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G:\Mi unidad\Programacion\R\REM\"/>
    </mc:Choice>
  </mc:AlternateContent>
  <xr:revisionPtr revIDLastSave="0" documentId="13_ncr:1_{5190A427-18FA-487F-9C82-CFDC4E0B4178}" xr6:coauthVersionLast="47" xr6:coauthVersionMax="47" xr10:uidLastSave="{00000000-0000-0000-0000-000000000000}"/>
  <workbookProtection workbookAlgorithmName="SHA-512" workbookHashValue="1KkDXDyJFgdV39kv23XPoH8MGDwzWM+reuHZUKdvya89KKe9rlB3neOESwS8ecH4HBs59QPRgnYS7eOdrw4jow==" workbookSaltValue="pIRYkdZTFdzc3moyakGBuA==" workbookSpinCount="100000" lockStructure="1"/>
  <bookViews>
    <workbookView xWindow="-110" yWindow="-110" windowWidth="19420" windowHeight="10300" tabRatio="789" xr2:uid="{00000000-000D-0000-FFFF-FFFF00000000}"/>
  </bookViews>
  <sheets>
    <sheet name="NOMBRE" sheetId="1" r:id="rId1"/>
    <sheet name="B" sheetId="15" r:id="rId2"/>
    <sheet name="B17" sheetId="13" r:id="rId3"/>
    <sheet name="Control" sheetId="7" r:id="rId4"/>
    <sheet name="MACROS" sheetId="8" r:id="rId5"/>
  </sheets>
  <definedNames>
    <definedName name="_xlnm._FilterDatabase" localSheetId="1" hidden="1">B!$A$4:$XFA$3268</definedName>
    <definedName name="_xlnm._FilterDatabase" localSheetId="2" hidden="1">'B17'!$A$10:$AI$110</definedName>
    <definedName name="_xlnm.Print_Area" localSheetId="1">B!$B$3085:$B$3133</definedName>
    <definedName name="_xlnm.Print_Area" localSheetId="2">'B17'!#REF!</definedName>
    <definedName name="tabla1">B!#REF!</definedName>
    <definedName name="tabla2">B!$B$54:$XFD$56</definedName>
    <definedName name="tabla3">B!#REF!</definedName>
    <definedName name="tabla4">B!$B$54:$E$56</definedName>
    <definedName name="Z_BEFC15B6_B1B6_4991_889C_1D838D99FFD7_.wvu.Cols" localSheetId="0" hidden="1">NOMBRE!$Y:$AF</definedName>
    <definedName name="Z_BEFC15B6_B1B6_4991_889C_1D838D99FFD7_.wvu.Rows" localSheetId="3" hidden="1">Control!$82:$82</definedName>
  </definedNames>
  <calcPr calcId="191029"/>
  <customWorkbookViews>
    <customWorkbookView name="Veronica Andrea Flores Nunez - Vista personalizada" guid="{BEFC15B6-B1B6-4991-889C-1D838D99FFD7}" mergeInterval="0" personalView="1" maximized="1" xWindow="-8" yWindow="-8" windowWidth="1870" windowHeight="1096" tabRatio="765" activeSheetId="4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1161" i="15" l="1"/>
  <c r="AB1161" i="15"/>
  <c r="AA1161" i="15"/>
  <c r="AD1161" i="15"/>
  <c r="AE1161" i="15"/>
  <c r="AF1161" i="15"/>
  <c r="AG1161" i="15"/>
  <c r="AH1161" i="15"/>
  <c r="AI1161" i="15"/>
  <c r="AJ1161" i="15"/>
  <c r="X1458" i="15"/>
  <c r="U1458" i="15"/>
  <c r="R1458" i="15"/>
  <c r="O1458" i="15"/>
  <c r="H1458" i="15"/>
  <c r="C1458" i="15"/>
  <c r="AL633" i="15"/>
  <c r="AB634" i="15"/>
  <c r="AC634" i="15"/>
  <c r="AD634" i="15"/>
  <c r="AE634" i="15"/>
  <c r="AF634" i="15"/>
  <c r="AG634" i="15"/>
  <c r="AH634" i="15"/>
  <c r="AI634" i="15"/>
  <c r="AJ634" i="15"/>
  <c r="AK634" i="15"/>
  <c r="AA634" i="15"/>
  <c r="F634" i="15"/>
  <c r="E634" i="15"/>
  <c r="G634" i="15"/>
  <c r="D633" i="15"/>
  <c r="C633" i="15" s="1"/>
  <c r="AJ3083" i="15"/>
  <c r="AI3083" i="15"/>
  <c r="AH3083" i="15"/>
  <c r="AG3083" i="15"/>
  <c r="AF3083" i="15"/>
  <c r="AE3083" i="15"/>
  <c r="AD3083" i="15"/>
  <c r="X3049" i="15"/>
  <c r="R3049" i="15"/>
  <c r="X3057" i="15"/>
  <c r="X3054" i="15"/>
  <c r="U3049" i="15"/>
  <c r="X3050" i="15"/>
  <c r="AD2995" i="15"/>
  <c r="AC2995" i="15"/>
  <c r="AB2995" i="15"/>
  <c r="AA2995" i="15"/>
  <c r="AE2995" i="15"/>
  <c r="AF2995" i="15"/>
  <c r="AG2995" i="15"/>
  <c r="AH2995" i="15"/>
  <c r="AI2995" i="15"/>
  <c r="AJ2995" i="15"/>
  <c r="D207" i="13" l="1"/>
  <c r="D206" i="13"/>
  <c r="D76" i="13"/>
  <c r="D75" i="13"/>
  <c r="D74" i="13"/>
  <c r="D73" i="13"/>
  <c r="D72" i="13"/>
  <c r="D70" i="13"/>
  <c r="D69" i="13"/>
  <c r="D68" i="13"/>
  <c r="D67" i="13"/>
  <c r="D66" i="13"/>
  <c r="D65" i="13"/>
  <c r="D64" i="13"/>
  <c r="D63" i="13"/>
  <c r="D62" i="13"/>
  <c r="D61" i="13"/>
  <c r="D60" i="13"/>
  <c r="D52" i="13"/>
  <c r="D51" i="13"/>
  <c r="D48" i="13"/>
  <c r="D14" i="13"/>
  <c r="D13" i="13"/>
  <c r="I226" i="13" l="1"/>
  <c r="J226" i="13"/>
  <c r="K226" i="13"/>
  <c r="L226" i="13"/>
  <c r="M226" i="13"/>
  <c r="N226" i="13"/>
  <c r="O226" i="13"/>
  <c r="P226" i="13"/>
  <c r="Q226" i="13"/>
  <c r="H226" i="13"/>
  <c r="G226" i="13"/>
  <c r="F226" i="13"/>
  <c r="E226" i="13"/>
  <c r="E218" i="13" l="1"/>
  <c r="AL541" i="15"/>
  <c r="AL542" i="15"/>
  <c r="AL543" i="15"/>
  <c r="T191" i="13" l="1"/>
  <c r="S191" i="13"/>
  <c r="T190" i="13"/>
  <c r="S190" i="13"/>
  <c r="T189" i="13"/>
  <c r="S189" i="13"/>
  <c r="S188" i="13" l="1"/>
  <c r="T188" i="13"/>
  <c r="AK3073" i="15" l="1"/>
  <c r="AC3083" i="15"/>
  <c r="AB3083" i="15"/>
  <c r="AA3083" i="15"/>
  <c r="Z3083" i="15"/>
  <c r="Y3083" i="15"/>
  <c r="X3083" i="15"/>
  <c r="W3083" i="15"/>
  <c r="V3083" i="15"/>
  <c r="U3083" i="15"/>
  <c r="T3083" i="15"/>
  <c r="S3083" i="15"/>
  <c r="R3083" i="15"/>
  <c r="Q3083" i="15"/>
  <c r="P3083" i="15"/>
  <c r="O3083" i="15"/>
  <c r="N3083" i="15"/>
  <c r="M3083" i="15"/>
  <c r="L3083" i="15"/>
  <c r="K3083" i="15"/>
  <c r="J3083" i="15"/>
  <c r="I3083" i="15"/>
  <c r="H3082" i="15"/>
  <c r="C3082" i="15"/>
  <c r="H3081" i="15"/>
  <c r="C3081" i="15"/>
  <c r="H3080" i="15"/>
  <c r="C3080" i="15"/>
  <c r="H3079" i="15"/>
  <c r="C3079" i="15"/>
  <c r="H3078" i="15"/>
  <c r="C3078" i="15"/>
  <c r="H3077" i="15"/>
  <c r="C3077" i="15"/>
  <c r="H3076" i="15"/>
  <c r="C3076" i="15"/>
  <c r="H3075" i="15"/>
  <c r="C3075" i="15"/>
  <c r="H3074" i="15"/>
  <c r="C3074" i="15"/>
  <c r="C3083" i="15" l="1"/>
  <c r="H3083" i="15"/>
  <c r="D3016" i="15" l="1"/>
  <c r="C3016" i="15" s="1"/>
  <c r="D3017" i="15"/>
  <c r="C3017" i="15" s="1"/>
  <c r="D3018" i="15"/>
  <c r="C3018" i="15" s="1"/>
  <c r="D3019" i="15"/>
  <c r="C3019" i="15" s="1"/>
  <c r="D3020" i="15"/>
  <c r="C3020" i="15" s="1"/>
  <c r="D3021" i="15"/>
  <c r="C3021" i="15" s="1"/>
  <c r="D3022" i="15"/>
  <c r="C3022" i="15" s="1"/>
  <c r="D3023" i="15"/>
  <c r="C3023" i="15" s="1"/>
  <c r="D3024" i="15"/>
  <c r="C3024" i="15" s="1"/>
  <c r="D3025" i="15"/>
  <c r="C3025" i="15" s="1"/>
  <c r="D3026" i="15"/>
  <c r="C3026" i="15" s="1"/>
  <c r="D3027" i="15"/>
  <c r="C3027" i="15" s="1"/>
  <c r="D3028" i="15"/>
  <c r="C3028" i="15" s="1"/>
  <c r="D3029" i="15"/>
  <c r="C3029" i="15" s="1"/>
  <c r="D3030" i="15"/>
  <c r="C3030" i="15" s="1"/>
  <c r="D3031" i="15"/>
  <c r="C3031" i="15" s="1"/>
  <c r="D3032" i="15"/>
  <c r="C3032" i="15" s="1"/>
  <c r="D3033" i="15"/>
  <c r="C3033" i="15" s="1"/>
  <c r="D3034" i="15"/>
  <c r="C3034" i="15" s="1"/>
  <c r="D3035" i="15"/>
  <c r="C3035" i="15" s="1"/>
  <c r="D3036" i="15"/>
  <c r="C3036" i="15" s="1"/>
  <c r="D3037" i="15"/>
  <c r="C3037" i="15" s="1"/>
  <c r="D3038" i="15"/>
  <c r="C3038" i="15" s="1"/>
  <c r="D3039" i="15"/>
  <c r="C3039" i="15" s="1"/>
  <c r="D3040" i="15"/>
  <c r="C3040" i="15" s="1"/>
  <c r="D3041" i="15"/>
  <c r="C3041" i="15" s="1"/>
  <c r="D3042" i="15"/>
  <c r="C3042" i="15" s="1"/>
  <c r="D3043" i="15"/>
  <c r="C3043" i="15" s="1"/>
  <c r="D3044" i="15"/>
  <c r="C3044" i="15" s="1"/>
  <c r="D3015" i="15"/>
  <c r="C3015" i="15" s="1"/>
  <c r="D11" i="13" l="1"/>
  <c r="G213" i="15" l="1"/>
  <c r="F213" i="15"/>
  <c r="E213" i="15"/>
  <c r="AA213" i="15"/>
  <c r="AB213" i="15"/>
  <c r="AC213" i="15"/>
  <c r="AD213" i="15"/>
  <c r="AE213" i="15"/>
  <c r="AF213" i="15"/>
  <c r="AG213" i="15"/>
  <c r="AH213" i="15"/>
  <c r="AI213" i="15"/>
  <c r="AJ213" i="15"/>
  <c r="AK213" i="15"/>
  <c r="AK221" i="15" s="1"/>
  <c r="AK152" i="15"/>
  <c r="AA152" i="15"/>
  <c r="G152" i="15"/>
  <c r="F152" i="15"/>
  <c r="E152" i="15"/>
  <c r="AK52" i="15" l="1"/>
  <c r="G52" i="15" l="1"/>
  <c r="F52" i="15"/>
  <c r="E52" i="15"/>
  <c r="D12" i="13" s="1"/>
  <c r="X1513" i="15" l="1"/>
  <c r="U1513" i="15"/>
  <c r="R1513" i="15"/>
  <c r="O1513" i="15"/>
  <c r="X1512" i="15"/>
  <c r="U1512" i="15"/>
  <c r="R1512" i="15"/>
  <c r="O1512" i="15"/>
  <c r="X1511" i="15"/>
  <c r="U1511" i="15"/>
  <c r="R1511" i="15"/>
  <c r="O1511" i="15"/>
  <c r="AK1298" i="15"/>
  <c r="AK1240" i="15"/>
  <c r="AL1205" i="15"/>
  <c r="AK1206" i="15"/>
  <c r="AK1192" i="15"/>
  <c r="AK1101" i="15"/>
  <c r="AK1087" i="15"/>
  <c r="AK1084" i="15"/>
  <c r="AK1064" i="15"/>
  <c r="AL998" i="15"/>
  <c r="AL999" i="15"/>
  <c r="AL1000" i="15"/>
  <c r="AL990" i="15"/>
  <c r="AL991" i="15"/>
  <c r="AL992" i="15"/>
  <c r="AL993" i="15"/>
  <c r="AL994" i="15"/>
  <c r="AL995" i="15"/>
  <c r="AL981" i="15"/>
  <c r="AL982" i="15"/>
  <c r="AL983" i="15"/>
  <c r="AL984" i="15"/>
  <c r="AL985" i="15"/>
  <c r="AL986" i="15"/>
  <c r="AK987" i="15"/>
  <c r="AK979" i="15"/>
  <c r="AK860" i="15"/>
  <c r="AK807" i="15"/>
  <c r="AK747" i="15"/>
  <c r="AK705" i="15"/>
  <c r="AK644" i="15"/>
  <c r="AK573" i="15"/>
  <c r="AK514" i="15"/>
  <c r="AK435" i="15"/>
  <c r="AL419" i="15"/>
  <c r="AL420" i="15"/>
  <c r="AK421" i="15"/>
  <c r="AK375" i="15"/>
  <c r="AK297" i="15"/>
  <c r="AL143" i="15"/>
  <c r="E52" i="13" s="1"/>
  <c r="AK144" i="15"/>
  <c r="AK148" i="15" s="1"/>
  <c r="AK134" i="15"/>
  <c r="AK3084" i="15"/>
  <c r="AL3016" i="15"/>
  <c r="AL3017" i="15"/>
  <c r="AL3018" i="15"/>
  <c r="AL3019" i="15"/>
  <c r="AL3020" i="15"/>
  <c r="AL3021" i="15"/>
  <c r="AL3022" i="15"/>
  <c r="AL3023" i="15"/>
  <c r="AL3024" i="15"/>
  <c r="AL3025" i="15"/>
  <c r="AL3026" i="15"/>
  <c r="AL3027" i="15"/>
  <c r="AL3028" i="15"/>
  <c r="AL3029" i="15"/>
  <c r="AL3030" i="15"/>
  <c r="AL3031" i="15"/>
  <c r="AL3032" i="15"/>
  <c r="AL3033" i="15"/>
  <c r="AL3034" i="15"/>
  <c r="AL3035" i="15"/>
  <c r="AL3036" i="15"/>
  <c r="AL3037" i="15"/>
  <c r="AL3038" i="15"/>
  <c r="AL3039" i="15"/>
  <c r="AL3040" i="15"/>
  <c r="AL3041" i="15"/>
  <c r="AL3042" i="15"/>
  <c r="AL3043" i="15"/>
  <c r="AL3044" i="15"/>
  <c r="AL3015" i="15"/>
  <c r="AK3013" i="15"/>
  <c r="AL2998" i="15"/>
  <c r="AL2999" i="15"/>
  <c r="AL3000" i="15"/>
  <c r="AL3001" i="15"/>
  <c r="AL3002" i="15"/>
  <c r="AL3003" i="15"/>
  <c r="AL3004" i="15"/>
  <c r="AL3005" i="15"/>
  <c r="AL3006" i="15"/>
  <c r="AL3007" i="15"/>
  <c r="AL3008" i="15"/>
  <c r="AL3009" i="15"/>
  <c r="AL3010" i="15"/>
  <c r="AL3011" i="15"/>
  <c r="AL3012" i="15"/>
  <c r="AL2997" i="15"/>
  <c r="AK2995" i="15"/>
  <c r="AL2979" i="15"/>
  <c r="AL2980" i="15"/>
  <c r="AL2981" i="15"/>
  <c r="AL2982" i="15"/>
  <c r="AL2983" i="15"/>
  <c r="AL2984" i="15"/>
  <c r="AL2985" i="15"/>
  <c r="AL2986" i="15"/>
  <c r="AL2987" i="15"/>
  <c r="AL2988" i="15"/>
  <c r="AL2989" i="15"/>
  <c r="AL2990" i="15"/>
  <c r="AL2991" i="15"/>
  <c r="AL2992" i="15"/>
  <c r="AL2993" i="15"/>
  <c r="AL2994" i="15"/>
  <c r="AL2978" i="15"/>
  <c r="AK2976" i="15"/>
  <c r="AL2962" i="15"/>
  <c r="AL2963" i="15"/>
  <c r="AL2964" i="15"/>
  <c r="AL2965" i="15"/>
  <c r="AL2966" i="15"/>
  <c r="AL2967" i="15"/>
  <c r="AL2968" i="15"/>
  <c r="AL2969" i="15"/>
  <c r="AL2970" i="15"/>
  <c r="AL2971" i="15"/>
  <c r="AL2972" i="15"/>
  <c r="AL2973" i="15"/>
  <c r="AL2974" i="15"/>
  <c r="AL2975" i="15"/>
  <c r="AL2961" i="15"/>
  <c r="AK2958" i="15"/>
  <c r="AK2940" i="15"/>
  <c r="AK2858" i="15"/>
  <c r="AK2650" i="15"/>
  <c r="AL2612" i="15"/>
  <c r="AL2613" i="15"/>
  <c r="AL2614" i="15"/>
  <c r="AL2976" i="15" l="1"/>
  <c r="E104" i="13" s="1"/>
  <c r="AL2995" i="15"/>
  <c r="E105" i="13" s="1"/>
  <c r="AL3045" i="15"/>
  <c r="E107" i="13" s="1"/>
  <c r="AL3013" i="15"/>
  <c r="E106" i="13" s="1"/>
  <c r="AL987" i="15"/>
  <c r="AK2093" i="15" l="1"/>
  <c r="AK2104" i="15" s="1"/>
  <c r="AK1586" i="15"/>
  <c r="AL1165" i="15"/>
  <c r="AL1166" i="15"/>
  <c r="AL1167" i="15"/>
  <c r="AL1168" i="15"/>
  <c r="AL1169" i="15"/>
  <c r="AL1170" i="15"/>
  <c r="AL1171" i="15"/>
  <c r="AL1172" i="15"/>
  <c r="AL1173" i="15"/>
  <c r="AL1174" i="15"/>
  <c r="AL1175" i="15"/>
  <c r="AL1176" i="15"/>
  <c r="AL1177" i="15"/>
  <c r="AL1178" i="15"/>
  <c r="AL1179" i="15"/>
  <c r="AL1180" i="15"/>
  <c r="AL1181" i="15"/>
  <c r="AL1182" i="15"/>
  <c r="AL1183" i="15"/>
  <c r="AL1184" i="15"/>
  <c r="AL1185" i="15"/>
  <c r="AL1186" i="15"/>
  <c r="AL1187" i="15"/>
  <c r="AL1188" i="15"/>
  <c r="AL1189" i="15"/>
  <c r="AL1190" i="15"/>
  <c r="AL1191" i="15"/>
  <c r="AL1164" i="15"/>
  <c r="AB1047" i="15"/>
  <c r="AC1047" i="15"/>
  <c r="AD1047" i="15"/>
  <c r="AE1047" i="15"/>
  <c r="AF1047" i="15"/>
  <c r="AG1047" i="15"/>
  <c r="AH1047" i="15"/>
  <c r="AI1047" i="15"/>
  <c r="AJ1047" i="15"/>
  <c r="AA1047" i="15"/>
  <c r="AJ1064" i="15"/>
  <c r="Q155" i="13" s="1"/>
  <c r="AI1064" i="15"/>
  <c r="P155" i="13" s="1"/>
  <c r="AH1064" i="15"/>
  <c r="O155" i="13" s="1"/>
  <c r="AG1064" i="15"/>
  <c r="N155" i="13" s="1"/>
  <c r="AF1064" i="15"/>
  <c r="M155" i="13" s="1"/>
  <c r="AE1064" i="15"/>
  <c r="L155" i="13" s="1"/>
  <c r="AD1064" i="15"/>
  <c r="K155" i="13" s="1"/>
  <c r="AC1064" i="15"/>
  <c r="J155" i="13" s="1"/>
  <c r="AB1064" i="15"/>
  <c r="I155" i="13" s="1"/>
  <c r="AA1064" i="15"/>
  <c r="H155" i="13" s="1"/>
  <c r="E1064" i="15"/>
  <c r="E155" i="13" s="1"/>
  <c r="F1064" i="15"/>
  <c r="F155" i="13" s="1"/>
  <c r="G1064" i="15"/>
  <c r="G155" i="13" s="1"/>
  <c r="AL1061" i="15"/>
  <c r="AL1062" i="15"/>
  <c r="AL1063" i="15"/>
  <c r="AL1060" i="15"/>
  <c r="G66" i="15"/>
  <c r="F66" i="15"/>
  <c r="E66" i="15"/>
  <c r="AA57" i="15"/>
  <c r="D55" i="15"/>
  <c r="AL55" i="15"/>
  <c r="E14" i="13" s="1"/>
  <c r="D6" i="15"/>
  <c r="C6" i="15" s="1"/>
  <c r="D7" i="15"/>
  <c r="D8" i="15"/>
  <c r="C8" i="15" s="1"/>
  <c r="D9" i="15"/>
  <c r="C9" i="15" s="1"/>
  <c r="D10" i="15"/>
  <c r="C10" i="15" s="1"/>
  <c r="D11" i="15"/>
  <c r="C11" i="15" s="1"/>
  <c r="D12" i="15"/>
  <c r="C12" i="15" s="1"/>
  <c r="D13" i="15"/>
  <c r="C13" i="15" s="1"/>
  <c r="D14" i="15"/>
  <c r="C14" i="15" s="1"/>
  <c r="D15" i="15"/>
  <c r="C15" i="15" s="1"/>
  <c r="D16" i="15"/>
  <c r="C16" i="15" s="1"/>
  <c r="D17" i="15"/>
  <c r="C17" i="15" s="1"/>
  <c r="D18" i="15"/>
  <c r="C18" i="15" s="1"/>
  <c r="D19" i="15"/>
  <c r="C19" i="15" s="1"/>
  <c r="D20" i="15"/>
  <c r="C20" i="15" s="1"/>
  <c r="D21" i="15"/>
  <c r="C21" i="15" s="1"/>
  <c r="D22" i="15"/>
  <c r="C22" i="15" s="1"/>
  <c r="D23" i="15"/>
  <c r="C23" i="15" s="1"/>
  <c r="D24" i="15"/>
  <c r="C24" i="15" s="1"/>
  <c r="D25" i="15"/>
  <c r="C25" i="15" s="1"/>
  <c r="D26" i="15"/>
  <c r="C26" i="15" s="1"/>
  <c r="D27" i="15"/>
  <c r="C27" i="15" s="1"/>
  <c r="D28" i="15"/>
  <c r="C28" i="15" s="1"/>
  <c r="D29" i="15"/>
  <c r="C29" i="15" s="1"/>
  <c r="D30" i="15"/>
  <c r="C30" i="15" s="1"/>
  <c r="D31" i="15"/>
  <c r="C31" i="15" s="1"/>
  <c r="D32" i="15"/>
  <c r="C32" i="15" s="1"/>
  <c r="D33" i="15"/>
  <c r="C33" i="15" s="1"/>
  <c r="D34" i="15"/>
  <c r="C34" i="15" s="1"/>
  <c r="D35" i="15"/>
  <c r="C35" i="15" s="1"/>
  <c r="D36" i="15"/>
  <c r="C36" i="15" s="1"/>
  <c r="D37" i="15"/>
  <c r="C37" i="15" s="1"/>
  <c r="D38" i="15"/>
  <c r="C38" i="15" s="1"/>
  <c r="D39" i="15"/>
  <c r="C39" i="15" s="1"/>
  <c r="D40" i="15"/>
  <c r="C40" i="15" s="1"/>
  <c r="D41" i="15"/>
  <c r="C41" i="15" s="1"/>
  <c r="D42" i="15"/>
  <c r="C42" i="15" s="1"/>
  <c r="D43" i="15"/>
  <c r="C43" i="15" s="1"/>
  <c r="D44" i="15"/>
  <c r="C44" i="15" s="1"/>
  <c r="D45" i="15"/>
  <c r="C45" i="15" s="1"/>
  <c r="D46" i="15"/>
  <c r="C46" i="15" s="1"/>
  <c r="D47" i="15"/>
  <c r="C47" i="15" s="1"/>
  <c r="D48" i="15"/>
  <c r="C48" i="15" s="1"/>
  <c r="D49" i="15"/>
  <c r="C49" i="15" s="1"/>
  <c r="D50" i="15"/>
  <c r="C50" i="15" s="1"/>
  <c r="D51" i="15"/>
  <c r="C51" i="15" s="1"/>
  <c r="AK57" i="15"/>
  <c r="AL56" i="15"/>
  <c r="E13" i="13" s="1"/>
  <c r="AL54" i="15"/>
  <c r="E11" i="13" s="1"/>
  <c r="D54" i="15"/>
  <c r="C54" i="15" s="1"/>
  <c r="C11" i="13" s="1"/>
  <c r="D56" i="15"/>
  <c r="C55" i="15" l="1"/>
  <c r="C14" i="13" s="1"/>
  <c r="C56" i="15"/>
  <c r="C13" i="13" s="1"/>
  <c r="C7" i="15"/>
  <c r="D52" i="15"/>
  <c r="AL1192" i="15"/>
  <c r="AL57" i="15"/>
  <c r="C52" i="15" l="1"/>
  <c r="C12" i="13" s="1"/>
  <c r="E126" i="15"/>
  <c r="D17" i="13" s="1"/>
  <c r="F126" i="15"/>
  <c r="G126" i="15"/>
  <c r="AL125" i="15"/>
  <c r="AL124" i="15"/>
  <c r="AB126" i="15"/>
  <c r="AC126" i="15"/>
  <c r="AD126" i="15"/>
  <c r="AE126" i="15"/>
  <c r="AF126" i="15"/>
  <c r="AG126" i="15"/>
  <c r="AH126" i="15"/>
  <c r="AI126" i="15"/>
  <c r="AJ126" i="15"/>
  <c r="AK126" i="15"/>
  <c r="AA126" i="15"/>
  <c r="D125" i="15"/>
  <c r="C125" i="15" s="1"/>
  <c r="D124" i="15"/>
  <c r="C124" i="15" s="1"/>
  <c r="AL121" i="15"/>
  <c r="AL122" i="15" s="1"/>
  <c r="E16" i="13" s="1"/>
  <c r="AB122" i="15"/>
  <c r="AC122" i="15"/>
  <c r="AD122" i="15"/>
  <c r="AE122" i="15"/>
  <c r="AF122" i="15"/>
  <c r="AG122" i="15"/>
  <c r="AH122" i="15"/>
  <c r="AI122" i="15"/>
  <c r="AJ122" i="15"/>
  <c r="AK122" i="15"/>
  <c r="AA122" i="15"/>
  <c r="E122" i="15"/>
  <c r="D16" i="13" s="1"/>
  <c r="F122" i="15"/>
  <c r="G122" i="15"/>
  <c r="D121" i="15"/>
  <c r="C121" i="15" s="1"/>
  <c r="C122" i="15" s="1"/>
  <c r="C16" i="13" s="1"/>
  <c r="AA119" i="15"/>
  <c r="AB119" i="15"/>
  <c r="AC119" i="15"/>
  <c r="AD119" i="15"/>
  <c r="AE119" i="15"/>
  <c r="AF119" i="15"/>
  <c r="AG119" i="15"/>
  <c r="AH119" i="15"/>
  <c r="AI119" i="15"/>
  <c r="AJ119" i="15"/>
  <c r="AK119" i="15"/>
  <c r="E119" i="15"/>
  <c r="D15" i="13" s="1"/>
  <c r="F119" i="15"/>
  <c r="G119" i="15"/>
  <c r="D74" i="15"/>
  <c r="D75" i="15"/>
  <c r="C75" i="15" s="1"/>
  <c r="D76" i="15"/>
  <c r="C76" i="15" s="1"/>
  <c r="D77" i="15"/>
  <c r="C77" i="15" s="1"/>
  <c r="D78" i="15"/>
  <c r="C78" i="15" s="1"/>
  <c r="D79" i="15"/>
  <c r="C79" i="15" s="1"/>
  <c r="D80" i="15"/>
  <c r="C80" i="15" s="1"/>
  <c r="D81" i="15"/>
  <c r="C81" i="15" s="1"/>
  <c r="D82" i="15"/>
  <c r="C82" i="15" s="1"/>
  <c r="D83" i="15"/>
  <c r="C83" i="15" s="1"/>
  <c r="D84" i="15"/>
  <c r="C84" i="15" s="1"/>
  <c r="D85" i="15"/>
  <c r="C85" i="15" s="1"/>
  <c r="D86" i="15"/>
  <c r="C86" i="15" s="1"/>
  <c r="D87" i="15"/>
  <c r="C87" i="15" s="1"/>
  <c r="D88" i="15"/>
  <c r="C88" i="15" s="1"/>
  <c r="D89" i="15"/>
  <c r="C89" i="15" s="1"/>
  <c r="D90" i="15"/>
  <c r="C90" i="15" s="1"/>
  <c r="D91" i="15"/>
  <c r="C91" i="15" s="1"/>
  <c r="D92" i="15"/>
  <c r="C92" i="15" s="1"/>
  <c r="D93" i="15"/>
  <c r="C93" i="15" s="1"/>
  <c r="D94" i="15"/>
  <c r="C94" i="15" s="1"/>
  <c r="D95" i="15"/>
  <c r="C95" i="15" s="1"/>
  <c r="D96" i="15"/>
  <c r="C96" i="15" s="1"/>
  <c r="D97" i="15"/>
  <c r="C97" i="15" s="1"/>
  <c r="D98" i="15"/>
  <c r="C98" i="15" s="1"/>
  <c r="D99" i="15"/>
  <c r="C99" i="15" s="1"/>
  <c r="D100" i="15"/>
  <c r="C100" i="15" s="1"/>
  <c r="D101" i="15"/>
  <c r="C101" i="15" s="1"/>
  <c r="D102" i="15"/>
  <c r="C102" i="15" s="1"/>
  <c r="D103" i="15"/>
  <c r="C103" i="15" s="1"/>
  <c r="D104" i="15"/>
  <c r="C104" i="15" s="1"/>
  <c r="D105" i="15"/>
  <c r="C105" i="15" s="1"/>
  <c r="D106" i="15"/>
  <c r="C106" i="15" s="1"/>
  <c r="D107" i="15"/>
  <c r="C107" i="15" s="1"/>
  <c r="D108" i="15"/>
  <c r="C108" i="15" s="1"/>
  <c r="D109" i="15"/>
  <c r="C109" i="15" s="1"/>
  <c r="D110" i="15"/>
  <c r="C110" i="15" s="1"/>
  <c r="D111" i="15"/>
  <c r="C111" i="15" s="1"/>
  <c r="D112" i="15"/>
  <c r="C112" i="15" s="1"/>
  <c r="D113" i="15"/>
  <c r="C113" i="15" s="1"/>
  <c r="D114" i="15"/>
  <c r="C114" i="15" s="1"/>
  <c r="D115" i="15"/>
  <c r="C115" i="15" s="1"/>
  <c r="D116" i="15"/>
  <c r="C116" i="15" s="1"/>
  <c r="D117" i="15"/>
  <c r="C117" i="15" s="1"/>
  <c r="D118" i="15"/>
  <c r="C118" i="15" s="1"/>
  <c r="AL74" i="15"/>
  <c r="AL75" i="15"/>
  <c r="AL76" i="15"/>
  <c r="AL77" i="15"/>
  <c r="AL78" i="15"/>
  <c r="AL79" i="15"/>
  <c r="AL80" i="15"/>
  <c r="AL81" i="15"/>
  <c r="AL82" i="15"/>
  <c r="AL83" i="15"/>
  <c r="AL84" i="15"/>
  <c r="AL85" i="15"/>
  <c r="AL86" i="15"/>
  <c r="AL87" i="15"/>
  <c r="AL88" i="15"/>
  <c r="AL89" i="15"/>
  <c r="AL90" i="15"/>
  <c r="AL91" i="15"/>
  <c r="AL92" i="15"/>
  <c r="AL93" i="15"/>
  <c r="AL94" i="15"/>
  <c r="AL95" i="15"/>
  <c r="AL96" i="15"/>
  <c r="AL97" i="15"/>
  <c r="AL98" i="15"/>
  <c r="AL99" i="15"/>
  <c r="AL100" i="15"/>
  <c r="AL101" i="15"/>
  <c r="AL102" i="15"/>
  <c r="AL103" i="15"/>
  <c r="AL104" i="15"/>
  <c r="AL105" i="15"/>
  <c r="AL106" i="15"/>
  <c r="AL107" i="15"/>
  <c r="AL108" i="15"/>
  <c r="AL109" i="15"/>
  <c r="AL110" i="15"/>
  <c r="AL111" i="15"/>
  <c r="AL112" i="15"/>
  <c r="AL113" i="15"/>
  <c r="AL114" i="15"/>
  <c r="AL115" i="15"/>
  <c r="AL116" i="15"/>
  <c r="AL117" i="15"/>
  <c r="AL118" i="15"/>
  <c r="AL73" i="15"/>
  <c r="D73" i="15"/>
  <c r="C73" i="15" s="1"/>
  <c r="C126" i="15" l="1"/>
  <c r="C17" i="13" s="1"/>
  <c r="D122" i="15"/>
  <c r="AL119" i="15"/>
  <c r="E15" i="13" s="1"/>
  <c r="D126" i="15"/>
  <c r="AL126" i="15"/>
  <c r="E17" i="13" s="1"/>
  <c r="D119" i="15"/>
  <c r="C74" i="15"/>
  <c r="C119" i="15" s="1"/>
  <c r="C15" i="13" s="1"/>
  <c r="AL3048" i="15" l="1"/>
  <c r="AL3049" i="15"/>
  <c r="AL3050" i="15"/>
  <c r="AL3051" i="15"/>
  <c r="AL3052" i="15"/>
  <c r="AL3053" i="15"/>
  <c r="AL3054" i="15"/>
  <c r="AL3055" i="15"/>
  <c r="AL3056" i="15"/>
  <c r="AL3057" i="15"/>
  <c r="AL3058" i="15"/>
  <c r="AL3059" i="15"/>
  <c r="AL3060" i="15"/>
  <c r="AL3061" i="15"/>
  <c r="AL3062" i="15"/>
  <c r="AL3063" i="15"/>
  <c r="AL3064" i="15"/>
  <c r="AL3065" i="15"/>
  <c r="AL3066" i="15"/>
  <c r="AL3067" i="15"/>
  <c r="AL3068" i="15"/>
  <c r="AL3071" i="15"/>
  <c r="AL3072" i="15"/>
  <c r="P3073" i="15"/>
  <c r="P3084" i="15" s="1"/>
  <c r="Q3073" i="15"/>
  <c r="Q3084" i="15" s="1"/>
  <c r="S3073" i="15"/>
  <c r="S3084" i="15" s="1"/>
  <c r="T3073" i="15"/>
  <c r="T3084" i="15" s="1"/>
  <c r="V3073" i="15"/>
  <c r="V3084" i="15" s="1"/>
  <c r="W3073" i="15"/>
  <c r="W3084" i="15" s="1"/>
  <c r="Y3073" i="15"/>
  <c r="Y3084" i="15" s="1"/>
  <c r="Z3073" i="15"/>
  <c r="Z3084" i="15" s="1"/>
  <c r="AA3073" i="15"/>
  <c r="AA3084" i="15" s="1"/>
  <c r="AB3073" i="15"/>
  <c r="AB3084" i="15" s="1"/>
  <c r="AC3073" i="15"/>
  <c r="AC3084" i="15" s="1"/>
  <c r="AD3073" i="15"/>
  <c r="AD3084" i="15" s="1"/>
  <c r="L193" i="13" s="1"/>
  <c r="AE3073" i="15"/>
  <c r="AE3084" i="15" s="1"/>
  <c r="M193" i="13" s="1"/>
  <c r="AF3073" i="15"/>
  <c r="AF3084" i="15" s="1"/>
  <c r="N193" i="13" s="1"/>
  <c r="AG3073" i="15"/>
  <c r="AG3084" i="15" s="1"/>
  <c r="O193" i="13" s="1"/>
  <c r="AH3073" i="15"/>
  <c r="AH3084" i="15" s="1"/>
  <c r="P193" i="13" s="1"/>
  <c r="AI3073" i="15"/>
  <c r="AI3084" i="15" s="1"/>
  <c r="Q193" i="13" s="1"/>
  <c r="AJ3073" i="15"/>
  <c r="AJ3084" i="15" s="1"/>
  <c r="R193" i="13" s="1"/>
  <c r="I3073" i="15"/>
  <c r="J3073" i="15"/>
  <c r="J3084" i="15" s="1"/>
  <c r="F193" i="13" s="1"/>
  <c r="K3073" i="15"/>
  <c r="K3084" i="15" s="1"/>
  <c r="G193" i="13" s="1"/>
  <c r="L3073" i="15"/>
  <c r="L3084" i="15" s="1"/>
  <c r="T193" i="13" s="1"/>
  <c r="M3073" i="15"/>
  <c r="M3084" i="15" s="1"/>
  <c r="I193" i="13" s="1"/>
  <c r="N3073" i="15"/>
  <c r="N3084" i="15" s="1"/>
  <c r="J193" i="13" s="1"/>
  <c r="E3073" i="15"/>
  <c r="F3073" i="15"/>
  <c r="G3073" i="15"/>
  <c r="H3056" i="15"/>
  <c r="C3056" i="15"/>
  <c r="H3068" i="15"/>
  <c r="C3068" i="15"/>
  <c r="X3068" i="15"/>
  <c r="U3068" i="15"/>
  <c r="R3068" i="15"/>
  <c r="O3068" i="15"/>
  <c r="X3061" i="15"/>
  <c r="U3061" i="15"/>
  <c r="R3061" i="15"/>
  <c r="O3061" i="15"/>
  <c r="X3058" i="15"/>
  <c r="U3058" i="15"/>
  <c r="R3058" i="15"/>
  <c r="O3058" i="15"/>
  <c r="U3054" i="15"/>
  <c r="R3054" i="15"/>
  <c r="O3054" i="15"/>
  <c r="X3052" i="15"/>
  <c r="U3052" i="15"/>
  <c r="R3052" i="15"/>
  <c r="O3052" i="15"/>
  <c r="X3072" i="15"/>
  <c r="U3072" i="15"/>
  <c r="R3072" i="15"/>
  <c r="O3072" i="15"/>
  <c r="H3072" i="15"/>
  <c r="C3072" i="15"/>
  <c r="X3071" i="15"/>
  <c r="U3071" i="15"/>
  <c r="R3071" i="15"/>
  <c r="O3071" i="15"/>
  <c r="H3071" i="15"/>
  <c r="C3071" i="15"/>
  <c r="D3070" i="15"/>
  <c r="AL3070" i="15" s="1"/>
  <c r="C3070" i="15"/>
  <c r="D3069" i="15"/>
  <c r="AL3069" i="15" s="1"/>
  <c r="C3069" i="15"/>
  <c r="X3067" i="15"/>
  <c r="U3067" i="15"/>
  <c r="R3067" i="15"/>
  <c r="O3067" i="15"/>
  <c r="H3067" i="15"/>
  <c r="C3067" i="15"/>
  <c r="H3066" i="15"/>
  <c r="C3066" i="15"/>
  <c r="H3065" i="15"/>
  <c r="C3065" i="15"/>
  <c r="H3064" i="15"/>
  <c r="C3064" i="15"/>
  <c r="H3063" i="15"/>
  <c r="C3063" i="15"/>
  <c r="H3062" i="15"/>
  <c r="C3062" i="15"/>
  <c r="H3061" i="15"/>
  <c r="C3061" i="15"/>
  <c r="H3060" i="15"/>
  <c r="C3060" i="15"/>
  <c r="H3059" i="15"/>
  <c r="C3059" i="15"/>
  <c r="H3058" i="15"/>
  <c r="C3058" i="15"/>
  <c r="U3057" i="15"/>
  <c r="R3057" i="15"/>
  <c r="O3057" i="15"/>
  <c r="H3057" i="15"/>
  <c r="C3057" i="15"/>
  <c r="H3055" i="15"/>
  <c r="C3055" i="15"/>
  <c r="H3054" i="15"/>
  <c r="C3054" i="15"/>
  <c r="H3053" i="15"/>
  <c r="C3053" i="15"/>
  <c r="H3052" i="15"/>
  <c r="C3052" i="15"/>
  <c r="X3051" i="15"/>
  <c r="U3051" i="15"/>
  <c r="R3051" i="15"/>
  <c r="O3051" i="15"/>
  <c r="H3051" i="15"/>
  <c r="C3051" i="15"/>
  <c r="U3050" i="15"/>
  <c r="R3050" i="15"/>
  <c r="O3050" i="15"/>
  <c r="H3050" i="15"/>
  <c r="C3050" i="15"/>
  <c r="O3049" i="15"/>
  <c r="H3049" i="15"/>
  <c r="C3049" i="15"/>
  <c r="H3048" i="15"/>
  <c r="C3048" i="15"/>
  <c r="AL3047" i="15"/>
  <c r="H3047" i="15"/>
  <c r="C3047" i="15"/>
  <c r="K193" i="13" l="1"/>
  <c r="AL3073" i="15"/>
  <c r="H193" i="13"/>
  <c r="D108" i="13"/>
  <c r="I3084" i="15"/>
  <c r="S193" i="13" s="1"/>
  <c r="H3073" i="15"/>
  <c r="H3084" i="15" s="1"/>
  <c r="D193" i="13" s="1"/>
  <c r="D3073" i="15"/>
  <c r="O3073" i="15"/>
  <c r="O3084" i="15" s="1"/>
  <c r="R3073" i="15"/>
  <c r="R3084" i="15" s="1"/>
  <c r="U3073" i="15"/>
  <c r="U3084" i="15" s="1"/>
  <c r="X3073" i="15"/>
  <c r="X3084" i="15" s="1"/>
  <c r="C3073" i="15"/>
  <c r="C3084" i="15" s="1"/>
  <c r="C193" i="13" s="1"/>
  <c r="AK3045" i="15"/>
  <c r="AB3045" i="15"/>
  <c r="AC3045" i="15"/>
  <c r="AD3045" i="15"/>
  <c r="AE3045" i="15"/>
  <c r="AF3045" i="15"/>
  <c r="AG3045" i="15"/>
  <c r="AH3045" i="15"/>
  <c r="AI3045" i="15"/>
  <c r="AJ3045" i="15"/>
  <c r="AA3045" i="15"/>
  <c r="E3045" i="15"/>
  <c r="D107" i="13" s="1"/>
  <c r="F3045" i="15"/>
  <c r="G3045" i="15"/>
  <c r="E193" i="13" l="1"/>
  <c r="E108" i="13"/>
  <c r="E110" i="13" s="1"/>
  <c r="AL3084" i="15"/>
  <c r="V193" i="13" s="1"/>
  <c r="C108" i="13"/>
  <c r="AB3013" i="15"/>
  <c r="AC3013" i="15"/>
  <c r="AD3013" i="15"/>
  <c r="AE3013" i="15"/>
  <c r="AF3013" i="15"/>
  <c r="AG3013" i="15"/>
  <c r="AH3013" i="15"/>
  <c r="AI3013" i="15"/>
  <c r="AJ3013" i="15"/>
  <c r="AA3013" i="15"/>
  <c r="G3013" i="15"/>
  <c r="F3013" i="15"/>
  <c r="E3013" i="15"/>
  <c r="D106" i="13" s="1"/>
  <c r="D2998" i="15"/>
  <c r="C2998" i="15" s="1"/>
  <c r="D2999" i="15"/>
  <c r="C2999" i="15" s="1"/>
  <c r="D3000" i="15"/>
  <c r="C3000" i="15" s="1"/>
  <c r="D3001" i="15"/>
  <c r="C3001" i="15" s="1"/>
  <c r="D3002" i="15"/>
  <c r="C3002" i="15" s="1"/>
  <c r="D3003" i="15"/>
  <c r="C3003" i="15" s="1"/>
  <c r="D3004" i="15"/>
  <c r="C3004" i="15" s="1"/>
  <c r="D3005" i="15"/>
  <c r="C3005" i="15" s="1"/>
  <c r="D3006" i="15"/>
  <c r="C3006" i="15" s="1"/>
  <c r="D3007" i="15"/>
  <c r="C3007" i="15" s="1"/>
  <c r="D3008" i="15"/>
  <c r="C3008" i="15" s="1"/>
  <c r="D3009" i="15"/>
  <c r="C3009" i="15" s="1"/>
  <c r="D3010" i="15"/>
  <c r="D3011" i="15"/>
  <c r="D3012" i="15"/>
  <c r="C3012" i="15" s="1"/>
  <c r="D2997" i="15"/>
  <c r="C2997" i="15" s="1"/>
  <c r="C3011" i="15" l="1"/>
  <c r="C3010" i="15"/>
  <c r="D3013" i="15"/>
  <c r="E2995" i="15"/>
  <c r="D105" i="13" s="1"/>
  <c r="F2995" i="15"/>
  <c r="G2995" i="15"/>
  <c r="D2994" i="15"/>
  <c r="C2994" i="15" s="1"/>
  <c r="D2979" i="15"/>
  <c r="C2979" i="15" s="1"/>
  <c r="D2980" i="15"/>
  <c r="C2980" i="15" s="1"/>
  <c r="D2981" i="15"/>
  <c r="C2981" i="15" s="1"/>
  <c r="D2982" i="15"/>
  <c r="C2982" i="15" s="1"/>
  <c r="D2983" i="15"/>
  <c r="C2983" i="15" s="1"/>
  <c r="D2984" i="15"/>
  <c r="C2984" i="15" s="1"/>
  <c r="D2985" i="15"/>
  <c r="C2985" i="15" s="1"/>
  <c r="D2986" i="15"/>
  <c r="C2986" i="15" s="1"/>
  <c r="D2987" i="15"/>
  <c r="C2987" i="15" s="1"/>
  <c r="D2988" i="15"/>
  <c r="C2988" i="15" s="1"/>
  <c r="D2989" i="15"/>
  <c r="C2989" i="15" s="1"/>
  <c r="D2990" i="15"/>
  <c r="C2990" i="15" s="1"/>
  <c r="D2991" i="15"/>
  <c r="C2991" i="15" s="1"/>
  <c r="D2992" i="15"/>
  <c r="C2992" i="15" s="1"/>
  <c r="D2993" i="15"/>
  <c r="C2993" i="15" s="1"/>
  <c r="D2978" i="15"/>
  <c r="C2978" i="15" s="1"/>
  <c r="AB2976" i="15"/>
  <c r="AC2976" i="15"/>
  <c r="AD2976" i="15"/>
  <c r="AE2976" i="15"/>
  <c r="AF2976" i="15"/>
  <c r="AG2976" i="15"/>
  <c r="AH2976" i="15"/>
  <c r="AI2976" i="15"/>
  <c r="AJ2976" i="15"/>
  <c r="AA2976" i="15"/>
  <c r="G2976" i="15"/>
  <c r="F2976" i="15"/>
  <c r="E2976" i="15"/>
  <c r="D104" i="13" s="1"/>
  <c r="D2961" i="15"/>
  <c r="C2961" i="15" s="1"/>
  <c r="D2962" i="15"/>
  <c r="C2962" i="15" s="1"/>
  <c r="D2963" i="15"/>
  <c r="C2963" i="15" s="1"/>
  <c r="D2964" i="15"/>
  <c r="C2964" i="15" s="1"/>
  <c r="D2965" i="15"/>
  <c r="C2965" i="15" s="1"/>
  <c r="D2966" i="15"/>
  <c r="C2966" i="15" s="1"/>
  <c r="D2967" i="15"/>
  <c r="C2967" i="15" s="1"/>
  <c r="D2968" i="15"/>
  <c r="C2968" i="15" s="1"/>
  <c r="D2969" i="15"/>
  <c r="C2969" i="15" s="1"/>
  <c r="D2970" i="15"/>
  <c r="C2970" i="15" s="1"/>
  <c r="D2971" i="15"/>
  <c r="C2971" i="15" s="1"/>
  <c r="D2972" i="15"/>
  <c r="C2972" i="15" s="1"/>
  <c r="D2973" i="15"/>
  <c r="C2973" i="15" s="1"/>
  <c r="D2974" i="15"/>
  <c r="C2974" i="15" s="1"/>
  <c r="D2975" i="15"/>
  <c r="C2975" i="15" s="1"/>
  <c r="C3013" i="15" l="1"/>
  <c r="C106" i="13" s="1"/>
  <c r="C2995" i="15"/>
  <c r="C105" i="13" s="1"/>
  <c r="D2995" i="15"/>
  <c r="C2976" i="15"/>
  <c r="C104" i="13" s="1"/>
  <c r="D2976" i="15"/>
  <c r="AL196" i="15" l="1"/>
  <c r="E60" i="13" s="1"/>
  <c r="AL197" i="15"/>
  <c r="E61" i="13" s="1"/>
  <c r="AL198" i="15"/>
  <c r="E62" i="13" s="1"/>
  <c r="AL199" i="15"/>
  <c r="E63" i="13" s="1"/>
  <c r="AL200" i="15"/>
  <c r="E64" i="13" s="1"/>
  <c r="AL201" i="15"/>
  <c r="E65" i="13" s="1"/>
  <c r="AL202" i="15"/>
  <c r="E66" i="13" s="1"/>
  <c r="AL203" i="15"/>
  <c r="E67" i="13" s="1"/>
  <c r="AL204" i="15"/>
  <c r="E68" i="13" s="1"/>
  <c r="AL205" i="15"/>
  <c r="E69" i="13" s="1"/>
  <c r="AL206" i="15"/>
  <c r="E70" i="13" s="1"/>
  <c r="AL208" i="15"/>
  <c r="E72" i="13" s="1"/>
  <c r="AL209" i="15"/>
  <c r="E73" i="13" s="1"/>
  <c r="AL210" i="15"/>
  <c r="E74" i="13" s="1"/>
  <c r="AL211" i="15"/>
  <c r="E75" i="13" s="1"/>
  <c r="AL212" i="15"/>
  <c r="E76" i="13" s="1"/>
  <c r="D196" i="15"/>
  <c r="D197" i="15"/>
  <c r="C197" i="15" s="1"/>
  <c r="C61" i="13" s="1"/>
  <c r="D198" i="15"/>
  <c r="D199" i="15"/>
  <c r="D200" i="15"/>
  <c r="D201" i="15"/>
  <c r="D202" i="15"/>
  <c r="D203" i="15"/>
  <c r="D204" i="15"/>
  <c r="D205" i="15"/>
  <c r="D206" i="15"/>
  <c r="D208" i="15"/>
  <c r="D209" i="15"/>
  <c r="D210" i="15"/>
  <c r="D211" i="15"/>
  <c r="D212" i="15"/>
  <c r="AL151" i="15"/>
  <c r="D151" i="15"/>
  <c r="C151" i="15" s="1"/>
  <c r="AB144" i="15"/>
  <c r="AC144" i="15"/>
  <c r="AD144" i="15"/>
  <c r="AE144" i="15"/>
  <c r="AF144" i="15"/>
  <c r="AG144" i="15"/>
  <c r="AH144" i="15"/>
  <c r="AI144" i="15"/>
  <c r="AJ144" i="15"/>
  <c r="AA144" i="15"/>
  <c r="E144" i="15"/>
  <c r="F144" i="15"/>
  <c r="G144" i="15"/>
  <c r="D143" i="15"/>
  <c r="C143" i="15" s="1"/>
  <c r="AB134" i="15"/>
  <c r="AC134" i="15"/>
  <c r="AD134" i="15"/>
  <c r="AE134" i="15"/>
  <c r="AF134" i="15"/>
  <c r="AG134" i="15"/>
  <c r="AH134" i="15"/>
  <c r="AI134" i="15"/>
  <c r="AJ134" i="15"/>
  <c r="AA134" i="15"/>
  <c r="G134" i="15"/>
  <c r="F134" i="15"/>
  <c r="E134" i="15"/>
  <c r="AK66" i="15"/>
  <c r="AA66" i="15"/>
  <c r="AL7" i="15"/>
  <c r="AL8" i="15"/>
  <c r="AL9" i="15"/>
  <c r="AL10" i="15"/>
  <c r="AL11" i="15"/>
  <c r="AL12" i="15"/>
  <c r="AL13" i="15"/>
  <c r="AL14" i="15"/>
  <c r="AL15" i="15"/>
  <c r="AL16" i="15"/>
  <c r="AL17" i="15"/>
  <c r="AL18" i="15"/>
  <c r="AL19" i="15"/>
  <c r="AL20" i="15"/>
  <c r="AL21" i="15"/>
  <c r="AL22" i="15"/>
  <c r="AL23" i="15"/>
  <c r="AL24" i="15"/>
  <c r="AL25" i="15"/>
  <c r="AL26" i="15"/>
  <c r="AL27" i="15"/>
  <c r="AL28" i="15"/>
  <c r="AL29" i="15"/>
  <c r="AL30" i="15"/>
  <c r="AL31" i="15"/>
  <c r="AL32" i="15"/>
  <c r="AL33" i="15"/>
  <c r="AL34" i="15"/>
  <c r="AL35" i="15"/>
  <c r="AL36" i="15"/>
  <c r="AL37" i="15"/>
  <c r="AL38" i="15"/>
  <c r="AL39" i="15"/>
  <c r="AL40" i="15"/>
  <c r="AL41" i="15"/>
  <c r="AL42" i="15"/>
  <c r="AL43" i="15"/>
  <c r="AL44" i="15"/>
  <c r="AL45" i="15"/>
  <c r="AL46" i="15"/>
  <c r="AL47" i="15"/>
  <c r="AL48" i="15"/>
  <c r="AL49" i="15"/>
  <c r="AL50" i="15"/>
  <c r="AL51" i="15"/>
  <c r="AL6" i="15"/>
  <c r="AB52" i="15"/>
  <c r="AC52" i="15"/>
  <c r="AD52" i="15"/>
  <c r="AE52" i="15"/>
  <c r="AF52" i="15"/>
  <c r="AG52" i="15"/>
  <c r="AH52" i="15"/>
  <c r="AI52" i="15"/>
  <c r="AJ52" i="15"/>
  <c r="AA52" i="15"/>
  <c r="AL737" i="15"/>
  <c r="AL738" i="15"/>
  <c r="AL739" i="15"/>
  <c r="AL740" i="15"/>
  <c r="AL741" i="15"/>
  <c r="AL742" i="15"/>
  <c r="AL743" i="15"/>
  <c r="AL744" i="15"/>
  <c r="AL745" i="15"/>
  <c r="AL746" i="15"/>
  <c r="AB747" i="15"/>
  <c r="AC747" i="15"/>
  <c r="AD747" i="15"/>
  <c r="AE747" i="15"/>
  <c r="AF747" i="15"/>
  <c r="AG747" i="15"/>
  <c r="AH747" i="15"/>
  <c r="AI747" i="15"/>
  <c r="AJ747" i="15"/>
  <c r="AA747" i="15"/>
  <c r="E747" i="15"/>
  <c r="F747" i="15"/>
  <c r="G747" i="15"/>
  <c r="D737" i="15"/>
  <c r="C737" i="15" s="1"/>
  <c r="D738" i="15"/>
  <c r="C738" i="15" s="1"/>
  <c r="D739" i="15"/>
  <c r="C739" i="15" s="1"/>
  <c r="D740" i="15"/>
  <c r="C740" i="15" s="1"/>
  <c r="D741" i="15"/>
  <c r="C741" i="15" s="1"/>
  <c r="D742" i="15"/>
  <c r="C742" i="15" s="1"/>
  <c r="D743" i="15"/>
  <c r="C743" i="15" s="1"/>
  <c r="D744" i="15"/>
  <c r="C744" i="15" s="1"/>
  <c r="D745" i="15"/>
  <c r="C745" i="15" s="1"/>
  <c r="D746" i="15"/>
  <c r="C746" i="15" s="1"/>
  <c r="AL696" i="15"/>
  <c r="AL697" i="15"/>
  <c r="AL698" i="15"/>
  <c r="AL699" i="15"/>
  <c r="AL700" i="15"/>
  <c r="AL701" i="15"/>
  <c r="AL702" i="15"/>
  <c r="AL703" i="15"/>
  <c r="AL704" i="15"/>
  <c r="AB705" i="15"/>
  <c r="AC705" i="15"/>
  <c r="AD705" i="15"/>
  <c r="AE705" i="15"/>
  <c r="AF705" i="15"/>
  <c r="AG705" i="15"/>
  <c r="AH705" i="15"/>
  <c r="AI705" i="15"/>
  <c r="AJ705" i="15"/>
  <c r="AA705" i="15"/>
  <c r="E705" i="15"/>
  <c r="F705" i="15"/>
  <c r="G705" i="15"/>
  <c r="D696" i="15"/>
  <c r="C696" i="15" s="1"/>
  <c r="D697" i="15"/>
  <c r="C697" i="15" s="1"/>
  <c r="D698" i="15"/>
  <c r="C698" i="15" s="1"/>
  <c r="D699" i="15"/>
  <c r="C699" i="15" s="1"/>
  <c r="D700" i="15"/>
  <c r="C700" i="15" s="1"/>
  <c r="D701" i="15"/>
  <c r="C701" i="15" s="1"/>
  <c r="D702" i="15"/>
  <c r="C702" i="15" s="1"/>
  <c r="D703" i="15"/>
  <c r="C703" i="15" s="1"/>
  <c r="D704" i="15"/>
  <c r="C704" i="15" s="1"/>
  <c r="AL621" i="15"/>
  <c r="AL622" i="15"/>
  <c r="AL623" i="15"/>
  <c r="AL624" i="15"/>
  <c r="AL625" i="15"/>
  <c r="AL626" i="15"/>
  <c r="AL627" i="15"/>
  <c r="AL628" i="15"/>
  <c r="AL629" i="15"/>
  <c r="AL630" i="15"/>
  <c r="AL631" i="15"/>
  <c r="AL632" i="15"/>
  <c r="D621" i="15"/>
  <c r="C621" i="15" s="1"/>
  <c r="D622" i="15"/>
  <c r="C622" i="15" s="1"/>
  <c r="D623" i="15"/>
  <c r="C623" i="15" s="1"/>
  <c r="D624" i="15"/>
  <c r="C624" i="15" s="1"/>
  <c r="D625" i="15"/>
  <c r="C625" i="15" s="1"/>
  <c r="D626" i="15"/>
  <c r="C626" i="15" s="1"/>
  <c r="D627" i="15"/>
  <c r="C627" i="15" s="1"/>
  <c r="D628" i="15"/>
  <c r="C628" i="15" s="1"/>
  <c r="D629" i="15"/>
  <c r="C629" i="15" s="1"/>
  <c r="D630" i="15"/>
  <c r="C630" i="15" s="1"/>
  <c r="D631" i="15"/>
  <c r="C631" i="15" s="1"/>
  <c r="D632" i="15"/>
  <c r="C632" i="15" s="1"/>
  <c r="AL588" i="15"/>
  <c r="D588" i="15"/>
  <c r="C588" i="15" s="1"/>
  <c r="AL565" i="15"/>
  <c r="AL566" i="15"/>
  <c r="AL567" i="15"/>
  <c r="AL568" i="15"/>
  <c r="AL569" i="15"/>
  <c r="AL570" i="15"/>
  <c r="AL571" i="15"/>
  <c r="AL572" i="15"/>
  <c r="AB573" i="15"/>
  <c r="AC573" i="15"/>
  <c r="AD573" i="15"/>
  <c r="AE573" i="15"/>
  <c r="AF573" i="15"/>
  <c r="AG573" i="15"/>
  <c r="AH573" i="15"/>
  <c r="AI573" i="15"/>
  <c r="AJ573" i="15"/>
  <c r="AA573" i="15"/>
  <c r="E573" i="15"/>
  <c r="F573" i="15"/>
  <c r="G573" i="15"/>
  <c r="D565" i="15"/>
  <c r="C565" i="15" s="1"/>
  <c r="D566" i="15"/>
  <c r="C566" i="15" s="1"/>
  <c r="D567" i="15"/>
  <c r="C567" i="15" s="1"/>
  <c r="D568" i="15"/>
  <c r="C568" i="15" s="1"/>
  <c r="D569" i="15"/>
  <c r="C569" i="15" s="1"/>
  <c r="D570" i="15"/>
  <c r="C570" i="15" s="1"/>
  <c r="D571" i="15"/>
  <c r="C571" i="15" s="1"/>
  <c r="D572" i="15"/>
  <c r="C572" i="15" s="1"/>
  <c r="AL488" i="15"/>
  <c r="AL489" i="15"/>
  <c r="AL490" i="15"/>
  <c r="AL491" i="15"/>
  <c r="AL492" i="15"/>
  <c r="AL493" i="15"/>
  <c r="AL494" i="15"/>
  <c r="AL495" i="15"/>
  <c r="AL496" i="15"/>
  <c r="AL497" i="15"/>
  <c r="AL498" i="15"/>
  <c r="AL499" i="15"/>
  <c r="AL500" i="15"/>
  <c r="AL501" i="15"/>
  <c r="D488" i="15"/>
  <c r="C488" i="15" s="1"/>
  <c r="D489" i="15"/>
  <c r="C489" i="15" s="1"/>
  <c r="D490" i="15"/>
  <c r="C490" i="15" s="1"/>
  <c r="D491" i="15"/>
  <c r="C491" i="15" s="1"/>
  <c r="D492" i="15"/>
  <c r="C492" i="15" s="1"/>
  <c r="D493" i="15"/>
  <c r="C493" i="15" s="1"/>
  <c r="D494" i="15"/>
  <c r="C494" i="15" s="1"/>
  <c r="D495" i="15"/>
  <c r="C495" i="15" s="1"/>
  <c r="D496" i="15"/>
  <c r="C496" i="15" s="1"/>
  <c r="D497" i="15"/>
  <c r="C497" i="15" s="1"/>
  <c r="D498" i="15"/>
  <c r="C498" i="15" s="1"/>
  <c r="D499" i="15"/>
  <c r="C499" i="15" s="1"/>
  <c r="D500" i="15"/>
  <c r="C500" i="15" s="1"/>
  <c r="D501" i="15"/>
  <c r="C501" i="15" s="1"/>
  <c r="AL506" i="15"/>
  <c r="AL507" i="15"/>
  <c r="AL508" i="15"/>
  <c r="AL509" i="15"/>
  <c r="AL510" i="15"/>
  <c r="AL511" i="15"/>
  <c r="AL512" i="15"/>
  <c r="AL513" i="15"/>
  <c r="D506" i="15"/>
  <c r="C506" i="15" s="1"/>
  <c r="D507" i="15"/>
  <c r="C507" i="15" s="1"/>
  <c r="D508" i="15"/>
  <c r="C508" i="15" s="1"/>
  <c r="D509" i="15"/>
  <c r="C509" i="15" s="1"/>
  <c r="D510" i="15"/>
  <c r="C510" i="15" s="1"/>
  <c r="D511" i="15"/>
  <c r="C511" i="15" s="1"/>
  <c r="D512" i="15"/>
  <c r="C512" i="15" s="1"/>
  <c r="D513" i="15"/>
  <c r="C513" i="15" s="1"/>
  <c r="AL432" i="15"/>
  <c r="AL433" i="15"/>
  <c r="AL434" i="15"/>
  <c r="AB435" i="15"/>
  <c r="AC435" i="15"/>
  <c r="AD435" i="15"/>
  <c r="AE435" i="15"/>
  <c r="AF435" i="15"/>
  <c r="AG435" i="15"/>
  <c r="AH435" i="15"/>
  <c r="AI435" i="15"/>
  <c r="AJ435" i="15"/>
  <c r="AA435" i="15"/>
  <c r="E435" i="15"/>
  <c r="F435" i="15"/>
  <c r="G435" i="15"/>
  <c r="D432" i="15"/>
  <c r="C432" i="15" s="1"/>
  <c r="D433" i="15"/>
  <c r="C433" i="15" s="1"/>
  <c r="D434" i="15"/>
  <c r="C434" i="15" s="1"/>
  <c r="AB421" i="15"/>
  <c r="AC421" i="15"/>
  <c r="AD421" i="15"/>
  <c r="AE421" i="15"/>
  <c r="AF421" i="15"/>
  <c r="AG421" i="15"/>
  <c r="AH421" i="15"/>
  <c r="AI421" i="15"/>
  <c r="AJ421" i="15"/>
  <c r="AA421" i="15"/>
  <c r="E421" i="15"/>
  <c r="F421" i="15"/>
  <c r="G421" i="15"/>
  <c r="D419" i="15"/>
  <c r="C419" i="15" s="1"/>
  <c r="D420" i="15"/>
  <c r="C420" i="15" s="1"/>
  <c r="AL346" i="15"/>
  <c r="AL347" i="15"/>
  <c r="D346" i="15"/>
  <c r="C346" i="15" s="1"/>
  <c r="D347" i="15"/>
  <c r="C347" i="15" s="1"/>
  <c r="AL363" i="15"/>
  <c r="AL364" i="15"/>
  <c r="AL365" i="15"/>
  <c r="AL366" i="15"/>
  <c r="AL367" i="15"/>
  <c r="AL368" i="15"/>
  <c r="AL369" i="15"/>
  <c r="AL370" i="15"/>
  <c r="AL371" i="15"/>
  <c r="AL372" i="15"/>
  <c r="AL373" i="15"/>
  <c r="AL374" i="15"/>
  <c r="AB375" i="15"/>
  <c r="AC375" i="15"/>
  <c r="AD375" i="15"/>
  <c r="AE375" i="15"/>
  <c r="AF375" i="15"/>
  <c r="AG375" i="15"/>
  <c r="AH375" i="15"/>
  <c r="AI375" i="15"/>
  <c r="AJ375" i="15"/>
  <c r="AA375" i="15"/>
  <c r="E375" i="15"/>
  <c r="F375" i="15"/>
  <c r="G375" i="15"/>
  <c r="D363" i="15"/>
  <c r="C363" i="15" s="1"/>
  <c r="D364" i="15"/>
  <c r="C364" i="15" s="1"/>
  <c r="D365" i="15"/>
  <c r="C365" i="15" s="1"/>
  <c r="D366" i="15"/>
  <c r="C366" i="15" s="1"/>
  <c r="D367" i="15"/>
  <c r="C367" i="15" s="1"/>
  <c r="D368" i="15"/>
  <c r="C368" i="15" s="1"/>
  <c r="D369" i="15"/>
  <c r="C369" i="15" s="1"/>
  <c r="D370" i="15"/>
  <c r="C370" i="15" s="1"/>
  <c r="D371" i="15"/>
  <c r="C371" i="15" s="1"/>
  <c r="D372" i="15"/>
  <c r="C372" i="15" s="1"/>
  <c r="D373" i="15"/>
  <c r="C373" i="15" s="1"/>
  <c r="D374" i="15"/>
  <c r="C374" i="15" s="1"/>
  <c r="AL285" i="15"/>
  <c r="AL286" i="15"/>
  <c r="AL287" i="15"/>
  <c r="AL288" i="15"/>
  <c r="AL289" i="15"/>
  <c r="AL290" i="15"/>
  <c r="AL291" i="15"/>
  <c r="AL292" i="15"/>
  <c r="AL293" i="15"/>
  <c r="AL294" i="15"/>
  <c r="AL295" i="15"/>
  <c r="AL296" i="15"/>
  <c r="AB297" i="15"/>
  <c r="AC297" i="15"/>
  <c r="AD297" i="15"/>
  <c r="AE297" i="15"/>
  <c r="AF297" i="15"/>
  <c r="AG297" i="15"/>
  <c r="AH297" i="15"/>
  <c r="AI297" i="15"/>
  <c r="AJ297" i="15"/>
  <c r="AA297" i="15"/>
  <c r="E297" i="15"/>
  <c r="F297" i="15"/>
  <c r="G297" i="15"/>
  <c r="D285" i="15"/>
  <c r="C285" i="15" s="1"/>
  <c r="D286" i="15"/>
  <c r="C286" i="15" s="1"/>
  <c r="D287" i="15"/>
  <c r="C287" i="15" s="1"/>
  <c r="D288" i="15"/>
  <c r="C288" i="15" s="1"/>
  <c r="D289" i="15"/>
  <c r="C289" i="15" s="1"/>
  <c r="D290" i="15"/>
  <c r="C290" i="15" s="1"/>
  <c r="D291" i="15"/>
  <c r="C291" i="15" s="1"/>
  <c r="D292" i="15"/>
  <c r="C292" i="15" s="1"/>
  <c r="D293" i="15"/>
  <c r="C293" i="15" s="1"/>
  <c r="D294" i="15"/>
  <c r="C294" i="15" s="1"/>
  <c r="D295" i="15"/>
  <c r="C295" i="15" s="1"/>
  <c r="D296" i="15"/>
  <c r="C296" i="15" s="1"/>
  <c r="AL2107" i="15"/>
  <c r="X2107" i="15"/>
  <c r="U2107" i="15"/>
  <c r="R2107" i="15"/>
  <c r="O2107" i="15"/>
  <c r="H2107" i="15"/>
  <c r="C2107" i="15"/>
  <c r="AL2045" i="15"/>
  <c r="AL2046" i="15"/>
  <c r="AL2047" i="15"/>
  <c r="X2045" i="15"/>
  <c r="X2046" i="15"/>
  <c r="X2047" i="15"/>
  <c r="U2045" i="15"/>
  <c r="U2046" i="15"/>
  <c r="U2047" i="15"/>
  <c r="R2045" i="15"/>
  <c r="R2046" i="15"/>
  <c r="R2047" i="15"/>
  <c r="O2045" i="15"/>
  <c r="O2046" i="15"/>
  <c r="O2047" i="15"/>
  <c r="H2045" i="15"/>
  <c r="H2046" i="15"/>
  <c r="H2047" i="15"/>
  <c r="C2045" i="15"/>
  <c r="C2046" i="15"/>
  <c r="C2047" i="15"/>
  <c r="AL2185" i="15"/>
  <c r="X2185" i="15"/>
  <c r="U2185" i="15"/>
  <c r="R2185" i="15"/>
  <c r="O2185" i="15"/>
  <c r="H2185" i="15"/>
  <c r="C2185" i="15"/>
  <c r="AL2175" i="15"/>
  <c r="X2175" i="15"/>
  <c r="U2175" i="15"/>
  <c r="R2175" i="15"/>
  <c r="O2175" i="15"/>
  <c r="H2175" i="15"/>
  <c r="C2175" i="15"/>
  <c r="AL2172" i="15"/>
  <c r="X2172" i="15"/>
  <c r="U2172" i="15"/>
  <c r="R2172" i="15"/>
  <c r="O2172" i="15"/>
  <c r="H2172" i="15"/>
  <c r="C2172" i="15"/>
  <c r="AL2168" i="15"/>
  <c r="X2168" i="15"/>
  <c r="U2168" i="15"/>
  <c r="R2168" i="15"/>
  <c r="O2168" i="15"/>
  <c r="H2168" i="15"/>
  <c r="C2168" i="15"/>
  <c r="AL2165" i="15"/>
  <c r="X2165" i="15"/>
  <c r="U2165" i="15"/>
  <c r="R2165" i="15"/>
  <c r="O2165" i="15"/>
  <c r="H2165" i="15"/>
  <c r="C2165" i="15"/>
  <c r="AL2162" i="15"/>
  <c r="X2162" i="15"/>
  <c r="U2162" i="15"/>
  <c r="R2162" i="15"/>
  <c r="O2162" i="15"/>
  <c r="H2162" i="15"/>
  <c r="C2162" i="15"/>
  <c r="AL2156" i="15"/>
  <c r="AL2157" i="15"/>
  <c r="AL2158" i="15"/>
  <c r="X2156" i="15"/>
  <c r="X2157" i="15"/>
  <c r="X2158" i="15"/>
  <c r="U2156" i="15"/>
  <c r="U2157" i="15"/>
  <c r="U2158" i="15"/>
  <c r="R2155" i="15"/>
  <c r="R2156" i="15"/>
  <c r="R2157" i="15"/>
  <c r="R2158" i="15"/>
  <c r="O2155" i="15"/>
  <c r="O2156" i="15"/>
  <c r="O2157" i="15"/>
  <c r="O2158" i="15"/>
  <c r="H2155" i="15"/>
  <c r="H2156" i="15"/>
  <c r="H2157" i="15"/>
  <c r="H2158" i="15"/>
  <c r="C2156" i="15"/>
  <c r="C2157" i="15"/>
  <c r="C2158" i="15"/>
  <c r="AL2086" i="15"/>
  <c r="X2086" i="15"/>
  <c r="U2086" i="15"/>
  <c r="R2086" i="15"/>
  <c r="O2086" i="15"/>
  <c r="H2086" i="15"/>
  <c r="C2086" i="15"/>
  <c r="AL2142" i="15"/>
  <c r="AL2143" i="15"/>
  <c r="AL2144" i="15"/>
  <c r="X2142" i="15"/>
  <c r="X2143" i="15"/>
  <c r="X2144" i="15"/>
  <c r="U2142" i="15"/>
  <c r="U2143" i="15"/>
  <c r="U2144" i="15"/>
  <c r="R2142" i="15"/>
  <c r="R2143" i="15"/>
  <c r="R2144" i="15"/>
  <c r="O2142" i="15"/>
  <c r="O2143" i="15"/>
  <c r="O2144" i="15"/>
  <c r="H2142" i="15"/>
  <c r="H2143" i="15"/>
  <c r="H2144" i="15"/>
  <c r="C2142" i="15"/>
  <c r="C2143" i="15"/>
  <c r="C2144" i="15"/>
  <c r="AL2139" i="15"/>
  <c r="X2139" i="15"/>
  <c r="U2139" i="15"/>
  <c r="R2139" i="15"/>
  <c r="O2139" i="15"/>
  <c r="H2139" i="15"/>
  <c r="C2139" i="15"/>
  <c r="AL2132" i="15"/>
  <c r="X2132" i="15"/>
  <c r="U2132" i="15"/>
  <c r="R2132" i="15"/>
  <c r="O2132" i="15"/>
  <c r="H2132" i="15"/>
  <c r="C2132" i="15"/>
  <c r="AL2128" i="15"/>
  <c r="AL2129" i="15"/>
  <c r="X2128" i="15"/>
  <c r="X2129" i="15"/>
  <c r="U2128" i="15"/>
  <c r="U2129" i="15"/>
  <c r="R2128" i="15"/>
  <c r="R2129" i="15"/>
  <c r="O2128" i="15"/>
  <c r="O2129" i="15"/>
  <c r="H2128" i="15"/>
  <c r="H2129" i="15"/>
  <c r="C2128" i="15"/>
  <c r="C2129" i="15"/>
  <c r="AL2124" i="15"/>
  <c r="X2124" i="15"/>
  <c r="U2124" i="15"/>
  <c r="R2124" i="15"/>
  <c r="O2124" i="15"/>
  <c r="H2124" i="15"/>
  <c r="C2124" i="15"/>
  <c r="AL2116" i="15"/>
  <c r="X2116" i="15"/>
  <c r="U2116" i="15"/>
  <c r="R2116" i="15"/>
  <c r="O2116" i="15"/>
  <c r="H2116" i="15"/>
  <c r="C2116" i="15"/>
  <c r="AL2068" i="15"/>
  <c r="AL2069" i="15"/>
  <c r="X2068" i="15"/>
  <c r="X2069" i="15"/>
  <c r="U2068" i="15"/>
  <c r="U2069" i="15"/>
  <c r="R2068" i="15"/>
  <c r="R2069" i="15"/>
  <c r="O2068" i="15"/>
  <c r="O2069" i="15"/>
  <c r="H2068" i="15"/>
  <c r="H2069" i="15"/>
  <c r="C2068" i="15"/>
  <c r="C2069" i="15"/>
  <c r="AL2013" i="15"/>
  <c r="X2013" i="15"/>
  <c r="U2013" i="15"/>
  <c r="R2013" i="15"/>
  <c r="O2013" i="15"/>
  <c r="H2013" i="15"/>
  <c r="C2013" i="15"/>
  <c r="AL1955" i="15"/>
  <c r="D1955" i="15"/>
  <c r="C1955" i="15" s="1"/>
  <c r="AL2303" i="15"/>
  <c r="AL2304" i="15"/>
  <c r="X2303" i="15"/>
  <c r="X2304" i="15"/>
  <c r="U2303" i="15"/>
  <c r="U2304" i="15"/>
  <c r="R2303" i="15"/>
  <c r="R2304" i="15"/>
  <c r="O2303" i="15"/>
  <c r="O2304" i="15"/>
  <c r="H2303" i="15"/>
  <c r="H2304" i="15"/>
  <c r="C2303" i="15"/>
  <c r="C2304" i="15"/>
  <c r="AL2279" i="15"/>
  <c r="AL2280" i="15"/>
  <c r="X2279" i="15"/>
  <c r="X2280" i="15"/>
  <c r="U2279" i="15"/>
  <c r="U2280" i="15"/>
  <c r="R2279" i="15"/>
  <c r="R2280" i="15"/>
  <c r="O2279" i="15"/>
  <c r="O2280" i="15"/>
  <c r="H2279" i="15"/>
  <c r="H2280" i="15"/>
  <c r="C2279" i="15"/>
  <c r="C2280" i="15"/>
  <c r="C209" i="15" l="1"/>
  <c r="C73" i="13" s="1"/>
  <c r="C201" i="15"/>
  <c r="C65" i="13" s="1"/>
  <c r="C208" i="15"/>
  <c r="C72" i="13" s="1"/>
  <c r="C200" i="15"/>
  <c r="C64" i="13" s="1"/>
  <c r="C199" i="15"/>
  <c r="C63" i="13" s="1"/>
  <c r="C206" i="15"/>
  <c r="C70" i="13" s="1"/>
  <c r="C198" i="15"/>
  <c r="C62" i="13" s="1"/>
  <c r="C52" i="13"/>
  <c r="C205" i="15"/>
  <c r="C69" i="13" s="1"/>
  <c r="C212" i="15"/>
  <c r="C76" i="13" s="1"/>
  <c r="C204" i="15"/>
  <c r="C68" i="13" s="1"/>
  <c r="C211" i="15"/>
  <c r="C75" i="13" s="1"/>
  <c r="C203" i="15"/>
  <c r="C67" i="13" s="1"/>
  <c r="E77" i="13"/>
  <c r="C210" i="15"/>
  <c r="C74" i="13" s="1"/>
  <c r="C202" i="15"/>
  <c r="C66" i="13" s="1"/>
  <c r="C196" i="15"/>
  <c r="D213" i="15"/>
  <c r="AL213" i="15"/>
  <c r="AL221" i="15" s="1"/>
  <c r="AL52" i="15"/>
  <c r="D77" i="13" l="1"/>
  <c r="AL58" i="15"/>
  <c r="E12" i="13"/>
  <c r="C213" i="15"/>
  <c r="C60" i="13"/>
  <c r="C77" i="13" s="1"/>
  <c r="AL2241" i="15"/>
  <c r="AL2242" i="15"/>
  <c r="D2241" i="15"/>
  <c r="C2241" i="15" s="1"/>
  <c r="D2242" i="15"/>
  <c r="C2242" i="15" s="1"/>
  <c r="AL2770" i="15"/>
  <c r="AL2771" i="15"/>
  <c r="AL2772" i="15"/>
  <c r="AL2773" i="15"/>
  <c r="X2770" i="15"/>
  <c r="X2771" i="15"/>
  <c r="X2772" i="15"/>
  <c r="X2773" i="15"/>
  <c r="U2770" i="15"/>
  <c r="U2771" i="15"/>
  <c r="U2772" i="15"/>
  <c r="U2773" i="15"/>
  <c r="R2770" i="15"/>
  <c r="R2771" i="15"/>
  <c r="R2772" i="15"/>
  <c r="R2773" i="15"/>
  <c r="O2770" i="15"/>
  <c r="O2771" i="15"/>
  <c r="O2772" i="15"/>
  <c r="O2773" i="15"/>
  <c r="H2770" i="15"/>
  <c r="H2771" i="15"/>
  <c r="H2772" i="15"/>
  <c r="H2773" i="15"/>
  <c r="C2770" i="15"/>
  <c r="C2771" i="15"/>
  <c r="C2772" i="15"/>
  <c r="C2773" i="15"/>
  <c r="AL2688" i="15"/>
  <c r="AL2689" i="15"/>
  <c r="X2689" i="15"/>
  <c r="X2688" i="15"/>
  <c r="U2689" i="15"/>
  <c r="U2688" i="15"/>
  <c r="R2689" i="15"/>
  <c r="R2688" i="15"/>
  <c r="O2689" i="15"/>
  <c r="O2688" i="15"/>
  <c r="H2688" i="15"/>
  <c r="H2689" i="15"/>
  <c r="C2688" i="15"/>
  <c r="C2689" i="15"/>
  <c r="AL1565" i="15" l="1"/>
  <c r="AL1566" i="15"/>
  <c r="AL1567" i="15"/>
  <c r="AL1568" i="15"/>
  <c r="AL1569" i="15"/>
  <c r="D1565" i="15"/>
  <c r="C1565" i="15" s="1"/>
  <c r="D1566" i="15"/>
  <c r="C1566" i="15" s="1"/>
  <c r="D1567" i="15"/>
  <c r="C1567" i="15" s="1"/>
  <c r="D1568" i="15"/>
  <c r="C1568" i="15" s="1"/>
  <c r="D1569" i="15"/>
  <c r="C1569" i="15" s="1"/>
  <c r="AL1237" i="15" l="1"/>
  <c r="AL1238" i="15"/>
  <c r="AL1239" i="15"/>
  <c r="AB1240" i="15"/>
  <c r="AC1240" i="15"/>
  <c r="AD1240" i="15"/>
  <c r="AE1240" i="15"/>
  <c r="AF1240" i="15"/>
  <c r="AG1240" i="15"/>
  <c r="AH1240" i="15"/>
  <c r="AI1240" i="15"/>
  <c r="AJ1240" i="15"/>
  <c r="AA1240" i="15"/>
  <c r="E1240" i="15"/>
  <c r="F1240" i="15"/>
  <c r="G1240" i="15"/>
  <c r="D1237" i="15"/>
  <c r="C1237" i="15" s="1"/>
  <c r="D1238" i="15"/>
  <c r="C1238" i="15" s="1"/>
  <c r="D1239" i="15"/>
  <c r="C1239" i="15" s="1"/>
  <c r="AA1227" i="15"/>
  <c r="D1209" i="15"/>
  <c r="C1209" i="15" s="1"/>
  <c r="AB1206" i="15"/>
  <c r="AC1206" i="15"/>
  <c r="AD1206" i="15"/>
  <c r="AE1206" i="15"/>
  <c r="AF1206" i="15"/>
  <c r="AG1206" i="15"/>
  <c r="AH1206" i="15"/>
  <c r="AI1206" i="15"/>
  <c r="AJ1206" i="15"/>
  <c r="AA1206" i="15"/>
  <c r="E1206" i="15"/>
  <c r="F1206" i="15"/>
  <c r="G1206" i="15"/>
  <c r="D1205" i="15"/>
  <c r="C1205" i="15" s="1"/>
  <c r="AL1090" i="15" l="1"/>
  <c r="AL1091" i="15"/>
  <c r="AL1092" i="15"/>
  <c r="AL1093" i="15"/>
  <c r="AL1094" i="15"/>
  <c r="AL1095" i="15"/>
  <c r="AL1096" i="15"/>
  <c r="AL1097" i="15"/>
  <c r="AL1098" i="15"/>
  <c r="AL1099" i="15"/>
  <c r="AL1100" i="15"/>
  <c r="AL1089" i="15"/>
  <c r="AK1162" i="15"/>
  <c r="AB1101" i="15"/>
  <c r="I238" i="13" s="1"/>
  <c r="AC1101" i="15"/>
  <c r="J238" i="13" s="1"/>
  <c r="AD1101" i="15"/>
  <c r="K238" i="13" s="1"/>
  <c r="AE1101" i="15"/>
  <c r="L238" i="13" s="1"/>
  <c r="AF1101" i="15"/>
  <c r="M238" i="13" s="1"/>
  <c r="AG1101" i="15"/>
  <c r="N238" i="13" s="1"/>
  <c r="AH1101" i="15"/>
  <c r="O238" i="13" s="1"/>
  <c r="AI1101" i="15"/>
  <c r="P238" i="13" s="1"/>
  <c r="AJ1101" i="15"/>
  <c r="Q238" i="13" s="1"/>
  <c r="AA1101" i="15"/>
  <c r="H238" i="13" s="1"/>
  <c r="E1101" i="15"/>
  <c r="E238" i="13" s="1"/>
  <c r="F1101" i="15"/>
  <c r="F238" i="13" s="1"/>
  <c r="G1101" i="15"/>
  <c r="G238" i="13" s="1"/>
  <c r="D1090" i="15"/>
  <c r="C1090" i="15" s="1"/>
  <c r="D1091" i="15"/>
  <c r="C1091" i="15" s="1"/>
  <c r="D1092" i="15"/>
  <c r="C1092" i="15" s="1"/>
  <c r="D1093" i="15"/>
  <c r="C1093" i="15" s="1"/>
  <c r="D1094" i="15"/>
  <c r="C1094" i="15" s="1"/>
  <c r="D1095" i="15"/>
  <c r="C1095" i="15" s="1"/>
  <c r="D1096" i="15"/>
  <c r="C1096" i="15" s="1"/>
  <c r="D1097" i="15"/>
  <c r="C1097" i="15" s="1"/>
  <c r="D1098" i="15"/>
  <c r="C1098" i="15" s="1"/>
  <c r="D1099" i="15"/>
  <c r="C1099" i="15" s="1"/>
  <c r="D1100" i="15"/>
  <c r="C1100" i="15" s="1"/>
  <c r="D1089" i="15"/>
  <c r="C1089" i="15" s="1"/>
  <c r="AB1006" i="15"/>
  <c r="AC1006" i="15"/>
  <c r="AD1006" i="15"/>
  <c r="AE1006" i="15"/>
  <c r="AF1006" i="15"/>
  <c r="AG1006" i="15"/>
  <c r="AH1006" i="15"/>
  <c r="AI1006" i="15"/>
  <c r="AJ1006" i="15"/>
  <c r="AK1006" i="15"/>
  <c r="AA1006" i="15"/>
  <c r="G1006" i="15"/>
  <c r="E1006" i="15"/>
  <c r="F1006" i="15"/>
  <c r="D998" i="15"/>
  <c r="C998" i="15" s="1"/>
  <c r="D999" i="15"/>
  <c r="C999" i="15" s="1"/>
  <c r="AB996" i="15"/>
  <c r="AC996" i="15"/>
  <c r="AD996" i="15"/>
  <c r="AE996" i="15"/>
  <c r="AF996" i="15"/>
  <c r="AG996" i="15"/>
  <c r="AH996" i="15"/>
  <c r="AI996" i="15"/>
  <c r="AJ996" i="15"/>
  <c r="AK996" i="15"/>
  <c r="AA996" i="15"/>
  <c r="E996" i="15"/>
  <c r="F996" i="15"/>
  <c r="G996" i="15"/>
  <c r="D994" i="15"/>
  <c r="C994" i="15" s="1"/>
  <c r="D995" i="15"/>
  <c r="C995" i="15" s="1"/>
  <c r="AB987" i="15"/>
  <c r="AC987" i="15"/>
  <c r="AD987" i="15"/>
  <c r="AE987" i="15"/>
  <c r="AF987" i="15"/>
  <c r="AG987" i="15"/>
  <c r="AH987" i="15"/>
  <c r="AI987" i="15"/>
  <c r="AJ987" i="15"/>
  <c r="AA987" i="15"/>
  <c r="E987" i="15"/>
  <c r="F987" i="15"/>
  <c r="G987" i="15"/>
  <c r="D982" i="15"/>
  <c r="C982" i="15" s="1"/>
  <c r="D983" i="15"/>
  <c r="C983" i="15" s="1"/>
  <c r="D984" i="15"/>
  <c r="C984" i="15" s="1"/>
  <c r="D985" i="15"/>
  <c r="C985" i="15" s="1"/>
  <c r="D986" i="15"/>
  <c r="C986" i="15" s="1"/>
  <c r="D981" i="15"/>
  <c r="C981" i="15" s="1"/>
  <c r="AL977" i="15"/>
  <c r="AL978" i="15"/>
  <c r="AB979" i="15"/>
  <c r="AC979" i="15"/>
  <c r="AD979" i="15"/>
  <c r="AE979" i="15"/>
  <c r="AF979" i="15"/>
  <c r="AG979" i="15"/>
  <c r="AH979" i="15"/>
  <c r="AI979" i="15"/>
  <c r="AJ979" i="15"/>
  <c r="AA979" i="15"/>
  <c r="E979" i="15"/>
  <c r="F979" i="15"/>
  <c r="G979" i="15"/>
  <c r="D977" i="15"/>
  <c r="C977" i="15" s="1"/>
  <c r="D978" i="15"/>
  <c r="C978" i="15" s="1"/>
  <c r="AL917" i="15"/>
  <c r="AL918" i="15"/>
  <c r="AL919" i="15"/>
  <c r="AL920" i="15"/>
  <c r="AL921" i="15"/>
  <c r="AL922" i="15"/>
  <c r="AL923" i="15"/>
  <c r="AL924" i="15"/>
  <c r="D917" i="15"/>
  <c r="C917" i="15" s="1"/>
  <c r="D918" i="15"/>
  <c r="C918" i="15" s="1"/>
  <c r="D919" i="15"/>
  <c r="C919" i="15" s="1"/>
  <c r="D920" i="15"/>
  <c r="C920" i="15" s="1"/>
  <c r="D921" i="15"/>
  <c r="C921" i="15" s="1"/>
  <c r="D922" i="15"/>
  <c r="C922" i="15" s="1"/>
  <c r="D923" i="15"/>
  <c r="C923" i="15" s="1"/>
  <c r="D924" i="15"/>
  <c r="C924" i="15" s="1"/>
  <c r="AL878" i="15"/>
  <c r="D878" i="15"/>
  <c r="C878" i="15" s="1"/>
  <c r="AL1101" i="15" l="1"/>
  <c r="AL1162" i="15" s="1"/>
  <c r="AF1162" i="15"/>
  <c r="AE1162" i="15"/>
  <c r="AI1162" i="15"/>
  <c r="AC1162" i="15"/>
  <c r="AG1162" i="15"/>
  <c r="AH1162" i="15"/>
  <c r="AD1162" i="15"/>
  <c r="AA1162" i="15"/>
  <c r="AJ1162" i="15"/>
  <c r="AB1162" i="15"/>
  <c r="C1101" i="15"/>
  <c r="C238" i="13" s="1"/>
  <c r="D1101" i="15"/>
  <c r="D238" i="13" s="1"/>
  <c r="C987" i="15"/>
  <c r="D987" i="15"/>
  <c r="G1192" i="15"/>
  <c r="F1192" i="15"/>
  <c r="E1192" i="15"/>
  <c r="AG1192" i="15"/>
  <c r="AD1192" i="15"/>
  <c r="AC1192" i="15"/>
  <c r="AB1192" i="15"/>
  <c r="AA1192" i="15"/>
  <c r="AL756" i="15"/>
  <c r="D756" i="15"/>
  <c r="C756" i="15" s="1"/>
  <c r="AE1192" i="15"/>
  <c r="AF1192" i="15"/>
  <c r="AH1192" i="15"/>
  <c r="AI1192" i="15"/>
  <c r="AJ1192" i="15"/>
  <c r="D1164" i="15"/>
  <c r="C1164" i="15" s="1"/>
  <c r="D1165" i="15"/>
  <c r="C1165" i="15" s="1"/>
  <c r="D1166" i="15"/>
  <c r="C1166" i="15" s="1"/>
  <c r="D1167" i="15"/>
  <c r="D1168" i="15"/>
  <c r="C1168" i="15" s="1"/>
  <c r="D1169" i="15"/>
  <c r="C1169" i="15" s="1"/>
  <c r="D1170" i="15"/>
  <c r="C1170" i="15" s="1"/>
  <c r="D1171" i="15"/>
  <c r="C1171" i="15" s="1"/>
  <c r="D1172" i="15"/>
  <c r="C1172" i="15" s="1"/>
  <c r="D1173" i="15"/>
  <c r="C1173" i="15" s="1"/>
  <c r="D1174" i="15"/>
  <c r="C1174" i="15" s="1"/>
  <c r="D1175" i="15"/>
  <c r="C1175" i="15" s="1"/>
  <c r="D1176" i="15"/>
  <c r="C1176" i="15" s="1"/>
  <c r="D1177" i="15"/>
  <c r="C1177" i="15" s="1"/>
  <c r="D1178" i="15"/>
  <c r="C1178" i="15" s="1"/>
  <c r="D1179" i="15"/>
  <c r="C1179" i="15" s="1"/>
  <c r="D1180" i="15"/>
  <c r="C1180" i="15" s="1"/>
  <c r="D1181" i="15"/>
  <c r="C1181" i="15" s="1"/>
  <c r="D1182" i="15"/>
  <c r="C1182" i="15" s="1"/>
  <c r="D1183" i="15"/>
  <c r="C1183" i="15" s="1"/>
  <c r="D1184" i="15"/>
  <c r="C1184" i="15" s="1"/>
  <c r="D1185" i="15"/>
  <c r="C1185" i="15" s="1"/>
  <c r="D1186" i="15"/>
  <c r="C1186" i="15" s="1"/>
  <c r="D1187" i="15"/>
  <c r="C1187" i="15" s="1"/>
  <c r="D1188" i="15"/>
  <c r="C1188" i="15" s="1"/>
  <c r="D1189" i="15"/>
  <c r="C1189" i="15" s="1"/>
  <c r="D1190" i="15"/>
  <c r="C1190" i="15" s="1"/>
  <c r="D1191" i="15"/>
  <c r="C1191" i="15" s="1"/>
  <c r="D1192" i="15" l="1"/>
  <c r="C1167" i="15"/>
  <c r="C1192" i="15" s="1"/>
  <c r="X2612" i="15"/>
  <c r="X2613" i="15"/>
  <c r="X2614" i="15"/>
  <c r="U2612" i="15"/>
  <c r="U2613" i="15"/>
  <c r="U2614" i="15"/>
  <c r="R2612" i="15"/>
  <c r="R2613" i="15"/>
  <c r="R2614" i="15"/>
  <c r="O2612" i="15"/>
  <c r="O2613" i="15"/>
  <c r="O2614" i="15"/>
  <c r="AH2615" i="15"/>
  <c r="AK2615" i="15"/>
  <c r="I2615" i="15"/>
  <c r="S187" i="13" s="1"/>
  <c r="J2615" i="15"/>
  <c r="K2615" i="15"/>
  <c r="L2615" i="15"/>
  <c r="T187" i="13" s="1"/>
  <c r="M2615" i="15"/>
  <c r="N2615" i="15"/>
  <c r="P2615" i="15"/>
  <c r="Q2615" i="15"/>
  <c r="S2615" i="15"/>
  <c r="T2615" i="15"/>
  <c r="V2615" i="15"/>
  <c r="W2615" i="15"/>
  <c r="Y2615" i="15"/>
  <c r="Z2615" i="15"/>
  <c r="AA2615" i="15"/>
  <c r="AB2615" i="15"/>
  <c r="AC2615" i="15"/>
  <c r="AD2615" i="15"/>
  <c r="AE2615" i="15"/>
  <c r="AF2615" i="15"/>
  <c r="AG2615" i="15"/>
  <c r="AI2615" i="15"/>
  <c r="AJ2615" i="15"/>
  <c r="H2612" i="15"/>
  <c r="H2613" i="15"/>
  <c r="H2614" i="15"/>
  <c r="C2612" i="15"/>
  <c r="C2613" i="15"/>
  <c r="C2614" i="15"/>
  <c r="AL2499" i="15" l="1"/>
  <c r="AL2490" i="15"/>
  <c r="X2499" i="15"/>
  <c r="X2490" i="15"/>
  <c r="U2499" i="15"/>
  <c r="U2490" i="15"/>
  <c r="R2497" i="15"/>
  <c r="R2498" i="15"/>
  <c r="R2499" i="15"/>
  <c r="O2499" i="15"/>
  <c r="R2490" i="15"/>
  <c r="O2490" i="15"/>
  <c r="H2499" i="15"/>
  <c r="H2490" i="15"/>
  <c r="C2499" i="15"/>
  <c r="C2490" i="15"/>
  <c r="AL1776" i="15"/>
  <c r="AL1777" i="15"/>
  <c r="AL1778" i="15"/>
  <c r="AL1779" i="15"/>
  <c r="AL1780" i="15"/>
  <c r="X1780" i="15"/>
  <c r="X1779" i="15"/>
  <c r="X1778" i="15"/>
  <c r="X1777" i="15"/>
  <c r="U1780" i="15"/>
  <c r="U1779" i="15"/>
  <c r="U1778" i="15"/>
  <c r="U1777" i="15"/>
  <c r="R1780" i="15"/>
  <c r="R1779" i="15"/>
  <c r="R1778" i="15"/>
  <c r="R1777" i="15"/>
  <c r="O1780" i="15"/>
  <c r="O1779" i="15"/>
  <c r="O1778" i="15"/>
  <c r="O1777" i="15"/>
  <c r="H1776" i="15"/>
  <c r="H1777" i="15"/>
  <c r="H1778" i="15"/>
  <c r="H1779" i="15"/>
  <c r="H1780" i="15"/>
  <c r="C1776" i="15"/>
  <c r="C1777" i="15"/>
  <c r="C1778" i="15"/>
  <c r="C1779" i="15"/>
  <c r="C1780" i="15"/>
  <c r="AL1694" i="15" l="1"/>
  <c r="AL1695" i="15"/>
  <c r="AL1684" i="15"/>
  <c r="AL1681" i="15"/>
  <c r="AL1674" i="15"/>
  <c r="AL1675" i="15"/>
  <c r="AL1672" i="15"/>
  <c r="AL1660" i="15"/>
  <c r="AL1661" i="15"/>
  <c r="AL1662" i="15"/>
  <c r="AL1663" i="15"/>
  <c r="AL1664" i="15"/>
  <c r="AL1665" i="15"/>
  <c r="AL1666" i="15"/>
  <c r="AL1667" i="15"/>
  <c r="AL1668" i="15"/>
  <c r="AL1669" i="15"/>
  <c r="AL1645" i="15"/>
  <c r="AL1600" i="15"/>
  <c r="AL1601" i="15"/>
  <c r="AL1602" i="15"/>
  <c r="AL1603" i="15"/>
  <c r="AL1604" i="15"/>
  <c r="AL1605" i="15"/>
  <c r="AL1606" i="15"/>
  <c r="AL1607" i="15"/>
  <c r="AL1608" i="15"/>
  <c r="AL1609" i="15"/>
  <c r="AL1610" i="15"/>
  <c r="AL1611" i="15"/>
  <c r="AL1612" i="15"/>
  <c r="AL1593" i="15"/>
  <c r="X1694" i="15"/>
  <c r="X1695" i="15"/>
  <c r="U1694" i="15"/>
  <c r="U1695" i="15"/>
  <c r="R1694" i="15"/>
  <c r="R1695" i="15"/>
  <c r="O1694" i="15"/>
  <c r="O1695" i="15"/>
  <c r="X1684" i="15"/>
  <c r="U1684" i="15"/>
  <c r="R1684" i="15"/>
  <c r="O1684" i="15"/>
  <c r="X1681" i="15"/>
  <c r="U1681" i="15"/>
  <c r="R1681" i="15"/>
  <c r="O1681" i="15"/>
  <c r="X1672" i="15"/>
  <c r="X1673" i="15"/>
  <c r="X1674" i="15"/>
  <c r="X1675" i="15"/>
  <c r="U1672" i="15"/>
  <c r="U1673" i="15"/>
  <c r="U1674" i="15"/>
  <c r="U1675" i="15"/>
  <c r="R1672" i="15"/>
  <c r="R1673" i="15"/>
  <c r="R1674" i="15"/>
  <c r="R1675" i="15"/>
  <c r="O1672" i="15"/>
  <c r="O1673" i="15"/>
  <c r="O1674" i="15"/>
  <c r="O1675" i="15"/>
  <c r="X1660" i="15"/>
  <c r="X1661" i="15"/>
  <c r="X1662" i="15"/>
  <c r="X1663" i="15"/>
  <c r="X1664" i="15"/>
  <c r="X1665" i="15"/>
  <c r="X1666" i="15"/>
  <c r="X1667" i="15"/>
  <c r="X1668" i="15"/>
  <c r="X1669" i="15"/>
  <c r="U1660" i="15"/>
  <c r="U1661" i="15"/>
  <c r="U1662" i="15"/>
  <c r="U1663" i="15"/>
  <c r="U1664" i="15"/>
  <c r="U1665" i="15"/>
  <c r="U1666" i="15"/>
  <c r="U1667" i="15"/>
  <c r="U1668" i="15"/>
  <c r="U1669" i="15"/>
  <c r="R1660" i="15"/>
  <c r="R1661" i="15"/>
  <c r="R1662" i="15"/>
  <c r="R1663" i="15"/>
  <c r="R1664" i="15"/>
  <c r="R1665" i="15"/>
  <c r="R1666" i="15"/>
  <c r="R1667" i="15"/>
  <c r="R1668" i="15"/>
  <c r="R1669" i="15"/>
  <c r="O1660" i="15"/>
  <c r="O1661" i="15"/>
  <c r="O1662" i="15"/>
  <c r="O1663" i="15"/>
  <c r="O1664" i="15"/>
  <c r="O1665" i="15"/>
  <c r="O1666" i="15"/>
  <c r="O1667" i="15"/>
  <c r="O1668" i="15"/>
  <c r="O1669" i="15"/>
  <c r="X1645" i="15"/>
  <c r="U1645" i="15"/>
  <c r="R1645" i="15"/>
  <c r="O1645" i="15"/>
  <c r="X1600" i="15"/>
  <c r="X1601" i="15"/>
  <c r="X1602" i="15"/>
  <c r="X1603" i="15"/>
  <c r="X1604" i="15"/>
  <c r="X1605" i="15"/>
  <c r="X1606" i="15"/>
  <c r="X1607" i="15"/>
  <c r="X1608" i="15"/>
  <c r="X1609" i="15"/>
  <c r="X1610" i="15"/>
  <c r="X1611" i="15"/>
  <c r="X1612" i="15"/>
  <c r="U1600" i="15"/>
  <c r="U1601" i="15"/>
  <c r="U1602" i="15"/>
  <c r="U1603" i="15"/>
  <c r="U1604" i="15"/>
  <c r="U1605" i="15"/>
  <c r="U1606" i="15"/>
  <c r="U1607" i="15"/>
  <c r="U1608" i="15"/>
  <c r="U1609" i="15"/>
  <c r="U1610" i="15"/>
  <c r="U1611" i="15"/>
  <c r="U1612" i="15"/>
  <c r="R1600" i="15"/>
  <c r="R1601" i="15"/>
  <c r="R1602" i="15"/>
  <c r="R1603" i="15"/>
  <c r="R1604" i="15"/>
  <c r="R1605" i="15"/>
  <c r="R1606" i="15"/>
  <c r="R1607" i="15"/>
  <c r="R1608" i="15"/>
  <c r="R1609" i="15"/>
  <c r="R1610" i="15"/>
  <c r="R1611" i="15"/>
  <c r="R1612" i="15"/>
  <c r="O1600" i="15"/>
  <c r="O1601" i="15"/>
  <c r="O1602" i="15"/>
  <c r="O1603" i="15"/>
  <c r="O1604" i="15"/>
  <c r="O1605" i="15"/>
  <c r="O1606" i="15"/>
  <c r="O1607" i="15"/>
  <c r="O1608" i="15"/>
  <c r="O1609" i="15"/>
  <c r="O1610" i="15"/>
  <c r="O1611" i="15"/>
  <c r="O1612" i="15"/>
  <c r="X1593" i="15"/>
  <c r="U1593" i="15"/>
  <c r="R1593" i="15"/>
  <c r="O1593" i="15"/>
  <c r="H1694" i="15"/>
  <c r="H1695" i="15"/>
  <c r="H1681" i="15"/>
  <c r="H1682" i="15"/>
  <c r="H1683" i="15"/>
  <c r="H1684" i="15"/>
  <c r="H1672" i="15"/>
  <c r="H1673" i="15"/>
  <c r="H1674" i="15"/>
  <c r="H1675" i="15"/>
  <c r="H1660" i="15"/>
  <c r="H1661" i="15"/>
  <c r="H1662" i="15"/>
  <c r="H1663" i="15"/>
  <c r="H1664" i="15"/>
  <c r="H1665" i="15"/>
  <c r="H1666" i="15"/>
  <c r="H1667" i="15"/>
  <c r="H1668" i="15"/>
  <c r="H1669" i="15"/>
  <c r="H1645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593" i="15"/>
  <c r="I1696" i="15"/>
  <c r="S177" i="13" s="1"/>
  <c r="J1696" i="15"/>
  <c r="K1696" i="15"/>
  <c r="L1696" i="15"/>
  <c r="T177" i="13" s="1"/>
  <c r="M1696" i="15"/>
  <c r="N1696" i="15"/>
  <c r="P1696" i="15"/>
  <c r="Q1696" i="15"/>
  <c r="S1696" i="15"/>
  <c r="T1696" i="15"/>
  <c r="V1696" i="15"/>
  <c r="W1696" i="15"/>
  <c r="Y1696" i="15"/>
  <c r="Z1696" i="15"/>
  <c r="AA1696" i="15"/>
  <c r="AB1696" i="15"/>
  <c r="AC1696" i="15"/>
  <c r="AD1696" i="15"/>
  <c r="AE1696" i="15"/>
  <c r="AF1696" i="15"/>
  <c r="AG1696" i="15"/>
  <c r="AH1696" i="15"/>
  <c r="AI1696" i="15"/>
  <c r="AJ1696" i="15"/>
  <c r="AK1696" i="15"/>
  <c r="C1694" i="15"/>
  <c r="C1695" i="15"/>
  <c r="C1684" i="15"/>
  <c r="C1681" i="15"/>
  <c r="C1674" i="15"/>
  <c r="C1675" i="15"/>
  <c r="C1672" i="15"/>
  <c r="C1660" i="15"/>
  <c r="C1661" i="15"/>
  <c r="C1662" i="15"/>
  <c r="C1663" i="15"/>
  <c r="C1664" i="15"/>
  <c r="C1665" i="15"/>
  <c r="C1666" i="15"/>
  <c r="C1667" i="15"/>
  <c r="C1668" i="15"/>
  <c r="C1669" i="15"/>
  <c r="C1645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592" i="15"/>
  <c r="C1593" i="15"/>
  <c r="G218" i="13" l="1"/>
  <c r="Q218" i="13"/>
  <c r="P218" i="13"/>
  <c r="O218" i="13"/>
  <c r="N218" i="13"/>
  <c r="M218" i="13"/>
  <c r="L218" i="13"/>
  <c r="K218" i="13"/>
  <c r="J218" i="13"/>
  <c r="I218" i="13"/>
  <c r="H218" i="13"/>
  <c r="F218" i="13"/>
  <c r="AL1564" i="15"/>
  <c r="D1564" i="15"/>
  <c r="C1564" i="15" s="1"/>
  <c r="Q215" i="13" l="1"/>
  <c r="I1514" i="15"/>
  <c r="S176" i="13" s="1"/>
  <c r="J1514" i="15"/>
  <c r="K1514" i="15"/>
  <c r="L1514" i="15"/>
  <c r="T176" i="13" s="1"/>
  <c r="M1514" i="15"/>
  <c r="N1514" i="15"/>
  <c r="P1514" i="15"/>
  <c r="Q1514" i="15"/>
  <c r="S1514" i="15"/>
  <c r="T1514" i="15"/>
  <c r="V1514" i="15"/>
  <c r="W1514" i="15"/>
  <c r="Y1514" i="15"/>
  <c r="Z1514" i="15"/>
  <c r="AA1514" i="15"/>
  <c r="AB1514" i="15"/>
  <c r="AC1514" i="15"/>
  <c r="AD1514" i="15"/>
  <c r="AE1514" i="15"/>
  <c r="AF1514" i="15"/>
  <c r="AG1514" i="15"/>
  <c r="AH1514" i="15"/>
  <c r="AI1514" i="15"/>
  <c r="AJ1514" i="15"/>
  <c r="AK1514" i="15"/>
  <c r="AL1511" i="15"/>
  <c r="AL1512" i="15"/>
  <c r="AL1513" i="15"/>
  <c r="H1511" i="15"/>
  <c r="H1512" i="15"/>
  <c r="H1513" i="15"/>
  <c r="C1511" i="15"/>
  <c r="C1512" i="15"/>
  <c r="C1513" i="15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AL1420" i="15"/>
  <c r="D1420" i="15"/>
  <c r="C1420" i="15" s="1"/>
  <c r="I1380" i="15"/>
  <c r="S175" i="13" s="1"/>
  <c r="J1380" i="15"/>
  <c r="K1380" i="15"/>
  <c r="L1380" i="15"/>
  <c r="T175" i="13" s="1"/>
  <c r="M1380" i="15"/>
  <c r="N1380" i="15"/>
  <c r="P1380" i="15"/>
  <c r="Q1380" i="15"/>
  <c r="S1380" i="15"/>
  <c r="T1380" i="15"/>
  <c r="V1380" i="15"/>
  <c r="W1380" i="15"/>
  <c r="Y1380" i="15"/>
  <c r="Z1380" i="15"/>
  <c r="AA1380" i="15"/>
  <c r="AB1380" i="15"/>
  <c r="AC1380" i="15"/>
  <c r="AD1380" i="15"/>
  <c r="AE1380" i="15"/>
  <c r="AF1380" i="15"/>
  <c r="AG1380" i="15"/>
  <c r="AH1380" i="15"/>
  <c r="AI1380" i="15"/>
  <c r="AJ1380" i="15"/>
  <c r="AK1380" i="15"/>
  <c r="AL1367" i="15"/>
  <c r="AL1368" i="15"/>
  <c r="AL1369" i="15"/>
  <c r="AL1370" i="15"/>
  <c r="AL1371" i="15"/>
  <c r="AL1372" i="15"/>
  <c r="AL1373" i="15"/>
  <c r="AL1374" i="15"/>
  <c r="AL1375" i="15"/>
  <c r="AL1376" i="15"/>
  <c r="AL1377" i="15"/>
  <c r="AL1378" i="15"/>
  <c r="AL1379" i="15"/>
  <c r="X1367" i="15"/>
  <c r="X1368" i="15"/>
  <c r="X1369" i="15"/>
  <c r="X1370" i="15"/>
  <c r="X1371" i="15"/>
  <c r="X1372" i="15"/>
  <c r="X1373" i="15"/>
  <c r="X1374" i="15"/>
  <c r="X1375" i="15"/>
  <c r="X1376" i="15"/>
  <c r="X1377" i="15"/>
  <c r="X1378" i="15"/>
  <c r="X1379" i="15"/>
  <c r="U1367" i="15"/>
  <c r="U1368" i="15"/>
  <c r="U1369" i="15"/>
  <c r="U1370" i="15"/>
  <c r="U1371" i="15"/>
  <c r="U1372" i="15"/>
  <c r="U1373" i="15"/>
  <c r="U1374" i="15"/>
  <c r="U1375" i="15"/>
  <c r="U1376" i="15"/>
  <c r="U1377" i="15"/>
  <c r="U1378" i="15"/>
  <c r="U1379" i="15"/>
  <c r="R1367" i="15"/>
  <c r="R1368" i="15"/>
  <c r="R1369" i="15"/>
  <c r="R1370" i="15"/>
  <c r="R1371" i="15"/>
  <c r="R1372" i="15"/>
  <c r="R1373" i="15"/>
  <c r="R1374" i="15"/>
  <c r="R1375" i="15"/>
  <c r="R1376" i="15"/>
  <c r="R1377" i="15"/>
  <c r="R1378" i="15"/>
  <c r="R1379" i="15"/>
  <c r="O1367" i="15"/>
  <c r="O1368" i="15"/>
  <c r="O1369" i="15"/>
  <c r="O1370" i="15"/>
  <c r="O1371" i="15"/>
  <c r="O1372" i="15"/>
  <c r="O1373" i="15"/>
  <c r="O1374" i="15"/>
  <c r="O1375" i="15"/>
  <c r="O1376" i="15"/>
  <c r="O1377" i="15"/>
  <c r="O1378" i="15"/>
  <c r="O1379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D3045" i="15" l="1"/>
  <c r="D110" i="13" s="1"/>
  <c r="I213" i="13"/>
  <c r="J213" i="13"/>
  <c r="K213" i="13"/>
  <c r="L213" i="13"/>
  <c r="M213" i="13"/>
  <c r="N213" i="13"/>
  <c r="O213" i="13"/>
  <c r="P213" i="13"/>
  <c r="Q213" i="13"/>
  <c r="H213" i="13"/>
  <c r="E213" i="13"/>
  <c r="F213" i="13"/>
  <c r="G213" i="13"/>
  <c r="I212" i="13"/>
  <c r="J212" i="13"/>
  <c r="K212" i="13"/>
  <c r="L212" i="13"/>
  <c r="M212" i="13"/>
  <c r="N212" i="13"/>
  <c r="O212" i="13"/>
  <c r="P212" i="13"/>
  <c r="Q212" i="13"/>
  <c r="H212" i="13"/>
  <c r="E212" i="13"/>
  <c r="F212" i="13"/>
  <c r="G212" i="13"/>
  <c r="AB1298" i="15"/>
  <c r="AC1298" i="15"/>
  <c r="AD1298" i="15"/>
  <c r="AE1298" i="15"/>
  <c r="AF1298" i="15"/>
  <c r="AG1298" i="15"/>
  <c r="AH1298" i="15"/>
  <c r="AI1298" i="15"/>
  <c r="AJ1298" i="15"/>
  <c r="AA1298" i="15"/>
  <c r="E1298" i="15"/>
  <c r="F1298" i="15"/>
  <c r="G1298" i="15"/>
  <c r="AL141" i="15" l="1"/>
  <c r="E48" i="13" s="1"/>
  <c r="AL142" i="15"/>
  <c r="E51" i="13" s="1"/>
  <c r="AL132" i="15"/>
  <c r="AL133" i="15"/>
  <c r="E44" i="13" s="1"/>
  <c r="D44" i="13"/>
  <c r="D43" i="13"/>
  <c r="D25" i="13"/>
  <c r="D24" i="13"/>
  <c r="AL64" i="15"/>
  <c r="E24" i="13" s="1"/>
  <c r="AL65" i="15"/>
  <c r="E25" i="13" s="1"/>
  <c r="D141" i="15"/>
  <c r="C141" i="15" s="1"/>
  <c r="D142" i="15"/>
  <c r="C142" i="15" s="1"/>
  <c r="D132" i="15"/>
  <c r="C132" i="15" s="1"/>
  <c r="C43" i="13" s="1"/>
  <c r="D133" i="15"/>
  <c r="C133" i="15" s="1"/>
  <c r="C44" i="13" s="1"/>
  <c r="AB66" i="15"/>
  <c r="AC66" i="15"/>
  <c r="AD66" i="15"/>
  <c r="AE66" i="15"/>
  <c r="AF66" i="15"/>
  <c r="AG66" i="15"/>
  <c r="AH66" i="15"/>
  <c r="AI66" i="15"/>
  <c r="AJ66" i="15"/>
  <c r="D64" i="15"/>
  <c r="C64" i="15" s="1"/>
  <c r="C24" i="13" s="1"/>
  <c r="D65" i="15"/>
  <c r="C65" i="15" s="1"/>
  <c r="C25" i="13" s="1"/>
  <c r="C51" i="13" l="1"/>
  <c r="C48" i="13"/>
  <c r="E43" i="13"/>
  <c r="I2631" i="15" l="1"/>
  <c r="J2631" i="15"/>
  <c r="K2631" i="15"/>
  <c r="L2631" i="15"/>
  <c r="M2631" i="15"/>
  <c r="N2631" i="15"/>
  <c r="P2631" i="15"/>
  <c r="Q2631" i="15"/>
  <c r="S2631" i="15"/>
  <c r="T2631" i="15"/>
  <c r="V2631" i="15"/>
  <c r="W2631" i="15"/>
  <c r="Y2631" i="15"/>
  <c r="Z2631" i="15"/>
  <c r="AA2631" i="15"/>
  <c r="AB2631" i="15"/>
  <c r="AC2631" i="15"/>
  <c r="AD2631" i="15"/>
  <c r="AE2631" i="15"/>
  <c r="AF2631" i="15"/>
  <c r="AG2631" i="15"/>
  <c r="AH2631" i="15"/>
  <c r="AI2631" i="15"/>
  <c r="AJ2631" i="15"/>
  <c r="AK2631" i="15"/>
  <c r="E2631" i="15"/>
  <c r="F2631" i="15"/>
  <c r="G2631" i="15"/>
  <c r="D1382" i="15" l="1"/>
  <c r="D1419" i="15"/>
  <c r="C1419" i="15" s="1"/>
  <c r="E1429" i="15"/>
  <c r="C1382" i="15" l="1"/>
  <c r="AB1429" i="15"/>
  <c r="AC1429" i="15"/>
  <c r="AD1429" i="15"/>
  <c r="AE1429" i="15"/>
  <c r="AF1429" i="15"/>
  <c r="AG1429" i="15"/>
  <c r="AH1429" i="15"/>
  <c r="AI1429" i="15"/>
  <c r="AJ1429" i="15"/>
  <c r="AK1429" i="15"/>
  <c r="AA1429" i="15"/>
  <c r="F1429" i="15"/>
  <c r="G1429" i="15"/>
  <c r="AL1382" i="15"/>
  <c r="AK1013" i="15" l="1"/>
  <c r="AJ1013" i="15"/>
  <c r="AI1013" i="15"/>
  <c r="AH1013" i="15"/>
  <c r="AG1013" i="15"/>
  <c r="AF1013" i="15"/>
  <c r="AE1013" i="15"/>
  <c r="AD1013" i="15"/>
  <c r="AC1013" i="15"/>
  <c r="AB1013" i="15"/>
  <c r="AA1013" i="15"/>
  <c r="G1013" i="15"/>
  <c r="F1013" i="15"/>
  <c r="E1013" i="15"/>
  <c r="AL1012" i="15"/>
  <c r="D1012" i="15"/>
  <c r="C1012" i="15" s="1"/>
  <c r="AL1011" i="15"/>
  <c r="D1011" i="15"/>
  <c r="C1011" i="15" s="1"/>
  <c r="AL1010" i="15"/>
  <c r="D1010" i="15"/>
  <c r="C1010" i="15" s="1"/>
  <c r="AL1009" i="15"/>
  <c r="D1009" i="15"/>
  <c r="C1009" i="15" s="1"/>
  <c r="AL1008" i="15"/>
  <c r="D1008" i="15"/>
  <c r="C1008" i="15" s="1"/>
  <c r="AL1013" i="15" l="1"/>
  <c r="D1013" i="15"/>
  <c r="C1013" i="15"/>
  <c r="AL599" i="15" l="1"/>
  <c r="D599" i="15"/>
  <c r="C599" i="15" s="1"/>
  <c r="AL598" i="15"/>
  <c r="D598" i="15"/>
  <c r="C598" i="15" s="1"/>
  <c r="AL597" i="15"/>
  <c r="D597" i="15"/>
  <c r="C597" i="15" s="1"/>
  <c r="AL596" i="15"/>
  <c r="D596" i="15"/>
  <c r="C596" i="15" s="1"/>
  <c r="AL595" i="15"/>
  <c r="D595" i="15"/>
  <c r="C595" i="15" l="1"/>
  <c r="R140" i="13"/>
  <c r="R136" i="13"/>
  <c r="I2093" i="15" l="1"/>
  <c r="J2093" i="15"/>
  <c r="K2093" i="15"/>
  <c r="L2093" i="15"/>
  <c r="M2093" i="15"/>
  <c r="N2093" i="15"/>
  <c r="P2093" i="15"/>
  <c r="Q2093" i="15"/>
  <c r="S2093" i="15"/>
  <c r="T2093" i="15"/>
  <c r="V2093" i="15"/>
  <c r="W2093" i="15"/>
  <c r="Y2093" i="15"/>
  <c r="Z2093" i="15"/>
  <c r="AA2093" i="15"/>
  <c r="AB2093" i="15"/>
  <c r="AC2093" i="15"/>
  <c r="AD2093" i="15"/>
  <c r="AE2093" i="15"/>
  <c r="AF2093" i="15"/>
  <c r="AG2093" i="15"/>
  <c r="AH2093" i="15"/>
  <c r="AI2093" i="15"/>
  <c r="AJ2093" i="15"/>
  <c r="AL2091" i="15" l="1"/>
  <c r="X2091" i="15"/>
  <c r="U2091" i="15"/>
  <c r="R2091" i="15"/>
  <c r="O2091" i="15"/>
  <c r="H2091" i="15"/>
  <c r="C2091" i="15"/>
  <c r="AL2090" i="15"/>
  <c r="X2090" i="15"/>
  <c r="U2090" i="15"/>
  <c r="R2090" i="15"/>
  <c r="O2090" i="15"/>
  <c r="H2090" i="15"/>
  <c r="C2090" i="15"/>
  <c r="AL2089" i="15"/>
  <c r="X2089" i="15"/>
  <c r="U2089" i="15"/>
  <c r="R2089" i="15"/>
  <c r="O2089" i="15"/>
  <c r="H2089" i="15"/>
  <c r="C2089" i="15"/>
  <c r="AL2088" i="15"/>
  <c r="X2088" i="15"/>
  <c r="U2088" i="15"/>
  <c r="R2088" i="15"/>
  <c r="O2088" i="15"/>
  <c r="H2088" i="15"/>
  <c r="C2088" i="15"/>
  <c r="AL2087" i="15"/>
  <c r="X2087" i="15"/>
  <c r="U2087" i="15"/>
  <c r="R2087" i="15"/>
  <c r="O2087" i="15"/>
  <c r="H2087" i="15"/>
  <c r="C2087" i="15"/>
  <c r="AL2085" i="15"/>
  <c r="X2085" i="15"/>
  <c r="U2085" i="15"/>
  <c r="R2085" i="15"/>
  <c r="O2085" i="15"/>
  <c r="H2085" i="15"/>
  <c r="C2085" i="15"/>
  <c r="AL2084" i="15"/>
  <c r="X2084" i="15"/>
  <c r="U2084" i="15"/>
  <c r="R2084" i="15"/>
  <c r="O2084" i="15"/>
  <c r="H2084" i="15"/>
  <c r="C2084" i="15"/>
  <c r="AL2083" i="15"/>
  <c r="X2083" i="15"/>
  <c r="U2083" i="15"/>
  <c r="R2083" i="15"/>
  <c r="O2083" i="15"/>
  <c r="H2083" i="15"/>
  <c r="C2083" i="15"/>
  <c r="AL2082" i="15"/>
  <c r="X2082" i="15"/>
  <c r="U2082" i="15"/>
  <c r="R2082" i="15"/>
  <c r="O2082" i="15"/>
  <c r="H2082" i="15"/>
  <c r="C2082" i="15"/>
  <c r="AL2081" i="15"/>
  <c r="X2081" i="15"/>
  <c r="U2081" i="15"/>
  <c r="R2081" i="15"/>
  <c r="O2081" i="15"/>
  <c r="H2081" i="15"/>
  <c r="C2081" i="15"/>
  <c r="AL2080" i="15"/>
  <c r="X2080" i="15"/>
  <c r="U2080" i="15"/>
  <c r="R2080" i="15"/>
  <c r="O2080" i="15"/>
  <c r="H2080" i="15"/>
  <c r="C2080" i="15"/>
  <c r="AL2079" i="15"/>
  <c r="X2079" i="15"/>
  <c r="U2079" i="15"/>
  <c r="R2079" i="15"/>
  <c r="O2079" i="15"/>
  <c r="H2079" i="15"/>
  <c r="C2079" i="15"/>
  <c r="AL2078" i="15"/>
  <c r="X2078" i="15"/>
  <c r="U2078" i="15"/>
  <c r="R2078" i="15"/>
  <c r="O2078" i="15"/>
  <c r="H2078" i="15"/>
  <c r="C2078" i="15"/>
  <c r="AL2077" i="15"/>
  <c r="X2077" i="15"/>
  <c r="U2077" i="15"/>
  <c r="R2077" i="15"/>
  <c r="O2077" i="15"/>
  <c r="H2077" i="15"/>
  <c r="C2077" i="15"/>
  <c r="I229" i="13" l="1"/>
  <c r="J229" i="13"/>
  <c r="K229" i="13"/>
  <c r="L229" i="13"/>
  <c r="M229" i="13"/>
  <c r="N229" i="13"/>
  <c r="O229" i="13"/>
  <c r="P229" i="13"/>
  <c r="Q229" i="13"/>
  <c r="H229" i="13"/>
  <c r="E229" i="13"/>
  <c r="F229" i="13"/>
  <c r="G229" i="13"/>
  <c r="I227" i="13" l="1"/>
  <c r="J227" i="13"/>
  <c r="K227" i="13"/>
  <c r="L227" i="13"/>
  <c r="M227" i="13"/>
  <c r="N227" i="13"/>
  <c r="O227" i="13"/>
  <c r="P227" i="13"/>
  <c r="Q227" i="13"/>
  <c r="H227" i="13"/>
  <c r="E227" i="13"/>
  <c r="F227" i="13"/>
  <c r="G227" i="13"/>
  <c r="D114" i="13" l="1"/>
  <c r="D113" i="13"/>
  <c r="AL2630" i="15"/>
  <c r="E100" i="13" s="1"/>
  <c r="D100" i="13"/>
  <c r="D99" i="13"/>
  <c r="D98" i="13"/>
  <c r="D94" i="13"/>
  <c r="D93" i="13"/>
  <c r="D92" i="13"/>
  <c r="D91" i="13"/>
  <c r="D90" i="13"/>
  <c r="D89" i="13"/>
  <c r="D35" i="13" l="1"/>
  <c r="D34" i="13"/>
  <c r="D29" i="13"/>
  <c r="D28" i="13"/>
  <c r="D27" i="13"/>
  <c r="D26" i="13"/>
  <c r="D18" i="13"/>
  <c r="D10" i="13" s="1"/>
  <c r="AL2560" i="15"/>
  <c r="AL1053" i="15"/>
  <c r="AL480" i="15"/>
  <c r="AL462" i="15"/>
  <c r="AL463" i="15"/>
  <c r="AL464" i="15"/>
  <c r="AL465" i="15"/>
  <c r="AL466" i="15"/>
  <c r="AL467" i="15"/>
  <c r="AL468" i="15"/>
  <c r="AL2182" i="15" l="1"/>
  <c r="AL2183" i="15"/>
  <c r="AL2184" i="15"/>
  <c r="AL2186" i="15"/>
  <c r="C2184" i="15"/>
  <c r="C2186" i="15"/>
  <c r="X2622" i="15"/>
  <c r="X2623" i="15"/>
  <c r="X2624" i="15"/>
  <c r="X2625" i="15"/>
  <c r="X2626" i="15"/>
  <c r="X2627" i="15"/>
  <c r="U2622" i="15"/>
  <c r="U2623" i="15"/>
  <c r="U2624" i="15"/>
  <c r="U2625" i="15"/>
  <c r="U2626" i="15"/>
  <c r="U2627" i="15"/>
  <c r="R2622" i="15"/>
  <c r="R2623" i="15"/>
  <c r="R2624" i="15"/>
  <c r="R2625" i="15"/>
  <c r="R2626" i="15"/>
  <c r="R2627" i="15"/>
  <c r="O2622" i="15"/>
  <c r="O2623" i="15"/>
  <c r="O2624" i="15"/>
  <c r="O2625" i="15"/>
  <c r="O2626" i="15"/>
  <c r="O2627" i="15"/>
  <c r="AL563" i="15" l="1"/>
  <c r="AL564" i="15"/>
  <c r="D563" i="15"/>
  <c r="D564" i="15"/>
  <c r="C564" i="15" s="1"/>
  <c r="C563" i="15" l="1"/>
  <c r="H2183" i="15"/>
  <c r="H2184" i="15"/>
  <c r="H2186" i="15"/>
  <c r="I2187" i="15" l="1"/>
  <c r="J2187" i="15"/>
  <c r="K2187" i="15"/>
  <c r="L2187" i="15"/>
  <c r="M2187" i="15"/>
  <c r="N2187" i="15"/>
  <c r="P2187" i="15"/>
  <c r="Q2187" i="15"/>
  <c r="S2187" i="15"/>
  <c r="T2187" i="15"/>
  <c r="V2187" i="15"/>
  <c r="W2187" i="15"/>
  <c r="Y2187" i="15"/>
  <c r="Z2187" i="15"/>
  <c r="AA2187" i="15"/>
  <c r="AB2187" i="15"/>
  <c r="AC2187" i="15"/>
  <c r="AD2187" i="15"/>
  <c r="AE2187" i="15"/>
  <c r="AF2187" i="15"/>
  <c r="AG2187" i="15"/>
  <c r="AH2187" i="15"/>
  <c r="AI2187" i="15"/>
  <c r="AJ2187" i="15"/>
  <c r="AK2187" i="15"/>
  <c r="AB2002" i="15" l="1"/>
  <c r="I224" i="13" s="1"/>
  <c r="AC2002" i="15"/>
  <c r="J224" i="13" s="1"/>
  <c r="AD2002" i="15"/>
  <c r="K224" i="13" s="1"/>
  <c r="AE2002" i="15"/>
  <c r="L224" i="13" s="1"/>
  <c r="AF2002" i="15"/>
  <c r="M224" i="13" s="1"/>
  <c r="AG2002" i="15"/>
  <c r="N224" i="13" s="1"/>
  <c r="AH2002" i="15"/>
  <c r="O224" i="13" s="1"/>
  <c r="AI2002" i="15"/>
  <c r="P224" i="13" s="1"/>
  <c r="AJ2002" i="15"/>
  <c r="Q224" i="13" s="1"/>
  <c r="AA2002" i="15"/>
  <c r="H224" i="13" s="1"/>
  <c r="E2002" i="15"/>
  <c r="E224" i="13" s="1"/>
  <c r="F2002" i="15"/>
  <c r="F224" i="13" s="1"/>
  <c r="G2002" i="15"/>
  <c r="G224" i="13" s="1"/>
  <c r="I230" i="13" l="1"/>
  <c r="J230" i="13"/>
  <c r="K230" i="13"/>
  <c r="L230" i="13"/>
  <c r="M230" i="13"/>
  <c r="N230" i="13"/>
  <c r="O230" i="13"/>
  <c r="P230" i="13"/>
  <c r="Q230" i="13"/>
  <c r="H230" i="13"/>
  <c r="E230" i="13"/>
  <c r="F230" i="13"/>
  <c r="F231" i="13" s="1"/>
  <c r="G230" i="13"/>
  <c r="I236" i="13"/>
  <c r="J236" i="13"/>
  <c r="K236" i="13"/>
  <c r="L236" i="13"/>
  <c r="M236" i="13"/>
  <c r="N236" i="13"/>
  <c r="O236" i="13"/>
  <c r="P236" i="13"/>
  <c r="Q236" i="13"/>
  <c r="H236" i="13"/>
  <c r="E236" i="13"/>
  <c r="F236" i="13"/>
  <c r="G236" i="13"/>
  <c r="E231" i="13" l="1"/>
  <c r="G231" i="13"/>
  <c r="I221" i="13"/>
  <c r="J221" i="13"/>
  <c r="K221" i="13"/>
  <c r="L221" i="13"/>
  <c r="M221" i="13"/>
  <c r="N221" i="13"/>
  <c r="O221" i="13"/>
  <c r="P221" i="13"/>
  <c r="Q221" i="13"/>
  <c r="H221" i="13"/>
  <c r="E221" i="13"/>
  <c r="F221" i="13"/>
  <c r="G221" i="13"/>
  <c r="I219" i="13"/>
  <c r="J219" i="13"/>
  <c r="K219" i="13"/>
  <c r="L219" i="13"/>
  <c r="M219" i="13"/>
  <c r="N219" i="13"/>
  <c r="O219" i="13"/>
  <c r="P219" i="13"/>
  <c r="Q219" i="13"/>
  <c r="H219" i="13"/>
  <c r="E219" i="13"/>
  <c r="F219" i="13"/>
  <c r="G219" i="13"/>
  <c r="I216" i="13"/>
  <c r="J216" i="13"/>
  <c r="K216" i="13"/>
  <c r="L216" i="13"/>
  <c r="M216" i="13"/>
  <c r="N216" i="13"/>
  <c r="O216" i="13"/>
  <c r="P216" i="13"/>
  <c r="Q216" i="13"/>
  <c r="H216" i="13"/>
  <c r="G216" i="13"/>
  <c r="G217" i="13" s="1"/>
  <c r="E216" i="13"/>
  <c r="E217" i="13" s="1"/>
  <c r="F216" i="13"/>
  <c r="D247" i="13"/>
  <c r="F217" i="13" l="1"/>
  <c r="P217" i="13"/>
  <c r="L217" i="13"/>
  <c r="O217" i="13"/>
  <c r="K217" i="13"/>
  <c r="H217" i="13"/>
  <c r="N217" i="13"/>
  <c r="J217" i="13"/>
  <c r="Q217" i="13"/>
  <c r="M217" i="13"/>
  <c r="I217" i="13"/>
  <c r="F220" i="13"/>
  <c r="G220" i="13"/>
  <c r="E220" i="13"/>
  <c r="O220" i="13"/>
  <c r="K220" i="13"/>
  <c r="H220" i="13"/>
  <c r="N220" i="13"/>
  <c r="J220" i="13"/>
  <c r="Q220" i="13"/>
  <c r="M220" i="13"/>
  <c r="I220" i="13"/>
  <c r="P220" i="13"/>
  <c r="L220" i="13"/>
  <c r="M191" i="13" l="1"/>
  <c r="N191" i="13"/>
  <c r="O191" i="13"/>
  <c r="P191" i="13"/>
  <c r="Q191" i="13"/>
  <c r="R191" i="13"/>
  <c r="L191" i="13"/>
  <c r="F191" i="13"/>
  <c r="G191" i="13"/>
  <c r="H191" i="13"/>
  <c r="I191" i="13"/>
  <c r="J191" i="13"/>
  <c r="E191" i="13"/>
  <c r="M190" i="13"/>
  <c r="N190" i="13"/>
  <c r="O190" i="13"/>
  <c r="P190" i="13"/>
  <c r="Q190" i="13"/>
  <c r="R190" i="13"/>
  <c r="L190" i="13"/>
  <c r="F190" i="13"/>
  <c r="G190" i="13"/>
  <c r="H190" i="13"/>
  <c r="I190" i="13"/>
  <c r="J190" i="13"/>
  <c r="E190" i="13"/>
  <c r="M189" i="13"/>
  <c r="N189" i="13"/>
  <c r="O189" i="13"/>
  <c r="P189" i="13"/>
  <c r="Q189" i="13"/>
  <c r="R189" i="13"/>
  <c r="L189" i="13"/>
  <c r="F189" i="13"/>
  <c r="G189" i="13"/>
  <c r="H189" i="13"/>
  <c r="I189" i="13"/>
  <c r="J189" i="13"/>
  <c r="E189" i="13"/>
  <c r="I169" i="13"/>
  <c r="J169" i="13"/>
  <c r="K169" i="13"/>
  <c r="L169" i="13"/>
  <c r="M169" i="13"/>
  <c r="N169" i="13"/>
  <c r="O169" i="13"/>
  <c r="P169" i="13"/>
  <c r="Q169" i="13"/>
  <c r="H169" i="13"/>
  <c r="I168" i="13"/>
  <c r="J168" i="13"/>
  <c r="K168" i="13"/>
  <c r="L168" i="13"/>
  <c r="M168" i="13"/>
  <c r="N168" i="13"/>
  <c r="O168" i="13"/>
  <c r="P168" i="13"/>
  <c r="Q168" i="13"/>
  <c r="H168" i="13"/>
  <c r="I167" i="13"/>
  <c r="J167" i="13"/>
  <c r="K167" i="13"/>
  <c r="L167" i="13"/>
  <c r="M167" i="13"/>
  <c r="N167" i="13"/>
  <c r="O167" i="13"/>
  <c r="P167" i="13"/>
  <c r="Q167" i="13"/>
  <c r="H167" i="13"/>
  <c r="I166" i="13"/>
  <c r="J166" i="13"/>
  <c r="K166" i="13"/>
  <c r="L166" i="13"/>
  <c r="M166" i="13"/>
  <c r="N166" i="13"/>
  <c r="O166" i="13"/>
  <c r="P166" i="13"/>
  <c r="Q166" i="13"/>
  <c r="H166" i="13"/>
  <c r="I165" i="13"/>
  <c r="J165" i="13"/>
  <c r="K165" i="13"/>
  <c r="L165" i="13"/>
  <c r="M165" i="13"/>
  <c r="N165" i="13"/>
  <c r="O165" i="13"/>
  <c r="P165" i="13"/>
  <c r="Q165" i="13"/>
  <c r="H165" i="13"/>
  <c r="I164" i="13"/>
  <c r="J164" i="13"/>
  <c r="K164" i="13"/>
  <c r="L164" i="13"/>
  <c r="M164" i="13"/>
  <c r="N164" i="13"/>
  <c r="O164" i="13"/>
  <c r="P164" i="13"/>
  <c r="Q164" i="13"/>
  <c r="H164" i="13"/>
  <c r="I163" i="13"/>
  <c r="J163" i="13"/>
  <c r="K163" i="13"/>
  <c r="L163" i="13"/>
  <c r="M163" i="13"/>
  <c r="N163" i="13"/>
  <c r="O163" i="13"/>
  <c r="P163" i="13"/>
  <c r="Q163" i="13"/>
  <c r="H163" i="13"/>
  <c r="I162" i="13"/>
  <c r="J162" i="13"/>
  <c r="K162" i="13"/>
  <c r="L162" i="13"/>
  <c r="M162" i="13"/>
  <c r="N162" i="13"/>
  <c r="O162" i="13"/>
  <c r="P162" i="13"/>
  <c r="Q162" i="13"/>
  <c r="H162" i="13"/>
  <c r="E169" i="13"/>
  <c r="F169" i="13"/>
  <c r="G169" i="13"/>
  <c r="E168" i="13"/>
  <c r="F168" i="13"/>
  <c r="G168" i="13"/>
  <c r="E167" i="13"/>
  <c r="F167" i="13"/>
  <c r="G167" i="13"/>
  <c r="E166" i="13"/>
  <c r="F166" i="13"/>
  <c r="G166" i="13"/>
  <c r="E165" i="13"/>
  <c r="F165" i="13"/>
  <c r="G165" i="13"/>
  <c r="E164" i="13"/>
  <c r="F164" i="13"/>
  <c r="G164" i="13"/>
  <c r="E163" i="13"/>
  <c r="F163" i="13"/>
  <c r="G163" i="13"/>
  <c r="E162" i="13"/>
  <c r="F162" i="13"/>
  <c r="G162" i="13"/>
  <c r="I143" i="13"/>
  <c r="J143" i="13"/>
  <c r="K143" i="13"/>
  <c r="L143" i="13"/>
  <c r="M143" i="13"/>
  <c r="N143" i="13"/>
  <c r="O143" i="13"/>
  <c r="P143" i="13"/>
  <c r="Q143" i="13"/>
  <c r="H143" i="13"/>
  <c r="E143" i="13"/>
  <c r="F143" i="13"/>
  <c r="G143" i="13"/>
  <c r="I142" i="13"/>
  <c r="J142" i="13"/>
  <c r="K142" i="13"/>
  <c r="L142" i="13"/>
  <c r="M142" i="13"/>
  <c r="N142" i="13"/>
  <c r="O142" i="13"/>
  <c r="P142" i="13"/>
  <c r="Q142" i="13"/>
  <c r="H142" i="13"/>
  <c r="E142" i="13"/>
  <c r="F142" i="13"/>
  <c r="G142" i="13"/>
  <c r="Q188" i="13" l="1"/>
  <c r="J188" i="13"/>
  <c r="P188" i="13"/>
  <c r="R188" i="13"/>
  <c r="I188" i="13"/>
  <c r="O188" i="13"/>
  <c r="E188" i="13"/>
  <c r="H188" i="13"/>
  <c r="N188" i="13"/>
  <c r="G188" i="13"/>
  <c r="M188" i="13"/>
  <c r="F188" i="13"/>
  <c r="L188" i="13"/>
  <c r="D88" i="13"/>
  <c r="D84" i="13"/>
  <c r="D83" i="13"/>
  <c r="D82" i="13"/>
  <c r="D81" i="13"/>
  <c r="D80" i="13"/>
  <c r="D1698" i="15" l="1"/>
  <c r="D221" i="13" s="1"/>
  <c r="H2095" i="15"/>
  <c r="H2096" i="15"/>
  <c r="H2094" i="15"/>
  <c r="D2649" i="15"/>
  <c r="C2649" i="15" s="1"/>
  <c r="D311" i="13"/>
  <c r="AJ2650" i="15" l="1"/>
  <c r="AL2636" i="15"/>
  <c r="AL2637" i="15"/>
  <c r="AL2638" i="15"/>
  <c r="AL2639" i="15"/>
  <c r="AL2640" i="15"/>
  <c r="AL2641" i="15"/>
  <c r="AL2642" i="15"/>
  <c r="AL2643" i="15"/>
  <c r="AL2644" i="15"/>
  <c r="AL2645" i="15"/>
  <c r="AL2646" i="15"/>
  <c r="AL2647" i="15"/>
  <c r="AL2648" i="15"/>
  <c r="AK2447" i="15"/>
  <c r="AJ2447" i="15"/>
  <c r="AL2422" i="15"/>
  <c r="AL2423" i="15"/>
  <c r="AL2424" i="15"/>
  <c r="AL2425" i="15"/>
  <c r="AL2426" i="15"/>
  <c r="AL2427" i="15"/>
  <c r="AL2428" i="15"/>
  <c r="AL2429" i="15"/>
  <c r="AL2430" i="15"/>
  <c r="AL2431" i="15"/>
  <c r="AL2432" i="15"/>
  <c r="AL2433" i="15"/>
  <c r="AL2434" i="15"/>
  <c r="AL2435" i="15"/>
  <c r="AL2436" i="15"/>
  <c r="AL2437" i="15"/>
  <c r="AL2438" i="15"/>
  <c r="AL2439" i="15"/>
  <c r="AL2440" i="15"/>
  <c r="AL2441" i="15"/>
  <c r="AL2442" i="15"/>
  <c r="AL2421" i="15"/>
  <c r="AK2258" i="15"/>
  <c r="AJ2258" i="15"/>
  <c r="AL2193" i="15"/>
  <c r="AL2194" i="15"/>
  <c r="AL2195" i="15"/>
  <c r="AL2196" i="15"/>
  <c r="AL2197" i="15"/>
  <c r="AL2198" i="15"/>
  <c r="AL2199" i="15"/>
  <c r="AL2200" i="15"/>
  <c r="AL2201" i="15"/>
  <c r="AL2202" i="15"/>
  <c r="AL2203" i="15"/>
  <c r="AL2204" i="15"/>
  <c r="AL2205" i="15"/>
  <c r="AL2207" i="15"/>
  <c r="AL2208" i="15"/>
  <c r="AL2209" i="15"/>
  <c r="AL2210" i="15"/>
  <c r="AL2211" i="15"/>
  <c r="AL2212" i="15"/>
  <c r="AL2213" i="15"/>
  <c r="AL2214" i="15"/>
  <c r="AL2215" i="15"/>
  <c r="AL2216" i="15"/>
  <c r="AL2217" i="15"/>
  <c r="AL2218" i="15"/>
  <c r="AL2219" i="15"/>
  <c r="AL2220" i="15"/>
  <c r="AL2221" i="15"/>
  <c r="AL2222" i="15"/>
  <c r="AL2223" i="15"/>
  <c r="AL2224" i="15"/>
  <c r="AL2225" i="15"/>
  <c r="AL2226" i="15"/>
  <c r="AL2227" i="15"/>
  <c r="AL2228" i="15"/>
  <c r="AL2229" i="15"/>
  <c r="AL2230" i="15"/>
  <c r="AL2231" i="15"/>
  <c r="AL2232" i="15"/>
  <c r="AL2233" i="15"/>
  <c r="AL2234" i="15"/>
  <c r="AL2235" i="15"/>
  <c r="AL2236" i="15"/>
  <c r="AL2237" i="15"/>
  <c r="AL2238" i="15"/>
  <c r="AL2239" i="15"/>
  <c r="AL2240" i="15"/>
  <c r="AL2192" i="15"/>
  <c r="AK1973" i="15"/>
  <c r="AL1880" i="15"/>
  <c r="AL1881" i="15"/>
  <c r="AL1882" i="15"/>
  <c r="AL1883" i="15"/>
  <c r="AL1884" i="15"/>
  <c r="AL1885" i="15"/>
  <c r="AL1886" i="15"/>
  <c r="AL1887" i="15"/>
  <c r="AL1891" i="15"/>
  <c r="AL1894" i="15"/>
  <c r="AL1895" i="15"/>
  <c r="AL1896" i="15"/>
  <c r="AL1897" i="15"/>
  <c r="AL1898" i="15"/>
  <c r="AL1901" i="15"/>
  <c r="AL1902" i="15"/>
  <c r="AL1903" i="15"/>
  <c r="AL1904" i="15"/>
  <c r="AL1905" i="15"/>
  <c r="AL1906" i="15"/>
  <c r="AL1907" i="15"/>
  <c r="AL1908" i="15"/>
  <c r="AL1909" i="15"/>
  <c r="AL1910" i="15"/>
  <c r="AL1911" i="15"/>
  <c r="AL1912" i="15"/>
  <c r="AL1913" i="15"/>
  <c r="AL1914" i="15"/>
  <c r="AL1915" i="15"/>
  <c r="AL1916" i="15"/>
  <c r="AL1917" i="15"/>
  <c r="AL1918" i="15"/>
  <c r="AL1919" i="15"/>
  <c r="AL1920" i="15"/>
  <c r="AL1921" i="15"/>
  <c r="AL1922" i="15"/>
  <c r="AL1923" i="15"/>
  <c r="AL1924" i="15"/>
  <c r="AL1925" i="15"/>
  <c r="AL1926" i="15"/>
  <c r="AL1927" i="15"/>
  <c r="AL1928" i="15"/>
  <c r="AL1929" i="15"/>
  <c r="AL1930" i="15"/>
  <c r="AL1931" i="15"/>
  <c r="AL1932" i="15"/>
  <c r="AL1933" i="15"/>
  <c r="AL1934" i="15"/>
  <c r="AL1935" i="15"/>
  <c r="AL1936" i="15"/>
  <c r="AL1937" i="15"/>
  <c r="AL1938" i="15"/>
  <c r="AL1949" i="15"/>
  <c r="AL1950" i="15"/>
  <c r="AL1951" i="15"/>
  <c r="AL1952" i="15"/>
  <c r="AL1953" i="15"/>
  <c r="AL1954" i="15"/>
  <c r="AL1879" i="15"/>
  <c r="AK1851" i="15"/>
  <c r="AJ1851" i="15"/>
  <c r="Q222" i="13" s="1"/>
  <c r="AL1837" i="15"/>
  <c r="AL1838" i="15"/>
  <c r="AL1839" i="15"/>
  <c r="AL1840" i="15"/>
  <c r="AL1841" i="15"/>
  <c r="AL1842" i="15"/>
  <c r="AL1843" i="15"/>
  <c r="AL1844" i="15"/>
  <c r="AL1845" i="15"/>
  <c r="AL1846" i="15"/>
  <c r="AL1847" i="15"/>
  <c r="AL1848" i="15"/>
  <c r="AL1849" i="15"/>
  <c r="AL1850" i="15"/>
  <c r="AL1836" i="15"/>
  <c r="AL1517" i="15"/>
  <c r="AL1518" i="15"/>
  <c r="AL1519" i="15"/>
  <c r="AL1520" i="15"/>
  <c r="AL1521" i="15"/>
  <c r="AL1522" i="15"/>
  <c r="AL1523" i="15"/>
  <c r="AL1524" i="15"/>
  <c r="AL1525" i="15"/>
  <c r="AL1526" i="15"/>
  <c r="AL1527" i="15"/>
  <c r="AL1528" i="15"/>
  <c r="AL1529" i="15"/>
  <c r="AL1530" i="15"/>
  <c r="AL1531" i="15"/>
  <c r="AL1532" i="15"/>
  <c r="AL1533" i="15"/>
  <c r="AL1534" i="15"/>
  <c r="AL1535" i="15"/>
  <c r="AL1536" i="15"/>
  <c r="AL1537" i="15"/>
  <c r="AL1538" i="15"/>
  <c r="AL1539" i="15"/>
  <c r="AL1540" i="15"/>
  <c r="AL1541" i="15"/>
  <c r="AL1542" i="15"/>
  <c r="AL1543" i="15"/>
  <c r="AL1544" i="15"/>
  <c r="AL1545" i="15"/>
  <c r="AL1546" i="15"/>
  <c r="AL1547" i="15"/>
  <c r="AL1548" i="15"/>
  <c r="AL1549" i="15"/>
  <c r="AL1550" i="15"/>
  <c r="AL1551" i="15"/>
  <c r="AL1552" i="15"/>
  <c r="AL1553" i="15"/>
  <c r="AL1554" i="15"/>
  <c r="AL1555" i="15"/>
  <c r="AL1556" i="15"/>
  <c r="AL1557" i="15"/>
  <c r="AL1558" i="15"/>
  <c r="AL1559" i="15"/>
  <c r="AL1560" i="15"/>
  <c r="AL1561" i="15"/>
  <c r="AL1562" i="15"/>
  <c r="AL1563" i="15"/>
  <c r="AL1516" i="15"/>
  <c r="AL1384" i="15"/>
  <c r="AL1385" i="15"/>
  <c r="AL1386" i="15"/>
  <c r="AL1387" i="15"/>
  <c r="AL1388" i="15"/>
  <c r="AL1389" i="15"/>
  <c r="AL1390" i="15"/>
  <c r="AL1391" i="15"/>
  <c r="AL1392" i="15"/>
  <c r="AL1393" i="15"/>
  <c r="AL1394" i="15"/>
  <c r="AL1395" i="15"/>
  <c r="AL1396" i="15"/>
  <c r="AL1397" i="15"/>
  <c r="AL1398" i="15"/>
  <c r="AL1399" i="15"/>
  <c r="AL1400" i="15"/>
  <c r="AL1401" i="15"/>
  <c r="AL1402" i="15"/>
  <c r="AL1403" i="15"/>
  <c r="AL1404" i="15"/>
  <c r="AL1405" i="15"/>
  <c r="AL1406" i="15"/>
  <c r="AL1407" i="15"/>
  <c r="AL1408" i="15"/>
  <c r="AL1409" i="15"/>
  <c r="AL1410" i="15"/>
  <c r="AL1411" i="15"/>
  <c r="AL1412" i="15"/>
  <c r="AL1413" i="15"/>
  <c r="AL1414" i="15"/>
  <c r="AL1415" i="15"/>
  <c r="AL1416" i="15"/>
  <c r="AL1417" i="15"/>
  <c r="AL1418" i="15"/>
  <c r="AL1419" i="15"/>
  <c r="AL1383" i="15"/>
  <c r="AL1249" i="15"/>
  <c r="AL1250" i="15"/>
  <c r="AL1251" i="15"/>
  <c r="AL1252" i="15"/>
  <c r="AL1253" i="15"/>
  <c r="AL1254" i="15"/>
  <c r="AL1255" i="15"/>
  <c r="AL1256" i="15"/>
  <c r="AL1257" i="15"/>
  <c r="AL1258" i="15"/>
  <c r="AL1259" i="15"/>
  <c r="AL1260" i="15"/>
  <c r="AL1261" i="15"/>
  <c r="AL1262" i="15"/>
  <c r="AL1263" i="15"/>
  <c r="AL1264" i="15"/>
  <c r="AL1265" i="15"/>
  <c r="AL1266" i="15"/>
  <c r="AL1267" i="15"/>
  <c r="AL1268" i="15"/>
  <c r="AL1269" i="15"/>
  <c r="AL1270" i="15"/>
  <c r="AL1272" i="15"/>
  <c r="AL1273" i="15"/>
  <c r="AL1274" i="15"/>
  <c r="AL1275" i="15"/>
  <c r="AL1276" i="15"/>
  <c r="AL1277" i="15"/>
  <c r="AL1278" i="15"/>
  <c r="AL1279" i="15"/>
  <c r="AL1280" i="15"/>
  <c r="AL1281" i="15"/>
  <c r="AL1282" i="15"/>
  <c r="AL1248" i="15"/>
  <c r="D2001" i="15"/>
  <c r="D2441" i="15"/>
  <c r="C2441" i="15" s="1"/>
  <c r="AL2650" i="15" l="1"/>
  <c r="AL1429" i="15"/>
  <c r="AL1973" i="15"/>
  <c r="AL2447" i="15"/>
  <c r="AL2258" i="15"/>
  <c r="AL1851" i="15"/>
  <c r="AL1586" i="15"/>
  <c r="C2001" i="15"/>
  <c r="AL278" i="15" l="1"/>
  <c r="AL279" i="15"/>
  <c r="AL280" i="15"/>
  <c r="AL281" i="15"/>
  <c r="AL282" i="15"/>
  <c r="AL283" i="15"/>
  <c r="AL284" i="15"/>
  <c r="AL355" i="15"/>
  <c r="AL356" i="15"/>
  <c r="AL357" i="15"/>
  <c r="AL358" i="15"/>
  <c r="AL359" i="15"/>
  <c r="AL360" i="15"/>
  <c r="AL361" i="15"/>
  <c r="AL362" i="15"/>
  <c r="AL2623" i="15" l="1"/>
  <c r="AL2624" i="15"/>
  <c r="AL2625" i="15"/>
  <c r="AL2626" i="15"/>
  <c r="AL2627" i="15"/>
  <c r="H2623" i="15"/>
  <c r="H2624" i="15"/>
  <c r="H2625" i="15"/>
  <c r="H2626" i="15"/>
  <c r="H2627" i="15"/>
  <c r="C2623" i="15"/>
  <c r="C2624" i="15"/>
  <c r="C2625" i="15"/>
  <c r="C2626" i="15"/>
  <c r="C2627" i="15"/>
  <c r="O2610" i="15"/>
  <c r="O2611" i="15"/>
  <c r="R2610" i="15"/>
  <c r="R2611" i="15"/>
  <c r="U2610" i="15"/>
  <c r="U2611" i="15"/>
  <c r="X2610" i="15"/>
  <c r="X2611" i="15"/>
  <c r="AL2610" i="15"/>
  <c r="AL2611" i="15"/>
  <c r="F187" i="13"/>
  <c r="G187" i="13"/>
  <c r="I187" i="13"/>
  <c r="J187" i="13"/>
  <c r="L187" i="13"/>
  <c r="M187" i="13"/>
  <c r="N187" i="13"/>
  <c r="O187" i="13"/>
  <c r="P187" i="13"/>
  <c r="Q187" i="13"/>
  <c r="R187" i="13"/>
  <c r="H2610" i="15"/>
  <c r="H2611" i="15"/>
  <c r="C2610" i="15"/>
  <c r="C2611" i="15"/>
  <c r="X2574" i="15"/>
  <c r="U2574" i="15"/>
  <c r="R2574" i="15"/>
  <c r="O2574" i="15"/>
  <c r="AL2574" i="15"/>
  <c r="J2575" i="15"/>
  <c r="F186" i="13" s="1"/>
  <c r="K2575" i="15"/>
  <c r="G186" i="13" s="1"/>
  <c r="L2575" i="15"/>
  <c r="T186" i="13" s="1"/>
  <c r="M2575" i="15"/>
  <c r="I186" i="13" s="1"/>
  <c r="N2575" i="15"/>
  <c r="J186" i="13" s="1"/>
  <c r="P2575" i="15"/>
  <c r="Q2575" i="15"/>
  <c r="S2575" i="15"/>
  <c r="T2575" i="15"/>
  <c r="V2575" i="15"/>
  <c r="W2575" i="15"/>
  <c r="Y2575" i="15"/>
  <c r="Z2575" i="15"/>
  <c r="AA2575" i="15"/>
  <c r="AB2575" i="15"/>
  <c r="AC2575" i="15"/>
  <c r="AD2575" i="15"/>
  <c r="L186" i="13" s="1"/>
  <c r="AE2575" i="15"/>
  <c r="M186" i="13" s="1"/>
  <c r="AF2575" i="15"/>
  <c r="N186" i="13" s="1"/>
  <c r="AG2575" i="15"/>
  <c r="O186" i="13" s="1"/>
  <c r="AH2575" i="15"/>
  <c r="P186" i="13" s="1"/>
  <c r="AI2575" i="15"/>
  <c r="Q186" i="13" s="1"/>
  <c r="AJ2575" i="15"/>
  <c r="R186" i="13" s="1"/>
  <c r="AK2575" i="15"/>
  <c r="I2575" i="15"/>
  <c r="S186" i="13" s="1"/>
  <c r="H2574" i="15"/>
  <c r="C2574" i="15"/>
  <c r="AB2561" i="15"/>
  <c r="I232" i="13" s="1"/>
  <c r="AC2561" i="15"/>
  <c r="J232" i="13" s="1"/>
  <c r="AD2561" i="15"/>
  <c r="K232" i="13" s="1"/>
  <c r="AE2561" i="15"/>
  <c r="L232" i="13" s="1"/>
  <c r="AF2561" i="15"/>
  <c r="M232" i="13" s="1"/>
  <c r="AG2561" i="15"/>
  <c r="N232" i="13" s="1"/>
  <c r="AH2561" i="15"/>
  <c r="O232" i="13" s="1"/>
  <c r="AI2561" i="15"/>
  <c r="P232" i="13" s="1"/>
  <c r="AJ2561" i="15"/>
  <c r="Q232" i="13" s="1"/>
  <c r="AK2561" i="15"/>
  <c r="AA2561" i="15"/>
  <c r="H232" i="13" s="1"/>
  <c r="E2561" i="15"/>
  <c r="E232" i="13" s="1"/>
  <c r="F2561" i="15"/>
  <c r="F232" i="13" s="1"/>
  <c r="G2561" i="15"/>
  <c r="G232" i="13" s="1"/>
  <c r="D2560" i="15"/>
  <c r="C2560" i="15" s="1"/>
  <c r="AL2559" i="15"/>
  <c r="D2559" i="15"/>
  <c r="C2559" i="15" s="1"/>
  <c r="V191" i="13" l="1"/>
  <c r="C191" i="13"/>
  <c r="H186" i="13"/>
  <c r="E187" i="13"/>
  <c r="D191" i="13"/>
  <c r="H187" i="13"/>
  <c r="E186" i="13"/>
  <c r="D2442" i="15"/>
  <c r="C2442" i="15" s="1"/>
  <c r="AL2458" i="15"/>
  <c r="AL2459" i="15"/>
  <c r="AL2460" i="15"/>
  <c r="AB2461" i="15"/>
  <c r="AC2461" i="15"/>
  <c r="AD2461" i="15"/>
  <c r="AE2461" i="15"/>
  <c r="AF2461" i="15"/>
  <c r="AG2461" i="15"/>
  <c r="AH2461" i="15"/>
  <c r="AI2461" i="15"/>
  <c r="AJ2461" i="15"/>
  <c r="AK2461" i="15"/>
  <c r="AA2461" i="15"/>
  <c r="E2461" i="15"/>
  <c r="F2461" i="15"/>
  <c r="G2461" i="15"/>
  <c r="D2460" i="15"/>
  <c r="C2460" i="15" s="1"/>
  <c r="D2459" i="15"/>
  <c r="C2459" i="15" s="1"/>
  <c r="D2458" i="15"/>
  <c r="D2443" i="15"/>
  <c r="AL2415" i="15"/>
  <c r="AL2416" i="15"/>
  <c r="AL2417" i="15"/>
  <c r="AL2418" i="15"/>
  <c r="O2415" i="15"/>
  <c r="O2416" i="15"/>
  <c r="O2417" i="15"/>
  <c r="O2418" i="15"/>
  <c r="R2415" i="15"/>
  <c r="R2416" i="15"/>
  <c r="R2417" i="15"/>
  <c r="R2418" i="15"/>
  <c r="U2415" i="15"/>
  <c r="U2416" i="15"/>
  <c r="U2417" i="15"/>
  <c r="U2418" i="15"/>
  <c r="X2415" i="15"/>
  <c r="X2416" i="15"/>
  <c r="X2417" i="15"/>
  <c r="X2418" i="15"/>
  <c r="I2419" i="15"/>
  <c r="S184" i="13" s="1"/>
  <c r="J2419" i="15"/>
  <c r="F184" i="13" s="1"/>
  <c r="K2419" i="15"/>
  <c r="G184" i="13" s="1"/>
  <c r="L2419" i="15"/>
  <c r="T184" i="13" s="1"/>
  <c r="M2419" i="15"/>
  <c r="I184" i="13" s="1"/>
  <c r="N2419" i="15"/>
  <c r="J184" i="13" s="1"/>
  <c r="P2419" i="15"/>
  <c r="Q2419" i="15"/>
  <c r="S2419" i="15"/>
  <c r="T2419" i="15"/>
  <c r="V2419" i="15"/>
  <c r="W2419" i="15"/>
  <c r="Y2419" i="15"/>
  <c r="Z2419" i="15"/>
  <c r="AA2419" i="15"/>
  <c r="AB2419" i="15"/>
  <c r="AC2419" i="15"/>
  <c r="AD2419" i="15"/>
  <c r="L184" i="13" s="1"/>
  <c r="AE2419" i="15"/>
  <c r="M184" i="13" s="1"/>
  <c r="AF2419" i="15"/>
  <c r="N184" i="13" s="1"/>
  <c r="AG2419" i="15"/>
  <c r="O184" i="13" s="1"/>
  <c r="AH2419" i="15"/>
  <c r="P184" i="13" s="1"/>
  <c r="AI2419" i="15"/>
  <c r="Q184" i="13" s="1"/>
  <c r="AJ2419" i="15"/>
  <c r="R184" i="13" s="1"/>
  <c r="AK2419" i="15"/>
  <c r="H2415" i="15"/>
  <c r="H2416" i="15"/>
  <c r="H2417" i="15"/>
  <c r="H2418" i="15"/>
  <c r="C2415" i="15"/>
  <c r="C2416" i="15"/>
  <c r="C2417" i="15"/>
  <c r="C2418" i="15"/>
  <c r="C2350" i="15"/>
  <c r="C2351" i="15"/>
  <c r="C2352" i="15"/>
  <c r="O2361" i="15"/>
  <c r="O2362" i="15"/>
  <c r="O2363" i="15"/>
  <c r="O2364" i="15"/>
  <c r="O2365" i="15"/>
  <c r="O2366" i="15"/>
  <c r="O2367" i="15"/>
  <c r="O2368" i="15"/>
  <c r="O2369" i="15"/>
  <c r="O2370" i="15"/>
  <c r="O2371" i="15"/>
  <c r="O2372" i="15"/>
  <c r="R2361" i="15"/>
  <c r="R2362" i="15"/>
  <c r="R2363" i="15"/>
  <c r="R2364" i="15"/>
  <c r="R2365" i="15"/>
  <c r="R2366" i="15"/>
  <c r="R2367" i="15"/>
  <c r="R2368" i="15"/>
  <c r="R2369" i="15"/>
  <c r="R2370" i="15"/>
  <c r="R2371" i="15"/>
  <c r="R2372" i="15"/>
  <c r="U2361" i="15"/>
  <c r="U2362" i="15"/>
  <c r="U2363" i="15"/>
  <c r="U2364" i="15"/>
  <c r="U2365" i="15"/>
  <c r="U2366" i="15"/>
  <c r="U2367" i="15"/>
  <c r="U2368" i="15"/>
  <c r="U2369" i="15"/>
  <c r="U2370" i="15"/>
  <c r="U2371" i="15"/>
  <c r="U2372" i="15"/>
  <c r="X2361" i="15"/>
  <c r="X2362" i="15"/>
  <c r="X2363" i="15"/>
  <c r="X2364" i="15"/>
  <c r="X2365" i="15"/>
  <c r="X2366" i="15"/>
  <c r="X2367" i="15"/>
  <c r="X2368" i="15"/>
  <c r="X2369" i="15"/>
  <c r="X2370" i="15"/>
  <c r="X2371" i="15"/>
  <c r="X2372" i="15"/>
  <c r="AL2361" i="15"/>
  <c r="AL2362" i="15"/>
  <c r="AL2363" i="15"/>
  <c r="AL2364" i="15"/>
  <c r="AL2365" i="15"/>
  <c r="AL2366" i="15"/>
  <c r="AL2367" i="15"/>
  <c r="AL2368" i="15"/>
  <c r="AL2369" i="15"/>
  <c r="AL2370" i="15"/>
  <c r="AL2371" i="15"/>
  <c r="AL2372" i="15"/>
  <c r="AK2373" i="15"/>
  <c r="AK2379" i="15" s="1"/>
  <c r="I2373" i="15"/>
  <c r="J2373" i="15"/>
  <c r="K2373" i="15"/>
  <c r="L2373" i="15"/>
  <c r="M2373" i="15"/>
  <c r="N2373" i="15"/>
  <c r="P2373" i="15"/>
  <c r="Q2373" i="15"/>
  <c r="S2373" i="15"/>
  <c r="T2373" i="15"/>
  <c r="V2373" i="15"/>
  <c r="W2373" i="15"/>
  <c r="Y2373" i="15"/>
  <c r="Z2373" i="15"/>
  <c r="AA2373" i="15"/>
  <c r="AB2373" i="15"/>
  <c r="AC2373" i="15"/>
  <c r="AD2373" i="15"/>
  <c r="AE2373" i="15"/>
  <c r="AF2373" i="15"/>
  <c r="AG2373" i="15"/>
  <c r="AH2373" i="15"/>
  <c r="AI2373" i="15"/>
  <c r="AJ2373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C2361" i="15"/>
  <c r="C2362" i="15"/>
  <c r="C2363" i="15"/>
  <c r="C2364" i="15"/>
  <c r="C2365" i="15"/>
  <c r="C2366" i="15"/>
  <c r="C2367" i="15"/>
  <c r="C2368" i="15"/>
  <c r="C2369" i="15"/>
  <c r="C2370" i="15"/>
  <c r="C2371" i="15"/>
  <c r="C2372" i="15"/>
  <c r="C2458" i="15" l="1"/>
  <c r="H184" i="13"/>
  <c r="E184" i="13"/>
  <c r="AL2351" i="15"/>
  <c r="AL2352" i="15"/>
  <c r="AL2353" i="15"/>
  <c r="AL2354" i="15"/>
  <c r="AL2355" i="15"/>
  <c r="AL2356" i="15"/>
  <c r="AL2357" i="15"/>
  <c r="AL2358" i="15"/>
  <c r="AL2359" i="15"/>
  <c r="AL2360" i="15"/>
  <c r="AK3155" i="15"/>
  <c r="AJ3155" i="15"/>
  <c r="AI3155" i="15"/>
  <c r="AH3155" i="15"/>
  <c r="AG3155" i="15"/>
  <c r="AF3155" i="15"/>
  <c r="AE3155" i="15"/>
  <c r="AD3155" i="15"/>
  <c r="AC3155" i="15"/>
  <c r="AB3155" i="15"/>
  <c r="AA3155" i="15"/>
  <c r="G3155" i="15"/>
  <c r="F3155" i="15"/>
  <c r="E3155" i="15"/>
  <c r="AL3154" i="15"/>
  <c r="E84" i="13" s="1"/>
  <c r="D3154" i="15"/>
  <c r="C3154" i="15" s="1"/>
  <c r="C84" i="13" s="1"/>
  <c r="AL3153" i="15"/>
  <c r="E83" i="13" s="1"/>
  <c r="D3153" i="15"/>
  <c r="C3153" i="15" s="1"/>
  <c r="C83" i="13" s="1"/>
  <c r="AL3152" i="15"/>
  <c r="E82" i="13" s="1"/>
  <c r="D3152" i="15"/>
  <c r="C3152" i="15" s="1"/>
  <c r="C82" i="13" s="1"/>
  <c r="AL3151" i="15"/>
  <c r="E81" i="13" s="1"/>
  <c r="D3151" i="15"/>
  <c r="C3151" i="15" s="1"/>
  <c r="C81" i="13" s="1"/>
  <c r="AL3150" i="15"/>
  <c r="E80" i="13" s="1"/>
  <c r="D3150" i="15"/>
  <c r="AJ3148" i="15"/>
  <c r="AI3148" i="15"/>
  <c r="AH3148" i="15"/>
  <c r="AG3148" i="15"/>
  <c r="AF3148" i="15"/>
  <c r="AE3148" i="15"/>
  <c r="AD3148" i="15"/>
  <c r="AC3148" i="15"/>
  <c r="AB3148" i="15"/>
  <c r="AA3148" i="15"/>
  <c r="G3148" i="15"/>
  <c r="F3148" i="15"/>
  <c r="E3148" i="15"/>
  <c r="D3147" i="15"/>
  <c r="C3147" i="15" s="1"/>
  <c r="D3146" i="15"/>
  <c r="C3146" i="15" s="1"/>
  <c r="D3145" i="15"/>
  <c r="C3145" i="15" s="1"/>
  <c r="D3144" i="15"/>
  <c r="C3144" i="15" s="1"/>
  <c r="D3143" i="15"/>
  <c r="C3143" i="15" s="1"/>
  <c r="D3142" i="15"/>
  <c r="D3141" i="15"/>
  <c r="C3141" i="15" s="1"/>
  <c r="AK3139" i="15"/>
  <c r="AJ3139" i="15"/>
  <c r="AI3139" i="15"/>
  <c r="AH3139" i="15"/>
  <c r="AG3139" i="15"/>
  <c r="AF3139" i="15"/>
  <c r="AE3139" i="15"/>
  <c r="AD3139" i="15"/>
  <c r="AC3139" i="15"/>
  <c r="AB3139" i="15"/>
  <c r="AA3139" i="15"/>
  <c r="G3139" i="15"/>
  <c r="F3139" i="15"/>
  <c r="E3139" i="15"/>
  <c r="AL3138" i="15"/>
  <c r="E114" i="13" s="1"/>
  <c r="D3138" i="15"/>
  <c r="C3138" i="15" s="1"/>
  <c r="AL3137" i="15"/>
  <c r="E113" i="13" s="1"/>
  <c r="D3137" i="15"/>
  <c r="AJ3134" i="15"/>
  <c r="AI3134" i="15"/>
  <c r="AH3134" i="15"/>
  <c r="AG3134" i="15"/>
  <c r="AF3134" i="15"/>
  <c r="AE3134" i="15"/>
  <c r="AD3134" i="15"/>
  <c r="AC3134" i="15"/>
  <c r="AB3134" i="15"/>
  <c r="AA3134" i="15"/>
  <c r="G3134" i="15"/>
  <c r="F3134" i="15"/>
  <c r="E3134" i="15"/>
  <c r="D3133" i="15"/>
  <c r="C3133" i="15" s="1"/>
  <c r="AJ3132" i="15"/>
  <c r="AI3132" i="15"/>
  <c r="AH3132" i="15"/>
  <c r="AG3132" i="15"/>
  <c r="AF3132" i="15"/>
  <c r="AE3132" i="15"/>
  <c r="AD3132" i="15"/>
  <c r="AC3132" i="15"/>
  <c r="AB3132" i="15"/>
  <c r="AA3132" i="15"/>
  <c r="G3132" i="15"/>
  <c r="F3132" i="15"/>
  <c r="E3132" i="15"/>
  <c r="D3131" i="15"/>
  <c r="C3131" i="15" s="1"/>
  <c r="D3130" i="15"/>
  <c r="C3130" i="15" s="1"/>
  <c r="AJ3129" i="15"/>
  <c r="AI3129" i="15"/>
  <c r="AH3129" i="15"/>
  <c r="AG3129" i="15"/>
  <c r="AF3129" i="15"/>
  <c r="AE3129" i="15"/>
  <c r="AD3129" i="15"/>
  <c r="AC3129" i="15"/>
  <c r="AB3129" i="15"/>
  <c r="AA3129" i="15"/>
  <c r="G3129" i="15"/>
  <c r="F3129" i="15"/>
  <c r="E3129" i="15"/>
  <c r="D3128" i="15"/>
  <c r="C3128" i="15" s="1"/>
  <c r="D3127" i="15"/>
  <c r="C3127" i="15" s="1"/>
  <c r="D3126" i="15"/>
  <c r="C3126" i="15" s="1"/>
  <c r="D3125" i="15"/>
  <c r="C3125" i="15" s="1"/>
  <c r="D3124" i="15"/>
  <c r="C3124" i="15" s="1"/>
  <c r="D3123" i="15"/>
  <c r="C3123" i="15" s="1"/>
  <c r="D3122" i="15"/>
  <c r="C3122" i="15" s="1"/>
  <c r="D3121" i="15"/>
  <c r="C3121" i="15" s="1"/>
  <c r="D3120" i="15"/>
  <c r="C3120" i="15" s="1"/>
  <c r="D3119" i="15"/>
  <c r="C3119" i="15" s="1"/>
  <c r="D3118" i="15"/>
  <c r="C3118" i="15" s="1"/>
  <c r="D3117" i="15"/>
  <c r="C3117" i="15" s="1"/>
  <c r="D3116" i="15"/>
  <c r="C3116" i="15" s="1"/>
  <c r="D3115" i="15"/>
  <c r="C3115" i="15" s="1"/>
  <c r="D3114" i="15"/>
  <c r="C3114" i="15" s="1"/>
  <c r="D3113" i="15"/>
  <c r="C3113" i="15" s="1"/>
  <c r="AJ3112" i="15"/>
  <c r="AI3112" i="15"/>
  <c r="AH3112" i="15"/>
  <c r="AG3112" i="15"/>
  <c r="AF3112" i="15"/>
  <c r="AE3112" i="15"/>
  <c r="AD3112" i="15"/>
  <c r="AC3112" i="15"/>
  <c r="AB3112" i="15"/>
  <c r="AA3112" i="15"/>
  <c r="G3112" i="15"/>
  <c r="F3112" i="15"/>
  <c r="E3112" i="15"/>
  <c r="D3111" i="15"/>
  <c r="C3111" i="15" s="1"/>
  <c r="D3110" i="15"/>
  <c r="C3110" i="15" s="1"/>
  <c r="D3109" i="15"/>
  <c r="C3109" i="15" s="1"/>
  <c r="AJ3108" i="15"/>
  <c r="AI3108" i="15"/>
  <c r="AH3108" i="15"/>
  <c r="AG3108" i="15"/>
  <c r="AF3108" i="15"/>
  <c r="AE3108" i="15"/>
  <c r="AD3108" i="15"/>
  <c r="AC3108" i="15"/>
  <c r="AB3108" i="15"/>
  <c r="AA3108" i="15"/>
  <c r="G3108" i="15"/>
  <c r="F3108" i="15"/>
  <c r="E3108" i="15"/>
  <c r="D3107" i="15"/>
  <c r="C3107" i="15" s="1"/>
  <c r="D3106" i="15"/>
  <c r="C3106" i="15" s="1"/>
  <c r="AJ3105" i="15"/>
  <c r="AI3105" i="15"/>
  <c r="AH3105" i="15"/>
  <c r="AG3105" i="15"/>
  <c r="AF3105" i="15"/>
  <c r="AE3105" i="15"/>
  <c r="AD3105" i="15"/>
  <c r="AC3105" i="15"/>
  <c r="AB3105" i="15"/>
  <c r="AA3105" i="15"/>
  <c r="G3105" i="15"/>
  <c r="F3105" i="15"/>
  <c r="E3105" i="15"/>
  <c r="D3104" i="15"/>
  <c r="C3104" i="15" s="1"/>
  <c r="D3103" i="15"/>
  <c r="C3103" i="15" s="1"/>
  <c r="D3102" i="15"/>
  <c r="C3102" i="15" s="1"/>
  <c r="AJ3101" i="15"/>
  <c r="AI3101" i="15"/>
  <c r="AH3101" i="15"/>
  <c r="AG3101" i="15"/>
  <c r="AF3101" i="15"/>
  <c r="AE3101" i="15"/>
  <c r="AD3101" i="15"/>
  <c r="AC3101" i="15"/>
  <c r="AB3101" i="15"/>
  <c r="AA3101" i="15"/>
  <c r="G3101" i="15"/>
  <c r="F3101" i="15"/>
  <c r="E3101" i="15"/>
  <c r="D3100" i="15"/>
  <c r="C3100" i="15" s="1"/>
  <c r="D3099" i="15"/>
  <c r="C3099" i="15" s="1"/>
  <c r="D3098" i="15"/>
  <c r="C3098" i="15" s="1"/>
  <c r="D3097" i="15"/>
  <c r="C3097" i="15" s="1"/>
  <c r="AJ3096" i="15"/>
  <c r="AI3096" i="15"/>
  <c r="AH3096" i="15"/>
  <c r="AG3096" i="15"/>
  <c r="AF3096" i="15"/>
  <c r="AE3096" i="15"/>
  <c r="AD3096" i="15"/>
  <c r="AC3096" i="15"/>
  <c r="AB3096" i="15"/>
  <c r="AA3096" i="15"/>
  <c r="G3096" i="15"/>
  <c r="F3096" i="15"/>
  <c r="E3096" i="15"/>
  <c r="D3095" i="15"/>
  <c r="C3095" i="15" s="1"/>
  <c r="D3094" i="15"/>
  <c r="C3094" i="15" s="1"/>
  <c r="D3093" i="15"/>
  <c r="C3093" i="15" s="1"/>
  <c r="AJ3092" i="15"/>
  <c r="AI3092" i="15"/>
  <c r="AH3092" i="15"/>
  <c r="AG3092" i="15"/>
  <c r="AF3092" i="15"/>
  <c r="AE3092" i="15"/>
  <c r="AD3092" i="15"/>
  <c r="AC3092" i="15"/>
  <c r="AB3092" i="15"/>
  <c r="AA3092" i="15"/>
  <c r="G3092" i="15"/>
  <c r="F3092" i="15"/>
  <c r="E3092" i="15"/>
  <c r="D3091" i="15"/>
  <c r="C3091" i="15" s="1"/>
  <c r="D3090" i="15"/>
  <c r="C3090" i="15" s="1"/>
  <c r="D3089" i="15"/>
  <c r="C3089" i="15" s="1"/>
  <c r="D3088" i="15"/>
  <c r="C3088" i="15" s="1"/>
  <c r="AJ3087" i="15"/>
  <c r="AI3087" i="15"/>
  <c r="AH3087" i="15"/>
  <c r="AG3087" i="15"/>
  <c r="AF3087" i="15"/>
  <c r="AE3087" i="15"/>
  <c r="AD3087" i="15"/>
  <c r="AC3087" i="15"/>
  <c r="AB3087" i="15"/>
  <c r="AA3087" i="15"/>
  <c r="G3087" i="15"/>
  <c r="F3087" i="15"/>
  <c r="E3087" i="15"/>
  <c r="D3086" i="15"/>
  <c r="AJ2958" i="15"/>
  <c r="AI2958" i="15"/>
  <c r="AH2958" i="15"/>
  <c r="AG2958" i="15"/>
  <c r="AF2958" i="15"/>
  <c r="AE2958" i="15"/>
  <c r="AD2958" i="15"/>
  <c r="AC2958" i="15"/>
  <c r="AB2958" i="15"/>
  <c r="AA2958" i="15"/>
  <c r="G2958" i="15"/>
  <c r="F2958" i="15"/>
  <c r="E2958" i="15"/>
  <c r="AL2957" i="15"/>
  <c r="E94" i="13" s="1"/>
  <c r="D2957" i="15"/>
  <c r="C2957" i="15" s="1"/>
  <c r="AL2956" i="15"/>
  <c r="E93" i="13" s="1"/>
  <c r="D2956" i="15"/>
  <c r="C2956" i="15" s="1"/>
  <c r="AL2955" i="15"/>
  <c r="E92" i="13" s="1"/>
  <c r="D2955" i="15"/>
  <c r="C2955" i="15" s="1"/>
  <c r="AL2954" i="15"/>
  <c r="E91" i="13" s="1"/>
  <c r="D2954" i="15"/>
  <c r="C2954" i="15" s="1"/>
  <c r="AL2953" i="15"/>
  <c r="E90" i="13" s="1"/>
  <c r="D2953" i="15"/>
  <c r="C2953" i="15" s="1"/>
  <c r="AL2952" i="15"/>
  <c r="E89" i="13" s="1"/>
  <c r="D2952" i="15"/>
  <c r="C2952" i="15" s="1"/>
  <c r="AL2951" i="15"/>
  <c r="D2951" i="15"/>
  <c r="AJ2949" i="15"/>
  <c r="AI2949" i="15"/>
  <c r="AH2949" i="15"/>
  <c r="AG2949" i="15"/>
  <c r="AF2949" i="15"/>
  <c r="AE2949" i="15"/>
  <c r="AD2949" i="15"/>
  <c r="AC2949" i="15"/>
  <c r="AB2949" i="15"/>
  <c r="AA2949" i="15"/>
  <c r="G2949" i="15"/>
  <c r="F2949" i="15"/>
  <c r="E2949" i="15"/>
  <c r="D248" i="13" s="1"/>
  <c r="D2948" i="15"/>
  <c r="C2948" i="15" s="1"/>
  <c r="D2947" i="15"/>
  <c r="C2947" i="15" s="1"/>
  <c r="D2946" i="15"/>
  <c r="C2946" i="15" s="1"/>
  <c r="D2945" i="15"/>
  <c r="C2945" i="15" s="1"/>
  <c r="D2944" i="15"/>
  <c r="C2944" i="15" s="1"/>
  <c r="D2943" i="15"/>
  <c r="C2943" i="15" s="1"/>
  <c r="D2942" i="15"/>
  <c r="C2942" i="15" s="1"/>
  <c r="AJ2940" i="15"/>
  <c r="AI2940" i="15"/>
  <c r="AH2940" i="15"/>
  <c r="AG2940" i="15"/>
  <c r="AF2940" i="15"/>
  <c r="AE2940" i="15"/>
  <c r="AD2940" i="15"/>
  <c r="AC2940" i="15"/>
  <c r="AB2940" i="15"/>
  <c r="AA2940" i="15"/>
  <c r="G2940" i="15"/>
  <c r="F2940" i="15"/>
  <c r="E2940" i="15"/>
  <c r="AL2939" i="15"/>
  <c r="AL2940" i="15" s="1"/>
  <c r="D2939" i="15"/>
  <c r="D2940" i="15" s="1"/>
  <c r="AJ2937" i="15"/>
  <c r="AI2937" i="15"/>
  <c r="AH2937" i="15"/>
  <c r="AG2937" i="15"/>
  <c r="AF2937" i="15"/>
  <c r="AE2937" i="15"/>
  <c r="AD2937" i="15"/>
  <c r="AC2937" i="15"/>
  <c r="AB2937" i="15"/>
  <c r="AA2937" i="15"/>
  <c r="G2937" i="15"/>
  <c r="F2937" i="15"/>
  <c r="E2937" i="15"/>
  <c r="D251" i="13" s="1"/>
  <c r="D2936" i="15"/>
  <c r="C2936" i="15" s="1"/>
  <c r="D2935" i="15"/>
  <c r="C2935" i="15" s="1"/>
  <c r="D2934" i="15"/>
  <c r="C2934" i="15" s="1"/>
  <c r="D2933" i="15"/>
  <c r="C2933" i="15" s="1"/>
  <c r="D2932" i="15"/>
  <c r="C2932" i="15" s="1"/>
  <c r="D2931" i="15"/>
  <c r="C2931" i="15" s="1"/>
  <c r="D2930" i="15"/>
  <c r="C2930" i="15" s="1"/>
  <c r="D2929" i="15"/>
  <c r="C2929" i="15" s="1"/>
  <c r="D2928" i="15"/>
  <c r="C2928" i="15" s="1"/>
  <c r="D2927" i="15"/>
  <c r="C2927" i="15" s="1"/>
  <c r="D2926" i="15"/>
  <c r="C2926" i="15" s="1"/>
  <c r="D2925" i="15"/>
  <c r="C2925" i="15" s="1"/>
  <c r="D2924" i="15"/>
  <c r="C2924" i="15" s="1"/>
  <c r="D2923" i="15"/>
  <c r="C2923" i="15" s="1"/>
  <c r="D2922" i="15"/>
  <c r="C2922" i="15" s="1"/>
  <c r="D2921" i="15"/>
  <c r="C2921" i="15" s="1"/>
  <c r="D2920" i="15"/>
  <c r="C2920" i="15" s="1"/>
  <c r="D2919" i="15"/>
  <c r="C2919" i="15" s="1"/>
  <c r="D2918" i="15"/>
  <c r="C2918" i="15" s="1"/>
  <c r="D2917" i="15"/>
  <c r="C2917" i="15" s="1"/>
  <c r="D2916" i="15"/>
  <c r="C2916" i="15" s="1"/>
  <c r="D2915" i="15"/>
  <c r="C2915" i="15" s="1"/>
  <c r="D2914" i="15"/>
  <c r="C2914" i="15" s="1"/>
  <c r="D2913" i="15"/>
  <c r="C2913" i="15" s="1"/>
  <c r="D2912" i="15"/>
  <c r="C2912" i="15" s="1"/>
  <c r="D2911" i="15"/>
  <c r="C2911" i="15" s="1"/>
  <c r="D2910" i="15"/>
  <c r="C2910" i="15" s="1"/>
  <c r="D2909" i="15"/>
  <c r="C2909" i="15" s="1"/>
  <c r="D2908" i="15"/>
  <c r="C2908" i="15" s="1"/>
  <c r="D2907" i="15"/>
  <c r="C2907" i="15" s="1"/>
  <c r="D2906" i="15"/>
  <c r="C2906" i="15" s="1"/>
  <c r="D2905" i="15"/>
  <c r="C2905" i="15" s="1"/>
  <c r="D2904" i="15"/>
  <c r="C2904" i="15" s="1"/>
  <c r="D2903" i="15"/>
  <c r="C2903" i="15" s="1"/>
  <c r="D2902" i="15"/>
  <c r="C2902" i="15" s="1"/>
  <c r="D2901" i="15"/>
  <c r="C2901" i="15" s="1"/>
  <c r="D2900" i="15"/>
  <c r="C2900" i="15" s="1"/>
  <c r="D2899" i="15"/>
  <c r="C2899" i="15" s="1"/>
  <c r="D2898" i="15"/>
  <c r="C2898" i="15" s="1"/>
  <c r="D2897" i="15"/>
  <c r="C2897" i="15" s="1"/>
  <c r="D2896" i="15"/>
  <c r="C2896" i="15" s="1"/>
  <c r="D2895" i="15"/>
  <c r="C2895" i="15" s="1"/>
  <c r="D2894" i="15"/>
  <c r="C2894" i="15" s="1"/>
  <c r="D2893" i="15"/>
  <c r="C2893" i="15" s="1"/>
  <c r="D2892" i="15"/>
  <c r="C2892" i="15" s="1"/>
  <c r="D2891" i="15"/>
  <c r="C2891" i="15" s="1"/>
  <c r="D2890" i="15"/>
  <c r="C2890" i="15" s="1"/>
  <c r="D2889" i="15"/>
  <c r="C2889" i="15" s="1"/>
  <c r="D2888" i="15"/>
  <c r="C2888" i="15" s="1"/>
  <c r="D2887" i="15"/>
  <c r="C2887" i="15" s="1"/>
  <c r="D2886" i="15"/>
  <c r="C2886" i="15" s="1"/>
  <c r="D2885" i="15"/>
  <c r="C2885" i="15" s="1"/>
  <c r="D2884" i="15"/>
  <c r="AK2882" i="15"/>
  <c r="AJ2882" i="15"/>
  <c r="Q235" i="13" s="1"/>
  <c r="AI2882" i="15"/>
  <c r="P235" i="13" s="1"/>
  <c r="AH2882" i="15"/>
  <c r="O235" i="13" s="1"/>
  <c r="AG2882" i="15"/>
  <c r="N235" i="13" s="1"/>
  <c r="AF2882" i="15"/>
  <c r="M235" i="13" s="1"/>
  <c r="AE2882" i="15"/>
  <c r="L235" i="13" s="1"/>
  <c r="AD2882" i="15"/>
  <c r="K235" i="13" s="1"/>
  <c r="AC2882" i="15"/>
  <c r="J235" i="13" s="1"/>
  <c r="AB2882" i="15"/>
  <c r="I235" i="13" s="1"/>
  <c r="AA2882" i="15"/>
  <c r="H235" i="13" s="1"/>
  <c r="G2882" i="15"/>
  <c r="G235" i="13" s="1"/>
  <c r="F2882" i="15"/>
  <c r="F235" i="13" s="1"/>
  <c r="E2882" i="15"/>
  <c r="AL2881" i="15"/>
  <c r="D2881" i="15"/>
  <c r="C2881" i="15" s="1"/>
  <c r="AL2880" i="15"/>
  <c r="D2880" i="15"/>
  <c r="C2880" i="15" s="1"/>
  <c r="AL2879" i="15"/>
  <c r="D2879" i="15"/>
  <c r="C2879" i="15" s="1"/>
  <c r="AL2878" i="15"/>
  <c r="D2878" i="15"/>
  <c r="C2878" i="15" s="1"/>
  <c r="AL2877" i="15"/>
  <c r="D2877" i="15"/>
  <c r="C2877" i="15" s="1"/>
  <c r="AL2876" i="15"/>
  <c r="D2876" i="15"/>
  <c r="C2876" i="15" s="1"/>
  <c r="AL2875" i="15"/>
  <c r="D2875" i="15"/>
  <c r="C2875" i="15" s="1"/>
  <c r="AL2874" i="15"/>
  <c r="D2874" i="15"/>
  <c r="C2874" i="15" s="1"/>
  <c r="AL2873" i="15"/>
  <c r="D2873" i="15"/>
  <c r="C2873" i="15" s="1"/>
  <c r="AL2872" i="15"/>
  <c r="D2872" i="15"/>
  <c r="C2872" i="15" s="1"/>
  <c r="AK2870" i="15"/>
  <c r="AJ2870" i="15"/>
  <c r="R194" i="13" s="1"/>
  <c r="AI2870" i="15"/>
  <c r="Q194" i="13" s="1"/>
  <c r="AH2870" i="15"/>
  <c r="P194" i="13" s="1"/>
  <c r="AG2870" i="15"/>
  <c r="O194" i="13" s="1"/>
  <c r="AF2870" i="15"/>
  <c r="N194" i="13" s="1"/>
  <c r="AE2870" i="15"/>
  <c r="M194" i="13" s="1"/>
  <c r="AD2870" i="15"/>
  <c r="L194" i="13" s="1"/>
  <c r="AC2870" i="15"/>
  <c r="AB2870" i="15"/>
  <c r="AA2870" i="15"/>
  <c r="Z2870" i="15"/>
  <c r="Y2870" i="15"/>
  <c r="W2870" i="15"/>
  <c r="V2870" i="15"/>
  <c r="T2870" i="15"/>
  <c r="S2870" i="15"/>
  <c r="Q2870" i="15"/>
  <c r="P2870" i="15"/>
  <c r="N2870" i="15"/>
  <c r="J194" i="13" s="1"/>
  <c r="M2870" i="15"/>
  <c r="I194" i="13" s="1"/>
  <c r="L2870" i="15"/>
  <c r="K2870" i="15"/>
  <c r="G194" i="13" s="1"/>
  <c r="J2870" i="15"/>
  <c r="F194" i="13" s="1"/>
  <c r="I2870" i="15"/>
  <c r="AL2869" i="15"/>
  <c r="X2869" i="15"/>
  <c r="U2869" i="15"/>
  <c r="R2869" i="15"/>
  <c r="O2869" i="15"/>
  <c r="H2869" i="15"/>
  <c r="C2869" i="15"/>
  <c r="AL2868" i="15"/>
  <c r="X2868" i="15"/>
  <c r="U2868" i="15"/>
  <c r="R2868" i="15"/>
  <c r="O2868" i="15"/>
  <c r="H2868" i="15"/>
  <c r="C2868" i="15"/>
  <c r="AL2867" i="15"/>
  <c r="X2867" i="15"/>
  <c r="U2867" i="15"/>
  <c r="R2867" i="15"/>
  <c r="O2867" i="15"/>
  <c r="H2867" i="15"/>
  <c r="C2867" i="15"/>
  <c r="AJ2864" i="15"/>
  <c r="AI2864" i="15"/>
  <c r="AH2864" i="15"/>
  <c r="AG2864" i="15"/>
  <c r="AF2864" i="15"/>
  <c r="AE2864" i="15"/>
  <c r="AD2864" i="15"/>
  <c r="AC2864" i="15"/>
  <c r="AB2864" i="15"/>
  <c r="AA2864" i="15"/>
  <c r="Z2864" i="15"/>
  <c r="Y2864" i="15"/>
  <c r="W2864" i="15"/>
  <c r="V2864" i="15"/>
  <c r="T2864" i="15"/>
  <c r="S2864" i="15"/>
  <c r="Q2864" i="15"/>
  <c r="P2864" i="15"/>
  <c r="N2864" i="15"/>
  <c r="M2864" i="15"/>
  <c r="L2864" i="15"/>
  <c r="K2864" i="15"/>
  <c r="J2864" i="15"/>
  <c r="I2864" i="15"/>
  <c r="X2863" i="15"/>
  <c r="U2863" i="15"/>
  <c r="R2863" i="15"/>
  <c r="O2863" i="15"/>
  <c r="H2863" i="15"/>
  <c r="C2863" i="15"/>
  <c r="X2862" i="15"/>
  <c r="U2862" i="15"/>
  <c r="R2862" i="15"/>
  <c r="O2862" i="15"/>
  <c r="H2862" i="15"/>
  <c r="C2862" i="15"/>
  <c r="C206" i="13" s="1"/>
  <c r="X2861" i="15"/>
  <c r="U2861" i="15"/>
  <c r="R2861" i="15"/>
  <c r="O2861" i="15"/>
  <c r="H2861" i="15"/>
  <c r="C2861" i="15"/>
  <c r="X2860" i="15"/>
  <c r="U2860" i="15"/>
  <c r="R2860" i="15"/>
  <c r="O2860" i="15"/>
  <c r="H2860" i="15"/>
  <c r="C2860" i="15"/>
  <c r="X2859" i="15"/>
  <c r="U2859" i="15"/>
  <c r="R2859" i="15"/>
  <c r="O2859" i="15"/>
  <c r="H2859" i="15"/>
  <c r="C2859" i="15"/>
  <c r="AK2865" i="15"/>
  <c r="AJ2858" i="15"/>
  <c r="AI2858" i="15"/>
  <c r="AH2858" i="15"/>
  <c r="AG2858" i="15"/>
  <c r="AF2858" i="15"/>
  <c r="AE2858" i="15"/>
  <c r="AD2858" i="15"/>
  <c r="AC2858" i="15"/>
  <c r="AC2865" i="15" s="1"/>
  <c r="AB2858" i="15"/>
  <c r="AB2865" i="15" s="1"/>
  <c r="AA2858" i="15"/>
  <c r="AA2865" i="15" s="1"/>
  <c r="Z2858" i="15"/>
  <c r="Z2865" i="15" s="1"/>
  <c r="Y2858" i="15"/>
  <c r="Y2865" i="15" s="1"/>
  <c r="W2858" i="15"/>
  <c r="W2865" i="15" s="1"/>
  <c r="V2858" i="15"/>
  <c r="V2865" i="15" s="1"/>
  <c r="T2858" i="15"/>
  <c r="T2865" i="15" s="1"/>
  <c r="S2858" i="15"/>
  <c r="S2865" i="15" s="1"/>
  <c r="Q2858" i="15"/>
  <c r="Q2865" i="15" s="1"/>
  <c r="P2858" i="15"/>
  <c r="P2865" i="15" s="1"/>
  <c r="N2858" i="15"/>
  <c r="M2858" i="15"/>
  <c r="L2858" i="15"/>
  <c r="T192" i="13" s="1"/>
  <c r="K2858" i="15"/>
  <c r="J2858" i="15"/>
  <c r="I2858" i="15"/>
  <c r="S192" i="13" s="1"/>
  <c r="AL2857" i="15"/>
  <c r="X2857" i="15"/>
  <c r="U2857" i="15"/>
  <c r="R2857" i="15"/>
  <c r="O2857" i="15"/>
  <c r="H2857" i="15"/>
  <c r="C2857" i="15"/>
  <c r="AL2856" i="15"/>
  <c r="X2856" i="15"/>
  <c r="U2856" i="15"/>
  <c r="R2856" i="15"/>
  <c r="O2856" i="15"/>
  <c r="H2856" i="15"/>
  <c r="C2856" i="15"/>
  <c r="AL2855" i="15"/>
  <c r="X2855" i="15"/>
  <c r="U2855" i="15"/>
  <c r="R2855" i="15"/>
  <c r="O2855" i="15"/>
  <c r="H2855" i="15"/>
  <c r="C2855" i="15"/>
  <c r="AL2854" i="15"/>
  <c r="X2854" i="15"/>
  <c r="U2854" i="15"/>
  <c r="R2854" i="15"/>
  <c r="O2854" i="15"/>
  <c r="H2854" i="15"/>
  <c r="C2854" i="15"/>
  <c r="AL2853" i="15"/>
  <c r="X2853" i="15"/>
  <c r="U2853" i="15"/>
  <c r="R2853" i="15"/>
  <c r="O2853" i="15"/>
  <c r="H2853" i="15"/>
  <c r="C2853" i="15"/>
  <c r="AL2852" i="15"/>
  <c r="X2852" i="15"/>
  <c r="U2852" i="15"/>
  <c r="R2852" i="15"/>
  <c r="O2852" i="15"/>
  <c r="H2852" i="15"/>
  <c r="C2852" i="15"/>
  <c r="AL2851" i="15"/>
  <c r="X2851" i="15"/>
  <c r="U2851" i="15"/>
  <c r="R2851" i="15"/>
  <c r="O2851" i="15"/>
  <c r="H2851" i="15"/>
  <c r="C2851" i="15"/>
  <c r="AL2850" i="15"/>
  <c r="X2850" i="15"/>
  <c r="U2850" i="15"/>
  <c r="R2850" i="15"/>
  <c r="O2850" i="15"/>
  <c r="H2850" i="15"/>
  <c r="C2850" i="15"/>
  <c r="AL2849" i="15"/>
  <c r="X2849" i="15"/>
  <c r="U2849" i="15"/>
  <c r="R2849" i="15"/>
  <c r="O2849" i="15"/>
  <c r="H2849" i="15"/>
  <c r="C2849" i="15"/>
  <c r="AL2848" i="15"/>
  <c r="X2848" i="15"/>
  <c r="U2848" i="15"/>
  <c r="R2848" i="15"/>
  <c r="O2848" i="15"/>
  <c r="H2848" i="15"/>
  <c r="C2848" i="15"/>
  <c r="AL2847" i="15"/>
  <c r="X2847" i="15"/>
  <c r="U2847" i="15"/>
  <c r="R2847" i="15"/>
  <c r="O2847" i="15"/>
  <c r="H2847" i="15"/>
  <c r="C2847" i="15"/>
  <c r="AL2846" i="15"/>
  <c r="X2846" i="15"/>
  <c r="U2846" i="15"/>
  <c r="R2846" i="15"/>
  <c r="O2846" i="15"/>
  <c r="H2846" i="15"/>
  <c r="C2846" i="15"/>
  <c r="AL2845" i="15"/>
  <c r="X2845" i="15"/>
  <c r="U2845" i="15"/>
  <c r="R2845" i="15"/>
  <c r="O2845" i="15"/>
  <c r="H2845" i="15"/>
  <c r="C2845" i="15"/>
  <c r="AL2844" i="15"/>
  <c r="X2844" i="15"/>
  <c r="U2844" i="15"/>
  <c r="R2844" i="15"/>
  <c r="O2844" i="15"/>
  <c r="H2844" i="15"/>
  <c r="C2844" i="15"/>
  <c r="AL2843" i="15"/>
  <c r="X2843" i="15"/>
  <c r="U2843" i="15"/>
  <c r="R2843" i="15"/>
  <c r="O2843" i="15"/>
  <c r="H2843" i="15"/>
  <c r="C2843" i="15"/>
  <c r="AL2842" i="15"/>
  <c r="X2842" i="15"/>
  <c r="U2842" i="15"/>
  <c r="R2842" i="15"/>
  <c r="O2842" i="15"/>
  <c r="H2842" i="15"/>
  <c r="C2842" i="15"/>
  <c r="AL2841" i="15"/>
  <c r="X2841" i="15"/>
  <c r="U2841" i="15"/>
  <c r="R2841" i="15"/>
  <c r="O2841" i="15"/>
  <c r="H2841" i="15"/>
  <c r="C2841" i="15"/>
  <c r="AL2840" i="15"/>
  <c r="X2840" i="15"/>
  <c r="U2840" i="15"/>
  <c r="R2840" i="15"/>
  <c r="O2840" i="15"/>
  <c r="H2840" i="15"/>
  <c r="C2840" i="15"/>
  <c r="AL2839" i="15"/>
  <c r="X2839" i="15"/>
  <c r="U2839" i="15"/>
  <c r="R2839" i="15"/>
  <c r="O2839" i="15"/>
  <c r="H2839" i="15"/>
  <c r="C2839" i="15"/>
  <c r="AL2838" i="15"/>
  <c r="X2838" i="15"/>
  <c r="U2838" i="15"/>
  <c r="R2838" i="15"/>
  <c r="O2838" i="15"/>
  <c r="H2838" i="15"/>
  <c r="C2838" i="15"/>
  <c r="AL2837" i="15"/>
  <c r="X2837" i="15"/>
  <c r="U2837" i="15"/>
  <c r="R2837" i="15"/>
  <c r="O2837" i="15"/>
  <c r="H2837" i="15"/>
  <c r="C2837" i="15"/>
  <c r="AL2836" i="15"/>
  <c r="X2836" i="15"/>
  <c r="U2836" i="15"/>
  <c r="R2836" i="15"/>
  <c r="O2836" i="15"/>
  <c r="H2836" i="15"/>
  <c r="C2836" i="15"/>
  <c r="AL2835" i="15"/>
  <c r="X2835" i="15"/>
  <c r="U2835" i="15"/>
  <c r="R2835" i="15"/>
  <c r="O2835" i="15"/>
  <c r="H2835" i="15"/>
  <c r="C2835" i="15"/>
  <c r="AL2834" i="15"/>
  <c r="X2834" i="15"/>
  <c r="U2834" i="15"/>
  <c r="R2834" i="15"/>
  <c r="O2834" i="15"/>
  <c r="H2834" i="15"/>
  <c r="C2834" i="15"/>
  <c r="AL2833" i="15"/>
  <c r="X2833" i="15"/>
  <c r="U2833" i="15"/>
  <c r="R2833" i="15"/>
  <c r="O2833" i="15"/>
  <c r="H2833" i="15"/>
  <c r="C2833" i="15"/>
  <c r="AL2832" i="15"/>
  <c r="X2832" i="15"/>
  <c r="U2832" i="15"/>
  <c r="R2832" i="15"/>
  <c r="O2832" i="15"/>
  <c r="H2832" i="15"/>
  <c r="C2832" i="15"/>
  <c r="AL2831" i="15"/>
  <c r="X2831" i="15"/>
  <c r="U2831" i="15"/>
  <c r="R2831" i="15"/>
  <c r="O2831" i="15"/>
  <c r="H2831" i="15"/>
  <c r="C2831" i="15"/>
  <c r="AL2830" i="15"/>
  <c r="X2830" i="15"/>
  <c r="U2830" i="15"/>
  <c r="R2830" i="15"/>
  <c r="O2830" i="15"/>
  <c r="H2830" i="15"/>
  <c r="C2830" i="15"/>
  <c r="AL2829" i="15"/>
  <c r="X2829" i="15"/>
  <c r="U2829" i="15"/>
  <c r="R2829" i="15"/>
  <c r="O2829" i="15"/>
  <c r="H2829" i="15"/>
  <c r="C2829" i="15"/>
  <c r="AL2828" i="15"/>
  <c r="X2828" i="15"/>
  <c r="U2828" i="15"/>
  <c r="R2828" i="15"/>
  <c r="O2828" i="15"/>
  <c r="H2828" i="15"/>
  <c r="C2828" i="15"/>
  <c r="AL2827" i="15"/>
  <c r="X2827" i="15"/>
  <c r="U2827" i="15"/>
  <c r="R2827" i="15"/>
  <c r="O2827" i="15"/>
  <c r="H2827" i="15"/>
  <c r="C2827" i="15"/>
  <c r="AL2826" i="15"/>
  <c r="X2826" i="15"/>
  <c r="U2826" i="15"/>
  <c r="R2826" i="15"/>
  <c r="O2826" i="15"/>
  <c r="H2826" i="15"/>
  <c r="C2826" i="15"/>
  <c r="AL2825" i="15"/>
  <c r="X2825" i="15"/>
  <c r="U2825" i="15"/>
  <c r="R2825" i="15"/>
  <c r="O2825" i="15"/>
  <c r="H2825" i="15"/>
  <c r="C2825" i="15"/>
  <c r="AL2824" i="15"/>
  <c r="X2824" i="15"/>
  <c r="U2824" i="15"/>
  <c r="R2824" i="15"/>
  <c r="O2824" i="15"/>
  <c r="H2824" i="15"/>
  <c r="C2824" i="15"/>
  <c r="AL2823" i="15"/>
  <c r="X2823" i="15"/>
  <c r="U2823" i="15"/>
  <c r="R2823" i="15"/>
  <c r="O2823" i="15"/>
  <c r="H2823" i="15"/>
  <c r="C2823" i="15"/>
  <c r="AL2822" i="15"/>
  <c r="X2822" i="15"/>
  <c r="U2822" i="15"/>
  <c r="R2822" i="15"/>
  <c r="O2822" i="15"/>
  <c r="H2822" i="15"/>
  <c r="C2822" i="15"/>
  <c r="AL2821" i="15"/>
  <c r="X2821" i="15"/>
  <c r="U2821" i="15"/>
  <c r="R2821" i="15"/>
  <c r="O2821" i="15"/>
  <c r="H2821" i="15"/>
  <c r="C2821" i="15"/>
  <c r="AL2820" i="15"/>
  <c r="X2820" i="15"/>
  <c r="U2820" i="15"/>
  <c r="R2820" i="15"/>
  <c r="O2820" i="15"/>
  <c r="H2820" i="15"/>
  <c r="C2820" i="15"/>
  <c r="AL2819" i="15"/>
  <c r="X2819" i="15"/>
  <c r="U2819" i="15"/>
  <c r="R2819" i="15"/>
  <c r="O2819" i="15"/>
  <c r="H2819" i="15"/>
  <c r="C2819" i="15"/>
  <c r="AL2818" i="15"/>
  <c r="X2818" i="15"/>
  <c r="U2818" i="15"/>
  <c r="R2818" i="15"/>
  <c r="O2818" i="15"/>
  <c r="H2818" i="15"/>
  <c r="C2818" i="15"/>
  <c r="AL2817" i="15"/>
  <c r="X2817" i="15"/>
  <c r="U2817" i="15"/>
  <c r="R2817" i="15"/>
  <c r="O2817" i="15"/>
  <c r="H2817" i="15"/>
  <c r="C2817" i="15"/>
  <c r="AL2816" i="15"/>
  <c r="X2816" i="15"/>
  <c r="U2816" i="15"/>
  <c r="R2816" i="15"/>
  <c r="O2816" i="15"/>
  <c r="H2816" i="15"/>
  <c r="C2816" i="15"/>
  <c r="AL2815" i="15"/>
  <c r="H2815" i="15"/>
  <c r="C2815" i="15"/>
  <c r="AL2814" i="15"/>
  <c r="X2814" i="15"/>
  <c r="U2814" i="15"/>
  <c r="R2814" i="15"/>
  <c r="O2814" i="15"/>
  <c r="H2814" i="15"/>
  <c r="C2814" i="15"/>
  <c r="AL2813" i="15"/>
  <c r="X2813" i="15"/>
  <c r="U2813" i="15"/>
  <c r="R2813" i="15"/>
  <c r="O2813" i="15"/>
  <c r="H2813" i="15"/>
  <c r="C2813" i="15"/>
  <c r="AL2812" i="15"/>
  <c r="X2812" i="15"/>
  <c r="U2812" i="15"/>
  <c r="R2812" i="15"/>
  <c r="O2812" i="15"/>
  <c r="H2812" i="15"/>
  <c r="C2812" i="15"/>
  <c r="AL2811" i="15"/>
  <c r="X2811" i="15"/>
  <c r="U2811" i="15"/>
  <c r="R2811" i="15"/>
  <c r="O2811" i="15"/>
  <c r="H2811" i="15"/>
  <c r="C2811" i="15"/>
  <c r="AL2810" i="15"/>
  <c r="X2810" i="15"/>
  <c r="U2810" i="15"/>
  <c r="R2810" i="15"/>
  <c r="O2810" i="15"/>
  <c r="H2810" i="15"/>
  <c r="C2810" i="15"/>
  <c r="AL2809" i="15"/>
  <c r="X2809" i="15"/>
  <c r="U2809" i="15"/>
  <c r="R2809" i="15"/>
  <c r="O2809" i="15"/>
  <c r="H2809" i="15"/>
  <c r="C2809" i="15"/>
  <c r="AL2808" i="15"/>
  <c r="X2808" i="15"/>
  <c r="U2808" i="15"/>
  <c r="R2808" i="15"/>
  <c r="O2808" i="15"/>
  <c r="H2808" i="15"/>
  <c r="C2808" i="15"/>
  <c r="AL2807" i="15"/>
  <c r="X2807" i="15"/>
  <c r="U2807" i="15"/>
  <c r="R2807" i="15"/>
  <c r="O2807" i="15"/>
  <c r="H2807" i="15"/>
  <c r="C2807" i="15"/>
  <c r="AL2806" i="15"/>
  <c r="X2806" i="15"/>
  <c r="U2806" i="15"/>
  <c r="R2806" i="15"/>
  <c r="O2806" i="15"/>
  <c r="H2806" i="15"/>
  <c r="C2806" i="15"/>
  <c r="AL2805" i="15"/>
  <c r="X2805" i="15"/>
  <c r="U2805" i="15"/>
  <c r="R2805" i="15"/>
  <c r="O2805" i="15"/>
  <c r="H2805" i="15"/>
  <c r="C2805" i="15"/>
  <c r="AL2804" i="15"/>
  <c r="X2804" i="15"/>
  <c r="U2804" i="15"/>
  <c r="R2804" i="15"/>
  <c r="O2804" i="15"/>
  <c r="H2804" i="15"/>
  <c r="C2804" i="15"/>
  <c r="AL2803" i="15"/>
  <c r="X2803" i="15"/>
  <c r="U2803" i="15"/>
  <c r="R2803" i="15"/>
  <c r="O2803" i="15"/>
  <c r="H2803" i="15"/>
  <c r="C2803" i="15"/>
  <c r="AL2802" i="15"/>
  <c r="X2802" i="15"/>
  <c r="U2802" i="15"/>
  <c r="R2802" i="15"/>
  <c r="O2802" i="15"/>
  <c r="H2802" i="15"/>
  <c r="C2802" i="15"/>
  <c r="AL2801" i="15"/>
  <c r="X2801" i="15"/>
  <c r="U2801" i="15"/>
  <c r="R2801" i="15"/>
  <c r="O2801" i="15"/>
  <c r="H2801" i="15"/>
  <c r="C2801" i="15"/>
  <c r="AL2800" i="15"/>
  <c r="X2800" i="15"/>
  <c r="U2800" i="15"/>
  <c r="R2800" i="15"/>
  <c r="O2800" i="15"/>
  <c r="H2800" i="15"/>
  <c r="C2800" i="15"/>
  <c r="AL2799" i="15"/>
  <c r="X2799" i="15"/>
  <c r="U2799" i="15"/>
  <c r="R2799" i="15"/>
  <c r="O2799" i="15"/>
  <c r="H2799" i="15"/>
  <c r="C2799" i="15"/>
  <c r="AL2798" i="15"/>
  <c r="X2798" i="15"/>
  <c r="U2798" i="15"/>
  <c r="R2798" i="15"/>
  <c r="O2798" i="15"/>
  <c r="H2798" i="15"/>
  <c r="C2798" i="15"/>
  <c r="AL2797" i="15"/>
  <c r="X2797" i="15"/>
  <c r="U2797" i="15"/>
  <c r="R2797" i="15"/>
  <c r="O2797" i="15"/>
  <c r="H2797" i="15"/>
  <c r="C2797" i="15"/>
  <c r="AL2796" i="15"/>
  <c r="X2796" i="15"/>
  <c r="U2796" i="15"/>
  <c r="R2796" i="15"/>
  <c r="O2796" i="15"/>
  <c r="H2796" i="15"/>
  <c r="C2796" i="15"/>
  <c r="AL2795" i="15"/>
  <c r="X2795" i="15"/>
  <c r="U2795" i="15"/>
  <c r="R2795" i="15"/>
  <c r="O2795" i="15"/>
  <c r="H2795" i="15"/>
  <c r="C2795" i="15"/>
  <c r="AL2794" i="15"/>
  <c r="X2794" i="15"/>
  <c r="U2794" i="15"/>
  <c r="R2794" i="15"/>
  <c r="O2794" i="15"/>
  <c r="H2794" i="15"/>
  <c r="C2794" i="15"/>
  <c r="AL2793" i="15"/>
  <c r="X2793" i="15"/>
  <c r="U2793" i="15"/>
  <c r="R2793" i="15"/>
  <c r="O2793" i="15"/>
  <c r="H2793" i="15"/>
  <c r="C2793" i="15"/>
  <c r="AL2792" i="15"/>
  <c r="X2792" i="15"/>
  <c r="U2792" i="15"/>
  <c r="R2792" i="15"/>
  <c r="O2792" i="15"/>
  <c r="H2792" i="15"/>
  <c r="C2792" i="15"/>
  <c r="AL2791" i="15"/>
  <c r="X2791" i="15"/>
  <c r="U2791" i="15"/>
  <c r="R2791" i="15"/>
  <c r="O2791" i="15"/>
  <c r="H2791" i="15"/>
  <c r="C2791" i="15"/>
  <c r="AL2790" i="15"/>
  <c r="X2790" i="15"/>
  <c r="U2790" i="15"/>
  <c r="R2790" i="15"/>
  <c r="O2790" i="15"/>
  <c r="H2790" i="15"/>
  <c r="C2790" i="15"/>
  <c r="AL2789" i="15"/>
  <c r="X2789" i="15"/>
  <c r="U2789" i="15"/>
  <c r="R2789" i="15"/>
  <c r="O2789" i="15"/>
  <c r="H2789" i="15"/>
  <c r="C2789" i="15"/>
  <c r="AL2788" i="15"/>
  <c r="X2788" i="15"/>
  <c r="U2788" i="15"/>
  <c r="R2788" i="15"/>
  <c r="O2788" i="15"/>
  <c r="H2788" i="15"/>
  <c r="C2788" i="15"/>
  <c r="AL2787" i="15"/>
  <c r="X2787" i="15"/>
  <c r="U2787" i="15"/>
  <c r="R2787" i="15"/>
  <c r="O2787" i="15"/>
  <c r="H2787" i="15"/>
  <c r="C2787" i="15"/>
  <c r="AL2786" i="15"/>
  <c r="X2786" i="15"/>
  <c r="U2786" i="15"/>
  <c r="R2786" i="15"/>
  <c r="O2786" i="15"/>
  <c r="H2786" i="15"/>
  <c r="C2786" i="15"/>
  <c r="AL2785" i="15"/>
  <c r="X2785" i="15"/>
  <c r="U2785" i="15"/>
  <c r="R2785" i="15"/>
  <c r="O2785" i="15"/>
  <c r="H2785" i="15"/>
  <c r="C2785" i="15"/>
  <c r="AL2784" i="15"/>
  <c r="X2784" i="15"/>
  <c r="U2784" i="15"/>
  <c r="R2784" i="15"/>
  <c r="O2784" i="15"/>
  <c r="H2784" i="15"/>
  <c r="C2784" i="15"/>
  <c r="AL2783" i="15"/>
  <c r="X2783" i="15"/>
  <c r="U2783" i="15"/>
  <c r="R2783" i="15"/>
  <c r="O2783" i="15"/>
  <c r="H2783" i="15"/>
  <c r="C2783" i="15"/>
  <c r="AL2782" i="15"/>
  <c r="X2782" i="15"/>
  <c r="U2782" i="15"/>
  <c r="R2782" i="15"/>
  <c r="O2782" i="15"/>
  <c r="H2782" i="15"/>
  <c r="C2782" i="15"/>
  <c r="AL2781" i="15"/>
  <c r="X2781" i="15"/>
  <c r="U2781" i="15"/>
  <c r="R2781" i="15"/>
  <c r="O2781" i="15"/>
  <c r="H2781" i="15"/>
  <c r="C2781" i="15"/>
  <c r="AL2780" i="15"/>
  <c r="X2780" i="15"/>
  <c r="U2780" i="15"/>
  <c r="R2780" i="15"/>
  <c r="O2780" i="15"/>
  <c r="H2780" i="15"/>
  <c r="C2780" i="15"/>
  <c r="AL2779" i="15"/>
  <c r="X2779" i="15"/>
  <c r="U2779" i="15"/>
  <c r="R2779" i="15"/>
  <c r="O2779" i="15"/>
  <c r="H2779" i="15"/>
  <c r="C2779" i="15"/>
  <c r="AL2778" i="15"/>
  <c r="X2778" i="15"/>
  <c r="U2778" i="15"/>
  <c r="R2778" i="15"/>
  <c r="O2778" i="15"/>
  <c r="H2778" i="15"/>
  <c r="C2778" i="15"/>
  <c r="AL2777" i="15"/>
  <c r="X2777" i="15"/>
  <c r="U2777" i="15"/>
  <c r="R2777" i="15"/>
  <c r="O2777" i="15"/>
  <c r="H2777" i="15"/>
  <c r="C2777" i="15"/>
  <c r="AL2776" i="15"/>
  <c r="X2776" i="15"/>
  <c r="U2776" i="15"/>
  <c r="R2776" i="15"/>
  <c r="O2776" i="15"/>
  <c r="H2776" i="15"/>
  <c r="C2776" i="15"/>
  <c r="AL2775" i="15"/>
  <c r="X2775" i="15"/>
  <c r="U2775" i="15"/>
  <c r="R2775" i="15"/>
  <c r="O2775" i="15"/>
  <c r="H2775" i="15"/>
  <c r="C2775" i="15"/>
  <c r="AL2774" i="15"/>
  <c r="X2774" i="15"/>
  <c r="U2774" i="15"/>
  <c r="R2774" i="15"/>
  <c r="O2774" i="15"/>
  <c r="H2774" i="15"/>
  <c r="C2774" i="15"/>
  <c r="AL2769" i="15"/>
  <c r="X2769" i="15"/>
  <c r="U2769" i="15"/>
  <c r="R2769" i="15"/>
  <c r="O2769" i="15"/>
  <c r="H2769" i="15"/>
  <c r="C2769" i="15"/>
  <c r="AL2768" i="15"/>
  <c r="X2768" i="15"/>
  <c r="U2768" i="15"/>
  <c r="R2768" i="15"/>
  <c r="O2768" i="15"/>
  <c r="H2768" i="15"/>
  <c r="C2768" i="15"/>
  <c r="AL2767" i="15"/>
  <c r="X2767" i="15"/>
  <c r="U2767" i="15"/>
  <c r="R2767" i="15"/>
  <c r="O2767" i="15"/>
  <c r="H2767" i="15"/>
  <c r="C2767" i="15"/>
  <c r="AL2766" i="15"/>
  <c r="X2766" i="15"/>
  <c r="U2766" i="15"/>
  <c r="R2766" i="15"/>
  <c r="O2766" i="15"/>
  <c r="H2766" i="15"/>
  <c r="C2766" i="15"/>
  <c r="AL2765" i="15"/>
  <c r="X2765" i="15"/>
  <c r="U2765" i="15"/>
  <c r="R2765" i="15"/>
  <c r="O2765" i="15"/>
  <c r="H2765" i="15"/>
  <c r="C2765" i="15"/>
  <c r="AL2764" i="15"/>
  <c r="X2764" i="15"/>
  <c r="U2764" i="15"/>
  <c r="R2764" i="15"/>
  <c r="O2764" i="15"/>
  <c r="H2764" i="15"/>
  <c r="C2764" i="15"/>
  <c r="AL2763" i="15"/>
  <c r="X2763" i="15"/>
  <c r="U2763" i="15"/>
  <c r="R2763" i="15"/>
  <c r="O2763" i="15"/>
  <c r="H2763" i="15"/>
  <c r="C2763" i="15"/>
  <c r="AL2762" i="15"/>
  <c r="X2762" i="15"/>
  <c r="U2762" i="15"/>
  <c r="R2762" i="15"/>
  <c r="O2762" i="15"/>
  <c r="H2762" i="15"/>
  <c r="C2762" i="15"/>
  <c r="AL2761" i="15"/>
  <c r="X2761" i="15"/>
  <c r="U2761" i="15"/>
  <c r="R2761" i="15"/>
  <c r="O2761" i="15"/>
  <c r="H2761" i="15"/>
  <c r="C2761" i="15"/>
  <c r="AL2760" i="15"/>
  <c r="X2760" i="15"/>
  <c r="U2760" i="15"/>
  <c r="R2760" i="15"/>
  <c r="O2760" i="15"/>
  <c r="H2760" i="15"/>
  <c r="C2760" i="15"/>
  <c r="AL2759" i="15"/>
  <c r="H2759" i="15"/>
  <c r="C2759" i="15"/>
  <c r="AL2758" i="15"/>
  <c r="X2758" i="15"/>
  <c r="U2758" i="15"/>
  <c r="R2758" i="15"/>
  <c r="O2758" i="15"/>
  <c r="H2758" i="15"/>
  <c r="C2758" i="15"/>
  <c r="AL2757" i="15"/>
  <c r="X2757" i="15"/>
  <c r="U2757" i="15"/>
  <c r="R2757" i="15"/>
  <c r="O2757" i="15"/>
  <c r="H2757" i="15"/>
  <c r="C2757" i="15"/>
  <c r="AL2756" i="15"/>
  <c r="X2756" i="15"/>
  <c r="U2756" i="15"/>
  <c r="R2756" i="15"/>
  <c r="O2756" i="15"/>
  <c r="H2756" i="15"/>
  <c r="C2756" i="15"/>
  <c r="AL2755" i="15"/>
  <c r="X2755" i="15"/>
  <c r="U2755" i="15"/>
  <c r="R2755" i="15"/>
  <c r="O2755" i="15"/>
  <c r="H2755" i="15"/>
  <c r="C2755" i="15"/>
  <c r="AL2754" i="15"/>
  <c r="X2754" i="15"/>
  <c r="U2754" i="15"/>
  <c r="R2754" i="15"/>
  <c r="O2754" i="15"/>
  <c r="H2754" i="15"/>
  <c r="C2754" i="15"/>
  <c r="AL2753" i="15"/>
  <c r="X2753" i="15"/>
  <c r="U2753" i="15"/>
  <c r="R2753" i="15"/>
  <c r="O2753" i="15"/>
  <c r="H2753" i="15"/>
  <c r="C2753" i="15"/>
  <c r="AL2752" i="15"/>
  <c r="X2752" i="15"/>
  <c r="U2752" i="15"/>
  <c r="R2752" i="15"/>
  <c r="O2752" i="15"/>
  <c r="H2752" i="15"/>
  <c r="C2752" i="15"/>
  <c r="AL2751" i="15"/>
  <c r="X2751" i="15"/>
  <c r="U2751" i="15"/>
  <c r="R2751" i="15"/>
  <c r="O2751" i="15"/>
  <c r="H2751" i="15"/>
  <c r="C2751" i="15"/>
  <c r="AL2750" i="15"/>
  <c r="H2750" i="15"/>
  <c r="C2750" i="15"/>
  <c r="AL2749" i="15"/>
  <c r="H2749" i="15"/>
  <c r="C2749" i="15"/>
  <c r="AL2748" i="15"/>
  <c r="X2748" i="15"/>
  <c r="U2748" i="15"/>
  <c r="R2748" i="15"/>
  <c r="O2748" i="15"/>
  <c r="H2748" i="15"/>
  <c r="C2748" i="15"/>
  <c r="AL2747" i="15"/>
  <c r="X2747" i="15"/>
  <c r="U2747" i="15"/>
  <c r="R2747" i="15"/>
  <c r="O2747" i="15"/>
  <c r="H2747" i="15"/>
  <c r="C2747" i="15"/>
  <c r="AL2746" i="15"/>
  <c r="X2746" i="15"/>
  <c r="U2746" i="15"/>
  <c r="R2746" i="15"/>
  <c r="O2746" i="15"/>
  <c r="H2746" i="15"/>
  <c r="C2746" i="15"/>
  <c r="AL2745" i="15"/>
  <c r="H2745" i="15"/>
  <c r="C2745" i="15"/>
  <c r="AL2744" i="15"/>
  <c r="H2744" i="15"/>
  <c r="C2744" i="15"/>
  <c r="AL2743" i="15"/>
  <c r="H2743" i="15"/>
  <c r="C2743" i="15"/>
  <c r="AL2742" i="15"/>
  <c r="X2742" i="15"/>
  <c r="U2742" i="15"/>
  <c r="R2742" i="15"/>
  <c r="O2742" i="15"/>
  <c r="H2742" i="15"/>
  <c r="C2742" i="15"/>
  <c r="AL2741" i="15"/>
  <c r="X2741" i="15"/>
  <c r="U2741" i="15"/>
  <c r="R2741" i="15"/>
  <c r="O2741" i="15"/>
  <c r="H2741" i="15"/>
  <c r="C2741" i="15"/>
  <c r="AL2740" i="15"/>
  <c r="H2740" i="15"/>
  <c r="C2740" i="15"/>
  <c r="AL2739" i="15"/>
  <c r="X2739" i="15"/>
  <c r="U2739" i="15"/>
  <c r="R2739" i="15"/>
  <c r="O2739" i="15"/>
  <c r="H2739" i="15"/>
  <c r="C2739" i="15"/>
  <c r="AL2738" i="15"/>
  <c r="H2738" i="15"/>
  <c r="C2738" i="15"/>
  <c r="AL2737" i="15"/>
  <c r="X2737" i="15"/>
  <c r="U2737" i="15"/>
  <c r="R2737" i="15"/>
  <c r="O2737" i="15"/>
  <c r="H2737" i="15"/>
  <c r="C2737" i="15"/>
  <c r="AL2736" i="15"/>
  <c r="X2736" i="15"/>
  <c r="U2736" i="15"/>
  <c r="R2736" i="15"/>
  <c r="O2736" i="15"/>
  <c r="H2736" i="15"/>
  <c r="C2736" i="15"/>
  <c r="AL2735" i="15"/>
  <c r="X2735" i="15"/>
  <c r="U2735" i="15"/>
  <c r="R2735" i="15"/>
  <c r="O2735" i="15"/>
  <c r="H2735" i="15"/>
  <c r="C2735" i="15"/>
  <c r="AL2734" i="15"/>
  <c r="X2734" i="15"/>
  <c r="U2734" i="15"/>
  <c r="R2734" i="15"/>
  <c r="O2734" i="15"/>
  <c r="H2734" i="15"/>
  <c r="C2734" i="15"/>
  <c r="AL2733" i="15"/>
  <c r="X2733" i="15"/>
  <c r="U2733" i="15"/>
  <c r="R2733" i="15"/>
  <c r="O2733" i="15"/>
  <c r="H2733" i="15"/>
  <c r="C2733" i="15"/>
  <c r="AL2732" i="15"/>
  <c r="X2732" i="15"/>
  <c r="U2732" i="15"/>
  <c r="R2732" i="15"/>
  <c r="O2732" i="15"/>
  <c r="H2732" i="15"/>
  <c r="C2732" i="15"/>
  <c r="AL2731" i="15"/>
  <c r="X2731" i="15"/>
  <c r="U2731" i="15"/>
  <c r="R2731" i="15"/>
  <c r="O2731" i="15"/>
  <c r="H2731" i="15"/>
  <c r="C2731" i="15"/>
  <c r="AL2730" i="15"/>
  <c r="X2730" i="15"/>
  <c r="U2730" i="15"/>
  <c r="R2730" i="15"/>
  <c r="O2730" i="15"/>
  <c r="H2730" i="15"/>
  <c r="C2730" i="15"/>
  <c r="AL2729" i="15"/>
  <c r="X2729" i="15"/>
  <c r="U2729" i="15"/>
  <c r="R2729" i="15"/>
  <c r="O2729" i="15"/>
  <c r="H2729" i="15"/>
  <c r="C2729" i="15"/>
  <c r="AL2728" i="15"/>
  <c r="X2728" i="15"/>
  <c r="U2728" i="15"/>
  <c r="R2728" i="15"/>
  <c r="O2728" i="15"/>
  <c r="H2728" i="15"/>
  <c r="C2728" i="15"/>
  <c r="AL2727" i="15"/>
  <c r="X2727" i="15"/>
  <c r="U2727" i="15"/>
  <c r="R2727" i="15"/>
  <c r="O2727" i="15"/>
  <c r="H2727" i="15"/>
  <c r="C2727" i="15"/>
  <c r="AL2726" i="15"/>
  <c r="X2726" i="15"/>
  <c r="U2726" i="15"/>
  <c r="R2726" i="15"/>
  <c r="O2726" i="15"/>
  <c r="H2726" i="15"/>
  <c r="C2726" i="15"/>
  <c r="AL2725" i="15"/>
  <c r="X2725" i="15"/>
  <c r="U2725" i="15"/>
  <c r="R2725" i="15"/>
  <c r="O2725" i="15"/>
  <c r="H2725" i="15"/>
  <c r="C2725" i="15"/>
  <c r="AL2724" i="15"/>
  <c r="X2724" i="15"/>
  <c r="U2724" i="15"/>
  <c r="R2724" i="15"/>
  <c r="O2724" i="15"/>
  <c r="H2724" i="15"/>
  <c r="C2724" i="15"/>
  <c r="AL2723" i="15"/>
  <c r="X2723" i="15"/>
  <c r="U2723" i="15"/>
  <c r="R2723" i="15"/>
  <c r="O2723" i="15"/>
  <c r="H2723" i="15"/>
  <c r="C2723" i="15"/>
  <c r="AL2722" i="15"/>
  <c r="X2722" i="15"/>
  <c r="U2722" i="15"/>
  <c r="R2722" i="15"/>
  <c r="O2722" i="15"/>
  <c r="H2722" i="15"/>
  <c r="C2722" i="15"/>
  <c r="AL2721" i="15"/>
  <c r="X2721" i="15"/>
  <c r="U2721" i="15"/>
  <c r="R2721" i="15"/>
  <c r="O2721" i="15"/>
  <c r="H2721" i="15"/>
  <c r="C2721" i="15"/>
  <c r="AL2720" i="15"/>
  <c r="X2720" i="15"/>
  <c r="U2720" i="15"/>
  <c r="R2720" i="15"/>
  <c r="O2720" i="15"/>
  <c r="H2720" i="15"/>
  <c r="C2720" i="15"/>
  <c r="AL2719" i="15"/>
  <c r="X2719" i="15"/>
  <c r="U2719" i="15"/>
  <c r="R2719" i="15"/>
  <c r="O2719" i="15"/>
  <c r="H2719" i="15"/>
  <c r="C2719" i="15"/>
  <c r="AL2718" i="15"/>
  <c r="X2718" i="15"/>
  <c r="U2718" i="15"/>
  <c r="R2718" i="15"/>
  <c r="O2718" i="15"/>
  <c r="H2718" i="15"/>
  <c r="C2718" i="15"/>
  <c r="AL2717" i="15"/>
  <c r="X2717" i="15"/>
  <c r="U2717" i="15"/>
  <c r="R2717" i="15"/>
  <c r="O2717" i="15"/>
  <c r="H2717" i="15"/>
  <c r="C2717" i="15"/>
  <c r="AL2716" i="15"/>
  <c r="X2716" i="15"/>
  <c r="U2716" i="15"/>
  <c r="R2716" i="15"/>
  <c r="O2716" i="15"/>
  <c r="H2716" i="15"/>
  <c r="C2716" i="15"/>
  <c r="AL2715" i="15"/>
  <c r="X2715" i="15"/>
  <c r="U2715" i="15"/>
  <c r="R2715" i="15"/>
  <c r="O2715" i="15"/>
  <c r="H2715" i="15"/>
  <c r="C2715" i="15"/>
  <c r="AL2714" i="15"/>
  <c r="X2714" i="15"/>
  <c r="U2714" i="15"/>
  <c r="R2714" i="15"/>
  <c r="O2714" i="15"/>
  <c r="H2714" i="15"/>
  <c r="C2714" i="15"/>
  <c r="AL2713" i="15"/>
  <c r="X2713" i="15"/>
  <c r="U2713" i="15"/>
  <c r="R2713" i="15"/>
  <c r="O2713" i="15"/>
  <c r="H2713" i="15"/>
  <c r="C2713" i="15"/>
  <c r="AL2712" i="15"/>
  <c r="X2712" i="15"/>
  <c r="U2712" i="15"/>
  <c r="R2712" i="15"/>
  <c r="O2712" i="15"/>
  <c r="H2712" i="15"/>
  <c r="C2712" i="15"/>
  <c r="AL2711" i="15"/>
  <c r="X2711" i="15"/>
  <c r="U2711" i="15"/>
  <c r="R2711" i="15"/>
  <c r="O2711" i="15"/>
  <c r="H2711" i="15"/>
  <c r="C2711" i="15"/>
  <c r="AL2710" i="15"/>
  <c r="X2710" i="15"/>
  <c r="U2710" i="15"/>
  <c r="R2710" i="15"/>
  <c r="O2710" i="15"/>
  <c r="H2710" i="15"/>
  <c r="C2710" i="15"/>
  <c r="AL2709" i="15"/>
  <c r="X2709" i="15"/>
  <c r="U2709" i="15"/>
  <c r="R2709" i="15"/>
  <c r="O2709" i="15"/>
  <c r="H2709" i="15"/>
  <c r="C2709" i="15"/>
  <c r="AL2708" i="15"/>
  <c r="X2708" i="15"/>
  <c r="U2708" i="15"/>
  <c r="R2708" i="15"/>
  <c r="O2708" i="15"/>
  <c r="H2708" i="15"/>
  <c r="C2708" i="15"/>
  <c r="AL2707" i="15"/>
  <c r="X2707" i="15"/>
  <c r="U2707" i="15"/>
  <c r="R2707" i="15"/>
  <c r="O2707" i="15"/>
  <c r="H2707" i="15"/>
  <c r="C2707" i="15"/>
  <c r="AL2706" i="15"/>
  <c r="X2706" i="15"/>
  <c r="U2706" i="15"/>
  <c r="R2706" i="15"/>
  <c r="O2706" i="15"/>
  <c r="H2706" i="15"/>
  <c r="C2706" i="15"/>
  <c r="AL2705" i="15"/>
  <c r="X2705" i="15"/>
  <c r="U2705" i="15"/>
  <c r="R2705" i="15"/>
  <c r="O2705" i="15"/>
  <c r="H2705" i="15"/>
  <c r="C2705" i="15"/>
  <c r="AL2704" i="15"/>
  <c r="X2704" i="15"/>
  <c r="U2704" i="15"/>
  <c r="R2704" i="15"/>
  <c r="O2704" i="15"/>
  <c r="H2704" i="15"/>
  <c r="C2704" i="15"/>
  <c r="AL2703" i="15"/>
  <c r="X2703" i="15"/>
  <c r="U2703" i="15"/>
  <c r="R2703" i="15"/>
  <c r="O2703" i="15"/>
  <c r="H2703" i="15"/>
  <c r="C2703" i="15"/>
  <c r="AL2702" i="15"/>
  <c r="X2702" i="15"/>
  <c r="U2702" i="15"/>
  <c r="R2702" i="15"/>
  <c r="O2702" i="15"/>
  <c r="H2702" i="15"/>
  <c r="C2702" i="15"/>
  <c r="AL2701" i="15"/>
  <c r="X2701" i="15"/>
  <c r="U2701" i="15"/>
  <c r="R2701" i="15"/>
  <c r="O2701" i="15"/>
  <c r="H2701" i="15"/>
  <c r="C2701" i="15"/>
  <c r="AL2700" i="15"/>
  <c r="X2700" i="15"/>
  <c r="U2700" i="15"/>
  <c r="R2700" i="15"/>
  <c r="O2700" i="15"/>
  <c r="H2700" i="15"/>
  <c r="C2700" i="15"/>
  <c r="AL2699" i="15"/>
  <c r="X2699" i="15"/>
  <c r="U2699" i="15"/>
  <c r="R2699" i="15"/>
  <c r="O2699" i="15"/>
  <c r="H2699" i="15"/>
  <c r="C2699" i="15"/>
  <c r="AL2698" i="15"/>
  <c r="X2698" i="15"/>
  <c r="U2698" i="15"/>
  <c r="R2698" i="15"/>
  <c r="O2698" i="15"/>
  <c r="H2698" i="15"/>
  <c r="C2698" i="15"/>
  <c r="AL2697" i="15"/>
  <c r="X2697" i="15"/>
  <c r="U2697" i="15"/>
  <c r="R2697" i="15"/>
  <c r="O2697" i="15"/>
  <c r="H2697" i="15"/>
  <c r="C2697" i="15"/>
  <c r="AL2696" i="15"/>
  <c r="X2696" i="15"/>
  <c r="U2696" i="15"/>
  <c r="R2696" i="15"/>
  <c r="O2696" i="15"/>
  <c r="H2696" i="15"/>
  <c r="C2696" i="15"/>
  <c r="AL2695" i="15"/>
  <c r="X2695" i="15"/>
  <c r="U2695" i="15"/>
  <c r="R2695" i="15"/>
  <c r="O2695" i="15"/>
  <c r="H2695" i="15"/>
  <c r="C2695" i="15"/>
  <c r="AL2694" i="15"/>
  <c r="X2694" i="15"/>
  <c r="U2694" i="15"/>
  <c r="R2694" i="15"/>
  <c r="O2694" i="15"/>
  <c r="H2694" i="15"/>
  <c r="C2694" i="15"/>
  <c r="AL2693" i="15"/>
  <c r="X2693" i="15"/>
  <c r="U2693" i="15"/>
  <c r="R2693" i="15"/>
  <c r="O2693" i="15"/>
  <c r="H2693" i="15"/>
  <c r="C2693" i="15"/>
  <c r="AL2692" i="15"/>
  <c r="X2692" i="15"/>
  <c r="U2692" i="15"/>
  <c r="R2692" i="15"/>
  <c r="O2692" i="15"/>
  <c r="H2692" i="15"/>
  <c r="C2692" i="15"/>
  <c r="AL2691" i="15"/>
  <c r="X2691" i="15"/>
  <c r="U2691" i="15"/>
  <c r="R2691" i="15"/>
  <c r="O2691" i="15"/>
  <c r="H2691" i="15"/>
  <c r="C2691" i="15"/>
  <c r="AL2690" i="15"/>
  <c r="H2690" i="15"/>
  <c r="C2690" i="15"/>
  <c r="AL2687" i="15"/>
  <c r="H2687" i="15"/>
  <c r="C2687" i="15"/>
  <c r="AL2686" i="15"/>
  <c r="H2686" i="15"/>
  <c r="C2686" i="15"/>
  <c r="AL2685" i="15"/>
  <c r="H2685" i="15"/>
  <c r="C2685" i="15"/>
  <c r="AL2684" i="15"/>
  <c r="X2684" i="15"/>
  <c r="U2684" i="15"/>
  <c r="R2684" i="15"/>
  <c r="O2684" i="15"/>
  <c r="H2684" i="15"/>
  <c r="C2684" i="15"/>
  <c r="AL2683" i="15"/>
  <c r="H2683" i="15"/>
  <c r="C2683" i="15"/>
  <c r="AL2682" i="15"/>
  <c r="X2682" i="15"/>
  <c r="U2682" i="15"/>
  <c r="R2682" i="15"/>
  <c r="O2682" i="15"/>
  <c r="H2682" i="15"/>
  <c r="C2682" i="15"/>
  <c r="AL2681" i="15"/>
  <c r="X2681" i="15"/>
  <c r="U2681" i="15"/>
  <c r="R2681" i="15"/>
  <c r="O2681" i="15"/>
  <c r="H2681" i="15"/>
  <c r="C2681" i="15"/>
  <c r="AL2680" i="15"/>
  <c r="X2680" i="15"/>
  <c r="U2680" i="15"/>
  <c r="R2680" i="15"/>
  <c r="O2680" i="15"/>
  <c r="H2680" i="15"/>
  <c r="C2680" i="15"/>
  <c r="AL2679" i="15"/>
  <c r="X2679" i="15"/>
  <c r="U2679" i="15"/>
  <c r="R2679" i="15"/>
  <c r="O2679" i="15"/>
  <c r="H2679" i="15"/>
  <c r="C2679" i="15"/>
  <c r="AL2678" i="15"/>
  <c r="X2678" i="15"/>
  <c r="U2678" i="15"/>
  <c r="R2678" i="15"/>
  <c r="O2678" i="15"/>
  <c r="H2678" i="15"/>
  <c r="C2678" i="15"/>
  <c r="AL2677" i="15"/>
  <c r="X2677" i="15"/>
  <c r="U2677" i="15"/>
  <c r="R2677" i="15"/>
  <c r="O2677" i="15"/>
  <c r="H2677" i="15"/>
  <c r="C2677" i="15"/>
  <c r="AL2676" i="15"/>
  <c r="X2676" i="15"/>
  <c r="U2676" i="15"/>
  <c r="R2676" i="15"/>
  <c r="O2676" i="15"/>
  <c r="H2676" i="15"/>
  <c r="C2676" i="15"/>
  <c r="AL2675" i="15"/>
  <c r="X2675" i="15"/>
  <c r="U2675" i="15"/>
  <c r="R2675" i="15"/>
  <c r="O2675" i="15"/>
  <c r="H2675" i="15"/>
  <c r="C2675" i="15"/>
  <c r="AL2674" i="15"/>
  <c r="X2674" i="15"/>
  <c r="U2674" i="15"/>
  <c r="R2674" i="15"/>
  <c r="O2674" i="15"/>
  <c r="H2674" i="15"/>
  <c r="C2674" i="15"/>
  <c r="AL2673" i="15"/>
  <c r="X2673" i="15"/>
  <c r="U2673" i="15"/>
  <c r="R2673" i="15"/>
  <c r="O2673" i="15"/>
  <c r="H2673" i="15"/>
  <c r="C2673" i="15"/>
  <c r="AL2672" i="15"/>
  <c r="X2672" i="15"/>
  <c r="U2672" i="15"/>
  <c r="R2672" i="15"/>
  <c r="O2672" i="15"/>
  <c r="H2672" i="15"/>
  <c r="C2672" i="15"/>
  <c r="AL2671" i="15"/>
  <c r="H2671" i="15"/>
  <c r="C2671" i="15"/>
  <c r="AL2670" i="15"/>
  <c r="H2670" i="15"/>
  <c r="C2670" i="15"/>
  <c r="AL2669" i="15"/>
  <c r="X2669" i="15"/>
  <c r="U2669" i="15"/>
  <c r="R2669" i="15"/>
  <c r="O2669" i="15"/>
  <c r="H2669" i="15"/>
  <c r="C2669" i="15"/>
  <c r="AL2668" i="15"/>
  <c r="X2668" i="15"/>
  <c r="U2668" i="15"/>
  <c r="R2668" i="15"/>
  <c r="O2668" i="15"/>
  <c r="H2668" i="15"/>
  <c r="C2668" i="15"/>
  <c r="AL2667" i="15"/>
  <c r="X2667" i="15"/>
  <c r="U2667" i="15"/>
  <c r="R2667" i="15"/>
  <c r="O2667" i="15"/>
  <c r="H2667" i="15"/>
  <c r="C2667" i="15"/>
  <c r="AL2666" i="15"/>
  <c r="X2666" i="15"/>
  <c r="U2666" i="15"/>
  <c r="R2666" i="15"/>
  <c r="O2666" i="15"/>
  <c r="H2666" i="15"/>
  <c r="C2666" i="15"/>
  <c r="AL2665" i="15"/>
  <c r="X2665" i="15"/>
  <c r="U2665" i="15"/>
  <c r="R2665" i="15"/>
  <c r="O2665" i="15"/>
  <c r="H2665" i="15"/>
  <c r="C2665" i="15"/>
  <c r="AL2664" i="15"/>
  <c r="X2664" i="15"/>
  <c r="U2664" i="15"/>
  <c r="R2664" i="15"/>
  <c r="O2664" i="15"/>
  <c r="H2664" i="15"/>
  <c r="C2664" i="15"/>
  <c r="AL2663" i="15"/>
  <c r="X2663" i="15"/>
  <c r="U2663" i="15"/>
  <c r="R2663" i="15"/>
  <c r="O2663" i="15"/>
  <c r="H2663" i="15"/>
  <c r="C2663" i="15"/>
  <c r="AL2662" i="15"/>
  <c r="X2662" i="15"/>
  <c r="U2662" i="15"/>
  <c r="R2662" i="15"/>
  <c r="O2662" i="15"/>
  <c r="H2662" i="15"/>
  <c r="C2662" i="15"/>
  <c r="AL2661" i="15"/>
  <c r="X2661" i="15"/>
  <c r="U2661" i="15"/>
  <c r="R2661" i="15"/>
  <c r="O2661" i="15"/>
  <c r="H2661" i="15"/>
  <c r="C2661" i="15"/>
  <c r="AL2660" i="15"/>
  <c r="H2660" i="15"/>
  <c r="C2660" i="15"/>
  <c r="AL2659" i="15"/>
  <c r="X2659" i="15"/>
  <c r="U2659" i="15"/>
  <c r="R2659" i="15"/>
  <c r="O2659" i="15"/>
  <c r="H2659" i="15"/>
  <c r="C2659" i="15"/>
  <c r="AL2658" i="15"/>
  <c r="H2658" i="15"/>
  <c r="C2658" i="15"/>
  <c r="AL2657" i="15"/>
  <c r="H2657" i="15"/>
  <c r="C2657" i="15"/>
  <c r="AL2656" i="15"/>
  <c r="H2656" i="15"/>
  <c r="C2656" i="15"/>
  <c r="AL2655" i="15"/>
  <c r="H2655" i="15"/>
  <c r="C2655" i="15"/>
  <c r="AL2654" i="15"/>
  <c r="H2654" i="15"/>
  <c r="C2654" i="15"/>
  <c r="AL2653" i="15"/>
  <c r="H2653" i="15"/>
  <c r="C2653" i="15"/>
  <c r="AL2652" i="15"/>
  <c r="H2652" i="15"/>
  <c r="C2652" i="15"/>
  <c r="AI2650" i="15"/>
  <c r="AH2650" i="15"/>
  <c r="AG2650" i="15"/>
  <c r="AF2650" i="15"/>
  <c r="AE2650" i="15"/>
  <c r="AD2650" i="15"/>
  <c r="AC2650" i="15"/>
  <c r="AB2650" i="15"/>
  <c r="AA2650" i="15"/>
  <c r="G2650" i="15"/>
  <c r="F2650" i="15"/>
  <c r="E2650" i="15"/>
  <c r="D2648" i="15"/>
  <c r="C2648" i="15" s="1"/>
  <c r="D2647" i="15"/>
  <c r="C2647" i="15" s="1"/>
  <c r="D2646" i="15"/>
  <c r="C2646" i="15" s="1"/>
  <c r="D2645" i="15"/>
  <c r="C2645" i="15" s="1"/>
  <c r="D2644" i="15"/>
  <c r="C2644" i="15" s="1"/>
  <c r="D2643" i="15"/>
  <c r="C2643" i="15" s="1"/>
  <c r="D2642" i="15"/>
  <c r="C2642" i="15" s="1"/>
  <c r="D2641" i="15"/>
  <c r="C2641" i="15" s="1"/>
  <c r="D2640" i="15"/>
  <c r="C2640" i="15" s="1"/>
  <c r="D2639" i="15"/>
  <c r="C2639" i="15" s="1"/>
  <c r="D2638" i="15"/>
  <c r="C2638" i="15" s="1"/>
  <c r="D2637" i="15"/>
  <c r="C2637" i="15" s="1"/>
  <c r="D2636" i="15"/>
  <c r="D2635" i="15"/>
  <c r="C2635" i="15" s="1"/>
  <c r="D2634" i="15"/>
  <c r="C2634" i="15" s="1"/>
  <c r="D2633" i="15"/>
  <c r="C2633" i="15" s="1"/>
  <c r="D2630" i="15"/>
  <c r="AL2629" i="15"/>
  <c r="E99" i="13" s="1"/>
  <c r="D2629" i="15"/>
  <c r="C2629" i="15" s="1"/>
  <c r="AL2628" i="15"/>
  <c r="D2628" i="15"/>
  <c r="AL2622" i="15"/>
  <c r="H2622" i="15"/>
  <c r="D190" i="13" s="1"/>
  <c r="C2622" i="15"/>
  <c r="AL2621" i="15"/>
  <c r="X2621" i="15"/>
  <c r="X2631" i="15" s="1"/>
  <c r="U2621" i="15"/>
  <c r="U2631" i="15" s="1"/>
  <c r="R2621" i="15"/>
  <c r="R2631" i="15" s="1"/>
  <c r="O2621" i="15"/>
  <c r="O2631" i="15" s="1"/>
  <c r="H2621" i="15"/>
  <c r="C2621" i="15"/>
  <c r="AL2620" i="15"/>
  <c r="D2620" i="15"/>
  <c r="C2620" i="15" s="1"/>
  <c r="AL2619" i="15"/>
  <c r="D2619" i="15"/>
  <c r="C2619" i="15" s="1"/>
  <c r="AL2618" i="15"/>
  <c r="D2618" i="15"/>
  <c r="C2618" i="15" s="1"/>
  <c r="AL2617" i="15"/>
  <c r="D2617" i="15"/>
  <c r="AL2609" i="15"/>
  <c r="X2609" i="15"/>
  <c r="U2609" i="15"/>
  <c r="R2609" i="15"/>
  <c r="O2609" i="15"/>
  <c r="H2609" i="15"/>
  <c r="C2609" i="15"/>
  <c r="AL2608" i="15"/>
  <c r="X2608" i="15"/>
  <c r="U2608" i="15"/>
  <c r="R2608" i="15"/>
  <c r="O2608" i="15"/>
  <c r="H2608" i="15"/>
  <c r="C2608" i="15"/>
  <c r="AL2607" i="15"/>
  <c r="X2607" i="15"/>
  <c r="U2607" i="15"/>
  <c r="R2607" i="15"/>
  <c r="O2607" i="15"/>
  <c r="H2607" i="15"/>
  <c r="C2607" i="15"/>
  <c r="AL2606" i="15"/>
  <c r="H2606" i="15"/>
  <c r="C2606" i="15"/>
  <c r="AL2605" i="15"/>
  <c r="X2605" i="15"/>
  <c r="U2605" i="15"/>
  <c r="R2605" i="15"/>
  <c r="O2605" i="15"/>
  <c r="H2605" i="15"/>
  <c r="C2605" i="15"/>
  <c r="AL2604" i="15"/>
  <c r="X2604" i="15"/>
  <c r="U2604" i="15"/>
  <c r="R2604" i="15"/>
  <c r="O2604" i="15"/>
  <c r="H2604" i="15"/>
  <c r="C2604" i="15"/>
  <c r="AL2603" i="15"/>
  <c r="X2603" i="15"/>
  <c r="U2603" i="15"/>
  <c r="R2603" i="15"/>
  <c r="O2603" i="15"/>
  <c r="H2603" i="15"/>
  <c r="C2603" i="15"/>
  <c r="AL2602" i="15"/>
  <c r="X2602" i="15"/>
  <c r="U2602" i="15"/>
  <c r="R2602" i="15"/>
  <c r="O2602" i="15"/>
  <c r="H2602" i="15"/>
  <c r="C2602" i="15"/>
  <c r="AL2601" i="15"/>
  <c r="X2601" i="15"/>
  <c r="U2601" i="15"/>
  <c r="R2601" i="15"/>
  <c r="O2601" i="15"/>
  <c r="H2601" i="15"/>
  <c r="C2601" i="15"/>
  <c r="AL2600" i="15"/>
  <c r="X2600" i="15"/>
  <c r="U2600" i="15"/>
  <c r="R2600" i="15"/>
  <c r="O2600" i="15"/>
  <c r="H2600" i="15"/>
  <c r="C2600" i="15"/>
  <c r="AL2599" i="15"/>
  <c r="X2599" i="15"/>
  <c r="U2599" i="15"/>
  <c r="R2599" i="15"/>
  <c r="O2599" i="15"/>
  <c r="H2599" i="15"/>
  <c r="C2599" i="15"/>
  <c r="AL2598" i="15"/>
  <c r="X2598" i="15"/>
  <c r="U2598" i="15"/>
  <c r="R2598" i="15"/>
  <c r="O2598" i="15"/>
  <c r="H2598" i="15"/>
  <c r="C2598" i="15"/>
  <c r="AL2597" i="15"/>
  <c r="H2597" i="15"/>
  <c r="C2597" i="15"/>
  <c r="AL2596" i="15"/>
  <c r="X2596" i="15"/>
  <c r="U2596" i="15"/>
  <c r="R2596" i="15"/>
  <c r="O2596" i="15"/>
  <c r="H2596" i="15"/>
  <c r="C2596" i="15"/>
  <c r="AL2595" i="15"/>
  <c r="X2595" i="15"/>
  <c r="U2595" i="15"/>
  <c r="R2595" i="15"/>
  <c r="O2595" i="15"/>
  <c r="H2595" i="15"/>
  <c r="C2595" i="15"/>
  <c r="AL2594" i="15"/>
  <c r="X2594" i="15"/>
  <c r="U2594" i="15"/>
  <c r="R2594" i="15"/>
  <c r="O2594" i="15"/>
  <c r="H2594" i="15"/>
  <c r="C2594" i="15"/>
  <c r="AL2593" i="15"/>
  <c r="X2593" i="15"/>
  <c r="U2593" i="15"/>
  <c r="R2593" i="15"/>
  <c r="O2593" i="15"/>
  <c r="H2593" i="15"/>
  <c r="C2593" i="15"/>
  <c r="AL2592" i="15"/>
  <c r="X2592" i="15"/>
  <c r="U2592" i="15"/>
  <c r="R2592" i="15"/>
  <c r="O2592" i="15"/>
  <c r="H2592" i="15"/>
  <c r="C2592" i="15"/>
  <c r="AL2591" i="15"/>
  <c r="X2591" i="15"/>
  <c r="U2591" i="15"/>
  <c r="R2591" i="15"/>
  <c r="O2591" i="15"/>
  <c r="H2591" i="15"/>
  <c r="C2591" i="15"/>
  <c r="AL2590" i="15"/>
  <c r="X2590" i="15"/>
  <c r="U2590" i="15"/>
  <c r="R2590" i="15"/>
  <c r="O2590" i="15"/>
  <c r="H2590" i="15"/>
  <c r="C2590" i="15"/>
  <c r="AL2589" i="15"/>
  <c r="X2589" i="15"/>
  <c r="U2589" i="15"/>
  <c r="R2589" i="15"/>
  <c r="O2589" i="15"/>
  <c r="H2589" i="15"/>
  <c r="C2589" i="15"/>
  <c r="AL2588" i="15"/>
  <c r="X2588" i="15"/>
  <c r="U2588" i="15"/>
  <c r="R2588" i="15"/>
  <c r="O2588" i="15"/>
  <c r="H2588" i="15"/>
  <c r="C2588" i="15"/>
  <c r="AL2587" i="15"/>
  <c r="X2587" i="15"/>
  <c r="U2587" i="15"/>
  <c r="R2587" i="15"/>
  <c r="O2587" i="15"/>
  <c r="H2587" i="15"/>
  <c r="C2587" i="15"/>
  <c r="AL2586" i="15"/>
  <c r="X2586" i="15"/>
  <c r="U2586" i="15"/>
  <c r="R2586" i="15"/>
  <c r="O2586" i="15"/>
  <c r="H2586" i="15"/>
  <c r="C2586" i="15"/>
  <c r="AL2585" i="15"/>
  <c r="X2585" i="15"/>
  <c r="U2585" i="15"/>
  <c r="R2585" i="15"/>
  <c r="O2585" i="15"/>
  <c r="H2585" i="15"/>
  <c r="C2585" i="15"/>
  <c r="AL2584" i="15"/>
  <c r="X2584" i="15"/>
  <c r="U2584" i="15"/>
  <c r="R2584" i="15"/>
  <c r="O2584" i="15"/>
  <c r="H2584" i="15"/>
  <c r="C2584" i="15"/>
  <c r="AL2583" i="15"/>
  <c r="X2583" i="15"/>
  <c r="U2583" i="15"/>
  <c r="R2583" i="15"/>
  <c r="O2583" i="15"/>
  <c r="H2583" i="15"/>
  <c r="C2583" i="15"/>
  <c r="AL2582" i="15"/>
  <c r="X2582" i="15"/>
  <c r="U2582" i="15"/>
  <c r="R2582" i="15"/>
  <c r="O2582" i="15"/>
  <c r="H2582" i="15"/>
  <c r="C2582" i="15"/>
  <c r="AL2581" i="15"/>
  <c r="X2581" i="15"/>
  <c r="U2581" i="15"/>
  <c r="R2581" i="15"/>
  <c r="O2581" i="15"/>
  <c r="H2581" i="15"/>
  <c r="C2581" i="15"/>
  <c r="AL2580" i="15"/>
  <c r="X2580" i="15"/>
  <c r="U2580" i="15"/>
  <c r="R2580" i="15"/>
  <c r="O2580" i="15"/>
  <c r="H2580" i="15"/>
  <c r="C2580" i="15"/>
  <c r="AL2579" i="15"/>
  <c r="X2579" i="15"/>
  <c r="U2579" i="15"/>
  <c r="R2579" i="15"/>
  <c r="O2579" i="15"/>
  <c r="H2579" i="15"/>
  <c r="C2579" i="15"/>
  <c r="AL2578" i="15"/>
  <c r="X2578" i="15"/>
  <c r="U2578" i="15"/>
  <c r="R2578" i="15"/>
  <c r="O2578" i="15"/>
  <c r="H2578" i="15"/>
  <c r="C2578" i="15"/>
  <c r="AL2577" i="15"/>
  <c r="X2577" i="15"/>
  <c r="U2577" i="15"/>
  <c r="R2577" i="15"/>
  <c r="O2577" i="15"/>
  <c r="H2577" i="15"/>
  <c r="C2577" i="15"/>
  <c r="AL2573" i="15"/>
  <c r="X2573" i="15"/>
  <c r="U2573" i="15"/>
  <c r="R2573" i="15"/>
  <c r="O2573" i="15"/>
  <c r="H2573" i="15"/>
  <c r="C2573" i="15"/>
  <c r="AL2572" i="15"/>
  <c r="X2572" i="15"/>
  <c r="U2572" i="15"/>
  <c r="R2572" i="15"/>
  <c r="O2572" i="15"/>
  <c r="H2572" i="15"/>
  <c r="C2572" i="15"/>
  <c r="AL2571" i="15"/>
  <c r="X2571" i="15"/>
  <c r="U2571" i="15"/>
  <c r="R2571" i="15"/>
  <c r="O2571" i="15"/>
  <c r="H2571" i="15"/>
  <c r="C2571" i="15"/>
  <c r="AL2570" i="15"/>
  <c r="H2570" i="15"/>
  <c r="C2570" i="15"/>
  <c r="K186" i="13" s="1"/>
  <c r="AJ2567" i="15"/>
  <c r="Q233" i="13" s="1"/>
  <c r="AI2567" i="15"/>
  <c r="P233" i="13" s="1"/>
  <c r="AH2567" i="15"/>
  <c r="AG2567" i="15"/>
  <c r="AF2567" i="15"/>
  <c r="AE2567" i="15"/>
  <c r="L233" i="13" s="1"/>
  <c r="AD2567" i="15"/>
  <c r="K233" i="13" s="1"/>
  <c r="AC2567" i="15"/>
  <c r="AB2567" i="15"/>
  <c r="AA2567" i="15"/>
  <c r="H233" i="13" s="1"/>
  <c r="G2567" i="15"/>
  <c r="F2567" i="15"/>
  <c r="E2567" i="15"/>
  <c r="D2566" i="15"/>
  <c r="C2566" i="15" s="1"/>
  <c r="D2565" i="15"/>
  <c r="C2565" i="15" s="1"/>
  <c r="D2564" i="15"/>
  <c r="C2564" i="15" s="1"/>
  <c r="D2563" i="15"/>
  <c r="C2563" i="15" s="1"/>
  <c r="D2562" i="15"/>
  <c r="C2562" i="15" s="1"/>
  <c r="AK2568" i="15"/>
  <c r="AL2558" i="15"/>
  <c r="D2558" i="15"/>
  <c r="C2558" i="15" s="1"/>
  <c r="AL2557" i="15"/>
  <c r="D2557" i="15"/>
  <c r="C2557" i="15" s="1"/>
  <c r="AL2556" i="15"/>
  <c r="D2556" i="15"/>
  <c r="C2556" i="15" s="1"/>
  <c r="AL2555" i="15"/>
  <c r="D2555" i="15"/>
  <c r="C2555" i="15" s="1"/>
  <c r="AL2554" i="15"/>
  <c r="D2554" i="15"/>
  <c r="C2554" i="15" s="1"/>
  <c r="AL2553" i="15"/>
  <c r="D2553" i="15"/>
  <c r="C2553" i="15" s="1"/>
  <c r="AL2552" i="15"/>
  <c r="D2552" i="15"/>
  <c r="C2552" i="15" s="1"/>
  <c r="AL2551" i="15"/>
  <c r="D2551" i="15"/>
  <c r="C2551" i="15" s="1"/>
  <c r="AL2550" i="15"/>
  <c r="D2550" i="15"/>
  <c r="C2550" i="15" s="1"/>
  <c r="AL2549" i="15"/>
  <c r="D2549" i="15"/>
  <c r="C2549" i="15" s="1"/>
  <c r="AL2548" i="15"/>
  <c r="D2548" i="15"/>
  <c r="C2548" i="15" s="1"/>
  <c r="AL2547" i="15"/>
  <c r="D2547" i="15"/>
  <c r="C2547" i="15" s="1"/>
  <c r="AL2546" i="15"/>
  <c r="D2546" i="15"/>
  <c r="C2546" i="15" s="1"/>
  <c r="AL2545" i="15"/>
  <c r="D2545" i="15"/>
  <c r="C2545" i="15" s="1"/>
  <c r="AL2544" i="15"/>
  <c r="D2544" i="15"/>
  <c r="C2544" i="15" s="1"/>
  <c r="AL2543" i="15"/>
  <c r="D2543" i="15"/>
  <c r="C2543" i="15" s="1"/>
  <c r="AK2541" i="15"/>
  <c r="AJ2541" i="15"/>
  <c r="R185" i="13" s="1"/>
  <c r="AI2541" i="15"/>
  <c r="Q185" i="13" s="1"/>
  <c r="AH2541" i="15"/>
  <c r="P185" i="13" s="1"/>
  <c r="AG2541" i="15"/>
  <c r="O185" i="13" s="1"/>
  <c r="AF2541" i="15"/>
  <c r="N185" i="13" s="1"/>
  <c r="AE2541" i="15"/>
  <c r="M185" i="13" s="1"/>
  <c r="AD2541" i="15"/>
  <c r="L185" i="13" s="1"/>
  <c r="AC2541" i="15"/>
  <c r="AB2541" i="15"/>
  <c r="AA2541" i="15"/>
  <c r="Z2541" i="15"/>
  <c r="Y2541" i="15"/>
  <c r="W2541" i="15"/>
  <c r="V2541" i="15"/>
  <c r="T2541" i="15"/>
  <c r="S2541" i="15"/>
  <c r="Q2541" i="15"/>
  <c r="P2541" i="15"/>
  <c r="N2541" i="15"/>
  <c r="J185" i="13" s="1"/>
  <c r="M2541" i="15"/>
  <c r="I185" i="13" s="1"/>
  <c r="L2541" i="15"/>
  <c r="T185" i="13" s="1"/>
  <c r="K2541" i="15"/>
  <c r="G185" i="13" s="1"/>
  <c r="J2541" i="15"/>
  <c r="F185" i="13" s="1"/>
  <c r="I2541" i="15"/>
  <c r="AL2540" i="15"/>
  <c r="X2540" i="15"/>
  <c r="U2540" i="15"/>
  <c r="R2540" i="15"/>
  <c r="O2540" i="15"/>
  <c r="H2540" i="15"/>
  <c r="C2540" i="15"/>
  <c r="AL2539" i="15"/>
  <c r="H2539" i="15"/>
  <c r="C2539" i="15"/>
  <c r="AL2538" i="15"/>
  <c r="X2538" i="15"/>
  <c r="U2538" i="15"/>
  <c r="R2538" i="15"/>
  <c r="O2538" i="15"/>
  <c r="H2538" i="15"/>
  <c r="C2538" i="15"/>
  <c r="AL2537" i="15"/>
  <c r="X2537" i="15"/>
  <c r="U2537" i="15"/>
  <c r="R2537" i="15"/>
  <c r="O2537" i="15"/>
  <c r="H2537" i="15"/>
  <c r="C2537" i="15"/>
  <c r="AL2536" i="15"/>
  <c r="X2536" i="15"/>
  <c r="U2536" i="15"/>
  <c r="R2536" i="15"/>
  <c r="O2536" i="15"/>
  <c r="H2536" i="15"/>
  <c r="C2536" i="15"/>
  <c r="AL2535" i="15"/>
  <c r="H2535" i="15"/>
  <c r="C2535" i="15"/>
  <c r="AL2534" i="15"/>
  <c r="X2534" i="15"/>
  <c r="U2534" i="15"/>
  <c r="R2534" i="15"/>
  <c r="O2534" i="15"/>
  <c r="H2534" i="15"/>
  <c r="C2534" i="15"/>
  <c r="AL2533" i="15"/>
  <c r="X2533" i="15"/>
  <c r="U2533" i="15"/>
  <c r="R2533" i="15"/>
  <c r="O2533" i="15"/>
  <c r="H2533" i="15"/>
  <c r="C2533" i="15"/>
  <c r="AL2532" i="15"/>
  <c r="X2532" i="15"/>
  <c r="U2532" i="15"/>
  <c r="R2532" i="15"/>
  <c r="O2532" i="15"/>
  <c r="H2532" i="15"/>
  <c r="C2532" i="15"/>
  <c r="AL2531" i="15"/>
  <c r="X2531" i="15"/>
  <c r="U2531" i="15"/>
  <c r="R2531" i="15"/>
  <c r="O2531" i="15"/>
  <c r="H2531" i="15"/>
  <c r="C2531" i="15"/>
  <c r="AL2530" i="15"/>
  <c r="X2530" i="15"/>
  <c r="U2530" i="15"/>
  <c r="R2530" i="15"/>
  <c r="O2530" i="15"/>
  <c r="H2530" i="15"/>
  <c r="C2530" i="15"/>
  <c r="AL2529" i="15"/>
  <c r="X2529" i="15"/>
  <c r="U2529" i="15"/>
  <c r="R2529" i="15"/>
  <c r="O2529" i="15"/>
  <c r="H2529" i="15"/>
  <c r="C2529" i="15"/>
  <c r="AL2528" i="15"/>
  <c r="X2528" i="15"/>
  <c r="U2528" i="15"/>
  <c r="R2528" i="15"/>
  <c r="O2528" i="15"/>
  <c r="H2528" i="15"/>
  <c r="C2528" i="15"/>
  <c r="AL2527" i="15"/>
  <c r="X2527" i="15"/>
  <c r="U2527" i="15"/>
  <c r="R2527" i="15"/>
  <c r="O2527" i="15"/>
  <c r="H2527" i="15"/>
  <c r="C2527" i="15"/>
  <c r="AL2526" i="15"/>
  <c r="X2526" i="15"/>
  <c r="U2526" i="15"/>
  <c r="R2526" i="15"/>
  <c r="O2526" i="15"/>
  <c r="H2526" i="15"/>
  <c r="C2526" i="15"/>
  <c r="AL2525" i="15"/>
  <c r="X2525" i="15"/>
  <c r="U2525" i="15"/>
  <c r="R2525" i="15"/>
  <c r="O2525" i="15"/>
  <c r="H2525" i="15"/>
  <c r="C2525" i="15"/>
  <c r="AL2524" i="15"/>
  <c r="X2524" i="15"/>
  <c r="U2524" i="15"/>
  <c r="R2524" i="15"/>
  <c r="O2524" i="15"/>
  <c r="H2524" i="15"/>
  <c r="C2524" i="15"/>
  <c r="AL2523" i="15"/>
  <c r="X2523" i="15"/>
  <c r="U2523" i="15"/>
  <c r="R2523" i="15"/>
  <c r="O2523" i="15"/>
  <c r="H2523" i="15"/>
  <c r="C2523" i="15"/>
  <c r="AL2522" i="15"/>
  <c r="X2522" i="15"/>
  <c r="U2522" i="15"/>
  <c r="R2522" i="15"/>
  <c r="O2522" i="15"/>
  <c r="H2522" i="15"/>
  <c r="C2522" i="15"/>
  <c r="AL2521" i="15"/>
  <c r="X2521" i="15"/>
  <c r="U2521" i="15"/>
  <c r="R2521" i="15"/>
  <c r="O2521" i="15"/>
  <c r="H2521" i="15"/>
  <c r="C2521" i="15"/>
  <c r="AL2520" i="15"/>
  <c r="X2520" i="15"/>
  <c r="U2520" i="15"/>
  <c r="R2520" i="15"/>
  <c r="O2520" i="15"/>
  <c r="H2520" i="15"/>
  <c r="C2520" i="15"/>
  <c r="AL2519" i="15"/>
  <c r="X2519" i="15"/>
  <c r="U2519" i="15"/>
  <c r="R2519" i="15"/>
  <c r="O2519" i="15"/>
  <c r="H2519" i="15"/>
  <c r="C2519" i="15"/>
  <c r="AL2518" i="15"/>
  <c r="X2518" i="15"/>
  <c r="U2518" i="15"/>
  <c r="R2518" i="15"/>
  <c r="O2518" i="15"/>
  <c r="H2518" i="15"/>
  <c r="C2518" i="15"/>
  <c r="AL2517" i="15"/>
  <c r="X2517" i="15"/>
  <c r="U2517" i="15"/>
  <c r="R2517" i="15"/>
  <c r="O2517" i="15"/>
  <c r="H2517" i="15"/>
  <c r="C2517" i="15"/>
  <c r="AL2516" i="15"/>
  <c r="X2516" i="15"/>
  <c r="U2516" i="15"/>
  <c r="R2516" i="15"/>
  <c r="O2516" i="15"/>
  <c r="H2516" i="15"/>
  <c r="C2516" i="15"/>
  <c r="AL2515" i="15"/>
  <c r="X2515" i="15"/>
  <c r="U2515" i="15"/>
  <c r="R2515" i="15"/>
  <c r="O2515" i="15"/>
  <c r="H2515" i="15"/>
  <c r="C2515" i="15"/>
  <c r="AL2514" i="15"/>
  <c r="X2514" i="15"/>
  <c r="U2514" i="15"/>
  <c r="R2514" i="15"/>
  <c r="O2514" i="15"/>
  <c r="H2514" i="15"/>
  <c r="C2514" i="15"/>
  <c r="AL2513" i="15"/>
  <c r="X2513" i="15"/>
  <c r="U2513" i="15"/>
  <c r="R2513" i="15"/>
  <c r="O2513" i="15"/>
  <c r="H2513" i="15"/>
  <c r="C2513" i="15"/>
  <c r="AL2512" i="15"/>
  <c r="X2512" i="15"/>
  <c r="U2512" i="15"/>
  <c r="R2512" i="15"/>
  <c r="O2512" i="15"/>
  <c r="H2512" i="15"/>
  <c r="C2512" i="15"/>
  <c r="AL2511" i="15"/>
  <c r="X2511" i="15"/>
  <c r="U2511" i="15"/>
  <c r="R2511" i="15"/>
  <c r="O2511" i="15"/>
  <c r="H2511" i="15"/>
  <c r="C2511" i="15"/>
  <c r="AL2510" i="15"/>
  <c r="X2510" i="15"/>
  <c r="U2510" i="15"/>
  <c r="R2510" i="15"/>
  <c r="O2510" i="15"/>
  <c r="H2510" i="15"/>
  <c r="C2510" i="15"/>
  <c r="AL2509" i="15"/>
  <c r="X2509" i="15"/>
  <c r="U2509" i="15"/>
  <c r="R2509" i="15"/>
  <c r="O2509" i="15"/>
  <c r="H2509" i="15"/>
  <c r="C2509" i="15"/>
  <c r="AL2508" i="15"/>
  <c r="X2508" i="15"/>
  <c r="U2508" i="15"/>
  <c r="R2508" i="15"/>
  <c r="O2508" i="15"/>
  <c r="H2508" i="15"/>
  <c r="C2508" i="15"/>
  <c r="AL2507" i="15"/>
  <c r="X2507" i="15"/>
  <c r="U2507" i="15"/>
  <c r="R2507" i="15"/>
  <c r="O2507" i="15"/>
  <c r="H2507" i="15"/>
  <c r="C2507" i="15"/>
  <c r="AL2506" i="15"/>
  <c r="X2506" i="15"/>
  <c r="U2506" i="15"/>
  <c r="R2506" i="15"/>
  <c r="O2506" i="15"/>
  <c r="H2506" i="15"/>
  <c r="C2506" i="15"/>
  <c r="AL2505" i="15"/>
  <c r="X2505" i="15"/>
  <c r="U2505" i="15"/>
  <c r="R2505" i="15"/>
  <c r="O2505" i="15"/>
  <c r="H2505" i="15"/>
  <c r="C2505" i="15"/>
  <c r="AL2504" i="15"/>
  <c r="X2504" i="15"/>
  <c r="U2504" i="15"/>
  <c r="R2504" i="15"/>
  <c r="O2504" i="15"/>
  <c r="H2504" i="15"/>
  <c r="C2504" i="15"/>
  <c r="AL2503" i="15"/>
  <c r="X2503" i="15"/>
  <c r="U2503" i="15"/>
  <c r="R2503" i="15"/>
  <c r="O2503" i="15"/>
  <c r="H2503" i="15"/>
  <c r="C2503" i="15"/>
  <c r="AL2502" i="15"/>
  <c r="X2502" i="15"/>
  <c r="U2502" i="15"/>
  <c r="R2502" i="15"/>
  <c r="O2502" i="15"/>
  <c r="H2502" i="15"/>
  <c r="C2502" i="15"/>
  <c r="AL2501" i="15"/>
  <c r="X2501" i="15"/>
  <c r="U2501" i="15"/>
  <c r="R2501" i="15"/>
  <c r="O2501" i="15"/>
  <c r="H2501" i="15"/>
  <c r="C2501" i="15"/>
  <c r="AL2500" i="15"/>
  <c r="X2500" i="15"/>
  <c r="U2500" i="15"/>
  <c r="R2500" i="15"/>
  <c r="O2500" i="15"/>
  <c r="H2500" i="15"/>
  <c r="C2500" i="15"/>
  <c r="AL2498" i="15"/>
  <c r="X2498" i="15"/>
  <c r="U2498" i="15"/>
  <c r="O2498" i="15"/>
  <c r="H2498" i="15"/>
  <c r="C2498" i="15"/>
  <c r="AL2497" i="15"/>
  <c r="X2497" i="15"/>
  <c r="U2497" i="15"/>
  <c r="O2497" i="15"/>
  <c r="H2497" i="15"/>
  <c r="C2497" i="15"/>
  <c r="AL2496" i="15"/>
  <c r="X2496" i="15"/>
  <c r="U2496" i="15"/>
  <c r="R2496" i="15"/>
  <c r="O2496" i="15"/>
  <c r="H2496" i="15"/>
  <c r="C2496" i="15"/>
  <c r="AL2495" i="15"/>
  <c r="X2495" i="15"/>
  <c r="U2495" i="15"/>
  <c r="R2495" i="15"/>
  <c r="O2495" i="15"/>
  <c r="H2495" i="15"/>
  <c r="C2495" i="15"/>
  <c r="AL2494" i="15"/>
  <c r="X2494" i="15"/>
  <c r="U2494" i="15"/>
  <c r="R2494" i="15"/>
  <c r="O2494" i="15"/>
  <c r="H2494" i="15"/>
  <c r="C2494" i="15"/>
  <c r="AL2493" i="15"/>
  <c r="X2493" i="15"/>
  <c r="U2493" i="15"/>
  <c r="R2493" i="15"/>
  <c r="O2493" i="15"/>
  <c r="H2493" i="15"/>
  <c r="C2493" i="15"/>
  <c r="AL2492" i="15"/>
  <c r="X2492" i="15"/>
  <c r="U2492" i="15"/>
  <c r="R2492" i="15"/>
  <c r="O2492" i="15"/>
  <c r="H2492" i="15"/>
  <c r="C2492" i="15"/>
  <c r="AL2491" i="15"/>
  <c r="X2491" i="15"/>
  <c r="U2491" i="15"/>
  <c r="R2491" i="15"/>
  <c r="O2491" i="15"/>
  <c r="H2491" i="15"/>
  <c r="C2491" i="15"/>
  <c r="AL2489" i="15"/>
  <c r="X2489" i="15"/>
  <c r="U2489" i="15"/>
  <c r="R2489" i="15"/>
  <c r="O2489" i="15"/>
  <c r="H2489" i="15"/>
  <c r="C2489" i="15"/>
  <c r="AL2488" i="15"/>
  <c r="X2488" i="15"/>
  <c r="U2488" i="15"/>
  <c r="R2488" i="15"/>
  <c r="O2488" i="15"/>
  <c r="H2488" i="15"/>
  <c r="C2488" i="15"/>
  <c r="AL2487" i="15"/>
  <c r="X2487" i="15"/>
  <c r="U2487" i="15"/>
  <c r="R2487" i="15"/>
  <c r="O2487" i="15"/>
  <c r="H2487" i="15"/>
  <c r="C2487" i="15"/>
  <c r="AL2486" i="15"/>
  <c r="X2486" i="15"/>
  <c r="U2486" i="15"/>
  <c r="R2486" i="15"/>
  <c r="O2486" i="15"/>
  <c r="H2486" i="15"/>
  <c r="C2486" i="15"/>
  <c r="AL2485" i="15"/>
  <c r="X2485" i="15"/>
  <c r="U2485" i="15"/>
  <c r="R2485" i="15"/>
  <c r="O2485" i="15"/>
  <c r="H2485" i="15"/>
  <c r="C2485" i="15"/>
  <c r="AL2484" i="15"/>
  <c r="X2484" i="15"/>
  <c r="U2484" i="15"/>
  <c r="R2484" i="15"/>
  <c r="O2484" i="15"/>
  <c r="H2484" i="15"/>
  <c r="C2484" i="15"/>
  <c r="AL2483" i="15"/>
  <c r="X2483" i="15"/>
  <c r="U2483" i="15"/>
  <c r="R2483" i="15"/>
  <c r="O2483" i="15"/>
  <c r="H2483" i="15"/>
  <c r="C2483" i="15"/>
  <c r="AL2482" i="15"/>
  <c r="X2482" i="15"/>
  <c r="U2482" i="15"/>
  <c r="R2482" i="15"/>
  <c r="O2482" i="15"/>
  <c r="H2482" i="15"/>
  <c r="C2482" i="15"/>
  <c r="AL2481" i="15"/>
  <c r="X2481" i="15"/>
  <c r="U2481" i="15"/>
  <c r="R2481" i="15"/>
  <c r="O2481" i="15"/>
  <c r="H2481" i="15"/>
  <c r="C2481" i="15"/>
  <c r="AL2480" i="15"/>
  <c r="X2480" i="15"/>
  <c r="U2480" i="15"/>
  <c r="R2480" i="15"/>
  <c r="O2480" i="15"/>
  <c r="H2480" i="15"/>
  <c r="C2480" i="15"/>
  <c r="AL2479" i="15"/>
  <c r="X2479" i="15"/>
  <c r="U2479" i="15"/>
  <c r="R2479" i="15"/>
  <c r="O2479" i="15"/>
  <c r="H2479" i="15"/>
  <c r="C2479" i="15"/>
  <c r="AL2478" i="15"/>
  <c r="X2478" i="15"/>
  <c r="U2478" i="15"/>
  <c r="R2478" i="15"/>
  <c r="O2478" i="15"/>
  <c r="H2478" i="15"/>
  <c r="C2478" i="15"/>
  <c r="AL2477" i="15"/>
  <c r="X2477" i="15"/>
  <c r="U2477" i="15"/>
  <c r="R2477" i="15"/>
  <c r="O2477" i="15"/>
  <c r="H2477" i="15"/>
  <c r="C2477" i="15"/>
  <c r="AL2476" i="15"/>
  <c r="X2476" i="15"/>
  <c r="U2476" i="15"/>
  <c r="R2476" i="15"/>
  <c r="O2476" i="15"/>
  <c r="H2476" i="15"/>
  <c r="C2476" i="15"/>
  <c r="AL2475" i="15"/>
  <c r="X2475" i="15"/>
  <c r="U2475" i="15"/>
  <c r="R2475" i="15"/>
  <c r="O2475" i="15"/>
  <c r="H2475" i="15"/>
  <c r="C2475" i="15"/>
  <c r="AL2474" i="15"/>
  <c r="X2474" i="15"/>
  <c r="U2474" i="15"/>
  <c r="R2474" i="15"/>
  <c r="O2474" i="15"/>
  <c r="H2474" i="15"/>
  <c r="C2474" i="15"/>
  <c r="AL2473" i="15"/>
  <c r="X2473" i="15"/>
  <c r="U2473" i="15"/>
  <c r="R2473" i="15"/>
  <c r="O2473" i="15"/>
  <c r="H2473" i="15"/>
  <c r="C2473" i="15"/>
  <c r="AL2472" i="15"/>
  <c r="X2472" i="15"/>
  <c r="U2472" i="15"/>
  <c r="R2472" i="15"/>
  <c r="O2472" i="15"/>
  <c r="H2472" i="15"/>
  <c r="C2472" i="15"/>
  <c r="AL2471" i="15"/>
  <c r="X2471" i="15"/>
  <c r="U2471" i="15"/>
  <c r="R2471" i="15"/>
  <c r="O2471" i="15"/>
  <c r="H2471" i="15"/>
  <c r="C2471" i="15"/>
  <c r="AL2470" i="15"/>
  <c r="X2470" i="15"/>
  <c r="U2470" i="15"/>
  <c r="R2470" i="15"/>
  <c r="O2470" i="15"/>
  <c r="H2470" i="15"/>
  <c r="C2470" i="15"/>
  <c r="AL2469" i="15"/>
  <c r="X2469" i="15"/>
  <c r="U2469" i="15"/>
  <c r="R2469" i="15"/>
  <c r="O2469" i="15"/>
  <c r="H2469" i="15"/>
  <c r="C2469" i="15"/>
  <c r="AL2468" i="15"/>
  <c r="X2468" i="15"/>
  <c r="U2468" i="15"/>
  <c r="R2468" i="15"/>
  <c r="O2468" i="15"/>
  <c r="H2468" i="15"/>
  <c r="C2468" i="15"/>
  <c r="AL2467" i="15"/>
  <c r="X2467" i="15"/>
  <c r="U2467" i="15"/>
  <c r="R2467" i="15"/>
  <c r="O2467" i="15"/>
  <c r="H2467" i="15"/>
  <c r="C2467" i="15"/>
  <c r="AL2466" i="15"/>
  <c r="X2466" i="15"/>
  <c r="U2466" i="15"/>
  <c r="R2466" i="15"/>
  <c r="O2466" i="15"/>
  <c r="H2466" i="15"/>
  <c r="C2466" i="15"/>
  <c r="AL2465" i="15"/>
  <c r="X2465" i="15"/>
  <c r="U2465" i="15"/>
  <c r="R2465" i="15"/>
  <c r="O2465" i="15"/>
  <c r="H2465" i="15"/>
  <c r="C2465" i="15"/>
  <c r="AL2464" i="15"/>
  <c r="X2464" i="15"/>
  <c r="U2464" i="15"/>
  <c r="R2464" i="15"/>
  <c r="O2464" i="15"/>
  <c r="H2464" i="15"/>
  <c r="C2464" i="15"/>
  <c r="AL2463" i="15"/>
  <c r="X2463" i="15"/>
  <c r="U2463" i="15"/>
  <c r="R2463" i="15"/>
  <c r="O2463" i="15"/>
  <c r="H2463" i="15"/>
  <c r="C2463" i="15"/>
  <c r="AL2457" i="15"/>
  <c r="D2457" i="15"/>
  <c r="AL2456" i="15"/>
  <c r="D2456" i="15"/>
  <c r="AL2455" i="15"/>
  <c r="D2455" i="15"/>
  <c r="AL2454" i="15"/>
  <c r="D2454" i="15"/>
  <c r="AL2453" i="15"/>
  <c r="D2453" i="15"/>
  <c r="AL2452" i="15"/>
  <c r="D2452" i="15"/>
  <c r="AL2451" i="15"/>
  <c r="D2451" i="15"/>
  <c r="AL2450" i="15"/>
  <c r="D2450" i="15"/>
  <c r="D162" i="13" s="1"/>
  <c r="AI2447" i="15"/>
  <c r="AH2447" i="15"/>
  <c r="AG2447" i="15"/>
  <c r="AF2447" i="15"/>
  <c r="AE2447" i="15"/>
  <c r="AD2447" i="15"/>
  <c r="AC2447" i="15"/>
  <c r="AB2447" i="15"/>
  <c r="AA2447" i="15"/>
  <c r="G2447" i="15"/>
  <c r="F2447" i="15"/>
  <c r="E2447" i="15"/>
  <c r="D2446" i="15"/>
  <c r="C2446" i="15" s="1"/>
  <c r="D2445" i="15"/>
  <c r="C2445" i="15" s="1"/>
  <c r="D2444" i="15"/>
  <c r="C2444" i="15" s="1"/>
  <c r="C2443" i="15"/>
  <c r="D2440" i="15"/>
  <c r="C2440" i="15" s="1"/>
  <c r="D2439" i="15"/>
  <c r="C2439" i="15" s="1"/>
  <c r="D2438" i="15"/>
  <c r="C2438" i="15" s="1"/>
  <c r="D2437" i="15"/>
  <c r="C2437" i="15" s="1"/>
  <c r="D2436" i="15"/>
  <c r="C2436" i="15" s="1"/>
  <c r="D2435" i="15"/>
  <c r="C2435" i="15" s="1"/>
  <c r="D2434" i="15"/>
  <c r="C2434" i="15" s="1"/>
  <c r="D2433" i="15"/>
  <c r="C2433" i="15" s="1"/>
  <c r="D2432" i="15"/>
  <c r="C2432" i="15" s="1"/>
  <c r="D2431" i="15"/>
  <c r="C2431" i="15" s="1"/>
  <c r="D2430" i="15"/>
  <c r="C2430" i="15" s="1"/>
  <c r="D2429" i="15"/>
  <c r="C2429" i="15" s="1"/>
  <c r="D2428" i="15"/>
  <c r="C2428" i="15" s="1"/>
  <c r="D2427" i="15"/>
  <c r="C2427" i="15" s="1"/>
  <c r="D2426" i="15"/>
  <c r="C2426" i="15" s="1"/>
  <c r="D2425" i="15"/>
  <c r="C2425" i="15" s="1"/>
  <c r="D2424" i="15"/>
  <c r="C2424" i="15" s="1"/>
  <c r="D2423" i="15"/>
  <c r="C2423" i="15" s="1"/>
  <c r="D2422" i="15"/>
  <c r="C2422" i="15" s="1"/>
  <c r="D2421" i="15"/>
  <c r="AL2414" i="15"/>
  <c r="X2414" i="15"/>
  <c r="U2414" i="15"/>
  <c r="R2414" i="15"/>
  <c r="O2414" i="15"/>
  <c r="H2414" i="15"/>
  <c r="C2414" i="15"/>
  <c r="AL2413" i="15"/>
  <c r="X2413" i="15"/>
  <c r="U2413" i="15"/>
  <c r="R2413" i="15"/>
  <c r="O2413" i="15"/>
  <c r="H2413" i="15"/>
  <c r="C2413" i="15"/>
  <c r="AL2412" i="15"/>
  <c r="X2412" i="15"/>
  <c r="U2412" i="15"/>
  <c r="R2412" i="15"/>
  <c r="O2412" i="15"/>
  <c r="H2412" i="15"/>
  <c r="C2412" i="15"/>
  <c r="AL2411" i="15"/>
  <c r="X2411" i="15"/>
  <c r="U2411" i="15"/>
  <c r="R2411" i="15"/>
  <c r="O2411" i="15"/>
  <c r="H2411" i="15"/>
  <c r="C2411" i="15"/>
  <c r="AL2410" i="15"/>
  <c r="X2410" i="15"/>
  <c r="U2410" i="15"/>
  <c r="R2410" i="15"/>
  <c r="O2410" i="15"/>
  <c r="H2410" i="15"/>
  <c r="C2410" i="15"/>
  <c r="AL2409" i="15"/>
  <c r="X2409" i="15"/>
  <c r="U2409" i="15"/>
  <c r="R2409" i="15"/>
  <c r="O2409" i="15"/>
  <c r="H2409" i="15"/>
  <c r="C2409" i="15"/>
  <c r="AL2408" i="15"/>
  <c r="X2408" i="15"/>
  <c r="U2408" i="15"/>
  <c r="R2408" i="15"/>
  <c r="O2408" i="15"/>
  <c r="H2408" i="15"/>
  <c r="C2408" i="15"/>
  <c r="AL2407" i="15"/>
  <c r="X2407" i="15"/>
  <c r="U2407" i="15"/>
  <c r="R2407" i="15"/>
  <c r="O2407" i="15"/>
  <c r="H2407" i="15"/>
  <c r="C2407" i="15"/>
  <c r="AL2406" i="15"/>
  <c r="X2406" i="15"/>
  <c r="U2406" i="15"/>
  <c r="R2406" i="15"/>
  <c r="O2406" i="15"/>
  <c r="H2406" i="15"/>
  <c r="C2406" i="15"/>
  <c r="AL2405" i="15"/>
  <c r="X2405" i="15"/>
  <c r="U2405" i="15"/>
  <c r="R2405" i="15"/>
  <c r="O2405" i="15"/>
  <c r="H2405" i="15"/>
  <c r="C2405" i="15"/>
  <c r="AL2404" i="15"/>
  <c r="X2404" i="15"/>
  <c r="U2404" i="15"/>
  <c r="R2404" i="15"/>
  <c r="O2404" i="15"/>
  <c r="H2404" i="15"/>
  <c r="C2404" i="15"/>
  <c r="AL2403" i="15"/>
  <c r="X2403" i="15"/>
  <c r="U2403" i="15"/>
  <c r="R2403" i="15"/>
  <c r="O2403" i="15"/>
  <c r="H2403" i="15"/>
  <c r="C2403" i="15"/>
  <c r="AL2402" i="15"/>
  <c r="X2402" i="15"/>
  <c r="U2402" i="15"/>
  <c r="R2402" i="15"/>
  <c r="O2402" i="15"/>
  <c r="H2402" i="15"/>
  <c r="C2402" i="15"/>
  <c r="AL2401" i="15"/>
  <c r="X2401" i="15"/>
  <c r="U2401" i="15"/>
  <c r="R2401" i="15"/>
  <c r="O2401" i="15"/>
  <c r="H2401" i="15"/>
  <c r="C2401" i="15"/>
  <c r="AL2400" i="15"/>
  <c r="X2400" i="15"/>
  <c r="U2400" i="15"/>
  <c r="R2400" i="15"/>
  <c r="O2400" i="15"/>
  <c r="H2400" i="15"/>
  <c r="C2400" i="15"/>
  <c r="AL2399" i="15"/>
  <c r="X2399" i="15"/>
  <c r="U2399" i="15"/>
  <c r="R2399" i="15"/>
  <c r="O2399" i="15"/>
  <c r="H2399" i="15"/>
  <c r="C2399" i="15"/>
  <c r="AL2398" i="15"/>
  <c r="H2398" i="15"/>
  <c r="C2398" i="15"/>
  <c r="AL2397" i="15"/>
  <c r="X2397" i="15"/>
  <c r="U2397" i="15"/>
  <c r="R2397" i="15"/>
  <c r="O2397" i="15"/>
  <c r="H2397" i="15"/>
  <c r="C2397" i="15"/>
  <c r="AL2396" i="15"/>
  <c r="X2396" i="15"/>
  <c r="U2396" i="15"/>
  <c r="R2396" i="15"/>
  <c r="O2396" i="15"/>
  <c r="H2396" i="15"/>
  <c r="C2396" i="15"/>
  <c r="AL2395" i="15"/>
  <c r="X2395" i="15"/>
  <c r="U2395" i="15"/>
  <c r="R2395" i="15"/>
  <c r="O2395" i="15"/>
  <c r="H2395" i="15"/>
  <c r="C2395" i="15"/>
  <c r="AL2394" i="15"/>
  <c r="X2394" i="15"/>
  <c r="U2394" i="15"/>
  <c r="R2394" i="15"/>
  <c r="O2394" i="15"/>
  <c r="H2394" i="15"/>
  <c r="C2394" i="15"/>
  <c r="AL2393" i="15"/>
  <c r="X2393" i="15"/>
  <c r="U2393" i="15"/>
  <c r="R2393" i="15"/>
  <c r="O2393" i="15"/>
  <c r="H2393" i="15"/>
  <c r="C2393" i="15"/>
  <c r="AL2392" i="15"/>
  <c r="X2392" i="15"/>
  <c r="U2392" i="15"/>
  <c r="R2392" i="15"/>
  <c r="O2392" i="15"/>
  <c r="H2392" i="15"/>
  <c r="C2392" i="15"/>
  <c r="AL2391" i="15"/>
  <c r="X2391" i="15"/>
  <c r="U2391" i="15"/>
  <c r="R2391" i="15"/>
  <c r="O2391" i="15"/>
  <c r="H2391" i="15"/>
  <c r="C2391" i="15"/>
  <c r="AL2390" i="15"/>
  <c r="X2390" i="15"/>
  <c r="U2390" i="15"/>
  <c r="R2390" i="15"/>
  <c r="O2390" i="15"/>
  <c r="H2390" i="15"/>
  <c r="C2390" i="15"/>
  <c r="AL2389" i="15"/>
  <c r="X2389" i="15"/>
  <c r="U2389" i="15"/>
  <c r="R2389" i="15"/>
  <c r="O2389" i="15"/>
  <c r="H2389" i="15"/>
  <c r="C2389" i="15"/>
  <c r="AL2388" i="15"/>
  <c r="X2388" i="15"/>
  <c r="U2388" i="15"/>
  <c r="R2388" i="15"/>
  <c r="O2388" i="15"/>
  <c r="H2388" i="15"/>
  <c r="C2388" i="15"/>
  <c r="AL2387" i="15"/>
  <c r="X2387" i="15"/>
  <c r="U2387" i="15"/>
  <c r="R2387" i="15"/>
  <c r="O2387" i="15"/>
  <c r="H2387" i="15"/>
  <c r="C2387" i="15"/>
  <c r="AL2386" i="15"/>
  <c r="H2386" i="15"/>
  <c r="C2386" i="15"/>
  <c r="AL2385" i="15"/>
  <c r="X2385" i="15"/>
  <c r="U2385" i="15"/>
  <c r="R2385" i="15"/>
  <c r="O2385" i="15"/>
  <c r="H2385" i="15"/>
  <c r="C2385" i="15"/>
  <c r="AL2384" i="15"/>
  <c r="X2384" i="15"/>
  <c r="U2384" i="15"/>
  <c r="R2384" i="15"/>
  <c r="O2384" i="15"/>
  <c r="H2384" i="15"/>
  <c r="C2384" i="15"/>
  <c r="AL2383" i="15"/>
  <c r="H2383" i="15"/>
  <c r="C2383" i="15"/>
  <c r="AL2382" i="15"/>
  <c r="H2382" i="15"/>
  <c r="C2382" i="15"/>
  <c r="AL2381" i="15"/>
  <c r="X2381" i="15"/>
  <c r="U2381" i="15"/>
  <c r="R2381" i="15"/>
  <c r="O2381" i="15"/>
  <c r="H2381" i="15"/>
  <c r="C2381" i="15"/>
  <c r="AJ2378" i="15"/>
  <c r="AJ2379" i="15" s="1"/>
  <c r="R183" i="13" s="1"/>
  <c r="AI2378" i="15"/>
  <c r="AI2379" i="15" s="1"/>
  <c r="Q183" i="13" s="1"/>
  <c r="AH2378" i="15"/>
  <c r="AH2379" i="15" s="1"/>
  <c r="P183" i="13" s="1"/>
  <c r="AG2378" i="15"/>
  <c r="AG2379" i="15" s="1"/>
  <c r="O183" i="13" s="1"/>
  <c r="AF2378" i="15"/>
  <c r="AE2378" i="15"/>
  <c r="AE2379" i="15" s="1"/>
  <c r="M183" i="13" s="1"/>
  <c r="AD2378" i="15"/>
  <c r="AD2379" i="15" s="1"/>
  <c r="L183" i="13" s="1"/>
  <c r="AC2378" i="15"/>
  <c r="AC2379" i="15" s="1"/>
  <c r="AB2378" i="15"/>
  <c r="AA2378" i="15"/>
  <c r="AA2379" i="15" s="1"/>
  <c r="Z2378" i="15"/>
  <c r="Z2379" i="15" s="1"/>
  <c r="Y2378" i="15"/>
  <c r="Y2379" i="15" s="1"/>
  <c r="W2378" i="15"/>
  <c r="W2379" i="15" s="1"/>
  <c r="V2378" i="15"/>
  <c r="V2379" i="15" s="1"/>
  <c r="T2378" i="15"/>
  <c r="S2378" i="15"/>
  <c r="S2379" i="15" s="1"/>
  <c r="Q2378" i="15"/>
  <c r="Q2379" i="15" s="1"/>
  <c r="P2378" i="15"/>
  <c r="P2379" i="15" s="1"/>
  <c r="N2378" i="15"/>
  <c r="N2379" i="15" s="1"/>
  <c r="J183" i="13" s="1"/>
  <c r="M2378" i="15"/>
  <c r="M2379" i="15" s="1"/>
  <c r="I183" i="13" s="1"/>
  <c r="L2378" i="15"/>
  <c r="L2379" i="15" s="1"/>
  <c r="T183" i="13" s="1"/>
  <c r="K2378" i="15"/>
  <c r="K2379" i="15" s="1"/>
  <c r="G183" i="13" s="1"/>
  <c r="J2378" i="15"/>
  <c r="J2379" i="15" s="1"/>
  <c r="F183" i="13" s="1"/>
  <c r="I2378" i="15"/>
  <c r="I2379" i="15" s="1"/>
  <c r="S183" i="13" s="1"/>
  <c r="X2377" i="15"/>
  <c r="U2377" i="15"/>
  <c r="R2377" i="15"/>
  <c r="O2377" i="15"/>
  <c r="H2377" i="15"/>
  <c r="C2377" i="15"/>
  <c r="X2376" i="15"/>
  <c r="U2376" i="15"/>
  <c r="R2376" i="15"/>
  <c r="O2376" i="15"/>
  <c r="H2376" i="15"/>
  <c r="C2376" i="15"/>
  <c r="X2375" i="15"/>
  <c r="U2375" i="15"/>
  <c r="R2375" i="15"/>
  <c r="O2375" i="15"/>
  <c r="H2375" i="15"/>
  <c r="C2375" i="15"/>
  <c r="X2374" i="15"/>
  <c r="U2374" i="15"/>
  <c r="R2374" i="15"/>
  <c r="O2374" i="15"/>
  <c r="H2374" i="15"/>
  <c r="C2374" i="15"/>
  <c r="X2360" i="15"/>
  <c r="U2360" i="15"/>
  <c r="R2360" i="15"/>
  <c r="O2360" i="15"/>
  <c r="H2360" i="15"/>
  <c r="C2360" i="15"/>
  <c r="X2359" i="15"/>
  <c r="U2359" i="15"/>
  <c r="R2359" i="15"/>
  <c r="O2359" i="15"/>
  <c r="H2359" i="15"/>
  <c r="C2359" i="15"/>
  <c r="X2358" i="15"/>
  <c r="U2358" i="15"/>
  <c r="R2358" i="15"/>
  <c r="O2358" i="15"/>
  <c r="H2358" i="15"/>
  <c r="C2358" i="15"/>
  <c r="X2357" i="15"/>
  <c r="U2357" i="15"/>
  <c r="R2357" i="15"/>
  <c r="O2357" i="15"/>
  <c r="H2357" i="15"/>
  <c r="C2357" i="15"/>
  <c r="X2356" i="15"/>
  <c r="U2356" i="15"/>
  <c r="R2356" i="15"/>
  <c r="O2356" i="15"/>
  <c r="H2356" i="15"/>
  <c r="C2356" i="15"/>
  <c r="X2355" i="15"/>
  <c r="U2355" i="15"/>
  <c r="R2355" i="15"/>
  <c r="O2355" i="15"/>
  <c r="H2355" i="15"/>
  <c r="C2355" i="15"/>
  <c r="X2354" i="15"/>
  <c r="U2354" i="15"/>
  <c r="R2354" i="15"/>
  <c r="O2354" i="15"/>
  <c r="H2354" i="15"/>
  <c r="C2354" i="15"/>
  <c r="X2353" i="15"/>
  <c r="U2353" i="15"/>
  <c r="R2353" i="15"/>
  <c r="O2353" i="15"/>
  <c r="H2353" i="15"/>
  <c r="C2353" i="15"/>
  <c r="X2352" i="15"/>
  <c r="U2352" i="15"/>
  <c r="R2352" i="15"/>
  <c r="O2352" i="15"/>
  <c r="H2352" i="15"/>
  <c r="X2351" i="15"/>
  <c r="U2351" i="15"/>
  <c r="R2351" i="15"/>
  <c r="O2351" i="15"/>
  <c r="H2351" i="15"/>
  <c r="AL2350" i="15"/>
  <c r="X2350" i="15"/>
  <c r="U2350" i="15"/>
  <c r="R2350" i="15"/>
  <c r="O2350" i="15"/>
  <c r="H2350" i="15"/>
  <c r="AL2349" i="15"/>
  <c r="X2349" i="15"/>
  <c r="U2349" i="15"/>
  <c r="R2349" i="15"/>
  <c r="O2349" i="15"/>
  <c r="H2349" i="15"/>
  <c r="C2349" i="15"/>
  <c r="AL2348" i="15"/>
  <c r="X2348" i="15"/>
  <c r="U2348" i="15"/>
  <c r="R2348" i="15"/>
  <c r="O2348" i="15"/>
  <c r="H2348" i="15"/>
  <c r="C2348" i="15"/>
  <c r="AL2347" i="15"/>
  <c r="X2347" i="15"/>
  <c r="U2347" i="15"/>
  <c r="R2347" i="15"/>
  <c r="O2347" i="15"/>
  <c r="H2347" i="15"/>
  <c r="C2347" i="15"/>
  <c r="AL2346" i="15"/>
  <c r="X2346" i="15"/>
  <c r="U2346" i="15"/>
  <c r="R2346" i="15"/>
  <c r="O2346" i="15"/>
  <c r="H2346" i="15"/>
  <c r="C2346" i="15"/>
  <c r="AL2345" i="15"/>
  <c r="X2345" i="15"/>
  <c r="U2345" i="15"/>
  <c r="R2345" i="15"/>
  <c r="O2345" i="15"/>
  <c r="H2345" i="15"/>
  <c r="C2345" i="15"/>
  <c r="AL2344" i="15"/>
  <c r="X2344" i="15"/>
  <c r="U2344" i="15"/>
  <c r="R2344" i="15"/>
  <c r="O2344" i="15"/>
  <c r="H2344" i="15"/>
  <c r="C2344" i="15"/>
  <c r="AL2343" i="15"/>
  <c r="X2343" i="15"/>
  <c r="U2343" i="15"/>
  <c r="R2343" i="15"/>
  <c r="O2343" i="15"/>
  <c r="H2343" i="15"/>
  <c r="C2343" i="15"/>
  <c r="AL2342" i="15"/>
  <c r="X2342" i="15"/>
  <c r="U2342" i="15"/>
  <c r="R2342" i="15"/>
  <c r="O2342" i="15"/>
  <c r="H2342" i="15"/>
  <c r="C2342" i="15"/>
  <c r="AL2341" i="15"/>
  <c r="X2341" i="15"/>
  <c r="U2341" i="15"/>
  <c r="R2341" i="15"/>
  <c r="O2341" i="15"/>
  <c r="H2341" i="15"/>
  <c r="C2341" i="15"/>
  <c r="AL2340" i="15"/>
  <c r="X2340" i="15"/>
  <c r="U2340" i="15"/>
  <c r="R2340" i="15"/>
  <c r="O2340" i="15"/>
  <c r="H2340" i="15"/>
  <c r="C2340" i="15"/>
  <c r="AL2339" i="15"/>
  <c r="X2339" i="15"/>
  <c r="U2339" i="15"/>
  <c r="R2339" i="15"/>
  <c r="O2339" i="15"/>
  <c r="H2339" i="15"/>
  <c r="C2339" i="15"/>
  <c r="AL2338" i="15"/>
  <c r="X2338" i="15"/>
  <c r="U2338" i="15"/>
  <c r="R2338" i="15"/>
  <c r="O2338" i="15"/>
  <c r="H2338" i="15"/>
  <c r="C2338" i="15"/>
  <c r="AL2337" i="15"/>
  <c r="X2337" i="15"/>
  <c r="U2337" i="15"/>
  <c r="R2337" i="15"/>
  <c r="O2337" i="15"/>
  <c r="H2337" i="15"/>
  <c r="C2337" i="15"/>
  <c r="AL2336" i="15"/>
  <c r="X2336" i="15"/>
  <c r="U2336" i="15"/>
  <c r="R2336" i="15"/>
  <c r="O2336" i="15"/>
  <c r="H2336" i="15"/>
  <c r="C2336" i="15"/>
  <c r="AL2335" i="15"/>
  <c r="X2335" i="15"/>
  <c r="U2335" i="15"/>
  <c r="R2335" i="15"/>
  <c r="O2335" i="15"/>
  <c r="H2335" i="15"/>
  <c r="C2335" i="15"/>
  <c r="AL2334" i="15"/>
  <c r="X2334" i="15"/>
  <c r="U2334" i="15"/>
  <c r="R2334" i="15"/>
  <c r="O2334" i="15"/>
  <c r="H2334" i="15"/>
  <c r="C2334" i="15"/>
  <c r="AL2333" i="15"/>
  <c r="X2333" i="15"/>
  <c r="U2333" i="15"/>
  <c r="R2333" i="15"/>
  <c r="O2333" i="15"/>
  <c r="H2333" i="15"/>
  <c r="C2333" i="15"/>
  <c r="AL2332" i="15"/>
  <c r="X2332" i="15"/>
  <c r="U2332" i="15"/>
  <c r="R2332" i="15"/>
  <c r="O2332" i="15"/>
  <c r="H2332" i="15"/>
  <c r="C2332" i="15"/>
  <c r="AL2331" i="15"/>
  <c r="X2331" i="15"/>
  <c r="U2331" i="15"/>
  <c r="R2331" i="15"/>
  <c r="O2331" i="15"/>
  <c r="H2331" i="15"/>
  <c r="C2331" i="15"/>
  <c r="AL2330" i="15"/>
  <c r="X2330" i="15"/>
  <c r="U2330" i="15"/>
  <c r="R2330" i="15"/>
  <c r="O2330" i="15"/>
  <c r="H2330" i="15"/>
  <c r="C2330" i="15"/>
  <c r="AL2329" i="15"/>
  <c r="X2329" i="15"/>
  <c r="U2329" i="15"/>
  <c r="R2329" i="15"/>
  <c r="O2329" i="15"/>
  <c r="H2329" i="15"/>
  <c r="C2329" i="15"/>
  <c r="AL2328" i="15"/>
  <c r="X2328" i="15"/>
  <c r="U2328" i="15"/>
  <c r="R2328" i="15"/>
  <c r="O2328" i="15"/>
  <c r="H2328" i="15"/>
  <c r="C2328" i="15"/>
  <c r="AL2327" i="15"/>
  <c r="X2327" i="15"/>
  <c r="U2327" i="15"/>
  <c r="R2327" i="15"/>
  <c r="O2327" i="15"/>
  <c r="H2327" i="15"/>
  <c r="C2327" i="15"/>
  <c r="AL2326" i="15"/>
  <c r="X2326" i="15"/>
  <c r="U2326" i="15"/>
  <c r="R2326" i="15"/>
  <c r="O2326" i="15"/>
  <c r="H2326" i="15"/>
  <c r="C2326" i="15"/>
  <c r="AL2325" i="15"/>
  <c r="X2325" i="15"/>
  <c r="U2325" i="15"/>
  <c r="R2325" i="15"/>
  <c r="O2325" i="15"/>
  <c r="H2325" i="15"/>
  <c r="C2325" i="15"/>
  <c r="AL2324" i="15"/>
  <c r="X2324" i="15"/>
  <c r="U2324" i="15"/>
  <c r="R2324" i="15"/>
  <c r="O2324" i="15"/>
  <c r="H2324" i="15"/>
  <c r="C2324" i="15"/>
  <c r="AL2323" i="15"/>
  <c r="X2323" i="15"/>
  <c r="U2323" i="15"/>
  <c r="R2323" i="15"/>
  <c r="O2323" i="15"/>
  <c r="H2323" i="15"/>
  <c r="C2323" i="15"/>
  <c r="AL2322" i="15"/>
  <c r="X2322" i="15"/>
  <c r="U2322" i="15"/>
  <c r="R2322" i="15"/>
  <c r="O2322" i="15"/>
  <c r="H2322" i="15"/>
  <c r="C2322" i="15"/>
  <c r="AL2321" i="15"/>
  <c r="X2321" i="15"/>
  <c r="U2321" i="15"/>
  <c r="R2321" i="15"/>
  <c r="O2321" i="15"/>
  <c r="H2321" i="15"/>
  <c r="C2321" i="15"/>
  <c r="AL2320" i="15"/>
  <c r="X2320" i="15"/>
  <c r="U2320" i="15"/>
  <c r="R2320" i="15"/>
  <c r="O2320" i="15"/>
  <c r="H2320" i="15"/>
  <c r="C2320" i="15"/>
  <c r="AL2319" i="15"/>
  <c r="X2319" i="15"/>
  <c r="U2319" i="15"/>
  <c r="R2319" i="15"/>
  <c r="O2319" i="15"/>
  <c r="H2319" i="15"/>
  <c r="C2319" i="15"/>
  <c r="AL2318" i="15"/>
  <c r="X2318" i="15"/>
  <c r="U2318" i="15"/>
  <c r="R2318" i="15"/>
  <c r="O2318" i="15"/>
  <c r="H2318" i="15"/>
  <c r="C2318" i="15"/>
  <c r="AL2317" i="15"/>
  <c r="X2317" i="15"/>
  <c r="U2317" i="15"/>
  <c r="R2317" i="15"/>
  <c r="O2317" i="15"/>
  <c r="H2317" i="15"/>
  <c r="C2317" i="15"/>
  <c r="AL2316" i="15"/>
  <c r="X2316" i="15"/>
  <c r="U2316" i="15"/>
  <c r="R2316" i="15"/>
  <c r="O2316" i="15"/>
  <c r="H2316" i="15"/>
  <c r="C2316" i="15"/>
  <c r="AL2315" i="15"/>
  <c r="X2315" i="15"/>
  <c r="U2315" i="15"/>
  <c r="R2315" i="15"/>
  <c r="O2315" i="15"/>
  <c r="H2315" i="15"/>
  <c r="C2315" i="15"/>
  <c r="AL2314" i="15"/>
  <c r="X2314" i="15"/>
  <c r="U2314" i="15"/>
  <c r="R2314" i="15"/>
  <c r="O2314" i="15"/>
  <c r="H2314" i="15"/>
  <c r="C2314" i="15"/>
  <c r="AL2313" i="15"/>
  <c r="X2313" i="15"/>
  <c r="U2313" i="15"/>
  <c r="R2313" i="15"/>
  <c r="O2313" i="15"/>
  <c r="H2313" i="15"/>
  <c r="C2313" i="15"/>
  <c r="AL2312" i="15"/>
  <c r="X2312" i="15"/>
  <c r="U2312" i="15"/>
  <c r="R2312" i="15"/>
  <c r="O2312" i="15"/>
  <c r="H2312" i="15"/>
  <c r="C2312" i="15"/>
  <c r="AL2311" i="15"/>
  <c r="X2311" i="15"/>
  <c r="U2311" i="15"/>
  <c r="R2311" i="15"/>
  <c r="O2311" i="15"/>
  <c r="H2311" i="15"/>
  <c r="C2311" i="15"/>
  <c r="AL2310" i="15"/>
  <c r="X2310" i="15"/>
  <c r="U2310" i="15"/>
  <c r="R2310" i="15"/>
  <c r="O2310" i="15"/>
  <c r="H2310" i="15"/>
  <c r="C2310" i="15"/>
  <c r="AL2309" i="15"/>
  <c r="X2309" i="15"/>
  <c r="U2309" i="15"/>
  <c r="R2309" i="15"/>
  <c r="O2309" i="15"/>
  <c r="H2309" i="15"/>
  <c r="C2309" i="15"/>
  <c r="AL2308" i="15"/>
  <c r="X2308" i="15"/>
  <c r="U2308" i="15"/>
  <c r="R2308" i="15"/>
  <c r="O2308" i="15"/>
  <c r="H2308" i="15"/>
  <c r="C2308" i="15"/>
  <c r="AL2307" i="15"/>
  <c r="X2307" i="15"/>
  <c r="U2307" i="15"/>
  <c r="R2307" i="15"/>
  <c r="O2307" i="15"/>
  <c r="H2307" i="15"/>
  <c r="C2307" i="15"/>
  <c r="AL2306" i="15"/>
  <c r="X2306" i="15"/>
  <c r="U2306" i="15"/>
  <c r="R2306" i="15"/>
  <c r="O2306" i="15"/>
  <c r="H2306" i="15"/>
  <c r="C2306" i="15"/>
  <c r="AL2305" i="15"/>
  <c r="X2305" i="15"/>
  <c r="U2305" i="15"/>
  <c r="R2305" i="15"/>
  <c r="O2305" i="15"/>
  <c r="H2305" i="15"/>
  <c r="C2305" i="15"/>
  <c r="AL2302" i="15"/>
  <c r="X2302" i="15"/>
  <c r="U2302" i="15"/>
  <c r="R2302" i="15"/>
  <c r="O2302" i="15"/>
  <c r="H2302" i="15"/>
  <c r="C2302" i="15"/>
  <c r="AL2301" i="15"/>
  <c r="X2301" i="15"/>
  <c r="U2301" i="15"/>
  <c r="R2301" i="15"/>
  <c r="O2301" i="15"/>
  <c r="H2301" i="15"/>
  <c r="C2301" i="15"/>
  <c r="AL2300" i="15"/>
  <c r="X2300" i="15"/>
  <c r="U2300" i="15"/>
  <c r="R2300" i="15"/>
  <c r="O2300" i="15"/>
  <c r="H2300" i="15"/>
  <c r="C2300" i="15"/>
  <c r="AL2299" i="15"/>
  <c r="X2299" i="15"/>
  <c r="U2299" i="15"/>
  <c r="R2299" i="15"/>
  <c r="O2299" i="15"/>
  <c r="H2299" i="15"/>
  <c r="C2299" i="15"/>
  <c r="AL2298" i="15"/>
  <c r="X2298" i="15"/>
  <c r="U2298" i="15"/>
  <c r="R2298" i="15"/>
  <c r="O2298" i="15"/>
  <c r="H2298" i="15"/>
  <c r="C2298" i="15"/>
  <c r="AL2297" i="15"/>
  <c r="X2297" i="15"/>
  <c r="U2297" i="15"/>
  <c r="R2297" i="15"/>
  <c r="O2297" i="15"/>
  <c r="H2297" i="15"/>
  <c r="C2297" i="15"/>
  <c r="AL2296" i="15"/>
  <c r="X2296" i="15"/>
  <c r="U2296" i="15"/>
  <c r="R2296" i="15"/>
  <c r="O2296" i="15"/>
  <c r="H2296" i="15"/>
  <c r="C2296" i="15"/>
  <c r="AL2295" i="15"/>
  <c r="X2295" i="15"/>
  <c r="U2295" i="15"/>
  <c r="R2295" i="15"/>
  <c r="O2295" i="15"/>
  <c r="H2295" i="15"/>
  <c r="C2295" i="15"/>
  <c r="AL2294" i="15"/>
  <c r="X2294" i="15"/>
  <c r="U2294" i="15"/>
  <c r="R2294" i="15"/>
  <c r="O2294" i="15"/>
  <c r="H2294" i="15"/>
  <c r="C2294" i="15"/>
  <c r="AL2293" i="15"/>
  <c r="X2293" i="15"/>
  <c r="U2293" i="15"/>
  <c r="R2293" i="15"/>
  <c r="O2293" i="15"/>
  <c r="H2293" i="15"/>
  <c r="C2293" i="15"/>
  <c r="AL2292" i="15"/>
  <c r="X2292" i="15"/>
  <c r="U2292" i="15"/>
  <c r="R2292" i="15"/>
  <c r="O2292" i="15"/>
  <c r="H2292" i="15"/>
  <c r="C2292" i="15"/>
  <c r="AL2291" i="15"/>
  <c r="X2291" i="15"/>
  <c r="U2291" i="15"/>
  <c r="R2291" i="15"/>
  <c r="O2291" i="15"/>
  <c r="H2291" i="15"/>
  <c r="C2291" i="15"/>
  <c r="AL2290" i="15"/>
  <c r="X2290" i="15"/>
  <c r="U2290" i="15"/>
  <c r="R2290" i="15"/>
  <c r="O2290" i="15"/>
  <c r="H2290" i="15"/>
  <c r="C2290" i="15"/>
  <c r="AL2289" i="15"/>
  <c r="X2289" i="15"/>
  <c r="U2289" i="15"/>
  <c r="R2289" i="15"/>
  <c r="O2289" i="15"/>
  <c r="H2289" i="15"/>
  <c r="C2289" i="15"/>
  <c r="AL2288" i="15"/>
  <c r="X2288" i="15"/>
  <c r="U2288" i="15"/>
  <c r="R2288" i="15"/>
  <c r="O2288" i="15"/>
  <c r="H2288" i="15"/>
  <c r="C2288" i="15"/>
  <c r="AL2287" i="15"/>
  <c r="X2287" i="15"/>
  <c r="U2287" i="15"/>
  <c r="R2287" i="15"/>
  <c r="O2287" i="15"/>
  <c r="H2287" i="15"/>
  <c r="C2287" i="15"/>
  <c r="AL2286" i="15"/>
  <c r="X2286" i="15"/>
  <c r="U2286" i="15"/>
  <c r="R2286" i="15"/>
  <c r="O2286" i="15"/>
  <c r="H2286" i="15"/>
  <c r="C2286" i="15"/>
  <c r="AL2285" i="15"/>
  <c r="X2285" i="15"/>
  <c r="U2285" i="15"/>
  <c r="R2285" i="15"/>
  <c r="O2285" i="15"/>
  <c r="H2285" i="15"/>
  <c r="C2285" i="15"/>
  <c r="AL2284" i="15"/>
  <c r="X2284" i="15"/>
  <c r="U2284" i="15"/>
  <c r="R2284" i="15"/>
  <c r="O2284" i="15"/>
  <c r="H2284" i="15"/>
  <c r="C2284" i="15"/>
  <c r="AL2283" i="15"/>
  <c r="X2283" i="15"/>
  <c r="U2283" i="15"/>
  <c r="R2283" i="15"/>
  <c r="O2283" i="15"/>
  <c r="H2283" i="15"/>
  <c r="C2283" i="15"/>
  <c r="AL2282" i="15"/>
  <c r="X2282" i="15"/>
  <c r="U2282" i="15"/>
  <c r="R2282" i="15"/>
  <c r="O2282" i="15"/>
  <c r="H2282" i="15"/>
  <c r="C2282" i="15"/>
  <c r="AL2281" i="15"/>
  <c r="X2281" i="15"/>
  <c r="U2281" i="15"/>
  <c r="R2281" i="15"/>
  <c r="O2281" i="15"/>
  <c r="H2281" i="15"/>
  <c r="C2281" i="15"/>
  <c r="AL2278" i="15"/>
  <c r="X2278" i="15"/>
  <c r="U2278" i="15"/>
  <c r="R2278" i="15"/>
  <c r="O2278" i="15"/>
  <c r="H2278" i="15"/>
  <c r="C2278" i="15"/>
  <c r="AL2277" i="15"/>
  <c r="X2277" i="15"/>
  <c r="U2277" i="15"/>
  <c r="R2277" i="15"/>
  <c r="O2277" i="15"/>
  <c r="H2277" i="15"/>
  <c r="C2277" i="15"/>
  <c r="AL2276" i="15"/>
  <c r="X2276" i="15"/>
  <c r="U2276" i="15"/>
  <c r="R2276" i="15"/>
  <c r="O2276" i="15"/>
  <c r="H2276" i="15"/>
  <c r="C2276" i="15"/>
  <c r="AL2275" i="15"/>
  <c r="X2275" i="15"/>
  <c r="U2275" i="15"/>
  <c r="R2275" i="15"/>
  <c r="O2275" i="15"/>
  <c r="H2275" i="15"/>
  <c r="C2275" i="15"/>
  <c r="AL2274" i="15"/>
  <c r="X2274" i="15"/>
  <c r="U2274" i="15"/>
  <c r="R2274" i="15"/>
  <c r="O2274" i="15"/>
  <c r="H2274" i="15"/>
  <c r="C2274" i="15"/>
  <c r="AL2273" i="15"/>
  <c r="X2273" i="15"/>
  <c r="U2273" i="15"/>
  <c r="R2273" i="15"/>
  <c r="O2273" i="15"/>
  <c r="H2273" i="15"/>
  <c r="C2273" i="15"/>
  <c r="AL2272" i="15"/>
  <c r="X2272" i="15"/>
  <c r="U2272" i="15"/>
  <c r="R2272" i="15"/>
  <c r="O2272" i="15"/>
  <c r="H2272" i="15"/>
  <c r="C2272" i="15"/>
  <c r="AL2271" i="15"/>
  <c r="X2271" i="15"/>
  <c r="U2271" i="15"/>
  <c r="R2271" i="15"/>
  <c r="O2271" i="15"/>
  <c r="H2271" i="15"/>
  <c r="C2271" i="15"/>
  <c r="AL2270" i="15"/>
  <c r="X2270" i="15"/>
  <c r="U2270" i="15"/>
  <c r="R2270" i="15"/>
  <c r="O2270" i="15"/>
  <c r="H2270" i="15"/>
  <c r="C2270" i="15"/>
  <c r="AL2269" i="15"/>
  <c r="X2269" i="15"/>
  <c r="U2269" i="15"/>
  <c r="R2269" i="15"/>
  <c r="O2269" i="15"/>
  <c r="H2269" i="15"/>
  <c r="C2269" i="15"/>
  <c r="AL2268" i="15"/>
  <c r="X2268" i="15"/>
  <c r="U2268" i="15"/>
  <c r="R2268" i="15"/>
  <c r="O2268" i="15"/>
  <c r="H2268" i="15"/>
  <c r="C2268" i="15"/>
  <c r="AL2267" i="15"/>
  <c r="X2267" i="15"/>
  <c r="U2267" i="15"/>
  <c r="R2267" i="15"/>
  <c r="O2267" i="15"/>
  <c r="H2267" i="15"/>
  <c r="C2267" i="15"/>
  <c r="AL2266" i="15"/>
  <c r="X2266" i="15"/>
  <c r="U2266" i="15"/>
  <c r="R2266" i="15"/>
  <c r="O2266" i="15"/>
  <c r="H2266" i="15"/>
  <c r="C2266" i="15"/>
  <c r="AL2265" i="15"/>
  <c r="X2265" i="15"/>
  <c r="U2265" i="15"/>
  <c r="R2265" i="15"/>
  <c r="O2265" i="15"/>
  <c r="H2265" i="15"/>
  <c r="C2265" i="15"/>
  <c r="AK2263" i="15"/>
  <c r="AJ2263" i="15"/>
  <c r="AI2263" i="15"/>
  <c r="AH2263" i="15"/>
  <c r="AG2263" i="15"/>
  <c r="AF2263" i="15"/>
  <c r="AE2263" i="15"/>
  <c r="AD2263" i="15"/>
  <c r="AC2263" i="15"/>
  <c r="AB2263" i="15"/>
  <c r="AA2263" i="15"/>
  <c r="G2263" i="15"/>
  <c r="F2263" i="15"/>
  <c r="E2263" i="15"/>
  <c r="AL2262" i="15"/>
  <c r="D2262" i="15"/>
  <c r="C2262" i="15" s="1"/>
  <c r="AL2261" i="15"/>
  <c r="D2261" i="15"/>
  <c r="C2261" i="15" s="1"/>
  <c r="AL2260" i="15"/>
  <c r="D2260" i="15"/>
  <c r="C2260" i="15" s="1"/>
  <c r="AI2258" i="15"/>
  <c r="AH2258" i="15"/>
  <c r="AG2258" i="15"/>
  <c r="AF2258" i="15"/>
  <c r="AE2258" i="15"/>
  <c r="AD2258" i="15"/>
  <c r="AC2258" i="15"/>
  <c r="AB2258" i="15"/>
  <c r="AA2258" i="15"/>
  <c r="G2258" i="15"/>
  <c r="F2258" i="15"/>
  <c r="E2258" i="15"/>
  <c r="D2257" i="15"/>
  <c r="C2257" i="15" s="1"/>
  <c r="D2256" i="15"/>
  <c r="C2256" i="15" s="1"/>
  <c r="D2255" i="15"/>
  <c r="C2255" i="15" s="1"/>
  <c r="D2254" i="15"/>
  <c r="C2254" i="15" s="1"/>
  <c r="D2253" i="15"/>
  <c r="C2253" i="15" s="1"/>
  <c r="D2252" i="15"/>
  <c r="C2252" i="15" s="1"/>
  <c r="D2251" i="15"/>
  <c r="C2251" i="15" s="1"/>
  <c r="D2250" i="15"/>
  <c r="C2250" i="15" s="1"/>
  <c r="D2249" i="15"/>
  <c r="C2249" i="15" s="1"/>
  <c r="D2248" i="15"/>
  <c r="C2248" i="15" s="1"/>
  <c r="D2247" i="15"/>
  <c r="C2247" i="15" s="1"/>
  <c r="D2246" i="15"/>
  <c r="C2246" i="15" s="1"/>
  <c r="D2245" i="15"/>
  <c r="C2245" i="15" s="1"/>
  <c r="D2244" i="15"/>
  <c r="C2244" i="15" s="1"/>
  <c r="D2243" i="15"/>
  <c r="D2240" i="15"/>
  <c r="D2239" i="15"/>
  <c r="C2239" i="15" s="1"/>
  <c r="D2238" i="15"/>
  <c r="C2238" i="15" s="1"/>
  <c r="D2237" i="15"/>
  <c r="C2237" i="15" s="1"/>
  <c r="D2236" i="15"/>
  <c r="C2236" i="15" s="1"/>
  <c r="D2235" i="15"/>
  <c r="C2235" i="15" s="1"/>
  <c r="D2234" i="15"/>
  <c r="C2234" i="15" s="1"/>
  <c r="D2233" i="15"/>
  <c r="C2233" i="15" s="1"/>
  <c r="D2232" i="15"/>
  <c r="C2232" i="15" s="1"/>
  <c r="D2231" i="15"/>
  <c r="C2231" i="15" s="1"/>
  <c r="D2230" i="15"/>
  <c r="C2230" i="15" s="1"/>
  <c r="D2229" i="15"/>
  <c r="C2229" i="15" s="1"/>
  <c r="D2228" i="15"/>
  <c r="C2228" i="15" s="1"/>
  <c r="D2227" i="15"/>
  <c r="C2227" i="15" s="1"/>
  <c r="D2226" i="15"/>
  <c r="C2226" i="15" s="1"/>
  <c r="D2225" i="15"/>
  <c r="C2225" i="15" s="1"/>
  <c r="D2224" i="15"/>
  <c r="C2224" i="15" s="1"/>
  <c r="D2223" i="15"/>
  <c r="C2223" i="15" s="1"/>
  <c r="D2222" i="15"/>
  <c r="C2222" i="15" s="1"/>
  <c r="D2221" i="15"/>
  <c r="C2221" i="15" s="1"/>
  <c r="D2220" i="15"/>
  <c r="C2220" i="15" s="1"/>
  <c r="D2219" i="15"/>
  <c r="C2219" i="15" s="1"/>
  <c r="D2218" i="15"/>
  <c r="C2218" i="15" s="1"/>
  <c r="D2217" i="15"/>
  <c r="C2217" i="15" s="1"/>
  <c r="D2216" i="15"/>
  <c r="C2216" i="15" s="1"/>
  <c r="D2215" i="15"/>
  <c r="C2215" i="15" s="1"/>
  <c r="D2214" i="15"/>
  <c r="C2214" i="15" s="1"/>
  <c r="D2213" i="15"/>
  <c r="C2213" i="15" s="1"/>
  <c r="D2212" i="15"/>
  <c r="C2212" i="15" s="1"/>
  <c r="D2211" i="15"/>
  <c r="C2211" i="15" s="1"/>
  <c r="D2210" i="15"/>
  <c r="C2210" i="15" s="1"/>
  <c r="D2209" i="15"/>
  <c r="C2209" i="15" s="1"/>
  <c r="D2208" i="15"/>
  <c r="C2208" i="15" s="1"/>
  <c r="D2207" i="15"/>
  <c r="C2207" i="15" s="1"/>
  <c r="D2206" i="15"/>
  <c r="D2205" i="15"/>
  <c r="C2205" i="15" s="1"/>
  <c r="D2204" i="15"/>
  <c r="C2204" i="15" s="1"/>
  <c r="D2203" i="15"/>
  <c r="C2203" i="15" s="1"/>
  <c r="D2202" i="15"/>
  <c r="C2202" i="15" s="1"/>
  <c r="D2201" i="15"/>
  <c r="C2201" i="15" s="1"/>
  <c r="D2200" i="15"/>
  <c r="C2200" i="15" s="1"/>
  <c r="D2199" i="15"/>
  <c r="C2199" i="15" s="1"/>
  <c r="D2198" i="15"/>
  <c r="C2198" i="15" s="1"/>
  <c r="D2197" i="15"/>
  <c r="C2197" i="15" s="1"/>
  <c r="D2196" i="15"/>
  <c r="C2196" i="15" s="1"/>
  <c r="D2195" i="15"/>
  <c r="C2195" i="15" s="1"/>
  <c r="D2194" i="15"/>
  <c r="C2194" i="15" s="1"/>
  <c r="D2193" i="15"/>
  <c r="C2193" i="15" s="1"/>
  <c r="D2192" i="15"/>
  <c r="AJ2189" i="15"/>
  <c r="AI2189" i="15"/>
  <c r="AH2189" i="15"/>
  <c r="AG2189" i="15"/>
  <c r="AF2189" i="15"/>
  <c r="AE2189" i="15"/>
  <c r="AD2189" i="15"/>
  <c r="AC2189" i="15"/>
  <c r="AB2189" i="15"/>
  <c r="AA2189" i="15"/>
  <c r="Z2189" i="15"/>
  <c r="Y2189" i="15"/>
  <c r="W2189" i="15"/>
  <c r="V2189" i="15"/>
  <c r="T2189" i="15"/>
  <c r="S2189" i="15"/>
  <c r="Q2189" i="15"/>
  <c r="Q2190" i="15" s="1"/>
  <c r="P2189" i="15"/>
  <c r="P2190" i="15" s="1"/>
  <c r="N2189" i="15"/>
  <c r="M2189" i="15"/>
  <c r="L2189" i="15"/>
  <c r="K2189" i="15"/>
  <c r="J2189" i="15"/>
  <c r="I2189" i="15"/>
  <c r="X2188" i="15"/>
  <c r="X2189" i="15" s="1"/>
  <c r="U2188" i="15"/>
  <c r="U2189" i="15" s="1"/>
  <c r="R2188" i="15"/>
  <c r="R2189" i="15" s="1"/>
  <c r="O2188" i="15"/>
  <c r="O2189" i="15" s="1"/>
  <c r="H2188" i="15"/>
  <c r="H2189" i="15" s="1"/>
  <c r="C2188" i="15"/>
  <c r="C2189" i="15" s="1"/>
  <c r="X2186" i="15"/>
  <c r="U2186" i="15"/>
  <c r="R2186" i="15"/>
  <c r="O2186" i="15"/>
  <c r="X2184" i="15"/>
  <c r="U2184" i="15"/>
  <c r="R2184" i="15"/>
  <c r="O2184" i="15"/>
  <c r="X2183" i="15"/>
  <c r="U2183" i="15"/>
  <c r="R2183" i="15"/>
  <c r="O2183" i="15"/>
  <c r="C2183" i="15"/>
  <c r="X2182" i="15"/>
  <c r="U2182" i="15"/>
  <c r="R2182" i="15"/>
  <c r="O2182" i="15"/>
  <c r="H2182" i="15"/>
  <c r="C2182" i="15"/>
  <c r="AL2181" i="15"/>
  <c r="X2181" i="15"/>
  <c r="U2181" i="15"/>
  <c r="R2181" i="15"/>
  <c r="O2181" i="15"/>
  <c r="H2181" i="15"/>
  <c r="C2181" i="15"/>
  <c r="AL2180" i="15"/>
  <c r="X2180" i="15"/>
  <c r="U2180" i="15"/>
  <c r="R2180" i="15"/>
  <c r="O2180" i="15"/>
  <c r="H2180" i="15"/>
  <c r="C2180" i="15"/>
  <c r="AL2179" i="15"/>
  <c r="X2179" i="15"/>
  <c r="U2179" i="15"/>
  <c r="R2179" i="15"/>
  <c r="O2179" i="15"/>
  <c r="H2179" i="15"/>
  <c r="C2179" i="15"/>
  <c r="AL2178" i="15"/>
  <c r="X2178" i="15"/>
  <c r="U2178" i="15"/>
  <c r="R2178" i="15"/>
  <c r="O2178" i="15"/>
  <c r="H2178" i="15"/>
  <c r="C2178" i="15"/>
  <c r="AL2177" i="15"/>
  <c r="X2177" i="15"/>
  <c r="U2177" i="15"/>
  <c r="R2177" i="15"/>
  <c r="O2177" i="15"/>
  <c r="H2177" i="15"/>
  <c r="C2177" i="15"/>
  <c r="AL2176" i="15"/>
  <c r="X2176" i="15"/>
  <c r="U2176" i="15"/>
  <c r="R2176" i="15"/>
  <c r="O2176" i="15"/>
  <c r="H2176" i="15"/>
  <c r="C2176" i="15"/>
  <c r="AL2174" i="15"/>
  <c r="X2174" i="15"/>
  <c r="U2174" i="15"/>
  <c r="R2174" i="15"/>
  <c r="O2174" i="15"/>
  <c r="H2174" i="15"/>
  <c r="C2174" i="15"/>
  <c r="AL2173" i="15"/>
  <c r="X2173" i="15"/>
  <c r="U2173" i="15"/>
  <c r="R2173" i="15"/>
  <c r="O2173" i="15"/>
  <c r="H2173" i="15"/>
  <c r="C2173" i="15"/>
  <c r="AL2171" i="15"/>
  <c r="X2171" i="15"/>
  <c r="U2171" i="15"/>
  <c r="R2171" i="15"/>
  <c r="O2171" i="15"/>
  <c r="H2171" i="15"/>
  <c r="C2171" i="15"/>
  <c r="AL2170" i="15"/>
  <c r="X2170" i="15"/>
  <c r="U2170" i="15"/>
  <c r="R2170" i="15"/>
  <c r="O2170" i="15"/>
  <c r="H2170" i="15"/>
  <c r="C2170" i="15"/>
  <c r="AL2169" i="15"/>
  <c r="X2169" i="15"/>
  <c r="U2169" i="15"/>
  <c r="R2169" i="15"/>
  <c r="O2169" i="15"/>
  <c r="H2169" i="15"/>
  <c r="C2169" i="15"/>
  <c r="AL2167" i="15"/>
  <c r="X2167" i="15"/>
  <c r="U2167" i="15"/>
  <c r="R2167" i="15"/>
  <c r="O2167" i="15"/>
  <c r="H2167" i="15"/>
  <c r="C2167" i="15"/>
  <c r="AL2166" i="15"/>
  <c r="X2166" i="15"/>
  <c r="U2166" i="15"/>
  <c r="R2166" i="15"/>
  <c r="O2166" i="15"/>
  <c r="H2166" i="15"/>
  <c r="C2166" i="15"/>
  <c r="AL2164" i="15"/>
  <c r="X2164" i="15"/>
  <c r="U2164" i="15"/>
  <c r="R2164" i="15"/>
  <c r="O2164" i="15"/>
  <c r="H2164" i="15"/>
  <c r="C2164" i="15"/>
  <c r="AL2163" i="15"/>
  <c r="X2163" i="15"/>
  <c r="U2163" i="15"/>
  <c r="R2163" i="15"/>
  <c r="O2163" i="15"/>
  <c r="H2163" i="15"/>
  <c r="C2163" i="15"/>
  <c r="AL2161" i="15"/>
  <c r="X2161" i="15"/>
  <c r="U2161" i="15"/>
  <c r="R2161" i="15"/>
  <c r="O2161" i="15"/>
  <c r="H2161" i="15"/>
  <c r="C2161" i="15"/>
  <c r="AL2160" i="15"/>
  <c r="X2160" i="15"/>
  <c r="U2160" i="15"/>
  <c r="R2160" i="15"/>
  <c r="O2160" i="15"/>
  <c r="H2160" i="15"/>
  <c r="C2160" i="15"/>
  <c r="AL2159" i="15"/>
  <c r="X2159" i="15"/>
  <c r="U2159" i="15"/>
  <c r="R2159" i="15"/>
  <c r="O2159" i="15"/>
  <c r="H2159" i="15"/>
  <c r="C2159" i="15"/>
  <c r="AL2155" i="15"/>
  <c r="X2155" i="15"/>
  <c r="U2155" i="15"/>
  <c r="C2155" i="15"/>
  <c r="AL2154" i="15"/>
  <c r="X2154" i="15"/>
  <c r="U2154" i="15"/>
  <c r="R2154" i="15"/>
  <c r="O2154" i="15"/>
  <c r="H2154" i="15"/>
  <c r="C2154" i="15"/>
  <c r="AL2153" i="15"/>
  <c r="X2153" i="15"/>
  <c r="U2153" i="15"/>
  <c r="R2153" i="15"/>
  <c r="O2153" i="15"/>
  <c r="H2153" i="15"/>
  <c r="C2153" i="15"/>
  <c r="AL2152" i="15"/>
  <c r="X2152" i="15"/>
  <c r="U2152" i="15"/>
  <c r="R2152" i="15"/>
  <c r="O2152" i="15"/>
  <c r="H2152" i="15"/>
  <c r="C2152" i="15"/>
  <c r="AL2151" i="15"/>
  <c r="X2151" i="15"/>
  <c r="U2151" i="15"/>
  <c r="R2151" i="15"/>
  <c r="O2151" i="15"/>
  <c r="H2151" i="15"/>
  <c r="C2151" i="15"/>
  <c r="AL2150" i="15"/>
  <c r="X2150" i="15"/>
  <c r="U2150" i="15"/>
  <c r="R2150" i="15"/>
  <c r="O2150" i="15"/>
  <c r="H2150" i="15"/>
  <c r="C2150" i="15"/>
  <c r="AL2149" i="15"/>
  <c r="X2149" i="15"/>
  <c r="U2149" i="15"/>
  <c r="R2149" i="15"/>
  <c r="O2149" i="15"/>
  <c r="H2149" i="15"/>
  <c r="C2149" i="15"/>
  <c r="AL2148" i="15"/>
  <c r="X2148" i="15"/>
  <c r="U2148" i="15"/>
  <c r="R2148" i="15"/>
  <c r="O2148" i="15"/>
  <c r="H2148" i="15"/>
  <c r="C2148" i="15"/>
  <c r="AL2147" i="15"/>
  <c r="X2147" i="15"/>
  <c r="U2147" i="15"/>
  <c r="R2147" i="15"/>
  <c r="O2147" i="15"/>
  <c r="H2147" i="15"/>
  <c r="C2147" i="15"/>
  <c r="AL2146" i="15"/>
  <c r="X2146" i="15"/>
  <c r="U2146" i="15"/>
  <c r="R2146" i="15"/>
  <c r="O2146" i="15"/>
  <c r="H2146" i="15"/>
  <c r="C2146" i="15"/>
  <c r="AL2145" i="15"/>
  <c r="X2145" i="15"/>
  <c r="U2145" i="15"/>
  <c r="R2145" i="15"/>
  <c r="O2145" i="15"/>
  <c r="H2145" i="15"/>
  <c r="C2145" i="15"/>
  <c r="AL2141" i="15"/>
  <c r="X2141" i="15"/>
  <c r="U2141" i="15"/>
  <c r="R2141" i="15"/>
  <c r="O2141" i="15"/>
  <c r="H2141" i="15"/>
  <c r="C2141" i="15"/>
  <c r="AL2140" i="15"/>
  <c r="H2140" i="15"/>
  <c r="C2140" i="15"/>
  <c r="AL2138" i="15"/>
  <c r="X2138" i="15"/>
  <c r="U2138" i="15"/>
  <c r="R2138" i="15"/>
  <c r="O2138" i="15"/>
  <c r="H2138" i="15"/>
  <c r="C2138" i="15"/>
  <c r="AL2137" i="15"/>
  <c r="X2137" i="15"/>
  <c r="U2137" i="15"/>
  <c r="R2137" i="15"/>
  <c r="O2137" i="15"/>
  <c r="H2137" i="15"/>
  <c r="C2137" i="15"/>
  <c r="AL2136" i="15"/>
  <c r="X2136" i="15"/>
  <c r="U2136" i="15"/>
  <c r="R2136" i="15"/>
  <c r="O2136" i="15"/>
  <c r="H2136" i="15"/>
  <c r="C2136" i="15"/>
  <c r="AL2135" i="15"/>
  <c r="X2135" i="15"/>
  <c r="U2135" i="15"/>
  <c r="R2135" i="15"/>
  <c r="O2135" i="15"/>
  <c r="H2135" i="15"/>
  <c r="C2135" i="15"/>
  <c r="AL2134" i="15"/>
  <c r="X2134" i="15"/>
  <c r="U2134" i="15"/>
  <c r="R2134" i="15"/>
  <c r="O2134" i="15"/>
  <c r="H2134" i="15"/>
  <c r="C2134" i="15"/>
  <c r="AL2133" i="15"/>
  <c r="X2133" i="15"/>
  <c r="U2133" i="15"/>
  <c r="R2133" i="15"/>
  <c r="O2133" i="15"/>
  <c r="H2133" i="15"/>
  <c r="C2133" i="15"/>
  <c r="AL2131" i="15"/>
  <c r="X2131" i="15"/>
  <c r="U2131" i="15"/>
  <c r="R2131" i="15"/>
  <c r="O2131" i="15"/>
  <c r="H2131" i="15"/>
  <c r="C2131" i="15"/>
  <c r="AL2130" i="15"/>
  <c r="X2130" i="15"/>
  <c r="U2130" i="15"/>
  <c r="R2130" i="15"/>
  <c r="O2130" i="15"/>
  <c r="H2130" i="15"/>
  <c r="C2130" i="15"/>
  <c r="AL2127" i="15"/>
  <c r="X2127" i="15"/>
  <c r="U2127" i="15"/>
  <c r="R2127" i="15"/>
  <c r="O2127" i="15"/>
  <c r="H2127" i="15"/>
  <c r="C2127" i="15"/>
  <c r="AL2126" i="15"/>
  <c r="X2126" i="15"/>
  <c r="U2126" i="15"/>
  <c r="R2126" i="15"/>
  <c r="O2126" i="15"/>
  <c r="H2126" i="15"/>
  <c r="C2126" i="15"/>
  <c r="AL2125" i="15"/>
  <c r="X2125" i="15"/>
  <c r="U2125" i="15"/>
  <c r="R2125" i="15"/>
  <c r="O2125" i="15"/>
  <c r="H2125" i="15"/>
  <c r="C2125" i="15"/>
  <c r="AL2123" i="15"/>
  <c r="X2123" i="15"/>
  <c r="U2123" i="15"/>
  <c r="R2123" i="15"/>
  <c r="O2123" i="15"/>
  <c r="H2123" i="15"/>
  <c r="C2123" i="15"/>
  <c r="AL2122" i="15"/>
  <c r="X2122" i="15"/>
  <c r="U2122" i="15"/>
  <c r="R2122" i="15"/>
  <c r="O2122" i="15"/>
  <c r="H2122" i="15"/>
  <c r="C2122" i="15"/>
  <c r="AL2121" i="15"/>
  <c r="X2121" i="15"/>
  <c r="U2121" i="15"/>
  <c r="R2121" i="15"/>
  <c r="O2121" i="15"/>
  <c r="H2121" i="15"/>
  <c r="C2121" i="15"/>
  <c r="AL2120" i="15"/>
  <c r="X2120" i="15"/>
  <c r="U2120" i="15"/>
  <c r="R2120" i="15"/>
  <c r="O2120" i="15"/>
  <c r="H2120" i="15"/>
  <c r="C2120" i="15"/>
  <c r="AL2119" i="15"/>
  <c r="X2119" i="15"/>
  <c r="U2119" i="15"/>
  <c r="R2119" i="15"/>
  <c r="O2119" i="15"/>
  <c r="H2119" i="15"/>
  <c r="C2119" i="15"/>
  <c r="AL2118" i="15"/>
  <c r="X2118" i="15"/>
  <c r="U2118" i="15"/>
  <c r="R2118" i="15"/>
  <c r="O2118" i="15"/>
  <c r="H2118" i="15"/>
  <c r="C2118" i="15"/>
  <c r="AL2117" i="15"/>
  <c r="X2117" i="15"/>
  <c r="U2117" i="15"/>
  <c r="R2117" i="15"/>
  <c r="O2117" i="15"/>
  <c r="H2117" i="15"/>
  <c r="C2117" i="15"/>
  <c r="AL2115" i="15"/>
  <c r="X2115" i="15"/>
  <c r="U2115" i="15"/>
  <c r="R2115" i="15"/>
  <c r="O2115" i="15"/>
  <c r="H2115" i="15"/>
  <c r="C2115" i="15"/>
  <c r="AL2114" i="15"/>
  <c r="X2114" i="15"/>
  <c r="U2114" i="15"/>
  <c r="R2114" i="15"/>
  <c r="O2114" i="15"/>
  <c r="H2114" i="15"/>
  <c r="C2114" i="15"/>
  <c r="AL2113" i="15"/>
  <c r="X2113" i="15"/>
  <c r="U2113" i="15"/>
  <c r="R2113" i="15"/>
  <c r="O2113" i="15"/>
  <c r="H2113" i="15"/>
  <c r="C2113" i="15"/>
  <c r="AL2112" i="15"/>
  <c r="X2112" i="15"/>
  <c r="U2112" i="15"/>
  <c r="R2112" i="15"/>
  <c r="O2112" i="15"/>
  <c r="H2112" i="15"/>
  <c r="C2112" i="15"/>
  <c r="AL2111" i="15"/>
  <c r="X2111" i="15"/>
  <c r="U2111" i="15"/>
  <c r="R2111" i="15"/>
  <c r="O2111" i="15"/>
  <c r="H2111" i="15"/>
  <c r="C2111" i="15"/>
  <c r="AL2110" i="15"/>
  <c r="X2110" i="15"/>
  <c r="U2110" i="15"/>
  <c r="R2110" i="15"/>
  <c r="O2110" i="15"/>
  <c r="H2110" i="15"/>
  <c r="C2110" i="15"/>
  <c r="AL2109" i="15"/>
  <c r="X2109" i="15"/>
  <c r="U2109" i="15"/>
  <c r="R2109" i="15"/>
  <c r="O2109" i="15"/>
  <c r="H2109" i="15"/>
  <c r="C2109" i="15"/>
  <c r="AL2108" i="15"/>
  <c r="X2108" i="15"/>
  <c r="U2108" i="15"/>
  <c r="R2108" i="15"/>
  <c r="O2108" i="15"/>
  <c r="H2108" i="15"/>
  <c r="C2108" i="15"/>
  <c r="AL2106" i="15"/>
  <c r="X2106" i="15"/>
  <c r="U2106" i="15"/>
  <c r="R2106" i="15"/>
  <c r="O2106" i="15"/>
  <c r="H2106" i="15"/>
  <c r="C2106" i="15"/>
  <c r="AJ2103" i="15"/>
  <c r="AI2103" i="15"/>
  <c r="AH2103" i="15"/>
  <c r="AG2103" i="15"/>
  <c r="AF2103" i="15"/>
  <c r="AE2103" i="15"/>
  <c r="AD2103" i="15"/>
  <c r="AC2103" i="15"/>
  <c r="AC2104" i="15" s="1"/>
  <c r="AB2103" i="15"/>
  <c r="AB2104" i="15" s="1"/>
  <c r="AA2103" i="15"/>
  <c r="Z2103" i="15"/>
  <c r="Z2104" i="15" s="1"/>
  <c r="Y2103" i="15"/>
  <c r="Y2104" i="15" s="1"/>
  <c r="W2103" i="15"/>
  <c r="V2103" i="15"/>
  <c r="V2104" i="15" s="1"/>
  <c r="T2103" i="15"/>
  <c r="T2104" i="15" s="1"/>
  <c r="S2103" i="15"/>
  <c r="S2104" i="15" s="1"/>
  <c r="Q2103" i="15"/>
  <c r="Q2104" i="15" s="1"/>
  <c r="P2103" i="15"/>
  <c r="P2104" i="15" s="1"/>
  <c r="N2103" i="15"/>
  <c r="M2103" i="15"/>
  <c r="L2103" i="15"/>
  <c r="K2103" i="15"/>
  <c r="J2103" i="15"/>
  <c r="I2103" i="15"/>
  <c r="X2102" i="15"/>
  <c r="U2102" i="15"/>
  <c r="R2102" i="15"/>
  <c r="O2102" i="15"/>
  <c r="H2102" i="15"/>
  <c r="C2102" i="15"/>
  <c r="X2101" i="15"/>
  <c r="U2101" i="15"/>
  <c r="R2101" i="15"/>
  <c r="O2101" i="15"/>
  <c r="H2101" i="15"/>
  <c r="C2101" i="15"/>
  <c r="X2100" i="15"/>
  <c r="U2100" i="15"/>
  <c r="R2100" i="15"/>
  <c r="O2100" i="15"/>
  <c r="H2100" i="15"/>
  <c r="C2100" i="15"/>
  <c r="X2099" i="15"/>
  <c r="U2099" i="15"/>
  <c r="R2099" i="15"/>
  <c r="O2099" i="15"/>
  <c r="H2099" i="15"/>
  <c r="C2099" i="15"/>
  <c r="X2098" i="15"/>
  <c r="U2098" i="15"/>
  <c r="R2098" i="15"/>
  <c r="O2098" i="15"/>
  <c r="H2098" i="15"/>
  <c r="C2098" i="15"/>
  <c r="X2097" i="15"/>
  <c r="U2097" i="15"/>
  <c r="R2097" i="15"/>
  <c r="O2097" i="15"/>
  <c r="H2097" i="15"/>
  <c r="C2097" i="15"/>
  <c r="X2096" i="15"/>
  <c r="U2096" i="15"/>
  <c r="R2096" i="15"/>
  <c r="O2096" i="15"/>
  <c r="C2096" i="15"/>
  <c r="X2095" i="15"/>
  <c r="U2095" i="15"/>
  <c r="R2095" i="15"/>
  <c r="O2095" i="15"/>
  <c r="C2095" i="15"/>
  <c r="X2094" i="15"/>
  <c r="U2094" i="15"/>
  <c r="R2094" i="15"/>
  <c r="O2094" i="15"/>
  <c r="C2094" i="15"/>
  <c r="AL2076" i="15"/>
  <c r="X2076" i="15"/>
  <c r="U2076" i="15"/>
  <c r="R2076" i="15"/>
  <c r="O2076" i="15"/>
  <c r="H2076" i="15"/>
  <c r="C2076" i="15"/>
  <c r="AL2075" i="15"/>
  <c r="X2075" i="15"/>
  <c r="U2075" i="15"/>
  <c r="R2075" i="15"/>
  <c r="O2075" i="15"/>
  <c r="H2075" i="15"/>
  <c r="C2075" i="15"/>
  <c r="AL2074" i="15"/>
  <c r="X2074" i="15"/>
  <c r="U2074" i="15"/>
  <c r="R2074" i="15"/>
  <c r="O2074" i="15"/>
  <c r="H2074" i="15"/>
  <c r="C2074" i="15"/>
  <c r="AL2073" i="15"/>
  <c r="H2073" i="15"/>
  <c r="C2073" i="15"/>
  <c r="AL2072" i="15"/>
  <c r="X2072" i="15"/>
  <c r="U2072" i="15"/>
  <c r="R2072" i="15"/>
  <c r="O2072" i="15"/>
  <c r="H2072" i="15"/>
  <c r="C2072" i="15"/>
  <c r="AL2071" i="15"/>
  <c r="X2071" i="15"/>
  <c r="U2071" i="15"/>
  <c r="R2071" i="15"/>
  <c r="O2071" i="15"/>
  <c r="H2071" i="15"/>
  <c r="C2071" i="15"/>
  <c r="AL2070" i="15"/>
  <c r="X2070" i="15"/>
  <c r="U2070" i="15"/>
  <c r="R2070" i="15"/>
  <c r="O2070" i="15"/>
  <c r="H2070" i="15"/>
  <c r="C2070" i="15"/>
  <c r="X2092" i="15"/>
  <c r="U2092" i="15"/>
  <c r="R2092" i="15"/>
  <c r="O2092" i="15"/>
  <c r="H2092" i="15"/>
  <c r="C2092" i="15"/>
  <c r="AL2067" i="15"/>
  <c r="X2067" i="15"/>
  <c r="U2067" i="15"/>
  <c r="R2067" i="15"/>
  <c r="O2067" i="15"/>
  <c r="H2067" i="15"/>
  <c r="C2067" i="15"/>
  <c r="AL2066" i="15"/>
  <c r="X2066" i="15"/>
  <c r="U2066" i="15"/>
  <c r="R2066" i="15"/>
  <c r="O2066" i="15"/>
  <c r="H2066" i="15"/>
  <c r="C2066" i="15"/>
  <c r="AL2065" i="15"/>
  <c r="X2065" i="15"/>
  <c r="U2065" i="15"/>
  <c r="R2065" i="15"/>
  <c r="O2065" i="15"/>
  <c r="H2065" i="15"/>
  <c r="C2065" i="15"/>
  <c r="AL2064" i="15"/>
  <c r="X2064" i="15"/>
  <c r="U2064" i="15"/>
  <c r="R2064" i="15"/>
  <c r="O2064" i="15"/>
  <c r="H2064" i="15"/>
  <c r="C2064" i="15"/>
  <c r="AL2063" i="15"/>
  <c r="X2063" i="15"/>
  <c r="U2063" i="15"/>
  <c r="R2063" i="15"/>
  <c r="O2063" i="15"/>
  <c r="H2063" i="15"/>
  <c r="C2063" i="15"/>
  <c r="AL2062" i="15"/>
  <c r="X2062" i="15"/>
  <c r="U2062" i="15"/>
  <c r="R2062" i="15"/>
  <c r="O2062" i="15"/>
  <c r="H2062" i="15"/>
  <c r="C2062" i="15"/>
  <c r="AL2061" i="15"/>
  <c r="X2061" i="15"/>
  <c r="U2061" i="15"/>
  <c r="R2061" i="15"/>
  <c r="O2061" i="15"/>
  <c r="H2061" i="15"/>
  <c r="C2061" i="15"/>
  <c r="AL2060" i="15"/>
  <c r="X2060" i="15"/>
  <c r="U2060" i="15"/>
  <c r="R2060" i="15"/>
  <c r="O2060" i="15"/>
  <c r="H2060" i="15"/>
  <c r="C2060" i="15"/>
  <c r="AL2059" i="15"/>
  <c r="X2059" i="15"/>
  <c r="U2059" i="15"/>
  <c r="R2059" i="15"/>
  <c r="O2059" i="15"/>
  <c r="H2059" i="15"/>
  <c r="C2059" i="15"/>
  <c r="AL2058" i="15"/>
  <c r="X2058" i="15"/>
  <c r="U2058" i="15"/>
  <c r="R2058" i="15"/>
  <c r="O2058" i="15"/>
  <c r="H2058" i="15"/>
  <c r="C2058" i="15"/>
  <c r="AL2057" i="15"/>
  <c r="X2057" i="15"/>
  <c r="U2057" i="15"/>
  <c r="R2057" i="15"/>
  <c r="O2057" i="15"/>
  <c r="H2057" i="15"/>
  <c r="C2057" i="15"/>
  <c r="AL2056" i="15"/>
  <c r="X2056" i="15"/>
  <c r="U2056" i="15"/>
  <c r="R2056" i="15"/>
  <c r="O2056" i="15"/>
  <c r="H2056" i="15"/>
  <c r="C2056" i="15"/>
  <c r="AL2055" i="15"/>
  <c r="X2055" i="15"/>
  <c r="U2055" i="15"/>
  <c r="R2055" i="15"/>
  <c r="O2055" i="15"/>
  <c r="H2055" i="15"/>
  <c r="C2055" i="15"/>
  <c r="AL2054" i="15"/>
  <c r="X2054" i="15"/>
  <c r="U2054" i="15"/>
  <c r="R2054" i="15"/>
  <c r="O2054" i="15"/>
  <c r="H2054" i="15"/>
  <c r="C2054" i="15"/>
  <c r="AL2053" i="15"/>
  <c r="X2053" i="15"/>
  <c r="U2053" i="15"/>
  <c r="R2053" i="15"/>
  <c r="O2053" i="15"/>
  <c r="H2053" i="15"/>
  <c r="C2053" i="15"/>
  <c r="AL2052" i="15"/>
  <c r="X2052" i="15"/>
  <c r="U2052" i="15"/>
  <c r="R2052" i="15"/>
  <c r="O2052" i="15"/>
  <c r="H2052" i="15"/>
  <c r="C2052" i="15"/>
  <c r="AL2051" i="15"/>
  <c r="X2051" i="15"/>
  <c r="U2051" i="15"/>
  <c r="R2051" i="15"/>
  <c r="O2051" i="15"/>
  <c r="H2051" i="15"/>
  <c r="C2051" i="15"/>
  <c r="AL2050" i="15"/>
  <c r="X2050" i="15"/>
  <c r="U2050" i="15"/>
  <c r="R2050" i="15"/>
  <c r="O2050" i="15"/>
  <c r="H2050" i="15"/>
  <c r="C2050" i="15"/>
  <c r="AL2049" i="15"/>
  <c r="X2049" i="15"/>
  <c r="U2049" i="15"/>
  <c r="R2049" i="15"/>
  <c r="O2049" i="15"/>
  <c r="H2049" i="15"/>
  <c r="C2049" i="15"/>
  <c r="X2048" i="15"/>
  <c r="U2048" i="15"/>
  <c r="R2048" i="15"/>
  <c r="O2048" i="15"/>
  <c r="H2048" i="15"/>
  <c r="C2048" i="15"/>
  <c r="AL2044" i="15"/>
  <c r="X2044" i="15"/>
  <c r="U2044" i="15"/>
  <c r="R2044" i="15"/>
  <c r="O2044" i="15"/>
  <c r="H2044" i="15"/>
  <c r="C2044" i="15"/>
  <c r="AL2043" i="15"/>
  <c r="X2043" i="15"/>
  <c r="U2043" i="15"/>
  <c r="R2043" i="15"/>
  <c r="O2043" i="15"/>
  <c r="H2043" i="15"/>
  <c r="C2043" i="15"/>
  <c r="AL2042" i="15"/>
  <c r="X2042" i="15"/>
  <c r="U2042" i="15"/>
  <c r="R2042" i="15"/>
  <c r="O2042" i="15"/>
  <c r="H2042" i="15"/>
  <c r="C2042" i="15"/>
  <c r="AL2041" i="15"/>
  <c r="X2041" i="15"/>
  <c r="U2041" i="15"/>
  <c r="R2041" i="15"/>
  <c r="O2041" i="15"/>
  <c r="H2041" i="15"/>
  <c r="C2041" i="15"/>
  <c r="AL2040" i="15"/>
  <c r="X2040" i="15"/>
  <c r="U2040" i="15"/>
  <c r="R2040" i="15"/>
  <c r="O2040" i="15"/>
  <c r="H2040" i="15"/>
  <c r="C2040" i="15"/>
  <c r="AL2039" i="15"/>
  <c r="H2039" i="15"/>
  <c r="C2039" i="15"/>
  <c r="AL2038" i="15"/>
  <c r="H2038" i="15"/>
  <c r="C2038" i="15"/>
  <c r="AL2037" i="15"/>
  <c r="X2037" i="15"/>
  <c r="U2037" i="15"/>
  <c r="R2037" i="15"/>
  <c r="O2037" i="15"/>
  <c r="H2037" i="15"/>
  <c r="C2037" i="15"/>
  <c r="AL2036" i="15"/>
  <c r="X2036" i="15"/>
  <c r="U2036" i="15"/>
  <c r="R2036" i="15"/>
  <c r="O2036" i="15"/>
  <c r="H2036" i="15"/>
  <c r="C2036" i="15"/>
  <c r="AL2035" i="15"/>
  <c r="X2035" i="15"/>
  <c r="U2035" i="15"/>
  <c r="R2035" i="15"/>
  <c r="O2035" i="15"/>
  <c r="H2035" i="15"/>
  <c r="C2035" i="15"/>
  <c r="AL2034" i="15"/>
  <c r="X2034" i="15"/>
  <c r="U2034" i="15"/>
  <c r="R2034" i="15"/>
  <c r="O2034" i="15"/>
  <c r="H2034" i="15"/>
  <c r="C2034" i="15"/>
  <c r="AL2033" i="15"/>
  <c r="X2033" i="15"/>
  <c r="U2033" i="15"/>
  <c r="R2033" i="15"/>
  <c r="O2033" i="15"/>
  <c r="H2033" i="15"/>
  <c r="C2033" i="15"/>
  <c r="AL2032" i="15"/>
  <c r="X2032" i="15"/>
  <c r="U2032" i="15"/>
  <c r="R2032" i="15"/>
  <c r="O2032" i="15"/>
  <c r="H2032" i="15"/>
  <c r="C2032" i="15"/>
  <c r="AL2031" i="15"/>
  <c r="X2031" i="15"/>
  <c r="U2031" i="15"/>
  <c r="R2031" i="15"/>
  <c r="O2031" i="15"/>
  <c r="H2031" i="15"/>
  <c r="C2031" i="15"/>
  <c r="AL2030" i="15"/>
  <c r="X2030" i="15"/>
  <c r="U2030" i="15"/>
  <c r="R2030" i="15"/>
  <c r="O2030" i="15"/>
  <c r="H2030" i="15"/>
  <c r="C2030" i="15"/>
  <c r="AL2029" i="15"/>
  <c r="X2029" i="15"/>
  <c r="U2029" i="15"/>
  <c r="R2029" i="15"/>
  <c r="O2029" i="15"/>
  <c r="H2029" i="15"/>
  <c r="C2029" i="15"/>
  <c r="AL2028" i="15"/>
  <c r="X2028" i="15"/>
  <c r="U2028" i="15"/>
  <c r="R2028" i="15"/>
  <c r="O2028" i="15"/>
  <c r="H2028" i="15"/>
  <c r="C2028" i="15"/>
  <c r="AL2027" i="15"/>
  <c r="H2027" i="15"/>
  <c r="C2027" i="15"/>
  <c r="AL2026" i="15"/>
  <c r="X2026" i="15"/>
  <c r="U2026" i="15"/>
  <c r="R2026" i="15"/>
  <c r="O2026" i="15"/>
  <c r="H2026" i="15"/>
  <c r="C2026" i="15"/>
  <c r="AL2025" i="15"/>
  <c r="X2025" i="15"/>
  <c r="U2025" i="15"/>
  <c r="R2025" i="15"/>
  <c r="O2025" i="15"/>
  <c r="H2025" i="15"/>
  <c r="C2025" i="15"/>
  <c r="AL2024" i="15"/>
  <c r="X2024" i="15"/>
  <c r="U2024" i="15"/>
  <c r="R2024" i="15"/>
  <c r="O2024" i="15"/>
  <c r="H2024" i="15"/>
  <c r="C2024" i="15"/>
  <c r="AL2023" i="15"/>
  <c r="X2023" i="15"/>
  <c r="U2023" i="15"/>
  <c r="R2023" i="15"/>
  <c r="O2023" i="15"/>
  <c r="H2023" i="15"/>
  <c r="C2023" i="15"/>
  <c r="AL2022" i="15"/>
  <c r="X2022" i="15"/>
  <c r="U2022" i="15"/>
  <c r="R2022" i="15"/>
  <c r="O2022" i="15"/>
  <c r="H2022" i="15"/>
  <c r="C2022" i="15"/>
  <c r="AL2021" i="15"/>
  <c r="X2021" i="15"/>
  <c r="U2021" i="15"/>
  <c r="R2021" i="15"/>
  <c r="O2021" i="15"/>
  <c r="H2021" i="15"/>
  <c r="C2021" i="15"/>
  <c r="AL2020" i="15"/>
  <c r="X2020" i="15"/>
  <c r="U2020" i="15"/>
  <c r="R2020" i="15"/>
  <c r="O2020" i="15"/>
  <c r="H2020" i="15"/>
  <c r="C2020" i="15"/>
  <c r="AL2019" i="15"/>
  <c r="X2019" i="15"/>
  <c r="U2019" i="15"/>
  <c r="R2019" i="15"/>
  <c r="O2019" i="15"/>
  <c r="H2019" i="15"/>
  <c r="C2019" i="15"/>
  <c r="AL2018" i="15"/>
  <c r="X2018" i="15"/>
  <c r="U2018" i="15"/>
  <c r="R2018" i="15"/>
  <c r="O2018" i="15"/>
  <c r="H2018" i="15"/>
  <c r="C2018" i="15"/>
  <c r="AL2017" i="15"/>
  <c r="X2017" i="15"/>
  <c r="U2017" i="15"/>
  <c r="R2017" i="15"/>
  <c r="O2017" i="15"/>
  <c r="H2017" i="15"/>
  <c r="C2017" i="15"/>
  <c r="AL2016" i="15"/>
  <c r="X2016" i="15"/>
  <c r="U2016" i="15"/>
  <c r="R2016" i="15"/>
  <c r="O2016" i="15"/>
  <c r="H2016" i="15"/>
  <c r="C2016" i="15"/>
  <c r="AL2015" i="15"/>
  <c r="X2015" i="15"/>
  <c r="U2015" i="15"/>
  <c r="R2015" i="15"/>
  <c r="O2015" i="15"/>
  <c r="H2015" i="15"/>
  <c r="C2015" i="15"/>
  <c r="AL2014" i="15"/>
  <c r="X2014" i="15"/>
  <c r="U2014" i="15"/>
  <c r="R2014" i="15"/>
  <c r="O2014" i="15"/>
  <c r="H2014" i="15"/>
  <c r="C2014" i="15"/>
  <c r="AL2012" i="15"/>
  <c r="X2012" i="15"/>
  <c r="U2012" i="15"/>
  <c r="R2012" i="15"/>
  <c r="O2012" i="15"/>
  <c r="H2012" i="15"/>
  <c r="C2012" i="15"/>
  <c r="AL2011" i="15"/>
  <c r="X2011" i="15"/>
  <c r="U2011" i="15"/>
  <c r="R2011" i="15"/>
  <c r="O2011" i="15"/>
  <c r="H2011" i="15"/>
  <c r="C2011" i="15"/>
  <c r="AL2010" i="15"/>
  <c r="X2010" i="15"/>
  <c r="U2010" i="15"/>
  <c r="R2010" i="15"/>
  <c r="O2010" i="15"/>
  <c r="H2010" i="15"/>
  <c r="C2010" i="15"/>
  <c r="AL2009" i="15"/>
  <c r="X2009" i="15"/>
  <c r="U2009" i="15"/>
  <c r="R2009" i="15"/>
  <c r="O2009" i="15"/>
  <c r="H2009" i="15"/>
  <c r="C2009" i="15"/>
  <c r="AL2008" i="15"/>
  <c r="X2008" i="15"/>
  <c r="U2008" i="15"/>
  <c r="R2008" i="15"/>
  <c r="O2008" i="15"/>
  <c r="H2008" i="15"/>
  <c r="C2008" i="15"/>
  <c r="AL2007" i="15"/>
  <c r="X2007" i="15"/>
  <c r="U2007" i="15"/>
  <c r="R2007" i="15"/>
  <c r="O2007" i="15"/>
  <c r="H2007" i="15"/>
  <c r="C2007" i="15"/>
  <c r="AL2006" i="15"/>
  <c r="X2006" i="15"/>
  <c r="U2006" i="15"/>
  <c r="R2006" i="15"/>
  <c r="O2006" i="15"/>
  <c r="H2006" i="15"/>
  <c r="C2006" i="15"/>
  <c r="AL2005" i="15"/>
  <c r="X2005" i="15"/>
  <c r="U2005" i="15"/>
  <c r="R2005" i="15"/>
  <c r="O2005" i="15"/>
  <c r="H2005" i="15"/>
  <c r="C2005" i="15"/>
  <c r="D2000" i="15"/>
  <c r="D2002" i="15" s="1"/>
  <c r="AK1999" i="15"/>
  <c r="AK2003" i="15" s="1"/>
  <c r="AJ1999" i="15"/>
  <c r="Q223" i="13" s="1"/>
  <c r="Q241" i="13" s="1"/>
  <c r="AI1999" i="15"/>
  <c r="AH1999" i="15"/>
  <c r="O223" i="13" s="1"/>
  <c r="AG1999" i="15"/>
  <c r="N223" i="13" s="1"/>
  <c r="AF1999" i="15"/>
  <c r="M223" i="13" s="1"/>
  <c r="AE1999" i="15"/>
  <c r="AD1999" i="15"/>
  <c r="K223" i="13" s="1"/>
  <c r="AC1999" i="15"/>
  <c r="J223" i="13" s="1"/>
  <c r="AB1999" i="15"/>
  <c r="I223" i="13" s="1"/>
  <c r="AA1999" i="15"/>
  <c r="G1999" i="15"/>
  <c r="G223" i="13" s="1"/>
  <c r="F1999" i="15"/>
  <c r="F223" i="13" s="1"/>
  <c r="E1999" i="15"/>
  <c r="E223" i="13" s="1"/>
  <c r="AL1998" i="15"/>
  <c r="D1998" i="15"/>
  <c r="C1998" i="15" s="1"/>
  <c r="AL1997" i="15"/>
  <c r="D1997" i="15"/>
  <c r="C1997" i="15" s="1"/>
  <c r="AL1996" i="15"/>
  <c r="D1996" i="15"/>
  <c r="C1996" i="15" s="1"/>
  <c r="AL1995" i="15"/>
  <c r="D1995" i="15"/>
  <c r="C1995" i="15" s="1"/>
  <c r="AL1994" i="15"/>
  <c r="D1994" i="15"/>
  <c r="C1994" i="15" s="1"/>
  <c r="AL1993" i="15"/>
  <c r="D1993" i="15"/>
  <c r="C1993" i="15" s="1"/>
  <c r="AL1992" i="15"/>
  <c r="D1992" i="15"/>
  <c r="C1992" i="15" s="1"/>
  <c r="AL1991" i="15"/>
  <c r="D1991" i="15"/>
  <c r="C1991" i="15" s="1"/>
  <c r="AL1990" i="15"/>
  <c r="D1990" i="15"/>
  <c r="C1990" i="15" s="1"/>
  <c r="AL1989" i="15"/>
  <c r="D1989" i="15"/>
  <c r="C1989" i="15" s="1"/>
  <c r="AL1988" i="15"/>
  <c r="D1988" i="15"/>
  <c r="C1988" i="15" s="1"/>
  <c r="AL1987" i="15"/>
  <c r="D1987" i="15"/>
  <c r="C1987" i="15" s="1"/>
  <c r="AL1986" i="15"/>
  <c r="D1986" i="15"/>
  <c r="C1986" i="15" s="1"/>
  <c r="AL1985" i="15"/>
  <c r="D1985" i="15"/>
  <c r="C1985" i="15" s="1"/>
  <c r="AL1984" i="15"/>
  <c r="D1984" i="15"/>
  <c r="C1984" i="15" s="1"/>
  <c r="AL1983" i="15"/>
  <c r="D1983" i="15"/>
  <c r="C1983" i="15" s="1"/>
  <c r="AL1982" i="15"/>
  <c r="D1982" i="15"/>
  <c r="C1982" i="15" s="1"/>
  <c r="AL1981" i="15"/>
  <c r="D1981" i="15"/>
  <c r="C1981" i="15" s="1"/>
  <c r="AL1980" i="15"/>
  <c r="D1980" i="15"/>
  <c r="C1980" i="15" s="1"/>
  <c r="AL1979" i="15"/>
  <c r="D1979" i="15"/>
  <c r="C1979" i="15" s="1"/>
  <c r="AL1978" i="15"/>
  <c r="D1978" i="15"/>
  <c r="C1978" i="15" s="1"/>
  <c r="AL1977" i="15"/>
  <c r="D1977" i="15"/>
  <c r="C1977" i="15" s="1"/>
  <c r="AL1976" i="15"/>
  <c r="D1976" i="15"/>
  <c r="C1976" i="15" s="1"/>
  <c r="AL1975" i="15"/>
  <c r="D1975" i="15"/>
  <c r="AJ1973" i="15"/>
  <c r="AI1973" i="15"/>
  <c r="AH1973" i="15"/>
  <c r="AG1973" i="15"/>
  <c r="AF1973" i="15"/>
  <c r="AE1973" i="15"/>
  <c r="AD1973" i="15"/>
  <c r="AC1973" i="15"/>
  <c r="AB1973" i="15"/>
  <c r="AA1973" i="15"/>
  <c r="G1973" i="15"/>
  <c r="F1973" i="15"/>
  <c r="E1973" i="15"/>
  <c r="D1972" i="15"/>
  <c r="C1972" i="15" s="1"/>
  <c r="D1971" i="15"/>
  <c r="C1971" i="15" s="1"/>
  <c r="D1970" i="15"/>
  <c r="C1970" i="15" s="1"/>
  <c r="D1969" i="15"/>
  <c r="C1969" i="15" s="1"/>
  <c r="D1968" i="15"/>
  <c r="C1968" i="15" s="1"/>
  <c r="D1967" i="15"/>
  <c r="C1967" i="15" s="1"/>
  <c r="D1966" i="15"/>
  <c r="C1966" i="15" s="1"/>
  <c r="D1965" i="15"/>
  <c r="C1965" i="15" s="1"/>
  <c r="D1964" i="15"/>
  <c r="C1964" i="15" s="1"/>
  <c r="D1963" i="15"/>
  <c r="C1963" i="15" s="1"/>
  <c r="D1962" i="15"/>
  <c r="C1962" i="15" s="1"/>
  <c r="D1961" i="15"/>
  <c r="C1961" i="15" s="1"/>
  <c r="D1960" i="15"/>
  <c r="C1960" i="15" s="1"/>
  <c r="D1959" i="15"/>
  <c r="C1959" i="15" s="1"/>
  <c r="D1958" i="15"/>
  <c r="C1958" i="15" s="1"/>
  <c r="D1957" i="15"/>
  <c r="C1957" i="15" s="1"/>
  <c r="D1956" i="15"/>
  <c r="C1956" i="15" s="1"/>
  <c r="D1954" i="15"/>
  <c r="C1954" i="15" s="1"/>
  <c r="D1953" i="15"/>
  <c r="C1953" i="15" s="1"/>
  <c r="D1952" i="15"/>
  <c r="C1952" i="15" s="1"/>
  <c r="D1951" i="15"/>
  <c r="C1951" i="15" s="1"/>
  <c r="D1950" i="15"/>
  <c r="C1950" i="15" s="1"/>
  <c r="D1949" i="15"/>
  <c r="C1949" i="15" s="1"/>
  <c r="D1948" i="15"/>
  <c r="C1948" i="15" s="1"/>
  <c r="D1947" i="15"/>
  <c r="C1947" i="15" s="1"/>
  <c r="D1946" i="15"/>
  <c r="C1946" i="15" s="1"/>
  <c r="D1945" i="15"/>
  <c r="C1945" i="15" s="1"/>
  <c r="D1944" i="15"/>
  <c r="C1944" i="15" s="1"/>
  <c r="D1943" i="15"/>
  <c r="C1943" i="15" s="1"/>
  <c r="D1942" i="15"/>
  <c r="C1942" i="15" s="1"/>
  <c r="D1941" i="15"/>
  <c r="C1941" i="15" s="1"/>
  <c r="D1940" i="15"/>
  <c r="C1940" i="15" s="1"/>
  <c r="D1939" i="15"/>
  <c r="C1939" i="15" s="1"/>
  <c r="D1938" i="15"/>
  <c r="C1938" i="15" s="1"/>
  <c r="D1937" i="15"/>
  <c r="C1937" i="15" s="1"/>
  <c r="D1936" i="15"/>
  <c r="C1936" i="15" s="1"/>
  <c r="D1935" i="15"/>
  <c r="C1935" i="15" s="1"/>
  <c r="D1934" i="15"/>
  <c r="C1934" i="15" s="1"/>
  <c r="D1933" i="15"/>
  <c r="C1933" i="15" s="1"/>
  <c r="D1932" i="15"/>
  <c r="C1932" i="15" s="1"/>
  <c r="D1931" i="15"/>
  <c r="C1931" i="15" s="1"/>
  <c r="D1930" i="15"/>
  <c r="C1930" i="15" s="1"/>
  <c r="D1929" i="15"/>
  <c r="C1929" i="15" s="1"/>
  <c r="D1928" i="15"/>
  <c r="C1928" i="15" s="1"/>
  <c r="D1927" i="15"/>
  <c r="C1927" i="15" s="1"/>
  <c r="D1926" i="15"/>
  <c r="C1926" i="15" s="1"/>
  <c r="D1925" i="15"/>
  <c r="C1925" i="15" s="1"/>
  <c r="D1924" i="15"/>
  <c r="C1924" i="15" s="1"/>
  <c r="D1923" i="15"/>
  <c r="C1923" i="15" s="1"/>
  <c r="D1922" i="15"/>
  <c r="C1922" i="15" s="1"/>
  <c r="D1921" i="15"/>
  <c r="C1921" i="15" s="1"/>
  <c r="D1920" i="15"/>
  <c r="C1920" i="15" s="1"/>
  <c r="D1919" i="15"/>
  <c r="C1919" i="15" s="1"/>
  <c r="D1918" i="15"/>
  <c r="C1918" i="15" s="1"/>
  <c r="D1917" i="15"/>
  <c r="C1917" i="15" s="1"/>
  <c r="D1916" i="15"/>
  <c r="C1916" i="15" s="1"/>
  <c r="D1915" i="15"/>
  <c r="C1915" i="15" s="1"/>
  <c r="D1914" i="15"/>
  <c r="C1914" i="15" s="1"/>
  <c r="D1913" i="15"/>
  <c r="C1913" i="15" s="1"/>
  <c r="D1912" i="15"/>
  <c r="C1912" i="15" s="1"/>
  <c r="D1911" i="15"/>
  <c r="C1911" i="15" s="1"/>
  <c r="D1910" i="15"/>
  <c r="C1910" i="15" s="1"/>
  <c r="D1909" i="15"/>
  <c r="C1909" i="15" s="1"/>
  <c r="D1908" i="15"/>
  <c r="C1908" i="15" s="1"/>
  <c r="D1907" i="15"/>
  <c r="C1907" i="15" s="1"/>
  <c r="D1906" i="15"/>
  <c r="C1906" i="15" s="1"/>
  <c r="D1905" i="15"/>
  <c r="C1905" i="15" s="1"/>
  <c r="D1904" i="15"/>
  <c r="C1904" i="15" s="1"/>
  <c r="D1903" i="15"/>
  <c r="C1903" i="15" s="1"/>
  <c r="D1902" i="15"/>
  <c r="C1902" i="15" s="1"/>
  <c r="D1901" i="15"/>
  <c r="C1901" i="15" s="1"/>
  <c r="D1900" i="15"/>
  <c r="C1900" i="15" s="1"/>
  <c r="D1899" i="15"/>
  <c r="C1899" i="15" s="1"/>
  <c r="D1898" i="15"/>
  <c r="C1898" i="15" s="1"/>
  <c r="D1897" i="15"/>
  <c r="C1897" i="15" s="1"/>
  <c r="D1896" i="15"/>
  <c r="C1896" i="15" s="1"/>
  <c r="D1895" i="15"/>
  <c r="C1895" i="15" s="1"/>
  <c r="D1894" i="15"/>
  <c r="C1894" i="15" s="1"/>
  <c r="D1893" i="15"/>
  <c r="C1893" i="15" s="1"/>
  <c r="D1892" i="15"/>
  <c r="D1891" i="15"/>
  <c r="C1891" i="15" s="1"/>
  <c r="D1890" i="15"/>
  <c r="C1890" i="15" s="1"/>
  <c r="D1889" i="15"/>
  <c r="C1889" i="15" s="1"/>
  <c r="D1888" i="15"/>
  <c r="D1887" i="15"/>
  <c r="C1887" i="15" s="1"/>
  <c r="D1886" i="15"/>
  <c r="C1886" i="15" s="1"/>
  <c r="D1885" i="15"/>
  <c r="C1885" i="15" s="1"/>
  <c r="D1884" i="15"/>
  <c r="C1884" i="15" s="1"/>
  <c r="D1883" i="15"/>
  <c r="C1883" i="15" s="1"/>
  <c r="D1882" i="15"/>
  <c r="C1882" i="15" s="1"/>
  <c r="D1881" i="15"/>
  <c r="C1881" i="15" s="1"/>
  <c r="D1880" i="15"/>
  <c r="D1879" i="15"/>
  <c r="AK1877" i="15"/>
  <c r="AJ1877" i="15"/>
  <c r="R180" i="13" s="1"/>
  <c r="AI1877" i="15"/>
  <c r="Q180" i="13" s="1"/>
  <c r="AH1877" i="15"/>
  <c r="P180" i="13" s="1"/>
  <c r="AG1877" i="15"/>
  <c r="O180" i="13" s="1"/>
  <c r="AF1877" i="15"/>
  <c r="N180" i="13" s="1"/>
  <c r="AE1877" i="15"/>
  <c r="M180" i="13" s="1"/>
  <c r="AD1877" i="15"/>
  <c r="L180" i="13" s="1"/>
  <c r="AC1877" i="15"/>
  <c r="AB1877" i="15"/>
  <c r="AA1877" i="15"/>
  <c r="Z1877" i="15"/>
  <c r="Y1877" i="15"/>
  <c r="W1877" i="15"/>
  <c r="V1877" i="15"/>
  <c r="T1877" i="15"/>
  <c r="S1877" i="15"/>
  <c r="Q1877" i="15"/>
  <c r="P1877" i="15"/>
  <c r="N1877" i="15"/>
  <c r="J180" i="13" s="1"/>
  <c r="M1877" i="15"/>
  <c r="I180" i="13" s="1"/>
  <c r="L1877" i="15"/>
  <c r="T180" i="13" s="1"/>
  <c r="K1877" i="15"/>
  <c r="G180" i="13" s="1"/>
  <c r="J1877" i="15"/>
  <c r="F180" i="13" s="1"/>
  <c r="I1877" i="15"/>
  <c r="S180" i="13" s="1"/>
  <c r="AL1876" i="15"/>
  <c r="X1876" i="15"/>
  <c r="X1877" i="15" s="1"/>
  <c r="U1876" i="15"/>
  <c r="U1877" i="15" s="1"/>
  <c r="R1876" i="15"/>
  <c r="R1877" i="15" s="1"/>
  <c r="O1876" i="15"/>
  <c r="O1877" i="15" s="1"/>
  <c r="H1876" i="15"/>
  <c r="C1876" i="15"/>
  <c r="AL1875" i="15"/>
  <c r="H1875" i="15"/>
  <c r="C1875" i="15"/>
  <c r="AL1874" i="15"/>
  <c r="H1874" i="15"/>
  <c r="C1874" i="15"/>
  <c r="AL1873" i="15"/>
  <c r="H1873" i="15"/>
  <c r="C1873" i="15"/>
  <c r="AL1872" i="15"/>
  <c r="H1872" i="15"/>
  <c r="C1872" i="15"/>
  <c r="AL1871" i="15"/>
  <c r="H1871" i="15"/>
  <c r="C1871" i="15"/>
  <c r="AL1870" i="15"/>
  <c r="H1870" i="15"/>
  <c r="C1870" i="15"/>
  <c r="AL1869" i="15"/>
  <c r="H1869" i="15"/>
  <c r="C1869" i="15"/>
  <c r="AL1868" i="15"/>
  <c r="H1868" i="15"/>
  <c r="C1868" i="15"/>
  <c r="AL1867" i="15"/>
  <c r="H1867" i="15"/>
  <c r="C1867" i="15"/>
  <c r="AL1866" i="15"/>
  <c r="H1866" i="15"/>
  <c r="C1866" i="15"/>
  <c r="AL1865" i="15"/>
  <c r="H1865" i="15"/>
  <c r="C1865" i="15"/>
  <c r="AL1864" i="15"/>
  <c r="H1864" i="15"/>
  <c r="C1864" i="15"/>
  <c r="AL1863" i="15"/>
  <c r="H1863" i="15"/>
  <c r="C1863" i="15"/>
  <c r="AL1862" i="15"/>
  <c r="H1862" i="15"/>
  <c r="C1862" i="15"/>
  <c r="AL1861" i="15"/>
  <c r="H1861" i="15"/>
  <c r="C1861" i="15"/>
  <c r="AL1860" i="15"/>
  <c r="H1860" i="15"/>
  <c r="C1860" i="15"/>
  <c r="AL1859" i="15"/>
  <c r="H1859" i="15"/>
  <c r="C1859" i="15"/>
  <c r="AL1858" i="15"/>
  <c r="H1858" i="15"/>
  <c r="C1858" i="15"/>
  <c r="AL1857" i="15"/>
  <c r="H1857" i="15"/>
  <c r="C1857" i="15"/>
  <c r="AL1856" i="15"/>
  <c r="H1856" i="15"/>
  <c r="C1856" i="15"/>
  <c r="AL1855" i="15"/>
  <c r="H1855" i="15"/>
  <c r="C1855" i="15"/>
  <c r="AL1854" i="15"/>
  <c r="H1854" i="15"/>
  <c r="C1854" i="15"/>
  <c r="AL1853" i="15"/>
  <c r="H1853" i="15"/>
  <c r="C1853" i="15"/>
  <c r="AI1851" i="15"/>
  <c r="P222" i="13" s="1"/>
  <c r="AH1851" i="15"/>
  <c r="O222" i="13" s="1"/>
  <c r="AG1851" i="15"/>
  <c r="N222" i="13" s="1"/>
  <c r="AF1851" i="15"/>
  <c r="M222" i="13" s="1"/>
  <c r="M241" i="13" s="1"/>
  <c r="AE1851" i="15"/>
  <c r="L222" i="13" s="1"/>
  <c r="AD1851" i="15"/>
  <c r="K222" i="13" s="1"/>
  <c r="AC1851" i="15"/>
  <c r="J222" i="13" s="1"/>
  <c r="AB1851" i="15"/>
  <c r="I222" i="13" s="1"/>
  <c r="AA1851" i="15"/>
  <c r="H222" i="13" s="1"/>
  <c r="G1851" i="15"/>
  <c r="G222" i="13" s="1"/>
  <c r="F1851" i="15"/>
  <c r="F222" i="13" s="1"/>
  <c r="E1851" i="15"/>
  <c r="E222" i="13" s="1"/>
  <c r="D1850" i="15"/>
  <c r="C1850" i="15" s="1"/>
  <c r="D1849" i="15"/>
  <c r="C1849" i="15" s="1"/>
  <c r="D1848" i="15"/>
  <c r="C1848" i="15" s="1"/>
  <c r="D1847" i="15"/>
  <c r="C1847" i="15" s="1"/>
  <c r="D1846" i="15"/>
  <c r="C1846" i="15" s="1"/>
  <c r="D1845" i="15"/>
  <c r="C1845" i="15" s="1"/>
  <c r="D1844" i="15"/>
  <c r="C1844" i="15" s="1"/>
  <c r="D1843" i="15"/>
  <c r="C1843" i="15" s="1"/>
  <c r="D1842" i="15"/>
  <c r="C1842" i="15" s="1"/>
  <c r="D1841" i="15"/>
  <c r="C1841" i="15" s="1"/>
  <c r="D1840" i="15"/>
  <c r="C1840" i="15" s="1"/>
  <c r="D1839" i="15"/>
  <c r="C1839" i="15" s="1"/>
  <c r="D1838" i="15"/>
  <c r="C1838" i="15" s="1"/>
  <c r="D1837" i="15"/>
  <c r="C1837" i="15" s="1"/>
  <c r="D1836" i="15"/>
  <c r="C1836" i="15" s="1"/>
  <c r="AK1834" i="15"/>
  <c r="AJ1834" i="15"/>
  <c r="R179" i="13" s="1"/>
  <c r="AI1834" i="15"/>
  <c r="Q179" i="13" s="1"/>
  <c r="AH1834" i="15"/>
  <c r="P179" i="13" s="1"/>
  <c r="AG1834" i="15"/>
  <c r="O179" i="13" s="1"/>
  <c r="AF1834" i="15"/>
  <c r="N179" i="13" s="1"/>
  <c r="AE1834" i="15"/>
  <c r="M179" i="13" s="1"/>
  <c r="AD1834" i="15"/>
  <c r="L179" i="13" s="1"/>
  <c r="AC1834" i="15"/>
  <c r="AB1834" i="15"/>
  <c r="AA1834" i="15"/>
  <c r="Z1834" i="15"/>
  <c r="Y1834" i="15"/>
  <c r="W1834" i="15"/>
  <c r="V1834" i="15"/>
  <c r="T1834" i="15"/>
  <c r="S1834" i="15"/>
  <c r="Q1834" i="15"/>
  <c r="P1834" i="15"/>
  <c r="N1834" i="15"/>
  <c r="J179" i="13" s="1"/>
  <c r="M1834" i="15"/>
  <c r="I179" i="13" s="1"/>
  <c r="L1834" i="15"/>
  <c r="T179" i="13" s="1"/>
  <c r="K1834" i="15"/>
  <c r="G179" i="13" s="1"/>
  <c r="J1834" i="15"/>
  <c r="F179" i="13" s="1"/>
  <c r="I1834" i="15"/>
  <c r="S179" i="13" s="1"/>
  <c r="AL1833" i="15"/>
  <c r="X1833" i="15"/>
  <c r="U1833" i="15"/>
  <c r="R1833" i="15"/>
  <c r="O1833" i="15"/>
  <c r="H1833" i="15"/>
  <c r="C1833" i="15"/>
  <c r="AL1832" i="15"/>
  <c r="X1832" i="15"/>
  <c r="U1832" i="15"/>
  <c r="R1832" i="15"/>
  <c r="O1832" i="15"/>
  <c r="H1832" i="15"/>
  <c r="C1832" i="15"/>
  <c r="AL1831" i="15"/>
  <c r="H1831" i="15"/>
  <c r="C1831" i="15"/>
  <c r="AL1830" i="15"/>
  <c r="H1830" i="15"/>
  <c r="C1830" i="15"/>
  <c r="AL1829" i="15"/>
  <c r="H1829" i="15"/>
  <c r="C1829" i="15"/>
  <c r="AL1828" i="15"/>
  <c r="H1828" i="15"/>
  <c r="C1828" i="15"/>
  <c r="AL1827" i="15"/>
  <c r="X1827" i="15"/>
  <c r="U1827" i="15"/>
  <c r="R1827" i="15"/>
  <c r="O1827" i="15"/>
  <c r="H1827" i="15"/>
  <c r="C1827" i="15"/>
  <c r="AL1826" i="15"/>
  <c r="X1826" i="15"/>
  <c r="U1826" i="15"/>
  <c r="R1826" i="15"/>
  <c r="O1826" i="15"/>
  <c r="H1826" i="15"/>
  <c r="C1826" i="15"/>
  <c r="AL1825" i="15"/>
  <c r="X1825" i="15"/>
  <c r="U1825" i="15"/>
  <c r="R1825" i="15"/>
  <c r="O1825" i="15"/>
  <c r="H1825" i="15"/>
  <c r="C1825" i="15"/>
  <c r="AL1824" i="15"/>
  <c r="H1824" i="15"/>
  <c r="C1824" i="15"/>
  <c r="AL1823" i="15"/>
  <c r="X1823" i="15"/>
  <c r="U1823" i="15"/>
  <c r="R1823" i="15"/>
  <c r="O1823" i="15"/>
  <c r="H1823" i="15"/>
  <c r="C1823" i="15"/>
  <c r="AL1822" i="15"/>
  <c r="X1822" i="15"/>
  <c r="U1822" i="15"/>
  <c r="R1822" i="15"/>
  <c r="O1822" i="15"/>
  <c r="H1822" i="15"/>
  <c r="C1822" i="15"/>
  <c r="AL1821" i="15"/>
  <c r="X1821" i="15"/>
  <c r="U1821" i="15"/>
  <c r="R1821" i="15"/>
  <c r="O1821" i="15"/>
  <c r="H1821" i="15"/>
  <c r="C1821" i="15"/>
  <c r="AL1820" i="15"/>
  <c r="X1820" i="15"/>
  <c r="U1820" i="15"/>
  <c r="R1820" i="15"/>
  <c r="O1820" i="15"/>
  <c r="H1820" i="15"/>
  <c r="C1820" i="15"/>
  <c r="AL1819" i="15"/>
  <c r="X1819" i="15"/>
  <c r="U1819" i="15"/>
  <c r="R1819" i="15"/>
  <c r="O1819" i="15"/>
  <c r="H1819" i="15"/>
  <c r="C1819" i="15"/>
  <c r="AL1818" i="15"/>
  <c r="X1818" i="15"/>
  <c r="U1818" i="15"/>
  <c r="R1818" i="15"/>
  <c r="O1818" i="15"/>
  <c r="H1818" i="15"/>
  <c r="C1818" i="15"/>
  <c r="AL1817" i="15"/>
  <c r="X1817" i="15"/>
  <c r="U1817" i="15"/>
  <c r="R1817" i="15"/>
  <c r="O1817" i="15"/>
  <c r="H1817" i="15"/>
  <c r="C1817" i="15"/>
  <c r="AL1816" i="15"/>
  <c r="X1816" i="15"/>
  <c r="U1816" i="15"/>
  <c r="R1816" i="15"/>
  <c r="O1816" i="15"/>
  <c r="H1816" i="15"/>
  <c r="C1816" i="15"/>
  <c r="AL1815" i="15"/>
  <c r="X1815" i="15"/>
  <c r="U1815" i="15"/>
  <c r="R1815" i="15"/>
  <c r="O1815" i="15"/>
  <c r="H1815" i="15"/>
  <c r="C1815" i="15"/>
  <c r="AL1814" i="15"/>
  <c r="X1814" i="15"/>
  <c r="U1814" i="15"/>
  <c r="R1814" i="15"/>
  <c r="O1814" i="15"/>
  <c r="H1814" i="15"/>
  <c r="C1814" i="15"/>
  <c r="AL1813" i="15"/>
  <c r="X1813" i="15"/>
  <c r="U1813" i="15"/>
  <c r="R1813" i="15"/>
  <c r="O1813" i="15"/>
  <c r="H1813" i="15"/>
  <c r="C1813" i="15"/>
  <c r="AL1812" i="15"/>
  <c r="X1812" i="15"/>
  <c r="U1812" i="15"/>
  <c r="R1812" i="15"/>
  <c r="O1812" i="15"/>
  <c r="H1812" i="15"/>
  <c r="C1812" i="15"/>
  <c r="AL1811" i="15"/>
  <c r="X1811" i="15"/>
  <c r="U1811" i="15"/>
  <c r="R1811" i="15"/>
  <c r="O1811" i="15"/>
  <c r="H1811" i="15"/>
  <c r="C1811" i="15"/>
  <c r="AL1810" i="15"/>
  <c r="X1810" i="15"/>
  <c r="U1810" i="15"/>
  <c r="R1810" i="15"/>
  <c r="O1810" i="15"/>
  <c r="H1810" i="15"/>
  <c r="C1810" i="15"/>
  <c r="AL1809" i="15"/>
  <c r="X1809" i="15"/>
  <c r="U1809" i="15"/>
  <c r="R1809" i="15"/>
  <c r="O1809" i="15"/>
  <c r="H1809" i="15"/>
  <c r="C1809" i="15"/>
  <c r="AL1808" i="15"/>
  <c r="X1808" i="15"/>
  <c r="U1808" i="15"/>
  <c r="R1808" i="15"/>
  <c r="O1808" i="15"/>
  <c r="H1808" i="15"/>
  <c r="C1808" i="15"/>
  <c r="AL1807" i="15"/>
  <c r="X1807" i="15"/>
  <c r="U1807" i="15"/>
  <c r="R1807" i="15"/>
  <c r="O1807" i="15"/>
  <c r="H1807" i="15"/>
  <c r="C1807" i="15"/>
  <c r="AL1806" i="15"/>
  <c r="X1806" i="15"/>
  <c r="U1806" i="15"/>
  <c r="R1806" i="15"/>
  <c r="O1806" i="15"/>
  <c r="H1806" i="15"/>
  <c r="C1806" i="15"/>
  <c r="AL1805" i="15"/>
  <c r="X1805" i="15"/>
  <c r="U1805" i="15"/>
  <c r="R1805" i="15"/>
  <c r="O1805" i="15"/>
  <c r="H1805" i="15"/>
  <c r="C1805" i="15"/>
  <c r="AL1804" i="15"/>
  <c r="X1804" i="15"/>
  <c r="U1804" i="15"/>
  <c r="R1804" i="15"/>
  <c r="O1804" i="15"/>
  <c r="H1804" i="15"/>
  <c r="C1804" i="15"/>
  <c r="AL1803" i="15"/>
  <c r="X1803" i="15"/>
  <c r="U1803" i="15"/>
  <c r="R1803" i="15"/>
  <c r="O1803" i="15"/>
  <c r="H1803" i="15"/>
  <c r="C1803" i="15"/>
  <c r="AL1802" i="15"/>
  <c r="X1802" i="15"/>
  <c r="U1802" i="15"/>
  <c r="R1802" i="15"/>
  <c r="O1802" i="15"/>
  <c r="H1802" i="15"/>
  <c r="C1802" i="15"/>
  <c r="AL1801" i="15"/>
  <c r="X1801" i="15"/>
  <c r="U1801" i="15"/>
  <c r="R1801" i="15"/>
  <c r="O1801" i="15"/>
  <c r="H1801" i="15"/>
  <c r="C1801" i="15"/>
  <c r="AL1800" i="15"/>
  <c r="X1800" i="15"/>
  <c r="U1800" i="15"/>
  <c r="R1800" i="15"/>
  <c r="O1800" i="15"/>
  <c r="H1800" i="15"/>
  <c r="C1800" i="15"/>
  <c r="AL1799" i="15"/>
  <c r="X1799" i="15"/>
  <c r="U1799" i="15"/>
  <c r="R1799" i="15"/>
  <c r="O1799" i="15"/>
  <c r="H1799" i="15"/>
  <c r="C1799" i="15"/>
  <c r="AL1798" i="15"/>
  <c r="X1798" i="15"/>
  <c r="U1798" i="15"/>
  <c r="R1798" i="15"/>
  <c r="O1798" i="15"/>
  <c r="H1798" i="15"/>
  <c r="C1798" i="15"/>
  <c r="AL1797" i="15"/>
  <c r="X1797" i="15"/>
  <c r="U1797" i="15"/>
  <c r="R1797" i="15"/>
  <c r="O1797" i="15"/>
  <c r="H1797" i="15"/>
  <c r="C1797" i="15"/>
  <c r="AL1796" i="15"/>
  <c r="X1796" i="15"/>
  <c r="U1796" i="15"/>
  <c r="R1796" i="15"/>
  <c r="O1796" i="15"/>
  <c r="H1796" i="15"/>
  <c r="C1796" i="15"/>
  <c r="AL1795" i="15"/>
  <c r="X1795" i="15"/>
  <c r="U1795" i="15"/>
  <c r="R1795" i="15"/>
  <c r="O1795" i="15"/>
  <c r="H1795" i="15"/>
  <c r="C1795" i="15"/>
  <c r="AL1794" i="15"/>
  <c r="X1794" i="15"/>
  <c r="U1794" i="15"/>
  <c r="R1794" i="15"/>
  <c r="O1794" i="15"/>
  <c r="H1794" i="15"/>
  <c r="C1794" i="15"/>
  <c r="AL1793" i="15"/>
  <c r="H1793" i="15"/>
  <c r="C1793" i="15"/>
  <c r="AL1792" i="15"/>
  <c r="H1792" i="15"/>
  <c r="C1792" i="15"/>
  <c r="AL1791" i="15"/>
  <c r="X1791" i="15"/>
  <c r="U1791" i="15"/>
  <c r="R1791" i="15"/>
  <c r="O1791" i="15"/>
  <c r="H1791" i="15"/>
  <c r="C1791" i="15"/>
  <c r="AL1790" i="15"/>
  <c r="X1790" i="15"/>
  <c r="U1790" i="15"/>
  <c r="R1790" i="15"/>
  <c r="O1790" i="15"/>
  <c r="H1790" i="15"/>
  <c r="C1790" i="15"/>
  <c r="AL1789" i="15"/>
  <c r="X1789" i="15"/>
  <c r="U1789" i="15"/>
  <c r="R1789" i="15"/>
  <c r="O1789" i="15"/>
  <c r="H1789" i="15"/>
  <c r="C1789" i="15"/>
  <c r="AL1788" i="15"/>
  <c r="X1788" i="15"/>
  <c r="U1788" i="15"/>
  <c r="R1788" i="15"/>
  <c r="O1788" i="15"/>
  <c r="H1788" i="15"/>
  <c r="C1788" i="15"/>
  <c r="AL1787" i="15"/>
  <c r="X1787" i="15"/>
  <c r="U1787" i="15"/>
  <c r="R1787" i="15"/>
  <c r="O1787" i="15"/>
  <c r="H1787" i="15"/>
  <c r="C1787" i="15"/>
  <c r="AL1786" i="15"/>
  <c r="X1786" i="15"/>
  <c r="U1786" i="15"/>
  <c r="R1786" i="15"/>
  <c r="O1786" i="15"/>
  <c r="H1786" i="15"/>
  <c r="C1786" i="15"/>
  <c r="AL1785" i="15"/>
  <c r="X1785" i="15"/>
  <c r="U1785" i="15"/>
  <c r="R1785" i="15"/>
  <c r="O1785" i="15"/>
  <c r="H1785" i="15"/>
  <c r="C1785" i="15"/>
  <c r="AL1784" i="15"/>
  <c r="X1784" i="15"/>
  <c r="U1784" i="15"/>
  <c r="R1784" i="15"/>
  <c r="O1784" i="15"/>
  <c r="H1784" i="15"/>
  <c r="C1784" i="15"/>
  <c r="AL1783" i="15"/>
  <c r="X1783" i="15"/>
  <c r="U1783" i="15"/>
  <c r="R1783" i="15"/>
  <c r="O1783" i="15"/>
  <c r="H1783" i="15"/>
  <c r="C1783" i="15"/>
  <c r="AL1782" i="15"/>
  <c r="X1782" i="15"/>
  <c r="U1782" i="15"/>
  <c r="R1782" i="15"/>
  <c r="O1782" i="15"/>
  <c r="H1782" i="15"/>
  <c r="C1782" i="15"/>
  <c r="AL1781" i="15"/>
  <c r="H1781" i="15"/>
  <c r="C1781" i="15"/>
  <c r="AL1775" i="15"/>
  <c r="X1775" i="15"/>
  <c r="U1775" i="15"/>
  <c r="R1775" i="15"/>
  <c r="O1775" i="15"/>
  <c r="H1775" i="15"/>
  <c r="C1775" i="15"/>
  <c r="AL1774" i="15"/>
  <c r="H1774" i="15"/>
  <c r="C1774" i="15"/>
  <c r="AL1773" i="15"/>
  <c r="X1773" i="15"/>
  <c r="U1773" i="15"/>
  <c r="R1773" i="15"/>
  <c r="O1773" i="15"/>
  <c r="H1773" i="15"/>
  <c r="C1773" i="15"/>
  <c r="AL1772" i="15"/>
  <c r="X1772" i="15"/>
  <c r="U1772" i="15"/>
  <c r="R1772" i="15"/>
  <c r="O1772" i="15"/>
  <c r="H1772" i="15"/>
  <c r="C1772" i="15"/>
  <c r="AL1771" i="15"/>
  <c r="X1771" i="15"/>
  <c r="U1771" i="15"/>
  <c r="R1771" i="15"/>
  <c r="O1771" i="15"/>
  <c r="H1771" i="15"/>
  <c r="C1771" i="15"/>
  <c r="AL1770" i="15"/>
  <c r="X1770" i="15"/>
  <c r="U1770" i="15"/>
  <c r="R1770" i="15"/>
  <c r="O1770" i="15"/>
  <c r="H1770" i="15"/>
  <c r="C1770" i="15"/>
  <c r="AL1769" i="15"/>
  <c r="H1769" i="15"/>
  <c r="C1769" i="15"/>
  <c r="AL1768" i="15"/>
  <c r="H1768" i="15"/>
  <c r="C1768" i="15"/>
  <c r="AL1767" i="15"/>
  <c r="H1767" i="15"/>
  <c r="C1767" i="15"/>
  <c r="AL1766" i="15"/>
  <c r="H1766" i="15"/>
  <c r="C1766" i="15"/>
  <c r="AL1765" i="15"/>
  <c r="H1765" i="15"/>
  <c r="C1765" i="15"/>
  <c r="AL1764" i="15"/>
  <c r="H1764" i="15"/>
  <c r="C1764" i="15"/>
  <c r="AL1763" i="15"/>
  <c r="H1763" i="15"/>
  <c r="C1763" i="15"/>
  <c r="AK1760" i="15"/>
  <c r="AJ1760" i="15"/>
  <c r="R178" i="13" s="1"/>
  <c r="AI1760" i="15"/>
  <c r="Q178" i="13" s="1"/>
  <c r="AH1760" i="15"/>
  <c r="P178" i="13" s="1"/>
  <c r="AG1760" i="15"/>
  <c r="O178" i="13" s="1"/>
  <c r="AF1760" i="15"/>
  <c r="N178" i="13" s="1"/>
  <c r="AE1760" i="15"/>
  <c r="M178" i="13" s="1"/>
  <c r="AD1760" i="15"/>
  <c r="L178" i="13" s="1"/>
  <c r="AC1760" i="15"/>
  <c r="AB1760" i="15"/>
  <c r="AA1760" i="15"/>
  <c r="Z1760" i="15"/>
  <c r="Y1760" i="15"/>
  <c r="W1760" i="15"/>
  <c r="V1760" i="15"/>
  <c r="T1760" i="15"/>
  <c r="S1760" i="15"/>
  <c r="Q1760" i="15"/>
  <c r="P1760" i="15"/>
  <c r="N1760" i="15"/>
  <c r="J178" i="13" s="1"/>
  <c r="M1760" i="15"/>
  <c r="I178" i="13" s="1"/>
  <c r="L1760" i="15"/>
  <c r="T178" i="13" s="1"/>
  <c r="K1760" i="15"/>
  <c r="G178" i="13" s="1"/>
  <c r="J1760" i="15"/>
  <c r="F178" i="13" s="1"/>
  <c r="I1760" i="15"/>
  <c r="S178" i="13" s="1"/>
  <c r="AL1759" i="15"/>
  <c r="H1759" i="15"/>
  <c r="C1759" i="15"/>
  <c r="AL1758" i="15"/>
  <c r="H1758" i="15"/>
  <c r="C1758" i="15"/>
  <c r="AL1757" i="15"/>
  <c r="X1757" i="15"/>
  <c r="U1757" i="15"/>
  <c r="R1757" i="15"/>
  <c r="O1757" i="15"/>
  <c r="H1757" i="15"/>
  <c r="C1757" i="15"/>
  <c r="AL1756" i="15"/>
  <c r="X1756" i="15"/>
  <c r="U1756" i="15"/>
  <c r="R1756" i="15"/>
  <c r="O1756" i="15"/>
  <c r="H1756" i="15"/>
  <c r="C1756" i="15"/>
  <c r="AL1755" i="15"/>
  <c r="H1755" i="15"/>
  <c r="C1755" i="15"/>
  <c r="AL1754" i="15"/>
  <c r="X1754" i="15"/>
  <c r="U1754" i="15"/>
  <c r="R1754" i="15"/>
  <c r="O1754" i="15"/>
  <c r="H1754" i="15"/>
  <c r="C1754" i="15"/>
  <c r="AL1753" i="15"/>
  <c r="H1753" i="15"/>
  <c r="C1753" i="15"/>
  <c r="AL1752" i="15"/>
  <c r="X1752" i="15"/>
  <c r="U1752" i="15"/>
  <c r="R1752" i="15"/>
  <c r="O1752" i="15"/>
  <c r="H1752" i="15"/>
  <c r="C1752" i="15"/>
  <c r="AL1751" i="15"/>
  <c r="X1751" i="15"/>
  <c r="U1751" i="15"/>
  <c r="R1751" i="15"/>
  <c r="O1751" i="15"/>
  <c r="H1751" i="15"/>
  <c r="C1751" i="15"/>
  <c r="AL1750" i="15"/>
  <c r="X1750" i="15"/>
  <c r="U1750" i="15"/>
  <c r="R1750" i="15"/>
  <c r="O1750" i="15"/>
  <c r="H1750" i="15"/>
  <c r="C1750" i="15"/>
  <c r="AL1749" i="15"/>
  <c r="X1749" i="15"/>
  <c r="U1749" i="15"/>
  <c r="R1749" i="15"/>
  <c r="O1749" i="15"/>
  <c r="H1749" i="15"/>
  <c r="C1749" i="15"/>
  <c r="AL1748" i="15"/>
  <c r="X1748" i="15"/>
  <c r="U1748" i="15"/>
  <c r="R1748" i="15"/>
  <c r="O1748" i="15"/>
  <c r="H1748" i="15"/>
  <c r="C1748" i="15"/>
  <c r="AL1747" i="15"/>
  <c r="X1747" i="15"/>
  <c r="U1747" i="15"/>
  <c r="R1747" i="15"/>
  <c r="O1747" i="15"/>
  <c r="H1747" i="15"/>
  <c r="C1747" i="15"/>
  <c r="AL1746" i="15"/>
  <c r="X1746" i="15"/>
  <c r="U1746" i="15"/>
  <c r="R1746" i="15"/>
  <c r="O1746" i="15"/>
  <c r="H1746" i="15"/>
  <c r="C1746" i="15"/>
  <c r="AL1745" i="15"/>
  <c r="X1745" i="15"/>
  <c r="U1745" i="15"/>
  <c r="R1745" i="15"/>
  <c r="O1745" i="15"/>
  <c r="H1745" i="15"/>
  <c r="C1745" i="15"/>
  <c r="AL1744" i="15"/>
  <c r="X1744" i="15"/>
  <c r="U1744" i="15"/>
  <c r="R1744" i="15"/>
  <c r="O1744" i="15"/>
  <c r="H1744" i="15"/>
  <c r="C1744" i="15"/>
  <c r="AL1743" i="15"/>
  <c r="X1743" i="15"/>
  <c r="U1743" i="15"/>
  <c r="R1743" i="15"/>
  <c r="O1743" i="15"/>
  <c r="H1743" i="15"/>
  <c r="C1743" i="15"/>
  <c r="AL1742" i="15"/>
  <c r="X1742" i="15"/>
  <c r="U1742" i="15"/>
  <c r="R1742" i="15"/>
  <c r="O1742" i="15"/>
  <c r="H1742" i="15"/>
  <c r="C1742" i="15"/>
  <c r="AL1741" i="15"/>
  <c r="X1741" i="15"/>
  <c r="U1741" i="15"/>
  <c r="R1741" i="15"/>
  <c r="O1741" i="15"/>
  <c r="H1741" i="15"/>
  <c r="C1741" i="15"/>
  <c r="AL1740" i="15"/>
  <c r="X1740" i="15"/>
  <c r="U1740" i="15"/>
  <c r="R1740" i="15"/>
  <c r="O1740" i="15"/>
  <c r="H1740" i="15"/>
  <c r="C1740" i="15"/>
  <c r="AL1739" i="15"/>
  <c r="X1739" i="15"/>
  <c r="U1739" i="15"/>
  <c r="R1739" i="15"/>
  <c r="O1739" i="15"/>
  <c r="H1739" i="15"/>
  <c r="C1739" i="15"/>
  <c r="AL1738" i="15"/>
  <c r="X1738" i="15"/>
  <c r="U1738" i="15"/>
  <c r="R1738" i="15"/>
  <c r="O1738" i="15"/>
  <c r="H1738" i="15"/>
  <c r="C1738" i="15"/>
  <c r="AL1737" i="15"/>
  <c r="X1737" i="15"/>
  <c r="U1737" i="15"/>
  <c r="R1737" i="15"/>
  <c r="O1737" i="15"/>
  <c r="H1737" i="15"/>
  <c r="C1737" i="15"/>
  <c r="AL1736" i="15"/>
  <c r="X1736" i="15"/>
  <c r="U1736" i="15"/>
  <c r="R1736" i="15"/>
  <c r="O1736" i="15"/>
  <c r="H1736" i="15"/>
  <c r="C1736" i="15"/>
  <c r="AL1735" i="15"/>
  <c r="X1735" i="15"/>
  <c r="U1735" i="15"/>
  <c r="R1735" i="15"/>
  <c r="O1735" i="15"/>
  <c r="H1735" i="15"/>
  <c r="C1735" i="15"/>
  <c r="AL1734" i="15"/>
  <c r="X1734" i="15"/>
  <c r="U1734" i="15"/>
  <c r="R1734" i="15"/>
  <c r="O1734" i="15"/>
  <c r="H1734" i="15"/>
  <c r="C1734" i="15"/>
  <c r="AL1733" i="15"/>
  <c r="X1733" i="15"/>
  <c r="U1733" i="15"/>
  <c r="R1733" i="15"/>
  <c r="O1733" i="15"/>
  <c r="H1733" i="15"/>
  <c r="C1733" i="15"/>
  <c r="AL1732" i="15"/>
  <c r="X1732" i="15"/>
  <c r="U1732" i="15"/>
  <c r="R1732" i="15"/>
  <c r="O1732" i="15"/>
  <c r="H1732" i="15"/>
  <c r="C1732" i="15"/>
  <c r="AL1731" i="15"/>
  <c r="X1731" i="15"/>
  <c r="U1731" i="15"/>
  <c r="R1731" i="15"/>
  <c r="O1731" i="15"/>
  <c r="H1731" i="15"/>
  <c r="C1731" i="15"/>
  <c r="AL1730" i="15"/>
  <c r="X1730" i="15"/>
  <c r="U1730" i="15"/>
  <c r="R1730" i="15"/>
  <c r="O1730" i="15"/>
  <c r="H1730" i="15"/>
  <c r="C1730" i="15"/>
  <c r="AL1729" i="15"/>
  <c r="H1729" i="15"/>
  <c r="C1729" i="15"/>
  <c r="AL1728" i="15"/>
  <c r="X1728" i="15"/>
  <c r="U1728" i="15"/>
  <c r="R1728" i="15"/>
  <c r="O1728" i="15"/>
  <c r="H1728" i="15"/>
  <c r="C1728" i="15"/>
  <c r="AL1727" i="15"/>
  <c r="H1727" i="15"/>
  <c r="C1727" i="15"/>
  <c r="AL1726" i="15"/>
  <c r="H1726" i="15"/>
  <c r="C1726" i="15"/>
  <c r="AL1725" i="15"/>
  <c r="X1725" i="15"/>
  <c r="U1725" i="15"/>
  <c r="R1725" i="15"/>
  <c r="O1725" i="15"/>
  <c r="H1725" i="15"/>
  <c r="C1725" i="15"/>
  <c r="AL1724" i="15"/>
  <c r="X1724" i="15"/>
  <c r="U1724" i="15"/>
  <c r="R1724" i="15"/>
  <c r="O1724" i="15"/>
  <c r="H1724" i="15"/>
  <c r="C1724" i="15"/>
  <c r="AL1723" i="15"/>
  <c r="X1723" i="15"/>
  <c r="U1723" i="15"/>
  <c r="R1723" i="15"/>
  <c r="O1723" i="15"/>
  <c r="H1723" i="15"/>
  <c r="C1723" i="15"/>
  <c r="AL1722" i="15"/>
  <c r="H1722" i="15"/>
  <c r="C1722" i="15"/>
  <c r="AL1721" i="15"/>
  <c r="H1721" i="15"/>
  <c r="C1721" i="15"/>
  <c r="AL1720" i="15"/>
  <c r="X1720" i="15"/>
  <c r="U1720" i="15"/>
  <c r="R1720" i="15"/>
  <c r="O1720" i="15"/>
  <c r="H1720" i="15"/>
  <c r="C1720" i="15"/>
  <c r="AL1719" i="15"/>
  <c r="H1719" i="15"/>
  <c r="C1719" i="15"/>
  <c r="AL1718" i="15"/>
  <c r="X1718" i="15"/>
  <c r="U1718" i="15"/>
  <c r="R1718" i="15"/>
  <c r="O1718" i="15"/>
  <c r="H1718" i="15"/>
  <c r="C1718" i="15"/>
  <c r="AL1717" i="15"/>
  <c r="X1717" i="15"/>
  <c r="U1717" i="15"/>
  <c r="R1717" i="15"/>
  <c r="O1717" i="15"/>
  <c r="H1717" i="15"/>
  <c r="C1717" i="15"/>
  <c r="AL1716" i="15"/>
  <c r="X1716" i="15"/>
  <c r="U1716" i="15"/>
  <c r="R1716" i="15"/>
  <c r="O1716" i="15"/>
  <c r="H1716" i="15"/>
  <c r="C1716" i="15"/>
  <c r="AL1715" i="15"/>
  <c r="X1715" i="15"/>
  <c r="U1715" i="15"/>
  <c r="R1715" i="15"/>
  <c r="O1715" i="15"/>
  <c r="H1715" i="15"/>
  <c r="C1715" i="15"/>
  <c r="AL1714" i="15"/>
  <c r="X1714" i="15"/>
  <c r="U1714" i="15"/>
  <c r="R1714" i="15"/>
  <c r="O1714" i="15"/>
  <c r="H1714" i="15"/>
  <c r="C1714" i="15"/>
  <c r="AL1713" i="15"/>
  <c r="X1713" i="15"/>
  <c r="U1713" i="15"/>
  <c r="R1713" i="15"/>
  <c r="O1713" i="15"/>
  <c r="H1713" i="15"/>
  <c r="C1713" i="15"/>
  <c r="AL1712" i="15"/>
  <c r="X1712" i="15"/>
  <c r="U1712" i="15"/>
  <c r="R1712" i="15"/>
  <c r="O1712" i="15"/>
  <c r="H1712" i="15"/>
  <c r="C1712" i="15"/>
  <c r="AL1711" i="15"/>
  <c r="X1711" i="15"/>
  <c r="U1711" i="15"/>
  <c r="R1711" i="15"/>
  <c r="O1711" i="15"/>
  <c r="H1711" i="15"/>
  <c r="C1711" i="15"/>
  <c r="AL1710" i="15"/>
  <c r="X1710" i="15"/>
  <c r="U1710" i="15"/>
  <c r="R1710" i="15"/>
  <c r="O1710" i="15"/>
  <c r="H1710" i="15"/>
  <c r="C1710" i="15"/>
  <c r="AL1709" i="15"/>
  <c r="X1709" i="15"/>
  <c r="U1709" i="15"/>
  <c r="R1709" i="15"/>
  <c r="O1709" i="15"/>
  <c r="H1709" i="15"/>
  <c r="C1709" i="15"/>
  <c r="AL1708" i="15"/>
  <c r="X1708" i="15"/>
  <c r="U1708" i="15"/>
  <c r="R1708" i="15"/>
  <c r="O1708" i="15"/>
  <c r="H1708" i="15"/>
  <c r="C1708" i="15"/>
  <c r="AL1707" i="15"/>
  <c r="X1707" i="15"/>
  <c r="U1707" i="15"/>
  <c r="R1707" i="15"/>
  <c r="O1707" i="15"/>
  <c r="H1707" i="15"/>
  <c r="C1707" i="15"/>
  <c r="AL1706" i="15"/>
  <c r="X1706" i="15"/>
  <c r="U1706" i="15"/>
  <c r="R1706" i="15"/>
  <c r="O1706" i="15"/>
  <c r="H1706" i="15"/>
  <c r="C1706" i="15"/>
  <c r="AL1705" i="15"/>
  <c r="X1705" i="15"/>
  <c r="U1705" i="15"/>
  <c r="R1705" i="15"/>
  <c r="O1705" i="15"/>
  <c r="H1705" i="15"/>
  <c r="C1705" i="15"/>
  <c r="AL1704" i="15"/>
  <c r="X1704" i="15"/>
  <c r="U1704" i="15"/>
  <c r="R1704" i="15"/>
  <c r="O1704" i="15"/>
  <c r="H1704" i="15"/>
  <c r="C1704" i="15"/>
  <c r="AL1703" i="15"/>
  <c r="X1703" i="15"/>
  <c r="U1703" i="15"/>
  <c r="R1703" i="15"/>
  <c r="O1703" i="15"/>
  <c r="H1703" i="15"/>
  <c r="C1703" i="15"/>
  <c r="AL1702" i="15"/>
  <c r="X1702" i="15"/>
  <c r="U1702" i="15"/>
  <c r="R1702" i="15"/>
  <c r="O1702" i="15"/>
  <c r="H1702" i="15"/>
  <c r="C1702" i="15"/>
  <c r="AL1701" i="15"/>
  <c r="X1701" i="15"/>
  <c r="U1701" i="15"/>
  <c r="R1701" i="15"/>
  <c r="O1701" i="15"/>
  <c r="H1701" i="15"/>
  <c r="C1701" i="15"/>
  <c r="AK1699" i="15"/>
  <c r="AJ1699" i="15"/>
  <c r="AI1699" i="15"/>
  <c r="AH1699" i="15"/>
  <c r="AG1699" i="15"/>
  <c r="AF1699" i="15"/>
  <c r="AE1699" i="15"/>
  <c r="AD1699" i="15"/>
  <c r="AC1699" i="15"/>
  <c r="AB1699" i="15"/>
  <c r="AA1699" i="15"/>
  <c r="G1699" i="15"/>
  <c r="F1699" i="15"/>
  <c r="E1699" i="15"/>
  <c r="D1699" i="15"/>
  <c r="AL1698" i="15"/>
  <c r="C1698" i="15"/>
  <c r="C221" i="13" s="1"/>
  <c r="R177" i="13"/>
  <c r="Q177" i="13"/>
  <c r="P177" i="13"/>
  <c r="O177" i="13"/>
  <c r="N177" i="13"/>
  <c r="M177" i="13"/>
  <c r="L177" i="13"/>
  <c r="J177" i="13"/>
  <c r="I177" i="13"/>
  <c r="G177" i="13"/>
  <c r="F177" i="13"/>
  <c r="AL1693" i="15"/>
  <c r="X1693" i="15"/>
  <c r="U1693" i="15"/>
  <c r="R1693" i="15"/>
  <c r="O1693" i="15"/>
  <c r="H1693" i="15"/>
  <c r="C1693" i="15"/>
  <c r="AL1692" i="15"/>
  <c r="H1692" i="15"/>
  <c r="C1692" i="15"/>
  <c r="AL1691" i="15"/>
  <c r="X1691" i="15"/>
  <c r="U1691" i="15"/>
  <c r="R1691" i="15"/>
  <c r="O1691" i="15"/>
  <c r="H1691" i="15"/>
  <c r="C1691" i="15"/>
  <c r="AL1690" i="15"/>
  <c r="X1690" i="15"/>
  <c r="U1690" i="15"/>
  <c r="R1690" i="15"/>
  <c r="O1690" i="15"/>
  <c r="H1690" i="15"/>
  <c r="C1690" i="15"/>
  <c r="AL1689" i="15"/>
  <c r="H1689" i="15"/>
  <c r="C1689" i="15"/>
  <c r="AL1688" i="15"/>
  <c r="X1688" i="15"/>
  <c r="U1688" i="15"/>
  <c r="R1688" i="15"/>
  <c r="O1688" i="15"/>
  <c r="H1688" i="15"/>
  <c r="C1688" i="15"/>
  <c r="AL1687" i="15"/>
  <c r="X1687" i="15"/>
  <c r="U1687" i="15"/>
  <c r="R1687" i="15"/>
  <c r="O1687" i="15"/>
  <c r="H1687" i="15"/>
  <c r="C1687" i="15"/>
  <c r="AL1686" i="15"/>
  <c r="H1686" i="15"/>
  <c r="C1686" i="15"/>
  <c r="AL1685" i="15"/>
  <c r="X1685" i="15"/>
  <c r="U1685" i="15"/>
  <c r="R1685" i="15"/>
  <c r="O1685" i="15"/>
  <c r="H1685" i="15"/>
  <c r="C1685" i="15"/>
  <c r="AL1683" i="15"/>
  <c r="X1683" i="15"/>
  <c r="U1683" i="15"/>
  <c r="R1683" i="15"/>
  <c r="O1683" i="15"/>
  <c r="C1683" i="15"/>
  <c r="AL1682" i="15"/>
  <c r="X1682" i="15"/>
  <c r="U1682" i="15"/>
  <c r="R1682" i="15"/>
  <c r="O1682" i="15"/>
  <c r="C1682" i="15"/>
  <c r="AL1680" i="15"/>
  <c r="X1680" i="15"/>
  <c r="U1680" i="15"/>
  <c r="R1680" i="15"/>
  <c r="O1680" i="15"/>
  <c r="H1680" i="15"/>
  <c r="C1680" i="15"/>
  <c r="AL1679" i="15"/>
  <c r="X1679" i="15"/>
  <c r="U1679" i="15"/>
  <c r="R1679" i="15"/>
  <c r="O1679" i="15"/>
  <c r="H1679" i="15"/>
  <c r="C1679" i="15"/>
  <c r="AL1678" i="15"/>
  <c r="X1678" i="15"/>
  <c r="U1678" i="15"/>
  <c r="R1678" i="15"/>
  <c r="O1678" i="15"/>
  <c r="H1678" i="15"/>
  <c r="C1678" i="15"/>
  <c r="AL1677" i="15"/>
  <c r="H1677" i="15"/>
  <c r="C1677" i="15"/>
  <c r="AL1676" i="15"/>
  <c r="H1676" i="15"/>
  <c r="C1676" i="15"/>
  <c r="AL1673" i="15"/>
  <c r="C1673" i="15"/>
  <c r="AL1671" i="15"/>
  <c r="X1671" i="15"/>
  <c r="U1671" i="15"/>
  <c r="R1671" i="15"/>
  <c r="O1671" i="15"/>
  <c r="H1671" i="15"/>
  <c r="C1671" i="15"/>
  <c r="AL1670" i="15"/>
  <c r="H1670" i="15"/>
  <c r="C1670" i="15"/>
  <c r="AL1659" i="15"/>
  <c r="X1659" i="15"/>
  <c r="U1659" i="15"/>
  <c r="R1659" i="15"/>
  <c r="O1659" i="15"/>
  <c r="H1659" i="15"/>
  <c r="C1659" i="15"/>
  <c r="AL1658" i="15"/>
  <c r="X1658" i="15"/>
  <c r="U1658" i="15"/>
  <c r="R1658" i="15"/>
  <c r="O1658" i="15"/>
  <c r="H1658" i="15"/>
  <c r="C1658" i="15"/>
  <c r="AL1657" i="15"/>
  <c r="H1657" i="15"/>
  <c r="C1657" i="15"/>
  <c r="AL1656" i="15"/>
  <c r="X1656" i="15"/>
  <c r="U1656" i="15"/>
  <c r="R1656" i="15"/>
  <c r="O1656" i="15"/>
  <c r="H1656" i="15"/>
  <c r="C1656" i="15"/>
  <c r="AL1655" i="15"/>
  <c r="X1655" i="15"/>
  <c r="U1655" i="15"/>
  <c r="R1655" i="15"/>
  <c r="O1655" i="15"/>
  <c r="H1655" i="15"/>
  <c r="C1655" i="15"/>
  <c r="AL1654" i="15"/>
  <c r="X1654" i="15"/>
  <c r="U1654" i="15"/>
  <c r="R1654" i="15"/>
  <c r="O1654" i="15"/>
  <c r="H1654" i="15"/>
  <c r="C1654" i="15"/>
  <c r="AL1653" i="15"/>
  <c r="X1653" i="15"/>
  <c r="U1653" i="15"/>
  <c r="R1653" i="15"/>
  <c r="O1653" i="15"/>
  <c r="H1653" i="15"/>
  <c r="C1653" i="15"/>
  <c r="AL1652" i="15"/>
  <c r="X1652" i="15"/>
  <c r="U1652" i="15"/>
  <c r="R1652" i="15"/>
  <c r="O1652" i="15"/>
  <c r="H1652" i="15"/>
  <c r="C1652" i="15"/>
  <c r="AL1651" i="15"/>
  <c r="X1651" i="15"/>
  <c r="U1651" i="15"/>
  <c r="R1651" i="15"/>
  <c r="O1651" i="15"/>
  <c r="H1651" i="15"/>
  <c r="C1651" i="15"/>
  <c r="AL1650" i="15"/>
  <c r="H1650" i="15"/>
  <c r="C1650" i="15"/>
  <c r="AL1649" i="15"/>
  <c r="H1649" i="15"/>
  <c r="C1649" i="15"/>
  <c r="AL1648" i="15"/>
  <c r="X1648" i="15"/>
  <c r="U1648" i="15"/>
  <c r="R1648" i="15"/>
  <c r="O1648" i="15"/>
  <c r="H1648" i="15"/>
  <c r="C1648" i="15"/>
  <c r="AL1647" i="15"/>
  <c r="H1647" i="15"/>
  <c r="C1647" i="15"/>
  <c r="AL1646" i="15"/>
  <c r="X1646" i="15"/>
  <c r="U1646" i="15"/>
  <c r="R1646" i="15"/>
  <c r="O1646" i="15"/>
  <c r="H1646" i="15"/>
  <c r="C1646" i="15"/>
  <c r="AL1644" i="15"/>
  <c r="X1644" i="15"/>
  <c r="U1644" i="15"/>
  <c r="R1644" i="15"/>
  <c r="O1644" i="15"/>
  <c r="H1644" i="15"/>
  <c r="C1644" i="15"/>
  <c r="AL1643" i="15"/>
  <c r="X1643" i="15"/>
  <c r="U1643" i="15"/>
  <c r="R1643" i="15"/>
  <c r="O1643" i="15"/>
  <c r="H1643" i="15"/>
  <c r="C1643" i="15"/>
  <c r="AL1642" i="15"/>
  <c r="H1642" i="15"/>
  <c r="C1642" i="15"/>
  <c r="AL1641" i="15"/>
  <c r="H1641" i="15"/>
  <c r="C1641" i="15"/>
  <c r="AL1640" i="15"/>
  <c r="X1640" i="15"/>
  <c r="U1640" i="15"/>
  <c r="R1640" i="15"/>
  <c r="O1640" i="15"/>
  <c r="H1640" i="15"/>
  <c r="C1640" i="15"/>
  <c r="AL1639" i="15"/>
  <c r="H1639" i="15"/>
  <c r="C1639" i="15"/>
  <c r="AL1638" i="15"/>
  <c r="H1638" i="15"/>
  <c r="C1638" i="15"/>
  <c r="AL1637" i="15"/>
  <c r="X1637" i="15"/>
  <c r="U1637" i="15"/>
  <c r="R1637" i="15"/>
  <c r="O1637" i="15"/>
  <c r="H1637" i="15"/>
  <c r="C1637" i="15"/>
  <c r="AL1636" i="15"/>
  <c r="X1636" i="15"/>
  <c r="U1636" i="15"/>
  <c r="R1636" i="15"/>
  <c r="O1636" i="15"/>
  <c r="H1636" i="15"/>
  <c r="C1636" i="15"/>
  <c r="AL1635" i="15"/>
  <c r="X1635" i="15"/>
  <c r="U1635" i="15"/>
  <c r="R1635" i="15"/>
  <c r="O1635" i="15"/>
  <c r="H1635" i="15"/>
  <c r="C1635" i="15"/>
  <c r="AL1634" i="15"/>
  <c r="X1634" i="15"/>
  <c r="U1634" i="15"/>
  <c r="R1634" i="15"/>
  <c r="O1634" i="15"/>
  <c r="H1634" i="15"/>
  <c r="C1634" i="15"/>
  <c r="AL1633" i="15"/>
  <c r="X1633" i="15"/>
  <c r="U1633" i="15"/>
  <c r="R1633" i="15"/>
  <c r="O1633" i="15"/>
  <c r="H1633" i="15"/>
  <c r="C1633" i="15"/>
  <c r="AL1632" i="15"/>
  <c r="X1632" i="15"/>
  <c r="U1632" i="15"/>
  <c r="R1632" i="15"/>
  <c r="O1632" i="15"/>
  <c r="H1632" i="15"/>
  <c r="C1632" i="15"/>
  <c r="AL1631" i="15"/>
  <c r="H1631" i="15"/>
  <c r="C1631" i="15"/>
  <c r="AL1630" i="15"/>
  <c r="H1630" i="15"/>
  <c r="C1630" i="15"/>
  <c r="AL1629" i="15"/>
  <c r="X1629" i="15"/>
  <c r="U1629" i="15"/>
  <c r="R1629" i="15"/>
  <c r="O1629" i="15"/>
  <c r="H1629" i="15"/>
  <c r="C1629" i="15"/>
  <c r="AL1628" i="15"/>
  <c r="X1628" i="15"/>
  <c r="U1628" i="15"/>
  <c r="R1628" i="15"/>
  <c r="O1628" i="15"/>
  <c r="H1628" i="15"/>
  <c r="C1628" i="15"/>
  <c r="AL1627" i="15"/>
  <c r="H1627" i="15"/>
  <c r="C1627" i="15"/>
  <c r="AL1626" i="15"/>
  <c r="H1626" i="15"/>
  <c r="C1626" i="15"/>
  <c r="AL1625" i="15"/>
  <c r="H1625" i="15"/>
  <c r="C1625" i="15"/>
  <c r="AL1624" i="15"/>
  <c r="H1624" i="15"/>
  <c r="C1624" i="15"/>
  <c r="AL1623" i="15"/>
  <c r="H1623" i="15"/>
  <c r="C1623" i="15"/>
  <c r="AL1622" i="15"/>
  <c r="H1622" i="15"/>
  <c r="C1622" i="15"/>
  <c r="AL1621" i="15"/>
  <c r="X1621" i="15"/>
  <c r="U1621" i="15"/>
  <c r="R1621" i="15"/>
  <c r="O1621" i="15"/>
  <c r="H1621" i="15"/>
  <c r="C1621" i="15"/>
  <c r="AL1620" i="15"/>
  <c r="X1620" i="15"/>
  <c r="U1620" i="15"/>
  <c r="R1620" i="15"/>
  <c r="O1620" i="15"/>
  <c r="H1620" i="15"/>
  <c r="C1620" i="15"/>
  <c r="AL1619" i="15"/>
  <c r="X1619" i="15"/>
  <c r="U1619" i="15"/>
  <c r="R1619" i="15"/>
  <c r="O1619" i="15"/>
  <c r="H1619" i="15"/>
  <c r="C1619" i="15"/>
  <c r="AL1618" i="15"/>
  <c r="X1618" i="15"/>
  <c r="U1618" i="15"/>
  <c r="R1618" i="15"/>
  <c r="O1618" i="15"/>
  <c r="H1618" i="15"/>
  <c r="C1618" i="15"/>
  <c r="AL1617" i="15"/>
  <c r="X1617" i="15"/>
  <c r="U1617" i="15"/>
  <c r="R1617" i="15"/>
  <c r="O1617" i="15"/>
  <c r="H1617" i="15"/>
  <c r="C1617" i="15"/>
  <c r="AL1616" i="15"/>
  <c r="X1616" i="15"/>
  <c r="U1616" i="15"/>
  <c r="R1616" i="15"/>
  <c r="O1616" i="15"/>
  <c r="H1616" i="15"/>
  <c r="C1616" i="15"/>
  <c r="AL1615" i="15"/>
  <c r="X1615" i="15"/>
  <c r="U1615" i="15"/>
  <c r="R1615" i="15"/>
  <c r="O1615" i="15"/>
  <c r="H1615" i="15"/>
  <c r="C1615" i="15"/>
  <c r="AL1614" i="15"/>
  <c r="X1614" i="15"/>
  <c r="U1614" i="15"/>
  <c r="R1614" i="15"/>
  <c r="O1614" i="15"/>
  <c r="H1614" i="15"/>
  <c r="C1614" i="15"/>
  <c r="AL1613" i="15"/>
  <c r="X1613" i="15"/>
  <c r="U1613" i="15"/>
  <c r="R1613" i="15"/>
  <c r="O1613" i="15"/>
  <c r="H1613" i="15"/>
  <c r="C1613" i="15"/>
  <c r="AL1599" i="15"/>
  <c r="X1599" i="15"/>
  <c r="U1599" i="15"/>
  <c r="R1599" i="15"/>
  <c r="O1599" i="15"/>
  <c r="H1599" i="15"/>
  <c r="C1599" i="15"/>
  <c r="AL1598" i="15"/>
  <c r="X1598" i="15"/>
  <c r="U1598" i="15"/>
  <c r="R1598" i="15"/>
  <c r="O1598" i="15"/>
  <c r="H1598" i="15"/>
  <c r="C1598" i="15"/>
  <c r="AL1597" i="15"/>
  <c r="X1597" i="15"/>
  <c r="U1597" i="15"/>
  <c r="R1597" i="15"/>
  <c r="O1597" i="15"/>
  <c r="H1597" i="15"/>
  <c r="C1597" i="15"/>
  <c r="AL1596" i="15"/>
  <c r="H1596" i="15"/>
  <c r="C1596" i="15"/>
  <c r="AL1595" i="15"/>
  <c r="X1595" i="15"/>
  <c r="U1595" i="15"/>
  <c r="R1595" i="15"/>
  <c r="O1595" i="15"/>
  <c r="H1595" i="15"/>
  <c r="C1595" i="15"/>
  <c r="AL1594" i="15"/>
  <c r="X1594" i="15"/>
  <c r="U1594" i="15"/>
  <c r="R1594" i="15"/>
  <c r="O1594" i="15"/>
  <c r="H1594" i="15"/>
  <c r="C1594" i="15"/>
  <c r="AL1592" i="15"/>
  <c r="H1592" i="15"/>
  <c r="AL1591" i="15"/>
  <c r="H1591" i="15"/>
  <c r="C1591" i="15"/>
  <c r="AL1590" i="15"/>
  <c r="H1590" i="15"/>
  <c r="C1590" i="15"/>
  <c r="AL1589" i="15"/>
  <c r="H1589" i="15"/>
  <c r="C1589" i="15"/>
  <c r="AL1588" i="15"/>
  <c r="H1588" i="15"/>
  <c r="C1588" i="15"/>
  <c r="AJ1586" i="15"/>
  <c r="AI1586" i="15"/>
  <c r="AH1586" i="15"/>
  <c r="AG1586" i="15"/>
  <c r="AF1586" i="15"/>
  <c r="AE1586" i="15"/>
  <c r="AD1586" i="15"/>
  <c r="AC1586" i="15"/>
  <c r="AB1586" i="15"/>
  <c r="AA1586" i="15"/>
  <c r="G1586" i="15"/>
  <c r="F1586" i="15"/>
  <c r="E1586" i="15"/>
  <c r="D1585" i="15"/>
  <c r="C1585" i="15" s="1"/>
  <c r="D1584" i="15"/>
  <c r="C1584" i="15" s="1"/>
  <c r="D1583" i="15"/>
  <c r="C1583" i="15" s="1"/>
  <c r="D1582" i="15"/>
  <c r="C1582" i="15" s="1"/>
  <c r="D1581" i="15"/>
  <c r="C1581" i="15" s="1"/>
  <c r="D1580" i="15"/>
  <c r="C1580" i="15" s="1"/>
  <c r="D1579" i="15"/>
  <c r="C1579" i="15" s="1"/>
  <c r="D1578" i="15"/>
  <c r="C1578" i="15" s="1"/>
  <c r="D1577" i="15"/>
  <c r="C1577" i="15" s="1"/>
  <c r="D1576" i="15"/>
  <c r="C1576" i="15" s="1"/>
  <c r="D1575" i="15"/>
  <c r="C1575" i="15" s="1"/>
  <c r="D1574" i="15"/>
  <c r="C1574" i="15" s="1"/>
  <c r="D1573" i="15"/>
  <c r="C1573" i="15" s="1"/>
  <c r="D1572" i="15"/>
  <c r="C1572" i="15" s="1"/>
  <c r="D1571" i="15"/>
  <c r="C1571" i="15" s="1"/>
  <c r="D1570" i="15"/>
  <c r="C1570" i="15" s="1"/>
  <c r="D1563" i="15"/>
  <c r="C1563" i="15" s="1"/>
  <c r="D1562" i="15"/>
  <c r="C1562" i="15" s="1"/>
  <c r="D1561" i="15"/>
  <c r="C1561" i="15" s="1"/>
  <c r="D1560" i="15"/>
  <c r="C1560" i="15" s="1"/>
  <c r="D1559" i="15"/>
  <c r="C1559" i="15" s="1"/>
  <c r="D1558" i="15"/>
  <c r="C1558" i="15" s="1"/>
  <c r="D1557" i="15"/>
  <c r="C1557" i="15" s="1"/>
  <c r="D1556" i="15"/>
  <c r="C1556" i="15" s="1"/>
  <c r="D1555" i="15"/>
  <c r="C1555" i="15" s="1"/>
  <c r="D1554" i="15"/>
  <c r="C1554" i="15" s="1"/>
  <c r="D1553" i="15"/>
  <c r="C1553" i="15" s="1"/>
  <c r="D1552" i="15"/>
  <c r="C1552" i="15" s="1"/>
  <c r="D1551" i="15"/>
  <c r="C1551" i="15" s="1"/>
  <c r="D1550" i="15"/>
  <c r="C1550" i="15" s="1"/>
  <c r="D1549" i="15"/>
  <c r="C1549" i="15" s="1"/>
  <c r="D1548" i="15"/>
  <c r="C1548" i="15" s="1"/>
  <c r="D1547" i="15"/>
  <c r="C1547" i="15" s="1"/>
  <c r="D1546" i="15"/>
  <c r="C1546" i="15" s="1"/>
  <c r="D1545" i="15"/>
  <c r="C1545" i="15" s="1"/>
  <c r="D1544" i="15"/>
  <c r="C1544" i="15" s="1"/>
  <c r="D1543" i="15"/>
  <c r="C1543" i="15" s="1"/>
  <c r="D1542" i="15"/>
  <c r="C1542" i="15" s="1"/>
  <c r="D1541" i="15"/>
  <c r="C1541" i="15" s="1"/>
  <c r="D1540" i="15"/>
  <c r="C1540" i="15" s="1"/>
  <c r="D1539" i="15"/>
  <c r="C1539" i="15" s="1"/>
  <c r="D1538" i="15"/>
  <c r="C1538" i="15" s="1"/>
  <c r="D1537" i="15"/>
  <c r="C1537" i="15" s="1"/>
  <c r="D1536" i="15"/>
  <c r="C1536" i="15" s="1"/>
  <c r="D1535" i="15"/>
  <c r="C1535" i="15" s="1"/>
  <c r="D1534" i="15"/>
  <c r="C1534" i="15" s="1"/>
  <c r="D1533" i="15"/>
  <c r="C1533" i="15" s="1"/>
  <c r="D1532" i="15"/>
  <c r="C1532" i="15" s="1"/>
  <c r="D1531" i="15"/>
  <c r="C1531" i="15" s="1"/>
  <c r="D1530" i="15"/>
  <c r="C1530" i="15" s="1"/>
  <c r="D1529" i="15"/>
  <c r="C1529" i="15" s="1"/>
  <c r="D1528" i="15"/>
  <c r="C1528" i="15" s="1"/>
  <c r="D1527" i="15"/>
  <c r="C1527" i="15" s="1"/>
  <c r="D1526" i="15"/>
  <c r="C1526" i="15" s="1"/>
  <c r="D1525" i="15"/>
  <c r="C1525" i="15" s="1"/>
  <c r="D1524" i="15"/>
  <c r="C1524" i="15" s="1"/>
  <c r="D1523" i="15"/>
  <c r="C1523" i="15" s="1"/>
  <c r="D1522" i="15"/>
  <c r="C1522" i="15" s="1"/>
  <c r="D1521" i="15"/>
  <c r="C1521" i="15" s="1"/>
  <c r="D1520" i="15"/>
  <c r="C1520" i="15" s="1"/>
  <c r="D1519" i="15"/>
  <c r="C1519" i="15" s="1"/>
  <c r="D1518" i="15"/>
  <c r="C1518" i="15" s="1"/>
  <c r="D1517" i="15"/>
  <c r="C1517" i="15" s="1"/>
  <c r="D1516" i="15"/>
  <c r="R176" i="13"/>
  <c r="Q176" i="13"/>
  <c r="P176" i="13"/>
  <c r="O176" i="13"/>
  <c r="N176" i="13"/>
  <c r="M176" i="13"/>
  <c r="L176" i="13"/>
  <c r="J176" i="13"/>
  <c r="I176" i="13"/>
  <c r="G176" i="13"/>
  <c r="F176" i="13"/>
  <c r="AL1510" i="15"/>
  <c r="X1510" i="15"/>
  <c r="U1510" i="15"/>
  <c r="R1510" i="15"/>
  <c r="O1510" i="15"/>
  <c r="H1510" i="15"/>
  <c r="C1510" i="15"/>
  <c r="AL1509" i="15"/>
  <c r="X1509" i="15"/>
  <c r="U1509" i="15"/>
  <c r="R1509" i="15"/>
  <c r="O1509" i="15"/>
  <c r="H1509" i="15"/>
  <c r="C1509" i="15"/>
  <c r="AL1508" i="15"/>
  <c r="H1508" i="15"/>
  <c r="C1508" i="15"/>
  <c r="AL1507" i="15"/>
  <c r="H1507" i="15"/>
  <c r="C1507" i="15"/>
  <c r="AL1506" i="15"/>
  <c r="H1506" i="15"/>
  <c r="C1506" i="15"/>
  <c r="AL1505" i="15"/>
  <c r="H1505" i="15"/>
  <c r="C1505" i="15"/>
  <c r="AL1504" i="15"/>
  <c r="X1504" i="15"/>
  <c r="U1504" i="15"/>
  <c r="R1504" i="15"/>
  <c r="O1504" i="15"/>
  <c r="H1504" i="15"/>
  <c r="C1504" i="15"/>
  <c r="AL1503" i="15"/>
  <c r="X1503" i="15"/>
  <c r="U1503" i="15"/>
  <c r="R1503" i="15"/>
  <c r="O1503" i="15"/>
  <c r="H1503" i="15"/>
  <c r="C1503" i="15"/>
  <c r="AL1502" i="15"/>
  <c r="X1502" i="15"/>
  <c r="U1502" i="15"/>
  <c r="R1502" i="15"/>
  <c r="O1502" i="15"/>
  <c r="H1502" i="15"/>
  <c r="C1502" i="15"/>
  <c r="AL1501" i="15"/>
  <c r="X1501" i="15"/>
  <c r="U1501" i="15"/>
  <c r="R1501" i="15"/>
  <c r="O1501" i="15"/>
  <c r="H1501" i="15"/>
  <c r="C1501" i="15"/>
  <c r="AL1500" i="15"/>
  <c r="X1500" i="15"/>
  <c r="U1500" i="15"/>
  <c r="R1500" i="15"/>
  <c r="O1500" i="15"/>
  <c r="H1500" i="15"/>
  <c r="C1500" i="15"/>
  <c r="AL1499" i="15"/>
  <c r="X1499" i="15"/>
  <c r="U1499" i="15"/>
  <c r="R1499" i="15"/>
  <c r="O1499" i="15"/>
  <c r="H1499" i="15"/>
  <c r="C1499" i="15"/>
  <c r="AL1498" i="15"/>
  <c r="X1498" i="15"/>
  <c r="U1498" i="15"/>
  <c r="R1498" i="15"/>
  <c r="O1498" i="15"/>
  <c r="H1498" i="15"/>
  <c r="C1498" i="15"/>
  <c r="AL1497" i="15"/>
  <c r="X1497" i="15"/>
  <c r="U1497" i="15"/>
  <c r="R1497" i="15"/>
  <c r="O1497" i="15"/>
  <c r="H1497" i="15"/>
  <c r="C1497" i="15"/>
  <c r="AL1496" i="15"/>
  <c r="X1496" i="15"/>
  <c r="U1496" i="15"/>
  <c r="R1496" i="15"/>
  <c r="O1496" i="15"/>
  <c r="H1496" i="15"/>
  <c r="C1496" i="15"/>
  <c r="AL1495" i="15"/>
  <c r="X1495" i="15"/>
  <c r="U1495" i="15"/>
  <c r="R1495" i="15"/>
  <c r="O1495" i="15"/>
  <c r="H1495" i="15"/>
  <c r="C1495" i="15"/>
  <c r="AL1494" i="15"/>
  <c r="X1494" i="15"/>
  <c r="U1494" i="15"/>
  <c r="R1494" i="15"/>
  <c r="O1494" i="15"/>
  <c r="H1494" i="15"/>
  <c r="C1494" i="15"/>
  <c r="AL1493" i="15"/>
  <c r="H1493" i="15"/>
  <c r="C1493" i="15"/>
  <c r="AL1492" i="15"/>
  <c r="H1492" i="15"/>
  <c r="C1492" i="15"/>
  <c r="AL1491" i="15"/>
  <c r="X1491" i="15"/>
  <c r="U1491" i="15"/>
  <c r="R1491" i="15"/>
  <c r="O1491" i="15"/>
  <c r="H1491" i="15"/>
  <c r="C1491" i="15"/>
  <c r="AL1490" i="15"/>
  <c r="H1490" i="15"/>
  <c r="C1490" i="15"/>
  <c r="AL1489" i="15"/>
  <c r="X1489" i="15"/>
  <c r="U1489" i="15"/>
  <c r="R1489" i="15"/>
  <c r="O1489" i="15"/>
  <c r="H1489" i="15"/>
  <c r="C1489" i="15"/>
  <c r="AL1488" i="15"/>
  <c r="X1488" i="15"/>
  <c r="U1488" i="15"/>
  <c r="R1488" i="15"/>
  <c r="O1488" i="15"/>
  <c r="H1488" i="15"/>
  <c r="C1488" i="15"/>
  <c r="AL1487" i="15"/>
  <c r="X1487" i="15"/>
  <c r="U1487" i="15"/>
  <c r="R1487" i="15"/>
  <c r="O1487" i="15"/>
  <c r="H1487" i="15"/>
  <c r="C1487" i="15"/>
  <c r="AL1486" i="15"/>
  <c r="X1486" i="15"/>
  <c r="U1486" i="15"/>
  <c r="R1486" i="15"/>
  <c r="O1486" i="15"/>
  <c r="H1486" i="15"/>
  <c r="C1486" i="15"/>
  <c r="AL1485" i="15"/>
  <c r="X1485" i="15"/>
  <c r="U1485" i="15"/>
  <c r="R1485" i="15"/>
  <c r="O1485" i="15"/>
  <c r="H1485" i="15"/>
  <c r="C1485" i="15"/>
  <c r="AL1484" i="15"/>
  <c r="X1484" i="15"/>
  <c r="U1484" i="15"/>
  <c r="R1484" i="15"/>
  <c r="O1484" i="15"/>
  <c r="H1484" i="15"/>
  <c r="C1484" i="15"/>
  <c r="AL1483" i="15"/>
  <c r="X1483" i="15"/>
  <c r="U1483" i="15"/>
  <c r="R1483" i="15"/>
  <c r="O1483" i="15"/>
  <c r="H1483" i="15"/>
  <c r="C1483" i="15"/>
  <c r="AL1482" i="15"/>
  <c r="X1482" i="15"/>
  <c r="U1482" i="15"/>
  <c r="R1482" i="15"/>
  <c r="O1482" i="15"/>
  <c r="H1482" i="15"/>
  <c r="C1482" i="15"/>
  <c r="AL1481" i="15"/>
  <c r="X1481" i="15"/>
  <c r="U1481" i="15"/>
  <c r="R1481" i="15"/>
  <c r="O1481" i="15"/>
  <c r="H1481" i="15"/>
  <c r="C1481" i="15"/>
  <c r="AL1480" i="15"/>
  <c r="X1480" i="15"/>
  <c r="U1480" i="15"/>
  <c r="R1480" i="15"/>
  <c r="O1480" i="15"/>
  <c r="H1480" i="15"/>
  <c r="C1480" i="15"/>
  <c r="AL1479" i="15"/>
  <c r="X1479" i="15"/>
  <c r="U1479" i="15"/>
  <c r="R1479" i="15"/>
  <c r="O1479" i="15"/>
  <c r="H1479" i="15"/>
  <c r="C1479" i="15"/>
  <c r="AL1478" i="15"/>
  <c r="X1478" i="15"/>
  <c r="U1478" i="15"/>
  <c r="R1478" i="15"/>
  <c r="O1478" i="15"/>
  <c r="H1478" i="15"/>
  <c r="C1478" i="15"/>
  <c r="AL1477" i="15"/>
  <c r="X1477" i="15"/>
  <c r="U1477" i="15"/>
  <c r="R1477" i="15"/>
  <c r="O1477" i="15"/>
  <c r="H1477" i="15"/>
  <c r="C1477" i="15"/>
  <c r="AL1476" i="15"/>
  <c r="H1476" i="15"/>
  <c r="C1476" i="15"/>
  <c r="AL1475" i="15"/>
  <c r="H1475" i="15"/>
  <c r="C1475" i="15"/>
  <c r="AL1474" i="15"/>
  <c r="X1474" i="15"/>
  <c r="U1474" i="15"/>
  <c r="R1474" i="15"/>
  <c r="O1474" i="15"/>
  <c r="H1474" i="15"/>
  <c r="C1474" i="15"/>
  <c r="AL1473" i="15"/>
  <c r="X1473" i="15"/>
  <c r="U1473" i="15"/>
  <c r="R1473" i="15"/>
  <c r="O1473" i="15"/>
  <c r="H1473" i="15"/>
  <c r="C1473" i="15"/>
  <c r="AL1472" i="15"/>
  <c r="X1472" i="15"/>
  <c r="U1472" i="15"/>
  <c r="R1472" i="15"/>
  <c r="O1472" i="15"/>
  <c r="H1472" i="15"/>
  <c r="C1472" i="15"/>
  <c r="AL1471" i="15"/>
  <c r="X1471" i="15"/>
  <c r="U1471" i="15"/>
  <c r="R1471" i="15"/>
  <c r="O1471" i="15"/>
  <c r="H1471" i="15"/>
  <c r="C1471" i="15"/>
  <c r="AL1470" i="15"/>
  <c r="X1470" i="15"/>
  <c r="U1470" i="15"/>
  <c r="R1470" i="15"/>
  <c r="O1470" i="15"/>
  <c r="H1470" i="15"/>
  <c r="C1470" i="15"/>
  <c r="AL1469" i="15"/>
  <c r="X1469" i="15"/>
  <c r="U1469" i="15"/>
  <c r="R1469" i="15"/>
  <c r="O1469" i="15"/>
  <c r="H1469" i="15"/>
  <c r="C1469" i="15"/>
  <c r="AL1468" i="15"/>
  <c r="X1468" i="15"/>
  <c r="U1468" i="15"/>
  <c r="R1468" i="15"/>
  <c r="O1468" i="15"/>
  <c r="H1468" i="15"/>
  <c r="C1468" i="15"/>
  <c r="AL1467" i="15"/>
  <c r="X1467" i="15"/>
  <c r="U1467" i="15"/>
  <c r="R1467" i="15"/>
  <c r="O1467" i="15"/>
  <c r="H1467" i="15"/>
  <c r="C1467" i="15"/>
  <c r="AL1466" i="15"/>
  <c r="X1466" i="15"/>
  <c r="U1466" i="15"/>
  <c r="R1466" i="15"/>
  <c r="O1466" i="15"/>
  <c r="H1466" i="15"/>
  <c r="C1466" i="15"/>
  <c r="AL1465" i="15"/>
  <c r="X1465" i="15"/>
  <c r="U1465" i="15"/>
  <c r="R1465" i="15"/>
  <c r="O1465" i="15"/>
  <c r="H1465" i="15"/>
  <c r="C1465" i="15"/>
  <c r="AL1464" i="15"/>
  <c r="X1464" i="15"/>
  <c r="U1464" i="15"/>
  <c r="R1464" i="15"/>
  <c r="O1464" i="15"/>
  <c r="H1464" i="15"/>
  <c r="C1464" i="15"/>
  <c r="AL1463" i="15"/>
  <c r="X1463" i="15"/>
  <c r="U1463" i="15"/>
  <c r="R1463" i="15"/>
  <c r="O1463" i="15"/>
  <c r="H1463" i="15"/>
  <c r="C1463" i="15"/>
  <c r="AL1462" i="15"/>
  <c r="X1462" i="15"/>
  <c r="U1462" i="15"/>
  <c r="R1462" i="15"/>
  <c r="O1462" i="15"/>
  <c r="H1462" i="15"/>
  <c r="C1462" i="15"/>
  <c r="AL1461" i="15"/>
  <c r="H1461" i="15"/>
  <c r="C1461" i="15"/>
  <c r="AL1460" i="15"/>
  <c r="H1460" i="15"/>
  <c r="C1460" i="15"/>
  <c r="AL1459" i="15"/>
  <c r="X1459" i="15"/>
  <c r="U1459" i="15"/>
  <c r="R1459" i="15"/>
  <c r="O1459" i="15"/>
  <c r="H1459" i="15"/>
  <c r="C1459" i="15"/>
  <c r="AL1457" i="15"/>
  <c r="H1457" i="15"/>
  <c r="C1457" i="15"/>
  <c r="AL1456" i="15"/>
  <c r="H1456" i="15"/>
  <c r="C1456" i="15"/>
  <c r="AL1455" i="15"/>
  <c r="H1455" i="15"/>
  <c r="C1455" i="15"/>
  <c r="AL1454" i="15"/>
  <c r="H1454" i="15"/>
  <c r="C1454" i="15"/>
  <c r="AL1453" i="15"/>
  <c r="X1453" i="15"/>
  <c r="U1453" i="15"/>
  <c r="R1453" i="15"/>
  <c r="O1453" i="15"/>
  <c r="H1453" i="15"/>
  <c r="C1453" i="15"/>
  <c r="AL1452" i="15"/>
  <c r="H1452" i="15"/>
  <c r="C1452" i="15"/>
  <c r="AL1451" i="15"/>
  <c r="X1451" i="15"/>
  <c r="U1451" i="15"/>
  <c r="R1451" i="15"/>
  <c r="O1451" i="15"/>
  <c r="H1451" i="15"/>
  <c r="C1451" i="15"/>
  <c r="AL1450" i="15"/>
  <c r="H1450" i="15"/>
  <c r="C1450" i="15"/>
  <c r="AL1449" i="15"/>
  <c r="H1449" i="15"/>
  <c r="C1449" i="15"/>
  <c r="AL1448" i="15"/>
  <c r="H1448" i="15"/>
  <c r="C1448" i="15"/>
  <c r="AL1447" i="15"/>
  <c r="X1447" i="15"/>
  <c r="U1447" i="15"/>
  <c r="R1447" i="15"/>
  <c r="O1447" i="15"/>
  <c r="H1447" i="15"/>
  <c r="C1447" i="15"/>
  <c r="AL1446" i="15"/>
  <c r="H1446" i="15"/>
  <c r="C1446" i="15"/>
  <c r="AL1445" i="15"/>
  <c r="H1445" i="15"/>
  <c r="C1445" i="15"/>
  <c r="AL1444" i="15"/>
  <c r="H1444" i="15"/>
  <c r="C1444" i="15"/>
  <c r="AL1443" i="15"/>
  <c r="X1443" i="15"/>
  <c r="U1443" i="15"/>
  <c r="R1443" i="15"/>
  <c r="O1443" i="15"/>
  <c r="H1443" i="15"/>
  <c r="C1443" i="15"/>
  <c r="AL1442" i="15"/>
  <c r="H1442" i="15"/>
  <c r="C1442" i="15"/>
  <c r="AL1441" i="15"/>
  <c r="H1441" i="15"/>
  <c r="C1441" i="15"/>
  <c r="AL1440" i="15"/>
  <c r="H1440" i="15"/>
  <c r="C1440" i="15"/>
  <c r="AL1439" i="15"/>
  <c r="X1439" i="15"/>
  <c r="U1439" i="15"/>
  <c r="R1439" i="15"/>
  <c r="O1439" i="15"/>
  <c r="H1439" i="15"/>
  <c r="C1439" i="15"/>
  <c r="AL1438" i="15"/>
  <c r="X1438" i="15"/>
  <c r="U1438" i="15"/>
  <c r="R1438" i="15"/>
  <c r="O1438" i="15"/>
  <c r="H1438" i="15"/>
  <c r="C1438" i="15"/>
  <c r="AL1437" i="15"/>
  <c r="X1437" i="15"/>
  <c r="U1437" i="15"/>
  <c r="R1437" i="15"/>
  <c r="O1437" i="15"/>
  <c r="H1437" i="15"/>
  <c r="C1437" i="15"/>
  <c r="AL1436" i="15"/>
  <c r="H1436" i="15"/>
  <c r="C1436" i="15"/>
  <c r="AL1435" i="15"/>
  <c r="H1435" i="15"/>
  <c r="C1435" i="15"/>
  <c r="AL1434" i="15"/>
  <c r="H1434" i="15"/>
  <c r="C1434" i="15"/>
  <c r="AL1433" i="15"/>
  <c r="H1433" i="15"/>
  <c r="C1433" i="15"/>
  <c r="AL1432" i="15"/>
  <c r="H1432" i="15"/>
  <c r="C1432" i="15"/>
  <c r="AL1431" i="15"/>
  <c r="H1431" i="15"/>
  <c r="C1431" i="15"/>
  <c r="D1428" i="15"/>
  <c r="C1428" i="15" s="1"/>
  <c r="D1427" i="15"/>
  <c r="C1427" i="15" s="1"/>
  <c r="D1426" i="15"/>
  <c r="C1426" i="15" s="1"/>
  <c r="D1425" i="15"/>
  <c r="C1425" i="15" s="1"/>
  <c r="D1424" i="15"/>
  <c r="C1424" i="15" s="1"/>
  <c r="D1423" i="15"/>
  <c r="C1423" i="15" s="1"/>
  <c r="D1422" i="15"/>
  <c r="C1422" i="15" s="1"/>
  <c r="D1421" i="15"/>
  <c r="D1418" i="15"/>
  <c r="C1418" i="15" s="1"/>
  <c r="D1417" i="15"/>
  <c r="C1417" i="15" s="1"/>
  <c r="D1416" i="15"/>
  <c r="C1416" i="15" s="1"/>
  <c r="D1415" i="15"/>
  <c r="C1415" i="15" s="1"/>
  <c r="D1414" i="15"/>
  <c r="C1414" i="15" s="1"/>
  <c r="D1413" i="15"/>
  <c r="C1413" i="15" s="1"/>
  <c r="D1412" i="15"/>
  <c r="C1412" i="15" s="1"/>
  <c r="D1411" i="15"/>
  <c r="C1411" i="15" s="1"/>
  <c r="D1410" i="15"/>
  <c r="C1410" i="15" s="1"/>
  <c r="D1409" i="15"/>
  <c r="C1409" i="15" s="1"/>
  <c r="D1408" i="15"/>
  <c r="C1408" i="15" s="1"/>
  <c r="D1407" i="15"/>
  <c r="C1407" i="15" s="1"/>
  <c r="D1406" i="15"/>
  <c r="C1406" i="15" s="1"/>
  <c r="D1405" i="15"/>
  <c r="C1405" i="15" s="1"/>
  <c r="D1404" i="15"/>
  <c r="C1404" i="15" s="1"/>
  <c r="D1403" i="15"/>
  <c r="C1403" i="15" s="1"/>
  <c r="D1402" i="15"/>
  <c r="C1402" i="15" s="1"/>
  <c r="D1401" i="15"/>
  <c r="C1401" i="15" s="1"/>
  <c r="D1400" i="15"/>
  <c r="C1400" i="15" s="1"/>
  <c r="D1399" i="15"/>
  <c r="C1399" i="15" s="1"/>
  <c r="D1398" i="15"/>
  <c r="D1397" i="15"/>
  <c r="C1397" i="15" s="1"/>
  <c r="D1396" i="15"/>
  <c r="C1396" i="15" s="1"/>
  <c r="D1395" i="15"/>
  <c r="C1395" i="15" s="1"/>
  <c r="D1394" i="15"/>
  <c r="C1394" i="15" s="1"/>
  <c r="D1393" i="15"/>
  <c r="C1393" i="15" s="1"/>
  <c r="D1392" i="15"/>
  <c r="C1392" i="15" s="1"/>
  <c r="D1391" i="15"/>
  <c r="C1391" i="15" s="1"/>
  <c r="D1390" i="15"/>
  <c r="C1390" i="15" s="1"/>
  <c r="D1389" i="15"/>
  <c r="C1389" i="15" s="1"/>
  <c r="D1388" i="15"/>
  <c r="C1388" i="15" s="1"/>
  <c r="D1387" i="15"/>
  <c r="C1387" i="15" s="1"/>
  <c r="D1386" i="15"/>
  <c r="C1386" i="15" s="1"/>
  <c r="D1385" i="15"/>
  <c r="C1385" i="15" s="1"/>
  <c r="D1384" i="15"/>
  <c r="C1384" i="15" s="1"/>
  <c r="D1383" i="15"/>
  <c r="R175" i="13"/>
  <c r="Q175" i="13"/>
  <c r="P175" i="13"/>
  <c r="O175" i="13"/>
  <c r="N175" i="13"/>
  <c r="M175" i="13"/>
  <c r="L175" i="13"/>
  <c r="J175" i="13"/>
  <c r="I175" i="13"/>
  <c r="G175" i="13"/>
  <c r="F175" i="13"/>
  <c r="AL1366" i="15"/>
  <c r="X1366" i="15"/>
  <c r="U1366" i="15"/>
  <c r="R1366" i="15"/>
  <c r="O1366" i="15"/>
  <c r="H1366" i="15"/>
  <c r="C1366" i="15"/>
  <c r="AL1365" i="15"/>
  <c r="X1365" i="15"/>
  <c r="U1365" i="15"/>
  <c r="R1365" i="15"/>
  <c r="O1365" i="15"/>
  <c r="H1365" i="15"/>
  <c r="C1365" i="15"/>
  <c r="AL1364" i="15"/>
  <c r="X1364" i="15"/>
  <c r="U1364" i="15"/>
  <c r="R1364" i="15"/>
  <c r="O1364" i="15"/>
  <c r="H1364" i="15"/>
  <c r="C1364" i="15"/>
  <c r="AL1363" i="15"/>
  <c r="X1363" i="15"/>
  <c r="U1363" i="15"/>
  <c r="R1363" i="15"/>
  <c r="O1363" i="15"/>
  <c r="H1363" i="15"/>
  <c r="C1363" i="15"/>
  <c r="AL1362" i="15"/>
  <c r="X1362" i="15"/>
  <c r="U1362" i="15"/>
  <c r="R1362" i="15"/>
  <c r="O1362" i="15"/>
  <c r="H1362" i="15"/>
  <c r="C1362" i="15"/>
  <c r="AL1361" i="15"/>
  <c r="X1361" i="15"/>
  <c r="U1361" i="15"/>
  <c r="R1361" i="15"/>
  <c r="O1361" i="15"/>
  <c r="H1361" i="15"/>
  <c r="C1361" i="15"/>
  <c r="AL1360" i="15"/>
  <c r="X1360" i="15"/>
  <c r="U1360" i="15"/>
  <c r="R1360" i="15"/>
  <c r="O1360" i="15"/>
  <c r="H1360" i="15"/>
  <c r="C1360" i="15"/>
  <c r="AL1359" i="15"/>
  <c r="X1359" i="15"/>
  <c r="U1359" i="15"/>
  <c r="R1359" i="15"/>
  <c r="O1359" i="15"/>
  <c r="H1359" i="15"/>
  <c r="C1359" i="15"/>
  <c r="AL1358" i="15"/>
  <c r="X1358" i="15"/>
  <c r="U1358" i="15"/>
  <c r="R1358" i="15"/>
  <c r="O1358" i="15"/>
  <c r="H1358" i="15"/>
  <c r="C1358" i="15"/>
  <c r="AL1357" i="15"/>
  <c r="X1357" i="15"/>
  <c r="U1357" i="15"/>
  <c r="R1357" i="15"/>
  <c r="O1357" i="15"/>
  <c r="H1357" i="15"/>
  <c r="C1357" i="15"/>
  <c r="AL1356" i="15"/>
  <c r="X1356" i="15"/>
  <c r="U1356" i="15"/>
  <c r="R1356" i="15"/>
  <c r="O1356" i="15"/>
  <c r="H1356" i="15"/>
  <c r="C1356" i="15"/>
  <c r="AL1355" i="15"/>
  <c r="X1355" i="15"/>
  <c r="U1355" i="15"/>
  <c r="R1355" i="15"/>
  <c r="O1355" i="15"/>
  <c r="H1355" i="15"/>
  <c r="C1355" i="15"/>
  <c r="AL1354" i="15"/>
  <c r="X1354" i="15"/>
  <c r="U1354" i="15"/>
  <c r="R1354" i="15"/>
  <c r="O1354" i="15"/>
  <c r="H1354" i="15"/>
  <c r="C1354" i="15"/>
  <c r="AL1353" i="15"/>
  <c r="X1353" i="15"/>
  <c r="U1353" i="15"/>
  <c r="R1353" i="15"/>
  <c r="O1353" i="15"/>
  <c r="H1353" i="15"/>
  <c r="C1353" i="15"/>
  <c r="AL1352" i="15"/>
  <c r="X1352" i="15"/>
  <c r="U1352" i="15"/>
  <c r="R1352" i="15"/>
  <c r="O1352" i="15"/>
  <c r="H1352" i="15"/>
  <c r="C1352" i="15"/>
  <c r="AL1351" i="15"/>
  <c r="X1351" i="15"/>
  <c r="U1351" i="15"/>
  <c r="R1351" i="15"/>
  <c r="O1351" i="15"/>
  <c r="H1351" i="15"/>
  <c r="C1351" i="15"/>
  <c r="AL1350" i="15"/>
  <c r="X1350" i="15"/>
  <c r="U1350" i="15"/>
  <c r="R1350" i="15"/>
  <c r="O1350" i="15"/>
  <c r="H1350" i="15"/>
  <c r="C1350" i="15"/>
  <c r="AL1349" i="15"/>
  <c r="X1349" i="15"/>
  <c r="U1349" i="15"/>
  <c r="R1349" i="15"/>
  <c r="O1349" i="15"/>
  <c r="H1349" i="15"/>
  <c r="C1349" i="15"/>
  <c r="AL1348" i="15"/>
  <c r="X1348" i="15"/>
  <c r="U1348" i="15"/>
  <c r="R1348" i="15"/>
  <c r="O1348" i="15"/>
  <c r="H1348" i="15"/>
  <c r="C1348" i="15"/>
  <c r="AL1347" i="15"/>
  <c r="X1347" i="15"/>
  <c r="U1347" i="15"/>
  <c r="R1347" i="15"/>
  <c r="O1347" i="15"/>
  <c r="H1347" i="15"/>
  <c r="C1347" i="15"/>
  <c r="AL1346" i="15"/>
  <c r="X1346" i="15"/>
  <c r="U1346" i="15"/>
  <c r="R1346" i="15"/>
  <c r="O1346" i="15"/>
  <c r="H1346" i="15"/>
  <c r="C1346" i="15"/>
  <c r="AL1345" i="15"/>
  <c r="X1345" i="15"/>
  <c r="U1345" i="15"/>
  <c r="R1345" i="15"/>
  <c r="O1345" i="15"/>
  <c r="H1345" i="15"/>
  <c r="C1345" i="15"/>
  <c r="AL1344" i="15"/>
  <c r="X1344" i="15"/>
  <c r="U1344" i="15"/>
  <c r="R1344" i="15"/>
  <c r="O1344" i="15"/>
  <c r="H1344" i="15"/>
  <c r="C1344" i="15"/>
  <c r="AL1343" i="15"/>
  <c r="X1343" i="15"/>
  <c r="U1343" i="15"/>
  <c r="R1343" i="15"/>
  <c r="O1343" i="15"/>
  <c r="H1343" i="15"/>
  <c r="C1343" i="15"/>
  <c r="AL1342" i="15"/>
  <c r="X1342" i="15"/>
  <c r="U1342" i="15"/>
  <c r="R1342" i="15"/>
  <c r="O1342" i="15"/>
  <c r="H1342" i="15"/>
  <c r="C1342" i="15"/>
  <c r="AL1341" i="15"/>
  <c r="X1341" i="15"/>
  <c r="U1341" i="15"/>
  <c r="R1341" i="15"/>
  <c r="O1341" i="15"/>
  <c r="H1341" i="15"/>
  <c r="C1341" i="15"/>
  <c r="AL1340" i="15"/>
  <c r="X1340" i="15"/>
  <c r="U1340" i="15"/>
  <c r="R1340" i="15"/>
  <c r="O1340" i="15"/>
  <c r="H1340" i="15"/>
  <c r="C1340" i="15"/>
  <c r="AL1339" i="15"/>
  <c r="X1339" i="15"/>
  <c r="U1339" i="15"/>
  <c r="R1339" i="15"/>
  <c r="O1339" i="15"/>
  <c r="H1339" i="15"/>
  <c r="C1339" i="15"/>
  <c r="AL1338" i="15"/>
  <c r="X1338" i="15"/>
  <c r="U1338" i="15"/>
  <c r="R1338" i="15"/>
  <c r="O1338" i="15"/>
  <c r="H1338" i="15"/>
  <c r="C1338" i="15"/>
  <c r="AL1337" i="15"/>
  <c r="X1337" i="15"/>
  <c r="U1337" i="15"/>
  <c r="R1337" i="15"/>
  <c r="O1337" i="15"/>
  <c r="H1337" i="15"/>
  <c r="C1337" i="15"/>
  <c r="AL1336" i="15"/>
  <c r="X1336" i="15"/>
  <c r="U1336" i="15"/>
  <c r="R1336" i="15"/>
  <c r="O1336" i="15"/>
  <c r="H1336" i="15"/>
  <c r="C1336" i="15"/>
  <c r="AL1335" i="15"/>
  <c r="X1335" i="15"/>
  <c r="U1335" i="15"/>
  <c r="R1335" i="15"/>
  <c r="O1335" i="15"/>
  <c r="H1335" i="15"/>
  <c r="C1335" i="15"/>
  <c r="AL1334" i="15"/>
  <c r="X1334" i="15"/>
  <c r="U1334" i="15"/>
  <c r="R1334" i="15"/>
  <c r="O1334" i="15"/>
  <c r="H1334" i="15"/>
  <c r="C1334" i="15"/>
  <c r="AL1333" i="15"/>
  <c r="X1333" i="15"/>
  <c r="U1333" i="15"/>
  <c r="R1333" i="15"/>
  <c r="O1333" i="15"/>
  <c r="H1333" i="15"/>
  <c r="C1333" i="15"/>
  <c r="AL1332" i="15"/>
  <c r="X1332" i="15"/>
  <c r="U1332" i="15"/>
  <c r="R1332" i="15"/>
  <c r="O1332" i="15"/>
  <c r="H1332" i="15"/>
  <c r="C1332" i="15"/>
  <c r="AL1331" i="15"/>
  <c r="X1331" i="15"/>
  <c r="U1331" i="15"/>
  <c r="R1331" i="15"/>
  <c r="O1331" i="15"/>
  <c r="H1331" i="15"/>
  <c r="C1331" i="15"/>
  <c r="AL1330" i="15"/>
  <c r="X1330" i="15"/>
  <c r="U1330" i="15"/>
  <c r="R1330" i="15"/>
  <c r="O1330" i="15"/>
  <c r="H1330" i="15"/>
  <c r="C1330" i="15"/>
  <c r="AL1329" i="15"/>
  <c r="X1329" i="15"/>
  <c r="U1329" i="15"/>
  <c r="R1329" i="15"/>
  <c r="O1329" i="15"/>
  <c r="H1329" i="15"/>
  <c r="C1329" i="15"/>
  <c r="AL1328" i="15"/>
  <c r="X1328" i="15"/>
  <c r="U1328" i="15"/>
  <c r="R1328" i="15"/>
  <c r="O1328" i="15"/>
  <c r="H1328" i="15"/>
  <c r="C1328" i="15"/>
  <c r="AL1327" i="15"/>
  <c r="X1327" i="15"/>
  <c r="U1327" i="15"/>
  <c r="R1327" i="15"/>
  <c r="O1327" i="15"/>
  <c r="H1327" i="15"/>
  <c r="C1327" i="15"/>
  <c r="AL1326" i="15"/>
  <c r="X1326" i="15"/>
  <c r="U1326" i="15"/>
  <c r="R1326" i="15"/>
  <c r="O1326" i="15"/>
  <c r="H1326" i="15"/>
  <c r="C1326" i="15"/>
  <c r="AL1325" i="15"/>
  <c r="X1325" i="15"/>
  <c r="U1325" i="15"/>
  <c r="R1325" i="15"/>
  <c r="O1325" i="15"/>
  <c r="H1325" i="15"/>
  <c r="C1325" i="15"/>
  <c r="AL1324" i="15"/>
  <c r="X1324" i="15"/>
  <c r="U1324" i="15"/>
  <c r="R1324" i="15"/>
  <c r="O1324" i="15"/>
  <c r="H1324" i="15"/>
  <c r="C1324" i="15"/>
  <c r="AL1323" i="15"/>
  <c r="X1323" i="15"/>
  <c r="U1323" i="15"/>
  <c r="R1323" i="15"/>
  <c r="O1323" i="15"/>
  <c r="H1323" i="15"/>
  <c r="C1323" i="15"/>
  <c r="AL1322" i="15"/>
  <c r="X1322" i="15"/>
  <c r="U1322" i="15"/>
  <c r="R1322" i="15"/>
  <c r="O1322" i="15"/>
  <c r="H1322" i="15"/>
  <c r="C1322" i="15"/>
  <c r="AL1321" i="15"/>
  <c r="X1321" i="15"/>
  <c r="U1321" i="15"/>
  <c r="R1321" i="15"/>
  <c r="O1321" i="15"/>
  <c r="H1321" i="15"/>
  <c r="C1321" i="15"/>
  <c r="AL1320" i="15"/>
  <c r="X1320" i="15"/>
  <c r="U1320" i="15"/>
  <c r="R1320" i="15"/>
  <c r="O1320" i="15"/>
  <c r="H1320" i="15"/>
  <c r="C1320" i="15"/>
  <c r="AL1319" i="15"/>
  <c r="X1319" i="15"/>
  <c r="U1319" i="15"/>
  <c r="R1319" i="15"/>
  <c r="O1319" i="15"/>
  <c r="H1319" i="15"/>
  <c r="C1319" i="15"/>
  <c r="AL1318" i="15"/>
  <c r="X1318" i="15"/>
  <c r="U1318" i="15"/>
  <c r="R1318" i="15"/>
  <c r="O1318" i="15"/>
  <c r="H1318" i="15"/>
  <c r="C1318" i="15"/>
  <c r="AL1317" i="15"/>
  <c r="X1317" i="15"/>
  <c r="U1317" i="15"/>
  <c r="R1317" i="15"/>
  <c r="O1317" i="15"/>
  <c r="H1317" i="15"/>
  <c r="C1317" i="15"/>
  <c r="AL1316" i="15"/>
  <c r="X1316" i="15"/>
  <c r="U1316" i="15"/>
  <c r="R1316" i="15"/>
  <c r="O1316" i="15"/>
  <c r="H1316" i="15"/>
  <c r="C1316" i="15"/>
  <c r="AL1315" i="15"/>
  <c r="X1315" i="15"/>
  <c r="U1315" i="15"/>
  <c r="R1315" i="15"/>
  <c r="O1315" i="15"/>
  <c r="H1315" i="15"/>
  <c r="C1315" i="15"/>
  <c r="AL1314" i="15"/>
  <c r="X1314" i="15"/>
  <c r="U1314" i="15"/>
  <c r="R1314" i="15"/>
  <c r="O1314" i="15"/>
  <c r="H1314" i="15"/>
  <c r="C1314" i="15"/>
  <c r="AL1313" i="15"/>
  <c r="X1313" i="15"/>
  <c r="U1313" i="15"/>
  <c r="R1313" i="15"/>
  <c r="O1313" i="15"/>
  <c r="H1313" i="15"/>
  <c r="C1313" i="15"/>
  <c r="AL1312" i="15"/>
  <c r="X1312" i="15"/>
  <c r="U1312" i="15"/>
  <c r="R1312" i="15"/>
  <c r="O1312" i="15"/>
  <c r="H1312" i="15"/>
  <c r="C1312" i="15"/>
  <c r="AL1311" i="15"/>
  <c r="X1311" i="15"/>
  <c r="U1311" i="15"/>
  <c r="R1311" i="15"/>
  <c r="O1311" i="15"/>
  <c r="H1311" i="15"/>
  <c r="C1311" i="15"/>
  <c r="AL1310" i="15"/>
  <c r="X1310" i="15"/>
  <c r="U1310" i="15"/>
  <c r="R1310" i="15"/>
  <c r="O1310" i="15"/>
  <c r="H1310" i="15"/>
  <c r="C1310" i="15"/>
  <c r="AL1309" i="15"/>
  <c r="X1309" i="15"/>
  <c r="U1309" i="15"/>
  <c r="R1309" i="15"/>
  <c r="O1309" i="15"/>
  <c r="H1309" i="15"/>
  <c r="C1309" i="15"/>
  <c r="AL1308" i="15"/>
  <c r="X1308" i="15"/>
  <c r="U1308" i="15"/>
  <c r="R1308" i="15"/>
  <c r="O1308" i="15"/>
  <c r="H1308" i="15"/>
  <c r="C1308" i="15"/>
  <c r="AL1307" i="15"/>
  <c r="X1307" i="15"/>
  <c r="U1307" i="15"/>
  <c r="R1307" i="15"/>
  <c r="O1307" i="15"/>
  <c r="H1307" i="15"/>
  <c r="C1307" i="15"/>
  <c r="AL1306" i="15"/>
  <c r="X1306" i="15"/>
  <c r="U1306" i="15"/>
  <c r="R1306" i="15"/>
  <c r="O1306" i="15"/>
  <c r="H1306" i="15"/>
  <c r="C1306" i="15"/>
  <c r="AL1305" i="15"/>
  <c r="X1305" i="15"/>
  <c r="U1305" i="15"/>
  <c r="R1305" i="15"/>
  <c r="O1305" i="15"/>
  <c r="H1305" i="15"/>
  <c r="C1305" i="15"/>
  <c r="AL1304" i="15"/>
  <c r="X1304" i="15"/>
  <c r="U1304" i="15"/>
  <c r="R1304" i="15"/>
  <c r="O1304" i="15"/>
  <c r="H1304" i="15"/>
  <c r="C1304" i="15"/>
  <c r="AL1303" i="15"/>
  <c r="X1303" i="15"/>
  <c r="U1303" i="15"/>
  <c r="R1303" i="15"/>
  <c r="O1303" i="15"/>
  <c r="H1303" i="15"/>
  <c r="C1303" i="15"/>
  <c r="AL1302" i="15"/>
  <c r="X1302" i="15"/>
  <c r="U1302" i="15"/>
  <c r="R1302" i="15"/>
  <c r="O1302" i="15"/>
  <c r="H1302" i="15"/>
  <c r="C1302" i="15"/>
  <c r="AL1301" i="15"/>
  <c r="X1301" i="15"/>
  <c r="U1301" i="15"/>
  <c r="R1301" i="15"/>
  <c r="O1301" i="15"/>
  <c r="H1301" i="15"/>
  <c r="C1301" i="15"/>
  <c r="AL1300" i="15"/>
  <c r="X1300" i="15"/>
  <c r="U1300" i="15"/>
  <c r="R1300" i="15"/>
  <c r="O1300" i="15"/>
  <c r="H1300" i="15"/>
  <c r="C1300" i="15"/>
  <c r="D1297" i="15"/>
  <c r="C1297" i="15" s="1"/>
  <c r="D1296" i="15"/>
  <c r="C1296" i="15" s="1"/>
  <c r="D1295" i="15"/>
  <c r="C1295" i="15" s="1"/>
  <c r="D1294" i="15"/>
  <c r="C1294" i="15" s="1"/>
  <c r="D1293" i="15"/>
  <c r="C1293" i="15" s="1"/>
  <c r="D1292" i="15"/>
  <c r="C1292" i="15" s="1"/>
  <c r="D1291" i="15"/>
  <c r="C1291" i="15" s="1"/>
  <c r="D1290" i="15"/>
  <c r="C1290" i="15" s="1"/>
  <c r="D1289" i="15"/>
  <c r="C1289" i="15" s="1"/>
  <c r="D1288" i="15"/>
  <c r="C1288" i="15" s="1"/>
  <c r="D1287" i="15"/>
  <c r="C1287" i="15" s="1"/>
  <c r="D1286" i="15"/>
  <c r="D1285" i="15"/>
  <c r="C1285" i="15" s="1"/>
  <c r="D1284" i="15"/>
  <c r="C1284" i="15" s="1"/>
  <c r="D1283" i="15"/>
  <c r="C1283" i="15" s="1"/>
  <c r="D1282" i="15"/>
  <c r="C1282" i="15" s="1"/>
  <c r="D1281" i="15"/>
  <c r="C1281" i="15" s="1"/>
  <c r="D1280" i="15"/>
  <c r="C1280" i="15" s="1"/>
  <c r="D1279" i="15"/>
  <c r="C1279" i="15" s="1"/>
  <c r="D1278" i="15"/>
  <c r="C1278" i="15" s="1"/>
  <c r="D1277" i="15"/>
  <c r="C1277" i="15" s="1"/>
  <c r="D1276" i="15"/>
  <c r="C1276" i="15" s="1"/>
  <c r="D1275" i="15"/>
  <c r="C1275" i="15" s="1"/>
  <c r="D1274" i="15"/>
  <c r="C1274" i="15" s="1"/>
  <c r="D1273" i="15"/>
  <c r="C1273" i="15" s="1"/>
  <c r="D1272" i="15"/>
  <c r="C1272" i="15" s="1"/>
  <c r="D1271" i="15"/>
  <c r="C1271" i="15" s="1"/>
  <c r="D1270" i="15"/>
  <c r="C1270" i="15" s="1"/>
  <c r="D1269" i="15"/>
  <c r="C1269" i="15" s="1"/>
  <c r="D1268" i="15"/>
  <c r="C1268" i="15" s="1"/>
  <c r="D1267" i="15"/>
  <c r="C1267" i="15" s="1"/>
  <c r="D1266" i="15"/>
  <c r="C1266" i="15" s="1"/>
  <c r="D1265" i="15"/>
  <c r="C1265" i="15" s="1"/>
  <c r="D1264" i="15"/>
  <c r="C1264" i="15" s="1"/>
  <c r="D1263" i="15"/>
  <c r="C1263" i="15" s="1"/>
  <c r="D1262" i="15"/>
  <c r="C1262" i="15" s="1"/>
  <c r="D1261" i="15"/>
  <c r="C1261" i="15" s="1"/>
  <c r="D1260" i="15"/>
  <c r="C1260" i="15" s="1"/>
  <c r="D1259" i="15"/>
  <c r="C1259" i="15" s="1"/>
  <c r="D1258" i="15"/>
  <c r="C1258" i="15" s="1"/>
  <c r="D1257" i="15"/>
  <c r="C1257" i="15" s="1"/>
  <c r="D1256" i="15"/>
  <c r="C1256" i="15" s="1"/>
  <c r="D1255" i="15"/>
  <c r="C1255" i="15" s="1"/>
  <c r="D1254" i="15"/>
  <c r="C1254" i="15" s="1"/>
  <c r="D1253" i="15"/>
  <c r="C1253" i="15" s="1"/>
  <c r="D1252" i="15"/>
  <c r="C1252" i="15" s="1"/>
  <c r="D1251" i="15"/>
  <c r="C1251" i="15" s="1"/>
  <c r="D1250" i="15"/>
  <c r="C1250" i="15" s="1"/>
  <c r="D1249" i="15"/>
  <c r="C1249" i="15" s="1"/>
  <c r="D1248" i="15"/>
  <c r="AL1247" i="15"/>
  <c r="D1247" i="15"/>
  <c r="C1247" i="15" s="1"/>
  <c r="AL1246" i="15"/>
  <c r="D1246" i="15"/>
  <c r="C1246" i="15" s="1"/>
  <c r="AL1245" i="15"/>
  <c r="D1245" i="15"/>
  <c r="C1245" i="15" s="1"/>
  <c r="AL1244" i="15"/>
  <c r="D1244" i="15"/>
  <c r="C1244" i="15" s="1"/>
  <c r="AL1243" i="15"/>
  <c r="D1243" i="15"/>
  <c r="C1243" i="15" s="1"/>
  <c r="AL1242" i="15"/>
  <c r="D1242" i="15"/>
  <c r="AL1236" i="15"/>
  <c r="E35" i="13" s="1"/>
  <c r="D1236" i="15"/>
  <c r="C1236" i="15" s="1"/>
  <c r="C35" i="13" s="1"/>
  <c r="AL1235" i="15"/>
  <c r="E34" i="13" s="1"/>
  <c r="D1235" i="15"/>
  <c r="C1235" i="15" s="1"/>
  <c r="C34" i="13" s="1"/>
  <c r="AL1234" i="15"/>
  <c r="E18" i="13" s="1"/>
  <c r="E10" i="13" s="1"/>
  <c r="D1234" i="15"/>
  <c r="C1234" i="15" s="1"/>
  <c r="C18" i="13" s="1"/>
  <c r="C10" i="13" s="1"/>
  <c r="AL1233" i="15"/>
  <c r="E29" i="13" s="1"/>
  <c r="D1233" i="15"/>
  <c r="C1233" i="15" s="1"/>
  <c r="C29" i="13" s="1"/>
  <c r="AL1232" i="15"/>
  <c r="E28" i="13" s="1"/>
  <c r="D1232" i="15"/>
  <c r="C1232" i="15" s="1"/>
  <c r="C28" i="13" s="1"/>
  <c r="AL1231" i="15"/>
  <c r="E27" i="13" s="1"/>
  <c r="D1231" i="15"/>
  <c r="C1231" i="15" s="1"/>
  <c r="C27" i="13" s="1"/>
  <c r="AL1230" i="15"/>
  <c r="E26" i="13" s="1"/>
  <c r="D1230" i="15"/>
  <c r="C1230" i="15" s="1"/>
  <c r="C26" i="13" s="1"/>
  <c r="AJ1227" i="15"/>
  <c r="AI1227" i="15"/>
  <c r="AH1227" i="15"/>
  <c r="AG1227" i="15"/>
  <c r="AF1227" i="15"/>
  <c r="AE1227" i="15"/>
  <c r="AD1227" i="15"/>
  <c r="AC1227" i="15"/>
  <c r="AB1227" i="15"/>
  <c r="G1227" i="15"/>
  <c r="F1227" i="15"/>
  <c r="E1227" i="15"/>
  <c r="D246" i="13" s="1"/>
  <c r="D1226" i="15"/>
  <c r="C1226" i="15" s="1"/>
  <c r="D1225" i="15"/>
  <c r="C1225" i="15" s="1"/>
  <c r="D1224" i="15"/>
  <c r="C1224" i="15" s="1"/>
  <c r="D1223" i="15"/>
  <c r="C1223" i="15" s="1"/>
  <c r="D1222" i="15"/>
  <c r="C1222" i="15" s="1"/>
  <c r="D1221" i="15"/>
  <c r="C1221" i="15" s="1"/>
  <c r="D1220" i="15"/>
  <c r="C1220" i="15" s="1"/>
  <c r="D1219" i="15"/>
  <c r="C1219" i="15" s="1"/>
  <c r="D1218" i="15"/>
  <c r="C1218" i="15" s="1"/>
  <c r="D1217" i="15"/>
  <c r="C1217" i="15" s="1"/>
  <c r="D1216" i="15"/>
  <c r="C1216" i="15" s="1"/>
  <c r="D1215" i="15"/>
  <c r="C1215" i="15" s="1"/>
  <c r="D1214" i="15"/>
  <c r="C1214" i="15" s="1"/>
  <c r="D1213" i="15"/>
  <c r="C1213" i="15" s="1"/>
  <c r="D1212" i="15"/>
  <c r="C1212" i="15" s="1"/>
  <c r="D1211" i="15"/>
  <c r="D1210" i="15"/>
  <c r="C1210" i="15" s="1"/>
  <c r="C37" i="13" s="1"/>
  <c r="D1208" i="15"/>
  <c r="C1208" i="15" s="1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AL1204" i="15"/>
  <c r="D1204" i="15"/>
  <c r="C1204" i="15" s="1"/>
  <c r="AL1203" i="15"/>
  <c r="D1203" i="15"/>
  <c r="C1203" i="15" s="1"/>
  <c r="AL1202" i="15"/>
  <c r="D1202" i="15"/>
  <c r="C1202" i="15" s="1"/>
  <c r="AL1201" i="15"/>
  <c r="D1201" i="15"/>
  <c r="C1201" i="15" s="1"/>
  <c r="AL1200" i="15"/>
  <c r="D1200" i="15"/>
  <c r="C1200" i="15" s="1"/>
  <c r="AL1199" i="15"/>
  <c r="D1199" i="15"/>
  <c r="C1199" i="15" s="1"/>
  <c r="AL1198" i="15"/>
  <c r="D1198" i="15"/>
  <c r="C1198" i="15" s="1"/>
  <c r="AL1197" i="15"/>
  <c r="D1197" i="15"/>
  <c r="C1197" i="15" s="1"/>
  <c r="AL1196" i="15"/>
  <c r="D1196" i="15"/>
  <c r="C1196" i="15" s="1"/>
  <c r="AL1195" i="15"/>
  <c r="D1195" i="15"/>
  <c r="AL1194" i="15"/>
  <c r="D1194" i="15"/>
  <c r="Q239" i="13"/>
  <c r="Q242" i="13" s="1"/>
  <c r="P239" i="13"/>
  <c r="O239" i="13"/>
  <c r="N239" i="13"/>
  <c r="M239" i="13"/>
  <c r="L239" i="13"/>
  <c r="K239" i="13"/>
  <c r="J239" i="13"/>
  <c r="I239" i="13"/>
  <c r="H239" i="13"/>
  <c r="G1161" i="15"/>
  <c r="F1161" i="15"/>
  <c r="E1161" i="15"/>
  <c r="D1160" i="15"/>
  <c r="C1160" i="15" s="1"/>
  <c r="D1159" i="15"/>
  <c r="C1159" i="15" s="1"/>
  <c r="D1158" i="15"/>
  <c r="C1158" i="15" s="1"/>
  <c r="D1157" i="15"/>
  <c r="C1157" i="15" s="1"/>
  <c r="D1156" i="15"/>
  <c r="C1156" i="15" s="1"/>
  <c r="D1155" i="15"/>
  <c r="C1155" i="15" s="1"/>
  <c r="D1154" i="15"/>
  <c r="C1154" i="15" s="1"/>
  <c r="D1153" i="15"/>
  <c r="C1153" i="15" s="1"/>
  <c r="D1152" i="15"/>
  <c r="C1152" i="15" s="1"/>
  <c r="D1151" i="15"/>
  <c r="C1151" i="15" s="1"/>
  <c r="D1149" i="15"/>
  <c r="C1149" i="15" s="1"/>
  <c r="D1148" i="15"/>
  <c r="C1148" i="15" s="1"/>
  <c r="D1147" i="15"/>
  <c r="C1147" i="15" s="1"/>
  <c r="D1146" i="15"/>
  <c r="C1146" i="15" s="1"/>
  <c r="D1145" i="15"/>
  <c r="C1145" i="15" s="1"/>
  <c r="D1144" i="15"/>
  <c r="C1144" i="15" s="1"/>
  <c r="D1143" i="15"/>
  <c r="C1143" i="15" s="1"/>
  <c r="D1142" i="15"/>
  <c r="C1142" i="15" s="1"/>
  <c r="D1141" i="15"/>
  <c r="C1141" i="15" s="1"/>
  <c r="D1140" i="15"/>
  <c r="C1140" i="15" s="1"/>
  <c r="D1139" i="15"/>
  <c r="C1139" i="15" s="1"/>
  <c r="D1138" i="15"/>
  <c r="C1138" i="15" s="1"/>
  <c r="D1137" i="15"/>
  <c r="C1137" i="15" s="1"/>
  <c r="D1136" i="15"/>
  <c r="C1136" i="15" s="1"/>
  <c r="D1135" i="15"/>
  <c r="C1135" i="15" s="1"/>
  <c r="D1134" i="15"/>
  <c r="C1134" i="15" s="1"/>
  <c r="D1133" i="15"/>
  <c r="C1133" i="15" s="1"/>
  <c r="D1132" i="15"/>
  <c r="C1132" i="15" s="1"/>
  <c r="D1131" i="15"/>
  <c r="C1131" i="15" s="1"/>
  <c r="D1130" i="15"/>
  <c r="C1130" i="15" s="1"/>
  <c r="D1129" i="15"/>
  <c r="C1129" i="15" s="1"/>
  <c r="D1128" i="15"/>
  <c r="C1128" i="15" s="1"/>
  <c r="D1127" i="15"/>
  <c r="C1127" i="15" s="1"/>
  <c r="D1126" i="15"/>
  <c r="C1126" i="15" s="1"/>
  <c r="D1125" i="15"/>
  <c r="C1125" i="15" s="1"/>
  <c r="D1124" i="15"/>
  <c r="C1124" i="15" s="1"/>
  <c r="D1123" i="15"/>
  <c r="C1123" i="15" s="1"/>
  <c r="D1122" i="15"/>
  <c r="C1122" i="15" s="1"/>
  <c r="D1121" i="15"/>
  <c r="C1121" i="15" s="1"/>
  <c r="D1120" i="15"/>
  <c r="C1120" i="15" s="1"/>
  <c r="D1119" i="15"/>
  <c r="C1119" i="15" s="1"/>
  <c r="D1117" i="15"/>
  <c r="C1117" i="15" s="1"/>
  <c r="D1116" i="15"/>
  <c r="C1116" i="15" s="1"/>
  <c r="D1115" i="15"/>
  <c r="C1115" i="15" s="1"/>
  <c r="D1114" i="15"/>
  <c r="C1114" i="15" s="1"/>
  <c r="D1113" i="15"/>
  <c r="C1113" i="15" s="1"/>
  <c r="D1112" i="15"/>
  <c r="C1112" i="15" s="1"/>
  <c r="D1111" i="15"/>
  <c r="C1111" i="15" s="1"/>
  <c r="D1110" i="15"/>
  <c r="C1110" i="15" s="1"/>
  <c r="D1109" i="15"/>
  <c r="C1109" i="15" s="1"/>
  <c r="D1108" i="15"/>
  <c r="C1108" i="15" s="1"/>
  <c r="D1107" i="15"/>
  <c r="C1107" i="15" s="1"/>
  <c r="D1106" i="15"/>
  <c r="C1106" i="15" s="1"/>
  <c r="D1105" i="15"/>
  <c r="C1105" i="15" s="1"/>
  <c r="D1104" i="15"/>
  <c r="C1104" i="15" s="1"/>
  <c r="D1103" i="15"/>
  <c r="C1103" i="15" s="1"/>
  <c r="D1102" i="15"/>
  <c r="AJ1087" i="15"/>
  <c r="Q156" i="13" s="1"/>
  <c r="AI1087" i="15"/>
  <c r="P156" i="13" s="1"/>
  <c r="AH1087" i="15"/>
  <c r="O156" i="13" s="1"/>
  <c r="AG1087" i="15"/>
  <c r="N156" i="13" s="1"/>
  <c r="AF1087" i="15"/>
  <c r="M156" i="13" s="1"/>
  <c r="AE1087" i="15"/>
  <c r="L156" i="13" s="1"/>
  <c r="AD1087" i="15"/>
  <c r="K156" i="13" s="1"/>
  <c r="AC1087" i="15"/>
  <c r="J156" i="13" s="1"/>
  <c r="AB1087" i="15"/>
  <c r="I156" i="13" s="1"/>
  <c r="AA1087" i="15"/>
  <c r="H156" i="13" s="1"/>
  <c r="G1087" i="15"/>
  <c r="G156" i="13" s="1"/>
  <c r="F1087" i="15"/>
  <c r="F156" i="13" s="1"/>
  <c r="E1087" i="15"/>
  <c r="E156" i="13" s="1"/>
  <c r="AL1086" i="15"/>
  <c r="D1086" i="15"/>
  <c r="C1086" i="15" s="1"/>
  <c r="C1087" i="15" s="1"/>
  <c r="C156" i="13" s="1"/>
  <c r="AJ1084" i="15"/>
  <c r="AI1084" i="15"/>
  <c r="AH1084" i="15"/>
  <c r="AG1084" i="15"/>
  <c r="AF1084" i="15"/>
  <c r="AE1084" i="15"/>
  <c r="AD1084" i="15"/>
  <c r="AC1084" i="15"/>
  <c r="AB1084" i="15"/>
  <c r="AA1084" i="15"/>
  <c r="G1084" i="15"/>
  <c r="F1084" i="15"/>
  <c r="E1084" i="15"/>
  <c r="AL1083" i="15"/>
  <c r="D1083" i="15"/>
  <c r="C1083" i="15" s="1"/>
  <c r="AL1082" i="15"/>
  <c r="D1082" i="15"/>
  <c r="C1082" i="15" s="1"/>
  <c r="AL1081" i="15"/>
  <c r="D1081" i="15"/>
  <c r="C1081" i="15" s="1"/>
  <c r="AL1080" i="15"/>
  <c r="D1080" i="15"/>
  <c r="C1080" i="15" s="1"/>
  <c r="AL1079" i="15"/>
  <c r="D1079" i="15"/>
  <c r="C1079" i="15" s="1"/>
  <c r="AL1078" i="15"/>
  <c r="D1078" i="15"/>
  <c r="C1078" i="15" s="1"/>
  <c r="AL1077" i="15"/>
  <c r="D1077" i="15"/>
  <c r="C1077" i="15" s="1"/>
  <c r="AL1076" i="15"/>
  <c r="D1076" i="15"/>
  <c r="C1076" i="15" s="1"/>
  <c r="AL1075" i="15"/>
  <c r="D1075" i="15"/>
  <c r="C1075" i="15" s="1"/>
  <c r="AL1074" i="15"/>
  <c r="D1074" i="15"/>
  <c r="C1074" i="15" s="1"/>
  <c r="AL1073" i="15"/>
  <c r="D1073" i="15"/>
  <c r="C1073" i="15" s="1"/>
  <c r="AL1072" i="15"/>
  <c r="D1072" i="15"/>
  <c r="C1072" i="15" s="1"/>
  <c r="AL1071" i="15"/>
  <c r="D1071" i="15"/>
  <c r="C1071" i="15" s="1"/>
  <c r="AL1070" i="15"/>
  <c r="D1070" i="15"/>
  <c r="C1070" i="15" s="1"/>
  <c r="AL1069" i="15"/>
  <c r="D1069" i="15"/>
  <c r="C1069" i="15" s="1"/>
  <c r="AL1068" i="15"/>
  <c r="D1068" i="15"/>
  <c r="C1068" i="15" s="1"/>
  <c r="AL1067" i="15"/>
  <c r="D1067" i="15"/>
  <c r="C1067" i="15" s="1"/>
  <c r="AL1066" i="15"/>
  <c r="D1066" i="15"/>
  <c r="D1063" i="15"/>
  <c r="C1063" i="15" s="1"/>
  <c r="D1062" i="15"/>
  <c r="C1062" i="15" s="1"/>
  <c r="D1061" i="15"/>
  <c r="C1061" i="15" s="1"/>
  <c r="D1060" i="15"/>
  <c r="C1060" i="15" s="1"/>
  <c r="AL1059" i="15"/>
  <c r="D1059" i="15"/>
  <c r="C1059" i="15" s="1"/>
  <c r="AL1058" i="15"/>
  <c r="D1058" i="15"/>
  <c r="C1058" i="15" s="1"/>
  <c r="AL1057" i="15"/>
  <c r="D1057" i="15"/>
  <c r="C1057" i="15" s="1"/>
  <c r="AL1056" i="15"/>
  <c r="D1056" i="15"/>
  <c r="AK1054" i="15"/>
  <c r="AJ1054" i="15"/>
  <c r="Q154" i="13" s="1"/>
  <c r="AI1054" i="15"/>
  <c r="P154" i="13" s="1"/>
  <c r="AH1054" i="15"/>
  <c r="O154" i="13" s="1"/>
  <c r="AG1054" i="15"/>
  <c r="N154" i="13" s="1"/>
  <c r="AF1054" i="15"/>
  <c r="M154" i="13" s="1"/>
  <c r="AE1054" i="15"/>
  <c r="L154" i="13" s="1"/>
  <c r="AD1054" i="15"/>
  <c r="K154" i="13" s="1"/>
  <c r="AC1054" i="15"/>
  <c r="J154" i="13" s="1"/>
  <c r="AB1054" i="15"/>
  <c r="I154" i="13" s="1"/>
  <c r="AA1054" i="15"/>
  <c r="H154" i="13" s="1"/>
  <c r="G1054" i="15"/>
  <c r="G154" i="13" s="1"/>
  <c r="F1054" i="15"/>
  <c r="F154" i="13" s="1"/>
  <c r="E1054" i="15"/>
  <c r="E154" i="13" s="1"/>
  <c r="D1053" i="15"/>
  <c r="C1053" i="15" s="1"/>
  <c r="AL1052" i="15"/>
  <c r="D1052" i="15"/>
  <c r="C1052" i="15" s="1"/>
  <c r="AL1051" i="15"/>
  <c r="D1051" i="15"/>
  <c r="AK1047" i="15"/>
  <c r="G1047" i="15"/>
  <c r="F1047" i="15"/>
  <c r="E1047" i="15"/>
  <c r="AL1046" i="15"/>
  <c r="D1046" i="15"/>
  <c r="C1046" i="15" s="1"/>
  <c r="AL1045" i="15"/>
  <c r="D1045" i="15"/>
  <c r="C1045" i="15" s="1"/>
  <c r="AL1044" i="15"/>
  <c r="D1044" i="15"/>
  <c r="C1044" i="15" s="1"/>
  <c r="AL1043" i="15"/>
  <c r="D1043" i="15"/>
  <c r="C1043" i="15" s="1"/>
  <c r="AL1042" i="15"/>
  <c r="D1042" i="15"/>
  <c r="AK1039" i="15"/>
  <c r="AJ1039" i="15"/>
  <c r="AI1039" i="15"/>
  <c r="AH1039" i="15"/>
  <c r="AG1039" i="15"/>
  <c r="AF1039" i="15"/>
  <c r="AE1039" i="15"/>
  <c r="AD1039" i="15"/>
  <c r="AC1039" i="15"/>
  <c r="AB1039" i="15"/>
  <c r="AA1039" i="15"/>
  <c r="G1039" i="15"/>
  <c r="F1039" i="15"/>
  <c r="E1039" i="15"/>
  <c r="AL1038" i="15"/>
  <c r="AL1039" i="15" s="1"/>
  <c r="D1038" i="15"/>
  <c r="AK1036" i="15"/>
  <c r="AJ1036" i="15"/>
  <c r="AI1036" i="15"/>
  <c r="AH1036" i="15"/>
  <c r="AG1036" i="15"/>
  <c r="AF1036" i="15"/>
  <c r="AE1036" i="15"/>
  <c r="AD1036" i="15"/>
  <c r="AC1036" i="15"/>
  <c r="AB1036" i="15"/>
  <c r="AA1036" i="15"/>
  <c r="G1036" i="15"/>
  <c r="F1036" i="15"/>
  <c r="E1036" i="15"/>
  <c r="AL1035" i="15"/>
  <c r="AL1036" i="15" s="1"/>
  <c r="D1035" i="15"/>
  <c r="AK1033" i="15"/>
  <c r="AJ1033" i="15"/>
  <c r="AI1033" i="15"/>
  <c r="AH1033" i="15"/>
  <c r="AG1033" i="15"/>
  <c r="AF1033" i="15"/>
  <c r="AE1033" i="15"/>
  <c r="AD1033" i="15"/>
  <c r="AC1033" i="15"/>
  <c r="AB1033" i="15"/>
  <c r="AA1033" i="15"/>
  <c r="G1033" i="15"/>
  <c r="F1033" i="15"/>
  <c r="E1033" i="15"/>
  <c r="AL1032" i="15"/>
  <c r="D1032" i="15"/>
  <c r="C1032" i="15" s="1"/>
  <c r="AL1031" i="15"/>
  <c r="D1031" i="15"/>
  <c r="C1031" i="15" s="1"/>
  <c r="AL1030" i="15"/>
  <c r="D1030" i="15"/>
  <c r="C1030" i="15" s="1"/>
  <c r="AL1029" i="15"/>
  <c r="D1029" i="15"/>
  <c r="C1029" i="15" s="1"/>
  <c r="AL1028" i="15"/>
  <c r="D1028" i="15"/>
  <c r="C1028" i="15" s="1"/>
  <c r="AL1027" i="15"/>
  <c r="D1027" i="15"/>
  <c r="AK1025" i="15"/>
  <c r="AJ1025" i="15"/>
  <c r="AI1025" i="15"/>
  <c r="AH1025" i="15"/>
  <c r="AG1025" i="15"/>
  <c r="AF1025" i="15"/>
  <c r="AE1025" i="15"/>
  <c r="AD1025" i="15"/>
  <c r="AC1025" i="15"/>
  <c r="AB1025" i="15"/>
  <c r="AA1025" i="15"/>
  <c r="G1025" i="15"/>
  <c r="F1025" i="15"/>
  <c r="E1025" i="15"/>
  <c r="AL1024" i="15"/>
  <c r="D1024" i="15"/>
  <c r="C1024" i="15" s="1"/>
  <c r="AL1023" i="15"/>
  <c r="D1023" i="15"/>
  <c r="C1023" i="15" s="1"/>
  <c r="AK1021" i="15"/>
  <c r="AJ1021" i="15"/>
  <c r="AI1021" i="15"/>
  <c r="AH1021" i="15"/>
  <c r="AG1021" i="15"/>
  <c r="AF1021" i="15"/>
  <c r="AE1021" i="15"/>
  <c r="AD1021" i="15"/>
  <c r="AC1021" i="15"/>
  <c r="AB1021" i="15"/>
  <c r="AA1021" i="15"/>
  <c r="G1021" i="15"/>
  <c r="F1021" i="15"/>
  <c r="E1021" i="15"/>
  <c r="AL1020" i="15"/>
  <c r="D1020" i="15"/>
  <c r="AL1019" i="15"/>
  <c r="D1019" i="15"/>
  <c r="C1019" i="15" s="1"/>
  <c r="AK1017" i="15"/>
  <c r="AJ1017" i="15"/>
  <c r="AI1017" i="15"/>
  <c r="AH1017" i="15"/>
  <c r="AG1017" i="15"/>
  <c r="AF1017" i="15"/>
  <c r="AE1017" i="15"/>
  <c r="AD1017" i="15"/>
  <c r="AC1017" i="15"/>
  <c r="AB1017" i="15"/>
  <c r="AA1017" i="15"/>
  <c r="G1017" i="15"/>
  <c r="F1017" i="15"/>
  <c r="E1017" i="15"/>
  <c r="AL1016" i="15"/>
  <c r="D1016" i="15"/>
  <c r="C1016" i="15" s="1"/>
  <c r="AL1015" i="15"/>
  <c r="D1015" i="15"/>
  <c r="C1015" i="15" s="1"/>
  <c r="AL1005" i="15"/>
  <c r="D1005" i="15"/>
  <c r="C1005" i="15" s="1"/>
  <c r="AL1004" i="15"/>
  <c r="D1004" i="15"/>
  <c r="C1004" i="15" s="1"/>
  <c r="AL1003" i="15"/>
  <c r="D1003" i="15"/>
  <c r="C1003" i="15" s="1"/>
  <c r="AL1002" i="15"/>
  <c r="D1002" i="15"/>
  <c r="C1002" i="15" s="1"/>
  <c r="AL1001" i="15"/>
  <c r="D1001" i="15"/>
  <c r="C1001" i="15" s="1"/>
  <c r="D1000" i="15"/>
  <c r="D993" i="15"/>
  <c r="C993" i="15" s="1"/>
  <c r="D992" i="15"/>
  <c r="C992" i="15" s="1"/>
  <c r="D991" i="15"/>
  <c r="C991" i="15" s="1"/>
  <c r="D990" i="15"/>
  <c r="C990" i="15" s="1"/>
  <c r="AL989" i="15"/>
  <c r="D989" i="15"/>
  <c r="AL976" i="15"/>
  <c r="D976" i="15"/>
  <c r="C976" i="15" s="1"/>
  <c r="AL975" i="15"/>
  <c r="D975" i="15"/>
  <c r="C975" i="15" s="1"/>
  <c r="AL974" i="15"/>
  <c r="D974" i="15"/>
  <c r="AJ970" i="15"/>
  <c r="Q145" i="13" s="1"/>
  <c r="AI970" i="15"/>
  <c r="P145" i="13" s="1"/>
  <c r="AH970" i="15"/>
  <c r="O145" i="13" s="1"/>
  <c r="AG970" i="15"/>
  <c r="N145" i="13" s="1"/>
  <c r="AF970" i="15"/>
  <c r="M145" i="13" s="1"/>
  <c r="AE970" i="15"/>
  <c r="L145" i="13" s="1"/>
  <c r="AD970" i="15"/>
  <c r="K145" i="13" s="1"/>
  <c r="AC970" i="15"/>
  <c r="J145" i="13" s="1"/>
  <c r="AB970" i="15"/>
  <c r="I145" i="13" s="1"/>
  <c r="AA970" i="15"/>
  <c r="H145" i="13" s="1"/>
  <c r="G970" i="15"/>
  <c r="G145" i="13" s="1"/>
  <c r="F970" i="15"/>
  <c r="F145" i="13" s="1"/>
  <c r="E970" i="15"/>
  <c r="E145" i="13" s="1"/>
  <c r="D969" i="15"/>
  <c r="C969" i="15" s="1"/>
  <c r="D968" i="15"/>
  <c r="C968" i="15" s="1"/>
  <c r="D967" i="15"/>
  <c r="C967" i="15" s="1"/>
  <c r="D966" i="15"/>
  <c r="C966" i="15" s="1"/>
  <c r="D965" i="15"/>
  <c r="C965" i="15" s="1"/>
  <c r="D964" i="15"/>
  <c r="C964" i="15" s="1"/>
  <c r="D963" i="15"/>
  <c r="C963" i="15" s="1"/>
  <c r="D962" i="15"/>
  <c r="C962" i="15" s="1"/>
  <c r="D961" i="15"/>
  <c r="C961" i="15" s="1"/>
  <c r="D960" i="15"/>
  <c r="C960" i="15" s="1"/>
  <c r="D959" i="15"/>
  <c r="C959" i="15" s="1"/>
  <c r="D958" i="15"/>
  <c r="C958" i="15" s="1"/>
  <c r="D957" i="15"/>
  <c r="C957" i="15" s="1"/>
  <c r="D956" i="15"/>
  <c r="C956" i="15" s="1"/>
  <c r="D955" i="15"/>
  <c r="C955" i="15" s="1"/>
  <c r="D954" i="15"/>
  <c r="C954" i="15" s="1"/>
  <c r="D953" i="15"/>
  <c r="C953" i="15" s="1"/>
  <c r="D952" i="15"/>
  <c r="C952" i="15" s="1"/>
  <c r="D951" i="15"/>
  <c r="C951" i="15" s="1"/>
  <c r="D950" i="15"/>
  <c r="C950" i="15" s="1"/>
  <c r="D949" i="15"/>
  <c r="C949" i="15" s="1"/>
  <c r="D948" i="15"/>
  <c r="C948" i="15" s="1"/>
  <c r="D947" i="15"/>
  <c r="C947" i="15" s="1"/>
  <c r="D946" i="15"/>
  <c r="C946" i="15" s="1"/>
  <c r="D945" i="15"/>
  <c r="C945" i="15" s="1"/>
  <c r="D944" i="15"/>
  <c r="C944" i="15" s="1"/>
  <c r="D943" i="15"/>
  <c r="C943" i="15" s="1"/>
  <c r="D942" i="15"/>
  <c r="C942" i="15" s="1"/>
  <c r="D941" i="15"/>
  <c r="C941" i="15" s="1"/>
  <c r="D940" i="15"/>
  <c r="C940" i="15" s="1"/>
  <c r="D939" i="15"/>
  <c r="C939" i="15" s="1"/>
  <c r="D938" i="15"/>
  <c r="C938" i="15" s="1"/>
  <c r="D937" i="15"/>
  <c r="C937" i="15" s="1"/>
  <c r="D936" i="15"/>
  <c r="C936" i="15" s="1"/>
  <c r="D935" i="15"/>
  <c r="C935" i="15" s="1"/>
  <c r="D934" i="15"/>
  <c r="C934" i="15" s="1"/>
  <c r="D933" i="15"/>
  <c r="C933" i="15" s="1"/>
  <c r="D932" i="15"/>
  <c r="C932" i="15" s="1"/>
  <c r="D931" i="15"/>
  <c r="C931" i="15" s="1"/>
  <c r="D930" i="15"/>
  <c r="C930" i="15" s="1"/>
  <c r="D929" i="15"/>
  <c r="C929" i="15" s="1"/>
  <c r="D928" i="15"/>
  <c r="C928" i="15" s="1"/>
  <c r="AK926" i="15"/>
  <c r="AJ926" i="15"/>
  <c r="Q144" i="13" s="1"/>
  <c r="AI926" i="15"/>
  <c r="P144" i="13" s="1"/>
  <c r="AH926" i="15"/>
  <c r="O144" i="13" s="1"/>
  <c r="AG926" i="15"/>
  <c r="N144" i="13" s="1"/>
  <c r="AF926" i="15"/>
  <c r="M144" i="13" s="1"/>
  <c r="AE926" i="15"/>
  <c r="L144" i="13" s="1"/>
  <c r="AD926" i="15"/>
  <c r="K144" i="13" s="1"/>
  <c r="AC926" i="15"/>
  <c r="J144" i="13" s="1"/>
  <c r="AB926" i="15"/>
  <c r="I144" i="13" s="1"/>
  <c r="AA926" i="15"/>
  <c r="H144" i="13" s="1"/>
  <c r="G926" i="15"/>
  <c r="G144" i="13" s="1"/>
  <c r="F926" i="15"/>
  <c r="F144" i="13" s="1"/>
  <c r="E926" i="15"/>
  <c r="AL925" i="15"/>
  <c r="D925" i="15"/>
  <c r="C925" i="15" s="1"/>
  <c r="AL916" i="15"/>
  <c r="D916" i="15"/>
  <c r="C916" i="15" s="1"/>
  <c r="AL915" i="15"/>
  <c r="D915" i="15"/>
  <c r="C915" i="15" s="1"/>
  <c r="AL914" i="15"/>
  <c r="D914" i="15"/>
  <c r="C914" i="15" s="1"/>
  <c r="AL913" i="15"/>
  <c r="D913" i="15"/>
  <c r="C913" i="15" s="1"/>
  <c r="AL912" i="15"/>
  <c r="D912" i="15"/>
  <c r="C912" i="15" s="1"/>
  <c r="AL911" i="15"/>
  <c r="D911" i="15"/>
  <c r="C911" i="15" s="1"/>
  <c r="AL910" i="15"/>
  <c r="D910" i="15"/>
  <c r="C910" i="15" s="1"/>
  <c r="AL909" i="15"/>
  <c r="D909" i="15"/>
  <c r="C909" i="15" s="1"/>
  <c r="AL908" i="15"/>
  <c r="D908" i="15"/>
  <c r="C908" i="15" s="1"/>
  <c r="AL907" i="15"/>
  <c r="D907" i="15"/>
  <c r="C907" i="15" s="1"/>
  <c r="AL906" i="15"/>
  <c r="D906" i="15"/>
  <c r="C906" i="15" s="1"/>
  <c r="AL905" i="15"/>
  <c r="D905" i="15"/>
  <c r="C905" i="15" s="1"/>
  <c r="AL904" i="15"/>
  <c r="D904" i="15"/>
  <c r="C904" i="15" s="1"/>
  <c r="AL903" i="15"/>
  <c r="D903" i="15"/>
  <c r="C903" i="15" s="1"/>
  <c r="AL902" i="15"/>
  <c r="D902" i="15"/>
  <c r="C902" i="15" s="1"/>
  <c r="AL901" i="15"/>
  <c r="D901" i="15"/>
  <c r="C901" i="15" s="1"/>
  <c r="AL900" i="15"/>
  <c r="D900" i="15"/>
  <c r="C900" i="15" s="1"/>
  <c r="AL899" i="15"/>
  <c r="D899" i="15"/>
  <c r="C899" i="15" s="1"/>
  <c r="AL898" i="15"/>
  <c r="D898" i="15"/>
  <c r="C898" i="15" s="1"/>
  <c r="AL897" i="15"/>
  <c r="D897" i="15"/>
  <c r="C897" i="15" s="1"/>
  <c r="AL896" i="15"/>
  <c r="D896" i="15"/>
  <c r="C896" i="15" s="1"/>
  <c r="AL895" i="15"/>
  <c r="D895" i="15"/>
  <c r="C895" i="15" s="1"/>
  <c r="AL894" i="15"/>
  <c r="D894" i="15"/>
  <c r="C894" i="15" s="1"/>
  <c r="AL893" i="15"/>
  <c r="D893" i="15"/>
  <c r="C893" i="15" s="1"/>
  <c r="AL892" i="15"/>
  <c r="D892" i="15"/>
  <c r="C892" i="15" s="1"/>
  <c r="AL891" i="15"/>
  <c r="D891" i="15"/>
  <c r="C891" i="15" s="1"/>
  <c r="AL890" i="15"/>
  <c r="D890" i="15"/>
  <c r="C890" i="15" s="1"/>
  <c r="AL889" i="15"/>
  <c r="D889" i="15"/>
  <c r="AL888" i="15"/>
  <c r="D888" i="15"/>
  <c r="C888" i="15" s="1"/>
  <c r="AL887" i="15"/>
  <c r="D887" i="15"/>
  <c r="C887" i="15" s="1"/>
  <c r="AK885" i="15"/>
  <c r="AJ885" i="15"/>
  <c r="Q141" i="13" s="1"/>
  <c r="Q140" i="13" s="1"/>
  <c r="AI885" i="15"/>
  <c r="P141" i="13" s="1"/>
  <c r="AH885" i="15"/>
  <c r="O141" i="13" s="1"/>
  <c r="AG885" i="15"/>
  <c r="N141" i="13" s="1"/>
  <c r="AF885" i="15"/>
  <c r="M141" i="13" s="1"/>
  <c r="AE885" i="15"/>
  <c r="L141" i="13" s="1"/>
  <c r="AD885" i="15"/>
  <c r="K141" i="13" s="1"/>
  <c r="AC885" i="15"/>
  <c r="J141" i="13" s="1"/>
  <c r="AB885" i="15"/>
  <c r="I141" i="13" s="1"/>
  <c r="AA885" i="15"/>
  <c r="H141" i="13" s="1"/>
  <c r="G885" i="15"/>
  <c r="G141" i="13" s="1"/>
  <c r="F885" i="15"/>
  <c r="F141" i="13" s="1"/>
  <c r="E885" i="15"/>
  <c r="AL884" i="15"/>
  <c r="D884" i="15"/>
  <c r="C884" i="15" s="1"/>
  <c r="AL883" i="15"/>
  <c r="D883" i="15"/>
  <c r="C883" i="15" s="1"/>
  <c r="AL882" i="15"/>
  <c r="D882" i="15"/>
  <c r="C882" i="15" s="1"/>
  <c r="AL881" i="15"/>
  <c r="D881" i="15"/>
  <c r="C881" i="15" s="1"/>
  <c r="AL880" i="15"/>
  <c r="D880" i="15"/>
  <c r="C880" i="15" s="1"/>
  <c r="AL879" i="15"/>
  <c r="D879" i="15"/>
  <c r="C879" i="15" s="1"/>
  <c r="AL877" i="15"/>
  <c r="D877" i="15"/>
  <c r="C877" i="15" s="1"/>
  <c r="AL876" i="15"/>
  <c r="D876" i="15"/>
  <c r="C876" i="15" s="1"/>
  <c r="AL875" i="15"/>
  <c r="D875" i="15"/>
  <c r="C875" i="15" s="1"/>
  <c r="AL874" i="15"/>
  <c r="D874" i="15"/>
  <c r="C874" i="15" s="1"/>
  <c r="AL873" i="15"/>
  <c r="D873" i="15"/>
  <c r="C873" i="15" s="1"/>
  <c r="AL872" i="15"/>
  <c r="D872" i="15"/>
  <c r="C872" i="15" s="1"/>
  <c r="AL871" i="15"/>
  <c r="D871" i="15"/>
  <c r="C871" i="15" s="1"/>
  <c r="AL870" i="15"/>
  <c r="D870" i="15"/>
  <c r="C870" i="15" s="1"/>
  <c r="AL869" i="15"/>
  <c r="D869" i="15"/>
  <c r="C869" i="15" s="1"/>
  <c r="AL868" i="15"/>
  <c r="D868" i="15"/>
  <c r="C868" i="15" s="1"/>
  <c r="AL867" i="15"/>
  <c r="D867" i="15"/>
  <c r="C867" i="15" s="1"/>
  <c r="AL866" i="15"/>
  <c r="D866" i="15"/>
  <c r="C866" i="15" s="1"/>
  <c r="AL865" i="15"/>
  <c r="D865" i="15"/>
  <c r="C865" i="15" s="1"/>
  <c r="AL864" i="15"/>
  <c r="D864" i="15"/>
  <c r="C864" i="15" s="1"/>
  <c r="AL863" i="15"/>
  <c r="S143" i="13" s="1"/>
  <c r="D863" i="15"/>
  <c r="AL862" i="15"/>
  <c r="S142" i="13" s="1"/>
  <c r="D862" i="15"/>
  <c r="AJ860" i="15"/>
  <c r="Q139" i="13" s="1"/>
  <c r="AI860" i="15"/>
  <c r="P139" i="13" s="1"/>
  <c r="AH860" i="15"/>
  <c r="O139" i="13" s="1"/>
  <c r="AG860" i="15"/>
  <c r="N139" i="13" s="1"/>
  <c r="AF860" i="15"/>
  <c r="M139" i="13" s="1"/>
  <c r="AE860" i="15"/>
  <c r="L139" i="13" s="1"/>
  <c r="AD860" i="15"/>
  <c r="K139" i="13" s="1"/>
  <c r="AC860" i="15"/>
  <c r="J139" i="13" s="1"/>
  <c r="AB860" i="15"/>
  <c r="I139" i="13" s="1"/>
  <c r="AA860" i="15"/>
  <c r="H139" i="13" s="1"/>
  <c r="G860" i="15"/>
  <c r="G139" i="13" s="1"/>
  <c r="F860" i="15"/>
  <c r="F139" i="13" s="1"/>
  <c r="E860" i="15"/>
  <c r="AL859" i="15"/>
  <c r="D859" i="15"/>
  <c r="C859" i="15" s="1"/>
  <c r="AL858" i="15"/>
  <c r="D858" i="15"/>
  <c r="C858" i="15" s="1"/>
  <c r="AL857" i="15"/>
  <c r="D857" i="15"/>
  <c r="C857" i="15" s="1"/>
  <c r="AL856" i="15"/>
  <c r="D856" i="15"/>
  <c r="C856" i="15" s="1"/>
  <c r="AL855" i="15"/>
  <c r="D855" i="15"/>
  <c r="C855" i="15" s="1"/>
  <c r="AL854" i="15"/>
  <c r="D854" i="15"/>
  <c r="C854" i="15" s="1"/>
  <c r="AL853" i="15"/>
  <c r="D853" i="15"/>
  <c r="C853" i="15" s="1"/>
  <c r="AL852" i="15"/>
  <c r="D852" i="15"/>
  <c r="C852" i="15" s="1"/>
  <c r="AL851" i="15"/>
  <c r="D851" i="15"/>
  <c r="C851" i="15" s="1"/>
  <c r="AL850" i="15"/>
  <c r="D850" i="15"/>
  <c r="C850" i="15" s="1"/>
  <c r="AL849" i="15"/>
  <c r="D849" i="15"/>
  <c r="C849" i="15" s="1"/>
  <c r="AL848" i="15"/>
  <c r="D848" i="15"/>
  <c r="C848" i="15" s="1"/>
  <c r="AL847" i="15"/>
  <c r="D847" i="15"/>
  <c r="C847" i="15" s="1"/>
  <c r="AL846" i="15"/>
  <c r="D846" i="15"/>
  <c r="C846" i="15" s="1"/>
  <c r="AL845" i="15"/>
  <c r="D845" i="15"/>
  <c r="C845" i="15" s="1"/>
  <c r="AL844" i="15"/>
  <c r="D844" i="15"/>
  <c r="C844" i="15" s="1"/>
  <c r="AL843" i="15"/>
  <c r="D843" i="15"/>
  <c r="C843" i="15" s="1"/>
  <c r="AL842" i="15"/>
  <c r="D842" i="15"/>
  <c r="C842" i="15" s="1"/>
  <c r="AL841" i="15"/>
  <c r="D841" i="15"/>
  <c r="C841" i="15" s="1"/>
  <c r="AL840" i="15"/>
  <c r="D840" i="15"/>
  <c r="C840" i="15" s="1"/>
  <c r="AL839" i="15"/>
  <c r="D839" i="15"/>
  <c r="C839" i="15" s="1"/>
  <c r="AL838" i="15"/>
  <c r="D838" i="15"/>
  <c r="C838" i="15" s="1"/>
  <c r="AL837" i="15"/>
  <c r="D837" i="15"/>
  <c r="C837" i="15" s="1"/>
  <c r="AL836" i="15"/>
  <c r="D836" i="15"/>
  <c r="C836" i="15" s="1"/>
  <c r="AL835" i="15"/>
  <c r="D835" i="15"/>
  <c r="C835" i="15" s="1"/>
  <c r="AL834" i="15"/>
  <c r="D834" i="15"/>
  <c r="C834" i="15" s="1"/>
  <c r="AL833" i="15"/>
  <c r="D833" i="15"/>
  <c r="C833" i="15" s="1"/>
  <c r="AL832" i="15"/>
  <c r="D832" i="15"/>
  <c r="C832" i="15" s="1"/>
  <c r="AK830" i="15"/>
  <c r="AJ830" i="15"/>
  <c r="Q138" i="13" s="1"/>
  <c r="AI830" i="15"/>
  <c r="P138" i="13" s="1"/>
  <c r="AH830" i="15"/>
  <c r="O138" i="13" s="1"/>
  <c r="AG830" i="15"/>
  <c r="N138" i="13" s="1"/>
  <c r="AF830" i="15"/>
  <c r="M138" i="13" s="1"/>
  <c r="AE830" i="15"/>
  <c r="L138" i="13" s="1"/>
  <c r="AD830" i="15"/>
  <c r="K138" i="13" s="1"/>
  <c r="AC830" i="15"/>
  <c r="J138" i="13" s="1"/>
  <c r="AB830" i="15"/>
  <c r="I138" i="13" s="1"/>
  <c r="AA830" i="15"/>
  <c r="H138" i="13" s="1"/>
  <c r="G830" i="15"/>
  <c r="G138" i="13" s="1"/>
  <c r="F830" i="15"/>
  <c r="F138" i="13" s="1"/>
  <c r="E830" i="15"/>
  <c r="AL829" i="15"/>
  <c r="D829" i="15"/>
  <c r="C829" i="15" s="1"/>
  <c r="AL828" i="15"/>
  <c r="D828" i="15"/>
  <c r="C828" i="15" s="1"/>
  <c r="AL827" i="15"/>
  <c r="D827" i="15"/>
  <c r="C827" i="15" s="1"/>
  <c r="AL826" i="15"/>
  <c r="D826" i="15"/>
  <c r="C826" i="15" s="1"/>
  <c r="AL825" i="15"/>
  <c r="D825" i="15"/>
  <c r="C825" i="15" s="1"/>
  <c r="AL824" i="15"/>
  <c r="D824" i="15"/>
  <c r="C824" i="15" s="1"/>
  <c r="AL823" i="15"/>
  <c r="D823" i="15"/>
  <c r="C823" i="15" s="1"/>
  <c r="AL822" i="15"/>
  <c r="D822" i="15"/>
  <c r="C822" i="15" s="1"/>
  <c r="AL821" i="15"/>
  <c r="D821" i="15"/>
  <c r="C821" i="15" s="1"/>
  <c r="AL820" i="15"/>
  <c r="D820" i="15"/>
  <c r="C820" i="15" s="1"/>
  <c r="AL819" i="15"/>
  <c r="D819" i="15"/>
  <c r="C819" i="15" s="1"/>
  <c r="AL818" i="15"/>
  <c r="D818" i="15"/>
  <c r="C818" i="15" s="1"/>
  <c r="AL817" i="15"/>
  <c r="D817" i="15"/>
  <c r="C817" i="15" s="1"/>
  <c r="AL816" i="15"/>
  <c r="D816" i="15"/>
  <c r="C816" i="15" s="1"/>
  <c r="AL815" i="15"/>
  <c r="D815" i="15"/>
  <c r="C815" i="15" s="1"/>
  <c r="AL814" i="15"/>
  <c r="D814" i="15"/>
  <c r="C814" i="15" s="1"/>
  <c r="AL813" i="15"/>
  <c r="D813" i="15"/>
  <c r="C813" i="15" s="1"/>
  <c r="AL812" i="15"/>
  <c r="D812" i="15"/>
  <c r="C812" i="15" s="1"/>
  <c r="AL811" i="15"/>
  <c r="D811" i="15"/>
  <c r="C811" i="15" s="1"/>
  <c r="AL810" i="15"/>
  <c r="D810" i="15"/>
  <c r="C810" i="15" s="1"/>
  <c r="AL809" i="15"/>
  <c r="D809" i="15"/>
  <c r="C809" i="15" s="1"/>
  <c r="AJ807" i="15"/>
  <c r="Q137" i="13" s="1"/>
  <c r="AI807" i="15"/>
  <c r="P137" i="13" s="1"/>
  <c r="AH807" i="15"/>
  <c r="O137" i="13" s="1"/>
  <c r="AG807" i="15"/>
  <c r="N137" i="13" s="1"/>
  <c r="AF807" i="15"/>
  <c r="M137" i="13" s="1"/>
  <c r="AE807" i="15"/>
  <c r="L137" i="13" s="1"/>
  <c r="AD807" i="15"/>
  <c r="K137" i="13" s="1"/>
  <c r="AC807" i="15"/>
  <c r="J137" i="13" s="1"/>
  <c r="AB807" i="15"/>
  <c r="I137" i="13" s="1"/>
  <c r="AA807" i="15"/>
  <c r="H137" i="13" s="1"/>
  <c r="G807" i="15"/>
  <c r="G137" i="13" s="1"/>
  <c r="F807" i="15"/>
  <c r="F137" i="13" s="1"/>
  <c r="E807" i="15"/>
  <c r="D806" i="15"/>
  <c r="C806" i="15" s="1"/>
  <c r="AL805" i="15"/>
  <c r="D805" i="15"/>
  <c r="C805" i="15" s="1"/>
  <c r="AL804" i="15"/>
  <c r="D804" i="15"/>
  <c r="C804" i="15" s="1"/>
  <c r="AL803" i="15"/>
  <c r="D803" i="15"/>
  <c r="C803" i="15" s="1"/>
  <c r="AL802" i="15"/>
  <c r="D802" i="15"/>
  <c r="C802" i="15" s="1"/>
  <c r="AL801" i="15"/>
  <c r="D801" i="15"/>
  <c r="C801" i="15" s="1"/>
  <c r="AL800" i="15"/>
  <c r="D800" i="15"/>
  <c r="C800" i="15" s="1"/>
  <c r="AL799" i="15"/>
  <c r="D799" i="15"/>
  <c r="C799" i="15" s="1"/>
  <c r="AL798" i="15"/>
  <c r="D798" i="15"/>
  <c r="C798" i="15" s="1"/>
  <c r="AL797" i="15"/>
  <c r="D797" i="15"/>
  <c r="C797" i="15" s="1"/>
  <c r="AL796" i="15"/>
  <c r="D796" i="15"/>
  <c r="C796" i="15" s="1"/>
  <c r="AL795" i="15"/>
  <c r="D795" i="15"/>
  <c r="C795" i="15" s="1"/>
  <c r="AL794" i="15"/>
  <c r="D794" i="15"/>
  <c r="C794" i="15" s="1"/>
  <c r="AL793" i="15"/>
  <c r="D793" i="15"/>
  <c r="C793" i="15" s="1"/>
  <c r="AL792" i="15"/>
  <c r="D792" i="15"/>
  <c r="C792" i="15" s="1"/>
  <c r="AL791" i="15"/>
  <c r="D791" i="15"/>
  <c r="C791" i="15" s="1"/>
  <c r="AL790" i="15"/>
  <c r="D790" i="15"/>
  <c r="C790" i="15" s="1"/>
  <c r="AL789" i="15"/>
  <c r="D789" i="15"/>
  <c r="C789" i="15" s="1"/>
  <c r="AL788" i="15"/>
  <c r="D788" i="15"/>
  <c r="C788" i="15" s="1"/>
  <c r="AL787" i="15"/>
  <c r="D787" i="15"/>
  <c r="C787" i="15" s="1"/>
  <c r="AL786" i="15"/>
  <c r="D786" i="15"/>
  <c r="C786" i="15" s="1"/>
  <c r="AL785" i="15"/>
  <c r="D785" i="15"/>
  <c r="C785" i="15" s="1"/>
  <c r="AL784" i="15"/>
  <c r="D784" i="15"/>
  <c r="C784" i="15" s="1"/>
  <c r="AL783" i="15"/>
  <c r="D783" i="15"/>
  <c r="C783" i="15" s="1"/>
  <c r="AL782" i="15"/>
  <c r="D782" i="15"/>
  <c r="C782" i="15" s="1"/>
  <c r="AL781" i="15"/>
  <c r="D781" i="15"/>
  <c r="C781" i="15" s="1"/>
  <c r="AL780" i="15"/>
  <c r="D780" i="15"/>
  <c r="C780" i="15" s="1"/>
  <c r="AL779" i="15"/>
  <c r="D779" i="15"/>
  <c r="C779" i="15" s="1"/>
  <c r="AL778" i="15"/>
  <c r="D778" i="15"/>
  <c r="C778" i="15" s="1"/>
  <c r="AL777" i="15"/>
  <c r="D777" i="15"/>
  <c r="C777" i="15" s="1"/>
  <c r="AL776" i="15"/>
  <c r="D776" i="15"/>
  <c r="C776" i="15" s="1"/>
  <c r="AL775" i="15"/>
  <c r="D775" i="15"/>
  <c r="C775" i="15" s="1"/>
  <c r="AL774" i="15"/>
  <c r="D774" i="15"/>
  <c r="C774" i="15" s="1"/>
  <c r="AL773" i="15"/>
  <c r="D773" i="15"/>
  <c r="C773" i="15" s="1"/>
  <c r="AL772" i="15"/>
  <c r="D772" i="15"/>
  <c r="C772" i="15" s="1"/>
  <c r="AL771" i="15"/>
  <c r="D771" i="15"/>
  <c r="C771" i="15" s="1"/>
  <c r="AL770" i="15"/>
  <c r="D770" i="15"/>
  <c r="C770" i="15" s="1"/>
  <c r="AL769" i="15"/>
  <c r="D769" i="15"/>
  <c r="C769" i="15" s="1"/>
  <c r="AL768" i="15"/>
  <c r="D768" i="15"/>
  <c r="C768" i="15" s="1"/>
  <c r="AL767" i="15"/>
  <c r="D767" i="15"/>
  <c r="C767" i="15" s="1"/>
  <c r="AL766" i="15"/>
  <c r="D766" i="15"/>
  <c r="C766" i="15" s="1"/>
  <c r="AL765" i="15"/>
  <c r="D765" i="15"/>
  <c r="C765" i="15" s="1"/>
  <c r="AL764" i="15"/>
  <c r="D764" i="15"/>
  <c r="C764" i="15" s="1"/>
  <c r="AL763" i="15"/>
  <c r="D763" i="15"/>
  <c r="C763" i="15" s="1"/>
  <c r="AL762" i="15"/>
  <c r="D762" i="15"/>
  <c r="C762" i="15" s="1"/>
  <c r="AL761" i="15"/>
  <c r="D761" i="15"/>
  <c r="C761" i="15" s="1"/>
  <c r="AL760" i="15"/>
  <c r="D760" i="15"/>
  <c r="C760" i="15" s="1"/>
  <c r="AL759" i="15"/>
  <c r="D759" i="15"/>
  <c r="C759" i="15" s="1"/>
  <c r="AL758" i="15"/>
  <c r="D758" i="15"/>
  <c r="C758" i="15" s="1"/>
  <c r="AL757" i="15"/>
  <c r="D757" i="15"/>
  <c r="C757" i="15" s="1"/>
  <c r="AL755" i="15"/>
  <c r="D755" i="15"/>
  <c r="C755" i="15" s="1"/>
  <c r="AL754" i="15"/>
  <c r="D754" i="15"/>
  <c r="C754" i="15" s="1"/>
  <c r="AL753" i="15"/>
  <c r="D753" i="15"/>
  <c r="C753" i="15" s="1"/>
  <c r="AL752" i="15"/>
  <c r="D752" i="15"/>
  <c r="C752" i="15" s="1"/>
  <c r="AL751" i="15"/>
  <c r="D751" i="15"/>
  <c r="C751" i="15" s="1"/>
  <c r="AL750" i="15"/>
  <c r="D750" i="15"/>
  <c r="C750" i="15" s="1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AL736" i="15"/>
  <c r="D736" i="15"/>
  <c r="C736" i="15" s="1"/>
  <c r="AL735" i="15"/>
  <c r="D735" i="15"/>
  <c r="C735" i="15" s="1"/>
  <c r="AL734" i="15"/>
  <c r="D734" i="15"/>
  <c r="C734" i="15" s="1"/>
  <c r="AL733" i="15"/>
  <c r="D733" i="15"/>
  <c r="C733" i="15" s="1"/>
  <c r="AL732" i="15"/>
  <c r="D732" i="15"/>
  <c r="C732" i="15" s="1"/>
  <c r="AL731" i="15"/>
  <c r="D731" i="15"/>
  <c r="C731" i="15" s="1"/>
  <c r="AL730" i="15"/>
  <c r="D730" i="15"/>
  <c r="C730" i="15" s="1"/>
  <c r="AL729" i="15"/>
  <c r="D729" i="15"/>
  <c r="C729" i="15" s="1"/>
  <c r="AL728" i="15"/>
  <c r="D728" i="15"/>
  <c r="C728" i="15" s="1"/>
  <c r="AL727" i="15"/>
  <c r="D727" i="15"/>
  <c r="C727" i="15" s="1"/>
  <c r="AL726" i="15"/>
  <c r="D726" i="15"/>
  <c r="C726" i="15" s="1"/>
  <c r="AL725" i="15"/>
  <c r="D725" i="15"/>
  <c r="C725" i="15" s="1"/>
  <c r="AL724" i="15"/>
  <c r="D724" i="15"/>
  <c r="C724" i="15" s="1"/>
  <c r="AL723" i="15"/>
  <c r="D723" i="15"/>
  <c r="C723" i="15" s="1"/>
  <c r="AL722" i="15"/>
  <c r="D722" i="15"/>
  <c r="C722" i="15" s="1"/>
  <c r="AL721" i="15"/>
  <c r="D721" i="15"/>
  <c r="C721" i="15" s="1"/>
  <c r="AL720" i="15"/>
  <c r="D720" i="15"/>
  <c r="C720" i="15" s="1"/>
  <c r="AL719" i="15"/>
  <c r="D719" i="15"/>
  <c r="C719" i="15" s="1"/>
  <c r="AL718" i="15"/>
  <c r="D718" i="15"/>
  <c r="C718" i="15" s="1"/>
  <c r="AL717" i="15"/>
  <c r="D717" i="15"/>
  <c r="C717" i="15" s="1"/>
  <c r="AL716" i="15"/>
  <c r="D716" i="15"/>
  <c r="C716" i="15" s="1"/>
  <c r="AL715" i="15"/>
  <c r="D715" i="15"/>
  <c r="C715" i="15" s="1"/>
  <c r="AL714" i="15"/>
  <c r="D714" i="15"/>
  <c r="C714" i="15" s="1"/>
  <c r="AL713" i="15"/>
  <c r="D713" i="15"/>
  <c r="C713" i="15" s="1"/>
  <c r="AL712" i="15"/>
  <c r="D712" i="15"/>
  <c r="C712" i="15" s="1"/>
  <c r="AL711" i="15"/>
  <c r="D711" i="15"/>
  <c r="C711" i="15" s="1"/>
  <c r="AL710" i="15"/>
  <c r="D710" i="15"/>
  <c r="C710" i="15" s="1"/>
  <c r="AL709" i="15"/>
  <c r="D709" i="15"/>
  <c r="C709" i="15" s="1"/>
  <c r="AL708" i="15"/>
  <c r="D708" i="15"/>
  <c r="C708" i="15" s="1"/>
  <c r="AL707" i="15"/>
  <c r="D707" i="15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AL695" i="15"/>
  <c r="D695" i="15"/>
  <c r="C695" i="15" s="1"/>
  <c r="AL694" i="15"/>
  <c r="D694" i="15"/>
  <c r="C694" i="15" s="1"/>
  <c r="AL693" i="15"/>
  <c r="D693" i="15"/>
  <c r="C693" i="15" s="1"/>
  <c r="AL692" i="15"/>
  <c r="D692" i="15"/>
  <c r="C692" i="15" s="1"/>
  <c r="AL691" i="15"/>
  <c r="D691" i="15"/>
  <c r="C691" i="15" s="1"/>
  <c r="AL690" i="15"/>
  <c r="D690" i="15"/>
  <c r="C690" i="15" s="1"/>
  <c r="AL689" i="15"/>
  <c r="D689" i="15"/>
  <c r="C689" i="15" s="1"/>
  <c r="AL688" i="15"/>
  <c r="D688" i="15"/>
  <c r="C688" i="15" s="1"/>
  <c r="AL687" i="15"/>
  <c r="D687" i="15"/>
  <c r="C687" i="15" s="1"/>
  <c r="AL686" i="15"/>
  <c r="D686" i="15"/>
  <c r="C686" i="15" s="1"/>
  <c r="AL685" i="15"/>
  <c r="D685" i="15"/>
  <c r="C685" i="15" s="1"/>
  <c r="AL684" i="15"/>
  <c r="D684" i="15"/>
  <c r="C684" i="15" s="1"/>
  <c r="AL683" i="15"/>
  <c r="D683" i="15"/>
  <c r="C683" i="15" s="1"/>
  <c r="AL682" i="15"/>
  <c r="D682" i="15"/>
  <c r="C682" i="15" s="1"/>
  <c r="AL681" i="15"/>
  <c r="D681" i="15"/>
  <c r="C681" i="15" s="1"/>
  <c r="AL680" i="15"/>
  <c r="D680" i="15"/>
  <c r="C680" i="15" s="1"/>
  <c r="AL679" i="15"/>
  <c r="D679" i="15"/>
  <c r="C679" i="15" s="1"/>
  <c r="AL678" i="15"/>
  <c r="D678" i="15"/>
  <c r="C678" i="15" s="1"/>
  <c r="AL677" i="15"/>
  <c r="D677" i="15"/>
  <c r="C677" i="15" s="1"/>
  <c r="AL676" i="15"/>
  <c r="D676" i="15"/>
  <c r="C676" i="15" s="1"/>
  <c r="AL675" i="15"/>
  <c r="D675" i="15"/>
  <c r="C675" i="15" s="1"/>
  <c r="AL674" i="15"/>
  <c r="D674" i="15"/>
  <c r="C674" i="15" s="1"/>
  <c r="AL673" i="15"/>
  <c r="D673" i="15"/>
  <c r="C673" i="15" s="1"/>
  <c r="AL672" i="15"/>
  <c r="D672" i="15"/>
  <c r="C672" i="15" s="1"/>
  <c r="AL671" i="15"/>
  <c r="D671" i="15"/>
  <c r="C671" i="15" s="1"/>
  <c r="AL670" i="15"/>
  <c r="D670" i="15"/>
  <c r="C670" i="15" s="1"/>
  <c r="AL669" i="15"/>
  <c r="D669" i="15"/>
  <c r="C669" i="15" s="1"/>
  <c r="AL668" i="15"/>
  <c r="D668" i="15"/>
  <c r="C668" i="15" s="1"/>
  <c r="AL667" i="15"/>
  <c r="D667" i="15"/>
  <c r="C667" i="15" s="1"/>
  <c r="AL666" i="15"/>
  <c r="D666" i="15"/>
  <c r="C666" i="15" s="1"/>
  <c r="AL665" i="15"/>
  <c r="D665" i="15"/>
  <c r="C665" i="15" s="1"/>
  <c r="AL664" i="15"/>
  <c r="D664" i="15"/>
  <c r="C664" i="15" s="1"/>
  <c r="AL663" i="15"/>
  <c r="D663" i="15"/>
  <c r="C663" i="15" s="1"/>
  <c r="AL662" i="15"/>
  <c r="D662" i="15"/>
  <c r="C662" i="15" s="1"/>
  <c r="AL661" i="15"/>
  <c r="D661" i="15"/>
  <c r="C661" i="15" s="1"/>
  <c r="AL660" i="15"/>
  <c r="D660" i="15"/>
  <c r="C660" i="15" s="1"/>
  <c r="AL659" i="15"/>
  <c r="D659" i="15"/>
  <c r="AL658" i="15"/>
  <c r="D658" i="15"/>
  <c r="C658" i="15" s="1"/>
  <c r="AL657" i="15"/>
  <c r="D657" i="15"/>
  <c r="AJ655" i="15"/>
  <c r="Q146" i="13" s="1"/>
  <c r="AI655" i="15"/>
  <c r="P146" i="13" s="1"/>
  <c r="AH655" i="15"/>
  <c r="O146" i="13" s="1"/>
  <c r="AG655" i="15"/>
  <c r="N146" i="13" s="1"/>
  <c r="AF655" i="15"/>
  <c r="M146" i="13" s="1"/>
  <c r="AE655" i="15"/>
  <c r="L146" i="13" s="1"/>
  <c r="AD655" i="15"/>
  <c r="K146" i="13" s="1"/>
  <c r="AC655" i="15"/>
  <c r="J146" i="13" s="1"/>
  <c r="AB655" i="15"/>
  <c r="I146" i="13" s="1"/>
  <c r="AA655" i="15"/>
  <c r="H146" i="13" s="1"/>
  <c r="G655" i="15"/>
  <c r="G146" i="13" s="1"/>
  <c r="F655" i="15"/>
  <c r="F146" i="13" s="1"/>
  <c r="E655" i="15"/>
  <c r="E146" i="13" s="1"/>
  <c r="D654" i="15"/>
  <c r="C654" i="15" s="1"/>
  <c r="D653" i="15"/>
  <c r="C653" i="15" s="1"/>
  <c r="D652" i="15"/>
  <c r="C652" i="15" s="1"/>
  <c r="D651" i="15"/>
  <c r="C651" i="15" s="1"/>
  <c r="D650" i="15"/>
  <c r="C650" i="15" s="1"/>
  <c r="D649" i="15"/>
  <c r="C649" i="15" s="1"/>
  <c r="D648" i="15"/>
  <c r="C648" i="15" s="1"/>
  <c r="D647" i="15"/>
  <c r="C647" i="15" s="1"/>
  <c r="D646" i="15"/>
  <c r="AJ644" i="15"/>
  <c r="Q133" i="13" s="1"/>
  <c r="AI644" i="15"/>
  <c r="P133" i="13" s="1"/>
  <c r="AH644" i="15"/>
  <c r="O133" i="13" s="1"/>
  <c r="AG644" i="15"/>
  <c r="N133" i="13" s="1"/>
  <c r="AF644" i="15"/>
  <c r="M133" i="13" s="1"/>
  <c r="AE644" i="15"/>
  <c r="L133" i="13" s="1"/>
  <c r="AD644" i="15"/>
  <c r="K133" i="13" s="1"/>
  <c r="AC644" i="15"/>
  <c r="J133" i="13" s="1"/>
  <c r="AB644" i="15"/>
  <c r="I133" i="13" s="1"/>
  <c r="AA644" i="15"/>
  <c r="H133" i="13" s="1"/>
  <c r="G644" i="15"/>
  <c r="G133" i="13" s="1"/>
  <c r="F644" i="15"/>
  <c r="F133" i="13" s="1"/>
  <c r="E644" i="15"/>
  <c r="AL643" i="15"/>
  <c r="D643" i="15"/>
  <c r="C643" i="15" s="1"/>
  <c r="AL642" i="15"/>
  <c r="D642" i="15"/>
  <c r="C642" i="15" s="1"/>
  <c r="AL641" i="15"/>
  <c r="D641" i="15"/>
  <c r="C641" i="15" s="1"/>
  <c r="AL640" i="15"/>
  <c r="D640" i="15"/>
  <c r="C640" i="15" s="1"/>
  <c r="AL639" i="15"/>
  <c r="D639" i="15"/>
  <c r="C639" i="15" s="1"/>
  <c r="AL638" i="15"/>
  <c r="D638" i="15"/>
  <c r="AL637" i="15"/>
  <c r="D637" i="15"/>
  <c r="C637" i="15" s="1"/>
  <c r="AL636" i="15"/>
  <c r="D636" i="15"/>
  <c r="C636" i="15" s="1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AL620" i="15"/>
  <c r="D620" i="15"/>
  <c r="C620" i="15" s="1"/>
  <c r="AL619" i="15"/>
  <c r="D619" i="15"/>
  <c r="C619" i="15" s="1"/>
  <c r="AL618" i="15"/>
  <c r="D618" i="15"/>
  <c r="C618" i="15" s="1"/>
  <c r="AL617" i="15"/>
  <c r="D617" i="15"/>
  <c r="C617" i="15" s="1"/>
  <c r="AL616" i="15"/>
  <c r="D616" i="15"/>
  <c r="C616" i="15" s="1"/>
  <c r="AL615" i="15"/>
  <c r="D615" i="15"/>
  <c r="C615" i="15" s="1"/>
  <c r="AL614" i="15"/>
  <c r="D614" i="15"/>
  <c r="C614" i="15" s="1"/>
  <c r="AL613" i="15"/>
  <c r="D613" i="15"/>
  <c r="C613" i="15" s="1"/>
  <c r="AL612" i="15"/>
  <c r="D612" i="15"/>
  <c r="C612" i="15" s="1"/>
  <c r="AL611" i="15"/>
  <c r="D611" i="15"/>
  <c r="C611" i="15" s="1"/>
  <c r="AL610" i="15"/>
  <c r="D610" i="15"/>
  <c r="C610" i="15" s="1"/>
  <c r="AL609" i="15"/>
  <c r="D609" i="15"/>
  <c r="C609" i="15" s="1"/>
  <c r="AL608" i="15"/>
  <c r="D608" i="15"/>
  <c r="C608" i="15" s="1"/>
  <c r="AL607" i="15"/>
  <c r="D607" i="15"/>
  <c r="C607" i="15" s="1"/>
  <c r="AL606" i="15"/>
  <c r="D606" i="15"/>
  <c r="C606" i="15" s="1"/>
  <c r="AL605" i="15"/>
  <c r="D605" i="15"/>
  <c r="C605" i="15" s="1"/>
  <c r="AL604" i="15"/>
  <c r="D604" i="15"/>
  <c r="C604" i="15" s="1"/>
  <c r="AL603" i="15"/>
  <c r="D603" i="15"/>
  <c r="C603" i="15" s="1"/>
  <c r="AL602" i="15"/>
  <c r="D602" i="15"/>
  <c r="C602" i="15" s="1"/>
  <c r="AL601" i="15"/>
  <c r="D601" i="15"/>
  <c r="C601" i="15" s="1"/>
  <c r="AL600" i="15"/>
  <c r="D600" i="15"/>
  <c r="AK593" i="15"/>
  <c r="AJ593" i="15"/>
  <c r="Q131" i="13" s="1"/>
  <c r="AI593" i="15"/>
  <c r="P131" i="13" s="1"/>
  <c r="AH593" i="15"/>
  <c r="O131" i="13" s="1"/>
  <c r="AG593" i="15"/>
  <c r="N131" i="13" s="1"/>
  <c r="AF593" i="15"/>
  <c r="M131" i="13" s="1"/>
  <c r="AE593" i="15"/>
  <c r="L131" i="13" s="1"/>
  <c r="AD593" i="15"/>
  <c r="K131" i="13" s="1"/>
  <c r="AC593" i="15"/>
  <c r="J131" i="13" s="1"/>
  <c r="AB593" i="15"/>
  <c r="I131" i="13" s="1"/>
  <c r="AA593" i="15"/>
  <c r="H131" i="13" s="1"/>
  <c r="G593" i="15"/>
  <c r="G131" i="13" s="1"/>
  <c r="F593" i="15"/>
  <c r="F131" i="13" s="1"/>
  <c r="E593" i="15"/>
  <c r="AL592" i="15"/>
  <c r="D592" i="15"/>
  <c r="C592" i="15" s="1"/>
  <c r="AL591" i="15"/>
  <c r="D591" i="15"/>
  <c r="C591" i="15" s="1"/>
  <c r="AL590" i="15"/>
  <c r="D590" i="15"/>
  <c r="C590" i="15" s="1"/>
  <c r="AL589" i="15"/>
  <c r="D589" i="15"/>
  <c r="C589" i="15" s="1"/>
  <c r="AL587" i="15"/>
  <c r="D587" i="15"/>
  <c r="C587" i="15" s="1"/>
  <c r="AL586" i="15"/>
  <c r="D586" i="15"/>
  <c r="C586" i="15" s="1"/>
  <c r="AL585" i="15"/>
  <c r="D585" i="15"/>
  <c r="C585" i="15" s="1"/>
  <c r="AL584" i="15"/>
  <c r="D584" i="15"/>
  <c r="C584" i="15" s="1"/>
  <c r="AL583" i="15"/>
  <c r="D583" i="15"/>
  <c r="C583" i="15" s="1"/>
  <c r="AL582" i="15"/>
  <c r="D582" i="15"/>
  <c r="C582" i="15" s="1"/>
  <c r="AL581" i="15"/>
  <c r="D581" i="15"/>
  <c r="C581" i="15" s="1"/>
  <c r="AL580" i="15"/>
  <c r="D580" i="15"/>
  <c r="C580" i="15" s="1"/>
  <c r="AL579" i="15"/>
  <c r="D579" i="15"/>
  <c r="C579" i="15" s="1"/>
  <c r="AL578" i="15"/>
  <c r="D578" i="15"/>
  <c r="C578" i="15" s="1"/>
  <c r="AL577" i="15"/>
  <c r="D577" i="15"/>
  <c r="C577" i="15" s="1"/>
  <c r="AL576" i="15"/>
  <c r="D576" i="15"/>
  <c r="C576" i="15" s="1"/>
  <c r="AL575" i="15"/>
  <c r="D575" i="15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AL562" i="15"/>
  <c r="D562" i="15"/>
  <c r="C562" i="15" s="1"/>
  <c r="AL561" i="15"/>
  <c r="D561" i="15"/>
  <c r="C561" i="15" s="1"/>
  <c r="AL560" i="15"/>
  <c r="D560" i="15"/>
  <c r="C560" i="15" s="1"/>
  <c r="AL559" i="15"/>
  <c r="D559" i="15"/>
  <c r="C559" i="15" s="1"/>
  <c r="AL558" i="15"/>
  <c r="D558" i="15"/>
  <c r="C558" i="15" s="1"/>
  <c r="AL557" i="15"/>
  <c r="D557" i="15"/>
  <c r="C557" i="15" s="1"/>
  <c r="AL556" i="15"/>
  <c r="D556" i="15"/>
  <c r="C556" i="15" s="1"/>
  <c r="AL555" i="15"/>
  <c r="D555" i="15"/>
  <c r="C555" i="15" s="1"/>
  <c r="AL554" i="15"/>
  <c r="D554" i="15"/>
  <c r="C554" i="15" s="1"/>
  <c r="AL553" i="15"/>
  <c r="D553" i="15"/>
  <c r="C553" i="15" s="1"/>
  <c r="AL552" i="15"/>
  <c r="D552" i="15"/>
  <c r="C552" i="15" s="1"/>
  <c r="AL551" i="15"/>
  <c r="D551" i="15"/>
  <c r="C551" i="15" s="1"/>
  <c r="AL550" i="15"/>
  <c r="D550" i="15"/>
  <c r="C550" i="15" s="1"/>
  <c r="AL549" i="15"/>
  <c r="D549" i="15"/>
  <c r="C549" i="15" s="1"/>
  <c r="AL548" i="15"/>
  <c r="D548" i="15"/>
  <c r="C548" i="15" s="1"/>
  <c r="AL547" i="15"/>
  <c r="D547" i="15"/>
  <c r="C547" i="15" s="1"/>
  <c r="AL546" i="15"/>
  <c r="D546" i="15"/>
  <c r="C546" i="15" s="1"/>
  <c r="AL545" i="15"/>
  <c r="D545" i="15"/>
  <c r="C545" i="15" s="1"/>
  <c r="AL544" i="15"/>
  <c r="D544" i="15"/>
  <c r="C544" i="15" s="1"/>
  <c r="D543" i="15"/>
  <c r="C543" i="15" s="1"/>
  <c r="D542" i="15"/>
  <c r="C542" i="15" s="1"/>
  <c r="D541" i="15"/>
  <c r="C541" i="15" s="1"/>
  <c r="AL540" i="15"/>
  <c r="D540" i="15"/>
  <c r="C540" i="15" s="1"/>
  <c r="AL539" i="15"/>
  <c r="D539" i="15"/>
  <c r="C539" i="15" s="1"/>
  <c r="AL538" i="15"/>
  <c r="D538" i="15"/>
  <c r="C538" i="15" s="1"/>
  <c r="AL537" i="15"/>
  <c r="D537" i="15"/>
  <c r="C537" i="15" s="1"/>
  <c r="AL536" i="15"/>
  <c r="D536" i="15"/>
  <c r="C536" i="15" s="1"/>
  <c r="AL535" i="15"/>
  <c r="D535" i="15"/>
  <c r="C535" i="15" s="1"/>
  <c r="AL534" i="15"/>
  <c r="D534" i="15"/>
  <c r="C534" i="15" s="1"/>
  <c r="AL533" i="15"/>
  <c r="D533" i="15"/>
  <c r="C533" i="15" s="1"/>
  <c r="AL532" i="15"/>
  <c r="D532" i="15"/>
  <c r="C532" i="15" s="1"/>
  <c r="AL531" i="15"/>
  <c r="D531" i="15"/>
  <c r="C531" i="15" s="1"/>
  <c r="AL530" i="15"/>
  <c r="D530" i="15"/>
  <c r="C530" i="15" s="1"/>
  <c r="AL529" i="15"/>
  <c r="D529" i="15"/>
  <c r="C529" i="15" s="1"/>
  <c r="AL528" i="15"/>
  <c r="D528" i="15"/>
  <c r="C528" i="15" s="1"/>
  <c r="AL527" i="15"/>
  <c r="D527" i="15"/>
  <c r="C527" i="15" s="1"/>
  <c r="AL526" i="15"/>
  <c r="D526" i="15"/>
  <c r="C526" i="15" s="1"/>
  <c r="AL525" i="15"/>
  <c r="D525" i="15"/>
  <c r="C525" i="15" s="1"/>
  <c r="AL524" i="15"/>
  <c r="D524" i="15"/>
  <c r="C524" i="15" s="1"/>
  <c r="AL523" i="15"/>
  <c r="D523" i="15"/>
  <c r="C523" i="15" s="1"/>
  <c r="AL522" i="15"/>
  <c r="D522" i="15"/>
  <c r="C522" i="15" s="1"/>
  <c r="AL521" i="15"/>
  <c r="D521" i="15"/>
  <c r="C521" i="15" s="1"/>
  <c r="AL520" i="15"/>
  <c r="D520" i="15"/>
  <c r="C520" i="15" s="1"/>
  <c r="AL519" i="15"/>
  <c r="D519" i="15"/>
  <c r="C519" i="15" s="1"/>
  <c r="AL518" i="15"/>
  <c r="D518" i="15"/>
  <c r="C518" i="15" s="1"/>
  <c r="AL517" i="15"/>
  <c r="D517" i="15"/>
  <c r="AJ514" i="15"/>
  <c r="Q128" i="13" s="1"/>
  <c r="AI514" i="15"/>
  <c r="P128" i="13" s="1"/>
  <c r="AH514" i="15"/>
  <c r="O128" i="13" s="1"/>
  <c r="AG514" i="15"/>
  <c r="N128" i="13" s="1"/>
  <c r="AF514" i="15"/>
  <c r="M128" i="13" s="1"/>
  <c r="AE514" i="15"/>
  <c r="L128" i="13" s="1"/>
  <c r="AD514" i="15"/>
  <c r="K128" i="13" s="1"/>
  <c r="AC514" i="15"/>
  <c r="J128" i="13" s="1"/>
  <c r="AB514" i="15"/>
  <c r="I128" i="13" s="1"/>
  <c r="AA514" i="15"/>
  <c r="H128" i="13" s="1"/>
  <c r="G514" i="15"/>
  <c r="G128" i="13" s="1"/>
  <c r="F514" i="15"/>
  <c r="F128" i="13" s="1"/>
  <c r="E514" i="15"/>
  <c r="AL505" i="15"/>
  <c r="D505" i="15"/>
  <c r="C505" i="15" s="1"/>
  <c r="AL504" i="15"/>
  <c r="D504" i="15"/>
  <c r="C504" i="15" s="1"/>
  <c r="AL503" i="15"/>
  <c r="D503" i="15"/>
  <c r="C503" i="15" s="1"/>
  <c r="AL502" i="15"/>
  <c r="D502" i="15"/>
  <c r="C502" i="15" s="1"/>
  <c r="AL487" i="15"/>
  <c r="D487" i="15"/>
  <c r="C487" i="15" s="1"/>
  <c r="AL486" i="15"/>
  <c r="D486" i="15"/>
  <c r="C486" i="15" s="1"/>
  <c r="AL485" i="15"/>
  <c r="D485" i="15"/>
  <c r="C485" i="15" s="1"/>
  <c r="AL484" i="15"/>
  <c r="D484" i="15"/>
  <c r="C484" i="15" s="1"/>
  <c r="AL483" i="15"/>
  <c r="D483" i="15"/>
  <c r="C483" i="15" s="1"/>
  <c r="AL482" i="15"/>
  <c r="D482" i="15"/>
  <c r="C482" i="15" s="1"/>
  <c r="AL481" i="15"/>
  <c r="D481" i="15"/>
  <c r="C481" i="15" s="1"/>
  <c r="D480" i="15"/>
  <c r="C480" i="15" s="1"/>
  <c r="AL479" i="15"/>
  <c r="D479" i="15"/>
  <c r="C479" i="15" s="1"/>
  <c r="AL478" i="15"/>
  <c r="D478" i="15"/>
  <c r="C478" i="15" s="1"/>
  <c r="AL477" i="15"/>
  <c r="D477" i="15"/>
  <c r="C477" i="15" s="1"/>
  <c r="AL476" i="15"/>
  <c r="D476" i="15"/>
  <c r="C476" i="15" s="1"/>
  <c r="AL475" i="15"/>
  <c r="D475" i="15"/>
  <c r="C475" i="15" s="1"/>
  <c r="AL474" i="15"/>
  <c r="D474" i="15"/>
  <c r="C474" i="15" s="1"/>
  <c r="AL473" i="15"/>
  <c r="D473" i="15"/>
  <c r="C473" i="15" s="1"/>
  <c r="AL472" i="15"/>
  <c r="D472" i="15"/>
  <c r="C472" i="15" s="1"/>
  <c r="AL471" i="15"/>
  <c r="D471" i="15"/>
  <c r="C471" i="15" s="1"/>
  <c r="AL470" i="15"/>
  <c r="D470" i="15"/>
  <c r="C470" i="15" s="1"/>
  <c r="AL469" i="15"/>
  <c r="D469" i="15"/>
  <c r="C469" i="15" s="1"/>
  <c r="D468" i="15"/>
  <c r="C468" i="15" s="1"/>
  <c r="D467" i="15"/>
  <c r="C467" i="15" s="1"/>
  <c r="D466" i="15"/>
  <c r="C466" i="15" s="1"/>
  <c r="D465" i="15"/>
  <c r="C465" i="15" s="1"/>
  <c r="D464" i="15"/>
  <c r="C464" i="15" s="1"/>
  <c r="D463" i="15"/>
  <c r="C463" i="15" s="1"/>
  <c r="D462" i="15"/>
  <c r="C462" i="15" s="1"/>
  <c r="AL461" i="15"/>
  <c r="D461" i="15"/>
  <c r="C461" i="15" s="1"/>
  <c r="AL460" i="15"/>
  <c r="D460" i="15"/>
  <c r="C460" i="15" s="1"/>
  <c r="AL459" i="15"/>
  <c r="D459" i="15"/>
  <c r="C459" i="15" s="1"/>
  <c r="AL458" i="15"/>
  <c r="D458" i="15"/>
  <c r="C458" i="15" s="1"/>
  <c r="AL457" i="15"/>
  <c r="D457" i="15"/>
  <c r="C457" i="15" s="1"/>
  <c r="AL456" i="15"/>
  <c r="D456" i="15"/>
  <c r="C456" i="15" s="1"/>
  <c r="AL455" i="15"/>
  <c r="D455" i="15"/>
  <c r="C455" i="15" s="1"/>
  <c r="AL454" i="15"/>
  <c r="D454" i="15"/>
  <c r="C454" i="15" s="1"/>
  <c r="AL453" i="15"/>
  <c r="D453" i="15"/>
  <c r="C453" i="15" s="1"/>
  <c r="AL452" i="15"/>
  <c r="D452" i="15"/>
  <c r="C452" i="15" s="1"/>
  <c r="AL451" i="15"/>
  <c r="D451" i="15"/>
  <c r="C451" i="15" s="1"/>
  <c r="AL450" i="15"/>
  <c r="D450" i="15"/>
  <c r="C450" i="15" s="1"/>
  <c r="AL449" i="15"/>
  <c r="D449" i="15"/>
  <c r="C449" i="15" s="1"/>
  <c r="AL448" i="15"/>
  <c r="D448" i="15"/>
  <c r="C448" i="15" s="1"/>
  <c r="AL447" i="15"/>
  <c r="D447" i="15"/>
  <c r="C447" i="15" s="1"/>
  <c r="AL446" i="15"/>
  <c r="D446" i="15"/>
  <c r="C446" i="15" s="1"/>
  <c r="AL445" i="15"/>
  <c r="D445" i="15"/>
  <c r="C445" i="15" s="1"/>
  <c r="AL444" i="15"/>
  <c r="D444" i="15"/>
  <c r="C444" i="15" s="1"/>
  <c r="AL443" i="15"/>
  <c r="D443" i="15"/>
  <c r="C443" i="15" s="1"/>
  <c r="AL442" i="15"/>
  <c r="D442" i="15"/>
  <c r="C442" i="15" s="1"/>
  <c r="AL441" i="15"/>
  <c r="D441" i="15"/>
  <c r="C441" i="15" s="1"/>
  <c r="AL440" i="15"/>
  <c r="D440" i="15"/>
  <c r="C440" i="15" s="1"/>
  <c r="AL439" i="15"/>
  <c r="D439" i="15"/>
  <c r="C439" i="15" s="1"/>
  <c r="AL438" i="15"/>
  <c r="D438" i="15"/>
  <c r="C438" i="15" s="1"/>
  <c r="AL437" i="15"/>
  <c r="D437" i="15"/>
  <c r="C437" i="15" s="1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AL431" i="15"/>
  <c r="D431" i="15"/>
  <c r="C431" i="15" s="1"/>
  <c r="AL430" i="15"/>
  <c r="D430" i="15"/>
  <c r="C430" i="15" s="1"/>
  <c r="AL429" i="15"/>
  <c r="D429" i="15"/>
  <c r="C429" i="15" s="1"/>
  <c r="AL428" i="15"/>
  <c r="D428" i="15"/>
  <c r="C428" i="15" s="1"/>
  <c r="AL427" i="15"/>
  <c r="D427" i="15"/>
  <c r="C427" i="15" s="1"/>
  <c r="AL426" i="15"/>
  <c r="D426" i="15"/>
  <c r="C426" i="15" s="1"/>
  <c r="AL425" i="15"/>
  <c r="D425" i="15"/>
  <c r="C425" i="15" s="1"/>
  <c r="AL424" i="15"/>
  <c r="D424" i="15"/>
  <c r="C424" i="15" s="1"/>
  <c r="AL423" i="15"/>
  <c r="D423" i="15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AL418" i="15"/>
  <c r="D418" i="15"/>
  <c r="C418" i="15" s="1"/>
  <c r="AL417" i="15"/>
  <c r="D417" i="15"/>
  <c r="C417" i="15" s="1"/>
  <c r="AL416" i="15"/>
  <c r="D416" i="15"/>
  <c r="C416" i="15" s="1"/>
  <c r="AL415" i="15"/>
  <c r="D415" i="15"/>
  <c r="C415" i="15" s="1"/>
  <c r="AL414" i="15"/>
  <c r="D414" i="15"/>
  <c r="C414" i="15" s="1"/>
  <c r="AL413" i="15"/>
  <c r="D413" i="15"/>
  <c r="C413" i="15" s="1"/>
  <c r="AL412" i="15"/>
  <c r="D412" i="15"/>
  <c r="C412" i="15" s="1"/>
  <c r="AL411" i="15"/>
  <c r="D411" i="15"/>
  <c r="C411" i="15" s="1"/>
  <c r="AL410" i="15"/>
  <c r="D410" i="15"/>
  <c r="C410" i="15" s="1"/>
  <c r="AL409" i="15"/>
  <c r="D409" i="15"/>
  <c r="C409" i="15" s="1"/>
  <c r="AL408" i="15"/>
  <c r="D408" i="15"/>
  <c r="C408" i="15" s="1"/>
  <c r="AL407" i="15"/>
  <c r="D407" i="15"/>
  <c r="C407" i="15" s="1"/>
  <c r="AL406" i="15"/>
  <c r="D406" i="15"/>
  <c r="C406" i="15" s="1"/>
  <c r="AL405" i="15"/>
  <c r="D405" i="15"/>
  <c r="C405" i="15" s="1"/>
  <c r="AL404" i="15"/>
  <c r="D404" i="15"/>
  <c r="C404" i="15" s="1"/>
  <c r="AL403" i="15"/>
  <c r="D403" i="15"/>
  <c r="C403" i="15" s="1"/>
  <c r="AL402" i="15"/>
  <c r="D402" i="15"/>
  <c r="C402" i="15" s="1"/>
  <c r="AL401" i="15"/>
  <c r="D401" i="15"/>
  <c r="C401" i="15" s="1"/>
  <c r="AL400" i="15"/>
  <c r="D400" i="15"/>
  <c r="C400" i="15" s="1"/>
  <c r="AL399" i="15"/>
  <c r="D399" i="15"/>
  <c r="C399" i="15" s="1"/>
  <c r="AL398" i="15"/>
  <c r="D398" i="15"/>
  <c r="C398" i="15" s="1"/>
  <c r="AL397" i="15"/>
  <c r="D397" i="15"/>
  <c r="C397" i="15" s="1"/>
  <c r="AL396" i="15"/>
  <c r="D396" i="15"/>
  <c r="C396" i="15" s="1"/>
  <c r="AL395" i="15"/>
  <c r="D395" i="15"/>
  <c r="C395" i="15" s="1"/>
  <c r="AL394" i="15"/>
  <c r="D394" i="15"/>
  <c r="C394" i="15" s="1"/>
  <c r="AL393" i="15"/>
  <c r="D393" i="15"/>
  <c r="C393" i="15" s="1"/>
  <c r="AL392" i="15"/>
  <c r="D392" i="15"/>
  <c r="C392" i="15" s="1"/>
  <c r="AL391" i="15"/>
  <c r="D391" i="15"/>
  <c r="C391" i="15" s="1"/>
  <c r="AL390" i="15"/>
  <c r="D390" i="15"/>
  <c r="C390" i="15" s="1"/>
  <c r="AL389" i="15"/>
  <c r="D389" i="15"/>
  <c r="C389" i="15" s="1"/>
  <c r="AL388" i="15"/>
  <c r="D388" i="15"/>
  <c r="C388" i="15" s="1"/>
  <c r="AL387" i="15"/>
  <c r="D387" i="15"/>
  <c r="C387" i="15" s="1"/>
  <c r="AL386" i="15"/>
  <c r="D386" i="15"/>
  <c r="C386" i="15" s="1"/>
  <c r="AL385" i="15"/>
  <c r="D385" i="15"/>
  <c r="C385" i="15" s="1"/>
  <c r="AL384" i="15"/>
  <c r="D384" i="15"/>
  <c r="C384" i="15" s="1"/>
  <c r="AL383" i="15"/>
  <c r="D383" i="15"/>
  <c r="C383" i="15" s="1"/>
  <c r="AL382" i="15"/>
  <c r="D382" i="15"/>
  <c r="C382" i="15" s="1"/>
  <c r="AL381" i="15"/>
  <c r="D381" i="15"/>
  <c r="C381" i="15" s="1"/>
  <c r="AL380" i="15"/>
  <c r="D380" i="15"/>
  <c r="C380" i="15" s="1"/>
  <c r="AL379" i="15"/>
  <c r="D379" i="15"/>
  <c r="C379" i="15" s="1"/>
  <c r="AL378" i="15"/>
  <c r="D378" i="15"/>
  <c r="C378" i="15" s="1"/>
  <c r="AL377" i="15"/>
  <c r="D377" i="15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D362" i="15"/>
  <c r="C362" i="15" s="1"/>
  <c r="D361" i="15"/>
  <c r="C361" i="15" s="1"/>
  <c r="D360" i="15"/>
  <c r="C360" i="15" s="1"/>
  <c r="D359" i="15"/>
  <c r="C359" i="15" s="1"/>
  <c r="D358" i="15"/>
  <c r="C358" i="15" s="1"/>
  <c r="D357" i="15"/>
  <c r="C357" i="15" s="1"/>
  <c r="D356" i="15"/>
  <c r="C356" i="15" s="1"/>
  <c r="D355" i="15"/>
  <c r="C355" i="15" s="1"/>
  <c r="AL354" i="15"/>
  <c r="D354" i="15"/>
  <c r="C354" i="15" s="1"/>
  <c r="AL353" i="15"/>
  <c r="D353" i="15"/>
  <c r="C353" i="15" s="1"/>
  <c r="AL352" i="15"/>
  <c r="D352" i="15"/>
  <c r="C352" i="15" s="1"/>
  <c r="AL351" i="15"/>
  <c r="D351" i="15"/>
  <c r="C351" i="15" s="1"/>
  <c r="AL350" i="15"/>
  <c r="D350" i="15"/>
  <c r="C350" i="15" s="1"/>
  <c r="AL349" i="15"/>
  <c r="D349" i="15"/>
  <c r="C349" i="15" s="1"/>
  <c r="AL348" i="15"/>
  <c r="D348" i="15"/>
  <c r="C348" i="15" s="1"/>
  <c r="AL345" i="15"/>
  <c r="D345" i="15"/>
  <c r="C345" i="15" s="1"/>
  <c r="AL344" i="15"/>
  <c r="D344" i="15"/>
  <c r="C344" i="15" s="1"/>
  <c r="AL343" i="15"/>
  <c r="D343" i="15"/>
  <c r="C343" i="15" s="1"/>
  <c r="AL342" i="15"/>
  <c r="D342" i="15"/>
  <c r="C342" i="15" s="1"/>
  <c r="AL341" i="15"/>
  <c r="D341" i="15"/>
  <c r="C341" i="15" s="1"/>
  <c r="AL340" i="15"/>
  <c r="D340" i="15"/>
  <c r="C340" i="15" s="1"/>
  <c r="AL339" i="15"/>
  <c r="D339" i="15"/>
  <c r="C339" i="15" s="1"/>
  <c r="AL338" i="15"/>
  <c r="D338" i="15"/>
  <c r="C338" i="15" s="1"/>
  <c r="AL337" i="15"/>
  <c r="D337" i="15"/>
  <c r="C337" i="15" s="1"/>
  <c r="AL336" i="15"/>
  <c r="D336" i="15"/>
  <c r="C336" i="15" s="1"/>
  <c r="AL335" i="15"/>
  <c r="D335" i="15"/>
  <c r="C335" i="15" s="1"/>
  <c r="AL334" i="15"/>
  <c r="D334" i="15"/>
  <c r="C334" i="15" s="1"/>
  <c r="AL333" i="15"/>
  <c r="D333" i="15"/>
  <c r="C333" i="15" s="1"/>
  <c r="AL332" i="15"/>
  <c r="D332" i="15"/>
  <c r="C332" i="15" s="1"/>
  <c r="AL331" i="15"/>
  <c r="D331" i="15"/>
  <c r="C331" i="15" s="1"/>
  <c r="AL330" i="15"/>
  <c r="D330" i="15"/>
  <c r="C330" i="15" s="1"/>
  <c r="AL329" i="15"/>
  <c r="D329" i="15"/>
  <c r="C329" i="15" s="1"/>
  <c r="AL328" i="15"/>
  <c r="D328" i="15"/>
  <c r="C328" i="15" s="1"/>
  <c r="AL327" i="15"/>
  <c r="D327" i="15"/>
  <c r="C327" i="15" s="1"/>
  <c r="AL326" i="15"/>
  <c r="D326" i="15"/>
  <c r="C326" i="15" s="1"/>
  <c r="AL325" i="15"/>
  <c r="D325" i="15"/>
  <c r="C325" i="15" s="1"/>
  <c r="AL324" i="15"/>
  <c r="D324" i="15"/>
  <c r="C324" i="15" s="1"/>
  <c r="AL323" i="15"/>
  <c r="D323" i="15"/>
  <c r="C323" i="15" s="1"/>
  <c r="AL322" i="15"/>
  <c r="D322" i="15"/>
  <c r="C322" i="15" s="1"/>
  <c r="AL321" i="15"/>
  <c r="D321" i="15"/>
  <c r="C321" i="15" s="1"/>
  <c r="AL320" i="15"/>
  <c r="D320" i="15"/>
  <c r="C320" i="15" s="1"/>
  <c r="AL319" i="15"/>
  <c r="D319" i="15"/>
  <c r="C319" i="15" s="1"/>
  <c r="AL318" i="15"/>
  <c r="D318" i="15"/>
  <c r="C318" i="15" s="1"/>
  <c r="AL317" i="15"/>
  <c r="D317" i="15"/>
  <c r="C317" i="15" s="1"/>
  <c r="AL316" i="15"/>
  <c r="D316" i="15"/>
  <c r="C316" i="15" s="1"/>
  <c r="AL315" i="15"/>
  <c r="D315" i="15"/>
  <c r="C315" i="15" s="1"/>
  <c r="AL314" i="15"/>
  <c r="D314" i="15"/>
  <c r="C314" i="15" s="1"/>
  <c r="AL313" i="15"/>
  <c r="D313" i="15"/>
  <c r="C313" i="15" s="1"/>
  <c r="AL312" i="15"/>
  <c r="D312" i="15"/>
  <c r="C312" i="15" s="1"/>
  <c r="AL311" i="15"/>
  <c r="D311" i="15"/>
  <c r="C311" i="15" s="1"/>
  <c r="AL310" i="15"/>
  <c r="D310" i="15"/>
  <c r="C310" i="15" s="1"/>
  <c r="AL309" i="15"/>
  <c r="D309" i="15"/>
  <c r="C309" i="15" s="1"/>
  <c r="AL308" i="15"/>
  <c r="D308" i="15"/>
  <c r="C308" i="15" s="1"/>
  <c r="AL307" i="15"/>
  <c r="D307" i="15"/>
  <c r="C307" i="15" s="1"/>
  <c r="AL306" i="15"/>
  <c r="D306" i="15"/>
  <c r="C306" i="15" s="1"/>
  <c r="AL305" i="15"/>
  <c r="D305" i="15"/>
  <c r="C305" i="15" s="1"/>
  <c r="AL304" i="15"/>
  <c r="D304" i="15"/>
  <c r="C304" i="15" s="1"/>
  <c r="AL303" i="15"/>
  <c r="D303" i="15"/>
  <c r="C303" i="15" s="1"/>
  <c r="AL302" i="15"/>
  <c r="D302" i="15"/>
  <c r="C302" i="15" s="1"/>
  <c r="AL301" i="15"/>
  <c r="D301" i="15"/>
  <c r="C301" i="15" s="1"/>
  <c r="AL300" i="15"/>
  <c r="D300" i="15"/>
  <c r="C300" i="15" s="1"/>
  <c r="AL299" i="15"/>
  <c r="D299" i="15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D284" i="15"/>
  <c r="C284" i="15" s="1"/>
  <c r="D283" i="15"/>
  <c r="C283" i="15" s="1"/>
  <c r="D282" i="15"/>
  <c r="C282" i="15" s="1"/>
  <c r="D281" i="15"/>
  <c r="C281" i="15" s="1"/>
  <c r="D280" i="15"/>
  <c r="C280" i="15" s="1"/>
  <c r="D279" i="15"/>
  <c r="C279" i="15" s="1"/>
  <c r="D278" i="15"/>
  <c r="C278" i="15" s="1"/>
  <c r="AL277" i="15"/>
  <c r="D277" i="15"/>
  <c r="C277" i="15" s="1"/>
  <c r="AL276" i="15"/>
  <c r="D276" i="15"/>
  <c r="C276" i="15" s="1"/>
  <c r="AL275" i="15"/>
  <c r="D275" i="15"/>
  <c r="C275" i="15" s="1"/>
  <c r="AL274" i="15"/>
  <c r="D274" i="15"/>
  <c r="C274" i="15" s="1"/>
  <c r="AL273" i="15"/>
  <c r="D273" i="15"/>
  <c r="C273" i="15" s="1"/>
  <c r="AL272" i="15"/>
  <c r="D272" i="15"/>
  <c r="C272" i="15" s="1"/>
  <c r="AL271" i="15"/>
  <c r="D271" i="15"/>
  <c r="C271" i="15" s="1"/>
  <c r="AL270" i="15"/>
  <c r="D270" i="15"/>
  <c r="C270" i="15" s="1"/>
  <c r="AL269" i="15"/>
  <c r="D269" i="15"/>
  <c r="C269" i="15" s="1"/>
  <c r="AL268" i="15"/>
  <c r="D268" i="15"/>
  <c r="C268" i="15" s="1"/>
  <c r="AL267" i="15"/>
  <c r="D267" i="15"/>
  <c r="C267" i="15" s="1"/>
  <c r="AL266" i="15"/>
  <c r="D266" i="15"/>
  <c r="C266" i="15" s="1"/>
  <c r="AL265" i="15"/>
  <c r="D265" i="15"/>
  <c r="C265" i="15" s="1"/>
  <c r="AL264" i="15"/>
  <c r="D264" i="15"/>
  <c r="C264" i="15" s="1"/>
  <c r="AL263" i="15"/>
  <c r="D263" i="15"/>
  <c r="C263" i="15" s="1"/>
  <c r="AL262" i="15"/>
  <c r="D262" i="15"/>
  <c r="C262" i="15" s="1"/>
  <c r="AL261" i="15"/>
  <c r="D261" i="15"/>
  <c r="C261" i="15" s="1"/>
  <c r="AL260" i="15"/>
  <c r="D260" i="15"/>
  <c r="C260" i="15" s="1"/>
  <c r="AL259" i="15"/>
  <c r="D259" i="15"/>
  <c r="C259" i="15" s="1"/>
  <c r="AL258" i="15"/>
  <c r="D258" i="15"/>
  <c r="C258" i="15" s="1"/>
  <c r="AL257" i="15"/>
  <c r="D257" i="15"/>
  <c r="C257" i="15" s="1"/>
  <c r="AL256" i="15"/>
  <c r="D256" i="15"/>
  <c r="C256" i="15" s="1"/>
  <c r="AL255" i="15"/>
  <c r="D255" i="15"/>
  <c r="C255" i="15" s="1"/>
  <c r="AL254" i="15"/>
  <c r="D254" i="15"/>
  <c r="C254" i="15" s="1"/>
  <c r="AL253" i="15"/>
  <c r="D253" i="15"/>
  <c r="C253" i="15" s="1"/>
  <c r="AL252" i="15"/>
  <c r="D252" i="15"/>
  <c r="C252" i="15" s="1"/>
  <c r="AL251" i="15"/>
  <c r="D251" i="15"/>
  <c r="C251" i="15" s="1"/>
  <c r="AL250" i="15"/>
  <c r="D250" i="15"/>
  <c r="C250" i="15" s="1"/>
  <c r="AL249" i="15"/>
  <c r="D249" i="15"/>
  <c r="C249" i="15" s="1"/>
  <c r="AL248" i="15"/>
  <c r="D248" i="15"/>
  <c r="C248" i="15" s="1"/>
  <c r="AL247" i="15"/>
  <c r="D247" i="15"/>
  <c r="C247" i="15" s="1"/>
  <c r="AL246" i="15"/>
  <c r="D246" i="15"/>
  <c r="C246" i="15" s="1"/>
  <c r="AL245" i="15"/>
  <c r="D245" i="15"/>
  <c r="C245" i="15" s="1"/>
  <c r="AL244" i="15"/>
  <c r="D244" i="15"/>
  <c r="C244" i="15" s="1"/>
  <c r="AL243" i="15"/>
  <c r="D243" i="15"/>
  <c r="C243" i="15" s="1"/>
  <c r="AL242" i="15"/>
  <c r="D242" i="15"/>
  <c r="C242" i="15" s="1"/>
  <c r="AL241" i="15"/>
  <c r="D241" i="15"/>
  <c r="C241" i="15" s="1"/>
  <c r="AL240" i="15"/>
  <c r="D240" i="15"/>
  <c r="C240" i="15" s="1"/>
  <c r="AL239" i="15"/>
  <c r="D239" i="15"/>
  <c r="C239" i="15" s="1"/>
  <c r="AL238" i="15"/>
  <c r="D238" i="15"/>
  <c r="C238" i="15" s="1"/>
  <c r="AL237" i="15"/>
  <c r="D237" i="15"/>
  <c r="C237" i="15" s="1"/>
  <c r="AL236" i="15"/>
  <c r="D236" i="15"/>
  <c r="C236" i="15" s="1"/>
  <c r="AL235" i="15"/>
  <c r="D235" i="15"/>
  <c r="C235" i="15" s="1"/>
  <c r="AL234" i="15"/>
  <c r="D234" i="15"/>
  <c r="C234" i="15" s="1"/>
  <c r="AL233" i="15"/>
  <c r="D233" i="15"/>
  <c r="C233" i="15" s="1"/>
  <c r="AL232" i="15"/>
  <c r="D232" i="15"/>
  <c r="C232" i="15" s="1"/>
  <c r="AL231" i="15"/>
  <c r="D231" i="15"/>
  <c r="C231" i="15" s="1"/>
  <c r="AL230" i="15"/>
  <c r="D230" i="15"/>
  <c r="C230" i="15" s="1"/>
  <c r="AL229" i="15"/>
  <c r="D229" i="15"/>
  <c r="C229" i="15" s="1"/>
  <c r="AL228" i="15"/>
  <c r="D228" i="15"/>
  <c r="C228" i="15" s="1"/>
  <c r="AL227" i="15"/>
  <c r="D227" i="15"/>
  <c r="C227" i="15" s="1"/>
  <c r="AL226" i="15"/>
  <c r="D226" i="15"/>
  <c r="C226" i="15" s="1"/>
  <c r="AL225" i="15"/>
  <c r="D225" i="15"/>
  <c r="C225" i="15" s="1"/>
  <c r="AL224" i="15"/>
  <c r="D224" i="15"/>
  <c r="AJ220" i="15"/>
  <c r="AJ221" i="15" s="1"/>
  <c r="AI220" i="15"/>
  <c r="AI221" i="15" s="1"/>
  <c r="AH220" i="15"/>
  <c r="AH221" i="15" s="1"/>
  <c r="AG220" i="15"/>
  <c r="AG221" i="15" s="1"/>
  <c r="AF220" i="15"/>
  <c r="AF221" i="15" s="1"/>
  <c r="AE220" i="15"/>
  <c r="AE221" i="15" s="1"/>
  <c r="AD220" i="15"/>
  <c r="AD221" i="15" s="1"/>
  <c r="AC220" i="15"/>
  <c r="AC221" i="15" s="1"/>
  <c r="AB220" i="15"/>
  <c r="AB221" i="15" s="1"/>
  <c r="AA220" i="15"/>
  <c r="AA221" i="15" s="1"/>
  <c r="G220" i="15"/>
  <c r="G221" i="15" s="1"/>
  <c r="F220" i="15"/>
  <c r="F221" i="15" s="1"/>
  <c r="E220" i="15"/>
  <c r="E221" i="15" s="1"/>
  <c r="D219" i="15"/>
  <c r="C219" i="15" s="1"/>
  <c r="D218" i="15"/>
  <c r="C218" i="15" s="1"/>
  <c r="D217" i="15"/>
  <c r="C217" i="15" s="1"/>
  <c r="D216" i="15"/>
  <c r="D215" i="15"/>
  <c r="C215" i="15" s="1"/>
  <c r="AJ194" i="15"/>
  <c r="AI194" i="15"/>
  <c r="AH194" i="15"/>
  <c r="AG194" i="15"/>
  <c r="AF194" i="15"/>
  <c r="AE194" i="15"/>
  <c r="AD194" i="15"/>
  <c r="AC194" i="15"/>
  <c r="AB194" i="15"/>
  <c r="AA194" i="15"/>
  <c r="G194" i="15"/>
  <c r="F194" i="15"/>
  <c r="E194" i="15"/>
  <c r="D193" i="15"/>
  <c r="C193" i="15" s="1"/>
  <c r="D192" i="15"/>
  <c r="C192" i="15" s="1"/>
  <c r="D191" i="15"/>
  <c r="C191" i="15" s="1"/>
  <c r="D190" i="15"/>
  <c r="C190" i="15" s="1"/>
  <c r="D189" i="15"/>
  <c r="C189" i="15" s="1"/>
  <c r="D188" i="15"/>
  <c r="C188" i="15" s="1"/>
  <c r="D187" i="15"/>
  <c r="C187" i="15" s="1"/>
  <c r="D186" i="15"/>
  <c r="C186" i="15" s="1"/>
  <c r="D185" i="15"/>
  <c r="C185" i="15" s="1"/>
  <c r="D184" i="15"/>
  <c r="D183" i="15"/>
  <c r="C183" i="15" s="1"/>
  <c r="AJ181" i="15"/>
  <c r="AI181" i="15"/>
  <c r="AH181" i="15"/>
  <c r="AG181" i="15"/>
  <c r="AF181" i="15"/>
  <c r="AE181" i="15"/>
  <c r="AD181" i="15"/>
  <c r="AC181" i="15"/>
  <c r="AB181" i="15"/>
  <c r="AA181" i="15"/>
  <c r="G181" i="15"/>
  <c r="F181" i="15"/>
  <c r="E181" i="15"/>
  <c r="D180" i="15"/>
  <c r="C180" i="15" s="1"/>
  <c r="D179" i="15"/>
  <c r="C179" i="15" s="1"/>
  <c r="D178" i="15"/>
  <c r="C178" i="15" s="1"/>
  <c r="D177" i="15"/>
  <c r="C177" i="15" s="1"/>
  <c r="D176" i="15"/>
  <c r="C176" i="15" s="1"/>
  <c r="D175" i="15"/>
  <c r="C175" i="15" s="1"/>
  <c r="D174" i="15"/>
  <c r="C174" i="15" s="1"/>
  <c r="D173" i="15"/>
  <c r="C173" i="15" s="1"/>
  <c r="D172" i="15"/>
  <c r="C172" i="15" s="1"/>
  <c r="D171" i="15"/>
  <c r="C171" i="15" s="1"/>
  <c r="D170" i="15"/>
  <c r="C170" i="15" s="1"/>
  <c r="D169" i="15"/>
  <c r="C169" i="15" s="1"/>
  <c r="D168" i="15"/>
  <c r="C168" i="15" s="1"/>
  <c r="D167" i="15"/>
  <c r="C167" i="15" s="1"/>
  <c r="D166" i="15"/>
  <c r="C166" i="15" s="1"/>
  <c r="D165" i="15"/>
  <c r="C165" i="15" s="1"/>
  <c r="D164" i="15"/>
  <c r="C164" i="15" s="1"/>
  <c r="D163" i="15"/>
  <c r="C163" i="15" s="1"/>
  <c r="D162" i="15"/>
  <c r="C162" i="15" s="1"/>
  <c r="D161" i="15"/>
  <c r="C161" i="15" s="1"/>
  <c r="D160" i="15"/>
  <c r="C160" i="15" s="1"/>
  <c r="D159" i="15"/>
  <c r="C159" i="15" s="1"/>
  <c r="D158" i="15"/>
  <c r="C158" i="15" s="1"/>
  <c r="D157" i="15"/>
  <c r="AJ154" i="15"/>
  <c r="AI154" i="15"/>
  <c r="AH154" i="15"/>
  <c r="AG154" i="15"/>
  <c r="AF154" i="15"/>
  <c r="AE154" i="15"/>
  <c r="AD154" i="15"/>
  <c r="AC154" i="15"/>
  <c r="AB154" i="15"/>
  <c r="AA154" i="15"/>
  <c r="G154" i="15"/>
  <c r="F154" i="15"/>
  <c r="E154" i="15"/>
  <c r="D153" i="15"/>
  <c r="D154" i="15" s="1"/>
  <c r="AK155" i="15"/>
  <c r="AJ152" i="15"/>
  <c r="AI152" i="15"/>
  <c r="AH152" i="15"/>
  <c r="AG152" i="15"/>
  <c r="AF152" i="15"/>
  <c r="AE152" i="15"/>
  <c r="AD152" i="15"/>
  <c r="AC152" i="15"/>
  <c r="AB152" i="15"/>
  <c r="AL150" i="15"/>
  <c r="D150" i="15"/>
  <c r="AJ147" i="15"/>
  <c r="AJ148" i="15" s="1"/>
  <c r="AI147" i="15"/>
  <c r="AI148" i="15" s="1"/>
  <c r="AH147" i="15"/>
  <c r="AH148" i="15" s="1"/>
  <c r="AG147" i="15"/>
  <c r="AG148" i="15" s="1"/>
  <c r="AF147" i="15"/>
  <c r="AF148" i="15" s="1"/>
  <c r="AE147" i="15"/>
  <c r="AE148" i="15" s="1"/>
  <c r="AD147" i="15"/>
  <c r="AD148" i="15" s="1"/>
  <c r="AC147" i="15"/>
  <c r="AC148" i="15" s="1"/>
  <c r="AB147" i="15"/>
  <c r="AB148" i="15" s="1"/>
  <c r="AA147" i="15"/>
  <c r="AA148" i="15" s="1"/>
  <c r="G147" i="15"/>
  <c r="G148" i="15" s="1"/>
  <c r="F147" i="15"/>
  <c r="F148" i="15" s="1"/>
  <c r="E147" i="15"/>
  <c r="E148" i="15" s="1"/>
  <c r="D146" i="15"/>
  <c r="C146" i="15" s="1"/>
  <c r="D145" i="15"/>
  <c r="AL140" i="15"/>
  <c r="D140" i="15"/>
  <c r="C140" i="15" s="1"/>
  <c r="AL139" i="15"/>
  <c r="D139" i="15"/>
  <c r="C139" i="15" s="1"/>
  <c r="AJ136" i="15"/>
  <c r="AI136" i="15"/>
  <c r="AH136" i="15"/>
  <c r="AG136" i="15"/>
  <c r="AF136" i="15"/>
  <c r="AE136" i="15"/>
  <c r="AD136" i="15"/>
  <c r="AC136" i="15"/>
  <c r="AB136" i="15"/>
  <c r="AA136" i="15"/>
  <c r="G136" i="15"/>
  <c r="F136" i="15"/>
  <c r="E136" i="15"/>
  <c r="D135" i="15"/>
  <c r="C135" i="15" s="1"/>
  <c r="C136" i="15" s="1"/>
  <c r="AK137" i="15"/>
  <c r="AL131" i="15"/>
  <c r="D131" i="15"/>
  <c r="C131" i="15" s="1"/>
  <c r="AL130" i="15"/>
  <c r="D130" i="15"/>
  <c r="C130" i="15" s="1"/>
  <c r="AL129" i="15"/>
  <c r="D129" i="15"/>
  <c r="C129" i="15" s="1"/>
  <c r="AL128" i="15"/>
  <c r="D128" i="15"/>
  <c r="AJ69" i="15"/>
  <c r="AI69" i="15"/>
  <c r="AH69" i="15"/>
  <c r="AG69" i="15"/>
  <c r="AF69" i="15"/>
  <c r="AE69" i="15"/>
  <c r="AD69" i="15"/>
  <c r="AC69" i="15"/>
  <c r="AB69" i="15"/>
  <c r="AA69" i="15"/>
  <c r="G69" i="15"/>
  <c r="F69" i="15"/>
  <c r="E69" i="15"/>
  <c r="D68" i="15"/>
  <c r="C68" i="15" s="1"/>
  <c r="D67" i="15"/>
  <c r="C67" i="15" s="1"/>
  <c r="AK70" i="15"/>
  <c r="AL63" i="15"/>
  <c r="D63" i="15"/>
  <c r="C63" i="15" s="1"/>
  <c r="AL62" i="15"/>
  <c r="D62" i="15"/>
  <c r="C62" i="15" s="1"/>
  <c r="AL61" i="15"/>
  <c r="D61" i="15"/>
  <c r="C61" i="15" s="1"/>
  <c r="AL60" i="15"/>
  <c r="D60" i="15"/>
  <c r="AJ57" i="15"/>
  <c r="AI57" i="15"/>
  <c r="AH57" i="15"/>
  <c r="AG57" i="15"/>
  <c r="AF57" i="15"/>
  <c r="AE57" i="15"/>
  <c r="AD57" i="15"/>
  <c r="AC57" i="15"/>
  <c r="AB57" i="15"/>
  <c r="AA58" i="15"/>
  <c r="G57" i="15"/>
  <c r="F57" i="15"/>
  <c r="E57" i="15"/>
  <c r="AK58" i="15"/>
  <c r="N241" i="13" l="1"/>
  <c r="O241" i="13"/>
  <c r="I241" i="13"/>
  <c r="J241" i="13"/>
  <c r="K241" i="13"/>
  <c r="F241" i="13"/>
  <c r="G241" i="13"/>
  <c r="O240" i="13"/>
  <c r="O242" i="13"/>
  <c r="H240" i="13"/>
  <c r="H242" i="13"/>
  <c r="P240" i="13"/>
  <c r="P242" i="13"/>
  <c r="I240" i="13"/>
  <c r="I242" i="13"/>
  <c r="J240" i="13"/>
  <c r="J242" i="13"/>
  <c r="K240" i="13"/>
  <c r="K242" i="13"/>
  <c r="L240" i="13"/>
  <c r="L242" i="13"/>
  <c r="M240" i="13"/>
  <c r="M242" i="13"/>
  <c r="N240" i="13"/>
  <c r="N242" i="13"/>
  <c r="C2093" i="15"/>
  <c r="D634" i="15"/>
  <c r="D132" i="13" s="1"/>
  <c r="AL634" i="15"/>
  <c r="K179" i="13"/>
  <c r="D226" i="13"/>
  <c r="C1879" i="15"/>
  <c r="D218" i="13"/>
  <c r="AL1087" i="15"/>
  <c r="R156" i="13"/>
  <c r="Q240" i="13"/>
  <c r="E185" i="13"/>
  <c r="S185" i="13"/>
  <c r="K184" i="13"/>
  <c r="K192" i="13"/>
  <c r="C33" i="13"/>
  <c r="C150" i="15"/>
  <c r="C152" i="15" s="1"/>
  <c r="D152" i="15"/>
  <c r="D155" i="15" s="1"/>
  <c r="AD1048" i="15"/>
  <c r="K152" i="13" s="1"/>
  <c r="K157" i="13" s="1"/>
  <c r="AL2615" i="15"/>
  <c r="V187" i="13" s="1"/>
  <c r="AL1240" i="15"/>
  <c r="AL297" i="15"/>
  <c r="S124" i="13" s="1"/>
  <c r="AL573" i="15"/>
  <c r="AL375" i="15"/>
  <c r="AL644" i="15"/>
  <c r="F1048" i="15"/>
  <c r="F152" i="13" s="1"/>
  <c r="F157" i="13" s="1"/>
  <c r="AG1048" i="15"/>
  <c r="N152" i="13" s="1"/>
  <c r="N157" i="13" s="1"/>
  <c r="AL152" i="15"/>
  <c r="AL155" i="15" s="1"/>
  <c r="AL705" i="15"/>
  <c r="S134" i="13" s="1"/>
  <c r="AC1048" i="15"/>
  <c r="J152" i="13" s="1"/>
  <c r="J157" i="13" s="1"/>
  <c r="AK1048" i="15"/>
  <c r="AL2858" i="15"/>
  <c r="V192" i="13" s="1"/>
  <c r="AE1048" i="15"/>
  <c r="L152" i="13" s="1"/>
  <c r="L157" i="13" s="1"/>
  <c r="AL747" i="15"/>
  <c r="S135" i="13" s="1"/>
  <c r="AL807" i="15"/>
  <c r="E1048" i="15"/>
  <c r="E152" i="13" s="1"/>
  <c r="E157" i="13" s="1"/>
  <c r="AF1048" i="15"/>
  <c r="M152" i="13" s="1"/>
  <c r="M157" i="13" s="1"/>
  <c r="AL1064" i="15"/>
  <c r="R155" i="13" s="1"/>
  <c r="AL1084" i="15"/>
  <c r="AL860" i="15"/>
  <c r="S139" i="13" s="1"/>
  <c r="AL979" i="15"/>
  <c r="G1048" i="15"/>
  <c r="G152" i="13" s="1"/>
  <c r="G157" i="13" s="1"/>
  <c r="AH1048" i="15"/>
  <c r="O152" i="13" s="1"/>
  <c r="O157" i="13" s="1"/>
  <c r="AL435" i="15"/>
  <c r="AA1048" i="15"/>
  <c r="H152" i="13" s="1"/>
  <c r="H157" i="13" s="1"/>
  <c r="AI1048" i="15"/>
  <c r="P152" i="13" s="1"/>
  <c r="P157" i="13" s="1"/>
  <c r="E88" i="13"/>
  <c r="AL2958" i="15"/>
  <c r="AL144" i="15"/>
  <c r="AL148" i="15" s="1"/>
  <c r="AL421" i="15"/>
  <c r="AL134" i="15"/>
  <c r="AL137" i="15" s="1"/>
  <c r="AB1048" i="15"/>
  <c r="I152" i="13" s="1"/>
  <c r="I157" i="13" s="1"/>
  <c r="AJ1048" i="15"/>
  <c r="Q152" i="13" s="1"/>
  <c r="Q157" i="13" s="1"/>
  <c r="AL1206" i="15"/>
  <c r="C1056" i="15"/>
  <c r="C1064" i="15" s="1"/>
  <c r="C155" i="13" s="1"/>
  <c r="D1064" i="15"/>
  <c r="D155" i="13" s="1"/>
  <c r="D66" i="15"/>
  <c r="R163" i="13"/>
  <c r="R167" i="13"/>
  <c r="V190" i="13"/>
  <c r="R164" i="13"/>
  <c r="R168" i="13"/>
  <c r="R165" i="13"/>
  <c r="R169" i="13"/>
  <c r="R162" i="13"/>
  <c r="R166" i="13"/>
  <c r="V189" i="13"/>
  <c r="D144" i="15"/>
  <c r="D747" i="15"/>
  <c r="D135" i="13" s="1"/>
  <c r="D134" i="15"/>
  <c r="AL66" i="15"/>
  <c r="AL70" i="15" s="1"/>
  <c r="C657" i="15"/>
  <c r="D705" i="15"/>
  <c r="D134" i="13" s="1"/>
  <c r="D573" i="15"/>
  <c r="D130" i="13" s="1"/>
  <c r="AL514" i="15"/>
  <c r="C423" i="15"/>
  <c r="C435" i="15" s="1"/>
  <c r="D435" i="15"/>
  <c r="D127" i="13" s="1"/>
  <c r="C377" i="15"/>
  <c r="C421" i="15" s="1"/>
  <c r="D421" i="15"/>
  <c r="D126" i="13" s="1"/>
  <c r="D375" i="15"/>
  <c r="D125" i="13" s="1"/>
  <c r="C224" i="15"/>
  <c r="C297" i="15" s="1"/>
  <c r="D297" i="15"/>
  <c r="D1240" i="15"/>
  <c r="C1194" i="15"/>
  <c r="D1206" i="15"/>
  <c r="D147" i="13" s="1"/>
  <c r="F239" i="13"/>
  <c r="F1162" i="15"/>
  <c r="G239" i="13"/>
  <c r="G1162" i="15"/>
  <c r="E239" i="13"/>
  <c r="E242" i="13" s="1"/>
  <c r="E1162" i="15"/>
  <c r="D996" i="15"/>
  <c r="C1000" i="15"/>
  <c r="C1006" i="15" s="1"/>
  <c r="D1006" i="15"/>
  <c r="AL1006" i="15"/>
  <c r="AL996" i="15"/>
  <c r="C974" i="15"/>
  <c r="C979" i="15" s="1"/>
  <c r="D979" i="15"/>
  <c r="O2615" i="15"/>
  <c r="X2615" i="15"/>
  <c r="C2615" i="15"/>
  <c r="H2615" i="15"/>
  <c r="D187" i="13" s="1"/>
  <c r="R2615" i="15"/>
  <c r="U2615" i="15"/>
  <c r="O1696" i="15"/>
  <c r="R1696" i="15"/>
  <c r="U1696" i="15"/>
  <c r="X1696" i="15"/>
  <c r="H1696" i="15"/>
  <c r="D177" i="13" s="1"/>
  <c r="AL1696" i="15"/>
  <c r="C1696" i="15"/>
  <c r="U1514" i="15"/>
  <c r="C1514" i="15"/>
  <c r="H1514" i="15"/>
  <c r="D176" i="13" s="1"/>
  <c r="X1514" i="15"/>
  <c r="O1514" i="15"/>
  <c r="R1514" i="15"/>
  <c r="AL1514" i="15"/>
  <c r="E199" i="13"/>
  <c r="R1380" i="15"/>
  <c r="D215" i="13"/>
  <c r="U1380" i="15"/>
  <c r="X1380" i="15"/>
  <c r="AL1380" i="15"/>
  <c r="C1380" i="15"/>
  <c r="H1380" i="15"/>
  <c r="D175" i="13" s="1"/>
  <c r="O1380" i="15"/>
  <c r="D213" i="13"/>
  <c r="AL1298" i="15"/>
  <c r="D212" i="13"/>
  <c r="D1298" i="15"/>
  <c r="F199" i="13"/>
  <c r="C128" i="15"/>
  <c r="D189" i="13"/>
  <c r="D188" i="13" s="1"/>
  <c r="H2631" i="15"/>
  <c r="C2628" i="15"/>
  <c r="C98" i="13" s="1"/>
  <c r="D2631" i="15"/>
  <c r="E98" i="13"/>
  <c r="AL2631" i="15"/>
  <c r="C1383" i="15"/>
  <c r="D1429" i="15"/>
  <c r="Q129" i="13"/>
  <c r="Q123" i="13" s="1"/>
  <c r="AD58" i="15"/>
  <c r="Q136" i="13"/>
  <c r="O2093" i="15"/>
  <c r="R2093" i="15"/>
  <c r="AI58" i="15"/>
  <c r="U2093" i="15"/>
  <c r="X2093" i="15"/>
  <c r="AL2093" i="15"/>
  <c r="AC58" i="15"/>
  <c r="H2093" i="15"/>
  <c r="C2187" i="15"/>
  <c r="C2190" i="15" s="1"/>
  <c r="C182" i="13" s="1"/>
  <c r="D229" i="13"/>
  <c r="D3096" i="15"/>
  <c r="C3096" i="15" s="1"/>
  <c r="D3105" i="15"/>
  <c r="C3105" i="15" s="1"/>
  <c r="AB58" i="15"/>
  <c r="AJ58" i="15"/>
  <c r="C2243" i="15"/>
  <c r="D227" i="13"/>
  <c r="C2240" i="15"/>
  <c r="C2103" i="15"/>
  <c r="H2187" i="15"/>
  <c r="AJ2568" i="15"/>
  <c r="K187" i="13"/>
  <c r="AE58" i="15"/>
  <c r="C2206" i="15"/>
  <c r="AL2561" i="15"/>
  <c r="AL2568" i="15" s="1"/>
  <c r="AD2568" i="15"/>
  <c r="AF58" i="15"/>
  <c r="X2187" i="15"/>
  <c r="E58" i="15"/>
  <c r="F58" i="15"/>
  <c r="AG58" i="15"/>
  <c r="C230" i="13"/>
  <c r="G58" i="15"/>
  <c r="AH58" i="15"/>
  <c r="K181" i="13"/>
  <c r="U2864" i="15"/>
  <c r="C207" i="13"/>
  <c r="K178" i="13"/>
  <c r="AA2003" i="15"/>
  <c r="H223" i="13"/>
  <c r="H241" i="13" s="1"/>
  <c r="AE2003" i="15"/>
  <c r="L223" i="13"/>
  <c r="L241" i="13" s="1"/>
  <c r="AI2003" i="15"/>
  <c r="P223" i="13"/>
  <c r="P241" i="13" s="1"/>
  <c r="K182" i="13"/>
  <c r="E183" i="13"/>
  <c r="F2568" i="15"/>
  <c r="F233" i="13"/>
  <c r="AC2568" i="15"/>
  <c r="J233" i="13"/>
  <c r="AG2568" i="15"/>
  <c r="N233" i="13"/>
  <c r="C1516" i="15"/>
  <c r="C218" i="13" s="1"/>
  <c r="C219" i="13"/>
  <c r="D219" i="13"/>
  <c r="K177" i="13"/>
  <c r="C1888" i="15"/>
  <c r="D224" i="13"/>
  <c r="O2187" i="15"/>
  <c r="G2568" i="15"/>
  <c r="G233" i="13"/>
  <c r="AH2568" i="15"/>
  <c r="O233" i="13"/>
  <c r="C2636" i="15"/>
  <c r="C2650" i="15" s="1"/>
  <c r="E247" i="13"/>
  <c r="R2187" i="15"/>
  <c r="AL2187" i="15"/>
  <c r="K185" i="13"/>
  <c r="C1421" i="15"/>
  <c r="C216" i="13" s="1"/>
  <c r="D216" i="13"/>
  <c r="K176" i="13"/>
  <c r="K180" i="13"/>
  <c r="U2187" i="15"/>
  <c r="C2192" i="15"/>
  <c r="H183" i="13"/>
  <c r="E2568" i="15"/>
  <c r="E233" i="13"/>
  <c r="AB2568" i="15"/>
  <c r="I233" i="13"/>
  <c r="AF2568" i="15"/>
  <c r="M233" i="13"/>
  <c r="E235" i="13"/>
  <c r="E241" i="13" s="1"/>
  <c r="D230" i="13"/>
  <c r="C1892" i="15"/>
  <c r="C236" i="13"/>
  <c r="D236" i="13"/>
  <c r="C1398" i="15"/>
  <c r="C1286" i="15"/>
  <c r="C213" i="13" s="1"/>
  <c r="C2864" i="15"/>
  <c r="E134" i="13"/>
  <c r="H179" i="13"/>
  <c r="K2104" i="15"/>
  <c r="G181" i="13" s="1"/>
  <c r="C2451" i="15"/>
  <c r="D163" i="13"/>
  <c r="C2453" i="15"/>
  <c r="D165" i="13"/>
  <c r="C2455" i="15"/>
  <c r="D167" i="13"/>
  <c r="C2457" i="15"/>
  <c r="D169" i="13"/>
  <c r="C190" i="13"/>
  <c r="I2865" i="15"/>
  <c r="E192" i="13"/>
  <c r="M2865" i="15"/>
  <c r="I192" i="13"/>
  <c r="AG2865" i="15"/>
  <c r="O192" i="13"/>
  <c r="E194" i="13"/>
  <c r="E125" i="13"/>
  <c r="E130" i="13"/>
  <c r="E131" i="13"/>
  <c r="E132" i="13"/>
  <c r="E137" i="13"/>
  <c r="E138" i="13"/>
  <c r="E141" i="13"/>
  <c r="E144" i="13"/>
  <c r="E147" i="13"/>
  <c r="H178" i="13"/>
  <c r="E179" i="13"/>
  <c r="H180" i="13"/>
  <c r="L2104" i="15"/>
  <c r="T181" i="13" s="1"/>
  <c r="AF2104" i="15"/>
  <c r="N181" i="13" s="1"/>
  <c r="AJ2104" i="15"/>
  <c r="R181" i="13" s="1"/>
  <c r="H185" i="13"/>
  <c r="C189" i="13"/>
  <c r="C99" i="13"/>
  <c r="J2865" i="15"/>
  <c r="F192" i="13"/>
  <c r="N2865" i="15"/>
  <c r="J192" i="13"/>
  <c r="AD2865" i="15"/>
  <c r="L192" i="13"/>
  <c r="AH2865" i="15"/>
  <c r="P192" i="13"/>
  <c r="C89" i="13"/>
  <c r="C91" i="13"/>
  <c r="E128" i="13"/>
  <c r="E135" i="13"/>
  <c r="D118" i="13"/>
  <c r="H175" i="13"/>
  <c r="H176" i="13"/>
  <c r="H177" i="13"/>
  <c r="E178" i="13"/>
  <c r="E180" i="13"/>
  <c r="M2104" i="15"/>
  <c r="I181" i="13" s="1"/>
  <c r="AG2104" i="15"/>
  <c r="O181" i="13" s="1"/>
  <c r="I2104" i="15"/>
  <c r="S181" i="13" s="1"/>
  <c r="C2452" i="15"/>
  <c r="D164" i="13"/>
  <c r="C2454" i="15"/>
  <c r="D166" i="13"/>
  <c r="C2456" i="15"/>
  <c r="D168" i="13"/>
  <c r="K2865" i="15"/>
  <c r="G192" i="13"/>
  <c r="AE2865" i="15"/>
  <c r="M192" i="13"/>
  <c r="AI2865" i="15"/>
  <c r="Q192" i="13"/>
  <c r="C114" i="13"/>
  <c r="E124" i="13"/>
  <c r="E126" i="13"/>
  <c r="E127" i="13"/>
  <c r="E133" i="13"/>
  <c r="E139" i="13"/>
  <c r="E175" i="13"/>
  <c r="E176" i="13"/>
  <c r="E177" i="13"/>
  <c r="J2104" i="15"/>
  <c r="F181" i="13" s="1"/>
  <c r="N2104" i="15"/>
  <c r="J181" i="13" s="1"/>
  <c r="AD2104" i="15"/>
  <c r="L181" i="13" s="1"/>
  <c r="AH2104" i="15"/>
  <c r="P181" i="13" s="1"/>
  <c r="L2865" i="15"/>
  <c r="H192" i="13"/>
  <c r="AF2865" i="15"/>
  <c r="N192" i="13"/>
  <c r="AJ2865" i="15"/>
  <c r="R192" i="13"/>
  <c r="H194" i="13"/>
  <c r="C90" i="13"/>
  <c r="C92" i="13"/>
  <c r="C94" i="13"/>
  <c r="C863" i="15"/>
  <c r="D143" i="13"/>
  <c r="C862" i="15"/>
  <c r="D142" i="13"/>
  <c r="C93" i="13"/>
  <c r="C1699" i="15"/>
  <c r="AL1699" i="15"/>
  <c r="U2575" i="15"/>
  <c r="AE70" i="15"/>
  <c r="AI137" i="15"/>
  <c r="AH155" i="15"/>
  <c r="AA70" i="15"/>
  <c r="AE137" i="15"/>
  <c r="AD155" i="15"/>
  <c r="AI70" i="15"/>
  <c r="AA137" i="15"/>
  <c r="G155" i="15"/>
  <c r="O2858" i="15"/>
  <c r="O2865" i="15" s="1"/>
  <c r="AL3155" i="15"/>
  <c r="R2575" i="15"/>
  <c r="D1087" i="15"/>
  <c r="D156" i="13" s="1"/>
  <c r="D3087" i="15"/>
  <c r="C3087" i="15" s="1"/>
  <c r="D3129" i="15"/>
  <c r="C3129" i="15" s="1"/>
  <c r="AL2263" i="15"/>
  <c r="C2575" i="15"/>
  <c r="X2575" i="15"/>
  <c r="F70" i="15"/>
  <c r="AC70" i="15"/>
  <c r="AG70" i="15"/>
  <c r="AC155" i="15"/>
  <c r="O2575" i="15"/>
  <c r="D2650" i="15"/>
  <c r="C2617" i="15"/>
  <c r="AL2461" i="15"/>
  <c r="H2575" i="15"/>
  <c r="D186" i="13" s="1"/>
  <c r="AL2575" i="15"/>
  <c r="V186" i="13" s="1"/>
  <c r="C2561" i="15"/>
  <c r="E70" i="15"/>
  <c r="AB70" i="15"/>
  <c r="AF70" i="15"/>
  <c r="AJ70" i="15"/>
  <c r="G137" i="15"/>
  <c r="AD137" i="15"/>
  <c r="AH137" i="15"/>
  <c r="F155" i="15"/>
  <c r="AG155" i="15"/>
  <c r="F2003" i="15"/>
  <c r="AC2003" i="15"/>
  <c r="AG2003" i="15"/>
  <c r="D2561" i="15"/>
  <c r="D232" i="13" s="1"/>
  <c r="R2870" i="15"/>
  <c r="D3101" i="15"/>
  <c r="C3101" i="15" s="1"/>
  <c r="D3112" i="15"/>
  <c r="C3112" i="15" s="1"/>
  <c r="D3148" i="15"/>
  <c r="AL1017" i="15"/>
  <c r="AL1025" i="15"/>
  <c r="AL1047" i="15"/>
  <c r="R2864" i="15"/>
  <c r="H2864" i="15"/>
  <c r="X2864" i="15"/>
  <c r="G70" i="15"/>
  <c r="AD70" i="15"/>
  <c r="AH70" i="15"/>
  <c r="E137" i="15"/>
  <c r="AB137" i="15"/>
  <c r="AF137" i="15"/>
  <c r="AJ137" i="15"/>
  <c r="G2003" i="15"/>
  <c r="AD2003" i="15"/>
  <c r="AH2003" i="15"/>
  <c r="C2541" i="15"/>
  <c r="U2541" i="15"/>
  <c r="R2541" i="15"/>
  <c r="X2419" i="15"/>
  <c r="O2378" i="15"/>
  <c r="AA155" i="15"/>
  <c r="AI155" i="15"/>
  <c r="F137" i="15"/>
  <c r="AC137" i="15"/>
  <c r="AG137" i="15"/>
  <c r="E155" i="15"/>
  <c r="AB155" i="15"/>
  <c r="AF155" i="15"/>
  <c r="AJ155" i="15"/>
  <c r="AL1021" i="15"/>
  <c r="E2003" i="15"/>
  <c r="AB2003" i="15"/>
  <c r="AF2003" i="15"/>
  <c r="AJ2003" i="15"/>
  <c r="D2461" i="15"/>
  <c r="C2450" i="15"/>
  <c r="D2937" i="15"/>
  <c r="C2884" i="15"/>
  <c r="C2937" i="15" s="1"/>
  <c r="C251" i="13" s="1"/>
  <c r="C2951" i="15"/>
  <c r="C88" i="13" s="1"/>
  <c r="D2958" i="15"/>
  <c r="C3137" i="15"/>
  <c r="C3139" i="15" s="1"/>
  <c r="D3139" i="15"/>
  <c r="D3134" i="15"/>
  <c r="AE155" i="15"/>
  <c r="C2630" i="15"/>
  <c r="X2858" i="15"/>
  <c r="X2865" i="15" s="1"/>
  <c r="C2870" i="15"/>
  <c r="U194" i="13" s="1"/>
  <c r="U195" i="13" s="1"/>
  <c r="U2870" i="15"/>
  <c r="H2870" i="15"/>
  <c r="D194" i="13" s="1"/>
  <c r="X2870" i="15"/>
  <c r="AL2870" i="15"/>
  <c r="V194" i="13" s="1"/>
  <c r="AL2882" i="15"/>
  <c r="D3132" i="15"/>
  <c r="C3132" i="15" s="1"/>
  <c r="AL3139" i="15"/>
  <c r="C2858" i="15"/>
  <c r="C3142" i="15"/>
  <c r="AL2541" i="15"/>
  <c r="V185" i="13" s="1"/>
  <c r="AA2568" i="15"/>
  <c r="AE2568" i="15"/>
  <c r="AI2568" i="15"/>
  <c r="C2949" i="15"/>
  <c r="C248" i="13" s="1"/>
  <c r="D3092" i="15"/>
  <c r="C3092" i="15" s="1"/>
  <c r="D3108" i="15"/>
  <c r="C3108" i="15" s="1"/>
  <c r="D57" i="15"/>
  <c r="D147" i="15"/>
  <c r="AL2419" i="15"/>
  <c r="V184" i="13" s="1"/>
  <c r="C2419" i="15"/>
  <c r="D194" i="15"/>
  <c r="X2373" i="15"/>
  <c r="R2378" i="15"/>
  <c r="H2378" i="15"/>
  <c r="O2419" i="15"/>
  <c r="D655" i="15"/>
  <c r="D146" i="13" s="1"/>
  <c r="AL830" i="15"/>
  <c r="D1021" i="15"/>
  <c r="D1025" i="15"/>
  <c r="C1760" i="15"/>
  <c r="U1760" i="15"/>
  <c r="X2103" i="15"/>
  <c r="U2378" i="15"/>
  <c r="R2419" i="15"/>
  <c r="C57" i="15"/>
  <c r="C58" i="15" s="1"/>
  <c r="C144" i="15"/>
  <c r="H2419" i="15"/>
  <c r="D184" i="13" s="1"/>
  <c r="U2419" i="15"/>
  <c r="C514" i="15"/>
  <c r="C807" i="15"/>
  <c r="D830" i="15"/>
  <c r="D138" i="13" s="1"/>
  <c r="D181" i="15"/>
  <c r="D644" i="15"/>
  <c r="D133" i="13" s="1"/>
  <c r="D807" i="15"/>
  <c r="D137" i="13" s="1"/>
  <c r="AL593" i="15"/>
  <c r="C60" i="15"/>
  <c r="C66" i="15" s="1"/>
  <c r="D136" i="15"/>
  <c r="C153" i="15"/>
  <c r="C154" i="15" s="1"/>
  <c r="D220" i="15"/>
  <c r="D221" i="15" s="1"/>
  <c r="C830" i="15"/>
  <c r="AL885" i="15"/>
  <c r="S141" i="13" s="1"/>
  <c r="S140" i="13" s="1"/>
  <c r="D1973" i="15"/>
  <c r="C1025" i="15"/>
  <c r="C1834" i="15"/>
  <c r="H1834" i="15"/>
  <c r="D179" i="13" s="1"/>
  <c r="AL1834" i="15"/>
  <c r="R1834" i="15"/>
  <c r="U1834" i="15"/>
  <c r="AL1877" i="15"/>
  <c r="R2103" i="15"/>
  <c r="O2103" i="15"/>
  <c r="O2373" i="15"/>
  <c r="C970" i="15"/>
  <c r="C1017" i="15"/>
  <c r="X1834" i="15"/>
  <c r="D2263" i="15"/>
  <c r="H2373" i="15"/>
  <c r="R2373" i="15"/>
  <c r="C2378" i="15"/>
  <c r="D1017" i="15"/>
  <c r="D1161" i="15"/>
  <c r="D239" i="13" s="1"/>
  <c r="H1760" i="15"/>
  <c r="D178" i="13" s="1"/>
  <c r="AL1760" i="15"/>
  <c r="V178" i="13" s="1"/>
  <c r="R1760" i="15"/>
  <c r="AL2373" i="15"/>
  <c r="C2373" i="15"/>
  <c r="U2373" i="15"/>
  <c r="X2378" i="15"/>
  <c r="C69" i="15"/>
  <c r="D69" i="15"/>
  <c r="C145" i="15"/>
  <c r="C147" i="15" s="1"/>
  <c r="C157" i="15"/>
  <c r="C181" i="15" s="1"/>
  <c r="C299" i="15"/>
  <c r="C375" i="15" s="1"/>
  <c r="D514" i="15"/>
  <c r="D128" i="13" s="1"/>
  <c r="C184" i="15"/>
  <c r="C194" i="15" s="1"/>
  <c r="C216" i="15"/>
  <c r="C220" i="15" s="1"/>
  <c r="C221" i="15" s="1"/>
  <c r="D593" i="15"/>
  <c r="D131" i="13" s="1"/>
  <c r="C575" i="15"/>
  <c r="C593" i="15" s="1"/>
  <c r="C638" i="15"/>
  <c r="C644" i="15" s="1"/>
  <c r="C646" i="15"/>
  <c r="C659" i="15"/>
  <c r="C707" i="15"/>
  <c r="C747" i="15" s="1"/>
  <c r="D860" i="15"/>
  <c r="AL926" i="15"/>
  <c r="S144" i="13" s="1"/>
  <c r="D926" i="15"/>
  <c r="C889" i="15"/>
  <c r="C926" i="15" s="1"/>
  <c r="D970" i="15"/>
  <c r="D145" i="13" s="1"/>
  <c r="AL1033" i="15"/>
  <c r="C1066" i="15"/>
  <c r="C1084" i="15" s="1"/>
  <c r="D1084" i="15"/>
  <c r="C517" i="15"/>
  <c r="C573" i="15" s="1"/>
  <c r="C600" i="15"/>
  <c r="C634" i="15" s="1"/>
  <c r="C989" i="15"/>
  <c r="C996" i="15" s="1"/>
  <c r="C1051" i="15"/>
  <c r="C1054" i="15" s="1"/>
  <c r="C154" i="13" s="1"/>
  <c r="D1054" i="15"/>
  <c r="D154" i="13" s="1"/>
  <c r="C1211" i="15"/>
  <c r="C1227" i="15" s="1"/>
  <c r="C246" i="13" s="1"/>
  <c r="D1227" i="15"/>
  <c r="C860" i="15"/>
  <c r="D1033" i="15"/>
  <c r="C1027" i="15"/>
  <c r="C1033" i="15" s="1"/>
  <c r="D1851" i="15"/>
  <c r="D222" i="13" s="1"/>
  <c r="D885" i="15"/>
  <c r="D1039" i="15"/>
  <c r="C1038" i="15"/>
  <c r="C1039" i="15" s="1"/>
  <c r="AL1054" i="15"/>
  <c r="R154" i="13" s="1"/>
  <c r="D1586" i="15"/>
  <c r="X1760" i="15"/>
  <c r="C1020" i="15"/>
  <c r="C1021" i="15" s="1"/>
  <c r="C1102" i="15"/>
  <c r="C118" i="13"/>
  <c r="C1195" i="15"/>
  <c r="O1760" i="15"/>
  <c r="C1851" i="15"/>
  <c r="C222" i="13" s="1"/>
  <c r="C1877" i="15"/>
  <c r="D1036" i="15"/>
  <c r="C1035" i="15"/>
  <c r="C1036" i="15" s="1"/>
  <c r="D1047" i="15"/>
  <c r="C1042" i="15"/>
  <c r="C1047" i="15" s="1"/>
  <c r="C1242" i="15"/>
  <c r="C1240" i="15"/>
  <c r="C1248" i="15"/>
  <c r="D1999" i="15"/>
  <c r="D2003" i="15" s="1"/>
  <c r="C2000" i="15"/>
  <c r="C2002" i="15" s="1"/>
  <c r="AA2104" i="15"/>
  <c r="AE2104" i="15"/>
  <c r="M181" i="13" s="1"/>
  <c r="AI2104" i="15"/>
  <c r="Q181" i="13" s="1"/>
  <c r="C1880" i="15"/>
  <c r="AL1999" i="15"/>
  <c r="AL2003" i="15" s="1"/>
  <c r="W2104" i="15"/>
  <c r="O1834" i="15"/>
  <c r="H1877" i="15"/>
  <c r="D180" i="13" s="1"/>
  <c r="U2103" i="15"/>
  <c r="C2263" i="15"/>
  <c r="AB2379" i="15"/>
  <c r="AF2379" i="15"/>
  <c r="N183" i="13" s="1"/>
  <c r="H2541" i="15"/>
  <c r="D185" i="13" s="1"/>
  <c r="X2541" i="15"/>
  <c r="D2882" i="15"/>
  <c r="D235" i="13" s="1"/>
  <c r="C1975" i="15"/>
  <c r="C1999" i="15" s="1"/>
  <c r="O2541" i="15"/>
  <c r="D2258" i="15"/>
  <c r="T2379" i="15"/>
  <c r="D2447" i="15"/>
  <c r="C2421" i="15"/>
  <c r="C229" i="13" s="1"/>
  <c r="C2567" i="15"/>
  <c r="C233" i="13" s="1"/>
  <c r="O2870" i="15"/>
  <c r="D3155" i="15"/>
  <c r="D2567" i="15"/>
  <c r="D233" i="13" s="1"/>
  <c r="R2858" i="15"/>
  <c r="R2865" i="15" s="1"/>
  <c r="O2864" i="15"/>
  <c r="H2858" i="15"/>
  <c r="U2858" i="15"/>
  <c r="U2865" i="15" s="1"/>
  <c r="C2882" i="15"/>
  <c r="D2949" i="15"/>
  <c r="C2939" i="15"/>
  <c r="C3086" i="15"/>
  <c r="C3134" i="15" s="1"/>
  <c r="C109" i="13" s="1"/>
  <c r="C3150" i="15"/>
  <c r="D242" i="13" l="1"/>
  <c r="G240" i="13"/>
  <c r="G242" i="13"/>
  <c r="F240" i="13"/>
  <c r="F242" i="13"/>
  <c r="C231" i="13"/>
  <c r="C232" i="13"/>
  <c r="C234" i="13" s="1"/>
  <c r="C226" i="13"/>
  <c r="D223" i="13"/>
  <c r="D241" i="13" s="1"/>
  <c r="C223" i="13"/>
  <c r="C212" i="13"/>
  <c r="C214" i="13" s="1"/>
  <c r="E240" i="13"/>
  <c r="V188" i="13"/>
  <c r="C655" i="15"/>
  <c r="C146" i="13" s="1"/>
  <c r="C148" i="15"/>
  <c r="D148" i="15"/>
  <c r="D1048" i="15"/>
  <c r="D152" i="13" s="1"/>
  <c r="D157" i="13" s="1"/>
  <c r="C1048" i="15"/>
  <c r="C152" i="13" s="1"/>
  <c r="C157" i="13" s="1"/>
  <c r="AL1048" i="15"/>
  <c r="R152" i="13" s="1"/>
  <c r="R157" i="13" s="1"/>
  <c r="R170" i="13"/>
  <c r="S147" i="13"/>
  <c r="S126" i="13"/>
  <c r="S133" i="13"/>
  <c r="S125" i="13"/>
  <c r="S128" i="13"/>
  <c r="V180" i="13"/>
  <c r="S130" i="13"/>
  <c r="S132" i="13"/>
  <c r="V179" i="13"/>
  <c r="V175" i="13"/>
  <c r="V177" i="13"/>
  <c r="V176" i="13"/>
  <c r="S137" i="13"/>
  <c r="S138" i="13"/>
  <c r="S131" i="13"/>
  <c r="S127" i="13"/>
  <c r="C134" i="15"/>
  <c r="C137" i="15" s="1"/>
  <c r="C705" i="15"/>
  <c r="C1206" i="15"/>
  <c r="D1162" i="15"/>
  <c r="C1161" i="15"/>
  <c r="O2104" i="15"/>
  <c r="C199" i="13"/>
  <c r="C215" i="13"/>
  <c r="C217" i="13" s="1"/>
  <c r="D144" i="13"/>
  <c r="D139" i="13"/>
  <c r="D124" i="13"/>
  <c r="D141" i="13"/>
  <c r="C1298" i="15"/>
  <c r="C2631" i="15"/>
  <c r="D217" i="13"/>
  <c r="C1429" i="15"/>
  <c r="C2258" i="15"/>
  <c r="D231" i="13"/>
  <c r="C1973" i="15"/>
  <c r="C220" i="13"/>
  <c r="C227" i="13"/>
  <c r="C2958" i="15"/>
  <c r="C155" i="15"/>
  <c r="D220" i="13"/>
  <c r="C188" i="13"/>
  <c r="C885" i="15"/>
  <c r="C1586" i="15"/>
  <c r="C2447" i="15"/>
  <c r="C235" i="13"/>
  <c r="C224" i="13"/>
  <c r="E181" i="13"/>
  <c r="H181" i="13"/>
  <c r="C2940" i="15"/>
  <c r="C247" i="13"/>
  <c r="C2865" i="15"/>
  <c r="C192" i="13"/>
  <c r="C100" i="13"/>
  <c r="C194" i="13"/>
  <c r="C186" i="13"/>
  <c r="C166" i="13"/>
  <c r="C167" i="13"/>
  <c r="C163" i="13"/>
  <c r="H2865" i="15"/>
  <c r="D192" i="13"/>
  <c r="H2379" i="15"/>
  <c r="D183" i="13" s="1"/>
  <c r="C2461" i="15"/>
  <c r="C162" i="13"/>
  <c r="C185" i="13"/>
  <c r="C187" i="13"/>
  <c r="C2003" i="15"/>
  <c r="C3155" i="15"/>
  <c r="C80" i="13"/>
  <c r="C184" i="13"/>
  <c r="AL2865" i="15"/>
  <c r="C113" i="13"/>
  <c r="C168" i="13"/>
  <c r="C164" i="13"/>
  <c r="C169" i="13"/>
  <c r="C165" i="13"/>
  <c r="D58" i="15"/>
  <c r="C139" i="13"/>
  <c r="E118" i="13"/>
  <c r="C126" i="13"/>
  <c r="C176" i="13"/>
  <c r="C145" i="13"/>
  <c r="C179" i="13"/>
  <c r="C127" i="13"/>
  <c r="C128" i="13"/>
  <c r="C144" i="13"/>
  <c r="C135" i="13"/>
  <c r="C133" i="13"/>
  <c r="C177" i="13"/>
  <c r="C178" i="13"/>
  <c r="C142" i="13"/>
  <c r="C132" i="13"/>
  <c r="AL2104" i="15"/>
  <c r="C180" i="13"/>
  <c r="C131" i="13"/>
  <c r="C125" i="13"/>
  <c r="C175" i="13"/>
  <c r="C138" i="13"/>
  <c r="C124" i="13"/>
  <c r="C137" i="13"/>
  <c r="C143" i="13"/>
  <c r="AL2379" i="15"/>
  <c r="C3148" i="15"/>
  <c r="R2104" i="15"/>
  <c r="X2379" i="15"/>
  <c r="X2104" i="15"/>
  <c r="O2379" i="15"/>
  <c r="U2104" i="15"/>
  <c r="D70" i="15"/>
  <c r="U2379" i="15"/>
  <c r="R2379" i="15"/>
  <c r="C2104" i="15"/>
  <c r="C2568" i="15"/>
  <c r="C2379" i="15"/>
  <c r="C70" i="15"/>
  <c r="D137" i="15"/>
  <c r="D2568" i="15"/>
  <c r="C241" i="13" l="1"/>
  <c r="D243" i="13"/>
  <c r="C1162" i="15"/>
  <c r="C239" i="13"/>
  <c r="C240" i="13" s="1"/>
  <c r="D240" i="13"/>
  <c r="S136" i="13"/>
  <c r="V181" i="13"/>
  <c r="V183" i="13"/>
  <c r="S129" i="13"/>
  <c r="S123" i="13" s="1"/>
  <c r="C134" i="13"/>
  <c r="C147" i="13"/>
  <c r="C141" i="13"/>
  <c r="C130" i="13"/>
  <c r="C228" i="13"/>
  <c r="C183" i="13"/>
  <c r="C181" i="13"/>
  <c r="H2103" i="15"/>
  <c r="H2104" i="15" s="1"/>
  <c r="D181" i="13" s="1"/>
  <c r="E311" i="13" l="1"/>
  <c r="F311" i="13"/>
  <c r="G311" i="13"/>
  <c r="H311" i="13"/>
  <c r="I311" i="13"/>
  <c r="J311" i="13"/>
  <c r="K311" i="13"/>
  <c r="L311" i="13"/>
  <c r="M311" i="13"/>
  <c r="C309" i="13"/>
  <c r="C310" i="13"/>
  <c r="C195" i="13" l="1"/>
  <c r="D305" i="13" l="1"/>
  <c r="D298" i="13" l="1"/>
  <c r="C295" i="13"/>
  <c r="C32" i="13" l="1"/>
  <c r="J305" i="13" l="1"/>
  <c r="K305" i="13"/>
  <c r="L305" i="13"/>
  <c r="M305" i="13"/>
  <c r="J298" i="13"/>
  <c r="K298" i="13"/>
  <c r="L298" i="13"/>
  <c r="M298" i="13"/>
  <c r="J289" i="13"/>
  <c r="K289" i="13"/>
  <c r="L289" i="13"/>
  <c r="M289" i="13"/>
  <c r="J285" i="13"/>
  <c r="K285" i="13"/>
  <c r="L285" i="13"/>
  <c r="M285" i="13"/>
  <c r="J281" i="13"/>
  <c r="K281" i="13"/>
  <c r="L281" i="13"/>
  <c r="M281" i="13"/>
  <c r="L277" i="13"/>
  <c r="J277" i="13"/>
  <c r="K277" i="13"/>
  <c r="M277" i="13"/>
  <c r="M312" i="13" l="1"/>
  <c r="K312" i="13"/>
  <c r="L312" i="13"/>
  <c r="J312" i="13"/>
  <c r="C308" i="13"/>
  <c r="C307" i="13"/>
  <c r="C306" i="13"/>
  <c r="C304" i="13"/>
  <c r="C303" i="13"/>
  <c r="C302" i="13"/>
  <c r="C301" i="13"/>
  <c r="C300" i="13"/>
  <c r="C299" i="13"/>
  <c r="C297" i="13"/>
  <c r="C296" i="13"/>
  <c r="C294" i="13"/>
  <c r="C293" i="13"/>
  <c r="C292" i="13"/>
  <c r="C291" i="13"/>
  <c r="C290" i="13"/>
  <c r="C288" i="13"/>
  <c r="C287" i="13"/>
  <c r="C286" i="13"/>
  <c r="C284" i="13"/>
  <c r="C283" i="13"/>
  <c r="C280" i="13"/>
  <c r="C279" i="13"/>
  <c r="C278" i="13"/>
  <c r="C276" i="13"/>
  <c r="C275" i="13"/>
  <c r="C274" i="13"/>
  <c r="C273" i="13"/>
  <c r="C272" i="13"/>
  <c r="I305" i="13"/>
  <c r="H305" i="13"/>
  <c r="G305" i="13"/>
  <c r="F305" i="13"/>
  <c r="E305" i="13"/>
  <c r="I298" i="13"/>
  <c r="H298" i="13"/>
  <c r="G298" i="13"/>
  <c r="F298" i="13"/>
  <c r="E298" i="13"/>
  <c r="I285" i="13"/>
  <c r="H285" i="13"/>
  <c r="G285" i="13"/>
  <c r="F285" i="13"/>
  <c r="E285" i="13"/>
  <c r="D285" i="13"/>
  <c r="I281" i="13"/>
  <c r="H281" i="13"/>
  <c r="G281" i="13"/>
  <c r="F281" i="13"/>
  <c r="E281" i="13"/>
  <c r="D281" i="13"/>
  <c r="I277" i="13"/>
  <c r="H277" i="13"/>
  <c r="G277" i="13"/>
  <c r="F277" i="13"/>
  <c r="E277" i="13"/>
  <c r="D277" i="13"/>
  <c r="C311" i="13" l="1"/>
  <c r="C305" i="13"/>
  <c r="C281" i="13"/>
  <c r="C298" i="13"/>
  <c r="C289" i="13"/>
  <c r="C277" i="13"/>
  <c r="I289" i="13" l="1"/>
  <c r="I312" i="13" s="1"/>
  <c r="H289" i="13"/>
  <c r="H312" i="13" s="1"/>
  <c r="G289" i="13"/>
  <c r="G312" i="13" s="1"/>
  <c r="D289" i="13" l="1"/>
  <c r="D312" i="13" s="1"/>
  <c r="E289" i="13"/>
  <c r="E312" i="13" s="1"/>
  <c r="F289" i="13"/>
  <c r="F312" i="13" s="1"/>
  <c r="C282" i="13"/>
  <c r="C285" i="13" s="1"/>
  <c r="C312" i="13" s="1"/>
  <c r="C3045" i="15" l="1"/>
  <c r="C107" i="13" s="1"/>
  <c r="C110" i="13" s="1"/>
  <c r="AA267" i="13"/>
  <c r="F267" i="13" s="1"/>
  <c r="AA268" i="13"/>
  <c r="F268" i="13" s="1"/>
  <c r="AB267" i="13"/>
  <c r="AB268" i="13"/>
  <c r="AB266" i="13"/>
  <c r="AA266" i="13"/>
  <c r="F266" i="13" s="1"/>
  <c r="D250" i="13"/>
  <c r="D249" i="13"/>
  <c r="Q231" i="13"/>
  <c r="P231" i="13"/>
  <c r="O231" i="13"/>
  <c r="N231" i="13"/>
  <c r="M231" i="13"/>
  <c r="L231" i="13"/>
  <c r="K231" i="13"/>
  <c r="J231" i="13"/>
  <c r="I231" i="13"/>
  <c r="H231" i="13"/>
  <c r="E249" i="13"/>
  <c r="E50" i="13"/>
  <c r="E49" i="13"/>
  <c r="E42" i="13"/>
  <c r="E41" i="13"/>
  <c r="E40" i="13"/>
  <c r="E39" i="13"/>
  <c r="E23" i="13"/>
  <c r="E22" i="13"/>
  <c r="E21" i="13"/>
  <c r="E20" i="13"/>
  <c r="C20" i="13"/>
  <c r="C21" i="13"/>
  <c r="C22" i="13"/>
  <c r="C23" i="13"/>
  <c r="C40" i="13"/>
  <c r="C41" i="13"/>
  <c r="C42" i="13"/>
  <c r="C49" i="13"/>
  <c r="C50" i="13"/>
  <c r="C55" i="13"/>
  <c r="C36" i="13"/>
  <c r="A4" i="13"/>
  <c r="A3" i="13"/>
  <c r="A2" i="13"/>
  <c r="A5" i="13"/>
  <c r="D50" i="13"/>
  <c r="D49" i="13"/>
  <c r="D42" i="13"/>
  <c r="D41" i="13"/>
  <c r="D40" i="13"/>
  <c r="D39" i="13"/>
  <c r="D23" i="13"/>
  <c r="D22" i="13"/>
  <c r="D21" i="13"/>
  <c r="D20" i="13"/>
  <c r="C263" i="13"/>
  <c r="AA263" i="13" s="1"/>
  <c r="K263" i="13" s="1"/>
  <c r="C262" i="13"/>
  <c r="AB262" i="13" s="1"/>
  <c r="C261" i="13"/>
  <c r="AB261" i="13" s="1"/>
  <c r="B16" i="7"/>
  <c r="I2" i="1"/>
  <c r="AF2" i="1" s="1"/>
  <c r="D3" i="7" s="1"/>
  <c r="I3" i="1"/>
  <c r="A2" i="8" s="1"/>
  <c r="I4" i="1"/>
  <c r="AF4" i="1" s="1"/>
  <c r="D5" i="7" s="1"/>
  <c r="I5" i="1"/>
  <c r="AF5" i="1" s="1"/>
  <c r="D6" i="7" s="1"/>
  <c r="I6" i="1"/>
  <c r="AF6" i="1" s="1"/>
  <c r="D7" i="7" s="1"/>
  <c r="C47" i="13" l="1"/>
  <c r="D47" i="13"/>
  <c r="D19" i="13"/>
  <c r="E38" i="13"/>
  <c r="C19" i="13"/>
  <c r="E47" i="13"/>
  <c r="D38" i="13"/>
  <c r="D101" i="13"/>
  <c r="E101" i="13"/>
  <c r="N228" i="13"/>
  <c r="N214" i="13"/>
  <c r="N237" i="13"/>
  <c r="AF3" i="1"/>
  <c r="AB263" i="13"/>
  <c r="D9" i="7" s="1"/>
  <c r="E252" i="13"/>
  <c r="C31" i="13"/>
  <c r="C30" i="13" s="1"/>
  <c r="D10" i="7"/>
  <c r="AA262" i="13"/>
  <c r="K262" i="13" s="1"/>
  <c r="K225" i="13"/>
  <c r="Q225" i="13"/>
  <c r="F225" i="13"/>
  <c r="H225" i="13"/>
  <c r="E234" i="13"/>
  <c r="AA261" i="13"/>
  <c r="K261" i="13" s="1"/>
  <c r="E237" i="13"/>
  <c r="J225" i="13"/>
  <c r="O234" i="13"/>
  <c r="F234" i="13"/>
  <c r="E115" i="13"/>
  <c r="G214" i="13"/>
  <c r="G234" i="13"/>
  <c r="C250" i="13"/>
  <c r="K234" i="13"/>
  <c r="L214" i="13"/>
  <c r="I225" i="13"/>
  <c r="C242" i="13"/>
  <c r="C243" i="13" s="1"/>
  <c r="J214" i="13"/>
  <c r="L129" i="13"/>
  <c r="L123" i="13" s="1"/>
  <c r="G140" i="13"/>
  <c r="G136" i="13" s="1"/>
  <c r="I234" i="13"/>
  <c r="P129" i="13"/>
  <c r="P123" i="13" s="1"/>
  <c r="M234" i="13"/>
  <c r="J237" i="13"/>
  <c r="H214" i="13"/>
  <c r="F214" i="13"/>
  <c r="P225" i="13"/>
  <c r="J129" i="13"/>
  <c r="J123" i="13" s="1"/>
  <c r="O140" i="13"/>
  <c r="O136" i="13" s="1"/>
  <c r="O237" i="13"/>
  <c r="L237" i="13"/>
  <c r="G129" i="13"/>
  <c r="G123" i="13" s="1"/>
  <c r="P237" i="13"/>
  <c r="K214" i="13"/>
  <c r="O214" i="13"/>
  <c r="L228" i="13"/>
  <c r="P228" i="13"/>
  <c r="G228" i="13"/>
  <c r="K228" i="13"/>
  <c r="O228" i="13"/>
  <c r="H237" i="13"/>
  <c r="J140" i="13"/>
  <c r="J136" i="13" s="1"/>
  <c r="E140" i="13"/>
  <c r="I140" i="13"/>
  <c r="I136" i="13" s="1"/>
  <c r="M140" i="13"/>
  <c r="M136" i="13" s="1"/>
  <c r="M237" i="13"/>
  <c r="I237" i="13"/>
  <c r="O170" i="13"/>
  <c r="H140" i="13"/>
  <c r="H136" i="13" s="1"/>
  <c r="I129" i="13"/>
  <c r="I123" i="13" s="1"/>
  <c r="I214" i="13"/>
  <c r="M214" i="13"/>
  <c r="Q214" i="13"/>
  <c r="P140" i="13"/>
  <c r="P136" i="13" s="1"/>
  <c r="E33" i="13"/>
  <c r="G237" i="13"/>
  <c r="F129" i="13"/>
  <c r="F123" i="13" s="1"/>
  <c r="L234" i="13"/>
  <c r="K140" i="13"/>
  <c r="K136" i="13" s="1"/>
  <c r="D33" i="13"/>
  <c r="D115" i="13"/>
  <c r="P214" i="13"/>
  <c r="H228" i="13"/>
  <c r="H129" i="13"/>
  <c r="H123" i="13" s="1"/>
  <c r="Q234" i="13"/>
  <c r="Q237" i="13"/>
  <c r="E228" i="13"/>
  <c r="M228" i="13"/>
  <c r="F237" i="13"/>
  <c r="J170" i="13"/>
  <c r="P170" i="13"/>
  <c r="L170" i="13"/>
  <c r="D85" i="13"/>
  <c r="K237" i="13"/>
  <c r="F140" i="13"/>
  <c r="F136" i="13" s="1"/>
  <c r="K170" i="13"/>
  <c r="I170" i="13"/>
  <c r="Q170" i="13"/>
  <c r="M170" i="13"/>
  <c r="P234" i="13"/>
  <c r="E85" i="13"/>
  <c r="L140" i="13"/>
  <c r="L136" i="13" s="1"/>
  <c r="O129" i="13"/>
  <c r="O123" i="13" s="1"/>
  <c r="K129" i="13"/>
  <c r="K123" i="13" s="1"/>
  <c r="J234" i="13"/>
  <c r="H234" i="13"/>
  <c r="F228" i="13"/>
  <c r="H170" i="13"/>
  <c r="C115" i="13"/>
  <c r="Q228" i="13"/>
  <c r="N129" i="13"/>
  <c r="N123" i="13" s="1"/>
  <c r="F170" i="13"/>
  <c r="E170" i="13"/>
  <c r="M129" i="13"/>
  <c r="M123" i="13" s="1"/>
  <c r="J228" i="13"/>
  <c r="E214" i="13"/>
  <c r="C39" i="13"/>
  <c r="C38" i="13" s="1"/>
  <c r="I228" i="13"/>
  <c r="C249" i="13"/>
  <c r="D95" i="13"/>
  <c r="E19" i="13"/>
  <c r="E95" i="13"/>
  <c r="G170" i="13"/>
  <c r="D252" i="13"/>
  <c r="N170" i="13"/>
  <c r="N140" i="13"/>
  <c r="N136" i="13" s="1"/>
  <c r="E56" i="13" l="1"/>
  <c r="D56" i="13"/>
  <c r="C101" i="13"/>
  <c r="C140" i="13"/>
  <c r="N243" i="13"/>
  <c r="K195" i="13"/>
  <c r="N225" i="13"/>
  <c r="AF7" i="1"/>
  <c r="D4" i="7"/>
  <c r="D82" i="7" s="1"/>
  <c r="C252" i="13"/>
  <c r="Q243" i="13"/>
  <c r="H243" i="13"/>
  <c r="F243" i="13"/>
  <c r="E129" i="13"/>
  <c r="E123" i="13" s="1"/>
  <c r="M225" i="13"/>
  <c r="O225" i="13"/>
  <c r="G243" i="13"/>
  <c r="E225" i="13"/>
  <c r="E243" i="13"/>
  <c r="J243" i="13"/>
  <c r="O243" i="13"/>
  <c r="M243" i="13"/>
  <c r="L225" i="13"/>
  <c r="C237" i="13"/>
  <c r="L243" i="13"/>
  <c r="E136" i="13"/>
  <c r="P243" i="13"/>
  <c r="D237" i="13"/>
  <c r="N234" i="13"/>
  <c r="C85" i="13"/>
  <c r="C95" i="13"/>
  <c r="G225" i="13"/>
  <c r="D140" i="13"/>
  <c r="D136" i="13" s="1"/>
  <c r="C54" i="13"/>
  <c r="C53" i="13" s="1"/>
  <c r="D228" i="13"/>
  <c r="C46" i="13"/>
  <c r="C45" i="13" s="1"/>
  <c r="D170" i="13"/>
  <c r="D214" i="13"/>
  <c r="D234" i="13"/>
  <c r="D129" i="13"/>
  <c r="D123" i="13" s="1"/>
  <c r="D225" i="13"/>
  <c r="C56" i="13" l="1"/>
  <c r="K243" i="13"/>
  <c r="I243" i="13"/>
  <c r="C225" i="13"/>
  <c r="C170" i="13"/>
  <c r="C129" i="13"/>
  <c r="C123" i="13" s="1"/>
  <c r="C136" i="13"/>
  <c r="H2190" i="15" l="1"/>
  <c r="D182" i="13" s="1"/>
  <c r="D195" i="13" s="1"/>
  <c r="V2190" i="15"/>
  <c r="E202" i="13" s="1"/>
  <c r="O2190" i="15"/>
  <c r="L2190" i="15"/>
  <c r="Z2190" i="15"/>
  <c r="F201" i="13" s="1"/>
  <c r="S2190" i="15"/>
  <c r="E200" i="13" s="1"/>
  <c r="Y2190" i="15"/>
  <c r="E201" i="13" s="1"/>
  <c r="X2190" i="15"/>
  <c r="K2190" i="15"/>
  <c r="G182" i="13" s="1"/>
  <c r="G195" i="13" s="1"/>
  <c r="AL2190" i="15"/>
  <c r="AG2190" i="15"/>
  <c r="O182" i="13" s="1"/>
  <c r="O195" i="13" s="1"/>
  <c r="AD2190" i="15"/>
  <c r="L182" i="13" s="1"/>
  <c r="L195" i="13" s="1"/>
  <c r="AF2190" i="15"/>
  <c r="N182" i="13" s="1"/>
  <c r="N195" i="13" s="1"/>
  <c r="AA2190" i="15"/>
  <c r="AJ2190" i="15"/>
  <c r="R182" i="13" s="1"/>
  <c r="R195" i="13" s="1"/>
  <c r="N2190" i="15"/>
  <c r="J182" i="13" s="1"/>
  <c r="J195" i="13" s="1"/>
  <c r="AE2190" i="15"/>
  <c r="M182" i="13" s="1"/>
  <c r="M195" i="13" s="1"/>
  <c r="I2190" i="15"/>
  <c r="R2190" i="15"/>
  <c r="T2190" i="15"/>
  <c r="F200" i="13" s="1"/>
  <c r="AI2190" i="15"/>
  <c r="Q182" i="13" s="1"/>
  <c r="Q195" i="13" s="1"/>
  <c r="J2190" i="15"/>
  <c r="F182" i="13" s="1"/>
  <c r="F195" i="13" s="1"/>
  <c r="AH2190" i="15"/>
  <c r="P182" i="13" s="1"/>
  <c r="P195" i="13" s="1"/>
  <c r="AC2190" i="15"/>
  <c r="W2190" i="15"/>
  <c r="F202" i="13" s="1"/>
  <c r="M2190" i="15"/>
  <c r="I182" i="13" s="1"/>
  <c r="I195" i="13" s="1"/>
  <c r="AB2190" i="15"/>
  <c r="AK2190" i="15"/>
  <c r="U2190" i="15"/>
  <c r="T182" i="13" l="1"/>
  <c r="T195" i="13" s="1"/>
  <c r="S182" i="13"/>
  <c r="S195" i="13" s="1"/>
  <c r="V182" i="13"/>
  <c r="V195" i="13" s="1"/>
  <c r="C201" i="13"/>
  <c r="AA201" i="13" s="1"/>
  <c r="K201" i="13" s="1"/>
  <c r="C200" i="13"/>
  <c r="AA200" i="13" s="1"/>
  <c r="K200" i="13" s="1"/>
  <c r="C202" i="13"/>
  <c r="E182" i="13"/>
  <c r="E195" i="13" s="1"/>
  <c r="H182" i="13"/>
  <c r="H195" i="13" s="1"/>
  <c r="AB199" i="13"/>
  <c r="AA199" i="13"/>
  <c r="K199" i="13" s="1"/>
  <c r="AB201" i="13" l="1"/>
  <c r="AB200" i="13"/>
  <c r="AB202" i="13"/>
  <c r="AA202" i="13"/>
  <c r="K202" i="13" s="1"/>
  <c r="D8" i="7" l="1"/>
  <c r="D11" i="7" s="1"/>
  <c r="B7" i="8" s="1"/>
</calcChain>
</file>

<file path=xl/sharedStrings.xml><?xml version="1.0" encoding="utf-8"?>
<sst xmlns="http://schemas.openxmlformats.org/spreadsheetml/2006/main" count="8283" uniqueCount="4620">
  <si>
    <t>Laminectomía descompresiva</t>
  </si>
  <si>
    <t>Heridas raquimedulares, trat. quir.</t>
  </si>
  <si>
    <t>Operaciones sobre arteria pulmonar, constricción por cinta</t>
  </si>
  <si>
    <t>Pericardiectomía y/o extirp. de quistes y/o tumores</t>
  </si>
  <si>
    <t>Pericardiorrafia o míopericardiorrafia en heridas penetrante</t>
  </si>
  <si>
    <t>Pericardiotomía</t>
  </si>
  <si>
    <t>Saturacion de O2 en reposo y/o ejercicio (con oximetro)</t>
  </si>
  <si>
    <t>Saturacion de O2 en reposo y/o ejercicio y/o O2 100% (con  oximetro)</t>
  </si>
  <si>
    <t>Infiltracion local medicamentos (bursas, tendones, yuxtaarticulares y/o intraarticulares</t>
  </si>
  <si>
    <t>Pie bot u otras malformaciones congénitas, trat. quir. (cualquier técnica)</t>
  </si>
  <si>
    <t>Pie cavo, trat. quir. (cualquier técnica)</t>
  </si>
  <si>
    <t>Pie plano, trat. quir. (cualquier técnica)</t>
  </si>
  <si>
    <t>Pie reumatoídeo, trat. quir. completo (cualquier técnica)</t>
  </si>
  <si>
    <t>Trasplante óseo (auto u homotrasplante)</t>
  </si>
  <si>
    <t>Instalación de cateter para peritoneodiális</t>
  </si>
  <si>
    <t>Peritoneodiálisis  (incluye insumos)</t>
  </si>
  <si>
    <t>Destartraje y pulido coronario</t>
  </si>
  <si>
    <t>Endodoncia Multirradicular</t>
  </si>
  <si>
    <t>Endodoncia birradicular</t>
  </si>
  <si>
    <t>Pilar Protésico sobre Implantes</t>
  </si>
  <si>
    <t>Prolactina (PRL)</t>
  </si>
  <si>
    <t>Renina</t>
  </si>
  <si>
    <t xml:space="preserve"> DE TRAUMATOLOGÍA</t>
  </si>
  <si>
    <t>TOTAL PROCEDIMIENTOS MEDICOS</t>
  </si>
  <si>
    <t>TIPO DE PRESTACIÓN</t>
  </si>
  <si>
    <t>Inmunofijación de inmunoglobulina, c/u</t>
  </si>
  <si>
    <t>Inmunoglobulina IgA secretora</t>
  </si>
  <si>
    <t>Inmunoglobulinas IgA, IgG, IgM, c/u</t>
  </si>
  <si>
    <t>Inmunoglobulinas IgE, IgD total, c/u</t>
  </si>
  <si>
    <t>Inmunoglobulinas IgE, IgG específicas, c/u</t>
  </si>
  <si>
    <t>Proteína C reactiva por técnica de látex u otras similares</t>
  </si>
  <si>
    <t>Criohemolisinas</t>
  </si>
  <si>
    <t>Digestión fagocítica nitroblue-tetrazolium cualitativo y cuantitativo</t>
  </si>
  <si>
    <t>Operación sobre anillos valvulares o vasculares</t>
  </si>
  <si>
    <t>Fracturas condíleas o de platillos tibiales, reducción, osteosíntesis  (cualquier técnica)</t>
  </si>
  <si>
    <t>Inestabilidad crónica de rodilla, reconstrucción cápsuloligamentosa (cualquier técnica)</t>
  </si>
  <si>
    <t>Fibrinógeno</t>
  </si>
  <si>
    <t>Desgastrectomía y neoanastomosis, c/s vaguectomía</t>
  </si>
  <si>
    <t>Astrágalo vertical, trat. quir.</t>
  </si>
  <si>
    <t>Espolón calcáneo, trat. quir.</t>
  </si>
  <si>
    <t>Exostosis 5° metatarsiano, ("juanetillo")  trat. quir.</t>
  </si>
  <si>
    <t>Fasciotomía plantar (proc. aut.)</t>
  </si>
  <si>
    <t>Analisis de gas espirado</t>
  </si>
  <si>
    <t>Quiste sacrocoxígeo, trat. quir.</t>
  </si>
  <si>
    <t>Resección abdómino-perineal de ano y recto (2 equipos)</t>
  </si>
  <si>
    <t>Resección anterior de recto</t>
  </si>
  <si>
    <t>Resección perineal de ano y recto</t>
  </si>
  <si>
    <t>Test de neutralización plaquetaria</t>
  </si>
  <si>
    <t>Factor V</t>
  </si>
  <si>
    <t>Factores VII, VIII, IX, X, XI, XII, XIII, c/u</t>
  </si>
  <si>
    <t>Ferritina</t>
  </si>
  <si>
    <t>Fibrinógeno, productos de degradación del</t>
  </si>
  <si>
    <t>Fierro sérico</t>
  </si>
  <si>
    <t>Implante secundario de lente intraocular</t>
  </si>
  <si>
    <t>Aspiración esferular c/s capsulotomía</t>
  </si>
  <si>
    <t>Extracción o corrección de desplazamiento de lente intraocular</t>
  </si>
  <si>
    <t>Discisión de cápsula posterior</t>
  </si>
  <si>
    <t>Triple osteotomía de pelvis</t>
  </si>
  <si>
    <t>Amputación inter-ilio abdominal</t>
  </si>
  <si>
    <t>Cirugía de enfermedad periodontal (por grupo)</t>
  </si>
  <si>
    <t>Estudio glándulas mamarias (mamocintigrafia) (no incluye MIBI)</t>
  </si>
  <si>
    <t>Velocidad de eritrosedimentación (proc. aut.)</t>
  </si>
  <si>
    <t>0903002</t>
  </si>
  <si>
    <t>Consulta o control psicológico clínico</t>
  </si>
  <si>
    <t>0903003</t>
  </si>
  <si>
    <t>POR COMPRA 
DE SERVICIO</t>
  </si>
  <si>
    <t>Biopsia de globo ocular (proc. aut.)</t>
  </si>
  <si>
    <t>Enucleación o implante de prótesis ocular (proc. aut.)</t>
  </si>
  <si>
    <t>Enucleación con implante</t>
  </si>
  <si>
    <t>Exanteración ocular (proc. aut.)</t>
  </si>
  <si>
    <t>Cirugía refractiva, queratotomía radial o similar con bisturí de diamante</t>
  </si>
  <si>
    <t>Lentes ópticos</t>
  </si>
  <si>
    <t>3001002</t>
  </si>
  <si>
    <t>Audífonos</t>
  </si>
  <si>
    <t>Grupo 07</t>
  </si>
  <si>
    <t>Medicina Transfusional</t>
  </si>
  <si>
    <t>Oclusión intestinal, trat. quir.:- Con resección</t>
  </si>
  <si>
    <t>Oclusión intestinal, trat. quir.:- Sin resección</t>
  </si>
  <si>
    <t>Fístula trat. quir. de:- Rectovesical</t>
  </si>
  <si>
    <t>Fístula trat. quir. de:- Rectovaginal, rectouretral o uretrovaginal</t>
  </si>
  <si>
    <t>Fístula trat. quir. de:- Anorrectal, de cualquier tipo</t>
  </si>
  <si>
    <t>Endoprótesis total de cadera  (no incluye prótesis)</t>
  </si>
  <si>
    <t>Achalasia, trat. quir.</t>
  </si>
  <si>
    <t>Atresia esofágica, trat. quir.</t>
  </si>
  <si>
    <t>Rinitis atrófica, trat. por inclusión submucosa, con cualquier material, uni o bilateral</t>
  </si>
  <si>
    <t>Laringectomía total más faringectomía total y/o esofagectomía cervical</t>
  </si>
  <si>
    <t>Virus hepatitis B, anticuerpo del antígeno E del</t>
  </si>
  <si>
    <t>Complemento C1Q, C2, C3, C4, etc., c/u</t>
  </si>
  <si>
    <t>Complemento hemolítico (CH 50)</t>
  </si>
  <si>
    <t>Crioglobulinas, precipitación en frío (cualitativa) o cuantitativa c/u</t>
  </si>
  <si>
    <t>Cirugía del diafragma con cirugía de vísceras abdominales o torácicas</t>
  </si>
  <si>
    <t>Frenoparálisis trat. quir.</t>
  </si>
  <si>
    <t>Sutura completa de herida menor</t>
  </si>
  <si>
    <t>Sutura simple de herida</t>
  </si>
  <si>
    <t>Test de Clements (proc. aut.)</t>
  </si>
  <si>
    <t>Arteriografía de extremidades, en adultos o niños (incluye proc. rad.)</t>
  </si>
  <si>
    <t>0102003</t>
  </si>
  <si>
    <t>Consulta o control por auxiliar de enfermería</t>
  </si>
  <si>
    <t>0102005</t>
  </si>
  <si>
    <t>Consulta por fonoaudiólogo</t>
  </si>
  <si>
    <t>Reconstitución vía lagrimal en ausencia del saco</t>
  </si>
  <si>
    <t>Plastía epidídimo-deferente (operación de Martín o sim.)</t>
  </si>
  <si>
    <t>Consulta de salud mental por otros profesionales</t>
  </si>
  <si>
    <t>0903004</t>
  </si>
  <si>
    <t>Intervención psicosocial grupal (4 a 8 pacientes, familiares o cuidadores)</t>
  </si>
  <si>
    <t>Biopsia estereotaxíca digital de mama</t>
  </si>
  <si>
    <t>Reparación pectum excavatum o carinatum, (proc. aut.)</t>
  </si>
  <si>
    <t>Toracofrenotomía exploradora</t>
  </si>
  <si>
    <t>Toracotomía exploradora, c/s biopsia, c/s debridación, c/s drenaje</t>
  </si>
  <si>
    <t>Toracotomía mínima c/s resección costal, c/s biopsia, c/s drenaje</t>
  </si>
  <si>
    <t xml:space="preserve">Día cama hospitalización integral adulto en Unidad de Cuidado Intensivo (U.C.I.) </t>
  </si>
  <si>
    <t>Día cama hospitalización integral adulto en Unidad de Tratamiento Intermedio (U.T.I)</t>
  </si>
  <si>
    <t>Incompetencia cervical trat. quir.</t>
  </si>
  <si>
    <t>Colpoceliotomía</t>
  </si>
  <si>
    <t>Parálisis facial, trasplantes musculares</t>
  </si>
  <si>
    <t>Lóbulo auricular partido, corrección plástica (proc. aut)</t>
  </si>
  <si>
    <t>Corrección nasal parcial (alares, alargamiento columela o similar)</t>
  </si>
  <si>
    <t>Corrección quirúrgica secundaria de queiloplastía</t>
  </si>
  <si>
    <t>Osteotomía pelviana (Salter, Chiari o similares)</t>
  </si>
  <si>
    <t>Queratectomía laminar</t>
  </si>
  <si>
    <t>Queratoplastía. Injerto lamelar o penetrante trat. quir. Completo</t>
  </si>
  <si>
    <t>Luxación o rotura ligamentos, trat. quir. cápsulo-ligamentoso</t>
  </si>
  <si>
    <t>Meniscectomía quirúrgica, interna y/o externa</t>
  </si>
  <si>
    <t>Quiste poplíteo, trat. quir.</t>
  </si>
  <si>
    <t>Traslocaciones músculo-tendinosas en rodilla paralítica o espástica</t>
  </si>
  <si>
    <t>Colgajo cruzado de pierna, trat. quir. completo</t>
  </si>
  <si>
    <t>Fasciotomía por síndrome compartamental</t>
  </si>
  <si>
    <t>Osteosíntesis tibio-peroné  (cualquier técnica)</t>
  </si>
  <si>
    <t>Medicion de presion de oclusion</t>
  </si>
  <si>
    <t>Medicion de presion inspiratoria maxima (proc. Aut.)</t>
  </si>
  <si>
    <t>Medicion de presion trans-diafragmatica</t>
  </si>
  <si>
    <t>Registro flujometrico, por semana</t>
  </si>
  <si>
    <t>Respuesta respiratoria al co2</t>
  </si>
  <si>
    <t>Tiempo de tolerancia a la fatiga respiratoria</t>
  </si>
  <si>
    <t>Ventilacion alveolar, estudio de (incluye ventilacion minuto</t>
  </si>
  <si>
    <t>Laringotraqueobroncoscopia con fibroscopio</t>
  </si>
  <si>
    <t>Larigotraqueoscopia con tubo rigido</t>
  </si>
  <si>
    <t>Pleuroscopia (toracoscopia) c/s biopsia</t>
  </si>
  <si>
    <t>E.E.G. Digital (con activaciones) 20 canales</t>
  </si>
  <si>
    <t>E.E.G. Digital (con activaciones) 32 canales</t>
  </si>
  <si>
    <t>Electroencefalograma digital de 32 canales con "mapeo"</t>
  </si>
  <si>
    <t>Tumor maligno de las amígdalas, trat. quir.</t>
  </si>
  <si>
    <t>Luxación tibio-astrág.-calcán., reducc. cruenta y osteosínt.</t>
  </si>
  <si>
    <t>Osteoplastía tibio-calcánea</t>
  </si>
  <si>
    <t>Recuento de basófilos (absoluto)</t>
  </si>
  <si>
    <t>Recuento de eosinófilos (absoluto)</t>
  </si>
  <si>
    <t>Recuento de eritrocitos, absoluto (proc. aut.)</t>
  </si>
  <si>
    <t>OCTUBRE</t>
  </si>
  <si>
    <t>NOVIEMBRE</t>
  </si>
  <si>
    <t>DICIEMBRE</t>
  </si>
  <si>
    <t>Fierro, capacidad de fijación del (incluye fierro sérico)</t>
  </si>
  <si>
    <t>Fierro, cinética del (cada determinación)</t>
  </si>
  <si>
    <t>Haptoglobina cuantitativa</t>
  </si>
  <si>
    <t>Hematocrito (proc. aut.)</t>
  </si>
  <si>
    <t>Hemoglobina en sangre total (proc. aut.)</t>
  </si>
  <si>
    <t>Velocidad de conduccion (incluye reflejo h, onda f y otros)</t>
  </si>
  <si>
    <t>Neumoencefalografia fraccionada, por puncion lumbar</t>
  </si>
  <si>
    <t>Angioplastía Intraluminal periférica (incluye proc. rad., balón, Stent o similar)</t>
  </si>
  <si>
    <t>Angioplastía de coartación aórtica (incl. proc. rad.) (proc. completo)</t>
  </si>
  <si>
    <t>Angioplastía de arteria pulmonar o vena cava en niños (incluye proc. rad., balón, Stent o similar)</t>
  </si>
  <si>
    <t>Biopsia endomiocárdica (proc. completo)</t>
  </si>
  <si>
    <t>Toracofrenolaparatomía exploradora c/s reparación vísceras torácicas y abdominales</t>
  </si>
  <si>
    <t>Tumores o quistes de mediastino (anterior o posterior) trat. quir. c/s disección ganglionar</t>
  </si>
  <si>
    <t>Hernioplastía diafragmática por vía torácica c/ prótesis (no incluye valor de la prótesis)</t>
  </si>
  <si>
    <t>Tumores, malformaciones o quistes del diafragma (no incluye valor de la prótesis) trat. quir.</t>
  </si>
  <si>
    <t>Broncotomía o traqueobroncotomía exploradora o terapéutica por toracotomía (proc. aut.)</t>
  </si>
  <si>
    <t>Plastía de tráquea y/o bronquios c/s resección, c/s prótesis (no incluye el valor de la prótesis)</t>
  </si>
  <si>
    <t>Esofagectomía con restitución del tránsito mediante estómago o intestino; parcial o total</t>
  </si>
  <si>
    <t>Reconstitución de tránsito en segundo tiempo (estómago o intestino) de operación cód. 17-04-057</t>
  </si>
  <si>
    <t>Diafragmática por vía abdominal o cualquiera otra hernia con uso de prótesis (no incluye el valor de la prótesis)</t>
  </si>
  <si>
    <t>Hemoglobina fetal cuantitativa en eritrocitos</t>
  </si>
  <si>
    <t>Uretrotomía externa (proc. aut.)</t>
  </si>
  <si>
    <t>Movilizacion articular bajo anestesia general.</t>
  </si>
  <si>
    <t>CODIGO</t>
  </si>
  <si>
    <t>GLOSA</t>
  </si>
  <si>
    <t>BENEFICIARIOS</t>
  </si>
  <si>
    <t>15 AÑOS Y MÁS</t>
  </si>
  <si>
    <t xml:space="preserve">CONSULTAS Y ATENCION MEDICA </t>
  </si>
  <si>
    <t>Electrocorticografia</t>
  </si>
  <si>
    <t>Estereo-electroencefalografia (incluye uno o mas electrodos</t>
  </si>
  <si>
    <t>Monitoreo e.e.g. (electrodos implantados) por sesion.</t>
  </si>
  <si>
    <t>Uretro y/o cistouretrografía miccional retrógrada  (5 exp.)</t>
  </si>
  <si>
    <t>Artrografía facetaria</t>
  </si>
  <si>
    <t>Malformación arteriovenosa o fístula dural medular, trat. quir.</t>
  </si>
  <si>
    <t>Cordotomía percutánea</t>
  </si>
  <si>
    <t>Mielotomía, DREZtomía</t>
  </si>
  <si>
    <t>Rizotomía (cualquier técnica)</t>
  </si>
  <si>
    <t>Tumor de nervio periférico, extirp. de</t>
  </si>
  <si>
    <t>Vitrectomía c/retinotomía (c/s inyección de gas o silicona)</t>
  </si>
  <si>
    <t>Vitrectomía con inyección de gas o silicona</t>
  </si>
  <si>
    <t>Fractura astrágalo y/o calcáneo, osteosíntesis (cualq. técn.)</t>
  </si>
  <si>
    <t>TRATAMIENTO ABREVIADO DE LA TUBERCULOSIS</t>
  </si>
  <si>
    <t>TBC, Esquema primario (mensual)</t>
  </si>
  <si>
    <t>3003002</t>
  </si>
  <si>
    <t>TBC, Esquema primario simplificado (mensual)</t>
  </si>
  <si>
    <t>3003003</t>
  </si>
  <si>
    <t>Escarectomía- Por cada 10% adicional (o su fracción)</t>
  </si>
  <si>
    <t>Creatinquinasa CK - total</t>
  </si>
  <si>
    <t>Deshidrogenasa láctica total (LDH)</t>
  </si>
  <si>
    <t>Hemodiálisis con insumos incluidos</t>
  </si>
  <si>
    <t>Hemodiálisis sin insumos</t>
  </si>
  <si>
    <t>Peritoneodiálisis continua en paciente crónico (adulto o niños) (tratamiento mensual)</t>
  </si>
  <si>
    <t>Hemodiálisis con bicarbonato con insumos (por sesion)</t>
  </si>
  <si>
    <t>Gamma glutamiltranspeptidasa (GGT)</t>
  </si>
  <si>
    <t>Cierre de paladar duro y/o cierre de comunicación oro-nasal</t>
  </si>
  <si>
    <t>Plastía de velo (cualquier técnica)</t>
  </si>
  <si>
    <t>Tumor nasal, extirp. por rinotomía lateral</t>
  </si>
  <si>
    <t>Vaciamiento etmoidal por vía nasal c/s polipectomía</t>
  </si>
  <si>
    <t>Aritenoidectomía vía endoscópica</t>
  </si>
  <si>
    <t>Aritenoidectomía vía externa</t>
  </si>
  <si>
    <t>Decorticación de cuerdas vocales c/microscopio</t>
  </si>
  <si>
    <t>Laringectomía parcial o subtotal (cualquier técnica)</t>
  </si>
  <si>
    <t>Laringectomía total más faringectomía parcial</t>
  </si>
  <si>
    <t>Tumor maligno  del saco, trat. quir. completo</t>
  </si>
  <si>
    <t>Decorticación pleuropulmonar (pleurectomía parcial o total)</t>
  </si>
  <si>
    <t>Pleurodesis por pleurotomía</t>
  </si>
  <si>
    <t>Pleurodesis por toracotomía</t>
  </si>
  <si>
    <t>Esplenectomía total o parcial (proc. aut.)</t>
  </si>
  <si>
    <t>Sutura esplénica (proc. aut.)</t>
  </si>
  <si>
    <t>Apendicectomía y/o dren. absceso apendicular (proc. aut.)</t>
  </si>
  <si>
    <t>Cierre de colostomía (proc. aut.)</t>
  </si>
  <si>
    <t>Colostomía (proc. aut.)</t>
  </si>
  <si>
    <t>Colostomía, complicaciones tardías, trat. quir.</t>
  </si>
  <si>
    <t>Divertículo de Meckel, trat. quir.</t>
  </si>
  <si>
    <t>Entero-enteroanastomosis o enterocoloanastomosis (proc. aut.)</t>
  </si>
  <si>
    <t>Enterotomía o enterostomía (yeyunostomía u otra) (proc. aut.)</t>
  </si>
  <si>
    <t>Ileostomía terminal o en asa (proc. aut.)</t>
  </si>
  <si>
    <t>Invaginación intestinal, trat. quir.</t>
  </si>
  <si>
    <t>Persistencia conducto onfalomesentérico, trat. quir.</t>
  </si>
  <si>
    <t>Quiste uraco, trat. quir.</t>
  </si>
  <si>
    <t>Drenaje de la via biliar transhepatica y/o percutaneo (a.c.</t>
  </si>
  <si>
    <t>Luxación acromio-clavicular o esterno-clavicular, reducción o plastía cápsuloligamentosa y osteosíntesis</t>
  </si>
  <si>
    <t>Fractura supracondílea niño; tracción esquelética, c/s osteosíntesis y aparato de yeso</t>
  </si>
  <si>
    <t>Osteosíntesis olécranon u osteosíntesis de cúpula radial (proc. aut.) (cualquier técnica)</t>
  </si>
  <si>
    <t>Osteotomía uno o ambos huesos, c/s ostesíntesis c/s yeso o trat. quir. Enf. de Kienbock</t>
  </si>
  <si>
    <t>Luxación semilunar ,escafoidea, reducción y osteosíntesis semicruenta o cruenta</t>
  </si>
  <si>
    <t>Mano reumática en ráfaga: traslocaciones tendinosas, plastías capsulares, tenotomías, inmovilización postoperatoria</t>
  </si>
  <si>
    <t>Escoliosis, trat. quir., cualquier vía de abordaje, e instrumentación de Harrington,  Luque, Dwyer o similares (no inclute material de fijación de columna)</t>
  </si>
  <si>
    <t>Escoliosis, trat. quir., cualquier vía de abordaje, con instrumentación (incluye elementos de osteosíntesis)</t>
  </si>
  <si>
    <t>Luxaciones, luxofracturas vertebrales (cervical, dorsal, lumbar), reducción cruenta, cualquier vía de abordaje, cualquier número</t>
  </si>
  <si>
    <t>Osteotomías vertebrales correctoras, c/s instrumentación, c/s injertos óseos, c/s artrodesis</t>
  </si>
  <si>
    <t>Reemplazo cuerpo vertebral con artrodesis c/s osteosíntesis c/s instrumentación</t>
  </si>
  <si>
    <t>Fractura de cuello de fémur, osteosíntesis, cualquier técnica (no incluye elementos de osteosíntesis)</t>
  </si>
  <si>
    <t>Fractura de cuello de fémur, osteosíntesis, cualquier técnica (incluye elementos de osteosíntesis)</t>
  </si>
  <si>
    <t>Reducción cruenta y acetabuloplastía femoral c/s osteotomía femoral</t>
  </si>
  <si>
    <t>Fístula carótido cavernosa tratamiento endovascular</t>
  </si>
  <si>
    <t>Fístula carótido cavernosa, trat. quir.</t>
  </si>
  <si>
    <t>Instalación de derivativas de LCR (no incluye valor de la válvula)</t>
  </si>
  <si>
    <t>Instalación de derivativas de LCR (incluye valor de la válvula)</t>
  </si>
  <si>
    <t>Revisión o exteriorización de derivativa</t>
  </si>
  <si>
    <t>Ventriculocisternostomía</t>
  </si>
  <si>
    <t>Hemoglobina plasmática</t>
  </si>
  <si>
    <t>Iridectomía periférica y/u óptica, (proc. aut.)</t>
  </si>
  <si>
    <t>Hernia de iris y/o fístulas, reparación de</t>
  </si>
  <si>
    <t>Apoyo fluoroscópico a procedimientos intraoperatorios y/o biopsia (no incluye el proc.)</t>
  </si>
  <si>
    <t>Histerosalpingografía (a.c. 20-01-013) (4 exp.; incluye prueba de Cotte tardía)</t>
  </si>
  <si>
    <t>Arteriografía selectiva con AOT o cineangiografía (pulmonar, renal, tronco celíaco o similar) c/u</t>
  </si>
  <si>
    <t>Embolización o balonización (a.c. de la angiografía correspondiente) (incluye control radiológico inmediato)</t>
  </si>
  <si>
    <t>Detección de sitio de sangramiento digestivo con glóbulos rojos marcados</t>
  </si>
  <si>
    <t>Spect hepatoesplénico, evaluación hemangioma o hiperplasia (incluye mediciones fase precoz y tardía)</t>
  </si>
  <si>
    <t>Estudio dinámico sistema nervioso (radiocisternografia, fístula L.C.R, radioventriculografía, control válvula derivatíva, sub-durografía isotópica), c/u (no incluye procedimiento).</t>
  </si>
  <si>
    <t>Cintigrafía evaluación infecciones (leucocitos, infecton, granulocitos u otros) (no incluye radiofármaco ni procedimiento).</t>
  </si>
  <si>
    <t>Cintigrafía con galio-67 planar infección (no incluye radioisótopo) (a.c. 0501133, cuando corresponda)</t>
  </si>
  <si>
    <t>Detección y/o marcación de ganglio centinela, no incluye, punción ni detección con gammaprobe</t>
  </si>
  <si>
    <t>Cintigrafía con galio-67 planar y Spect, para estudio de tumores (no incluye radioisótopo)</t>
  </si>
  <si>
    <t>Exploración sistémica con I-131 (incluye mediciones fase precoz y tardía)</t>
  </si>
  <si>
    <t>Estudio de tumores (anticuerpos monoclonales, octreoscan, DMSA pentavalente, prostacint u otros) (no incluye radioisótopo)</t>
  </si>
  <si>
    <t>Spect - Tomografía por emisión foton único, cualquier órgano (no incluye radioisótopo)</t>
  </si>
  <si>
    <t>Densitometría ósea a fotón doble, columna y cadera (unilateral o bilateral) o cuerpo entero</t>
  </si>
  <si>
    <t>Síndrome de Apert Crouzon o similar: avance fronto-órbito-maxilar vía intracraneana, tiempo facial</t>
  </si>
  <si>
    <t>Síndrome de Apert Crouzon o similar: osteotomía tipo Le Fort III o similar</t>
  </si>
  <si>
    <t>Mastopexia c/s implante de prótesis (no incluye valor de la prótesis)</t>
  </si>
  <si>
    <t>Cinecoronariografía derecha y/o izquierda (incluye sondeo cardíaco izquierdo  y ventriculografía izquierda)</t>
  </si>
  <si>
    <t>Ventriculografía derecha, en adultos o niños (incl. proc. rad., y sondeo cardíaco derecho)</t>
  </si>
  <si>
    <t>Ventriculografía izquierda, en adultos o niños (incl. proc. rad., y sondeo cardíaco izquierdo)</t>
  </si>
  <si>
    <t>Arteriografía selectiva o superselectiva (pulmonar, renal, tronco celíaco, etc) en adultos o niños (incl. proc. rad.)</t>
  </si>
  <si>
    <t>Angioplastía Intraluminal coronaria uno o multiples vasos (incl. proc. rad; balón, rotablator, Stent o similar)</t>
  </si>
  <si>
    <t>Vaciamiento cavid. Perinasales (proetz y sim.) (10 sesiones)</t>
  </si>
  <si>
    <t>Faringectomía parcial</t>
  </si>
  <si>
    <t>Genioplastía</t>
  </si>
  <si>
    <t xml:space="preserve">ELECTIVAS MAYORES NO AMBULATORIAS </t>
  </si>
  <si>
    <t xml:space="preserve">ELECTIVAS MAYORES AMBULATORIAS </t>
  </si>
  <si>
    <t>MAYOR NO AMBULATORIAS</t>
  </si>
  <si>
    <t>TIPO DE INTERVENCIÓN QUIRÚRGICA</t>
  </si>
  <si>
    <t>AMBULANCIA</t>
  </si>
  <si>
    <t>Biopsia core (BC) guiada por ultrasonido (US)</t>
  </si>
  <si>
    <t>Factor reumatoídeo por técnica de látex u otras similares</t>
  </si>
  <si>
    <t>Gastrectomía en Manga o Gastrectomía Vertical Tipo Sleeve</t>
  </si>
  <si>
    <t/>
  </si>
  <si>
    <t>TBC, Esquema secundario (mensual)</t>
  </si>
  <si>
    <t>3003004</t>
  </si>
  <si>
    <t>TBC, Esquema normado de retratamiento (mensual)</t>
  </si>
  <si>
    <t>3003005</t>
  </si>
  <si>
    <t>TBC, Esquema especial de retratamiento (mensual)</t>
  </si>
  <si>
    <t>TRASLADO, RESCATES Y RONDAS RURALES</t>
  </si>
  <si>
    <t>Rizotomia quimica por medio de inyeccion intratecal.</t>
  </si>
  <si>
    <t>PROCEDIMIENTOS DE OFTALMOLOGÍA</t>
  </si>
  <si>
    <t>Biopsia sinovial o muscular quirúrgica</t>
  </si>
  <si>
    <t>Biopsia vertebral por punción</t>
  </si>
  <si>
    <t>Osteocondrosis o epifisitis, trat. quir.</t>
  </si>
  <si>
    <t>Amputación interescápulo-torácica</t>
  </si>
  <si>
    <t>Desarticulación escápulo-humeral</t>
  </si>
  <si>
    <t>Fractura cuello humeral, trat. quir.</t>
  </si>
  <si>
    <t>Fractura de clavícula, osteosíntesis</t>
  </si>
  <si>
    <t>Gastrectomía total</t>
  </si>
  <si>
    <t>Inyeccion de medio de contraste en cuerpo cavernoso</t>
  </si>
  <si>
    <t>Procedimiento para determinar gasometria arterial en  reposo</t>
  </si>
  <si>
    <t>Consulta o control por enfermera, matrona o nutricionista</t>
  </si>
  <si>
    <t>0102002</t>
  </si>
  <si>
    <t>Prótesis testicular, (proc. aut.)</t>
  </si>
  <si>
    <t>Grasas neutras (Sudán III)</t>
  </si>
  <si>
    <t>Leucocitos fecales</t>
  </si>
  <si>
    <t>Acido fólico o folatos</t>
  </si>
  <si>
    <t>Anticoagulantes circulantes o anticoagulante lúpico</t>
  </si>
  <si>
    <t>Antitrombina III</t>
  </si>
  <si>
    <t>Coagulación, tiempo de</t>
  </si>
  <si>
    <t>Deshidrogenasa glucosa-6-fosfato en eritrocitos</t>
  </si>
  <si>
    <t>Senos perinasales, puncion evacuadora c/s toma de muestras,</t>
  </si>
  <si>
    <t>Prótesis de restitución (fase laboratorio)</t>
  </si>
  <si>
    <t>Reparación compuesta de prótesis</t>
  </si>
  <si>
    <t>Reparación corona</t>
  </si>
  <si>
    <t>Esclerosis Múltiple Remitente Recurrente,  Tratamiento médico farmacológico  Anual (incluye inmunomoduladores)</t>
  </si>
  <si>
    <t>Esclerosis Múltiple Remitente Recurrente, Tratamiento rehabilitación</t>
  </si>
  <si>
    <t>Esclerosis Múltiple Remitente Recurrente,  Tratamiento Brote</t>
  </si>
  <si>
    <t>Biopsia pulmonar (con aguja) no incluye la radiologia</t>
  </si>
  <si>
    <t>Cuerpo extrano de bronquio, extraccion por via</t>
  </si>
  <si>
    <t>Inmunoterapia por bcg</t>
  </si>
  <si>
    <t>Inmunoterapia por sesion (incluye el tratamiento de</t>
  </si>
  <si>
    <t>Intubacion traqueal (proc. Aut.)</t>
  </si>
  <si>
    <t>Citológico c/s tinción (incluye examen al fresco, recuento celular y citológico porcentual)</t>
  </si>
  <si>
    <t>Físico-químico (incluye aspecto, color, pH, glucosa, proteína, Pandy y filancia)</t>
  </si>
  <si>
    <t>Bandas oligoclonales (incluye electroforesis de L.C.R., suero e inmunofijación)</t>
  </si>
  <si>
    <t>Prueba de estimulación máxima con histamina, mínimo 5 muestras (no incluye la histamina ni el antihistamínico).</t>
  </si>
  <si>
    <t>Espermiograma (físico y microscópico, con o sin observación hasta 24 horas)</t>
  </si>
  <si>
    <t>Madurez fetal completa (físico; células anaranjadas, bilirrubina, test de Clements, creatinina, contaminantes)</t>
  </si>
  <si>
    <t>Corticotomía</t>
  </si>
  <si>
    <t>Disyunción palatina quirúrgica</t>
  </si>
  <si>
    <t>Adenosindeaminasa en sangre u otro fluído biológico.</t>
  </si>
  <si>
    <t>Ronda rural terrestre, c/ km recorrido</t>
  </si>
  <si>
    <t>2401066</t>
  </si>
  <si>
    <t>Ronda rural aérea, c/ hora de vuelo</t>
  </si>
  <si>
    <t>2401067</t>
  </si>
  <si>
    <t>Ronda rural marítima, c/ hora de navegación</t>
  </si>
  <si>
    <t>TBC, esquema primario (mensual)</t>
  </si>
  <si>
    <t>TBC, esquema primario simplificado (mensual)</t>
  </si>
  <si>
    <t>TBC, esquema secundario (mensual)</t>
  </si>
  <si>
    <t>TBC, esquema normado de retratamiento (mensual)</t>
  </si>
  <si>
    <t>TBC, esquema especial de retratamiento (mensual)</t>
  </si>
  <si>
    <t>Rinofima, trat. quir.</t>
  </si>
  <si>
    <t>Rinoplastía y/o septoplastía, cualquier técnica</t>
  </si>
  <si>
    <t>Neumoperitoneo por puncion transparietal</t>
  </si>
  <si>
    <t>Intubacion sonda de sengstaken</t>
  </si>
  <si>
    <t>Intubacion con sonda de miller-abbot o de alimentacion</t>
  </si>
  <si>
    <t>Abscesos, quistes, pseudoquistes o similares, trat. quir.</t>
  </si>
  <si>
    <t>Heridas, traumatismos, trat. quir.</t>
  </si>
  <si>
    <t>Pancreatectomía parcial</t>
  </si>
  <si>
    <t>Pancreatectomía total c/s esplenectomía</t>
  </si>
  <si>
    <t>Pancreatoduodenectomía</t>
  </si>
  <si>
    <t>Secuestrectomía en pancreatitis aguda</t>
  </si>
  <si>
    <t>Yeyunopancreatostomía</t>
  </si>
  <si>
    <t>Autoimplante de bazo (incluye esplenectomía)</t>
  </si>
  <si>
    <t>Iridotomía</t>
  </si>
  <si>
    <t>Trabeculoplastía o iridoplastía</t>
  </si>
  <si>
    <t>Fístula preauricular complicada, trat. quir.</t>
  </si>
  <si>
    <t>Mastoidectomía c/s sección cuerda del tímpano</t>
  </si>
  <si>
    <t>Reconstitución funcional de oído radicalizado</t>
  </si>
  <si>
    <t>Timpanoplastía funcional (cualquier tipo) c/s mastoidectomía</t>
  </si>
  <si>
    <t>Neurectomía de Jacobson</t>
  </si>
  <si>
    <t>Nefrectomía radical ampliada (incluye ganglios)</t>
  </si>
  <si>
    <t>Suprarrenalectomía unilateral</t>
  </si>
  <si>
    <t>Anastomosis de los uréteres</t>
  </si>
  <si>
    <t>Fístula urétero-vaginal, trat. quir.</t>
  </si>
  <si>
    <t>Ureterectomía</t>
  </si>
  <si>
    <t>Urétero-litotomía abierta</t>
  </si>
  <si>
    <t>Uréterorrafia y/o uréterolisis c/u</t>
  </si>
  <si>
    <t>Hemosiderina medular</t>
  </si>
  <si>
    <t>Metahemoglobina</t>
  </si>
  <si>
    <t>Fosfatasa ácida prostática</t>
  </si>
  <si>
    <t>Células anaranjadas (proc. aut.)</t>
  </si>
  <si>
    <t>Contaminantes (meconio y sangre) (proc. aut.)</t>
  </si>
  <si>
    <t>Fosfatidil glicerol y/o fosfatidil inositol</t>
  </si>
  <si>
    <t>Incontinencia anal, trat. quir. de- Con cerclaje</t>
  </si>
  <si>
    <t>Incontinencia anal, trat. quir. de- Con plastía muscular</t>
  </si>
  <si>
    <t>Restitución por corona provisoria</t>
  </si>
  <si>
    <t>Sialografía (cada lado) (incluye el proc.)</t>
  </si>
  <si>
    <t>Porfirinas, c/u</t>
  </si>
  <si>
    <t>Biopsia de párpado y/o anexos (proc. aut.)</t>
  </si>
  <si>
    <t>Procedimiento para determinar gasometria arterial respirando</t>
  </si>
  <si>
    <t>SERVICIO DE SALUD</t>
  </si>
  <si>
    <t>Jefe de Estadisticas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</si>
  <si>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</si>
  <si>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</si>
  <si>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</si>
  <si>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</si>
  <si>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</si>
  <si>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</si>
  <si>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</si>
  <si>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</si>
  <si>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0101103</t>
  </si>
  <si>
    <t>Captación I-131 a las 2 y/o 24 horas</t>
  </si>
  <si>
    <t>Cintigrafía tiroidea, cualquier radioisótopo</t>
  </si>
  <si>
    <t>Cintigrafía  glándulas paratiroides (no incluye MIBI)</t>
  </si>
  <si>
    <t>Cintigrafía ósea trifásica (incluye mediciones fase precoz y tardía)</t>
  </si>
  <si>
    <t>Capacidad de difusion, estudio de</t>
  </si>
  <si>
    <t>Capacidad fisica del trabajo</t>
  </si>
  <si>
    <t>Curva de lavado de nitrogeno (n)</t>
  </si>
  <si>
    <t>Distensibilidad pulmonar, ("compliance"), estudio de</t>
  </si>
  <si>
    <t>Linfocintigrafía isotópica (no incluye procedimiento)</t>
  </si>
  <si>
    <t>Pool sanguíneo spect</t>
  </si>
  <si>
    <t>Estudio motilidad esofágica y/o reflujo gastroesofágico</t>
  </si>
  <si>
    <t>Vaciamiento gástrico líquido o sólido</t>
  </si>
  <si>
    <t>Cintigrafía vesícula y vía biliar</t>
  </si>
  <si>
    <t>Detección divertículo Meckel</t>
  </si>
  <si>
    <t>Reducción cruenta y osteotomía femoral</t>
  </si>
  <si>
    <t>Tenotomía aductores c/s botas, con yugo (proc. aut.)</t>
  </si>
  <si>
    <t>Trocanteroplastías</t>
  </si>
  <si>
    <t>Epifisiodesis (fémur y/o tibia)</t>
  </si>
  <si>
    <t>Ureterostomía bilateral: vesical, cutánea o intestinal</t>
  </si>
  <si>
    <t>Ureterostomía unilateral: vesical, cutánea o intestinal</t>
  </si>
  <si>
    <t>Cistectomía parcial y/o trat. quir. de divertículo vesical</t>
  </si>
  <si>
    <t>Cistoplastía, proc. completo</t>
  </si>
  <si>
    <t>Dependencia</t>
  </si>
  <si>
    <t>Código Mes</t>
  </si>
  <si>
    <t>Prolapso rectal, trat. quir.- Por vía anal</t>
  </si>
  <si>
    <t>Vulvectomía- Radical</t>
  </si>
  <si>
    <t>Polipos de esofago y/o estomago o intestino delgado,</t>
  </si>
  <si>
    <t>Polipos rectales, rectosigmoideos o de colon trat. Completo</t>
  </si>
  <si>
    <t>Puntos lagrimales, plastía de</t>
  </si>
  <si>
    <t>Reconstitución de canalículos</t>
  </si>
  <si>
    <t>Absceso, vaciamiento y/o drenaje de</t>
  </si>
  <si>
    <t>Dacriocistorrinostomía</t>
  </si>
  <si>
    <t>Mediastinotomía exploradora ant. o post. c/s biopsia proc. aut</t>
  </si>
  <si>
    <t>Trombectomía de venas profundas</t>
  </si>
  <si>
    <t>Diafragmática por vía abdominal o cualquiera otra hernia con uso de prótesis (incluye el valor de la prótesis)</t>
  </si>
  <si>
    <t>Inguinal, crural, umbilical, de la línea blanca o similares, recidivada o no, simple o estrangulada s/resección intest. c/u</t>
  </si>
  <si>
    <t>Peritoneal (parietal)</t>
  </si>
  <si>
    <t>Retroperitoneal</t>
  </si>
  <si>
    <t>Uretrotomía interna y/o uretrolitotomía (proc. aut.)</t>
  </si>
  <si>
    <t>Prótesis de restitución (fase clínica)</t>
  </si>
  <si>
    <t>Prótesis metálica</t>
  </si>
  <si>
    <t>Radiografía extraoral (por placa)</t>
  </si>
  <si>
    <t>Radiografía oclusal (por placa)</t>
  </si>
  <si>
    <t>Coledocostomía supraduodenal o hepaticostomía (proc. aut.)</t>
  </si>
  <si>
    <t>Colocación de válvula peritoneoyugular derivativa de ascitis</t>
  </si>
  <si>
    <t>Desconexión acigoportal con transección esofágica</t>
  </si>
  <si>
    <t>Desconexión ácigoportal sin transección esofágica</t>
  </si>
  <si>
    <t>Drenaje vía biliar transhepático</t>
  </si>
  <si>
    <t>Esfinteroplastía transduodenal, (proc. aut.)</t>
  </si>
  <si>
    <t>Hepatectomía segmentaria (proc. aut.)</t>
  </si>
  <si>
    <t>Angiografía selectiva de carótida externa o interna</t>
  </si>
  <si>
    <t>Angiografía selectiva medular</t>
  </si>
  <si>
    <t>Aortografía con AOT o cineangiografía</t>
  </si>
  <si>
    <t>Uretrostomía</t>
  </si>
  <si>
    <t>Moco-semen, prueba de compatibilidad</t>
  </si>
  <si>
    <t>Reconstitución  tránsito post operación de Hartmann o sim.</t>
  </si>
  <si>
    <t>Resección de intestino y enteroanastomosis (proc. aut.)</t>
  </si>
  <si>
    <t>Resección intestinal con ostomías proximal y distal</t>
  </si>
  <si>
    <t>Duplicación intestinal, trat. quir.</t>
  </si>
  <si>
    <t>Mal rotación intestinal, trat. quir.</t>
  </si>
  <si>
    <t>Absceso anorrectal simple, trat. quir.</t>
  </si>
  <si>
    <t>Absceso sacrocoxígeo, drenaje</t>
  </si>
  <si>
    <t>Biopsia quirúrgica rectal (proc. aut.)</t>
  </si>
  <si>
    <t>Esfinterotomía (proc. aut.)</t>
  </si>
  <si>
    <t>Colectomía parcial o hemicolectomía</t>
  </si>
  <si>
    <t>Colectomía total abdominal</t>
  </si>
  <si>
    <t>Implantación de estimuladores intracraneanos</t>
  </si>
  <si>
    <t>VENTAS DE SERVICIOS</t>
  </si>
  <si>
    <t>TOTAL</t>
  </si>
  <si>
    <t>Pulgarización dedo (índice o anular)</t>
  </si>
  <si>
    <t>Reimplante mano o dedo(s)</t>
  </si>
  <si>
    <t>Reparación flexores: primer tiempo espaciador silastic</t>
  </si>
  <si>
    <t>Reparación nervio digital con injerto interfascicular: cualquier número</t>
  </si>
  <si>
    <t>Sutura nervio(s) digital(es); microcirugía</t>
  </si>
  <si>
    <t>Descenso testículo inguinal c/s hernioplastía</t>
  </si>
  <si>
    <t>Escroto, plastía de, proc. completo</t>
  </si>
  <si>
    <t>Hidatidectomía unilat. c/s eversión de la vaginal (proc. aut.)</t>
  </si>
  <si>
    <t>Escarectomía- Hasta 5 % superficie corporal</t>
  </si>
  <si>
    <t>Escarectomía- Hasta 10% superficie corporal</t>
  </si>
  <si>
    <t>Queratoprótesis, implantación de (no incluye el valor de la prótesis)</t>
  </si>
  <si>
    <t>Recubrimiento conjuntival</t>
  </si>
  <si>
    <t>Rehabilitación superficie ocular (con injerto de mucosa)</t>
  </si>
  <si>
    <t>Sinequiotomía (proc. aut.)</t>
  </si>
  <si>
    <t>Herida traumática de hígado y/o vía biliar, trat. quir.</t>
  </si>
  <si>
    <t>Lobectomía hepática (proc. aut.)</t>
  </si>
  <si>
    <t>Trasplante hepático</t>
  </si>
  <si>
    <t>Quiste y/o desgarro y/o tabique vaginal, trat. quir.</t>
  </si>
  <si>
    <t>MUNICIPAL</t>
  </si>
  <si>
    <t>Azúcares reductores (Benedict-Fehling o similar)</t>
  </si>
  <si>
    <t>Anastomosis linfovenosas</t>
  </si>
  <si>
    <t>Linfedema, trat. quir. una extremidad</t>
  </si>
  <si>
    <t>Cambio de generador de marcapaso (incluye el valor de la prótesis)</t>
  </si>
  <si>
    <t>Coartación aórtica infantil (preductal) trat. quir.</t>
  </si>
  <si>
    <t>Coartación aórtica, trat. quir.</t>
  </si>
  <si>
    <t>Conducto arterioso persistente, trat. quir.</t>
  </si>
  <si>
    <t>Fístula coronaria, trat. quir.</t>
  </si>
  <si>
    <t>Trompa de eustaquio, insuflacion instrumental (proc. Aut.)</t>
  </si>
  <si>
    <t>Biopsia oido (proc. Aut.)</t>
  </si>
  <si>
    <t>Osteosíntesis epitroclea-epicóndilo (cualquier técnica)</t>
  </si>
  <si>
    <t>Traslocación nervio cubital (proc. aut.)</t>
  </si>
  <si>
    <t>Operación de salvataje radio-procúbito</t>
  </si>
  <si>
    <t>Nervio vidiano, sección del (por cualquier vía)</t>
  </si>
  <si>
    <t>Perforación del tabique, trat. quir.</t>
  </si>
  <si>
    <t>Reconstrucción areola y/o pezón c/s plastía (proc. aut.)</t>
  </si>
  <si>
    <t>Reconstrucción mamaria</t>
  </si>
  <si>
    <t>Hallux valgus o rígidus, trat.quir. completo (cualquier téc.)</t>
  </si>
  <si>
    <t>Mal perforante plantar, trat. quir.</t>
  </si>
  <si>
    <t>Neuroma de Morton, trat. quir.</t>
  </si>
  <si>
    <t>Ortejos en garra, trat. quir., cualq. número (cualq. técnica)</t>
  </si>
  <si>
    <t>Cálculo urinario (examen físico y químico)</t>
  </si>
  <si>
    <t>Cuerpos cetónicos</t>
  </si>
  <si>
    <t>Microalbuminuria cuantitativa</t>
  </si>
  <si>
    <t>Neurectomía, cualquier localización, cada zona quirúrgica</t>
  </si>
  <si>
    <t>Neurolisis con técnica microquirúrgica</t>
  </si>
  <si>
    <t>Neurolisis externa</t>
  </si>
  <si>
    <t>Luxaciones de articulaciones  mayores (columna, cadera, pelvis)</t>
  </si>
  <si>
    <t>Control de salud niño con EDP por enfermera</t>
  </si>
  <si>
    <t>Estudio histopatológico con tinción corriente de biopsia diferida con estudio seriado (mínimo 10 muestras) de un órgano o parte de él (no incluye estudio con técnica habitual de otros órganos incluidos en la muestra)</t>
  </si>
  <si>
    <t>Necropsia de feto o recién nacido, con estudio histopatológico corriente</t>
  </si>
  <si>
    <t>Electroencefalograma (E.E.G.) standard y/o activado "sin privación de sueño" (incluye mono y bipolares, hiperventilación, c/s reactividad auditiva, visual, lumínica, por drogas u otras). Equipo de 8 canales</t>
  </si>
  <si>
    <t>Angiografía cerebral digital por cateterización (incluye proc. radiológico,  medio de contraste e insumos)</t>
  </si>
  <si>
    <t>Quistes aracnoidales encefálicos, trat. quir. (suprasellares, temporales, cerebelosos, etc.)</t>
  </si>
  <si>
    <t>Ventriculostomía o instalación de derivativa ventricular externa o instalación de captor para medición de pic o punción biopsia o reservorio para administración de medicamentos</t>
  </si>
  <si>
    <t>Aneurismas, malformaciones arteriovenosas encefálicas u orbitarias, fístulas durales</t>
  </si>
  <si>
    <t>Anastomosis y revascularización cerebral extra-intracraneana (cirugía de carótida: ver Cirugía Vascular Periférica)</t>
  </si>
  <si>
    <t>Fenestración, septostomía o coagulación plexos coroídeos (trat. endoscópico)</t>
  </si>
  <si>
    <t>Hemograma (incluye recuentos de leucocitos y eritrocitos, hemoglobina, hematocrito, fórmula leucocitaria, características de los elementos figurados y velocidad de eritrosedimentación)</t>
  </si>
  <si>
    <t>Reconstrucciones complejas de la cara simultáneas con proc. neuroquirúrgico (craneotomías más abordajes y trat. facial), tiempo facial</t>
  </si>
  <si>
    <t>Reconstrucciones de partes duras y blandas de la cara, mediante abordajes múltiples y hemicoronal o coronal</t>
  </si>
  <si>
    <t>Piel total, cualquier tamaño (incluye tratamiento zona dadora y receptora)</t>
  </si>
  <si>
    <t>Distoplasias orbitarias: movilización unilateral o vertical tiempo facial</t>
  </si>
  <si>
    <t>Tto.funcional c/técnica Sarmiento y similares- Extremidad inferior</t>
  </si>
  <si>
    <t>Tto.funcional c/técnica Sarmiento y similares- Extremidad superior</t>
  </si>
  <si>
    <t>Monitoreo e.e.g. Continuo de 24 hrs.</t>
  </si>
  <si>
    <t>Minerva de yeso</t>
  </si>
  <si>
    <t>Rodillera, bota larga o corta de yeso</t>
  </si>
  <si>
    <t>Velpeau</t>
  </si>
  <si>
    <t>Yeso antebraquial c/s ferula digital</t>
  </si>
  <si>
    <t>Yeso braquicarpiano</t>
  </si>
  <si>
    <t>Yeso pelvipedio bilateral</t>
  </si>
  <si>
    <t>Yeso pelvipedio unilateral</t>
  </si>
  <si>
    <t>Yeso toracobraquial</t>
  </si>
  <si>
    <t>Corsets de milwaukee o similares (incluye la toma de molde )</t>
  </si>
  <si>
    <t>Faringoplastía (cualq. técn.), c/s desplazamiento de colgajos</t>
  </si>
  <si>
    <t>Fibroangioma del rinofarinx, trat. quir.</t>
  </si>
  <si>
    <t>Abscesos y hematoma del tabique nasal, trat. quir.</t>
  </si>
  <si>
    <t>Arteria esfenopalatina, cauterización por vía nasal</t>
  </si>
  <si>
    <t>Arteria maxilar interna, ligadura de (por vía transmaxilar)</t>
  </si>
  <si>
    <t>Etmoidectomía endo o exonasal</t>
  </si>
  <si>
    <t>Día cama integral de observación o día cama integral ambulatorio diurno</t>
  </si>
  <si>
    <t>Deshidrogenasa láctica total (LDH), con separación de isoenzimas</t>
  </si>
  <si>
    <t>Fármacos y/o drogas; niveles plasmáticos de (alcohol, anorexígenos, antiarrítmicos, antibióticos, antidepresivos, antiepilépticos, antihistamínicos, antiinflamatorios y analgésicos, estimulantes respiratorios, tranquilizantes mayores y menores, etc.) c/u</t>
  </si>
  <si>
    <t>Fosfatasas alcalinas con separación de isoenzimas hepáticas, intestinales, óseas c/u</t>
  </si>
  <si>
    <t>Virus hepatitis B, anticore total del (anti HBc total)</t>
  </si>
  <si>
    <t>Antrectomía y vagotomía troncular o selectiva (proc. aut.)</t>
  </si>
  <si>
    <t>Flegmón mano, trat. quir.</t>
  </si>
  <si>
    <t>Luxofractura metacarpofalángica o interfalángica, trat. quir.</t>
  </si>
  <si>
    <t>Gastropexia y/u otra cirugía antirreflujo, c/s vagotomía</t>
  </si>
  <si>
    <t>Gastrectomía total con ostomías proximal y distal</t>
  </si>
  <si>
    <t>Mano reumática: implant. silastic, cualq. número (proc. aut.)</t>
  </si>
  <si>
    <t>Osteosíntesis metacarpianas o de falanges, cualquier técnica</t>
  </si>
  <si>
    <t>Panadizo, trat. quir.</t>
  </si>
  <si>
    <t xml:space="preserve">DIALISIS                                                    </t>
  </si>
  <si>
    <t>Hemodiálisis, tratamiento mensual (con insumos incluidos)</t>
  </si>
  <si>
    <t>Arterias renales, operaciones sobre (proc. aut.)</t>
  </si>
  <si>
    <t>Corbata tipo schantz</t>
  </si>
  <si>
    <t>Biopsia sinovial o muscular por punción</t>
  </si>
  <si>
    <t xml:space="preserve">Antiestreptolisina O, por técnica de látex </t>
  </si>
  <si>
    <t>Antígeno carcinoembrionario (CEA)</t>
  </si>
  <si>
    <t>Antígeno prostático específico</t>
  </si>
  <si>
    <t>Antígeno Ca 125, Ca 15-3 y Ca 19-9, c/u</t>
  </si>
  <si>
    <t>Laberintectomía</t>
  </si>
  <si>
    <t>Lesiones a nivel del conducto auditivo interno, trat. quir.</t>
  </si>
  <si>
    <t>Biopsia buco-faríngea (proc. aut.)</t>
  </si>
  <si>
    <t>Sinequia y/o estenosis cervical, trat. quir.</t>
  </si>
  <si>
    <t>Desgarro cervical trat. quir.</t>
  </si>
  <si>
    <t>Cariograma en sangre por cultivo de linfocitos (incluye mínimo 25 mitosis con bandeo G y eventualmente Q, R, C, NOR) (montaje de 3 metafases bandeadas)</t>
  </si>
  <si>
    <t>Tamizaje de Anticuerpos anti antígenos nucleares extractables (a- ENA: Sm, RNP, Ro, La, Scl- 70 y Jo- 1)</t>
  </si>
  <si>
    <t>Anticuerpos antinucleares (ANA), antimitocondriales, anti DNA (ADNA), anti músculo liso, anticentrómero, u otros, c/u.</t>
  </si>
  <si>
    <t>Anticuerpos específicos y otros autoanticuerpos (anticuerpos antitiroídeos: anticuerpos antimicrosomales y antitiroglobulinas y otros anticuerpos: prostático, espermios, etc.) c/u</t>
  </si>
  <si>
    <t>Factor reumatoídeo por técnica Scat, Waaler Rose, nefelométricas y/o turbidimétricas</t>
  </si>
  <si>
    <t>Polisomnografia (estudio poligrafico del sueno),</t>
  </si>
  <si>
    <t>Electromiografia de fibra unica</t>
  </si>
  <si>
    <t>Potenciales evocados en corteza ( por ej.: auditivo, ocular</t>
  </si>
  <si>
    <t>Endoprótesis total  (cualquier técnica)</t>
  </si>
  <si>
    <t>Blefarochalasis, plastía de</t>
  </si>
  <si>
    <t>Blefarofimosis, plastía de</t>
  </si>
  <si>
    <t>Blefarorrafia con blefarotomía posterior</t>
  </si>
  <si>
    <t>Cantoplastía</t>
  </si>
  <si>
    <t>&lt; 15 AÑOS</t>
  </si>
  <si>
    <t>MAYOR AMBULATORIAS</t>
  </si>
  <si>
    <t>URGENCIA</t>
  </si>
  <si>
    <t xml:space="preserve"> DE
 NEUROLOGÍA</t>
  </si>
  <si>
    <t xml:space="preserve"> DE OFTALMOLOGÍA</t>
  </si>
  <si>
    <t xml:space="preserve"> DE OTORRINOLARINGOLOGÍA</t>
  </si>
  <si>
    <t xml:space="preserve"> DE DERMATOLOGÍA</t>
  </si>
  <si>
    <t>Glaucoma, ciclodiatermia y/o ciclocrioterapia</t>
  </si>
  <si>
    <t>Extirpación metáfisis distal del cúbito y artrodesis radiocubital inferior</t>
  </si>
  <si>
    <t>Luxofracturas (Monteggia-Galeazzi), reducc. y osteosíntesis</t>
  </si>
  <si>
    <t>Osteosíntesis, fract. cerrada cubito y/o radio (cualq. técn.)</t>
  </si>
  <si>
    <t>Pseudoartrosis  cúbito y/o radio c/s osteosíntesis c/s yeso</t>
  </si>
  <si>
    <t>Sinostosis radio-cubital, trat. quir., c/s injerto</t>
  </si>
  <si>
    <t>Contractura isquem. de Volkmann: descenso muscular, neurolisis</t>
  </si>
  <si>
    <t>Estiloides cubital, radial, resección de.</t>
  </si>
  <si>
    <t>Fractura o pseudoartrosis escafoides, trat. quir. cualq. técn.</t>
  </si>
  <si>
    <t>Luxación radiocarpiana, trat. quir.</t>
  </si>
  <si>
    <t>Bartolinitis, vaciamiento y drenaje (proc. aut.)</t>
  </si>
  <si>
    <t>Bartolinocistoneostomía o extirp. de la glándula</t>
  </si>
  <si>
    <t>Exostosis u osteocondroma, trat. quir.</t>
  </si>
  <si>
    <t>Quistes sinoviales de vainas flexoras, bursas</t>
  </si>
  <si>
    <t>Tracción halocraneana o estribo-craneana (proc. aut.)</t>
  </si>
  <si>
    <t>Exanteración pelviana anterior y/o posterior</t>
  </si>
  <si>
    <t>Histerectomía por vía vaginal</t>
  </si>
  <si>
    <t>Recuento de leucocitos, absoluto (proc. aut.)</t>
  </si>
  <si>
    <t>Recuento de linfocitos (absoluto)</t>
  </si>
  <si>
    <t>Recuento de plaquetas (absoluto)</t>
  </si>
  <si>
    <t>Recuento de reticulocitos (absoluto o porcentual)</t>
  </si>
  <si>
    <t>Recuento diferencial o fórmula leucocitaria (proc. aut.)</t>
  </si>
  <si>
    <t>Resistencia globular osmótica</t>
  </si>
  <si>
    <t>Parto normal</t>
  </si>
  <si>
    <t>2004113</t>
  </si>
  <si>
    <t>Parto distósico vaginal</t>
  </si>
  <si>
    <t xml:space="preserve">Mycoplasma IgG, IgM, c/u. </t>
  </si>
  <si>
    <t>R.P.R.</t>
  </si>
  <si>
    <t>Toracocentesis evacuadora,c/s toma de muestras</t>
  </si>
  <si>
    <t>Biopsia pleural (con aguja)</t>
  </si>
  <si>
    <t>Lumbotomía exploradora c/s dren., c/s biopsia (proc. aut.)</t>
  </si>
  <si>
    <t>HOJA</t>
  </si>
  <si>
    <t>SECCION</t>
  </si>
  <si>
    <t>Nº Errores</t>
  </si>
  <si>
    <t>NOMBRE</t>
  </si>
  <si>
    <t>Código comuna</t>
  </si>
  <si>
    <t>Flegmón urinoso, drenaje y cistostomía</t>
  </si>
  <si>
    <t>Meatotomía quirúrgica c/s resección de pólipo o carúncula</t>
  </si>
  <si>
    <t>Aplicación de sellantes</t>
  </si>
  <si>
    <t>Transferrina</t>
  </si>
  <si>
    <t>Trombina, tiempo de</t>
  </si>
  <si>
    <t>Valvuloplastía aórtica y/o pulmonar c/u (incl. proc. radiológico,  incluye balón)</t>
  </si>
  <si>
    <t>Embolectomía y/o trombectomía, unilateral, miembro superior o inferior (proc. aut.)</t>
  </si>
  <si>
    <t>Reparación quirúrgica de vasos arteriales y/o venosos intra-abdominales o intra-torácicos c/s injerto (biológicos o sintéticos)</t>
  </si>
  <si>
    <t>Reparación quirúrgica de vasos arteriales y/o venosos periféricos c/s injerto (biológicos o sintéticos)</t>
  </si>
  <si>
    <t>Endarterectomía carotídea, subclavia, vertebral, femoral, o similar  c/s injerto (proc. aut.)</t>
  </si>
  <si>
    <t>Endarterectomía femoral común, superficial o profunda, poplítea u otras c/s injerto (proc. aut.)</t>
  </si>
  <si>
    <t>Otras derivaciones: fémoro–femoral, axilo-humeral, axilo-femoral, carótidosubclavio, axilo-axilar o similares; c/u</t>
  </si>
  <si>
    <t>Resección cutáneo-aponeurótica unilateral (incluye fasciotomía interna o posterior)</t>
  </si>
  <si>
    <t>Biopsia quir. ganglionar (cualquier región periférica superficial o profunda) (proc. aut.)</t>
  </si>
  <si>
    <t>Anastomosis vasculares sistémicopulmonares (Blalock-Pott-Glenn o similares)</t>
  </si>
  <si>
    <t>Cambio de generador de marcapaso, sin cambio de electrodo (no incluye el valor de la prótesis)</t>
  </si>
  <si>
    <t>Implantación de marcapaso c/electrod. intraven. o epicárdico (no incluye el valor de la prótesis)</t>
  </si>
  <si>
    <t>Implantación de marcapaso c/electrod. intraven. o epicárdico (incluye el valor de la prótesis)</t>
  </si>
  <si>
    <t>Cirugía tórax abierto traumático y/o fijación tórax volante, osteosíntesis costales múltiples y de esternón (no incluye el valor de la prótesis)</t>
  </si>
  <si>
    <t>Resección de costillas y/o pared costal y/o cartílago y/o esternón s/plastía (proc. aut.)</t>
  </si>
  <si>
    <t>Resección de pared costal c/plastía (toracoplastía osteoplástica de York o similar)</t>
  </si>
  <si>
    <t>Exanteración orbitaria ampliada (incluye etmoides, hueso frontal, base de cráneo anterior y región máxilo-malar)</t>
  </si>
  <si>
    <t>Operación "comando" (incluye extirp. del tumor, hemimandibulectomía y disección ganglionar radical de cuello)</t>
  </si>
  <si>
    <t xml:space="preserve"> </t>
  </si>
  <si>
    <t xml:space="preserve">Curva de relajacion flujovolumen basal </t>
  </si>
  <si>
    <t>Biopsia de intestino delgado, por capsula (de rubin,crosby o sim)</t>
  </si>
  <si>
    <t>Puncion evacuadora de absceso intraabdominales (hepatico u otros), c/s toma de muestra, c/s inyeccion de medicamentos</t>
  </si>
  <si>
    <t>Dilatacion essofagica por balon neumatico (de mosher o similar)</t>
  </si>
  <si>
    <t>Baciloscopía Ziehl-Neelsen, c/u</t>
  </si>
  <si>
    <t>Examen directo al fresco, c/s tinción (incluye trichomonas)</t>
  </si>
  <si>
    <t>Tinción de Gram</t>
  </si>
  <si>
    <t>Coprocultivo, c/u</t>
  </si>
  <si>
    <t>Amputación parcial del pene (proc. aut.)</t>
  </si>
  <si>
    <t>Amputación total del pene, proc. completo</t>
  </si>
  <si>
    <t>Biopsia de pene (proc. aut.)</t>
  </si>
  <si>
    <t>Meatotomía hombre y/o sección frenillo y/o incisión dorsal, (proc. aut.)</t>
  </si>
  <si>
    <t>Electrolitos plasmáticos (sodio, potasio, cloro) c/u</t>
  </si>
  <si>
    <t>Enzima convertidora de angiotensina I</t>
  </si>
  <si>
    <t>Fenilalanina</t>
  </si>
  <si>
    <t>Tracción halocráneo-femoral</t>
  </si>
  <si>
    <t>Cicatrices (cualquier localización o tamaño), resecc. plástica de (proc. aut.)- 3 y más</t>
  </si>
  <si>
    <t>Desgastes selectivos</t>
  </si>
  <si>
    <t>Cirugía fotorrefractiva o fototerapéutica de córnea, cualquier técnica</t>
  </si>
  <si>
    <t>Reconstitución de conducto auditivo externo, c/s tímpanoplastía (incluye revisión de cadena osicular)</t>
  </si>
  <si>
    <t>Neurinoma del acústico, trat. quir. vía translaberíntica y/o fosa media</t>
  </si>
  <si>
    <t>Tumor benigno de la mucosa bucal,  extirp. c/s  biopsia bucofaríngea</t>
  </si>
  <si>
    <t>Conducto y/o seno lagrimal, obstrucción del, trat. quir. por vía nasal</t>
  </si>
  <si>
    <t>Punción evacuadora de pericardio, c/s toma de muestra c/s inyección de medicamento</t>
  </si>
  <si>
    <t>Gastrectomía sub-total distal: Con disección ganglionar</t>
  </si>
  <si>
    <t>Gastrectomía sub-total distal: Sin disección ganglionar</t>
  </si>
  <si>
    <t>Desgarros y heridas anorrectales, trat. quir- Con compromiso del esfínter</t>
  </si>
  <si>
    <t>Desgarros y heridas anorrectales, trat. quir- Sin compromiso del esfínter</t>
  </si>
  <si>
    <t>Imperforación anal, reconstitución del tránsito- Por vía abdómino-perineal</t>
  </si>
  <si>
    <t>Imperforación anal, reconstitución del tránsito- Por vía perineal</t>
  </si>
  <si>
    <t>Esterilidad tubaria, operación plástica, uni o bilateral- Con microcirugía</t>
  </si>
  <si>
    <t>Esterilidad tubaria, operación plástica, uni o bilateral- Sin microcirugía</t>
  </si>
  <si>
    <t>Histerectomía por vía abdominal, c/s anexectomía uni o bilat.- Sub-total</t>
  </si>
  <si>
    <t>Histerectomía por vía abdominal, c/s anexectomía uni o bilat.- Total o ampliada</t>
  </si>
  <si>
    <t>Heridas de la cara Complicadas: 1 o varias de más de 5 cms. y/o ubicadas en bordes de párpados, labios o ala nasal y/o que comprometen músculos, conductos, vasos o nervios</t>
  </si>
  <si>
    <t>Heridas de la cara- Simples: 1 o varias de hasta 5 cms. que sólo comprometen piel</t>
  </si>
  <si>
    <t xml:space="preserve">Insercion Pellets subcutáneo </t>
  </si>
  <si>
    <t>Hemoglucotest instantáneo</t>
  </si>
  <si>
    <t>Remocion Implante Anticonceptivo</t>
  </si>
  <si>
    <t>Cortisol libre urinario</t>
  </si>
  <si>
    <t>Injerto esponjoso metafisiario</t>
  </si>
  <si>
    <t>Sinequia nasal, trat. quir.</t>
  </si>
  <si>
    <t>Fosfatasas alcalinas totales</t>
  </si>
  <si>
    <t>Galactosa</t>
  </si>
  <si>
    <t>Sigmoidoscopia y colonoscopia izquierda con tubo flexible</t>
  </si>
  <si>
    <t>Hernioplastía diafragmática por vía torácica, sin prótesis</t>
  </si>
  <si>
    <t>Cuerpo extraño pleural, extrac. quir.</t>
  </si>
  <si>
    <t>Electromiografias cualquier region, por ej.: musculos faciales, faringe, paravertebrales, vejiga y perone, test de miastenia (incluye el estudio clinico y muestreo suficiente para diagnosticar naturaleza del trastorno y estado evolutivo), c/u</t>
  </si>
  <si>
    <t>Provocacion con histamina (pd 20),test de, (incluye la espirometría basal y el tratamiento de los efectos advesos de la histamina)</t>
  </si>
  <si>
    <t>Ablacion con corriente continua o con radiofrecuencia de vias accesorias y otros</t>
  </si>
  <si>
    <t>Instalacion de cateter swan-ganz o similar, en adultos o ninos</t>
  </si>
  <si>
    <t>Tratamiento por electro de hemangiomas o telangectasias hasta 15 lesiones</t>
  </si>
  <si>
    <t>Correccion quirurgica de defecto congenito o por tumor ungueal</t>
  </si>
  <si>
    <t>Tumores vasculares profundos resto del cuerpo</t>
  </si>
  <si>
    <t>Curacion por medico, quemadura o similar  mayor  al 10% superficie corporal en pabellon</t>
  </si>
  <si>
    <t>Meningo y meningoencefalocele occipital, repar. de</t>
  </si>
  <si>
    <t>Cirugía descompresiva neurovascular</t>
  </si>
  <si>
    <t>Neurotomías</t>
  </si>
  <si>
    <t>Neurolisis o microcompresión percutánea</t>
  </si>
  <si>
    <t>Cirugía de la epilepsia (cualquier técnica)</t>
  </si>
  <si>
    <t>Extrofia vesical, proc. completo</t>
  </si>
  <si>
    <t>Fístula vésico-cutánea, y/o vaginal, y/o intest., trat. quir.</t>
  </si>
  <si>
    <t>Ligadura de arterias hipogástricas (proc. aut.)</t>
  </si>
  <si>
    <t>Operación de Bricker</t>
  </si>
  <si>
    <t>Resección endoscópica de cáncer vesical</t>
  </si>
  <si>
    <t>Ureasa, test de (para helicobacter pylori) o similar</t>
  </si>
  <si>
    <t>Esofagoscopia</t>
  </si>
  <si>
    <t>Ano-recto-sigmoidoscopia en adultos</t>
  </si>
  <si>
    <t>Colecistogastroanastomosis o colecistoenteroanastomosis</t>
  </si>
  <si>
    <t>Colecistostomía (proc. aut.)</t>
  </si>
  <si>
    <t>Colédoco o hepatoenteroanastomosis</t>
  </si>
  <si>
    <t>Tromboplastina, tiempo parcial de (TTPA, TTPK o similares)</t>
  </si>
  <si>
    <t>Plastías costales, cualquier número</t>
  </si>
  <si>
    <t>Mucopolisacáridos</t>
  </si>
  <si>
    <t>Nucleótidos cíclicos (CAMP, CGM, u otros) c/u</t>
  </si>
  <si>
    <t>Orina completa, (incluye cód. 03-09-023 y 03-09-024)</t>
  </si>
  <si>
    <t>Laringocele, trat. quir.</t>
  </si>
  <si>
    <t>Tratamiento quirúrgico fístula bronquial por toracotomía</t>
  </si>
  <si>
    <t>Tumores traqueales, extirpación</t>
  </si>
  <si>
    <t>Absceso pulmonar, drenaje por toracotomía</t>
  </si>
  <si>
    <t>Biopsia pulmonar por toracotomía</t>
  </si>
  <si>
    <t>Bulas, trat. quir.</t>
  </si>
  <si>
    <t>Cirugía de quiste hidatídico sin resección pulmonar</t>
  </si>
  <si>
    <t>Cuerpo extraño intrapulmonar, extirp. quir.</t>
  </si>
  <si>
    <t>Heridas de pulmón, trat. quir. (proc. aut.)</t>
  </si>
  <si>
    <t>Lobectomía o bilobectomía</t>
  </si>
  <si>
    <t>TIPO DE EXAMEN</t>
  </si>
  <si>
    <t>PROCEDENCIA</t>
  </si>
  <si>
    <t>Osteotomía del peroné</t>
  </si>
  <si>
    <t>Peroné protibia</t>
  </si>
  <si>
    <t>Rescate simple y/o traslado en móvil 1</t>
  </si>
  <si>
    <t>2401062</t>
  </si>
  <si>
    <t>Rescate profesionalizado y/o traslado paciente complejo móvil 2</t>
  </si>
  <si>
    <t>2401063</t>
  </si>
  <si>
    <t>Nº DE PREPARADOS FARMACEUTICOS</t>
  </si>
  <si>
    <t>ESTERILES</t>
  </si>
  <si>
    <t>NO ESTERILES</t>
  </si>
  <si>
    <t>Nº DE DOSIS UNITARIA PREPARADAS</t>
  </si>
  <si>
    <t>&lt; 1 año</t>
  </si>
  <si>
    <t>1 - 4 años</t>
  </si>
  <si>
    <t>5 a 9 años</t>
  </si>
  <si>
    <t>10 a 19 años</t>
  </si>
  <si>
    <t>20 a 64 años</t>
  </si>
  <si>
    <t>65 años y más</t>
  </si>
  <si>
    <t>OPERATIVO</t>
  </si>
  <si>
    <t>ATENCION CERRADA</t>
  </si>
  <si>
    <t>ATENCION ABIERTA</t>
  </si>
  <si>
    <t>Corsets de risser o similares</t>
  </si>
  <si>
    <t>Corsets de yeso simple (tipo watson jones)</t>
  </si>
  <si>
    <t>Neisseria gonorrhoeae (gonococo)</t>
  </si>
  <si>
    <t>Cultivo y Tipificación de micobacterias</t>
  </si>
  <si>
    <t>TIPO DE ACCIÓN</t>
  </si>
  <si>
    <t>CIRUGÍAS MENORES</t>
  </si>
  <si>
    <t>Inhibidor de C1Q, C2 y C3, c/u</t>
  </si>
  <si>
    <t>TRASLADOS NO DE URGENCIA</t>
  </si>
  <si>
    <t>Retiro de tornillos, clavos, agujas de osteosíntesis o similares</t>
  </si>
  <si>
    <t>Quiste dermoide de la cola de la ceja, resec. plástica</t>
  </si>
  <si>
    <t>Xantelasma, trat. quir.</t>
  </si>
  <si>
    <t>Herida o dehiscencia de sutura de párpado, reparación</t>
  </si>
  <si>
    <t>Obturación composite</t>
  </si>
  <si>
    <t>Obturación Vidrio Ionómero</t>
  </si>
  <si>
    <t>Cirugía bucal</t>
  </si>
  <si>
    <t>Endodoncia unirradicular</t>
  </si>
  <si>
    <t>CODIGOS</t>
  </si>
  <si>
    <t>IDENTIFICACION DE PRESTACIONES</t>
  </si>
  <si>
    <t>Dedos en gatillo, trat. quir., cualquier número</t>
  </si>
  <si>
    <t>Meniscectomía u otras intervenciones por vía artroscópica (incluye artroscopía diagnóstica)</t>
  </si>
  <si>
    <t>Luxofractura tobillo, cualquier tipo, osteosíntesis y reparación cápsulo-ligamentosa</t>
  </si>
  <si>
    <t>Ruptura tendón de Aquiles o tibial posterior, tenorrafia primaria y/o transposiciones tendinosas</t>
  </si>
  <si>
    <t>Tenorrafia extensores o tenotomía de alargamiento de tendón de Aquiles</t>
  </si>
  <si>
    <t>Retiro de endoprótesis u osteosíntesis internas articulares o de columna vertebral</t>
  </si>
  <si>
    <t>Luxaciones de articulaciones medianas (hombro, codo, rodilla, tobillo, muñeca, tarso y esternoclavicular)</t>
  </si>
  <si>
    <t>Fracturas mayores (columna, pelvis, supracondílea, codo, epífisis femorales)</t>
  </si>
  <si>
    <t>Fracturas medianas (diáfisis humeral, radial, cubital, diáfisis femoral, tibial, peroneal, clavicular, platillos tibiales)</t>
  </si>
  <si>
    <t>Luxación congénita de cadera, trat. ortopédico completo (uni o bilateral)</t>
  </si>
  <si>
    <t>Laparotomía exploradora, c/s liberación de adherencias, c/s drenaje, c/s biopsias como proc. aut. o como resultado de una herida penetrante abdominal no complicada o de un hemoperitoneo postoperatorio ...</t>
  </si>
  <si>
    <t>Esofagectomía total con esofagostomía, gastrostomía y yeyunostomía</t>
  </si>
  <si>
    <t>Esofagogastrectomía proximal</t>
  </si>
  <si>
    <t>Prótesis o tubo endoesofágico, colocación de (proc. aut.)</t>
  </si>
  <si>
    <t>Sutura herida o perforación esófago cervical</t>
  </si>
  <si>
    <t>Sutura herida o perforación esófago torácico</t>
  </si>
  <si>
    <t>Diagnostico de parásitos en jugo duodenal y/o bilis, examen macroscópico y microscópico (directo y/o concentración, c/s tinción)</t>
  </si>
  <si>
    <t>Graham, examen de (incluye diagnostico de gusanos macroscópicos y examen microscópico de 5 muestras separadas)</t>
  </si>
  <si>
    <t>Hemoparásitos, diagnóstico microscópico de (mínimo 10 frotis y/o gotas gruesas, c/s examen directo al fresco), cada sesión</t>
  </si>
  <si>
    <t>Raspado de piel, examen microscópico de ("Acarotest"): de 6 a 10 preparaciones</t>
  </si>
  <si>
    <t>Coproparasitológico seriado simple (incluye diagnóstico de gusanos macroscopicos  y exámen microscopico por concentración de tres muestras separadas método PAFS (proc. aut.)</t>
  </si>
  <si>
    <t>Inmunofluorescencia indirecta (toxoplasmosis, Chagas, amebiasis y otras), c/u</t>
  </si>
  <si>
    <t>Beta-2-microglobulina</t>
  </si>
  <si>
    <t>0106002</t>
  </si>
  <si>
    <t>Curación simple ambulatoria</t>
  </si>
  <si>
    <t>Anestesia peridural o epidural  continua para partos</t>
  </si>
  <si>
    <t>Fractura de cuello de fémur, resección epífisis femoral</t>
  </si>
  <si>
    <t>Luxofractura acetabular, trat. quir.</t>
  </si>
  <si>
    <t>Operación de salvataje cadera, columna o similares</t>
  </si>
  <si>
    <t>Osteotomías femorales</t>
  </si>
  <si>
    <t>Ceruloplasmina</t>
  </si>
  <si>
    <t>Colesterol total (proc. aut.)</t>
  </si>
  <si>
    <t>Colesterol HDL (proc. aut.)</t>
  </si>
  <si>
    <t>Parathormona, hormona Paratiroídea o PTH.</t>
  </si>
  <si>
    <t>Progesterona</t>
  </si>
  <si>
    <t>Coproparasitológico seriado simple (incluye diagnostico de gusanos macroscópicos y examen microscópico por concentración de 3 muestras separadas método Telemann) (proc. aut.)</t>
  </si>
  <si>
    <t>ANESTESIA EPIDURAL  (PARTOS)</t>
  </si>
  <si>
    <t>CURACION SIMPLE AMBULATORIA</t>
  </si>
  <si>
    <t xml:space="preserve">TOTAL </t>
  </si>
  <si>
    <t>Glosectomía parcial, reparación primaria</t>
  </si>
  <si>
    <t>Hemimandibulectomía</t>
  </si>
  <si>
    <t>Mandibulectomía total</t>
  </si>
  <si>
    <t>Biopsia quir., piel  y mucosa cara (proc. aut.)</t>
  </si>
  <si>
    <t>Resección cutánea simple (sutura primaria)</t>
  </si>
  <si>
    <t>Linfocitos B (rosetas EAC) y linfocitos T (rosetas E) c/u</t>
  </si>
  <si>
    <t>Cardioversion</t>
  </si>
  <si>
    <t>Desfibrilacion</t>
  </si>
  <si>
    <t>Puncion subclavia o yugular con colocacion de cateter</t>
  </si>
  <si>
    <t>Trombolisis arterial periferica</t>
  </si>
  <si>
    <t>Trombolisis intracoronaria</t>
  </si>
  <si>
    <t>Estudio electrofisiologico endocardiaco de las arritmias</t>
  </si>
  <si>
    <t>Ablacion con corriente continua o radiofrecuencia de nodulo</t>
  </si>
  <si>
    <t>Trasplante microquirúrgico para pulgar</t>
  </si>
  <si>
    <t>Gastrectomía sub-total proximal con esófago-gastro-anastomosis u otra derivación</t>
  </si>
  <si>
    <t>Gastrectomía total o sub-total ampliada (incluye esplenectomía y pancreatectomía corporocaudal y disección ganglionar)</t>
  </si>
  <si>
    <t>Vagotomía selectiva y superselectiva c/s dren. gástrico, c/s piloroplastía (proc. aut.)</t>
  </si>
  <si>
    <t>Colecistectomía y coledocostomía (sonda T y colangiografía postoperatoria) c/s colangiografía operatoria</t>
  </si>
  <si>
    <t>Quiste hidatídico, único o múltiple, y/o cistoyeyunoanastomosis, trat. quir.</t>
  </si>
  <si>
    <t>Operación de etapificación (incluye esplenectomía, biopsias hepáticas, de ganglios abdominales y de cresta ilíaca)</t>
  </si>
  <si>
    <t>Descenso de colon c/conservación del esfínter, incluye resección de colon</t>
  </si>
  <si>
    <t>Perforación y/o herida de intestino, única o múltiple, trat. quir. (proc. aut.)</t>
  </si>
  <si>
    <t>Quiste y/o tumor del mesenterio y/o epiplones, único y/o múltiple, trat. quir.</t>
  </si>
  <si>
    <t>Resección intestinal masiva por trombosis mesentérica u otra etiología</t>
  </si>
  <si>
    <t>Extracción por vía abdominal</t>
  </si>
  <si>
    <t>Extracción por vía anal</t>
  </si>
  <si>
    <t>Hemorroidectomía (incluye otras operaciones complementarias en canal anal)</t>
  </si>
  <si>
    <t>Resección abdómino-perineal de ano y recto ampliada (2 equipos) (incluye genitales femeninos)</t>
  </si>
  <si>
    <t>Cirugía de banco, (proc. completo) (micro-extracorpórea), autotrasplante</t>
  </si>
  <si>
    <t>Litiasis renal, trat. quir. percutáneo c/s ultrasonido (incluye todo el procedimiento)</t>
  </si>
  <si>
    <t>Pielotomía exploradora y/o terapéutica (incluye la  pielostomía y/o pieloplastía)</t>
  </si>
  <si>
    <t>Quistes del cordón, y/o epidídimo, extirpación; epididimotomía diagnóstica y/o terapéutica (proc. aut.)</t>
  </si>
  <si>
    <t>Vasectomía bilateral, (proc. aut.) (la vasectomía como tiempo previo a una resección de próstata esta incluida en la prostatectomía)</t>
  </si>
  <si>
    <t>Circuncisión (incluye sección de frenillo, y/o de sinequias bálano-prepuciales, y/o incisión dorsal c/s meatotomía)</t>
  </si>
  <si>
    <t>Monitoreo fetal estresante, con control permanente del especialista y tratamiento de las posibles complicaciones</t>
  </si>
  <si>
    <t>Galactografía (a.c.  04-02-005)</t>
  </si>
  <si>
    <t>Punción evacuadora de quistes mamarios, c/s toma de muestras, c/s inyección de medicamentos</t>
  </si>
  <si>
    <t>Mastectomía parcial (cuadrantectomía o similar) o total s/vaciamiento ganglionar</t>
  </si>
  <si>
    <t>Mastectomía radical o tumorectomía c/vaciamiento ganglionar o mastectomía total c/vaciamiento ganglionar</t>
  </si>
  <si>
    <t>Tumor benigno y/o quiste y/o mama supernumeraria y/o aberrante o politelia, o biopsia quirúrgica extemporánea, trat. quir. (proc. aut)</t>
  </si>
  <si>
    <t>Videolaparoscopía ginecológica exploradora (incluye toma de muestras para biopsias, punción de quistes y liberación de adherencias) (proc. aut.)</t>
  </si>
  <si>
    <t>Ligadura o sección uni o bilateral de las trompas (Madlener, Pomeroy, o similares) (proc. aut.)</t>
  </si>
  <si>
    <t>Ligamento ancho: abscesos y/o hematomas y/o flegmones y/o quistomas y/o várices u otros, trat. quir. (proc. aut.)</t>
  </si>
  <si>
    <t>Histerectomía radical con disección pelviana completa de territorios ganglionares, incluye ganglios lumboaórticos (operación de Wertheim o similares)</t>
  </si>
  <si>
    <t>Histerectomía total c/intervención incontinencia urinaria, cualquier técnica</t>
  </si>
  <si>
    <t>Incontinencia urinaria de esfuerzo, trat. quir. por vía vaginal (proc. aut.)</t>
  </si>
  <si>
    <t>Prolapso anterior y/o posterior con repar., incontinencia urinaria por vía extravaginal o combinada</t>
  </si>
  <si>
    <t>Osteotomía en rosario con enclavijamiento clavo telescópico</t>
  </si>
  <si>
    <t>Colocación de sonda marcapaso transitorio (proc. completo)</t>
  </si>
  <si>
    <t>Valvuloplastía mitral o tricúspide (incl. proc. radiológico,  incluye balón)</t>
  </si>
  <si>
    <t>Ptosis, trat. quir.</t>
  </si>
  <si>
    <t>Alfa -1- antitripsina cuantitativa</t>
  </si>
  <si>
    <t>Alfa -2- macroglobulina</t>
  </si>
  <si>
    <t>Alfa fetoproteínas</t>
  </si>
  <si>
    <t>Instalación de catéter o sonda intracardíaca, control por radiólogo</t>
  </si>
  <si>
    <t>Cavografía</t>
  </si>
  <si>
    <t>Flebografía orbitaria o yugular</t>
  </si>
  <si>
    <t>Mielografía por punción lumbar con contraste hidrosoluble</t>
  </si>
  <si>
    <t>Electrogustometria</t>
  </si>
  <si>
    <t>Nasofaringolaringofibroscopia</t>
  </si>
  <si>
    <t>Sinusoscopia de cada seno maxilar por puncion, c/s biopsia,</t>
  </si>
  <si>
    <t>Dilatacion esofagica por sesion</t>
  </si>
  <si>
    <t>Lesiones del oido externo y/o medio, curacion bajo micros</t>
  </si>
  <si>
    <t>Antifungigrama (mínimo 4 fármacos antihongos)</t>
  </si>
  <si>
    <t>Clamidias por inmunofluorescencia, peroxidasa, Elisa o similares</t>
  </si>
  <si>
    <t>Cintigrafía renal con D.M.S.A.</t>
  </si>
  <si>
    <t>Estudio dinámico renal con Tc 99 - DTPA</t>
  </si>
  <si>
    <t>Injertos esponjosos o córtico-esponjosos de cresta ilíaca</t>
  </si>
  <si>
    <t>Fractura escápula, osteosíntesis</t>
  </si>
  <si>
    <t>Conducto torácico, ligadura quirúrgica</t>
  </si>
  <si>
    <t>Colangiografía intra o postoperatoria (por sonda T, o similar)</t>
  </si>
  <si>
    <t>Pterigión y/o pseudopterigión o su recidiva, extirpación</t>
  </si>
  <si>
    <t>Simbléfaron, resección de adherencias y plastía de</t>
  </si>
  <si>
    <t>Corrección de cavidad anoftálmica trat. completo</t>
  </si>
  <si>
    <t>Cuerpo extraño orbitario (con orbitotomía)</t>
  </si>
  <si>
    <t>Exanteración orbitaria o tumor orbitario, trat. quirúrgico completo</t>
  </si>
  <si>
    <t>Orbitotomía anterior</t>
  </si>
  <si>
    <t>Orbitotomía lateral descompresiva</t>
  </si>
  <si>
    <t xml:space="preserve"> DE CARDIOLOGÍA Y NEUMOLOGÍA</t>
  </si>
  <si>
    <t xml:space="preserve"> DE GASTRO
ENTEROLOGÍA</t>
  </si>
  <si>
    <t xml:space="preserve"> DE UROLOGÍA Y NEFROLOGÍA</t>
  </si>
  <si>
    <t>Virus hepatitis C, anticuerpos de (anti HCV)</t>
  </si>
  <si>
    <t>Dietilendiamina tetraacetato de sodio cromo (EDTA Cr 51)</t>
  </si>
  <si>
    <t>Prueba de la sed (volumen, densidad, osmolalidad seriada en sangre y orina)</t>
  </si>
  <si>
    <t>Reacción cutánea de parche c/u</t>
  </si>
  <si>
    <t>Sobrecarga hídrica</t>
  </si>
  <si>
    <t>Test del sudor (procedimiento completo)</t>
  </si>
  <si>
    <t>Vasopresina test o similares (incluye, además, mediciones de diuresis)</t>
  </si>
  <si>
    <t>Linfotoxinas humanas, detección de</t>
  </si>
  <si>
    <t>Hemosiderina</t>
  </si>
  <si>
    <t>Estudio de cristales (con luz polarizada)</t>
  </si>
  <si>
    <t>PRODUCCION INTRA HOSPITAL</t>
  </si>
  <si>
    <t>POR
CONSULTO-
RES DE 
LLAMADA</t>
  </si>
  <si>
    <t>PROCEDIMIENTO DE PODOLOGÍA</t>
  </si>
  <si>
    <t>TIPO DE ATENCIÓN</t>
  </si>
  <si>
    <t>ATENCIONES POR EDAD</t>
  </si>
  <si>
    <t>Plastía de fístula salival</t>
  </si>
  <si>
    <t>Preparación quirúrgica de los maxilares con fines protésicos</t>
  </si>
  <si>
    <t>Reimplante y trasplante dentario</t>
  </si>
  <si>
    <t>Remoción de cuerpo extraño y secuestrectomía</t>
  </si>
  <si>
    <t>Cistografía isotópica indirecta</t>
  </si>
  <si>
    <t>Cistografía isotópica directa (no incluye procedimiento)</t>
  </si>
  <si>
    <t>Cintigrafía pulmonar perfusión o ventilación o difusión, c/u</t>
  </si>
  <si>
    <t>Cintigrafía y estudio aspiración pulmonar</t>
  </si>
  <si>
    <t>Spect cerebral de perfusión (no incluye radiofármaco)</t>
  </si>
  <si>
    <t>EMERGENCIA</t>
  </si>
  <si>
    <t>TOTAL EXAMENES LABORATORIO</t>
  </si>
  <si>
    <t xml:space="preserve">I  </t>
  </si>
  <si>
    <t>HEMATOLOGICOS</t>
  </si>
  <si>
    <t xml:space="preserve">II  </t>
  </si>
  <si>
    <t>BIOQUIMICOS</t>
  </si>
  <si>
    <t>III</t>
  </si>
  <si>
    <t>HORMONALES</t>
  </si>
  <si>
    <t>IV</t>
  </si>
  <si>
    <t>GENETICA</t>
  </si>
  <si>
    <t>V</t>
  </si>
  <si>
    <t>INMUNOLOGICOS</t>
  </si>
  <si>
    <t xml:space="preserve">VI  </t>
  </si>
  <si>
    <t>MICROBIOLOGICOS</t>
  </si>
  <si>
    <t>a)   BACTERIAS Y HONGOS</t>
  </si>
  <si>
    <t>b)   PARASITOS</t>
  </si>
  <si>
    <t>c)   VIRUS</t>
  </si>
  <si>
    <t>VII</t>
  </si>
  <si>
    <t>PROCEDIMIENTO O DETERMINACION DIRECTA C/PACIENTE</t>
  </si>
  <si>
    <t xml:space="preserve">VIII  </t>
  </si>
  <si>
    <t xml:space="preserve">EX.  DE DEPOSICIONES EXUDADOS. SECREC. Y OTROS LIQ.  </t>
  </si>
  <si>
    <t xml:space="preserve">IX   </t>
  </si>
  <si>
    <t>ORINA</t>
  </si>
  <si>
    <t>TOTAL EXAMENES IMAGENOLOGIA</t>
  </si>
  <si>
    <t>EX. RADIOLOGICOS SIMPLES</t>
  </si>
  <si>
    <t>Adenoma prostático, trat. quir. cualquier vía o técnica abierta</t>
  </si>
  <si>
    <t>Rescate medicalizado y/o traslado paciente critico en móvil 3</t>
  </si>
  <si>
    <t>2401064</t>
  </si>
  <si>
    <t>Traslado en ambulancia</t>
  </si>
  <si>
    <t>2401065</t>
  </si>
  <si>
    <t>Lobectomías por contusión cerebral</t>
  </si>
  <si>
    <t>Hematoma intracerebral, vaciamiento de</t>
  </si>
  <si>
    <t>Calzon corto de yeso</t>
  </si>
  <si>
    <t>Instalación de estimuladores medulares</t>
  </si>
  <si>
    <t>EX. RADIOLOGICOS COMPLEJOS</t>
  </si>
  <si>
    <t>TOMOGRAFIA AXIAL COMP.</t>
  </si>
  <si>
    <t>ULTRASONOGRAFIA</t>
  </si>
  <si>
    <t>TIPO DE PROCEDIMIENTO</t>
  </si>
  <si>
    <t>PROCEDIMIENTOS</t>
  </si>
  <si>
    <t>Disrafias espinales: meningocele, mielomeningocele, diastematomielia, lipoma, lipomeningocele, médula anclada, etc.</t>
  </si>
  <si>
    <t>Hernia núcleo pulposo, estenorraquis, aracnoiditis, fibrosis perirradicular cervical, dorsal o lumbar, trat. quir.</t>
  </si>
  <si>
    <t>Reparación de plexos c/s neurotización con técnica microquirúrgica o injertos interfasciculares</t>
  </si>
  <si>
    <t>Operación triple (injerto, facoéresis e implante de lente intraocular) (no incluye valor de la prótesis)</t>
  </si>
  <si>
    <t>Operación triple (injerto, facoéresis e implante de lente intraocular) (incluye valor de la prótesis)</t>
  </si>
  <si>
    <t>Directo al fresco c/s tinción, (incluye trichomonas)</t>
  </si>
  <si>
    <t>Mucina, determinación de</t>
  </si>
  <si>
    <t>Glutamina</t>
  </si>
  <si>
    <t>Colangioenteroanastomosis intrahepática</t>
  </si>
  <si>
    <t>Colecistectomía c/s colangiografía operatoria</t>
  </si>
  <si>
    <t>Colecistectomía por videolaparoscopía, proc. completo</t>
  </si>
  <si>
    <t>Dosis terapéuticas con I-131 hasta 30 mCi.</t>
  </si>
  <si>
    <t>Dosis terapéuticas con I-131 entre 31 a 100 mCi.</t>
  </si>
  <si>
    <t>Dosis terapéuticas con I-131 entre 101 a 200 mCi.</t>
  </si>
  <si>
    <t>Dosis terapéuticas con I-131 entre 201 a 300 mCi.</t>
  </si>
  <si>
    <t>Terapia paliativa del dolor con radioisótopos (no incluye radiofármaco)</t>
  </si>
  <si>
    <t>Crioterapia y recesión conjuntival</t>
  </si>
  <si>
    <t>Glaucoma, trat. quir. por cualquier técnica</t>
  </si>
  <si>
    <t>Estenosis anal, plastía</t>
  </si>
  <si>
    <t>Estenosis rectal, plastía</t>
  </si>
  <si>
    <t>Fecaloma, trat. quir.</t>
  </si>
  <si>
    <t>Fisura anal, repar. quir.</t>
  </si>
  <si>
    <t>Hemorroides, trombectomía (proc. aut.)</t>
  </si>
  <si>
    <t>Panproctocolectomía (2 equipos)</t>
  </si>
  <si>
    <t>Prurito anal, trat. quir. por denervación</t>
  </si>
  <si>
    <t>Gastroenteroanastomosis, cualquier técnica. (proc. aut.)</t>
  </si>
  <si>
    <t>Implante de silicona facial (cualquier zona o zonas)</t>
  </si>
  <si>
    <t>Virus hepatitis B, anticore IgM del (anti HBc IgM)</t>
  </si>
  <si>
    <t>Bocio intratorácico, trat. quir. por esternotomía</t>
  </si>
  <si>
    <t>Lobectomía con o sin istmectomía o resección parcial</t>
  </si>
  <si>
    <t>Tumores del cuerpo carotídeo, trat. quir. (incl. proc. vascular)</t>
  </si>
  <si>
    <t>Biopsia quir., mucosa oronasofaríngea (proc. aut.)</t>
  </si>
  <si>
    <t>Caroteno</t>
  </si>
  <si>
    <t>Acido ascórbico</t>
  </si>
  <si>
    <t>Acido delta aminolevulínico</t>
  </si>
  <si>
    <t>POR TERAPÉUTICA OCUPACIONAL</t>
  </si>
  <si>
    <t>POR KINESIOLOGO (NO SAPU)</t>
  </si>
  <si>
    <t>Absceso parotídeo, sub-maxilar y/o cervical profundo, trat. quir.</t>
  </si>
  <si>
    <t>Conductos salivales de excreción, reimplantación oro-faríngea</t>
  </si>
  <si>
    <t>Gases y equilibrio ácido base en sangre (incluye: pH, O2, CO2, exceso de base y bicarbonato), todos o cada uno de los parámetros</t>
  </si>
  <si>
    <t>Perfil Hepático (incluye tiempo de protrombina, bilirrubina total y conjugada, fosfatasas alcalinas totales, GGT, transaminasas GOT/AST y GPT/ALT)</t>
  </si>
  <si>
    <t>BRAQUITERAPIA</t>
  </si>
  <si>
    <t>TOTAL PROCEDIMIENTOS</t>
  </si>
  <si>
    <t>TIPO DE HEMODIALISIS</t>
  </si>
  <si>
    <t>TIPO DE INTERVENCION QUIRURGICA</t>
  </si>
  <si>
    <t>I</t>
  </si>
  <si>
    <t>NEUROCIRUGIA</t>
  </si>
  <si>
    <t>II</t>
  </si>
  <si>
    <t>CIRUGIA OFTALMOLOGICA</t>
  </si>
  <si>
    <t>CIRUGIA OTORRINOLOGICA</t>
  </si>
  <si>
    <t>CIRUGIA DE CABEZA Y CUELLO</t>
  </si>
  <si>
    <t>CIRUGIA PLASTICA Y REPARADORA</t>
  </si>
  <si>
    <t>VI</t>
  </si>
  <si>
    <t>TEGUMENTOS</t>
  </si>
  <si>
    <t>CIRUGIA CARDIOVASCULAR</t>
  </si>
  <si>
    <t>VIII</t>
  </si>
  <si>
    <t>IX</t>
  </si>
  <si>
    <t>CIRUGIA ABDOMINAL</t>
  </si>
  <si>
    <t>X</t>
  </si>
  <si>
    <t>CIRUGIA PROCTOLOGICA</t>
  </si>
  <si>
    <t>XI</t>
  </si>
  <si>
    <t>Endarterectomía renal, c/s injerto (proc. aut.)</t>
  </si>
  <si>
    <t>Colangioresonancia</t>
  </si>
  <si>
    <t>I. a)</t>
  </si>
  <si>
    <t>I. b)</t>
  </si>
  <si>
    <t>II.</t>
  </si>
  <si>
    <t xml:space="preserve">RESONANCIA MAGNÉTICA </t>
  </si>
  <si>
    <t>Sangría (considera el cobro de una prestación por cada unidad de sangre extraída)</t>
  </si>
  <si>
    <t>Disfunción patelo-femoral, realineamiento (cualquier técnica)</t>
  </si>
  <si>
    <t>Fractura rótula: osteosíntesis o patelectomía parc. o total</t>
  </si>
  <si>
    <t>Ruptura tibial anterior u otros, tenorrafia</t>
  </si>
  <si>
    <t>Amputación transmetatarsiana</t>
  </si>
  <si>
    <t>Cúpula radial, resección</t>
  </si>
  <si>
    <t>Gastrotomía y/o gastrostomía (proc. aut.)</t>
  </si>
  <si>
    <t>Perforación gástrica aguda, trat. quir. (proc. aut.)</t>
  </si>
  <si>
    <t>Piloroplastía (proc. aut.)</t>
  </si>
  <si>
    <t>0903001</t>
  </si>
  <si>
    <t>Consulta de psiquiatría</t>
  </si>
  <si>
    <t>0903006</t>
  </si>
  <si>
    <t>Consultoría de salud mental por psiquiatra (sesión 4 hrs.) (mínimo 8 pacientes)</t>
  </si>
  <si>
    <t>CONSULTAS POR OTROS PROFESIONALES DE LA SALUD</t>
  </si>
  <si>
    <t>Sindactilia, trat. quir. cada espacio- Sin injerto</t>
  </si>
  <si>
    <t>Escarotomía- Hasta 10 % superficie corporal</t>
  </si>
  <si>
    <t>Escarotomía- Por cada 10 % adicional (o su fracción)</t>
  </si>
  <si>
    <t>Escarectomía- Hasta 1 % superficie corporal</t>
  </si>
  <si>
    <t>Ecografía obstétrica</t>
  </si>
  <si>
    <t>Estradiol (17-Beta)</t>
  </si>
  <si>
    <t>Contraseña para copia del archivo :DEIS</t>
  </si>
  <si>
    <t>TOTAL ERRORES</t>
  </si>
  <si>
    <t>¿Nombre vacío?</t>
  </si>
  <si>
    <t>Hoja de Macros y Utilidades</t>
  </si>
  <si>
    <t>CREA UNA COPIA  DEL ARCHIVO  (TRANFORMA HOJAS A VALORES)
A ESTE NUEVO ARCHIVO DEBERÁ ASIGNARLE UN NOMBRE</t>
  </si>
  <si>
    <t>Ooforectomía parcial o total, uni o bilateral (proc. aut.)</t>
  </si>
  <si>
    <t>Anexectomía y/o vac. de absceso tubo-ovárico, uni o bilateral.</t>
  </si>
  <si>
    <t>Embarazo tubario, trat. quir.</t>
  </si>
  <si>
    <t>Salpingectomía uni o bilateral</t>
  </si>
  <si>
    <t>Miomectomía</t>
  </si>
  <si>
    <t>Extracción de DIU incrustado, por vía abdominal</t>
  </si>
  <si>
    <t>Cordocentesis</t>
  </si>
  <si>
    <t>Histerosalpingografía (a.c. 04-02-011)</t>
  </si>
  <si>
    <t>Biopsia endometrio, vulva, vagina, cuello, c/u (proc. aut.)</t>
  </si>
  <si>
    <t>Corrección telecanto</t>
  </si>
  <si>
    <t>Movilización orbitaria extracraneana</t>
  </si>
  <si>
    <t>Movilización orbitaria intracraneana, tiempo facial</t>
  </si>
  <si>
    <t>Ginecomastía, corrección plástica</t>
  </si>
  <si>
    <t>Mamoplastía de reducción</t>
  </si>
  <si>
    <t>Reservorio continente intestinal externo o interno</t>
  </si>
  <si>
    <t>Leucinaminopeptidasa (LAP)</t>
  </si>
  <si>
    <t>Osmolalidad</t>
  </si>
  <si>
    <t>Perfil bioquímico (determinación automatizada de 12 parámetros)</t>
  </si>
  <si>
    <t>Proteínas, electroforesis (incluye cód. 03-02-060)</t>
  </si>
  <si>
    <t>Transaminasas, oxalacética (GOT/AST), Pirúvica (GPT/ALT), c/u</t>
  </si>
  <si>
    <t>Adenocorticotrofina (ACTH)</t>
  </si>
  <si>
    <t>Aldosterona</t>
  </si>
  <si>
    <t>Androstenediona</t>
  </si>
  <si>
    <t>Cortisol</t>
  </si>
  <si>
    <t>Crecimiento, hormona de (HGH) (somatotrofina)</t>
  </si>
  <si>
    <t>Plastías en Z- Hasta 3</t>
  </si>
  <si>
    <t>Plastías en Z- 4 y más</t>
  </si>
  <si>
    <t>Ridectomía- Cérvico-facial, un lado</t>
  </si>
  <si>
    <t>Desprendimiento retinal, cirugía convencional (exoimplantes)</t>
  </si>
  <si>
    <t>Aortografía, en adultos o niños (Incluye proc. rad.)</t>
  </si>
  <si>
    <t>Quistes y/o fístulas del conducto tirogloso, y/o branquial, y/o higroma, y/o fístula preauricular complicada, y/u otros quistes y/o tumores benignos, trat. quir.</t>
  </si>
  <si>
    <t>Resección cutánea ampliada (incluye musculatura, ganglios y huesos subyacentes; desplazamiento de colgajos)</t>
  </si>
  <si>
    <t>Tumor maligno de labio superior o inferior, resección total del labio y cirugía reparadora</t>
  </si>
  <si>
    <t>Tumor maligno de labio superior o inferior, resección parcial del labio y cirugía reparadora</t>
  </si>
  <si>
    <t>Colpocitograma</t>
  </si>
  <si>
    <t>Ridectomía- Frontal</t>
  </si>
  <si>
    <t>Sindactilia, trat. quir. cada espacio- con injerto</t>
  </si>
  <si>
    <t>Incisional o evisceración post-op. sin resección intestinal</t>
  </si>
  <si>
    <t>Onfalocele (hasta 5 cms.); trat. quir.</t>
  </si>
  <si>
    <t>Onfalocele (mas de 5 cms.); trat. quir.</t>
  </si>
  <si>
    <t>Gastrosquisis</t>
  </si>
  <si>
    <t xml:space="preserve">Peritonitis difusa aguda, trat. quir. (proc. aut.) </t>
  </si>
  <si>
    <t xml:space="preserve">CIRUGIA PLASTICA Y REPARADORA                               </t>
  </si>
  <si>
    <t>Dilatacion esofagica por bujia de hg (hurst o similar)</t>
  </si>
  <si>
    <t>Colocacion endoscopica de tubo  transtumoral en via biliar</t>
  </si>
  <si>
    <t>Cuerpo extrano de esofago y/o estomago, extraccion</t>
  </si>
  <si>
    <t>Dilatacion ano-rectal, por sesion</t>
  </si>
  <si>
    <t>Sutura completa de herida mayor</t>
  </si>
  <si>
    <t>Proteína S</t>
  </si>
  <si>
    <t>Acido cítrico</t>
  </si>
  <si>
    <t>Amonio</t>
  </si>
  <si>
    <t>Apolipoproteínas (A1, B u otras)</t>
  </si>
  <si>
    <t>Bicarbonato (proc. aut.)</t>
  </si>
  <si>
    <t>Bilirrubina total (proc. aut.)</t>
  </si>
  <si>
    <t>Bilirrubina total y conjugada</t>
  </si>
  <si>
    <t>Anticuerpos virales, determ. de H.I.V.</t>
  </si>
  <si>
    <t>Hemodiálisis con bicarbonato con insumos (tratamiento mensual)</t>
  </si>
  <si>
    <t xml:space="preserve">Antígenos virales determ. de rotavirus, por cualquier técnica </t>
  </si>
  <si>
    <t xml:space="preserve">Antígenos virales determ. de virus sincicial, por cualquier técnica </t>
  </si>
  <si>
    <t>Epicondilitis, trat. quir. (cualquier técnica)</t>
  </si>
  <si>
    <t>Insercion Implante Anticonceptivo</t>
  </si>
  <si>
    <t>MINSAL - DEIS</t>
  </si>
  <si>
    <t>Sondaje vía lagrimal en niños (bajo anestesia general)</t>
  </si>
  <si>
    <t>Resección del coxis</t>
  </si>
  <si>
    <t>Colonoscopía larga (incluye sigmoidoscopía y colonoscopía izquierda)</t>
  </si>
  <si>
    <t xml:space="preserve">CIRUGIA ABDOMINAL                                           </t>
  </si>
  <si>
    <t>TIPO DE INTERVENCIÓN</t>
  </si>
  <si>
    <t>A 
BENE-
FICIARIOS</t>
  </si>
  <si>
    <t>Extirpación de pseudoquistes, quistes y tumores</t>
  </si>
  <si>
    <t>Glosectomías</t>
  </si>
  <si>
    <t>Implante endodóntico intraóseo</t>
  </si>
  <si>
    <t>Implantes subperiósticos</t>
  </si>
  <si>
    <t>Injertos en boca</t>
  </si>
  <si>
    <t>Adenoidectomía (proc. aut.)</t>
  </si>
  <si>
    <t>Amigdalectomía c/s adenoidectomía, uni o bilateral</t>
  </si>
  <si>
    <t>Colposcopía</t>
  </si>
  <si>
    <t>Amniocentesis</t>
  </si>
  <si>
    <t>Culdocentesis (punción del Douglas)</t>
  </si>
  <si>
    <t>Monitoreo basal con informe</t>
  </si>
  <si>
    <t>DATOS DEL ESTABLECIMIENTO</t>
  </si>
  <si>
    <t>CÓDIGOS</t>
  </si>
  <si>
    <t>NOMBRE DE COMUNA</t>
  </si>
  <si>
    <t>DEPENDENCIA</t>
  </si>
  <si>
    <t>MES:</t>
  </si>
  <si>
    <t>AÑO:</t>
  </si>
  <si>
    <t>Director Servicio de Salud o Director Establecimiento</t>
  </si>
  <si>
    <t>ENERO</t>
  </si>
  <si>
    <t>Diastematomielia, resección espolón c/s instrumentación</t>
  </si>
  <si>
    <t>Fístula arteriovenosa (de Brescia o similar)</t>
  </si>
  <si>
    <t>Ligadura troncos arteriales, (proc. aut.)</t>
  </si>
  <si>
    <t>Anastomosis portocava u otras portosistémicas</t>
  </si>
  <si>
    <t>Anastomosis venosas intraabdominales</t>
  </si>
  <si>
    <t>Denudación venosa (proc. aut.)</t>
  </si>
  <si>
    <t>Derivaciones venosas de extremidades puentes venosos</t>
  </si>
  <si>
    <t>Implante filtros venosos</t>
  </si>
  <si>
    <t>Toma de injertos- Cartílago (auricular, costal o similares) c/u</t>
  </si>
  <si>
    <t>IGFBP3, IGFBP1 (Insulin Like Growth Factor Binding Proteins)  c/u</t>
  </si>
  <si>
    <t>Insulina</t>
  </si>
  <si>
    <t>Virus hepatitis B, antígeno E del (HBEAg)</t>
  </si>
  <si>
    <t>Fracturas menores (el resto)</t>
  </si>
  <si>
    <t>Necropsia de adulto o niño, con estudio histopatológico corriente</t>
  </si>
  <si>
    <t>Consulta o control por psicólogo clínico</t>
  </si>
  <si>
    <t>Proteínas de Bence-Jones prueba térmica</t>
  </si>
  <si>
    <t>Broncoaspiración, c/s lavado y/o colocación de medicamentos por sonda traqueobronquial (proc. aut.)</t>
  </si>
  <si>
    <t>Ano-recto-sigmoidescopia en niños (además anestesia cód. 22-01-001 si corresponde)</t>
  </si>
  <si>
    <t>Mantenedores de espacio</t>
  </si>
  <si>
    <t>Pulpotomía</t>
  </si>
  <si>
    <t>Educación grupal</t>
  </si>
  <si>
    <t>Trabajo comunitario</t>
  </si>
  <si>
    <t>Autotrasplante óseo microquirúrgico</t>
  </si>
  <si>
    <t>Fístula arteriovenosa congénita o traumática, repar. quir.</t>
  </si>
  <si>
    <t>Eritropoyetina</t>
  </si>
  <si>
    <t>Gastrina</t>
  </si>
  <si>
    <t>Hormona folículo estimulante (FSH)</t>
  </si>
  <si>
    <t>Hormona luteinizante (LH)</t>
  </si>
  <si>
    <t>IGF1 o Somatomedina - C (Insuline Like Growth Factor)</t>
  </si>
  <si>
    <t>Pool sanguíneo, arteriografia isotópica c/u</t>
  </si>
  <si>
    <t>Neumonectomía c/s resección de pared costal</t>
  </si>
  <si>
    <t>Esofagostomía cervical (proc. aut.)</t>
  </si>
  <si>
    <t>0903005</t>
  </si>
  <si>
    <t>Psicoterapia de grupo (por psicólogo o psiquiatra) (4 a 8 pacientes)</t>
  </si>
  <si>
    <t>PROGRAMAS DE REHABILITACION</t>
  </si>
  <si>
    <t>0903007</t>
  </si>
  <si>
    <t>Programa de rehabilitación tipo 1 (mensual, grupo 6 a 10 pers.)</t>
  </si>
  <si>
    <t>0903008</t>
  </si>
  <si>
    <t>Programa de rehabilitación tipo 2 (mensual, grupo 5 a 7 pers.)</t>
  </si>
  <si>
    <t>EDUCACION DE GRUPO</t>
  </si>
  <si>
    <t>0103001</t>
  </si>
  <si>
    <t>Educación de grupo por médico</t>
  </si>
  <si>
    <t>0103003</t>
  </si>
  <si>
    <t>Educación de grupo por asistente social</t>
  </si>
  <si>
    <t>0103004</t>
  </si>
  <si>
    <t>Educación de grupo por auxiliar de enfermería</t>
  </si>
  <si>
    <t>VISITAS DOMICILIARIAS</t>
  </si>
  <si>
    <t>0104002</t>
  </si>
  <si>
    <t>Visita a domicilio por asistente social</t>
  </si>
  <si>
    <t>0104003</t>
  </si>
  <si>
    <t>Visita a domicilio por auxiliar de enfermería</t>
  </si>
  <si>
    <t>Colangiopancreatografía endoscópica (5-7 exp)</t>
  </si>
  <si>
    <t>Fistulografía  (3 exp.)</t>
  </si>
  <si>
    <t>Pielografía ascendente (3 exp.)</t>
  </si>
  <si>
    <t>Provocacion con antigeno (incluye el antigeno)</t>
  </si>
  <si>
    <t>Curva dosis respuesta a broncodilatadores.</t>
  </si>
  <si>
    <t>MARÍTIMO</t>
  </si>
  <si>
    <t>AÉREO</t>
  </si>
  <si>
    <t>Ruptura manguito rotadores, trat. quir. c/s acromiectomía</t>
  </si>
  <si>
    <t>Transposiciones musculares</t>
  </si>
  <si>
    <t>Amputación brazo</t>
  </si>
  <si>
    <t>Acido 5 hidroxiindolacético cuantitativo</t>
  </si>
  <si>
    <t>Aminoácidos (cualitativo) (excepto fenilalanina, PKU)</t>
  </si>
  <si>
    <t>Vulvectomía- Simple</t>
  </si>
  <si>
    <t>Papilomas laríngeos, trat. quir. (por sesión)</t>
  </si>
  <si>
    <t>Parálisis de cuerdas vocales, trat. quir. cualquier técnica</t>
  </si>
  <si>
    <t>Traqueostomía (proc. aut.)</t>
  </si>
  <si>
    <t>Fenestración o toracoplastía</t>
  </si>
  <si>
    <t>Polipectomía (uno o más) (proc. aut.)</t>
  </si>
  <si>
    <t>Osteosíntesis radio, (cualquier técnica)</t>
  </si>
  <si>
    <t>Tendovaginosis de De Quervain, trat. quir.</t>
  </si>
  <si>
    <t>Amputación dedos (tres o más)</t>
  </si>
  <si>
    <t>Amputación dedos (uno o dos)</t>
  </si>
  <si>
    <t>Amputación mano o del pulgar</t>
  </si>
  <si>
    <t>Amputación pulpejos (plastía Kutler o similares)</t>
  </si>
  <si>
    <t>Contractura Dupuytren, trat. quir., cada tiempo</t>
  </si>
  <si>
    <t>Histeropexia</t>
  </si>
  <si>
    <t>Ortesis cervicales (collares blandos y duros)</t>
  </si>
  <si>
    <t>Procedimiento hemodinamia-ablacion renal   </t>
  </si>
  <si>
    <t>Curacion avanzada de herida</t>
  </si>
  <si>
    <t>Infiltración intramuscular (Fenol y Toxina Botulínica)</t>
  </si>
  <si>
    <t>Infiltración  perineural</t>
  </si>
  <si>
    <t>Ligadura cayado safena interna, unilateral</t>
  </si>
  <si>
    <t>Ligadura vena cava inferior</t>
  </si>
  <si>
    <t>Osteítis, raspado, c/s secuestrectomía</t>
  </si>
  <si>
    <t>Endoprótesis total de cadera (incluye prótesis)</t>
  </si>
  <si>
    <t>Artrotomía hombro o cadera c/u</t>
  </si>
  <si>
    <t>Tratamiento quirúrgico fracturas maxilar superior</t>
  </si>
  <si>
    <t>Tratamiento quirúrgico de fracturas en maxilar inferior</t>
  </si>
  <si>
    <t>Tratamiento de traumatismo dento alveolar simple</t>
  </si>
  <si>
    <t>Tratamiento de traumatismo dento alveolar complejo</t>
  </si>
  <si>
    <t xml:space="preserve">LENTES Y AUDIFONOS                                          </t>
  </si>
  <si>
    <t>Hartmann, operación de (o similar)</t>
  </si>
  <si>
    <t>Ecocardiagrama doppler color transesofagico</t>
  </si>
  <si>
    <t>Cateterismo en recien nacido por arteria umbilical</t>
  </si>
  <si>
    <t>Doppler con ergometria (por sesion)</t>
  </si>
  <si>
    <t>Doppler simple de vasos perifericos (por sesion)</t>
  </si>
  <si>
    <t>Pletismografia en reposo, esfuerzo c/u (por sesion)</t>
  </si>
  <si>
    <t>Registro ecoarterial o ecovenoso periferico c/u (por sesion)</t>
  </si>
  <si>
    <t>Vitrectomía con vitreófago (proc. aut)</t>
  </si>
  <si>
    <t>Retinopexia neumática</t>
  </si>
  <si>
    <t>Desprendimiento coroídeo o hemorragia coroídea, trat. quir.</t>
  </si>
  <si>
    <t>Pólipo rectal, trat. quir.- Por vía abdominal</t>
  </si>
  <si>
    <t>Pólipo rectal, trat. quir.- Por vía anal</t>
  </si>
  <si>
    <t>Prolapso rectal, trat. quir.- Por vía abdominal</t>
  </si>
  <si>
    <t>Ureteropielografia ascendente (directa) por cateterismo</t>
  </si>
  <si>
    <t>Uretrografia retrograda o cistouretrografia (miccional)</t>
  </si>
  <si>
    <t>Dilatacion uretra c/s masaje, c/s instilacion o inyeccion de</t>
  </si>
  <si>
    <t>Inyeccion de medicamentos en el pene</t>
  </si>
  <si>
    <t>Vac. Vesical p/puncion hipogastrica o cistostomia p/puncion</t>
  </si>
  <si>
    <t>Escleroterapia o hemostasia de varices esofagicas y/o ulcera</t>
  </si>
  <si>
    <t>Extraccion percutanea incruenta de calculos biliares</t>
  </si>
  <si>
    <t>Ligadura hemorroides</t>
  </si>
  <si>
    <t>Papilotomia endoscopica c/s extraccion de calculos, c/s</t>
  </si>
  <si>
    <t>Manometria anorrectal</t>
  </si>
  <si>
    <t>PROCEDIMIENTOS DE UROLOGÍA Y NEFROLOGÍA</t>
  </si>
  <si>
    <t>Cistoscopia con sondeo de uno o ambos ureteres</t>
  </si>
  <si>
    <t>Cistoscopia y/o uretrocistoscopia y/o uretroscopia</t>
  </si>
  <si>
    <t>Ureteronefroscopia</t>
  </si>
  <si>
    <t>Cistometria (proc.aut.)</t>
  </si>
  <si>
    <t>Electromiografia perineal y del esfinter uretral en ninos</t>
  </si>
  <si>
    <t>Escleroterapia de hemorroides, cualquier numero (incluye cod. 18-01-004 al 18-01-007 según corresp)</t>
  </si>
  <si>
    <t>Devolvulacion del sigmoides por endoscopia (incluye ano-recto-sigmoidoscopia) (proc. Aut)</t>
  </si>
  <si>
    <t>Puncion evacuadora de liquido ascitico, con colocacion de expansores de plasma, c/s tomada de muestra, c/s inyeccion de medicamentos (no incluye el valor de los expansores ni otros medicamentos)</t>
  </si>
  <si>
    <t>Aplicación de inmunomodulares, quimicos y similares hasta 10 lesiones</t>
  </si>
  <si>
    <t xml:space="preserve">Fototerapia UVB, UVA localizada, por sesion </t>
  </si>
  <si>
    <t>Fototerapia UVB, banda angosta y UVA por sesion  en cabina</t>
  </si>
  <si>
    <t>Crioterapia hasta 5 lesiones</t>
  </si>
  <si>
    <t>Crioterapia 6 a 10 lesiones</t>
  </si>
  <si>
    <t>Inyeccion intracutanea en areas hasta 9 cms2</t>
  </si>
  <si>
    <t>Tratamiento abrasivo cutaneo mecanico</t>
  </si>
  <si>
    <t>Tratamiento abrasivo cutaneo  quimico</t>
  </si>
  <si>
    <t>Tricograma</t>
  </si>
  <si>
    <t>Tratamiento por laser, IPL o similar por area hasta 16 cm2</t>
  </si>
  <si>
    <t xml:space="preserve">Dermatoscopia digital con registro graficos hasta 5 lesiones </t>
  </si>
  <si>
    <t>Terapia fotodinamica ( no incluye medicamento)</t>
  </si>
  <si>
    <t>Obturación Inlay metal (incluye materiales no preciosos, no incluye oro)</t>
  </si>
  <si>
    <t>Profundización de vestíbulo o reconstrucción de rebordes, con o sin injerto</t>
  </si>
  <si>
    <t>Tumores o quistes o lesiones pseudoquísticas o musculares y/o tendíneas, trat. quir.-TMP</t>
  </si>
  <si>
    <t>Tumores óseos: resección en bloque, epifisiaria c/artrodesis o diafisiaria-TMP</t>
  </si>
  <si>
    <t>Tumores primarios o metastásicos vertebrales: corporectomía, reemplazo por cemento quir. o injerto óseo, c/s osteosíntesis-TMP</t>
  </si>
  <si>
    <t>Electrodiatermo o criocoagulación de lesiones del cuello</t>
  </si>
  <si>
    <t>Test postcoital</t>
  </si>
  <si>
    <t>Absceso y/o hematoma, trat. quir.</t>
  </si>
  <si>
    <t>Retiro de placas rectas o anguladas</t>
  </si>
  <si>
    <t>Establecimiento de Mayor Complejidad (EMAYC)</t>
  </si>
  <si>
    <t>Establecimiento de Mediana Complejidad (EMEDC)</t>
  </si>
  <si>
    <t>Establecimiento de Menor Complejidad (EMENC)</t>
  </si>
  <si>
    <t>Centros de Diagnóstico Terapéutico (CDT)</t>
  </si>
  <si>
    <t>Centro de Referencia de Salud (CRS)</t>
  </si>
  <si>
    <t>Consultorio General Urbano (CGU)</t>
  </si>
  <si>
    <t>Consultorio General Urbano (CGU) - CESFAM</t>
  </si>
  <si>
    <t>Consultorio General Rural (CGR)</t>
  </si>
  <si>
    <t>Consultorio General Rural (CGR) - CESFAM</t>
  </si>
  <si>
    <t>Posta de Salud Rural (PSR)</t>
  </si>
  <si>
    <t>Centro Comunitario de Salud Familiar (CECOF)</t>
  </si>
  <si>
    <t>Consultorio de Salud Mental (COSAM)</t>
  </si>
  <si>
    <t>Programa de Reparación y Atención Integral de Salud (PRAIS)</t>
  </si>
  <si>
    <t>Centro de Atención Funcionarios (CAF)</t>
  </si>
  <si>
    <t>Clínica Dental Móvil (CDM)</t>
  </si>
  <si>
    <t>Dirección Servicio de Salud (DSS)</t>
  </si>
  <si>
    <t>Servicio de Atención Primaria de Urgencia (SAPU)</t>
  </si>
  <si>
    <t>Antígenos virales determ. de (adenovirus, citomegalovirus, herpes simple, rubéola, influenza y otros), (por cualquier técnica ej: inmunofluorescencia), c/u</t>
  </si>
  <si>
    <t>Aspirados nasofaríngeo para adulto y niño.</t>
  </si>
  <si>
    <t>Hemorragias ocultas, (bencidina, guayaco o test de Weber y similares), cualquier método, c/muestra</t>
  </si>
  <si>
    <t>CIRUGIA UROLOGICA Y SUPRARRENAL</t>
  </si>
  <si>
    <t>XII</t>
  </si>
  <si>
    <t>CIRUGIA DE LA MAMA</t>
  </si>
  <si>
    <t>XIII</t>
  </si>
  <si>
    <t>CIRUGIA GINECOLOGICA</t>
  </si>
  <si>
    <t>XIV</t>
  </si>
  <si>
    <t>XVI</t>
  </si>
  <si>
    <t>Síndrome del escaleno, trat. quir.</t>
  </si>
  <si>
    <t>Síndrome de costilla cervical, trat. quir.</t>
  </si>
  <si>
    <t>Expansión o reconstrucción de un micro-orbitismo</t>
  </si>
  <si>
    <t>Epifisiolisis lenta o aguda, trat. quir.</t>
  </si>
  <si>
    <t>Sección de nervio, reparación con injerto</t>
  </si>
  <si>
    <t>Sección de nervio, reparación sin injerto</t>
  </si>
  <si>
    <t>Reparación o reajuste prótesis</t>
  </si>
  <si>
    <t>Restitución por corona (combinada)</t>
  </si>
  <si>
    <t>Fagocitosis: ingestión y digestión (killing) de levaduras por polimorfonucleares</t>
  </si>
  <si>
    <t>Fagocitosis: ingestión y digestión (killing) de bacterias por polimorfonucleares</t>
  </si>
  <si>
    <t xml:space="preserve">Intradermoreacción (PPD, histoplasmina, aspergilina, u otros, incluye el valor del antígeno y reacción de control), c/u. </t>
  </si>
  <si>
    <t>Transformación linfoblástica a drogas, análisis de transformación espontanea con estimulo inespecífico y con diferentes concentraciones de la droga en 1000 células</t>
  </si>
  <si>
    <t>Mononucleosis, reacción de Paul Bunnell, Anticuerpos Heterófilos o similares</t>
  </si>
  <si>
    <t>Tíficas, reacciones de aglutinación  (Eberth H y O, paratyphi A y B) (Widal)</t>
  </si>
  <si>
    <t>Artrópodos macroscópicos y microscópicos (imagos y/o pupas y/o larvas), diagnóstico de</t>
  </si>
  <si>
    <t>Coproparasitario seriado con técnica  para Cryptosporidium sp o para Diantamoeba fragilis (incluye los códigos 03-06-048 y/o 03-06-059 más aplicación de técnica de frotis con tinción tricrómica o tinción Ziehl-Neelsen en por lo menos 3 muestras, según corresponda)</t>
  </si>
  <si>
    <t>Coproparasitario seriado para Isospora y Sarcocystis (incluye diagnóstico de gusanos macroscópicos y examen  microscópico de 3 muestras separadas)</t>
  </si>
  <si>
    <t>Rodilla o cadera u hombro, c/u-TMP</t>
  </si>
  <si>
    <t>XV.I</t>
  </si>
  <si>
    <t>TRAUMATOLOGIA</t>
  </si>
  <si>
    <t>POR 
HONO-
RARIOS</t>
  </si>
  <si>
    <t>Inmunoadherencia de leucocitos macrófagos</t>
  </si>
  <si>
    <t>LIF o MIF</t>
  </si>
  <si>
    <t>Prolapso anterior y/o posterior c/s trat. de incontinencia urinaria por vía vaginal, trat. quir.</t>
  </si>
  <si>
    <t>Artroscopía diagnóstica c/s biopsia, c/s sección de bridas, extracción de cuerpo extraño</t>
  </si>
  <si>
    <t>Tracción transesquelética o de partes blandas en adultos o en niños (proc. aut.)</t>
  </si>
  <si>
    <t>Osteomielitis aguda hematógena, drenaje quirúrgico, c/s dispositivos de osteoclisis</t>
  </si>
  <si>
    <t>Osteomielitis crónica huesos largos, legrado óseo,  c/s osteosíntesis o aparato de yeso</t>
  </si>
  <si>
    <t>Pseudoartrosis  infectada huesos largos, trat. quir. cualquier técnica, c/s dispositivo de osteoclisis, c/s osteosíntesis o aparato de yeso</t>
  </si>
  <si>
    <t>Lesiones quísticas con fractura patológica: legrado óseo, c/s relleno injerto esponjoso, c/s osteosíntesis y/o aparato de inmovilización postoperatoria</t>
  </si>
  <si>
    <t>Metástasis ósea c/s fractura patológica, legrado tumoral, relleno cemento quirúrgico y osteosíntesis</t>
  </si>
  <si>
    <t>Tumor óseo, resección en bloque, c/s osteosíntesis y/o aparato inmovilización postoperatorio</t>
  </si>
  <si>
    <t>Epineurorrafia microquirúrgica con magnificación cualquier tronco nervioso (con excepción nervios digitales)</t>
  </si>
  <si>
    <t>Treponema pallidum FTA - ABS, MHA-TP c/u</t>
  </si>
  <si>
    <t>V.D.R.L.</t>
  </si>
  <si>
    <t>Sinus pericrani, trat. quir.</t>
  </si>
  <si>
    <t>Hundimiento simple, reparación de</t>
  </si>
  <si>
    <t>Craneoplastía con autoinjerto</t>
  </si>
  <si>
    <t>Tumores de calota, extirp. de</t>
  </si>
  <si>
    <t>Osteomielitis, limpieza quirúrgica</t>
  </si>
  <si>
    <t>Craniectomías descompresivas</t>
  </si>
  <si>
    <t>Reparación de fractura crecedora</t>
  </si>
  <si>
    <t>Craneotomías lineales</t>
  </si>
  <si>
    <t>Craniectomías c/s remodelación ósea</t>
  </si>
  <si>
    <t>Hematoma o absceso extradural, vaciamiento de</t>
  </si>
  <si>
    <t>Reparación de fístula de LCR</t>
  </si>
  <si>
    <t>Hematoma, empiema o colección subdural, vaciamiento de</t>
  </si>
  <si>
    <t>Absceso cerebral, trat. quir.</t>
  </si>
  <si>
    <t>Hundimiento expuesto, repar. de</t>
  </si>
  <si>
    <t>Perfil uretral (proc.aut.)</t>
  </si>
  <si>
    <t>Uroflujometria (proc.aut.)</t>
  </si>
  <si>
    <t>Osteosíntesis supra o intercondílea (cualquier técnica)</t>
  </si>
  <si>
    <t>Ecocardiograma bidimensional (incluye registro modo M, papel fotosensible y fotografía), en adultos o niños (proc. aut.)</t>
  </si>
  <si>
    <t>Sondeo cardíaco derecho c/s termodilución, en adultos o niños</t>
  </si>
  <si>
    <t>Sondeo cardíaco izquierdo y derecho, en adultos o niños</t>
  </si>
  <si>
    <t>Sondeo cardíaco izquierdo, en adultos o niños</t>
  </si>
  <si>
    <t>Dumping y/o síndrome asa aferente, trat. quir.</t>
  </si>
  <si>
    <t>Biopsia ósea por punción</t>
  </si>
  <si>
    <t>Biopsia ósea quirúrgica</t>
  </si>
  <si>
    <t>Laboratorio Clínico o Dental</t>
  </si>
  <si>
    <t>Servicio de Atención Primaria de Urgencia Dental (SAPUDENT)</t>
  </si>
  <si>
    <t>Centro de Rehabilitación (CR)</t>
  </si>
  <si>
    <t>Hospital de Campaña</t>
  </si>
  <si>
    <t>OTRA INSTITUCIÓN (Delegado)</t>
  </si>
  <si>
    <t>TIPO DE ESTABLECIMIENTO/ESTRATEGIA</t>
  </si>
  <si>
    <t>Tipo establecimiento/estrategia</t>
  </si>
  <si>
    <t>Código establecimiento/estrategia</t>
  </si>
  <si>
    <t>NOMBRE ESTABLECIMIENTO/ESTRATEGIA</t>
  </si>
  <si>
    <t>Ligadura otros troncos venosos (poplíteo, femoral, ilíacas, humeral, axilar, otros); ligadura de venas comunicantes y/o perforantes, y/o resección de paquetes varicosos, cualquier técnica (una extremidad);c/u</t>
  </si>
  <si>
    <t>Cuerpo extraño en laringe y/o traquea, extraccion de (incluyela endoscopia con tubo rigido): En adultos</t>
  </si>
  <si>
    <t>Cuerpo extraño en laringe y/o traquea, extraccion de (incluyela endoscopia con tubo rigido): En ninos</t>
  </si>
  <si>
    <t>Consultorio General Urbano(CGU) con SAPU/SUR/SAR</t>
  </si>
  <si>
    <t>Consultorio General Urbano (CGU) - CESFAM con SAPU/SAR</t>
  </si>
  <si>
    <t>Consultorio General Rural (CGR) con SAPU/SUR/SAR</t>
  </si>
  <si>
    <t>Consultorio General Rural (CGR) - CESFAM con SAPU/SUR/SAR</t>
  </si>
  <si>
    <t>Servicio de Atención Primaria de Urgencia Alta Resolución (SAR)</t>
  </si>
  <si>
    <t>POR EDUCADORA DE PÁRVULO/DIFERENCIAL</t>
  </si>
  <si>
    <t>Día cama hospitalización integral medicina, cirugía, pediatría, obstetricia-ginecología y especialidades (sala 3 camas o más) (Hosp. Alta Complejidad)</t>
  </si>
  <si>
    <t>Día cama hospitalización integral medicina, cirugía, pediatría, obstetricia-ginecología y especialidades (sala 3 camas o más) (Hosp. Mediana Complejidad)</t>
  </si>
  <si>
    <t>Radiografía de las glándulas salivales "sialografía"</t>
  </si>
  <si>
    <t xml:space="preserve">Radiografía de partes blandas, laringe lateral, cavum rinofaríngeo (rinofarinx). </t>
  </si>
  <si>
    <t>Radiografía de tórax, proyección complementaria (oblicuas, selectivas u otras)</t>
  </si>
  <si>
    <t>Radiografía de tórax  frontal o lateral con equipo móvil fuera del departamento de rayos.</t>
  </si>
  <si>
    <t xml:space="preserve">Radiografía de tórax simple frontal o lateral </t>
  </si>
  <si>
    <t>Radiografía de tórax frontal y lateral</t>
  </si>
  <si>
    <t>Mamografía bilateral</t>
  </si>
  <si>
    <t>Mamografía unilateral</t>
  </si>
  <si>
    <t>Mamografía proyección complementaria  (axilar u otras)</t>
  </si>
  <si>
    <t>Marcación preoperatoria de lesiones de la mama</t>
  </si>
  <si>
    <t>Radiografía de mama, pieza operatoria</t>
  </si>
  <si>
    <t>Radiografía de Abdomen Simple</t>
  </si>
  <si>
    <t>Radiografía de abdomen simple, proyección complementaria (lateral y/o oblicua)</t>
  </si>
  <si>
    <t>Enema baritado del colon (incluye llene y control post-vaciamiento)</t>
  </si>
  <si>
    <t>Enema baritado del colon o intestino delgado, doble contraste</t>
  </si>
  <si>
    <t>Esofagograma  (incluye pesquisa de cuerpo extraño) (proc.aut.)</t>
  </si>
  <si>
    <t xml:space="preserve">Radiografía de esófago, estómago y duodeno, relleno y/o doble contraste </t>
  </si>
  <si>
    <t>Estudio radiológico de deglución faríngea</t>
  </si>
  <si>
    <t>Estudio radiológico del intestino delgado</t>
  </si>
  <si>
    <t xml:space="preserve">Radiografía de esófago, estómago y duodeno, simple en niños </t>
  </si>
  <si>
    <t xml:space="preserve">Pielografía de eliminación o descendente: incluye renal y vesical simples previas, 3 placas post inyección de medio de contraste, controles de pie y cistografía pre y post miccional. </t>
  </si>
  <si>
    <t>Radiografía renal simple (proc. aut.)</t>
  </si>
  <si>
    <t>Radiografía vesical simple o perivesical (proc. aut.)</t>
  </si>
  <si>
    <t>Radiografía de cavidades perinasales, órbitas, articulaciones temporomandibulares, huesos propios de la nariz, malar, maxilar, arco cigomático y cara</t>
  </si>
  <si>
    <t>Radiografía de cráneo frontal y lateral</t>
  </si>
  <si>
    <t>Radiografía de Cráneo  proyección especial de  base de cráneo (Towne)</t>
  </si>
  <si>
    <t>Radiografía de columna cervical o atlas-axis (frontal y lateral)</t>
  </si>
  <si>
    <t>Radiografía de columna cervical (frontal, lateral y oblicuas)</t>
  </si>
  <si>
    <t>Radiografía de columna cervical  flexión y  extensión (Dinámicas)</t>
  </si>
  <si>
    <t>Radiografía de columna dorsal o dorsolumbar localizada, parrilla costal adultos (frontal y lateral).</t>
  </si>
  <si>
    <t>Radiografía columna lumbar o lumbosacra  flexión y  extensión (Dinámicas)</t>
  </si>
  <si>
    <t xml:space="preserve">Radiografía columna lumbar o lumbosacra, oblicuas adicionales </t>
  </si>
  <si>
    <t>Radiografía de columna total, panorámica con folio graduado  frontal o lateral</t>
  </si>
  <si>
    <t>Radiografía de pelvis, cadera o coxofemoral</t>
  </si>
  <si>
    <t>Radiografía de pelvis, cadera o coxofemoral de RN, lactante o niño menor de 6 años.</t>
  </si>
  <si>
    <t>Radiografía de pelvis, cadera o coxofemoral, proyecciones especiales; (rotación interna, abducción, lateral, Lawenstein u otras)</t>
  </si>
  <si>
    <t>Radiografía de Sacrocoxis o articulaciones sacroilíacas.</t>
  </si>
  <si>
    <t>Radiografía de brazo, antebrazo, codo, muñeca, mano, dedos, pie  (frontal y lateral)</t>
  </si>
  <si>
    <t>Radiografía de clavícula.</t>
  </si>
  <si>
    <t xml:space="preserve">Radiografía Edad Ósea: carpo y mano </t>
  </si>
  <si>
    <t>Radiografía Edad ósea : rodilla frontal</t>
  </si>
  <si>
    <t>Estudio radiológico de escafoides</t>
  </si>
  <si>
    <t>Estudio radiológico de muñeca o tobillo frontal lateral y oblicuas</t>
  </si>
  <si>
    <t>Radiografía de hombro, fémur, rodilla, pierna, costilla o esternón Frontal y Lateral</t>
  </si>
  <si>
    <t>Radiografía de Proyecciones especiales oblicuas u otras en hombro, brazo, codo, rodilla, rótulas, sesamoideos, axial de ambas rótulas o similares</t>
  </si>
  <si>
    <t>Radiografía de túnel intercondíleo o radio-carpiano</t>
  </si>
  <si>
    <t>Tomografía Computarizada de cráneo encefálica</t>
  </si>
  <si>
    <t>Tomografía Computarizada de hipotálamo-hipófisis</t>
  </si>
  <si>
    <t>Tomografía Computarizada de fosa posterior</t>
  </si>
  <si>
    <t xml:space="preserve">Tomografía Computarizada de temporal-oído </t>
  </si>
  <si>
    <t xml:space="preserve">Tomografía Computarizada de órbitas maxilofacial </t>
  </si>
  <si>
    <t xml:space="preserve">Tomografía Computarizada de columna cervical </t>
  </si>
  <si>
    <t xml:space="preserve">Tomografía Computarizada de cuello, partes blandas </t>
  </si>
  <si>
    <t>Tomografía Computarizada de abdomen (hígado, vías y vesícula biliar, páncreas, bazo, suprarrenales y riñones)</t>
  </si>
  <si>
    <t>Tomografía Computarizada angio  de encéfalo</t>
  </si>
  <si>
    <t>Tomografía Computarizada angio de tórax</t>
  </si>
  <si>
    <t>Tomografía Computarizada angio de abdomen</t>
  </si>
  <si>
    <t>Ecografía abdominal (incluye hígado, vía biliar, vesícula, páncreas, riñones, bazo, retroperitoneo y grandes vasos)</t>
  </si>
  <si>
    <t>Ecografía como apoyo a cirugía, o a procedimiento (de tórax, muscular, partes blandas, etc.)</t>
  </si>
  <si>
    <t>Ecografía transvaginal o transrectal</t>
  </si>
  <si>
    <t>Ecografía ginecológica, pelviana femenina u obstétrica con estudio fetal</t>
  </si>
  <si>
    <t>Ecografía transvaginal para seguimiento de ovulación, procedimiento completo (6-8 sesiones )</t>
  </si>
  <si>
    <t>Ecografía para seguimiento de ovulación, procedimiento completo (6 a 8 sesiones)</t>
  </si>
  <si>
    <t>Ecografía pélvica masculina (incluye vejiga y próstata)</t>
  </si>
  <si>
    <t>Ecografía renal (bilateral), o de bazo</t>
  </si>
  <si>
    <t>Ecografía encefálica (RN o lactante)</t>
  </si>
  <si>
    <t>Ecografía mamaria bilateral (incluye Doppler)</t>
  </si>
  <si>
    <t>Ecografía tiroidea (Incluye Doppler)</t>
  </si>
  <si>
    <t>Ecografía vascular (arterial y venosa) periférica (bilateral)</t>
  </si>
  <si>
    <t>Ecografía doppler de vasos del cuello</t>
  </si>
  <si>
    <t>Resonancia Magnética de hipotálamo - hipófisis</t>
  </si>
  <si>
    <t>Resonancia Magnética  de órbitas</t>
  </si>
  <si>
    <t>Resonancia Magnética de articulaciones temporomandibulares</t>
  </si>
  <si>
    <t>Resonancia Magnética  de columna cervical</t>
  </si>
  <si>
    <t>Resonancia Magnética de columna dorsal</t>
  </si>
  <si>
    <t>Resonancia Magnética de columna lumbar</t>
  </si>
  <si>
    <t xml:space="preserve">Resonancia Magnética de abdomen </t>
  </si>
  <si>
    <t>Resonancia Magnética de abdomen y pelvis</t>
  </si>
  <si>
    <t>Resonancia Magnética de rodilla</t>
  </si>
  <si>
    <t>Resonancia Columna Total (cervical, dorsal, lumbar)</t>
  </si>
  <si>
    <t xml:space="preserve">SECCION A: ATENCIONES ABIERTAS </t>
  </si>
  <si>
    <t>COMPRAS REALIZADAS AL EXTRA-SISTEMA</t>
  </si>
  <si>
    <t>Urétero o negro-litotomía endoscópica c/ureteroscopía rigida o flexible, con o sin fragmentación.</t>
  </si>
  <si>
    <t>Rehabilitacion de la voz (maximo 15 sesiones anuales)  (cada sesion minimo 30'') (Fonoaudiológo)</t>
  </si>
  <si>
    <t>Rehabilitacion del habla y/o del lenguaje (maximo 30 sesiones anuales) (cada sesion minimo 30'') (Fonoaudiológo)</t>
  </si>
  <si>
    <t>ACTIVIDADES</t>
  </si>
  <si>
    <t>Anestesia general o regional otorgada por médico diferente al primer cirujano (en intervenciones o procedimientos diagnósticos o terapéuticos)</t>
  </si>
  <si>
    <t>Anestesia peridural continua, proc. aut.</t>
  </si>
  <si>
    <t>0307011</t>
  </si>
  <si>
    <t>0307012</t>
  </si>
  <si>
    <t>0601001</t>
  </si>
  <si>
    <t>Evaluación kinesiológica: muscular, articular, postural, neurológica y funcional (máximo 2 por tratamiento)</t>
  </si>
  <si>
    <t>0601003</t>
  </si>
  <si>
    <t>0601004</t>
  </si>
  <si>
    <t>0601005</t>
  </si>
  <si>
    <t>0601006</t>
  </si>
  <si>
    <t>0601007</t>
  </si>
  <si>
    <t>0601010</t>
  </si>
  <si>
    <t>0601008</t>
  </si>
  <si>
    <t>0601009</t>
  </si>
  <si>
    <t>0601011</t>
  </si>
  <si>
    <t>0601012</t>
  </si>
  <si>
    <t>0601013</t>
  </si>
  <si>
    <t>0601014</t>
  </si>
  <si>
    <t>0601015</t>
  </si>
  <si>
    <t>0601016</t>
  </si>
  <si>
    <t>0601027</t>
  </si>
  <si>
    <t>0601029</t>
  </si>
  <si>
    <t>Atención kinesiológica integral</t>
  </si>
  <si>
    <t>0601017</t>
  </si>
  <si>
    <t>0601028</t>
  </si>
  <si>
    <t>0601018</t>
  </si>
  <si>
    <t>0601019</t>
  </si>
  <si>
    <t>0601020</t>
  </si>
  <si>
    <t>0601021</t>
  </si>
  <si>
    <t>0601022</t>
  </si>
  <si>
    <t>0601023</t>
  </si>
  <si>
    <t>0601024</t>
  </si>
  <si>
    <t>0601025</t>
  </si>
  <si>
    <t>0601026</t>
  </si>
  <si>
    <t>0601030</t>
  </si>
  <si>
    <t>0601031</t>
  </si>
  <si>
    <t>Atención kinesiológica integral, al enfermo hosp. en UTI o Intermedio (máx. 1 diaria)</t>
  </si>
  <si>
    <t>0302001</t>
  </si>
  <si>
    <t>0304001</t>
  </si>
  <si>
    <t>0304002</t>
  </si>
  <si>
    <t>0304003</t>
  </si>
  <si>
    <t>0901001</t>
  </si>
  <si>
    <t>Control paciente psiquiátrico crónico;máx.2 controles al mes</t>
  </si>
  <si>
    <t>0901003</t>
  </si>
  <si>
    <t>0901005</t>
  </si>
  <si>
    <t>Atención psiquiátrica o psicoterapia de familia, individual, de relajación o de manejo (con familia u otros);(cada sesión mínimo 45')</t>
  </si>
  <si>
    <t>Evaluación psiquiátrica previa a terapia (1ra. consulta).</t>
  </si>
  <si>
    <t>0901010</t>
  </si>
  <si>
    <t>Psicoterapia de pareja (por cada miembro de la pareja)</t>
  </si>
  <si>
    <t>0902001</t>
  </si>
  <si>
    <t>Consulta Psicólogo clínico (sesiones 45')</t>
  </si>
  <si>
    <t>0902002</t>
  </si>
  <si>
    <t>Sesión de Psicoterapia individual</t>
  </si>
  <si>
    <t>0902003</t>
  </si>
  <si>
    <t>Sesión de psicoterapia de pareja (con ambos miembros)</t>
  </si>
  <si>
    <t>0902010</t>
  </si>
  <si>
    <t>Test de Rorschach</t>
  </si>
  <si>
    <t>0902011</t>
  </si>
  <si>
    <t>Test de relaciones objetales</t>
  </si>
  <si>
    <t>0902012</t>
  </si>
  <si>
    <t>Test de Apercepción Temática, T.A.T., C.A.T.-H o C.A.T.-A.</t>
  </si>
  <si>
    <t>0902013</t>
  </si>
  <si>
    <t>Test de Edwards</t>
  </si>
  <si>
    <t>0902014</t>
  </si>
  <si>
    <t>Test de M.M.P.I.</t>
  </si>
  <si>
    <t>0902015</t>
  </si>
  <si>
    <t>Test de Weschler, WAIS, WISC ó WPPSI</t>
  </si>
  <si>
    <t>0902016</t>
  </si>
  <si>
    <t>Test de Dominó o Test de Raven</t>
  </si>
  <si>
    <t>0902017</t>
  </si>
  <si>
    <t>Test de Bender</t>
  </si>
  <si>
    <t>0902018</t>
  </si>
  <si>
    <t>Bender Bip</t>
  </si>
  <si>
    <t>0902019</t>
  </si>
  <si>
    <t>Test de Goldstein</t>
  </si>
  <si>
    <t>0902020</t>
  </si>
  <si>
    <t>Test de Luria-Nebraska</t>
  </si>
  <si>
    <t xml:space="preserve">Evaluacion del lenguaje (incluye voz, habla y aspecto   </t>
  </si>
  <si>
    <t>Maniobras de reposición de particulas</t>
  </si>
  <si>
    <t>Prueba calórica mínima</t>
  </si>
  <si>
    <t>Rehabilitación vestibular</t>
  </si>
  <si>
    <t>Habilitación y rehabilitación laboral</t>
  </si>
  <si>
    <t>Habilitación y rehabilitación educacional</t>
  </si>
  <si>
    <t>Integración sensorial</t>
  </si>
  <si>
    <t>Evaluación de deglución</t>
  </si>
  <si>
    <t>Manejo de trastorno de deglución</t>
  </si>
  <si>
    <t>Infiltración intraneuromuscular (fenol y toxina botulínica)</t>
  </si>
  <si>
    <t>Electrofulguración condiloma</t>
  </si>
  <si>
    <t>Cirugía ortognática</t>
  </si>
  <si>
    <t>Estudio de deglución faríngea por videofluroscopía</t>
  </si>
  <si>
    <t>Biopsia mamaria guíado por ecotomografía</t>
  </si>
  <si>
    <t>Biopsia de lesiones de partes blandas guíado por ecotomografía</t>
  </si>
  <si>
    <t>Drenaje de colecciones guíado por ecotomografía</t>
  </si>
  <si>
    <t>Drenaje de colecciones guíado por tomografía computada</t>
  </si>
  <si>
    <t>Tóracocentesis guíado por ecotomografía</t>
  </si>
  <si>
    <t>Artrocentesis (drenaje articular) diagnóstico y terapéutico guíado por ecotomografía</t>
  </si>
  <si>
    <t>Aspiración tendinitis calcificante del hombre guíado por ecotomografía</t>
  </si>
  <si>
    <t>Extracción de cuerpos extraños guíado por ecotomografía</t>
  </si>
  <si>
    <t>Ablación por radiofrecuencia de tumores guíado por ecotomografía</t>
  </si>
  <si>
    <t>Ablación por radiofrecuencia de tumores guíado por TAC</t>
  </si>
  <si>
    <t>Contraste yodado hidrosoluble para tomografía computada</t>
  </si>
  <si>
    <t>Contraste paramagnético para resonancia magnética</t>
  </si>
  <si>
    <t>Anestesia general como apoyo a resonancia magnética</t>
  </si>
  <si>
    <t>Anestesia general como apoyo a tomografía computada</t>
  </si>
  <si>
    <t>Sedación como apoyo a examen y/o procedimiento</t>
  </si>
  <si>
    <t xml:space="preserve">Marcación de microcalcificaciones preoperatorias guíada por mamografías </t>
  </si>
  <si>
    <t xml:space="preserve">Marcación de nódulo mamario preoperatorio guíada por ultrasonido </t>
  </si>
  <si>
    <t>Nefrostomía percutánea guíada en TAC</t>
  </si>
  <si>
    <t>Ecotomografia portátil (traslado desde imagenología al servicio que lo requiere)</t>
  </si>
  <si>
    <t>Punción citológica de tiroides por ultrasonido</t>
  </si>
  <si>
    <t>Medicación intraconducto (acción de endodoncia)</t>
  </si>
  <si>
    <t>Atención de niño discapacitado en sillón (acción de odontopediatría)</t>
  </si>
  <si>
    <t>Atención de niño discapacitado en pabellón (acción de odontopediatría)</t>
  </si>
  <si>
    <t>Marcación Ecográfica</t>
  </si>
  <si>
    <t>Biopsia Percutanea bajo Ecografía con Anestesia General</t>
  </si>
  <si>
    <t>Biopsia Percutanea bajo TAC con Anestesia General</t>
  </si>
  <si>
    <t>Biopsia Ósea con Anestesia General</t>
  </si>
  <si>
    <t>Biopsia Ósea sin Anestesia General</t>
  </si>
  <si>
    <t>Drenaje Percutaneo bajo TAC con Anestesia General</t>
  </si>
  <si>
    <t>Drenaje Percutaneo bajo TAC sin Anestesia General</t>
  </si>
  <si>
    <t>Radiofrecuencia bajo TAC</t>
  </si>
  <si>
    <t>Nefrostomía bajo TAC con Anestesia General</t>
  </si>
  <si>
    <t>Punción Citológica bajo TAC</t>
  </si>
  <si>
    <t>Punción Citológica bajo Ecografía</t>
  </si>
  <si>
    <t>Dilatación de Estenosis Colonica</t>
  </si>
  <si>
    <t>Dilatación Pilórica y/o Estenosis Duodenal</t>
  </si>
  <si>
    <t>0101001</t>
  </si>
  <si>
    <t>Toma agudeza visual (ambos ojos)</t>
  </si>
  <si>
    <t>Lensometria</t>
  </si>
  <si>
    <t>0301002</t>
  </si>
  <si>
    <t>0301003</t>
  </si>
  <si>
    <t>0301006</t>
  </si>
  <si>
    <t>0301007</t>
  </si>
  <si>
    <t>0301008</t>
  </si>
  <si>
    <t>0301011</t>
  </si>
  <si>
    <t>0301013</t>
  </si>
  <si>
    <t>0301014</t>
  </si>
  <si>
    <t>0301017</t>
  </si>
  <si>
    <t>0301020</t>
  </si>
  <si>
    <t>0301021</t>
  </si>
  <si>
    <t>0301022</t>
  </si>
  <si>
    <t>0301024</t>
  </si>
  <si>
    <t>0301025</t>
  </si>
  <si>
    <t>0301026</t>
  </si>
  <si>
    <t>0301027</t>
  </si>
  <si>
    <t>0301028</t>
  </si>
  <si>
    <t>0301029</t>
  </si>
  <si>
    <t>0301030</t>
  </si>
  <si>
    <t>0301034</t>
  </si>
  <si>
    <t>0301035</t>
  </si>
  <si>
    <t>0301036</t>
  </si>
  <si>
    <t>0301038</t>
  </si>
  <si>
    <t>0301040</t>
  </si>
  <si>
    <t>0301041</t>
  </si>
  <si>
    <t>0301042</t>
  </si>
  <si>
    <t>0301044</t>
  </si>
  <si>
    <t>0301045</t>
  </si>
  <si>
    <t>0301048</t>
  </si>
  <si>
    <t>0301049</t>
  </si>
  <si>
    <t>0301051</t>
  </si>
  <si>
    <t>0301054</t>
  </si>
  <si>
    <t>0301059</t>
  </si>
  <si>
    <t>0301062</t>
  </si>
  <si>
    <t>0301063</t>
  </si>
  <si>
    <t>0301064</t>
  </si>
  <si>
    <t>0301065</t>
  </si>
  <si>
    <t>0301066</t>
  </si>
  <si>
    <t>0301067</t>
  </si>
  <si>
    <t>0301068</t>
  </si>
  <si>
    <t>0301069</t>
  </si>
  <si>
    <t>0301070</t>
  </si>
  <si>
    <t>0301072</t>
  </si>
  <si>
    <t>0301082</t>
  </si>
  <si>
    <t>0301083</t>
  </si>
  <si>
    <t>0301085</t>
  </si>
  <si>
    <t>0301086</t>
  </si>
  <si>
    <t>0301089</t>
  </si>
  <si>
    <t>0301090</t>
  </si>
  <si>
    <t>0301091</t>
  </si>
  <si>
    <t>0301092</t>
  </si>
  <si>
    <t>0301093</t>
  </si>
  <si>
    <t>MAI</t>
  </si>
  <si>
    <t>MLE</t>
  </si>
  <si>
    <t>15 AÑOS Y MAS</t>
  </si>
  <si>
    <t>COMPRAS REALIZADAS</t>
  </si>
  <si>
    <t>EXTRA-SISTEMA</t>
  </si>
  <si>
    <t>AMPUTACIÓN DE ORTEJO(S) POR PIE DIABETICO</t>
  </si>
  <si>
    <t>AMPUTACIÓN DE PIE COMPLETO POR PIE DIABETICO</t>
  </si>
  <si>
    <t>Test Inmunoquímico de Deposiciones</t>
  </si>
  <si>
    <t>litotripsia biliar</t>
  </si>
  <si>
    <t>Actividad Básica</t>
  </si>
  <si>
    <t>Actividad Terapeutica</t>
  </si>
  <si>
    <t>Evaluacion Actividad</t>
  </si>
  <si>
    <t>Evaluacion  prevocacional</t>
  </si>
  <si>
    <t>Inyeccion interferon</t>
  </si>
  <si>
    <t xml:space="preserve">Frenectomia </t>
  </si>
  <si>
    <t>Obturaciones de vidrio Ionomero en diente temporal</t>
  </si>
  <si>
    <t>Destartraje subgingival y Pulido radicular por Sextante</t>
  </si>
  <si>
    <t>Desinfección Bucal Total</t>
  </si>
  <si>
    <t>Férula Periodoncia</t>
  </si>
  <si>
    <t>Instalación Aparato Fijo en Ortodoncia. (Brackets)</t>
  </si>
  <si>
    <t xml:space="preserve">Instalación Aparato de Contención. </t>
  </si>
  <si>
    <t>Prótesis Fija Provisoria (unitaria o Plural)</t>
  </si>
  <si>
    <t>Prótesis Removible Acrílica</t>
  </si>
  <si>
    <t>Prótesis Removible Metálica</t>
  </si>
  <si>
    <t xml:space="preserve">Reparación de Prótesis. </t>
  </si>
  <si>
    <t xml:space="preserve">Tratamiento Traumatismo Dentoalveolar </t>
  </si>
  <si>
    <t xml:space="preserve">Instalación de Implante Endo-Oseo Oseointegrable. </t>
  </si>
  <si>
    <t>Actividad interseptiva de anomalias dentomaxilares OPI</t>
  </si>
  <si>
    <t>Instalacion de aparato intercepcion de anomalias dentomaxilares</t>
  </si>
  <si>
    <t>Examen diagnostico OPI</t>
  </si>
  <si>
    <t xml:space="preserve">Alta mantencion </t>
  </si>
  <si>
    <t>Corona metalica</t>
  </si>
  <si>
    <t>Instalacion aparato ortopedia prequirurgica (fisura labiopalatina)</t>
  </si>
  <si>
    <t>Ortopedia prequirurgica actividad (fisura labiopalatina)</t>
  </si>
  <si>
    <t>Tratamiento de induccion al cierre</t>
  </si>
  <si>
    <t>Desobturacion de conductos</t>
  </si>
  <si>
    <t>Terapia articular especifica</t>
  </si>
  <si>
    <t>Terapia cognitiva conductual y autocontrol TTM (trastornos temporomandibulares)</t>
  </si>
  <si>
    <t>Telerradiografia perfil</t>
  </si>
  <si>
    <t>Telerradiografia frente</t>
  </si>
  <si>
    <t>Radiografia articulacion temporo mandibular</t>
  </si>
  <si>
    <t>instalacion aparotologia fija</t>
  </si>
  <si>
    <t xml:space="preserve">Extirpacion de lesiones benignas por sec tangencial ,curetaje,y/o fulguracion hasta 15 lesiones   </t>
  </si>
  <si>
    <t>Yodoterapia</t>
  </si>
  <si>
    <t>Inyeccion toxina botulinica</t>
  </si>
  <si>
    <t>Traumatologia Maxilofacial</t>
  </si>
  <si>
    <t>Trastornos Temporomandibular y dolor orofacial</t>
  </si>
  <si>
    <t xml:space="preserve">Instalacion aparato removible </t>
  </si>
  <si>
    <t>Trombolisis de urgencia infarto cerebral</t>
  </si>
  <si>
    <t xml:space="preserve">Sutura intraoral </t>
  </si>
  <si>
    <t xml:space="preserve">Tratamiento Temporo Mandibular </t>
  </si>
  <si>
    <t>Cierre de fistula de esófago-colon-gástrica</t>
  </si>
  <si>
    <t>Biopsia de tiroides con aguja fina PAAF</t>
  </si>
  <si>
    <t xml:space="preserve">Amputación de ortejo(s) por pie diabético </t>
  </si>
  <si>
    <t xml:space="preserve">Amputación de pie completo por pie diabético </t>
  </si>
  <si>
    <t>Calculo de reserva Fraccional de Flujo</t>
  </si>
  <si>
    <t xml:space="preserve">Angiotomografia  computarizada de corazón  con estudios de vasos coronarios </t>
  </si>
  <si>
    <t>Angiotomografía corazón con estudio de vasos coronarios</t>
  </si>
  <si>
    <t>Asistencia ventricular en UCI</t>
  </si>
  <si>
    <t>Deep oscilación</t>
  </si>
  <si>
    <t>Plataforma Vibratoria</t>
  </si>
  <si>
    <t>Rehabilitación  virtual en BRU</t>
  </si>
  <si>
    <t>Vocastim</t>
  </si>
  <si>
    <t>Fenestracion</t>
  </si>
  <si>
    <t>Drenaje Abceso intra-extroral</t>
  </si>
  <si>
    <t xml:space="preserve">Cirugía preprotesica </t>
  </si>
  <si>
    <t>Bloqueo Anestesico</t>
  </si>
  <si>
    <t xml:space="preserve">Tratamiento quirúrgico pseudoquiste y quiste odontológico </t>
  </si>
  <si>
    <t xml:space="preserve">Tratamiento quirúrgico tumor odontológico </t>
  </si>
  <si>
    <t xml:space="preserve">Prevención odontológica niño discapacitado </t>
  </si>
  <si>
    <t xml:space="preserve">Tratamiento aparatología fija niños de 12 a 14 años año 1 </t>
  </si>
  <si>
    <t xml:space="preserve">Tratamiento aparatología fija niños de 12 a 14 años año 2 </t>
  </si>
  <si>
    <t>Retiro de taponaje anterior</t>
  </si>
  <si>
    <t>Retiro de yeso</t>
  </si>
  <si>
    <t>Cambio de canula traqueostomia (enfermera Otorrino)</t>
  </si>
  <si>
    <t>Estroboscopia</t>
  </si>
  <si>
    <t>Rinometría acústica</t>
  </si>
  <si>
    <t xml:space="preserve">Maniobras de reposición vestibular </t>
  </si>
  <si>
    <t>Evaluación de la deglución</t>
  </si>
  <si>
    <t>Terapia de rehabilitación de la voz en paciente laringectomizado</t>
  </si>
  <si>
    <t>Habituación vestibular</t>
  </si>
  <si>
    <t>Timpanometría de banda ancha</t>
  </si>
  <si>
    <t>Estudio funcional de equilibrio en plataforma</t>
  </si>
  <si>
    <t xml:space="preserve">Electrococleografía </t>
  </si>
  <si>
    <t>Estimulación repetitiva</t>
  </si>
  <si>
    <t>Evaluación  y rehabilitación en actividades de la vida diaria</t>
  </si>
  <si>
    <t>Evaluación funcional</t>
  </si>
  <si>
    <t>Estimulación cognitiva grupal</t>
  </si>
  <si>
    <t>Estimulación magnética</t>
  </si>
  <si>
    <t>Bloqueo neuromuscular con Toxina Butolínica</t>
  </si>
  <si>
    <t>Bloqueo neuromuscular con anestésico (manejo del dolor)</t>
  </si>
  <si>
    <t>Atención integral en demencia</t>
  </si>
  <si>
    <t>Instalación cateter medición de presión líquido cefalo raquídeo</t>
  </si>
  <si>
    <t>Anestesia regional o local infiltrativa administrada por cirujano</t>
  </si>
  <si>
    <t>Instalación de clips en lesiones sangrantes</t>
  </si>
  <si>
    <t>Inyectoterapia  de lesiones sangrantes</t>
  </si>
  <si>
    <t>Embolizacion de malformaciones vasculares y otras terapias endovasculares cerebrales( exceptua tratamiento endovascular del aneurisma)</t>
  </si>
  <si>
    <t>Tratamiento endovascular de aneurisma no roto de alta complejidad ( 6 o mas coils, , dos o más anurismas, utilizacion de stent + coils (uno o mas), embolizacion con coils asistida con balon)</t>
  </si>
  <si>
    <t>Embolización de Malformaciones arteriovenosas medulares</t>
  </si>
  <si>
    <t>Tratamiento endovascular infarto cerebral (ACV)</t>
  </si>
  <si>
    <t>0403998</t>
  </si>
  <si>
    <t>Cisternotac</t>
  </si>
  <si>
    <t>Estudio de Flujo de Liquido Cefalo Raquideo</t>
  </si>
  <si>
    <t>Campo visual</t>
  </si>
  <si>
    <t>0601171</t>
  </si>
  <si>
    <t>Asistencia en IOT, VMNI, cambio de cánula de traqueostomía</t>
  </si>
  <si>
    <t>0601181</t>
  </si>
  <si>
    <t>Entrenamiento ortostático en mesa basculante</t>
  </si>
  <si>
    <t>Prueba de tolerancia ortostática</t>
  </si>
  <si>
    <t>0307023</t>
  </si>
  <si>
    <t>Asistencia bloqueo espasticidad</t>
  </si>
  <si>
    <t>Punción seca</t>
  </si>
  <si>
    <t>Neurodinamia</t>
  </si>
  <si>
    <t>0102503</t>
  </si>
  <si>
    <t>0102504</t>
  </si>
  <si>
    <t xml:space="preserve">Rehabilitación de la deglución </t>
  </si>
  <si>
    <t>0102501</t>
  </si>
  <si>
    <t>Reeducación de la tos y respiración en pacientes con traqueostomía</t>
  </si>
  <si>
    <t>0102505</t>
  </si>
  <si>
    <t>Evaluación de funciones cognitivas</t>
  </si>
  <si>
    <t>0102506</t>
  </si>
  <si>
    <t>Rehabilitación de funciones cognitivas</t>
  </si>
  <si>
    <t>Ortesis radial de posición</t>
  </si>
  <si>
    <t>Ortesis de uso nocturno de miembro inferior</t>
  </si>
  <si>
    <t>Ortesis mano-muñeca pasiva</t>
  </si>
  <si>
    <t>0102701</t>
  </si>
  <si>
    <t>Evaluación Motriz Funcional</t>
  </si>
  <si>
    <t>0102702</t>
  </si>
  <si>
    <t>Evaluación cognitiva-perceptual</t>
  </si>
  <si>
    <t>0102703</t>
  </si>
  <si>
    <t>0102704</t>
  </si>
  <si>
    <t>Evaluación barreras arquitectónicas</t>
  </si>
  <si>
    <t>0102705</t>
  </si>
  <si>
    <t>Evaluación puesto de trabajo</t>
  </si>
  <si>
    <t>0102706</t>
  </si>
  <si>
    <t>Evaluación del desarrollo Psicomotor</t>
  </si>
  <si>
    <t>0102707</t>
  </si>
  <si>
    <t>Reentrenamiento de las funciones cognitiva-perceptual</t>
  </si>
  <si>
    <t>0102708</t>
  </si>
  <si>
    <t>Reentrenamiento de las actividades de la vida diaria</t>
  </si>
  <si>
    <t>0102709</t>
  </si>
  <si>
    <t>Reentrenamiento laboral</t>
  </si>
  <si>
    <t xml:space="preserve">Canaletas  bipedestación </t>
  </si>
  <si>
    <t xml:space="preserve">Entrenamiento ortésico de gran incapacitado (proc.aut) </t>
  </si>
  <si>
    <t>Examen de visión cromática</t>
  </si>
  <si>
    <t>Test de ishihara</t>
  </si>
  <si>
    <t>Ortesis parálisis cubital</t>
  </si>
  <si>
    <t>Ortesis tendones flexores</t>
  </si>
  <si>
    <t>Ortesis digital dinámica</t>
  </si>
  <si>
    <t>Férula abducción hombro</t>
  </si>
  <si>
    <t>Férula extension codo</t>
  </si>
  <si>
    <t>Férula extension muñeca</t>
  </si>
  <si>
    <t>Férula flexion muñeca</t>
  </si>
  <si>
    <t>Collar cervical semirígido</t>
  </si>
  <si>
    <t>Collar cervical blando</t>
  </si>
  <si>
    <t>Evaluación cognitiva</t>
  </si>
  <si>
    <t>Estimulación cognitiva</t>
  </si>
  <si>
    <t>Canaletas  bipedestación</t>
  </si>
  <si>
    <t xml:space="preserve">Correas desrotadoras </t>
  </si>
  <si>
    <t>Correa dorsiflexion pie</t>
  </si>
  <si>
    <t>Palmeta extensión muñeca y dedos</t>
  </si>
  <si>
    <t>Correas desrotadoras parálisis braquial obstétrica</t>
  </si>
  <si>
    <t xml:space="preserve">Camiseta manga larga </t>
  </si>
  <si>
    <t>Camiseta manga corta</t>
  </si>
  <si>
    <t xml:space="preserve">Manga larga </t>
  </si>
  <si>
    <t>Manga corta</t>
  </si>
  <si>
    <t xml:space="preserve">Pantalón largo </t>
  </si>
  <si>
    <t xml:space="preserve">Pantalón corto </t>
  </si>
  <si>
    <t>Media larga</t>
  </si>
  <si>
    <t>Media corta</t>
  </si>
  <si>
    <t>Media tipo calcetín</t>
  </si>
  <si>
    <t>Guante tipo mitón</t>
  </si>
  <si>
    <t>Guante con dedos</t>
  </si>
  <si>
    <t>Máscara</t>
  </si>
  <si>
    <t>Mentonera</t>
  </si>
  <si>
    <t>Cintillo</t>
  </si>
  <si>
    <t>Inyeccion intravitrea  avastin</t>
  </si>
  <si>
    <t>Autorefractometria</t>
  </si>
  <si>
    <t>Stent carotideo estenosis  carotidea cervical</t>
  </si>
  <si>
    <t xml:space="preserve">Examen y diagnostico ttm eje I  </t>
  </si>
  <si>
    <t>Examen y diagnostico ttm eje I y II montaje</t>
  </si>
  <si>
    <t>INTERVENCIONES QUIRÚRGICAS</t>
  </si>
  <si>
    <t>INTERVENCIONES QUIRÚRGICAS MAYORES AMBULATORIAS ELECTIVA</t>
  </si>
  <si>
    <t>INTERVENCIONES QUIRÚRGICAS MAYORES AMBULATORIAS URGENCIA</t>
  </si>
  <si>
    <t>INTERVENCIONES QUIRÚRGICAS MAYORES NO AMBULATORIAS URGENCIA</t>
  </si>
  <si>
    <t>PRINCIPAL</t>
  </si>
  <si>
    <t>SECUNDARIA</t>
  </si>
  <si>
    <t>Procedimiento para exploraciones radiologicas (incluye maniobra e inyeccion del medio de contraste)  BM18A  Revisar en BM Colocación valva</t>
  </si>
  <si>
    <t>POR CONVENIOS</t>
  </si>
  <si>
    <t xml:space="preserve">AL SISTEMA </t>
  </si>
  <si>
    <t>Consulta médica general</t>
  </si>
  <si>
    <t xml:space="preserve">Consulta por otros profesionales </t>
  </si>
  <si>
    <t>Educación de grupo por otro integrante del equipo de salud</t>
  </si>
  <si>
    <t>Visita a domicilio por otro integrante del equipo de salud</t>
  </si>
  <si>
    <t>instalacion protesis removible</t>
  </si>
  <si>
    <t>Emisiones otoacústicas</t>
  </si>
  <si>
    <t xml:space="preserve">EDUCACION DE GRUPO                                                                                         </t>
  </si>
  <si>
    <t xml:space="preserve">VISITAS DOMICILIARIAS                                                                                       </t>
  </si>
  <si>
    <t xml:space="preserve">MISCELANEOS                                                                                            </t>
  </si>
  <si>
    <t xml:space="preserve">ATENCION CERRADA </t>
  </si>
  <si>
    <t xml:space="preserve">EXAMENES DE LABORATORIO  </t>
  </si>
  <si>
    <t xml:space="preserve">Troponina                         </t>
  </si>
  <si>
    <t xml:space="preserve">Screening de drogas                                    </t>
  </si>
  <si>
    <t xml:space="preserve">KINESIOLOGIA Y FISIOTERAPIA </t>
  </si>
  <si>
    <t xml:space="preserve">PSIQUIATRIA Y PSICOLOGIA CLINICA     </t>
  </si>
  <si>
    <t xml:space="preserve">PROCEDIMIENTOS DE OTORRINOLARINGOLOGÍA </t>
  </si>
  <si>
    <t>Facoéresis intracapsular o catarata secundaria o discisión y aspiración de masas</t>
  </si>
  <si>
    <t>Facoéresis extracapsular con implante de lente intraocular (no incluye el valor de la prótesis)</t>
  </si>
  <si>
    <t xml:space="preserve">Facoéresis extracapsular con implante de lente intraocular (incluye el valor de la prótesis) </t>
  </si>
  <si>
    <t>Tiroidectomía bilateral total</t>
  </si>
  <si>
    <t>Tiroidectomía bilateral subtotal</t>
  </si>
  <si>
    <t xml:space="preserve">Curetaje de lesiones virales o similares hasta 10 lesiones                          </t>
  </si>
  <si>
    <t xml:space="preserve">Herida cortante o contusa NO complicada, reparacion y sutura (una o multiples de mas de 5 cms de largo total y/o que comprometa solo piel)                                                                             </t>
  </si>
  <si>
    <t xml:space="preserve">Vaciamiento y curetaje quirurgico de lesiones quistica o abscesos                              </t>
  </si>
  <si>
    <t xml:space="preserve">Onisectomia total o parcial simple                                                                                      </t>
  </si>
  <si>
    <t xml:space="preserve">Cirugia reparadora ungueal por proceso inflamatorio                                                                 </t>
  </si>
  <si>
    <t xml:space="preserve">Curacion por medico, quemadura o similar menor al 5% superficie corporal en pabellon       </t>
  </si>
  <si>
    <t xml:space="preserve">Curacion por medico, quemadura o similar  5 a 10% superficie corporal en pabellon        </t>
  </si>
  <si>
    <t xml:space="preserve">Monitoreo continuo de presion arterial                                                                         </t>
  </si>
  <si>
    <t xml:space="preserve">Espirometría Basal                                                                                       </t>
  </si>
  <si>
    <t xml:space="preserve">Espirometria basal y con broncodilatador                                                         </t>
  </si>
  <si>
    <t xml:space="preserve">Aerosolterapia con aire comprimido y oxigeno (en atencion cerrada, incluida en valor dia cama)    </t>
  </si>
  <si>
    <t xml:space="preserve">E.C.G. de reposo (incluye mínimo 12 derivaciones y 4 complejos por derivación)             </t>
  </si>
  <si>
    <t xml:space="preserve">E.C.G. continuo (test Holter o similares, por ej. variabilidad de la frecuencia cardíaca y/o alta resolución del ST y/o depolarización tardía); 20 a 24 horas de registro                                                             </t>
  </si>
  <si>
    <t xml:space="preserve">CIRUGIA CARDIOVASCULAR                                   </t>
  </si>
  <si>
    <t xml:space="preserve">CIRUGIA DE TORAX     </t>
  </si>
  <si>
    <t xml:space="preserve">Vaciamiento manual de fecaloma                                                                   </t>
  </si>
  <si>
    <t xml:space="preserve">Gastroduodenoscopía (incluye esofagoscopía)                                                      </t>
  </si>
  <si>
    <t xml:space="preserve">CIRUGIA PROCTOLOGICA                                 </t>
  </si>
  <si>
    <t xml:space="preserve">Instilacion vesical (incluye colocacion de sonda) proc. Aut.                                      </t>
  </si>
  <si>
    <t xml:space="preserve">Vac. Vesical por sonda uretral, (proc. Aut.)                                                    </t>
  </si>
  <si>
    <t xml:space="preserve">CIRUGIA UROLOGICA Y SUPRARRENAL                           </t>
  </si>
  <si>
    <t xml:space="preserve">Colocación o extracción de dispositivo intrauterino (no incluye el valor del dispositivo)                    </t>
  </si>
  <si>
    <t xml:space="preserve">CIRUGIA DE LA MAMA (UN LADO)  </t>
  </si>
  <si>
    <t xml:space="preserve">CIRUGIA GINECOLOGICA                                  </t>
  </si>
  <si>
    <t xml:space="preserve">CIRUGIA  OBSTETRICA Y PARTOS                         </t>
  </si>
  <si>
    <t>Braguero (Hernia Umbilical o Inguinal)</t>
  </si>
  <si>
    <t>Faja Ortopédica (Contensión de Abdomen o Columna Dorsolumbar)</t>
  </si>
  <si>
    <t>Ortesis Muslo-Pie o Isquiopedio</t>
  </si>
  <si>
    <t>Arnés de Prótesis (Extremidad Superior)</t>
  </si>
  <si>
    <t>Bastón canadiense o trípode, c/u</t>
  </si>
  <si>
    <t>Rodillera</t>
  </si>
  <si>
    <t>Cojín de abducción o Paulik</t>
  </si>
  <si>
    <t>Correa de ortesis</t>
  </si>
  <si>
    <t>Correa de Muley (Prótesis bajo rodilla)</t>
  </si>
  <si>
    <t>Ortesis de columna (Milwaukee, Taylor o similares)</t>
  </si>
  <si>
    <t>Ortesis lumbosacra (Corset de Knight)</t>
  </si>
  <si>
    <t>Ortesis palmar activa (UCLA)</t>
  </si>
  <si>
    <t>Ortesis corta de posición (digitales) c/u</t>
  </si>
  <si>
    <t>Ortesis Larga de Posición (Extremidad Superior)</t>
  </si>
  <si>
    <t>Muletas (par)</t>
  </si>
  <si>
    <t>Ortesis Larga bilateral con cinturón pélvico (Extremidades Inferiores)</t>
  </si>
  <si>
    <t>Ortesis Larga unilateral (Extremidad Inferior)</t>
  </si>
  <si>
    <t>Ortesis para rodilla</t>
  </si>
  <si>
    <t>Ortesis tobillo-pie</t>
  </si>
  <si>
    <t>Talonera goma (par)</t>
  </si>
  <si>
    <t xml:space="preserve">Test de provocacion con ejercicio                                                                      </t>
  </si>
  <si>
    <t xml:space="preserve">Luxaciones de articulaciones menores (el resto)      </t>
  </si>
  <si>
    <t xml:space="preserve">TRATAMIENTO ABREVIADO DE LA TUBERCULOSIS     </t>
  </si>
  <si>
    <t>Intubación nasotraqueal/orotraqueal</t>
  </si>
  <si>
    <t>Endosonografia compleja</t>
  </si>
  <si>
    <t>Endosonografia alta lineal</t>
  </si>
  <si>
    <t>Endosonografia alta radial</t>
  </si>
  <si>
    <t>Endosonografia con sonda radial</t>
  </si>
  <si>
    <t>Instalacion de sonda nasogastrica</t>
  </si>
  <si>
    <t>Escleroterapia várices con cionocrilato</t>
  </si>
  <si>
    <t>Hemostasia con endoclips</t>
  </si>
  <si>
    <t>Biomicroscopía ocular</t>
  </si>
  <si>
    <t>Cirugía bariátrica con banda gástrica ajustable (Banding)</t>
  </si>
  <si>
    <t>Cirugía bariátrica con Balón Intragástrico</t>
  </si>
  <si>
    <t>0302002</t>
  </si>
  <si>
    <t>0302004</t>
  </si>
  <si>
    <t>0302005</t>
  </si>
  <si>
    <t>0302008</t>
  </si>
  <si>
    <t>0302009</t>
  </si>
  <si>
    <t>0302010</t>
  </si>
  <si>
    <t>0302070</t>
  </si>
  <si>
    <t>0302011</t>
  </si>
  <si>
    <t>0302012</t>
  </si>
  <si>
    <t>0302013</t>
  </si>
  <si>
    <t>0302015</t>
  </si>
  <si>
    <t>0302017</t>
  </si>
  <si>
    <t>0302018</t>
  </si>
  <si>
    <t>0302019</t>
  </si>
  <si>
    <t>0302020</t>
  </si>
  <si>
    <t>0302067</t>
  </si>
  <si>
    <t>0302068</t>
  </si>
  <si>
    <t>0302021</t>
  </si>
  <si>
    <t>0302023</t>
  </si>
  <si>
    <t>0302024</t>
  </si>
  <si>
    <t>0302025</t>
  </si>
  <si>
    <t>0302026</t>
  </si>
  <si>
    <t>0302027</t>
  </si>
  <si>
    <t>0302030</t>
  </si>
  <si>
    <t>0302031</t>
  </si>
  <si>
    <t>0302032</t>
  </si>
  <si>
    <t>0302033</t>
  </si>
  <si>
    <t>0302034</t>
  </si>
  <si>
    <t>0302035</t>
  </si>
  <si>
    <t>0302036</t>
  </si>
  <si>
    <t>0302039</t>
  </si>
  <si>
    <t>0302040</t>
  </si>
  <si>
    <t>0302042</t>
  </si>
  <si>
    <t>0302043</t>
  </si>
  <si>
    <t>0302045</t>
  </si>
  <si>
    <t>0302046</t>
  </si>
  <si>
    <t>0302047</t>
  </si>
  <si>
    <t>0302048</t>
  </si>
  <si>
    <t>0302050</t>
  </si>
  <si>
    <t>0302052</t>
  </si>
  <si>
    <t>0302053</t>
  </si>
  <si>
    <t>0302055</t>
  </si>
  <si>
    <t>0302056</t>
  </si>
  <si>
    <t>0302057</t>
  </si>
  <si>
    <t>0302058</t>
  </si>
  <si>
    <t>0302075</t>
  </si>
  <si>
    <t>0302061</t>
  </si>
  <si>
    <t>0302076</t>
  </si>
  <si>
    <t>0302063</t>
  </si>
  <si>
    <t>0302064</t>
  </si>
  <si>
    <t>0302066</t>
  </si>
  <si>
    <t>0303001</t>
  </si>
  <si>
    <t>0303002</t>
  </si>
  <si>
    <t>0303003</t>
  </si>
  <si>
    <t>0303004</t>
  </si>
  <si>
    <t>0303006</t>
  </si>
  <si>
    <t>0303007</t>
  </si>
  <si>
    <t>0303008</t>
  </si>
  <si>
    <t>0303009</t>
  </si>
  <si>
    <t>0303012</t>
  </si>
  <si>
    <t>0303014</t>
  </si>
  <si>
    <t>0303015</t>
  </si>
  <si>
    <t>0303016</t>
  </si>
  <si>
    <t>0303047</t>
  </si>
  <si>
    <t>0303048</t>
  </si>
  <si>
    <t>0303017</t>
  </si>
  <si>
    <t>0303031</t>
  </si>
  <si>
    <t>0303018</t>
  </si>
  <si>
    <t>0303019</t>
  </si>
  <si>
    <t>0303020</t>
  </si>
  <si>
    <t>0303021</t>
  </si>
  <si>
    <t>0303046</t>
  </si>
  <si>
    <t>0303022</t>
  </si>
  <si>
    <t>0303023</t>
  </si>
  <si>
    <t>0303024</t>
  </si>
  <si>
    <t>0303025</t>
  </si>
  <si>
    <t>0303026</t>
  </si>
  <si>
    <t>0303027</t>
  </si>
  <si>
    <t>0303028</t>
  </si>
  <si>
    <t>0303029</t>
  </si>
  <si>
    <t>0303030</t>
  </si>
  <si>
    <t>0303033</t>
  </si>
  <si>
    <t>0303035</t>
  </si>
  <si>
    <t>0303039</t>
  </si>
  <si>
    <t>0305001</t>
  </si>
  <si>
    <t>0305002</t>
  </si>
  <si>
    <t>0305003</t>
  </si>
  <si>
    <t>0305004</t>
  </si>
  <si>
    <t>0305005</t>
  </si>
  <si>
    <t>0305007</t>
  </si>
  <si>
    <t>0305008</t>
  </si>
  <si>
    <t>0305009</t>
  </si>
  <si>
    <t>0305070</t>
  </si>
  <si>
    <t>0305170</t>
  </si>
  <si>
    <t>0305010</t>
  </si>
  <si>
    <t>0305012</t>
  </si>
  <si>
    <t>0305013</t>
  </si>
  <si>
    <t>0305014</t>
  </si>
  <si>
    <t>0305019</t>
  </si>
  <si>
    <t>0305020</t>
  </si>
  <si>
    <t>0305021</t>
  </si>
  <si>
    <t>0305025</t>
  </si>
  <si>
    <t>0305026</t>
  </si>
  <si>
    <t>0305027</t>
  </si>
  <si>
    <t>0305028</t>
  </si>
  <si>
    <t>0305029</t>
  </si>
  <si>
    <t>0305030</t>
  </si>
  <si>
    <t>0305031</t>
  </si>
  <si>
    <t>0305181</t>
  </si>
  <si>
    <t>0305035</t>
  </si>
  <si>
    <t>0305036</t>
  </si>
  <si>
    <t>0305037</t>
  </si>
  <si>
    <t>0305038</t>
  </si>
  <si>
    <t>0305039</t>
  </si>
  <si>
    <t>0305040</t>
  </si>
  <si>
    <t>0305041</t>
  </si>
  <si>
    <t>0305042</t>
  </si>
  <si>
    <t>0305044</t>
  </si>
  <si>
    <t>0305047</t>
  </si>
  <si>
    <t>0305049</t>
  </si>
  <si>
    <t>0306001</t>
  </si>
  <si>
    <t>0306002</t>
  </si>
  <si>
    <t>0306004</t>
  </si>
  <si>
    <t>0306005</t>
  </si>
  <si>
    <t>0306006</t>
  </si>
  <si>
    <t>0306007</t>
  </si>
  <si>
    <t>0306008</t>
  </si>
  <si>
    <t>0306011</t>
  </si>
  <si>
    <t>0306012</t>
  </si>
  <si>
    <t>0306013</t>
  </si>
  <si>
    <t>0306014</t>
  </si>
  <si>
    <t>0306016</t>
  </si>
  <si>
    <t>0306017</t>
  </si>
  <si>
    <t>0306117</t>
  </si>
  <si>
    <t>0306018</t>
  </si>
  <si>
    <t>0306019</t>
  </si>
  <si>
    <t>0306022</t>
  </si>
  <si>
    <t>0306023</t>
  </si>
  <si>
    <t>0306025</t>
  </si>
  <si>
    <t>0306026</t>
  </si>
  <si>
    <t>0306027</t>
  </si>
  <si>
    <t>0306028</t>
  </si>
  <si>
    <t>0306033</t>
  </si>
  <si>
    <t>0306034</t>
  </si>
  <si>
    <t>0306036</t>
  </si>
  <si>
    <t>0306037</t>
  </si>
  <si>
    <t>0306039</t>
  </si>
  <si>
    <t>0306041</t>
  </si>
  <si>
    <t>0306042</t>
  </si>
  <si>
    <t>0306043</t>
  </si>
  <si>
    <t>0306045</t>
  </si>
  <si>
    <t>0306046</t>
  </si>
  <si>
    <t>0306047</t>
  </si>
  <si>
    <t>0306048</t>
  </si>
  <si>
    <t>0306049</t>
  </si>
  <si>
    <t>0306050</t>
  </si>
  <si>
    <t>0306051</t>
  </si>
  <si>
    <t>0306052</t>
  </si>
  <si>
    <t>0306053</t>
  </si>
  <si>
    <t>0306054</t>
  </si>
  <si>
    <t>0306056</t>
  </si>
  <si>
    <t>0306059</t>
  </si>
  <si>
    <t>0306061</t>
  </si>
  <si>
    <t>0306066</t>
  </si>
  <si>
    <t>0306068</t>
  </si>
  <si>
    <t>0306069</t>
  </si>
  <si>
    <t>0306169</t>
  </si>
  <si>
    <t>0306070</t>
  </si>
  <si>
    <t>0306170</t>
  </si>
  <si>
    <t>0306270</t>
  </si>
  <si>
    <t>0306074</t>
  </si>
  <si>
    <t>0306075</t>
  </si>
  <si>
    <t>0306076</t>
  </si>
  <si>
    <t>0306077</t>
  </si>
  <si>
    <t>0306078</t>
  </si>
  <si>
    <t>0306079</t>
  </si>
  <si>
    <t>0306080</t>
  </si>
  <si>
    <t>0306081</t>
  </si>
  <si>
    <t>0307001</t>
  </si>
  <si>
    <t>0307002</t>
  </si>
  <si>
    <t>0307005</t>
  </si>
  <si>
    <t>0307006</t>
  </si>
  <si>
    <t>0307007</t>
  </si>
  <si>
    <t>0307008</t>
  </si>
  <si>
    <t>0308001</t>
  </si>
  <si>
    <t>0308003</t>
  </si>
  <si>
    <t>0308004</t>
  </si>
  <si>
    <t>0308005</t>
  </si>
  <si>
    <t>0308006</t>
  </si>
  <si>
    <t>0308009</t>
  </si>
  <si>
    <t>0308010</t>
  </si>
  <si>
    <t>0308011</t>
  </si>
  <si>
    <t>0308012</t>
  </si>
  <si>
    <t>0308013</t>
  </si>
  <si>
    <t>0308014</t>
  </si>
  <si>
    <t>0308015</t>
  </si>
  <si>
    <t>0308016</t>
  </si>
  <si>
    <t>0308017</t>
  </si>
  <si>
    <t>0308019</t>
  </si>
  <si>
    <t>0308020</t>
  </si>
  <si>
    <t>0308021</t>
  </si>
  <si>
    <t>0308022</t>
  </si>
  <si>
    <t>0308023</t>
  </si>
  <si>
    <t>0308025</t>
  </si>
  <si>
    <t>0308029</t>
  </si>
  <si>
    <t>0308030</t>
  </si>
  <si>
    <t>0308031</t>
  </si>
  <si>
    <t>0308033</t>
  </si>
  <si>
    <t>0308034</t>
  </si>
  <si>
    <t>0308035</t>
  </si>
  <si>
    <t>0308036</t>
  </si>
  <si>
    <t>0308037</t>
  </si>
  <si>
    <t>0308038</t>
  </si>
  <si>
    <t>0308039</t>
  </si>
  <si>
    <t>0308040</t>
  </si>
  <si>
    <t>0308041</t>
  </si>
  <si>
    <t>0308043</t>
  </si>
  <si>
    <t>0308044</t>
  </si>
  <si>
    <t>0309001</t>
  </si>
  <si>
    <t>0309002</t>
  </si>
  <si>
    <t>0309004</t>
  </si>
  <si>
    <t>0309005</t>
  </si>
  <si>
    <t>0309006</t>
  </si>
  <si>
    <t>0309007</t>
  </si>
  <si>
    <t>0309008</t>
  </si>
  <si>
    <t>0309009</t>
  </si>
  <si>
    <t>0309010</t>
  </si>
  <si>
    <t>0309011</t>
  </si>
  <si>
    <t>0309012</t>
  </si>
  <si>
    <t>0309013</t>
  </si>
  <si>
    <t>0309014</t>
  </si>
  <si>
    <t>0309015</t>
  </si>
  <si>
    <t>0309016</t>
  </si>
  <si>
    <t>0309035</t>
  </si>
  <si>
    <t>0309017</t>
  </si>
  <si>
    <t>0309019</t>
  </si>
  <si>
    <t>0309020</t>
  </si>
  <si>
    <t>0309021</t>
  </si>
  <si>
    <t>0309022</t>
  </si>
  <si>
    <t>0309023</t>
  </si>
  <si>
    <t>0309024</t>
  </si>
  <si>
    <t>0309025</t>
  </si>
  <si>
    <t>0309027</t>
  </si>
  <si>
    <t>0309028</t>
  </si>
  <si>
    <t>0309029</t>
  </si>
  <si>
    <t>0309031</t>
  </si>
  <si>
    <t>0401001</t>
  </si>
  <si>
    <t>0401002</t>
  </si>
  <si>
    <t>0401004</t>
  </si>
  <si>
    <t>0401008</t>
  </si>
  <si>
    <t>0401009</t>
  </si>
  <si>
    <t>0401070</t>
  </si>
  <si>
    <t>0401010</t>
  </si>
  <si>
    <t>0401110</t>
  </si>
  <si>
    <t>0401130</t>
  </si>
  <si>
    <t>0401011</t>
  </si>
  <si>
    <t>0401012</t>
  </si>
  <si>
    <t>0401013</t>
  </si>
  <si>
    <t>0401014</t>
  </si>
  <si>
    <t>0401015</t>
  </si>
  <si>
    <t>0401018</t>
  </si>
  <si>
    <t>0401019</t>
  </si>
  <si>
    <t>0401020</t>
  </si>
  <si>
    <t>0401021</t>
  </si>
  <si>
    <t>0401022</t>
  </si>
  <si>
    <t>0401023</t>
  </si>
  <si>
    <t>0401024</t>
  </si>
  <si>
    <t>0401027</t>
  </si>
  <si>
    <t>0401028</t>
  </si>
  <si>
    <t>0401029</t>
  </si>
  <si>
    <t>0401031</t>
  </si>
  <si>
    <t>0401032</t>
  </si>
  <si>
    <t>0401033</t>
  </si>
  <si>
    <t>0401035</t>
  </si>
  <si>
    <t>0401040</t>
  </si>
  <si>
    <t>0401042</t>
  </si>
  <si>
    <t>0401043</t>
  </si>
  <si>
    <t>0401044</t>
  </si>
  <si>
    <t>0401045</t>
  </si>
  <si>
    <t>0401046</t>
  </si>
  <si>
    <t>0401047</t>
  </si>
  <si>
    <t>0401048</t>
  </si>
  <si>
    <t>0401049</t>
  </si>
  <si>
    <t>0401051</t>
  </si>
  <si>
    <t>0401151</t>
  </si>
  <si>
    <t>0401052</t>
  </si>
  <si>
    <t>0401053</t>
  </si>
  <si>
    <t>0401054</t>
  </si>
  <si>
    <t>0401055</t>
  </si>
  <si>
    <t>0401056</t>
  </si>
  <si>
    <t>0401057</t>
  </si>
  <si>
    <t>0401058</t>
  </si>
  <si>
    <t>0401059</t>
  </si>
  <si>
    <t>0401060</t>
  </si>
  <si>
    <t>0401062</t>
  </si>
  <si>
    <t>0401063</t>
  </si>
  <si>
    <t>0402001</t>
  </si>
  <si>
    <t>0402005</t>
  </si>
  <si>
    <t>0402008</t>
  </si>
  <si>
    <t>0402009</t>
  </si>
  <si>
    <t>0402011</t>
  </si>
  <si>
    <t>0402012</t>
  </si>
  <si>
    <t>0402014</t>
  </si>
  <si>
    <t>0402015</t>
  </si>
  <si>
    <t>0402019</t>
  </si>
  <si>
    <t>0402020</t>
  </si>
  <si>
    <t>0402024</t>
  </si>
  <si>
    <t>0402025</t>
  </si>
  <si>
    <t>0402027</t>
  </si>
  <si>
    <t>0402029</t>
  </si>
  <si>
    <t>0402031</t>
  </si>
  <si>
    <t>0402032</t>
  </si>
  <si>
    <t>0402035</t>
  </si>
  <si>
    <t>0402038</t>
  </si>
  <si>
    <t>0402040</t>
  </si>
  <si>
    <t>0402041</t>
  </si>
  <si>
    <t>0402050</t>
  </si>
  <si>
    <t>0403001</t>
  </si>
  <si>
    <t>0403002</t>
  </si>
  <si>
    <t>0403003</t>
  </si>
  <si>
    <t>0403006</t>
  </si>
  <si>
    <t>0403007</t>
  </si>
  <si>
    <t>0403008</t>
  </si>
  <si>
    <t>0403012</t>
  </si>
  <si>
    <t>0403013</t>
  </si>
  <si>
    <t>0403014</t>
  </si>
  <si>
    <t>0403016</t>
  </si>
  <si>
    <t>0403017</t>
  </si>
  <si>
    <t>0403101</t>
  </si>
  <si>
    <t>0403102</t>
  </si>
  <si>
    <t>0403103</t>
  </si>
  <si>
    <t>0404002</t>
  </si>
  <si>
    <t>0404003</t>
  </si>
  <si>
    <t>0404004</t>
  </si>
  <si>
    <t>0404005</t>
  </si>
  <si>
    <t>0404006</t>
  </si>
  <si>
    <t>0404007</t>
  </si>
  <si>
    <t>0404008</t>
  </si>
  <si>
    <t>0404009</t>
  </si>
  <si>
    <t>0404010</t>
  </si>
  <si>
    <t>0404011</t>
  </si>
  <si>
    <t>0404012</t>
  </si>
  <si>
    <t>0404013</t>
  </si>
  <si>
    <t>0404014</t>
  </si>
  <si>
    <t>0404015</t>
  </si>
  <si>
    <t>0404016</t>
  </si>
  <si>
    <t>0404118</t>
  </si>
  <si>
    <t>0404119</t>
  </si>
  <si>
    <t>0404120</t>
  </si>
  <si>
    <t>0404121</t>
  </si>
  <si>
    <t>0404122</t>
  </si>
  <si>
    <t>0405001</t>
  </si>
  <si>
    <t>0405002</t>
  </si>
  <si>
    <t>0405003</t>
  </si>
  <si>
    <t>0405004</t>
  </si>
  <si>
    <t>0405005</t>
  </si>
  <si>
    <t>0405006</t>
  </si>
  <si>
    <t>0405007</t>
  </si>
  <si>
    <t>0405009</t>
  </si>
  <si>
    <t>0405010</t>
  </si>
  <si>
    <t>0405011</t>
  </si>
  <si>
    <t>0405012</t>
  </si>
  <si>
    <t>0405013</t>
  </si>
  <si>
    <t>0405016</t>
  </si>
  <si>
    <t>0405098</t>
  </si>
  <si>
    <t>0501100</t>
  </si>
  <si>
    <t>0501101</t>
  </si>
  <si>
    <t>0501102</t>
  </si>
  <si>
    <t>0501104</t>
  </si>
  <si>
    <t>0501105</t>
  </si>
  <si>
    <t>0501106</t>
  </si>
  <si>
    <t>0501107</t>
  </si>
  <si>
    <t>0501108</t>
  </si>
  <si>
    <t>0501109</t>
  </si>
  <si>
    <t>0501111</t>
  </si>
  <si>
    <t>0501112</t>
  </si>
  <si>
    <t>0501113</t>
  </si>
  <si>
    <t>0501114</t>
  </si>
  <si>
    <t>0501115</t>
  </si>
  <si>
    <t>0501116</t>
  </si>
  <si>
    <t>0501117</t>
  </si>
  <si>
    <t>0501118</t>
  </si>
  <si>
    <t>0501119</t>
  </si>
  <si>
    <t>0501120</t>
  </si>
  <si>
    <t>0501121</t>
  </si>
  <si>
    <t>0501122</t>
  </si>
  <si>
    <t>0501123</t>
  </si>
  <si>
    <t>0501124</t>
  </si>
  <si>
    <t>0501125</t>
  </si>
  <si>
    <t>0501126</t>
  </si>
  <si>
    <t>0501127</t>
  </si>
  <si>
    <t>0501128</t>
  </si>
  <si>
    <t>0501129</t>
  </si>
  <si>
    <t>0501130</t>
  </si>
  <si>
    <t>0501131</t>
  </si>
  <si>
    <t>0501132</t>
  </si>
  <si>
    <t>0501133</t>
  </si>
  <si>
    <t>0501134</t>
  </si>
  <si>
    <t>0502001</t>
  </si>
  <si>
    <t>0502002</t>
  </si>
  <si>
    <t>0502003</t>
  </si>
  <si>
    <t>0502004</t>
  </si>
  <si>
    <t>0502005</t>
  </si>
  <si>
    <t>0801001</t>
  </si>
  <si>
    <t>0801002</t>
  </si>
  <si>
    <t>0801003</t>
  </si>
  <si>
    <t>0801004</t>
  </si>
  <si>
    <t>0801005</t>
  </si>
  <si>
    <t>0801006</t>
  </si>
  <si>
    <t>0801007</t>
  </si>
  <si>
    <t>0801008</t>
  </si>
  <si>
    <t>0801009</t>
  </si>
  <si>
    <t>0801010</t>
  </si>
  <si>
    <t>Odontologia general</t>
  </si>
  <si>
    <t>Odontopediatria</t>
  </si>
  <si>
    <t>Ortodoncia</t>
  </si>
  <si>
    <t>Endodoncia</t>
  </si>
  <si>
    <t>Periodoncia</t>
  </si>
  <si>
    <t>Radiologia</t>
  </si>
  <si>
    <t>Protesis</t>
  </si>
  <si>
    <t>Evaluación Biomecánica instrumental</t>
  </si>
  <si>
    <t>Piscina temperada (incluye ejercicios) (proc.aut.)</t>
  </si>
  <si>
    <t>Radiación infrarroja, horno, baño parafina, compresas húmedas, c/u (proc.aut.)</t>
  </si>
  <si>
    <t>Tanque de Hubbard con ejercicios (hiper o hipo-termal sobre 1.000 lts de capacidad) (proc.aut.)</t>
  </si>
  <si>
    <t>Turbión, tanque con remolino (hiper o hipotermal,baño de contraste) (proc.aut.)</t>
  </si>
  <si>
    <t>Terapia por radiación ultravioleta. (proc.aut.)</t>
  </si>
  <si>
    <t>Laserterapia (proc.aut.)</t>
  </si>
  <si>
    <t>Onda corta (ultratermia), microondas, c/u (proc.aut.)</t>
  </si>
  <si>
    <t>Terapia por ondas mecánicas (proc. aut.)</t>
  </si>
  <si>
    <t>Analgesia transcutánea (TENS) (proc.aut.)</t>
  </si>
  <si>
    <t>Estimulación eléctrica (interferencial, diadinámicas, exponenciales, galvánica, faradica, ultraexcitante) (proc.aut.)</t>
  </si>
  <si>
    <t xml:space="preserve"> Iontoforesis (proc.aut.)</t>
  </si>
  <si>
    <t>Retroalimentación neuromuscular (miofeedback) (proc.aut.)</t>
  </si>
  <si>
    <t>Compresión neumática (masaje compresivo) (proc.aut.)</t>
  </si>
  <si>
    <t>Tracción cervical y/o lumbar (mecánica o manual) (proc.aut.)</t>
  </si>
  <si>
    <t>Prueba de esfuerzo o Entrenamiento ergométrico (porc.aut.)</t>
  </si>
  <si>
    <t>Entrenamiento funcional con ayudas técnicas (órtesis, ayudas de desplazamiento, etc.) (proc.aut.)</t>
  </si>
  <si>
    <t>Entrenamiento protésico extremidades (proc.aut.)</t>
  </si>
  <si>
    <t>Manipulación osteopática (liberación articular, manipulación vertebral) (proc.aut.)</t>
  </si>
  <si>
    <t>Masoterapia, por sesión (proc.aut.)</t>
  </si>
  <si>
    <t>Orientación y entrenamiento de personas con baja visión o con ceguera (proc.aut.)</t>
  </si>
  <si>
    <t>Reeducación motriz (ejercicios terapéuticos para recuperación muscular, capacidad de trabajo, coordinación, gimnasia ortopédica, reeducación funcional, de marcha) (individual y por sesión, mínimo 30 minutos) (proc.aut.)</t>
  </si>
  <si>
    <t>Técnicas de facilitación, técnicas de inhibición  (Kabat y/o Bobath) (proc.aut.)</t>
  </si>
  <si>
    <t>Técnicas de relajación (entrenamiento autógeno Schultz - Jacobson o similar) (proc.aut.)</t>
  </si>
  <si>
    <t>Maniobras permeabilización de la vía aérea (proc.aut.)</t>
  </si>
  <si>
    <t xml:space="preserve">Cuerpo extraño en fosas nasales, extraccion en adultos        </t>
  </si>
  <si>
    <t xml:space="preserve">Cuerpo extraño en fosas nasales, extraccion en niños        </t>
  </si>
  <si>
    <t>Coledocoscopia intraoperatoria c/s extraccion de calculos</t>
  </si>
  <si>
    <t>Peritoneoscopia transparietal (incluye el neumoperitoneo)</t>
  </si>
  <si>
    <t>Test de  Bernstein</t>
  </si>
  <si>
    <t>Manometria esofagica</t>
  </si>
  <si>
    <t>Reflujo acido, test de (grossman o similar) o reflujo</t>
  </si>
  <si>
    <t>Puncion biopsia transparietal de organos abdominales c/u</t>
  </si>
  <si>
    <t>Aborto retenido, vaciamiento de (incluye la inducción en los casos que corresponda)</t>
  </si>
  <si>
    <t>Raspado uterino diagnóstico o terapéutico por metrorragia o por restos de aborto</t>
  </si>
  <si>
    <t>Artrodesis codo o muñeca, c/u</t>
  </si>
  <si>
    <t>Artrodesis hombro, cadera, rodilla, tobillo o sacroilíaca, c/u</t>
  </si>
  <si>
    <t>Artrodesis mano o pie c/u</t>
  </si>
  <si>
    <t>Amputación muslo</t>
  </si>
  <si>
    <t>Desarticulación cadera</t>
  </si>
  <si>
    <t>Desarticulación rodilla</t>
  </si>
  <si>
    <t>Amputación pierna</t>
  </si>
  <si>
    <t>Desarticulación tobillo</t>
  </si>
  <si>
    <t>Instalación drenaje Pleural</t>
  </si>
  <si>
    <t>Timectomía vía cervical</t>
  </si>
  <si>
    <t>Timectomía vía torácica medioesternal</t>
  </si>
  <si>
    <t>Amputación antebrazo</t>
  </si>
  <si>
    <t>Evaluación independencia en actividades de la vida diaria</t>
  </si>
  <si>
    <t>Laparocentesis guíado por ecotomografía</t>
  </si>
  <si>
    <t>Medición de pH gástrico</t>
  </si>
  <si>
    <t>Plastía de Coloboma</t>
  </si>
  <si>
    <t>Plastía de Ectropión</t>
  </si>
  <si>
    <t>Plastía de Entropión</t>
  </si>
  <si>
    <t>Plastía de Epicanto</t>
  </si>
  <si>
    <t>Alcoholización o fenolización de nervios periféricos intramuscular</t>
  </si>
  <si>
    <t>Alcoholización o fenolización de nervios periféricos intratecal</t>
  </si>
  <si>
    <t>Alcoholización o fenolización de nervios periféricos troncular</t>
  </si>
  <si>
    <t>Infiltraciones de nervios perifericos intramuscular (de punto motor)</t>
  </si>
  <si>
    <t>Infiltraciones de nervios perifericos troncular</t>
  </si>
  <si>
    <t>Audiometría adultos</t>
  </si>
  <si>
    <t>Audiometría niños</t>
  </si>
  <si>
    <t>Impedanciometría</t>
  </si>
  <si>
    <t>Calibración de audífonos o implantes</t>
  </si>
  <si>
    <t>Potenciales evocados auditivos</t>
  </si>
  <si>
    <t>Electronistagmografía o Videoelectronistagmografía c/s nistag.de posición</t>
  </si>
  <si>
    <t>Función tubaria</t>
  </si>
  <si>
    <t>Test de glicerol (con 3 audiometrías)</t>
  </si>
  <si>
    <t>Cócleovestibular con electronistagmografía</t>
  </si>
  <si>
    <t>Laringoscopia y/o traqueoscopia directa c/s toma de muestra, c/s biopsia con microscopio</t>
  </si>
  <si>
    <t>Laringoscopia y/o traqueoscopia directa c/s toma de muestra, c/s biopsia sin microscopio</t>
  </si>
  <si>
    <t>Rinomanometria c/s vasocontrictor</t>
  </si>
  <si>
    <t>Colgajos libres con microanastomosis (incluye toma del colgajo y las suturas neurovasculares)</t>
  </si>
  <si>
    <t>Colgajos complejos (Abbe, Mustarda, Converse, Juri, Bakamjian o similar)</t>
  </si>
  <si>
    <t>Colgajos musculares o musculocutáneos</t>
  </si>
  <si>
    <t>Colgajos osteomusculocutáneos</t>
  </si>
  <si>
    <t>Colgajos simples dos o más</t>
  </si>
  <si>
    <t>Colgajo simple único</t>
  </si>
  <si>
    <t xml:space="preserve">Extirpacion de, reparacion o biopsia total o parcial, de lesiones benignas cutáneas por excision cabeza, cuello, genitales, hasta 3 lesiones                                                                  </t>
  </si>
  <si>
    <t xml:space="preserve">Extirpacion de, reparacion o biopsia total o parcial, de lesiones benignas cutáneas por excision resto de cuerpo hasta 3 lesiones                                                                              </t>
  </si>
  <si>
    <t xml:space="preserve">Extirpacion de, reparacion o biopsia total o parcial, de lesiones benignas cutáneas por excision cabeza, cuello, genitales, desde 4 hasta 6 lesiones                                              </t>
  </si>
  <si>
    <t xml:space="preserve">Extirpacion de, reparacion o biopsia total o parcial, de lesiones benignas cutáneas por excision resto de cuerpo desde 4 hasta 6 lesiones                                                             </t>
  </si>
  <si>
    <t>Monitoreo o estudio de apnea durante el sueño</t>
  </si>
  <si>
    <t>Monitorizacion saturacion de O2 durante el sueño</t>
  </si>
  <si>
    <t>Monitorizacion saturacion de O2 durante el sueño con presion positiva continua nasal</t>
  </si>
  <si>
    <t>Ecocardiograma  estrés (con dobutamina)</t>
  </si>
  <si>
    <t>Reparación quirúrgica de vasos arteriales y/o venosos periféricos c/s injerto (biológicos o sintéticos) aórtico-abdominal</t>
  </si>
  <si>
    <t>Reparación quirúrgica de vasos arteriales y/o venosos periféricos c/s injerto (biológicos o sintéticos) periféricos</t>
  </si>
  <si>
    <t>Reparación quirúrgica de vasos arteriales y/o venosos periféricos c/s injerto (biológicos o sintéticos) tóraco-abdominal</t>
  </si>
  <si>
    <t>Puentes aorto bifemoral puentes de troncos supra-aórticos</t>
  </si>
  <si>
    <t>Puentes aorto aorto unifemoral</t>
  </si>
  <si>
    <t>Puentes aorto aorto ilíaco</t>
  </si>
  <si>
    <t>Disección y extirpación  ganglionar regional (proc. aut.): yugular simple</t>
  </si>
  <si>
    <t>Disección y extirpación  ganglionar regional (proc. aut.): poplíteos</t>
  </si>
  <si>
    <t>Disección y extirpación  ganglionar regional (proc. aut.): mediastínicos</t>
  </si>
  <si>
    <t>Disección y extirpación  ganglionar regional (proc. aut.): lumbo-aórticos</t>
  </si>
  <si>
    <t>Disección y extirpación  ganglionar regional (proc. aut.): inguinoescrotales</t>
  </si>
  <si>
    <t>Disección y extirpación  ganglionar regional (proc. aut.): ileoinguinal</t>
  </si>
  <si>
    <t>Disección y extirpación  ganglionar regional (proc. aut.): cérvico-torácica</t>
  </si>
  <si>
    <t>Disección y extirpación  ganglionar regional (proc. aut.): axilo-supraclavicular</t>
  </si>
  <si>
    <t>Simpatectomía cérvico-torácica</t>
  </si>
  <si>
    <t>Simpatectomía lumbar</t>
  </si>
  <si>
    <t>Operaciones cardíacas sin circulación extracorpórea</t>
  </si>
  <si>
    <t>De complejidad mediana: incluye comunicación interventricular, reemplazo univalvular, uno o dos puentes aortocoronarios; aneurisma ventricular, corrección de Wolf-Parkinson White y otras arritmias</t>
  </si>
  <si>
    <t>De complejidad menor: incluye comunicación interauricular simple, estenosis pulmonar valvular, estenosis mitral o similar</t>
  </si>
  <si>
    <t>De complejidad mayor: incluye reempl. valv. múl., tres o más ptes aortoc. y/o anast. con art. mamaria, correc. card. cong. compl. (por ej.: Fallot; atresia tric.; doble salida del vent. der.; transp. grandes vasos; vent. único o sim.), ...</t>
  </si>
  <si>
    <t>Parotidectomía total ampliada (incluye músculos, ganglios, articulaciones y rama vertical de la mandíbula)</t>
  </si>
  <si>
    <t>Extirpación ampliada glándula sublingual (incluye piso de boca, arco mandibular, músculos, ganglios y articulaciones)</t>
  </si>
  <si>
    <t>Reducción simple fractura maxilo facial (proc. aut.)</t>
  </si>
  <si>
    <t>OTROS EXÁMENES DE IMÁGENES</t>
  </si>
  <si>
    <t>Amputaciones pie diabético</t>
  </si>
  <si>
    <t>Procedimientos de podología</t>
  </si>
  <si>
    <t xml:space="preserve"> DE CABEZA Y CUELLO </t>
  </si>
  <si>
    <t xml:space="preserve"> DE GINECOLOGÍA OBSTETRICIA </t>
  </si>
  <si>
    <t>Tratamiento endovascular de aneurismas</t>
  </si>
  <si>
    <t>0307009</t>
  </si>
  <si>
    <t>0307010</t>
  </si>
  <si>
    <t>0307013</t>
  </si>
  <si>
    <t>0307014</t>
  </si>
  <si>
    <t>Toma de muestra arterial en adultos</t>
  </si>
  <si>
    <t>Toma de muestra arterial en niños y lactantes</t>
  </si>
  <si>
    <t>Toma de muestra venosa en adultos</t>
  </si>
  <si>
    <t>Toma de muestra venosa en niños y lactantes</t>
  </si>
  <si>
    <t>Toma de muestra con técnica aséptica para hemocultivo, c/u</t>
  </si>
  <si>
    <t>Toma de muestra capilar ( adultos, niños y lactantes )</t>
  </si>
  <si>
    <t>0307016</t>
  </si>
  <si>
    <t>0307017</t>
  </si>
  <si>
    <t>0307018</t>
  </si>
  <si>
    <t>Toma de muestra por punción traqueal</t>
  </si>
  <si>
    <t>Toma de muestra por punción vesical en recién nacidos</t>
  </si>
  <si>
    <t>Toma de muestra por punción medular ósea</t>
  </si>
  <si>
    <t>Electroshocks e insulino-terapia (efectuada y controlada por el médico psiquiatra, incluye trat. de las complicaciones medicas, c/s miorrelajantes); cada sesión (max.6)</t>
  </si>
  <si>
    <t>Visita domiciaria por profesional y técnico paramédico</t>
  </si>
  <si>
    <t>EXAMENES REALIZADOS</t>
  </si>
  <si>
    <t>Entrenamiento ortésico de gran incapacitado</t>
  </si>
  <si>
    <t>OTRAS PRESTACIONES PSIQUIATRICAS</t>
  </si>
  <si>
    <t>PROTESIS Y ÓRTESIS</t>
  </si>
  <si>
    <t>PROTESIS  Y ORTESIS</t>
  </si>
  <si>
    <t>OTROS PROCEDIMIENTOS ANESTÉSICOS</t>
  </si>
  <si>
    <t xml:space="preserve">OTRAS MISCELANEOS </t>
  </si>
  <si>
    <t>Otras prestaciones odontológicas</t>
  </si>
  <si>
    <t>Prestaciones</t>
  </si>
  <si>
    <t>TOMA DE MUESTRAS</t>
  </si>
  <si>
    <t>Abdominoplastia</t>
  </si>
  <si>
    <t>Resección plástica de hasta 2 cicatrices (cualquier localización o tamaño)</t>
  </si>
  <si>
    <t>Injertos hasta 10% superficie corporal receptora</t>
  </si>
  <si>
    <t>Orquidectomía ampliada por cáncer testicular</t>
  </si>
  <si>
    <t>Exodoncia simple diente permanente</t>
  </si>
  <si>
    <t>Exodoncia diente primario</t>
  </si>
  <si>
    <t>Consulta especialidad Periodoncia</t>
  </si>
  <si>
    <t>Exodoncia de dientes retenidos</t>
  </si>
  <si>
    <t>Elevación de piso del seno maxilar</t>
  </si>
  <si>
    <t>Implante oseointegrado</t>
  </si>
  <si>
    <t>Nefrectomía parcial cualquier vía y técnica. Incluye disección ganglionar etapificadora o reductiva</t>
  </si>
  <si>
    <t>Tratamiento quirurgico de anomalías cráneo faciales</t>
  </si>
  <si>
    <t>Tiroidectomía total ampliada (incluye extirpación de estructuras anatómicas vecinas)</t>
  </si>
  <si>
    <t>NO BENEFI-CIARIOS</t>
  </si>
  <si>
    <t>POR 
HONORARIOS</t>
  </si>
  <si>
    <t>POR
CONSULTORES
DE LLAMADA</t>
  </si>
  <si>
    <t>NO BENEFI-CIARIO</t>
  </si>
  <si>
    <t>TOTAL BENEFI-CIARIOS</t>
  </si>
  <si>
    <t>2701XXX</t>
  </si>
  <si>
    <t>2702XXX</t>
  </si>
  <si>
    <t>2703XXX</t>
  </si>
  <si>
    <t>Taponamiento nasal anterior (proc. aut.)</t>
  </si>
  <si>
    <t>Taponamiento nasal posterior</t>
  </si>
  <si>
    <t>Glosectomía total</t>
  </si>
  <si>
    <t>Extirpación tumor maligno de base de lengua</t>
  </si>
  <si>
    <t xml:space="preserve">Extirpacion de  tumor benigno de la base de la lengua                                                                                      </t>
  </si>
  <si>
    <t>Punción aspirativa con aguja fina de nódulo tiroideo</t>
  </si>
  <si>
    <t>Extirpación de Tiroides lingual</t>
  </si>
  <si>
    <t>Extirpacion total ampliada del hueso temporal</t>
  </si>
  <si>
    <t>Maxilectomia parcial y reparación protésica</t>
  </si>
  <si>
    <t>Osteotomias segmentarias del maxilar o mandíbula</t>
  </si>
  <si>
    <t>Osteotomias totales del maxilar o mandibula (tipo Le Fort I o sagital de rama)</t>
  </si>
  <si>
    <t>Reducción cerrada de fracturas maxilofaciales</t>
  </si>
  <si>
    <t>Reduccion abierta de fracturas maxilofaciales y estabilizacion con elementos de osteosintesis,</t>
  </si>
  <si>
    <t>Reducción abierta de fracturas maxilofaciales con osteosintesis única,</t>
  </si>
  <si>
    <t xml:space="preserve">Remoción de arcos dentarios o ligaduras de alambre </t>
  </si>
  <si>
    <t>Drenaje de absceso o flegmón de piso de boca</t>
  </si>
  <si>
    <t>Drenaje de absceso o flegmón periamigdaliano</t>
  </si>
  <si>
    <t>Drenaje de absceso o flegmón de vestíbulo bucal</t>
  </si>
  <si>
    <t>Parotidectomía suprafacial con disección y preservación del nervio facial</t>
  </si>
  <si>
    <t>Parotidectomía total, con disección y preservación del nervio facial.</t>
  </si>
  <si>
    <t>Totalización de parotidectomía previa o parotidectomía del lóbulo profundo</t>
  </si>
  <si>
    <t>Extirpación de glándula salival submandibular</t>
  </si>
  <si>
    <t>Cierre de fístula salival: reparación del conducto de excreción</t>
  </si>
  <si>
    <t>Tratamiento quirúrgico pólipo nasal</t>
  </si>
  <si>
    <t>Volúmenes pulmonares por lavado de nitrógeno</t>
  </si>
  <si>
    <t>Drenaje de colecciones líquidas hepáticas</t>
  </si>
  <si>
    <t>Entrenamiento cardiorespiratorio funcional</t>
  </si>
  <si>
    <t>Biopsia estereotáxica cerebral con marco de estereotaxia o neuronavegador</t>
  </si>
  <si>
    <t>Prueba calórica o prueba calórica mínima (proc.aut.)</t>
  </si>
  <si>
    <t>Examen funcional de VIII par</t>
  </si>
  <si>
    <t>Cauterización uni o bilateral de vasos en fosa nasal anterior</t>
  </si>
  <si>
    <t>Operación radical de oído</t>
  </si>
  <si>
    <t>Tratamiento quirúrgico de tumor glómico timpánico</t>
  </si>
  <si>
    <t>Ecotomografias ( Sin Ecografía Obstetr. Y Abdominal )</t>
  </si>
  <si>
    <t>Ecografías Obstétricas</t>
  </si>
  <si>
    <t xml:space="preserve">Ecotomografias abdominal </t>
  </si>
  <si>
    <t>MODALIDAD ARANCEL INSTITUCIONAL</t>
  </si>
  <si>
    <t>MODALIDAD LIBRE ELECCIÓN + LO NO ARANCELADO</t>
  </si>
  <si>
    <t>TOTAL 
FACTURADO</t>
  </si>
  <si>
    <t>TOTAL PRODUCCIÓN</t>
  </si>
  <si>
    <t xml:space="preserve">SECCIÓN E: INTERVENCIONES QUIRÚRGICAS POR TIPO DE INTERVENCIÓN </t>
  </si>
  <si>
    <t>0302078</t>
  </si>
  <si>
    <t>0302080</t>
  </si>
  <si>
    <t>Vitamina B6 por HPLC</t>
  </si>
  <si>
    <t>0302081</t>
  </si>
  <si>
    <t>0302082</t>
  </si>
  <si>
    <t>0303049</t>
  </si>
  <si>
    <t>Catecolaminas en sangre (incluye medición de Adrenalina, Noradrenalina y Dopamina por separado por métodos cromatográficos)</t>
  </si>
  <si>
    <t>0304006</t>
  </si>
  <si>
    <t>0306038</t>
  </si>
  <si>
    <t>0306094</t>
  </si>
  <si>
    <t>Antígeno galactomanano</t>
  </si>
  <si>
    <t>0306095</t>
  </si>
  <si>
    <t>Parásitos: determinación por reacción de polimerasa en cadena (PCR)</t>
  </si>
  <si>
    <t>0306096</t>
  </si>
  <si>
    <t>Parásitos: test rápido anticuerpos (Chagas y otros)</t>
  </si>
  <si>
    <t>0306082</t>
  </si>
  <si>
    <t>0307024</t>
  </si>
  <si>
    <t>Reacción cutánea a alergenos  (incluye el valor de los alergenos)</t>
  </si>
  <si>
    <t>0308045</t>
  </si>
  <si>
    <t>0308046</t>
  </si>
  <si>
    <t>0403018</t>
  </si>
  <si>
    <t>0403019</t>
  </si>
  <si>
    <t xml:space="preserve">Tomografía Computarizada de Columna Lumbar </t>
  </si>
  <si>
    <t>0403020</t>
  </si>
  <si>
    <t>Tomografía Computarizada de Abdomen y Pelvis</t>
  </si>
  <si>
    <t>0403021</t>
  </si>
  <si>
    <t>Tomografía Computarizada Pielografía</t>
  </si>
  <si>
    <t>0403022</t>
  </si>
  <si>
    <t>Tomografía Computarizada Urografía</t>
  </si>
  <si>
    <t>0403023</t>
  </si>
  <si>
    <t>0403024</t>
  </si>
  <si>
    <t>Tomografía Computarizada Planificación Radioterapia</t>
  </si>
  <si>
    <t>0403025</t>
  </si>
  <si>
    <t>Tomografía Computarizada de Calcio Coronario</t>
  </si>
  <si>
    <t>0403104</t>
  </si>
  <si>
    <t>0403105</t>
  </si>
  <si>
    <t>Tomografía Computarizada Angio de Pelvis</t>
  </si>
  <si>
    <t>0403106</t>
  </si>
  <si>
    <t>0405017</t>
  </si>
  <si>
    <t xml:space="preserve">Resonancia Magnética Angiografía de Encéfalo </t>
  </si>
  <si>
    <t>0405018</t>
  </si>
  <si>
    <t>Resonancia Magnética Angiografía de Cuello</t>
  </si>
  <si>
    <t>0405019</t>
  </si>
  <si>
    <t xml:space="preserve">Resonancia Magnética Angiografía de Tórax </t>
  </si>
  <si>
    <t>0405020</t>
  </si>
  <si>
    <t xml:space="preserve">Resonancia Magnética Angiografía de Abdomen </t>
  </si>
  <si>
    <t>0405021</t>
  </si>
  <si>
    <t xml:space="preserve">Resonancia Magnética Angiografía de Pelvis </t>
  </si>
  <si>
    <t>0405022</t>
  </si>
  <si>
    <t xml:space="preserve">Resonancia Magnética  Angiografía de Extremidad Superior Unilateral </t>
  </si>
  <si>
    <t>0405023</t>
  </si>
  <si>
    <t xml:space="preserve">Resonancia Magnética  Angiografia de Extremidad Inferior Unilateral </t>
  </si>
  <si>
    <t>0301094</t>
  </si>
  <si>
    <t>Estudio de la hemoglobinuria paroxística nocturna (HPN) por citometría de flujo</t>
  </si>
  <si>
    <t>0301095</t>
  </si>
  <si>
    <t>Dímero-D</t>
  </si>
  <si>
    <t>Osmolalidad en sangre</t>
  </si>
  <si>
    <t>0303050</t>
  </si>
  <si>
    <t>Metanefrinas urinarias (incluye determinación de Metanefrina y Normetanefrina por separado por métodos cromatográficos)</t>
  </si>
  <si>
    <t>0303051</t>
  </si>
  <si>
    <t>Catecolaminas urinarias (incluye medición de Adrenalina, Noradrenalina y Dopamina por separado por métodos cromatográficos)</t>
  </si>
  <si>
    <t>0306091</t>
  </si>
  <si>
    <t>0306093</t>
  </si>
  <si>
    <t>Resonancia Magnética Fetal</t>
  </si>
  <si>
    <t xml:space="preserve">COMPRAS REALIZADAS AL SISTEMA </t>
  </si>
  <si>
    <t>PAGO POR PRESTACIONES ($)</t>
  </si>
  <si>
    <t>TOTAL BENEFICIARIOS MAI</t>
  </si>
  <si>
    <t xml:space="preserve">Sinoviortesis en paciente hemofílico </t>
  </si>
  <si>
    <t xml:space="preserve">Otras cirugías periarticulares hemofilicos </t>
  </si>
  <si>
    <t>COMPRAS REALIZADAS AL SISTEMA</t>
  </si>
  <si>
    <t>Día Cama Residencia Protegida</t>
  </si>
  <si>
    <t xml:space="preserve">Cierre percutáneo del foramen oval con dispositivo </t>
  </si>
  <si>
    <t>Cierre de fistula de esófago-colon-gástrica  cirugía</t>
  </si>
  <si>
    <t>TOTAL PRODUCCION</t>
  </si>
  <si>
    <t>Total ARANCEL MAI</t>
  </si>
  <si>
    <t>TOTAL ARANCEL MLE Y NO ARANCELADO</t>
  </si>
  <si>
    <t>TOTAL ARANCEL MAI</t>
  </si>
  <si>
    <t xml:space="preserve"> TOTAL ARANCEL MLE Y NO ARANCELADO </t>
  </si>
  <si>
    <t xml:space="preserve"> TOTAL</t>
  </si>
  <si>
    <t>SERVICIO DE SALUD / ESTABLECIMIENTO MUNICIPAL</t>
  </si>
  <si>
    <t>OTRAS CONSULTAS Y ATENCION MEDICA</t>
  </si>
  <si>
    <t>OTRA EDUCADION DE GRUPO</t>
  </si>
  <si>
    <t>OTROS PROGRAMAS</t>
  </si>
  <si>
    <t>OTRAS VISITAS DOMICILIARIAS</t>
  </si>
  <si>
    <t xml:space="preserve">Evaluacion de la voz (incluye respiracion, tonicidad     </t>
  </si>
  <si>
    <t xml:space="preserve">Evaluacion del habla (incluye articulacion, prosodia,     </t>
  </si>
  <si>
    <t>BENEFICIARIOS MAI</t>
  </si>
  <si>
    <t>B17</t>
  </si>
  <si>
    <t>REM-B17.   ACTIVIDADES DE APOYO DIAGNOSTICO y TERAPEUTICO</t>
  </si>
  <si>
    <t>SECCIÓN K: OTRAS ATENCIONES A PACIENTES AMBULATORIOS</t>
  </si>
  <si>
    <t>SECCIÓN L: OTROS TRASLADOS DE PACIENTES</t>
  </si>
  <si>
    <t>TOTAL BENEFICIARIOS</t>
  </si>
  <si>
    <t>NO BENEFICIARIOS</t>
  </si>
  <si>
    <t>SERIE BS</t>
  </si>
  <si>
    <t>Radiografía de pelvis, cadera o coxofemoral de 1er screening  (entre 3 -6 meses)</t>
  </si>
  <si>
    <t>0302077</t>
  </si>
  <si>
    <t>Vitamina B12 por inmunoensayo</t>
  </si>
  <si>
    <t>0303123</t>
  </si>
  <si>
    <t>Índice androgénico (incluye Testosterona Total y SHBG)</t>
  </si>
  <si>
    <t>0305089</t>
  </si>
  <si>
    <t>0405024</t>
  </si>
  <si>
    <t xml:space="preserve">Resonancia Magnética de Mano o Muñeca </t>
  </si>
  <si>
    <t>0405025</t>
  </si>
  <si>
    <t xml:space="preserve">Resonancia Magnética de Antebrazo o Brazo </t>
  </si>
  <si>
    <t>0405026</t>
  </si>
  <si>
    <t xml:space="preserve">Resonancia Magnética de Codo </t>
  </si>
  <si>
    <t>0405027</t>
  </si>
  <si>
    <t xml:space="preserve">Resonancia Magnética de Hombro </t>
  </si>
  <si>
    <t>0405028</t>
  </si>
  <si>
    <t xml:space="preserve">Resonancia Magnética de Pie, Antepie o Tobillo </t>
  </si>
  <si>
    <t>0405029</t>
  </si>
  <si>
    <t>Resonancia Magnética de Pierna</t>
  </si>
  <si>
    <t>0405030</t>
  </si>
  <si>
    <t>Resonancia Magnética de Mama (bilateral)</t>
  </si>
  <si>
    <t xml:space="preserve"> 5099109 </t>
  </si>
  <si>
    <t xml:space="preserve"> 5099056 </t>
  </si>
  <si>
    <t>0405031</t>
  </si>
  <si>
    <t xml:space="preserve">RETIRO DE ELEMENTOS DE OSTEOSINTESIS             </t>
  </si>
  <si>
    <t>INTERVENCIONES QUIRÚRGICAS MAYORES NO AMBULATORIAS ELECTIVAS</t>
  </si>
  <si>
    <t xml:space="preserve">CIRUGÍA TRAUMATOLÓGICA            </t>
  </si>
  <si>
    <t xml:space="preserve">Desobturacion de conductos </t>
  </si>
  <si>
    <t>0401064</t>
  </si>
  <si>
    <t>RETIRO ELEMENTOS OSTEOSINTESIS</t>
  </si>
  <si>
    <t>CIRUGIA DE TORAX</t>
  </si>
  <si>
    <t xml:space="preserve"> TOTAL PRODUCCION </t>
  </si>
  <si>
    <t>MODALIDAD ARANCEL INSTITUCIONAL (SE INCLUYEN ABORTOS)</t>
  </si>
  <si>
    <t>Día Cama de Hospitalización Medicina y Especialidades (sala 3 camas o más de pensionado o medio pensionado).</t>
  </si>
  <si>
    <t>0202105</t>
  </si>
  <si>
    <t>Día Cama de Hospitalización Cirugía (sala 3 camas o más de pensionado o medio pensionado)</t>
  </si>
  <si>
    <t>0202109</t>
  </si>
  <si>
    <t>Día Cama de Hospitalización Pediatría (sala 3 camas o más de pensionado o medio pensionado)</t>
  </si>
  <si>
    <t>0202113</t>
  </si>
  <si>
    <t>Día Cama de Hospitalización Obstetricia y Ginecología (sala 3 camas o más de pensionado o medio pensionado)</t>
  </si>
  <si>
    <t>Biopsia de médula</t>
  </si>
  <si>
    <t>Tratamiento percutáneo de la coartación aortica</t>
  </si>
  <si>
    <t>Comité junta médica</t>
  </si>
  <si>
    <t>Consultorías médicas de especialidades</t>
  </si>
  <si>
    <t>Consultorías odontólogos</t>
  </si>
  <si>
    <t>Consejerias Individual por profesional de salud</t>
  </si>
  <si>
    <t>Consejerias Familiar por  profesionales de salud</t>
  </si>
  <si>
    <t>Instalación vendaje compresivo (Coban)</t>
  </si>
  <si>
    <t xml:space="preserve">Estudio receptor donante cadáver </t>
  </si>
  <si>
    <t xml:space="preserve">Estudio receptor donante vivo </t>
  </si>
  <si>
    <t xml:space="preserve">Estudio receptores corazón-pulmón </t>
  </si>
  <si>
    <t xml:space="preserve">Estudio pacientes trasplante medula ósea </t>
  </si>
  <si>
    <t>Trasplante de medula autólogo</t>
  </si>
  <si>
    <t>Trasplante de medula alógeno</t>
  </si>
  <si>
    <t>Trasplante medula de cordón</t>
  </si>
  <si>
    <t>Trasplante medula aploidentico</t>
  </si>
  <si>
    <t>Trasplante de córnea (incluye procuramiento y seguimiento por un año)</t>
  </si>
  <si>
    <t xml:space="preserve">Soporte pretrasplante hepático extracorporeo por sesión </t>
  </si>
  <si>
    <t xml:space="preserve">Mantención donante cadáver (pulmón, corazón o hígado) (muerte cerebral) </t>
  </si>
  <si>
    <t>Biopsia hepática</t>
  </si>
  <si>
    <t>Biopsia muscular</t>
  </si>
  <si>
    <t>Biopsia rápida en quirófano</t>
  </si>
  <si>
    <t>Infiltraciones terapéuticas guíado por ecotomografía</t>
  </si>
  <si>
    <t>Implantación estimulador vagal epilepsia refractaria menores de 15 años</t>
  </si>
  <si>
    <t>Adenograma, mielograma, c/u</t>
  </si>
  <si>
    <t>Agregación plaquetaria con diferentes agonistas</t>
  </si>
  <si>
    <t>Tiempo de lisis del coágulo</t>
  </si>
  <si>
    <t>Prueba de antiglobulina directa</t>
  </si>
  <si>
    <t>Tiempo de lisis de euglobulinas</t>
  </si>
  <si>
    <t>Clasificación sanguínea AB0 y RhD</t>
  </si>
  <si>
    <t>Hemoglobina glicada A1c</t>
  </si>
  <si>
    <t>Electroforesis de hemoglobina</t>
  </si>
  <si>
    <t>Cuantificación de heparina</t>
  </si>
  <si>
    <t>Identificación de anticuerpos irregulares eritrocitarios</t>
  </si>
  <si>
    <t>Tiempo de protrombina (incluye INR, Razón Internacional Normalizada)</t>
  </si>
  <si>
    <t>Tiempo de sangria (no incluye dispositivo asociado)</t>
  </si>
  <si>
    <t>Factor Von Willebrand antigénico (FVW:Ag)</t>
  </si>
  <si>
    <t>Factor Von Willebrand antigénico Cofactor Ristocetina (FVW:CoRis)</t>
  </si>
  <si>
    <t xml:space="preserve">Resistencia a la Proteina C activada </t>
  </si>
  <si>
    <t>Cuerpos cetónicos en sangre</t>
  </si>
  <si>
    <t>Lactato en sangre</t>
  </si>
  <si>
    <t>Cobre en sangre</t>
  </si>
  <si>
    <t>Colinesterasa en suero o plasma</t>
  </si>
  <si>
    <t>Clearance de creatinina (proc.aut.)</t>
  </si>
  <si>
    <t>Perfil lipídico (incluye mediciones de colesterol total, HDL-colesterol y trigliceridos con estimaciones por fórmula de LDL-colesterol, VLDL-colesterol y colesterol no-HDL)</t>
  </si>
  <si>
    <t>Lipasa en sangre</t>
  </si>
  <si>
    <t>Litio en sangre</t>
  </si>
  <si>
    <t>Magnesio en sangre</t>
  </si>
  <si>
    <t>Triglicéridos en sangre (proc.aut.)</t>
  </si>
  <si>
    <t>Dehidroepiandrosterona sulfato (DHEA-S)</t>
  </si>
  <si>
    <t>Gonadotrofina coriónica, sub-unidad beta (cuantificación)</t>
  </si>
  <si>
    <t>Proteina C reactiva por técnicas automatizadas</t>
  </si>
  <si>
    <t>Detección, identificación y titulación de crioaglutininas</t>
  </si>
  <si>
    <t>Anticuerpos antitransglutaminasa (TTG)</t>
  </si>
  <si>
    <t>Baciloscopía por método de concentración</t>
  </si>
  <si>
    <t>Cultivo para Bordetella</t>
  </si>
  <si>
    <t>Cultivo para micobacterias (incluye bacilo de Koch)</t>
  </si>
  <si>
    <t>Cultivo mycoplasma y ureaplasma, c/u.</t>
  </si>
  <si>
    <t>Brucella abortus, melitensis y suis, anticuerpos, por Aglutinación o Elisa</t>
  </si>
  <si>
    <t>Coproparasitario seriado para fasciola hepática (incluye diagnóstico de gusanos macroscópicos y examen microscópico de 10 muestras por método de Telemann y simultaneamente por técnica de Sedimentación rápida (Copa Cónica).</t>
  </si>
  <si>
    <t>Estudio de gusanos macroscópicos</t>
  </si>
  <si>
    <t>Hemoparasitos, diagnóstico por técnica de Microstrout o similar en hasta 10 tubos capilares, cada sesión (Chagas)</t>
  </si>
  <si>
    <t>Parásitos IgG/IgM (Chagas, Hidatidosis, Toxocariasis y otros por Elisa o Inmunofluorescencia), c/u</t>
  </si>
  <si>
    <t>Virus Hepatitis A, anticuerpos IgG, IgM o totales c/u</t>
  </si>
  <si>
    <t>Virus hepatitis B, anticuerpos contra antígeno superficie</t>
  </si>
  <si>
    <t xml:space="preserve">Electrolitos (sodio, potasio, cloro), en exudados, secreciones y otros líquidos, c/u </t>
  </si>
  <si>
    <t>Eosinófilos en secreciones</t>
  </si>
  <si>
    <t>pH en exudados, secreciones y otros líquidos (proc. aut.)</t>
  </si>
  <si>
    <t>Fructosa seminal</t>
  </si>
  <si>
    <t>Creatinina en exudados, secreciones y otros líquidos (proc. aut.)</t>
  </si>
  <si>
    <t>Ácido úrico en orina (cuantitativo)</t>
  </si>
  <si>
    <t>Gonadotrofina coriónica, sub-unidad beta en orina (test rápido)</t>
  </si>
  <si>
    <t>Sedimento de orina (proc. aut.)</t>
  </si>
  <si>
    <t xml:space="preserve">Radiografía columna lumbar o lumbosacra ( frontal, lateral y focalizada en el 5° espacio)   </t>
  </si>
  <si>
    <t>Galactografía, unilateral</t>
  </si>
  <si>
    <t>Ventriculografía cardiaca isotópica de equilibrio con glóbulos rojos</t>
  </si>
  <si>
    <t>Estudio dinámico renal con Tc 99 - MAG 3 o EC</t>
  </si>
  <si>
    <t>Prueba de compatibilidad por unidad de glóbulos rojos estudiada (proc. aut.)</t>
  </si>
  <si>
    <t>Tratamiento quirúrgico del traumatismo craneoencefálico  abierto o penetrante (herida a bala u otro elemento penetrante)</t>
  </si>
  <si>
    <t>Cirugía descompresiva de fosa posterior u occipito-vertebral en Malformación de Chiari y/o siringomielia</t>
  </si>
  <si>
    <t>Tratamiento quirúrgico de tumor espinal extradural</t>
  </si>
  <si>
    <t>Liberación quirúrgica de nervio periférico extracraneano (trat. quir. del Síndrome del Túnel Carpiano, tarso u otro)</t>
  </si>
  <si>
    <t>Liberación de nervio cubital a nivel del codo, cualquier técnica</t>
  </si>
  <si>
    <t>Extracción cuerpo extraño en conducto auditivo externo</t>
  </si>
  <si>
    <t>Extirpación de tumor de conducto auditivo externo</t>
  </si>
  <si>
    <t>Tratamiento quirúrgico de Mucositis timpánica, otitis media con efusión uni o bilateral</t>
  </si>
  <si>
    <t>Reconstitución plástica de conducto auditivo externo cartilaginoso</t>
  </si>
  <si>
    <t>Sección y/o resección frenillos cavidad bucal</t>
  </si>
  <si>
    <t>Extracción de cálculos o tapones salivales</t>
  </si>
  <si>
    <t>Tratamiento quirúrgico de seno frontal, cualquier vía</t>
  </si>
  <si>
    <t>Antrostomía seno maxilar, cualquier vía</t>
  </si>
  <si>
    <t>Reexploración cervical paratiroides por persistencia o recidiva hiperparatiroidismo</t>
  </si>
  <si>
    <t>Extirpación de quiste o mucocele de glándula salival menor de labios</t>
  </si>
  <si>
    <t>Tratamiento quirúrgico Torticolis Congénita</t>
  </si>
  <si>
    <t>Extirpación ampliada de nariz incluyendo parte esqueleto facial (naso-etmoidiana)</t>
  </si>
  <si>
    <t>Resección parcial de mandíbula</t>
  </si>
  <si>
    <t xml:space="preserve">Extirpación de tumor intraoral amplia en tercio posterior cavidad oral (región faringea) </t>
  </si>
  <si>
    <t>Toma de injertos-óseo (costal, ilíaco, tibial o similares) c/u.</t>
  </si>
  <si>
    <t>Mamoplastía de aumento (unilateral)</t>
  </si>
  <si>
    <t>Cabeza, cuello, genitales: tratamiento quirúrgico de tumor maligno por escisión total o parcial, con o sin sutura, por cada lesión o melanoma cualquier localización</t>
  </si>
  <si>
    <t>Resto del cuerpo: tratamiento quirúrgico de tumor maligno por escisión total o parcial, con o sin sutura, por cada lesión</t>
  </si>
  <si>
    <t xml:space="preserve">Cabeza, cuello, genitales o melanoma cualquier ubicación: ampliación de márgenes quirúrgicos de tumor maligno extirpado previamente </t>
  </si>
  <si>
    <t>Resto del cuerpo: ampliación de márgenes quirúrgicos de tumor maligno extirpado prevíamente</t>
  </si>
  <si>
    <t>Herida cortante o contusa complicada, reparación y sutura (más de 5 cm)</t>
  </si>
  <si>
    <t xml:space="preserve">Cabeza, cuello, genitales: extirpación de lesión benigna subepidérmica, incluye tumor sólido, quiste epidérmico y lipoma por lesión </t>
  </si>
  <si>
    <t xml:space="preserve">Resto del cuerpo: extirpación de lesión benigna subepidérmica, incluye tumor sólido, quiste epidérmico y lipoma por lesión </t>
  </si>
  <si>
    <t>Vaciamiento (disección) radical cuello (v.r.c.) clásico ipsilateral</t>
  </si>
  <si>
    <t>Cirugía ruptura traqueobronquial o tratamiento quirúrgico fístula bronquial por esternotomía media</t>
  </si>
  <si>
    <t>Tratamiento quirúrgico de absceso prostático y/o vesículas seminales, cualquier vía o técnica</t>
  </si>
  <si>
    <t>Anastomosis deferentes o epididimo-deferencial</t>
  </si>
  <si>
    <t xml:space="preserve">Exploración escroto agudo. Incluye hematocele por trauma, destorción y fijación testículo, hidatidectomía  y eversión bilateral si corresponde </t>
  </si>
  <si>
    <t>Implantación prótesis peneana cualquier tipo o vía (no incluye prótesis)</t>
  </si>
  <si>
    <t>Tratamiento integral litiasis urinaria por vía litotripsia extracorpórea</t>
  </si>
  <si>
    <t>Artrotomia de codo, muñeca, tobillo o temporomandibular, c/u</t>
  </si>
  <si>
    <t>Lesiones quísticas intraosea: legrado óseo, c/s relleno de injertos</t>
  </si>
  <si>
    <t>Osteosintesis en fractura de arco anterior de pelvis y disyunciones pubianas</t>
  </si>
  <si>
    <t>Parto presentación cefálica o podálica, c/s episiotomía, c/s sutura, c/s fórceps, c/s inducción, c/s versión interna, c/s revisión, c/s extracción manual de placenta, c/s monitorización. (Unico o Múltiple)</t>
  </si>
  <si>
    <t>Fototerapia a recién nacidos</t>
  </si>
  <si>
    <t>Ablación septal con Alcohol en las Miocardiopatías Hipertróficas,</t>
  </si>
  <si>
    <t>Extraccion endovascular de electrodos de dispositivos implantados (marcapasos, desfibriladores o resincronizadores)</t>
  </si>
  <si>
    <t>Implantación Resincronizador (No Incluye Electrodos)</t>
  </si>
  <si>
    <t>Reposición por desplazamiento electrodo</t>
  </si>
  <si>
    <t>Recambio Desfibrilador Cardiaco Bicameral</t>
  </si>
  <si>
    <t xml:space="preserve">Reposicion electrodo Auricular </t>
  </si>
  <si>
    <t xml:space="preserve">Reposiciones parciales equipo marcapaso </t>
  </si>
  <si>
    <t>Ultrasonido intracardiaco: ICE</t>
  </si>
  <si>
    <t>Ultrasonido intravascular: IVUS</t>
  </si>
  <si>
    <t>Extracción de cuerpos extraños intravascular</t>
  </si>
  <si>
    <t>Cierre percutáneo del foramen oval con dispositivo Amplatzer: FOP</t>
  </si>
  <si>
    <t>Guía de presión intracoronaria: PW.</t>
  </si>
  <si>
    <t>Implantación percutánea de válvula aórtica: TAVI</t>
  </si>
  <si>
    <t>Angioplastia con stent en ramas pulmonares</t>
  </si>
  <si>
    <t>Tratamiento endovascular enfermedad arterial oclusiva de extremidades</t>
  </si>
  <si>
    <t>Micro embolizaciones mal formación arterio venosa</t>
  </si>
  <si>
    <t>Instalación de ECMO adulto (cirugía)</t>
  </si>
  <si>
    <t>Instalación de ECMO Pediátrico (cirugía)</t>
  </si>
  <si>
    <t>Trasplante corazón</t>
  </si>
  <si>
    <t>Implante marcapaso DDD con resincronización cardiaca</t>
  </si>
  <si>
    <t>Implante marcapaso VVI con resincronisador cardiaco</t>
  </si>
  <si>
    <t>Trasplante pulmón</t>
  </si>
  <si>
    <t>Coagulación Endoscópica con Argón plasma (digestivo alto y bajo)</t>
  </si>
  <si>
    <t xml:space="preserve">Instalacion de sonda vesical </t>
  </si>
  <si>
    <t xml:space="preserve">Extracción percutánea de calculos renales </t>
  </si>
  <si>
    <t>Plasmaferesis en patología renal</t>
  </si>
  <si>
    <t>Braquiterapia alta tasa en dosis (HDR)</t>
  </si>
  <si>
    <t>Braquiterapia baja tasa en dosis (LDR)</t>
  </si>
  <si>
    <t>Teleterapia de alta complejidad con acelerador lineal (3D)</t>
  </si>
  <si>
    <t xml:space="preserve">Teleterapia estándar (3D) con acelerador lineal </t>
  </si>
  <si>
    <t>Telecobaltoterapia con acelerador lineal</t>
  </si>
  <si>
    <t>Radiografía de silla turca frontal y lateral</t>
  </si>
  <si>
    <t>Ecografía transcraneana</t>
  </si>
  <si>
    <t>Ecografía abdominal o de vasos testiculares</t>
  </si>
  <si>
    <t>Ecografía doppler de vasos placentarios</t>
  </si>
  <si>
    <t>Revascularización intracraneana indirecta (endodurosinangiosis, multitrepanación, emás, etc)</t>
  </si>
  <si>
    <t xml:space="preserve">Extirpación total o parcial de la glándula lagrimal </t>
  </si>
  <si>
    <t>Desgarro  con o sin desprendimiento, diatermo y/o crio y/o fotocoagulación (incluye endofotocoagulación intraquirúrgica )</t>
  </si>
  <si>
    <t>Vasculopatía retinal (excepto retinopatía proliferativa) diatermo y/o crio y/o fotocoagulación (incluye endofotocoagulación intraquirúrgica)</t>
  </si>
  <si>
    <t xml:space="preserve">Estapedectomía o estapedostomía </t>
  </si>
  <si>
    <t xml:space="preserve">Turbinectomía o cauterización de cornetes, cualquier técnica </t>
  </si>
  <si>
    <t>Tratamiento quirúrgico de las fistulas buco-sinusales o buco-nasales  y/o retiro cuerpos extraños del seno maxilar</t>
  </si>
  <si>
    <t xml:space="preserve">Fract. nasal reciente, cerrada o expuesta, reducción c/s inmovilización </t>
  </si>
  <si>
    <t xml:space="preserve">Seno esfenoidal, abertura por cualquier vía </t>
  </si>
  <si>
    <t xml:space="preserve">Tumor benigno de cuerdas vocales, trat. quirúrgico por vía abierta </t>
  </si>
  <si>
    <t>Tumor benigno de cuerdas vocales, trat. quirúrgico por vía endoscópica</t>
  </si>
  <si>
    <t xml:space="preserve">Estenosis laringotraqueales y/o faríngeas, trat. quir. por vía abierta (incluye reconstrucción laringotraqueal) </t>
  </si>
  <si>
    <t>Autotransplante de paratiroides (operación asociada a algunas de las prestaciones de tiroides y paratiroides)</t>
  </si>
  <si>
    <t>Paratiroidectomía o exploración paratiroides con exploración de mediastino, abordaje transtorácico.</t>
  </si>
  <si>
    <t>Paratiroidectomía o exploración de paratiroides (abordaje cervical, clásico o mínimamente invasivo)</t>
  </si>
  <si>
    <t xml:space="preserve">Cierre mucoso vestíbulo oral o gingivo-periostio-plastia </t>
  </si>
  <si>
    <t>Puente aorto-visceral (renal, mesentérico o similar); c/u</t>
  </si>
  <si>
    <t>Safenectomía interna y/o externa, unilateral, o endoablación por cualquier técnica (láser, radiofrecuencia o similar).</t>
  </si>
  <si>
    <t>Cirugía del opérculo torácico (resección de primera costilla, cualquier abordaje); unilateral</t>
  </si>
  <si>
    <t>Enteroscopía</t>
  </si>
  <si>
    <t>Litiasis renal o ureteral  por cirugía abierta o laparoscópica, por pielotomía o nefrotomía mínima o anatrófica.</t>
  </si>
  <si>
    <t>Nefrectomía por patología benigna o malformación o trasplante.</t>
  </si>
  <si>
    <t>Drenaje percutáneo o endoscópico de hidronefrosis.  (proc.autónomo)</t>
  </si>
  <si>
    <t>Nefroureterectomía en patología tumoral o malformación, cualquier vía o técnica.</t>
  </si>
  <si>
    <t xml:space="preserve">Ureterectomía, ureteroplastia, ureterorrafia, ureterolisis, transureteroanastomosis, cualquier vía o técnica. </t>
  </si>
  <si>
    <t>Cistectomía radical, cualquier vía o técnica, incluye linfadenectomía ampliada.</t>
  </si>
  <si>
    <t>Reparación vesical por trauma o daño de cualquier tipo.</t>
  </si>
  <si>
    <t>Cirugía abierta o endoscópica de lesiones cuello vesical y/o hemovejiga primaria o post cirugía próstata o vejiga</t>
  </si>
  <si>
    <t>Extirpación divertículo o quiste para-uretral, cualquier vía</t>
  </si>
  <si>
    <t>Uretroplastía sin substitución - uretrorrafía</t>
  </si>
  <si>
    <t>Uretroplastía de substitución, cada tiempo</t>
  </si>
  <si>
    <t>Incontinencia urinaria de esfuerzo o d.i.e. (disfunción intrínseca del esfinter), cualquier vía única o combinada, con o sin instalación de mallas, elementos protésicos o esfínter artificial.</t>
  </si>
  <si>
    <t>Uretrectomía y /o plastía  abierta de uretra posterior por  trauma o, estenosis  o cualquier etiología</t>
  </si>
  <si>
    <t>Adenoma o cáncer prostático, resección endoscópica desobstructiva, cualquier técnica (uni, bipolar, láser u otros)</t>
  </si>
  <si>
    <t>Biopsia quirúrgica de testículo y/o aspiración epididimaria.</t>
  </si>
  <si>
    <t>Descenso testicular con o sin hernia, cualquier tiempo, cualquier técnica</t>
  </si>
  <si>
    <t xml:space="preserve">Hidrocele y/o hematocele. Incluye quistes cordón y/o epidídimo y/o hidatidectomías y/o cirugía intravaginal del mismo lado </t>
  </si>
  <si>
    <t>Disección ganglionar lumboaórtica por cáncer testicular. Cualquier vía o técnica, uni o bilateral o modificada.</t>
  </si>
  <si>
    <t>Cirugía del epidídimo y cordón (proc.aut), incluye cirugía intravaginal y/o varicocele mismo lado</t>
  </si>
  <si>
    <t>Varicocele unilateral y/o denervación cordón espermático (incluye quistes, hidátides e hidrocele mismo lado)</t>
  </si>
  <si>
    <t>Cirugía del priapismo cualquier vía o técnica</t>
  </si>
  <si>
    <t>Cirugía traumatismo peneano o curvaturas  adquiridas de la albugínea</t>
  </si>
  <si>
    <t>Histeroscopía diagnóstica (proc. aut.)</t>
  </si>
  <si>
    <t xml:space="preserve">Cúpula radial, (resección con implante de prótesis) artroplastia </t>
  </si>
  <si>
    <t>Radiografía panorámica u ortopantomografía</t>
  </si>
  <si>
    <t>Retinopatía proliferativa, (diabética, hipertensiva, eales y otras) panfotocoagulación trat. completo   (incluye endofotocoagulación intraquirúrgica )</t>
  </si>
  <si>
    <t>Reconstruccion de paredes orbitarias.</t>
  </si>
  <si>
    <t>Electrocardiograma de esfuerzo</t>
  </si>
  <si>
    <t>Septostomía de Rashkind o con controlada con balón</t>
  </si>
  <si>
    <t>Ecocardiograma bidimensional doppler color</t>
  </si>
  <si>
    <t xml:space="preserve">Fistulectomía </t>
  </si>
  <si>
    <t>Acido úrico, en sangre</t>
  </si>
  <si>
    <t>Amilasa, en sangre</t>
  </si>
  <si>
    <t>Aminoácidos, cualitativo, en sangre</t>
  </si>
  <si>
    <t>Calcio, en sangre</t>
  </si>
  <si>
    <t>Creatinina, en sangre</t>
  </si>
  <si>
    <t>Fósforo (fosfatos), en sangre</t>
  </si>
  <si>
    <t>Glucosa, en sangre</t>
  </si>
  <si>
    <t>Nitrógeno ureico y/o úrea, en sangre</t>
  </si>
  <si>
    <t>Calcio iónico. Incluye medición de pH método ión selectivo. No incluye Point of Care Testing POCT</t>
  </si>
  <si>
    <t>Fenilalanina Cuantitativa en Gotas de Sangre Seca</t>
  </si>
  <si>
    <t>FISH Cromosomas X e Y</t>
  </si>
  <si>
    <t>Linfocitos B totales (CD19). Técnica Citometría de Flujo</t>
  </si>
  <si>
    <t>Cultivo para Campylobacter, Yersinia, Vibrio, c/u</t>
  </si>
  <si>
    <t>Cultivo para Legionella</t>
  </si>
  <si>
    <t>Glucosa en exudados, secreciones y otros líquidos</t>
  </si>
  <si>
    <t>Amilasa en Líquidos Biológicos</t>
  </si>
  <si>
    <t>Amilasa cuantitativa en orina</t>
  </si>
  <si>
    <t>Calcio cuantitativo en orina</t>
  </si>
  <si>
    <t>Creatinina cuantitativa en orina</t>
  </si>
  <si>
    <t>Electrolitos (sodio, potasio, cloro) c/u, en orina</t>
  </si>
  <si>
    <t>Fósforo cuantitativo en orina</t>
  </si>
  <si>
    <t>Glucosa (cuantitativo), en orina</t>
  </si>
  <si>
    <t>Hidroxiprolina en orina</t>
  </si>
  <si>
    <t>Nitrógeno ureico o urea en orina (cuantitativo)</t>
  </si>
  <si>
    <t>Proteína (cuantitativa), en orina</t>
  </si>
  <si>
    <t>Tomografía Computarizada de Pelvis (Además incluye Sacro, Coxis, Caderas, Huesos Pélvicos, Articulaciones Sacro Ilíacas). Bilateral</t>
  </si>
  <si>
    <t>Tomografía Computarizada de Colonoscopía Virtual. No incluye instalación de sonda</t>
  </si>
  <si>
    <t>Tomografía Computarizada de Angio Cardíaco. Mínimo 64 cortes</t>
  </si>
  <si>
    <t>Tomografía Computarizada Musculoesquelética por zona anatómica. Por cada segmento o articulación: muslo, pierna, rodillas, antebrazo, codo, muñeca, mano, hombro, pie, tobillo u otros. Bilateral sólo para rodillas</t>
  </si>
  <si>
    <t>Ecografía Partes Blandas o Musculoesquelética (cada zona anatómica)</t>
  </si>
  <si>
    <t>Resonancia Magnética Cráneo Encefálica u Oídos, bilateral</t>
  </si>
  <si>
    <t>Resonancia Magnética de Tórax.( corazón, esternón, clavículas, articulación acromioclavicular, escápula, costillas o articulación esternoclavicular). Toda la pared torácicao cada segmento o articulación.Bilateral</t>
  </si>
  <si>
    <t>Resonancia Magnética de Pelvis. Incluye: osteoarticular de sacroiliacas u osteoarticular de sacrocoxis u osteoarticular de huesos pélvicos u órganos pelvianos (incluye genitales internos y gastrointestinal)</t>
  </si>
  <si>
    <t>Resonancia Magnética de Muslo o Cadera. Unilateral</t>
  </si>
  <si>
    <t xml:space="preserve">Implantes Subcutáneos, instalación o retiro                                                                  </t>
  </si>
  <si>
    <t>CAUSALES</t>
  </si>
  <si>
    <t>CAUSAL N°2 INVIABILIDAD FETAL DE CARÁCTER LETAL</t>
  </si>
  <si>
    <t>CAUSAL N°1              MUJER EMBARAZADA CON RIESGO VITAL</t>
  </si>
  <si>
    <t>CAUSAL N°3 POR VIOLACIÓN</t>
  </si>
  <si>
    <t>Consulta Médica de Especialidad en Obstetricia y Ginecología</t>
  </si>
  <si>
    <t>Aspiración manual endouterina</t>
  </si>
  <si>
    <t>Biopsia corial</t>
  </si>
  <si>
    <t>Diagnóstico Genético Molecular: Displasia Tanatofórica tipo I y II</t>
  </si>
  <si>
    <t xml:space="preserve">Linfocitos T (CD3, CD4, CD8). Técnica Citometría de Flujo       </t>
  </si>
  <si>
    <r>
      <t xml:space="preserve">Natural Killers (CD16, CD 56). Técnica Citometría de Flujo        </t>
    </r>
    <r>
      <rPr>
        <b/>
        <sz val="8"/>
        <color rgb="FFFFFF00"/>
        <rFont val="Verdana"/>
        <family val="2"/>
      </rPr>
      <t xml:space="preserve"> </t>
    </r>
  </si>
  <si>
    <t>&lt; 14 AÑOS</t>
  </si>
  <si>
    <t>14 AÑOS Y MAS</t>
  </si>
  <si>
    <t xml:space="preserve">Consulta Médica de Especialidad en Obstetricia y Ginecología </t>
  </si>
  <si>
    <t>Biopsia Corial</t>
  </si>
  <si>
    <t>Resonancia Magnética fetal</t>
  </si>
  <si>
    <t>"0304007</t>
  </si>
  <si>
    <t>Diagnóstico Genético Molecular:Displasia Tanatofórica tipo I y II</t>
  </si>
  <si>
    <t>Tratamiento Farmacológico Ley IVE (incluye Consulta especialidad en Obstetricia y Ginecología y Fármacos)</t>
  </si>
  <si>
    <t>TOTAL DIAS CAMAS</t>
  </si>
  <si>
    <t>TOTAL EXAMENES DE LABORATORIO</t>
  </si>
  <si>
    <t>TOTAL EXAMENES RADIOLÓGICOS</t>
  </si>
  <si>
    <t>TOTAL EXAMENES POR IMÁGENES</t>
  </si>
  <si>
    <t xml:space="preserve">TOTAL CONSULTAS </t>
  </si>
  <si>
    <t>TOTAL CIRUGÍAS OBSTETRICAS Y PARTOS</t>
  </si>
  <si>
    <t xml:space="preserve">PROCEDIMIENTOS DIAGNOSTICOS NEUROLOGÍA                        </t>
  </si>
  <si>
    <t>Cesárea c/s salpingoligadura o salpingectomía</t>
  </si>
  <si>
    <t>Cesárea con histerectomía</t>
  </si>
  <si>
    <t xml:space="preserve">CIRUGIA OBSTETRICA  </t>
  </si>
  <si>
    <t>Visita domiciaria por otro profesional y técnicos paramédico</t>
  </si>
  <si>
    <t>Ejercicios respiratorios y procedimientos de kinesiterápia torácica (ventilación pulmonar localizada, estimulación de la tos, bloqueos torácicos, vibraciones, percusiones y tapoteos) (proc.aut.)</t>
  </si>
  <si>
    <t xml:space="preserve">Colangiopancreatografia retrograda, por intubacion endoscopica con la ampolla de vater (incluye endoscopia) </t>
  </si>
  <si>
    <t>Orina, físico-químico (aspecto, color, densidad, pH; proteinas, glucosa, cuerpos cetónicos, urobilinogeno, bilirrubina, hemoglobina y nitritos, determinación cualitativa o semi cuantitativa) todos o cada uno de los parámetros (proc. aut.)</t>
  </si>
  <si>
    <t>Consulta por Asistente Social</t>
  </si>
  <si>
    <t>0101308</t>
  </si>
  <si>
    <t>INTERVENCIONES 50%</t>
  </si>
  <si>
    <t>GRUPOS ETARIOS</t>
  </si>
  <si>
    <t>Tratamiento completo de fracturas expuestas de mano o pie, c/u</t>
  </si>
  <si>
    <t>Tratamiento completo de fracturas expuestas de brazo, antebrazo, muslo y pierna, c/u</t>
  </si>
  <si>
    <t>Sinovectomías quirúrgicas, codo o muñeca o metacarpofalángicas, c/u</t>
  </si>
  <si>
    <t>Endoprótesis total de hombro, cualquier técnica</t>
  </si>
  <si>
    <t>Luxación de codo, reducción cruenta</t>
  </si>
  <si>
    <t>Endoprótesis parcial de cadera c/s cementación (cualquier técnica) (no incluye prótesis)</t>
  </si>
  <si>
    <t>Endoprótesis parcial de cadera c/s cementación (cualquier técnica) (incluye prótesis)</t>
  </si>
  <si>
    <t>Absceso orbita del ojo, trat. quir.</t>
  </si>
  <si>
    <t xml:space="preserve">Extracción de cuerpo extraño en oido, (incluye tapón de cerumén) (proc. Aut.) en adultos                                                                             </t>
  </si>
  <si>
    <t xml:space="preserve">Extracción de cuerpo extraño en oido, (incluye tapón de cerumén) (proc. Aut.) en niños                                                                            </t>
  </si>
  <si>
    <t>Rellenado de bombas de administración de fármacos en LCR</t>
  </si>
  <si>
    <t>Punción subdural</t>
  </si>
  <si>
    <t xml:space="preserve">Estenosis laringotraqueales y faríngeas, trat. quir. por vía endoscópica (incluye laser) </t>
  </si>
  <si>
    <t>EXAMENES ANATOMIA PATOLOGICA</t>
  </si>
  <si>
    <t xml:space="preserve">Punción lumbar c/s manometria c/s queckensted   </t>
  </si>
  <si>
    <t>Cariotipo con técnicas especiales (incluye muestra de sangre o de médula ósea, tratamiento con FUDR, bromuro de etidio, medio deficiente en ácido fólico)</t>
  </si>
  <si>
    <t>Cariotipo en fibroblastos por cultivo de trofoblasto, líquido amniótico, piel u otros bandeos G y eventualmente Q, R, C, NOR</t>
  </si>
  <si>
    <t>Infiltraciones o bloqueo de ramas del trigemino o del facial</t>
  </si>
  <si>
    <t>Infiltraciones o bloqueo del ganglio estrellado</t>
  </si>
  <si>
    <t>Infiltraciones o bloqueo intercostales (cualquier numero)</t>
  </si>
  <si>
    <t>Infiltraciones o bloqueo suboccipital u otros nervios cervicales</t>
  </si>
  <si>
    <t>Intubación vía lagrimal</t>
  </si>
  <si>
    <t>Extirpación de saco y/o glándula lagrimal</t>
  </si>
  <si>
    <t>Absceso, trat. quir. párpado o ceja</t>
  </si>
  <si>
    <t>Tumor maligno de párpado o ceja, trat. quir. completo</t>
  </si>
  <si>
    <t>Herida o dehiscencia, de la conjuntiva, sutura de (proc. aut.)</t>
  </si>
  <si>
    <t>Extirpación de tumor benigno de la conjuntiva</t>
  </si>
  <si>
    <t>Sutura de lesión traumática de globo o musculos oculares (proc. aut.)</t>
  </si>
  <si>
    <t>Extracción quir. de cuerpo extraño en cornea y/o esclera</t>
  </si>
  <si>
    <t>Tumor retinal o coroidal, diatermo y/o crio y/o fotocoagulación de</t>
  </si>
  <si>
    <t>Cuerpo extraño extracción en hipofaringe y/o esófago (por tubo rígido) - En niños</t>
  </si>
  <si>
    <t>Cuerpo extraño extracción en hipofaringe y/o esófago (por tubo rígido) - En adultos</t>
  </si>
  <si>
    <t>Absceso y/o hematomas, oído externo, trat. quir.</t>
  </si>
  <si>
    <t>Tumor maligno, oído externo trat. quir.</t>
  </si>
  <si>
    <t xml:space="preserve">Exostosis u osteoma oído medio o externo, resección por cualquier vía  </t>
  </si>
  <si>
    <t>Descompresión intraósea nervio facial c/s plastía</t>
  </si>
  <si>
    <t>Drenaje de absceso o flegmón retrofaríngeo o faringolaríngeo</t>
  </si>
  <si>
    <t>Extirpación glándula salival sublingual</t>
  </si>
  <si>
    <t>Resección parcial y cirugía reparadora nariz</t>
  </si>
  <si>
    <t>Resección total y cirugía reparadora nariz</t>
  </si>
  <si>
    <t>Maxilectomía radical ampliada (incluye exanteración orbitaria y de fosa craneal anterior o media)</t>
  </si>
  <si>
    <t>Maxilectomía radical clásica (incluye exanteración orbitaria y reparación con colgajo)</t>
  </si>
  <si>
    <t>Maxilectomía radical clásica (incluye exanteración orbitaria y reparación protésica)</t>
  </si>
  <si>
    <t>Resección amplia de tumor maligno cavidad oral y orofaringea y disección ganglionar cervical</t>
  </si>
  <si>
    <t>Injertos  hasta 1% superficie corporal receptora</t>
  </si>
  <si>
    <t>Injertos  hasta 5% superficie corporal receptora</t>
  </si>
  <si>
    <t>Orejas aladas o en asa, corrección plástica</t>
  </si>
  <si>
    <t>Malformación congénita compleja, en orejas cada plastía o plastías en tiempos diferentes</t>
  </si>
  <si>
    <t>Tratamiento de escaras de decubito, con resección ósea y colgajos musculares o musculocutáneos</t>
  </si>
  <si>
    <t>Registro de haz de His, en adultos o niños</t>
  </si>
  <si>
    <t>Puente fémoro-tibial o distales</t>
  </si>
  <si>
    <t>Puente fémoro-poplíteo</t>
  </si>
  <si>
    <t>Drenaje quir. de mediastino, vía cervical</t>
  </si>
  <si>
    <t>Drenaje quir. de mediastino, vía torácica</t>
  </si>
  <si>
    <t>Heridas traumáticas,del diafragma trat. quir.</t>
  </si>
  <si>
    <t>Metástasis bilateral pulmón, trat. quir. por esternotomía</t>
  </si>
  <si>
    <t>Metástasis unilateral pulmón</t>
  </si>
  <si>
    <t>Quistectomía simple de pulmón</t>
  </si>
  <si>
    <t>Cuerpo extraño esofágico, extracción por esofagotomía, vía torácica</t>
  </si>
  <si>
    <t>Tumores benignos y/o quistes esofágicos,  trat. quir., vía cervical</t>
  </si>
  <si>
    <t>Divertículos esofágicos, trat. quir., vía cervical</t>
  </si>
  <si>
    <t>Divertículos esofágicos, trat. quir., vía torácica</t>
  </si>
  <si>
    <t>Várices esofágicos, ligadura directa</t>
  </si>
  <si>
    <t>Condilomas anales, trat. quir.</t>
  </si>
  <si>
    <t>Biopsia renal transparietal</t>
  </si>
  <si>
    <t xml:space="preserve">Auto o heterotrasplante riñon </t>
  </si>
  <si>
    <t>Conización y/o amputación del cuellouterino, diagnóstica y/o terapéutica  c/s biopsia</t>
  </si>
  <si>
    <t>Luxación recidivante de hombro trat. quir.</t>
  </si>
  <si>
    <t>Luxación traumática de hombro, reducción cruenta</t>
  </si>
  <si>
    <t>Luxofractura, reducción y osteosíntesis hombro</t>
  </si>
  <si>
    <t>Osteosíntesis diafisiaria de humero (cualquier técnica)</t>
  </si>
  <si>
    <t>Osteotomía humero (cualquier técnica)</t>
  </si>
  <si>
    <t>Pseudoartrosis c/s osteosíntesis c/s yeso humero</t>
  </si>
  <si>
    <t>Artroplastía con fascia codo</t>
  </si>
  <si>
    <t>Luxofractura de codo, reducción cruenta c/s resección cúpula radial</t>
  </si>
  <si>
    <t>Trasplantes músculo-tendinosos antebrazo</t>
  </si>
  <si>
    <t>Contusión-compresión grave de mano, trat. quir. incluye incisiones liberadoras y/o fasciotomía y/o escarectomía y/o injertos piel inmediatos y síntesis percutánea</t>
  </si>
  <si>
    <t>Mutilación grave mano, aseo. quir. completo c/s osteosíntesis, c/s injertos</t>
  </si>
  <si>
    <t>Rupturas cerradas cápsulo-ligament. o tendinosas, trat. quir. Mano</t>
  </si>
  <si>
    <t>Tenorrafia extensores mano</t>
  </si>
  <si>
    <t>Tenorrafia o injertos flexores mano</t>
  </si>
  <si>
    <t>Tenosinovitis séptica, trat. quir. Mano</t>
  </si>
  <si>
    <t>Transposiciones tendinosas flexoras o extensoras mano</t>
  </si>
  <si>
    <t>Fractura de pelvis, osteosíntesis quir.</t>
  </si>
  <si>
    <t>Luxación traumática de cadera, reducción cruenta</t>
  </si>
  <si>
    <t>Reducción cruenta en luxación congénita o traumática de cadera</t>
  </si>
  <si>
    <t>Osteosíntesis diafisiaria o metafisiaria muslo (cualquier técnica)</t>
  </si>
  <si>
    <t>Osteotomía correctora muslo</t>
  </si>
  <si>
    <t>Osteotomía de alargamiento o acortamiento con osteosíntesis inmediata o distracción instrumental progresiva muslo</t>
  </si>
  <si>
    <t>Pseudoartrosis, trat. quir. (cualquier técnica) muslo</t>
  </si>
  <si>
    <t>Ruptura y/o hernia muscular, trat. quir.muslo</t>
  </si>
  <si>
    <t>Artrotomía por cuerpos libres, osteocondritis rodilla (proc. aut)</t>
  </si>
  <si>
    <t>Reconstrucción aparato extensor de rodilla</t>
  </si>
  <si>
    <t>Reparación quirúrgica ligamentos colaterales y/o cruzados de rodilla</t>
  </si>
  <si>
    <t>Osteotomía correctora de ejes  (cualquier técnica) pierna</t>
  </si>
  <si>
    <t>Osteotomía de alargamiento o acortamiento con osteosíntesis inmediata o distracción instrumental progresiva pierna</t>
  </si>
  <si>
    <t>Pseudoartrosis, c/s osteosíntesis  (cualquier técnica) pierna</t>
  </si>
  <si>
    <t>Esguince grave de tobillo, trat. quir. cápsulo-ligamentoso</t>
  </si>
  <si>
    <t>Traslocación tendinosa tobillo</t>
  </si>
  <si>
    <t>Luxaciones, luxofracturas, fracturas, reducción cruenta pie</t>
  </si>
  <si>
    <t>Tenorrafia extensores pie</t>
  </si>
  <si>
    <t>0304008</t>
  </si>
  <si>
    <t xml:space="preserve">Amplificación por PCR más análisis de fragmentos fluorescentes por electroforesis capilar (hasta 5 fragmentos) </t>
  </si>
  <si>
    <t>0304009</t>
  </si>
  <si>
    <t xml:space="preserve">Estudio de deleciones y duplicaciones por amplificación múltiple de sondas dependiente de ligación (MLPA)  (1 o varios genes) </t>
  </si>
  <si>
    <t>0304010</t>
  </si>
  <si>
    <t>Estudio de deleciones y duplicaciones por amplificación múltiple de sondas dependiente de ligación (MLPA) más estudio de metilación o segundo set de sondas  (1 o varios genes)</t>
  </si>
  <si>
    <t>0306097</t>
  </si>
  <si>
    <t>0801011</t>
  </si>
  <si>
    <t>PCR tiempo real para marcadores tumorales en cortes histológicos (incluye microdisección y extracción de ADN)</t>
  </si>
  <si>
    <t>Tratamiento integral de braquiterapia endocavitaria o intersticial (por sesión)</t>
  </si>
  <si>
    <t>Tratamiento integral de braquiterapia de implante permanente, no incluye implante (por sesión)</t>
  </si>
  <si>
    <t>Tratamiento Integral braquiterapia alta o mediana dosis, HDR (por sesión)</t>
  </si>
  <si>
    <t>Tratamiento integral de radioterapia compleja con cobalto</t>
  </si>
  <si>
    <t>2902011</t>
  </si>
  <si>
    <t>Tratamiento integral de radioterapia estándar con cobalto</t>
  </si>
  <si>
    <t>2902012</t>
  </si>
  <si>
    <t>Tratamiento integral de radioterapia convencional con cobalto (paliativa)</t>
  </si>
  <si>
    <t>Radiocirugía</t>
  </si>
  <si>
    <t xml:space="preserve">RADIOTERAPIA                               </t>
  </si>
  <si>
    <t>RADIOCIRUGÍA</t>
  </si>
  <si>
    <t xml:space="preserve">RADIOTERAPIA </t>
  </si>
  <si>
    <t>0108001</t>
  </si>
  <si>
    <t>0301096</t>
  </si>
  <si>
    <t>Procalcitonina</t>
  </si>
  <si>
    <t>0302083</t>
  </si>
  <si>
    <t>0302084</t>
  </si>
  <si>
    <t>Carboxihemoglobina</t>
  </si>
  <si>
    <t>Plomo en sangre</t>
  </si>
  <si>
    <t>Anticuerpo antiendomisio (EMA, antimembrana basal glomerular (GBM), antireticulina, por IFI c/u.</t>
  </si>
  <si>
    <t>0305081</t>
  </si>
  <si>
    <t>0305082</t>
  </si>
  <si>
    <t>0305083</t>
  </si>
  <si>
    <t>0305084</t>
  </si>
  <si>
    <t>0305085</t>
  </si>
  <si>
    <t>0305086</t>
  </si>
  <si>
    <t>Anticuerpos anticitoplasma de neutrófilos (ANCA), C-ANCA y P-ANCA, por IFI</t>
  </si>
  <si>
    <t>Determinación de isotipos de anticuerpos anticitoplasma de neutrófilos (G-M-A-C'3), por IFI, c/u.</t>
  </si>
  <si>
    <t>Anticuerpos anti LKM-1</t>
  </si>
  <si>
    <t>Anticuerpos contra péptidos deaminados de gliadina IgG e IgA</t>
  </si>
  <si>
    <t>0305080</t>
  </si>
  <si>
    <t>Estudio para hipersensibilidad retardada</t>
  </si>
  <si>
    <t>0306083</t>
  </si>
  <si>
    <t>0306084</t>
  </si>
  <si>
    <t>0306085</t>
  </si>
  <si>
    <t>0306086</t>
  </si>
  <si>
    <t>0306087</t>
  </si>
  <si>
    <t>0306088</t>
  </si>
  <si>
    <t>Citomegalovirus (CMV) shell vial aislamiento rápido</t>
  </si>
  <si>
    <t xml:space="preserve">Hepatitis B, carga viral </t>
  </si>
  <si>
    <t xml:space="preserve">Hepatitis C, carga viral </t>
  </si>
  <si>
    <t xml:space="preserve">VIH, carga viral </t>
  </si>
  <si>
    <t xml:space="preserve">Virus Epstein Barr (VEB) carga viral </t>
  </si>
  <si>
    <t xml:space="preserve">Polioma (BK) virus carga viral </t>
  </si>
  <si>
    <t>0306090</t>
  </si>
  <si>
    <t>0306098</t>
  </si>
  <si>
    <t>Toxina Clostridium Difficile en deposiciones test rápido</t>
  </si>
  <si>
    <t>0308007</t>
  </si>
  <si>
    <t xml:space="preserve">Elastasa fecal </t>
  </si>
  <si>
    <t>0309034</t>
  </si>
  <si>
    <t>0309036</t>
  </si>
  <si>
    <t>Arsenico en orina (muestra aislada)</t>
  </si>
  <si>
    <t>Cobre en orina</t>
  </si>
  <si>
    <t xml:space="preserve">Tomografía Computarizada de Columna Dorsal. Incluye mínimo 6 espacios </t>
  </si>
  <si>
    <t>Tomografía Computarizada de Tórax. Incluye además: Esternón, Clavículas, Articulación Acromioclavicular, Escápula, Costillas, Articulación Esternoclavicular. Incluye todo el Tórax o cada segmento o articulación. Incluye bilateralidad</t>
  </si>
  <si>
    <t>Tomografía Computarizada Angio de Cuello</t>
  </si>
  <si>
    <t>EXAMEN Y ESTUDIO PET-CT</t>
  </si>
  <si>
    <t>0501135</t>
  </si>
  <si>
    <t xml:space="preserve">PET-CT </t>
  </si>
  <si>
    <t xml:space="preserve">Tomografía coherencia óptica, c/ ojo </t>
  </si>
  <si>
    <t xml:space="preserve">Inyección toxina botulínica en pared abdominal </t>
  </si>
  <si>
    <t>Tratamiento integral de radioterapia altamente compleja con cobalto</t>
  </si>
  <si>
    <t xml:space="preserve">TOTAL PRODUCCIÓN </t>
  </si>
  <si>
    <t>Infiltraciones o bloqueo epidural, cervical, lumbar o similares, cada sesión</t>
  </si>
  <si>
    <t>Maxilectomía parcial (incluye paladar óseo; reparación con colgajo)</t>
  </si>
  <si>
    <t>Injertos por cada 10% (o su fracción) adicional hasta 50%</t>
  </si>
  <si>
    <t>Injertos 51% y más de superficie corporal receptora</t>
  </si>
  <si>
    <t>Reconstruccón Osteopl.reborde alveolar- Bilateral en un tiempo</t>
  </si>
  <si>
    <t>Reconstrucción Osteopl.reborde alveolar - Unilateral</t>
  </si>
  <si>
    <t>Reconstitución de tránsito en 2° tiempo de operación código 18-02-079</t>
  </si>
  <si>
    <t>Cariotipo en fibroblastos por cultivo de trofoblasto, líquido amniótico, piel u otros bandeos G y eventualmente Q,R,C,NOR</t>
  </si>
  <si>
    <t>Centro Oncologico</t>
  </si>
  <si>
    <t>0301097</t>
  </si>
  <si>
    <t>Inhibidor de factor de la coagulación</t>
  </si>
  <si>
    <t>0301098</t>
  </si>
  <si>
    <t>Secreción plaquetaria con diferentes agonistas</t>
  </si>
  <si>
    <t>0301099</t>
  </si>
  <si>
    <t>Tiempo de veneno de víbora de Russell diluído</t>
  </si>
  <si>
    <t>0301100</t>
  </si>
  <si>
    <t>Antitrombina III antigénica</t>
  </si>
  <si>
    <t>0301101</t>
  </si>
  <si>
    <t>Actividad anti-factor X activado</t>
  </si>
  <si>
    <t>0301102</t>
  </si>
  <si>
    <t>Tiempo de tromboplastina parcial activado (TTPA) con mezcla de plasma normal</t>
  </si>
  <si>
    <t>0302085</t>
  </si>
  <si>
    <t>Prealbumina</t>
  </si>
  <si>
    <t>0302086</t>
  </si>
  <si>
    <t xml:space="preserve">Homocisteína </t>
  </si>
  <si>
    <t>0302087</t>
  </si>
  <si>
    <t>Co-oximetría</t>
  </si>
  <si>
    <t>0303052</t>
  </si>
  <si>
    <t>Peptido C</t>
  </si>
  <si>
    <t>0303053</t>
  </si>
  <si>
    <t>Calcitonina</t>
  </si>
  <si>
    <t>0303054</t>
  </si>
  <si>
    <t>Inhibina B</t>
  </si>
  <si>
    <t>0303055</t>
  </si>
  <si>
    <t>NT-Pro BNP O BNP</t>
  </si>
  <si>
    <t>0303056</t>
  </si>
  <si>
    <t>Cortisol salival</t>
  </si>
  <si>
    <t>0304011</t>
  </si>
  <si>
    <t>FISH en frotis frescos de médula ósea, sangre, concentrado de células plasmáticas seleccionadas o corte de tejido en parafina, búsqueda de alteraciones adquiridas</t>
  </si>
  <si>
    <t>0305093</t>
  </si>
  <si>
    <t xml:space="preserve">Inmunofenotipo en Leucemias Agudas </t>
  </si>
  <si>
    <t>0305094</t>
  </si>
  <si>
    <t>Inmunofenotipo en Síndrome Linfoproliferativos</t>
  </si>
  <si>
    <t>0305095</t>
  </si>
  <si>
    <t>Inmunofenotipo en Síndrome Mielodisplásicos</t>
  </si>
  <si>
    <t>0305096</t>
  </si>
  <si>
    <t xml:space="preserve">Detección de Enfermedad Residual Mínima </t>
  </si>
  <si>
    <t>0305097</t>
  </si>
  <si>
    <t>Cuantificación de células progenitoras hematopoyéticas CD 34</t>
  </si>
  <si>
    <t>0305098</t>
  </si>
  <si>
    <t>Cromogranina A</t>
  </si>
  <si>
    <t>0305099</t>
  </si>
  <si>
    <t>Péptido Cíclico Citrulinado, anticuerpos IgG</t>
  </si>
  <si>
    <t>0305100</t>
  </si>
  <si>
    <t>Proteina C ultrasensible</t>
  </si>
  <si>
    <t>0305101</t>
  </si>
  <si>
    <t>Anticuerpos anti-saccharomyces cerevisiae (ASCA) IGA e IGG, c/u</t>
  </si>
  <si>
    <t>0306099</t>
  </si>
  <si>
    <t xml:space="preserve">Streptococcus Grupo B/ agalactiae en embarazada por cultivo con medio selectivo y/o enriquecido. </t>
  </si>
  <si>
    <t>0306100</t>
  </si>
  <si>
    <t>Cultivo acelerado para Micobacterias</t>
  </si>
  <si>
    <t>0306101</t>
  </si>
  <si>
    <t>0306102</t>
  </si>
  <si>
    <t>Tinción de toluidina</t>
  </si>
  <si>
    <t>0306103</t>
  </si>
  <si>
    <t>Tinción de calcofluor</t>
  </si>
  <si>
    <t>0306104</t>
  </si>
  <si>
    <t>Tinción para campylobacter</t>
  </si>
  <si>
    <t>0306105</t>
  </si>
  <si>
    <t>Tinción tinta china</t>
  </si>
  <si>
    <t>0306106</t>
  </si>
  <si>
    <t>Hemocultivo automatizado para hongos</t>
  </si>
  <si>
    <t>0306107</t>
  </si>
  <si>
    <t>Pneumocystis Jirovecci por técnica de biología molecular en tiempo real</t>
  </si>
  <si>
    <t>0306108</t>
  </si>
  <si>
    <t>Helicobacter pylori, detección en deposiciones, test rápido</t>
  </si>
  <si>
    <t>0306109</t>
  </si>
  <si>
    <t>VIH, Genotipificación antivirales</t>
  </si>
  <si>
    <t>0306110</t>
  </si>
  <si>
    <t>PCR metapneumovirus</t>
  </si>
  <si>
    <t>0306111</t>
  </si>
  <si>
    <t>HTLV I y II determinación de anticuerpos virales</t>
  </si>
  <si>
    <t>0306112</t>
  </si>
  <si>
    <t xml:space="preserve">VIH, anticuerpos y antígenos virales, determ. de H.I.V. </t>
  </si>
  <si>
    <t>0306113</t>
  </si>
  <si>
    <t>VIH, reacción de polimerasa en cadena (P.C.R.) en líquido cefaloraquídeo</t>
  </si>
  <si>
    <t>0308047</t>
  </si>
  <si>
    <t>Esteatocrito</t>
  </si>
  <si>
    <t>0308048</t>
  </si>
  <si>
    <t>Cuerpos lamelares (procedimiento automatizado) en líquido amniótico</t>
  </si>
  <si>
    <t>0401071</t>
  </si>
  <si>
    <t>Mamografía bilateral digital 3D con tomosíntesis</t>
  </si>
  <si>
    <t>0401072</t>
  </si>
  <si>
    <t>Mamografía unilateral digital 3D con tomosíntesis</t>
  </si>
  <si>
    <t>0401073</t>
  </si>
  <si>
    <t>Videofluoroscopia para estudio de deglución</t>
  </si>
  <si>
    <t>0401074</t>
  </si>
  <si>
    <t>Tránsito colónico con marcadores</t>
  </si>
  <si>
    <t>0403107</t>
  </si>
  <si>
    <t>Tomografía computarizada angio de extremidades inferiores (bilateral)</t>
  </si>
  <si>
    <t>0403108</t>
  </si>
  <si>
    <t>Tomografía computarizada angio de extremidad superior (unilateral)</t>
  </si>
  <si>
    <t>0403026</t>
  </si>
  <si>
    <t xml:space="preserve">Tomografía computarizada de enterografía </t>
  </si>
  <si>
    <t>0404017</t>
  </si>
  <si>
    <t>Ecografía axilar</t>
  </si>
  <si>
    <t>Elastografía hepática</t>
  </si>
  <si>
    <t>0405033</t>
  </si>
  <si>
    <t>Resonancia magnética para planificación de tratamiento con radioterapia</t>
  </si>
  <si>
    <t>TRATAMIENTOS INTEGRALES DE BRAQUITERAPIA, RADIOTERAPIA Y QUIMIOTERAPIA</t>
  </si>
  <si>
    <t xml:space="preserve">QUIMIOTERAPIA                               </t>
  </si>
  <si>
    <t>Quimioterapia alto riesgo 1 (por ciclo)</t>
  </si>
  <si>
    <t>Quimioterapia alto riesgo 2 (por ciclo)</t>
  </si>
  <si>
    <t>Quimioterapia bajo riesgo 1 (por ciclo)</t>
  </si>
  <si>
    <t>Quimioterapia bajo riesgo 2 (por ciclo)</t>
  </si>
  <si>
    <t>Quimioterapia bajo riesgo 3 (por ciclo)</t>
  </si>
  <si>
    <t>Quimioterapia bajo riesgo 4 (por ciclo)</t>
  </si>
  <si>
    <t>Quimioterapia riesgo intermedio 1 (por ciclo)</t>
  </si>
  <si>
    <t>Quimioterapia riesgo intermedio 2 (por ciclo)</t>
  </si>
  <si>
    <t>Quimioterapia riesgo intermedio 3 (por ciclo)</t>
  </si>
  <si>
    <t>Quimioterapia riesgo intermedio 4 (por ciclo)</t>
  </si>
  <si>
    <t>Quimioterapia radioterapia 1 (por ciclo)</t>
  </si>
  <si>
    <t>Quimioterapia radioterapia 2 (por ciclo)</t>
  </si>
  <si>
    <t>Tratamiento terapia endocrina 1 (por ciclo)</t>
  </si>
  <si>
    <t>Tratamiento terapia endocrina 2 (por ciclo)</t>
  </si>
  <si>
    <t>Tratamiento inhibidores tirosin kinasa 1 (valor trimestral)</t>
  </si>
  <si>
    <t>Tratamiento inhibidores tirosin kinasa 2 (valor trimestral)</t>
  </si>
  <si>
    <t>Tratamiento inhibidores tirosin kinasa 3 (valor trimestral)</t>
  </si>
  <si>
    <t>Tratamiento inhibidores tirosin kinasa 4 (valor trimestral)</t>
  </si>
  <si>
    <t>Irradiación de componente sanguíneo por unidad</t>
  </si>
  <si>
    <t>Filtración de glóbulos rojos o plaquetas (incluye filtro Recién Nacido y pool de plaquetas)</t>
  </si>
  <si>
    <t>Cateterismo selectivo de senos petrosos</t>
  </si>
  <si>
    <t>Neuromonitoreo intraoperatorio</t>
  </si>
  <si>
    <t>Examen Optométrico c/s Prescripción de Lentes</t>
  </si>
  <si>
    <t>Exploración vitreorretinal, ambos ojos</t>
  </si>
  <si>
    <t>Cuerpo extraño conjuntival y/o corneal en adultos</t>
  </si>
  <si>
    <t>Cuerpo extraño conjuntival y/o corneal en niños</t>
  </si>
  <si>
    <t>Vía lagrimal, cateterismo o sondaje en adultos</t>
  </si>
  <si>
    <t>Vía lagrimal, cateterismo o sondaje en lactantes</t>
  </si>
  <si>
    <t>Vía lagrimal, cateterismo o sondaje en niños</t>
  </si>
  <si>
    <t>Tocación corneal c/yodo y/o éter u otros, en niños o adultos</t>
  </si>
  <si>
    <t>Criocoagulación conjuntival, corneal o palpebral en adultos</t>
  </si>
  <si>
    <t>Criocoagulación conjuntival, corneal o palpebral en niños</t>
  </si>
  <si>
    <t>Inyección retrobulbar</t>
  </si>
  <si>
    <t>Pestañas, extirp. por electrocoagulación (cualquier número)</t>
  </si>
  <si>
    <t>Puntos lagrimales; electrotermocoagulación</t>
  </si>
  <si>
    <t>Facoemulsificación</t>
  </si>
  <si>
    <t xml:space="preserve">Emisiones Otoacústicas </t>
  </si>
  <si>
    <t>Potenciales evocados auditivos de tronco cerebral acortados</t>
  </si>
  <si>
    <t>Nasofibroscopía de la deglución</t>
  </si>
  <si>
    <t xml:space="preserve">Prueba de impulso cefálico con videooculografía o similar (VHIT) </t>
  </si>
  <si>
    <t>Pruebas rotatorias</t>
  </si>
  <si>
    <t>Audiometría campo libre. Niños y adultos</t>
  </si>
  <si>
    <t>Retiro de tubos de ventilación timpánica, uni o bilateral</t>
  </si>
  <si>
    <t>Potenciales electromiogénicos vestibulares cervicales u oculares</t>
  </si>
  <si>
    <t>Intervención quirúrgica implante coclear</t>
  </si>
  <si>
    <t>Fractura laríngea, reducción abierta c/s microplacas</t>
  </si>
  <si>
    <t>Implante activo de oído medio</t>
  </si>
  <si>
    <t xml:space="preserve">Ecocardiograma Fetal </t>
  </si>
  <si>
    <t>Ecocardiograma de estrés (incluye medicamento)</t>
  </si>
  <si>
    <t>Test de esfuerzo con consumo de oxígeno (adultos y niños)</t>
  </si>
  <si>
    <t>Tilt test o prueba de inclinación</t>
  </si>
  <si>
    <t>Revisión (re-implante) electrodo desfibrilador automático transvenoso</t>
  </si>
  <si>
    <t>Endosonografía bronquial (EBUS)</t>
  </si>
  <si>
    <t>Determinación de umbral tusígeno</t>
  </si>
  <si>
    <t>Volúmenes pulmonares por pletismografía corporal. Estudio basal</t>
  </si>
  <si>
    <t>Volúmenes pulmonares por pletismografía corporal. Estudio basal y post broncodilatador</t>
  </si>
  <si>
    <t>Colocación de stent endobronquial por broncoscopía</t>
  </si>
  <si>
    <t>Fibrobroncoscopía con biopsia transbronquial</t>
  </si>
  <si>
    <t>Selle endoscópico de fístula bronco-pleural</t>
  </si>
  <si>
    <t>Implante de prótesis para hemodiálisis</t>
  </si>
  <si>
    <t>Transposición basílica o similar</t>
  </si>
  <si>
    <t>Instalación de catéter venoso de larga duración tunelizado (incluye cateter)</t>
  </si>
  <si>
    <t>Simpatectomía cervico-torácica toracoscopia</t>
  </si>
  <si>
    <t>Tumores o quistes de mediastino (anterior o posterior) tratamiento quirúrgico c/s disección ganglionar por videotoracoscopia</t>
  </si>
  <si>
    <t>Cirugía del diafragma con cirugía de vísceras abdominales o torácicas por vía toracoscopia</t>
  </si>
  <si>
    <t>Heridas traumáticas, trat. quir. por vía videotoracoscopia</t>
  </si>
  <si>
    <t>Cirugía de tumores o malformaciones diafragmaticos por videotoracoscopia</t>
  </si>
  <si>
    <t>Biopsia pleural por videotoracoscopia</t>
  </si>
  <si>
    <t>Cuerpo extraño pleural, por videotoracoscopia</t>
  </si>
  <si>
    <t>Decorticación pleuropulmonar (pleurectomía parcial o total) por videotoracoscopia</t>
  </si>
  <si>
    <t>Absceso pulmonar, drenaje por videotoracoscopia</t>
  </si>
  <si>
    <t>Cirugía de quiste hidatídico c/s resección pulmonar por vía videotoracoscopia</t>
  </si>
  <si>
    <t>Metástasis unilateral, trat. quir. por videotoracoscopia</t>
  </si>
  <si>
    <t>Atresia esofágica con fístula traqueoesofágica por toracoscopia</t>
  </si>
  <si>
    <t>Atresia esofágica sin fístula traqueoesofágica por toracoscopia</t>
  </si>
  <si>
    <t>Atresia esofágica sin fístula traqueoesofágica. Anastomosis</t>
  </si>
  <si>
    <t>Hemorroidopexia grapada</t>
  </si>
  <si>
    <t>Ligadura hemorroidaria con doppler</t>
  </si>
  <si>
    <t>Punción evacuadora de líquido ascítico</t>
  </si>
  <si>
    <t>Manometría anorrectal alta resolución</t>
  </si>
  <si>
    <t>Endosonografía digestiva alta</t>
  </si>
  <si>
    <t>Endosonografía digestiva baja</t>
  </si>
  <si>
    <t xml:space="preserve">Punción guiada con endosonografía digestiva </t>
  </si>
  <si>
    <t>Drenaje guiado con endosonografía digestiva</t>
  </si>
  <si>
    <t>Endosonografía ano-rectal</t>
  </si>
  <si>
    <t>Septotomía endoscópica (divertículo de zenker y otros)</t>
  </si>
  <si>
    <t>Dilatación de acalasia</t>
  </si>
  <si>
    <t>Instalación de prótesis autoexpandibles en tracto digestivo</t>
  </si>
  <si>
    <t>Instalación de prótesis en vía biliar</t>
  </si>
  <si>
    <t>Cirugía de la estenosis hipertrófica del píloro. Abierta</t>
  </si>
  <si>
    <t>Cirugía de la estenosis hipertrófica del píloro. Laparoscopia</t>
  </si>
  <si>
    <t>Laparotomía exploradora, instalación de VAC (por procedimiento)</t>
  </si>
  <si>
    <t>Cirugía antirreflujo más gastrostomía</t>
  </si>
  <si>
    <t>Cirugía antirreflujo más gastrostomia vía laparoscopia</t>
  </si>
  <si>
    <t>Cirugía de la atresia de vía biliar</t>
  </si>
  <si>
    <t>Cirugía de la atresia de vía biliar por vía laparoscopia</t>
  </si>
  <si>
    <t>Atresia o estenosis duodenal, páncreas anular, reparación quirúrgica. Abierta</t>
  </si>
  <si>
    <t>Atresia o estenosis duodenal, páncreas anular, reparación quirúrgica laparoscopia</t>
  </si>
  <si>
    <t>Esplenectomía por vía laparoscopia</t>
  </si>
  <si>
    <t>Cirugía de la enterocolitis neonatal con resección intestinal</t>
  </si>
  <si>
    <t>Cirugía de la enterocolitis neonatal con resección intestinal laparoscopia</t>
  </si>
  <si>
    <t>Cirugía de la enterocolitis neonatal con resección múltiple</t>
  </si>
  <si>
    <t>Cirugía de la enterocolitis neonatal con resección múltiple laparoscopia</t>
  </si>
  <si>
    <t>Cirugía de la enterocolitis neonatal sin resección intestinal</t>
  </si>
  <si>
    <t>Cirugía de la enterocolitis neonatal sin resección intestinal laparoscopia</t>
  </si>
  <si>
    <t>Reconstitución de transito post enterocolitis neonatal con una entero-entero anastomosis</t>
  </si>
  <si>
    <t>Reconstitución de transito post enterocolitis neonatal con múltiples entero-entero anastomosis</t>
  </si>
  <si>
    <t>Atresia o estenosis yeyuno-ileal, reparación primaria abierta</t>
  </si>
  <si>
    <t>Atresia o estenosis yeyuno-ileal, reparación primaria laparoscopia</t>
  </si>
  <si>
    <t>Atresia o estenosis yeyuno-ileal, resección y ostomías abierta</t>
  </si>
  <si>
    <t>Atresia o estenosis yeyuno-ileal, resección y ostomías laparoscopia</t>
  </si>
  <si>
    <t>Cirugía de la cloaca, primer tiempo de derivación</t>
  </si>
  <si>
    <t>Cirugía de la cloaca, reparación definitiva</t>
  </si>
  <si>
    <t>Cirugía reparadora en Enfermedad de Hirschsprung vía endoanal</t>
  </si>
  <si>
    <t>Instalación de catéter de peritoneodiálisis laparoscopia</t>
  </si>
  <si>
    <t>Retiro de catéter de peritoneodiálisis</t>
  </si>
  <si>
    <t>Revisión de catéter de peritoneodiálisis laparoscopia</t>
  </si>
  <si>
    <t>Biopsia prostática transrectal o transperineal con apoyo ecográfico</t>
  </si>
  <si>
    <t>Biopsia estereotáxica digital de próstata</t>
  </si>
  <si>
    <t>Estudio urodinámico (incluye cistometría, EMG perineal y del esfínter uretral, perfil uretral y uroflujometría)</t>
  </si>
  <si>
    <t>Cistografía por sonda (de relleno) o por punción  hipogástrica</t>
  </si>
  <si>
    <t>Biopsia linfonodo centinela</t>
  </si>
  <si>
    <t xml:space="preserve">Linfadenectomía pélvica bilateral laparoscopia </t>
  </si>
  <si>
    <t xml:space="preserve">Traquelectomía radical </t>
  </si>
  <si>
    <t>Cirugía quiste o tumor benigno del ovario abierta, neonatal</t>
  </si>
  <si>
    <t>Cirugía quiste o tumor benigno del ovario laparoscópico, neonatal</t>
  </si>
  <si>
    <t>Tratamiento quirúrgico abierto del quiste paraovárico o del ligamento ancho, neonatal</t>
  </si>
  <si>
    <t>Tratamiento quirúrgico laparoscópico del quiste paraovárico o del ligamento ancho, laparoscópico, neonatal</t>
  </si>
  <si>
    <t>Tratamiento quirúrgico de himen imperforado, paciente pediátrico</t>
  </si>
  <si>
    <t>Mucosectomia</t>
  </si>
  <si>
    <t>Chlamydia Trachomatis y Neisseria Gonorrhoeae detección por técnica de biología molecular</t>
  </si>
  <si>
    <t>Plastía uterina (operación de Strassmann o similares)</t>
  </si>
  <si>
    <t>Trasplantes tendinosos pie (cualquier técnica)</t>
  </si>
  <si>
    <t xml:space="preserve">Ureterostomía unilateral: vesical, cutáneo o intestinal por vía de abordaje laparoscopia </t>
  </si>
  <si>
    <t>Angioplastía y colocacion de Stent en Arteria Carotidea</t>
  </si>
  <si>
    <t>PROCEDIMIENTOS DERMATOLOGIA Y TEGUMENTOS</t>
  </si>
  <si>
    <t xml:space="preserve">Otras cirugías obstétricas </t>
  </si>
  <si>
    <t>0306114</t>
  </si>
  <si>
    <t>0306115</t>
  </si>
  <si>
    <t>Parto presentación cefálica o podálica, c/s episiotomía, c/s sutura, c/s fórceps, c/s inducción, c/s versión interna, c/s revisión, c/s extracción manual de placenta, c/s monitorización. (Único o Múltiple)</t>
  </si>
  <si>
    <t>TOTAL DE PROCEDIMIENTOS INFORMADOS</t>
  </si>
  <si>
    <t>Valvuloplastia mitral</t>
  </si>
  <si>
    <t xml:space="preserve">Valvuloplastia aortica y/o pulmonar,c/u </t>
  </si>
  <si>
    <t xml:space="preserve">Angioplastia intraluminal coronaria proc.cardiológico </t>
  </si>
  <si>
    <t>Angioplastia intraluminal periférica proc.cardiológico</t>
  </si>
  <si>
    <t xml:space="preserve">Flebografia yugular, suprarrenal, portografia transhepaticas, lumbar, espermatica o similar c/u </t>
  </si>
  <si>
    <t xml:space="preserve">Flebografia de cada extremidad </t>
  </si>
  <si>
    <t xml:space="preserve">Cavografia </t>
  </si>
  <si>
    <t xml:space="preserve">Ecocardiograma Doppler, con registro </t>
  </si>
  <si>
    <t xml:space="preserve">Fistulografia </t>
  </si>
  <si>
    <t>Estudio de Puentes Coronarios</t>
  </si>
  <si>
    <t>Endoprótesis total de codo (cualquier técnica)</t>
  </si>
  <si>
    <t>Endoprótesis total de muñeca (cualquier técnica)</t>
  </si>
  <si>
    <t>Endoprótesis total de rodilla (cualquier técnica)</t>
  </si>
  <si>
    <t>Angiotensina en orina</t>
  </si>
  <si>
    <t>Angiotensina en sangre</t>
  </si>
  <si>
    <t>Consulta y  atención odontológica</t>
  </si>
  <si>
    <t>0101201</t>
  </si>
  <si>
    <t>Consulta Médica de Especialidad en Dermatología</t>
  </si>
  <si>
    <t>0101202</t>
  </si>
  <si>
    <t>Consulta Médica de Especialidad en Geriatría</t>
  </si>
  <si>
    <t>0101203</t>
  </si>
  <si>
    <t>Consulta Médica de Especialidad en Neurocirugía</t>
  </si>
  <si>
    <t>0101204</t>
  </si>
  <si>
    <t>Consulta Médica de Especialidad en Oftalmología</t>
  </si>
  <si>
    <t>0101205</t>
  </si>
  <si>
    <t>Consulta Médica de Especialidad en Otorrinolaringología</t>
  </si>
  <si>
    <t>0101206</t>
  </si>
  <si>
    <t>Consulta Médica de Especialidad en Reumatología</t>
  </si>
  <si>
    <t>0101207</t>
  </si>
  <si>
    <t>Consulta Médica de Especialidad en Endocrinología Adulto</t>
  </si>
  <si>
    <t>0101208</t>
  </si>
  <si>
    <t>Consulta Médica de Especialidad en Endocrinología Pediátrica</t>
  </si>
  <si>
    <t>0101209</t>
  </si>
  <si>
    <t>Consulta Médica de Especialidad en Neurología Adultos</t>
  </si>
  <si>
    <t>0101210</t>
  </si>
  <si>
    <t>Consulta Médica de Especialidad en Neurología Pediátrica</t>
  </si>
  <si>
    <t>0101211</t>
  </si>
  <si>
    <t>Consulta Médica de Especialidad en Oncología Médica</t>
  </si>
  <si>
    <t>0101212</t>
  </si>
  <si>
    <t>0101213</t>
  </si>
  <si>
    <t>0101300</t>
  </si>
  <si>
    <t>Consulta Médica otras Especialidades</t>
  </si>
  <si>
    <t>0101301</t>
  </si>
  <si>
    <t>Consulta Médica de Especialidad en Cardiología</t>
  </si>
  <si>
    <t>0101302</t>
  </si>
  <si>
    <t>Consulta Médica de Especialidad en Hematología</t>
  </si>
  <si>
    <t>0101303</t>
  </si>
  <si>
    <t>Consulta Médica de Especialidad en Infectología</t>
  </si>
  <si>
    <t>0101304</t>
  </si>
  <si>
    <t>Consulta Médica de Especialidad en Inmunología</t>
  </si>
  <si>
    <t>0101305</t>
  </si>
  <si>
    <t>Consulta Médica de Especialidad en Medicina Familiar</t>
  </si>
  <si>
    <t>0101306</t>
  </si>
  <si>
    <t>Consulta Médica de Especialidad en Medicina Física y Rehabilitación</t>
  </si>
  <si>
    <t>0101307</t>
  </si>
  <si>
    <t>Consulta Médica de Especialidad en Medicina Interna</t>
  </si>
  <si>
    <t>0101309</t>
  </si>
  <si>
    <t>Consulta Médica de Especialidad en Pediatría</t>
  </si>
  <si>
    <t>0101310</t>
  </si>
  <si>
    <t>Consulta Médica de Especialidad en Traumatología y Ortopedia</t>
  </si>
  <si>
    <t>0101311</t>
  </si>
  <si>
    <t>Consulta Médica de Especialidad en Urología</t>
  </si>
  <si>
    <t>0101312</t>
  </si>
  <si>
    <t>Consulta Médica de Especialidad en Cirugía General</t>
  </si>
  <si>
    <t>0101313</t>
  </si>
  <si>
    <t>Consulta Médica de Especialidad en Cirugía de Cabeza, Cuello y Maxilofacial</t>
  </si>
  <si>
    <t>0101314</t>
  </si>
  <si>
    <t>Consulta Médica de Especialidad en Cirugía Cardiovascular</t>
  </si>
  <si>
    <t>0101315</t>
  </si>
  <si>
    <t>Consulta Médica de Especialidad en Cirugía de Tórax</t>
  </si>
  <si>
    <t>0101316</t>
  </si>
  <si>
    <t>Consulta Médica de Especialidad en Cirugía Plástica y Reparadora</t>
  </si>
  <si>
    <t>0101317</t>
  </si>
  <si>
    <t>Consulta Médica de Especialidad en Cirugía Pediátrica</t>
  </si>
  <si>
    <t>0101318</t>
  </si>
  <si>
    <t>Consulta Médica de Especialidad en Cirugía Vascular Periférica</t>
  </si>
  <si>
    <t>0101319</t>
  </si>
  <si>
    <t>Consulta Médica de Especialidad en Coloproctología</t>
  </si>
  <si>
    <t>0101320</t>
  </si>
  <si>
    <t>Consulta Médica de Especialidad en Diabetología</t>
  </si>
  <si>
    <t>0101321</t>
  </si>
  <si>
    <t>Consulta Médica de Especialidad en Enfermedades Respiratorias Adulto</t>
  </si>
  <si>
    <t>0101322</t>
  </si>
  <si>
    <t>Consulta Médica de Especialidad en Enfermedades Respiratorias Pediátricas</t>
  </si>
  <si>
    <t>0101323</t>
  </si>
  <si>
    <t>Consulta Médica de Especialidad en Gastroenterología Adulto</t>
  </si>
  <si>
    <t>0101324</t>
  </si>
  <si>
    <t>Consulta Médica de Especialidad en Gastroenterología Pediátrico</t>
  </si>
  <si>
    <t>0101325</t>
  </si>
  <si>
    <t>Consulta Médica de Especialidad en Genética Clínica</t>
  </si>
  <si>
    <t>0101326</t>
  </si>
  <si>
    <t>Consulta Médica de Especialidad en Nefrología Adulto</t>
  </si>
  <si>
    <t>0101327</t>
  </si>
  <si>
    <t>Consulta Médica de Especialidad en Nefrología Pediátrico</t>
  </si>
  <si>
    <t>0101328</t>
  </si>
  <si>
    <t>Consulta Médica de Especialidad en Neonatología</t>
  </si>
  <si>
    <t>0101329</t>
  </si>
  <si>
    <t>Consulta Médica de Especialidad en Anestesiología</t>
  </si>
  <si>
    <t>0101331</t>
  </si>
  <si>
    <t>Consulta Médica de Especialidad en Radioterapia Oncológica</t>
  </si>
  <si>
    <t>0101332</t>
  </si>
  <si>
    <t>Consulta Médica de Especialidad en Ginecología Pediátrica y de la Adolescencia</t>
  </si>
  <si>
    <t>0101334</t>
  </si>
  <si>
    <t>Consulta Médica de Especialidad en Medicina Nuclear</t>
  </si>
  <si>
    <t>0101007</t>
  </si>
  <si>
    <t>Atención médica del recién nacido en sala de parto o pabellón quirúrgico c/s reanimación cardio-respiratoria</t>
  </si>
  <si>
    <t>Consulta o control por matrona</t>
  </si>
  <si>
    <t>Consulta o control por nutricionista</t>
  </si>
  <si>
    <t xml:space="preserve">Educación de grupo por matrona </t>
  </si>
  <si>
    <t>Educación de grupo por nutricionista</t>
  </si>
  <si>
    <t>Visita a domicilio por matrona</t>
  </si>
  <si>
    <t>Visita a domicilio por nutricionista</t>
  </si>
  <si>
    <t>Consulta o control por enfermera</t>
  </si>
  <si>
    <t>Educación de grupo por enfermera</t>
  </si>
  <si>
    <t>Visita a domicilio por enfermera</t>
  </si>
  <si>
    <t>NO ARANCELADO</t>
  </si>
  <si>
    <t>Proteína C funcional</t>
  </si>
  <si>
    <t xml:space="preserve">Caroteno, prueba de sobrecarga de </t>
  </si>
  <si>
    <t>Creatinquinasa CK - MB  actividad</t>
  </si>
  <si>
    <t>Glucosa, Prueba de Tolerancia a la Glucosa Oral (PTGO), (dos determinaciones)</t>
  </si>
  <si>
    <t xml:space="preserve">Xilosa, prueba de absorción </t>
  </si>
  <si>
    <t>Insulina, curva de (mínimo dos determinaciones)</t>
  </si>
  <si>
    <t>Anticuerpos anticardiolipinas (IgG, IgM), c/u</t>
  </si>
  <si>
    <t xml:space="preserve">Urocultivo, recuento de colonias y antibiograma (cualquier técnica) </t>
  </si>
  <si>
    <t>Cultivo para hongos (levaduras y filamentosos)</t>
  </si>
  <si>
    <t>Cultivo para dermatofitos</t>
  </si>
  <si>
    <t>Diagnóstico parasitario en exudados, secreciones y otros líquidos orgánicos, examen macro y microscópico de (incluye concentración y/o tinción cuando proceda), c/u</t>
  </si>
  <si>
    <t>Test rápido de detección de streptococcus grupo A (Pyogenes)</t>
  </si>
  <si>
    <t xml:space="preserve">Cultivo de Líquido de Cavidades Estériles en frasco de Hemocultivo  automatizado. Incluye Antibiograma con CIM  </t>
  </si>
  <si>
    <t>Radiografía de oído, unilateral o bilateral</t>
  </si>
  <si>
    <t>Vía lagrimal unilateral</t>
  </si>
  <si>
    <t>Arteriografía de miembros superiores o inferiores unilateral</t>
  </si>
  <si>
    <t>Arteriografía de vasos del cuello (carótidas y vertebrales)</t>
  </si>
  <si>
    <t>Flebografía extremidad inferior o superior, unilateral cada extremidad</t>
  </si>
  <si>
    <t>Flebografía selectiva de venas hepáticas, renales, gonadales, pélvicas</t>
  </si>
  <si>
    <t>Ecografía ocular, unilateral o bilateral</t>
  </si>
  <si>
    <t>Ecografía testicular (unilateral o bilateral) (Incluye Doppler)</t>
  </si>
  <si>
    <t xml:space="preserve">Spect de perfusión miocárdica estrés y reposo </t>
  </si>
  <si>
    <t>Citodiagnóstico corriente, exfoliativa (Papanicolau) (por cada placa)</t>
  </si>
  <si>
    <t>Citología no ginecológica (por cada placa o frasco) (máximo 6)</t>
  </si>
  <si>
    <t>Consulta intraoperatoria (por cada muestra / tejido o asistencia a pabellón) (no incluye biopsia diferida)</t>
  </si>
  <si>
    <t>Estudio histopatológico con microscopia electrónica (por cada grilla)</t>
  </si>
  <si>
    <t>Estudio histopatológico con técnicas de inmunohistoquímica o inmunofluorescencia (por cada anticuerpo investigado)</t>
  </si>
  <si>
    <t>Estudio histopatológico con técnicas histoquímicas, niveles, decalcificación (por cada lámina)</t>
  </si>
  <si>
    <t>Estudio histopatológico de biopsia diferida (por cada muestra y/o tejido) (incluye hasta 3 láminas)</t>
  </si>
  <si>
    <t>Tratamiento quirúrgico completo del estrabismo unilateral o bilateral</t>
  </si>
  <si>
    <t>Herida corneal o corneo-escleral o dehiscencia de sutura</t>
  </si>
  <si>
    <t>Tratamiento quirúrgico de lesión tumoral del iris o cuerpo ciliar</t>
  </si>
  <si>
    <t>Rehabilitación de la deglución</t>
  </si>
  <si>
    <t xml:space="preserve"> Ligadura de arterias etmoidales anteriores</t>
  </si>
  <si>
    <t xml:space="preserve">Cordectomía, resección de sinequia y otras malformaciones, trat. quirúrgico por vía externa </t>
  </si>
  <si>
    <t>Punción timpánica para inyección de medicamentos</t>
  </si>
  <si>
    <t xml:space="preserve">Extirpación submandibular ampliada (incluye piso de boca, arco mandibular, músculos y articulaciones)  </t>
  </si>
  <si>
    <t>Escarectomía con resección ósea c/s colgajo de rotación</t>
  </si>
  <si>
    <t>Tumor maligno por criocirugía (por cada lesión) por sesión</t>
  </si>
  <si>
    <t>Tumores vasculares profundos cabeza, cuello, genitales</t>
  </si>
  <si>
    <t>Drenaje quirúrgico adenitis</t>
  </si>
  <si>
    <t xml:space="preserve">Pleurotomía única o doble </t>
  </si>
  <si>
    <t>Tratamiento resectivo de tumores pleurales</t>
  </si>
  <si>
    <t xml:space="preserve">Resecciones segmentarias anatómicas de pulmón </t>
  </si>
  <si>
    <t>Extracción cuerpo extraño esofágico por vía cervical</t>
  </si>
  <si>
    <t>Tratamiento quirúrgico de tumores esofagicos benignos y/o quistes vía torácica</t>
  </si>
  <si>
    <t>Mediastinoscopía y/o videomediastinoscopía c/s biopsia</t>
  </si>
  <si>
    <t>Absceso ano rectal complejo, tratamiento quirúrgico</t>
  </si>
  <si>
    <t>Regularización de Muñón de Amputación</t>
  </si>
  <si>
    <t>Cirugía reparadora en Enfermedad de Hirschsprung vía abdomino-perineal</t>
  </si>
  <si>
    <t xml:space="preserve">Tratamiento integral de radioterapia altamente compleja con Linac </t>
  </si>
  <si>
    <t xml:space="preserve">Tratamiento integral de radioterapia compleja con Linac </t>
  </si>
  <si>
    <t xml:space="preserve">Tratamiento integral de radioterapia estándar con Linac </t>
  </si>
  <si>
    <t xml:space="preserve">Tratamiento integral de radioterapia convencional con Linac </t>
  </si>
  <si>
    <t>Consulta Médica de Especialidad en Psiquiatría pediátrica y de la adolescencia</t>
  </si>
  <si>
    <t xml:space="preserve">Consulta Médica de Especialidad en Psiquiatría adultos </t>
  </si>
  <si>
    <t>Consulta en Unidades de Urgencia Hospitalaria</t>
  </si>
  <si>
    <t>E.E.G. Post-privacion de sueno. Equipo de 8 canales</t>
  </si>
  <si>
    <t>E.E.G. Post-privacion de sueno equipo de 16 o mas canales</t>
  </si>
  <si>
    <t xml:space="preserve">Carotida-vertebral por cateterizacion de la subclavia, axilar, humeral o femoral </t>
  </si>
  <si>
    <t xml:space="preserve">E.E.G. de 16 o más canales </t>
  </si>
  <si>
    <t xml:space="preserve">Yugulografia </t>
  </si>
  <si>
    <t>Neumoencefalografia p/puncion suboccipital</t>
  </si>
  <si>
    <t>1103001</t>
  </si>
  <si>
    <t>1103002</t>
  </si>
  <si>
    <t>1103003</t>
  </si>
  <si>
    <t>1103004</t>
  </si>
  <si>
    <t>1103005</t>
  </si>
  <si>
    <t>1103006</t>
  </si>
  <si>
    <t>1103007</t>
  </si>
  <si>
    <t>1103008</t>
  </si>
  <si>
    <t>1103009</t>
  </si>
  <si>
    <t>1103010</t>
  </si>
  <si>
    <t>1103011</t>
  </si>
  <si>
    <t>1103071</t>
  </si>
  <si>
    <t>1103014</t>
  </si>
  <si>
    <t>1103015</t>
  </si>
  <si>
    <t>1103016</t>
  </si>
  <si>
    <t>1103017</t>
  </si>
  <si>
    <t>1103018</t>
  </si>
  <si>
    <t>1103019</t>
  </si>
  <si>
    <t>1103020</t>
  </si>
  <si>
    <t>1103021</t>
  </si>
  <si>
    <t>1103022</t>
  </si>
  <si>
    <t>1103023</t>
  </si>
  <si>
    <t>1103024</t>
  </si>
  <si>
    <t>1103025</t>
  </si>
  <si>
    <t>1103026</t>
  </si>
  <si>
    <t>1103027</t>
  </si>
  <si>
    <t>1103028</t>
  </si>
  <si>
    <t>1103029</t>
  </si>
  <si>
    <t>1103030</t>
  </si>
  <si>
    <t>1103031</t>
  </si>
  <si>
    <t>1103032</t>
  </si>
  <si>
    <t>1103132</t>
  </si>
  <si>
    <t>1103033</t>
  </si>
  <si>
    <t>1103034</t>
  </si>
  <si>
    <t>1103035</t>
  </si>
  <si>
    <t>1103036</t>
  </si>
  <si>
    <t>1103037</t>
  </si>
  <si>
    <t>1103038</t>
  </si>
  <si>
    <t>1103039</t>
  </si>
  <si>
    <t>1103040</t>
  </si>
  <si>
    <t>1103041</t>
  </si>
  <si>
    <t>1103042</t>
  </si>
  <si>
    <t>1103043</t>
  </si>
  <si>
    <t>1103045</t>
  </si>
  <si>
    <t>1103076</t>
  </si>
  <si>
    <t>1103046</t>
  </si>
  <si>
    <t>1103047</t>
  </si>
  <si>
    <t>1103048</t>
  </si>
  <si>
    <t>1103049</t>
  </si>
  <si>
    <t>1103050</t>
  </si>
  <si>
    <t>1103069</t>
  </si>
  <si>
    <t>1103051</t>
  </si>
  <si>
    <t>1103052</t>
  </si>
  <si>
    <t>1103053</t>
  </si>
  <si>
    <t>1103054</t>
  </si>
  <si>
    <t>1103055</t>
  </si>
  <si>
    <t>1103056</t>
  </si>
  <si>
    <t>1103057</t>
  </si>
  <si>
    <t>1103072</t>
  </si>
  <si>
    <t>1103073</t>
  </si>
  <si>
    <t>1103074</t>
  </si>
  <si>
    <t>1103075</t>
  </si>
  <si>
    <t>1103078</t>
  </si>
  <si>
    <t>1103079</t>
  </si>
  <si>
    <t>1103080</t>
  </si>
  <si>
    <t>1103081</t>
  </si>
  <si>
    <t>1103082</t>
  </si>
  <si>
    <t>1103058</t>
  </si>
  <si>
    <t>1103059</t>
  </si>
  <si>
    <t>1103060</t>
  </si>
  <si>
    <t>1103061</t>
  </si>
  <si>
    <t>1103068</t>
  </si>
  <si>
    <t>1103062</t>
  </si>
  <si>
    <t>1103063</t>
  </si>
  <si>
    <t>1103064</t>
  </si>
  <si>
    <t>1103065</t>
  </si>
  <si>
    <t>1103066</t>
  </si>
  <si>
    <t>1103067</t>
  </si>
  <si>
    <t>1103070</t>
  </si>
  <si>
    <t>1103077</t>
  </si>
  <si>
    <t>Malformaciones vasculares del cuero cabelludo incluye aneurisma cirsoideo</t>
  </si>
  <si>
    <t>Craneoplastía con prótesis (no incluye el valor de la prótesis)</t>
  </si>
  <si>
    <t>Retiro de material de osteosíntesis o distractores en cirugía de craneosinostosis</t>
  </si>
  <si>
    <t>De base de cráneo, resección de tumores y/o quistes y/o cavernoma</t>
  </si>
  <si>
    <t xml:space="preserve">Intraorbitarios, resección de tumores y/o quistes y/o cavernoma </t>
  </si>
  <si>
    <t>Encefálicos y de hipófisis, resección de tumores y/o quistes y/o cavernoma</t>
  </si>
  <si>
    <t xml:space="preserve">Guía estereotáxica para realización de cirugía o procedimiento neuroquirúrgico intracranéano </t>
  </si>
  <si>
    <t>Infiltración facetaria columna y radicular</t>
  </si>
  <si>
    <t>Fijación de columna (cervical-dorsal-lumbar) cualquier vía abordaje, c/s osteosíntesis.</t>
  </si>
  <si>
    <t>Extirpación de tumor o quiste medular o intrarraquídeo</t>
  </si>
  <si>
    <t>Denervación facetaria o ramo medial columna</t>
  </si>
  <si>
    <t xml:space="preserve">Artroplastia de columna </t>
  </si>
  <si>
    <t>Aseo quirúrgico de columna vertebral</t>
  </si>
  <si>
    <t>Laminoplastía cervical</t>
  </si>
  <si>
    <t>Cementación vertebral cervical, dorsal o lumbar hasta 3 niveles</t>
  </si>
  <si>
    <t>Cementación vertebral cervical, dorsal o lumbar mas de 3 niveles</t>
  </si>
  <si>
    <t>Fusión intersomatica cervical</t>
  </si>
  <si>
    <t>Fusión intersomática dorsal y lumbar corta</t>
  </si>
  <si>
    <t>Fusión intersomática dorsal y lumbar larga</t>
  </si>
  <si>
    <t>Biopsia de nervio periférico</t>
  </si>
  <si>
    <t>Neurotomía periférica selectiva para tratamiento de espasticidad</t>
  </si>
  <si>
    <t>Paquimetría</t>
  </si>
  <si>
    <t>1202081</t>
  </si>
  <si>
    <t>1202082</t>
  </si>
  <si>
    <t>Tratamiento quirúrgico ptosis de la ceja</t>
  </si>
  <si>
    <t>Evisceración del globo ocular</t>
  </si>
  <si>
    <t>Obtención de tejido donante en el trasplante de córnea</t>
  </si>
  <si>
    <t>1303007</t>
  </si>
  <si>
    <t xml:space="preserve">Evaluación clínica de la deglución </t>
  </si>
  <si>
    <t>Tumor de conducto auditivo externo, extirpación con reparación (injerto) del conducto</t>
  </si>
  <si>
    <t>1302079</t>
  </si>
  <si>
    <t>1302080</t>
  </si>
  <si>
    <t>1302081</t>
  </si>
  <si>
    <t>1302082</t>
  </si>
  <si>
    <t>1302083</t>
  </si>
  <si>
    <t>1302084</t>
  </si>
  <si>
    <t>1302085</t>
  </si>
  <si>
    <t>1302086</t>
  </si>
  <si>
    <t>1302087</t>
  </si>
  <si>
    <t>1302088</t>
  </si>
  <si>
    <t>1302089</t>
  </si>
  <si>
    <t>1302090</t>
  </si>
  <si>
    <t>1302091</t>
  </si>
  <si>
    <t>Aticotomía (excluye timpanoplastia funcional)</t>
  </si>
  <si>
    <t>Plastía o dilatación por vía endoscópica trompa de Eustaquio</t>
  </si>
  <si>
    <t>Meatoplastía en oído radicalizado</t>
  </si>
  <si>
    <t>Reparación de brecha osteomeníngea por vía transtemporal</t>
  </si>
  <si>
    <t>Resección subtotal del hueso temporal (incluye tegmen, laberinto y punta de peñasco)</t>
  </si>
  <si>
    <t>Resección total del hueso temporal (abordaje combinado orl y neurocirujano)</t>
  </si>
  <si>
    <t>Timpanectomía con o sin tubos de ventilación</t>
  </si>
  <si>
    <t>Timpanoplastía funcional con reconstrucción de cadena osicular (excluye miringoplastía)</t>
  </si>
  <si>
    <t>Timpanotomía exploradora</t>
  </si>
  <si>
    <t>Tiroplastia 1-4</t>
  </si>
  <si>
    <t>Toma de injerto cartilago tragal</t>
  </si>
  <si>
    <t>Toma de injerto fascia temporal</t>
  </si>
  <si>
    <t>Tumor glómico petro-tímpano-mástoídeo, tratamiento quirúrgico</t>
  </si>
  <si>
    <t>1302092</t>
  </si>
  <si>
    <t>Cirugía de fosa pterigo palatina</t>
  </si>
  <si>
    <t>1302093</t>
  </si>
  <si>
    <t>1302094</t>
  </si>
  <si>
    <t>1302095</t>
  </si>
  <si>
    <t>1302096</t>
  </si>
  <si>
    <t>1302097</t>
  </si>
  <si>
    <t>1302098</t>
  </si>
  <si>
    <t>1302099</t>
  </si>
  <si>
    <t>1302100</t>
  </si>
  <si>
    <t>1302101</t>
  </si>
  <si>
    <t>1302102</t>
  </si>
  <si>
    <t>Reparación de válvula nasal</t>
  </si>
  <si>
    <t>Resección de tumor de base de cráneo anterior con reparación de duramadre (colgajo pediculado de haddad o similar)</t>
  </si>
  <si>
    <t>Resección lateral del hueso temporal (incluye mástoides y conducto auditivo externo en forma circular)</t>
  </si>
  <si>
    <t>Tumor benigno nasosinusal y/o rinofaríngeo, resección por vía endoscópica (excluye fibroangioma nasofaríngeo)</t>
  </si>
  <si>
    <t>Tumor de espacio parafaríngeo, extirpación</t>
  </si>
  <si>
    <t>Tumor maligno nasosinusal y/o rinofaríngeo, tratamiento quirúrgico por vía endoscópica</t>
  </si>
  <si>
    <t>Sinuplastía seno frontal con balón por endoscopía u otra técnica</t>
  </si>
  <si>
    <t>Sinuplastía seno maxilar con balón por endoscopía u otra técnica</t>
  </si>
  <si>
    <t>Sinuplastía seno esfenoidal con balón por endoscopia u otra técnica</t>
  </si>
  <si>
    <t>Dacriocistocele reseccion vía nasal</t>
  </si>
  <si>
    <t>1302103</t>
  </si>
  <si>
    <t>Abducción de aritenoides, aritenoidopexia</t>
  </si>
  <si>
    <t>1302104</t>
  </si>
  <si>
    <t>1302105</t>
  </si>
  <si>
    <t>Cordectomía, sinequia y otras malformaciones, tratatamiento quirúrgico por endoscópica (incluye laser)</t>
  </si>
  <si>
    <t>Subluxación articulación cricotiroídea</t>
  </si>
  <si>
    <t>1302106</t>
  </si>
  <si>
    <t>Laringectomía parcial endoscópica con láser, incluye cordectomía ampliada (carcinoma supraglótico)</t>
  </si>
  <si>
    <t>1302107</t>
  </si>
  <si>
    <t>Laringoplastía por laringomalacia</t>
  </si>
  <si>
    <t>1302108</t>
  </si>
  <si>
    <t>1302109</t>
  </si>
  <si>
    <t>Inyección de cuerda vocal vía endoscópica</t>
  </si>
  <si>
    <t>Inyección de cuerda vocal vía externa</t>
  </si>
  <si>
    <t>1502068</t>
  </si>
  <si>
    <t>1502069</t>
  </si>
  <si>
    <t>1502070</t>
  </si>
  <si>
    <t>1502071</t>
  </si>
  <si>
    <t>Toma de injerto de cuero cabelludo</t>
  </si>
  <si>
    <t>Expansor de piel (dos o más) primer tiempo</t>
  </si>
  <si>
    <t>Expansor de piel (dos o más) segundo tiempo retiro</t>
  </si>
  <si>
    <t>Expansor de piel (único) primer tiempo</t>
  </si>
  <si>
    <t>Expansor de piel (único) segundo tiempo o retiro</t>
  </si>
  <si>
    <t>1902092</t>
  </si>
  <si>
    <t>Inyección ureteral o vesical de medicamentos o sustancias vía endoscópica (no incluye fármaco)</t>
  </si>
  <si>
    <t>1902091</t>
  </si>
  <si>
    <t>Reparación vesical por trauma o daño de cualquier tipo. Por vía de abordaje laparoscópica</t>
  </si>
  <si>
    <t xml:space="preserve">PROCEDIMIENTOS GINECOLOGIA Y OBSTETRICIA  </t>
  </si>
  <si>
    <t>2003044</t>
  </si>
  <si>
    <t>2003045</t>
  </si>
  <si>
    <t>2003046</t>
  </si>
  <si>
    <t xml:space="preserve">Traquelectomía radical laparoscópica </t>
  </si>
  <si>
    <t>Traquelectomía simple por vía vaginal</t>
  </si>
  <si>
    <t>Linfadenectomía pélvica bilateral abierta</t>
  </si>
  <si>
    <t>0702101</t>
  </si>
  <si>
    <t>0702102</t>
  </si>
  <si>
    <t>0702103</t>
  </si>
  <si>
    <t>0702104</t>
  </si>
  <si>
    <t>0702105</t>
  </si>
  <si>
    <t>0702106</t>
  </si>
  <si>
    <t>0702107</t>
  </si>
  <si>
    <t>0702108</t>
  </si>
  <si>
    <t>0702109</t>
  </si>
  <si>
    <t>0702110</t>
  </si>
  <si>
    <t>0702201</t>
  </si>
  <si>
    <t>0702202</t>
  </si>
  <si>
    <t>0702203</t>
  </si>
  <si>
    <t>0702204</t>
  </si>
  <si>
    <t>0702205</t>
  </si>
  <si>
    <t>0702206</t>
  </si>
  <si>
    <t>0702207</t>
  </si>
  <si>
    <t>0702208</t>
  </si>
  <si>
    <t>0702209</t>
  </si>
  <si>
    <t>0702301</t>
  </si>
  <si>
    <t>0702302</t>
  </si>
  <si>
    <t>0702303</t>
  </si>
  <si>
    <t>0702304</t>
  </si>
  <si>
    <t>0702305</t>
  </si>
  <si>
    <t>0702306</t>
  </si>
  <si>
    <t>0702307</t>
  </si>
  <si>
    <t>0702308</t>
  </si>
  <si>
    <t>0702309</t>
  </si>
  <si>
    <t xml:space="preserve">Producción de glóbulo rojo </t>
  </si>
  <si>
    <t xml:space="preserve">Producción de concentrado de plaquetas estándar </t>
  </si>
  <si>
    <t>Producción de plasma o crioprecipitado</t>
  </si>
  <si>
    <t xml:space="preserve">Producción de concentrado de plaquetas por aféresis automática </t>
  </si>
  <si>
    <t xml:space="preserve">Producción de concentrado de glóbulos rojos por aféresis automática </t>
  </si>
  <si>
    <t xml:space="preserve">Producción de concentrado de leucocitos por aféresis automática </t>
  </si>
  <si>
    <t>Producción de concentrado de plasma por aféresis automática</t>
  </si>
  <si>
    <t>Producción de células progenitoras hematopoyética por aféresis automática a partir de sangre periférica</t>
  </si>
  <si>
    <t>Calificación microbiológica por donante estudiado, componente sanguíneo producido o producto de aféresis automática</t>
  </si>
  <si>
    <t>Calificación inmunohematológica por donante estudiado, componente sanguíneo producido o producto de aféresis automática</t>
  </si>
  <si>
    <t>Titulación de anticuerpos irregulares eritrocitarios</t>
  </si>
  <si>
    <t>Genotipificación D variante (incluye D parcial y débil)</t>
  </si>
  <si>
    <t>Detección de anticuerpos irregulares eritrocitarios</t>
  </si>
  <si>
    <t xml:space="preserve">Transfusión en adulto por unidad o subunidad de glóbulos rojos o unidad / subunidad o pool de: plasma, plaquetas o crioprecipitados (atención ambulatoria, atención cerrada siempre que la administración sea controlada por profesional especialista, tecnólogo médico o médico responsable)  </t>
  </si>
  <si>
    <t xml:space="preserve">Transfusión en niño por unidad o subunidad de glóbulos rojos, o unidad/subunidad o pool de: plasma, plaquetas o crioprecipitados (atención ambulatoria, atención cerrada siempre que la administración sea controlada por profesional especialista, tecnólogo médico o médico responsable) </t>
  </si>
  <si>
    <t>Transfusión por unidad de glóbulos rojos, o unidad o pool de: plasma, plaquetas o crioprecipitados, en adulto o niño en pabellón (con asistencia permanente del médico o tecnologo médico responsable)(no corresponde su cobro cuando sea controlada por médico anestesista, por estar incluida en el valor de sus honorarios)</t>
  </si>
  <si>
    <t>Recambio plasmático por aféresis terapéutica</t>
  </si>
  <si>
    <t>Depleción leucocitaria por aféresis terapéutica</t>
  </si>
  <si>
    <t>Depleción plaquetaria por aféresis terapéutica</t>
  </si>
  <si>
    <t>Eritroféresis por aféresis terapéutica</t>
  </si>
  <si>
    <t>Fotoféresis terapéutica</t>
  </si>
  <si>
    <t>0401075</t>
  </si>
  <si>
    <t>Radiografía de tórax frontal y lateral con equipo móvil fuera del departamento de rayos</t>
  </si>
  <si>
    <t>0404019</t>
  </si>
  <si>
    <t>Ecografía espinal</t>
  </si>
  <si>
    <t>0404218</t>
  </si>
  <si>
    <t>0405032</t>
  </si>
  <si>
    <t>0405034</t>
  </si>
  <si>
    <t>0405035</t>
  </si>
  <si>
    <t>0405036</t>
  </si>
  <si>
    <t>0405037</t>
  </si>
  <si>
    <t>0405038</t>
  </si>
  <si>
    <t>0405039</t>
  </si>
  <si>
    <t>0405040</t>
  </si>
  <si>
    <t>0405041</t>
  </si>
  <si>
    <t>Resonancia magnética estudio funcional de encéfalo</t>
  </si>
  <si>
    <t>Resonancia magnética tractografía</t>
  </si>
  <si>
    <t>Resonancia magnética espectroscopía encefálica</t>
  </si>
  <si>
    <t>Resonancia magnética de cara, macizo facial y/o cavidades paranasales</t>
  </si>
  <si>
    <t>Resonancia magnética perfusión cerebral</t>
  </si>
  <si>
    <t>Resonancia magnética estudio de líquido cerebroespinal</t>
  </si>
  <si>
    <t xml:space="preserve">Resonancia magnética estudio de piso pélvico por defecografía </t>
  </si>
  <si>
    <t>Resonancia Magnética Screening óseo o muscular</t>
  </si>
  <si>
    <t>0501140</t>
  </si>
  <si>
    <t>0501141</t>
  </si>
  <si>
    <t xml:space="preserve">Cintigrafía Spect glándulas paratiroides con sestamibi </t>
  </si>
  <si>
    <t xml:space="preserve">Cintigrafía Spect-ct glándulas paratiroides con sestamibi </t>
  </si>
  <si>
    <t>0501136</t>
  </si>
  <si>
    <t>0501137</t>
  </si>
  <si>
    <t>Cintigrafía ósea completa planar</t>
  </si>
  <si>
    <t xml:space="preserve">Cintigrafía de médula ósea </t>
  </si>
  <si>
    <t>0501142</t>
  </si>
  <si>
    <t>0501143</t>
  </si>
  <si>
    <t>0501144</t>
  </si>
  <si>
    <t>Cintigrama óseo de cuerpo entero con Spect</t>
  </si>
  <si>
    <t>Cintigrama óseo de cuerpo entero con Spect-CT</t>
  </si>
  <si>
    <t>Cintigrama óseo Spect ATM</t>
  </si>
  <si>
    <t>0501145</t>
  </si>
  <si>
    <t>0501146</t>
  </si>
  <si>
    <t>Ventriculografía cardíaca isotópica de primer paso</t>
  </si>
  <si>
    <t>Ventriculografía cardíaca isotópica spect</t>
  </si>
  <si>
    <t>0501138</t>
  </si>
  <si>
    <t>0501139</t>
  </si>
  <si>
    <t>Cintigrafía de glándulas salivales</t>
  </si>
  <si>
    <t>Dacriocintigrafía</t>
  </si>
  <si>
    <t>0601101</t>
  </si>
  <si>
    <t>0601102</t>
  </si>
  <si>
    <t>0601103</t>
  </si>
  <si>
    <t>0601104</t>
  </si>
  <si>
    <t>0602001</t>
  </si>
  <si>
    <t>0602002</t>
  </si>
  <si>
    <t>0602003</t>
  </si>
  <si>
    <t>0608101</t>
  </si>
  <si>
    <t>0608102</t>
  </si>
  <si>
    <t>0608201</t>
  </si>
  <si>
    <t>0608202</t>
  </si>
  <si>
    <t>0608203</t>
  </si>
  <si>
    <t>Evaluación Kinesiológica Integral</t>
  </si>
  <si>
    <t>Atención Kinesiológica Integral Ambulatoria o Domiciliaria</t>
  </si>
  <si>
    <t>Atención Kinesiológica Integral en Pacientes hospitalizados</t>
  </si>
  <si>
    <t xml:space="preserve">Atención Kinesiológica Integral UPC (Intensivo e Intermedio) </t>
  </si>
  <si>
    <t>Atención integral de terapia ocupacional</t>
  </si>
  <si>
    <t>Intervención de terapia ocupacional en ayudas técnicas y tecnología asistida</t>
  </si>
  <si>
    <t>Intervención terapia ocupacional en actividades de la vida diaria, básicas, instrumentales y avanzadas</t>
  </si>
  <si>
    <t>Telerehabilitación: Evaluación Kinesiológica Integral</t>
  </si>
  <si>
    <t xml:space="preserve">Telerehabilitación: Atención Kinesiológica Integral </t>
  </si>
  <si>
    <t>Telerehabilitación: Atención integral de terapia ocupacional</t>
  </si>
  <si>
    <t>Telerehabilitación: Intervención de terapia ocupacional en ayudas técnicas y tecnología asistida</t>
  </si>
  <si>
    <t>Telerehabilitación: Intervención terapia ocupacional en actividades de la vida diaria, básicas, instrumentales y avanzadas</t>
  </si>
  <si>
    <t xml:space="preserve">TOTAL PRODUCCION </t>
  </si>
  <si>
    <t>0801012</t>
  </si>
  <si>
    <t>Desintoxicación o deshabituación en pacientes hospitalizados (incluye tratamiento de la intoxicación, del síndrome de privación y de las complicaciones médicas); por día ( máximo 15 )</t>
  </si>
  <si>
    <t>0901002</t>
  </si>
  <si>
    <t>0908101</t>
  </si>
  <si>
    <t>0908102</t>
  </si>
  <si>
    <t>0908103</t>
  </si>
  <si>
    <t>Telerehabilitación: Psicoterapia Individual</t>
  </si>
  <si>
    <t>Telerehabilitación: Sesión de psicoterapia de pareja (con ambos miembros)</t>
  </si>
  <si>
    <t>1308301</t>
  </si>
  <si>
    <t>1308302</t>
  </si>
  <si>
    <t>1308303</t>
  </si>
  <si>
    <t>1308304</t>
  </si>
  <si>
    <t>1308305</t>
  </si>
  <si>
    <t>Telerehabilitación: Evaluación de voz</t>
  </si>
  <si>
    <t>Telerehabilitación: Evaluación de habla</t>
  </si>
  <si>
    <t>Telerehabilitación: Evaluación del lenguaje (incluye voz, habla y aspecto semántico, sintáctico y fonológico, etc. e informe) (incluye 3 sesiones de mínimo 30')</t>
  </si>
  <si>
    <t xml:space="preserve">Telerehabilitación: Rehabilitación de la voz </t>
  </si>
  <si>
    <t xml:space="preserve">Telerehabilitación: Rehabilitación del habla y/o del lenguaje (máximo 30 sesiones anuales)(cada sesión mínimo 30')      </t>
  </si>
  <si>
    <t>2104233</t>
  </si>
  <si>
    <t>Punción discal diagnóstica o terapéutica</t>
  </si>
  <si>
    <t>Biopsia vertebral abierta</t>
  </si>
  <si>
    <t>2104234</t>
  </si>
  <si>
    <t>2104235</t>
  </si>
  <si>
    <t>2104236</t>
  </si>
  <si>
    <t>2104237</t>
  </si>
  <si>
    <t>Resección parcial de sacro distal y coxis</t>
  </si>
  <si>
    <t>Resección parcial de sacro proximal</t>
  </si>
  <si>
    <t>Teratoma sacrococcigeo</t>
  </si>
  <si>
    <t>Teratoma sacrococcigeo intra y extrapelviano</t>
  </si>
  <si>
    <t>1801059</t>
  </si>
  <si>
    <t>1801060</t>
  </si>
  <si>
    <t xml:space="preserve">Test de hidrógeno en aire espirado </t>
  </si>
  <si>
    <t>Test de carbono en aire espirado</t>
  </si>
  <si>
    <t>1802149</t>
  </si>
  <si>
    <t>1802150</t>
  </si>
  <si>
    <t>By pass gástrico por cirugía abierta</t>
  </si>
  <si>
    <t>By pass gástrico por laparoscopía</t>
  </si>
  <si>
    <t>1802151</t>
  </si>
  <si>
    <t>1802152</t>
  </si>
  <si>
    <t>Cirugía del quiste de colédoco</t>
  </si>
  <si>
    <t>Cirugía del quiste de colédoco laparoscópico</t>
  </si>
  <si>
    <t xml:space="preserve">PROCEDIM.CARDIOLOGIA, NEUMOLOG., CARDIOVASC. Y TORAX    </t>
  </si>
  <si>
    <t>Poligrafía cardiorrespiratoria del sueño ambulatoria</t>
  </si>
  <si>
    <t>Aneurisma torácico con compromiso de arco aórtico tratamiento endovascular</t>
  </si>
  <si>
    <t>1703072</t>
  </si>
  <si>
    <t>1703073</t>
  </si>
  <si>
    <t xml:space="preserve">Videotoracoscopía exploradora </t>
  </si>
  <si>
    <t>Conducto torácico, ligadura por vía videotoracoscopica</t>
  </si>
  <si>
    <t>1704082</t>
  </si>
  <si>
    <t>1704083</t>
  </si>
  <si>
    <t>Frenoparalisis tratatamiento quirúrgico laparoscópico</t>
  </si>
  <si>
    <t>Frenoparalisis tratamiento quirúrgico por vía videotoracoscopica</t>
  </si>
  <si>
    <t xml:space="preserve">Hernioplastía diafragmática por vía torácica c/s prótesis por vía videotoracoscopica </t>
  </si>
  <si>
    <t>Pleurodesis por vía videotoracoscopica</t>
  </si>
  <si>
    <t>1704086</t>
  </si>
  <si>
    <t>1704087</t>
  </si>
  <si>
    <t>1704088</t>
  </si>
  <si>
    <t>Tumores pleurales, por vía videotoracoscopica</t>
  </si>
  <si>
    <t>Cirugía del mesotelioma maligno</t>
  </si>
  <si>
    <t>Fibrinolisis pleural por pleurotomía</t>
  </si>
  <si>
    <t>Resección segmentaria atipica por vía videotoracoscopica</t>
  </si>
  <si>
    <t>1704090</t>
  </si>
  <si>
    <t>1704091</t>
  </si>
  <si>
    <t>Heridas de pulmón, trat. quir. por vía videotoracoscopica</t>
  </si>
  <si>
    <t>Lobectomía o bilobectomía por vía videotoracoscopica</t>
  </si>
  <si>
    <t>1704092</t>
  </si>
  <si>
    <t>Neumonectomía por vía videotoracoscopica</t>
  </si>
  <si>
    <t>1704093</t>
  </si>
  <si>
    <t>Resecciones segmentarias anatómica por vía videotoracoscopica</t>
  </si>
  <si>
    <t>1704094</t>
  </si>
  <si>
    <t>Extracción cuerpo extraño esofágico por vía videotoracoscopica</t>
  </si>
  <si>
    <t>1704095</t>
  </si>
  <si>
    <t>Resección de tumor esofagico benignos por vía videotoracoscopica</t>
  </si>
  <si>
    <t>Resección de diverticulos esofágicos por vía videotoracoscopica</t>
  </si>
  <si>
    <t>1704097</t>
  </si>
  <si>
    <t>Sutura herida o perforación esófago torácico por vía videotoracoscopica</t>
  </si>
  <si>
    <t>1703068</t>
  </si>
  <si>
    <t>1703069</t>
  </si>
  <si>
    <t>1703070</t>
  </si>
  <si>
    <t>Resección ganglios mediastínicos por toracotomía</t>
  </si>
  <si>
    <t>Resección ganglios mediastínicos por vía videotoracoscopica</t>
  </si>
  <si>
    <t>Vaciamiento mediastínico ántero-superior</t>
  </si>
  <si>
    <t>1704079</t>
  </si>
  <si>
    <t>Cirugía del opérculo torácico por vía videotoracoscopica</t>
  </si>
  <si>
    <t>0301103</t>
  </si>
  <si>
    <t>0301104</t>
  </si>
  <si>
    <t>0301105</t>
  </si>
  <si>
    <t>0301106</t>
  </si>
  <si>
    <t>0301107</t>
  </si>
  <si>
    <t>0301108</t>
  </si>
  <si>
    <t>0301109</t>
  </si>
  <si>
    <t>0301110</t>
  </si>
  <si>
    <t>0301111</t>
  </si>
  <si>
    <t>0301112</t>
  </si>
  <si>
    <t>0301113</t>
  </si>
  <si>
    <t>0301114</t>
  </si>
  <si>
    <t>Mioglobina</t>
  </si>
  <si>
    <t>Tromboelastografia</t>
  </si>
  <si>
    <t>Mutación JAK-2</t>
  </si>
  <si>
    <t>Hematocrito automatizado (en contador hematológico)</t>
  </si>
  <si>
    <t>Recuento de reticulocitos (absoluto o porcentual) automatizado</t>
  </si>
  <si>
    <t>Ensayo de unión a colágeno</t>
  </si>
  <si>
    <t>Multimeros del factor Von Willebrand</t>
  </si>
  <si>
    <t>Factor V Leiden</t>
  </si>
  <si>
    <t>Mutación G20210A del gen de la protrombina</t>
  </si>
  <si>
    <t>Anticuerpos antiplaquetarios</t>
  </si>
  <si>
    <t>Folato Eritrocitario</t>
  </si>
  <si>
    <t>Proteína C antigénica</t>
  </si>
  <si>
    <t>0302088</t>
  </si>
  <si>
    <t>0302089</t>
  </si>
  <si>
    <t>0302090</t>
  </si>
  <si>
    <t>0302091</t>
  </si>
  <si>
    <t>0302092</t>
  </si>
  <si>
    <t>0302093</t>
  </si>
  <si>
    <t>0302094</t>
  </si>
  <si>
    <t>0302095</t>
  </si>
  <si>
    <t>0302096</t>
  </si>
  <si>
    <t>0302097</t>
  </si>
  <si>
    <t>0302098</t>
  </si>
  <si>
    <t>0302099</t>
  </si>
  <si>
    <t xml:space="preserve">Nivel de Carnitina </t>
  </si>
  <si>
    <t>Lipoproteina (A)</t>
  </si>
  <si>
    <t>Bilirrubina neonatal</t>
  </si>
  <si>
    <t>Colesterol LDL directo</t>
  </si>
  <si>
    <t>Creatinquinasa CK - MB masa</t>
  </si>
  <si>
    <t>Panel de glicemia (incluye glucosa basal, glucosa 2 horas post desayuno y glucosa 2 horas post almuerzo)</t>
  </si>
  <si>
    <t>CK isoenzimas</t>
  </si>
  <si>
    <t>Tiopurina metiltransferasa, actividad enzimatica</t>
  </si>
  <si>
    <t>Tirosina cuantitativa en GSS</t>
  </si>
  <si>
    <t>Hormona tiroestimulante, neonatal</t>
  </si>
  <si>
    <t>Perfil de aminoácidos y acilcarnitinas</t>
  </si>
  <si>
    <t>Pesquisa neonatal ampliada</t>
  </si>
  <si>
    <t>0302100</t>
  </si>
  <si>
    <t>0302101</t>
  </si>
  <si>
    <t>Proteínas totales en sangre</t>
  </si>
  <si>
    <t>Albúminas en sangre</t>
  </si>
  <si>
    <t>0303057</t>
  </si>
  <si>
    <t>0303058</t>
  </si>
  <si>
    <t>SHBG (Sex-Hormone Binding Globulin)</t>
  </si>
  <si>
    <t>Testosterona en sangre</t>
  </si>
  <si>
    <t>Testosterona libre en sangre</t>
  </si>
  <si>
    <t>Tiroestimulante (TSH), hormona (adulto, niño o R.N.)</t>
  </si>
  <si>
    <t>Tiroglobulina</t>
  </si>
  <si>
    <t>Tiroxina libre (T4L)</t>
  </si>
  <si>
    <t>Tiroxina o tetrayodotironina (T4)</t>
  </si>
  <si>
    <t>Triyodotironina (T3)</t>
  </si>
  <si>
    <t>17 - Hidroxiprogesterona</t>
  </si>
  <si>
    <t>Triyodotironina Libre (T3 libre)</t>
  </si>
  <si>
    <t>Hormona antimulleriana</t>
  </si>
  <si>
    <t>Gonadotrofina coriónica, sub-unidad Beta; titulación por (Elisa; RIA o IRMA; Quimioluminiscencia u otra técnica)</t>
  </si>
  <si>
    <t>0304012</t>
  </si>
  <si>
    <t>0304013</t>
  </si>
  <si>
    <t>0304014</t>
  </si>
  <si>
    <t>Amplificación por PCR en tiempo real cuantitativo con sonda</t>
  </si>
  <si>
    <t>Amplificación de ADN por PCR convencional de 1 fragmento</t>
  </si>
  <si>
    <t>Amplificación por PCR más análisis por restricción enzimática</t>
  </si>
  <si>
    <t>0305104</t>
  </si>
  <si>
    <t>0305105</t>
  </si>
  <si>
    <t>0305106</t>
  </si>
  <si>
    <t>0305107</t>
  </si>
  <si>
    <t>0305108</t>
  </si>
  <si>
    <t>0305109</t>
  </si>
  <si>
    <t>0305124</t>
  </si>
  <si>
    <t>0305125</t>
  </si>
  <si>
    <t xml:space="preserve">Antígeno prostático total y libre </t>
  </si>
  <si>
    <t>Anticuerpos anti-Beta 2 glicoproteina 1 (IgG, IgM), c/u</t>
  </si>
  <si>
    <t>Estudio inmunológico de diabetes (determinación de anticuerpos anti células de islotes (ICA), auto anticuerpo insulina nativa (IAA), anti antígeno de insulinoma-2 (IA2) y anti glutamato descarboxilasa (GADA)</t>
  </si>
  <si>
    <t>Anticuerpos anti-MPO (mieloperoxidasa)</t>
  </si>
  <si>
    <t>Anticuerpos anti antígenos nucleares extractables (A-ENA): SM, RNP, SS-A/RO, SS-B/LA, SCL-70, JO-1). c/u</t>
  </si>
  <si>
    <t>Anticuerpos anti-PR3 (proteasa 3)</t>
  </si>
  <si>
    <t>Receptor de tirotropina (TRAb), anticuerpos anti</t>
  </si>
  <si>
    <t>CTX sérico</t>
  </si>
  <si>
    <t>0305110</t>
  </si>
  <si>
    <t>0305111</t>
  </si>
  <si>
    <t>0305112</t>
  </si>
  <si>
    <t>0305113</t>
  </si>
  <si>
    <t>0305114</t>
  </si>
  <si>
    <t>0305115</t>
  </si>
  <si>
    <t>0305116</t>
  </si>
  <si>
    <t>0305117</t>
  </si>
  <si>
    <t>0305118</t>
  </si>
  <si>
    <t>0305119</t>
  </si>
  <si>
    <t>0305120</t>
  </si>
  <si>
    <t>0305121</t>
  </si>
  <si>
    <t>0305122</t>
  </si>
  <si>
    <t>0305123</t>
  </si>
  <si>
    <t>Alocross Match Linfocitos T y Linfocitos B (Citometría De Flujo)</t>
  </si>
  <si>
    <t>Anticuerpo Anti HLA Clase I y II Screening (Luminex)</t>
  </si>
  <si>
    <t>Autocrossmatch Linfocitos T y B   (Citometría De Flujo )</t>
  </si>
  <si>
    <t>Especificidad De Anticuerpos HLA  Con Antígenos Individuales Clase I  (Luminex)</t>
  </si>
  <si>
    <t>Especificidad De Anticuerpos HLA  Con Antígenos Individuales Clase II (Luminex)</t>
  </si>
  <si>
    <t>Estudio Receptor Trasplantado Con Donante Cadáver</t>
  </si>
  <si>
    <t>HLA-AB Tipificación (Biología Molecular)</t>
  </si>
  <si>
    <t>HLA-ABDR Tipificación  (Biología Molecular)</t>
  </si>
  <si>
    <t>HLA-B27 Tipificación (Biología Molecular)</t>
  </si>
  <si>
    <t>HLA-C Tipificación  (Biología Molecular)</t>
  </si>
  <si>
    <t>HLA-DP Tipificación  (Biología  Molecular)</t>
  </si>
  <si>
    <t>HLA-DQ Tipificación (Biología Molecular)</t>
  </si>
  <si>
    <t>HLA-DR Tipificación  (Biología Molecular)</t>
  </si>
  <si>
    <t>Seroteca  Mensual y Mantención en Lista De Espera</t>
  </si>
  <si>
    <t>0306118</t>
  </si>
  <si>
    <t>0306133</t>
  </si>
  <si>
    <t>0306134</t>
  </si>
  <si>
    <t>0306135</t>
  </si>
  <si>
    <t>0306136</t>
  </si>
  <si>
    <t>0306119</t>
  </si>
  <si>
    <t>0306131</t>
  </si>
  <si>
    <t>0306132</t>
  </si>
  <si>
    <t>Ultramicroscopía</t>
  </si>
  <si>
    <t>Cultivo corriente (excepto coprocultivo, hemocultivo y urocultivo) c/u</t>
  </si>
  <si>
    <t>Hemocultivo automatizado. Incluye Antibiograma con CIM</t>
  </si>
  <si>
    <t>Hemocultivo automatizado para Micobacterias</t>
  </si>
  <si>
    <t>Cultivo para Anaerobios (incluye Cód. 03-06-008)</t>
  </si>
  <si>
    <t>Antibiograma Bacilo de Koch (cada fármaco)</t>
  </si>
  <si>
    <t>Antibiograma Corriente (mínimo 10 fármacos) (en caso de urocultivo no corresponde su cobro; incluido en el valor 03-06-011)</t>
  </si>
  <si>
    <t>Antibiograma de estudio de sensibilidad por dilución (CIM) (mínimo 6 fármacos) (en caso de urocultivo, no corresponde su cobro; incluido en el valor código 03-06-011)</t>
  </si>
  <si>
    <t>Amplificación de DNA de Bordetella Pertussis por técnica de biología molecular en tiempo real</t>
  </si>
  <si>
    <t xml:space="preserve">Streptococcus agalactiae en embarazada por biología molecular </t>
  </si>
  <si>
    <t>Panel ETS por biología molecular</t>
  </si>
  <si>
    <t>Beta-d- glucano</t>
  </si>
  <si>
    <t>Detección de antígeno capsular de cryptococcus</t>
  </si>
  <si>
    <t>Antigeno de neumococo</t>
  </si>
  <si>
    <t>Legionella antígeno urinario</t>
  </si>
  <si>
    <t xml:space="preserve">Interferón Gamma TBC </t>
  </si>
  <si>
    <t>Bordetella pertussis IgG, IgM en sangre</t>
  </si>
  <si>
    <t>Bartonella henselae, anticuerpos IgG o IgM, c/u</t>
  </si>
  <si>
    <t>TRANSFERENCIA
2021</t>
  </si>
  <si>
    <t>0306137</t>
  </si>
  <si>
    <t>Raspado de piel, examen microscópico para búsqueda de demodex</t>
  </si>
  <si>
    <t>0306182</t>
  </si>
  <si>
    <t>0306120</t>
  </si>
  <si>
    <t>0306121</t>
  </si>
  <si>
    <t>0306122</t>
  </si>
  <si>
    <t>0306123</t>
  </si>
  <si>
    <t>0306124</t>
  </si>
  <si>
    <t>0306125</t>
  </si>
  <si>
    <t>0306126</t>
  </si>
  <si>
    <t>0306127</t>
  </si>
  <si>
    <t>0306128</t>
  </si>
  <si>
    <t>0306129</t>
  </si>
  <si>
    <t>0306130</t>
  </si>
  <si>
    <t>Aislamiento de virus (Adenovirus, Citomegalovirus, Enterovirus, Herpes, Influenza, Polio,Sarampión y otros), c/u</t>
  </si>
  <si>
    <t>Anticuerpos virales, determ. de (adenovirus, citomegalovirus, herpes simple, rubéola, influenza  A y B; virus varicela-zoster; virus sincicial respiratorio; parainfluenza 1, 2 y 3; Epstein Barr y otros), c/u</t>
  </si>
  <si>
    <t>Virus hepatitis B, antígeno de superficie (HBsAg)</t>
  </si>
  <si>
    <t>Reacción de Polimerasa en cadena (P.C.R.) en tiempo real, SARS CoV-2, (incluye toma muestra hisopado nasofaríngeo).</t>
  </si>
  <si>
    <t>Reacción de Polimerasa en cadena (P.C.R.) en tiempo real, virus Influenza, virus Herpes, citomegalovirus, hepatitis C, mycobacteria TBC, c/u (incluye toma muestra hisopado nasofaríngeo).</t>
  </si>
  <si>
    <t>Panel viral diarrea por PCR (determinación de rotavirus, norovirus g1, norovirus g2, astrovirus, adenovirus)</t>
  </si>
  <si>
    <t>Hanta virus, anticuerpos IgM test rápido</t>
  </si>
  <si>
    <t xml:space="preserve">Panel virus respiratorio molecular (15 a 17 virus) (adenovirus, VRS A, VRS B, parainfluenza 1,2,3,4, influenza a y b, influenza a H1N1, bocavirus, coronavirus (2 tipos), rinovirus, enterovirus. </t>
  </si>
  <si>
    <t>Virus ARN por PCR (hanta, dengue, chikungunya, sarampión, enterovirus, parechovirus, zika) c/u</t>
  </si>
  <si>
    <t xml:space="preserve">Virus hepatitis C, genotipificación </t>
  </si>
  <si>
    <t>Hanta virus serologia IgG/IgM c/u</t>
  </si>
  <si>
    <t xml:space="preserve">Panel de meningitis encefalitis por biología molecular </t>
  </si>
  <si>
    <t>Rotavirus y adenovirus detección simultanea de por inmunocromatografia</t>
  </si>
  <si>
    <t>Norovirus detección por inmunocromatografia</t>
  </si>
  <si>
    <t>Virus hepatitis B, anticuerpos anti antígeno de superficie (títulos)</t>
  </si>
  <si>
    <t>0308049</t>
  </si>
  <si>
    <t>0308050</t>
  </si>
  <si>
    <t>0308051</t>
  </si>
  <si>
    <t>0308052</t>
  </si>
  <si>
    <t>0308053</t>
  </si>
  <si>
    <t>0308054</t>
  </si>
  <si>
    <t>0308055</t>
  </si>
  <si>
    <t>0308056</t>
  </si>
  <si>
    <t>0308057</t>
  </si>
  <si>
    <t>pH en deposiciones</t>
  </si>
  <si>
    <t>Calprotectina cuantitativa por Elisa</t>
  </si>
  <si>
    <t>Células neoplásicas en fluidos biológicos</t>
  </si>
  <si>
    <t>Proteínas totales en exudados, secreciones y otros líquidos</t>
  </si>
  <si>
    <t>Albúminas en exudados, secreciones y otros líquidos</t>
  </si>
  <si>
    <t>Proteínas, electroforésis de (incluye proteínas totales) en otros líquidos biológicos</t>
  </si>
  <si>
    <t>Índice IgG/albúmina (incluye determ. de IgG y albúmina en L.C.R. y suero)</t>
  </si>
  <si>
    <t>Índice de bilirrubina (prueba de Liley)</t>
  </si>
  <si>
    <t>Índice lecitina/esfingomielina</t>
  </si>
  <si>
    <t>Lipasa en  Líquidos Biológicos</t>
  </si>
  <si>
    <t>Colesterol total en exudados, secreciones y otros líquidos</t>
  </si>
  <si>
    <t>Hematocrito automatizado (en contador hematológico) en exudados, secreciones y otros líquidos</t>
  </si>
  <si>
    <t>LDH en exudados, secreciones y otros líquidos</t>
  </si>
  <si>
    <t>Trigliceridos en exudados, secreciones y otros líquidos</t>
  </si>
  <si>
    <t>Beta-2 transferrina</t>
  </si>
  <si>
    <t>Acido láctico, LCR</t>
  </si>
  <si>
    <t>0309037</t>
  </si>
  <si>
    <t>0309038</t>
  </si>
  <si>
    <t>0309039</t>
  </si>
  <si>
    <t>0309040</t>
  </si>
  <si>
    <t>0309041</t>
  </si>
  <si>
    <t>0309042</t>
  </si>
  <si>
    <t>0309043</t>
  </si>
  <si>
    <t>0309044</t>
  </si>
  <si>
    <t>0309045</t>
  </si>
  <si>
    <t>0309046</t>
  </si>
  <si>
    <t>Oxalato en orina</t>
  </si>
  <si>
    <t>Citrato en orina (enzimático)</t>
  </si>
  <si>
    <t>Deoxipiridinolina (DPD)</t>
  </si>
  <si>
    <t>Magnesio en orina</t>
  </si>
  <si>
    <t>Sulfato en orina</t>
  </si>
  <si>
    <t>L-Cistina en orina</t>
  </si>
  <si>
    <t>Ph en orina con peachimetro</t>
  </si>
  <si>
    <t>Ácidos orgánicos, orina</t>
  </si>
  <si>
    <t>Ácido orótico, orina</t>
  </si>
  <si>
    <t>Screening de mucopolisacaridos</t>
  </si>
  <si>
    <t>0102009</t>
  </si>
  <si>
    <t>0102010</t>
  </si>
  <si>
    <t xml:space="preserve">CONSULTAS POR OTROS PROFESIONALES DE LA SALUD                                   </t>
  </si>
  <si>
    <t>0103006</t>
  </si>
  <si>
    <t>0103007</t>
  </si>
  <si>
    <t>0104004</t>
  </si>
  <si>
    <t>0104005</t>
  </si>
  <si>
    <t>0104006</t>
  </si>
  <si>
    <t>0106007</t>
  </si>
  <si>
    <t>Oxigenoterapia Hiperbárica (1 sesión)</t>
  </si>
  <si>
    <t>0201010</t>
  </si>
  <si>
    <t>0201110</t>
  </si>
  <si>
    <t>0201301</t>
  </si>
  <si>
    <t>0201302</t>
  </si>
  <si>
    <t>0201303</t>
  </si>
  <si>
    <t>0201201</t>
  </si>
  <si>
    <t>0201202</t>
  </si>
  <si>
    <t>0201203</t>
  </si>
  <si>
    <t>0201410</t>
  </si>
  <si>
    <t>0201403</t>
  </si>
  <si>
    <t>0201404</t>
  </si>
  <si>
    <t>0201405</t>
  </si>
  <si>
    <t>0201406</t>
  </si>
  <si>
    <t>0201407</t>
  </si>
  <si>
    <t>0201501</t>
  </si>
  <si>
    <t>0201502</t>
  </si>
  <si>
    <t>0201503</t>
  </si>
  <si>
    <t>Dia Cama de Hospitalización Integral Cuidados Básicos</t>
  </si>
  <si>
    <t>Dia Cama de Hospitalización Integral Cuidados Medios</t>
  </si>
  <si>
    <t>Día Cama de Hospitalización Integral Adulto en Unidad de Tratamiento Intermedio (U.T.I)</t>
  </si>
  <si>
    <t>Día Cama de Hospitalización Integral Pediátrica en Unidad de Tratamiento Intermedio (U.T.I)</t>
  </si>
  <si>
    <t>Día Cama de Hospitalización Integral Neonatal en Unidad de Tratamiento Intermedio (U.T.I)</t>
  </si>
  <si>
    <t xml:space="preserve">Día Cama de Hospitalización Integral Adulto en Unidad de Cuidado Intensivo (U.C.I.) </t>
  </si>
  <si>
    <t xml:space="preserve">Día Cama de Hospitalización Integral Pediátrica en Unidad de Cuidado Intensivo (U.C.I). </t>
  </si>
  <si>
    <t>Día Cama de Hospitalización Integral Neonatal en Unidad de Cuidado Intensivo (U.C.I.)</t>
  </si>
  <si>
    <t xml:space="preserve">Día Cama de Hospitalización Integral Obstetricia </t>
  </si>
  <si>
    <t>Día Cama de Hospitalización Integral Sala Cuna</t>
  </si>
  <si>
    <t>Día Cama de Hospitalización Integral Incubadora</t>
  </si>
  <si>
    <t>Día Cama de Hospitalización Integral Psiquiatría Cuidados Básicos</t>
  </si>
  <si>
    <t>Día Cama de Hospitalización Integral Psiquiatría Cuidados Medios</t>
  </si>
  <si>
    <t>Día Cama de Hospitalizacion Integral de Observación - Ambulatorio</t>
  </si>
  <si>
    <t>Dia Cama Hospitalizacion Domiciliaria Cuidados Básicos</t>
  </si>
  <si>
    <t xml:space="preserve">Dia Cama Hospitalizacion Domiciliaria Cuidados Medios </t>
  </si>
  <si>
    <t xml:space="preserve">Dia Cama Hospitalizacion Domiciliaria Cuidados Alta Complejidad </t>
  </si>
  <si>
    <t>CONSULTAS Y ATENCIÓN ODONTOLÓGICA</t>
  </si>
  <si>
    <t>2701101</t>
  </si>
  <si>
    <t>2701114</t>
  </si>
  <si>
    <t>2701115</t>
  </si>
  <si>
    <t>Consulta especialidad Cirugía y Traumatología Buco Maxilofacial</t>
  </si>
  <si>
    <t>Consulta especialidad Endodoncia</t>
  </si>
  <si>
    <t xml:space="preserve">Consulta especialidad Imagenología Oral y Maxilofacial </t>
  </si>
  <si>
    <t>Consulta especialidad Implantología Buco Maxilofacial</t>
  </si>
  <si>
    <t>Consulta especialidad Odontopediatría</t>
  </si>
  <si>
    <t>Consulta especialidad Ortodoncia y Ortopedia Dento Maxilofacial</t>
  </si>
  <si>
    <t>Consulta especialidad Patología Oral y Maxilofacial</t>
  </si>
  <si>
    <t>Consulta especialidad Rehabilitación Oral</t>
  </si>
  <si>
    <t>Consulta especialidad Trastornos Temporomandibulares y Dolor Orofacial</t>
  </si>
  <si>
    <t xml:space="preserve">Consulta especialidad Somato-Prótesis </t>
  </si>
  <si>
    <t>Consulta o control por Odontólogo General</t>
  </si>
  <si>
    <t xml:space="preserve">Consulta de urgencia odontológica </t>
  </si>
  <si>
    <t>EXÁMENES IMAGENOLÓGICOS ODONTOLÓGICA</t>
  </si>
  <si>
    <t>2702105</t>
  </si>
  <si>
    <t>2702106</t>
  </si>
  <si>
    <t>2702107</t>
  </si>
  <si>
    <t>2702108</t>
  </si>
  <si>
    <t>2702109</t>
  </si>
  <si>
    <t>2702113</t>
  </si>
  <si>
    <t>Radiografía Retroalveolar Unitaria Adulto (por placa)</t>
  </si>
  <si>
    <t>Radiografía Retroalveolar Unitaria Niño (por placa)</t>
  </si>
  <si>
    <t>Radiografía Bite Wing Adulto (por placa)</t>
  </si>
  <si>
    <t>Radiografía Bite-Wing Niño (por placa)</t>
  </si>
  <si>
    <t>Telerradiografía</t>
  </si>
  <si>
    <t>Radiografía de ATM Bilateral en Boca Cerrada y Boca Abierta</t>
  </si>
  <si>
    <t>Tomografía Computacional Maxilo Facial Cone Beam Zona Dentaria</t>
  </si>
  <si>
    <t>Tomografía Computacional Maxilo Facial Cone Beam Unimaxilar</t>
  </si>
  <si>
    <t>Tomografía Computada Cone Beam Bimaxilar, Máxilo Facial, Cráneo Completo, Sialo Tc Cone Beam</t>
  </si>
  <si>
    <t>Tomografía Computada de Cuello Suprahioideo con contraste</t>
  </si>
  <si>
    <t>Sialo Tomografía Computada</t>
  </si>
  <si>
    <t>Resonancia Magnética de Cuello Suprahioideo</t>
  </si>
  <si>
    <t>Estudio de Localización Maxilofacial</t>
  </si>
  <si>
    <t>ODONTOLOGÍA GENERAL: ACTIVIDADES PREVENTIVAS Y RECUPERATIVAS</t>
  </si>
  <si>
    <t>2703101</t>
  </si>
  <si>
    <t>2703102</t>
  </si>
  <si>
    <t>2703103</t>
  </si>
  <si>
    <t>2703104</t>
  </si>
  <si>
    <t>2703105</t>
  </si>
  <si>
    <t>2703106</t>
  </si>
  <si>
    <t>2703107</t>
  </si>
  <si>
    <t>2703108</t>
  </si>
  <si>
    <t>2703109</t>
  </si>
  <si>
    <t>2703110</t>
  </si>
  <si>
    <t>2703111</t>
  </si>
  <si>
    <t>Aplicación tópica de fluoruros</t>
  </si>
  <si>
    <t>Obturación amalgama</t>
  </si>
  <si>
    <t xml:space="preserve">Profilaxis Dental </t>
  </si>
  <si>
    <t>Acceso Cavitario</t>
  </si>
  <si>
    <t>Ferulización por grupo</t>
  </si>
  <si>
    <t>Recubrimiento Directo</t>
  </si>
  <si>
    <t>Pulpectomía (por odontólogo general)</t>
  </si>
  <si>
    <t>ESPECIALIDADES</t>
  </si>
  <si>
    <t>2704001</t>
  </si>
  <si>
    <t>2704002</t>
  </si>
  <si>
    <t>2704003</t>
  </si>
  <si>
    <t>2704004</t>
  </si>
  <si>
    <t>2704005</t>
  </si>
  <si>
    <t>2704006</t>
  </si>
  <si>
    <t>2704007</t>
  </si>
  <si>
    <t>2704008</t>
  </si>
  <si>
    <t>2704009</t>
  </si>
  <si>
    <t>2704010</t>
  </si>
  <si>
    <t>2704011</t>
  </si>
  <si>
    <t>2704012</t>
  </si>
  <si>
    <t>2704013</t>
  </si>
  <si>
    <t>2704014</t>
  </si>
  <si>
    <t>2704015</t>
  </si>
  <si>
    <t>2704016</t>
  </si>
  <si>
    <t>2704017</t>
  </si>
  <si>
    <t>2704018</t>
  </si>
  <si>
    <t>2704019</t>
  </si>
  <si>
    <t>2704020</t>
  </si>
  <si>
    <t>2704021</t>
  </si>
  <si>
    <t>2704023</t>
  </si>
  <si>
    <t>2704024</t>
  </si>
  <si>
    <t>2704025</t>
  </si>
  <si>
    <t>2704026</t>
  </si>
  <si>
    <t>2704027</t>
  </si>
  <si>
    <t>2704028</t>
  </si>
  <si>
    <t>2704029</t>
  </si>
  <si>
    <t>2704030</t>
  </si>
  <si>
    <t>Dispositivo Interoclusal</t>
  </si>
  <si>
    <t>Tratamiento ortodoncia con aparatología removible (incluye aparato)(año 1)</t>
  </si>
  <si>
    <t>Tratamiento ortodoncia con aparatología fija (incluye aparato) (año 1)</t>
  </si>
  <si>
    <t>Tratamiento ortodoncia con aparatología fija (incluye aparato) (año 2)</t>
  </si>
  <si>
    <t>Destartraje Subgingival y Pulido Radicular</t>
  </si>
  <si>
    <t>Sedación inhalatoria con óxido nitroso</t>
  </si>
  <si>
    <t>Corona Metálica Preformada en diente temporal</t>
  </si>
  <si>
    <t>Sialometría</t>
  </si>
  <si>
    <t>Inyección Intralesional de Medicamentos en el territorio de la Mucosa Oral</t>
  </si>
  <si>
    <t>Tratamiento No Quirúrgico de Obstrucción Glándula Salival</t>
  </si>
  <si>
    <t>Cateterismo de Conducto Excretor Glándula Salival en Adultos (c/u)</t>
  </si>
  <si>
    <t>Cateterismo de Conducto Excretor Glándula Salival en Niños (c/u)</t>
  </si>
  <si>
    <t>Instilación de Glándula Salival (c/u) (Procedimiento)</t>
  </si>
  <si>
    <t>Infiltración de la Articulación Temporomandibular, por sesión</t>
  </si>
  <si>
    <t>Reducción de Luxación Discal de la Articulación Témporomandibular</t>
  </si>
  <si>
    <t>Tratamiento de Ronquido Primario y Saos (Dispositivos de Avance Mandibular)</t>
  </si>
  <si>
    <t>Reparación o reajuste de Dispositivo Interoclusal</t>
  </si>
  <si>
    <t>Artrocentesis temporomandibular unilateral</t>
  </si>
  <si>
    <t>2705023</t>
  </si>
  <si>
    <t>2705024</t>
  </si>
  <si>
    <t>2705002</t>
  </si>
  <si>
    <t>2705003</t>
  </si>
  <si>
    <t>2705004</t>
  </si>
  <si>
    <t>2705005</t>
  </si>
  <si>
    <t>2705006</t>
  </si>
  <si>
    <t>2705008</t>
  </si>
  <si>
    <t>2705009</t>
  </si>
  <si>
    <t>2705011</t>
  </si>
  <si>
    <t>2705012</t>
  </si>
  <si>
    <t>2705013</t>
  </si>
  <si>
    <t>2705014</t>
  </si>
  <si>
    <t>2705015</t>
  </si>
  <si>
    <t>2705016</t>
  </si>
  <si>
    <t>2705017</t>
  </si>
  <si>
    <t>2705018</t>
  </si>
  <si>
    <t>2705019</t>
  </si>
  <si>
    <t>2705020</t>
  </si>
  <si>
    <t>2705021</t>
  </si>
  <si>
    <t>2705025</t>
  </si>
  <si>
    <t>2705026</t>
  </si>
  <si>
    <t xml:space="preserve">Exodoncia de tercer molar con osteotomía </t>
  </si>
  <si>
    <t>2705022</t>
  </si>
  <si>
    <t>Exámenes imagenológicos odontológico</t>
  </si>
  <si>
    <t>Especialidades</t>
  </si>
  <si>
    <t>Odontología general: Actividades preventivas y recuperativas</t>
  </si>
  <si>
    <t>Cirugías</t>
  </si>
  <si>
    <t>2704XXX</t>
  </si>
  <si>
    <t>2705XXX</t>
  </si>
  <si>
    <t>CONSULTAS DE ESPECIALIDADES MEDICAS</t>
  </si>
  <si>
    <t>TRASPLANTES</t>
  </si>
  <si>
    <t>SANGRE, HEMATOLOGIA</t>
  </si>
  <si>
    <t xml:space="preserve">SANGRE, EXAMENES BIOQUIMICOS  </t>
  </si>
  <si>
    <t xml:space="preserve">HORMONAS  </t>
  </si>
  <si>
    <t xml:space="preserve">GENETICA  </t>
  </si>
  <si>
    <t xml:space="preserve">INMUNOLOGIA                            </t>
  </si>
  <si>
    <t>BACTERIAS Y HONGOS</t>
  </si>
  <si>
    <t xml:space="preserve">EXAMENES MICROBIOLOGICOS                                                             </t>
  </si>
  <si>
    <t xml:space="preserve">PARASITOS                                                                                        </t>
  </si>
  <si>
    <t xml:space="preserve">VIRUS                                                                                                                       </t>
  </si>
  <si>
    <t xml:space="preserve">PROCEDIMIENTOS O DETERMINACIONES DIRECTAMENTE CON EL PACIENTE             </t>
  </si>
  <si>
    <t xml:space="preserve">EXAMENES DE DEPOSICIONES, EXUDADOS, SECRECIONES Y OTROS LIQUIDOS        </t>
  </si>
  <si>
    <t xml:space="preserve">EXAMENES ORINA         </t>
  </si>
  <si>
    <t xml:space="preserve">IMAGENOLOGIA                </t>
  </si>
  <si>
    <t xml:space="preserve">EXAMENES RADIOLOGICOS SIMPLES      </t>
  </si>
  <si>
    <t xml:space="preserve">EXAMENES RADIOLOGICOS COMPLEJOS   </t>
  </si>
  <si>
    <t xml:space="preserve">TOMOGRAFIA AXIAL COMPUTARIZADA (TAC)   </t>
  </si>
  <si>
    <t xml:space="preserve">ULTRASONOGRAFIA                </t>
  </si>
  <si>
    <t xml:space="preserve">RESONANCIA MAGNÉTICA (incluye medio de contraste)     </t>
  </si>
  <si>
    <t>OTROS EXAMENES DE IMÁGENES</t>
  </si>
  <si>
    <t xml:space="preserve">MEDICINA NUCLEAR Y RADIOTERAPIA       </t>
  </si>
  <si>
    <t>ESTUDIOS OSTEOARTICULARES</t>
  </si>
  <si>
    <t>ESTUDIOS CARDIOVASCULARES</t>
  </si>
  <si>
    <t>ESTUDIOS DIGESTIVOS</t>
  </si>
  <si>
    <t>ESTUDIOS NEFROUROLÓGICOS</t>
  </si>
  <si>
    <t>ESTUDIOS SISTEMA NERVIOSO CENTRAL</t>
  </si>
  <si>
    <t>ESTUDIOS DE INFECCIONES</t>
  </si>
  <si>
    <t>ESTUDIOS ONCOLÓGICOS</t>
  </si>
  <si>
    <t>DENSITOMETRÍA OSEA</t>
  </si>
  <si>
    <t xml:space="preserve">PROCEDIMIENTOS TERAPEUTICOS.                      </t>
  </si>
  <si>
    <t>RADIOISOTOPOS</t>
  </si>
  <si>
    <t xml:space="preserve">MEDICINA TRANSFUSIONAL </t>
  </si>
  <si>
    <t xml:space="preserve">ANATOMIA PATOLOGICA                                     </t>
  </si>
  <si>
    <t xml:space="preserve">PSIQUIATRIA Y SALUD MENTAL     </t>
  </si>
  <si>
    <t xml:space="preserve">INTERVENCIONES QUIRURGICAS. NEUROCIRUGIA  </t>
  </si>
  <si>
    <t xml:space="preserve">CIRUGIA OFTALMOLOGICA          </t>
  </si>
  <si>
    <t xml:space="preserve">CIRUGIA OTORRINOLARINGOLOGICA       </t>
  </si>
  <si>
    <t xml:space="preserve">PROCEDIMIENTO DE CABEZA Y CUELLO     </t>
  </si>
  <si>
    <t xml:space="preserve">CIRUGIA PLASTICA Y REPARADORA     </t>
  </si>
  <si>
    <t xml:space="preserve">INTERVENCIONES QUIRURGICAS DE DERMATOLOGÍA Y TEGUMENTOS                    </t>
  </si>
  <si>
    <t xml:space="preserve">PROC. DIAGNOSTICO Y TERAPEUTICO CARDIOLOGÍA                        </t>
  </si>
  <si>
    <t>PROCEDIMIENTOS GASTROENTEROLOGÍA</t>
  </si>
  <si>
    <t xml:space="preserve">PROC. DIAGNOSTICO Y TERAPEUTICO GASTROENTEROLOGIA                          </t>
  </si>
  <si>
    <t xml:space="preserve">UROLOGIA Y NEFROLOGIA   </t>
  </si>
  <si>
    <t xml:space="preserve">PROCEDIMIENTOS DE TRAUMATOLOGÍA  </t>
  </si>
  <si>
    <t>PROCEDIMIENTOS ORTOPÉDICOS</t>
  </si>
  <si>
    <t xml:space="preserve">ANESTESIA                                             </t>
  </si>
  <si>
    <t xml:space="preserve"> RESCATES, TRASLADOS Y RONDAS RURALES  </t>
  </si>
  <si>
    <t xml:space="preserve">ATENCION ODONTOLOGICA                             </t>
  </si>
  <si>
    <t>CIRUGÍAS ODONTOLÓGICAS</t>
  </si>
  <si>
    <t>OTRAS PRESTACIONES ODONTOLÓGICAS</t>
  </si>
  <si>
    <t>LENTES,AUDIFONOS</t>
  </si>
  <si>
    <t>PROGRAMA CÁNCER</t>
  </si>
  <si>
    <t xml:space="preserve">ODONTOLOGIA </t>
  </si>
  <si>
    <t>TELECONSULTAS</t>
  </si>
  <si>
    <t>0108201</t>
  </si>
  <si>
    <t>0108202</t>
  </si>
  <si>
    <t>0108206</t>
  </si>
  <si>
    <t>0108207</t>
  </si>
  <si>
    <t>0108208</t>
  </si>
  <si>
    <t>0108209</t>
  </si>
  <si>
    <t>0108210</t>
  </si>
  <si>
    <t>0108211</t>
  </si>
  <si>
    <t>0108212</t>
  </si>
  <si>
    <t>0108213</t>
  </si>
  <si>
    <t>0108301</t>
  </si>
  <si>
    <t>0108302</t>
  </si>
  <si>
    <t>0108303</t>
  </si>
  <si>
    <t>0108304</t>
  </si>
  <si>
    <t>0108305</t>
  </si>
  <si>
    <t>0108306</t>
  </si>
  <si>
    <t>0108307</t>
  </si>
  <si>
    <t>0108308</t>
  </si>
  <si>
    <t>0108309</t>
  </si>
  <si>
    <t>0108310</t>
  </si>
  <si>
    <t>0108311</t>
  </si>
  <si>
    <t>0108319</t>
  </si>
  <si>
    <t>0108320</t>
  </si>
  <si>
    <t>0108321</t>
  </si>
  <si>
    <t>0108322</t>
  </si>
  <si>
    <t>0108323</t>
  </si>
  <si>
    <t>0108324</t>
  </si>
  <si>
    <t>0108325</t>
  </si>
  <si>
    <t>0108326</t>
  </si>
  <si>
    <t>0108327</t>
  </si>
  <si>
    <t>0108331</t>
  </si>
  <si>
    <t>0108203</t>
  </si>
  <si>
    <t>0108204</t>
  </si>
  <si>
    <t>0108205</t>
  </si>
  <si>
    <t>0108312</t>
  </si>
  <si>
    <t>0108313</t>
  </si>
  <si>
    <t>0108314</t>
  </si>
  <si>
    <t>0108315</t>
  </si>
  <si>
    <t>0108316</t>
  </si>
  <si>
    <t>0108317</t>
  </si>
  <si>
    <t>0108318</t>
  </si>
  <si>
    <t>0108329</t>
  </si>
  <si>
    <t>0108332</t>
  </si>
  <si>
    <t>0108333</t>
  </si>
  <si>
    <t>0108334</t>
  </si>
  <si>
    <t>Teleconsulta Medicina General</t>
  </si>
  <si>
    <t>Teleconsulta Médica de Especialidad en Dermatología</t>
  </si>
  <si>
    <t>Teleconsulta Médica de Especialidad en Geriatría</t>
  </si>
  <si>
    <t>Teleconsulta Médica de Especialidad en Reumatología</t>
  </si>
  <si>
    <t>Teleconsulta Médica de Especialidad en Endocrinología Adulto</t>
  </si>
  <si>
    <t>Teleconsulta Médica de Especialidad en Endocrinología Pediátrica</t>
  </si>
  <si>
    <t>Teleconsulta Médica de Especialidad en Neurología Adultos</t>
  </si>
  <si>
    <t>Teleconsulta Médica de Especialidad en Neurología Pediátrica</t>
  </si>
  <si>
    <t>Teleconsulta Médica de Especialidad en Oncología Médica</t>
  </si>
  <si>
    <t>Teleconsulta Médica de Especialidad en Psiquiatría adultos</t>
  </si>
  <si>
    <t>Teleconsulta Médica de Especialidad en Psiquiatría pediátrica y de la adolescencia</t>
  </si>
  <si>
    <t>Teleconsulta Médica de Especialidad en Cardiología</t>
  </si>
  <si>
    <t>Teleconsulta Médica de Especialidad en Hematología</t>
  </si>
  <si>
    <t>Teleconsulta Médica de Especialidad en Infectología</t>
  </si>
  <si>
    <t>Teleconsulta Médica de Especialidad en Inmunología</t>
  </si>
  <si>
    <t>Teleconsulta Médica de Especialidad en Medicina Familiar</t>
  </si>
  <si>
    <t>Teleconsulta Médica de Especialidad en Medicina Física y Rehabilitación</t>
  </si>
  <si>
    <t>Teleconsulta Médica de Especialidad en Medicina Interna</t>
  </si>
  <si>
    <t>Teleconsulta Médica de Especialidad en Obstetricia y Ginecología</t>
  </si>
  <si>
    <t>Teleconsulta Médica de Especialidad en Pediatría</t>
  </si>
  <si>
    <t>Teleconsulta Médica de Especialidad en Traumatología y Ortopedia</t>
  </si>
  <si>
    <t>Teleconsulta Médica de Especialidad en Urología</t>
  </si>
  <si>
    <t>Teleconsulta Médica de Especialidad en Coloproctología</t>
  </si>
  <si>
    <t>Teleconsulta Médica de Especialidad en Diabetología</t>
  </si>
  <si>
    <t>Teleconsulta Médica de Especialidad en Enfermedades Respiratorias Adulto</t>
  </si>
  <si>
    <t>Teleconsulta Médica de Especialidad en Enfermedades Respiratorias Pediátricas</t>
  </si>
  <si>
    <t>Teleconsulta Médica de Especialidad en Gastroenterología Adulto</t>
  </si>
  <si>
    <t>Teleconsulta Médica de Especialidad en Gastroenterología Pediátrico</t>
  </si>
  <si>
    <t>Teleconsulta Médica de Especialidad en Genética Clínica</t>
  </si>
  <si>
    <t>Teleconsulta Médica de Especialidad en Nefrología Adulto</t>
  </si>
  <si>
    <t>Teleconsulta Médica de Especialidad en Nefrología Pediátrico</t>
  </si>
  <si>
    <t>Teleconsulta Médica de Especialidad en Radioterapia Oncológica</t>
  </si>
  <si>
    <t>Teleconsulta Médica de Especialidad en Neurocirugía</t>
  </si>
  <si>
    <t>Teleconsulta Médica de Especialidad en Oftalmología</t>
  </si>
  <si>
    <t>Teleconsulta Médica de Especialidad en Otorrinolaringología</t>
  </si>
  <si>
    <t>Teleconsulta Médica de Especialidad en Cirugía General</t>
  </si>
  <si>
    <t>Teleconsulta Médica de Especialidad en Cirugía de Cabeza, Cuello y Maxilofacial</t>
  </si>
  <si>
    <t>Teleconsulta Médica de Especialidad en Cirugía Cardiovascular</t>
  </si>
  <si>
    <t>Teleconsulta Médica de Especialidad en Cirugía de Tórax</t>
  </si>
  <si>
    <t>Teleconsulta Médica de Especialidad en Cirugía Plástica y Reparadora</t>
  </si>
  <si>
    <t>Teleconsulta Médica de Especialidad en Cirugía Pediátrica</t>
  </si>
  <si>
    <t>Teleconsulta Médica de Especialidad en Cirugía Vascular Periférica</t>
  </si>
  <si>
    <t>Teleconsulta Médica de Especialidad en Anestesiología</t>
  </si>
  <si>
    <t>Teleconsulta Médica de Especialidad en Ginecología Pediátrica y de la Adolescencia</t>
  </si>
  <si>
    <t>Teleconsulta Médica de Especialidad en Medicina Materno Fetal</t>
  </si>
  <si>
    <t>Teleconsulta Médica de Especialidad en Medicina Nuclear</t>
  </si>
  <si>
    <t>TOTAL BENEFI-    CIARIOS</t>
  </si>
  <si>
    <t>TELEMEDICINA PROFESIONALES NO MÉDICOS</t>
  </si>
  <si>
    <t>TELEMEDICINA POR PROFESIONALES MÉDICOS</t>
  </si>
  <si>
    <t>0108400</t>
  </si>
  <si>
    <t>Teleconsulta: Atención Integral de Nutricionista (incluye 3 sesiones)</t>
  </si>
  <si>
    <t>TELEINTERCONSULTA (TELEMEDICINA)</t>
  </si>
  <si>
    <t>0109001</t>
  </si>
  <si>
    <t>0109002</t>
  </si>
  <si>
    <t>Teleinterconsulta médica</t>
  </si>
  <si>
    <t>Teleinterconsulta no médica</t>
  </si>
  <si>
    <t>Telemedicina/ Teleconsulta por profesional médico</t>
  </si>
  <si>
    <t>Telemedicina/ Teleconsulta por profesional no médico</t>
  </si>
  <si>
    <t>Teleinterconsulta (Telemedicina)</t>
  </si>
  <si>
    <t>Consulta Médica de Especialidades</t>
  </si>
  <si>
    <t>OTRAS CONSULTAS MÉDICAS</t>
  </si>
  <si>
    <t>TOTAL OTRAS CONSULTAS MÉDICAS</t>
  </si>
  <si>
    <t>ESTUDIOS ENDOCRINOLÓGICOS</t>
  </si>
  <si>
    <t>MEDICINA NUCLEAR</t>
  </si>
  <si>
    <t>RADIOTERAPIA</t>
  </si>
  <si>
    <t xml:space="preserve">TOTAL MEDICINA NUCLEAR Y RADIOTERAPIA      </t>
  </si>
  <si>
    <t xml:space="preserve">ESTUDIOS PULMONARES </t>
  </si>
  <si>
    <t xml:space="preserve">Mielografía por punción lumbar, con medio de contraste gaseoso o hidrosoluble </t>
  </si>
  <si>
    <t xml:space="preserve">NO ARANCELADO </t>
  </si>
  <si>
    <t xml:space="preserve">Flujo vaginal o secreción uretral, estudio de </t>
  </si>
  <si>
    <t xml:space="preserve">SECCION B: ATENCION CERRADA, DIAS DE HOSPITALIZACION </t>
  </si>
  <si>
    <t>SECCIÓN C:TRATAMIENTO ABREVIADO DE LA TUBERCULOSIS</t>
  </si>
  <si>
    <t>SECCIÓN D:TRASLADO, RESCATES Y RONDAS RURALES</t>
  </si>
  <si>
    <t>SECCION E: PARTOS</t>
  </si>
  <si>
    <t>SECCION F: ATENCION ODONTOLOGICA</t>
  </si>
  <si>
    <t>SECCION G: LENTES, AUDIFONOS</t>
  </si>
  <si>
    <t>SECCIÓN H: MEDICINA TRANSFUSIONAL</t>
  </si>
  <si>
    <t>SECCION I: EXAMENES DE DIAGNOSTICO</t>
  </si>
  <si>
    <t>TOTAL MLE Y NO ARANCELADO</t>
  </si>
  <si>
    <t>TOTAL  MAI</t>
  </si>
  <si>
    <t xml:space="preserve">TOTAL MLE </t>
  </si>
  <si>
    <t>TOTAL MAI</t>
  </si>
  <si>
    <t>OTRAS  ATENCION CERRADA</t>
  </si>
  <si>
    <t>0203211</t>
  </si>
  <si>
    <t>0202101</t>
  </si>
  <si>
    <t>SECCION J:  MEDICINA NUCLEAR Y RADIOTERAPIA</t>
  </si>
  <si>
    <t>SECCION K:  HEMODIALISIS</t>
  </si>
  <si>
    <t>SECCION L: INTERVENCIONES QUIRURGICAS</t>
  </si>
  <si>
    <t xml:space="preserve">SECCIÓN M: INTERVENCIONES QUIRÚRGICAS POR TIPO DE INTERVENCIÓN </t>
  </si>
  <si>
    <t>SECCIÓN N:  AMPUTACIÓN POR PIE DIABÉTICO</t>
  </si>
  <si>
    <t>SECCIÓN O: PROCEDIMIENTOS DIAGNÓSTICOS Y TERAPÉUTICOS</t>
  </si>
  <si>
    <t>SECCION P:  MISCELANEOS</t>
  </si>
  <si>
    <t>SECCIÓN Q: ACTIVIDADES EN UNIDAD DE FARMACIA HOSPITALARIA</t>
  </si>
  <si>
    <t>SECCIÓN R: OTRAS ATENCIONES A PACIENTES AMBULATORIOS</t>
  </si>
  <si>
    <t>SECCIÓN S: OTROS TRASLADOS DE PACIENTES</t>
  </si>
  <si>
    <t>SECCIÓN T: INTERRUPCIÓN VOLUNTARIA DEL EMBARAZO, (IVE)</t>
  </si>
  <si>
    <t>0102008</t>
  </si>
  <si>
    <t xml:space="preserve">PROCEDIMIENTOS DIAGNOSTICOS                             </t>
  </si>
  <si>
    <t>0103005</t>
  </si>
  <si>
    <t>INTERVENCIONES 100%</t>
  </si>
  <si>
    <t>INTERVENCIONES 75%</t>
  </si>
  <si>
    <t>Implante de desfibrilador con resincronizador VVI (incluye dispositivo)</t>
  </si>
  <si>
    <t>Implante de desfibrilador con resincronizador DDD  (incluye dispositivo)</t>
  </si>
  <si>
    <t xml:space="preserve">TOTAL  </t>
  </si>
  <si>
    <t>Instalación endoscópica de sonda nasogástrica</t>
  </si>
  <si>
    <t>0306271</t>
  </si>
  <si>
    <t>Test rápido de detección de antígenos SARS-CoV-2 (incluye toma de muestra)</t>
  </si>
  <si>
    <t xml:space="preserve">Día Cama de Hospitalización Integral Psiquiatría </t>
  </si>
  <si>
    <t>Extirpación de Pterigión con injerto corneal</t>
  </si>
  <si>
    <t>0305091</t>
  </si>
  <si>
    <t>0305092</t>
  </si>
  <si>
    <t>Versión 1.2: marzo 2022</t>
  </si>
  <si>
    <t>Sesión de terapia electroconvulsivante (hasta 6 sesiones por ciclo o sesiones de mantención) c/ sesión</t>
  </si>
  <si>
    <t>Consulta Medicina General</t>
  </si>
  <si>
    <t xml:space="preserve">Subgrupo ABO </t>
  </si>
  <si>
    <t>Telerehabilitación: Psicólogo clínico (sesiones 45')</t>
  </si>
  <si>
    <t>Orquidectomía unilateral</t>
  </si>
  <si>
    <t>Orquidopexia  unilateral</t>
  </si>
  <si>
    <t>Toma de biopsia con aguja bajo visión ecográfica de la Mama (Biopsia Core)</t>
  </si>
  <si>
    <t>Huesos supernumerarios, extirpación, uno o más, unilateral</t>
  </si>
  <si>
    <t>Ortejos, amputación, uno o más, unilateral</t>
  </si>
  <si>
    <t>Sesamoídeos, extirpación de uno o más, unilateral</t>
  </si>
  <si>
    <t>Pie bot, unilateral, hasta 10 cambios de yeso</t>
  </si>
  <si>
    <t>Prostatectomía radical por cáncer prostático, vía abierta, laparoscópica o robótica, incluye linfadenectomía si corresponde</t>
  </si>
  <si>
    <t>Cistostomía, extracción de litiasis o cuerpo extraño, instalación de catéter suprapúbico, por vía abierta o endoscopica, c/s láser</t>
  </si>
  <si>
    <t>Virus Papiloma Humano por PCR con genotipificación de papiloma de alto riesgo de Cáncer Cérvico Uterino tipos 16 y 19</t>
  </si>
  <si>
    <t>Fenotipificación otros antígenos de grupos sanguíneos por unidad de glóbulos rojos producido</t>
  </si>
  <si>
    <t>Técnica inmunohistoquimica para marcadores tumorales (ALK-PDL1-ROS1) c/u</t>
  </si>
  <si>
    <t>Termocoagulación de zonas cerebrales con radiofrecuencia o ultrasonido focalizado con técnica estereotáxica para el tratamiento de enfermedad de parkinson, temblor esencial, psicocirugía y otros</t>
  </si>
  <si>
    <t>Campimetría de proyección, unilateral (proc.aut.)</t>
  </si>
  <si>
    <t>Campimetría computarizada, unilateral</t>
  </si>
  <si>
    <t>Coordimetría, test de Hess u otro, unilateral</t>
  </si>
  <si>
    <t>Curva de tensión aplanática (por cada día), unilateral</t>
  </si>
  <si>
    <t>Electromiografía músculos oculares adultos, unilateral</t>
  </si>
  <si>
    <t>Electromiografía músculos oculares niños, unilateral</t>
  </si>
  <si>
    <t xml:space="preserve">Retinografía bilateral </t>
  </si>
  <si>
    <t>Tratamiento ortóptico y/ o pleóptico (por sesión), bilateral</t>
  </si>
  <si>
    <t>Perimetría de Goldman o perimetría cinética, unilateral</t>
  </si>
  <si>
    <t>Pruebas de provocación para glaucoma (prueba de oscuridad u otras), uni o bilateral</t>
  </si>
  <si>
    <t>Potencial visual evocado en niños, bilateral</t>
  </si>
  <si>
    <t>Tonometría aplanática unilateral</t>
  </si>
  <si>
    <t>Potencial visual evocado en adultos, bilateral</t>
  </si>
  <si>
    <t>Angiografía de retina o de iris, (con fluoresceína o sim.), unilateral</t>
  </si>
  <si>
    <t>Angioscopia retinal y/o iris (con fluoresceína o similar), unilateral(proc.aut.)</t>
  </si>
  <si>
    <t>Electrorretinografía, unilateral</t>
  </si>
  <si>
    <t>Electrooculografía bilateral</t>
  </si>
  <si>
    <t>Exploración sensoriomotora: estrabismo, estudio completo, bilateral</t>
  </si>
  <si>
    <t>Ecobiometría con cálculo de lente intraocular, bilateral</t>
  </si>
  <si>
    <t>Diploscopia cuantitativa, bilateral</t>
  </si>
  <si>
    <t>Topografía corneal computarizada, unilateral</t>
  </si>
  <si>
    <t>Chalazión y otros tumores benignos (uno o más, unilateral), trat. quir. Completo</t>
  </si>
  <si>
    <t xml:space="preserve"> Cuantificación de lagrimación (test de Schirmer), uni o bilateral</t>
  </si>
  <si>
    <t>Blefaroplastia uni o bilateral, párpados inferiores</t>
  </si>
  <si>
    <t>Blefaroplastia uni o bilateral, párpados superiores</t>
  </si>
  <si>
    <t>Queiloplastia primaria, unilateral (proc. quir. completo por cualquier técnica)</t>
  </si>
  <si>
    <t>Cierre de macrostomía, unilateral</t>
  </si>
  <si>
    <t>Polidactilia, extirpación y plastía unilateral</t>
  </si>
  <si>
    <t>Lipectomía glútea, unilateral</t>
  </si>
  <si>
    <t>Lipectomía trocantérea, unilateral</t>
  </si>
  <si>
    <t xml:space="preserve">Biopsia de piel y/o mucosa por curetaje o sección tangencial c/s electro por 1 sesion        </t>
  </si>
  <si>
    <t>25 OH Vitamina D Total por inmunoensayo (Quimioluminiscencia, Enzimoinmunoensayo, Radio inmunoensayo y otros)</t>
  </si>
  <si>
    <t xml:space="preserve">Grupos menores. Tipificación o detección de otros antígenos de sistemas sanguíneos (Kell, Duffy, Kidd y otros) c/u.
</t>
  </si>
  <si>
    <t>Exploración de uretra ántero-posterior con bujía y/o explorador olivar, y/o sonda, y/o Beniqué, y/o medición de residuo vesical</t>
  </si>
  <si>
    <t>Néstor Ortega Lastra</t>
  </si>
  <si>
    <t>Julia Pereira Sánchez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</si>
</sst>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(&quot;$&quot;\ * #,##0.00_);_(&quot;$&quot;\ * \(#,##0.00\);_(&quot;$&quot;\ * &quot;-&quot;??_);_(@_)"/>
    <numFmt numFmtId="168" formatCode="_-[$€-2]* #,##0.00_-;\-[$€-2]* #,##0.00_-;_-[$€-2]* &quot;-&quot;??_-"/>
    <numFmt numFmtId="169" formatCode="_-* #,##0_-;\-* #,##0_-;_-* &quot;-&quot;??_-;_-@_-"/>
  </numFmts>
  <fonts count="59" x14ac:knownFonts="1">
    <font>
      <sz val="10"/>
      <name val="Arial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b/>
      <sz val="12"/>
      <name val="Verdana"/>
      <family val="2"/>
    </font>
    <font>
      <b/>
      <sz val="10"/>
      <name val="Arial"/>
      <family val="2"/>
    </font>
    <font>
      <sz val="8"/>
      <name val="Verdana"/>
      <family val="2"/>
    </font>
    <font>
      <b/>
      <sz val="10"/>
      <name val="Verdana"/>
      <family val="2"/>
    </font>
    <font>
      <b/>
      <sz val="11"/>
      <name val="Verdana"/>
      <family val="2"/>
    </font>
    <font>
      <b/>
      <sz val="10"/>
      <color indexed="10"/>
      <name val="Verdana"/>
      <family val="2"/>
    </font>
    <font>
      <b/>
      <sz val="9"/>
      <name val="Verdana"/>
      <family val="2"/>
    </font>
    <font>
      <sz val="10"/>
      <name val="Verdana"/>
      <family val="2"/>
    </font>
    <font>
      <b/>
      <sz val="24"/>
      <name val="Verdana"/>
      <family val="2"/>
    </font>
    <font>
      <b/>
      <sz val="8"/>
      <name val="Verdana"/>
      <family val="2"/>
    </font>
    <font>
      <sz val="8"/>
      <name val="Arial"/>
      <family val="2"/>
    </font>
    <font>
      <sz val="10"/>
      <name val="Bookman Old Style"/>
      <family val="1"/>
    </font>
    <font>
      <sz val="9"/>
      <name val="Verdana"/>
      <family val="2"/>
    </font>
    <font>
      <sz val="12"/>
      <name val="Arial"/>
      <family val="2"/>
    </font>
    <font>
      <b/>
      <sz val="10"/>
      <name val="Arial"/>
      <family val="2"/>
    </font>
    <font>
      <sz val="12"/>
      <name val="Verdana"/>
      <family val="2"/>
    </font>
    <font>
      <b/>
      <sz val="12"/>
      <color indexed="10"/>
      <name val="Verdana"/>
      <family val="2"/>
    </font>
    <font>
      <sz val="10"/>
      <color indexed="9"/>
      <name val="Arial"/>
      <family val="2"/>
    </font>
    <font>
      <b/>
      <sz val="18"/>
      <name val="Arial"/>
      <family val="2"/>
    </font>
    <font>
      <b/>
      <sz val="14"/>
      <color indexed="10"/>
      <name val="Arial"/>
      <family val="2"/>
    </font>
    <font>
      <sz val="10"/>
      <name val="Arial"/>
      <family val="2"/>
    </font>
    <font>
      <sz val="11"/>
      <name val="Verdana"/>
      <family val="2"/>
    </font>
    <font>
      <b/>
      <sz val="8"/>
      <color indexed="10"/>
      <name val="Verdan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name val="Book Antiqua"/>
      <family val="1"/>
    </font>
    <font>
      <b/>
      <sz val="11"/>
      <color indexed="10"/>
      <name val="Verdana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sz val="11"/>
      <color theme="1"/>
      <name val="Calibri"/>
      <family val="2"/>
      <scheme val="minor"/>
    </font>
    <font>
      <sz val="8"/>
      <color rgb="FFFF0000"/>
      <name val="Verdana"/>
      <family val="2"/>
    </font>
    <font>
      <b/>
      <sz val="8"/>
      <color rgb="FFFFFF00"/>
      <name val="Verdana"/>
      <family val="2"/>
    </font>
    <font>
      <sz val="8"/>
      <color theme="1"/>
      <name val="Verdana"/>
      <family val="2"/>
    </font>
    <font>
      <sz val="8"/>
      <name val="Arial"/>
      <family val="2"/>
    </font>
    <font>
      <b/>
      <sz val="8"/>
      <color theme="1"/>
      <name val="Verdana"/>
      <family val="2"/>
    </font>
    <font>
      <sz val="9"/>
      <color theme="1"/>
      <name val="Verdana"/>
      <family val="2"/>
    </font>
    <font>
      <sz val="11"/>
      <color indexed="10"/>
      <name val="Verdana"/>
      <family val="2"/>
    </font>
    <font>
      <b/>
      <sz val="11"/>
      <color rgb="FFFF0000"/>
      <name val="Verdana"/>
      <family val="2"/>
    </font>
    <font>
      <sz val="11"/>
      <color rgb="FFFF0000"/>
      <name val="Verdana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</fills>
  <borders count="9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12"/>
      </left>
      <right/>
      <top style="medium">
        <color indexed="12"/>
      </top>
      <bottom style="medium">
        <color indexed="12"/>
      </bottom>
      <diagonal/>
    </border>
    <border>
      <left/>
      <right/>
      <top style="medium">
        <color indexed="12"/>
      </top>
      <bottom style="medium">
        <color indexed="12"/>
      </bottom>
      <diagonal/>
    </border>
    <border>
      <left/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</borders>
  <cellStyleXfs count="146">
    <xf numFmtId="0" fontId="0" fillId="0" borderId="0"/>
    <xf numFmtId="0" fontId="27" fillId="2" borderId="0" applyNumberFormat="0" applyBorder="0" applyAlignment="0" applyProtection="0"/>
    <xf numFmtId="0" fontId="2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7" fillId="3" borderId="0" applyNumberFormat="0" applyBorder="0" applyAlignment="0" applyProtection="0"/>
    <xf numFmtId="0" fontId="2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7" fillId="4" borderId="0" applyNumberFormat="0" applyBorder="0" applyAlignment="0" applyProtection="0"/>
    <xf numFmtId="0" fontId="2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7" fillId="5" borderId="0" applyNumberFormat="0" applyBorder="0" applyAlignment="0" applyProtection="0"/>
    <xf numFmtId="0" fontId="2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7" fillId="6" borderId="0" applyNumberFormat="0" applyBorder="0" applyAlignment="0" applyProtection="0"/>
    <xf numFmtId="0" fontId="2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7" fillId="7" borderId="0" applyNumberFormat="0" applyBorder="0" applyAlignment="0" applyProtection="0"/>
    <xf numFmtId="0" fontId="2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7" fillId="8" borderId="0" applyNumberFormat="0" applyBorder="0" applyAlignment="0" applyProtection="0"/>
    <xf numFmtId="0" fontId="2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7" fillId="9" borderId="0" applyNumberFormat="0" applyBorder="0" applyAlignment="0" applyProtection="0"/>
    <xf numFmtId="0" fontId="2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7" fillId="10" borderId="0" applyNumberFormat="0" applyBorder="0" applyAlignment="0" applyProtection="0"/>
    <xf numFmtId="0" fontId="2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7" fillId="5" borderId="0" applyNumberFormat="0" applyBorder="0" applyAlignment="0" applyProtection="0"/>
    <xf numFmtId="0" fontId="2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7" fillId="8" borderId="0" applyNumberFormat="0" applyBorder="0" applyAlignment="0" applyProtection="0"/>
    <xf numFmtId="0" fontId="2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7" fillId="11" borderId="0" applyNumberFormat="0" applyBorder="0" applyAlignment="0" applyProtection="0"/>
    <xf numFmtId="0" fontId="2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15" borderId="0" applyNumberFormat="0" applyBorder="0" applyAlignment="0" applyProtection="0"/>
    <xf numFmtId="0" fontId="47" fillId="4" borderId="0" applyNumberFormat="0" applyBorder="0" applyAlignment="0" applyProtection="0"/>
    <xf numFmtId="0" fontId="29" fillId="16" borderId="1" applyNumberFormat="0" applyAlignment="0" applyProtection="0"/>
    <xf numFmtId="0" fontId="30" fillId="17" borderId="2" applyNumberFormat="0" applyAlignment="0" applyProtection="0"/>
    <xf numFmtId="0" fontId="31" fillId="0" borderId="3" applyNumberFormat="0" applyFill="0" applyAlignment="0" applyProtection="0"/>
    <xf numFmtId="0" fontId="32" fillId="0" borderId="0" applyNumberFormat="0" applyFill="0" applyBorder="0" applyAlignment="0" applyProtection="0"/>
    <xf numFmtId="0" fontId="28" fillId="18" borderId="0" applyNumberFormat="0" applyBorder="0" applyAlignment="0" applyProtection="0"/>
    <xf numFmtId="0" fontId="28" fillId="19" borderId="0" applyNumberFormat="0" applyBorder="0" applyAlignment="0" applyProtection="0"/>
    <xf numFmtId="0" fontId="28" fillId="20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21" borderId="0" applyNumberFormat="0" applyBorder="0" applyAlignment="0" applyProtection="0"/>
    <xf numFmtId="0" fontId="33" fillId="7" borderId="1" applyNumberFormat="0" applyAlignment="0" applyProtection="0"/>
    <xf numFmtId="0" fontId="3" fillId="22" borderId="4" applyBorder="0">
      <protection locked="0"/>
    </xf>
    <xf numFmtId="0" fontId="24" fillId="22" borderId="4" applyBorder="0">
      <protection locked="0"/>
    </xf>
    <xf numFmtId="0" fontId="3" fillId="22" borderId="4" applyBorder="0">
      <protection locked="0"/>
    </xf>
    <xf numFmtId="0" fontId="24" fillId="22" borderId="4" applyBorder="0">
      <protection locked="0"/>
    </xf>
    <xf numFmtId="168" fontId="3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4" fillId="3" borderId="0" applyNumberFormat="0" applyBorder="0" applyAlignment="0" applyProtection="0"/>
    <xf numFmtId="166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35" fillId="23" borderId="0" applyNumberFormat="0" applyBorder="0" applyAlignment="0" applyProtection="0"/>
    <xf numFmtId="0" fontId="3" fillId="0" borderId="0"/>
    <xf numFmtId="0" fontId="24" fillId="0" borderId="0"/>
    <xf numFmtId="0" fontId="3" fillId="0" borderId="0"/>
    <xf numFmtId="0" fontId="49" fillId="0" borderId="0"/>
    <xf numFmtId="0" fontId="3" fillId="0" borderId="0"/>
    <xf numFmtId="0" fontId="2" fillId="0" borderId="0"/>
    <xf numFmtId="0" fontId="1" fillId="0" borderId="0"/>
    <xf numFmtId="0" fontId="3" fillId="0" borderId="0"/>
    <xf numFmtId="0" fontId="5" fillId="0" borderId="0" applyFont="0" applyBorder="0" applyAlignment="0" applyProtection="0"/>
    <xf numFmtId="0" fontId="5" fillId="0" borderId="0" applyFont="0" applyBorder="0" applyAlignment="0" applyProtection="0"/>
    <xf numFmtId="0" fontId="14" fillId="0" borderId="0"/>
    <xf numFmtId="0" fontId="14" fillId="0" borderId="0"/>
    <xf numFmtId="0" fontId="5" fillId="0" borderId="0" applyFont="0" applyBorder="0" applyAlignment="0" applyProtection="0"/>
    <xf numFmtId="0" fontId="14" fillId="0" borderId="0"/>
    <xf numFmtId="0" fontId="14" fillId="0" borderId="0"/>
    <xf numFmtId="0" fontId="15" fillId="0" borderId="0"/>
    <xf numFmtId="0" fontId="45" fillId="0" borderId="0"/>
    <xf numFmtId="0" fontId="3" fillId="0" borderId="0"/>
    <xf numFmtId="0" fontId="3" fillId="24" borderId="5" applyNumberFormat="0" applyFont="0" applyAlignment="0" applyProtection="0"/>
    <xf numFmtId="0" fontId="24" fillId="24" borderId="5" applyNumberFormat="0" applyFont="0" applyAlignment="0" applyProtection="0"/>
    <xf numFmtId="0" fontId="3" fillId="24" borderId="5" applyNumberFormat="0" applyFont="0" applyAlignment="0" applyProtection="0"/>
    <xf numFmtId="0" fontId="1" fillId="32" borderId="83" applyNumberFormat="0" applyFont="0" applyAlignment="0" applyProtection="0"/>
    <xf numFmtId="0" fontId="36" fillId="16" borderId="6" applyNumberFormat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8" fillId="0" borderId="7" applyNumberFormat="0" applyFill="0" applyAlignment="0" applyProtection="0"/>
    <xf numFmtId="0" fontId="40" fillId="0" borderId="8" applyNumberFormat="0" applyFill="0" applyAlignment="0" applyProtection="0"/>
    <xf numFmtId="0" fontId="32" fillId="0" borderId="9" applyNumberFormat="0" applyFill="0" applyAlignment="0" applyProtection="0"/>
    <xf numFmtId="0" fontId="41" fillId="0" borderId="10" applyNumberFormat="0" applyFill="0" applyAlignment="0" applyProtection="0"/>
    <xf numFmtId="0" fontId="3" fillId="0" borderId="0"/>
  </cellStyleXfs>
  <cellXfs count="1153">
    <xf numFmtId="0" fontId="0" fillId="0" borderId="0" xfId="0"/>
    <xf numFmtId="0" fontId="6" fillId="0" borderId="0" xfId="124" applyFont="1"/>
    <xf numFmtId="0" fontId="7" fillId="0" borderId="11" xfId="0" applyFont="1" applyBorder="1" applyAlignment="1">
      <alignment horizontal="left" vertical="center"/>
    </xf>
    <xf numFmtId="0" fontId="9" fillId="0" borderId="0" xfId="124" applyFont="1" applyAlignment="1">
      <alignment horizontal="center" vertical="center"/>
    </xf>
    <xf numFmtId="0" fontId="7" fillId="0" borderId="11" xfId="124" applyFont="1" applyBorder="1" applyAlignment="1">
      <alignment horizontal="left" vertical="center"/>
    </xf>
    <xf numFmtId="0" fontId="7" fillId="0" borderId="11" xfId="124" applyFont="1" applyBorder="1" applyAlignment="1">
      <alignment horizontal="centerContinuous" vertical="center"/>
    </xf>
    <xf numFmtId="0" fontId="11" fillId="0" borderId="0" xfId="124" applyFont="1" applyAlignment="1">
      <alignment horizontal="left"/>
    </xf>
    <xf numFmtId="0" fontId="11" fillId="0" borderId="0" xfId="124" applyFont="1"/>
    <xf numFmtId="0" fontId="11" fillId="0" borderId="4" xfId="0" applyFont="1" applyBorder="1" applyAlignment="1">
      <alignment wrapText="1"/>
    </xf>
    <xf numFmtId="0" fontId="11" fillId="25" borderId="4" xfId="67" applyFont="1" applyFill="1" applyAlignment="1">
      <alignment horizontal="center"/>
      <protection locked="0"/>
    </xf>
    <xf numFmtId="49" fontId="6" fillId="0" borderId="0" xfId="124" applyNumberFormat="1" applyFont="1" applyAlignment="1">
      <alignment horizontal="center"/>
    </xf>
    <xf numFmtId="0" fontId="11" fillId="0" borderId="12" xfId="0" applyFont="1" applyBorder="1"/>
    <xf numFmtId="0" fontId="6" fillId="0" borderId="0" xfId="124" applyFont="1" applyAlignment="1">
      <alignment horizontal="left"/>
    </xf>
    <xf numFmtId="0" fontId="6" fillId="0" borderId="0" xfId="124" applyFont="1" applyAlignment="1">
      <alignment horizontal="center"/>
    </xf>
    <xf numFmtId="0" fontId="17" fillId="0" borderId="0" xfId="0" applyFont="1"/>
    <xf numFmtId="0" fontId="4" fillId="25" borderId="27" xfId="0" applyFont="1" applyFill="1" applyBorder="1" applyAlignment="1">
      <alignment horizontal="center" vertical="center" wrapText="1"/>
    </xf>
    <xf numFmtId="0" fontId="4" fillId="25" borderId="28" xfId="0" applyFont="1" applyFill="1" applyBorder="1" applyAlignment="1">
      <alignment horizontal="center" vertical="center" wrapText="1"/>
    </xf>
    <xf numFmtId="0" fontId="4" fillId="25" borderId="29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19" fillId="0" borderId="30" xfId="0" applyFont="1" applyBorder="1" applyAlignment="1">
      <alignment horizontal="center" vertical="center" wrapText="1"/>
    </xf>
    <xf numFmtId="0" fontId="19" fillId="25" borderId="31" xfId="0" applyFont="1" applyFill="1" applyBorder="1" applyAlignment="1">
      <alignment vertical="center" wrapText="1"/>
    </xf>
    <xf numFmtId="0" fontId="4" fillId="25" borderId="32" xfId="0" applyFont="1" applyFill="1" applyBorder="1" applyAlignment="1">
      <alignment vertical="center" wrapText="1"/>
    </xf>
    <xf numFmtId="0" fontId="20" fillId="25" borderId="33" xfId="0" applyFont="1" applyFill="1" applyBorder="1" applyAlignment="1">
      <alignment horizontal="center" vertical="center" wrapText="1"/>
    </xf>
    <xf numFmtId="0" fontId="21" fillId="0" borderId="0" xfId="0" applyFont="1"/>
    <xf numFmtId="0" fontId="18" fillId="27" borderId="34" xfId="0" applyFont="1" applyFill="1" applyBorder="1" applyAlignment="1">
      <alignment horizontal="center" vertical="center" wrapText="1"/>
    </xf>
    <xf numFmtId="0" fontId="0" fillId="28" borderId="35" xfId="0" applyFill="1" applyBorder="1"/>
    <xf numFmtId="0" fontId="0" fillId="28" borderId="36" xfId="0" applyFill="1" applyBorder="1"/>
    <xf numFmtId="0" fontId="0" fillId="28" borderId="33" xfId="0" applyFill="1" applyBorder="1"/>
    <xf numFmtId="0" fontId="25" fillId="0" borderId="4" xfId="0" applyFont="1" applyBorder="1" applyAlignment="1">
      <alignment vertical="center" wrapText="1"/>
    </xf>
    <xf numFmtId="0" fontId="25" fillId="0" borderId="12" xfId="0" applyFont="1" applyBorder="1" applyAlignment="1">
      <alignment vertical="center" wrapText="1"/>
    </xf>
    <xf numFmtId="0" fontId="25" fillId="0" borderId="37" xfId="0" applyFont="1" applyBorder="1" applyAlignment="1">
      <alignment vertical="center" wrapText="1"/>
    </xf>
    <xf numFmtId="0" fontId="6" fillId="30" borderId="0" xfId="124" applyFont="1" applyFill="1"/>
    <xf numFmtId="0" fontId="8" fillId="0" borderId="0" xfId="124" applyFont="1" applyAlignment="1">
      <alignment horizontal="center"/>
    </xf>
    <xf numFmtId="0" fontId="9" fillId="0" borderId="0" xfId="124" applyFont="1" applyAlignment="1">
      <alignment horizontal="left" vertical="center"/>
    </xf>
    <xf numFmtId="0" fontId="13" fillId="30" borderId="0" xfId="124" applyFont="1" applyFill="1"/>
    <xf numFmtId="1" fontId="6" fillId="0" borderId="0" xfId="124" applyNumberFormat="1" applyFont="1" applyAlignment="1">
      <alignment horizontal="right"/>
    </xf>
    <xf numFmtId="0" fontId="0" fillId="30" borderId="0" xfId="0" applyFill="1"/>
    <xf numFmtId="0" fontId="0" fillId="0" borderId="11" xfId="0" applyBorder="1"/>
    <xf numFmtId="0" fontId="4" fillId="0" borderId="37" xfId="0" applyFont="1" applyBorder="1" applyAlignment="1">
      <alignment horizontal="center" vertical="center" wrapText="1"/>
    </xf>
    <xf numFmtId="0" fontId="44" fillId="0" borderId="0" xfId="0" applyFont="1"/>
    <xf numFmtId="0" fontId="26" fillId="0" borderId="0" xfId="124" applyFont="1" applyAlignment="1">
      <alignment horizontal="left" vertical="center"/>
    </xf>
    <xf numFmtId="0" fontId="26" fillId="0" borderId="0" xfId="124" applyFont="1" applyAlignment="1">
      <alignment horizontal="center" vertical="center"/>
    </xf>
    <xf numFmtId="0" fontId="17" fillId="29" borderId="0" xfId="0" applyFont="1" applyFill="1" applyProtection="1">
      <protection hidden="1"/>
    </xf>
    <xf numFmtId="0" fontId="26" fillId="0" borderId="0" xfId="124" applyFont="1" applyAlignment="1">
      <alignment horizontal="left" vertical="center" wrapText="1"/>
    </xf>
    <xf numFmtId="0" fontId="6" fillId="30" borderId="0" xfId="0" applyFont="1" applyFill="1"/>
    <xf numFmtId="0" fontId="3" fillId="30" borderId="0" xfId="0" applyFont="1" applyFill="1"/>
    <xf numFmtId="0" fontId="7" fillId="0" borderId="0" xfId="118" applyFont="1" applyAlignment="1">
      <alignment vertical="center"/>
    </xf>
    <xf numFmtId="0" fontId="7" fillId="25" borderId="4" xfId="67" applyFont="1" applyFill="1" applyAlignment="1">
      <alignment horizontal="center" vertical="center"/>
      <protection locked="0"/>
    </xf>
    <xf numFmtId="0" fontId="7" fillId="0" borderId="4" xfId="67" applyFont="1" applyFill="1" applyAlignment="1" applyProtection="1">
      <alignment horizontal="center" vertical="center"/>
    </xf>
    <xf numFmtId="0" fontId="8" fillId="30" borderId="38" xfId="124" applyFont="1" applyFill="1" applyBorder="1" applyAlignment="1" applyProtection="1">
      <alignment horizontal="center" vertical="center"/>
      <protection locked="0"/>
    </xf>
    <xf numFmtId="0" fontId="8" fillId="30" borderId="40" xfId="124" applyFont="1" applyFill="1" applyBorder="1" applyAlignment="1" applyProtection="1">
      <alignment horizontal="center" vertical="center"/>
      <protection locked="0"/>
    </xf>
    <xf numFmtId="0" fontId="8" fillId="30" borderId="41" xfId="124" applyFont="1" applyFill="1" applyBorder="1" applyAlignment="1" applyProtection="1">
      <alignment horizontal="center" vertical="center"/>
      <protection locked="0"/>
    </xf>
    <xf numFmtId="0" fontId="8" fillId="0" borderId="70" xfId="124" applyFont="1" applyBorder="1" applyAlignment="1">
      <alignment horizontal="center" vertical="center"/>
    </xf>
    <xf numFmtId="0" fontId="8" fillId="0" borderId="0" xfId="124" applyFont="1" applyAlignment="1">
      <alignment horizontal="center" vertical="center"/>
    </xf>
    <xf numFmtId="0" fontId="8" fillId="30" borderId="18" xfId="124" applyFont="1" applyFill="1" applyBorder="1" applyAlignment="1" applyProtection="1">
      <alignment horizontal="center" vertical="center"/>
      <protection locked="0"/>
    </xf>
    <xf numFmtId="1" fontId="6" fillId="33" borderId="0" xfId="123" applyNumberFormat="1" applyFont="1" applyFill="1" applyAlignment="1">
      <alignment horizontal="center"/>
    </xf>
    <xf numFmtId="1" fontId="6" fillId="33" borderId="0" xfId="123" applyNumberFormat="1" applyFont="1" applyFill="1"/>
    <xf numFmtId="1" fontId="13" fillId="0" borderId="4" xfId="123" applyNumberFormat="1" applyFont="1" applyBorder="1" applyAlignment="1" applyProtection="1">
      <alignment horizontal="right" vertical="center"/>
      <protection locked="0"/>
    </xf>
    <xf numFmtId="1" fontId="6" fillId="33" borderId="0" xfId="123" applyNumberFormat="1" applyFont="1" applyFill="1" applyAlignment="1">
      <alignment vertical="center" wrapText="1"/>
    </xf>
    <xf numFmtId="1" fontId="6" fillId="33" borderId="0" xfId="123" applyNumberFormat="1" applyFont="1" applyFill="1" applyAlignment="1">
      <alignment horizontal="center" vertical="center"/>
    </xf>
    <xf numFmtId="1" fontId="6" fillId="0" borderId="0" xfId="123" applyNumberFormat="1" applyFont="1"/>
    <xf numFmtId="1" fontId="6" fillId="0" borderId="0" xfId="123" applyNumberFormat="1" applyFont="1" applyAlignment="1">
      <alignment horizontal="center"/>
    </xf>
    <xf numFmtId="1" fontId="6" fillId="0" borderId="0" xfId="123" applyNumberFormat="1" applyFont="1" applyAlignment="1">
      <alignment vertical="center" wrapText="1"/>
    </xf>
    <xf numFmtId="1" fontId="6" fillId="0" borderId="0" xfId="123" applyNumberFormat="1" applyFont="1" applyAlignment="1">
      <alignment horizontal="center" vertical="center"/>
    </xf>
    <xf numFmtId="1" fontId="13" fillId="0" borderId="0" xfId="123" applyNumberFormat="1" applyFont="1"/>
    <xf numFmtId="1" fontId="6" fillId="33" borderId="0" xfId="123" applyNumberFormat="1" applyFont="1" applyFill="1" applyProtection="1">
      <protection locked="0"/>
    </xf>
    <xf numFmtId="1" fontId="6" fillId="0" borderId="47" xfId="123" applyNumberFormat="1" applyFont="1" applyBorder="1" applyProtection="1">
      <protection locked="0"/>
    </xf>
    <xf numFmtId="1" fontId="6" fillId="0" borderId="4" xfId="123" applyNumberFormat="1" applyFont="1" applyBorder="1" applyProtection="1">
      <protection locked="0"/>
    </xf>
    <xf numFmtId="1" fontId="6" fillId="33" borderId="0" xfId="123" applyNumberFormat="1" applyFont="1" applyFill="1" applyAlignment="1" applyProtection="1">
      <alignment horizontal="center" wrapText="1"/>
      <protection locked="0"/>
    </xf>
    <xf numFmtId="1" fontId="6" fillId="0" borderId="47" xfId="123" applyNumberFormat="1" applyFont="1" applyBorder="1" applyAlignment="1" applyProtection="1">
      <alignment horizontal="center" wrapText="1"/>
      <protection locked="0"/>
    </xf>
    <xf numFmtId="1" fontId="6" fillId="0" borderId="4" xfId="123" applyNumberFormat="1" applyFont="1" applyBorder="1" applyAlignment="1" applyProtection="1">
      <alignment horizontal="center" wrapText="1"/>
      <protection locked="0"/>
    </xf>
    <xf numFmtId="1" fontId="6" fillId="0" borderId="74" xfId="123" applyNumberFormat="1" applyFont="1" applyBorder="1" applyProtection="1">
      <protection locked="0"/>
    </xf>
    <xf numFmtId="1" fontId="6" fillId="0" borderId="25" xfId="123" applyNumberFormat="1" applyFont="1" applyBorder="1" applyProtection="1">
      <protection locked="0"/>
    </xf>
    <xf numFmtId="1" fontId="13" fillId="33" borderId="0" xfId="123" applyNumberFormat="1" applyFont="1" applyFill="1" applyProtection="1">
      <protection locked="0"/>
    </xf>
    <xf numFmtId="1" fontId="13" fillId="0" borderId="47" xfId="123" applyNumberFormat="1" applyFont="1" applyBorder="1" applyProtection="1">
      <protection locked="0"/>
    </xf>
    <xf numFmtId="1" fontId="13" fillId="0" borderId="4" xfId="123" applyNumberFormat="1" applyFont="1" applyBorder="1" applyProtection="1">
      <protection locked="0"/>
    </xf>
    <xf numFmtId="1" fontId="6" fillId="0" borderId="20" xfId="123" applyNumberFormat="1" applyFont="1" applyBorder="1" applyProtection="1">
      <protection locked="0"/>
    </xf>
    <xf numFmtId="1" fontId="6" fillId="0" borderId="12" xfId="123" applyNumberFormat="1" applyFont="1" applyBorder="1" applyProtection="1">
      <protection locked="0"/>
    </xf>
    <xf numFmtId="1" fontId="13" fillId="33" borderId="0" xfId="123" applyNumberFormat="1" applyFont="1" applyFill="1" applyAlignment="1" applyProtection="1">
      <alignment horizontal="center" vertical="center"/>
      <protection locked="0"/>
    </xf>
    <xf numFmtId="1" fontId="13" fillId="0" borderId="47" xfId="123" applyNumberFormat="1" applyFont="1" applyBorder="1" applyAlignment="1" applyProtection="1">
      <alignment horizontal="center" vertical="center"/>
      <protection locked="0"/>
    </xf>
    <xf numFmtId="1" fontId="13" fillId="0" borderId="4" xfId="123" applyNumberFormat="1" applyFont="1" applyBorder="1" applyAlignment="1" applyProtection="1">
      <alignment horizontal="center" vertical="center"/>
      <protection locked="0"/>
    </xf>
    <xf numFmtId="1" fontId="13" fillId="33" borderId="0" xfId="123" applyNumberFormat="1" applyFont="1" applyFill="1" applyAlignment="1" applyProtection="1">
      <alignment horizontal="right" vertical="center"/>
      <protection locked="0"/>
    </xf>
    <xf numFmtId="1" fontId="13" fillId="0" borderId="47" xfId="123" applyNumberFormat="1" applyFont="1" applyBorder="1" applyAlignment="1" applyProtection="1">
      <alignment horizontal="right" vertical="center"/>
      <protection locked="0"/>
    </xf>
    <xf numFmtId="1" fontId="6" fillId="0" borderId="56" xfId="123" applyNumberFormat="1" applyFont="1" applyBorder="1" applyProtection="1">
      <protection locked="0"/>
    </xf>
    <xf numFmtId="1" fontId="6" fillId="0" borderId="66" xfId="123" applyNumberFormat="1" applyFont="1" applyBorder="1" applyProtection="1">
      <protection locked="0"/>
    </xf>
    <xf numFmtId="1" fontId="6" fillId="33" borderId="0" xfId="123" applyNumberFormat="1" applyFont="1" applyFill="1" applyAlignment="1" applyProtection="1">
      <alignment vertical="center"/>
      <protection locked="0"/>
    </xf>
    <xf numFmtId="1" fontId="6" fillId="0" borderId="47" xfId="123" applyNumberFormat="1" applyFont="1" applyBorder="1" applyAlignment="1" applyProtection="1">
      <alignment vertical="center"/>
      <protection locked="0"/>
    </xf>
    <xf numFmtId="1" fontId="6" fillId="0" borderId="4" xfId="123" applyNumberFormat="1" applyFont="1" applyBorder="1" applyAlignment="1" applyProtection="1">
      <alignment vertical="center"/>
      <protection locked="0"/>
    </xf>
    <xf numFmtId="1" fontId="6" fillId="33" borderId="20" xfId="123" applyNumberFormat="1" applyFont="1" applyFill="1" applyBorder="1" applyProtection="1">
      <protection locked="0"/>
    </xf>
    <xf numFmtId="1" fontId="6" fillId="33" borderId="12" xfId="123" applyNumberFormat="1" applyFont="1" applyFill="1" applyBorder="1" applyProtection="1">
      <protection locked="0"/>
    </xf>
    <xf numFmtId="1" fontId="6" fillId="33" borderId="47" xfId="123" applyNumberFormat="1" applyFont="1" applyFill="1" applyBorder="1" applyProtection="1">
      <protection locked="0"/>
    </xf>
    <xf numFmtId="1" fontId="6" fillId="33" borderId="4" xfId="123" applyNumberFormat="1" applyFont="1" applyFill="1" applyBorder="1" applyProtection="1">
      <protection locked="0"/>
    </xf>
    <xf numFmtId="1" fontId="6" fillId="33" borderId="74" xfId="123" applyNumberFormat="1" applyFont="1" applyFill="1" applyBorder="1" applyProtection="1">
      <protection locked="0"/>
    </xf>
    <xf numFmtId="1" fontId="6" fillId="33" borderId="25" xfId="123" applyNumberFormat="1" applyFont="1" applyFill="1" applyBorder="1" applyProtection="1">
      <protection locked="0"/>
    </xf>
    <xf numFmtId="1" fontId="13" fillId="33" borderId="0" xfId="123" applyNumberFormat="1" applyFont="1" applyFill="1" applyAlignment="1" applyProtection="1">
      <alignment vertical="center"/>
      <protection locked="0"/>
    </xf>
    <xf numFmtId="1" fontId="13" fillId="0" borderId="47" xfId="123" applyNumberFormat="1" applyFont="1" applyBorder="1" applyAlignment="1" applyProtection="1">
      <alignment vertical="center"/>
      <protection locked="0"/>
    </xf>
    <xf numFmtId="1" fontId="13" fillId="0" borderId="4" xfId="123" applyNumberFormat="1" applyFont="1" applyBorder="1" applyAlignment="1" applyProtection="1">
      <alignment vertical="center"/>
      <protection locked="0"/>
    </xf>
    <xf numFmtId="1" fontId="13" fillId="0" borderId="56" xfId="123" applyNumberFormat="1" applyFont="1" applyBorder="1" applyProtection="1">
      <protection locked="0"/>
    </xf>
    <xf numFmtId="1" fontId="13" fillId="0" borderId="66" xfId="123" applyNumberFormat="1" applyFont="1" applyBorder="1" applyProtection="1">
      <protection locked="0"/>
    </xf>
    <xf numFmtId="1" fontId="6" fillId="0" borderId="48" xfId="123" applyNumberFormat="1" applyFont="1" applyBorder="1" applyAlignment="1" applyProtection="1">
      <alignment vertical="center"/>
      <protection locked="0"/>
    </xf>
    <xf numFmtId="1" fontId="6" fillId="33" borderId="0" xfId="75" applyNumberFormat="1" applyFont="1" applyFill="1" applyProtection="1">
      <protection locked="0"/>
    </xf>
    <xf numFmtId="1" fontId="6" fillId="0" borderId="47" xfId="75" applyNumberFormat="1" applyFont="1" applyBorder="1" applyProtection="1">
      <protection locked="0"/>
    </xf>
    <xf numFmtId="1" fontId="6" fillId="0" borderId="4" xfId="75" applyNumberFormat="1" applyFont="1" applyBorder="1" applyProtection="1">
      <protection locked="0"/>
    </xf>
    <xf numFmtId="1" fontId="6" fillId="46" borderId="64" xfId="123" applyNumberFormat="1" applyFont="1" applyFill="1" applyBorder="1" applyProtection="1">
      <protection locked="0"/>
    </xf>
    <xf numFmtId="1" fontId="6" fillId="46" borderId="61" xfId="123" applyNumberFormat="1" applyFont="1" applyFill="1" applyBorder="1" applyProtection="1">
      <protection locked="0"/>
    </xf>
    <xf numFmtId="1" fontId="13" fillId="0" borderId="20" xfId="75" applyNumberFormat="1" applyFont="1" applyBorder="1" applyProtection="1">
      <protection locked="0"/>
    </xf>
    <xf numFmtId="1" fontId="13" fillId="0" borderId="12" xfId="75" applyNumberFormat="1" applyFont="1" applyBorder="1" applyProtection="1">
      <protection locked="0"/>
    </xf>
    <xf numFmtId="1" fontId="13" fillId="0" borderId="12" xfId="123" applyNumberFormat="1" applyFont="1" applyBorder="1" applyProtection="1">
      <protection locked="0"/>
    </xf>
    <xf numFmtId="1" fontId="13" fillId="33" borderId="0" xfId="75" applyNumberFormat="1" applyFont="1" applyFill="1" applyProtection="1">
      <protection locked="0"/>
    </xf>
    <xf numFmtId="1" fontId="13" fillId="0" borderId="47" xfId="75" applyNumberFormat="1" applyFont="1" applyBorder="1" applyProtection="1">
      <protection locked="0"/>
    </xf>
    <xf numFmtId="1" fontId="13" fillId="0" borderId="4" xfId="75" applyNumberFormat="1" applyFont="1" applyBorder="1" applyProtection="1">
      <protection locked="0"/>
    </xf>
    <xf numFmtId="1" fontId="13" fillId="0" borderId="48" xfId="123" applyNumberFormat="1" applyFont="1" applyBorder="1" applyAlignment="1" applyProtection="1">
      <alignment vertical="center"/>
      <protection locked="0"/>
    </xf>
    <xf numFmtId="1" fontId="6" fillId="33" borderId="0" xfId="76" applyNumberFormat="1" applyFont="1" applyFill="1" applyProtection="1">
      <protection locked="0"/>
    </xf>
    <xf numFmtId="1" fontId="6" fillId="0" borderId="47" xfId="76" applyNumberFormat="1" applyFont="1" applyBorder="1" applyProtection="1">
      <protection locked="0"/>
    </xf>
    <xf numFmtId="1" fontId="6" fillId="0" borderId="4" xfId="76" applyNumberFormat="1" applyFont="1" applyBorder="1" applyProtection="1">
      <protection locked="0"/>
    </xf>
    <xf numFmtId="1" fontId="13" fillId="33" borderId="0" xfId="76" applyNumberFormat="1" applyFont="1" applyFill="1" applyProtection="1">
      <protection locked="0"/>
    </xf>
    <xf numFmtId="1" fontId="13" fillId="0" borderId="47" xfId="76" applyNumberFormat="1" applyFont="1" applyBorder="1" applyProtection="1">
      <protection locked="0"/>
    </xf>
    <xf numFmtId="1" fontId="13" fillId="0" borderId="4" xfId="76" applyNumberFormat="1" applyFont="1" applyBorder="1" applyProtection="1">
      <protection locked="0"/>
    </xf>
    <xf numFmtId="1" fontId="50" fillId="33" borderId="0" xfId="123" applyNumberFormat="1" applyFont="1" applyFill="1" applyProtection="1">
      <protection locked="0"/>
    </xf>
    <xf numFmtId="1" fontId="50" fillId="0" borderId="47" xfId="123" applyNumberFormat="1" applyFont="1" applyBorder="1" applyProtection="1">
      <protection locked="0"/>
    </xf>
    <xf numFmtId="1" fontId="50" fillId="0" borderId="4" xfId="123" applyNumberFormat="1" applyFont="1" applyBorder="1" applyProtection="1">
      <protection locked="0"/>
    </xf>
    <xf numFmtId="1" fontId="6" fillId="0" borderId="0" xfId="123" applyNumberFormat="1" applyFont="1" applyProtection="1">
      <protection locked="0"/>
    </xf>
    <xf numFmtId="1" fontId="6" fillId="33" borderId="0" xfId="123" applyNumberFormat="1" applyFont="1" applyFill="1" applyAlignment="1" applyProtection="1">
      <alignment horizontal="center"/>
      <protection locked="0"/>
    </xf>
    <xf numFmtId="1" fontId="13" fillId="0" borderId="0" xfId="123" applyNumberFormat="1" applyFont="1" applyProtection="1">
      <protection locked="0"/>
    </xf>
    <xf numFmtId="1" fontId="6" fillId="53" borderId="87" xfId="123" applyNumberFormat="1" applyFont="1" applyFill="1" applyBorder="1" applyProtection="1">
      <protection locked="0"/>
    </xf>
    <xf numFmtId="1" fontId="6" fillId="53" borderId="87" xfId="123" applyNumberFormat="1" applyFont="1" applyFill="1" applyBorder="1" applyAlignment="1" applyProtection="1">
      <alignment horizontal="right"/>
      <protection locked="0"/>
    </xf>
    <xf numFmtId="1" fontId="6" fillId="54" borderId="87" xfId="123" applyNumberFormat="1" applyFont="1" applyFill="1" applyBorder="1" applyAlignment="1">
      <alignment horizontal="right"/>
    </xf>
    <xf numFmtId="1" fontId="6" fillId="53" borderId="87" xfId="123" applyNumberFormat="1" applyFont="1" applyFill="1" applyBorder="1" applyAlignment="1" applyProtection="1">
      <alignment horizontal="right" vertical="center"/>
      <protection locked="0"/>
    </xf>
    <xf numFmtId="1" fontId="6" fillId="54" borderId="87" xfId="123" applyNumberFormat="1" applyFont="1" applyFill="1" applyBorder="1"/>
    <xf numFmtId="1" fontId="13" fillId="0" borderId="87" xfId="123" applyNumberFormat="1" applyFont="1" applyBorder="1"/>
    <xf numFmtId="1" fontId="6" fillId="0" borderId="87" xfId="123" applyNumberFormat="1" applyFont="1" applyBorder="1" applyAlignment="1">
      <alignment vertical="center"/>
    </xf>
    <xf numFmtId="1" fontId="13" fillId="54" borderId="87" xfId="123" applyNumberFormat="1" applyFont="1" applyFill="1" applyBorder="1" applyAlignment="1">
      <alignment horizontal="right"/>
    </xf>
    <xf numFmtId="1" fontId="13" fillId="53" borderId="87" xfId="123" applyNumberFormat="1" applyFont="1" applyFill="1" applyBorder="1" applyAlignment="1" applyProtection="1">
      <alignment horizontal="right"/>
      <protection locked="0"/>
    </xf>
    <xf numFmtId="1" fontId="13" fillId="0" borderId="87" xfId="75" applyNumberFormat="1" applyFont="1" applyBorder="1" applyAlignment="1">
      <alignment horizontal="right"/>
    </xf>
    <xf numFmtId="1" fontId="6" fillId="53" borderId="87" xfId="76" applyNumberFormat="1" applyFont="1" applyFill="1" applyBorder="1" applyAlignment="1" applyProtection="1">
      <alignment horizontal="right"/>
      <protection locked="0"/>
    </xf>
    <xf numFmtId="1" fontId="6" fillId="53" borderId="87" xfId="76" applyNumberFormat="1" applyFont="1" applyFill="1" applyBorder="1" applyAlignment="1" applyProtection="1">
      <alignment horizontal="right" wrapText="1"/>
      <protection locked="0"/>
    </xf>
    <xf numFmtId="1" fontId="6" fillId="53" borderId="87" xfId="107" applyNumberFormat="1" applyFont="1" applyFill="1" applyBorder="1" applyAlignment="1" applyProtection="1">
      <alignment horizontal="right"/>
      <protection locked="0"/>
    </xf>
    <xf numFmtId="1" fontId="6" fillId="54" borderId="87" xfId="76" applyNumberFormat="1" applyFont="1" applyFill="1" applyBorder="1" applyAlignment="1">
      <alignment horizontal="right"/>
    </xf>
    <xf numFmtId="1" fontId="13" fillId="0" borderId="87" xfId="76" applyNumberFormat="1" applyFont="1" applyBorder="1" applyAlignment="1">
      <alignment horizontal="left" vertical="center" wrapText="1"/>
    </xf>
    <xf numFmtId="1" fontId="6" fillId="45" borderId="87" xfId="76" applyNumberFormat="1" applyFont="1" applyFill="1" applyBorder="1" applyAlignment="1">
      <alignment horizontal="center"/>
    </xf>
    <xf numFmtId="1" fontId="6" fillId="45" borderId="87" xfId="76" applyNumberFormat="1" applyFont="1" applyFill="1" applyBorder="1" applyAlignment="1">
      <alignment vertical="center" wrapText="1"/>
    </xf>
    <xf numFmtId="1" fontId="13" fillId="0" borderId="87" xfId="76" applyNumberFormat="1" applyFont="1" applyBorder="1" applyAlignment="1">
      <alignment horizontal="center" vertical="center" wrapText="1"/>
    </xf>
    <xf numFmtId="1" fontId="13" fillId="54" borderId="87" xfId="123" applyNumberFormat="1" applyFont="1" applyFill="1" applyBorder="1"/>
    <xf numFmtId="3" fontId="13" fillId="0" borderId="87" xfId="123" applyNumberFormat="1" applyFont="1" applyBorder="1" applyAlignment="1">
      <alignment horizontal="right"/>
    </xf>
    <xf numFmtId="1" fontId="13" fillId="0" borderId="87" xfId="76" applyNumberFormat="1" applyFont="1" applyBorder="1" applyAlignment="1">
      <alignment vertical="center" wrapText="1"/>
    </xf>
    <xf numFmtId="1" fontId="6" fillId="47" borderId="87" xfId="76" applyNumberFormat="1" applyFont="1" applyFill="1" applyBorder="1" applyAlignment="1">
      <alignment horizontal="center"/>
    </xf>
    <xf numFmtId="1" fontId="6" fillId="47" borderId="87" xfId="76" applyNumberFormat="1" applyFont="1" applyFill="1" applyBorder="1" applyAlignment="1">
      <alignment vertical="center" wrapText="1"/>
    </xf>
    <xf numFmtId="3" fontId="13" fillId="0" borderId="87" xfId="75" applyNumberFormat="1" applyFont="1" applyBorder="1" applyAlignment="1">
      <alignment horizontal="right" vertical="center"/>
    </xf>
    <xf numFmtId="1" fontId="6" fillId="37" borderId="87" xfId="76" applyNumberFormat="1" applyFont="1" applyFill="1" applyBorder="1" applyAlignment="1">
      <alignment horizontal="center"/>
    </xf>
    <xf numFmtId="1" fontId="6" fillId="37" borderId="87" xfId="76" applyNumberFormat="1" applyFont="1" applyFill="1" applyBorder="1" applyAlignment="1">
      <alignment vertical="center" wrapText="1"/>
    </xf>
    <xf numFmtId="3" fontId="6" fillId="54" borderId="87" xfId="75" applyNumberFormat="1" applyFont="1" applyFill="1" applyBorder="1" applyAlignment="1">
      <alignment horizontal="right"/>
    </xf>
    <xf numFmtId="1" fontId="6" fillId="37" borderId="87" xfId="123" applyNumberFormat="1" applyFont="1" applyFill="1" applyBorder="1" applyAlignment="1">
      <alignment horizontal="center"/>
    </xf>
    <xf numFmtId="1" fontId="6" fillId="37" borderId="87" xfId="123" applyNumberFormat="1" applyFont="1" applyFill="1" applyBorder="1" applyAlignment="1">
      <alignment vertical="center" wrapText="1"/>
    </xf>
    <xf numFmtId="1" fontId="6" fillId="0" borderId="87" xfId="123" applyNumberFormat="1" applyFont="1" applyBorder="1" applyAlignment="1">
      <alignment horizontal="center"/>
    </xf>
    <xf numFmtId="1" fontId="6" fillId="51" borderId="87" xfId="76" applyNumberFormat="1" applyFont="1" applyFill="1" applyBorder="1" applyAlignment="1">
      <alignment horizontal="center"/>
    </xf>
    <xf numFmtId="1" fontId="6" fillId="51" borderId="87" xfId="76" applyNumberFormat="1" applyFont="1" applyFill="1" applyBorder="1" applyAlignment="1">
      <alignment vertical="center" wrapText="1"/>
    </xf>
    <xf numFmtId="1" fontId="6" fillId="51" borderId="87" xfId="76" applyNumberFormat="1" applyFont="1" applyFill="1" applyBorder="1" applyAlignment="1">
      <alignment horizontal="left" vertical="center" wrapText="1"/>
    </xf>
    <xf numFmtId="1" fontId="6" fillId="47" borderId="87" xfId="76" applyNumberFormat="1" applyFont="1" applyFill="1" applyBorder="1" applyAlignment="1">
      <alignment horizontal="left" vertical="center" wrapText="1"/>
    </xf>
    <xf numFmtId="1" fontId="6" fillId="47" borderId="87" xfId="123" applyNumberFormat="1" applyFont="1" applyFill="1" applyBorder="1" applyAlignment="1">
      <alignment horizontal="left" vertical="center" wrapText="1"/>
    </xf>
    <xf numFmtId="1" fontId="6" fillId="47" borderId="87" xfId="123" applyNumberFormat="1" applyFont="1" applyFill="1" applyBorder="1" applyAlignment="1">
      <alignment horizontal="center"/>
    </xf>
    <xf numFmtId="1" fontId="6" fillId="47" borderId="87" xfId="0" applyNumberFormat="1" applyFont="1" applyFill="1" applyBorder="1" applyAlignment="1">
      <alignment horizontal="left" vertical="center" wrapText="1"/>
    </xf>
    <xf numFmtId="1" fontId="13" fillId="0" borderId="87" xfId="0" applyNumberFormat="1" applyFont="1" applyBorder="1" applyAlignment="1">
      <alignment horizontal="center" vertical="center" wrapText="1"/>
    </xf>
    <xf numFmtId="1" fontId="6" fillId="36" borderId="87" xfId="76" applyNumberFormat="1" applyFont="1" applyFill="1" applyBorder="1"/>
    <xf numFmtId="1" fontId="6" fillId="36" borderId="87" xfId="0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horizontal="center"/>
    </xf>
    <xf numFmtId="1" fontId="6" fillId="39" borderId="87" xfId="76" applyNumberFormat="1" applyFont="1" applyFill="1" applyBorder="1" applyAlignment="1">
      <alignment horizontal="center"/>
    </xf>
    <xf numFmtId="1" fontId="6" fillId="39" borderId="87" xfId="76" applyNumberFormat="1" applyFont="1" applyFill="1" applyBorder="1" applyAlignment="1">
      <alignment vertical="center" wrapText="1"/>
    </xf>
    <xf numFmtId="0" fontId="6" fillId="39" borderId="87" xfId="76" applyNumberFormat="1" applyFont="1" applyFill="1" applyBorder="1" applyAlignment="1">
      <alignment horizontal="center"/>
    </xf>
    <xf numFmtId="1" fontId="6" fillId="34" borderId="87" xfId="76" applyNumberFormat="1" applyFont="1" applyFill="1" applyBorder="1" applyAlignment="1">
      <alignment horizontal="center"/>
    </xf>
    <xf numFmtId="1" fontId="6" fillId="34" borderId="87" xfId="76" applyNumberFormat="1" applyFont="1" applyFill="1" applyBorder="1" applyAlignment="1">
      <alignment vertical="center" wrapText="1"/>
    </xf>
    <xf numFmtId="0" fontId="6" fillId="34" borderId="87" xfId="76" applyNumberFormat="1" applyFont="1" applyFill="1" applyBorder="1" applyAlignment="1">
      <alignment vertical="center" wrapText="1"/>
    </xf>
    <xf numFmtId="1" fontId="6" fillId="35" borderId="87" xfId="76" applyNumberFormat="1" applyFont="1" applyFill="1" applyBorder="1" applyAlignment="1">
      <alignment horizontal="center"/>
    </xf>
    <xf numFmtId="1" fontId="6" fillId="35" borderId="87" xfId="76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vertical="center" wrapText="1"/>
    </xf>
    <xf numFmtId="1" fontId="6" fillId="35" borderId="87" xfId="76" applyNumberFormat="1" applyFont="1" applyFill="1" applyBorder="1" applyAlignment="1">
      <alignment horizontal="left" vertical="center" wrapText="1"/>
    </xf>
    <xf numFmtId="1" fontId="6" fillId="38" borderId="87" xfId="76" applyNumberFormat="1" applyFont="1" applyFill="1" applyBorder="1" applyAlignment="1">
      <alignment horizontal="center"/>
    </xf>
    <xf numFmtId="1" fontId="6" fillId="38" borderId="87" xfId="76" applyNumberFormat="1" applyFont="1" applyFill="1" applyBorder="1" applyAlignment="1">
      <alignment vertical="center" wrapText="1"/>
    </xf>
    <xf numFmtId="1" fontId="6" fillId="35" borderId="87" xfId="76" quotePrefix="1" applyNumberFormat="1" applyFont="1" applyFill="1" applyBorder="1" applyAlignment="1">
      <alignment horizontal="center"/>
    </xf>
    <xf numFmtId="1" fontId="6" fillId="40" borderId="87" xfId="76" applyNumberFormat="1" applyFont="1" applyFill="1" applyBorder="1" applyAlignment="1">
      <alignment horizontal="center"/>
    </xf>
    <xf numFmtId="1" fontId="6" fillId="40" borderId="87" xfId="76" applyNumberFormat="1" applyFont="1" applyFill="1" applyBorder="1" applyAlignment="1">
      <alignment vertical="center" wrapText="1"/>
    </xf>
    <xf numFmtId="1" fontId="6" fillId="39" borderId="87" xfId="76" applyNumberFormat="1" applyFont="1" applyFill="1" applyBorder="1" applyAlignment="1" applyProtection="1">
      <alignment horizontal="center"/>
      <protection locked="0"/>
    </xf>
    <xf numFmtId="1" fontId="6" fillId="35" borderId="87" xfId="123" applyNumberFormat="1" applyFont="1" applyFill="1" applyBorder="1" applyAlignment="1">
      <alignment horizontal="left" vertical="center" wrapText="1"/>
    </xf>
    <xf numFmtId="1" fontId="6" fillId="35" borderId="87" xfId="123" applyNumberFormat="1" applyFont="1" applyFill="1" applyBorder="1" applyAlignment="1">
      <alignment vertical="center" wrapText="1"/>
    </xf>
    <xf numFmtId="1" fontId="6" fillId="50" borderId="87" xfId="76" applyNumberFormat="1" applyFont="1" applyFill="1" applyBorder="1" applyAlignment="1">
      <alignment horizontal="center"/>
    </xf>
    <xf numFmtId="1" fontId="6" fillId="50" borderId="87" xfId="76" applyNumberFormat="1" applyFont="1" applyFill="1" applyBorder="1" applyAlignment="1">
      <alignment vertical="center" wrapText="1"/>
    </xf>
    <xf numFmtId="1" fontId="6" fillId="50" borderId="87" xfId="76" quotePrefix="1" applyNumberFormat="1" applyFont="1" applyFill="1" applyBorder="1" applyAlignment="1">
      <alignment horizontal="center"/>
    </xf>
    <xf numFmtId="1" fontId="6" fillId="43" borderId="87" xfId="76" applyNumberFormat="1" applyFont="1" applyFill="1" applyBorder="1" applyAlignment="1">
      <alignment horizontal="center"/>
    </xf>
    <xf numFmtId="1" fontId="6" fillId="43" borderId="87" xfId="76" applyNumberFormat="1" applyFont="1" applyFill="1" applyBorder="1" applyAlignment="1">
      <alignment vertical="center" wrapText="1"/>
    </xf>
    <xf numFmtId="1" fontId="6" fillId="42" borderId="87" xfId="76" applyNumberFormat="1" applyFont="1" applyFill="1" applyBorder="1" applyAlignment="1">
      <alignment horizontal="center"/>
    </xf>
    <xf numFmtId="1" fontId="6" fillId="42" borderId="87" xfId="76" applyNumberFormat="1" applyFont="1" applyFill="1" applyBorder="1" applyAlignment="1">
      <alignment vertical="center" wrapText="1"/>
    </xf>
    <xf numFmtId="1" fontId="6" fillId="54" borderId="87" xfId="123" applyNumberFormat="1" applyFont="1" applyFill="1" applyBorder="1" applyAlignment="1" applyProtection="1">
      <alignment horizontal="right" vertical="center"/>
      <protection locked="0"/>
    </xf>
    <xf numFmtId="1" fontId="6" fillId="42" borderId="87" xfId="76" applyNumberFormat="1" applyFont="1" applyFill="1" applyBorder="1" applyAlignment="1">
      <alignment horizontal="left" vertical="center" wrapText="1"/>
    </xf>
    <xf numFmtId="1" fontId="6" fillId="41" borderId="87" xfId="76" applyNumberFormat="1" applyFont="1" applyFill="1" applyBorder="1" applyAlignment="1">
      <alignment horizontal="center"/>
    </xf>
    <xf numFmtId="1" fontId="6" fillId="41" borderId="87" xfId="76" applyNumberFormat="1" applyFont="1" applyFill="1" applyBorder="1" applyAlignment="1">
      <alignment vertical="center" wrapText="1"/>
    </xf>
    <xf numFmtId="1" fontId="6" fillId="41" borderId="87" xfId="76" quotePrefix="1" applyNumberFormat="1" applyFont="1" applyFill="1" applyBorder="1" applyAlignment="1">
      <alignment vertical="center" wrapText="1"/>
    </xf>
    <xf numFmtId="0" fontId="6" fillId="39" borderId="87" xfId="76" applyNumberFormat="1" applyFont="1" applyFill="1" applyBorder="1" applyAlignment="1">
      <alignment vertical="center" wrapText="1"/>
    </xf>
    <xf numFmtId="0" fontId="6" fillId="40" borderId="87" xfId="76" applyNumberFormat="1" applyFont="1" applyFill="1" applyBorder="1" applyAlignment="1">
      <alignment vertical="center" wrapText="1"/>
    </xf>
    <xf numFmtId="1" fontId="6" fillId="39" borderId="87" xfId="76" quotePrefix="1" applyNumberFormat="1" applyFont="1" applyFill="1" applyBorder="1" applyAlignment="1">
      <alignment vertical="center" wrapText="1"/>
    </xf>
    <xf numFmtId="1" fontId="6" fillId="54" borderId="87" xfId="123" applyNumberFormat="1" applyFont="1" applyFill="1" applyBorder="1" applyAlignment="1" applyProtection="1">
      <alignment horizontal="right"/>
      <protection locked="0"/>
    </xf>
    <xf numFmtId="1" fontId="6" fillId="47" borderId="87" xfId="0" applyNumberFormat="1" applyFont="1" applyFill="1" applyBorder="1" applyAlignment="1">
      <alignment vertical="center" wrapText="1"/>
    </xf>
    <xf numFmtId="1" fontId="6" fillId="47" borderId="87" xfId="76" applyNumberFormat="1" applyFont="1" applyFill="1" applyBorder="1"/>
    <xf numFmtId="1" fontId="6" fillId="48" borderId="87" xfId="76" applyNumberFormat="1" applyFont="1" applyFill="1" applyBorder="1" applyAlignment="1">
      <alignment horizontal="center"/>
    </xf>
    <xf numFmtId="1" fontId="6" fillId="48" borderId="87" xfId="76" applyNumberFormat="1" applyFont="1" applyFill="1" applyBorder="1" applyAlignment="1">
      <alignment vertical="center" wrapText="1"/>
    </xf>
    <xf numFmtId="1" fontId="6" fillId="40" borderId="87" xfId="76" quotePrefix="1" applyNumberFormat="1" applyFont="1" applyFill="1" applyBorder="1" applyAlignment="1">
      <alignment vertical="center" wrapText="1"/>
    </xf>
    <xf numFmtId="3" fontId="13" fillId="0" borderId="87" xfId="123" applyNumberFormat="1" applyFont="1" applyBorder="1" applyAlignment="1">
      <alignment horizontal="right" vertical="center"/>
    </xf>
    <xf numFmtId="1" fontId="6" fillId="40" borderId="87" xfId="0" applyNumberFormat="1" applyFont="1" applyFill="1" applyBorder="1" applyAlignment="1">
      <alignment vertical="center" wrapText="1"/>
    </xf>
    <xf numFmtId="1" fontId="6" fillId="40" borderId="87" xfId="76" applyNumberFormat="1" applyFont="1" applyFill="1" applyBorder="1" applyAlignment="1">
      <alignment wrapText="1"/>
    </xf>
    <xf numFmtId="1" fontId="16" fillId="39" borderId="87" xfId="76" applyNumberFormat="1" applyFont="1" applyFill="1" applyBorder="1" applyAlignment="1">
      <alignment vertical="center" wrapText="1"/>
    </xf>
    <xf numFmtId="1" fontId="6" fillId="39" borderId="87" xfId="0" applyNumberFormat="1" applyFont="1" applyFill="1" applyBorder="1" applyAlignment="1">
      <alignment vertical="center" wrapText="1"/>
    </xf>
    <xf numFmtId="1" fontId="6" fillId="43" borderId="87" xfId="0" applyNumberFormat="1" applyFont="1" applyFill="1" applyBorder="1" applyAlignment="1">
      <alignment vertical="center" wrapText="1"/>
    </xf>
    <xf numFmtId="1" fontId="6" fillId="45" borderId="87" xfId="76" quotePrefix="1" applyNumberFormat="1" applyFont="1" applyFill="1" applyBorder="1" applyAlignment="1">
      <alignment vertical="center" wrapText="1"/>
    </xf>
    <xf numFmtId="1" fontId="6" fillId="44" borderId="87" xfId="76" applyNumberFormat="1" applyFont="1" applyFill="1" applyBorder="1" applyAlignment="1">
      <alignment horizontal="center"/>
    </xf>
    <xf numFmtId="1" fontId="6" fillId="44" borderId="87" xfId="76" applyNumberFormat="1" applyFont="1" applyFill="1" applyBorder="1" applyAlignment="1">
      <alignment vertical="center" wrapText="1"/>
    </xf>
    <xf numFmtId="1" fontId="6" fillId="43" borderId="87" xfId="76" applyNumberFormat="1" applyFont="1" applyFill="1" applyBorder="1" applyAlignment="1">
      <alignment horizontal="left" vertical="center" wrapText="1"/>
    </xf>
    <xf numFmtId="1" fontId="6" fillId="52" borderId="87" xfId="76" applyNumberFormat="1" applyFont="1" applyFill="1" applyBorder="1" applyAlignment="1">
      <alignment horizontal="center"/>
    </xf>
    <xf numFmtId="1" fontId="6" fillId="52" borderId="87" xfId="76" applyNumberFormat="1" applyFont="1" applyFill="1" applyBorder="1" applyAlignment="1">
      <alignment vertical="center" wrapText="1"/>
    </xf>
    <xf numFmtId="1" fontId="6" fillId="52" borderId="87" xfId="76" applyNumberFormat="1" applyFont="1" applyFill="1" applyBorder="1" applyAlignment="1">
      <alignment horizontal="left" vertical="center" wrapText="1"/>
    </xf>
    <xf numFmtId="1" fontId="13" fillId="34" borderId="87" xfId="76" applyNumberFormat="1" applyFont="1" applyFill="1" applyBorder="1" applyAlignment="1">
      <alignment vertical="center" wrapText="1"/>
    </xf>
    <xf numFmtId="1" fontId="6" fillId="34" borderId="87" xfId="76" applyNumberFormat="1" applyFont="1" applyFill="1" applyBorder="1" applyAlignment="1">
      <alignment horizontal="left" vertical="center" wrapText="1"/>
    </xf>
    <xf numFmtId="1" fontId="6" fillId="34" borderId="87" xfId="123" applyNumberFormat="1" applyFont="1" applyFill="1" applyBorder="1"/>
    <xf numFmtId="1" fontId="6" fillId="34" borderId="87" xfId="123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horizontal="left" vertical="center" wrapText="1"/>
    </xf>
    <xf numFmtId="1" fontId="6" fillId="36" borderId="87" xfId="0" applyNumberFormat="1" applyFont="1" applyFill="1" applyBorder="1" applyAlignment="1">
      <alignment horizontal="left" vertical="center" wrapText="1"/>
    </xf>
    <xf numFmtId="1" fontId="6" fillId="33" borderId="11" xfId="123" applyNumberFormat="1" applyFont="1" applyFill="1" applyBorder="1" applyProtection="1">
      <protection locked="0"/>
    </xf>
    <xf numFmtId="1" fontId="6" fillId="0" borderId="11" xfId="123" applyNumberFormat="1" applyFont="1" applyBorder="1" applyProtection="1">
      <protection locked="0"/>
    </xf>
    <xf numFmtId="1" fontId="13" fillId="33" borderId="0" xfId="123" applyNumberFormat="1" applyFont="1" applyFill="1"/>
    <xf numFmtId="1" fontId="13" fillId="30" borderId="64" xfId="113" applyNumberFormat="1" applyFont="1" applyFill="1" applyBorder="1" applyAlignment="1">
      <alignment horizontal="center" vertical="center" wrapText="1"/>
    </xf>
    <xf numFmtId="1" fontId="13" fillId="30" borderId="64" xfId="128" applyNumberFormat="1" applyFont="1" applyFill="1" applyBorder="1" applyAlignment="1">
      <alignment horizontal="center" vertical="center" wrapText="1"/>
    </xf>
    <xf numFmtId="1" fontId="13" fillId="30" borderId="64" xfId="123" quotePrefix="1" applyNumberFormat="1" applyFont="1" applyFill="1" applyBorder="1" applyAlignment="1">
      <alignment horizontal="center" vertical="center" wrapText="1"/>
    </xf>
    <xf numFmtId="1" fontId="13" fillId="35" borderId="64" xfId="128" applyNumberFormat="1" applyFont="1" applyFill="1" applyBorder="1" applyAlignment="1">
      <alignment horizontal="center" vertical="center" wrapText="1"/>
    </xf>
    <xf numFmtId="1" fontId="13" fillId="22" borderId="64" xfId="123" applyNumberFormat="1" applyFont="1" applyFill="1" applyBorder="1" applyAlignment="1">
      <alignment horizontal="center" vertical="center" wrapText="1"/>
    </xf>
    <xf numFmtId="1" fontId="13" fillId="49" borderId="64" xfId="76" applyNumberFormat="1" applyFont="1" applyFill="1" applyBorder="1" applyAlignment="1">
      <alignment horizontal="center" vertical="center" wrapText="1"/>
    </xf>
    <xf numFmtId="1" fontId="10" fillId="0" borderId="50" xfId="123" applyNumberFormat="1" applyFont="1" applyBorder="1" applyAlignment="1">
      <alignment vertical="center" wrapText="1"/>
    </xf>
    <xf numFmtId="1" fontId="13" fillId="33" borderId="87" xfId="123" applyNumberFormat="1" applyFont="1" applyFill="1" applyBorder="1" applyAlignment="1">
      <alignment horizontal="right"/>
    </xf>
    <xf numFmtId="1" fontId="16" fillId="0" borderId="59" xfId="123" applyNumberFormat="1" applyFont="1" applyBorder="1" applyAlignment="1">
      <alignment vertical="center"/>
    </xf>
    <xf numFmtId="1" fontId="6" fillId="0" borderId="87" xfId="123" applyNumberFormat="1" applyFont="1" applyBorder="1"/>
    <xf numFmtId="1" fontId="6" fillId="0" borderId="87" xfId="76" applyNumberFormat="1" applyFont="1" applyBorder="1" applyAlignment="1">
      <alignment horizontal="center" vertical="center"/>
    </xf>
    <xf numFmtId="1" fontId="6" fillId="0" borderId="87" xfId="76" applyNumberFormat="1" applyFont="1" applyBorder="1" applyAlignment="1">
      <alignment horizontal="right" vertical="center"/>
    </xf>
    <xf numFmtId="1" fontId="6" fillId="0" borderId="87" xfId="76" applyNumberFormat="1" applyFont="1" applyBorder="1"/>
    <xf numFmtId="1" fontId="6" fillId="0" borderId="87" xfId="76" applyNumberFormat="1" applyFont="1" applyBorder="1" applyAlignment="1">
      <alignment wrapText="1"/>
    </xf>
    <xf numFmtId="1" fontId="16" fillId="0" borderId="87" xfId="76" applyNumberFormat="1" applyFont="1" applyBorder="1" applyAlignment="1">
      <alignment horizontal="center"/>
    </xf>
    <xf numFmtId="0" fontId="6" fillId="41" borderId="87" xfId="76" applyNumberFormat="1" applyFont="1" applyFill="1" applyBorder="1" applyAlignment="1">
      <alignment vertical="center" wrapText="1"/>
    </xf>
    <xf numFmtId="0" fontId="6" fillId="47" borderId="87" xfId="76" applyNumberFormat="1" applyFont="1" applyFill="1" applyBorder="1" applyAlignment="1">
      <alignment vertical="center" wrapText="1"/>
    </xf>
    <xf numFmtId="0" fontId="6" fillId="47" borderId="87" xfId="76" applyNumberFormat="1" applyFont="1" applyFill="1" applyBorder="1" applyAlignment="1">
      <alignment horizontal="left" vertical="center" wrapText="1"/>
    </xf>
    <xf numFmtId="0" fontId="6" fillId="37" borderId="87" xfId="76" applyNumberFormat="1" applyFont="1" applyFill="1" applyBorder="1" applyAlignment="1">
      <alignment horizontal="center"/>
    </xf>
    <xf numFmtId="0" fontId="6" fillId="37" borderId="87" xfId="76" applyNumberFormat="1" applyFont="1" applyFill="1" applyBorder="1" applyAlignment="1">
      <alignment vertical="center" wrapText="1"/>
    </xf>
    <xf numFmtId="0" fontId="6" fillId="53" borderId="87" xfId="123" applyFont="1" applyFill="1" applyBorder="1" applyAlignment="1" applyProtection="1">
      <alignment horizontal="right"/>
      <protection locked="0"/>
    </xf>
    <xf numFmtId="0" fontId="6" fillId="54" borderId="87" xfId="123" applyFont="1" applyFill="1" applyBorder="1" applyAlignment="1">
      <alignment horizontal="right"/>
    </xf>
    <xf numFmtId="0" fontId="6" fillId="45" borderId="87" xfId="76" applyNumberFormat="1" applyFont="1" applyFill="1" applyBorder="1" applyAlignment="1">
      <alignment horizontal="center"/>
    </xf>
    <xf numFmtId="0" fontId="6" fillId="34" borderId="87" xfId="76" applyNumberFormat="1" applyFont="1" applyFill="1" applyBorder="1" applyAlignment="1">
      <alignment horizontal="center"/>
    </xf>
    <xf numFmtId="0" fontId="6" fillId="35" borderId="87" xfId="76" applyNumberFormat="1" applyFont="1" applyFill="1" applyBorder="1" applyAlignment="1">
      <alignment horizontal="center"/>
    </xf>
    <xf numFmtId="0" fontId="6" fillId="35" borderId="87" xfId="76" applyNumberFormat="1" applyFont="1" applyFill="1" applyBorder="1" applyAlignment="1">
      <alignment vertical="center" wrapText="1"/>
    </xf>
    <xf numFmtId="0" fontId="6" fillId="38" borderId="87" xfId="76" applyNumberFormat="1" applyFont="1" applyFill="1" applyBorder="1" applyAlignment="1">
      <alignment horizontal="center"/>
    </xf>
    <xf numFmtId="0" fontId="6" fillId="38" borderId="87" xfId="76" applyNumberFormat="1" applyFont="1" applyFill="1" applyBorder="1" applyAlignment="1">
      <alignment vertical="center" wrapText="1"/>
    </xf>
    <xf numFmtId="0" fontId="6" fillId="36" borderId="87" xfId="76" applyNumberFormat="1" applyFont="1" applyFill="1" applyBorder="1" applyAlignment="1">
      <alignment horizontal="center"/>
    </xf>
    <xf numFmtId="0" fontId="6" fillId="36" borderId="87" xfId="76" applyNumberFormat="1" applyFont="1" applyFill="1" applyBorder="1" applyAlignment="1">
      <alignment vertical="center" wrapText="1"/>
    </xf>
    <xf numFmtId="0" fontId="6" fillId="42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13" fillId="40" borderId="64" xfId="123" applyNumberFormat="1" applyFont="1" applyFill="1" applyBorder="1" applyAlignment="1">
      <alignment horizontal="center" vertical="center" wrapText="1"/>
    </xf>
    <xf numFmtId="1" fontId="13" fillId="36" borderId="64" xfId="123" applyNumberFormat="1" applyFont="1" applyFill="1" applyBorder="1" applyAlignment="1">
      <alignment horizontal="center" vertical="center" wrapText="1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/>
    </xf>
    <xf numFmtId="1" fontId="6" fillId="46" borderId="0" xfId="123" applyNumberFormat="1" applyFont="1" applyFill="1" applyBorder="1" applyProtection="1">
      <protection locked="0"/>
    </xf>
    <xf numFmtId="1" fontId="6" fillId="33" borderId="87" xfId="123" applyNumberFormat="1" applyFont="1" applyFill="1" applyBorder="1" applyAlignment="1" applyProtection="1">
      <alignment horizontal="right"/>
      <protection locked="0"/>
    </xf>
    <xf numFmtId="0" fontId="6" fillId="33" borderId="87" xfId="76" applyNumberFormat="1" applyFont="1" applyFill="1" applyBorder="1" applyAlignment="1">
      <alignment horizontal="center"/>
    </xf>
    <xf numFmtId="0" fontId="6" fillId="42" borderId="87" xfId="76" applyNumberFormat="1" applyFont="1" applyFill="1" applyBorder="1" applyAlignment="1">
      <alignment vertical="center" wrapText="1"/>
    </xf>
    <xf numFmtId="0" fontId="6" fillId="33" borderId="0" xfId="123" applyFont="1" applyFill="1" applyProtection="1">
      <protection locked="0"/>
    </xf>
    <xf numFmtId="169" fontId="6" fillId="33" borderId="0" xfId="123" applyNumberFormat="1" applyFont="1" applyFill="1" applyProtection="1">
      <protection locked="0"/>
    </xf>
    <xf numFmtId="1" fontId="6" fillId="52" borderId="87" xfId="79" applyNumberFormat="1" applyFont="1" applyFill="1" applyBorder="1" applyAlignment="1">
      <alignment vertical="center" wrapText="1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/>
    </xf>
    <xf numFmtId="1" fontId="6" fillId="0" borderId="87" xfId="123" applyNumberFormat="1" applyFont="1" applyFill="1" applyBorder="1" applyAlignment="1" applyProtection="1">
      <alignment horizontal="right"/>
      <protection locked="0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/>
    </xf>
    <xf numFmtId="0" fontId="6" fillId="48" borderId="87" xfId="76" applyNumberFormat="1" applyFont="1" applyFill="1" applyBorder="1" applyAlignment="1">
      <alignment horizontal="center"/>
    </xf>
    <xf numFmtId="0" fontId="6" fillId="48" borderId="87" xfId="76" applyNumberFormat="1" applyFont="1" applyFill="1" applyBorder="1" applyAlignment="1">
      <alignment vertical="center" wrapText="1"/>
    </xf>
    <xf numFmtId="1" fontId="6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 applyProtection="1">
      <alignment horizontal="right" vertical="center"/>
    </xf>
    <xf numFmtId="1" fontId="6" fillId="0" borderId="87" xfId="76" applyNumberFormat="1" applyFont="1" applyBorder="1" applyAlignment="1" applyProtection="1">
      <alignment horizontal="center"/>
    </xf>
    <xf numFmtId="1" fontId="13" fillId="0" borderId="87" xfId="76" applyNumberFormat="1" applyFont="1" applyBorder="1" applyAlignment="1" applyProtection="1">
      <alignment horizontal="center" vertical="center" wrapText="1"/>
    </xf>
    <xf numFmtId="1" fontId="13" fillId="0" borderId="87" xfId="123" applyNumberFormat="1" applyFont="1" applyBorder="1" applyAlignment="1" applyProtection="1">
      <alignment horizontal="right"/>
    </xf>
    <xf numFmtId="1" fontId="13" fillId="0" borderId="87" xfId="76" applyNumberFormat="1" applyFont="1" applyBorder="1" applyAlignment="1" applyProtection="1">
      <alignment vertical="center" wrapText="1"/>
    </xf>
    <xf numFmtId="1" fontId="13" fillId="0" borderId="87" xfId="75" applyNumberFormat="1" applyFont="1" applyBorder="1" applyAlignment="1" applyProtection="1">
      <alignment horizontal="right"/>
    </xf>
    <xf numFmtId="1" fontId="13" fillId="0" borderId="87" xfId="123" applyNumberFormat="1" applyFont="1" applyBorder="1" applyAlignment="1" applyProtection="1">
      <alignment horizontal="right" vertical="center"/>
    </xf>
    <xf numFmtId="1" fontId="6" fillId="0" borderId="87" xfId="123" applyNumberFormat="1" applyFont="1" applyBorder="1" applyAlignment="1" applyProtection="1">
      <alignment horizontal="right"/>
    </xf>
    <xf numFmtId="1" fontId="13" fillId="0" borderId="87" xfId="76" applyNumberFormat="1" applyFont="1" applyBorder="1" applyAlignment="1" applyProtection="1">
      <alignment horizontal="left" vertical="center" wrapText="1"/>
    </xf>
    <xf numFmtId="1" fontId="6" fillId="0" borderId="87" xfId="76" applyNumberFormat="1" applyFont="1" applyBorder="1" applyAlignment="1" applyProtection="1">
      <alignment horizontal="left" wrapText="1"/>
    </xf>
    <xf numFmtId="1" fontId="6" fillId="54" borderId="87" xfId="123" applyNumberFormat="1" applyFont="1" applyFill="1" applyBorder="1" applyAlignment="1" applyProtection="1">
      <alignment horizontal="right" vertical="center"/>
    </xf>
    <xf numFmtId="1" fontId="6" fillId="54" borderId="87" xfId="123" applyNumberFormat="1" applyFont="1" applyFill="1" applyBorder="1" applyAlignment="1" applyProtection="1">
      <alignment horizontal="right"/>
    </xf>
    <xf numFmtId="3" fontId="52" fillId="0" borderId="87" xfId="75" applyNumberFormat="1" applyFont="1" applyBorder="1"/>
    <xf numFmtId="3" fontId="52" fillId="54" borderId="87" xfId="75" applyNumberFormat="1" applyFont="1" applyFill="1" applyBorder="1"/>
    <xf numFmtId="3" fontId="54" fillId="0" borderId="87" xfId="123" applyNumberFormat="1" applyFont="1" applyBorder="1" applyAlignment="1">
      <alignment horizontal="right"/>
    </xf>
    <xf numFmtId="3" fontId="54" fillId="0" borderId="87" xfId="75" applyNumberFormat="1" applyFont="1" applyBorder="1" applyAlignment="1">
      <alignment horizontal="right" vertical="center"/>
    </xf>
    <xf numFmtId="3" fontId="54" fillId="0" borderId="87" xfId="75" applyNumberFormat="1" applyFont="1" applyBorder="1"/>
    <xf numFmtId="3" fontId="52" fillId="0" borderId="87" xfId="123" applyNumberFormat="1" applyFont="1" applyBorder="1" applyAlignment="1">
      <alignment vertical="center"/>
    </xf>
    <xf numFmtId="3" fontId="52" fillId="0" borderId="87" xfId="75" applyNumberFormat="1" applyFont="1" applyBorder="1" applyAlignment="1">
      <alignment horizontal="right"/>
    </xf>
    <xf numFmtId="3" fontId="52" fillId="54" borderId="87" xfId="75" applyNumberFormat="1" applyFont="1" applyFill="1" applyBorder="1" applyAlignment="1">
      <alignment horizontal="right"/>
    </xf>
    <xf numFmtId="3" fontId="55" fillId="33" borderId="87" xfId="0" applyNumberFormat="1" applyFont="1" applyFill="1" applyBorder="1" applyAlignment="1">
      <alignment horizontal="right"/>
    </xf>
    <xf numFmtId="3" fontId="54" fillId="0" borderId="87" xfId="75" applyNumberFormat="1" applyFont="1" applyBorder="1" applyAlignment="1">
      <alignment horizontal="right"/>
    </xf>
    <xf numFmtId="3" fontId="54" fillId="0" borderId="87" xfId="75" applyNumberFormat="1" applyFont="1" applyBorder="1" applyAlignment="1" applyProtection="1">
      <alignment horizontal="right"/>
    </xf>
    <xf numFmtId="3" fontId="52" fillId="0" borderId="87" xfId="75" applyNumberFormat="1" applyFont="1" applyBorder="1" applyAlignment="1" applyProtection="1">
      <alignment horizontal="right"/>
    </xf>
    <xf numFmtId="3" fontId="54" fillId="0" borderId="87" xfId="123" applyNumberFormat="1" applyFont="1" applyBorder="1" applyAlignment="1" applyProtection="1">
      <alignment horizontal="right"/>
    </xf>
    <xf numFmtId="3" fontId="52" fillId="33" borderId="87" xfId="75" applyNumberFormat="1" applyFont="1" applyFill="1" applyBorder="1" applyAlignment="1">
      <alignment horizontal="right"/>
    </xf>
    <xf numFmtId="3" fontId="52" fillId="0" borderId="87" xfId="123" applyNumberFormat="1" applyFont="1" applyBorder="1" applyAlignment="1">
      <alignment horizontal="right"/>
    </xf>
    <xf numFmtId="3" fontId="52" fillId="0" borderId="87" xfId="75" applyNumberFormat="1" applyFont="1" applyFill="1" applyBorder="1" applyAlignment="1">
      <alignment horizontal="right"/>
    </xf>
    <xf numFmtId="3" fontId="54" fillId="0" borderId="87" xfId="75" applyNumberFormat="1" applyFont="1" applyFill="1" applyBorder="1" applyAlignment="1">
      <alignment horizontal="right"/>
    </xf>
    <xf numFmtId="3" fontId="54" fillId="0" borderId="87" xfId="123" applyNumberFormat="1" applyFont="1" applyBorder="1" applyAlignment="1">
      <alignment horizontal="right" vertical="center"/>
    </xf>
    <xf numFmtId="3" fontId="52" fillId="0" borderId="0" xfId="75" applyNumberFormat="1" applyFont="1"/>
    <xf numFmtId="3" fontId="52" fillId="33" borderId="0" xfId="75" applyNumberFormat="1" applyFont="1" applyFill="1"/>
    <xf numFmtId="3" fontId="52" fillId="33" borderId="0" xfId="123" applyNumberFormat="1" applyFont="1" applyFill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center"/>
    </xf>
    <xf numFmtId="3" fontId="52" fillId="0" borderId="87" xfId="75" applyNumberFormat="1" applyFont="1" applyBorder="1" applyAlignment="1"/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3" fontId="52" fillId="0" borderId="87" xfId="75" applyNumberFormat="1" applyFont="1" applyFill="1" applyBorder="1" applyAlignment="1"/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57" borderId="74" xfId="123" applyNumberFormat="1" applyFont="1" applyFill="1" applyBorder="1" applyProtection="1">
      <protection locked="0"/>
    </xf>
    <xf numFmtId="1" fontId="6" fillId="57" borderId="25" xfId="123" applyNumberFormat="1" applyFont="1" applyFill="1" applyBorder="1" applyProtection="1">
      <protection locked="0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Fill="1" applyBorder="1" applyAlignment="1">
      <alignment horizontal="right" vertical="center"/>
    </xf>
    <xf numFmtId="1" fontId="6" fillId="0" borderId="87" xfId="76" applyNumberFormat="1" applyFont="1" applyFill="1" applyBorder="1" applyAlignment="1">
      <alignment horizontal="right"/>
    </xf>
    <xf numFmtId="1" fontId="6" fillId="0" borderId="0" xfId="123" applyNumberFormat="1" applyFont="1" applyFill="1" applyProtection="1">
      <protection locked="0"/>
    </xf>
    <xf numFmtId="1" fontId="6" fillId="0" borderId="74" xfId="123" applyNumberFormat="1" applyFont="1" applyFill="1" applyBorder="1" applyProtection="1">
      <protection locked="0"/>
    </xf>
    <xf numFmtId="1" fontId="6" fillId="0" borderId="25" xfId="123" applyNumberFormat="1" applyFont="1" applyFill="1" applyBorder="1" applyProtection="1">
      <protection locked="0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49" fontId="6" fillId="40" borderId="87" xfId="76" applyNumberFormat="1" applyFont="1" applyFill="1" applyBorder="1" applyAlignment="1">
      <alignment horizontal="center"/>
    </xf>
    <xf numFmtId="49" fontId="6" fillId="39" borderId="87" xfId="76" applyNumberFormat="1" applyFont="1" applyFill="1" applyBorder="1" applyAlignment="1" applyProtection="1">
      <alignment horizontal="center"/>
      <protection locked="0"/>
    </xf>
    <xf numFmtId="3" fontId="6" fillId="0" borderId="87" xfId="123" applyNumberFormat="1" applyFont="1" applyBorder="1" applyAlignment="1">
      <alignment horizontal="right" vertical="center"/>
    </xf>
    <xf numFmtId="3" fontId="6" fillId="33" borderId="0" xfId="123" applyNumberFormat="1" applyFont="1" applyFill="1" applyProtection="1">
      <protection locked="0"/>
    </xf>
    <xf numFmtId="3" fontId="6" fillId="53" borderId="87" xfId="123" applyNumberFormat="1" applyFont="1" applyFill="1" applyBorder="1" applyAlignment="1" applyProtection="1">
      <alignment horizontal="right"/>
      <protection locked="0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49" fontId="6" fillId="36" borderId="87" xfId="76" applyNumberFormat="1" applyFont="1" applyFill="1" applyBorder="1" applyAlignment="1">
      <alignment horizontal="center"/>
    </xf>
    <xf numFmtId="49" fontId="6" fillId="37" borderId="87" xfId="76" applyNumberFormat="1" applyFont="1" applyFill="1" applyBorder="1" applyAlignment="1">
      <alignment horizontal="center"/>
    </xf>
    <xf numFmtId="49" fontId="6" fillId="38" borderId="87" xfId="76" applyNumberFormat="1" applyFont="1" applyFill="1" applyBorder="1" applyAlignment="1">
      <alignment horizontal="center"/>
    </xf>
    <xf numFmtId="0" fontId="6" fillId="0" borderId="87" xfId="76" applyNumberFormat="1" applyFont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3" fontId="52" fillId="0" borderId="87" xfId="75" applyNumberFormat="1" applyFont="1" applyBorder="1" applyAlignment="1">
      <alignment horizontal="right" vertical="center"/>
    </xf>
    <xf numFmtId="1" fontId="13" fillId="0" borderId="20" xfId="123" applyNumberFormat="1" applyFont="1" applyBorder="1" applyProtection="1">
      <protection locked="0"/>
    </xf>
    <xf numFmtId="1" fontId="6" fillId="0" borderId="87" xfId="76" applyNumberFormat="1" applyFont="1" applyFill="1" applyBorder="1" applyAlignment="1">
      <alignment horizontal="center"/>
    </xf>
    <xf numFmtId="1" fontId="13" fillId="0" borderId="87" xfId="76" applyNumberFormat="1" applyFont="1" applyFill="1" applyBorder="1" applyAlignment="1" applyProtection="1">
      <alignment horizontal="left" wrapText="1"/>
    </xf>
    <xf numFmtId="1" fontId="13" fillId="0" borderId="87" xfId="76" applyNumberFormat="1" applyFont="1" applyFill="1" applyBorder="1" applyAlignment="1">
      <alignment vertical="center" wrapText="1"/>
    </xf>
    <xf numFmtId="1" fontId="6" fillId="0" borderId="0" xfId="123" applyNumberFormat="1" applyFont="1" applyFill="1" applyAlignment="1" applyProtection="1">
      <alignment vertical="center"/>
      <protection locked="0"/>
    </xf>
    <xf numFmtId="1" fontId="6" fillId="0" borderId="48" xfId="123" applyNumberFormat="1" applyFont="1" applyFill="1" applyBorder="1" applyAlignment="1" applyProtection="1">
      <alignment vertical="center"/>
      <protection locked="0"/>
    </xf>
    <xf numFmtId="1" fontId="6" fillId="0" borderId="47" xfId="123" applyNumberFormat="1" applyFont="1" applyFill="1" applyBorder="1" applyAlignment="1" applyProtection="1">
      <alignment vertical="center"/>
      <protection locked="0"/>
    </xf>
    <xf numFmtId="1" fontId="6" fillId="0" borderId="4" xfId="123" applyNumberFormat="1" applyFont="1" applyFill="1" applyBorder="1" applyAlignment="1" applyProtection="1">
      <alignment vertical="center"/>
      <protection locked="0"/>
    </xf>
    <xf numFmtId="1" fontId="6" fillId="0" borderId="87" xfId="76" applyNumberFormat="1" applyFont="1" applyFill="1" applyBorder="1" applyAlignment="1" applyProtection="1">
      <alignment horizontal="center"/>
    </xf>
    <xf numFmtId="1" fontId="13" fillId="0" borderId="87" xfId="76" applyNumberFormat="1" applyFont="1" applyFill="1" applyBorder="1" applyAlignment="1" applyProtection="1">
      <alignment horizontal="left" vertical="center" wrapText="1"/>
    </xf>
    <xf numFmtId="1" fontId="13" fillId="0" borderId="87" xfId="123" applyNumberFormat="1" applyFont="1" applyFill="1" applyBorder="1" applyAlignment="1" applyProtection="1">
      <alignment horizontal="right" vertical="center"/>
    </xf>
    <xf numFmtId="1" fontId="6" fillId="0" borderId="47" xfId="123" applyNumberFormat="1" applyFont="1" applyFill="1" applyBorder="1" applyProtection="1">
      <protection locked="0"/>
    </xf>
    <xf numFmtId="1" fontId="6" fillId="0" borderId="4" xfId="123" applyNumberFormat="1" applyFont="1" applyFill="1" applyBorder="1" applyProtection="1">
      <protection locked="0"/>
    </xf>
    <xf numFmtId="3" fontId="13" fillId="0" borderId="87" xfId="75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3" fontId="6" fillId="0" borderId="87" xfId="123" applyNumberFormat="1" applyFont="1" applyFill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49" fontId="6" fillId="39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Fill="1" applyBorder="1" applyAlignment="1">
      <alignment horizontal="right"/>
    </xf>
    <xf numFmtId="1" fontId="8" fillId="0" borderId="0" xfId="132" applyNumberFormat="1" applyFont="1" applyAlignment="1">
      <alignment horizontal="left"/>
    </xf>
    <xf numFmtId="1" fontId="8" fillId="0" borderId="0" xfId="128" applyNumberFormat="1" applyFont="1" applyAlignment="1">
      <alignment wrapText="1"/>
    </xf>
    <xf numFmtId="1" fontId="8" fillId="0" borderId="0" xfId="128" applyNumberFormat="1" applyFont="1"/>
    <xf numFmtId="1" fontId="25" fillId="0" borderId="0" xfId="128" applyNumberFormat="1" applyFont="1" applyAlignment="1">
      <alignment wrapText="1"/>
    </xf>
    <xf numFmtId="1" fontId="25" fillId="0" borderId="0" xfId="128" applyNumberFormat="1" applyFont="1"/>
    <xf numFmtId="1" fontId="8" fillId="0" borderId="0" xfId="128" applyNumberFormat="1" applyFont="1" applyAlignment="1">
      <alignment horizontal="center" wrapText="1"/>
    </xf>
    <xf numFmtId="1" fontId="8" fillId="0" borderId="0" xfId="128" applyNumberFormat="1" applyFont="1" applyAlignment="1">
      <alignment horizontal="center"/>
    </xf>
    <xf numFmtId="1" fontId="8" fillId="0" borderId="4" xfId="132" applyNumberFormat="1" applyFont="1" applyBorder="1" applyAlignment="1">
      <alignment horizontal="center" vertical="center" wrapText="1"/>
    </xf>
    <xf numFmtId="1" fontId="25" fillId="0" borderId="18" xfId="132" quotePrefix="1" applyNumberFormat="1" applyFont="1" applyBorder="1" applyAlignment="1">
      <alignment horizontal="center"/>
    </xf>
    <xf numFmtId="1" fontId="8" fillId="0" borderId="47" xfId="132" quotePrefix="1" applyNumberFormat="1" applyFont="1" applyBorder="1" applyAlignment="1">
      <alignment horizontal="left" vertical="center" wrapText="1"/>
    </xf>
    <xf numFmtId="1" fontId="8" fillId="0" borderId="26" xfId="75" applyNumberFormat="1" applyFont="1" applyBorder="1" applyAlignment="1">
      <alignment vertical="center"/>
    </xf>
    <xf numFmtId="3" fontId="8" fillId="0" borderId="84" xfId="75" applyNumberFormat="1" applyFont="1" applyBorder="1" applyAlignment="1">
      <alignment vertical="center"/>
    </xf>
    <xf numFmtId="1" fontId="25" fillId="0" borderId="26" xfId="75" applyNumberFormat="1" applyFont="1" applyBorder="1"/>
    <xf numFmtId="3" fontId="25" fillId="0" borderId="73" xfId="107" applyNumberFormat="1" applyFont="1" applyBorder="1" applyAlignment="1">
      <alignment horizontal="right"/>
    </xf>
    <xf numFmtId="1" fontId="25" fillId="0" borderId="17" xfId="76" applyNumberFormat="1" applyFont="1" applyBorder="1" applyAlignment="1">
      <alignment horizontal="center"/>
    </xf>
    <xf numFmtId="1" fontId="25" fillId="0" borderId="17" xfId="76" applyNumberFormat="1" applyFont="1" applyBorder="1" applyAlignment="1">
      <alignment horizontal="left" wrapText="1"/>
    </xf>
    <xf numFmtId="1" fontId="25" fillId="0" borderId="67" xfId="75" applyNumberFormat="1" applyFont="1" applyBorder="1"/>
    <xf numFmtId="3" fontId="25" fillId="0" borderId="89" xfId="107" applyNumberFormat="1" applyFont="1" applyBorder="1" applyAlignment="1">
      <alignment horizontal="right"/>
    </xf>
    <xf numFmtId="1" fontId="8" fillId="0" borderId="18" xfId="132" applyNumberFormat="1" applyFont="1" applyBorder="1" applyAlignment="1">
      <alignment vertical="center" wrapText="1"/>
    </xf>
    <xf numFmtId="1" fontId="8" fillId="0" borderId="48" xfId="132" applyNumberFormat="1" applyFont="1" applyBorder="1" applyAlignment="1">
      <alignment vertical="center" wrapText="1"/>
    </xf>
    <xf numFmtId="1" fontId="8" fillId="0" borderId="12" xfId="75" applyNumberFormat="1" applyFont="1" applyBorder="1" applyAlignment="1">
      <alignment vertical="center"/>
    </xf>
    <xf numFmtId="3" fontId="8" fillId="0" borderId="20" xfId="75" applyNumberFormat="1" applyFont="1" applyBorder="1" applyAlignment="1">
      <alignment vertical="center"/>
    </xf>
    <xf numFmtId="1" fontId="25" fillId="0" borderId="62" xfId="75" applyNumberFormat="1" applyFont="1" applyBorder="1"/>
    <xf numFmtId="3" fontId="25" fillId="0" borderId="62" xfId="107" applyNumberFormat="1" applyFont="1" applyBorder="1" applyAlignment="1">
      <alignment horizontal="right"/>
    </xf>
    <xf numFmtId="1" fontId="25" fillId="0" borderId="26" xfId="76" applyNumberFormat="1" applyFont="1" applyBorder="1" applyAlignment="1">
      <alignment horizontal="center"/>
    </xf>
    <xf numFmtId="1" fontId="25" fillId="0" borderId="26" xfId="76" applyNumberFormat="1" applyFont="1" applyBorder="1" applyAlignment="1">
      <alignment horizontal="left" wrapText="1"/>
    </xf>
    <xf numFmtId="1" fontId="25" fillId="0" borderId="73" xfId="75" applyNumberFormat="1" applyFont="1" applyBorder="1"/>
    <xf numFmtId="1" fontId="8" fillId="0" borderId="26" xfId="76" applyNumberFormat="1" applyFont="1" applyBorder="1" applyAlignment="1">
      <alignment horizontal="center"/>
    </xf>
    <xf numFmtId="1" fontId="8" fillId="0" borderId="26" xfId="76" applyNumberFormat="1" applyFont="1" applyBorder="1" applyAlignment="1">
      <alignment horizontal="left" wrapText="1"/>
    </xf>
    <xf numFmtId="1" fontId="8" fillId="0" borderId="73" xfId="75" applyNumberFormat="1" applyFont="1" applyBorder="1"/>
    <xf numFmtId="1" fontId="25" fillId="54" borderId="26" xfId="75" applyNumberFormat="1" applyFont="1" applyFill="1" applyBorder="1"/>
    <xf numFmtId="3" fontId="25" fillId="54" borderId="73" xfId="107" applyNumberFormat="1" applyFont="1" applyFill="1" applyBorder="1" applyAlignment="1">
      <alignment horizontal="right"/>
    </xf>
    <xf numFmtId="1" fontId="25" fillId="0" borderId="26" xfId="132" quotePrefix="1" applyNumberFormat="1" applyFont="1" applyBorder="1" applyAlignment="1">
      <alignment horizontal="center"/>
    </xf>
    <xf numFmtId="1" fontId="8" fillId="0" borderId="4" xfId="75" applyNumberFormat="1" applyFont="1" applyBorder="1" applyAlignment="1">
      <alignment vertical="center"/>
    </xf>
    <xf numFmtId="3" fontId="8" fillId="0" borderId="20" xfId="107" applyNumberFormat="1" applyFont="1" applyBorder="1" applyAlignment="1">
      <alignment horizontal="right" vertical="center"/>
    </xf>
    <xf numFmtId="1" fontId="25" fillId="0" borderId="17" xfId="75" applyNumberFormat="1" applyFont="1" applyBorder="1"/>
    <xf numFmtId="3" fontId="25" fillId="0" borderId="17" xfId="107" applyNumberFormat="1" applyFont="1" applyBorder="1" applyAlignment="1">
      <alignment horizontal="right"/>
    </xf>
    <xf numFmtId="3" fontId="25" fillId="0" borderId="26" xfId="107" applyNumberFormat="1" applyFont="1" applyBorder="1" applyAlignment="1">
      <alignment horizontal="right"/>
    </xf>
    <xf numFmtId="1" fontId="8" fillId="0" borderId="46" xfId="76" applyNumberFormat="1" applyFont="1" applyBorder="1" applyAlignment="1">
      <alignment horizontal="left" wrapText="1"/>
    </xf>
    <xf numFmtId="1" fontId="8" fillId="0" borderId="75" xfId="75" applyNumberFormat="1" applyFont="1" applyBorder="1"/>
    <xf numFmtId="1" fontId="25" fillId="54" borderId="73" xfId="107" applyNumberFormat="1" applyFont="1" applyFill="1" applyBorder="1" applyAlignment="1">
      <alignment horizontal="right"/>
    </xf>
    <xf numFmtId="1" fontId="25" fillId="0" borderId="16" xfId="76" applyNumberFormat="1" applyFont="1" applyBorder="1" applyAlignment="1">
      <alignment horizontal="left" wrapText="1"/>
    </xf>
    <xf numFmtId="1" fontId="25" fillId="0" borderId="60" xfId="75" applyNumberFormat="1" applyFont="1" applyBorder="1"/>
    <xf numFmtId="1" fontId="8" fillId="0" borderId="18" xfId="132" applyNumberFormat="1" applyFont="1" applyBorder="1"/>
    <xf numFmtId="3" fontId="8" fillId="0" borderId="4" xfId="75" applyNumberFormat="1" applyFont="1" applyBorder="1" applyAlignment="1">
      <alignment vertical="center"/>
    </xf>
    <xf numFmtId="0" fontId="25" fillId="0" borderId="46" xfId="76" applyNumberFormat="1" applyFont="1" applyBorder="1" applyAlignment="1">
      <alignment horizontal="center"/>
    </xf>
    <xf numFmtId="1" fontId="8" fillId="0" borderId="46" xfId="76" applyNumberFormat="1" applyFont="1" applyBorder="1" applyAlignment="1">
      <alignment horizontal="center"/>
    </xf>
    <xf numFmtId="1" fontId="8" fillId="0" borderId="46" xfId="75" applyNumberFormat="1" applyFont="1" applyBorder="1"/>
    <xf numFmtId="1" fontId="25" fillId="0" borderId="16" xfId="76" applyNumberFormat="1" applyFont="1" applyBorder="1" applyAlignment="1">
      <alignment horizontal="center"/>
    </xf>
    <xf numFmtId="1" fontId="25" fillId="0" borderId="16" xfId="75" applyNumberFormat="1" applyFont="1" applyBorder="1"/>
    <xf numFmtId="49" fontId="25" fillId="0" borderId="17" xfId="76" applyNumberFormat="1" applyFont="1" applyBorder="1" applyAlignment="1">
      <alignment horizontal="center"/>
    </xf>
    <xf numFmtId="0" fontId="25" fillId="0" borderId="26" xfId="76" applyNumberFormat="1" applyFont="1" applyBorder="1" applyAlignment="1">
      <alignment horizontal="center"/>
    </xf>
    <xf numFmtId="1" fontId="8" fillId="0" borderId="26" xfId="75" applyNumberFormat="1" applyFont="1" applyBorder="1"/>
    <xf numFmtId="1" fontId="25" fillId="54" borderId="26" xfId="107" applyNumberFormat="1" applyFont="1" applyFill="1" applyBorder="1" applyAlignment="1">
      <alignment horizontal="right"/>
    </xf>
    <xf numFmtId="1" fontId="25" fillId="0" borderId="16" xfId="132" quotePrefix="1" applyNumberFormat="1" applyFont="1" applyBorder="1" applyAlignment="1">
      <alignment horizontal="center"/>
    </xf>
    <xf numFmtId="1" fontId="25" fillId="54" borderId="16" xfId="75" applyNumberFormat="1" applyFont="1" applyFill="1" applyBorder="1"/>
    <xf numFmtId="1" fontId="25" fillId="54" borderId="16" xfId="107" applyNumberFormat="1" applyFont="1" applyFill="1" applyBorder="1" applyAlignment="1">
      <alignment horizontal="right"/>
    </xf>
    <xf numFmtId="1" fontId="8" fillId="0" borderId="4" xfId="132" applyNumberFormat="1" applyFont="1" applyBorder="1"/>
    <xf numFmtId="3" fontId="8" fillId="0" borderId="23" xfId="75" applyNumberFormat="1" applyFont="1" applyBorder="1" applyAlignment="1">
      <alignment horizontal="right" vertical="center" wrapText="1"/>
    </xf>
    <xf numFmtId="1" fontId="8" fillId="0" borderId="48" xfId="75" quotePrefix="1" applyNumberFormat="1" applyFont="1" applyBorder="1"/>
    <xf numFmtId="1" fontId="8" fillId="0" borderId="48" xfId="107" quotePrefix="1" applyNumberFormat="1" applyFont="1" applyBorder="1" applyAlignment="1">
      <alignment horizontal="right"/>
    </xf>
    <xf numFmtId="1" fontId="8" fillId="33" borderId="18" xfId="76" applyNumberFormat="1" applyFont="1" applyFill="1" applyBorder="1" applyAlignment="1">
      <alignment horizontal="left" wrapText="1"/>
    </xf>
    <xf numFmtId="1" fontId="8" fillId="0" borderId="47" xfId="107" applyNumberFormat="1" applyFont="1" applyBorder="1" applyAlignment="1">
      <alignment horizontal="right" vertical="center"/>
    </xf>
    <xf numFmtId="0" fontId="25" fillId="0" borderId="26" xfId="76" applyNumberFormat="1" applyFont="1" applyFill="1" applyBorder="1" applyAlignment="1">
      <alignment horizontal="center"/>
    </xf>
    <xf numFmtId="0" fontId="25" fillId="0" borderId="51" xfId="128" applyFont="1" applyFill="1" applyBorder="1" applyAlignment="1">
      <alignment wrapText="1"/>
    </xf>
    <xf numFmtId="1" fontId="25" fillId="0" borderId="51" xfId="75" applyNumberFormat="1" applyFont="1" applyBorder="1" applyAlignment="1">
      <alignment horizontal="right" vertical="center" wrapText="1"/>
    </xf>
    <xf numFmtId="0" fontId="25" fillId="0" borderId="16" xfId="76" applyNumberFormat="1" applyFont="1" applyFill="1" applyBorder="1" applyAlignment="1">
      <alignment horizontal="center"/>
    </xf>
    <xf numFmtId="0" fontId="25" fillId="0" borderId="52" xfId="128" applyFont="1" applyFill="1" applyBorder="1" applyAlignment="1">
      <alignment wrapText="1"/>
    </xf>
    <xf numFmtId="1" fontId="25" fillId="0" borderId="4" xfId="76" applyNumberFormat="1" applyFont="1" applyBorder="1" applyAlignment="1">
      <alignment horizontal="center"/>
    </xf>
    <xf numFmtId="1" fontId="8" fillId="0" borderId="23" xfId="75" applyNumberFormat="1" applyFont="1" applyBorder="1" applyAlignment="1">
      <alignment horizontal="right" vertical="center" wrapText="1"/>
    </xf>
    <xf numFmtId="1" fontId="8" fillId="0" borderId="48" xfId="132" applyNumberFormat="1" applyFont="1" applyBorder="1"/>
    <xf numFmtId="1" fontId="8" fillId="0" borderId="48" xfId="132" applyNumberFormat="1" applyFont="1" applyBorder="1" applyAlignment="1">
      <alignment wrapText="1"/>
    </xf>
    <xf numFmtId="1" fontId="8" fillId="0" borderId="48" xfId="75" applyNumberFormat="1" applyFont="1" applyBorder="1"/>
    <xf numFmtId="1" fontId="8" fillId="0" borderId="48" xfId="107" applyNumberFormat="1" applyFont="1" applyBorder="1" applyAlignment="1">
      <alignment horizontal="right"/>
    </xf>
    <xf numFmtId="1" fontId="8" fillId="0" borderId="18" xfId="132" applyNumberFormat="1" applyFont="1" applyBorder="1" applyAlignment="1">
      <alignment horizontal="center" vertical="center" wrapText="1"/>
    </xf>
    <xf numFmtId="1" fontId="25" fillId="0" borderId="17" xfId="132" applyNumberFormat="1" applyFont="1" applyBorder="1" applyAlignment="1">
      <alignment wrapText="1"/>
    </xf>
    <xf numFmtId="1" fontId="25" fillId="0" borderId="49" xfId="75" applyNumberFormat="1" applyFont="1" applyBorder="1" applyAlignment="1">
      <alignment horizontal="right"/>
    </xf>
    <xf numFmtId="1" fontId="25" fillId="0" borderId="15" xfId="75" applyNumberFormat="1" applyFont="1" applyBorder="1" applyAlignment="1">
      <alignment horizontal="right"/>
    </xf>
    <xf numFmtId="1" fontId="25" fillId="0" borderId="26" xfId="132" applyNumberFormat="1" applyFont="1" applyBorder="1" applyAlignment="1">
      <alignment wrapText="1"/>
    </xf>
    <xf numFmtId="1" fontId="25" fillId="0" borderId="53" xfId="75" applyNumberFormat="1" applyFont="1" applyBorder="1" applyAlignment="1">
      <alignment horizontal="right"/>
    </xf>
    <xf numFmtId="1" fontId="25" fillId="0" borderId="26" xfId="75" applyNumberFormat="1" applyFont="1" applyBorder="1" applyAlignment="1">
      <alignment horizontal="right"/>
    </xf>
    <xf numFmtId="1" fontId="25" fillId="0" borderId="16" xfId="132" applyNumberFormat="1" applyFont="1" applyBorder="1" applyAlignment="1">
      <alignment wrapText="1"/>
    </xf>
    <xf numFmtId="1" fontId="25" fillId="0" borderId="50" xfId="75" applyNumberFormat="1" applyFont="1" applyBorder="1" applyAlignment="1">
      <alignment horizontal="right"/>
    </xf>
    <xf numFmtId="3" fontId="25" fillId="0" borderId="16" xfId="107" applyNumberFormat="1" applyFont="1" applyBorder="1" applyAlignment="1">
      <alignment horizontal="right"/>
    </xf>
    <xf numFmtId="1" fontId="8" fillId="0" borderId="38" xfId="75" applyNumberFormat="1" applyFont="1" applyBorder="1" applyAlignment="1">
      <alignment horizontal="right"/>
    </xf>
    <xf numFmtId="3" fontId="8" fillId="0" borderId="4" xfId="75" applyNumberFormat="1" applyFont="1" applyBorder="1" applyAlignment="1">
      <alignment horizontal="right" vertical="center" wrapText="1"/>
    </xf>
    <xf numFmtId="1" fontId="8" fillId="0" borderId="48" xfId="75" applyNumberFormat="1" applyFont="1" applyBorder="1" applyAlignment="1">
      <alignment horizontal="left" wrapText="1"/>
    </xf>
    <xf numFmtId="1" fontId="8" fillId="0" borderId="48" xfId="107" applyNumberFormat="1" applyFont="1" applyBorder="1" applyAlignment="1">
      <alignment horizontal="right" wrapText="1"/>
    </xf>
    <xf numFmtId="1" fontId="8" fillId="0" borderId="0" xfId="128" applyNumberFormat="1" applyFont="1" applyAlignment="1">
      <alignment horizontal="left"/>
    </xf>
    <xf numFmtId="1" fontId="8" fillId="33" borderId="0" xfId="128" applyNumberFormat="1" applyFont="1" applyFill="1"/>
    <xf numFmtId="1" fontId="8" fillId="0" borderId="4" xfId="75" quotePrefix="1" applyNumberFormat="1" applyFont="1" applyBorder="1" applyAlignment="1">
      <alignment horizontal="right"/>
    </xf>
    <xf numFmtId="1" fontId="8" fillId="0" borderId="48" xfId="75" quotePrefix="1" applyNumberFormat="1" applyFont="1" applyBorder="1" applyAlignment="1">
      <alignment horizontal="left"/>
    </xf>
    <xf numFmtId="1" fontId="25" fillId="0" borderId="0" xfId="76" applyNumberFormat="1" applyFont="1" applyAlignment="1">
      <alignment horizontal="left"/>
    </xf>
    <xf numFmtId="1" fontId="46" fillId="0" borderId="0" xfId="0" applyNumberFormat="1" applyFont="1" applyAlignment="1">
      <alignment horizontal="left"/>
    </xf>
    <xf numFmtId="1" fontId="25" fillId="0" borderId="0" xfId="128" applyNumberFormat="1" applyFont="1" applyAlignment="1">
      <alignment horizontal="left"/>
    </xf>
    <xf numFmtId="1" fontId="25" fillId="33" borderId="0" xfId="130" applyNumberFormat="1" applyFont="1" applyFill="1" applyAlignment="1">
      <alignment horizontal="left"/>
    </xf>
    <xf numFmtId="1" fontId="25" fillId="0" borderId="0" xfId="76" applyNumberFormat="1" applyFont="1"/>
    <xf numFmtId="1" fontId="46" fillId="0" borderId="0" xfId="0" applyNumberFormat="1" applyFont="1"/>
    <xf numFmtId="1" fontId="25" fillId="33" borderId="0" xfId="130" applyNumberFormat="1" applyFont="1" applyFill="1"/>
    <xf numFmtId="1" fontId="25" fillId="0" borderId="12" xfId="76" applyNumberFormat="1" applyFont="1" applyBorder="1" applyAlignment="1">
      <alignment horizontal="center"/>
    </xf>
    <xf numFmtId="1" fontId="25" fillId="33" borderId="0" xfId="128" applyNumberFormat="1" applyFont="1" applyFill="1" applyAlignment="1">
      <alignment horizontal="left"/>
    </xf>
    <xf numFmtId="1" fontId="25" fillId="0" borderId="17" xfId="76" applyNumberFormat="1" applyFont="1" applyFill="1" applyBorder="1" applyAlignment="1">
      <alignment horizontal="center"/>
    </xf>
    <xf numFmtId="1" fontId="25" fillId="0" borderId="17" xfId="132" applyNumberFormat="1" applyFont="1" applyFill="1" applyBorder="1" applyAlignment="1">
      <alignment wrapText="1"/>
    </xf>
    <xf numFmtId="1" fontId="25" fillId="0" borderId="26" xfId="75" applyNumberFormat="1" applyFont="1" applyFill="1" applyBorder="1" applyAlignment="1">
      <alignment horizontal="right" vertical="center" wrapText="1"/>
    </xf>
    <xf numFmtId="1" fontId="25" fillId="0" borderId="0" xfId="76" applyNumberFormat="1" applyFont="1" applyFill="1"/>
    <xf numFmtId="1" fontId="46" fillId="0" borderId="0" xfId="0" applyNumberFormat="1" applyFont="1" applyFill="1"/>
    <xf numFmtId="1" fontId="25" fillId="0" borderId="0" xfId="128" applyNumberFormat="1" applyFont="1" applyFill="1"/>
    <xf numFmtId="1" fontId="25" fillId="0" borderId="26" xfId="76" applyNumberFormat="1" applyFont="1" applyFill="1" applyBorder="1" applyAlignment="1">
      <alignment horizontal="center"/>
    </xf>
    <xf numFmtId="1" fontId="25" fillId="0" borderId="26" xfId="132" applyNumberFormat="1" applyFont="1" applyFill="1" applyBorder="1" applyAlignment="1">
      <alignment wrapText="1"/>
    </xf>
    <xf numFmtId="1" fontId="25" fillId="0" borderId="26" xfId="132" applyNumberFormat="1" applyFont="1" applyFill="1" applyBorder="1" applyAlignment="1">
      <alignment horizontal="left" wrapText="1"/>
    </xf>
    <xf numFmtId="1" fontId="25" fillId="0" borderId="16" xfId="75" applyNumberFormat="1" applyFont="1" applyBorder="1" applyAlignment="1">
      <alignment horizontal="right" vertical="center" wrapText="1"/>
    </xf>
    <xf numFmtId="1" fontId="25" fillId="54" borderId="16" xfId="75" applyNumberFormat="1" applyFont="1" applyFill="1" applyBorder="1" applyAlignment="1">
      <alignment horizontal="right" vertical="center" wrapText="1"/>
    </xf>
    <xf numFmtId="1" fontId="8" fillId="0" borderId="12" xfId="75" applyNumberFormat="1" applyFont="1" applyBorder="1" applyAlignment="1">
      <alignment horizontal="right"/>
    </xf>
    <xf numFmtId="1" fontId="8" fillId="0" borderId="69" xfId="132" quotePrefix="1" applyNumberFormat="1" applyFont="1" applyBorder="1"/>
    <xf numFmtId="1" fontId="8" fillId="0" borderId="69" xfId="132" quotePrefix="1" applyNumberFormat="1" applyFont="1" applyBorder="1" applyAlignment="1">
      <alignment wrapText="1"/>
    </xf>
    <xf numFmtId="1" fontId="8" fillId="0" borderId="69" xfId="75" quotePrefix="1" applyNumberFormat="1" applyFont="1" applyBorder="1"/>
    <xf numFmtId="1" fontId="8" fillId="0" borderId="69" xfId="107" quotePrefix="1" applyNumberFormat="1" applyFont="1" applyBorder="1" applyAlignment="1">
      <alignment horizontal="right"/>
    </xf>
    <xf numFmtId="1" fontId="25" fillId="0" borderId="0" xfId="132" applyNumberFormat="1" applyFont="1"/>
    <xf numFmtId="1" fontId="25" fillId="0" borderId="17" xfId="75" applyNumberFormat="1" applyFont="1" applyBorder="1" applyAlignment="1">
      <alignment horizontal="right"/>
    </xf>
    <xf numFmtId="1" fontId="25" fillId="0" borderId="16" xfId="75" applyNumberFormat="1" applyFont="1" applyBorder="1" applyAlignment="1">
      <alignment horizontal="right"/>
    </xf>
    <xf numFmtId="1" fontId="8" fillId="0" borderId="4" xfId="75" applyNumberFormat="1" applyFont="1" applyBorder="1"/>
    <xf numFmtId="3" fontId="8" fillId="0" borderId="12" xfId="107" applyNumberFormat="1" applyFont="1" applyBorder="1" applyAlignment="1">
      <alignment horizontal="right"/>
    </xf>
    <xf numFmtId="1" fontId="8" fillId="0" borderId="48" xfId="132" quotePrefix="1" applyNumberFormat="1" applyFont="1" applyBorder="1" applyAlignment="1">
      <alignment wrapText="1"/>
    </xf>
    <xf numFmtId="1" fontId="25" fillId="0" borderId="4" xfId="75" applyNumberFormat="1" applyFont="1" applyBorder="1" applyAlignment="1">
      <alignment horizontal="right"/>
    </xf>
    <xf numFmtId="1" fontId="8" fillId="0" borderId="41" xfId="75" applyNumberFormat="1" applyFont="1" applyBorder="1" applyAlignment="1">
      <alignment vertical="center"/>
    </xf>
    <xf numFmtId="1" fontId="8" fillId="0" borderId="0" xfId="128" applyNumberFormat="1" applyFont="1" applyAlignment="1">
      <alignment vertical="center"/>
    </xf>
    <xf numFmtId="1" fontId="25" fillId="0" borderId="17" xfId="128" applyNumberFormat="1" applyFont="1" applyBorder="1" applyAlignment="1">
      <alignment horizontal="center" vertical="center" wrapText="1"/>
    </xf>
    <xf numFmtId="1" fontId="25" fillId="0" borderId="42" xfId="128" applyNumberFormat="1" applyFont="1" applyBorder="1" applyAlignment="1">
      <alignment wrapText="1"/>
    </xf>
    <xf numFmtId="1" fontId="25" fillId="0" borderId="17" xfId="75" applyNumberFormat="1" applyFont="1" applyBorder="1" applyAlignment="1">
      <alignment wrapText="1"/>
    </xf>
    <xf numFmtId="1" fontId="25" fillId="56" borderId="17" xfId="75" applyNumberFormat="1" applyFont="1" applyFill="1" applyBorder="1" applyAlignment="1">
      <alignment wrapText="1"/>
    </xf>
    <xf numFmtId="1" fontId="25" fillId="0" borderId="26" xfId="128" applyNumberFormat="1" applyFont="1" applyBorder="1" applyAlignment="1">
      <alignment horizontal="center" vertical="center" wrapText="1"/>
    </xf>
    <xf numFmtId="1" fontId="25" fillId="0" borderId="43" xfId="128" applyNumberFormat="1" applyFont="1" applyBorder="1" applyAlignment="1">
      <alignment wrapText="1"/>
    </xf>
    <xf numFmtId="1" fontId="25" fillId="0" borderId="26" xfId="75" applyNumberFormat="1" applyFont="1" applyBorder="1" applyAlignment="1">
      <alignment wrapText="1"/>
    </xf>
    <xf numFmtId="1" fontId="25" fillId="56" borderId="26" xfId="75" applyNumberFormat="1" applyFont="1" applyFill="1" applyBorder="1" applyAlignment="1">
      <alignment wrapText="1"/>
    </xf>
    <xf numFmtId="1" fontId="25" fillId="0" borderId="16" xfId="128" applyNumberFormat="1" applyFont="1" applyBorder="1" applyAlignment="1">
      <alignment horizontal="center" vertical="center" wrapText="1"/>
    </xf>
    <xf numFmtId="1" fontId="25" fillId="0" borderId="45" xfId="128" applyNumberFormat="1" applyFont="1" applyBorder="1" applyAlignment="1">
      <alignment wrapText="1"/>
    </xf>
    <xf numFmtId="1" fontId="25" fillId="0" borderId="16" xfId="75" applyNumberFormat="1" applyFont="1" applyBorder="1" applyAlignment="1">
      <alignment wrapText="1"/>
    </xf>
    <xf numFmtId="1" fontId="25" fillId="56" borderId="16" xfId="75" applyNumberFormat="1" applyFont="1" applyFill="1" applyBorder="1" applyAlignment="1">
      <alignment wrapText="1"/>
    </xf>
    <xf numFmtId="1" fontId="8" fillId="0" borderId="66" xfId="75" applyNumberFormat="1" applyFont="1" applyBorder="1" applyAlignment="1">
      <alignment wrapText="1"/>
    </xf>
    <xf numFmtId="1" fontId="8" fillId="0" borderId="66" xfId="75" applyNumberFormat="1" applyFont="1" applyBorder="1"/>
    <xf numFmtId="1" fontId="8" fillId="0" borderId="22" xfId="75" applyNumberFormat="1" applyFont="1" applyBorder="1"/>
    <xf numFmtId="1" fontId="8" fillId="0" borderId="55" xfId="75" applyNumberFormat="1" applyFont="1" applyBorder="1"/>
    <xf numFmtId="1" fontId="8" fillId="0" borderId="0" xfId="75" applyNumberFormat="1" applyFont="1"/>
    <xf numFmtId="1" fontId="8" fillId="0" borderId="47" xfId="75" applyNumberFormat="1" applyFont="1" applyBorder="1"/>
    <xf numFmtId="1" fontId="8" fillId="33" borderId="47" xfId="75" applyNumberFormat="1" applyFont="1" applyFill="1" applyBorder="1"/>
    <xf numFmtId="1" fontId="25" fillId="0" borderId="71" xfId="128" applyNumberFormat="1" applyFont="1" applyBorder="1" applyAlignment="1">
      <alignment horizontal="right" wrapText="1"/>
    </xf>
    <xf numFmtId="1" fontId="25" fillId="0" borderId="51" xfId="128" applyNumberFormat="1" applyFont="1" applyBorder="1" applyAlignment="1">
      <alignment horizontal="right" wrapText="1"/>
    </xf>
    <xf numFmtId="1" fontId="25" fillId="0" borderId="52" xfId="128" applyNumberFormat="1" applyFont="1" applyBorder="1" applyAlignment="1">
      <alignment horizontal="right" wrapText="1"/>
    </xf>
    <xf numFmtId="1" fontId="25" fillId="0" borderId="46" xfId="75" applyNumberFormat="1" applyFont="1" applyBorder="1" applyAlignment="1">
      <alignment wrapText="1"/>
    </xf>
    <xf numFmtId="1" fontId="25" fillId="56" borderId="46" xfId="75" applyNumberFormat="1" applyFont="1" applyFill="1" applyBorder="1" applyAlignment="1">
      <alignment wrapText="1"/>
    </xf>
    <xf numFmtId="1" fontId="25" fillId="0" borderId="51" xfId="128" applyNumberFormat="1" applyFont="1" applyBorder="1" applyAlignment="1">
      <alignment wrapText="1"/>
    </xf>
    <xf numFmtId="1" fontId="25" fillId="0" borderId="0" xfId="128" applyNumberFormat="1" applyFont="1" applyAlignment="1">
      <alignment vertical="center"/>
    </xf>
    <xf numFmtId="1" fontId="8" fillId="0" borderId="67" xfId="75" applyNumberFormat="1" applyFont="1" applyBorder="1" applyAlignment="1">
      <alignment vertical="center" wrapText="1"/>
    </xf>
    <xf numFmtId="1" fontId="8" fillId="0" borderId="67" xfId="75" applyNumberFormat="1" applyFont="1" applyBorder="1"/>
    <xf numFmtId="1" fontId="8" fillId="0" borderId="54" xfId="75" applyNumberFormat="1" applyFont="1" applyBorder="1"/>
    <xf numFmtId="1" fontId="8" fillId="0" borderId="22" xfId="75" quotePrefix="1" applyNumberFormat="1" applyFont="1" applyBorder="1"/>
    <xf numFmtId="1" fontId="8" fillId="0" borderId="55" xfId="75" quotePrefix="1" applyNumberFormat="1" applyFont="1" applyBorder="1"/>
    <xf numFmtId="1" fontId="8" fillId="0" borderId="66" xfId="75" quotePrefix="1" applyNumberFormat="1" applyFont="1" applyBorder="1"/>
    <xf numFmtId="1" fontId="8" fillId="33" borderId="66" xfId="75" quotePrefix="1" applyNumberFormat="1" applyFont="1" applyFill="1" applyBorder="1"/>
    <xf numFmtId="1" fontId="25" fillId="0" borderId="71" xfId="128" applyNumberFormat="1" applyFont="1" applyBorder="1" applyAlignment="1">
      <alignment wrapText="1"/>
    </xf>
    <xf numFmtId="1" fontId="25" fillId="0" borderId="17" xfId="75" applyNumberFormat="1" applyFont="1" applyFill="1" applyBorder="1" applyAlignment="1">
      <alignment wrapText="1"/>
    </xf>
    <xf numFmtId="1" fontId="25" fillId="53" borderId="17" xfId="75" applyNumberFormat="1" applyFont="1" applyFill="1" applyBorder="1" applyAlignment="1" applyProtection="1">
      <alignment wrapText="1"/>
      <protection locked="0"/>
    </xf>
    <xf numFmtId="1" fontId="25" fillId="0" borderId="51" xfId="128" applyNumberFormat="1" applyFont="1" applyBorder="1" applyAlignment="1">
      <alignment vertical="center" wrapText="1"/>
    </xf>
    <xf numFmtId="1" fontId="25" fillId="0" borderId="26" xfId="75" applyNumberFormat="1" applyFont="1" applyFill="1" applyBorder="1" applyAlignment="1">
      <alignment wrapText="1"/>
    </xf>
    <xf numFmtId="1" fontId="25" fillId="53" borderId="26" xfId="75" applyNumberFormat="1" applyFont="1" applyFill="1" applyBorder="1" applyAlignment="1" applyProtection="1">
      <alignment wrapText="1"/>
      <protection locked="0"/>
    </xf>
    <xf numFmtId="1" fontId="25" fillId="0" borderId="4" xfId="128" applyNumberFormat="1" applyFont="1" applyBorder="1" applyAlignment="1">
      <alignment horizontal="center" vertical="center" wrapText="1"/>
    </xf>
    <xf numFmtId="1" fontId="25" fillId="0" borderId="52" xfId="128" applyNumberFormat="1" applyFont="1" applyBorder="1" applyAlignment="1">
      <alignment vertical="center" wrapText="1"/>
    </xf>
    <xf numFmtId="1" fontId="25" fillId="0" borderId="16" xfId="75" applyNumberFormat="1" applyFont="1" applyFill="1" applyBorder="1" applyAlignment="1">
      <alignment wrapText="1"/>
    </xf>
    <xf numFmtId="1" fontId="25" fillId="53" borderId="16" xfId="75" applyNumberFormat="1" applyFont="1" applyFill="1" applyBorder="1" applyAlignment="1" applyProtection="1">
      <alignment wrapText="1"/>
      <protection locked="0"/>
    </xf>
    <xf numFmtId="1" fontId="8" fillId="0" borderId="17" xfId="75" applyNumberFormat="1" applyFont="1" applyBorder="1" applyAlignment="1">
      <alignment wrapText="1"/>
    </xf>
    <xf numFmtId="1" fontId="25" fillId="0" borderId="49" xfId="75" applyNumberFormat="1" applyFont="1" applyBorder="1"/>
    <xf numFmtId="1" fontId="25" fillId="0" borderId="14" xfId="75" applyNumberFormat="1" applyFont="1" applyBorder="1"/>
    <xf numFmtId="1" fontId="25" fillId="0" borderId="42" xfId="75" applyNumberFormat="1" applyFont="1" applyBorder="1"/>
    <xf numFmtId="1" fontId="25" fillId="0" borderId="49" xfId="75" applyNumberFormat="1" applyFont="1" applyFill="1" applyBorder="1"/>
    <xf numFmtId="1" fontId="25" fillId="0" borderId="61" xfId="75" applyNumberFormat="1" applyFont="1" applyFill="1" applyBorder="1"/>
    <xf numFmtId="1" fontId="25" fillId="0" borderId="14" xfId="75" applyNumberFormat="1" applyFont="1" applyFill="1" applyBorder="1"/>
    <xf numFmtId="1" fontId="25" fillId="0" borderId="49" xfId="75" quotePrefix="1" applyNumberFormat="1" applyFont="1" applyFill="1" applyBorder="1"/>
    <xf numFmtId="1" fontId="25" fillId="0" borderId="14" xfId="75" quotePrefix="1" applyNumberFormat="1" applyFont="1" applyFill="1" applyBorder="1"/>
    <xf numFmtId="1" fontId="25" fillId="0" borderId="17" xfId="75" quotePrefix="1" applyNumberFormat="1" applyFont="1" applyFill="1" applyBorder="1"/>
    <xf numFmtId="1" fontId="25" fillId="33" borderId="17" xfId="75" quotePrefix="1" applyNumberFormat="1" applyFont="1" applyFill="1" applyBorder="1"/>
    <xf numFmtId="1" fontId="25" fillId="0" borderId="42" xfId="128" applyNumberFormat="1" applyFont="1" applyBorder="1" applyAlignment="1">
      <alignment vertical="center" wrapText="1"/>
    </xf>
    <xf numFmtId="1" fontId="25" fillId="0" borderId="67" xfId="75" applyNumberFormat="1" applyFont="1" applyBorder="1" applyAlignment="1">
      <alignment wrapText="1"/>
    </xf>
    <xf numFmtId="1" fontId="25" fillId="0" borderId="67" xfId="75" applyNumberFormat="1" applyFont="1" applyFill="1" applyBorder="1" applyAlignment="1">
      <alignment wrapText="1"/>
    </xf>
    <xf numFmtId="1" fontId="25" fillId="53" borderId="67" xfId="75" applyNumberFormat="1" applyFont="1" applyFill="1" applyBorder="1" applyAlignment="1" applyProtection="1">
      <alignment wrapText="1"/>
      <protection locked="0"/>
    </xf>
    <xf numFmtId="1" fontId="25" fillId="0" borderId="45" xfId="128" applyNumberFormat="1" applyFont="1" applyBorder="1" applyAlignment="1">
      <alignment vertical="center" wrapText="1"/>
    </xf>
    <xf numFmtId="1" fontId="25" fillId="33" borderId="0" xfId="128" applyNumberFormat="1" applyFont="1" applyFill="1"/>
    <xf numFmtId="1" fontId="25" fillId="0" borderId="4" xfId="75" applyNumberFormat="1" applyFont="1" applyBorder="1" applyAlignment="1">
      <alignment wrapText="1"/>
    </xf>
    <xf numFmtId="1" fontId="25" fillId="0" borderId="4" xfId="75" applyNumberFormat="1" applyFont="1" applyFill="1" applyBorder="1" applyAlignment="1">
      <alignment wrapText="1"/>
    </xf>
    <xf numFmtId="1" fontId="25" fillId="56" borderId="4" xfId="75" applyNumberFormat="1" applyFont="1" applyFill="1" applyBorder="1" applyAlignment="1">
      <alignment wrapText="1"/>
    </xf>
    <xf numFmtId="1" fontId="56" fillId="0" borderId="0" xfId="128" applyNumberFormat="1" applyFont="1"/>
    <xf numFmtId="1" fontId="25" fillId="0" borderId="0" xfId="130" applyNumberFormat="1" applyFont="1"/>
    <xf numFmtId="1" fontId="8" fillId="0" borderId="17" xfId="75" applyNumberFormat="1" applyFont="1" applyFill="1" applyBorder="1" applyAlignment="1">
      <alignment horizontal="right"/>
    </xf>
    <xf numFmtId="1" fontId="25" fillId="0" borderId="0" xfId="130" applyNumberFormat="1" applyFont="1" applyFill="1"/>
    <xf numFmtId="1" fontId="8" fillId="31" borderId="18" xfId="128" applyNumberFormat="1" applyFont="1" applyFill="1" applyBorder="1"/>
    <xf numFmtId="1" fontId="8" fillId="31" borderId="48" xfId="128" quotePrefix="1" applyNumberFormat="1" applyFont="1" applyFill="1" applyBorder="1" applyAlignment="1">
      <alignment wrapText="1"/>
    </xf>
    <xf numFmtId="1" fontId="8" fillId="26" borderId="4" xfId="75" applyNumberFormat="1" applyFont="1" applyFill="1" applyBorder="1" applyAlignment="1">
      <alignment horizontal="right"/>
    </xf>
    <xf numFmtId="1" fontId="8" fillId="26" borderId="25" xfId="75" applyNumberFormat="1" applyFont="1" applyFill="1" applyBorder="1" applyAlignment="1">
      <alignment horizontal="right"/>
    </xf>
    <xf numFmtId="1" fontId="25" fillId="26" borderId="15" xfId="75" applyNumberFormat="1" applyFont="1" applyFill="1" applyBorder="1" applyAlignment="1">
      <alignment horizontal="right"/>
    </xf>
    <xf numFmtId="1" fontId="25" fillId="26" borderId="72" xfId="75" applyNumberFormat="1" applyFont="1" applyFill="1" applyBorder="1" applyAlignment="1">
      <alignment horizontal="right"/>
    </xf>
    <xf numFmtId="1" fontId="25" fillId="26" borderId="74" xfId="75" applyNumberFormat="1" applyFont="1" applyFill="1" applyBorder="1" applyAlignment="1">
      <alignment horizontal="right"/>
    </xf>
    <xf numFmtId="1" fontId="25" fillId="26" borderId="39" xfId="75" applyNumberFormat="1" applyFont="1" applyFill="1" applyBorder="1" applyAlignment="1">
      <alignment horizontal="right"/>
    </xf>
    <xf numFmtId="1" fontId="25" fillId="26" borderId="11" xfId="75" applyNumberFormat="1" applyFont="1" applyFill="1" applyBorder="1" applyAlignment="1">
      <alignment horizontal="right"/>
    </xf>
    <xf numFmtId="1" fontId="25" fillId="26" borderId="25" xfId="75" applyNumberFormat="1" applyFont="1" applyFill="1" applyBorder="1" applyAlignment="1">
      <alignment horizontal="right"/>
    </xf>
    <xf numFmtId="1" fontId="8" fillId="0" borderId="17" xfId="75" applyNumberFormat="1" applyFont="1" applyBorder="1" applyAlignment="1">
      <alignment horizontal="right" vertical="center"/>
    </xf>
    <xf numFmtId="1" fontId="25" fillId="0" borderId="17" xfId="75" applyNumberFormat="1" applyFont="1" applyBorder="1" applyAlignment="1">
      <alignment horizontal="right" vertical="center"/>
    </xf>
    <xf numFmtId="1" fontId="8" fillId="0" borderId="46" xfId="75" applyNumberFormat="1" applyFont="1" applyFill="1" applyBorder="1" applyAlignment="1">
      <alignment horizontal="right" vertical="center"/>
    </xf>
    <xf numFmtId="1" fontId="25" fillId="0" borderId="46" xfId="75" applyNumberFormat="1" applyFont="1" applyFill="1" applyBorder="1" applyAlignment="1">
      <alignment horizontal="right" vertical="center"/>
    </xf>
    <xf numFmtId="1" fontId="8" fillId="0" borderId="46" xfId="75" applyNumberFormat="1" applyFont="1" applyBorder="1" applyAlignment="1">
      <alignment horizontal="right" vertical="center"/>
    </xf>
    <xf numFmtId="1" fontId="25" fillId="0" borderId="46" xfId="75" applyNumberFormat="1" applyFont="1" applyBorder="1" applyAlignment="1">
      <alignment horizontal="right" vertical="center"/>
    </xf>
    <xf numFmtId="1" fontId="8" fillId="0" borderId="4" xfId="75" applyNumberFormat="1" applyFont="1" applyBorder="1" applyAlignment="1">
      <alignment horizontal="right" vertical="center"/>
    </xf>
    <xf numFmtId="1" fontId="25" fillId="0" borderId="0" xfId="128" applyNumberFormat="1" applyFont="1" applyAlignment="1">
      <alignment horizontal="left" wrapText="1"/>
    </xf>
    <xf numFmtId="1" fontId="25" fillId="0" borderId="0" xfId="76" quotePrefix="1" applyNumberFormat="1" applyFont="1" applyAlignment="1">
      <alignment horizontal="left"/>
    </xf>
    <xf numFmtId="1" fontId="46" fillId="0" borderId="0" xfId="128" applyNumberFormat="1" applyFont="1" applyAlignment="1">
      <alignment horizontal="left"/>
    </xf>
    <xf numFmtId="1" fontId="25" fillId="33" borderId="17" xfId="76" applyNumberFormat="1" applyFont="1" applyFill="1" applyBorder="1" applyAlignment="1">
      <alignment horizontal="center"/>
    </xf>
    <xf numFmtId="1" fontId="25" fillId="33" borderId="71" xfId="76" applyNumberFormat="1" applyFont="1" applyFill="1" applyBorder="1" applyAlignment="1">
      <alignment wrapText="1"/>
    </xf>
    <xf numFmtId="1" fontId="8" fillId="33" borderId="26" xfId="76" applyNumberFormat="1" applyFont="1" applyFill="1" applyBorder="1" applyAlignment="1">
      <alignment horizontal="right" vertical="center" wrapText="1"/>
    </xf>
    <xf numFmtId="1" fontId="25" fillId="33" borderId="26" xfId="76" applyNumberFormat="1" applyFont="1" applyFill="1" applyBorder="1" applyAlignment="1">
      <alignment horizontal="right" vertical="center" wrapText="1"/>
    </xf>
    <xf numFmtId="1" fontId="25" fillId="0" borderId="26" xfId="76" applyNumberFormat="1" applyFont="1" applyFill="1" applyBorder="1" applyAlignment="1">
      <alignment horizontal="right" vertical="center" wrapText="1"/>
    </xf>
    <xf numFmtId="3" fontId="25" fillId="0" borderId="14" xfId="107" applyNumberFormat="1" applyFont="1" applyBorder="1" applyAlignment="1">
      <alignment horizontal="right"/>
    </xf>
    <xf numFmtId="1" fontId="25" fillId="33" borderId="26" xfId="76" applyNumberFormat="1" applyFont="1" applyFill="1" applyBorder="1" applyAlignment="1">
      <alignment horizontal="center"/>
    </xf>
    <xf numFmtId="1" fontId="25" fillId="33" borderId="51" xfId="76" applyNumberFormat="1" applyFont="1" applyFill="1" applyBorder="1" applyAlignment="1">
      <alignment wrapText="1"/>
    </xf>
    <xf numFmtId="3" fontId="25" fillId="0" borderId="57" xfId="107" applyNumberFormat="1" applyFont="1" applyBorder="1" applyAlignment="1">
      <alignment horizontal="right"/>
    </xf>
    <xf numFmtId="1" fontId="25" fillId="33" borderId="46" xfId="76" applyNumberFormat="1" applyFont="1" applyFill="1" applyBorder="1" applyAlignment="1">
      <alignment horizontal="center" vertical="center"/>
    </xf>
    <xf numFmtId="1" fontId="25" fillId="33" borderId="68" xfId="76" applyNumberFormat="1" applyFont="1" applyFill="1" applyBorder="1" applyAlignment="1">
      <alignment vertical="center" wrapText="1"/>
    </xf>
    <xf numFmtId="3" fontId="25" fillId="0" borderId="59" xfId="107" applyNumberFormat="1" applyFont="1" applyBorder="1" applyAlignment="1">
      <alignment horizontal="right"/>
    </xf>
    <xf numFmtId="1" fontId="8" fillId="33" borderId="4" xfId="76" applyNumberFormat="1" applyFont="1" applyFill="1" applyBorder="1" applyAlignment="1">
      <alignment horizontal="right" vertical="center" wrapText="1"/>
    </xf>
    <xf numFmtId="1" fontId="8" fillId="0" borderId="4" xfId="75" applyNumberFormat="1" applyFont="1" applyBorder="1" applyAlignment="1">
      <alignment horizontal="right" vertical="center" wrapText="1"/>
    </xf>
    <xf numFmtId="1" fontId="8" fillId="33" borderId="4" xfId="75" applyNumberFormat="1" applyFont="1" applyFill="1" applyBorder="1" applyAlignment="1">
      <alignment horizontal="right" vertical="center" wrapText="1"/>
    </xf>
    <xf numFmtId="1" fontId="25" fillId="0" borderId="0" xfId="128" applyNumberFormat="1" applyFont="1" applyAlignment="1">
      <alignment horizontal="center" vertical="center" wrapText="1"/>
    </xf>
    <xf numFmtId="1" fontId="25" fillId="33" borderId="0" xfId="76" applyNumberFormat="1" applyFont="1" applyFill="1" applyAlignment="1">
      <alignment wrapText="1"/>
    </xf>
    <xf numFmtId="1" fontId="46" fillId="0" borderId="0" xfId="128" applyNumberFormat="1" applyFont="1"/>
    <xf numFmtId="1" fontId="57" fillId="0" borderId="0" xfId="128" applyNumberFormat="1" applyFont="1" applyAlignment="1">
      <alignment vertical="center"/>
    </xf>
    <xf numFmtId="1" fontId="25" fillId="0" borderId="71" xfId="128" applyNumberFormat="1" applyFont="1" applyBorder="1" applyAlignment="1">
      <alignment horizontal="center"/>
    </xf>
    <xf numFmtId="1" fontId="25" fillId="0" borderId="17" xfId="128" applyNumberFormat="1" applyFont="1" applyBorder="1" applyAlignment="1">
      <alignment horizontal="left" wrapText="1"/>
    </xf>
    <xf numFmtId="3" fontId="25" fillId="0" borderId="26" xfId="107" applyNumberFormat="1" applyFont="1" applyBorder="1"/>
    <xf numFmtId="1" fontId="25" fillId="0" borderId="51" xfId="128" applyNumberFormat="1" applyFont="1" applyBorder="1" applyAlignment="1">
      <alignment horizontal="center"/>
    </xf>
    <xf numFmtId="1" fontId="25" fillId="0" borderId="26" xfId="128" applyNumberFormat="1" applyFont="1" applyBorder="1" applyAlignment="1">
      <alignment horizontal="left" wrapText="1"/>
    </xf>
    <xf numFmtId="1" fontId="25" fillId="0" borderId="46" xfId="128" applyNumberFormat="1" applyFont="1" applyBorder="1" applyAlignment="1">
      <alignment horizontal="center" vertical="center"/>
    </xf>
    <xf numFmtId="1" fontId="25" fillId="0" borderId="68" xfId="128" applyNumberFormat="1" applyFont="1" applyBorder="1" applyAlignment="1">
      <alignment horizontal="center" vertical="center"/>
    </xf>
    <xf numFmtId="0" fontId="25" fillId="0" borderId="51" xfId="128" applyFont="1" applyBorder="1" applyAlignment="1">
      <alignment horizontal="right" wrapText="1"/>
    </xf>
    <xf numFmtId="3" fontId="25" fillId="0" borderId="46" xfId="107" applyNumberFormat="1" applyFont="1" applyBorder="1"/>
    <xf numFmtId="1" fontId="25" fillId="0" borderId="51" xfId="128" applyNumberFormat="1" applyFont="1" applyFill="1" applyBorder="1" applyAlignment="1">
      <alignment horizontal="center"/>
    </xf>
    <xf numFmtId="1" fontId="25" fillId="0" borderId="26" xfId="128" applyNumberFormat="1" applyFont="1" applyFill="1" applyBorder="1" applyAlignment="1">
      <alignment horizontal="left" wrapText="1"/>
    </xf>
    <xf numFmtId="3" fontId="25" fillId="0" borderId="46" xfId="107" applyNumberFormat="1" applyFont="1" applyFill="1" applyBorder="1"/>
    <xf numFmtId="1" fontId="25" fillId="0" borderId="52" xfId="128" applyNumberFormat="1" applyFont="1" applyBorder="1" applyAlignment="1">
      <alignment horizontal="center"/>
    </xf>
    <xf numFmtId="1" fontId="25" fillId="0" borderId="16" xfId="128" applyNumberFormat="1" applyFont="1" applyBorder="1" applyAlignment="1">
      <alignment horizontal="left" wrapText="1"/>
    </xf>
    <xf numFmtId="3" fontId="25" fillId="0" borderId="16" xfId="75" applyNumberFormat="1" applyFont="1" applyBorder="1"/>
    <xf numFmtId="3" fontId="8" fillId="0" borderId="4" xfId="107" applyNumberFormat="1" applyFont="1" applyBorder="1"/>
    <xf numFmtId="1" fontId="8" fillId="0" borderId="71" xfId="75" applyNumberFormat="1" applyFont="1" applyBorder="1" applyAlignment="1">
      <alignment horizontal="right" wrapText="1"/>
    </xf>
    <xf numFmtId="1" fontId="25" fillId="25" borderId="49" xfId="76" applyNumberFormat="1" applyFont="1" applyFill="1" applyBorder="1" applyAlignment="1" applyProtection="1">
      <alignment horizontal="right"/>
      <protection locked="0"/>
    </xf>
    <xf numFmtId="1" fontId="25" fillId="0" borderId="49" xfId="76" applyNumberFormat="1" applyFont="1" applyBorder="1" applyAlignment="1">
      <alignment horizontal="right"/>
    </xf>
    <xf numFmtId="1" fontId="25" fillId="25" borderId="14" xfId="76" applyNumberFormat="1" applyFont="1" applyFill="1" applyBorder="1" applyAlignment="1" applyProtection="1">
      <alignment horizontal="right"/>
      <protection locked="0"/>
    </xf>
    <xf numFmtId="1" fontId="25" fillId="25" borderId="17" xfId="76" applyNumberFormat="1" applyFont="1" applyFill="1" applyBorder="1" applyAlignment="1" applyProtection="1">
      <alignment horizontal="right"/>
      <protection locked="0"/>
    </xf>
    <xf numFmtId="1" fontId="58" fillId="0" borderId="0" xfId="128" applyNumberFormat="1" applyFont="1"/>
    <xf numFmtId="1" fontId="25" fillId="55" borderId="0" xfId="128" applyNumberFormat="1" applyFont="1" applyFill="1"/>
    <xf numFmtId="1" fontId="25" fillId="25" borderId="19" xfId="76" applyNumberFormat="1" applyFont="1" applyFill="1" applyBorder="1" applyAlignment="1" applyProtection="1">
      <alignment horizontal="right"/>
      <protection locked="0"/>
    </xf>
    <xf numFmtId="1" fontId="25" fillId="0" borderId="86" xfId="76" applyNumberFormat="1" applyFont="1" applyBorder="1" applyAlignment="1">
      <alignment horizontal="right"/>
    </xf>
    <xf numFmtId="1" fontId="25" fillId="25" borderId="24" xfId="76" applyNumberFormat="1" applyFont="1" applyFill="1" applyBorder="1" applyAlignment="1" applyProtection="1">
      <alignment horizontal="right"/>
      <protection locked="0"/>
    </xf>
    <xf numFmtId="1" fontId="25" fillId="0" borderId="49" xfId="128" applyNumberFormat="1" applyFont="1" applyBorder="1" applyAlignment="1">
      <alignment horizontal="left" wrapText="1"/>
    </xf>
    <xf numFmtId="1" fontId="25" fillId="0" borderId="50" xfId="128" applyNumberFormat="1" applyFont="1" applyBorder="1" applyAlignment="1">
      <alignment horizontal="left" wrapText="1"/>
    </xf>
    <xf numFmtId="1" fontId="25" fillId="25" borderId="50" xfId="76" applyNumberFormat="1" applyFont="1" applyFill="1" applyBorder="1" applyAlignment="1" applyProtection="1">
      <alignment horizontal="right"/>
      <protection locked="0"/>
    </xf>
    <xf numFmtId="1" fontId="25" fillId="0" borderId="50" xfId="76" applyNumberFormat="1" applyFont="1" applyBorder="1" applyAlignment="1">
      <alignment horizontal="right"/>
    </xf>
    <xf numFmtId="1" fontId="25" fillId="25" borderId="59" xfId="76" applyNumberFormat="1" applyFont="1" applyFill="1" applyBorder="1" applyAlignment="1" applyProtection="1">
      <alignment horizontal="right"/>
      <protection locked="0"/>
    </xf>
    <xf numFmtId="1" fontId="8" fillId="0" borderId="69" xfId="128" applyNumberFormat="1" applyFont="1" applyBorder="1" applyAlignment="1">
      <alignment horizontal="left" wrapText="1"/>
    </xf>
    <xf numFmtId="1" fontId="8" fillId="33" borderId="17" xfId="75" applyNumberFormat="1" applyFont="1" applyFill="1" applyBorder="1"/>
    <xf numFmtId="1" fontId="25" fillId="33" borderId="17" xfId="75" applyNumberFormat="1" applyFont="1" applyFill="1" applyBorder="1" applyAlignment="1">
      <alignment horizontal="right"/>
    </xf>
    <xf numFmtId="1" fontId="8" fillId="33" borderId="16" xfId="75" applyNumberFormat="1" applyFont="1" applyFill="1" applyBorder="1"/>
    <xf numFmtId="1" fontId="25" fillId="33" borderId="16" xfId="75" applyNumberFormat="1" applyFont="1" applyFill="1" applyBorder="1" applyAlignment="1">
      <alignment horizontal="right"/>
    </xf>
    <xf numFmtId="1" fontId="8" fillId="0" borderId="0" xfId="128" applyNumberFormat="1" applyFont="1" applyAlignment="1">
      <alignment horizontal="left" wrapText="1"/>
    </xf>
    <xf numFmtId="1" fontId="25" fillId="0" borderId="0" xfId="76" applyNumberFormat="1" applyFont="1" applyAlignment="1">
      <alignment horizontal="right"/>
    </xf>
    <xf numFmtId="1" fontId="25" fillId="0" borderId="66" xfId="128" applyNumberFormat="1" applyFont="1" applyBorder="1" applyAlignment="1">
      <alignment vertical="center" wrapText="1"/>
    </xf>
    <xf numFmtId="1" fontId="25" fillId="0" borderId="66" xfId="128" applyNumberFormat="1" applyFont="1" applyFill="1" applyBorder="1" applyAlignment="1">
      <alignment vertical="center" wrapText="1"/>
    </xf>
    <xf numFmtId="1" fontId="25" fillId="33" borderId="4" xfId="128" applyNumberFormat="1" applyFont="1" applyFill="1" applyBorder="1" applyAlignment="1">
      <alignment vertical="center" wrapText="1"/>
    </xf>
    <xf numFmtId="1" fontId="25" fillId="0" borderId="16" xfId="76" applyNumberFormat="1" applyFont="1" applyFill="1" applyBorder="1" applyAlignment="1">
      <alignment horizontal="right"/>
    </xf>
    <xf numFmtId="1" fontId="8" fillId="0" borderId="4" xfId="128" applyNumberFormat="1" applyFont="1" applyBorder="1" applyAlignment="1">
      <alignment horizontal="center" vertical="center" wrapText="1"/>
    </xf>
    <xf numFmtId="1" fontId="8" fillId="0" borderId="4" xfId="128" applyNumberFormat="1" applyFont="1" applyFill="1" applyBorder="1" applyAlignment="1">
      <alignment vertical="center" wrapText="1"/>
    </xf>
    <xf numFmtId="1" fontId="8" fillId="0" borderId="4" xfId="76" applyNumberFormat="1" applyFont="1" applyFill="1" applyBorder="1" applyAlignment="1">
      <alignment horizontal="right"/>
    </xf>
    <xf numFmtId="1" fontId="8" fillId="0" borderId="38" xfId="76" applyNumberFormat="1" applyFont="1" applyFill="1" applyBorder="1" applyAlignment="1">
      <alignment horizontal="right"/>
    </xf>
    <xf numFmtId="1" fontId="8" fillId="0" borderId="41" xfId="76" applyNumberFormat="1" applyFont="1" applyFill="1" applyBorder="1" applyAlignment="1">
      <alignment horizontal="right"/>
    </xf>
    <xf numFmtId="1" fontId="8" fillId="0" borderId="18" xfId="76" applyNumberFormat="1" applyFont="1" applyFill="1" applyBorder="1" applyAlignment="1">
      <alignment horizontal="right"/>
    </xf>
    <xf numFmtId="1" fontId="8" fillId="0" borderId="40" xfId="76" applyNumberFormat="1" applyFont="1" applyFill="1" applyBorder="1" applyAlignment="1">
      <alignment horizontal="right"/>
    </xf>
    <xf numFmtId="1" fontId="25" fillId="0" borderId="18" xfId="128" applyNumberFormat="1" applyFont="1" applyFill="1" applyBorder="1" applyAlignment="1">
      <alignment vertical="center" wrapText="1"/>
    </xf>
    <xf numFmtId="1" fontId="25" fillId="0" borderId="18" xfId="76" applyNumberFormat="1" applyFont="1" applyFill="1" applyBorder="1" applyAlignment="1">
      <alignment horizontal="right"/>
    </xf>
    <xf numFmtId="1" fontId="25" fillId="0" borderId="4" xfId="76" applyNumberFormat="1" applyFont="1" applyFill="1" applyBorder="1" applyAlignment="1">
      <alignment horizontal="right"/>
    </xf>
    <xf numFmtId="1" fontId="25" fillId="33" borderId="16" xfId="128" applyNumberFormat="1" applyFont="1" applyFill="1" applyBorder="1" applyAlignment="1">
      <alignment vertical="center" wrapText="1"/>
    </xf>
    <xf numFmtId="1" fontId="25" fillId="0" borderId="4" xfId="128" applyNumberFormat="1" applyFont="1" applyBorder="1" applyAlignment="1">
      <alignment vertical="center" wrapText="1"/>
    </xf>
    <xf numFmtId="1" fontId="25" fillId="0" borderId="19" xfId="128" applyNumberFormat="1" applyFont="1" applyBorder="1" applyAlignment="1">
      <alignment horizontal="center" vertical="center" wrapText="1"/>
    </xf>
    <xf numFmtId="1" fontId="25" fillId="0" borderId="17" xfId="128" applyNumberFormat="1" applyFont="1" applyBorder="1" applyAlignment="1">
      <alignment vertical="center" wrapText="1"/>
    </xf>
    <xf numFmtId="1" fontId="25" fillId="0" borderId="85" xfId="76" applyNumberFormat="1" applyFont="1" applyFill="1" applyBorder="1" applyAlignment="1">
      <alignment horizontal="right"/>
    </xf>
    <xf numFmtId="1" fontId="25" fillId="0" borderId="67" xfId="76" applyNumberFormat="1" applyFont="1" applyFill="1" applyBorder="1" applyAlignment="1">
      <alignment horizontal="right"/>
    </xf>
    <xf numFmtId="1" fontId="8" fillId="0" borderId="52" xfId="76" applyNumberFormat="1" applyFont="1" applyFill="1" applyBorder="1" applyAlignment="1">
      <alignment horizontal="right"/>
    </xf>
    <xf numFmtId="1" fontId="25" fillId="0" borderId="52" xfId="76" applyNumberFormat="1" applyFont="1" applyFill="1" applyBorder="1" applyAlignment="1">
      <alignment horizontal="right"/>
    </xf>
    <xf numFmtId="1" fontId="8" fillId="0" borderId="71" xfId="76" applyNumberFormat="1" applyFont="1" applyFill="1" applyBorder="1" applyAlignment="1">
      <alignment horizontal="right"/>
    </xf>
    <xf numFmtId="1" fontId="25" fillId="0" borderId="71" xfId="76" applyNumberFormat="1" applyFont="1" applyFill="1" applyBorder="1" applyAlignment="1">
      <alignment horizontal="right"/>
    </xf>
    <xf numFmtId="1" fontId="25" fillId="0" borderId="17" xfId="76" applyNumberFormat="1" applyFont="1" applyFill="1" applyBorder="1" applyAlignment="1">
      <alignment horizontal="right"/>
    </xf>
    <xf numFmtId="1" fontId="25" fillId="0" borderId="71" xfId="128" applyNumberFormat="1" applyFont="1" applyFill="1" applyBorder="1" applyAlignment="1">
      <alignment vertical="center" wrapText="1"/>
    </xf>
    <xf numFmtId="1" fontId="25" fillId="0" borderId="17" xfId="128" applyNumberFormat="1" applyFont="1" applyFill="1" applyBorder="1" applyAlignment="1">
      <alignment vertical="center" wrapText="1"/>
    </xf>
    <xf numFmtId="1" fontId="25" fillId="0" borderId="16" xfId="128" applyNumberFormat="1" applyFont="1" applyBorder="1" applyAlignment="1">
      <alignment vertical="center" wrapText="1"/>
    </xf>
    <xf numFmtId="1" fontId="25" fillId="0" borderId="68" xfId="76" applyNumberFormat="1" applyFont="1" applyFill="1" applyBorder="1" applyAlignment="1">
      <alignment horizontal="right"/>
    </xf>
    <xf numFmtId="1" fontId="8" fillId="0" borderId="17" xfId="128" applyNumberFormat="1" applyFont="1" applyBorder="1" applyAlignment="1">
      <alignment vertical="center" wrapText="1"/>
    </xf>
    <xf numFmtId="1" fontId="8" fillId="33" borderId="16" xfId="128" applyNumberFormat="1" applyFont="1" applyFill="1" applyBorder="1" applyAlignment="1">
      <alignment vertical="center" wrapText="1"/>
    </xf>
    <xf numFmtId="1" fontId="8" fillId="0" borderId="16" xfId="128" applyNumberFormat="1" applyFont="1" applyFill="1" applyBorder="1" applyAlignment="1">
      <alignment vertical="center" wrapText="1"/>
    </xf>
    <xf numFmtId="1" fontId="8" fillId="33" borderId="12" xfId="128" applyNumberFormat="1" applyFont="1" applyFill="1" applyBorder="1" applyAlignment="1">
      <alignment horizontal="center" vertical="center" wrapText="1"/>
    </xf>
    <xf numFmtId="1" fontId="8" fillId="0" borderId="0" xfId="128" quotePrefix="1" applyNumberFormat="1" applyFont="1" applyAlignment="1">
      <alignment horizontal="left"/>
    </xf>
    <xf numFmtId="1" fontId="8" fillId="0" borderId="0" xfId="128" applyNumberFormat="1" applyFont="1" applyAlignment="1">
      <alignment horizontal="center" vertical="center" wrapText="1"/>
    </xf>
    <xf numFmtId="1" fontId="25" fillId="0" borderId="0" xfId="0" applyNumberFormat="1" applyFont="1"/>
    <xf numFmtId="1" fontId="25" fillId="0" borderId="0" xfId="75" applyNumberFormat="1" applyFont="1"/>
    <xf numFmtId="1" fontId="8" fillId="0" borderId="53" xfId="76" applyNumberFormat="1" applyFont="1" applyBorder="1" applyAlignment="1">
      <alignment horizontal="right"/>
    </xf>
    <xf numFmtId="1" fontId="25" fillId="0" borderId="26" xfId="76" applyNumberFormat="1" applyFont="1" applyBorder="1" applyAlignment="1">
      <alignment horizontal="right"/>
    </xf>
    <xf numFmtId="1" fontId="25" fillId="54" borderId="14" xfId="107" applyNumberFormat="1" applyFont="1" applyFill="1" applyBorder="1" applyAlignment="1">
      <alignment horizontal="right"/>
    </xf>
    <xf numFmtId="1" fontId="25" fillId="0" borderId="53" xfId="76" applyNumberFormat="1" applyFont="1" applyBorder="1" applyAlignment="1">
      <alignment horizontal="right"/>
    </xf>
    <xf numFmtId="1" fontId="25" fillId="54" borderId="57" xfId="107" applyNumberFormat="1" applyFont="1" applyFill="1" applyBorder="1" applyAlignment="1">
      <alignment horizontal="right"/>
    </xf>
    <xf numFmtId="1" fontId="25" fillId="33" borderId="0" xfId="0" applyNumberFormat="1" applyFont="1" applyFill="1"/>
    <xf numFmtId="1" fontId="8" fillId="0" borderId="38" xfId="76" applyNumberFormat="1" applyFont="1" applyBorder="1" applyAlignment="1">
      <alignment horizontal="right" vertical="center"/>
    </xf>
    <xf numFmtId="1" fontId="8" fillId="0" borderId="18" xfId="76" applyNumberFormat="1" applyFont="1" applyBorder="1" applyAlignment="1">
      <alignment horizontal="right" vertical="center"/>
    </xf>
    <xf numFmtId="1" fontId="8" fillId="0" borderId="48" xfId="128" quotePrefix="1" applyNumberFormat="1" applyFont="1" applyBorder="1"/>
    <xf numFmtId="1" fontId="46" fillId="0" borderId="48" xfId="128" quotePrefix="1" applyNumberFormat="1" applyFont="1" applyBorder="1" applyAlignment="1">
      <alignment wrapText="1"/>
    </xf>
    <xf numFmtId="1" fontId="46" fillId="0" borderId="48" xfId="128" quotePrefix="1" applyNumberFormat="1" applyFont="1" applyBorder="1"/>
    <xf numFmtId="1" fontId="25" fillId="31" borderId="0" xfId="128" applyNumberFormat="1" applyFont="1" applyFill="1"/>
    <xf numFmtId="1" fontId="25" fillId="31" borderId="0" xfId="129" applyNumberFormat="1" applyFont="1" applyFill="1"/>
    <xf numFmtId="1" fontId="25" fillId="0" borderId="23" xfId="128" applyNumberFormat="1" applyFont="1" applyBorder="1"/>
    <xf numFmtId="1" fontId="25" fillId="0" borderId="74" xfId="128" applyNumberFormat="1" applyFont="1" applyBorder="1" applyAlignment="1">
      <alignment wrapText="1"/>
    </xf>
    <xf numFmtId="1" fontId="25" fillId="25" borderId="17" xfId="76" applyNumberFormat="1" applyFont="1" applyFill="1" applyBorder="1" applyProtection="1">
      <protection locked="0"/>
    </xf>
    <xf numFmtId="1" fontId="46" fillId="0" borderId="0" xfId="76" applyNumberFormat="1" applyFont="1" applyAlignment="1">
      <alignment horizontal="right"/>
    </xf>
    <xf numFmtId="1" fontId="25" fillId="25" borderId="16" xfId="76" applyNumberFormat="1" applyFont="1" applyFill="1" applyBorder="1" applyProtection="1">
      <protection locked="0"/>
    </xf>
    <xf numFmtId="1" fontId="25" fillId="25" borderId="12" xfId="76" applyNumberFormat="1" applyFont="1" applyFill="1" applyBorder="1" applyProtection="1">
      <protection locked="0"/>
    </xf>
    <xf numFmtId="1" fontId="25" fillId="0" borderId="15" xfId="125" applyNumberFormat="1" applyFont="1" applyBorder="1" applyAlignment="1">
      <alignment horizontal="center" vertical="center" wrapText="1"/>
    </xf>
    <xf numFmtId="1" fontId="25" fillId="0" borderId="39" xfId="125" applyNumberFormat="1" applyFont="1" applyBorder="1" applyAlignment="1">
      <alignment horizontal="center" vertical="center" wrapText="1"/>
    </xf>
    <xf numFmtId="1" fontId="25" fillId="0" borderId="40" xfId="129" applyNumberFormat="1" applyFont="1" applyBorder="1" applyAlignment="1">
      <alignment horizontal="center" vertical="center" wrapText="1"/>
    </xf>
    <xf numFmtId="1" fontId="25" fillId="0" borderId="41" xfId="129" applyNumberFormat="1" applyFont="1" applyBorder="1" applyAlignment="1">
      <alignment horizontal="center" vertical="center" wrapText="1"/>
    </xf>
    <xf numFmtId="1" fontId="25" fillId="0" borderId="23" xfId="77" applyNumberFormat="1" applyFont="1" applyBorder="1" applyAlignment="1">
      <alignment horizontal="right"/>
    </xf>
    <xf numFmtId="1" fontId="25" fillId="25" borderId="49" xfId="77" applyNumberFormat="1" applyFont="1" applyFill="1" applyBorder="1" applyProtection="1">
      <protection locked="0"/>
    </xf>
    <xf numFmtId="1" fontId="25" fillId="25" borderId="61" xfId="77" applyNumberFormat="1" applyFont="1" applyFill="1" applyBorder="1" applyProtection="1">
      <protection locked="0"/>
    </xf>
    <xf numFmtId="1" fontId="25" fillId="25" borderId="14" xfId="77" applyNumberFormat="1" applyFont="1" applyFill="1" applyBorder="1" applyProtection="1">
      <protection locked="0"/>
    </xf>
    <xf numFmtId="1" fontId="25" fillId="25" borderId="72" xfId="77" applyNumberFormat="1" applyFont="1" applyFill="1" applyBorder="1" applyProtection="1">
      <protection locked="0"/>
    </xf>
    <xf numFmtId="1" fontId="57" fillId="0" borderId="0" xfId="128" applyNumberFormat="1" applyFont="1"/>
    <xf numFmtId="1" fontId="25" fillId="0" borderId="26" xfId="77" applyNumberFormat="1" applyFont="1" applyBorder="1" applyAlignment="1">
      <alignment horizontal="right"/>
    </xf>
    <xf numFmtId="1" fontId="25" fillId="25" borderId="63" xfId="77" applyNumberFormat="1" applyFont="1" applyFill="1" applyBorder="1" applyProtection="1">
      <protection locked="0"/>
    </xf>
    <xf numFmtId="1" fontId="25" fillId="25" borderId="64" xfId="77" applyNumberFormat="1" applyFont="1" applyFill="1" applyBorder="1" applyProtection="1">
      <protection locked="0"/>
    </xf>
    <xf numFmtId="1" fontId="25" fillId="25" borderId="65" xfId="77" applyNumberFormat="1" applyFont="1" applyFill="1" applyBorder="1" applyProtection="1">
      <protection locked="0"/>
    </xf>
    <xf numFmtId="1" fontId="25" fillId="25" borderId="57" xfId="77" applyNumberFormat="1" applyFont="1" applyFill="1" applyBorder="1" applyProtection="1">
      <protection locked="0"/>
    </xf>
    <xf numFmtId="1" fontId="25" fillId="0" borderId="12" xfId="77" applyNumberFormat="1" applyFont="1" applyBorder="1" applyAlignment="1">
      <alignment horizontal="right"/>
    </xf>
    <xf numFmtId="1" fontId="25" fillId="22" borderId="50" xfId="77" applyNumberFormat="1" applyFont="1" applyFill="1" applyBorder="1" applyAlignment="1" applyProtection="1">
      <alignment horizontal="right"/>
      <protection locked="0"/>
    </xf>
    <xf numFmtId="1" fontId="25" fillId="22" borderId="58" xfId="77" applyNumberFormat="1" applyFont="1" applyFill="1" applyBorder="1" applyAlignment="1" applyProtection="1">
      <alignment horizontal="right"/>
      <protection locked="0"/>
    </xf>
    <xf numFmtId="1" fontId="25" fillId="26" borderId="58" xfId="77" applyNumberFormat="1" applyFont="1" applyFill="1" applyBorder="1"/>
    <xf numFmtId="1" fontId="25" fillId="26" borderId="59" xfId="77" applyNumberFormat="1" applyFont="1" applyFill="1" applyBorder="1"/>
    <xf numFmtId="1" fontId="25" fillId="25" borderId="24" xfId="77" applyNumberFormat="1" applyFont="1" applyFill="1" applyBorder="1" applyProtection="1">
      <protection locked="0"/>
    </xf>
    <xf numFmtId="1" fontId="25" fillId="0" borderId="0" xfId="128" applyNumberFormat="1" applyFont="1" applyAlignment="1">
      <alignment horizontal="center" wrapText="1"/>
    </xf>
    <xf numFmtId="1" fontId="25" fillId="0" borderId="0" xfId="76" applyNumberFormat="1" applyFont="1" applyProtection="1">
      <protection locked="0"/>
    </xf>
    <xf numFmtId="1" fontId="25" fillId="0" borderId="4" xfId="127" applyNumberFormat="1" applyFont="1" applyBorder="1" applyAlignment="1">
      <alignment horizontal="center" vertical="center" wrapText="1"/>
    </xf>
    <xf numFmtId="1" fontId="25" fillId="0" borderId="25" xfId="127" applyNumberFormat="1" applyFont="1" applyBorder="1" applyAlignment="1">
      <alignment horizontal="left" vertical="center" wrapText="1"/>
    </xf>
    <xf numFmtId="1" fontId="25" fillId="25" borderId="66" xfId="67" applyNumberFormat="1" applyFont="1" applyFill="1" applyBorder="1">
      <protection locked="0"/>
    </xf>
    <xf numFmtId="1" fontId="25" fillId="25" borderId="56" xfId="67" applyNumberFormat="1" applyFont="1" applyFill="1" applyBorder="1">
      <protection locked="0"/>
    </xf>
    <xf numFmtId="1" fontId="25" fillId="0" borderId="26" xfId="127" applyNumberFormat="1" applyFont="1" applyBorder="1" applyAlignment="1">
      <alignment horizontal="left" vertical="center" wrapText="1"/>
    </xf>
    <xf numFmtId="1" fontId="25" fillId="25" borderId="26" xfId="67" applyNumberFormat="1" applyFont="1" applyFill="1" applyBorder="1">
      <protection locked="0"/>
    </xf>
    <xf numFmtId="1" fontId="25" fillId="25" borderId="73" xfId="67" applyNumberFormat="1" applyFont="1" applyFill="1" applyBorder="1">
      <protection locked="0"/>
    </xf>
    <xf numFmtId="1" fontId="25" fillId="0" borderId="12" xfId="127" applyNumberFormat="1" applyFont="1" applyBorder="1" applyAlignment="1">
      <alignment horizontal="left" vertical="center" wrapText="1"/>
    </xf>
    <xf numFmtId="1" fontId="25" fillId="25" borderId="16" xfId="67" applyNumberFormat="1" applyFont="1" applyFill="1" applyBorder="1">
      <protection locked="0"/>
    </xf>
    <xf numFmtId="1" fontId="25" fillId="25" borderId="60" xfId="67" applyNumberFormat="1" applyFont="1" applyFill="1" applyBorder="1">
      <protection locked="0"/>
    </xf>
    <xf numFmtId="1" fontId="8" fillId="0" borderId="0" xfId="126" applyNumberFormat="1" applyFont="1" applyAlignment="1">
      <alignment horizontal="left"/>
    </xf>
    <xf numFmtId="1" fontId="8" fillId="0" borderId="0" xfId="126" applyNumberFormat="1" applyFont="1" applyAlignment="1">
      <alignment horizontal="left" wrapText="1"/>
    </xf>
    <xf numFmtId="1" fontId="8" fillId="0" borderId="87" xfId="75" applyNumberFormat="1" applyFont="1" applyBorder="1" applyAlignment="1">
      <alignment horizontal="right" wrapText="1"/>
    </xf>
    <xf numFmtId="1" fontId="25" fillId="25" borderId="87" xfId="76" applyNumberFormat="1" applyFont="1" applyFill="1" applyBorder="1" applyAlignment="1" applyProtection="1">
      <alignment horizontal="right"/>
      <protection locked="0"/>
    </xf>
    <xf numFmtId="1" fontId="25" fillId="0" borderId="51" xfId="128" applyNumberFormat="1" applyFont="1" applyBorder="1"/>
    <xf numFmtId="1" fontId="8" fillId="0" borderId="84" xfId="128" applyNumberFormat="1" applyFont="1" applyBorder="1" applyAlignment="1">
      <alignment horizontal="right"/>
    </xf>
    <xf numFmtId="1" fontId="8" fillId="0" borderId="84" xfId="128" applyNumberFormat="1" applyFont="1" applyBorder="1" applyAlignment="1">
      <alignment horizontal="right" wrapText="1"/>
    </xf>
    <xf numFmtId="1" fontId="25" fillId="25" borderId="64" xfId="76" applyNumberFormat="1" applyFont="1" applyFill="1" applyBorder="1" applyAlignment="1" applyProtection="1">
      <alignment horizontal="right"/>
      <protection locked="0"/>
    </xf>
    <xf numFmtId="1" fontId="25" fillId="0" borderId="13" xfId="128" applyNumberFormat="1" applyFont="1" applyBorder="1"/>
    <xf numFmtId="1" fontId="8" fillId="0" borderId="69" xfId="128" applyNumberFormat="1" applyFont="1" applyBorder="1" applyAlignment="1">
      <alignment horizontal="right" wrapText="1"/>
    </xf>
    <xf numFmtId="1" fontId="25" fillId="0" borderId="18" xfId="128" applyNumberFormat="1" applyFont="1" applyBorder="1"/>
    <xf numFmtId="1" fontId="25" fillId="0" borderId="4" xfId="128" applyNumberFormat="1" applyFont="1" applyBorder="1"/>
    <xf numFmtId="1" fontId="8" fillId="0" borderId="4" xfId="128" applyNumberFormat="1" applyFont="1" applyBorder="1" applyAlignment="1">
      <alignment horizontal="center" vertical="center" wrapText="1"/>
    </xf>
    <xf numFmtId="1" fontId="7" fillId="38" borderId="25" xfId="132" applyNumberFormat="1" applyFont="1" applyFill="1" applyBorder="1" applyAlignment="1">
      <alignment horizontal="center" vertical="center" wrapText="1"/>
    </xf>
    <xf numFmtId="1" fontId="7" fillId="38" borderId="4" xfId="132" applyNumberFormat="1" applyFont="1" applyFill="1" applyBorder="1" applyAlignment="1">
      <alignment horizontal="center" vertical="center" wrapText="1"/>
    </xf>
    <xf numFmtId="1" fontId="7" fillId="38" borderId="18" xfId="132" applyNumberFormat="1" applyFont="1" applyFill="1" applyBorder="1" applyAlignment="1">
      <alignment horizontal="center" vertical="center" wrapText="1"/>
    </xf>
    <xf numFmtId="1" fontId="7" fillId="38" borderId="47" xfId="123" applyNumberFormat="1" applyFont="1" applyFill="1" applyBorder="1" applyAlignment="1">
      <alignment horizontal="center" vertical="center" wrapText="1"/>
    </xf>
    <xf numFmtId="1" fontId="7" fillId="38" borderId="41" xfId="123" applyNumberFormat="1" applyFont="1" applyFill="1" applyBorder="1" applyAlignment="1">
      <alignment horizontal="center" vertical="center" wrapText="1"/>
    </xf>
    <xf numFmtId="1" fontId="7" fillId="38" borderId="38" xfId="123" applyNumberFormat="1" applyFont="1" applyFill="1" applyBorder="1" applyAlignment="1">
      <alignment horizontal="center" vertical="center" wrapText="1"/>
    </xf>
    <xf numFmtId="1" fontId="7" fillId="36" borderId="38" xfId="123" applyNumberFormat="1" applyFont="1" applyFill="1" applyBorder="1" applyAlignment="1">
      <alignment horizontal="center" vertical="center" wrapText="1"/>
    </xf>
    <xf numFmtId="1" fontId="7" fillId="36" borderId="41" xfId="123" applyNumberFormat="1" applyFont="1" applyFill="1" applyBorder="1" applyAlignment="1">
      <alignment horizontal="center" vertical="center" wrapText="1"/>
    </xf>
    <xf numFmtId="1" fontId="7" fillId="36" borderId="4" xfId="123" applyNumberFormat="1" applyFont="1" applyFill="1" applyBorder="1" applyAlignment="1">
      <alignment horizontal="center" vertical="center" wrapText="1"/>
    </xf>
    <xf numFmtId="1" fontId="7" fillId="22" borderId="38" xfId="123" applyNumberFormat="1" applyFont="1" applyFill="1" applyBorder="1" applyAlignment="1">
      <alignment horizontal="center" vertical="center" wrapText="1"/>
    </xf>
    <xf numFmtId="1" fontId="7" fillId="22" borderId="40" xfId="123" applyNumberFormat="1" applyFont="1" applyFill="1" applyBorder="1" applyAlignment="1">
      <alignment horizontal="center" vertical="center" wrapText="1"/>
    </xf>
    <xf numFmtId="1" fontId="7" fillId="22" borderId="41" xfId="123" applyNumberFormat="1" applyFont="1" applyFill="1" applyBorder="1" applyAlignment="1">
      <alignment horizontal="center" vertical="center" wrapText="1"/>
    </xf>
    <xf numFmtId="1" fontId="7" fillId="49" borderId="38" xfId="76" applyNumberFormat="1" applyFont="1" applyFill="1" applyBorder="1" applyAlignment="1">
      <alignment horizontal="center" vertical="center" wrapText="1"/>
    </xf>
    <xf numFmtId="1" fontId="7" fillId="49" borderId="41" xfId="76" applyNumberFormat="1" applyFont="1" applyFill="1" applyBorder="1" applyAlignment="1">
      <alignment horizontal="center" vertical="center" wrapText="1"/>
    </xf>
    <xf numFmtId="1" fontId="7" fillId="49" borderId="4" xfId="76" applyNumberFormat="1" applyFont="1" applyFill="1" applyBorder="1" applyAlignment="1">
      <alignment horizontal="center" vertical="center" wrapText="1"/>
    </xf>
    <xf numFmtId="1" fontId="7" fillId="33" borderId="38" xfId="76" applyNumberFormat="1" applyFont="1" applyFill="1" applyBorder="1" applyAlignment="1">
      <alignment horizontal="center" vertical="center" wrapText="1"/>
    </xf>
    <xf numFmtId="1" fontId="7" fillId="33" borderId="4" xfId="76" applyNumberFormat="1" applyFont="1" applyFill="1" applyBorder="1" applyAlignment="1">
      <alignment horizontal="center" vertical="center" wrapText="1"/>
    </xf>
    <xf numFmtId="1" fontId="7" fillId="38" borderId="25" xfId="128" applyNumberFormat="1" applyFont="1" applyFill="1" applyBorder="1" applyAlignment="1">
      <alignment horizontal="center" vertical="center" wrapText="1"/>
    </xf>
    <xf numFmtId="1" fontId="7" fillId="38" borderId="25" xfId="123" applyNumberFormat="1" applyFont="1" applyFill="1" applyBorder="1" applyAlignment="1">
      <alignment horizontal="center" vertical="center" wrapText="1"/>
    </xf>
    <xf numFmtId="1" fontId="7" fillId="38" borderId="4" xfId="75" applyNumberFormat="1" applyFont="1" applyFill="1" applyBorder="1" applyAlignment="1">
      <alignment horizontal="center" vertical="center"/>
    </xf>
    <xf numFmtId="1" fontId="7" fillId="38" borderId="4" xfId="128" applyNumberFormat="1" applyFont="1" applyFill="1" applyBorder="1" applyAlignment="1">
      <alignment horizontal="center" vertical="center" wrapText="1"/>
    </xf>
    <xf numFmtId="1" fontId="11" fillId="33" borderId="25" xfId="123" applyNumberFormat="1" applyFont="1" applyFill="1" applyBorder="1" applyAlignment="1">
      <alignment horizontal="center" vertical="center" wrapText="1"/>
    </xf>
    <xf numFmtId="1" fontId="11" fillId="33" borderId="15" xfId="76" applyNumberFormat="1" applyFont="1" applyFill="1" applyBorder="1" applyAlignment="1">
      <alignment horizontal="center" vertical="center" wrapText="1"/>
    </xf>
    <xf numFmtId="1" fontId="11" fillId="33" borderId="25" xfId="76" applyNumberFormat="1" applyFont="1" applyFill="1" applyBorder="1" applyAlignment="1">
      <alignment horizontal="center" vertical="center" wrapText="1"/>
    </xf>
    <xf numFmtId="3" fontId="8" fillId="0" borderId="47" xfId="107" applyNumberFormat="1" applyFont="1" applyBorder="1" applyAlignment="1">
      <alignment horizontal="right" vertical="center"/>
    </xf>
    <xf numFmtId="3" fontId="25" fillId="0" borderId="17" xfId="107" applyNumberFormat="1" applyFont="1" applyBorder="1"/>
    <xf numFmtId="3" fontId="25" fillId="0" borderId="67" xfId="107" applyNumberFormat="1" applyFont="1" applyBorder="1"/>
    <xf numFmtId="3" fontId="25" fillId="0" borderId="26" xfId="107" applyNumberFormat="1" applyFont="1" applyBorder="1" applyAlignment="1">
      <alignment vertical="center"/>
    </xf>
    <xf numFmtId="3" fontId="25" fillId="54" borderId="46" xfId="107" applyNumberFormat="1" applyFont="1" applyFill="1" applyBorder="1"/>
    <xf numFmtId="3" fontId="25" fillId="0" borderId="20" xfId="107" applyNumberFormat="1" applyFont="1" applyBorder="1" applyAlignment="1">
      <alignment horizontal="right"/>
    </xf>
    <xf numFmtId="1" fontId="25" fillId="0" borderId="17" xfId="75" applyNumberFormat="1" applyFont="1" applyFill="1" applyBorder="1" applyAlignment="1">
      <alignment horizontal="right"/>
    </xf>
    <xf numFmtId="3" fontId="8" fillId="0" borderId="20" xfId="107" applyNumberFormat="1" applyFont="1" applyBorder="1" applyAlignment="1">
      <alignment horizontal="right"/>
    </xf>
    <xf numFmtId="0" fontId="6" fillId="39" borderId="87" xfId="76" applyNumberFormat="1" applyFont="1" applyFill="1" applyBorder="1" applyAlignment="1">
      <alignment wrapText="1"/>
    </xf>
    <xf numFmtId="3" fontId="8" fillId="0" borderId="17" xfId="75" applyNumberFormat="1" applyFont="1" applyBorder="1"/>
    <xf numFmtId="3" fontId="8" fillId="33" borderId="26" xfId="76" applyNumberFormat="1" applyFont="1" applyFill="1" applyBorder="1" applyAlignment="1">
      <alignment horizontal="right" vertical="center" wrapText="1"/>
    </xf>
    <xf numFmtId="3" fontId="25" fillId="33" borderId="26" xfId="76" applyNumberFormat="1" applyFont="1" applyFill="1" applyBorder="1" applyAlignment="1">
      <alignment horizontal="right" vertical="center" wrapText="1"/>
    </xf>
    <xf numFmtId="3" fontId="8" fillId="33" borderId="4" xfId="76" applyNumberFormat="1" applyFont="1" applyFill="1" applyBorder="1" applyAlignment="1">
      <alignment horizontal="right" vertical="center" wrapText="1"/>
    </xf>
    <xf numFmtId="3" fontId="25" fillId="54" borderId="71" xfId="76" applyNumberFormat="1" applyFont="1" applyFill="1" applyBorder="1" applyAlignment="1">
      <alignment horizontal="right"/>
    </xf>
    <xf numFmtId="3" fontId="25" fillId="0" borderId="26" xfId="75" applyNumberFormat="1" applyFont="1" applyBorder="1"/>
    <xf numFmtId="3" fontId="8" fillId="54" borderId="26" xfId="107" applyNumberFormat="1" applyFont="1" applyFill="1" applyBorder="1" applyAlignment="1">
      <alignment horizontal="right" vertical="center" wrapText="1"/>
    </xf>
    <xf numFmtId="3" fontId="25" fillId="0" borderId="26" xfId="76" applyNumberFormat="1" applyFont="1" applyFill="1" applyBorder="1" applyAlignment="1">
      <alignment horizontal="right" vertical="center" wrapText="1"/>
    </xf>
    <xf numFmtId="3" fontId="8" fillId="0" borderId="26" xfId="76" applyNumberFormat="1" applyFont="1" applyFill="1" applyBorder="1" applyAlignment="1">
      <alignment horizontal="right" vertical="center" wrapText="1"/>
    </xf>
    <xf numFmtId="3" fontId="25" fillId="54" borderId="26" xfId="76" applyNumberFormat="1" applyFont="1" applyFill="1" applyBorder="1" applyAlignment="1">
      <alignment horizontal="right"/>
    </xf>
    <xf numFmtId="3" fontId="8" fillId="0" borderId="26" xfId="76" applyNumberFormat="1" applyFont="1" applyBorder="1" applyAlignment="1">
      <alignment horizontal="right" vertical="center" wrapText="1"/>
    </xf>
    <xf numFmtId="3" fontId="25" fillId="0" borderId="26" xfId="76" applyNumberFormat="1" applyFont="1" applyBorder="1" applyAlignment="1">
      <alignment horizontal="right" vertical="center" wrapText="1"/>
    </xf>
    <xf numFmtId="3" fontId="8" fillId="0" borderId="26" xfId="75" applyNumberFormat="1" applyFont="1" applyBorder="1"/>
    <xf numFmtId="3" fontId="25" fillId="0" borderId="26" xfId="75" applyNumberFormat="1" applyFont="1" applyFill="1" applyBorder="1"/>
    <xf numFmtId="3" fontId="8" fillId="54" borderId="46" xfId="107" applyNumberFormat="1" applyFont="1" applyFill="1" applyBorder="1" applyAlignment="1">
      <alignment horizontal="right" vertical="center" wrapText="1"/>
    </xf>
    <xf numFmtId="3" fontId="8" fillId="33" borderId="46" xfId="76" applyNumberFormat="1" applyFont="1" applyFill="1" applyBorder="1" applyAlignment="1">
      <alignment horizontal="right" vertical="center" wrapText="1"/>
    </xf>
    <xf numFmtId="3" fontId="25" fillId="0" borderId="46" xfId="76" applyNumberFormat="1" applyFont="1" applyFill="1" applyBorder="1" applyAlignment="1">
      <alignment horizontal="right" vertical="center" wrapText="1"/>
    </xf>
    <xf numFmtId="3" fontId="25" fillId="54" borderId="46" xfId="76" applyNumberFormat="1" applyFont="1" applyFill="1" applyBorder="1" applyAlignment="1">
      <alignment horizontal="right"/>
    </xf>
    <xf numFmtId="3" fontId="8" fillId="0" borderId="4" xfId="75" applyNumberFormat="1" applyFont="1" applyBorder="1"/>
    <xf numFmtId="3" fontId="8" fillId="0" borderId="26" xfId="107" applyNumberFormat="1" applyFont="1" applyBorder="1"/>
    <xf numFmtId="1" fontId="52" fillId="33" borderId="0" xfId="123" applyNumberFormat="1" applyFont="1" applyFill="1" applyProtection="1">
      <protection locked="0"/>
    </xf>
    <xf numFmtId="1" fontId="6" fillId="33" borderId="0" xfId="123" applyNumberFormat="1" applyFont="1" applyFill="1" applyAlignment="1" applyProtection="1">
      <alignment horizontal="center" vertical="center"/>
      <protection locked="0"/>
    </xf>
    <xf numFmtId="1" fontId="6" fillId="33" borderId="0" xfId="123" applyNumberFormat="1" applyFont="1" applyFill="1" applyAlignment="1" applyProtection="1">
      <alignment horizontal="right" vertical="center"/>
      <protection locked="0"/>
    </xf>
    <xf numFmtId="1" fontId="25" fillId="0" borderId="4" xfId="128" applyNumberFormat="1" applyFont="1" applyFill="1" applyBorder="1" applyAlignment="1">
      <alignment vertical="center" wrapText="1"/>
    </xf>
    <xf numFmtId="3" fontId="8" fillId="0" borderId="4" xfId="76" applyNumberFormat="1" applyFont="1" applyBorder="1" applyAlignment="1">
      <alignment horizontal="right" vertical="center"/>
    </xf>
    <xf numFmtId="1" fontId="8" fillId="0" borderId="70" xfId="76" applyNumberFormat="1" applyFont="1" applyFill="1" applyBorder="1" applyAlignment="1">
      <alignment horizontal="right"/>
    </xf>
    <xf numFmtId="1" fontId="8" fillId="0" borderId="4" xfId="75" applyNumberFormat="1" applyFont="1" applyBorder="1" applyAlignment="1">
      <alignment horizontal="right" wrapText="1"/>
    </xf>
    <xf numFmtId="49" fontId="6" fillId="47" borderId="87" xfId="76" applyNumberFormat="1" applyFont="1" applyFill="1" applyBorder="1" applyAlignment="1">
      <alignment horizontal="center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49" fontId="6" fillId="45" borderId="87" xfId="76" applyNumberFormat="1" applyFont="1" applyFill="1" applyBorder="1" applyAlignment="1">
      <alignment horizontal="center"/>
    </xf>
    <xf numFmtId="49" fontId="25" fillId="0" borderId="26" xfId="76" applyNumberFormat="1" applyFont="1" applyBorder="1" applyAlignment="1">
      <alignment horizontal="center"/>
    </xf>
    <xf numFmtId="1" fontId="8" fillId="0" borderId="66" xfId="128" applyNumberFormat="1" applyFont="1" applyFill="1" applyBorder="1" applyAlignment="1">
      <alignment vertical="center" wrapText="1"/>
    </xf>
    <xf numFmtId="0" fontId="6" fillId="48" borderId="87" xfId="76" applyNumberFormat="1" applyFont="1" applyFill="1" applyBorder="1" applyAlignment="1">
      <alignment horizontal="left" vertical="top" wrapText="1"/>
    </xf>
    <xf numFmtId="49" fontId="6" fillId="48" borderId="87" xfId="76" applyNumberFormat="1" applyFont="1" applyFill="1" applyBorder="1" applyAlignment="1">
      <alignment horizontal="center"/>
    </xf>
    <xf numFmtId="0" fontId="6" fillId="47" borderId="87" xfId="76" applyNumberFormat="1" applyFont="1" applyFill="1" applyBorder="1" applyAlignment="1">
      <alignment horizontal="center"/>
    </xf>
    <xf numFmtId="0" fontId="6" fillId="45" borderId="87" xfId="76" applyNumberFormat="1" applyFont="1" applyFill="1" applyBorder="1" applyAlignment="1">
      <alignment vertical="center" wrapText="1"/>
    </xf>
    <xf numFmtId="0" fontId="6" fillId="41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8" fillId="0" borderId="71" xfId="128" applyNumberFormat="1" applyFont="1" applyBorder="1" applyAlignment="1">
      <alignment horizontal="center" wrapText="1"/>
    </xf>
    <xf numFmtId="1" fontId="8" fillId="0" borderId="16" xfId="132" applyNumberFormat="1" applyFont="1" applyBorder="1" applyAlignment="1">
      <alignment horizontal="center" wrapText="1"/>
    </xf>
    <xf numFmtId="1" fontId="8" fillId="0" borderId="69" xfId="128" applyNumberFormat="1" applyFont="1" applyBorder="1" applyAlignment="1">
      <alignment horizontal="center" wrapText="1"/>
    </xf>
    <xf numFmtId="1" fontId="13" fillId="0" borderId="87" xfId="76" applyNumberFormat="1" applyFont="1" applyFill="1" applyBorder="1" applyAlignment="1">
      <alignment horizontal="center" vertical="center" wrapText="1"/>
    </xf>
    <xf numFmtId="1" fontId="13" fillId="0" borderId="87" xfId="123" applyNumberFormat="1" applyFont="1" applyFill="1" applyBorder="1" applyAlignment="1">
      <alignment horizontal="right"/>
    </xf>
    <xf numFmtId="1" fontId="13" fillId="0" borderId="0" xfId="123" applyNumberFormat="1" applyFont="1" applyFill="1" applyProtection="1">
      <protection locked="0"/>
    </xf>
    <xf numFmtId="1" fontId="13" fillId="0" borderId="47" xfId="123" applyNumberFormat="1" applyFont="1" applyFill="1" applyBorder="1" applyProtection="1">
      <protection locked="0"/>
    </xf>
    <xf numFmtId="1" fontId="13" fillId="0" borderId="4" xfId="123" applyNumberFormat="1" applyFont="1" applyFill="1" applyBorder="1" applyProtection="1">
      <protection locked="0"/>
    </xf>
    <xf numFmtId="1" fontId="13" fillId="0" borderId="87" xfId="75" applyNumberFormat="1" applyFont="1" applyFill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54" borderId="88" xfId="123" applyNumberFormat="1" applyFont="1" applyFill="1" applyBorder="1" applyAlignment="1">
      <alignment horizontal="right"/>
    </xf>
    <xf numFmtId="1" fontId="6" fillId="54" borderId="43" xfId="123" applyNumberFormat="1" applyFont="1" applyFill="1" applyBorder="1" applyAlignment="1">
      <alignment horizontal="right"/>
    </xf>
    <xf numFmtId="1" fontId="6" fillId="54" borderId="84" xfId="123" applyNumberFormat="1" applyFont="1" applyFill="1" applyBorder="1" applyAlignment="1">
      <alignment horizontal="right"/>
    </xf>
    <xf numFmtId="0" fontId="6" fillId="0" borderId="87" xfId="76" applyNumberFormat="1" applyFont="1" applyFill="1" applyBorder="1" applyAlignment="1">
      <alignment horizontal="center"/>
    </xf>
    <xf numFmtId="0" fontId="13" fillId="0" borderId="87" xfId="76" applyNumberFormat="1" applyFont="1" applyFill="1" applyBorder="1" applyAlignment="1">
      <alignment horizontal="center" vertical="center" wrapText="1"/>
    </xf>
    <xf numFmtId="1" fontId="6" fillId="0" borderId="87" xfId="123" applyNumberFormat="1" applyFont="1" applyBorder="1" applyAlignment="1">
      <alignment horizontal="right" vertical="center"/>
    </xf>
    <xf numFmtId="1" fontId="6" fillId="54" borderId="87" xfId="123" applyNumberFormat="1" applyFont="1" applyFill="1" applyBorder="1" applyAlignment="1">
      <alignment horizontal="left"/>
    </xf>
    <xf numFmtId="1" fontId="6" fillId="54" borderId="87" xfId="123" applyNumberFormat="1" applyFont="1" applyFill="1" applyBorder="1" applyAlignment="1">
      <alignment horizontal="center"/>
    </xf>
    <xf numFmtId="49" fontId="6" fillId="35" borderId="87" xfId="76" applyNumberFormat="1" applyFont="1" applyFill="1" applyBorder="1" applyAlignment="1">
      <alignment horizontal="center"/>
    </xf>
    <xf numFmtId="1" fontId="25" fillId="54" borderId="16" xfId="75" applyNumberFormat="1" applyFont="1" applyFill="1" applyBorder="1" applyAlignment="1">
      <alignment horizontal="center"/>
    </xf>
    <xf numFmtId="1" fontId="25" fillId="54" borderId="16" xfId="75" applyNumberFormat="1" applyFont="1" applyFill="1" applyBorder="1" applyAlignment="1">
      <alignment horizontal="left"/>
    </xf>
    <xf numFmtId="1" fontId="13" fillId="0" borderId="87" xfId="123" applyNumberFormat="1" applyFont="1" applyBorder="1" applyAlignment="1">
      <alignment horizontal="right"/>
    </xf>
    <xf numFmtId="1" fontId="6" fillId="54" borderId="87" xfId="76" applyNumberFormat="1" applyFont="1" applyFill="1" applyBorder="1" applyAlignment="1">
      <alignment horizontal="center"/>
    </xf>
    <xf numFmtId="1" fontId="6" fillId="54" borderId="87" xfId="76" applyNumberFormat="1" applyFont="1" applyFill="1" applyBorder="1" applyAlignment="1">
      <alignment vertical="center" wrapText="1"/>
    </xf>
    <xf numFmtId="0" fontId="26" fillId="0" borderId="0" xfId="124" applyFont="1" applyAlignment="1">
      <alignment horizontal="left" vertical="center" wrapText="1"/>
    </xf>
    <xf numFmtId="0" fontId="7" fillId="29" borderId="18" xfId="124" applyFont="1" applyFill="1" applyBorder="1" applyAlignment="1">
      <alignment horizontal="center" vertical="center"/>
    </xf>
    <xf numFmtId="0" fontId="7" fillId="29" borderId="47" xfId="124" applyFont="1" applyFill="1" applyBorder="1" applyAlignment="1">
      <alignment horizontal="center" vertical="center"/>
    </xf>
    <xf numFmtId="0" fontId="12" fillId="30" borderId="25" xfId="124" applyFont="1" applyFill="1" applyBorder="1" applyAlignment="1" applyProtection="1">
      <alignment horizontal="center" vertical="center" wrapText="1"/>
      <protection hidden="1"/>
    </xf>
    <xf numFmtId="0" fontId="12" fillId="30" borderId="66" xfId="124" applyFont="1" applyFill="1" applyBorder="1" applyAlignment="1" applyProtection="1">
      <alignment horizontal="center" vertical="center" wrapText="1"/>
      <protection hidden="1"/>
    </xf>
    <xf numFmtId="0" fontId="12" fillId="30" borderId="12" xfId="124" applyFont="1" applyFill="1" applyBorder="1" applyAlignment="1" applyProtection="1">
      <alignment horizontal="center" vertical="center" wrapText="1"/>
      <protection hidden="1"/>
    </xf>
    <xf numFmtId="0" fontId="8" fillId="29" borderId="18" xfId="124" applyFont="1" applyFill="1" applyBorder="1" applyAlignment="1">
      <alignment horizontal="center" vertical="center" wrapText="1"/>
    </xf>
    <xf numFmtId="0" fontId="42" fillId="0" borderId="47" xfId="0" applyFont="1" applyBorder="1" applyAlignment="1">
      <alignment horizontal="center" vertical="center" wrapText="1"/>
    </xf>
    <xf numFmtId="0" fontId="10" fillId="29" borderId="18" xfId="124" applyFont="1" applyFill="1" applyBorder="1" applyAlignment="1">
      <alignment horizontal="center" vertical="center" wrapText="1"/>
    </xf>
    <xf numFmtId="0" fontId="10" fillId="29" borderId="48" xfId="124" applyFont="1" applyFill="1" applyBorder="1" applyAlignment="1">
      <alignment horizontal="center" vertical="center" wrapText="1"/>
    </xf>
    <xf numFmtId="0" fontId="10" fillId="29" borderId="47" xfId="124" applyFont="1" applyFill="1" applyBorder="1" applyAlignment="1">
      <alignment horizontal="center" vertical="center" wrapText="1"/>
    </xf>
    <xf numFmtId="0" fontId="46" fillId="30" borderId="18" xfId="124" applyFont="1" applyFill="1" applyBorder="1" applyAlignment="1">
      <alignment horizontal="center" vertical="center"/>
    </xf>
    <xf numFmtId="0" fontId="46" fillId="30" borderId="47" xfId="124" applyFont="1" applyFill="1" applyBorder="1" applyAlignment="1">
      <alignment horizontal="center" vertical="center"/>
    </xf>
    <xf numFmtId="1" fontId="13" fillId="0" borderId="88" xfId="123" applyNumberFormat="1" applyFont="1" applyFill="1" applyBorder="1" applyAlignment="1">
      <alignment horizontal="center"/>
    </xf>
    <xf numFmtId="1" fontId="13" fillId="0" borderId="43" xfId="123" applyNumberFormat="1" applyFont="1" applyFill="1" applyBorder="1" applyAlignment="1">
      <alignment horizontal="center"/>
    </xf>
    <xf numFmtId="1" fontId="13" fillId="0" borderId="84" xfId="123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center" vertical="center"/>
    </xf>
    <xf numFmtId="1" fontId="13" fillId="0" borderId="87" xfId="123" applyNumberFormat="1" applyFont="1" applyBorder="1" applyAlignment="1">
      <alignment horizontal="right" vertical="center"/>
    </xf>
    <xf numFmtId="1" fontId="13" fillId="0" borderId="88" xfId="123" applyNumberFormat="1" applyFont="1" applyBorder="1" applyAlignment="1">
      <alignment horizontal="center"/>
    </xf>
    <xf numFmtId="1" fontId="13" fillId="0" borderId="43" xfId="123" applyNumberFormat="1" applyFont="1" applyBorder="1" applyAlignment="1">
      <alignment horizontal="center"/>
    </xf>
    <xf numFmtId="1" fontId="13" fillId="0" borderId="84" xfId="123" applyNumberFormat="1" applyFont="1" applyBorder="1" applyAlignment="1">
      <alignment horizontal="center"/>
    </xf>
    <xf numFmtId="1" fontId="13" fillId="0" borderId="87" xfId="76" applyNumberFormat="1" applyFont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13" fillId="0" borderId="88" xfId="123" applyNumberFormat="1" applyFont="1" applyBorder="1" applyAlignment="1">
      <alignment horizontal="center" vertical="center"/>
    </xf>
    <xf numFmtId="1" fontId="13" fillId="0" borderId="43" xfId="123" applyNumberFormat="1" applyFont="1" applyBorder="1" applyAlignment="1">
      <alignment horizontal="center" vertical="center"/>
    </xf>
    <xf numFmtId="1" fontId="13" fillId="0" borderId="84" xfId="123" applyNumberFormat="1" applyFont="1" applyBorder="1" applyAlignment="1">
      <alignment horizontal="center" vertical="center"/>
    </xf>
    <xf numFmtId="1" fontId="13" fillId="0" borderId="87" xfId="76" applyNumberFormat="1" applyFont="1" applyBorder="1" applyAlignment="1">
      <alignment horizontal="right" wrapText="1"/>
    </xf>
    <xf numFmtId="1" fontId="13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center"/>
    </xf>
    <xf numFmtId="1" fontId="13" fillId="0" borderId="88" xfId="76" applyNumberFormat="1" applyFont="1" applyBorder="1" applyAlignment="1">
      <alignment horizontal="center"/>
    </xf>
    <xf numFmtId="1" fontId="13" fillId="0" borderId="43" xfId="76" applyNumberFormat="1" applyFont="1" applyBorder="1" applyAlignment="1">
      <alignment horizontal="center"/>
    </xf>
    <xf numFmtId="1" fontId="13" fillId="0" borderId="84" xfId="76" applyNumberFormat="1" applyFont="1" applyBorder="1" applyAlignment="1">
      <alignment horizontal="center"/>
    </xf>
    <xf numFmtId="1" fontId="13" fillId="0" borderId="88" xfId="123" applyNumberFormat="1" applyFont="1" applyBorder="1" applyAlignment="1" applyProtection="1">
      <alignment horizontal="center"/>
      <protection locked="0"/>
    </xf>
    <xf numFmtId="1" fontId="13" fillId="0" borderId="43" xfId="123" applyNumberFormat="1" applyFont="1" applyBorder="1" applyAlignment="1" applyProtection="1">
      <alignment horizontal="center"/>
      <protection locked="0"/>
    </xf>
    <xf numFmtId="1" fontId="13" fillId="0" borderId="84" xfId="123" applyNumberFormat="1" applyFont="1" applyBorder="1" applyAlignment="1" applyProtection="1">
      <alignment horizontal="center"/>
      <protection locked="0"/>
    </xf>
    <xf numFmtId="1" fontId="13" fillId="0" borderId="88" xfId="76" applyNumberFormat="1" applyFont="1" applyFill="1" applyBorder="1" applyAlignment="1">
      <alignment horizontal="center"/>
    </xf>
    <xf numFmtId="1" fontId="13" fillId="0" borderId="43" xfId="76" applyNumberFormat="1" applyFont="1" applyFill="1" applyBorder="1" applyAlignment="1">
      <alignment horizontal="center"/>
    </xf>
    <xf numFmtId="1" fontId="13" fillId="0" borderId="84" xfId="76" applyNumberFormat="1" applyFont="1" applyFill="1" applyBorder="1" applyAlignment="1">
      <alignment horizontal="center"/>
    </xf>
    <xf numFmtId="1" fontId="6" fillId="0" borderId="87" xfId="76" applyNumberFormat="1" applyFont="1" applyBorder="1" applyAlignment="1">
      <alignment horizontal="center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8" xfId="123" applyNumberFormat="1" applyFont="1" applyBorder="1" applyAlignment="1">
      <alignment horizontal="center"/>
    </xf>
    <xf numFmtId="1" fontId="6" fillId="0" borderId="43" xfId="123" applyNumberFormat="1" applyFont="1" applyBorder="1" applyAlignment="1">
      <alignment horizontal="center"/>
    </xf>
    <xf numFmtId="1" fontId="6" fillId="0" borderId="84" xfId="123" applyNumberFormat="1" applyFont="1" applyBorder="1" applyAlignment="1">
      <alignment horizontal="center"/>
    </xf>
    <xf numFmtId="0" fontId="6" fillId="0" borderId="88" xfId="123" applyFont="1" applyFill="1" applyBorder="1" applyAlignment="1">
      <alignment horizontal="center"/>
    </xf>
    <xf numFmtId="0" fontId="6" fillId="0" borderId="43" xfId="123" applyFont="1" applyFill="1" applyBorder="1" applyAlignment="1">
      <alignment horizontal="center"/>
    </xf>
    <xf numFmtId="0" fontId="6" fillId="0" borderId="84" xfId="123" applyFont="1" applyFill="1" applyBorder="1" applyAlignment="1">
      <alignment horizontal="center"/>
    </xf>
    <xf numFmtId="1" fontId="6" fillId="0" borderId="87" xfId="123" applyNumberFormat="1" applyFont="1" applyBorder="1" applyAlignment="1" applyProtection="1">
      <alignment horizontal="right" vertical="center"/>
    </xf>
    <xf numFmtId="1" fontId="13" fillId="0" borderId="87" xfId="123" applyNumberFormat="1" applyFont="1" applyFill="1" applyBorder="1" applyAlignment="1" applyProtection="1">
      <alignment horizontal="right" vertical="center"/>
    </xf>
    <xf numFmtId="1" fontId="6" fillId="0" borderId="87" xfId="123" applyNumberFormat="1" applyFont="1" applyFill="1" applyBorder="1" applyAlignment="1">
      <alignment horizontal="center" vertical="center"/>
    </xf>
    <xf numFmtId="1" fontId="6" fillId="0" borderId="87" xfId="123" applyNumberFormat="1" applyFont="1" applyBorder="1" applyAlignment="1">
      <alignment horizontal="center" vertical="center"/>
    </xf>
    <xf numFmtId="1" fontId="6" fillId="0" borderId="88" xfId="123" applyNumberFormat="1" applyFont="1" applyBorder="1" applyAlignment="1" applyProtection="1">
      <alignment horizontal="center"/>
    </xf>
    <xf numFmtId="1" fontId="6" fillId="0" borderId="43" xfId="123" applyNumberFormat="1" applyFont="1" applyBorder="1" applyAlignment="1" applyProtection="1">
      <alignment horizontal="center"/>
    </xf>
    <xf numFmtId="1" fontId="6" fillId="0" borderId="84" xfId="123" applyNumberFormat="1" applyFont="1" applyBorder="1" applyAlignment="1" applyProtection="1">
      <alignment horizontal="center"/>
    </xf>
    <xf numFmtId="1" fontId="13" fillId="0" borderId="88" xfId="123" applyNumberFormat="1" applyFont="1" applyBorder="1" applyAlignment="1" applyProtection="1">
      <alignment horizontal="center"/>
    </xf>
    <xf numFmtId="1" fontId="13" fillId="0" borderId="43" xfId="123" applyNumberFormat="1" applyFont="1" applyBorder="1" applyAlignment="1" applyProtection="1">
      <alignment horizontal="center"/>
    </xf>
    <xf numFmtId="1" fontId="13" fillId="0" borderId="84" xfId="123" applyNumberFormat="1" applyFont="1" applyBorder="1" applyAlignment="1" applyProtection="1">
      <alignment horizontal="center"/>
    </xf>
    <xf numFmtId="1" fontId="13" fillId="0" borderId="87" xfId="76" applyNumberFormat="1" applyFont="1" applyBorder="1" applyAlignment="1" applyProtection="1">
      <alignment horizontal="center" wrapText="1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Border="1" applyAlignment="1" applyProtection="1">
      <alignment horizontal="right"/>
    </xf>
    <xf numFmtId="1" fontId="13" fillId="0" borderId="87" xfId="123" applyNumberFormat="1" applyFont="1" applyBorder="1" applyAlignment="1" applyProtection="1">
      <alignment horizontal="center"/>
    </xf>
    <xf numFmtId="1" fontId="13" fillId="0" borderId="88" xfId="123" applyNumberFormat="1" applyFont="1" applyBorder="1" applyAlignment="1" applyProtection="1">
      <alignment horizontal="center" vertical="center"/>
    </xf>
    <xf numFmtId="1" fontId="13" fillId="0" borderId="43" xfId="123" applyNumberFormat="1" applyFont="1" applyBorder="1" applyAlignment="1" applyProtection="1">
      <alignment horizontal="center" vertical="center"/>
    </xf>
    <xf numFmtId="1" fontId="13" fillId="0" borderId="84" xfId="123" applyNumberFormat="1" applyFont="1" applyBorder="1" applyAlignment="1" applyProtection="1">
      <alignment horizontal="center" vertical="center"/>
    </xf>
    <xf numFmtId="1" fontId="13" fillId="0" borderId="88" xfId="75" applyNumberFormat="1" applyFont="1" applyBorder="1" applyAlignment="1" applyProtection="1">
      <alignment horizontal="center"/>
    </xf>
    <xf numFmtId="1" fontId="13" fillId="0" borderId="43" xfId="75" applyNumberFormat="1" applyFont="1" applyBorder="1" applyAlignment="1" applyProtection="1">
      <alignment horizontal="center"/>
    </xf>
    <xf numFmtId="1" fontId="13" fillId="0" borderId="84" xfId="75" applyNumberFormat="1" applyFont="1" applyBorder="1" applyAlignment="1" applyProtection="1">
      <alignment horizontal="center"/>
    </xf>
    <xf numFmtId="1" fontId="6" fillId="0" borderId="88" xfId="123" applyNumberFormat="1" applyFont="1" applyBorder="1" applyAlignment="1" applyProtection="1">
      <alignment horizontal="center" vertical="center"/>
    </xf>
    <xf numFmtId="1" fontId="6" fillId="0" borderId="43" xfId="123" applyNumberFormat="1" applyFont="1" applyBorder="1" applyAlignment="1" applyProtection="1">
      <alignment horizontal="center" vertical="center"/>
    </xf>
    <xf numFmtId="1" fontId="6" fillId="0" borderId="84" xfId="123" applyNumberFormat="1" applyFont="1" applyBorder="1" applyAlignment="1" applyProtection="1">
      <alignment horizontal="center" vertical="center"/>
    </xf>
    <xf numFmtId="1" fontId="13" fillId="0" borderId="88" xfId="75" applyNumberFormat="1" applyFont="1" applyBorder="1" applyAlignment="1">
      <alignment horizontal="center"/>
    </xf>
    <xf numFmtId="1" fontId="13" fillId="0" borderId="43" xfId="75" applyNumberFormat="1" applyFont="1" applyBorder="1" applyAlignment="1">
      <alignment horizontal="center"/>
    </xf>
    <xf numFmtId="1" fontId="13" fillId="0" borderId="84" xfId="75" applyNumberFormat="1" applyFont="1" applyBorder="1" applyAlignment="1">
      <alignment horizontal="center"/>
    </xf>
    <xf numFmtId="1" fontId="6" fillId="0" borderId="88" xfId="123" applyNumberFormat="1" applyFont="1" applyBorder="1" applyAlignment="1">
      <alignment horizontal="center" vertical="center"/>
    </xf>
    <xf numFmtId="1" fontId="6" fillId="0" borderId="43" xfId="123" applyNumberFormat="1" applyFont="1" applyBorder="1" applyAlignment="1">
      <alignment horizontal="center" vertical="center"/>
    </xf>
    <xf numFmtId="1" fontId="6" fillId="0" borderId="84" xfId="123" applyNumberFormat="1" applyFont="1" applyBorder="1" applyAlignment="1">
      <alignment horizontal="center" vertical="center"/>
    </xf>
    <xf numFmtId="1" fontId="13" fillId="0" borderId="87" xfId="123" applyNumberFormat="1" applyFont="1" applyBorder="1" applyAlignment="1" applyProtection="1">
      <alignment horizontal="center" vertical="center"/>
    </xf>
    <xf numFmtId="1" fontId="13" fillId="0" borderId="87" xfId="123" applyNumberFormat="1" applyFont="1" applyBorder="1" applyAlignment="1" applyProtection="1">
      <alignment horizontal="right" vertical="center"/>
    </xf>
    <xf numFmtId="1" fontId="16" fillId="0" borderId="41" xfId="123" applyNumberFormat="1" applyFont="1" applyBorder="1" applyAlignment="1">
      <alignment horizontal="center" vertical="center"/>
    </xf>
    <xf numFmtId="1" fontId="16" fillId="0" borderId="72" xfId="123" applyNumberFormat="1" applyFont="1" applyBorder="1" applyAlignment="1">
      <alignment horizontal="center" vertical="center"/>
    </xf>
    <xf numFmtId="1" fontId="13" fillId="22" borderId="87" xfId="128" applyNumberFormat="1" applyFont="1" applyFill="1" applyBorder="1" applyAlignment="1">
      <alignment horizontal="center" vertical="center" wrapText="1"/>
    </xf>
    <xf numFmtId="1" fontId="13" fillId="33" borderId="87" xfId="123" applyNumberFormat="1" applyFont="1" applyFill="1" applyBorder="1" applyAlignment="1">
      <alignment horizontal="center" vertical="center" wrapText="1"/>
    </xf>
    <xf numFmtId="1" fontId="13" fillId="33" borderId="64" xfId="123" applyNumberFormat="1" applyFont="1" applyFill="1" applyBorder="1" applyAlignment="1">
      <alignment horizontal="center" vertical="center" wrapText="1"/>
    </xf>
    <xf numFmtId="1" fontId="13" fillId="0" borderId="64" xfId="113" applyNumberFormat="1" applyFont="1" applyBorder="1" applyAlignment="1">
      <alignment horizontal="center" vertical="center" wrapText="1"/>
    </xf>
    <xf numFmtId="1" fontId="13" fillId="0" borderId="54" xfId="113" applyNumberFormat="1" applyFont="1" applyBorder="1" applyAlignment="1">
      <alignment horizontal="center" vertical="center" wrapText="1"/>
    </xf>
    <xf numFmtId="1" fontId="13" fillId="36" borderId="87" xfId="123" applyNumberFormat="1" applyFont="1" applyFill="1" applyBorder="1" applyAlignment="1">
      <alignment horizontal="center" vertical="center" wrapText="1"/>
    </xf>
    <xf numFmtId="1" fontId="13" fillId="29" borderId="64" xfId="123" applyNumberFormat="1" applyFont="1" applyFill="1" applyBorder="1" applyAlignment="1">
      <alignment horizontal="center" vertical="center"/>
    </xf>
    <xf numFmtId="1" fontId="13" fillId="40" borderId="64" xfId="123" applyNumberFormat="1" applyFont="1" applyFill="1" applyBorder="1" applyAlignment="1">
      <alignment horizontal="center" vertical="center" wrapText="1"/>
    </xf>
    <xf numFmtId="1" fontId="13" fillId="40" borderId="54" xfId="123" applyNumberFormat="1" applyFont="1" applyFill="1" applyBorder="1" applyAlignment="1">
      <alignment horizontal="center" vertical="center" wrapText="1"/>
    </xf>
    <xf numFmtId="3" fontId="54" fillId="0" borderId="64" xfId="75" applyNumberFormat="1" applyFont="1" applyBorder="1" applyAlignment="1">
      <alignment horizontal="center" vertical="center" wrapText="1"/>
    </xf>
    <xf numFmtId="3" fontId="54" fillId="0" borderId="54" xfId="75" applyNumberFormat="1" applyFont="1" applyBorder="1" applyAlignment="1">
      <alignment horizontal="center" vertical="center" wrapText="1"/>
    </xf>
    <xf numFmtId="1" fontId="13" fillId="29" borderId="64" xfId="123" applyNumberFormat="1" applyFont="1" applyFill="1" applyBorder="1" applyAlignment="1">
      <alignment horizontal="center" vertical="center" wrapText="1"/>
    </xf>
    <xf numFmtId="1" fontId="13" fillId="29" borderId="54" xfId="123" applyNumberFormat="1" applyFont="1" applyFill="1" applyBorder="1" applyAlignment="1">
      <alignment horizontal="center" vertical="center" wrapText="1"/>
    </xf>
    <xf numFmtId="1" fontId="10" fillId="0" borderId="38" xfId="123" applyNumberFormat="1" applyFont="1" applyBorder="1" applyAlignment="1">
      <alignment horizontal="center" vertical="center" wrapText="1"/>
    </xf>
    <xf numFmtId="1" fontId="10" fillId="0" borderId="15" xfId="123" applyNumberFormat="1" applyFont="1" applyBorder="1" applyAlignment="1">
      <alignment horizontal="center" vertical="center" wrapText="1"/>
    </xf>
    <xf numFmtId="1" fontId="13" fillId="49" borderId="87" xfId="76" applyNumberFormat="1" applyFont="1" applyFill="1" applyBorder="1" applyAlignment="1">
      <alignment horizontal="center" vertical="center" wrapText="1"/>
    </xf>
    <xf numFmtId="1" fontId="13" fillId="40" borderId="87" xfId="123" applyNumberFormat="1" applyFont="1" applyFill="1" applyBorder="1" applyAlignment="1">
      <alignment horizontal="center" vertical="center"/>
    </xf>
    <xf numFmtId="1" fontId="13" fillId="36" borderId="64" xfId="123" applyNumberFormat="1" applyFont="1" applyFill="1" applyBorder="1" applyAlignment="1">
      <alignment horizontal="center" vertical="center" wrapText="1"/>
    </xf>
    <xf numFmtId="1" fontId="13" fillId="35" borderId="87" xfId="128" applyNumberFormat="1" applyFont="1" applyFill="1" applyBorder="1" applyAlignment="1">
      <alignment horizontal="center" vertical="center" wrapText="1"/>
    </xf>
    <xf numFmtId="1" fontId="6" fillId="0" borderId="88" xfId="123" applyNumberFormat="1" applyFont="1" applyFill="1" applyBorder="1" applyAlignment="1">
      <alignment horizontal="center"/>
    </xf>
    <xf numFmtId="1" fontId="6" fillId="0" borderId="43" xfId="123" applyNumberFormat="1" applyFont="1" applyFill="1" applyBorder="1" applyAlignment="1">
      <alignment horizontal="center"/>
    </xf>
    <xf numFmtId="1" fontId="6" fillId="0" borderId="84" xfId="123" applyNumberFormat="1" applyFont="1" applyFill="1" applyBorder="1" applyAlignment="1">
      <alignment horizontal="center"/>
    </xf>
    <xf numFmtId="1" fontId="7" fillId="38" borderId="4" xfId="132" applyNumberFormat="1" applyFont="1" applyFill="1" applyBorder="1" applyAlignment="1">
      <alignment horizontal="center" vertical="center" wrapText="1"/>
    </xf>
    <xf numFmtId="1" fontId="7" fillId="38" borderId="25" xfId="123" applyNumberFormat="1" applyFont="1" applyFill="1" applyBorder="1" applyAlignment="1">
      <alignment horizontal="center" vertical="center" wrapText="1"/>
    </xf>
    <xf numFmtId="1" fontId="7" fillId="38" borderId="12" xfId="123" applyNumberFormat="1" applyFont="1" applyFill="1" applyBorder="1" applyAlignment="1">
      <alignment horizontal="center" vertical="center" wrapText="1"/>
    </xf>
    <xf numFmtId="1" fontId="7" fillId="38" borderId="18" xfId="123" applyNumberFormat="1" applyFont="1" applyFill="1" applyBorder="1" applyAlignment="1">
      <alignment horizontal="center" vertical="center"/>
    </xf>
    <xf numFmtId="1" fontId="7" fillId="38" borderId="47" xfId="123" applyNumberFormat="1" applyFont="1" applyFill="1" applyBorder="1" applyAlignment="1">
      <alignment horizontal="center" vertical="center"/>
    </xf>
    <xf numFmtId="1" fontId="7" fillId="35" borderId="15" xfId="128" applyNumberFormat="1" applyFont="1" applyFill="1" applyBorder="1" applyAlignment="1">
      <alignment horizontal="center" vertical="center" wrapText="1"/>
    </xf>
    <xf numFmtId="1" fontId="7" fillId="35" borderId="19" xfId="128" applyNumberFormat="1" applyFont="1" applyFill="1" applyBorder="1" applyAlignment="1">
      <alignment horizontal="center" vertical="center" wrapText="1"/>
    </xf>
    <xf numFmtId="1" fontId="7" fillId="35" borderId="39" xfId="128" applyNumberFormat="1" applyFont="1" applyFill="1" applyBorder="1" applyAlignment="1">
      <alignment horizontal="center" vertical="center" wrapText="1"/>
    </xf>
    <xf numFmtId="1" fontId="7" fillId="35" borderId="21" xfId="128" applyNumberFormat="1" applyFont="1" applyFill="1" applyBorder="1" applyAlignment="1">
      <alignment horizontal="center" vertical="center" wrapText="1"/>
    </xf>
    <xf numFmtId="1" fontId="7" fillId="35" borderId="72" xfId="128" applyNumberFormat="1" applyFont="1" applyFill="1" applyBorder="1" applyAlignment="1">
      <alignment horizontal="center" vertical="center" wrapText="1"/>
    </xf>
    <xf numFmtId="1" fontId="7" fillId="35" borderId="24" xfId="128" applyNumberFormat="1" applyFont="1" applyFill="1" applyBorder="1" applyAlignment="1">
      <alignment horizontal="center" vertical="center" wrapText="1"/>
    </xf>
    <xf numFmtId="1" fontId="7" fillId="22" borderId="38" xfId="123" applyNumberFormat="1" applyFont="1" applyFill="1" applyBorder="1" applyAlignment="1">
      <alignment horizontal="center" vertical="center" wrapText="1"/>
    </xf>
    <xf numFmtId="1" fontId="7" fillId="22" borderId="40" xfId="123" applyNumberFormat="1" applyFont="1" applyFill="1" applyBorder="1" applyAlignment="1">
      <alignment horizontal="center" vertical="center" wrapText="1"/>
    </xf>
    <xf numFmtId="1" fontId="7" fillId="22" borderId="41" xfId="123" applyNumberFormat="1" applyFont="1" applyFill="1" applyBorder="1" applyAlignment="1">
      <alignment horizontal="center" vertical="center" wrapText="1"/>
    </xf>
    <xf numFmtId="1" fontId="7" fillId="49" borderId="38" xfId="76" applyNumberFormat="1" applyFont="1" applyFill="1" applyBorder="1" applyAlignment="1">
      <alignment horizontal="center" vertical="center" wrapText="1"/>
    </xf>
    <xf numFmtId="1" fontId="7" fillId="49" borderId="41" xfId="76" applyNumberFormat="1" applyFont="1" applyFill="1" applyBorder="1" applyAlignment="1">
      <alignment horizontal="center" vertical="center" wrapText="1"/>
    </xf>
    <xf numFmtId="1" fontId="7" fillId="38" borderId="25" xfId="132" applyNumberFormat="1" applyFont="1" applyFill="1" applyBorder="1" applyAlignment="1">
      <alignment horizontal="center" vertical="center" wrapText="1"/>
    </xf>
    <xf numFmtId="1" fontId="7" fillId="38" borderId="66" xfId="132" applyNumberFormat="1" applyFont="1" applyFill="1" applyBorder="1" applyAlignment="1">
      <alignment horizontal="center" vertical="center" wrapText="1"/>
    </xf>
    <xf numFmtId="1" fontId="7" fillId="38" borderId="12" xfId="132" applyNumberFormat="1" applyFont="1" applyFill="1" applyBorder="1" applyAlignment="1">
      <alignment horizontal="center" vertical="center" wrapText="1"/>
    </xf>
    <xf numFmtId="1" fontId="7" fillId="38" borderId="67" xfId="132" applyNumberFormat="1" applyFont="1" applyFill="1" applyBorder="1" applyAlignment="1">
      <alignment horizontal="center" vertical="center" wrapText="1"/>
    </xf>
    <xf numFmtId="1" fontId="7" fillId="38" borderId="18" xfId="128" applyNumberFormat="1" applyFont="1" applyFill="1" applyBorder="1" applyAlignment="1">
      <alignment horizontal="center" vertical="center" wrapText="1"/>
    </xf>
    <xf numFmtId="1" fontId="7" fillId="38" borderId="48" xfId="128" applyNumberFormat="1" applyFont="1" applyFill="1" applyBorder="1" applyAlignment="1">
      <alignment horizontal="center" vertical="center" wrapText="1"/>
    </xf>
    <xf numFmtId="1" fontId="7" fillId="38" borderId="47" xfId="128" applyNumberFormat="1" applyFont="1" applyFill="1" applyBorder="1" applyAlignment="1">
      <alignment horizontal="center" vertical="center" wrapText="1"/>
    </xf>
    <xf numFmtId="1" fontId="25" fillId="0" borderId="51" xfId="128" applyNumberFormat="1" applyFont="1" applyBorder="1" applyAlignment="1">
      <alignment wrapText="1"/>
    </xf>
    <xf numFmtId="1" fontId="25" fillId="0" borderId="84" xfId="128" applyNumberFormat="1" applyFont="1" applyBorder="1" applyAlignment="1">
      <alignment wrapText="1"/>
    </xf>
    <xf numFmtId="1" fontId="25" fillId="0" borderId="23" xfId="126" applyNumberFormat="1" applyFont="1" applyBorder="1" applyAlignment="1">
      <alignment horizontal="center" vertical="center" wrapText="1"/>
    </xf>
    <xf numFmtId="1" fontId="25" fillId="0" borderId="74" xfId="126" applyNumberFormat="1" applyFont="1" applyBorder="1" applyAlignment="1">
      <alignment horizontal="center" vertical="center" wrapText="1"/>
    </xf>
    <xf numFmtId="1" fontId="25" fillId="0" borderId="13" xfId="126" applyNumberFormat="1" applyFont="1" applyBorder="1" applyAlignment="1">
      <alignment horizontal="center" vertical="center" wrapText="1"/>
    </xf>
    <xf numFmtId="1" fontId="25" fillId="0" borderId="20" xfId="126" applyNumberFormat="1" applyFont="1" applyBorder="1" applyAlignment="1">
      <alignment horizontal="center" vertical="center" wrapText="1"/>
    </xf>
    <xf numFmtId="1" fontId="7" fillId="38" borderId="25" xfId="128" applyNumberFormat="1" applyFont="1" applyFill="1" applyBorder="1" applyAlignment="1">
      <alignment horizontal="center" vertical="center" wrapText="1"/>
    </xf>
    <xf numFmtId="1" fontId="7" fillId="38" borderId="66" xfId="128" applyNumberFormat="1" applyFont="1" applyFill="1" applyBorder="1" applyAlignment="1">
      <alignment horizontal="center" vertical="center" wrapText="1"/>
    </xf>
    <xf numFmtId="1" fontId="25" fillId="0" borderId="51" xfId="128" applyNumberFormat="1" applyFont="1" applyBorder="1" applyAlignment="1">
      <alignment horizontal="left" wrapText="1"/>
    </xf>
    <xf numFmtId="1" fontId="25" fillId="0" borderId="84" xfId="128" applyNumberFormat="1" applyFont="1" applyBorder="1" applyAlignment="1">
      <alignment horizontal="left" wrapText="1"/>
    </xf>
    <xf numFmtId="1" fontId="25" fillId="0" borderId="51" xfId="128" applyNumberFormat="1" applyFont="1" applyBorder="1"/>
    <xf numFmtId="1" fontId="25" fillId="0" borderId="84" xfId="128" applyNumberFormat="1" applyFont="1" applyBorder="1"/>
    <xf numFmtId="1" fontId="8" fillId="0" borderId="51" xfId="128" applyNumberFormat="1" applyFont="1" applyBorder="1" applyAlignment="1">
      <alignment horizontal="right"/>
    </xf>
    <xf numFmtId="1" fontId="8" fillId="0" borderId="84" xfId="128" applyNumberFormat="1" applyFont="1" applyBorder="1" applyAlignment="1">
      <alignment horizontal="right"/>
    </xf>
    <xf numFmtId="1" fontId="25" fillId="0" borderId="51" xfId="128" applyNumberFormat="1" applyFont="1" applyBorder="1" applyAlignment="1">
      <alignment vertical="center"/>
    </xf>
    <xf numFmtId="1" fontId="25" fillId="0" borderId="84" xfId="128" applyNumberFormat="1" applyFont="1" applyBorder="1" applyAlignment="1">
      <alignment vertical="center"/>
    </xf>
    <xf numFmtId="1" fontId="25" fillId="0" borderId="25" xfId="128" applyNumberFormat="1" applyFont="1" applyBorder="1" applyAlignment="1">
      <alignment horizontal="center" vertical="center" wrapText="1"/>
    </xf>
    <xf numFmtId="1" fontId="25" fillId="0" borderId="12" xfId="128" applyNumberFormat="1" applyFont="1" applyBorder="1" applyAlignment="1">
      <alignment horizontal="center" vertical="center" wrapText="1"/>
    </xf>
    <xf numFmtId="1" fontId="25" fillId="33" borderId="71" xfId="128" applyNumberFormat="1" applyFont="1" applyFill="1" applyBorder="1" applyAlignment="1">
      <alignment horizontal="left"/>
    </xf>
    <xf numFmtId="1" fontId="25" fillId="33" borderId="62" xfId="128" applyNumberFormat="1" applyFont="1" applyFill="1" applyBorder="1" applyAlignment="1">
      <alignment horizontal="left"/>
    </xf>
    <xf numFmtId="1" fontId="25" fillId="0" borderId="23" xfId="128" applyNumberFormat="1" applyFont="1" applyBorder="1" applyAlignment="1">
      <alignment horizontal="left" vertical="center" wrapText="1"/>
    </xf>
    <xf numFmtId="1" fontId="25" fillId="0" borderId="74" xfId="128" applyNumberFormat="1" applyFont="1" applyBorder="1" applyAlignment="1">
      <alignment horizontal="left" vertical="center" wrapText="1"/>
    </xf>
    <xf numFmtId="1" fontId="25" fillId="0" borderId="23" xfId="128" applyNumberFormat="1" applyFont="1" applyBorder="1" applyAlignment="1">
      <alignment horizontal="center" vertical="center" wrapText="1"/>
    </xf>
    <xf numFmtId="1" fontId="25" fillId="0" borderId="74" xfId="128" applyNumberFormat="1" applyFont="1" applyBorder="1" applyAlignment="1">
      <alignment horizontal="center" vertical="center" wrapText="1"/>
    </xf>
    <xf numFmtId="1" fontId="25" fillId="0" borderId="13" xfId="128" applyNumberFormat="1" applyFont="1" applyBorder="1" applyAlignment="1">
      <alignment horizontal="center" vertical="center" wrapText="1"/>
    </xf>
    <xf numFmtId="1" fontId="25" fillId="0" borderId="20" xfId="128" applyNumberFormat="1" applyFont="1" applyBorder="1" applyAlignment="1">
      <alignment horizontal="center" vertical="center" wrapText="1"/>
    </xf>
    <xf numFmtId="1" fontId="25" fillId="0" borderId="51" xfId="131" applyNumberFormat="1" applyFont="1" applyBorder="1" applyAlignment="1">
      <alignment horizontal="left" vertical="center" wrapText="1"/>
    </xf>
    <xf numFmtId="1" fontId="25" fillId="0" borderId="73" xfId="131" applyNumberFormat="1" applyFont="1" applyBorder="1" applyAlignment="1">
      <alignment horizontal="left" vertical="center" wrapText="1"/>
    </xf>
    <xf numFmtId="1" fontId="25" fillId="0" borderId="51" xfId="128" applyNumberFormat="1" applyFont="1" applyBorder="1" applyAlignment="1">
      <alignment horizontal="left"/>
    </xf>
    <xf numFmtId="1" fontId="25" fillId="0" borderId="73" xfId="128" applyNumberFormat="1" applyFont="1" applyBorder="1" applyAlignment="1">
      <alignment horizontal="left"/>
    </xf>
    <xf numFmtId="1" fontId="8" fillId="0" borderId="52" xfId="128" applyNumberFormat="1" applyFont="1" applyBorder="1" applyAlignment="1">
      <alignment horizontal="center" vertical="center"/>
    </xf>
    <xf numFmtId="1" fontId="8" fillId="0" borderId="60" xfId="128" applyNumberFormat="1" applyFont="1" applyBorder="1" applyAlignment="1">
      <alignment horizontal="center" vertical="center"/>
    </xf>
    <xf numFmtId="1" fontId="25" fillId="0" borderId="18" xfId="128" applyNumberFormat="1" applyFont="1" applyBorder="1" applyAlignment="1">
      <alignment vertical="center" wrapText="1"/>
    </xf>
    <xf numFmtId="1" fontId="25" fillId="0" borderId="47" xfId="128" applyNumberFormat="1" applyFont="1" applyBorder="1" applyAlignment="1">
      <alignment vertical="center" wrapText="1"/>
    </xf>
    <xf numFmtId="1" fontId="25" fillId="0" borderId="66" xfId="128" applyNumberFormat="1" applyFont="1" applyBorder="1" applyAlignment="1">
      <alignment horizontal="center" vertical="center" wrapText="1"/>
    </xf>
    <xf numFmtId="1" fontId="8" fillId="0" borderId="71" xfId="128" applyNumberFormat="1" applyFont="1" applyBorder="1" applyAlignment="1">
      <alignment horizontal="center" vertical="center"/>
    </xf>
    <xf numFmtId="1" fontId="8" fillId="0" borderId="62" xfId="128" applyNumberFormat="1" applyFont="1" applyBorder="1" applyAlignment="1">
      <alignment horizontal="center" vertical="center"/>
    </xf>
    <xf numFmtId="1" fontId="25" fillId="0" borderId="18" xfId="127" applyNumberFormat="1" applyFont="1" applyBorder="1" applyAlignment="1">
      <alignment horizontal="center" vertical="center"/>
    </xf>
    <xf numFmtId="1" fontId="25" fillId="0" borderId="47" xfId="127" applyNumberFormat="1" applyFont="1" applyBorder="1" applyAlignment="1">
      <alignment horizontal="center" vertical="center"/>
    </xf>
    <xf numFmtId="1" fontId="25" fillId="0" borderId="25" xfId="0" applyNumberFormat="1" applyFont="1" applyBorder="1" applyAlignment="1">
      <alignment horizontal="center" vertical="center" wrapText="1"/>
    </xf>
    <xf numFmtId="1" fontId="25" fillId="0" borderId="66" xfId="0" applyNumberFormat="1" applyFont="1" applyBorder="1" applyAlignment="1">
      <alignment horizontal="center" vertical="center" wrapText="1"/>
    </xf>
    <xf numFmtId="1" fontId="25" fillId="0" borderId="12" xfId="0" applyNumberFormat="1" applyFont="1" applyBorder="1" applyAlignment="1">
      <alignment horizontal="center" vertical="center" wrapText="1"/>
    </xf>
    <xf numFmtId="1" fontId="8" fillId="0" borderId="0" xfId="128" applyNumberFormat="1" applyFont="1" applyFill="1" applyAlignment="1">
      <alignment horizontal="left" wrapText="1"/>
    </xf>
    <xf numFmtId="1" fontId="7" fillId="33" borderId="25" xfId="123" applyNumberFormat="1" applyFont="1" applyFill="1" applyBorder="1" applyAlignment="1">
      <alignment horizontal="center" vertical="center" wrapText="1"/>
    </xf>
    <xf numFmtId="1" fontId="7" fillId="33" borderId="12" xfId="123" applyNumberFormat="1" applyFont="1" applyFill="1" applyBorder="1" applyAlignment="1">
      <alignment horizontal="center" vertical="center" wrapText="1"/>
    </xf>
    <xf numFmtId="1" fontId="25" fillId="0" borderId="25" xfId="128" applyNumberFormat="1" applyFont="1" applyBorder="1" applyAlignment="1">
      <alignment horizontal="left" vertical="center"/>
    </xf>
    <xf numFmtId="1" fontId="25" fillId="0" borderId="12" xfId="128" applyNumberFormat="1" applyFont="1" applyBorder="1" applyAlignment="1">
      <alignment horizontal="left" vertical="center"/>
    </xf>
    <xf numFmtId="1" fontId="25" fillId="0" borderId="13" xfId="128" applyNumberFormat="1" applyFont="1" applyBorder="1" applyAlignment="1">
      <alignment horizontal="left" vertical="center"/>
    </xf>
    <xf numFmtId="1" fontId="25" fillId="0" borderId="20" xfId="128" applyNumberFormat="1" applyFont="1" applyBorder="1" applyAlignment="1">
      <alignment horizontal="left" vertical="center"/>
    </xf>
    <xf numFmtId="1" fontId="7" fillId="38" borderId="12" xfId="128" applyNumberFormat="1" applyFont="1" applyFill="1" applyBorder="1" applyAlignment="1">
      <alignment horizontal="center" vertical="center" wrapText="1"/>
    </xf>
    <xf numFmtId="1" fontId="25" fillId="0" borderId="13" xfId="131" applyNumberFormat="1" applyFont="1" applyBorder="1" applyAlignment="1">
      <alignment horizontal="left" vertical="center" wrapText="1"/>
    </xf>
    <xf numFmtId="1" fontId="25" fillId="0" borderId="20" xfId="131" applyNumberFormat="1" applyFont="1" applyBorder="1" applyAlignment="1">
      <alignment horizontal="left" vertical="center" wrapText="1"/>
    </xf>
    <xf numFmtId="1" fontId="25" fillId="0" borderId="18" xfId="128" quotePrefix="1" applyNumberFormat="1" applyFont="1" applyBorder="1" applyAlignment="1">
      <alignment horizontal="center" vertical="center" wrapText="1"/>
    </xf>
    <xf numFmtId="1" fontId="25" fillId="0" borderId="48" xfId="128" quotePrefix="1" applyNumberFormat="1" applyFont="1" applyBorder="1" applyAlignment="1">
      <alignment horizontal="center" vertical="center" wrapText="1"/>
    </xf>
    <xf numFmtId="1" fontId="25" fillId="0" borderId="47" xfId="128" quotePrefix="1" applyNumberFormat="1" applyFont="1" applyBorder="1" applyAlignment="1">
      <alignment horizontal="center" vertical="center" wrapText="1"/>
    </xf>
    <xf numFmtId="1" fontId="8" fillId="0" borderId="4" xfId="128" applyNumberFormat="1" applyFont="1" applyBorder="1" applyAlignment="1">
      <alignment horizontal="center" vertical="center" wrapText="1"/>
    </xf>
    <xf numFmtId="1" fontId="25" fillId="0" borderId="4" xfId="128" applyNumberFormat="1" applyFont="1" applyBorder="1" applyAlignment="1">
      <alignment horizontal="center" vertical="center" wrapText="1"/>
    </xf>
    <xf numFmtId="1" fontId="25" fillId="33" borderId="16" xfId="128" applyNumberFormat="1" applyFont="1" applyFill="1" applyBorder="1" applyAlignment="1">
      <alignment horizontal="left"/>
    </xf>
    <xf numFmtId="1" fontId="25" fillId="0" borderId="51" xfId="128" applyNumberFormat="1" applyFont="1" applyBorder="1" applyAlignment="1">
      <alignment horizontal="left" vertical="center"/>
    </xf>
    <xf numFmtId="1" fontId="25" fillId="0" borderId="73" xfId="128" applyNumberFormat="1" applyFont="1" applyBorder="1" applyAlignment="1">
      <alignment horizontal="left" vertical="center"/>
    </xf>
    <xf numFmtId="1" fontId="8" fillId="0" borderId="4" xfId="132" applyNumberFormat="1" applyFont="1" applyBorder="1" applyAlignment="1">
      <alignment horizontal="center" vertical="center"/>
    </xf>
    <xf numFmtId="1" fontId="25" fillId="0" borderId="70" xfId="128" applyNumberFormat="1" applyFont="1" applyBorder="1" applyAlignment="1">
      <alignment horizontal="center" vertical="center" wrapText="1"/>
    </xf>
    <xf numFmtId="1" fontId="8" fillId="0" borderId="69" xfId="132" quotePrefix="1" applyNumberFormat="1" applyFont="1" applyBorder="1" applyAlignment="1">
      <alignment horizontal="left"/>
    </xf>
    <xf numFmtId="1" fontId="8" fillId="0" borderId="48" xfId="132" applyNumberFormat="1" applyFont="1" applyBorder="1" applyAlignment="1">
      <alignment horizontal="left" wrapText="1"/>
    </xf>
    <xf numFmtId="1" fontId="8" fillId="0" borderId="23" xfId="128" applyNumberFormat="1" applyFont="1" applyBorder="1" applyAlignment="1">
      <alignment horizontal="center" vertical="center" wrapText="1"/>
    </xf>
    <xf numFmtId="1" fontId="8" fillId="0" borderId="11" xfId="128" applyNumberFormat="1" applyFont="1" applyBorder="1" applyAlignment="1">
      <alignment horizontal="center" vertical="center" wrapText="1"/>
    </xf>
    <xf numFmtId="1" fontId="8" fillId="0" borderId="70" xfId="128" applyNumberFormat="1" applyFont="1" applyBorder="1" applyAlignment="1">
      <alignment horizontal="center" vertical="center" wrapText="1"/>
    </xf>
    <xf numFmtId="1" fontId="8" fillId="0" borderId="0" xfId="128" applyNumberFormat="1" applyFont="1" applyAlignment="1">
      <alignment horizontal="center" vertical="center" wrapText="1"/>
    </xf>
    <xf numFmtId="1" fontId="8" fillId="0" borderId="13" xfId="128" applyNumberFormat="1" applyFont="1" applyBorder="1" applyAlignment="1">
      <alignment horizontal="center" vertical="center" wrapText="1"/>
    </xf>
    <xf numFmtId="1" fontId="8" fillId="0" borderId="69" xfId="128" applyNumberFormat="1" applyFont="1" applyBorder="1" applyAlignment="1">
      <alignment horizontal="center" vertical="center" wrapText="1"/>
    </xf>
    <xf numFmtId="1" fontId="7" fillId="38" borderId="48" xfId="123" applyNumberFormat="1" applyFont="1" applyFill="1" applyBorder="1" applyAlignment="1">
      <alignment horizontal="center" vertical="center"/>
    </xf>
    <xf numFmtId="1" fontId="8" fillId="0" borderId="48" xfId="132" quotePrefix="1" applyNumberFormat="1" applyFont="1" applyBorder="1" applyAlignment="1">
      <alignment horizontal="left"/>
    </xf>
    <xf numFmtId="1" fontId="7" fillId="38" borderId="90" xfId="123" applyNumberFormat="1" applyFont="1" applyFill="1" applyBorder="1" applyAlignment="1">
      <alignment horizontal="center" vertical="center"/>
    </xf>
    <xf numFmtId="1" fontId="7" fillId="38" borderId="41" xfId="123" applyNumberFormat="1" applyFont="1" applyFill="1" applyBorder="1" applyAlignment="1">
      <alignment horizontal="center" vertical="center"/>
    </xf>
    <xf numFmtId="1" fontId="8" fillId="0" borderId="18" xfId="132" quotePrefix="1" applyNumberFormat="1" applyFont="1" applyBorder="1" applyAlignment="1">
      <alignment horizontal="left"/>
    </xf>
    <xf numFmtId="1" fontId="7" fillId="38" borderId="11" xfId="123" applyNumberFormat="1" applyFont="1" applyFill="1" applyBorder="1" applyAlignment="1">
      <alignment horizontal="center" vertical="center" wrapText="1"/>
    </xf>
    <xf numFmtId="1" fontId="7" fillId="38" borderId="69" xfId="123" applyNumberFormat="1" applyFont="1" applyFill="1" applyBorder="1" applyAlignment="1">
      <alignment horizontal="center" vertical="center" wrapText="1"/>
    </xf>
    <xf numFmtId="1" fontId="7" fillId="0" borderId="25" xfId="128" applyNumberFormat="1" applyFont="1" applyBorder="1" applyAlignment="1">
      <alignment horizontal="center" vertical="center" wrapText="1"/>
    </xf>
    <xf numFmtId="1" fontId="7" fillId="0" borderId="66" xfId="128" applyNumberFormat="1" applyFont="1" applyBorder="1" applyAlignment="1">
      <alignment horizontal="center" vertical="center" wrapText="1"/>
    </xf>
    <xf numFmtId="1" fontId="7" fillId="0" borderId="12" xfId="128" applyNumberFormat="1" applyFont="1" applyBorder="1" applyAlignment="1">
      <alignment horizontal="center" vertical="center" wrapText="1"/>
    </xf>
    <xf numFmtId="1" fontId="7" fillId="35" borderId="38" xfId="128" applyNumberFormat="1" applyFont="1" applyFill="1" applyBorder="1" applyAlignment="1">
      <alignment horizontal="center" vertical="center" wrapText="1"/>
    </xf>
    <xf numFmtId="1" fontId="7" fillId="35" borderId="40" xfId="128" applyNumberFormat="1" applyFont="1" applyFill="1" applyBorder="1" applyAlignment="1">
      <alignment horizontal="center" vertical="center" wrapText="1"/>
    </xf>
    <xf numFmtId="1" fontId="7" fillId="35" borderId="41" xfId="128" applyNumberFormat="1" applyFont="1" applyFill="1" applyBorder="1" applyAlignment="1">
      <alignment horizontal="center" vertical="center" wrapText="1"/>
    </xf>
    <xf numFmtId="1" fontId="7" fillId="33" borderId="66" xfId="123" applyNumberFormat="1" applyFont="1" applyFill="1" applyBorder="1" applyAlignment="1">
      <alignment horizontal="center" vertical="center" wrapText="1"/>
    </xf>
    <xf numFmtId="1" fontId="7" fillId="49" borderId="18" xfId="76" applyNumberFormat="1" applyFont="1" applyFill="1" applyBorder="1" applyAlignment="1">
      <alignment horizontal="center" vertical="center" wrapText="1"/>
    </xf>
    <xf numFmtId="1" fontId="7" fillId="49" borderId="47" xfId="76" applyNumberFormat="1" applyFont="1" applyFill="1" applyBorder="1" applyAlignment="1">
      <alignment horizontal="center" vertical="center" wrapText="1"/>
    </xf>
    <xf numFmtId="1" fontId="7" fillId="22" borderId="38" xfId="128" applyNumberFormat="1" applyFont="1" applyFill="1" applyBorder="1" applyAlignment="1">
      <alignment horizontal="center" vertical="center" wrapText="1"/>
    </xf>
    <xf numFmtId="1" fontId="7" fillId="22" borderId="40" xfId="128" applyNumberFormat="1" applyFont="1" applyFill="1" applyBorder="1" applyAlignment="1">
      <alignment horizontal="center" vertical="center" wrapText="1"/>
    </xf>
    <xf numFmtId="1" fontId="7" fillId="22" borderId="41" xfId="128" applyNumberFormat="1" applyFont="1" applyFill="1" applyBorder="1" applyAlignment="1">
      <alignment horizontal="center" vertical="center" wrapText="1"/>
    </xf>
    <xf numFmtId="1" fontId="8" fillId="0" borderId="69" xfId="128" applyNumberFormat="1" applyFont="1" applyBorder="1" applyAlignment="1">
      <alignment horizontal="left" wrapText="1"/>
    </xf>
    <xf numFmtId="1" fontId="7" fillId="49" borderId="23" xfId="76" applyNumberFormat="1" applyFont="1" applyFill="1" applyBorder="1" applyAlignment="1">
      <alignment horizontal="center" vertical="center" wrapText="1"/>
    </xf>
    <xf numFmtId="1" fontId="7" fillId="49" borderId="11" xfId="76" applyNumberFormat="1" applyFont="1" applyFill="1" applyBorder="1" applyAlignment="1">
      <alignment horizontal="center" vertical="center" wrapText="1"/>
    </xf>
    <xf numFmtId="1" fontId="7" fillId="49" borderId="13" xfId="76" applyNumberFormat="1" applyFont="1" applyFill="1" applyBorder="1" applyAlignment="1">
      <alignment horizontal="center" vertical="center" wrapText="1"/>
    </xf>
    <xf numFmtId="1" fontId="7" fillId="49" borderId="69" xfId="76" applyNumberFormat="1" applyFont="1" applyFill="1" applyBorder="1" applyAlignment="1">
      <alignment horizontal="center" vertical="center" wrapText="1"/>
    </xf>
    <xf numFmtId="1" fontId="7" fillId="38" borderId="66" xfId="123" applyNumberFormat="1" applyFont="1" applyFill="1" applyBorder="1" applyAlignment="1">
      <alignment horizontal="center" vertical="center" wrapText="1"/>
    </xf>
    <xf numFmtId="1" fontId="7" fillId="38" borderId="38" xfId="123" applyNumberFormat="1" applyFont="1" applyFill="1" applyBorder="1" applyAlignment="1">
      <alignment horizontal="center" vertical="center"/>
    </xf>
    <xf numFmtId="1" fontId="7" fillId="38" borderId="74" xfId="123" applyNumberFormat="1" applyFont="1" applyFill="1" applyBorder="1" applyAlignment="1">
      <alignment horizontal="center" vertical="center" wrapText="1"/>
    </xf>
    <xf numFmtId="1" fontId="7" fillId="38" borderId="20" xfId="123" applyNumberFormat="1" applyFont="1" applyFill="1" applyBorder="1" applyAlignment="1">
      <alignment horizontal="center" vertical="center" wrapText="1"/>
    </xf>
    <xf numFmtId="1" fontId="7" fillId="38" borderId="4" xfId="123" applyNumberFormat="1" applyFont="1" applyFill="1" applyBorder="1" applyAlignment="1">
      <alignment horizontal="center" vertical="center"/>
    </xf>
    <xf numFmtId="1" fontId="7" fillId="22" borderId="23" xfId="128" applyNumberFormat="1" applyFont="1" applyFill="1" applyBorder="1" applyAlignment="1">
      <alignment horizontal="center" vertical="center" wrapText="1"/>
    </xf>
    <xf numFmtId="1" fontId="7" fillId="22" borderId="11" xfId="128" applyNumberFormat="1" applyFont="1" applyFill="1" applyBorder="1" applyAlignment="1">
      <alignment horizontal="center" vertical="center" wrapText="1"/>
    </xf>
    <xf numFmtId="1" fontId="7" fillId="22" borderId="74" xfId="128" applyNumberFormat="1" applyFont="1" applyFill="1" applyBorder="1" applyAlignment="1">
      <alignment horizontal="center" vertical="center" wrapText="1"/>
    </xf>
    <xf numFmtId="1" fontId="7" fillId="22" borderId="70" xfId="128" applyNumberFormat="1" applyFont="1" applyFill="1" applyBorder="1" applyAlignment="1">
      <alignment horizontal="center" vertical="center" wrapText="1"/>
    </xf>
    <xf numFmtId="1" fontId="7" fillId="22" borderId="0" xfId="128" applyNumberFormat="1" applyFont="1" applyFill="1" applyAlignment="1">
      <alignment horizontal="center" vertical="center" wrapText="1"/>
    </xf>
    <xf numFmtId="1" fontId="7" fillId="22" borderId="56" xfId="128" applyNumberFormat="1" applyFont="1" applyFill="1" applyBorder="1" applyAlignment="1">
      <alignment horizontal="center" vertical="center" wrapText="1"/>
    </xf>
    <xf numFmtId="1" fontId="7" fillId="22" borderId="4" xfId="128" applyNumberFormat="1" applyFont="1" applyFill="1" applyBorder="1" applyAlignment="1">
      <alignment horizontal="center" vertical="center" wrapText="1"/>
    </xf>
    <xf numFmtId="1" fontId="8" fillId="0" borderId="74" xfId="128" applyNumberFormat="1" applyFont="1" applyBorder="1" applyAlignment="1">
      <alignment horizontal="center" vertical="center" wrapText="1"/>
    </xf>
    <xf numFmtId="1" fontId="8" fillId="0" borderId="20" xfId="128" applyNumberFormat="1" applyFont="1" applyBorder="1" applyAlignment="1">
      <alignment horizontal="center" vertical="center" wrapText="1"/>
    </xf>
    <xf numFmtId="1" fontId="8" fillId="0" borderId="56" xfId="128" applyNumberFormat="1" applyFont="1" applyBorder="1" applyAlignment="1">
      <alignment horizontal="center" vertical="center" wrapText="1"/>
    </xf>
    <xf numFmtId="1" fontId="7" fillId="35" borderId="48" xfId="128" applyNumberFormat="1" applyFont="1" applyFill="1" applyBorder="1" applyAlignment="1">
      <alignment horizontal="center" vertical="center" wrapText="1"/>
    </xf>
    <xf numFmtId="1" fontId="7" fillId="35" borderId="47" xfId="128" applyNumberFormat="1" applyFont="1" applyFill="1" applyBorder="1" applyAlignment="1">
      <alignment horizontal="center" vertical="center" wrapText="1"/>
    </xf>
    <xf numFmtId="1" fontId="8" fillId="33" borderId="48" xfId="76" applyNumberFormat="1" applyFont="1" applyFill="1" applyBorder="1" applyAlignment="1">
      <alignment horizontal="left"/>
    </xf>
    <xf numFmtId="1" fontId="7" fillId="36" borderId="11" xfId="123" applyNumberFormat="1" applyFont="1" applyFill="1" applyBorder="1" applyAlignment="1">
      <alignment horizontal="center" vertical="center" wrapText="1"/>
    </xf>
    <xf numFmtId="1" fontId="7" fillId="36" borderId="74" xfId="123" applyNumberFormat="1" applyFont="1" applyFill="1" applyBorder="1" applyAlignment="1">
      <alignment horizontal="center" vertical="center" wrapText="1"/>
    </xf>
    <xf numFmtId="1" fontId="7" fillId="38" borderId="23" xfId="123" applyNumberFormat="1" applyFont="1" applyFill="1" applyBorder="1" applyAlignment="1">
      <alignment horizontal="center" vertical="center"/>
    </xf>
    <xf numFmtId="1" fontId="7" fillId="38" borderId="70" xfId="123" applyNumberFormat="1" applyFont="1" applyFill="1" applyBorder="1" applyAlignment="1">
      <alignment horizontal="center" vertical="center"/>
    </xf>
    <xf numFmtId="1" fontId="7" fillId="38" borderId="13" xfId="123" applyNumberFormat="1" applyFont="1" applyFill="1" applyBorder="1" applyAlignment="1">
      <alignment horizontal="center" vertical="center"/>
    </xf>
    <xf numFmtId="1" fontId="7" fillId="38" borderId="23" xfId="123" applyNumberFormat="1" applyFont="1" applyFill="1" applyBorder="1" applyAlignment="1">
      <alignment horizontal="center" vertical="center" wrapText="1"/>
    </xf>
    <xf numFmtId="1" fontId="7" fillId="38" borderId="13" xfId="123" applyNumberFormat="1" applyFont="1" applyFill="1" applyBorder="1" applyAlignment="1">
      <alignment horizontal="center" vertical="center" wrapText="1"/>
    </xf>
    <xf numFmtId="1" fontId="7" fillId="36" borderId="47" xfId="123" applyNumberFormat="1" applyFont="1" applyFill="1" applyBorder="1" applyAlignment="1">
      <alignment horizontal="center" vertical="center" wrapText="1"/>
    </xf>
    <xf numFmtId="1" fontId="7" fillId="36" borderId="4" xfId="123" applyNumberFormat="1" applyFont="1" applyFill="1" applyBorder="1" applyAlignment="1">
      <alignment horizontal="center" vertical="center" wrapText="1"/>
    </xf>
    <xf numFmtId="1" fontId="7" fillId="36" borderId="25" xfId="123" applyNumberFormat="1" applyFont="1" applyFill="1" applyBorder="1" applyAlignment="1">
      <alignment horizontal="center" vertical="center" wrapText="1"/>
    </xf>
    <xf numFmtId="1" fontId="7" fillId="36" borderId="66" xfId="123" applyNumberFormat="1" applyFont="1" applyFill="1" applyBorder="1" applyAlignment="1">
      <alignment horizontal="center" vertical="center" wrapText="1"/>
    </xf>
    <xf numFmtId="1" fontId="7" fillId="36" borderId="12" xfId="123" applyNumberFormat="1" applyFont="1" applyFill="1" applyBorder="1" applyAlignment="1">
      <alignment horizontal="center" vertical="center" wrapText="1"/>
    </xf>
    <xf numFmtId="1" fontId="7" fillId="22" borderId="47" xfId="128" applyNumberFormat="1" applyFont="1" applyFill="1" applyBorder="1" applyAlignment="1">
      <alignment horizontal="center" vertical="center" wrapText="1"/>
    </xf>
    <xf numFmtId="1" fontId="25" fillId="0" borderId="71" xfId="128" applyNumberFormat="1" applyFont="1" applyFill="1" applyBorder="1" applyAlignment="1">
      <alignment horizontal="left" vertical="center"/>
    </xf>
    <xf numFmtId="1" fontId="25" fillId="0" borderId="42" xfId="128" applyNumberFormat="1" applyFont="1" applyFill="1" applyBorder="1" applyAlignment="1">
      <alignment horizontal="left" vertical="center"/>
    </xf>
    <xf numFmtId="1" fontId="25" fillId="0" borderId="71" xfId="128" applyNumberFormat="1" applyFont="1" applyBorder="1" applyAlignment="1">
      <alignment horizontal="left" vertical="center"/>
    </xf>
    <xf numFmtId="1" fontId="25" fillId="0" borderId="42" xfId="128" applyNumberFormat="1" applyFont="1" applyBorder="1" applyAlignment="1">
      <alignment horizontal="left" vertical="center"/>
    </xf>
    <xf numFmtId="1" fontId="25" fillId="0" borderId="68" xfId="128" applyNumberFormat="1" applyFont="1" applyBorder="1" applyAlignment="1">
      <alignment horizontal="left" vertical="center"/>
    </xf>
    <xf numFmtId="1" fontId="25" fillId="0" borderId="44" xfId="128" applyNumberFormat="1" applyFont="1" applyBorder="1" applyAlignment="1">
      <alignment horizontal="left" vertical="center"/>
    </xf>
    <xf numFmtId="1" fontId="25" fillId="0" borderId="62" xfId="128" applyNumberFormat="1" applyFont="1" applyBorder="1" applyAlignment="1">
      <alignment horizontal="left" vertical="center"/>
    </xf>
    <xf numFmtId="1" fontId="8" fillId="33" borderId="4" xfId="75" applyNumberFormat="1" applyFont="1" applyFill="1" applyBorder="1" applyAlignment="1">
      <alignment horizontal="center" vertical="center" wrapText="1"/>
    </xf>
    <xf numFmtId="1" fontId="8" fillId="33" borderId="18" xfId="75" applyNumberFormat="1" applyFont="1" applyFill="1" applyBorder="1" applyAlignment="1">
      <alignment horizontal="center" vertical="center" wrapText="1"/>
    </xf>
    <xf numFmtId="1" fontId="8" fillId="0" borderId="18" xfId="128" applyNumberFormat="1" applyFont="1" applyBorder="1" applyAlignment="1">
      <alignment horizontal="center" vertical="center"/>
    </xf>
    <xf numFmtId="1" fontId="8" fillId="0" borderId="47" xfId="128" applyNumberFormat="1" applyFont="1" applyBorder="1" applyAlignment="1">
      <alignment horizontal="center" vertical="center"/>
    </xf>
    <xf numFmtId="1" fontId="25" fillId="0" borderId="18" xfId="128" applyNumberFormat="1" applyFont="1" applyBorder="1" applyAlignment="1">
      <alignment horizontal="left" vertical="center" wrapText="1"/>
    </xf>
    <xf numFmtId="1" fontId="25" fillId="0" borderId="48" xfId="128" applyNumberFormat="1" applyFont="1" applyBorder="1" applyAlignment="1">
      <alignment horizontal="left" vertical="center" wrapText="1"/>
    </xf>
    <xf numFmtId="1" fontId="25" fillId="0" borderId="66" xfId="128" quotePrefix="1" applyNumberFormat="1" applyFont="1" applyBorder="1" applyAlignment="1">
      <alignment horizontal="center" vertical="center" wrapText="1"/>
    </xf>
    <xf numFmtId="1" fontId="25" fillId="0" borderId="12" xfId="128" quotePrefix="1" applyNumberFormat="1" applyFont="1" applyBorder="1" applyAlignment="1">
      <alignment horizontal="center" vertical="center" wrapText="1"/>
    </xf>
    <xf numFmtId="1" fontId="25" fillId="33" borderId="18" xfId="128" applyNumberFormat="1" applyFont="1" applyFill="1" applyBorder="1" applyAlignment="1">
      <alignment horizontal="left" vertical="center" wrapText="1"/>
    </xf>
    <xf numFmtId="1" fontId="25" fillId="33" borderId="47" xfId="128" applyNumberFormat="1" applyFont="1" applyFill="1" applyBorder="1" applyAlignment="1">
      <alignment horizontal="left" vertical="center" wrapText="1"/>
    </xf>
    <xf numFmtId="1" fontId="8" fillId="0" borderId="48" xfId="128" applyNumberFormat="1" applyFont="1" applyBorder="1" applyAlignment="1">
      <alignment horizontal="center" vertical="center"/>
    </xf>
    <xf numFmtId="1" fontId="8" fillId="0" borderId="18" xfId="128" applyNumberFormat="1" applyFont="1" applyBorder="1" applyAlignment="1">
      <alignment horizontal="center" vertical="center" wrapText="1"/>
    </xf>
    <xf numFmtId="0" fontId="25" fillId="0" borderId="51" xfId="128" applyFont="1" applyBorder="1" applyAlignment="1">
      <alignment horizontal="left" wrapText="1"/>
    </xf>
    <xf numFmtId="0" fontId="25" fillId="0" borderId="84" xfId="128" applyFont="1" applyBorder="1" applyAlignment="1">
      <alignment horizontal="left" wrapText="1"/>
    </xf>
    <xf numFmtId="0" fontId="22" fillId="27" borderId="76" xfId="0" applyFont="1" applyFill="1" applyBorder="1" applyAlignment="1">
      <alignment horizontal="center" vertical="center" wrapText="1"/>
    </xf>
    <xf numFmtId="0" fontId="22" fillId="27" borderId="77" xfId="0" applyFont="1" applyFill="1" applyBorder="1" applyAlignment="1">
      <alignment horizontal="center" vertical="center" wrapText="1"/>
    </xf>
    <xf numFmtId="0" fontId="22" fillId="27" borderId="78" xfId="0" applyFont="1" applyFill="1" applyBorder="1" applyAlignment="1">
      <alignment horizontal="center" vertical="center" wrapText="1"/>
    </xf>
    <xf numFmtId="0" fontId="23" fillId="30" borderId="27" xfId="0" applyFont="1" applyFill="1" applyBorder="1" applyAlignment="1" applyProtection="1">
      <alignment horizontal="center" vertical="center" wrapText="1"/>
      <protection hidden="1"/>
    </xf>
    <xf numFmtId="0" fontId="23" fillId="30" borderId="79" xfId="0" applyFont="1" applyFill="1" applyBorder="1" applyAlignment="1" applyProtection="1">
      <alignment horizontal="center" vertical="center" wrapText="1"/>
      <protection hidden="1"/>
    </xf>
    <xf numFmtId="0" fontId="23" fillId="30" borderId="29" xfId="0" applyFont="1" applyFill="1" applyBorder="1" applyAlignment="1" applyProtection="1">
      <alignment horizontal="center" vertical="center" wrapText="1"/>
      <protection hidden="1"/>
    </xf>
    <xf numFmtId="0" fontId="23" fillId="30" borderId="80" xfId="0" applyFont="1" applyFill="1" applyBorder="1" applyAlignment="1" applyProtection="1">
      <alignment horizontal="center" vertical="center" wrapText="1"/>
      <protection hidden="1"/>
    </xf>
    <xf numFmtId="0" fontId="23" fillId="30" borderId="81" xfId="0" applyFont="1" applyFill="1" applyBorder="1" applyAlignment="1" applyProtection="1">
      <alignment horizontal="center" vertical="center" wrapText="1"/>
      <protection hidden="1"/>
    </xf>
    <xf numFmtId="0" fontId="23" fillId="30" borderId="82" xfId="0" applyFont="1" applyFill="1" applyBorder="1" applyAlignment="1" applyProtection="1">
      <alignment horizontal="center" vertical="center" wrapText="1"/>
      <protection hidden="1"/>
    </xf>
  </cellXfs>
  <cellStyles count="146">
    <cellStyle name="20% - Énfasis1" xfId="1" builtinId="30" customBuiltin="1"/>
    <cellStyle name="20% - Énfasis1 2" xfId="2" xr:uid="{00000000-0005-0000-0000-000001000000}"/>
    <cellStyle name="20% - Énfasis1 2 2" xfId="3" xr:uid="{00000000-0005-0000-0000-000002000000}"/>
    <cellStyle name="20% - Énfasis1 3" xfId="4" xr:uid="{00000000-0005-0000-0000-000003000000}"/>
    <cellStyle name="20% - Énfasis2" xfId="5" builtinId="34" customBuiltin="1"/>
    <cellStyle name="20% - Énfasis2 2" xfId="6" xr:uid="{00000000-0005-0000-0000-000005000000}"/>
    <cellStyle name="20% - Énfasis2 2 2" xfId="7" xr:uid="{00000000-0005-0000-0000-000006000000}"/>
    <cellStyle name="20% - Énfasis2 3" xfId="8" xr:uid="{00000000-0005-0000-0000-000007000000}"/>
    <cellStyle name="20% - Énfasis3" xfId="9" builtinId="38" customBuiltin="1"/>
    <cellStyle name="20% - Énfasis3 2" xfId="10" xr:uid="{00000000-0005-0000-0000-000009000000}"/>
    <cellStyle name="20% - Énfasis3 2 2" xfId="11" xr:uid="{00000000-0005-0000-0000-00000A000000}"/>
    <cellStyle name="20% - Énfasis3 3" xfId="12" xr:uid="{00000000-0005-0000-0000-00000B000000}"/>
    <cellStyle name="20% - Énfasis4" xfId="13" builtinId="42" customBuiltin="1"/>
    <cellStyle name="20% - Énfasis4 2" xfId="14" xr:uid="{00000000-0005-0000-0000-00000D000000}"/>
    <cellStyle name="20% - Énfasis4 2 2" xfId="15" xr:uid="{00000000-0005-0000-0000-00000E000000}"/>
    <cellStyle name="20% - Énfasis4 3" xfId="16" xr:uid="{00000000-0005-0000-0000-00000F000000}"/>
    <cellStyle name="20% - Énfasis5" xfId="17" builtinId="46" customBuiltin="1"/>
    <cellStyle name="20% - Énfasis5 2" xfId="18" xr:uid="{00000000-0005-0000-0000-000011000000}"/>
    <cellStyle name="20% - Énfasis5 2 2" xfId="19" xr:uid="{00000000-0005-0000-0000-000012000000}"/>
    <cellStyle name="20% - Énfasis5 3" xfId="20" xr:uid="{00000000-0005-0000-0000-000013000000}"/>
    <cellStyle name="20% - Énfasis6" xfId="21" builtinId="50" customBuiltin="1"/>
    <cellStyle name="20% - Énfasis6 2" xfId="22" xr:uid="{00000000-0005-0000-0000-000015000000}"/>
    <cellStyle name="20% - Énfasis6 2 2" xfId="23" xr:uid="{00000000-0005-0000-0000-000016000000}"/>
    <cellStyle name="20% - Énfasis6 3" xfId="24" xr:uid="{00000000-0005-0000-0000-000017000000}"/>
    <cellStyle name="40% - Énfasis1" xfId="25" builtinId="31" customBuiltin="1"/>
    <cellStyle name="40% - Énfasis1 2" xfId="26" xr:uid="{00000000-0005-0000-0000-000019000000}"/>
    <cellStyle name="40% - Énfasis1 2 2" xfId="27" xr:uid="{00000000-0005-0000-0000-00001A000000}"/>
    <cellStyle name="40% - Énfasis1 3" xfId="28" xr:uid="{00000000-0005-0000-0000-00001B000000}"/>
    <cellStyle name="40% - Énfasis2" xfId="29" builtinId="35" customBuiltin="1"/>
    <cellStyle name="40% - Énfasis2 2" xfId="30" xr:uid="{00000000-0005-0000-0000-00001D000000}"/>
    <cellStyle name="40% - Énfasis2 2 2" xfId="31" xr:uid="{00000000-0005-0000-0000-00001E000000}"/>
    <cellStyle name="40% - Énfasis2 3" xfId="32" xr:uid="{00000000-0005-0000-0000-00001F000000}"/>
    <cellStyle name="40% - Énfasis3" xfId="33" builtinId="39" customBuiltin="1"/>
    <cellStyle name="40% - Énfasis3 2" xfId="34" xr:uid="{00000000-0005-0000-0000-000021000000}"/>
    <cellStyle name="40% - Énfasis3 2 2" xfId="35" xr:uid="{00000000-0005-0000-0000-000022000000}"/>
    <cellStyle name="40% - Énfasis3 3" xfId="36" xr:uid="{00000000-0005-0000-0000-000023000000}"/>
    <cellStyle name="40% - Énfasis4" xfId="37" builtinId="43" customBuiltin="1"/>
    <cellStyle name="40% - Énfasis4 2" xfId="38" xr:uid="{00000000-0005-0000-0000-000025000000}"/>
    <cellStyle name="40% - Énfasis4 2 2" xfId="39" xr:uid="{00000000-0005-0000-0000-000026000000}"/>
    <cellStyle name="40% - Énfasis4 3" xfId="40" xr:uid="{00000000-0005-0000-0000-000027000000}"/>
    <cellStyle name="40% - Énfasis5" xfId="41" builtinId="47" customBuiltin="1"/>
    <cellStyle name="40% - Énfasis5 2" xfId="42" xr:uid="{00000000-0005-0000-0000-000029000000}"/>
    <cellStyle name="40% - Énfasis5 2 2" xfId="43" xr:uid="{00000000-0005-0000-0000-00002A000000}"/>
    <cellStyle name="40% - Énfasis5 3" xfId="44" xr:uid="{00000000-0005-0000-0000-00002B000000}"/>
    <cellStyle name="40% - Énfasis6" xfId="45" builtinId="51" customBuiltin="1"/>
    <cellStyle name="40% - Énfasis6 2" xfId="46" xr:uid="{00000000-0005-0000-0000-00002D000000}"/>
    <cellStyle name="40% - Énfasis6 2 2" xfId="47" xr:uid="{00000000-0005-0000-0000-00002E000000}"/>
    <cellStyle name="40% - Énfasis6 3" xfId="48" xr:uid="{00000000-0005-0000-0000-00002F000000}"/>
    <cellStyle name="60% - Énfasis1" xfId="49" builtinId="32" customBuiltin="1"/>
    <cellStyle name="60% - Énfasis2" xfId="50" builtinId="36" customBuiltin="1"/>
    <cellStyle name="60% - Énfasis3" xfId="51" builtinId="40" customBuiltin="1"/>
    <cellStyle name="60% - Énfasis4" xfId="52" builtinId="44" customBuiltin="1"/>
    <cellStyle name="60% - Énfasis5" xfId="53" builtinId="48" customBuiltin="1"/>
    <cellStyle name="60% - Énfasis6" xfId="54" builtinId="52" customBuiltin="1"/>
    <cellStyle name="Buena 2" xfId="55" xr:uid="{00000000-0005-0000-0000-000036000000}"/>
    <cellStyle name="Cálculo" xfId="56" builtinId="22" customBuiltin="1"/>
    <cellStyle name="Celda de comprobación" xfId="57" builtinId="23" customBuiltin="1"/>
    <cellStyle name="Celda vinculada" xfId="58" builtinId="24" customBuiltin="1"/>
    <cellStyle name="Encabezado 4" xfId="59" builtinId="19" customBuiltin="1"/>
    <cellStyle name="Énfasis1" xfId="60" builtinId="29" customBuiltin="1"/>
    <cellStyle name="Énfasis2" xfId="61" builtinId="33" customBuiltin="1"/>
    <cellStyle name="Énfasis3" xfId="62" builtinId="37" customBuiltin="1"/>
    <cellStyle name="Énfasis4" xfId="63" builtinId="41" customBuiltin="1"/>
    <cellStyle name="Énfasis5" xfId="64" builtinId="45" customBuiltin="1"/>
    <cellStyle name="Énfasis6" xfId="65" builtinId="49" customBuiltin="1"/>
    <cellStyle name="Entrada" xfId="66" builtinId="20" customBuiltin="1"/>
    <cellStyle name="Escribir" xfId="67" xr:uid="{00000000-0005-0000-0000-000042000000}"/>
    <cellStyle name="Escribir 2" xfId="68" xr:uid="{00000000-0005-0000-0000-000043000000}"/>
    <cellStyle name="Escribir 2 2" xfId="69" xr:uid="{00000000-0005-0000-0000-000044000000}"/>
    <cellStyle name="Escribir_SBM-09V1.1" xfId="70" xr:uid="{00000000-0005-0000-0000-000045000000}"/>
    <cellStyle name="Euro" xfId="71" xr:uid="{00000000-0005-0000-0000-000046000000}"/>
    <cellStyle name="Euro 2" xfId="72" xr:uid="{00000000-0005-0000-0000-000047000000}"/>
    <cellStyle name="Euro 2 2" xfId="73" xr:uid="{00000000-0005-0000-0000-000048000000}"/>
    <cellStyle name="Incorrecto" xfId="74" builtinId="27" customBuiltin="1"/>
    <cellStyle name="Millares" xfId="75" builtinId="3"/>
    <cellStyle name="Millares [0]" xfId="76" builtinId="6"/>
    <cellStyle name="Millares [0] 2" xfId="77" xr:uid="{00000000-0005-0000-0000-00004C000000}"/>
    <cellStyle name="Millares [0] 2 2" xfId="78" xr:uid="{00000000-0005-0000-0000-00004D000000}"/>
    <cellStyle name="Millares [0] 2 2 2" xfId="79" xr:uid="{00000000-0005-0000-0000-00004E000000}"/>
    <cellStyle name="Millares [0] 2 2 2 2" xfId="80" xr:uid="{00000000-0005-0000-0000-00004F000000}"/>
    <cellStyle name="Millares [0] 2 2 3" xfId="81" xr:uid="{00000000-0005-0000-0000-000050000000}"/>
    <cellStyle name="Millares [0] 2 3" xfId="82" xr:uid="{00000000-0005-0000-0000-000051000000}"/>
    <cellStyle name="Millares [0] 2 3 2" xfId="83" xr:uid="{00000000-0005-0000-0000-000052000000}"/>
    <cellStyle name="Millares [0] 2 4" xfId="84" xr:uid="{00000000-0005-0000-0000-000053000000}"/>
    <cellStyle name="Millares [0] 3" xfId="85" xr:uid="{00000000-0005-0000-0000-000054000000}"/>
    <cellStyle name="Millares [0] 3 2" xfId="86" xr:uid="{00000000-0005-0000-0000-000055000000}"/>
    <cellStyle name="Millares [0] 3 2 2" xfId="87" xr:uid="{00000000-0005-0000-0000-000056000000}"/>
    <cellStyle name="Millares [0] 3 2 2 2" xfId="88" xr:uid="{00000000-0005-0000-0000-000057000000}"/>
    <cellStyle name="Millares [0] 3 3" xfId="89" xr:uid="{00000000-0005-0000-0000-000058000000}"/>
    <cellStyle name="Millares [0] 3 3 2" xfId="90" xr:uid="{00000000-0005-0000-0000-000059000000}"/>
    <cellStyle name="Millares [0] 4" xfId="91" xr:uid="{00000000-0005-0000-0000-00005A000000}"/>
    <cellStyle name="Millares [0] 4 2" xfId="92" xr:uid="{00000000-0005-0000-0000-00005B000000}"/>
    <cellStyle name="Millares [0] 4 2 2" xfId="93" xr:uid="{00000000-0005-0000-0000-00005C000000}"/>
    <cellStyle name="Millares [0] 4 3" xfId="94" xr:uid="{00000000-0005-0000-0000-00005D000000}"/>
    <cellStyle name="Millares 10 3" xfId="95" xr:uid="{00000000-0005-0000-0000-00005E000000}"/>
    <cellStyle name="Millares 2" xfId="96" xr:uid="{00000000-0005-0000-0000-00005F000000}"/>
    <cellStyle name="Millares 2 2" xfId="97" xr:uid="{00000000-0005-0000-0000-000060000000}"/>
    <cellStyle name="Millares 2 2 2" xfId="98" xr:uid="{00000000-0005-0000-0000-000061000000}"/>
    <cellStyle name="Millares 2 3" xfId="99" xr:uid="{00000000-0005-0000-0000-000062000000}"/>
    <cellStyle name="Millares 2 4" xfId="100" xr:uid="{00000000-0005-0000-0000-000063000000}"/>
    <cellStyle name="Millares 3" xfId="101" xr:uid="{00000000-0005-0000-0000-000064000000}"/>
    <cellStyle name="Millares 3 2" xfId="102" xr:uid="{00000000-0005-0000-0000-000065000000}"/>
    <cellStyle name="Millares 3 2 2" xfId="103" xr:uid="{00000000-0005-0000-0000-000066000000}"/>
    <cellStyle name="Millares 3 3" xfId="104" xr:uid="{00000000-0005-0000-0000-000067000000}"/>
    <cellStyle name="Millares 4" xfId="105" xr:uid="{00000000-0005-0000-0000-000068000000}"/>
    <cellStyle name="Millares 5" xfId="106" xr:uid="{00000000-0005-0000-0000-000069000000}"/>
    <cellStyle name="Moneda" xfId="107" builtinId="4"/>
    <cellStyle name="Moneda 2" xfId="108" xr:uid="{00000000-0005-0000-0000-00006B000000}"/>
    <cellStyle name="Moneda 2 2" xfId="109" xr:uid="{00000000-0005-0000-0000-00006C000000}"/>
    <cellStyle name="Moneda 2 2 2" xfId="110" xr:uid="{00000000-0005-0000-0000-00006D000000}"/>
    <cellStyle name="Moneda 2 3" xfId="111" xr:uid="{00000000-0005-0000-0000-00006E000000}"/>
    <cellStyle name="Moneda 3" xfId="112" xr:uid="{00000000-0005-0000-0000-00006F000000}"/>
    <cellStyle name="Moneda_08a" xfId="113" xr:uid="{00000000-0005-0000-0000-000070000000}"/>
    <cellStyle name="Neutral" xfId="114" builtinId="28" customBuiltin="1"/>
    <cellStyle name="Normal" xfId="0" builtinId="0"/>
    <cellStyle name="Normal 10" xfId="145" xr:uid="{00000000-0005-0000-0000-000073000000}"/>
    <cellStyle name="Normal 11" xfId="115" xr:uid="{00000000-0005-0000-0000-000074000000}"/>
    <cellStyle name="Normal 2" xfId="116" xr:uid="{00000000-0005-0000-0000-000075000000}"/>
    <cellStyle name="Normal 2 2" xfId="117" xr:uid="{00000000-0005-0000-0000-000076000000}"/>
    <cellStyle name="Normal 2 3" xfId="118" xr:uid="{00000000-0005-0000-0000-000077000000}"/>
    <cellStyle name="Normal 5" xfId="119" xr:uid="{00000000-0005-0000-0000-000078000000}"/>
    <cellStyle name="Normal 6" xfId="120" xr:uid="{00000000-0005-0000-0000-000079000000}"/>
    <cellStyle name="Normal 6 2" xfId="121" xr:uid="{00000000-0005-0000-0000-00007A000000}"/>
    <cellStyle name="Normal 6 3" xfId="122" xr:uid="{00000000-0005-0000-0000-00007B000000}"/>
    <cellStyle name="Normal_08a" xfId="123" xr:uid="{00000000-0005-0000-0000-00007C000000}"/>
    <cellStyle name="Normal_nombre" xfId="124" xr:uid="{00000000-0005-0000-0000-00007D000000}"/>
    <cellStyle name="Normal_REM 02-2002" xfId="125" xr:uid="{00000000-0005-0000-0000-00007E000000}"/>
    <cellStyle name="Normal_REM 05-2002" xfId="126" xr:uid="{00000000-0005-0000-0000-00007F000000}"/>
    <cellStyle name="Normal_REM 08-2002" xfId="127" xr:uid="{00000000-0005-0000-0000-000080000000}"/>
    <cellStyle name="Normal_REM 17-2002" xfId="128" xr:uid="{00000000-0005-0000-0000-000081000000}"/>
    <cellStyle name="Normal_REM 18-2002" xfId="129" xr:uid="{00000000-0005-0000-0000-000082000000}"/>
    <cellStyle name="Normal_REM17-17A" xfId="130" xr:uid="{00000000-0005-0000-0000-000083000000}"/>
    <cellStyle name="Normal_REM18A-18" xfId="131" xr:uid="{00000000-0005-0000-0000-000084000000}"/>
    <cellStyle name="Normal_RMC_0" xfId="132" xr:uid="{00000000-0005-0000-0000-000085000000}"/>
    <cellStyle name="Notas" xfId="133" builtinId="10" customBuiltin="1"/>
    <cellStyle name="Notas 2" xfId="134" xr:uid="{00000000-0005-0000-0000-000087000000}"/>
    <cellStyle name="Notas 2 2" xfId="135" xr:uid="{00000000-0005-0000-0000-000088000000}"/>
    <cellStyle name="Notas 3" xfId="136" xr:uid="{00000000-0005-0000-0000-000089000000}"/>
    <cellStyle name="Salida" xfId="137" builtinId="21" customBuiltin="1"/>
    <cellStyle name="Texto de advertencia" xfId="138" builtinId="11" customBuiltin="1"/>
    <cellStyle name="Texto explicativo" xfId="139" builtinId="53" customBuiltin="1"/>
    <cellStyle name="Título" xfId="140" builtinId="15" customBuiltin="1"/>
    <cellStyle name="Título 1 2" xfId="141" xr:uid="{00000000-0005-0000-0000-00008E000000}"/>
    <cellStyle name="Título 2" xfId="142" builtinId="17" customBuiltin="1"/>
    <cellStyle name="Título 3" xfId="143" builtinId="18" customBuiltin="1"/>
    <cellStyle name="Total" xfId="144" builtinId="25" customBuiltin="1"/>
  </cellStyles>
  <dxfs count="1">
    <dxf>
      <font>
        <b/>
        <i val="0"/>
        <condense val="0"/>
        <extend val="0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CC"/>
      <rgbColor rgb="0099CCFF"/>
      <rgbColor rgb="00F0F1FD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9600"/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107950</xdr:colOff>
          <xdr:row>4</xdr:row>
          <xdr:rowOff>127000</xdr:rowOff>
        </xdr:from>
        <xdr:to>
          <xdr:col>7</xdr:col>
          <xdr:colOff>88900</xdr:colOff>
          <xdr:row>4</xdr:row>
          <xdr:rowOff>546100</xdr:rowOff>
        </xdr:to>
        <xdr:sp macro="" textlink="">
          <xdr:nvSpPr>
            <xdr:cNvPr id="1027" name="CommandButton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4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6" Type="http://schemas.openxmlformats.org/officeDocument/2006/relationships/image" Target="../media/image1.emf"/><Relationship Id="rId5" Type="http://schemas.openxmlformats.org/officeDocument/2006/relationships/control" Target="../activeX/activeX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9"/>
  <dimension ref="A1:AI37"/>
  <sheetViews>
    <sheetView showGridLines="0" tabSelected="1" zoomScaleNormal="100" workbookViewId="0">
      <selection activeCell="C3" sqref="C3:H3"/>
    </sheetView>
  </sheetViews>
  <sheetFormatPr baseColWidth="10" defaultColWidth="11.453125" defaultRowHeight="12" customHeight="1" x14ac:dyDescent="0.2"/>
  <cols>
    <col min="1" max="1" width="54.1796875" style="12" customWidth="1"/>
    <col min="2" max="2" width="60.7265625" style="1" customWidth="1"/>
    <col min="3" max="6" width="3.7265625" style="1" customWidth="1"/>
    <col min="7" max="8" width="3.54296875" style="1" customWidth="1"/>
    <col min="9" max="9" width="14" style="1" customWidth="1"/>
    <col min="10" max="13" width="11.81640625" style="1" customWidth="1"/>
    <col min="14" max="22" width="14.54296875" style="1" customWidth="1"/>
    <col min="23" max="23" width="14.54296875" style="1" hidden="1" customWidth="1"/>
    <col min="24" max="26" width="39" style="1" hidden="1" customWidth="1"/>
    <col min="27" max="27" width="43.1796875" style="1" hidden="1" customWidth="1"/>
    <col min="28" max="33" width="39" style="1" hidden="1" customWidth="1"/>
    <col min="34" max="34" width="14.54296875" style="1" hidden="1" customWidth="1"/>
    <col min="35" max="35" width="11.81640625" style="1" hidden="1" customWidth="1"/>
    <col min="36" max="36" width="11.81640625" style="1" customWidth="1"/>
    <col min="37" max="16384" width="11.453125" style="1"/>
  </cols>
  <sheetData>
    <row r="1" spans="1:32" ht="51" customHeight="1" x14ac:dyDescent="0.25">
      <c r="A1" s="879" t="s">
        <v>1134</v>
      </c>
      <c r="B1" s="880"/>
      <c r="C1" s="881" t="s">
        <v>1135</v>
      </c>
      <c r="D1" s="882"/>
      <c r="E1" s="882"/>
      <c r="F1" s="882"/>
      <c r="G1" s="883"/>
      <c r="H1" s="32"/>
    </row>
    <row r="2" spans="1:32" ht="18" customHeight="1" x14ac:dyDescent="0.2">
      <c r="A2" s="2" t="s">
        <v>1136</v>
      </c>
      <c r="B2" s="47"/>
      <c r="C2" s="49"/>
      <c r="D2" s="50"/>
      <c r="E2" s="50"/>
      <c r="F2" s="50"/>
      <c r="G2" s="51"/>
      <c r="H2" s="52"/>
      <c r="I2" s="873" t="str">
        <f>IF(OR(NOMBRE!C2="",NOMBRE!D2="",NOMBRE!E2="",NOMBRE!F2="",NOMBRE!G2=""),"Falta Cód. Com.","")</f>
        <v>Falta Cód. Com.</v>
      </c>
      <c r="J2" s="873"/>
      <c r="K2" s="873"/>
      <c r="L2" s="873"/>
      <c r="M2" s="873"/>
      <c r="N2" s="87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AC2" s="3"/>
      <c r="AF2" s="31">
        <f>IF(I2&gt;"",1,0)</f>
        <v>1</v>
      </c>
    </row>
    <row r="3" spans="1:32" ht="18" customHeight="1" x14ac:dyDescent="0.2">
      <c r="A3" s="2" t="s">
        <v>1381</v>
      </c>
      <c r="B3" s="47"/>
      <c r="C3" s="49"/>
      <c r="D3" s="50"/>
      <c r="E3" s="50"/>
      <c r="F3" s="50"/>
      <c r="G3" s="50"/>
      <c r="H3" s="51"/>
      <c r="I3" s="873" t="str">
        <f>IF(OR(NOMBRE!C3="",NOMBRE!D3="",NOMBRE!E3="",NOMBRE!F3="",NOMBRE!G3="",NOMBRE!H3=""),"Falta Cód. Est.","")</f>
        <v>Falta Cód. Est.</v>
      </c>
      <c r="J3" s="873"/>
      <c r="K3" s="873"/>
      <c r="L3" s="873"/>
      <c r="M3" s="873"/>
      <c r="N3" s="87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AC3" s="3"/>
      <c r="AF3" s="31">
        <f>IF(I3&gt;"",1,0)</f>
        <v>1</v>
      </c>
    </row>
    <row r="4" spans="1:32" ht="18" customHeight="1" x14ac:dyDescent="0.2">
      <c r="A4" s="2" t="s">
        <v>1378</v>
      </c>
      <c r="B4" s="47"/>
      <c r="C4" s="52"/>
      <c r="D4" s="53"/>
      <c r="E4" s="53"/>
      <c r="F4" s="53"/>
      <c r="G4" s="53"/>
      <c r="H4" s="53"/>
      <c r="I4" s="40" t="str">
        <f>IF(OR(NOMBRE!B4=""),"Falta Tipo. Est.","")</f>
        <v>Falta Tipo. Est.</v>
      </c>
      <c r="J4" s="40"/>
      <c r="K4" s="41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33"/>
      <c r="AA4" s="33"/>
      <c r="AC4" s="3"/>
      <c r="AF4" s="31">
        <f>IF(I4&gt;"",1,0)</f>
        <v>1</v>
      </c>
    </row>
    <row r="5" spans="1:32" ht="18" customHeight="1" x14ac:dyDescent="0.2">
      <c r="A5" s="2" t="s">
        <v>1137</v>
      </c>
      <c r="B5" s="47"/>
      <c r="C5" s="52"/>
      <c r="D5" s="53"/>
      <c r="E5" s="53"/>
      <c r="F5" s="53"/>
      <c r="G5" s="53"/>
      <c r="H5" s="53"/>
      <c r="I5" s="40" t="str">
        <f>IF(OR(NOMBRE!B5=""),"Falta Dependencia. Est.","")</f>
        <v>Falta Dependencia. Est.</v>
      </c>
      <c r="J5" s="40"/>
      <c r="K5" s="41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33"/>
      <c r="AA5" s="33"/>
      <c r="AC5" s="3"/>
      <c r="AF5" s="31">
        <f>IF(I5&gt;"",1,0)</f>
        <v>1</v>
      </c>
    </row>
    <row r="6" spans="1:32" ht="18" customHeight="1" x14ac:dyDescent="0.2">
      <c r="A6" s="2" t="s">
        <v>1138</v>
      </c>
      <c r="B6" s="47"/>
      <c r="C6" s="54"/>
      <c r="D6" s="51"/>
      <c r="E6" s="53"/>
      <c r="F6" s="53"/>
      <c r="G6" s="53"/>
      <c r="H6" s="53"/>
      <c r="I6" s="40" t="str">
        <f>IF(OR(NOMBRE!C6="",NOMBRE!D6=""),"Falta Cód. Mes.","")</f>
        <v>Falta Cód. Mes.</v>
      </c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AC6" s="3"/>
      <c r="AF6" s="31">
        <f>IF(I6&gt;"",1,0)</f>
        <v>1</v>
      </c>
    </row>
    <row r="7" spans="1:32" ht="18" customHeight="1" x14ac:dyDescent="0.2">
      <c r="A7" s="2" t="s">
        <v>1139</v>
      </c>
      <c r="B7" s="48">
        <v>2022</v>
      </c>
      <c r="AF7" s="34">
        <f>SUM(AF2:AF6)</f>
        <v>5</v>
      </c>
    </row>
    <row r="8" spans="1:32" ht="12" customHeight="1" x14ac:dyDescent="0.2">
      <c r="A8" s="4"/>
      <c r="B8" s="5"/>
    </row>
    <row r="9" spans="1:32" ht="24" customHeight="1" x14ac:dyDescent="0.2">
      <c r="A9" s="884" t="s">
        <v>4566</v>
      </c>
      <c r="B9" s="885"/>
    </row>
    <row r="10" spans="1:32" ht="12" customHeight="1" x14ac:dyDescent="0.3">
      <c r="A10" s="6"/>
      <c r="B10" s="7"/>
    </row>
    <row r="11" spans="1:32" ht="27.75" customHeight="1" x14ac:dyDescent="0.3">
      <c r="A11" s="8" t="s">
        <v>1140</v>
      </c>
      <c r="B11" s="9" t="s">
        <v>4618</v>
      </c>
      <c r="L11" s="35"/>
      <c r="M11" s="35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31" t="s">
        <v>1141</v>
      </c>
      <c r="AA11" s="44" t="s">
        <v>1287</v>
      </c>
      <c r="AB11" s="36" t="s">
        <v>388</v>
      </c>
    </row>
    <row r="12" spans="1:32" ht="21" customHeight="1" x14ac:dyDescent="0.3">
      <c r="A12" s="11" t="s">
        <v>389</v>
      </c>
      <c r="B12" s="9" t="s">
        <v>4619</v>
      </c>
      <c r="L12" s="35"/>
      <c r="M12" s="35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31" t="s">
        <v>390</v>
      </c>
      <c r="AA12" s="44" t="s">
        <v>1288</v>
      </c>
      <c r="AB12" s="36" t="s">
        <v>486</v>
      </c>
    </row>
    <row r="13" spans="1:32" ht="21" customHeight="1" x14ac:dyDescent="0.25">
      <c r="A13"/>
      <c r="B13" s="37"/>
      <c r="L13" s="35"/>
      <c r="M13" s="35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31" t="s">
        <v>391</v>
      </c>
      <c r="AA13" s="44" t="s">
        <v>1289</v>
      </c>
      <c r="AB13" s="45" t="s">
        <v>1377</v>
      </c>
    </row>
    <row r="14" spans="1:32" ht="21" customHeight="1" x14ac:dyDescent="0.2">
      <c r="A14" s="874" t="s">
        <v>1116</v>
      </c>
      <c r="B14" s="875"/>
      <c r="L14" s="35"/>
      <c r="M14" s="35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31" t="s">
        <v>392</v>
      </c>
      <c r="AA14" s="44" t="s">
        <v>1290</v>
      </c>
    </row>
    <row r="15" spans="1:32" ht="21" customHeight="1" x14ac:dyDescent="0.2">
      <c r="L15" s="35"/>
      <c r="M15" s="35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31" t="s">
        <v>393</v>
      </c>
      <c r="AA15" s="44" t="s">
        <v>1291</v>
      </c>
    </row>
    <row r="16" spans="1:32" ht="21" customHeight="1" x14ac:dyDescent="0.2">
      <c r="L16" s="35"/>
      <c r="M16" s="35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31" t="s">
        <v>394</v>
      </c>
      <c r="AA16" s="44" t="s">
        <v>1292</v>
      </c>
    </row>
    <row r="17" spans="2:27" ht="21" customHeight="1" x14ac:dyDescent="0.2">
      <c r="B17" s="876" t="s">
        <v>2647</v>
      </c>
      <c r="L17" s="35"/>
      <c r="M17" s="35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31" t="s">
        <v>395</v>
      </c>
      <c r="AA17" s="44" t="s">
        <v>1293</v>
      </c>
    </row>
    <row r="18" spans="2:27" ht="21" customHeight="1" x14ac:dyDescent="0.2">
      <c r="B18" s="877"/>
      <c r="I18" s="13"/>
      <c r="J18" s="13"/>
      <c r="L18" s="35"/>
      <c r="M18" s="35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31" t="s">
        <v>396</v>
      </c>
      <c r="AA18" s="44" t="s">
        <v>1385</v>
      </c>
    </row>
    <row r="19" spans="2:27" ht="21" customHeight="1" x14ac:dyDescent="0.2">
      <c r="B19" s="878"/>
      <c r="I19" s="13"/>
      <c r="J19" s="13"/>
      <c r="L19" s="35"/>
      <c r="M19" s="35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31" t="s">
        <v>397</v>
      </c>
      <c r="AA19" s="44" t="s">
        <v>1386</v>
      </c>
    </row>
    <row r="20" spans="2:27" ht="21" customHeight="1" x14ac:dyDescent="0.2">
      <c r="I20" s="13"/>
      <c r="J20" s="13"/>
      <c r="L20" s="35"/>
      <c r="M20" s="35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31" t="s">
        <v>147</v>
      </c>
      <c r="AA20" s="44" t="s">
        <v>1294</v>
      </c>
    </row>
    <row r="21" spans="2:27" ht="21" customHeight="1" x14ac:dyDescent="0.2">
      <c r="I21" s="13"/>
      <c r="J21" s="13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31" t="s">
        <v>148</v>
      </c>
      <c r="AA21" s="44" t="s">
        <v>1295</v>
      </c>
    </row>
    <row r="22" spans="2:27" ht="21" customHeight="1" x14ac:dyDescent="0.2">
      <c r="I22" s="13"/>
      <c r="J22" s="13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31" t="s">
        <v>149</v>
      </c>
      <c r="AA22" s="44" t="s">
        <v>1387</v>
      </c>
    </row>
    <row r="23" spans="2:27" ht="17.25" customHeight="1" x14ac:dyDescent="0.2">
      <c r="I23" s="13"/>
      <c r="J23" s="13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AA23" s="44" t="s">
        <v>1388</v>
      </c>
    </row>
    <row r="24" spans="2:27" ht="18.75" customHeight="1" x14ac:dyDescent="0.2">
      <c r="I24" s="13"/>
      <c r="J24" s="13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AA24" s="44" t="s">
        <v>1296</v>
      </c>
    </row>
    <row r="25" spans="2:27" ht="18" customHeight="1" x14ac:dyDescent="0.2">
      <c r="I25" s="13"/>
      <c r="J25" s="13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AA25" s="44" t="s">
        <v>1297</v>
      </c>
    </row>
    <row r="26" spans="2:27" ht="19.5" customHeight="1" x14ac:dyDescent="0.2"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AA26" s="44" t="s">
        <v>1298</v>
      </c>
    </row>
    <row r="27" spans="2:27" ht="19.5" customHeight="1" x14ac:dyDescent="0.2"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AA27" s="44" t="s">
        <v>1299</v>
      </c>
    </row>
    <row r="28" spans="2:27" ht="18.75" customHeight="1" x14ac:dyDescent="0.2"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AA28" s="44" t="s">
        <v>1300</v>
      </c>
    </row>
    <row r="29" spans="2:27" ht="18.75" customHeight="1" x14ac:dyDescent="0.2"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AA29" s="44" t="s">
        <v>1301</v>
      </c>
    </row>
    <row r="30" spans="2:27" ht="18.75" customHeight="1" x14ac:dyDescent="0.2"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AA30" s="44" t="s">
        <v>1302</v>
      </c>
    </row>
    <row r="31" spans="2:27" ht="12" customHeight="1" x14ac:dyDescent="0.2"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AA31" s="44" t="s">
        <v>1303</v>
      </c>
    </row>
    <row r="32" spans="2:27" ht="12" customHeight="1" x14ac:dyDescent="0.2"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AA32" s="44" t="s">
        <v>1389</v>
      </c>
    </row>
    <row r="33" spans="14:27" ht="12" customHeight="1" x14ac:dyDescent="0.2"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AA33" s="44" t="s">
        <v>1373</v>
      </c>
    </row>
    <row r="34" spans="14:27" ht="12" customHeight="1" x14ac:dyDescent="0.2"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AA34" s="44" t="s">
        <v>1374</v>
      </c>
    </row>
    <row r="35" spans="14:27" ht="12" customHeight="1" x14ac:dyDescent="0.2">
      <c r="AA35" s="44" t="s">
        <v>1375</v>
      </c>
    </row>
    <row r="36" spans="14:27" ht="12" customHeight="1" x14ac:dyDescent="0.2">
      <c r="AA36" s="44" t="s">
        <v>1376</v>
      </c>
    </row>
    <row r="37" spans="14:27" ht="12" customHeight="1" x14ac:dyDescent="0.2">
      <c r="AA37" s="44" t="s">
        <v>3143</v>
      </c>
    </row>
  </sheetData>
  <sheetProtection algorithmName="SHA-512" hashValue="pdPfyVobifN11jQjY2dpVCCsh+YO8fPNWpaerHJsRcVAwOMmh/fUKsZ0N5G+1C4xXuxknrevh4DW3yRlM5pe1A==" saltValue="PZ6oqY7LNU77MDfue4V/Ag==" spinCount="100000" sheet="1" objects="1" scenarios="1"/>
  <customSheetViews>
    <customSheetView guid="{BEFC15B6-B1B6-4991-889C-1D838D99FFD7}" scale="80" showGridLines="0" hiddenColumns="1">
      <selection activeCell="I13" sqref="I13"/>
      <pageMargins left="0.75" right="0.75" top="1" bottom="1" header="0" footer="0"/>
      <pageSetup paperSize="9" orientation="portrait" r:id="rId1"/>
      <headerFooter alignWithMargins="0"/>
    </customSheetView>
  </customSheetViews>
  <mergeCells count="7">
    <mergeCell ref="I2:N2"/>
    <mergeCell ref="I3:N3"/>
    <mergeCell ref="A14:B14"/>
    <mergeCell ref="B17:B19"/>
    <mergeCell ref="A1:B1"/>
    <mergeCell ref="C1:G1"/>
    <mergeCell ref="A9:B9"/>
  </mergeCells>
  <phoneticPr fontId="14" type="noConversion"/>
  <dataValidations count="14">
    <dataValidation type="list" allowBlank="1" showInputMessage="1" showErrorMessage="1" sqref="B4" xr:uid="{00000000-0002-0000-0000-000000000000}">
      <formula1>$AA$11:$AA$36</formula1>
    </dataValidation>
    <dataValidation type="list" allowBlank="1" showInputMessage="1" showErrorMessage="1" sqref="B5" xr:uid="{00000000-0002-0000-0000-000001000000}">
      <formula1>$AB$11:$AB$13</formula1>
    </dataValidation>
    <dataValidation type="list" allowBlank="1" showInputMessage="1" showErrorMessage="1" sqref="B6" xr:uid="{00000000-0002-0000-0000-000002000000}">
      <formula1>$Z$11:$Z$22</formula1>
    </dataValidation>
    <dataValidation type="whole" allowBlank="1" showInputMessage="1" showErrorMessage="1" promptTitle="DÍGITO REGIÓN:" prompt="Primer : Entre 0 y 1" sqref="C2" xr:uid="{00000000-0002-0000-0000-000003000000}">
      <formula1>0</formula1>
      <formula2>1</formula2>
    </dataValidation>
    <dataValidation type="whole" allowBlank="1" showInputMessage="1" showErrorMessage="1" promptTitle="DÍGITO REGIÓN:" prompt="Segundo : Entre 0 y 9" sqref="D2" xr:uid="{00000000-0002-0000-0000-000004000000}">
      <formula1>0</formula1>
      <formula2>9</formula2>
    </dataValidation>
    <dataValidation type="whole" allowBlank="1" showInputMessage="1" showErrorMessage="1" promptTitle="DÍGITO COMUNA:" prompt="Primer :  Entre 1 y 7 " sqref="E2" xr:uid="{00000000-0002-0000-0000-000005000000}">
      <formula1>1</formula1>
      <formula2>7</formula2>
    </dataValidation>
    <dataValidation type="whole" allowBlank="1" showInputMessage="1" showErrorMessage="1" promptTitle="DÍGITO COMUNA:" prompt="Segundo : Entre 0 y 9" sqref="F2" xr:uid="{00000000-0002-0000-0000-000006000000}">
      <formula1>0</formula1>
      <formula2>9</formula2>
    </dataValidation>
    <dataValidation type="whole" allowBlank="1" showInputMessage="1" showErrorMessage="1" promptTitle="DÍGITO COMUNA:" prompt="Tercer : Entre 0 y 9" sqref="G2" xr:uid="{00000000-0002-0000-0000-000007000000}">
      <formula1>0</formula1>
      <formula2>9</formula2>
    </dataValidation>
    <dataValidation type="whole" allowBlank="1" showInputMessage="1" showErrorMessage="1" promptTitle="CÓDIGO ESTABLECIMIENTO/ESTRATEGI" prompt="Primer : Entre 1 y 9" sqref="C3" xr:uid="{00000000-0002-0000-0000-000008000000}">
      <formula1>1</formula1>
      <formula2>9</formula2>
    </dataValidation>
    <dataValidation type="whole" allowBlank="1" showInputMessage="1" showErrorMessage="1" promptTitle="CÓDIGO ESTABLECIMIENTO/ESTRATEGI" prompt="Segundo : Entre 0 y 9" sqref="D3" xr:uid="{00000000-0002-0000-0000-000009000000}">
      <formula1>0</formula1>
      <formula2>9</formula2>
    </dataValidation>
    <dataValidation type="whole" allowBlank="1" showInputMessage="1" showErrorMessage="1" promptTitle="CÓDIGO ESTABLECIMIENTO/ESTRATEGI" prompt="Tercer : Entre 0 y 9" sqref="E3" xr:uid="{00000000-0002-0000-0000-00000A000000}">
      <formula1>0</formula1>
      <formula2>9</formula2>
    </dataValidation>
    <dataValidation type="whole" allowBlank="1" showInputMessage="1" showErrorMessage="1" promptTitle="CÓDIGO ESTABLECIMIENTO/ESTRATEGI" prompt="Cuarto : Entre 0 y 9" sqref="F3" xr:uid="{00000000-0002-0000-0000-00000B000000}">
      <formula1>0</formula1>
      <formula2>9</formula2>
    </dataValidation>
    <dataValidation type="whole" allowBlank="1" showInputMessage="1" showErrorMessage="1" promptTitle="CÓDIGO ESTABLECIMIENTO/ESTRATEGI" prompt="Quinto : Entre 0 y 9" sqref="G3" xr:uid="{00000000-0002-0000-0000-00000C000000}">
      <formula1>0</formula1>
      <formula2>9</formula2>
    </dataValidation>
    <dataValidation type="whole" allowBlank="1" showInputMessage="1" showErrorMessage="1" promptTitle="CÓDIGO ESTABLECIMIENTO/ESTRATEGI" prompt="Sexto : Entre 0 y 9" sqref="H3" xr:uid="{00000000-0002-0000-0000-00000D000000}">
      <formula1>0</formula1>
      <formula2>9</formula2>
    </dataValidation>
  </dataValidations>
  <pageMargins left="0.75" right="0.75" top="1" bottom="1" header="0" footer="0"/>
  <pageSetup paperSize="9"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92D050"/>
  </sheetPr>
  <dimension ref="A1:XFA4324"/>
  <sheetViews>
    <sheetView showGridLines="0" topLeftCell="A22" zoomScale="66" zoomScaleNormal="66" workbookViewId="0">
      <selection activeCell="AM24" sqref="AM24"/>
    </sheetView>
  </sheetViews>
  <sheetFormatPr baseColWidth="10" defaultColWidth="0" defaultRowHeight="10" zeroHeight="1" x14ac:dyDescent="0.2"/>
  <cols>
    <col min="1" max="1" width="9.1796875" style="61" bestFit="1" customWidth="1"/>
    <col min="2" max="2" width="79.1796875" style="62" customWidth="1"/>
    <col min="3" max="3" width="20" style="63" customWidth="1"/>
    <col min="4" max="4" width="11.7265625" style="60" customWidth="1"/>
    <col min="5" max="6" width="8.7265625" style="60" customWidth="1"/>
    <col min="7" max="8" width="11.7265625" style="60" customWidth="1"/>
    <col min="9" max="10" width="8.7265625" style="60" customWidth="1"/>
    <col min="11" max="11" width="11.7265625" style="60" bestFit="1" customWidth="1"/>
    <col min="12" max="13" width="8.7265625" style="60" customWidth="1"/>
    <col min="14" max="14" width="11.7265625" style="60" bestFit="1" customWidth="1"/>
    <col min="15" max="15" width="6.81640625" style="60" bestFit="1" customWidth="1"/>
    <col min="16" max="16" width="10.7265625" style="60" bestFit="1" customWidth="1"/>
    <col min="17" max="17" width="10.54296875" style="60" bestFit="1" customWidth="1"/>
    <col min="18" max="18" width="6.81640625" style="60" bestFit="1" customWidth="1"/>
    <col min="19" max="19" width="10.7265625" style="60" bestFit="1" customWidth="1"/>
    <col min="20" max="20" width="10.54296875" style="60" bestFit="1" customWidth="1"/>
    <col min="21" max="21" width="6.81640625" style="60" bestFit="1" customWidth="1"/>
    <col min="22" max="22" width="10.7265625" style="60" bestFit="1" customWidth="1"/>
    <col min="23" max="23" width="10.54296875" style="60" bestFit="1" customWidth="1"/>
    <col min="24" max="24" width="6.81640625" style="60" bestFit="1" customWidth="1"/>
    <col min="25" max="25" width="10.7265625" style="60" bestFit="1" customWidth="1"/>
    <col min="26" max="26" width="10.54296875" style="60" bestFit="1" customWidth="1"/>
    <col min="27" max="36" width="11.7265625" style="60" customWidth="1"/>
    <col min="37" max="37" width="16.26953125" style="322" bestFit="1" customWidth="1"/>
    <col min="38" max="38" width="14.453125" style="64" bestFit="1" customWidth="1"/>
    <col min="39" max="39" width="21.26953125" style="121" customWidth="1"/>
    <col min="40" max="44" width="18.54296875" style="121" customWidth="1"/>
    <col min="45" max="16384" width="18.54296875" style="121" hidden="1"/>
  </cols>
  <sheetData>
    <row r="1" spans="1:45" s="67" customFormat="1" ht="19.5" customHeight="1" x14ac:dyDescent="0.2">
      <c r="A1" s="234"/>
      <c r="B1" s="232"/>
      <c r="C1" s="964" t="s">
        <v>467</v>
      </c>
      <c r="D1" s="959" t="s">
        <v>1478</v>
      </c>
      <c r="E1" s="959"/>
      <c r="F1" s="959"/>
      <c r="G1" s="959"/>
      <c r="H1" s="958" t="s">
        <v>1841</v>
      </c>
      <c r="I1" s="958"/>
      <c r="J1" s="958"/>
      <c r="K1" s="958"/>
      <c r="L1" s="958"/>
      <c r="M1" s="958"/>
      <c r="N1" s="958"/>
      <c r="O1" s="958" t="s">
        <v>2672</v>
      </c>
      <c r="P1" s="958"/>
      <c r="Q1" s="958"/>
      <c r="R1" s="958" t="s">
        <v>1842</v>
      </c>
      <c r="S1" s="958"/>
      <c r="T1" s="958"/>
      <c r="U1" s="958" t="s">
        <v>1843</v>
      </c>
      <c r="V1" s="958"/>
      <c r="W1" s="958"/>
      <c r="X1" s="958" t="s">
        <v>1844</v>
      </c>
      <c r="Y1" s="958"/>
      <c r="Z1" s="958"/>
      <c r="AA1" s="971" t="s">
        <v>742</v>
      </c>
      <c r="AB1" s="971"/>
      <c r="AC1" s="971"/>
      <c r="AD1" s="953" t="s">
        <v>910</v>
      </c>
      <c r="AE1" s="953"/>
      <c r="AF1" s="953"/>
      <c r="AG1" s="954" t="s">
        <v>759</v>
      </c>
      <c r="AH1" s="968" t="s">
        <v>1663</v>
      </c>
      <c r="AI1" s="968"/>
      <c r="AJ1" s="954" t="s">
        <v>466</v>
      </c>
      <c r="AK1" s="962" t="s">
        <v>4102</v>
      </c>
      <c r="AL1" s="956" t="s">
        <v>2551</v>
      </c>
      <c r="AM1" s="65" t="s">
        <v>654</v>
      </c>
      <c r="AN1" s="65"/>
      <c r="AO1" s="65"/>
      <c r="AP1" s="65"/>
      <c r="AQ1" s="65"/>
      <c r="AR1" s="65"/>
      <c r="AS1" s="66"/>
    </row>
    <row r="2" spans="1:45" s="67" customFormat="1" ht="21.75" customHeight="1" x14ac:dyDescent="0.2">
      <c r="A2" s="951" t="s">
        <v>173</v>
      </c>
      <c r="B2" s="966" t="s">
        <v>174</v>
      </c>
      <c r="C2" s="965"/>
      <c r="D2" s="960" t="s">
        <v>2509</v>
      </c>
      <c r="E2" s="969" t="s">
        <v>175</v>
      </c>
      <c r="F2" s="969"/>
      <c r="G2" s="964" t="s">
        <v>2505</v>
      </c>
      <c r="H2" s="958" t="s">
        <v>4501</v>
      </c>
      <c r="I2" s="958" t="s">
        <v>1845</v>
      </c>
      <c r="J2" s="958"/>
      <c r="K2" s="958"/>
      <c r="L2" s="958" t="s">
        <v>1846</v>
      </c>
      <c r="M2" s="958"/>
      <c r="N2" s="958"/>
      <c r="O2" s="958"/>
      <c r="P2" s="958"/>
      <c r="Q2" s="958"/>
      <c r="R2" s="958" t="s">
        <v>588</v>
      </c>
      <c r="S2" s="958"/>
      <c r="T2" s="958"/>
      <c r="U2" s="958" t="s">
        <v>588</v>
      </c>
      <c r="V2" s="958"/>
      <c r="W2" s="958"/>
      <c r="X2" s="958" t="s">
        <v>588</v>
      </c>
      <c r="Y2" s="958"/>
      <c r="Z2" s="958"/>
      <c r="AA2" s="971"/>
      <c r="AB2" s="971"/>
      <c r="AC2" s="971"/>
      <c r="AD2" s="953"/>
      <c r="AE2" s="953"/>
      <c r="AF2" s="953"/>
      <c r="AG2" s="954"/>
      <c r="AH2" s="968"/>
      <c r="AI2" s="968"/>
      <c r="AJ2" s="954"/>
      <c r="AK2" s="963"/>
      <c r="AL2" s="957"/>
      <c r="AM2" s="65" t="s">
        <v>654</v>
      </c>
      <c r="AN2" s="65"/>
      <c r="AO2" s="65"/>
      <c r="AP2" s="65"/>
      <c r="AQ2" s="65"/>
      <c r="AR2" s="65"/>
      <c r="AS2" s="66"/>
    </row>
    <row r="3" spans="1:45" s="70" customFormat="1" ht="43.5" customHeight="1" x14ac:dyDescent="0.2">
      <c r="A3" s="952"/>
      <c r="B3" s="967"/>
      <c r="C3" s="965"/>
      <c r="D3" s="961"/>
      <c r="E3" s="264" t="s">
        <v>1660</v>
      </c>
      <c r="F3" s="264" t="s">
        <v>1661</v>
      </c>
      <c r="G3" s="965"/>
      <c r="H3" s="970"/>
      <c r="I3" s="265" t="s">
        <v>1660</v>
      </c>
      <c r="J3" s="265" t="s">
        <v>1661</v>
      </c>
      <c r="K3" s="265" t="s">
        <v>2508</v>
      </c>
      <c r="L3" s="265" t="s">
        <v>1660</v>
      </c>
      <c r="M3" s="265" t="s">
        <v>1661</v>
      </c>
      <c r="N3" s="265" t="s">
        <v>2508</v>
      </c>
      <c r="O3" s="226" t="s">
        <v>467</v>
      </c>
      <c r="P3" s="227" t="s">
        <v>588</v>
      </c>
      <c r="Q3" s="228" t="s">
        <v>176</v>
      </c>
      <c r="R3" s="226" t="s">
        <v>467</v>
      </c>
      <c r="S3" s="227" t="s">
        <v>588</v>
      </c>
      <c r="T3" s="228" t="s">
        <v>176</v>
      </c>
      <c r="U3" s="226" t="s">
        <v>467</v>
      </c>
      <c r="V3" s="227" t="s">
        <v>588</v>
      </c>
      <c r="W3" s="228" t="s">
        <v>176</v>
      </c>
      <c r="X3" s="226" t="s">
        <v>467</v>
      </c>
      <c r="Y3" s="227" t="s">
        <v>588</v>
      </c>
      <c r="Z3" s="228" t="s">
        <v>176</v>
      </c>
      <c r="AA3" s="229" t="s">
        <v>760</v>
      </c>
      <c r="AB3" s="229" t="s">
        <v>761</v>
      </c>
      <c r="AC3" s="229" t="s">
        <v>924</v>
      </c>
      <c r="AD3" s="230" t="s">
        <v>1334</v>
      </c>
      <c r="AE3" s="230" t="s">
        <v>1848</v>
      </c>
      <c r="AF3" s="230" t="s">
        <v>911</v>
      </c>
      <c r="AG3" s="955"/>
      <c r="AH3" s="231" t="s">
        <v>1849</v>
      </c>
      <c r="AI3" s="231" t="s">
        <v>1664</v>
      </c>
      <c r="AJ3" s="955"/>
      <c r="AK3" s="963"/>
      <c r="AL3" s="957"/>
      <c r="AM3" s="68"/>
      <c r="AN3" s="68"/>
      <c r="AO3" s="68"/>
      <c r="AP3" s="68"/>
      <c r="AQ3" s="68"/>
      <c r="AR3" s="68"/>
      <c r="AS3" s="69"/>
    </row>
    <row r="4" spans="1:45" s="67" customFormat="1" x14ac:dyDescent="0.2">
      <c r="A4" s="327"/>
      <c r="B4" s="138" t="s">
        <v>177</v>
      </c>
      <c r="C4" s="923"/>
      <c r="D4" s="923"/>
      <c r="E4" s="923"/>
      <c r="F4" s="923"/>
      <c r="G4" s="923"/>
      <c r="H4" s="923"/>
      <c r="I4" s="923"/>
      <c r="J4" s="923"/>
      <c r="K4" s="923"/>
      <c r="L4" s="923"/>
      <c r="M4" s="923"/>
      <c r="N4" s="923"/>
      <c r="O4" s="923"/>
      <c r="P4" s="923"/>
      <c r="Q4" s="923"/>
      <c r="R4" s="923"/>
      <c r="S4" s="923"/>
      <c r="T4" s="923"/>
      <c r="U4" s="923"/>
      <c r="V4" s="923"/>
      <c r="W4" s="923"/>
      <c r="X4" s="923"/>
      <c r="Y4" s="923"/>
      <c r="Z4" s="923"/>
      <c r="AA4" s="923"/>
      <c r="AB4" s="923"/>
      <c r="AC4" s="923"/>
      <c r="AD4" s="923"/>
      <c r="AE4" s="923"/>
      <c r="AF4" s="923"/>
      <c r="AG4" s="923"/>
      <c r="AH4" s="923"/>
      <c r="AI4" s="923"/>
      <c r="AJ4" s="923"/>
      <c r="AK4" s="923"/>
      <c r="AL4" s="129"/>
      <c r="AM4" s="65" t="s">
        <v>654</v>
      </c>
      <c r="AN4" s="65"/>
      <c r="AO4" s="65"/>
      <c r="AP4" s="65"/>
      <c r="AQ4" s="65"/>
      <c r="AR4" s="65"/>
      <c r="AS4" s="66"/>
    </row>
    <row r="5" spans="1:45" s="72" customFormat="1" ht="12" customHeight="1" x14ac:dyDescent="0.2">
      <c r="A5" s="862"/>
      <c r="B5" s="863" t="s">
        <v>4354</v>
      </c>
      <c r="C5" s="972"/>
      <c r="D5" s="973"/>
      <c r="E5" s="973"/>
      <c r="F5" s="973"/>
      <c r="G5" s="973"/>
      <c r="H5" s="973"/>
      <c r="I5" s="973"/>
      <c r="J5" s="973"/>
      <c r="K5" s="973"/>
      <c r="L5" s="973"/>
      <c r="M5" s="973"/>
      <c r="N5" s="973"/>
      <c r="O5" s="973"/>
      <c r="P5" s="973"/>
      <c r="Q5" s="973"/>
      <c r="R5" s="973"/>
      <c r="S5" s="973"/>
      <c r="T5" s="973"/>
      <c r="U5" s="973"/>
      <c r="V5" s="973"/>
      <c r="W5" s="973"/>
      <c r="X5" s="973"/>
      <c r="Y5" s="973"/>
      <c r="Z5" s="973"/>
      <c r="AA5" s="973"/>
      <c r="AB5" s="973"/>
      <c r="AC5" s="973"/>
      <c r="AD5" s="973"/>
      <c r="AE5" s="973"/>
      <c r="AF5" s="973"/>
      <c r="AG5" s="973"/>
      <c r="AH5" s="973"/>
      <c r="AI5" s="973"/>
      <c r="AJ5" s="973"/>
      <c r="AK5" s="973"/>
      <c r="AL5" s="974"/>
      <c r="AM5" s="65" t="s">
        <v>654</v>
      </c>
      <c r="AN5" s="65"/>
      <c r="AO5" s="65"/>
      <c r="AP5" s="65"/>
      <c r="AQ5" s="65"/>
      <c r="AR5" s="65"/>
      <c r="AS5" s="71"/>
    </row>
    <row r="6" spans="1:45" s="341" customFormat="1" ht="14.15" customHeight="1" x14ac:dyDescent="0.2">
      <c r="A6" s="248" t="s">
        <v>3403</v>
      </c>
      <c r="B6" s="843" t="s">
        <v>3404</v>
      </c>
      <c r="C6" s="290">
        <f>SUM(D6+G6)</f>
        <v>314</v>
      </c>
      <c r="D6" s="375">
        <f>SUM(E6:F6)</f>
        <v>302</v>
      </c>
      <c r="E6" s="125">
        <v>302</v>
      </c>
      <c r="F6" s="125"/>
      <c r="G6" s="125">
        <v>12</v>
      </c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  <c r="AA6" s="124"/>
      <c r="AB6" s="124">
        <v>314</v>
      </c>
      <c r="AC6" s="124"/>
      <c r="AD6" s="124"/>
      <c r="AE6" s="124"/>
      <c r="AF6" s="124"/>
      <c r="AG6" s="124"/>
      <c r="AH6" s="124"/>
      <c r="AI6" s="124"/>
      <c r="AJ6" s="124"/>
      <c r="AK6" s="304">
        <v>8670</v>
      </c>
      <c r="AL6" s="304">
        <f>AK6*E6</f>
        <v>2618340</v>
      </c>
      <c r="AM6" s="65" t="s">
        <v>654</v>
      </c>
      <c r="AN6" s="65"/>
      <c r="AO6" s="65"/>
      <c r="AP6" s="65"/>
      <c r="AQ6" s="65"/>
      <c r="AR6" s="65"/>
      <c r="AS6" s="340"/>
    </row>
    <row r="7" spans="1:45" s="341" customFormat="1" ht="14.15" customHeight="1" x14ac:dyDescent="0.2">
      <c r="A7" s="248" t="s">
        <v>3405</v>
      </c>
      <c r="B7" s="843" t="s">
        <v>3406</v>
      </c>
      <c r="C7" s="290">
        <f t="shared" ref="C7:C51" si="0">SUM(D7+G7)</f>
        <v>0</v>
      </c>
      <c r="D7" s="375">
        <f t="shared" ref="D7:D51" si="1">SUM(E7:F7)</f>
        <v>0</v>
      </c>
      <c r="E7" s="125"/>
      <c r="F7" s="125"/>
      <c r="G7" s="125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304">
        <v>8670</v>
      </c>
      <c r="AL7" s="304">
        <f t="shared" ref="AL7:AL54" si="2">AK7*E7</f>
        <v>0</v>
      </c>
      <c r="AM7" s="65" t="s">
        <v>654</v>
      </c>
      <c r="AN7" s="65"/>
      <c r="AO7" s="65"/>
      <c r="AP7" s="65"/>
      <c r="AQ7" s="65"/>
      <c r="AR7" s="65"/>
      <c r="AS7" s="340"/>
    </row>
    <row r="8" spans="1:45" s="341" customFormat="1" ht="14.15" customHeight="1" x14ac:dyDescent="0.2">
      <c r="A8" s="248" t="s">
        <v>3407</v>
      </c>
      <c r="B8" s="843" t="s">
        <v>3408</v>
      </c>
      <c r="C8" s="290">
        <f t="shared" si="0"/>
        <v>137</v>
      </c>
      <c r="D8" s="375">
        <f t="shared" si="1"/>
        <v>133</v>
      </c>
      <c r="E8" s="125">
        <v>133</v>
      </c>
      <c r="F8" s="125"/>
      <c r="G8" s="125">
        <v>4</v>
      </c>
      <c r="H8" s="128"/>
      <c r="I8" s="128"/>
      <c r="J8" s="12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  <c r="AA8" s="124"/>
      <c r="AB8" s="124">
        <v>137</v>
      </c>
      <c r="AC8" s="124"/>
      <c r="AD8" s="124"/>
      <c r="AE8" s="124"/>
      <c r="AF8" s="124"/>
      <c r="AG8" s="124"/>
      <c r="AH8" s="124"/>
      <c r="AI8" s="124"/>
      <c r="AJ8" s="124"/>
      <c r="AK8" s="304">
        <v>8670</v>
      </c>
      <c r="AL8" s="304">
        <f t="shared" si="2"/>
        <v>1153110</v>
      </c>
      <c r="AM8" s="65" t="s">
        <v>654</v>
      </c>
      <c r="AN8" s="65"/>
      <c r="AO8" s="65"/>
      <c r="AP8" s="65"/>
      <c r="AQ8" s="65"/>
      <c r="AR8" s="65"/>
      <c r="AS8" s="340"/>
    </row>
    <row r="9" spans="1:45" s="341" customFormat="1" ht="14.15" customHeight="1" x14ac:dyDescent="0.2">
      <c r="A9" s="248" t="s">
        <v>3409</v>
      </c>
      <c r="B9" s="843" t="s">
        <v>3410</v>
      </c>
      <c r="C9" s="290">
        <f t="shared" si="0"/>
        <v>321</v>
      </c>
      <c r="D9" s="375">
        <f t="shared" si="1"/>
        <v>299</v>
      </c>
      <c r="E9" s="125">
        <v>299</v>
      </c>
      <c r="F9" s="125"/>
      <c r="G9" s="125">
        <v>22</v>
      </c>
      <c r="H9" s="128"/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4"/>
      <c r="AB9" s="124">
        <v>321</v>
      </c>
      <c r="AC9" s="124"/>
      <c r="AD9" s="124"/>
      <c r="AE9" s="124"/>
      <c r="AF9" s="124"/>
      <c r="AG9" s="124"/>
      <c r="AH9" s="124"/>
      <c r="AI9" s="124"/>
      <c r="AJ9" s="124"/>
      <c r="AK9" s="304">
        <v>8670</v>
      </c>
      <c r="AL9" s="304">
        <f t="shared" si="2"/>
        <v>2592330</v>
      </c>
      <c r="AM9" s="65" t="s">
        <v>654</v>
      </c>
      <c r="AN9" s="65"/>
      <c r="AO9" s="65"/>
      <c r="AP9" s="65"/>
      <c r="AQ9" s="65"/>
      <c r="AR9" s="65"/>
      <c r="AS9" s="340"/>
    </row>
    <row r="10" spans="1:45" s="341" customFormat="1" ht="14.15" customHeight="1" x14ac:dyDescent="0.2">
      <c r="A10" s="248" t="s">
        <v>3411</v>
      </c>
      <c r="B10" s="843" t="s">
        <v>3412</v>
      </c>
      <c r="C10" s="290">
        <f t="shared" si="0"/>
        <v>261</v>
      </c>
      <c r="D10" s="375">
        <f t="shared" si="1"/>
        <v>257</v>
      </c>
      <c r="E10" s="125">
        <v>257</v>
      </c>
      <c r="F10" s="125"/>
      <c r="G10" s="125">
        <v>4</v>
      </c>
      <c r="H10" s="128"/>
      <c r="I10" s="128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4"/>
      <c r="AB10" s="124">
        <v>261</v>
      </c>
      <c r="AC10" s="124"/>
      <c r="AD10" s="124"/>
      <c r="AE10" s="124"/>
      <c r="AF10" s="124"/>
      <c r="AG10" s="124"/>
      <c r="AH10" s="124"/>
      <c r="AI10" s="124"/>
      <c r="AJ10" s="124"/>
      <c r="AK10" s="304">
        <v>8670</v>
      </c>
      <c r="AL10" s="304">
        <f t="shared" si="2"/>
        <v>2228190</v>
      </c>
      <c r="AM10" s="65" t="s">
        <v>654</v>
      </c>
      <c r="AN10" s="65"/>
      <c r="AO10" s="65"/>
      <c r="AP10" s="65"/>
      <c r="AQ10" s="65"/>
      <c r="AR10" s="65"/>
      <c r="AS10" s="340"/>
    </row>
    <row r="11" spans="1:45" s="341" customFormat="1" ht="14.15" customHeight="1" x14ac:dyDescent="0.2">
      <c r="A11" s="248" t="s">
        <v>3413</v>
      </c>
      <c r="B11" s="843" t="s">
        <v>3414</v>
      </c>
      <c r="C11" s="290">
        <f t="shared" si="0"/>
        <v>184</v>
      </c>
      <c r="D11" s="375">
        <f t="shared" si="1"/>
        <v>184</v>
      </c>
      <c r="E11" s="125">
        <v>184</v>
      </c>
      <c r="F11" s="125"/>
      <c r="G11" s="125"/>
      <c r="H11" s="128"/>
      <c r="I11" s="128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  <c r="AA11" s="124"/>
      <c r="AB11" s="124">
        <v>184</v>
      </c>
      <c r="AC11" s="124"/>
      <c r="AD11" s="124"/>
      <c r="AE11" s="124"/>
      <c r="AF11" s="124"/>
      <c r="AG11" s="124"/>
      <c r="AH11" s="124"/>
      <c r="AI11" s="124"/>
      <c r="AJ11" s="124"/>
      <c r="AK11" s="304">
        <v>8670</v>
      </c>
      <c r="AL11" s="304">
        <f t="shared" si="2"/>
        <v>1595280</v>
      </c>
      <c r="AM11" s="65" t="s">
        <v>654</v>
      </c>
      <c r="AN11" s="65"/>
      <c r="AO11" s="65"/>
      <c r="AP11" s="65"/>
      <c r="AQ11" s="65"/>
      <c r="AR11" s="65"/>
      <c r="AS11" s="340"/>
    </row>
    <row r="12" spans="1:45" s="341" customFormat="1" ht="14.15" customHeight="1" x14ac:dyDescent="0.2">
      <c r="A12" s="248" t="s">
        <v>3415</v>
      </c>
      <c r="B12" s="843" t="s">
        <v>3416</v>
      </c>
      <c r="C12" s="290">
        <f t="shared" si="0"/>
        <v>0</v>
      </c>
      <c r="D12" s="375">
        <f t="shared" si="1"/>
        <v>0</v>
      </c>
      <c r="E12" s="125"/>
      <c r="F12" s="125"/>
      <c r="G12" s="125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304">
        <v>8670</v>
      </c>
      <c r="AL12" s="304">
        <f t="shared" si="2"/>
        <v>0</v>
      </c>
      <c r="AM12" s="65" t="s">
        <v>654</v>
      </c>
      <c r="AN12" s="65"/>
      <c r="AO12" s="65"/>
      <c r="AP12" s="65"/>
      <c r="AQ12" s="65"/>
      <c r="AR12" s="65"/>
      <c r="AS12" s="340"/>
    </row>
    <row r="13" spans="1:45" s="341" customFormat="1" ht="14.15" customHeight="1" x14ac:dyDescent="0.2">
      <c r="A13" s="248" t="s">
        <v>3417</v>
      </c>
      <c r="B13" s="843" t="s">
        <v>3418</v>
      </c>
      <c r="C13" s="290">
        <f t="shared" si="0"/>
        <v>520</v>
      </c>
      <c r="D13" s="375">
        <f t="shared" si="1"/>
        <v>516</v>
      </c>
      <c r="E13" s="125">
        <v>516</v>
      </c>
      <c r="F13" s="125"/>
      <c r="G13" s="125">
        <v>4</v>
      </c>
      <c r="H13" s="128"/>
      <c r="I13" s="128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4"/>
      <c r="AB13" s="124">
        <v>520</v>
      </c>
      <c r="AC13" s="124"/>
      <c r="AD13" s="124"/>
      <c r="AE13" s="124"/>
      <c r="AF13" s="124"/>
      <c r="AG13" s="124"/>
      <c r="AH13" s="124"/>
      <c r="AI13" s="124"/>
      <c r="AJ13" s="124"/>
      <c r="AK13" s="304">
        <v>8670</v>
      </c>
      <c r="AL13" s="304">
        <f t="shared" si="2"/>
        <v>4473720</v>
      </c>
      <c r="AM13" s="65" t="s">
        <v>654</v>
      </c>
      <c r="AN13" s="65"/>
      <c r="AO13" s="65"/>
      <c r="AP13" s="65"/>
      <c r="AQ13" s="65"/>
      <c r="AR13" s="65"/>
      <c r="AS13" s="340"/>
    </row>
    <row r="14" spans="1:45" s="341" customFormat="1" ht="14.15" customHeight="1" x14ac:dyDescent="0.2">
      <c r="A14" s="248" t="s">
        <v>3419</v>
      </c>
      <c r="B14" s="843" t="s">
        <v>3420</v>
      </c>
      <c r="C14" s="290">
        <f t="shared" si="0"/>
        <v>0</v>
      </c>
      <c r="D14" s="375">
        <f t="shared" si="1"/>
        <v>0</v>
      </c>
      <c r="E14" s="125"/>
      <c r="F14" s="125"/>
      <c r="G14" s="125"/>
      <c r="H14" s="128"/>
      <c r="I14" s="128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304">
        <v>8670</v>
      </c>
      <c r="AL14" s="304">
        <f t="shared" si="2"/>
        <v>0</v>
      </c>
      <c r="AM14" s="65" t="s">
        <v>654</v>
      </c>
      <c r="AN14" s="65"/>
      <c r="AO14" s="65"/>
      <c r="AP14" s="65"/>
      <c r="AQ14" s="65"/>
      <c r="AR14" s="65"/>
      <c r="AS14" s="340"/>
    </row>
    <row r="15" spans="1:45" s="341" customFormat="1" ht="14.15" customHeight="1" x14ac:dyDescent="0.2">
      <c r="A15" s="248" t="s">
        <v>3421</v>
      </c>
      <c r="B15" s="843" t="s">
        <v>3422</v>
      </c>
      <c r="C15" s="290">
        <f t="shared" si="0"/>
        <v>1094</v>
      </c>
      <c r="D15" s="375">
        <f t="shared" si="1"/>
        <v>1078</v>
      </c>
      <c r="E15" s="125">
        <v>1078</v>
      </c>
      <c r="F15" s="125"/>
      <c r="G15" s="125">
        <v>16</v>
      </c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4"/>
      <c r="AB15" s="124">
        <v>1094</v>
      </c>
      <c r="AC15" s="124"/>
      <c r="AD15" s="124"/>
      <c r="AE15" s="124"/>
      <c r="AF15" s="124"/>
      <c r="AG15" s="124"/>
      <c r="AH15" s="124"/>
      <c r="AI15" s="124"/>
      <c r="AJ15" s="124"/>
      <c r="AK15" s="304">
        <v>8670</v>
      </c>
      <c r="AL15" s="304">
        <f t="shared" si="2"/>
        <v>9346260</v>
      </c>
      <c r="AM15" s="65" t="s">
        <v>654</v>
      </c>
      <c r="AN15" s="65"/>
      <c r="AO15" s="65"/>
      <c r="AP15" s="65"/>
      <c r="AQ15" s="65"/>
      <c r="AR15" s="65"/>
      <c r="AS15" s="340"/>
    </row>
    <row r="16" spans="1:45" s="341" customFormat="1" ht="14.15" customHeight="1" x14ac:dyDescent="0.2">
      <c r="A16" s="248" t="s">
        <v>3423</v>
      </c>
      <c r="B16" s="843" t="s">
        <v>3424</v>
      </c>
      <c r="C16" s="290">
        <f t="shared" si="0"/>
        <v>0</v>
      </c>
      <c r="D16" s="375">
        <f t="shared" si="1"/>
        <v>0</v>
      </c>
      <c r="E16" s="125"/>
      <c r="F16" s="125"/>
      <c r="G16" s="125"/>
      <c r="H16" s="128"/>
      <c r="I16" s="128"/>
      <c r="J16" s="12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304">
        <v>8670</v>
      </c>
      <c r="AL16" s="304">
        <f t="shared" si="2"/>
        <v>0</v>
      </c>
      <c r="AM16" s="65" t="s">
        <v>654</v>
      </c>
      <c r="AN16" s="65"/>
      <c r="AO16" s="65"/>
      <c r="AP16" s="65"/>
      <c r="AQ16" s="65"/>
      <c r="AR16" s="65"/>
      <c r="AS16" s="340"/>
    </row>
    <row r="17" spans="1:45" s="341" customFormat="1" ht="14.15" customHeight="1" x14ac:dyDescent="0.2">
      <c r="A17" s="248" t="s">
        <v>3425</v>
      </c>
      <c r="B17" s="843" t="s">
        <v>3558</v>
      </c>
      <c r="C17" s="290">
        <f t="shared" si="0"/>
        <v>0</v>
      </c>
      <c r="D17" s="375">
        <f t="shared" si="1"/>
        <v>0</v>
      </c>
      <c r="E17" s="125"/>
      <c r="F17" s="125"/>
      <c r="G17" s="125"/>
      <c r="H17" s="128"/>
      <c r="I17" s="128"/>
      <c r="J17" s="128"/>
      <c r="K17" s="128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304">
        <v>8670</v>
      </c>
      <c r="AL17" s="304">
        <f t="shared" si="2"/>
        <v>0</v>
      </c>
      <c r="AM17" s="65" t="s">
        <v>654</v>
      </c>
      <c r="AN17" s="65"/>
      <c r="AO17" s="65"/>
      <c r="AP17" s="65"/>
      <c r="AQ17" s="65"/>
      <c r="AR17" s="65"/>
      <c r="AS17" s="340"/>
    </row>
    <row r="18" spans="1:45" s="341" customFormat="1" ht="14.15" customHeight="1" x14ac:dyDescent="0.2">
      <c r="A18" s="248" t="s">
        <v>3426</v>
      </c>
      <c r="B18" s="843" t="s">
        <v>3557</v>
      </c>
      <c r="C18" s="290">
        <f t="shared" si="0"/>
        <v>253</v>
      </c>
      <c r="D18" s="375">
        <f t="shared" si="1"/>
        <v>250</v>
      </c>
      <c r="E18" s="125">
        <v>250</v>
      </c>
      <c r="F18" s="125"/>
      <c r="G18" s="125">
        <v>3</v>
      </c>
      <c r="H18" s="128"/>
      <c r="I18" s="128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4"/>
      <c r="AB18" s="124">
        <v>253</v>
      </c>
      <c r="AC18" s="124"/>
      <c r="AD18" s="124"/>
      <c r="AE18" s="124"/>
      <c r="AF18" s="124"/>
      <c r="AG18" s="124"/>
      <c r="AH18" s="124"/>
      <c r="AI18" s="124"/>
      <c r="AJ18" s="124"/>
      <c r="AK18" s="304">
        <v>8670</v>
      </c>
      <c r="AL18" s="304">
        <f t="shared" si="2"/>
        <v>2167500</v>
      </c>
      <c r="AM18" s="65" t="s">
        <v>654</v>
      </c>
      <c r="AN18" s="65"/>
      <c r="AO18" s="65"/>
      <c r="AP18" s="65"/>
      <c r="AQ18" s="65"/>
      <c r="AR18" s="65"/>
      <c r="AS18" s="340"/>
    </row>
    <row r="19" spans="1:45" s="341" customFormat="1" ht="14.15" customHeight="1" x14ac:dyDescent="0.2">
      <c r="A19" s="248" t="s">
        <v>3427</v>
      </c>
      <c r="B19" s="843" t="s">
        <v>3428</v>
      </c>
      <c r="C19" s="290">
        <f t="shared" si="0"/>
        <v>117</v>
      </c>
      <c r="D19" s="375">
        <f t="shared" si="1"/>
        <v>116</v>
      </c>
      <c r="E19" s="125">
        <v>116</v>
      </c>
      <c r="F19" s="125"/>
      <c r="G19" s="125">
        <v>1</v>
      </c>
      <c r="H19" s="128"/>
      <c r="I19" s="128"/>
      <c r="J19" s="128"/>
      <c r="K19" s="128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  <c r="AA19" s="124"/>
      <c r="AB19" s="124">
        <v>117</v>
      </c>
      <c r="AC19" s="124"/>
      <c r="AD19" s="124"/>
      <c r="AE19" s="124"/>
      <c r="AF19" s="124"/>
      <c r="AG19" s="124"/>
      <c r="AH19" s="124"/>
      <c r="AI19" s="124"/>
      <c r="AJ19" s="124"/>
      <c r="AK19" s="304">
        <v>8670</v>
      </c>
      <c r="AL19" s="304">
        <f t="shared" si="2"/>
        <v>1005720</v>
      </c>
      <c r="AM19" s="65" t="s">
        <v>654</v>
      </c>
      <c r="AN19" s="65"/>
      <c r="AO19" s="65"/>
      <c r="AP19" s="65"/>
      <c r="AQ19" s="65"/>
      <c r="AR19" s="65"/>
      <c r="AS19" s="340"/>
    </row>
    <row r="20" spans="1:45" s="341" customFormat="1" ht="14.15" customHeight="1" x14ac:dyDescent="0.2">
      <c r="A20" s="248" t="s">
        <v>3429</v>
      </c>
      <c r="B20" s="843" t="s">
        <v>3430</v>
      </c>
      <c r="C20" s="290">
        <f t="shared" si="0"/>
        <v>507</v>
      </c>
      <c r="D20" s="375">
        <f t="shared" si="1"/>
        <v>435</v>
      </c>
      <c r="E20" s="125">
        <v>435</v>
      </c>
      <c r="F20" s="125"/>
      <c r="G20" s="125">
        <v>72</v>
      </c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  <c r="AA20" s="124"/>
      <c r="AB20" s="124">
        <v>507</v>
      </c>
      <c r="AC20" s="124"/>
      <c r="AD20" s="124"/>
      <c r="AE20" s="124"/>
      <c r="AF20" s="124"/>
      <c r="AG20" s="124"/>
      <c r="AH20" s="124"/>
      <c r="AI20" s="124"/>
      <c r="AJ20" s="124"/>
      <c r="AK20" s="304">
        <v>8670</v>
      </c>
      <c r="AL20" s="304">
        <f t="shared" si="2"/>
        <v>3771450</v>
      </c>
      <c r="AM20" s="65" t="s">
        <v>654</v>
      </c>
      <c r="AN20" s="65"/>
      <c r="AO20" s="65"/>
      <c r="AP20" s="65"/>
      <c r="AQ20" s="65"/>
      <c r="AR20" s="65"/>
      <c r="AS20" s="340"/>
    </row>
    <row r="21" spans="1:45" s="341" customFormat="1" ht="14.15" customHeight="1" x14ac:dyDescent="0.2">
      <c r="A21" s="248" t="s">
        <v>3431</v>
      </c>
      <c r="B21" s="843" t="s">
        <v>3432</v>
      </c>
      <c r="C21" s="290">
        <f t="shared" si="0"/>
        <v>530</v>
      </c>
      <c r="D21" s="375">
        <f t="shared" si="1"/>
        <v>523</v>
      </c>
      <c r="E21" s="125">
        <v>523</v>
      </c>
      <c r="F21" s="125"/>
      <c r="G21" s="125">
        <v>7</v>
      </c>
      <c r="H21" s="128"/>
      <c r="I21" s="128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4"/>
      <c r="AB21" s="124">
        <v>530</v>
      </c>
      <c r="AC21" s="124"/>
      <c r="AD21" s="124"/>
      <c r="AE21" s="124"/>
      <c r="AF21" s="124"/>
      <c r="AG21" s="124"/>
      <c r="AH21" s="124"/>
      <c r="AI21" s="124"/>
      <c r="AJ21" s="124"/>
      <c r="AK21" s="304">
        <v>8670</v>
      </c>
      <c r="AL21" s="304">
        <f t="shared" si="2"/>
        <v>4534410</v>
      </c>
      <c r="AM21" s="65" t="s">
        <v>654</v>
      </c>
      <c r="AN21" s="65"/>
      <c r="AO21" s="65"/>
      <c r="AP21" s="65"/>
      <c r="AQ21" s="65"/>
      <c r="AR21" s="65"/>
      <c r="AS21" s="340"/>
    </row>
    <row r="22" spans="1:45" s="341" customFormat="1" ht="14.15" customHeight="1" x14ac:dyDescent="0.2">
      <c r="A22" s="248" t="s">
        <v>3433</v>
      </c>
      <c r="B22" s="843" t="s">
        <v>3434</v>
      </c>
      <c r="C22" s="290">
        <f t="shared" si="0"/>
        <v>115</v>
      </c>
      <c r="D22" s="375">
        <f t="shared" si="1"/>
        <v>103</v>
      </c>
      <c r="E22" s="125">
        <v>103</v>
      </c>
      <c r="F22" s="125"/>
      <c r="G22" s="125">
        <v>12</v>
      </c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  <c r="AA22" s="124"/>
      <c r="AB22" s="124">
        <v>115</v>
      </c>
      <c r="AC22" s="124"/>
      <c r="AD22" s="124"/>
      <c r="AE22" s="124"/>
      <c r="AF22" s="124"/>
      <c r="AG22" s="124"/>
      <c r="AH22" s="124"/>
      <c r="AI22" s="124"/>
      <c r="AJ22" s="124"/>
      <c r="AK22" s="304">
        <v>8670</v>
      </c>
      <c r="AL22" s="304">
        <f t="shared" si="2"/>
        <v>893010</v>
      </c>
      <c r="AM22" s="65" t="s">
        <v>654</v>
      </c>
      <c r="AN22" s="65"/>
      <c r="AO22" s="65"/>
      <c r="AP22" s="65"/>
      <c r="AQ22" s="65"/>
      <c r="AR22" s="65"/>
      <c r="AS22" s="340"/>
    </row>
    <row r="23" spans="1:45" s="341" customFormat="1" ht="14.15" customHeight="1" x14ac:dyDescent="0.2">
      <c r="A23" s="248" t="s">
        <v>3435</v>
      </c>
      <c r="B23" s="843" t="s">
        <v>3436</v>
      </c>
      <c r="C23" s="290">
        <f t="shared" si="0"/>
        <v>0</v>
      </c>
      <c r="D23" s="375">
        <f t="shared" si="1"/>
        <v>0</v>
      </c>
      <c r="E23" s="125"/>
      <c r="F23" s="125"/>
      <c r="G23" s="125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304">
        <v>8670</v>
      </c>
      <c r="AL23" s="304">
        <f t="shared" si="2"/>
        <v>0</v>
      </c>
      <c r="AM23" s="65" t="s">
        <v>654</v>
      </c>
      <c r="AN23" s="65"/>
      <c r="AO23" s="65"/>
      <c r="AP23" s="65"/>
      <c r="AQ23" s="65"/>
      <c r="AR23" s="65"/>
      <c r="AS23" s="340"/>
    </row>
    <row r="24" spans="1:45" s="341" customFormat="1" ht="14.15" customHeight="1" x14ac:dyDescent="0.2">
      <c r="A24" s="248" t="s">
        <v>3437</v>
      </c>
      <c r="B24" s="843" t="s">
        <v>3438</v>
      </c>
      <c r="C24" s="290">
        <f t="shared" si="0"/>
        <v>0</v>
      </c>
      <c r="D24" s="375">
        <f t="shared" si="1"/>
        <v>0</v>
      </c>
      <c r="E24" s="125"/>
      <c r="F24" s="125"/>
      <c r="G24" s="125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304">
        <v>8670</v>
      </c>
      <c r="AL24" s="304">
        <f t="shared" si="2"/>
        <v>0</v>
      </c>
      <c r="AM24" s="65" t="s">
        <v>654</v>
      </c>
      <c r="AN24" s="65"/>
      <c r="AO24" s="65"/>
      <c r="AP24" s="65"/>
      <c r="AQ24" s="65"/>
      <c r="AR24" s="65"/>
      <c r="AS24" s="340"/>
    </row>
    <row r="25" spans="1:45" s="341" customFormat="1" ht="14.15" customHeight="1" x14ac:dyDescent="0.2">
      <c r="A25" s="248" t="s">
        <v>3439</v>
      </c>
      <c r="B25" s="843" t="s">
        <v>3440</v>
      </c>
      <c r="C25" s="290">
        <f t="shared" si="0"/>
        <v>257</v>
      </c>
      <c r="D25" s="375">
        <f t="shared" si="1"/>
        <v>251</v>
      </c>
      <c r="E25" s="125">
        <v>251</v>
      </c>
      <c r="F25" s="125"/>
      <c r="G25" s="125">
        <v>6</v>
      </c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  <c r="AA25" s="124"/>
      <c r="AB25" s="124">
        <v>257</v>
      </c>
      <c r="AC25" s="124"/>
      <c r="AD25" s="124"/>
      <c r="AE25" s="124"/>
      <c r="AF25" s="124"/>
      <c r="AG25" s="124"/>
      <c r="AH25" s="124"/>
      <c r="AI25" s="124"/>
      <c r="AJ25" s="124"/>
      <c r="AK25" s="304">
        <v>8670</v>
      </c>
      <c r="AL25" s="304">
        <f t="shared" si="2"/>
        <v>2176170</v>
      </c>
      <c r="AM25" s="65" t="s">
        <v>654</v>
      </c>
      <c r="AN25" s="65"/>
      <c r="AO25" s="65"/>
      <c r="AP25" s="65"/>
      <c r="AQ25" s="65"/>
      <c r="AR25" s="65"/>
      <c r="AS25" s="340"/>
    </row>
    <row r="26" spans="1:45" s="341" customFormat="1" ht="14.15" customHeight="1" x14ac:dyDescent="0.2">
      <c r="A26" s="248" t="s">
        <v>3441</v>
      </c>
      <c r="B26" s="843" t="s">
        <v>3442</v>
      </c>
      <c r="C26" s="290">
        <f t="shared" si="0"/>
        <v>0</v>
      </c>
      <c r="D26" s="375">
        <f t="shared" si="1"/>
        <v>0</v>
      </c>
      <c r="E26" s="125"/>
      <c r="F26" s="125"/>
      <c r="G26" s="125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304">
        <v>8670</v>
      </c>
      <c r="AL26" s="304">
        <f t="shared" si="2"/>
        <v>0</v>
      </c>
      <c r="AM26" s="65" t="s">
        <v>654</v>
      </c>
      <c r="AN26" s="65"/>
      <c r="AO26" s="65"/>
      <c r="AP26" s="65"/>
      <c r="AQ26" s="65"/>
      <c r="AR26" s="65"/>
      <c r="AS26" s="340"/>
    </row>
    <row r="27" spans="1:45" s="341" customFormat="1" ht="14.15" customHeight="1" x14ac:dyDescent="0.2">
      <c r="A27" s="248" t="s">
        <v>2959</v>
      </c>
      <c r="B27" s="843" t="s">
        <v>2930</v>
      </c>
      <c r="C27" s="290">
        <f t="shared" si="0"/>
        <v>0</v>
      </c>
      <c r="D27" s="375">
        <f t="shared" si="1"/>
        <v>0</v>
      </c>
      <c r="E27" s="125"/>
      <c r="F27" s="125"/>
      <c r="G27" s="125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304">
        <v>8670</v>
      </c>
      <c r="AL27" s="304">
        <f t="shared" si="2"/>
        <v>0</v>
      </c>
      <c r="AM27" s="65" t="s">
        <v>654</v>
      </c>
      <c r="AN27" s="65"/>
      <c r="AO27" s="65"/>
      <c r="AP27" s="65"/>
      <c r="AQ27" s="65"/>
      <c r="AR27" s="65"/>
      <c r="AS27" s="340"/>
    </row>
    <row r="28" spans="1:45" s="341" customFormat="1" ht="14.15" customHeight="1" x14ac:dyDescent="0.2">
      <c r="A28" s="248" t="s">
        <v>3443</v>
      </c>
      <c r="B28" s="843" t="s">
        <v>3444</v>
      </c>
      <c r="C28" s="290">
        <f t="shared" si="0"/>
        <v>224</v>
      </c>
      <c r="D28" s="375">
        <f t="shared" si="1"/>
        <v>217</v>
      </c>
      <c r="E28" s="125">
        <v>217</v>
      </c>
      <c r="F28" s="125"/>
      <c r="G28" s="125">
        <v>7</v>
      </c>
      <c r="H28" s="128"/>
      <c r="I28" s="128"/>
      <c r="J28" s="128"/>
      <c r="K28" s="128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  <c r="AA28" s="124"/>
      <c r="AB28" s="124">
        <v>224</v>
      </c>
      <c r="AC28" s="124"/>
      <c r="AD28" s="124"/>
      <c r="AE28" s="124"/>
      <c r="AF28" s="124"/>
      <c r="AG28" s="124"/>
      <c r="AH28" s="124"/>
      <c r="AI28" s="124"/>
      <c r="AJ28" s="124"/>
      <c r="AK28" s="304">
        <v>8670</v>
      </c>
      <c r="AL28" s="304">
        <f t="shared" si="2"/>
        <v>1881390</v>
      </c>
      <c r="AM28" s="65" t="s">
        <v>654</v>
      </c>
      <c r="AN28" s="65"/>
      <c r="AO28" s="65"/>
      <c r="AP28" s="65"/>
      <c r="AQ28" s="65"/>
      <c r="AR28" s="65"/>
      <c r="AS28" s="340"/>
    </row>
    <row r="29" spans="1:45" s="341" customFormat="1" ht="14.15" customHeight="1" x14ac:dyDescent="0.2">
      <c r="A29" s="248" t="s">
        <v>3445</v>
      </c>
      <c r="B29" s="843" t="s">
        <v>3446</v>
      </c>
      <c r="C29" s="290">
        <f t="shared" si="0"/>
        <v>1396</v>
      </c>
      <c r="D29" s="375">
        <f t="shared" si="1"/>
        <v>1334</v>
      </c>
      <c r="E29" s="125">
        <v>1334</v>
      </c>
      <c r="F29" s="125"/>
      <c r="G29" s="125">
        <v>62</v>
      </c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4"/>
      <c r="AB29" s="124">
        <v>1396</v>
      </c>
      <c r="AC29" s="124"/>
      <c r="AD29" s="124"/>
      <c r="AE29" s="124"/>
      <c r="AF29" s="124"/>
      <c r="AG29" s="124"/>
      <c r="AH29" s="124"/>
      <c r="AI29" s="124"/>
      <c r="AJ29" s="124"/>
      <c r="AK29" s="304">
        <v>8670</v>
      </c>
      <c r="AL29" s="304">
        <f t="shared" si="2"/>
        <v>11565780</v>
      </c>
      <c r="AM29" s="65" t="s">
        <v>654</v>
      </c>
      <c r="AN29" s="65"/>
      <c r="AO29" s="65"/>
      <c r="AP29" s="65"/>
      <c r="AQ29" s="65"/>
      <c r="AR29" s="65"/>
      <c r="AS29" s="340"/>
    </row>
    <row r="30" spans="1:45" s="341" customFormat="1" ht="14.15" customHeight="1" x14ac:dyDescent="0.2">
      <c r="A30" s="248" t="s">
        <v>3447</v>
      </c>
      <c r="B30" s="843" t="s">
        <v>3448</v>
      </c>
      <c r="C30" s="290">
        <f t="shared" si="0"/>
        <v>263</v>
      </c>
      <c r="D30" s="375">
        <f t="shared" si="1"/>
        <v>260</v>
      </c>
      <c r="E30" s="125">
        <v>260</v>
      </c>
      <c r="F30" s="125"/>
      <c r="G30" s="125">
        <v>3</v>
      </c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  <c r="AA30" s="124"/>
      <c r="AB30" s="124">
        <v>263</v>
      </c>
      <c r="AC30" s="124"/>
      <c r="AD30" s="124"/>
      <c r="AE30" s="124"/>
      <c r="AF30" s="124"/>
      <c r="AG30" s="124"/>
      <c r="AH30" s="124"/>
      <c r="AI30" s="124"/>
      <c r="AJ30" s="124"/>
      <c r="AK30" s="304">
        <v>8670</v>
      </c>
      <c r="AL30" s="304">
        <f t="shared" si="2"/>
        <v>2254200</v>
      </c>
      <c r="AM30" s="65" t="s">
        <v>654</v>
      </c>
      <c r="AN30" s="65"/>
      <c r="AO30" s="65"/>
      <c r="AP30" s="65"/>
      <c r="AQ30" s="65"/>
      <c r="AR30" s="65"/>
      <c r="AS30" s="340"/>
    </row>
    <row r="31" spans="1:45" s="341" customFormat="1" ht="14.15" customHeight="1" x14ac:dyDescent="0.2">
      <c r="A31" s="248" t="s">
        <v>3449</v>
      </c>
      <c r="B31" s="843" t="s">
        <v>3450</v>
      </c>
      <c r="C31" s="290">
        <f t="shared" si="0"/>
        <v>0</v>
      </c>
      <c r="D31" s="375">
        <f t="shared" si="1"/>
        <v>0</v>
      </c>
      <c r="E31" s="125"/>
      <c r="F31" s="125"/>
      <c r="G31" s="125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304">
        <v>8670</v>
      </c>
      <c r="AL31" s="304">
        <f t="shared" si="2"/>
        <v>0</v>
      </c>
      <c r="AM31" s="65" t="s">
        <v>654</v>
      </c>
      <c r="AN31" s="65"/>
      <c r="AO31" s="65"/>
      <c r="AP31" s="65"/>
      <c r="AQ31" s="65"/>
      <c r="AR31" s="65"/>
      <c r="AS31" s="340"/>
    </row>
    <row r="32" spans="1:45" s="341" customFormat="1" ht="14.15" customHeight="1" x14ac:dyDescent="0.2">
      <c r="A32" s="248" t="s">
        <v>3451</v>
      </c>
      <c r="B32" s="843" t="s">
        <v>3452</v>
      </c>
      <c r="C32" s="290">
        <f t="shared" si="0"/>
        <v>0</v>
      </c>
      <c r="D32" s="375">
        <f t="shared" si="1"/>
        <v>0</v>
      </c>
      <c r="E32" s="125"/>
      <c r="F32" s="125"/>
      <c r="G32" s="125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304">
        <v>8670</v>
      </c>
      <c r="AL32" s="304">
        <f t="shared" si="2"/>
        <v>0</v>
      </c>
      <c r="AM32" s="65" t="s">
        <v>654</v>
      </c>
      <c r="AN32" s="65"/>
      <c r="AO32" s="65"/>
      <c r="AP32" s="65"/>
      <c r="AQ32" s="65"/>
      <c r="AR32" s="65"/>
      <c r="AS32" s="340"/>
    </row>
    <row r="33" spans="1:45" s="341" customFormat="1" ht="14.15" customHeight="1" x14ac:dyDescent="0.2">
      <c r="A33" s="248" t="s">
        <v>3453</v>
      </c>
      <c r="B33" s="843" t="s">
        <v>3454</v>
      </c>
      <c r="C33" s="290">
        <f t="shared" si="0"/>
        <v>0</v>
      </c>
      <c r="D33" s="375">
        <f t="shared" si="1"/>
        <v>0</v>
      </c>
      <c r="E33" s="125"/>
      <c r="F33" s="125"/>
      <c r="G33" s="125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304">
        <v>8670</v>
      </c>
      <c r="AL33" s="304">
        <f t="shared" si="2"/>
        <v>0</v>
      </c>
      <c r="AM33" s="65" t="s">
        <v>654</v>
      </c>
      <c r="AN33" s="65"/>
      <c r="AO33" s="65"/>
      <c r="AP33" s="65"/>
      <c r="AQ33" s="65"/>
      <c r="AR33" s="65"/>
      <c r="AS33" s="340"/>
    </row>
    <row r="34" spans="1:45" s="341" customFormat="1" ht="14.15" customHeight="1" x14ac:dyDescent="0.2">
      <c r="A34" s="248" t="s">
        <v>3455</v>
      </c>
      <c r="B34" s="843" t="s">
        <v>3456</v>
      </c>
      <c r="C34" s="290">
        <f t="shared" si="0"/>
        <v>0</v>
      </c>
      <c r="D34" s="375">
        <f t="shared" si="1"/>
        <v>0</v>
      </c>
      <c r="E34" s="125"/>
      <c r="F34" s="125"/>
      <c r="G34" s="125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X34" s="128"/>
      <c r="Y34" s="128"/>
      <c r="Z34" s="128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304">
        <v>8670</v>
      </c>
      <c r="AL34" s="304">
        <f t="shared" si="2"/>
        <v>0</v>
      </c>
      <c r="AM34" s="65" t="s">
        <v>654</v>
      </c>
      <c r="AN34" s="65"/>
      <c r="AO34" s="65"/>
      <c r="AP34" s="65"/>
      <c r="AQ34" s="65"/>
      <c r="AR34" s="65"/>
      <c r="AS34" s="340"/>
    </row>
    <row r="35" spans="1:45" s="341" customFormat="1" ht="14.15" customHeight="1" x14ac:dyDescent="0.2">
      <c r="A35" s="248" t="s">
        <v>3457</v>
      </c>
      <c r="B35" s="843" t="s">
        <v>3458</v>
      </c>
      <c r="C35" s="290">
        <f t="shared" si="0"/>
        <v>286</v>
      </c>
      <c r="D35" s="375">
        <f t="shared" si="1"/>
        <v>276</v>
      </c>
      <c r="E35" s="125">
        <v>276</v>
      </c>
      <c r="F35" s="125"/>
      <c r="G35" s="125">
        <v>10</v>
      </c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  <c r="AA35" s="124"/>
      <c r="AB35" s="124">
        <v>286</v>
      </c>
      <c r="AC35" s="124"/>
      <c r="AD35" s="124"/>
      <c r="AE35" s="124"/>
      <c r="AF35" s="124"/>
      <c r="AG35" s="124"/>
      <c r="AH35" s="124"/>
      <c r="AI35" s="124"/>
      <c r="AJ35" s="124"/>
      <c r="AK35" s="304">
        <v>8670</v>
      </c>
      <c r="AL35" s="304">
        <f t="shared" si="2"/>
        <v>2392920</v>
      </c>
      <c r="AM35" s="65" t="s">
        <v>654</v>
      </c>
      <c r="AN35" s="65"/>
      <c r="AO35" s="65"/>
      <c r="AP35" s="65"/>
      <c r="AQ35" s="65"/>
      <c r="AR35" s="65"/>
      <c r="AS35" s="340"/>
    </row>
    <row r="36" spans="1:45" s="341" customFormat="1" ht="14.15" customHeight="1" x14ac:dyDescent="0.2">
      <c r="A36" s="248" t="s">
        <v>3459</v>
      </c>
      <c r="B36" s="843" t="s">
        <v>3460</v>
      </c>
      <c r="C36" s="290">
        <f t="shared" si="0"/>
        <v>504</v>
      </c>
      <c r="D36" s="375">
        <f t="shared" si="1"/>
        <v>496</v>
      </c>
      <c r="E36" s="125">
        <v>496</v>
      </c>
      <c r="F36" s="125"/>
      <c r="G36" s="125">
        <v>8</v>
      </c>
      <c r="H36" s="128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8"/>
      <c r="AA36" s="124"/>
      <c r="AB36" s="124">
        <v>504</v>
      </c>
      <c r="AC36" s="124"/>
      <c r="AD36" s="124"/>
      <c r="AE36" s="124"/>
      <c r="AF36" s="124"/>
      <c r="AG36" s="124"/>
      <c r="AH36" s="124"/>
      <c r="AI36" s="124"/>
      <c r="AJ36" s="124"/>
      <c r="AK36" s="304">
        <v>8670</v>
      </c>
      <c r="AL36" s="304">
        <f t="shared" si="2"/>
        <v>4300320</v>
      </c>
      <c r="AM36" s="65" t="s">
        <v>654</v>
      </c>
      <c r="AN36" s="65"/>
      <c r="AO36" s="65"/>
      <c r="AP36" s="65"/>
      <c r="AQ36" s="65"/>
      <c r="AR36" s="65"/>
      <c r="AS36" s="340"/>
    </row>
    <row r="37" spans="1:45" s="341" customFormat="1" ht="14.15" customHeight="1" x14ac:dyDescent="0.2">
      <c r="A37" s="248" t="s">
        <v>3461</v>
      </c>
      <c r="B37" s="843" t="s">
        <v>3462</v>
      </c>
      <c r="C37" s="290">
        <f t="shared" si="0"/>
        <v>0</v>
      </c>
      <c r="D37" s="375">
        <f t="shared" si="1"/>
        <v>0</v>
      </c>
      <c r="E37" s="125"/>
      <c r="F37" s="125"/>
      <c r="G37" s="125"/>
      <c r="H37" s="128"/>
      <c r="I37" s="128"/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28"/>
      <c r="U37" s="128"/>
      <c r="V37" s="128"/>
      <c r="W37" s="128"/>
      <c r="X37" s="128"/>
      <c r="Y37" s="128"/>
      <c r="Z37" s="128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304">
        <v>8670</v>
      </c>
      <c r="AL37" s="304">
        <f t="shared" si="2"/>
        <v>0</v>
      </c>
      <c r="AM37" s="65" t="s">
        <v>654</v>
      </c>
      <c r="AN37" s="65"/>
      <c r="AO37" s="65"/>
      <c r="AP37" s="65"/>
      <c r="AQ37" s="65"/>
      <c r="AR37" s="65"/>
      <c r="AS37" s="340"/>
    </row>
    <row r="38" spans="1:45" s="341" customFormat="1" ht="14.15" customHeight="1" x14ac:dyDescent="0.2">
      <c r="A38" s="248" t="s">
        <v>3463</v>
      </c>
      <c r="B38" s="843" t="s">
        <v>3464</v>
      </c>
      <c r="C38" s="290">
        <f t="shared" si="0"/>
        <v>0</v>
      </c>
      <c r="D38" s="375">
        <f t="shared" si="1"/>
        <v>0</v>
      </c>
      <c r="E38" s="125"/>
      <c r="F38" s="125"/>
      <c r="G38" s="125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X38" s="128"/>
      <c r="Y38" s="128"/>
      <c r="Z38" s="128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304">
        <v>8670</v>
      </c>
      <c r="AL38" s="304">
        <f t="shared" si="2"/>
        <v>0</v>
      </c>
      <c r="AM38" s="65" t="s">
        <v>654</v>
      </c>
      <c r="AN38" s="65"/>
      <c r="AO38" s="65"/>
      <c r="AP38" s="65"/>
      <c r="AQ38" s="65"/>
      <c r="AR38" s="65"/>
      <c r="AS38" s="340"/>
    </row>
    <row r="39" spans="1:45" s="341" customFormat="1" ht="14.15" customHeight="1" x14ac:dyDescent="0.2">
      <c r="A39" s="248" t="s">
        <v>3465</v>
      </c>
      <c r="B39" s="843" t="s">
        <v>3466</v>
      </c>
      <c r="C39" s="290">
        <f t="shared" si="0"/>
        <v>0</v>
      </c>
      <c r="D39" s="375">
        <f t="shared" si="1"/>
        <v>0</v>
      </c>
      <c r="E39" s="125"/>
      <c r="F39" s="125"/>
      <c r="G39" s="125"/>
      <c r="H39" s="128"/>
      <c r="I39" s="128"/>
      <c r="J39" s="128"/>
      <c r="K39" s="128"/>
      <c r="L39" s="128"/>
      <c r="M39" s="128"/>
      <c r="N39" s="128"/>
      <c r="O39" s="128"/>
      <c r="P39" s="128"/>
      <c r="Q39" s="128"/>
      <c r="R39" s="128"/>
      <c r="S39" s="128"/>
      <c r="T39" s="128"/>
      <c r="U39" s="128"/>
      <c r="V39" s="128"/>
      <c r="W39" s="128"/>
      <c r="X39" s="128"/>
      <c r="Y39" s="128"/>
      <c r="Z39" s="128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304">
        <v>8670</v>
      </c>
      <c r="AL39" s="304">
        <f t="shared" si="2"/>
        <v>0</v>
      </c>
      <c r="AM39" s="65" t="s">
        <v>654</v>
      </c>
      <c r="AN39" s="65"/>
      <c r="AO39" s="65"/>
      <c r="AP39" s="65"/>
      <c r="AQ39" s="65"/>
      <c r="AR39" s="65"/>
      <c r="AS39" s="340"/>
    </row>
    <row r="40" spans="1:45" s="341" customFormat="1" ht="14.15" customHeight="1" x14ac:dyDescent="0.2">
      <c r="A40" s="248" t="s">
        <v>3467</v>
      </c>
      <c r="B40" s="843" t="s">
        <v>3468</v>
      </c>
      <c r="C40" s="290">
        <f t="shared" si="0"/>
        <v>0</v>
      </c>
      <c r="D40" s="375">
        <f t="shared" si="1"/>
        <v>0</v>
      </c>
      <c r="E40" s="125"/>
      <c r="F40" s="125"/>
      <c r="G40" s="125"/>
      <c r="H40" s="128"/>
      <c r="I40" s="128"/>
      <c r="J40" s="128"/>
      <c r="K40" s="128"/>
      <c r="L40" s="128"/>
      <c r="M40" s="128"/>
      <c r="N40" s="128"/>
      <c r="O40" s="128"/>
      <c r="P40" s="128"/>
      <c r="Q40" s="128"/>
      <c r="R40" s="128"/>
      <c r="S40" s="128"/>
      <c r="T40" s="128"/>
      <c r="U40" s="128"/>
      <c r="V40" s="128"/>
      <c r="W40" s="128"/>
      <c r="X40" s="128"/>
      <c r="Y40" s="128"/>
      <c r="Z40" s="128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304">
        <v>8670</v>
      </c>
      <c r="AL40" s="304">
        <f t="shared" si="2"/>
        <v>0</v>
      </c>
      <c r="AM40" s="65" t="s">
        <v>654</v>
      </c>
      <c r="AN40" s="65"/>
      <c r="AO40" s="65"/>
      <c r="AP40" s="65"/>
      <c r="AQ40" s="65"/>
      <c r="AR40" s="65"/>
      <c r="AS40" s="340"/>
    </row>
    <row r="41" spans="1:45" s="341" customFormat="1" ht="14.15" customHeight="1" x14ac:dyDescent="0.2">
      <c r="A41" s="248" t="s">
        <v>3469</v>
      </c>
      <c r="B41" s="843" t="s">
        <v>3470</v>
      </c>
      <c r="C41" s="290">
        <f t="shared" si="0"/>
        <v>473</v>
      </c>
      <c r="D41" s="375">
        <f t="shared" si="1"/>
        <v>464</v>
      </c>
      <c r="E41" s="125">
        <v>464</v>
      </c>
      <c r="F41" s="125"/>
      <c r="G41" s="125">
        <v>9</v>
      </c>
      <c r="H41" s="128"/>
      <c r="I41" s="128"/>
      <c r="J41" s="128"/>
      <c r="K41" s="128"/>
      <c r="L41" s="128"/>
      <c r="M41" s="128"/>
      <c r="N41" s="128"/>
      <c r="O41" s="128"/>
      <c r="P41" s="128"/>
      <c r="Q41" s="128"/>
      <c r="R41" s="128"/>
      <c r="S41" s="128"/>
      <c r="T41" s="128"/>
      <c r="U41" s="128"/>
      <c r="V41" s="128"/>
      <c r="W41" s="128"/>
      <c r="X41" s="128"/>
      <c r="Y41" s="128"/>
      <c r="Z41" s="128"/>
      <c r="AA41" s="124"/>
      <c r="AB41" s="124">
        <v>473</v>
      </c>
      <c r="AC41" s="124"/>
      <c r="AD41" s="124"/>
      <c r="AE41" s="124"/>
      <c r="AF41" s="124"/>
      <c r="AG41" s="124"/>
      <c r="AH41" s="124"/>
      <c r="AI41" s="124"/>
      <c r="AJ41" s="124"/>
      <c r="AK41" s="304">
        <v>8670</v>
      </c>
      <c r="AL41" s="304">
        <f t="shared" si="2"/>
        <v>4022880</v>
      </c>
      <c r="AM41" s="65" t="s">
        <v>654</v>
      </c>
      <c r="AN41" s="65"/>
      <c r="AO41" s="65"/>
      <c r="AP41" s="65"/>
      <c r="AQ41" s="65"/>
      <c r="AR41" s="65"/>
      <c r="AS41" s="340"/>
    </row>
    <row r="42" spans="1:45" s="341" customFormat="1" ht="14.15" customHeight="1" x14ac:dyDescent="0.2">
      <c r="A42" s="248" t="s">
        <v>3471</v>
      </c>
      <c r="B42" s="843" t="s">
        <v>3472</v>
      </c>
      <c r="C42" s="290">
        <f t="shared" si="0"/>
        <v>0</v>
      </c>
      <c r="D42" s="375">
        <f t="shared" si="1"/>
        <v>0</v>
      </c>
      <c r="E42" s="125"/>
      <c r="F42" s="125"/>
      <c r="G42" s="125"/>
      <c r="H42" s="128"/>
      <c r="I42" s="128"/>
      <c r="J42" s="128"/>
      <c r="K42" s="128"/>
      <c r="L42" s="128"/>
      <c r="M42" s="128"/>
      <c r="N42" s="128"/>
      <c r="O42" s="128"/>
      <c r="P42" s="128"/>
      <c r="Q42" s="128"/>
      <c r="R42" s="128"/>
      <c r="S42" s="128"/>
      <c r="T42" s="128"/>
      <c r="U42" s="128"/>
      <c r="V42" s="128"/>
      <c r="W42" s="128"/>
      <c r="X42" s="128"/>
      <c r="Y42" s="128"/>
      <c r="Z42" s="128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304">
        <v>8670</v>
      </c>
      <c r="AL42" s="304">
        <f t="shared" si="2"/>
        <v>0</v>
      </c>
      <c r="AM42" s="65" t="s">
        <v>654</v>
      </c>
      <c r="AN42" s="65"/>
      <c r="AO42" s="65"/>
      <c r="AP42" s="65"/>
      <c r="AQ42" s="65"/>
      <c r="AR42" s="65"/>
      <c r="AS42" s="340"/>
    </row>
    <row r="43" spans="1:45" s="341" customFormat="1" ht="14.15" customHeight="1" x14ac:dyDescent="0.2">
      <c r="A43" s="248" t="s">
        <v>3473</v>
      </c>
      <c r="B43" s="843" t="s">
        <v>3474</v>
      </c>
      <c r="C43" s="290">
        <f t="shared" si="0"/>
        <v>445</v>
      </c>
      <c r="D43" s="375">
        <f t="shared" si="1"/>
        <v>440</v>
      </c>
      <c r="E43" s="125">
        <v>440</v>
      </c>
      <c r="F43" s="125"/>
      <c r="G43" s="125">
        <v>5</v>
      </c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4"/>
      <c r="AB43" s="124">
        <v>445</v>
      </c>
      <c r="AC43" s="124"/>
      <c r="AD43" s="124"/>
      <c r="AE43" s="124"/>
      <c r="AF43" s="124"/>
      <c r="AG43" s="124"/>
      <c r="AH43" s="124"/>
      <c r="AI43" s="124"/>
      <c r="AJ43" s="124"/>
      <c r="AK43" s="304">
        <v>8670</v>
      </c>
      <c r="AL43" s="304">
        <f t="shared" si="2"/>
        <v>3814800</v>
      </c>
      <c r="AM43" s="65" t="s">
        <v>654</v>
      </c>
      <c r="AN43" s="65"/>
      <c r="AO43" s="65"/>
      <c r="AP43" s="65"/>
      <c r="AQ43" s="65"/>
      <c r="AR43" s="65"/>
      <c r="AS43" s="340"/>
    </row>
    <row r="44" spans="1:45" s="341" customFormat="1" ht="14.15" customHeight="1" x14ac:dyDescent="0.2">
      <c r="A44" s="248" t="s">
        <v>3475</v>
      </c>
      <c r="B44" s="843" t="s">
        <v>3476</v>
      </c>
      <c r="C44" s="290">
        <f t="shared" si="0"/>
        <v>92</v>
      </c>
      <c r="D44" s="375">
        <f t="shared" si="1"/>
        <v>92</v>
      </c>
      <c r="E44" s="125">
        <v>92</v>
      </c>
      <c r="F44" s="125"/>
      <c r="G44" s="125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8"/>
      <c r="AA44" s="124"/>
      <c r="AB44" s="124">
        <v>92</v>
      </c>
      <c r="AC44" s="124"/>
      <c r="AD44" s="124"/>
      <c r="AE44" s="124"/>
      <c r="AF44" s="124"/>
      <c r="AG44" s="124"/>
      <c r="AH44" s="124"/>
      <c r="AI44" s="124"/>
      <c r="AJ44" s="124"/>
      <c r="AK44" s="304">
        <v>8670</v>
      </c>
      <c r="AL44" s="304">
        <f t="shared" si="2"/>
        <v>797640</v>
      </c>
      <c r="AM44" s="65" t="s">
        <v>654</v>
      </c>
      <c r="AN44" s="65"/>
      <c r="AO44" s="65"/>
      <c r="AP44" s="65"/>
      <c r="AQ44" s="65"/>
      <c r="AR44" s="65"/>
      <c r="AS44" s="340"/>
    </row>
    <row r="45" spans="1:45" s="341" customFormat="1" ht="14.15" customHeight="1" x14ac:dyDescent="0.2">
      <c r="A45" s="248" t="s">
        <v>3477</v>
      </c>
      <c r="B45" s="843" t="s">
        <v>3478</v>
      </c>
      <c r="C45" s="290">
        <f t="shared" si="0"/>
        <v>0</v>
      </c>
      <c r="D45" s="375">
        <f t="shared" si="1"/>
        <v>0</v>
      </c>
      <c r="E45" s="125"/>
      <c r="F45" s="125"/>
      <c r="G45" s="125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4"/>
      <c r="AB45" s="124"/>
      <c r="AC45" s="124"/>
      <c r="AD45" s="124"/>
      <c r="AE45" s="124"/>
      <c r="AF45" s="124"/>
      <c r="AG45" s="124"/>
      <c r="AH45" s="124"/>
      <c r="AI45" s="124"/>
      <c r="AJ45" s="124"/>
      <c r="AK45" s="304">
        <v>8670</v>
      </c>
      <c r="AL45" s="304">
        <f t="shared" si="2"/>
        <v>0</v>
      </c>
      <c r="AM45" s="65" t="s">
        <v>654</v>
      </c>
      <c r="AN45" s="65"/>
      <c r="AO45" s="65"/>
      <c r="AP45" s="65"/>
      <c r="AQ45" s="65"/>
      <c r="AR45" s="65"/>
      <c r="AS45" s="340"/>
    </row>
    <row r="46" spans="1:45" s="341" customFormat="1" ht="14.15" customHeight="1" x14ac:dyDescent="0.2">
      <c r="A46" s="248" t="s">
        <v>3479</v>
      </c>
      <c r="B46" s="843" t="s">
        <v>3480</v>
      </c>
      <c r="C46" s="290">
        <f t="shared" si="0"/>
        <v>277</v>
      </c>
      <c r="D46" s="375">
        <f t="shared" si="1"/>
        <v>274</v>
      </c>
      <c r="E46" s="125">
        <v>274</v>
      </c>
      <c r="F46" s="125"/>
      <c r="G46" s="125">
        <v>3</v>
      </c>
      <c r="H46" s="128"/>
      <c r="I46" s="128"/>
      <c r="J46" s="128"/>
      <c r="K46" s="128"/>
      <c r="L46" s="128"/>
      <c r="M46" s="128"/>
      <c r="N46" s="128"/>
      <c r="O46" s="128"/>
      <c r="P46" s="128"/>
      <c r="Q46" s="128"/>
      <c r="R46" s="128"/>
      <c r="S46" s="128"/>
      <c r="T46" s="128"/>
      <c r="U46" s="128"/>
      <c r="V46" s="128"/>
      <c r="W46" s="128"/>
      <c r="X46" s="128"/>
      <c r="Y46" s="128"/>
      <c r="Z46" s="128"/>
      <c r="AA46" s="124"/>
      <c r="AB46" s="124">
        <v>277</v>
      </c>
      <c r="AC46" s="124"/>
      <c r="AD46" s="124"/>
      <c r="AE46" s="124"/>
      <c r="AF46" s="124"/>
      <c r="AG46" s="124"/>
      <c r="AH46" s="124"/>
      <c r="AI46" s="124"/>
      <c r="AJ46" s="124"/>
      <c r="AK46" s="304">
        <v>8670</v>
      </c>
      <c r="AL46" s="304">
        <f t="shared" si="2"/>
        <v>2375580</v>
      </c>
      <c r="AM46" s="65" t="s">
        <v>654</v>
      </c>
      <c r="AN46" s="65"/>
      <c r="AO46" s="65"/>
      <c r="AP46" s="65"/>
      <c r="AQ46" s="65"/>
      <c r="AR46" s="65"/>
      <c r="AS46" s="340"/>
    </row>
    <row r="47" spans="1:45" s="341" customFormat="1" ht="14.15" customHeight="1" x14ac:dyDescent="0.2">
      <c r="A47" s="248" t="s">
        <v>3481</v>
      </c>
      <c r="B47" s="843" t="s">
        <v>3482</v>
      </c>
      <c r="C47" s="290">
        <f t="shared" si="0"/>
        <v>0</v>
      </c>
      <c r="D47" s="375">
        <f t="shared" si="1"/>
        <v>0</v>
      </c>
      <c r="E47" s="125"/>
      <c r="F47" s="125"/>
      <c r="G47" s="125"/>
      <c r="H47" s="128"/>
      <c r="I47" s="128"/>
      <c r="J47" s="128"/>
      <c r="K47" s="128"/>
      <c r="L47" s="128"/>
      <c r="M47" s="128"/>
      <c r="N47" s="128"/>
      <c r="O47" s="128"/>
      <c r="P47" s="128"/>
      <c r="Q47" s="128"/>
      <c r="R47" s="128"/>
      <c r="S47" s="128"/>
      <c r="T47" s="128"/>
      <c r="U47" s="128"/>
      <c r="V47" s="128"/>
      <c r="W47" s="128"/>
      <c r="X47" s="128"/>
      <c r="Y47" s="128"/>
      <c r="Z47" s="128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304">
        <v>8670</v>
      </c>
      <c r="AL47" s="304">
        <f t="shared" si="2"/>
        <v>0</v>
      </c>
      <c r="AM47" s="65" t="s">
        <v>654</v>
      </c>
      <c r="AN47" s="65"/>
      <c r="AO47" s="65"/>
      <c r="AP47" s="65"/>
      <c r="AQ47" s="65"/>
      <c r="AR47" s="65"/>
      <c r="AS47" s="340"/>
    </row>
    <row r="48" spans="1:45" s="341" customFormat="1" ht="14.15" customHeight="1" x14ac:dyDescent="0.2">
      <c r="A48" s="248" t="s">
        <v>3483</v>
      </c>
      <c r="B48" s="843" t="s">
        <v>3484</v>
      </c>
      <c r="C48" s="290">
        <f t="shared" si="0"/>
        <v>2</v>
      </c>
      <c r="D48" s="375">
        <f t="shared" si="1"/>
        <v>2</v>
      </c>
      <c r="E48" s="125">
        <v>2</v>
      </c>
      <c r="F48" s="125"/>
      <c r="G48" s="125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X48" s="128"/>
      <c r="Y48" s="128"/>
      <c r="Z48" s="128"/>
      <c r="AA48" s="124"/>
      <c r="AB48" s="124">
        <v>2</v>
      </c>
      <c r="AC48" s="124"/>
      <c r="AD48" s="124"/>
      <c r="AE48" s="124"/>
      <c r="AF48" s="124"/>
      <c r="AG48" s="124"/>
      <c r="AH48" s="124"/>
      <c r="AI48" s="124"/>
      <c r="AJ48" s="124"/>
      <c r="AK48" s="304">
        <v>8670</v>
      </c>
      <c r="AL48" s="304">
        <f t="shared" si="2"/>
        <v>17340</v>
      </c>
      <c r="AM48" s="65" t="s">
        <v>654</v>
      </c>
      <c r="AN48" s="65"/>
      <c r="AO48" s="65"/>
      <c r="AP48" s="65"/>
      <c r="AQ48" s="65"/>
      <c r="AR48" s="65"/>
      <c r="AS48" s="340"/>
    </row>
    <row r="49" spans="1:45" s="341" customFormat="1" ht="14.15" customHeight="1" x14ac:dyDescent="0.2">
      <c r="A49" s="248" t="s">
        <v>3485</v>
      </c>
      <c r="B49" s="843" t="s">
        <v>3486</v>
      </c>
      <c r="C49" s="290">
        <f t="shared" si="0"/>
        <v>0</v>
      </c>
      <c r="D49" s="375">
        <f t="shared" si="1"/>
        <v>0</v>
      </c>
      <c r="E49" s="125"/>
      <c r="F49" s="125"/>
      <c r="G49" s="125"/>
      <c r="H49" s="128"/>
      <c r="I49" s="128"/>
      <c r="J49" s="128"/>
      <c r="K49" s="128"/>
      <c r="L49" s="128"/>
      <c r="M49" s="128"/>
      <c r="N49" s="128"/>
      <c r="O49" s="128"/>
      <c r="P49" s="128"/>
      <c r="Q49" s="128"/>
      <c r="R49" s="128"/>
      <c r="S49" s="128"/>
      <c r="T49" s="128"/>
      <c r="U49" s="128"/>
      <c r="V49" s="128"/>
      <c r="W49" s="128"/>
      <c r="X49" s="128"/>
      <c r="Y49" s="128"/>
      <c r="Z49" s="128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304">
        <v>8670</v>
      </c>
      <c r="AL49" s="304">
        <f t="shared" si="2"/>
        <v>0</v>
      </c>
      <c r="AM49" s="65" t="s">
        <v>654</v>
      </c>
      <c r="AN49" s="65"/>
      <c r="AO49" s="65"/>
      <c r="AP49" s="65"/>
      <c r="AQ49" s="65"/>
      <c r="AR49" s="65"/>
      <c r="AS49" s="340"/>
    </row>
    <row r="50" spans="1:45" s="341" customFormat="1" ht="14.15" customHeight="1" x14ac:dyDescent="0.2">
      <c r="A50" s="248" t="s">
        <v>3487</v>
      </c>
      <c r="B50" s="843" t="s">
        <v>3488</v>
      </c>
      <c r="C50" s="290">
        <f t="shared" si="0"/>
        <v>141</v>
      </c>
      <c r="D50" s="375">
        <f t="shared" si="1"/>
        <v>139</v>
      </c>
      <c r="E50" s="125">
        <v>139</v>
      </c>
      <c r="F50" s="125"/>
      <c r="G50" s="125">
        <v>2</v>
      </c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R50" s="128"/>
      <c r="S50" s="128"/>
      <c r="T50" s="128"/>
      <c r="U50" s="128"/>
      <c r="V50" s="128"/>
      <c r="W50" s="128"/>
      <c r="X50" s="128"/>
      <c r="Y50" s="128"/>
      <c r="Z50" s="128"/>
      <c r="AA50" s="124"/>
      <c r="AB50" s="124">
        <v>141</v>
      </c>
      <c r="AC50" s="124"/>
      <c r="AD50" s="124"/>
      <c r="AE50" s="124"/>
      <c r="AF50" s="124"/>
      <c r="AG50" s="124"/>
      <c r="AH50" s="124"/>
      <c r="AI50" s="124"/>
      <c r="AJ50" s="124"/>
      <c r="AK50" s="304">
        <v>8670</v>
      </c>
      <c r="AL50" s="304">
        <f t="shared" si="2"/>
        <v>1205130</v>
      </c>
      <c r="AM50" s="65" t="s">
        <v>654</v>
      </c>
      <c r="AN50" s="65"/>
      <c r="AO50" s="65"/>
      <c r="AP50" s="65"/>
      <c r="AQ50" s="65"/>
      <c r="AR50" s="65"/>
      <c r="AS50" s="340"/>
    </row>
    <row r="51" spans="1:45" s="341" customFormat="1" ht="14.15" customHeight="1" x14ac:dyDescent="0.2">
      <c r="A51" s="248" t="s">
        <v>3489</v>
      </c>
      <c r="B51" s="843" t="s">
        <v>3490</v>
      </c>
      <c r="C51" s="290">
        <f t="shared" si="0"/>
        <v>0</v>
      </c>
      <c r="D51" s="375">
        <f t="shared" si="1"/>
        <v>0</v>
      </c>
      <c r="E51" s="125"/>
      <c r="F51" s="125"/>
      <c r="G51" s="125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R51" s="128"/>
      <c r="S51" s="128"/>
      <c r="T51" s="128"/>
      <c r="U51" s="128"/>
      <c r="V51" s="128"/>
      <c r="W51" s="128"/>
      <c r="X51" s="128"/>
      <c r="Y51" s="128"/>
      <c r="Z51" s="128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304">
        <v>8670</v>
      </c>
      <c r="AL51" s="304">
        <f t="shared" si="2"/>
        <v>0</v>
      </c>
      <c r="AM51" s="65" t="s">
        <v>654</v>
      </c>
      <c r="AN51" s="65"/>
      <c r="AO51" s="65"/>
      <c r="AP51" s="65"/>
      <c r="AQ51" s="65"/>
      <c r="AR51" s="65"/>
      <c r="AS51" s="340"/>
    </row>
    <row r="52" spans="1:45" s="75" customFormat="1" ht="12.75" customHeight="1" x14ac:dyDescent="0.2">
      <c r="A52" s="327"/>
      <c r="B52" s="141" t="s">
        <v>2630</v>
      </c>
      <c r="C52" s="129">
        <f>SUM(C6:C51)</f>
        <v>8713</v>
      </c>
      <c r="D52" s="129">
        <f>SUM(D6:D51)</f>
        <v>8441</v>
      </c>
      <c r="E52" s="129">
        <f>SUM(E6:E51)</f>
        <v>8441</v>
      </c>
      <c r="F52" s="129">
        <f>SUM(F6:F51)</f>
        <v>0</v>
      </c>
      <c r="G52" s="129">
        <f>SUM(G6:G51)</f>
        <v>272</v>
      </c>
      <c r="H52" s="891"/>
      <c r="I52" s="892"/>
      <c r="J52" s="892"/>
      <c r="K52" s="892"/>
      <c r="L52" s="892"/>
      <c r="M52" s="892"/>
      <c r="N52" s="892"/>
      <c r="O52" s="892"/>
      <c r="P52" s="892"/>
      <c r="Q52" s="892"/>
      <c r="R52" s="892"/>
      <c r="S52" s="892"/>
      <c r="T52" s="892"/>
      <c r="U52" s="892"/>
      <c r="V52" s="892"/>
      <c r="W52" s="892"/>
      <c r="X52" s="892"/>
      <c r="Y52" s="892"/>
      <c r="Z52" s="893"/>
      <c r="AA52" s="129">
        <f>SUM(AA6:AA51)</f>
        <v>0</v>
      </c>
      <c r="AB52" s="129">
        <f t="shared" ref="AB52:AJ52" si="3">SUM(AB6:AB51)</f>
        <v>8713</v>
      </c>
      <c r="AC52" s="129">
        <f t="shared" si="3"/>
        <v>0</v>
      </c>
      <c r="AD52" s="129">
        <f t="shared" si="3"/>
        <v>0</v>
      </c>
      <c r="AE52" s="129">
        <f t="shared" si="3"/>
        <v>0</v>
      </c>
      <c r="AF52" s="129">
        <f t="shared" si="3"/>
        <v>0</v>
      </c>
      <c r="AG52" s="129">
        <f t="shared" si="3"/>
        <v>0</v>
      </c>
      <c r="AH52" s="129">
        <f t="shared" si="3"/>
        <v>0</v>
      </c>
      <c r="AI52" s="129">
        <f t="shared" si="3"/>
        <v>0</v>
      </c>
      <c r="AJ52" s="129">
        <f t="shared" si="3"/>
        <v>0</v>
      </c>
      <c r="AK52" s="306">
        <f>SUM(AK6:AK51)</f>
        <v>398820</v>
      </c>
      <c r="AL52" s="306">
        <f>SUM(AL6:AL51)</f>
        <v>73183470</v>
      </c>
      <c r="AM52" s="73"/>
      <c r="AN52" s="73"/>
      <c r="AO52" s="73"/>
      <c r="AP52" s="73"/>
      <c r="AQ52" s="73"/>
      <c r="AR52" s="73"/>
      <c r="AS52" s="74"/>
    </row>
    <row r="53" spans="1:45" s="107" customFormat="1" ht="12.75" customHeight="1" x14ac:dyDescent="0.2">
      <c r="A53" s="376"/>
      <c r="B53" s="141" t="s">
        <v>4515</v>
      </c>
      <c r="C53" s="891"/>
      <c r="D53" s="892"/>
      <c r="E53" s="892"/>
      <c r="F53" s="892"/>
      <c r="G53" s="892"/>
      <c r="H53" s="892"/>
      <c r="I53" s="892"/>
      <c r="J53" s="892"/>
      <c r="K53" s="892"/>
      <c r="L53" s="892"/>
      <c r="M53" s="892"/>
      <c r="N53" s="892"/>
      <c r="O53" s="892"/>
      <c r="P53" s="892"/>
      <c r="Q53" s="892"/>
      <c r="R53" s="892"/>
      <c r="S53" s="892"/>
      <c r="T53" s="892"/>
      <c r="U53" s="892"/>
      <c r="V53" s="892"/>
      <c r="W53" s="892"/>
      <c r="X53" s="892"/>
      <c r="Y53" s="892"/>
      <c r="Z53" s="892"/>
      <c r="AA53" s="892"/>
      <c r="AB53" s="892"/>
      <c r="AC53" s="892"/>
      <c r="AD53" s="892"/>
      <c r="AE53" s="892"/>
      <c r="AF53" s="892"/>
      <c r="AG53" s="892"/>
      <c r="AH53" s="892"/>
      <c r="AI53" s="892"/>
      <c r="AJ53" s="892"/>
      <c r="AK53" s="892"/>
      <c r="AL53" s="893"/>
      <c r="AM53" s="73"/>
      <c r="AN53" s="73"/>
      <c r="AO53" s="73"/>
      <c r="AP53" s="73"/>
      <c r="AQ53" s="73"/>
      <c r="AR53" s="73"/>
      <c r="AS53" s="379"/>
    </row>
    <row r="54" spans="1:45" s="77" customFormat="1" ht="14.15" customHeight="1" x14ac:dyDescent="0.2">
      <c r="A54" s="139" t="s">
        <v>1605</v>
      </c>
      <c r="B54" s="140" t="s">
        <v>4568</v>
      </c>
      <c r="C54" s="290">
        <f>SUM(D54+G54)</f>
        <v>0</v>
      </c>
      <c r="D54" s="342">
        <f>SUM(E54:F54)</f>
        <v>0</v>
      </c>
      <c r="E54" s="125"/>
      <c r="F54" s="125"/>
      <c r="G54" s="125"/>
      <c r="H54" s="128"/>
      <c r="I54" s="128"/>
      <c r="J54" s="128"/>
      <c r="K54" s="128"/>
      <c r="L54" s="128"/>
      <c r="M54" s="128"/>
      <c r="N54" s="128"/>
      <c r="O54" s="128"/>
      <c r="P54" s="128"/>
      <c r="Q54" s="128"/>
      <c r="R54" s="128"/>
      <c r="S54" s="128"/>
      <c r="T54" s="128"/>
      <c r="U54" s="128"/>
      <c r="V54" s="128"/>
      <c r="W54" s="128"/>
      <c r="X54" s="128"/>
      <c r="Y54" s="128"/>
      <c r="Z54" s="128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304">
        <v>6090</v>
      </c>
      <c r="AL54" s="304">
        <f t="shared" si="2"/>
        <v>0</v>
      </c>
      <c r="AM54" s="65" t="s">
        <v>654</v>
      </c>
      <c r="AN54" s="65"/>
      <c r="AO54" s="65"/>
      <c r="AP54" s="65"/>
      <c r="AQ54" s="65"/>
      <c r="AR54" s="65"/>
      <c r="AS54" s="76"/>
    </row>
    <row r="55" spans="1:45" s="84" customFormat="1" ht="20" x14ac:dyDescent="0.2">
      <c r="A55" s="139" t="s">
        <v>3491</v>
      </c>
      <c r="B55" s="140" t="s">
        <v>3492</v>
      </c>
      <c r="C55" s="290">
        <f>SUM(D55+G55)</f>
        <v>0</v>
      </c>
      <c r="D55" s="375">
        <f>SUM(E55:F55)</f>
        <v>0</v>
      </c>
      <c r="E55" s="125"/>
      <c r="F55" s="125"/>
      <c r="G55" s="125"/>
      <c r="H55" s="128"/>
      <c r="I55" s="128"/>
      <c r="J55" s="128"/>
      <c r="K55" s="128"/>
      <c r="L55" s="128"/>
      <c r="M55" s="128"/>
      <c r="N55" s="128"/>
      <c r="O55" s="128"/>
      <c r="P55" s="128"/>
      <c r="Q55" s="128"/>
      <c r="R55" s="128"/>
      <c r="S55" s="128"/>
      <c r="T55" s="128"/>
      <c r="U55" s="128"/>
      <c r="V55" s="128"/>
      <c r="W55" s="128"/>
      <c r="X55" s="128"/>
      <c r="Y55" s="128"/>
      <c r="Z55" s="128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304">
        <v>16080</v>
      </c>
      <c r="AL55" s="304">
        <f>AK55*E55</f>
        <v>0</v>
      </c>
      <c r="AM55" s="65" t="s">
        <v>654</v>
      </c>
      <c r="AN55" s="65"/>
      <c r="AO55" s="65"/>
      <c r="AP55" s="65"/>
      <c r="AQ55" s="65"/>
      <c r="AR55" s="65"/>
      <c r="AS55" s="83"/>
    </row>
    <row r="56" spans="1:45" s="341" customFormat="1" ht="14.15" customHeight="1" x14ac:dyDescent="0.2">
      <c r="A56" s="139" t="s">
        <v>398</v>
      </c>
      <c r="B56" s="140" t="s">
        <v>3559</v>
      </c>
      <c r="C56" s="290">
        <f t="shared" ref="C56" si="4">SUM(D56+G56)</f>
        <v>6798</v>
      </c>
      <c r="D56" s="375">
        <f t="shared" ref="D56" si="5">SUM(E56:F56)</f>
        <v>6226</v>
      </c>
      <c r="E56" s="125">
        <v>6226</v>
      </c>
      <c r="F56" s="125"/>
      <c r="G56" s="125">
        <v>572</v>
      </c>
      <c r="H56" s="128"/>
      <c r="I56" s="128"/>
      <c r="J56" s="128"/>
      <c r="K56" s="128"/>
      <c r="L56" s="128"/>
      <c r="M56" s="128"/>
      <c r="N56" s="128"/>
      <c r="O56" s="128"/>
      <c r="P56" s="128"/>
      <c r="Q56" s="128"/>
      <c r="R56" s="128"/>
      <c r="S56" s="128"/>
      <c r="T56" s="128"/>
      <c r="U56" s="128"/>
      <c r="V56" s="128"/>
      <c r="W56" s="128"/>
      <c r="X56" s="128"/>
      <c r="Y56" s="128"/>
      <c r="Z56" s="128"/>
      <c r="AA56" s="124"/>
      <c r="AB56" s="124"/>
      <c r="AC56" s="124">
        <v>6798</v>
      </c>
      <c r="AD56" s="124"/>
      <c r="AE56" s="124"/>
      <c r="AF56" s="124"/>
      <c r="AG56" s="124"/>
      <c r="AH56" s="124"/>
      <c r="AI56" s="124"/>
      <c r="AJ56" s="124"/>
      <c r="AK56" s="304">
        <v>8670</v>
      </c>
      <c r="AL56" s="304">
        <f>AK56*E56</f>
        <v>53979420</v>
      </c>
      <c r="AM56" s="65" t="s">
        <v>654</v>
      </c>
      <c r="AN56" s="65"/>
      <c r="AO56" s="65"/>
      <c r="AP56" s="65"/>
      <c r="AQ56" s="65"/>
      <c r="AR56" s="65"/>
      <c r="AS56" s="340"/>
    </row>
    <row r="57" spans="1:45" s="75" customFormat="1" ht="16.5" customHeight="1" x14ac:dyDescent="0.2">
      <c r="A57" s="235"/>
      <c r="B57" s="141" t="s">
        <v>4516</v>
      </c>
      <c r="C57" s="260">
        <f>SUM(C54:C56)</f>
        <v>6798</v>
      </c>
      <c r="D57" s="260">
        <f>SUM(D54:D56)</f>
        <v>6226</v>
      </c>
      <c r="E57" s="260">
        <f>SUM(E54:E56)</f>
        <v>6226</v>
      </c>
      <c r="F57" s="260">
        <f>SUM(F54:F56)</f>
        <v>0</v>
      </c>
      <c r="G57" s="260">
        <f>SUM(G54:G56)</f>
        <v>572</v>
      </c>
      <c r="H57" s="891"/>
      <c r="I57" s="892"/>
      <c r="J57" s="892"/>
      <c r="K57" s="892"/>
      <c r="L57" s="892"/>
      <c r="M57" s="892"/>
      <c r="N57" s="892"/>
      <c r="O57" s="892"/>
      <c r="P57" s="892"/>
      <c r="Q57" s="892"/>
      <c r="R57" s="892"/>
      <c r="S57" s="892"/>
      <c r="T57" s="892"/>
      <c r="U57" s="892"/>
      <c r="V57" s="892"/>
      <c r="W57" s="892"/>
      <c r="X57" s="892"/>
      <c r="Y57" s="892"/>
      <c r="Z57" s="893"/>
      <c r="AA57" s="260">
        <f t="shared" ref="AA57:AL57" si="6">SUM(AA54:AA56)</f>
        <v>0</v>
      </c>
      <c r="AB57" s="260">
        <f t="shared" si="6"/>
        <v>0</v>
      </c>
      <c r="AC57" s="260">
        <f t="shared" si="6"/>
        <v>6798</v>
      </c>
      <c r="AD57" s="260">
        <f t="shared" si="6"/>
        <v>0</v>
      </c>
      <c r="AE57" s="260">
        <f t="shared" si="6"/>
        <v>0</v>
      </c>
      <c r="AF57" s="260">
        <f t="shared" si="6"/>
        <v>0</v>
      </c>
      <c r="AG57" s="260">
        <f t="shared" si="6"/>
        <v>0</v>
      </c>
      <c r="AH57" s="260">
        <f t="shared" si="6"/>
        <v>0</v>
      </c>
      <c r="AI57" s="260">
        <f t="shared" si="6"/>
        <v>0</v>
      </c>
      <c r="AJ57" s="260">
        <f t="shared" si="6"/>
        <v>0</v>
      </c>
      <c r="AK57" s="304">
        <f t="shared" si="6"/>
        <v>30840</v>
      </c>
      <c r="AL57" s="304">
        <f t="shared" si="6"/>
        <v>53979420</v>
      </c>
      <c r="AM57" s="65"/>
      <c r="AN57" s="73"/>
      <c r="AO57" s="73"/>
      <c r="AP57" s="73"/>
      <c r="AQ57" s="73"/>
      <c r="AR57" s="73"/>
      <c r="AS57" s="74"/>
    </row>
    <row r="58" spans="1:45" s="80" customFormat="1" ht="12.75" customHeight="1" x14ac:dyDescent="0.2">
      <c r="A58" s="236"/>
      <c r="B58" s="141" t="s">
        <v>2627</v>
      </c>
      <c r="C58" s="260">
        <f>SUM(C52,C57)</f>
        <v>15511</v>
      </c>
      <c r="D58" s="260">
        <f>SUM(D52,D57)</f>
        <v>14667</v>
      </c>
      <c r="E58" s="260">
        <f>SUM(E52,E57)</f>
        <v>14667</v>
      </c>
      <c r="F58" s="260">
        <f>SUM(F52,F57)</f>
        <v>0</v>
      </c>
      <c r="G58" s="260">
        <f>SUM(G52,G57)</f>
        <v>844</v>
      </c>
      <c r="H58" s="891"/>
      <c r="I58" s="892"/>
      <c r="J58" s="892"/>
      <c r="K58" s="892"/>
      <c r="L58" s="892"/>
      <c r="M58" s="892"/>
      <c r="N58" s="892"/>
      <c r="O58" s="892"/>
      <c r="P58" s="892"/>
      <c r="Q58" s="892"/>
      <c r="R58" s="892"/>
      <c r="S58" s="892"/>
      <c r="T58" s="892"/>
      <c r="U58" s="892"/>
      <c r="V58" s="892"/>
      <c r="W58" s="892"/>
      <c r="X58" s="892"/>
      <c r="Y58" s="892"/>
      <c r="Z58" s="893"/>
      <c r="AA58" s="260">
        <f t="shared" ref="AA58:AL58" si="7">SUM(AA52,AA57)</f>
        <v>0</v>
      </c>
      <c r="AB58" s="260">
        <f t="shared" si="7"/>
        <v>8713</v>
      </c>
      <c r="AC58" s="260">
        <f t="shared" si="7"/>
        <v>6798</v>
      </c>
      <c r="AD58" s="260">
        <f t="shared" si="7"/>
        <v>0</v>
      </c>
      <c r="AE58" s="260">
        <f t="shared" si="7"/>
        <v>0</v>
      </c>
      <c r="AF58" s="260">
        <f t="shared" si="7"/>
        <v>0</v>
      </c>
      <c r="AG58" s="260">
        <f t="shared" si="7"/>
        <v>0</v>
      </c>
      <c r="AH58" s="260">
        <f t="shared" si="7"/>
        <v>0</v>
      </c>
      <c r="AI58" s="260">
        <f t="shared" si="7"/>
        <v>0</v>
      </c>
      <c r="AJ58" s="260">
        <f t="shared" si="7"/>
        <v>0</v>
      </c>
      <c r="AK58" s="306">
        <f t="shared" si="7"/>
        <v>429660</v>
      </c>
      <c r="AL58" s="306">
        <f t="shared" si="7"/>
        <v>127162890</v>
      </c>
      <c r="AM58" s="828"/>
      <c r="AN58" s="78"/>
      <c r="AO58" s="78"/>
      <c r="AP58" s="78"/>
      <c r="AQ58" s="78"/>
      <c r="AR58" s="78"/>
      <c r="AS58" s="79"/>
    </row>
    <row r="59" spans="1:45" s="72" customFormat="1" ht="14.15" customHeight="1" x14ac:dyDescent="0.2">
      <c r="A59" s="236"/>
      <c r="B59" s="141" t="s">
        <v>4179</v>
      </c>
      <c r="C59" s="972"/>
      <c r="D59" s="973"/>
      <c r="E59" s="973"/>
      <c r="F59" s="973"/>
      <c r="G59" s="973"/>
      <c r="H59" s="973"/>
      <c r="I59" s="973"/>
      <c r="J59" s="973"/>
      <c r="K59" s="973"/>
      <c r="L59" s="973"/>
      <c r="M59" s="973"/>
      <c r="N59" s="973"/>
      <c r="O59" s="973"/>
      <c r="P59" s="973"/>
      <c r="Q59" s="973"/>
      <c r="R59" s="973"/>
      <c r="S59" s="973"/>
      <c r="T59" s="973"/>
      <c r="U59" s="973"/>
      <c r="V59" s="973"/>
      <c r="W59" s="973"/>
      <c r="X59" s="973"/>
      <c r="Y59" s="973"/>
      <c r="Z59" s="973"/>
      <c r="AA59" s="973"/>
      <c r="AB59" s="973"/>
      <c r="AC59" s="973"/>
      <c r="AD59" s="973"/>
      <c r="AE59" s="973"/>
      <c r="AF59" s="973"/>
      <c r="AG59" s="973"/>
      <c r="AH59" s="973"/>
      <c r="AI59" s="973"/>
      <c r="AJ59" s="973"/>
      <c r="AK59" s="973"/>
      <c r="AL59" s="974"/>
      <c r="AM59" s="65"/>
      <c r="AN59" s="65"/>
      <c r="AO59" s="65"/>
      <c r="AP59" s="65"/>
      <c r="AQ59" s="65"/>
      <c r="AR59" s="65"/>
      <c r="AS59" s="71"/>
    </row>
    <row r="60" spans="1:45" s="77" customFormat="1" ht="14.15" customHeight="1" x14ac:dyDescent="0.2">
      <c r="A60" s="834" t="s">
        <v>4551</v>
      </c>
      <c r="B60" s="146" t="s">
        <v>3499</v>
      </c>
      <c r="C60" s="262">
        <f t="shared" ref="C60:C153" si="8">SUM(D60+G60)</f>
        <v>378</v>
      </c>
      <c r="D60" s="263">
        <f t="shared" ref="D60:D153" si="9">SUM(E60:F60)</f>
        <v>360</v>
      </c>
      <c r="E60" s="125">
        <v>360</v>
      </c>
      <c r="F60" s="125"/>
      <c r="G60" s="125">
        <v>18</v>
      </c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8"/>
      <c r="AA60" s="124"/>
      <c r="AB60" s="124">
        <v>378</v>
      </c>
      <c r="AC60" s="124"/>
      <c r="AD60" s="124"/>
      <c r="AE60" s="124"/>
      <c r="AF60" s="124"/>
      <c r="AG60" s="124"/>
      <c r="AH60" s="124"/>
      <c r="AI60" s="124"/>
      <c r="AJ60" s="124"/>
      <c r="AK60" s="304">
        <v>2310</v>
      </c>
      <c r="AL60" s="304">
        <f t="shared" ref="AL60:AL65" si="10">AK60*E60</f>
        <v>831600</v>
      </c>
      <c r="AM60" s="65" t="s">
        <v>654</v>
      </c>
      <c r="AN60" s="65"/>
      <c r="AO60" s="65"/>
      <c r="AP60" s="65"/>
      <c r="AQ60" s="65"/>
      <c r="AR60" s="65"/>
      <c r="AS60" s="76"/>
    </row>
    <row r="61" spans="1:45" s="67" customFormat="1" ht="14.15" customHeight="1" x14ac:dyDescent="0.2">
      <c r="A61" s="145" t="s">
        <v>308</v>
      </c>
      <c r="B61" s="146" t="s">
        <v>515</v>
      </c>
      <c r="C61" s="262">
        <f t="shared" si="8"/>
        <v>0</v>
      </c>
      <c r="D61" s="263">
        <f t="shared" si="9"/>
        <v>0</v>
      </c>
      <c r="E61" s="125"/>
      <c r="F61" s="125"/>
      <c r="G61" s="125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8"/>
      <c r="AA61" s="124"/>
      <c r="AB61" s="124"/>
      <c r="AC61" s="124"/>
      <c r="AD61" s="124"/>
      <c r="AE61" s="124"/>
      <c r="AF61" s="124"/>
      <c r="AG61" s="124"/>
      <c r="AH61" s="124"/>
      <c r="AI61" s="124"/>
      <c r="AJ61" s="124"/>
      <c r="AK61" s="304">
        <v>750</v>
      </c>
      <c r="AL61" s="304">
        <f t="shared" si="10"/>
        <v>0</v>
      </c>
      <c r="AM61" s="65" t="s">
        <v>654</v>
      </c>
      <c r="AN61" s="65"/>
      <c r="AO61" s="65"/>
      <c r="AP61" s="65"/>
      <c r="AQ61" s="65"/>
      <c r="AR61" s="65"/>
      <c r="AS61" s="66"/>
    </row>
    <row r="62" spans="1:45" s="67" customFormat="1" ht="14.15" customHeight="1" x14ac:dyDescent="0.2">
      <c r="A62" s="145" t="s">
        <v>96</v>
      </c>
      <c r="B62" s="146" t="s">
        <v>97</v>
      </c>
      <c r="C62" s="262">
        <f t="shared" si="8"/>
        <v>0</v>
      </c>
      <c r="D62" s="263">
        <f t="shared" si="9"/>
        <v>0</v>
      </c>
      <c r="E62" s="125"/>
      <c r="F62" s="125"/>
      <c r="G62" s="125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X62" s="128"/>
      <c r="Y62" s="128"/>
      <c r="Z62" s="128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304">
        <v>1840</v>
      </c>
      <c r="AL62" s="304">
        <f t="shared" si="10"/>
        <v>0</v>
      </c>
      <c r="AM62" s="65" t="s">
        <v>654</v>
      </c>
      <c r="AN62" s="65"/>
      <c r="AO62" s="65"/>
      <c r="AP62" s="65"/>
      <c r="AQ62" s="65"/>
      <c r="AR62" s="65"/>
      <c r="AS62" s="66"/>
    </row>
    <row r="63" spans="1:45" s="67" customFormat="1" ht="14.15" customHeight="1" x14ac:dyDescent="0.2">
      <c r="A63" s="145" t="s">
        <v>98</v>
      </c>
      <c r="B63" s="146" t="s">
        <v>99</v>
      </c>
      <c r="C63" s="262">
        <f t="shared" si="8"/>
        <v>497</v>
      </c>
      <c r="D63" s="263">
        <f t="shared" si="9"/>
        <v>490</v>
      </c>
      <c r="E63" s="125">
        <v>490</v>
      </c>
      <c r="F63" s="125"/>
      <c r="G63" s="125">
        <v>7</v>
      </c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X63" s="128"/>
      <c r="Y63" s="128"/>
      <c r="Z63" s="128"/>
      <c r="AA63" s="124"/>
      <c r="AB63" s="124">
        <v>497</v>
      </c>
      <c r="AC63" s="124"/>
      <c r="AD63" s="124"/>
      <c r="AE63" s="124"/>
      <c r="AF63" s="124"/>
      <c r="AG63" s="124"/>
      <c r="AH63" s="124"/>
      <c r="AI63" s="124"/>
      <c r="AJ63" s="124"/>
      <c r="AK63" s="304">
        <v>1350</v>
      </c>
      <c r="AL63" s="304">
        <f t="shared" si="10"/>
        <v>661500</v>
      </c>
      <c r="AM63" s="65" t="s">
        <v>654</v>
      </c>
      <c r="AN63" s="65"/>
      <c r="AO63" s="65"/>
      <c r="AP63" s="65"/>
      <c r="AQ63" s="65"/>
      <c r="AR63" s="65"/>
      <c r="AS63" s="66"/>
    </row>
    <row r="64" spans="1:45" s="341" customFormat="1" ht="14.15" customHeight="1" x14ac:dyDescent="0.2">
      <c r="A64" s="145" t="s">
        <v>4177</v>
      </c>
      <c r="B64" s="146" t="s">
        <v>3493</v>
      </c>
      <c r="C64" s="290">
        <f t="shared" si="8"/>
        <v>0</v>
      </c>
      <c r="D64" s="337">
        <f t="shared" si="9"/>
        <v>0</v>
      </c>
      <c r="E64" s="125"/>
      <c r="F64" s="125"/>
      <c r="G64" s="125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T64" s="128"/>
      <c r="U64" s="128"/>
      <c r="V64" s="128"/>
      <c r="W64" s="128"/>
      <c r="X64" s="128"/>
      <c r="Y64" s="128"/>
      <c r="Z64" s="128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304">
        <v>1350</v>
      </c>
      <c r="AL64" s="304">
        <f t="shared" si="10"/>
        <v>0</v>
      </c>
      <c r="AM64" s="65" t="s">
        <v>654</v>
      </c>
      <c r="AN64" s="65"/>
      <c r="AO64" s="65"/>
      <c r="AP64" s="65"/>
      <c r="AQ64" s="65"/>
      <c r="AR64" s="65"/>
      <c r="AS64" s="340"/>
    </row>
    <row r="65" spans="1:45" s="341" customFormat="1" ht="14.15" customHeight="1" x14ac:dyDescent="0.2">
      <c r="A65" s="145" t="s">
        <v>4178</v>
      </c>
      <c r="B65" s="146" t="s">
        <v>3494</v>
      </c>
      <c r="C65" s="290">
        <f t="shared" si="8"/>
        <v>224</v>
      </c>
      <c r="D65" s="337">
        <f t="shared" si="9"/>
        <v>224</v>
      </c>
      <c r="E65" s="125">
        <v>224</v>
      </c>
      <c r="F65" s="125"/>
      <c r="G65" s="125"/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R65" s="128"/>
      <c r="S65" s="128"/>
      <c r="T65" s="128"/>
      <c r="U65" s="128"/>
      <c r="V65" s="128"/>
      <c r="W65" s="128"/>
      <c r="X65" s="128"/>
      <c r="Y65" s="128"/>
      <c r="Z65" s="128"/>
      <c r="AA65" s="124"/>
      <c r="AB65" s="124">
        <v>224</v>
      </c>
      <c r="AC65" s="124"/>
      <c r="AD65" s="124"/>
      <c r="AE65" s="124"/>
      <c r="AF65" s="124"/>
      <c r="AG65" s="124"/>
      <c r="AH65" s="124"/>
      <c r="AI65" s="124"/>
      <c r="AJ65" s="124"/>
      <c r="AK65" s="304">
        <v>1350</v>
      </c>
      <c r="AL65" s="304">
        <f t="shared" si="10"/>
        <v>302400</v>
      </c>
      <c r="AM65" s="65" t="s">
        <v>654</v>
      </c>
      <c r="AN65" s="65"/>
      <c r="AO65" s="65"/>
      <c r="AP65" s="65"/>
      <c r="AQ65" s="65"/>
      <c r="AR65" s="65"/>
      <c r="AS65" s="340"/>
    </row>
    <row r="66" spans="1:45" s="75" customFormat="1" ht="14.15" customHeight="1" x14ac:dyDescent="0.2">
      <c r="A66" s="327"/>
      <c r="B66" s="141" t="s">
        <v>2630</v>
      </c>
      <c r="C66" s="260">
        <f>SUM(C60:C65)</f>
        <v>1099</v>
      </c>
      <c r="D66" s="360">
        <f>SUM(D60:D65)</f>
        <v>1074</v>
      </c>
      <c r="E66" s="360">
        <f>SUM(E60:E65)</f>
        <v>1074</v>
      </c>
      <c r="F66" s="360">
        <f>SUM(F60:F65)</f>
        <v>0</v>
      </c>
      <c r="G66" s="360">
        <f>SUM(G60:G65)</f>
        <v>25</v>
      </c>
      <c r="H66" s="891"/>
      <c r="I66" s="892"/>
      <c r="J66" s="892"/>
      <c r="K66" s="892"/>
      <c r="L66" s="892"/>
      <c r="M66" s="892"/>
      <c r="N66" s="892"/>
      <c r="O66" s="892"/>
      <c r="P66" s="892"/>
      <c r="Q66" s="892"/>
      <c r="R66" s="892"/>
      <c r="S66" s="892"/>
      <c r="T66" s="892"/>
      <c r="U66" s="892"/>
      <c r="V66" s="892"/>
      <c r="W66" s="892"/>
      <c r="X66" s="892"/>
      <c r="Y66" s="892"/>
      <c r="Z66" s="893"/>
      <c r="AA66" s="260">
        <f t="shared" ref="AA66:AL66" si="11">SUM(AA60:AA65)</f>
        <v>0</v>
      </c>
      <c r="AB66" s="338">
        <f t="shared" si="11"/>
        <v>1099</v>
      </c>
      <c r="AC66" s="338">
        <f t="shared" si="11"/>
        <v>0</v>
      </c>
      <c r="AD66" s="338">
        <f t="shared" si="11"/>
        <v>0</v>
      </c>
      <c r="AE66" s="338">
        <f t="shared" si="11"/>
        <v>0</v>
      </c>
      <c r="AF66" s="338">
        <f t="shared" si="11"/>
        <v>0</v>
      </c>
      <c r="AG66" s="338">
        <f t="shared" si="11"/>
        <v>0</v>
      </c>
      <c r="AH66" s="338">
        <f t="shared" si="11"/>
        <v>0</v>
      </c>
      <c r="AI66" s="338">
        <f t="shared" si="11"/>
        <v>0</v>
      </c>
      <c r="AJ66" s="338">
        <f t="shared" si="11"/>
        <v>0</v>
      </c>
      <c r="AK66" s="306">
        <f t="shared" si="11"/>
        <v>8950</v>
      </c>
      <c r="AL66" s="306">
        <f t="shared" si="11"/>
        <v>1795500</v>
      </c>
      <c r="AM66" s="65"/>
      <c r="AN66" s="73"/>
      <c r="AO66" s="73"/>
      <c r="AP66" s="73"/>
      <c r="AQ66" s="73"/>
      <c r="AR66" s="73"/>
      <c r="AS66" s="74"/>
    </row>
    <row r="67" spans="1:45" s="77" customFormat="1" ht="14.15" customHeight="1" x14ac:dyDescent="0.2">
      <c r="A67" s="145"/>
      <c r="B67" s="146" t="s">
        <v>1851</v>
      </c>
      <c r="C67" s="262">
        <f t="shared" si="8"/>
        <v>1555</v>
      </c>
      <c r="D67" s="263">
        <f t="shared" si="9"/>
        <v>1537</v>
      </c>
      <c r="E67" s="125">
        <v>1537</v>
      </c>
      <c r="F67" s="125"/>
      <c r="G67" s="125">
        <v>18</v>
      </c>
      <c r="H67" s="128"/>
      <c r="I67" s="128"/>
      <c r="J67" s="128"/>
      <c r="K67" s="128"/>
      <c r="L67" s="128"/>
      <c r="M67" s="128"/>
      <c r="N67" s="128"/>
      <c r="O67" s="128"/>
      <c r="P67" s="128"/>
      <c r="Q67" s="128"/>
      <c r="R67" s="128"/>
      <c r="S67" s="128"/>
      <c r="T67" s="128"/>
      <c r="U67" s="128"/>
      <c r="V67" s="128"/>
      <c r="W67" s="128"/>
      <c r="X67" s="128"/>
      <c r="Y67" s="128"/>
      <c r="Z67" s="128"/>
      <c r="AA67" s="124"/>
      <c r="AB67" s="124">
        <v>1555</v>
      </c>
      <c r="AC67" s="124"/>
      <c r="AD67" s="124"/>
      <c r="AE67" s="124"/>
      <c r="AF67" s="124"/>
      <c r="AG67" s="124"/>
      <c r="AH67" s="124"/>
      <c r="AI67" s="124"/>
      <c r="AJ67" s="124"/>
      <c r="AK67" s="305"/>
      <c r="AL67" s="142"/>
      <c r="AM67" s="65" t="s">
        <v>654</v>
      </c>
      <c r="AN67" s="65"/>
      <c r="AO67" s="65"/>
      <c r="AP67" s="65"/>
      <c r="AQ67" s="65"/>
      <c r="AR67" s="65"/>
      <c r="AS67" s="76"/>
    </row>
    <row r="68" spans="1:45" s="77" customFormat="1" ht="14.15" customHeight="1" x14ac:dyDescent="0.2">
      <c r="A68" s="145"/>
      <c r="B68" s="146" t="s">
        <v>2958</v>
      </c>
      <c r="C68" s="262">
        <f t="shared" si="8"/>
        <v>156</v>
      </c>
      <c r="D68" s="263">
        <f t="shared" si="9"/>
        <v>153</v>
      </c>
      <c r="E68" s="125">
        <v>153</v>
      </c>
      <c r="F68" s="125"/>
      <c r="G68" s="125">
        <v>3</v>
      </c>
      <c r="H68" s="128"/>
      <c r="I68" s="128"/>
      <c r="J68" s="128"/>
      <c r="K68" s="128"/>
      <c r="L68" s="128"/>
      <c r="M68" s="128"/>
      <c r="N68" s="128"/>
      <c r="O68" s="128"/>
      <c r="P68" s="128"/>
      <c r="Q68" s="128"/>
      <c r="R68" s="128"/>
      <c r="S68" s="128"/>
      <c r="T68" s="128"/>
      <c r="U68" s="128"/>
      <c r="V68" s="128"/>
      <c r="W68" s="128"/>
      <c r="X68" s="128"/>
      <c r="Y68" s="128"/>
      <c r="Z68" s="128"/>
      <c r="AA68" s="124"/>
      <c r="AB68" s="124">
        <v>156</v>
      </c>
      <c r="AC68" s="124"/>
      <c r="AD68" s="124"/>
      <c r="AE68" s="124"/>
      <c r="AF68" s="124"/>
      <c r="AG68" s="124"/>
      <c r="AH68" s="124"/>
      <c r="AI68" s="124"/>
      <c r="AJ68" s="124"/>
      <c r="AK68" s="305"/>
      <c r="AL68" s="142"/>
      <c r="AM68" s="65" t="s">
        <v>654</v>
      </c>
      <c r="AN68" s="65"/>
      <c r="AO68" s="65"/>
      <c r="AP68" s="65"/>
      <c r="AQ68" s="65"/>
      <c r="AR68" s="65"/>
      <c r="AS68" s="76"/>
    </row>
    <row r="69" spans="1:45" s="57" customFormat="1" ht="14.15" customHeight="1" x14ac:dyDescent="0.2">
      <c r="A69" s="237"/>
      <c r="B69" s="141" t="s">
        <v>2629</v>
      </c>
      <c r="C69" s="260">
        <f>SUM(C67:C68)</f>
        <v>1711</v>
      </c>
      <c r="D69" s="260">
        <f>SUM(D67:D68)</f>
        <v>1690</v>
      </c>
      <c r="E69" s="260">
        <f>SUM(E67:E68)</f>
        <v>1690</v>
      </c>
      <c r="F69" s="260">
        <f>SUM(F67:F68)</f>
        <v>0</v>
      </c>
      <c r="G69" s="260">
        <f>SUM(G67:G68)</f>
        <v>21</v>
      </c>
      <c r="H69" s="891"/>
      <c r="I69" s="892"/>
      <c r="J69" s="892"/>
      <c r="K69" s="892"/>
      <c r="L69" s="892"/>
      <c r="M69" s="892"/>
      <c r="N69" s="892"/>
      <c r="O69" s="892"/>
      <c r="P69" s="892"/>
      <c r="Q69" s="892"/>
      <c r="R69" s="892"/>
      <c r="S69" s="892"/>
      <c r="T69" s="892"/>
      <c r="U69" s="892"/>
      <c r="V69" s="892"/>
      <c r="W69" s="892"/>
      <c r="X69" s="892"/>
      <c r="Y69" s="892"/>
      <c r="Z69" s="893"/>
      <c r="AA69" s="260">
        <f t="shared" ref="AA69:AJ69" si="12">SUM(AA67:AA68)</f>
        <v>0</v>
      </c>
      <c r="AB69" s="260">
        <f t="shared" si="12"/>
        <v>1711</v>
      </c>
      <c r="AC69" s="260">
        <f t="shared" si="12"/>
        <v>0</v>
      </c>
      <c r="AD69" s="260">
        <f t="shared" si="12"/>
        <v>0</v>
      </c>
      <c r="AE69" s="260">
        <f t="shared" si="12"/>
        <v>0</v>
      </c>
      <c r="AF69" s="260">
        <f t="shared" si="12"/>
        <v>0</v>
      </c>
      <c r="AG69" s="260">
        <f t="shared" si="12"/>
        <v>0</v>
      </c>
      <c r="AH69" s="260">
        <f t="shared" si="12"/>
        <v>0</v>
      </c>
      <c r="AI69" s="260">
        <f t="shared" si="12"/>
        <v>0</v>
      </c>
      <c r="AJ69" s="260">
        <f t="shared" si="12"/>
        <v>0</v>
      </c>
      <c r="AK69" s="307"/>
      <c r="AL69" s="147"/>
      <c r="AM69" s="81"/>
      <c r="AN69" s="81"/>
      <c r="AO69" s="81"/>
      <c r="AP69" s="81"/>
      <c r="AQ69" s="81"/>
      <c r="AR69" s="81"/>
      <c r="AS69" s="82"/>
    </row>
    <row r="70" spans="1:45" s="57" customFormat="1" ht="14.15" customHeight="1" x14ac:dyDescent="0.2">
      <c r="A70" s="237"/>
      <c r="B70" s="141" t="s">
        <v>2627</v>
      </c>
      <c r="C70" s="260">
        <f>SUM(C66+C69)</f>
        <v>2810</v>
      </c>
      <c r="D70" s="260">
        <f>SUM(D66+D69)</f>
        <v>2764</v>
      </c>
      <c r="E70" s="260">
        <f>SUM(E66+E69)</f>
        <v>2764</v>
      </c>
      <c r="F70" s="260">
        <f>SUM(F66+F69)</f>
        <v>0</v>
      </c>
      <c r="G70" s="260">
        <f>SUM(G66+G69)</f>
        <v>46</v>
      </c>
      <c r="H70" s="891"/>
      <c r="I70" s="892"/>
      <c r="J70" s="892"/>
      <c r="K70" s="892"/>
      <c r="L70" s="892"/>
      <c r="M70" s="892"/>
      <c r="N70" s="892"/>
      <c r="O70" s="892"/>
      <c r="P70" s="892"/>
      <c r="Q70" s="892"/>
      <c r="R70" s="892"/>
      <c r="S70" s="892"/>
      <c r="T70" s="892"/>
      <c r="U70" s="892"/>
      <c r="V70" s="892"/>
      <c r="W70" s="892"/>
      <c r="X70" s="892"/>
      <c r="Y70" s="892"/>
      <c r="Z70" s="893"/>
      <c r="AA70" s="260">
        <f t="shared" ref="AA70:AL70" si="13">SUM(AA66+AA69)</f>
        <v>0</v>
      </c>
      <c r="AB70" s="260">
        <f t="shared" si="13"/>
        <v>2810</v>
      </c>
      <c r="AC70" s="260">
        <f t="shared" si="13"/>
        <v>0</v>
      </c>
      <c r="AD70" s="260">
        <f t="shared" si="13"/>
        <v>0</v>
      </c>
      <c r="AE70" s="260">
        <f t="shared" si="13"/>
        <v>0</v>
      </c>
      <c r="AF70" s="260">
        <f t="shared" si="13"/>
        <v>0</v>
      </c>
      <c r="AG70" s="260">
        <f t="shared" si="13"/>
        <v>0</v>
      </c>
      <c r="AH70" s="260">
        <f t="shared" si="13"/>
        <v>0</v>
      </c>
      <c r="AI70" s="260">
        <f t="shared" si="13"/>
        <v>0</v>
      </c>
      <c r="AJ70" s="260">
        <f t="shared" si="13"/>
        <v>0</v>
      </c>
      <c r="AK70" s="307">
        <f t="shared" si="13"/>
        <v>8950</v>
      </c>
      <c r="AL70" s="147">
        <f t="shared" si="13"/>
        <v>1795500</v>
      </c>
      <c r="AM70" s="81" t="s">
        <v>654</v>
      </c>
      <c r="AN70" s="81"/>
      <c r="AO70" s="81"/>
      <c r="AP70" s="81"/>
      <c r="AQ70" s="81"/>
      <c r="AR70" s="81"/>
      <c r="AS70" s="82"/>
    </row>
    <row r="71" spans="1:45" s="57" customFormat="1" ht="14.15" customHeight="1" x14ac:dyDescent="0.2">
      <c r="A71" s="237"/>
      <c r="B71" s="141" t="s">
        <v>4503</v>
      </c>
      <c r="C71" s="374"/>
      <c r="D71" s="374"/>
      <c r="E71" s="374"/>
      <c r="F71" s="374"/>
      <c r="G71" s="374"/>
      <c r="H71" s="891"/>
      <c r="I71" s="892"/>
      <c r="J71" s="892"/>
      <c r="K71" s="892"/>
      <c r="L71" s="892"/>
      <c r="M71" s="892"/>
      <c r="N71" s="892"/>
      <c r="O71" s="892"/>
      <c r="P71" s="892"/>
      <c r="Q71" s="892"/>
      <c r="R71" s="892"/>
      <c r="S71" s="892"/>
      <c r="T71" s="892"/>
      <c r="U71" s="892"/>
      <c r="V71" s="892"/>
      <c r="W71" s="892"/>
      <c r="X71" s="892"/>
      <c r="Y71" s="892"/>
      <c r="Z71" s="893"/>
      <c r="AA71" s="374"/>
      <c r="AB71" s="374"/>
      <c r="AC71" s="374"/>
      <c r="AD71" s="374"/>
      <c r="AE71" s="374"/>
      <c r="AF71" s="374"/>
      <c r="AG71" s="374"/>
      <c r="AH71" s="374"/>
      <c r="AI71" s="374"/>
      <c r="AJ71" s="374"/>
      <c r="AK71" s="307"/>
      <c r="AL71" s="147"/>
      <c r="AM71" s="81" t="s">
        <v>654</v>
      </c>
      <c r="AN71" s="81"/>
      <c r="AO71" s="81"/>
      <c r="AP71" s="81"/>
      <c r="AQ71" s="81"/>
      <c r="AR71" s="81"/>
      <c r="AS71" s="82"/>
    </row>
    <row r="72" spans="1:45" s="57" customFormat="1" ht="14.15" customHeight="1" x14ac:dyDescent="0.2">
      <c r="A72" s="237"/>
      <c r="B72" s="141" t="s">
        <v>4409</v>
      </c>
      <c r="C72" s="891"/>
      <c r="D72" s="892"/>
      <c r="E72" s="892"/>
      <c r="F72" s="892"/>
      <c r="G72" s="892"/>
      <c r="H72" s="892"/>
      <c r="I72" s="892"/>
      <c r="J72" s="892"/>
      <c r="K72" s="892"/>
      <c r="L72" s="892"/>
      <c r="M72" s="892"/>
      <c r="N72" s="892"/>
      <c r="O72" s="892"/>
      <c r="P72" s="892"/>
      <c r="Q72" s="892"/>
      <c r="R72" s="892"/>
      <c r="S72" s="892"/>
      <c r="T72" s="892"/>
      <c r="U72" s="892"/>
      <c r="V72" s="892"/>
      <c r="W72" s="892"/>
      <c r="X72" s="892"/>
      <c r="Y72" s="892"/>
      <c r="Z72" s="892"/>
      <c r="AA72" s="892"/>
      <c r="AB72" s="892"/>
      <c r="AC72" s="892"/>
      <c r="AD72" s="892"/>
      <c r="AE72" s="892"/>
      <c r="AF72" s="892"/>
      <c r="AG72" s="892"/>
      <c r="AH72" s="892"/>
      <c r="AI72" s="892"/>
      <c r="AJ72" s="892"/>
      <c r="AK72" s="892"/>
      <c r="AL72" s="893"/>
      <c r="AM72" s="81" t="s">
        <v>654</v>
      </c>
      <c r="AN72" s="81"/>
      <c r="AO72" s="81"/>
      <c r="AP72" s="81"/>
      <c r="AQ72" s="81"/>
      <c r="AR72" s="81"/>
      <c r="AS72" s="82"/>
    </row>
    <row r="73" spans="1:45" s="57" customFormat="1" ht="14.15" customHeight="1" x14ac:dyDescent="0.2">
      <c r="A73" s="844" t="s">
        <v>3084</v>
      </c>
      <c r="B73" s="241" t="s">
        <v>4455</v>
      </c>
      <c r="C73" s="290">
        <f t="shared" ref="C73:C118" si="14">SUM(D73+G73)</f>
        <v>0</v>
      </c>
      <c r="D73" s="375">
        <f t="shared" ref="D73:D118" si="15">SUM(E73:F73)</f>
        <v>0</v>
      </c>
      <c r="E73" s="125"/>
      <c r="F73" s="125"/>
      <c r="G73" s="125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T73" s="128"/>
      <c r="U73" s="128"/>
      <c r="V73" s="128"/>
      <c r="W73" s="128"/>
      <c r="X73" s="128"/>
      <c r="Y73" s="128"/>
      <c r="Z73" s="128"/>
      <c r="AA73" s="124"/>
      <c r="AB73" s="124"/>
      <c r="AC73" s="124"/>
      <c r="AD73" s="124"/>
      <c r="AE73" s="124"/>
      <c r="AF73" s="124"/>
      <c r="AG73" s="124"/>
      <c r="AH73" s="124"/>
      <c r="AI73" s="124"/>
      <c r="AJ73" s="124"/>
      <c r="AK73" s="378">
        <v>5070</v>
      </c>
      <c r="AL73" s="378">
        <f t="shared" ref="AL73:AL118" si="16">AK73*E73</f>
        <v>0</v>
      </c>
      <c r="AM73" s="829" t="s">
        <v>654</v>
      </c>
      <c r="AN73" s="81"/>
      <c r="AO73" s="81"/>
      <c r="AP73" s="81"/>
      <c r="AQ73" s="81"/>
      <c r="AR73" s="81"/>
      <c r="AS73" s="82"/>
    </row>
    <row r="74" spans="1:45" s="57" customFormat="1" ht="14.15" customHeight="1" x14ac:dyDescent="0.2">
      <c r="A74" s="844" t="s">
        <v>4410</v>
      </c>
      <c r="B74" s="241" t="s">
        <v>4456</v>
      </c>
      <c r="C74" s="290">
        <f t="shared" si="14"/>
        <v>32</v>
      </c>
      <c r="D74" s="375">
        <f t="shared" si="15"/>
        <v>31</v>
      </c>
      <c r="E74" s="125">
        <v>31</v>
      </c>
      <c r="F74" s="125"/>
      <c r="G74" s="125">
        <v>1</v>
      </c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4"/>
      <c r="AB74" s="124">
        <v>32</v>
      </c>
      <c r="AC74" s="124"/>
      <c r="AD74" s="124"/>
      <c r="AE74" s="124"/>
      <c r="AF74" s="124"/>
      <c r="AG74" s="124"/>
      <c r="AH74" s="124"/>
      <c r="AI74" s="124"/>
      <c r="AJ74" s="124"/>
      <c r="AK74" s="378">
        <v>7210</v>
      </c>
      <c r="AL74" s="378">
        <f t="shared" si="16"/>
        <v>223510</v>
      </c>
      <c r="AM74" s="829" t="s">
        <v>654</v>
      </c>
      <c r="AN74" s="81"/>
      <c r="AO74" s="81"/>
      <c r="AP74" s="81"/>
      <c r="AQ74" s="81"/>
      <c r="AR74" s="81"/>
      <c r="AS74" s="82"/>
    </row>
    <row r="75" spans="1:45" s="57" customFormat="1" ht="14.15" customHeight="1" x14ac:dyDescent="0.2">
      <c r="A75" s="844" t="s">
        <v>4411</v>
      </c>
      <c r="B75" s="241" t="s">
        <v>4457</v>
      </c>
      <c r="C75" s="290">
        <f t="shared" si="14"/>
        <v>0</v>
      </c>
      <c r="D75" s="375">
        <f t="shared" si="15"/>
        <v>0</v>
      </c>
      <c r="E75" s="125"/>
      <c r="F75" s="125"/>
      <c r="G75" s="125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  <c r="T75" s="128"/>
      <c r="U75" s="128"/>
      <c r="V75" s="128"/>
      <c r="W75" s="128"/>
      <c r="X75" s="128"/>
      <c r="Y75" s="128"/>
      <c r="Z75" s="128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378">
        <v>7210</v>
      </c>
      <c r="AL75" s="378">
        <f t="shared" si="16"/>
        <v>0</v>
      </c>
      <c r="AM75" s="829" t="s">
        <v>654</v>
      </c>
      <c r="AN75" s="81"/>
      <c r="AO75" s="81"/>
      <c r="AP75" s="81"/>
      <c r="AQ75" s="81"/>
      <c r="AR75" s="81"/>
      <c r="AS75" s="82"/>
    </row>
    <row r="76" spans="1:45" s="57" customFormat="1" ht="14.15" customHeight="1" x14ac:dyDescent="0.2">
      <c r="A76" s="844" t="s">
        <v>4412</v>
      </c>
      <c r="B76" s="241" t="s">
        <v>4458</v>
      </c>
      <c r="C76" s="290">
        <f t="shared" si="14"/>
        <v>3</v>
      </c>
      <c r="D76" s="375">
        <f t="shared" si="15"/>
        <v>3</v>
      </c>
      <c r="E76" s="125">
        <v>3</v>
      </c>
      <c r="F76" s="125"/>
      <c r="G76" s="125"/>
      <c r="H76" s="128"/>
      <c r="I76" s="128"/>
      <c r="J76" s="128"/>
      <c r="K76" s="128"/>
      <c r="L76" s="128"/>
      <c r="M76" s="128"/>
      <c r="N76" s="128"/>
      <c r="O76" s="128"/>
      <c r="P76" s="128"/>
      <c r="Q76" s="128"/>
      <c r="R76" s="128"/>
      <c r="S76" s="128"/>
      <c r="T76" s="128"/>
      <c r="U76" s="128"/>
      <c r="V76" s="128"/>
      <c r="W76" s="128"/>
      <c r="X76" s="128"/>
      <c r="Y76" s="128"/>
      <c r="Z76" s="128"/>
      <c r="AA76" s="124"/>
      <c r="AB76" s="124">
        <v>3</v>
      </c>
      <c r="AC76" s="124"/>
      <c r="AD76" s="124"/>
      <c r="AE76" s="124"/>
      <c r="AF76" s="124"/>
      <c r="AG76" s="124"/>
      <c r="AH76" s="124"/>
      <c r="AI76" s="124"/>
      <c r="AJ76" s="124"/>
      <c r="AK76" s="378">
        <v>7210</v>
      </c>
      <c r="AL76" s="378">
        <f t="shared" si="16"/>
        <v>21630</v>
      </c>
      <c r="AM76" s="829" t="s">
        <v>654</v>
      </c>
      <c r="AN76" s="81"/>
      <c r="AO76" s="81"/>
      <c r="AP76" s="81"/>
      <c r="AQ76" s="81"/>
      <c r="AR76" s="81"/>
      <c r="AS76" s="82"/>
    </row>
    <row r="77" spans="1:45" s="57" customFormat="1" ht="14.15" customHeight="1" x14ac:dyDescent="0.2">
      <c r="A77" s="844" t="s">
        <v>4413</v>
      </c>
      <c r="B77" s="241" t="s">
        <v>4459</v>
      </c>
      <c r="C77" s="290">
        <f t="shared" si="14"/>
        <v>0</v>
      </c>
      <c r="D77" s="375">
        <f t="shared" si="15"/>
        <v>0</v>
      </c>
      <c r="E77" s="125"/>
      <c r="F77" s="125"/>
      <c r="G77" s="125"/>
      <c r="H77" s="128"/>
      <c r="I77" s="128"/>
      <c r="J77" s="128"/>
      <c r="K77" s="128"/>
      <c r="L77" s="128"/>
      <c r="M77" s="128"/>
      <c r="N77" s="128"/>
      <c r="O77" s="128"/>
      <c r="P77" s="128"/>
      <c r="Q77" s="128"/>
      <c r="R77" s="128"/>
      <c r="S77" s="128"/>
      <c r="T77" s="128"/>
      <c r="U77" s="128"/>
      <c r="V77" s="128"/>
      <c r="W77" s="128"/>
      <c r="X77" s="128"/>
      <c r="Y77" s="128"/>
      <c r="Z77" s="128"/>
      <c r="AA77" s="124"/>
      <c r="AB77" s="124"/>
      <c r="AC77" s="124"/>
      <c r="AD77" s="124"/>
      <c r="AE77" s="124"/>
      <c r="AF77" s="124"/>
      <c r="AG77" s="124"/>
      <c r="AH77" s="124"/>
      <c r="AI77" s="124"/>
      <c r="AJ77" s="124"/>
      <c r="AK77" s="378">
        <v>7210</v>
      </c>
      <c r="AL77" s="378">
        <f t="shared" si="16"/>
        <v>0</v>
      </c>
      <c r="AM77" s="829" t="s">
        <v>654</v>
      </c>
      <c r="AN77" s="81"/>
      <c r="AO77" s="81"/>
      <c r="AP77" s="81"/>
      <c r="AQ77" s="81"/>
      <c r="AR77" s="81"/>
      <c r="AS77" s="82"/>
    </row>
    <row r="78" spans="1:45" s="57" customFormat="1" ht="14.15" customHeight="1" x14ac:dyDescent="0.2">
      <c r="A78" s="844" t="s">
        <v>4414</v>
      </c>
      <c r="B78" s="241" t="s">
        <v>4460</v>
      </c>
      <c r="C78" s="290">
        <f t="shared" si="14"/>
        <v>37</v>
      </c>
      <c r="D78" s="375">
        <f t="shared" si="15"/>
        <v>37</v>
      </c>
      <c r="E78" s="125">
        <v>37</v>
      </c>
      <c r="F78" s="125"/>
      <c r="G78" s="125"/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  <c r="AA78" s="124"/>
      <c r="AB78" s="124">
        <v>37</v>
      </c>
      <c r="AC78" s="124"/>
      <c r="AD78" s="124"/>
      <c r="AE78" s="124"/>
      <c r="AF78" s="124"/>
      <c r="AG78" s="124"/>
      <c r="AH78" s="124"/>
      <c r="AI78" s="124"/>
      <c r="AJ78" s="124"/>
      <c r="AK78" s="378">
        <v>7210</v>
      </c>
      <c r="AL78" s="378">
        <f t="shared" si="16"/>
        <v>266770</v>
      </c>
      <c r="AM78" s="829" t="s">
        <v>654</v>
      </c>
      <c r="AN78" s="81"/>
      <c r="AO78" s="81"/>
      <c r="AP78" s="81"/>
      <c r="AQ78" s="81"/>
      <c r="AR78" s="81"/>
      <c r="AS78" s="82"/>
    </row>
    <row r="79" spans="1:45" s="57" customFormat="1" ht="14.15" customHeight="1" x14ac:dyDescent="0.2">
      <c r="A79" s="844" t="s">
        <v>4415</v>
      </c>
      <c r="B79" s="241" t="s">
        <v>4461</v>
      </c>
      <c r="C79" s="290">
        <f t="shared" si="14"/>
        <v>0</v>
      </c>
      <c r="D79" s="375">
        <f t="shared" si="15"/>
        <v>0</v>
      </c>
      <c r="E79" s="125"/>
      <c r="F79" s="125"/>
      <c r="G79" s="125"/>
      <c r="H79" s="128"/>
      <c r="I79" s="128"/>
      <c r="J79" s="128"/>
      <c r="K79" s="128"/>
      <c r="L79" s="128"/>
      <c r="M79" s="128"/>
      <c r="N79" s="128"/>
      <c r="O79" s="128"/>
      <c r="P79" s="128"/>
      <c r="Q79" s="128"/>
      <c r="R79" s="128"/>
      <c r="S79" s="128"/>
      <c r="T79" s="128"/>
      <c r="U79" s="128"/>
      <c r="V79" s="128"/>
      <c r="W79" s="128"/>
      <c r="X79" s="128"/>
      <c r="Y79" s="128"/>
      <c r="Z79" s="128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378">
        <v>7210</v>
      </c>
      <c r="AL79" s="378">
        <f t="shared" si="16"/>
        <v>0</v>
      </c>
      <c r="AM79" s="829" t="s">
        <v>654</v>
      </c>
      <c r="AN79" s="81"/>
      <c r="AO79" s="81"/>
      <c r="AP79" s="81"/>
      <c r="AQ79" s="81"/>
      <c r="AR79" s="81"/>
      <c r="AS79" s="82"/>
    </row>
    <row r="80" spans="1:45" s="57" customFormat="1" ht="14.15" customHeight="1" x14ac:dyDescent="0.2">
      <c r="A80" s="844" t="s">
        <v>4416</v>
      </c>
      <c r="B80" s="241" t="s">
        <v>4462</v>
      </c>
      <c r="C80" s="290">
        <f t="shared" si="14"/>
        <v>1</v>
      </c>
      <c r="D80" s="375">
        <f t="shared" si="15"/>
        <v>1</v>
      </c>
      <c r="E80" s="125">
        <v>1</v>
      </c>
      <c r="F80" s="125"/>
      <c r="G80" s="125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  <c r="T80" s="128"/>
      <c r="U80" s="128"/>
      <c r="V80" s="128"/>
      <c r="W80" s="128"/>
      <c r="X80" s="128"/>
      <c r="Y80" s="128"/>
      <c r="Z80" s="128"/>
      <c r="AA80" s="124"/>
      <c r="AB80" s="124">
        <v>1</v>
      </c>
      <c r="AC80" s="124"/>
      <c r="AD80" s="124"/>
      <c r="AE80" s="124"/>
      <c r="AF80" s="124"/>
      <c r="AG80" s="124"/>
      <c r="AH80" s="124"/>
      <c r="AI80" s="124"/>
      <c r="AJ80" s="124"/>
      <c r="AK80" s="378">
        <v>7210</v>
      </c>
      <c r="AL80" s="378">
        <f t="shared" si="16"/>
        <v>7210</v>
      </c>
      <c r="AM80" s="829" t="s">
        <v>654</v>
      </c>
      <c r="AN80" s="81"/>
      <c r="AO80" s="81"/>
      <c r="AP80" s="81"/>
      <c r="AQ80" s="81"/>
      <c r="AR80" s="81"/>
      <c r="AS80" s="82"/>
    </row>
    <row r="81" spans="1:45" s="57" customFormat="1" ht="14.15" customHeight="1" x14ac:dyDescent="0.2">
      <c r="A81" s="844" t="s">
        <v>4417</v>
      </c>
      <c r="B81" s="241" t="s">
        <v>4463</v>
      </c>
      <c r="C81" s="290">
        <f t="shared" si="14"/>
        <v>0</v>
      </c>
      <c r="D81" s="375">
        <f t="shared" si="15"/>
        <v>0</v>
      </c>
      <c r="E81" s="125"/>
      <c r="F81" s="125"/>
      <c r="G81" s="125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28"/>
      <c r="S81" s="128"/>
      <c r="T81" s="128"/>
      <c r="U81" s="128"/>
      <c r="V81" s="128"/>
      <c r="W81" s="128"/>
      <c r="X81" s="128"/>
      <c r="Y81" s="128"/>
      <c r="Z81" s="128"/>
      <c r="AA81" s="124"/>
      <c r="AB81" s="124"/>
      <c r="AC81" s="124"/>
      <c r="AD81" s="124"/>
      <c r="AE81" s="124"/>
      <c r="AF81" s="124"/>
      <c r="AG81" s="124"/>
      <c r="AH81" s="124"/>
      <c r="AI81" s="124"/>
      <c r="AJ81" s="124"/>
      <c r="AK81" s="378">
        <v>7210</v>
      </c>
      <c r="AL81" s="378">
        <f t="shared" si="16"/>
        <v>0</v>
      </c>
      <c r="AM81" s="829" t="s">
        <v>654</v>
      </c>
      <c r="AN81" s="81"/>
      <c r="AO81" s="81"/>
      <c r="AP81" s="81"/>
      <c r="AQ81" s="81"/>
      <c r="AR81" s="81"/>
      <c r="AS81" s="82"/>
    </row>
    <row r="82" spans="1:45" s="57" customFormat="1" ht="14.15" customHeight="1" x14ac:dyDescent="0.2">
      <c r="A82" s="844" t="s">
        <v>4418</v>
      </c>
      <c r="B82" s="241" t="s">
        <v>4464</v>
      </c>
      <c r="C82" s="290">
        <f t="shared" si="14"/>
        <v>0</v>
      </c>
      <c r="D82" s="375">
        <f t="shared" si="15"/>
        <v>0</v>
      </c>
      <c r="E82" s="125"/>
      <c r="F82" s="125"/>
      <c r="G82" s="125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X82" s="128"/>
      <c r="Y82" s="128"/>
      <c r="Z82" s="128"/>
      <c r="AA82" s="124"/>
      <c r="AB82" s="124"/>
      <c r="AC82" s="124"/>
      <c r="AD82" s="124"/>
      <c r="AE82" s="124"/>
      <c r="AF82" s="124"/>
      <c r="AG82" s="124"/>
      <c r="AH82" s="124"/>
      <c r="AI82" s="124"/>
      <c r="AJ82" s="124"/>
      <c r="AK82" s="378">
        <v>7210</v>
      </c>
      <c r="AL82" s="378">
        <f t="shared" si="16"/>
        <v>0</v>
      </c>
      <c r="AM82" s="829" t="s">
        <v>654</v>
      </c>
      <c r="AN82" s="81"/>
      <c r="AO82" s="81"/>
      <c r="AP82" s="81"/>
      <c r="AQ82" s="81"/>
      <c r="AR82" s="81"/>
      <c r="AS82" s="82"/>
    </row>
    <row r="83" spans="1:45" s="57" customFormat="1" ht="14.15" customHeight="1" x14ac:dyDescent="0.2">
      <c r="A83" s="844" t="s">
        <v>4419</v>
      </c>
      <c r="B83" s="241" t="s">
        <v>4465</v>
      </c>
      <c r="C83" s="290">
        <f t="shared" si="14"/>
        <v>8</v>
      </c>
      <c r="D83" s="375">
        <f t="shared" si="15"/>
        <v>7</v>
      </c>
      <c r="E83" s="125">
        <v>7</v>
      </c>
      <c r="F83" s="125"/>
      <c r="G83" s="125">
        <v>1</v>
      </c>
      <c r="H83" s="128"/>
      <c r="I83" s="128"/>
      <c r="J83" s="128"/>
      <c r="K83" s="128"/>
      <c r="L83" s="128"/>
      <c r="M83" s="128"/>
      <c r="N83" s="128"/>
      <c r="O83" s="128"/>
      <c r="P83" s="128"/>
      <c r="Q83" s="128"/>
      <c r="R83" s="128"/>
      <c r="S83" s="128"/>
      <c r="T83" s="128"/>
      <c r="U83" s="128"/>
      <c r="V83" s="128"/>
      <c r="W83" s="128"/>
      <c r="X83" s="128"/>
      <c r="Y83" s="128"/>
      <c r="Z83" s="128"/>
      <c r="AA83" s="124"/>
      <c r="AB83" s="124">
        <v>8</v>
      </c>
      <c r="AC83" s="124"/>
      <c r="AD83" s="124"/>
      <c r="AE83" s="124"/>
      <c r="AF83" s="124"/>
      <c r="AG83" s="124"/>
      <c r="AH83" s="124"/>
      <c r="AI83" s="124"/>
      <c r="AJ83" s="124"/>
      <c r="AK83" s="378">
        <v>7210</v>
      </c>
      <c r="AL83" s="378">
        <f t="shared" si="16"/>
        <v>50470</v>
      </c>
      <c r="AM83" s="829" t="s">
        <v>654</v>
      </c>
      <c r="AN83" s="81"/>
      <c r="AO83" s="81"/>
      <c r="AP83" s="81"/>
      <c r="AQ83" s="81"/>
      <c r="AR83" s="81"/>
      <c r="AS83" s="82"/>
    </row>
    <row r="84" spans="1:45" s="57" customFormat="1" ht="14.15" customHeight="1" x14ac:dyDescent="0.2">
      <c r="A84" s="844" t="s">
        <v>4420</v>
      </c>
      <c r="B84" s="241" t="s">
        <v>4466</v>
      </c>
      <c r="C84" s="290">
        <f t="shared" si="14"/>
        <v>6</v>
      </c>
      <c r="D84" s="375">
        <f t="shared" si="15"/>
        <v>6</v>
      </c>
      <c r="E84" s="125">
        <v>6</v>
      </c>
      <c r="F84" s="125"/>
      <c r="G84" s="125"/>
      <c r="H84" s="128"/>
      <c r="I84" s="128"/>
      <c r="J84" s="128"/>
      <c r="K84" s="128"/>
      <c r="L84" s="128"/>
      <c r="M84" s="128"/>
      <c r="N84" s="128"/>
      <c r="O84" s="128"/>
      <c r="P84" s="128"/>
      <c r="Q84" s="128"/>
      <c r="R84" s="128"/>
      <c r="S84" s="128"/>
      <c r="T84" s="128"/>
      <c r="U84" s="128"/>
      <c r="V84" s="128"/>
      <c r="W84" s="128"/>
      <c r="X84" s="128"/>
      <c r="Y84" s="128"/>
      <c r="Z84" s="128"/>
      <c r="AA84" s="124"/>
      <c r="AB84" s="124">
        <v>6</v>
      </c>
      <c r="AC84" s="124"/>
      <c r="AD84" s="124"/>
      <c r="AE84" s="124"/>
      <c r="AF84" s="124"/>
      <c r="AG84" s="124"/>
      <c r="AH84" s="124"/>
      <c r="AI84" s="124"/>
      <c r="AJ84" s="124"/>
      <c r="AK84" s="378">
        <v>7210</v>
      </c>
      <c r="AL84" s="378">
        <f t="shared" si="16"/>
        <v>43260</v>
      </c>
      <c r="AM84" s="829" t="s">
        <v>654</v>
      </c>
      <c r="AN84" s="81"/>
      <c r="AO84" s="81"/>
      <c r="AP84" s="81"/>
      <c r="AQ84" s="81"/>
      <c r="AR84" s="81"/>
      <c r="AS84" s="82"/>
    </row>
    <row r="85" spans="1:45" s="57" customFormat="1" ht="14.15" customHeight="1" x14ac:dyDescent="0.2">
      <c r="A85" s="844" t="s">
        <v>4421</v>
      </c>
      <c r="B85" s="241" t="s">
        <v>4467</v>
      </c>
      <c r="C85" s="290">
        <f t="shared" si="14"/>
        <v>145</v>
      </c>
      <c r="D85" s="375">
        <f t="shared" si="15"/>
        <v>145</v>
      </c>
      <c r="E85" s="125">
        <v>145</v>
      </c>
      <c r="F85" s="125"/>
      <c r="G85" s="125"/>
      <c r="H85" s="128"/>
      <c r="I85" s="128"/>
      <c r="J85" s="128"/>
      <c r="K85" s="128"/>
      <c r="L85" s="128"/>
      <c r="M85" s="128"/>
      <c r="N85" s="128"/>
      <c r="O85" s="128"/>
      <c r="P85" s="128"/>
      <c r="Q85" s="128"/>
      <c r="R85" s="128"/>
      <c r="S85" s="128"/>
      <c r="T85" s="128"/>
      <c r="U85" s="128"/>
      <c r="V85" s="128"/>
      <c r="W85" s="128"/>
      <c r="X85" s="128"/>
      <c r="Y85" s="128"/>
      <c r="Z85" s="128"/>
      <c r="AA85" s="124"/>
      <c r="AB85" s="124">
        <v>145</v>
      </c>
      <c r="AC85" s="124"/>
      <c r="AD85" s="124"/>
      <c r="AE85" s="124"/>
      <c r="AF85" s="124"/>
      <c r="AG85" s="124"/>
      <c r="AH85" s="124"/>
      <c r="AI85" s="124"/>
      <c r="AJ85" s="124"/>
      <c r="AK85" s="378">
        <v>7210</v>
      </c>
      <c r="AL85" s="378">
        <f t="shared" si="16"/>
        <v>1045450</v>
      </c>
      <c r="AM85" s="829" t="s">
        <v>654</v>
      </c>
      <c r="AN85" s="81"/>
      <c r="AO85" s="81"/>
      <c r="AP85" s="81"/>
      <c r="AQ85" s="81"/>
      <c r="AR85" s="81"/>
      <c r="AS85" s="82"/>
    </row>
    <row r="86" spans="1:45" s="57" customFormat="1" ht="14.15" customHeight="1" x14ac:dyDescent="0.2">
      <c r="A86" s="844" t="s">
        <v>4422</v>
      </c>
      <c r="B86" s="241" t="s">
        <v>4468</v>
      </c>
      <c r="C86" s="290">
        <f t="shared" si="14"/>
        <v>69</v>
      </c>
      <c r="D86" s="375">
        <f t="shared" si="15"/>
        <v>57</v>
      </c>
      <c r="E86" s="125">
        <v>57</v>
      </c>
      <c r="F86" s="125"/>
      <c r="G86" s="125">
        <v>12</v>
      </c>
      <c r="H86" s="128"/>
      <c r="I86" s="128"/>
      <c r="J86" s="128"/>
      <c r="K86" s="128"/>
      <c r="L86" s="128"/>
      <c r="M86" s="128"/>
      <c r="N86" s="128"/>
      <c r="O86" s="128"/>
      <c r="P86" s="128"/>
      <c r="Q86" s="128"/>
      <c r="R86" s="128"/>
      <c r="S86" s="128"/>
      <c r="T86" s="128"/>
      <c r="U86" s="128"/>
      <c r="V86" s="128"/>
      <c r="W86" s="128"/>
      <c r="X86" s="128"/>
      <c r="Y86" s="128"/>
      <c r="Z86" s="128"/>
      <c r="AA86" s="124"/>
      <c r="AB86" s="124">
        <v>69</v>
      </c>
      <c r="AC86" s="124"/>
      <c r="AD86" s="124"/>
      <c r="AE86" s="124"/>
      <c r="AF86" s="124"/>
      <c r="AG86" s="124"/>
      <c r="AH86" s="124"/>
      <c r="AI86" s="124"/>
      <c r="AJ86" s="124"/>
      <c r="AK86" s="378">
        <v>7210</v>
      </c>
      <c r="AL86" s="378">
        <f t="shared" si="16"/>
        <v>410970</v>
      </c>
      <c r="AM86" s="829" t="s">
        <v>654</v>
      </c>
      <c r="AN86" s="81"/>
      <c r="AO86" s="81"/>
      <c r="AP86" s="81"/>
      <c r="AQ86" s="81"/>
      <c r="AR86" s="81"/>
      <c r="AS86" s="82"/>
    </row>
    <row r="87" spans="1:45" s="57" customFormat="1" ht="14.15" customHeight="1" x14ac:dyDescent="0.2">
      <c r="A87" s="844" t="s">
        <v>4423</v>
      </c>
      <c r="B87" s="241" t="s">
        <v>4469</v>
      </c>
      <c r="C87" s="290">
        <f t="shared" si="14"/>
        <v>0</v>
      </c>
      <c r="D87" s="375">
        <f t="shared" si="15"/>
        <v>0</v>
      </c>
      <c r="E87" s="125"/>
      <c r="F87" s="125"/>
      <c r="G87" s="125"/>
      <c r="H87" s="128"/>
      <c r="I87" s="128"/>
      <c r="J87" s="128"/>
      <c r="K87" s="128"/>
      <c r="L87" s="128"/>
      <c r="M87" s="128"/>
      <c r="N87" s="128"/>
      <c r="O87" s="128"/>
      <c r="P87" s="128"/>
      <c r="Q87" s="128"/>
      <c r="R87" s="128"/>
      <c r="S87" s="128"/>
      <c r="T87" s="128"/>
      <c r="U87" s="128"/>
      <c r="V87" s="128"/>
      <c r="W87" s="128"/>
      <c r="X87" s="128"/>
      <c r="Y87" s="128"/>
      <c r="Z87" s="128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378">
        <v>7210</v>
      </c>
      <c r="AL87" s="378">
        <f t="shared" si="16"/>
        <v>0</v>
      </c>
      <c r="AM87" s="829" t="s">
        <v>654</v>
      </c>
      <c r="AN87" s="81"/>
      <c r="AO87" s="81"/>
      <c r="AP87" s="81"/>
      <c r="AQ87" s="81"/>
      <c r="AR87" s="81"/>
      <c r="AS87" s="82"/>
    </row>
    <row r="88" spans="1:45" s="57" customFormat="1" ht="14.15" customHeight="1" x14ac:dyDescent="0.2">
      <c r="A88" s="844" t="s">
        <v>4424</v>
      </c>
      <c r="B88" s="241" t="s">
        <v>4470</v>
      </c>
      <c r="C88" s="290">
        <f t="shared" si="14"/>
        <v>0</v>
      </c>
      <c r="D88" s="375">
        <f t="shared" si="15"/>
        <v>0</v>
      </c>
      <c r="E88" s="125"/>
      <c r="F88" s="125"/>
      <c r="G88" s="125"/>
      <c r="H88" s="128"/>
      <c r="I88" s="128"/>
      <c r="J88" s="128"/>
      <c r="K88" s="128"/>
      <c r="L88" s="128"/>
      <c r="M88" s="128"/>
      <c r="N88" s="128"/>
      <c r="O88" s="128"/>
      <c r="P88" s="128"/>
      <c r="Q88" s="128"/>
      <c r="R88" s="128"/>
      <c r="S88" s="128"/>
      <c r="T88" s="128"/>
      <c r="U88" s="128"/>
      <c r="V88" s="128"/>
      <c r="W88" s="128"/>
      <c r="X88" s="128"/>
      <c r="Y88" s="128"/>
      <c r="Z88" s="128"/>
      <c r="AA88" s="124"/>
      <c r="AB88" s="124"/>
      <c r="AC88" s="124"/>
      <c r="AD88" s="124"/>
      <c r="AE88" s="124"/>
      <c r="AF88" s="124"/>
      <c r="AG88" s="124"/>
      <c r="AH88" s="124"/>
      <c r="AI88" s="124"/>
      <c r="AJ88" s="124"/>
      <c r="AK88" s="378">
        <v>7210</v>
      </c>
      <c r="AL88" s="378">
        <f t="shared" si="16"/>
        <v>0</v>
      </c>
      <c r="AM88" s="829" t="s">
        <v>654</v>
      </c>
      <c r="AN88" s="81"/>
      <c r="AO88" s="81"/>
      <c r="AP88" s="81"/>
      <c r="AQ88" s="81"/>
      <c r="AR88" s="81"/>
      <c r="AS88" s="82"/>
    </row>
    <row r="89" spans="1:45" s="57" customFormat="1" ht="14.15" customHeight="1" x14ac:dyDescent="0.2">
      <c r="A89" s="844" t="s">
        <v>4425</v>
      </c>
      <c r="B89" s="241" t="s">
        <v>4471</v>
      </c>
      <c r="C89" s="290">
        <f t="shared" si="14"/>
        <v>1</v>
      </c>
      <c r="D89" s="375">
        <f t="shared" si="15"/>
        <v>1</v>
      </c>
      <c r="E89" s="125">
        <v>1</v>
      </c>
      <c r="F89" s="125"/>
      <c r="G89" s="125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28"/>
      <c r="U89" s="128"/>
      <c r="V89" s="128"/>
      <c r="W89" s="128"/>
      <c r="X89" s="128"/>
      <c r="Y89" s="128"/>
      <c r="Z89" s="128"/>
      <c r="AA89" s="124"/>
      <c r="AB89" s="124">
        <v>1</v>
      </c>
      <c r="AC89" s="124"/>
      <c r="AD89" s="124"/>
      <c r="AE89" s="124"/>
      <c r="AF89" s="124"/>
      <c r="AG89" s="124"/>
      <c r="AH89" s="124"/>
      <c r="AI89" s="124"/>
      <c r="AJ89" s="124"/>
      <c r="AK89" s="378">
        <v>7210</v>
      </c>
      <c r="AL89" s="378">
        <f t="shared" si="16"/>
        <v>7210</v>
      </c>
      <c r="AM89" s="829" t="s">
        <v>654</v>
      </c>
      <c r="AN89" s="81"/>
      <c r="AO89" s="81"/>
      <c r="AP89" s="81"/>
      <c r="AQ89" s="81"/>
      <c r="AR89" s="81"/>
      <c r="AS89" s="82"/>
    </row>
    <row r="90" spans="1:45" s="57" customFormat="1" ht="14.15" customHeight="1" x14ac:dyDescent="0.2">
      <c r="A90" s="844" t="s">
        <v>4426</v>
      </c>
      <c r="B90" s="241" t="s">
        <v>4472</v>
      </c>
      <c r="C90" s="290">
        <f t="shared" si="14"/>
        <v>0</v>
      </c>
      <c r="D90" s="375">
        <f t="shared" si="15"/>
        <v>0</v>
      </c>
      <c r="E90" s="125"/>
      <c r="F90" s="125"/>
      <c r="G90" s="125"/>
      <c r="H90" s="128"/>
      <c r="I90" s="128"/>
      <c r="J90" s="128"/>
      <c r="K90" s="128"/>
      <c r="L90" s="128"/>
      <c r="M90" s="128"/>
      <c r="N90" s="128"/>
      <c r="O90" s="128"/>
      <c r="P90" s="128"/>
      <c r="Q90" s="128"/>
      <c r="R90" s="128"/>
      <c r="S90" s="128"/>
      <c r="T90" s="128"/>
      <c r="U90" s="128"/>
      <c r="V90" s="128"/>
      <c r="W90" s="128"/>
      <c r="X90" s="128"/>
      <c r="Y90" s="128"/>
      <c r="Z90" s="128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378">
        <v>7210</v>
      </c>
      <c r="AL90" s="378">
        <f t="shared" si="16"/>
        <v>0</v>
      </c>
      <c r="AM90" s="829" t="s">
        <v>654</v>
      </c>
      <c r="AN90" s="81"/>
      <c r="AO90" s="81"/>
      <c r="AP90" s="81"/>
      <c r="AQ90" s="81"/>
      <c r="AR90" s="81"/>
      <c r="AS90" s="82"/>
    </row>
    <row r="91" spans="1:45" s="57" customFormat="1" ht="14.15" customHeight="1" x14ac:dyDescent="0.2">
      <c r="A91" s="844" t="s">
        <v>4427</v>
      </c>
      <c r="B91" s="241" t="s">
        <v>4473</v>
      </c>
      <c r="C91" s="290">
        <f t="shared" si="14"/>
        <v>0</v>
      </c>
      <c r="D91" s="375">
        <f t="shared" si="15"/>
        <v>0</v>
      </c>
      <c r="E91" s="125"/>
      <c r="F91" s="125"/>
      <c r="G91" s="125"/>
      <c r="H91" s="128"/>
      <c r="I91" s="128"/>
      <c r="J91" s="128"/>
      <c r="K91" s="128"/>
      <c r="L91" s="128"/>
      <c r="M91" s="128"/>
      <c r="N91" s="128"/>
      <c r="O91" s="128"/>
      <c r="P91" s="128"/>
      <c r="Q91" s="128"/>
      <c r="R91" s="128"/>
      <c r="S91" s="128"/>
      <c r="T91" s="128"/>
      <c r="U91" s="128"/>
      <c r="V91" s="128"/>
      <c r="W91" s="128"/>
      <c r="X91" s="128"/>
      <c r="Y91" s="128"/>
      <c r="Z91" s="128"/>
      <c r="AA91" s="124"/>
      <c r="AB91" s="124"/>
      <c r="AC91" s="124"/>
      <c r="AD91" s="124"/>
      <c r="AE91" s="124"/>
      <c r="AF91" s="124"/>
      <c r="AG91" s="124"/>
      <c r="AH91" s="124"/>
      <c r="AI91" s="124"/>
      <c r="AJ91" s="124"/>
      <c r="AK91" s="378">
        <v>7210</v>
      </c>
      <c r="AL91" s="378">
        <f t="shared" si="16"/>
        <v>0</v>
      </c>
      <c r="AM91" s="829" t="s">
        <v>654</v>
      </c>
      <c r="AN91" s="81"/>
      <c r="AO91" s="81"/>
      <c r="AP91" s="81"/>
      <c r="AQ91" s="81"/>
      <c r="AR91" s="81"/>
      <c r="AS91" s="82"/>
    </row>
    <row r="92" spans="1:45" s="57" customFormat="1" ht="14.15" customHeight="1" x14ac:dyDescent="0.2">
      <c r="A92" s="844" t="s">
        <v>4428</v>
      </c>
      <c r="B92" s="241" t="s">
        <v>4474</v>
      </c>
      <c r="C92" s="290">
        <f t="shared" si="14"/>
        <v>31</v>
      </c>
      <c r="D92" s="375">
        <f t="shared" si="15"/>
        <v>28</v>
      </c>
      <c r="E92" s="125">
        <v>28</v>
      </c>
      <c r="F92" s="125"/>
      <c r="G92" s="125">
        <v>3</v>
      </c>
      <c r="H92" s="128"/>
      <c r="I92" s="128"/>
      <c r="J92" s="128"/>
      <c r="K92" s="128"/>
      <c r="L92" s="128"/>
      <c r="M92" s="128"/>
      <c r="N92" s="128"/>
      <c r="O92" s="128"/>
      <c r="P92" s="128"/>
      <c r="Q92" s="128"/>
      <c r="R92" s="128"/>
      <c r="S92" s="128"/>
      <c r="T92" s="128"/>
      <c r="U92" s="128"/>
      <c r="V92" s="128"/>
      <c r="W92" s="128"/>
      <c r="X92" s="128"/>
      <c r="Y92" s="128"/>
      <c r="Z92" s="128"/>
      <c r="AA92" s="124"/>
      <c r="AB92" s="124">
        <v>31</v>
      </c>
      <c r="AC92" s="124"/>
      <c r="AD92" s="124"/>
      <c r="AE92" s="124"/>
      <c r="AF92" s="124"/>
      <c r="AG92" s="124"/>
      <c r="AH92" s="124"/>
      <c r="AI92" s="124"/>
      <c r="AJ92" s="124"/>
      <c r="AK92" s="378">
        <v>7210</v>
      </c>
      <c r="AL92" s="378">
        <f t="shared" si="16"/>
        <v>201880</v>
      </c>
      <c r="AM92" s="829" t="s">
        <v>654</v>
      </c>
      <c r="AN92" s="81"/>
      <c r="AO92" s="81"/>
      <c r="AP92" s="81"/>
      <c r="AQ92" s="81"/>
      <c r="AR92" s="81"/>
      <c r="AS92" s="82"/>
    </row>
    <row r="93" spans="1:45" s="57" customFormat="1" ht="14.15" customHeight="1" x14ac:dyDescent="0.2">
      <c r="A93" s="844" t="s">
        <v>4429</v>
      </c>
      <c r="B93" s="241" t="s">
        <v>4475</v>
      </c>
      <c r="C93" s="290">
        <f t="shared" si="14"/>
        <v>3</v>
      </c>
      <c r="D93" s="375">
        <f t="shared" si="15"/>
        <v>3</v>
      </c>
      <c r="E93" s="125">
        <v>3</v>
      </c>
      <c r="F93" s="125"/>
      <c r="G93" s="125"/>
      <c r="H93" s="128"/>
      <c r="I93" s="128"/>
      <c r="J93" s="128"/>
      <c r="K93" s="128"/>
      <c r="L93" s="128"/>
      <c r="M93" s="128"/>
      <c r="N93" s="128"/>
      <c r="O93" s="128"/>
      <c r="P93" s="128"/>
      <c r="Q93" s="128"/>
      <c r="R93" s="128"/>
      <c r="S93" s="128"/>
      <c r="T93" s="128"/>
      <c r="U93" s="128"/>
      <c r="V93" s="128"/>
      <c r="W93" s="128"/>
      <c r="X93" s="128"/>
      <c r="Y93" s="128"/>
      <c r="Z93" s="128"/>
      <c r="AA93" s="124"/>
      <c r="AB93" s="124">
        <v>3</v>
      </c>
      <c r="AC93" s="124"/>
      <c r="AD93" s="124"/>
      <c r="AE93" s="124"/>
      <c r="AF93" s="124"/>
      <c r="AG93" s="124"/>
      <c r="AH93" s="124"/>
      <c r="AI93" s="124"/>
      <c r="AJ93" s="124"/>
      <c r="AK93" s="378">
        <v>7210</v>
      </c>
      <c r="AL93" s="378">
        <f t="shared" si="16"/>
        <v>21630</v>
      </c>
      <c r="AM93" s="829" t="s">
        <v>654</v>
      </c>
      <c r="AN93" s="81"/>
      <c r="AO93" s="81"/>
      <c r="AP93" s="81"/>
      <c r="AQ93" s="81"/>
      <c r="AR93" s="81"/>
      <c r="AS93" s="82"/>
    </row>
    <row r="94" spans="1:45" s="57" customFormat="1" ht="14.15" customHeight="1" x14ac:dyDescent="0.2">
      <c r="A94" s="844" t="s">
        <v>4430</v>
      </c>
      <c r="B94" s="241" t="s">
        <v>4476</v>
      </c>
      <c r="C94" s="290">
        <f t="shared" si="14"/>
        <v>0</v>
      </c>
      <c r="D94" s="375">
        <f t="shared" si="15"/>
        <v>0</v>
      </c>
      <c r="E94" s="125"/>
      <c r="F94" s="125"/>
      <c r="G94" s="125"/>
      <c r="H94" s="128"/>
      <c r="I94" s="128"/>
      <c r="J94" s="128"/>
      <c r="K94" s="128"/>
      <c r="L94" s="128"/>
      <c r="M94" s="128"/>
      <c r="N94" s="128"/>
      <c r="O94" s="128"/>
      <c r="P94" s="128"/>
      <c r="Q94" s="128"/>
      <c r="R94" s="128"/>
      <c r="S94" s="128"/>
      <c r="T94" s="128"/>
      <c r="U94" s="128"/>
      <c r="V94" s="128"/>
      <c r="W94" s="128"/>
      <c r="X94" s="128"/>
      <c r="Y94" s="128"/>
      <c r="Z94" s="128"/>
      <c r="AA94" s="124"/>
      <c r="AB94" s="124"/>
      <c r="AC94" s="124"/>
      <c r="AD94" s="124"/>
      <c r="AE94" s="124"/>
      <c r="AF94" s="124"/>
      <c r="AG94" s="124"/>
      <c r="AH94" s="124"/>
      <c r="AI94" s="124"/>
      <c r="AJ94" s="124"/>
      <c r="AK94" s="378">
        <v>7210</v>
      </c>
      <c r="AL94" s="378">
        <f t="shared" si="16"/>
        <v>0</v>
      </c>
      <c r="AM94" s="829" t="s">
        <v>654</v>
      </c>
      <c r="AN94" s="81"/>
      <c r="AO94" s="81"/>
      <c r="AP94" s="81"/>
      <c r="AQ94" s="81"/>
      <c r="AR94" s="81"/>
      <c r="AS94" s="82"/>
    </row>
    <row r="95" spans="1:45" s="57" customFormat="1" ht="14.15" customHeight="1" x14ac:dyDescent="0.2">
      <c r="A95" s="844" t="s">
        <v>4431</v>
      </c>
      <c r="B95" s="241" t="s">
        <v>4477</v>
      </c>
      <c r="C95" s="290">
        <f t="shared" si="14"/>
        <v>0</v>
      </c>
      <c r="D95" s="375">
        <f t="shared" si="15"/>
        <v>0</v>
      </c>
      <c r="E95" s="125"/>
      <c r="F95" s="125"/>
      <c r="G95" s="125"/>
      <c r="H95" s="128"/>
      <c r="I95" s="128"/>
      <c r="J95" s="128"/>
      <c r="K95" s="128"/>
      <c r="L95" s="128"/>
      <c r="M95" s="128"/>
      <c r="N95" s="128"/>
      <c r="O95" s="128"/>
      <c r="P95" s="128"/>
      <c r="Q95" s="128"/>
      <c r="R95" s="128"/>
      <c r="S95" s="128"/>
      <c r="T95" s="128"/>
      <c r="U95" s="128"/>
      <c r="V95" s="128"/>
      <c r="W95" s="128"/>
      <c r="X95" s="128"/>
      <c r="Y95" s="128"/>
      <c r="Z95" s="128"/>
      <c r="AA95" s="124"/>
      <c r="AB95" s="124"/>
      <c r="AC95" s="124"/>
      <c r="AD95" s="124"/>
      <c r="AE95" s="124"/>
      <c r="AF95" s="124"/>
      <c r="AG95" s="124"/>
      <c r="AH95" s="124"/>
      <c r="AI95" s="124"/>
      <c r="AJ95" s="124"/>
      <c r="AK95" s="378">
        <v>7210</v>
      </c>
      <c r="AL95" s="378">
        <f t="shared" si="16"/>
        <v>0</v>
      </c>
      <c r="AM95" s="829" t="s">
        <v>654</v>
      </c>
      <c r="AN95" s="81"/>
      <c r="AO95" s="81"/>
      <c r="AP95" s="81"/>
      <c r="AQ95" s="81"/>
      <c r="AR95" s="81"/>
      <c r="AS95" s="82"/>
    </row>
    <row r="96" spans="1:45" s="57" customFormat="1" ht="14.15" customHeight="1" x14ac:dyDescent="0.2">
      <c r="A96" s="844" t="s">
        <v>4432</v>
      </c>
      <c r="B96" s="241" t="s">
        <v>4478</v>
      </c>
      <c r="C96" s="290">
        <f t="shared" si="14"/>
        <v>0</v>
      </c>
      <c r="D96" s="375">
        <f t="shared" si="15"/>
        <v>0</v>
      </c>
      <c r="E96" s="125"/>
      <c r="F96" s="125"/>
      <c r="G96" s="125"/>
      <c r="H96" s="128"/>
      <c r="I96" s="128"/>
      <c r="J96" s="128"/>
      <c r="K96" s="128"/>
      <c r="L96" s="128"/>
      <c r="M96" s="128"/>
      <c r="N96" s="128"/>
      <c r="O96" s="128"/>
      <c r="P96" s="128"/>
      <c r="Q96" s="128"/>
      <c r="R96" s="128"/>
      <c r="S96" s="128"/>
      <c r="T96" s="128"/>
      <c r="U96" s="128"/>
      <c r="V96" s="128"/>
      <c r="W96" s="128"/>
      <c r="X96" s="128"/>
      <c r="Y96" s="128"/>
      <c r="Z96" s="128"/>
      <c r="AA96" s="124"/>
      <c r="AB96" s="124"/>
      <c r="AC96" s="124"/>
      <c r="AD96" s="124"/>
      <c r="AE96" s="124"/>
      <c r="AF96" s="124"/>
      <c r="AG96" s="124"/>
      <c r="AH96" s="124"/>
      <c r="AI96" s="124"/>
      <c r="AJ96" s="124"/>
      <c r="AK96" s="378">
        <v>7210</v>
      </c>
      <c r="AL96" s="378">
        <f t="shared" si="16"/>
        <v>0</v>
      </c>
      <c r="AM96" s="829" t="s">
        <v>654</v>
      </c>
      <c r="AN96" s="81"/>
      <c r="AO96" s="81"/>
      <c r="AP96" s="81"/>
      <c r="AQ96" s="81"/>
      <c r="AR96" s="81"/>
      <c r="AS96" s="82"/>
    </row>
    <row r="97" spans="1:45" s="57" customFormat="1" ht="14.15" customHeight="1" x14ac:dyDescent="0.2">
      <c r="A97" s="844" t="s">
        <v>4433</v>
      </c>
      <c r="B97" s="241" t="s">
        <v>4479</v>
      </c>
      <c r="C97" s="290">
        <f t="shared" si="14"/>
        <v>0</v>
      </c>
      <c r="D97" s="375">
        <f t="shared" si="15"/>
        <v>0</v>
      </c>
      <c r="E97" s="125"/>
      <c r="F97" s="125"/>
      <c r="G97" s="125"/>
      <c r="H97" s="128"/>
      <c r="I97" s="128"/>
      <c r="J97" s="128"/>
      <c r="K97" s="128"/>
      <c r="L97" s="128"/>
      <c r="M97" s="128"/>
      <c r="N97" s="128"/>
      <c r="O97" s="128"/>
      <c r="P97" s="128"/>
      <c r="Q97" s="128"/>
      <c r="R97" s="128"/>
      <c r="S97" s="128"/>
      <c r="T97" s="128"/>
      <c r="U97" s="128"/>
      <c r="V97" s="128"/>
      <c r="W97" s="128"/>
      <c r="X97" s="128"/>
      <c r="Y97" s="128"/>
      <c r="Z97" s="128"/>
      <c r="AA97" s="124"/>
      <c r="AB97" s="124"/>
      <c r="AC97" s="124"/>
      <c r="AD97" s="124"/>
      <c r="AE97" s="124"/>
      <c r="AF97" s="124"/>
      <c r="AG97" s="124"/>
      <c r="AH97" s="124"/>
      <c r="AI97" s="124"/>
      <c r="AJ97" s="124"/>
      <c r="AK97" s="378">
        <v>7210</v>
      </c>
      <c r="AL97" s="378">
        <f t="shared" si="16"/>
        <v>0</v>
      </c>
      <c r="AM97" s="829" t="s">
        <v>654</v>
      </c>
      <c r="AN97" s="81"/>
      <c r="AO97" s="81"/>
      <c r="AP97" s="81"/>
      <c r="AQ97" s="81"/>
      <c r="AR97" s="81"/>
      <c r="AS97" s="82"/>
    </row>
    <row r="98" spans="1:45" s="57" customFormat="1" ht="14.15" customHeight="1" x14ac:dyDescent="0.2">
      <c r="A98" s="844" t="s">
        <v>4434</v>
      </c>
      <c r="B98" s="241" t="s">
        <v>4480</v>
      </c>
      <c r="C98" s="290">
        <f t="shared" si="14"/>
        <v>58</v>
      </c>
      <c r="D98" s="375">
        <f t="shared" si="15"/>
        <v>58</v>
      </c>
      <c r="E98" s="125">
        <v>58</v>
      </c>
      <c r="F98" s="125"/>
      <c r="G98" s="125"/>
      <c r="H98" s="128"/>
      <c r="I98" s="128"/>
      <c r="J98" s="128"/>
      <c r="K98" s="128"/>
      <c r="L98" s="128"/>
      <c r="M98" s="128"/>
      <c r="N98" s="128"/>
      <c r="O98" s="128"/>
      <c r="P98" s="128"/>
      <c r="Q98" s="128"/>
      <c r="R98" s="128"/>
      <c r="S98" s="128"/>
      <c r="T98" s="128"/>
      <c r="U98" s="128"/>
      <c r="V98" s="128"/>
      <c r="W98" s="128"/>
      <c r="X98" s="128"/>
      <c r="Y98" s="128"/>
      <c r="Z98" s="128"/>
      <c r="AA98" s="124"/>
      <c r="AB98" s="124">
        <v>58</v>
      </c>
      <c r="AC98" s="124"/>
      <c r="AD98" s="124"/>
      <c r="AE98" s="124"/>
      <c r="AF98" s="124"/>
      <c r="AG98" s="124"/>
      <c r="AH98" s="124"/>
      <c r="AI98" s="124"/>
      <c r="AJ98" s="124"/>
      <c r="AK98" s="378">
        <v>7210</v>
      </c>
      <c r="AL98" s="378">
        <f t="shared" si="16"/>
        <v>418180</v>
      </c>
      <c r="AM98" s="829" t="s">
        <v>654</v>
      </c>
      <c r="AN98" s="81"/>
      <c r="AO98" s="81"/>
      <c r="AP98" s="81"/>
      <c r="AQ98" s="81"/>
      <c r="AR98" s="81"/>
      <c r="AS98" s="82"/>
    </row>
    <row r="99" spans="1:45" s="57" customFormat="1" ht="14.15" customHeight="1" x14ac:dyDescent="0.2">
      <c r="A99" s="844" t="s">
        <v>4435</v>
      </c>
      <c r="B99" s="241" t="s">
        <v>4481</v>
      </c>
      <c r="C99" s="290">
        <f t="shared" si="14"/>
        <v>0</v>
      </c>
      <c r="D99" s="375">
        <f t="shared" si="15"/>
        <v>0</v>
      </c>
      <c r="E99" s="125"/>
      <c r="F99" s="125"/>
      <c r="G99" s="125"/>
      <c r="H99" s="128"/>
      <c r="I99" s="128"/>
      <c r="J99" s="128"/>
      <c r="K99" s="128"/>
      <c r="L99" s="128"/>
      <c r="M99" s="128"/>
      <c r="N99" s="128"/>
      <c r="O99" s="128"/>
      <c r="P99" s="128"/>
      <c r="Q99" s="128"/>
      <c r="R99" s="128"/>
      <c r="S99" s="128"/>
      <c r="T99" s="128"/>
      <c r="U99" s="128"/>
      <c r="V99" s="128"/>
      <c r="W99" s="128"/>
      <c r="X99" s="128"/>
      <c r="Y99" s="128"/>
      <c r="Z99" s="128"/>
      <c r="AA99" s="124"/>
      <c r="AB99" s="124"/>
      <c r="AC99" s="124"/>
      <c r="AD99" s="124"/>
      <c r="AE99" s="124"/>
      <c r="AF99" s="124"/>
      <c r="AG99" s="124"/>
      <c r="AH99" s="124"/>
      <c r="AI99" s="124"/>
      <c r="AJ99" s="124"/>
      <c r="AK99" s="378">
        <v>7210</v>
      </c>
      <c r="AL99" s="378">
        <f t="shared" si="16"/>
        <v>0</v>
      </c>
      <c r="AM99" s="829" t="s">
        <v>654</v>
      </c>
      <c r="AN99" s="81"/>
      <c r="AO99" s="81"/>
      <c r="AP99" s="81"/>
      <c r="AQ99" s="81"/>
      <c r="AR99" s="81"/>
      <c r="AS99" s="82"/>
    </row>
    <row r="100" spans="1:45" s="57" customFormat="1" ht="14.15" customHeight="1" x14ac:dyDescent="0.2">
      <c r="A100" s="844" t="s">
        <v>4436</v>
      </c>
      <c r="B100" s="241" t="s">
        <v>4482</v>
      </c>
      <c r="C100" s="290">
        <f t="shared" si="14"/>
        <v>45</v>
      </c>
      <c r="D100" s="375">
        <f t="shared" si="15"/>
        <v>45</v>
      </c>
      <c r="E100" s="125">
        <v>45</v>
      </c>
      <c r="F100" s="125"/>
      <c r="G100" s="125"/>
      <c r="H100" s="128"/>
      <c r="I100" s="128"/>
      <c r="J100" s="128"/>
      <c r="K100" s="128"/>
      <c r="L100" s="128"/>
      <c r="M100" s="128"/>
      <c r="N100" s="128"/>
      <c r="O100" s="128"/>
      <c r="P100" s="128"/>
      <c r="Q100" s="128"/>
      <c r="R100" s="128"/>
      <c r="S100" s="128"/>
      <c r="T100" s="128"/>
      <c r="U100" s="128"/>
      <c r="V100" s="128"/>
      <c r="W100" s="128"/>
      <c r="X100" s="128"/>
      <c r="Y100" s="128"/>
      <c r="Z100" s="128"/>
      <c r="AA100" s="124"/>
      <c r="AB100" s="124">
        <v>45</v>
      </c>
      <c r="AC100" s="124"/>
      <c r="AD100" s="124"/>
      <c r="AE100" s="124"/>
      <c r="AF100" s="124"/>
      <c r="AG100" s="124"/>
      <c r="AH100" s="124"/>
      <c r="AI100" s="124"/>
      <c r="AJ100" s="124"/>
      <c r="AK100" s="378">
        <v>7210</v>
      </c>
      <c r="AL100" s="378">
        <f t="shared" si="16"/>
        <v>324450</v>
      </c>
      <c r="AM100" s="829" t="s">
        <v>654</v>
      </c>
      <c r="AN100" s="81"/>
      <c r="AO100" s="81"/>
      <c r="AP100" s="81"/>
      <c r="AQ100" s="81"/>
      <c r="AR100" s="81"/>
      <c r="AS100" s="82"/>
    </row>
    <row r="101" spans="1:45" s="57" customFormat="1" ht="14.15" customHeight="1" x14ac:dyDescent="0.2">
      <c r="A101" s="844" t="s">
        <v>4437</v>
      </c>
      <c r="B101" s="241" t="s">
        <v>4483</v>
      </c>
      <c r="C101" s="290">
        <f t="shared" si="14"/>
        <v>0</v>
      </c>
      <c r="D101" s="375">
        <f t="shared" si="15"/>
        <v>0</v>
      </c>
      <c r="E101" s="125"/>
      <c r="F101" s="125"/>
      <c r="G101" s="125"/>
      <c r="H101" s="128"/>
      <c r="I101" s="128"/>
      <c r="J101" s="128"/>
      <c r="K101" s="128"/>
      <c r="L101" s="128"/>
      <c r="M101" s="128"/>
      <c r="N101" s="128"/>
      <c r="O101" s="128"/>
      <c r="P101" s="128"/>
      <c r="Q101" s="128"/>
      <c r="R101" s="128"/>
      <c r="S101" s="128"/>
      <c r="T101" s="128"/>
      <c r="U101" s="128"/>
      <c r="V101" s="128"/>
      <c r="W101" s="128"/>
      <c r="X101" s="128"/>
      <c r="Y101" s="128"/>
      <c r="Z101" s="128"/>
      <c r="AA101" s="124"/>
      <c r="AB101" s="124"/>
      <c r="AC101" s="124"/>
      <c r="AD101" s="124"/>
      <c r="AE101" s="124"/>
      <c r="AF101" s="124"/>
      <c r="AG101" s="124"/>
      <c r="AH101" s="124"/>
      <c r="AI101" s="124"/>
      <c r="AJ101" s="124"/>
      <c r="AK101" s="378">
        <v>7210</v>
      </c>
      <c r="AL101" s="378">
        <f t="shared" si="16"/>
        <v>0</v>
      </c>
      <c r="AM101" s="829" t="s">
        <v>654</v>
      </c>
      <c r="AN101" s="81"/>
      <c r="AO101" s="81"/>
      <c r="AP101" s="81"/>
      <c r="AQ101" s="81"/>
      <c r="AR101" s="81"/>
      <c r="AS101" s="82"/>
    </row>
    <row r="102" spans="1:45" s="57" customFormat="1" ht="14.15" customHeight="1" x14ac:dyDescent="0.2">
      <c r="A102" s="844" t="s">
        <v>4438</v>
      </c>
      <c r="B102" s="241" t="s">
        <v>4484</v>
      </c>
      <c r="C102" s="290">
        <f t="shared" si="14"/>
        <v>0</v>
      </c>
      <c r="D102" s="375">
        <f t="shared" si="15"/>
        <v>0</v>
      </c>
      <c r="E102" s="125"/>
      <c r="F102" s="125"/>
      <c r="G102" s="125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8"/>
      <c r="Y102" s="128"/>
      <c r="Z102" s="128"/>
      <c r="AA102" s="124"/>
      <c r="AB102" s="124"/>
      <c r="AC102" s="124"/>
      <c r="AD102" s="124"/>
      <c r="AE102" s="124"/>
      <c r="AF102" s="124"/>
      <c r="AG102" s="124"/>
      <c r="AH102" s="124"/>
      <c r="AI102" s="124"/>
      <c r="AJ102" s="124"/>
      <c r="AK102" s="378">
        <v>7210</v>
      </c>
      <c r="AL102" s="378">
        <f t="shared" si="16"/>
        <v>0</v>
      </c>
      <c r="AM102" s="829" t="s">
        <v>654</v>
      </c>
      <c r="AN102" s="81"/>
      <c r="AO102" s="81"/>
      <c r="AP102" s="81"/>
      <c r="AQ102" s="81"/>
      <c r="AR102" s="81"/>
      <c r="AS102" s="82"/>
    </row>
    <row r="103" spans="1:45" s="57" customFormat="1" ht="14.15" customHeight="1" x14ac:dyDescent="0.2">
      <c r="A103" s="844" t="s">
        <v>4439</v>
      </c>
      <c r="B103" s="241" t="s">
        <v>4485</v>
      </c>
      <c r="C103" s="290">
        <f t="shared" si="14"/>
        <v>67</v>
      </c>
      <c r="D103" s="375">
        <f t="shared" si="15"/>
        <v>67</v>
      </c>
      <c r="E103" s="125">
        <v>67</v>
      </c>
      <c r="F103" s="125"/>
      <c r="G103" s="125"/>
      <c r="H103" s="128"/>
      <c r="I103" s="128"/>
      <c r="J103" s="128"/>
      <c r="K103" s="128"/>
      <c r="L103" s="128"/>
      <c r="M103" s="128"/>
      <c r="N103" s="128"/>
      <c r="O103" s="128"/>
      <c r="P103" s="128"/>
      <c r="Q103" s="128"/>
      <c r="R103" s="128"/>
      <c r="S103" s="128"/>
      <c r="T103" s="128"/>
      <c r="U103" s="128"/>
      <c r="V103" s="128"/>
      <c r="W103" s="128"/>
      <c r="X103" s="128"/>
      <c r="Y103" s="128"/>
      <c r="Z103" s="128"/>
      <c r="AA103" s="124"/>
      <c r="AB103" s="124">
        <v>67</v>
      </c>
      <c r="AC103" s="124"/>
      <c r="AD103" s="124"/>
      <c r="AE103" s="124"/>
      <c r="AF103" s="124"/>
      <c r="AG103" s="124"/>
      <c r="AH103" s="124"/>
      <c r="AI103" s="124"/>
      <c r="AJ103" s="124"/>
      <c r="AK103" s="378">
        <v>7210</v>
      </c>
      <c r="AL103" s="378">
        <f t="shared" si="16"/>
        <v>483070</v>
      </c>
      <c r="AM103" s="829" t="s">
        <v>654</v>
      </c>
      <c r="AN103" s="81"/>
      <c r="AO103" s="81"/>
      <c r="AP103" s="81"/>
      <c r="AQ103" s="81"/>
      <c r="AR103" s="81"/>
      <c r="AS103" s="82"/>
    </row>
    <row r="104" spans="1:45" s="57" customFormat="1" ht="14.15" customHeight="1" x14ac:dyDescent="0.2">
      <c r="A104" s="844" t="s">
        <v>4440</v>
      </c>
      <c r="B104" s="241" t="s">
        <v>4486</v>
      </c>
      <c r="C104" s="290">
        <f t="shared" si="14"/>
        <v>0</v>
      </c>
      <c r="D104" s="375">
        <f t="shared" si="15"/>
        <v>0</v>
      </c>
      <c r="E104" s="125"/>
      <c r="F104" s="125"/>
      <c r="G104" s="125"/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R104" s="128"/>
      <c r="S104" s="128"/>
      <c r="T104" s="128"/>
      <c r="U104" s="128"/>
      <c r="V104" s="128"/>
      <c r="W104" s="128"/>
      <c r="X104" s="128"/>
      <c r="Y104" s="128"/>
      <c r="Z104" s="128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378">
        <v>7210</v>
      </c>
      <c r="AL104" s="378">
        <f t="shared" si="16"/>
        <v>0</v>
      </c>
      <c r="AM104" s="829" t="s">
        <v>654</v>
      </c>
      <c r="AN104" s="81"/>
      <c r="AO104" s="81"/>
      <c r="AP104" s="81"/>
      <c r="AQ104" s="81"/>
      <c r="AR104" s="81"/>
      <c r="AS104" s="82"/>
    </row>
    <row r="105" spans="1:45" s="57" customFormat="1" ht="14.15" customHeight="1" x14ac:dyDescent="0.2">
      <c r="A105" s="844" t="s">
        <v>4441</v>
      </c>
      <c r="B105" s="241" t="s">
        <v>4487</v>
      </c>
      <c r="C105" s="290">
        <f t="shared" si="14"/>
        <v>0</v>
      </c>
      <c r="D105" s="375">
        <f t="shared" si="15"/>
        <v>0</v>
      </c>
      <c r="E105" s="125"/>
      <c r="F105" s="125"/>
      <c r="G105" s="125"/>
      <c r="H105" s="128"/>
      <c r="I105" s="128"/>
      <c r="J105" s="128"/>
      <c r="K105" s="128"/>
      <c r="L105" s="128"/>
      <c r="M105" s="128"/>
      <c r="N105" s="128"/>
      <c r="O105" s="128"/>
      <c r="P105" s="128"/>
      <c r="Q105" s="128"/>
      <c r="R105" s="128"/>
      <c r="S105" s="128"/>
      <c r="T105" s="128"/>
      <c r="U105" s="128"/>
      <c r="V105" s="128"/>
      <c r="W105" s="128"/>
      <c r="X105" s="128"/>
      <c r="Y105" s="128"/>
      <c r="Z105" s="128"/>
      <c r="AA105" s="124"/>
      <c r="AB105" s="124"/>
      <c r="AC105" s="124"/>
      <c r="AD105" s="124"/>
      <c r="AE105" s="124"/>
      <c r="AF105" s="124"/>
      <c r="AG105" s="124"/>
      <c r="AH105" s="124"/>
      <c r="AI105" s="124"/>
      <c r="AJ105" s="124"/>
      <c r="AK105" s="378">
        <v>7210</v>
      </c>
      <c r="AL105" s="378">
        <f t="shared" si="16"/>
        <v>0</v>
      </c>
      <c r="AM105" s="829" t="s">
        <v>654</v>
      </c>
      <c r="AN105" s="81"/>
      <c r="AO105" s="81"/>
      <c r="AP105" s="81"/>
      <c r="AQ105" s="81"/>
      <c r="AR105" s="81"/>
      <c r="AS105" s="82"/>
    </row>
    <row r="106" spans="1:45" s="57" customFormat="1" ht="14.15" customHeight="1" x14ac:dyDescent="0.2">
      <c r="A106" s="844" t="s">
        <v>4442</v>
      </c>
      <c r="B106" s="241" t="s">
        <v>4488</v>
      </c>
      <c r="C106" s="290">
        <f t="shared" si="14"/>
        <v>0</v>
      </c>
      <c r="D106" s="375">
        <f t="shared" si="15"/>
        <v>0</v>
      </c>
      <c r="E106" s="125"/>
      <c r="F106" s="125"/>
      <c r="G106" s="125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X106" s="128"/>
      <c r="Y106" s="128"/>
      <c r="Z106" s="128"/>
      <c r="AA106" s="124"/>
      <c r="AB106" s="124"/>
      <c r="AC106" s="124"/>
      <c r="AD106" s="124"/>
      <c r="AE106" s="124"/>
      <c r="AF106" s="124"/>
      <c r="AG106" s="124"/>
      <c r="AH106" s="124"/>
      <c r="AI106" s="124"/>
      <c r="AJ106" s="124"/>
      <c r="AK106" s="378">
        <v>7210</v>
      </c>
      <c r="AL106" s="378">
        <f t="shared" si="16"/>
        <v>0</v>
      </c>
      <c r="AM106" s="829" t="s">
        <v>654</v>
      </c>
      <c r="AN106" s="81"/>
      <c r="AO106" s="81"/>
      <c r="AP106" s="81"/>
      <c r="AQ106" s="81"/>
      <c r="AR106" s="81"/>
      <c r="AS106" s="82"/>
    </row>
    <row r="107" spans="1:45" s="57" customFormat="1" ht="14.15" customHeight="1" x14ac:dyDescent="0.2">
      <c r="A107" s="844" t="s">
        <v>4443</v>
      </c>
      <c r="B107" s="241" t="s">
        <v>4489</v>
      </c>
      <c r="C107" s="290">
        <f t="shared" si="14"/>
        <v>1</v>
      </c>
      <c r="D107" s="375">
        <f t="shared" si="15"/>
        <v>1</v>
      </c>
      <c r="E107" s="125">
        <v>1</v>
      </c>
      <c r="F107" s="125"/>
      <c r="G107" s="125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28"/>
      <c r="U107" s="128"/>
      <c r="V107" s="128"/>
      <c r="W107" s="128"/>
      <c r="X107" s="128"/>
      <c r="Y107" s="128"/>
      <c r="Z107" s="128"/>
      <c r="AA107" s="124"/>
      <c r="AB107" s="124">
        <v>1</v>
      </c>
      <c r="AC107" s="124"/>
      <c r="AD107" s="124"/>
      <c r="AE107" s="124"/>
      <c r="AF107" s="124"/>
      <c r="AG107" s="124"/>
      <c r="AH107" s="124"/>
      <c r="AI107" s="124"/>
      <c r="AJ107" s="124"/>
      <c r="AK107" s="378">
        <v>7210</v>
      </c>
      <c r="AL107" s="378">
        <f t="shared" si="16"/>
        <v>7210</v>
      </c>
      <c r="AM107" s="829" t="s">
        <v>654</v>
      </c>
      <c r="AN107" s="81"/>
      <c r="AO107" s="81"/>
      <c r="AP107" s="81"/>
      <c r="AQ107" s="81"/>
      <c r="AR107" s="81"/>
      <c r="AS107" s="82"/>
    </row>
    <row r="108" spans="1:45" s="57" customFormat="1" ht="14.15" customHeight="1" x14ac:dyDescent="0.2">
      <c r="A108" s="844" t="s">
        <v>4444</v>
      </c>
      <c r="B108" s="241" t="s">
        <v>4490</v>
      </c>
      <c r="C108" s="290">
        <f t="shared" si="14"/>
        <v>0</v>
      </c>
      <c r="D108" s="375">
        <f t="shared" si="15"/>
        <v>0</v>
      </c>
      <c r="E108" s="125"/>
      <c r="F108" s="125"/>
      <c r="G108" s="125"/>
      <c r="H108" s="128"/>
      <c r="I108" s="128"/>
      <c r="J108" s="128"/>
      <c r="K108" s="128"/>
      <c r="L108" s="128"/>
      <c r="M108" s="128"/>
      <c r="N108" s="128"/>
      <c r="O108" s="128"/>
      <c r="P108" s="128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378">
        <v>7210</v>
      </c>
      <c r="AL108" s="378">
        <f t="shared" si="16"/>
        <v>0</v>
      </c>
      <c r="AM108" s="829" t="s">
        <v>654</v>
      </c>
      <c r="AN108" s="81"/>
      <c r="AO108" s="81"/>
      <c r="AP108" s="81"/>
      <c r="AQ108" s="81"/>
      <c r="AR108" s="81"/>
      <c r="AS108" s="82"/>
    </row>
    <row r="109" spans="1:45" s="57" customFormat="1" ht="14.15" customHeight="1" x14ac:dyDescent="0.2">
      <c r="A109" s="844" t="s">
        <v>4445</v>
      </c>
      <c r="B109" s="241" t="s">
        <v>4491</v>
      </c>
      <c r="C109" s="290">
        <f t="shared" si="14"/>
        <v>0</v>
      </c>
      <c r="D109" s="375">
        <f t="shared" si="15"/>
        <v>0</v>
      </c>
      <c r="E109" s="125"/>
      <c r="F109" s="125"/>
      <c r="G109" s="125"/>
      <c r="H109" s="128"/>
      <c r="I109" s="128"/>
      <c r="J109" s="128"/>
      <c r="K109" s="128"/>
      <c r="L109" s="128"/>
      <c r="M109" s="128"/>
      <c r="N109" s="128"/>
      <c r="O109" s="128"/>
      <c r="P109" s="128"/>
      <c r="Q109" s="128"/>
      <c r="R109" s="128"/>
      <c r="S109" s="128"/>
      <c r="T109" s="128"/>
      <c r="U109" s="128"/>
      <c r="V109" s="128"/>
      <c r="W109" s="128"/>
      <c r="X109" s="128"/>
      <c r="Y109" s="128"/>
      <c r="Z109" s="128"/>
      <c r="AA109" s="124"/>
      <c r="AB109" s="124"/>
      <c r="AC109" s="124"/>
      <c r="AD109" s="124"/>
      <c r="AE109" s="124"/>
      <c r="AF109" s="124"/>
      <c r="AG109" s="124"/>
      <c r="AH109" s="124"/>
      <c r="AI109" s="124"/>
      <c r="AJ109" s="124"/>
      <c r="AK109" s="378">
        <v>7210</v>
      </c>
      <c r="AL109" s="378">
        <f t="shared" si="16"/>
        <v>0</v>
      </c>
      <c r="AM109" s="829" t="s">
        <v>654</v>
      </c>
      <c r="AN109" s="81"/>
      <c r="AO109" s="81"/>
      <c r="AP109" s="81"/>
      <c r="AQ109" s="81"/>
      <c r="AR109" s="81"/>
      <c r="AS109" s="82"/>
    </row>
    <row r="110" spans="1:45" s="57" customFormat="1" ht="14.15" customHeight="1" x14ac:dyDescent="0.2">
      <c r="A110" s="844" t="s">
        <v>4446</v>
      </c>
      <c r="B110" s="241" t="s">
        <v>4492</v>
      </c>
      <c r="C110" s="290">
        <f t="shared" si="14"/>
        <v>0</v>
      </c>
      <c r="D110" s="375">
        <f t="shared" si="15"/>
        <v>0</v>
      </c>
      <c r="E110" s="125"/>
      <c r="F110" s="125"/>
      <c r="G110" s="125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  <c r="S110" s="128"/>
      <c r="T110" s="128"/>
      <c r="U110" s="128"/>
      <c r="V110" s="128"/>
      <c r="W110" s="128"/>
      <c r="X110" s="128"/>
      <c r="Y110" s="128"/>
      <c r="Z110" s="128"/>
      <c r="AA110" s="124"/>
      <c r="AB110" s="124"/>
      <c r="AC110" s="124"/>
      <c r="AD110" s="124"/>
      <c r="AE110" s="124"/>
      <c r="AF110" s="124"/>
      <c r="AG110" s="124"/>
      <c r="AH110" s="124"/>
      <c r="AI110" s="124"/>
      <c r="AJ110" s="124"/>
      <c r="AK110" s="378">
        <v>7210</v>
      </c>
      <c r="AL110" s="378">
        <f t="shared" si="16"/>
        <v>0</v>
      </c>
      <c r="AM110" s="829" t="s">
        <v>654</v>
      </c>
      <c r="AN110" s="81"/>
      <c r="AO110" s="81"/>
      <c r="AP110" s="81"/>
      <c r="AQ110" s="81"/>
      <c r="AR110" s="81"/>
      <c r="AS110" s="82"/>
    </row>
    <row r="111" spans="1:45" s="57" customFormat="1" ht="14.15" customHeight="1" x14ac:dyDescent="0.2">
      <c r="A111" s="844" t="s">
        <v>4447</v>
      </c>
      <c r="B111" s="241" t="s">
        <v>4493</v>
      </c>
      <c r="C111" s="290">
        <f t="shared" si="14"/>
        <v>0</v>
      </c>
      <c r="D111" s="375">
        <f t="shared" si="15"/>
        <v>0</v>
      </c>
      <c r="E111" s="125"/>
      <c r="F111" s="125"/>
      <c r="G111" s="125"/>
      <c r="H111" s="128"/>
      <c r="I111" s="128"/>
      <c r="J111" s="128"/>
      <c r="K111" s="128"/>
      <c r="L111" s="128"/>
      <c r="M111" s="128"/>
      <c r="N111" s="128"/>
      <c r="O111" s="128"/>
      <c r="P111" s="128"/>
      <c r="Q111" s="128"/>
      <c r="R111" s="128"/>
      <c r="S111" s="128"/>
      <c r="T111" s="128"/>
      <c r="U111" s="128"/>
      <c r="V111" s="128"/>
      <c r="W111" s="128"/>
      <c r="X111" s="128"/>
      <c r="Y111" s="128"/>
      <c r="Z111" s="128"/>
      <c r="AA111" s="124"/>
      <c r="AB111" s="124"/>
      <c r="AC111" s="124"/>
      <c r="AD111" s="124"/>
      <c r="AE111" s="124"/>
      <c r="AF111" s="124"/>
      <c r="AG111" s="124"/>
      <c r="AH111" s="124"/>
      <c r="AI111" s="124"/>
      <c r="AJ111" s="124"/>
      <c r="AK111" s="378">
        <v>7210</v>
      </c>
      <c r="AL111" s="378">
        <f t="shared" si="16"/>
        <v>0</v>
      </c>
      <c r="AM111" s="829" t="s">
        <v>654</v>
      </c>
      <c r="AN111" s="81"/>
      <c r="AO111" s="81"/>
      <c r="AP111" s="81"/>
      <c r="AQ111" s="81"/>
      <c r="AR111" s="81"/>
      <c r="AS111" s="82"/>
    </row>
    <row r="112" spans="1:45" s="57" customFormat="1" ht="14.15" customHeight="1" x14ac:dyDescent="0.2">
      <c r="A112" s="844" t="s">
        <v>4448</v>
      </c>
      <c r="B112" s="241" t="s">
        <v>4494</v>
      </c>
      <c r="C112" s="290">
        <f t="shared" si="14"/>
        <v>4</v>
      </c>
      <c r="D112" s="375">
        <f t="shared" si="15"/>
        <v>4</v>
      </c>
      <c r="E112" s="125">
        <v>4</v>
      </c>
      <c r="F112" s="125"/>
      <c r="G112" s="125"/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R112" s="128"/>
      <c r="S112" s="128"/>
      <c r="T112" s="128"/>
      <c r="U112" s="128"/>
      <c r="V112" s="128"/>
      <c r="W112" s="128"/>
      <c r="X112" s="128"/>
      <c r="Y112" s="128"/>
      <c r="Z112" s="128"/>
      <c r="AA112" s="124"/>
      <c r="AB112" s="124">
        <v>4</v>
      </c>
      <c r="AC112" s="124"/>
      <c r="AD112" s="124"/>
      <c r="AE112" s="124"/>
      <c r="AF112" s="124"/>
      <c r="AG112" s="124"/>
      <c r="AH112" s="124"/>
      <c r="AI112" s="124"/>
      <c r="AJ112" s="124"/>
      <c r="AK112" s="378">
        <v>7210</v>
      </c>
      <c r="AL112" s="378">
        <f t="shared" si="16"/>
        <v>28840</v>
      </c>
      <c r="AM112" s="829" t="s">
        <v>654</v>
      </c>
      <c r="AN112" s="81"/>
      <c r="AO112" s="81"/>
      <c r="AP112" s="81"/>
      <c r="AQ112" s="81"/>
      <c r="AR112" s="81"/>
      <c r="AS112" s="82"/>
    </row>
    <row r="113" spans="1:45" s="57" customFormat="1" ht="14.15" customHeight="1" x14ac:dyDescent="0.2">
      <c r="A113" s="844" t="s">
        <v>4449</v>
      </c>
      <c r="B113" s="241" t="s">
        <v>4495</v>
      </c>
      <c r="C113" s="290">
        <f t="shared" si="14"/>
        <v>5</v>
      </c>
      <c r="D113" s="375">
        <f t="shared" si="15"/>
        <v>5</v>
      </c>
      <c r="E113" s="125">
        <v>5</v>
      </c>
      <c r="F113" s="125"/>
      <c r="G113" s="125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28"/>
      <c r="U113" s="128"/>
      <c r="V113" s="128"/>
      <c r="W113" s="128"/>
      <c r="X113" s="128"/>
      <c r="Y113" s="128"/>
      <c r="Z113" s="128"/>
      <c r="AA113" s="124"/>
      <c r="AB113" s="124">
        <v>5</v>
      </c>
      <c r="AC113" s="124"/>
      <c r="AD113" s="124"/>
      <c r="AE113" s="124"/>
      <c r="AF113" s="124"/>
      <c r="AG113" s="124"/>
      <c r="AH113" s="124"/>
      <c r="AI113" s="124"/>
      <c r="AJ113" s="124"/>
      <c r="AK113" s="378">
        <v>7210</v>
      </c>
      <c r="AL113" s="378">
        <f t="shared" si="16"/>
        <v>36050</v>
      </c>
      <c r="AM113" s="829" t="s">
        <v>654</v>
      </c>
      <c r="AN113" s="81"/>
      <c r="AO113" s="81"/>
      <c r="AP113" s="81"/>
      <c r="AQ113" s="81"/>
      <c r="AR113" s="81"/>
      <c r="AS113" s="82"/>
    </row>
    <row r="114" spans="1:45" s="57" customFormat="1" ht="14.15" customHeight="1" x14ac:dyDescent="0.2">
      <c r="A114" s="844" t="s">
        <v>4450</v>
      </c>
      <c r="B114" s="241" t="s">
        <v>4496</v>
      </c>
      <c r="C114" s="290">
        <f t="shared" si="14"/>
        <v>0</v>
      </c>
      <c r="D114" s="375">
        <f t="shared" si="15"/>
        <v>0</v>
      </c>
      <c r="E114" s="125"/>
      <c r="F114" s="125"/>
      <c r="G114" s="125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R114" s="128"/>
      <c r="S114" s="128"/>
      <c r="T114" s="128"/>
      <c r="U114" s="128"/>
      <c r="V114" s="128"/>
      <c r="W114" s="128"/>
      <c r="X114" s="128"/>
      <c r="Y114" s="128"/>
      <c r="Z114" s="128"/>
      <c r="AA114" s="124"/>
      <c r="AB114" s="124"/>
      <c r="AC114" s="124"/>
      <c r="AD114" s="124"/>
      <c r="AE114" s="124"/>
      <c r="AF114" s="124"/>
      <c r="AG114" s="124"/>
      <c r="AH114" s="124"/>
      <c r="AI114" s="124"/>
      <c r="AJ114" s="124"/>
      <c r="AK114" s="378">
        <v>7210</v>
      </c>
      <c r="AL114" s="378">
        <f t="shared" si="16"/>
        <v>0</v>
      </c>
      <c r="AM114" s="829" t="s">
        <v>654</v>
      </c>
      <c r="AN114" s="81"/>
      <c r="AO114" s="81"/>
      <c r="AP114" s="81"/>
      <c r="AQ114" s="81"/>
      <c r="AR114" s="81"/>
      <c r="AS114" s="82"/>
    </row>
    <row r="115" spans="1:45" s="57" customFormat="1" ht="14.15" customHeight="1" x14ac:dyDescent="0.2">
      <c r="A115" s="844" t="s">
        <v>4451</v>
      </c>
      <c r="B115" s="241" t="s">
        <v>4497</v>
      </c>
      <c r="C115" s="290">
        <f t="shared" si="14"/>
        <v>36</v>
      </c>
      <c r="D115" s="375">
        <f t="shared" si="15"/>
        <v>36</v>
      </c>
      <c r="E115" s="125">
        <v>36</v>
      </c>
      <c r="F115" s="125"/>
      <c r="G115" s="125"/>
      <c r="H115" s="128"/>
      <c r="I115" s="128"/>
      <c r="J115" s="128"/>
      <c r="K115" s="128"/>
      <c r="L115" s="128"/>
      <c r="M115" s="128"/>
      <c r="N115" s="128"/>
      <c r="O115" s="128"/>
      <c r="P115" s="128"/>
      <c r="Q115" s="128"/>
      <c r="R115" s="128"/>
      <c r="S115" s="128"/>
      <c r="T115" s="128"/>
      <c r="U115" s="128"/>
      <c r="V115" s="128"/>
      <c r="W115" s="128"/>
      <c r="X115" s="128"/>
      <c r="Y115" s="128"/>
      <c r="Z115" s="128"/>
      <c r="AA115" s="124"/>
      <c r="AB115" s="124">
        <v>36</v>
      </c>
      <c r="AC115" s="124"/>
      <c r="AD115" s="124"/>
      <c r="AE115" s="124"/>
      <c r="AF115" s="124"/>
      <c r="AG115" s="124"/>
      <c r="AH115" s="124"/>
      <c r="AI115" s="124"/>
      <c r="AJ115" s="124"/>
      <c r="AK115" s="378">
        <v>7210</v>
      </c>
      <c r="AL115" s="378">
        <f t="shared" si="16"/>
        <v>259560</v>
      </c>
      <c r="AM115" s="829" t="s">
        <v>654</v>
      </c>
      <c r="AN115" s="81"/>
      <c r="AO115" s="81"/>
      <c r="AP115" s="81"/>
      <c r="AQ115" s="81"/>
      <c r="AR115" s="81"/>
      <c r="AS115" s="82"/>
    </row>
    <row r="116" spans="1:45" s="57" customFormat="1" ht="14.15" customHeight="1" x14ac:dyDescent="0.2">
      <c r="A116" s="844" t="s">
        <v>4452</v>
      </c>
      <c r="B116" s="241" t="s">
        <v>4498</v>
      </c>
      <c r="C116" s="290">
        <f t="shared" si="14"/>
        <v>15</v>
      </c>
      <c r="D116" s="375">
        <f t="shared" si="15"/>
        <v>15</v>
      </c>
      <c r="E116" s="125">
        <v>15</v>
      </c>
      <c r="F116" s="125"/>
      <c r="G116" s="125"/>
      <c r="H116" s="128"/>
      <c r="I116" s="128"/>
      <c r="J116" s="128"/>
      <c r="K116" s="128"/>
      <c r="L116" s="128"/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  <c r="AA116" s="124"/>
      <c r="AB116" s="124">
        <v>15</v>
      </c>
      <c r="AC116" s="124"/>
      <c r="AD116" s="124"/>
      <c r="AE116" s="124"/>
      <c r="AF116" s="124"/>
      <c r="AG116" s="124"/>
      <c r="AH116" s="124"/>
      <c r="AI116" s="124"/>
      <c r="AJ116" s="124"/>
      <c r="AK116" s="378">
        <v>7210</v>
      </c>
      <c r="AL116" s="378">
        <f t="shared" si="16"/>
        <v>108150</v>
      </c>
      <c r="AM116" s="829" t="s">
        <v>654</v>
      </c>
      <c r="AN116" s="81"/>
      <c r="AO116" s="81"/>
      <c r="AP116" s="81"/>
      <c r="AQ116" s="81"/>
      <c r="AR116" s="81"/>
      <c r="AS116" s="82"/>
    </row>
    <row r="117" spans="1:45" s="57" customFormat="1" ht="14.15" customHeight="1" x14ac:dyDescent="0.2">
      <c r="A117" s="844" t="s">
        <v>4453</v>
      </c>
      <c r="B117" s="241" t="s">
        <v>4499</v>
      </c>
      <c r="C117" s="290">
        <f t="shared" si="14"/>
        <v>0</v>
      </c>
      <c r="D117" s="375">
        <f t="shared" si="15"/>
        <v>0</v>
      </c>
      <c r="E117" s="125"/>
      <c r="F117" s="125"/>
      <c r="G117" s="125"/>
      <c r="H117" s="128"/>
      <c r="I117" s="128"/>
      <c r="J117" s="128"/>
      <c r="K117" s="128"/>
      <c r="L117" s="128"/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  <c r="AA117" s="124"/>
      <c r="AB117" s="124"/>
      <c r="AC117" s="124"/>
      <c r="AD117" s="124"/>
      <c r="AE117" s="124"/>
      <c r="AF117" s="124"/>
      <c r="AG117" s="124"/>
      <c r="AH117" s="124"/>
      <c r="AI117" s="124"/>
      <c r="AJ117" s="124"/>
      <c r="AK117" s="378">
        <v>7210</v>
      </c>
      <c r="AL117" s="378">
        <f t="shared" si="16"/>
        <v>0</v>
      </c>
      <c r="AM117" s="829" t="s">
        <v>654</v>
      </c>
      <c r="AN117" s="81"/>
      <c r="AO117" s="81"/>
      <c r="AP117" s="81"/>
      <c r="AQ117" s="81"/>
      <c r="AR117" s="81"/>
      <c r="AS117" s="82"/>
    </row>
    <row r="118" spans="1:45" s="57" customFormat="1" ht="14.15" customHeight="1" x14ac:dyDescent="0.2">
      <c r="A118" s="844" t="s">
        <v>4454</v>
      </c>
      <c r="B118" s="241" t="s">
        <v>4500</v>
      </c>
      <c r="C118" s="290">
        <f t="shared" si="14"/>
        <v>0</v>
      </c>
      <c r="D118" s="375">
        <f t="shared" si="15"/>
        <v>0</v>
      </c>
      <c r="E118" s="125"/>
      <c r="F118" s="125"/>
      <c r="G118" s="125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378">
        <v>7210</v>
      </c>
      <c r="AL118" s="378">
        <f t="shared" si="16"/>
        <v>0</v>
      </c>
      <c r="AM118" s="829" t="s">
        <v>654</v>
      </c>
      <c r="AN118" s="81"/>
      <c r="AO118" s="81"/>
      <c r="AP118" s="81"/>
      <c r="AQ118" s="81"/>
      <c r="AR118" s="81"/>
      <c r="AS118" s="82"/>
    </row>
    <row r="119" spans="1:45" s="57" customFormat="1" ht="14.15" customHeight="1" x14ac:dyDescent="0.2">
      <c r="A119" s="237"/>
      <c r="B119" s="141" t="s">
        <v>467</v>
      </c>
      <c r="C119" s="374">
        <f>SUM(C73:C118)</f>
        <v>567</v>
      </c>
      <c r="D119" s="374">
        <f t="shared" ref="D119:G119" si="17">SUM(D73:D118)</f>
        <v>550</v>
      </c>
      <c r="E119" s="374">
        <f t="shared" si="17"/>
        <v>550</v>
      </c>
      <c r="F119" s="374">
        <f t="shared" si="17"/>
        <v>0</v>
      </c>
      <c r="G119" s="374">
        <f t="shared" si="17"/>
        <v>17</v>
      </c>
      <c r="H119" s="891"/>
      <c r="I119" s="892"/>
      <c r="J119" s="892"/>
      <c r="K119" s="892"/>
      <c r="L119" s="892"/>
      <c r="M119" s="892"/>
      <c r="N119" s="892"/>
      <c r="O119" s="892"/>
      <c r="P119" s="892"/>
      <c r="Q119" s="892"/>
      <c r="R119" s="892"/>
      <c r="S119" s="892"/>
      <c r="T119" s="892"/>
      <c r="U119" s="892"/>
      <c r="V119" s="892"/>
      <c r="W119" s="892"/>
      <c r="X119" s="892"/>
      <c r="Y119" s="892"/>
      <c r="Z119" s="893"/>
      <c r="AA119" s="374">
        <f t="shared" ref="AA119" si="18">SUM(AA73:AA118)</f>
        <v>0</v>
      </c>
      <c r="AB119" s="374">
        <f t="shared" ref="AB119" si="19">SUM(AB73:AB118)</f>
        <v>567</v>
      </c>
      <c r="AC119" s="374">
        <f t="shared" ref="AC119" si="20">SUM(AC73:AC118)</f>
        <v>0</v>
      </c>
      <c r="AD119" s="374">
        <f t="shared" ref="AD119" si="21">SUM(AD73:AD118)</f>
        <v>0</v>
      </c>
      <c r="AE119" s="374">
        <f t="shared" ref="AE119" si="22">SUM(AE73:AE118)</f>
        <v>0</v>
      </c>
      <c r="AF119" s="374">
        <f t="shared" ref="AF119" si="23">SUM(AF73:AF118)</f>
        <v>0</v>
      </c>
      <c r="AG119" s="374">
        <f t="shared" ref="AG119" si="24">SUM(AG73:AG118)</f>
        <v>0</v>
      </c>
      <c r="AH119" s="374">
        <f t="shared" ref="AH119" si="25">SUM(AH73:AH118)</f>
        <v>0</v>
      </c>
      <c r="AI119" s="374">
        <f t="shared" ref="AI119" si="26">SUM(AI73:AI118)</f>
        <v>0</v>
      </c>
      <c r="AJ119" s="374">
        <f t="shared" ref="AJ119" si="27">SUM(AJ73:AJ118)</f>
        <v>0</v>
      </c>
      <c r="AK119" s="307">
        <f t="shared" ref="AK119" si="28">SUM(AK73:AK118)</f>
        <v>329520</v>
      </c>
      <c r="AL119" s="307">
        <f t="shared" ref="AL119" si="29">SUM(AL73:AL118)</f>
        <v>3965500</v>
      </c>
      <c r="AM119" s="829"/>
      <c r="AN119" s="81"/>
      <c r="AO119" s="81"/>
      <c r="AP119" s="81"/>
      <c r="AQ119" s="81"/>
      <c r="AR119" s="81"/>
      <c r="AS119" s="82"/>
    </row>
    <row r="120" spans="1:45" s="57" customFormat="1" ht="14.15" customHeight="1" x14ac:dyDescent="0.2">
      <c r="A120" s="237"/>
      <c r="B120" s="141" t="s">
        <v>4502</v>
      </c>
      <c r="C120" s="891"/>
      <c r="D120" s="892"/>
      <c r="E120" s="892"/>
      <c r="F120" s="892"/>
      <c r="G120" s="892"/>
      <c r="H120" s="892"/>
      <c r="I120" s="892"/>
      <c r="J120" s="892"/>
      <c r="K120" s="892"/>
      <c r="L120" s="892"/>
      <c r="M120" s="892"/>
      <c r="N120" s="892"/>
      <c r="O120" s="892"/>
      <c r="P120" s="892"/>
      <c r="Q120" s="892"/>
      <c r="R120" s="892"/>
      <c r="S120" s="892"/>
      <c r="T120" s="892"/>
      <c r="U120" s="892"/>
      <c r="V120" s="892"/>
      <c r="W120" s="892"/>
      <c r="X120" s="892"/>
      <c r="Y120" s="892"/>
      <c r="Z120" s="892"/>
      <c r="AA120" s="892"/>
      <c r="AB120" s="892"/>
      <c r="AC120" s="892"/>
      <c r="AD120" s="892"/>
      <c r="AE120" s="892"/>
      <c r="AF120" s="892"/>
      <c r="AG120" s="892"/>
      <c r="AH120" s="892"/>
      <c r="AI120" s="892"/>
      <c r="AJ120" s="893"/>
      <c r="AK120" s="307"/>
      <c r="AL120" s="147"/>
      <c r="AM120" s="81" t="s">
        <v>654</v>
      </c>
      <c r="AN120" s="81"/>
      <c r="AO120" s="81"/>
      <c r="AP120" s="81"/>
      <c r="AQ120" s="81"/>
      <c r="AR120" s="81"/>
      <c r="AS120" s="82"/>
    </row>
    <row r="121" spans="1:45" s="57" customFormat="1" ht="14.15" customHeight="1" x14ac:dyDescent="0.2">
      <c r="A121" s="844" t="s">
        <v>4504</v>
      </c>
      <c r="B121" s="241" t="s">
        <v>4505</v>
      </c>
      <c r="C121" s="290">
        <f t="shared" ref="C121" si="30">SUM(D121+G121)</f>
        <v>0</v>
      </c>
      <c r="D121" s="375">
        <f t="shared" ref="D121" si="31">SUM(E121:F121)</f>
        <v>0</v>
      </c>
      <c r="E121" s="125"/>
      <c r="F121" s="125"/>
      <c r="G121" s="125"/>
      <c r="H121" s="128"/>
      <c r="I121" s="128"/>
      <c r="J121" s="128"/>
      <c r="K121" s="128"/>
      <c r="L121" s="128"/>
      <c r="M121" s="128"/>
      <c r="N121" s="128"/>
      <c r="O121" s="128"/>
      <c r="P121" s="128"/>
      <c r="Q121" s="128"/>
      <c r="R121" s="128"/>
      <c r="S121" s="128"/>
      <c r="T121" s="128"/>
      <c r="U121" s="128"/>
      <c r="V121" s="128"/>
      <c r="W121" s="128"/>
      <c r="X121" s="128"/>
      <c r="Y121" s="128"/>
      <c r="Z121" s="128"/>
      <c r="AA121" s="124"/>
      <c r="AB121" s="124"/>
      <c r="AC121" s="124"/>
      <c r="AD121" s="124"/>
      <c r="AE121" s="124"/>
      <c r="AF121" s="124"/>
      <c r="AG121" s="124"/>
      <c r="AH121" s="124"/>
      <c r="AI121" s="124"/>
      <c r="AJ121" s="124"/>
      <c r="AK121" s="378">
        <v>20830</v>
      </c>
      <c r="AL121" s="378">
        <f t="shared" ref="AL121" si="32">AK121*E121</f>
        <v>0</v>
      </c>
      <c r="AM121" s="829" t="s">
        <v>654</v>
      </c>
      <c r="AN121" s="81"/>
      <c r="AO121" s="81"/>
      <c r="AP121" s="81"/>
      <c r="AQ121" s="81"/>
      <c r="AR121" s="81"/>
      <c r="AS121" s="82"/>
    </row>
    <row r="122" spans="1:45" s="57" customFormat="1" ht="14.15" customHeight="1" x14ac:dyDescent="0.2">
      <c r="A122" s="237"/>
      <c r="B122" s="141" t="s">
        <v>467</v>
      </c>
      <c r="C122" s="374">
        <f>SUM(C121)</f>
        <v>0</v>
      </c>
      <c r="D122" s="374">
        <f t="shared" ref="D122:G122" si="33">SUM(D121)</f>
        <v>0</v>
      </c>
      <c r="E122" s="374">
        <f t="shared" si="33"/>
        <v>0</v>
      </c>
      <c r="F122" s="374">
        <f t="shared" si="33"/>
        <v>0</v>
      </c>
      <c r="G122" s="374">
        <f t="shared" si="33"/>
        <v>0</v>
      </c>
      <c r="H122" s="891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92"/>
      <c r="T122" s="892"/>
      <c r="U122" s="892"/>
      <c r="V122" s="892"/>
      <c r="W122" s="892"/>
      <c r="X122" s="892"/>
      <c r="Y122" s="892"/>
      <c r="Z122" s="893"/>
      <c r="AA122" s="374">
        <f>SUM(AA121)</f>
        <v>0</v>
      </c>
      <c r="AB122" s="374">
        <f t="shared" ref="AB122:AL122" si="34">SUM(AB121)</f>
        <v>0</v>
      </c>
      <c r="AC122" s="374">
        <f t="shared" si="34"/>
        <v>0</v>
      </c>
      <c r="AD122" s="374">
        <f t="shared" si="34"/>
        <v>0</v>
      </c>
      <c r="AE122" s="374">
        <f t="shared" si="34"/>
        <v>0</v>
      </c>
      <c r="AF122" s="374">
        <f t="shared" si="34"/>
        <v>0</v>
      </c>
      <c r="AG122" s="374">
        <f t="shared" si="34"/>
        <v>0</v>
      </c>
      <c r="AH122" s="374">
        <f t="shared" si="34"/>
        <v>0</v>
      </c>
      <c r="AI122" s="374">
        <f t="shared" si="34"/>
        <v>0</v>
      </c>
      <c r="AJ122" s="374">
        <f t="shared" si="34"/>
        <v>0</v>
      </c>
      <c r="AK122" s="307">
        <f t="shared" si="34"/>
        <v>20830</v>
      </c>
      <c r="AL122" s="307">
        <f t="shared" si="34"/>
        <v>0</v>
      </c>
      <c r="AM122" s="829"/>
      <c r="AN122" s="81"/>
      <c r="AO122" s="81"/>
      <c r="AP122" s="81"/>
      <c r="AQ122" s="81"/>
      <c r="AR122" s="81"/>
      <c r="AS122" s="82"/>
    </row>
    <row r="123" spans="1:45" s="57" customFormat="1" ht="14.15" customHeight="1" x14ac:dyDescent="0.2">
      <c r="A123" s="237"/>
      <c r="B123" s="141" t="s">
        <v>4506</v>
      </c>
      <c r="C123" s="891"/>
      <c r="D123" s="892"/>
      <c r="E123" s="892"/>
      <c r="F123" s="892"/>
      <c r="G123" s="892"/>
      <c r="H123" s="892"/>
      <c r="I123" s="892"/>
      <c r="J123" s="892"/>
      <c r="K123" s="892"/>
      <c r="L123" s="892"/>
      <c r="M123" s="892"/>
      <c r="N123" s="892"/>
      <c r="O123" s="892"/>
      <c r="P123" s="892"/>
      <c r="Q123" s="892"/>
      <c r="R123" s="892"/>
      <c r="S123" s="892"/>
      <c r="T123" s="892"/>
      <c r="U123" s="892"/>
      <c r="V123" s="892"/>
      <c r="W123" s="892"/>
      <c r="X123" s="892"/>
      <c r="Y123" s="892"/>
      <c r="Z123" s="892"/>
      <c r="AA123" s="892"/>
      <c r="AB123" s="892"/>
      <c r="AC123" s="892"/>
      <c r="AD123" s="892"/>
      <c r="AE123" s="892"/>
      <c r="AF123" s="892"/>
      <c r="AG123" s="892"/>
      <c r="AH123" s="892"/>
      <c r="AI123" s="892"/>
      <c r="AJ123" s="893"/>
      <c r="AK123" s="307"/>
      <c r="AL123" s="147"/>
      <c r="AM123" s="81" t="s">
        <v>654</v>
      </c>
      <c r="AN123" s="81"/>
      <c r="AO123" s="81"/>
      <c r="AP123" s="81"/>
      <c r="AQ123" s="81"/>
      <c r="AR123" s="81"/>
      <c r="AS123" s="82"/>
    </row>
    <row r="124" spans="1:45" s="57" customFormat="1" ht="14.15" customHeight="1" x14ac:dyDescent="0.2">
      <c r="A124" s="844" t="s">
        <v>4507</v>
      </c>
      <c r="B124" s="241" t="s">
        <v>4509</v>
      </c>
      <c r="C124" s="290">
        <f t="shared" ref="C124:C125" si="35">SUM(D124+G124)</f>
        <v>41</v>
      </c>
      <c r="D124" s="375">
        <f t="shared" ref="D124:D125" si="36">SUM(E124:F124)</f>
        <v>41</v>
      </c>
      <c r="E124" s="125">
        <v>41</v>
      </c>
      <c r="F124" s="125"/>
      <c r="G124" s="125"/>
      <c r="H124" s="128"/>
      <c r="I124" s="128"/>
      <c r="J124" s="128"/>
      <c r="K124" s="128"/>
      <c r="L124" s="128"/>
      <c r="M124" s="128"/>
      <c r="N124" s="128"/>
      <c r="O124" s="128"/>
      <c r="P124" s="128"/>
      <c r="Q124" s="128"/>
      <c r="R124" s="128"/>
      <c r="S124" s="128"/>
      <c r="T124" s="128"/>
      <c r="U124" s="128"/>
      <c r="V124" s="128"/>
      <c r="W124" s="128"/>
      <c r="X124" s="128"/>
      <c r="Y124" s="128"/>
      <c r="Z124" s="128"/>
      <c r="AA124" s="124"/>
      <c r="AB124" s="124">
        <v>41</v>
      </c>
      <c r="AC124" s="124"/>
      <c r="AD124" s="124"/>
      <c r="AE124" s="124"/>
      <c r="AF124" s="124"/>
      <c r="AG124" s="124"/>
      <c r="AH124" s="124"/>
      <c r="AI124" s="124"/>
      <c r="AJ124" s="124"/>
      <c r="AK124" s="378">
        <v>7210</v>
      </c>
      <c r="AL124" s="378">
        <f t="shared" ref="AL124:AL125" si="37">AK124*E124</f>
        <v>295610</v>
      </c>
      <c r="AM124" s="829" t="s">
        <v>654</v>
      </c>
      <c r="AN124" s="81"/>
      <c r="AO124" s="81"/>
      <c r="AP124" s="81"/>
      <c r="AQ124" s="81"/>
      <c r="AR124" s="81"/>
      <c r="AS124" s="82"/>
    </row>
    <row r="125" spans="1:45" s="57" customFormat="1" ht="14.15" customHeight="1" x14ac:dyDescent="0.2">
      <c r="A125" s="844" t="s">
        <v>4508</v>
      </c>
      <c r="B125" s="241" t="s">
        <v>4510</v>
      </c>
      <c r="C125" s="290">
        <f t="shared" si="35"/>
        <v>12</v>
      </c>
      <c r="D125" s="375">
        <f t="shared" si="36"/>
        <v>12</v>
      </c>
      <c r="E125" s="125">
        <v>12</v>
      </c>
      <c r="F125" s="125"/>
      <c r="G125" s="125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  <c r="AA125" s="124"/>
      <c r="AB125" s="124">
        <v>12</v>
      </c>
      <c r="AC125" s="124"/>
      <c r="AD125" s="124"/>
      <c r="AE125" s="124"/>
      <c r="AF125" s="124"/>
      <c r="AG125" s="124"/>
      <c r="AH125" s="124"/>
      <c r="AI125" s="124"/>
      <c r="AJ125" s="124"/>
      <c r="AK125" s="378">
        <v>6130</v>
      </c>
      <c r="AL125" s="378">
        <f t="shared" si="37"/>
        <v>73560</v>
      </c>
      <c r="AM125" s="829" t="s">
        <v>654</v>
      </c>
      <c r="AN125" s="81"/>
      <c r="AO125" s="81"/>
      <c r="AP125" s="81"/>
      <c r="AQ125" s="81"/>
      <c r="AR125" s="81"/>
      <c r="AS125" s="82"/>
    </row>
    <row r="126" spans="1:45" s="57" customFormat="1" ht="14.15" customHeight="1" x14ac:dyDescent="0.2">
      <c r="A126" s="237"/>
      <c r="B126" s="141" t="s">
        <v>467</v>
      </c>
      <c r="C126" s="374">
        <f>SUM(C124:C125)</f>
        <v>53</v>
      </c>
      <c r="D126" s="374">
        <f>SUM(D124:D125)</f>
        <v>53</v>
      </c>
      <c r="E126" s="374">
        <f t="shared" ref="E126:G126" si="38">SUM(E124:E125)</f>
        <v>53</v>
      </c>
      <c r="F126" s="374">
        <f t="shared" si="38"/>
        <v>0</v>
      </c>
      <c r="G126" s="374">
        <f t="shared" si="38"/>
        <v>0</v>
      </c>
      <c r="H126" s="891"/>
      <c r="I126" s="892"/>
      <c r="J126" s="892"/>
      <c r="K126" s="892"/>
      <c r="L126" s="892"/>
      <c r="M126" s="892"/>
      <c r="N126" s="892"/>
      <c r="O126" s="892"/>
      <c r="P126" s="892"/>
      <c r="Q126" s="892"/>
      <c r="R126" s="892"/>
      <c r="S126" s="892"/>
      <c r="T126" s="892"/>
      <c r="U126" s="892"/>
      <c r="V126" s="892"/>
      <c r="W126" s="892"/>
      <c r="X126" s="892"/>
      <c r="Y126" s="892"/>
      <c r="Z126" s="893"/>
      <c r="AA126" s="374">
        <f>SUM(AA124:AA125)</f>
        <v>0</v>
      </c>
      <c r="AB126" s="374">
        <f t="shared" ref="AB126:AL126" si="39">SUM(AB124:AB125)</f>
        <v>53</v>
      </c>
      <c r="AC126" s="374">
        <f t="shared" si="39"/>
        <v>0</v>
      </c>
      <c r="AD126" s="374">
        <f t="shared" si="39"/>
        <v>0</v>
      </c>
      <c r="AE126" s="374">
        <f t="shared" si="39"/>
        <v>0</v>
      </c>
      <c r="AF126" s="374">
        <f t="shared" si="39"/>
        <v>0</v>
      </c>
      <c r="AG126" s="374">
        <f t="shared" si="39"/>
        <v>0</v>
      </c>
      <c r="AH126" s="374">
        <f t="shared" si="39"/>
        <v>0</v>
      </c>
      <c r="AI126" s="374">
        <f t="shared" si="39"/>
        <v>0</v>
      </c>
      <c r="AJ126" s="374">
        <f t="shared" si="39"/>
        <v>0</v>
      </c>
      <c r="AK126" s="308">
        <f t="shared" si="39"/>
        <v>13340</v>
      </c>
      <c r="AL126" s="308">
        <f t="shared" si="39"/>
        <v>369170</v>
      </c>
      <c r="AM126" s="829" t="s">
        <v>654</v>
      </c>
      <c r="AN126" s="81"/>
      <c r="AO126" s="81"/>
      <c r="AP126" s="81"/>
      <c r="AQ126" s="81"/>
      <c r="AR126" s="81"/>
      <c r="AS126" s="82"/>
    </row>
    <row r="127" spans="1:45" s="67" customFormat="1" ht="14.15" customHeight="1" x14ac:dyDescent="0.2">
      <c r="A127" s="327"/>
      <c r="B127" s="144" t="s">
        <v>1856</v>
      </c>
      <c r="C127" s="923"/>
      <c r="D127" s="923"/>
      <c r="E127" s="923"/>
      <c r="F127" s="923"/>
      <c r="G127" s="923"/>
      <c r="H127" s="923"/>
      <c r="I127" s="923"/>
      <c r="J127" s="923"/>
      <c r="K127" s="923"/>
      <c r="L127" s="923"/>
      <c r="M127" s="923"/>
      <c r="N127" s="923"/>
      <c r="O127" s="923"/>
      <c r="P127" s="923"/>
      <c r="Q127" s="923"/>
      <c r="R127" s="923"/>
      <c r="S127" s="923"/>
      <c r="T127" s="923"/>
      <c r="U127" s="923"/>
      <c r="V127" s="923"/>
      <c r="W127" s="923"/>
      <c r="X127" s="923"/>
      <c r="Y127" s="923"/>
      <c r="Z127" s="923"/>
      <c r="AA127" s="923"/>
      <c r="AB127" s="923"/>
      <c r="AC127" s="923"/>
      <c r="AD127" s="923"/>
      <c r="AE127" s="923"/>
      <c r="AF127" s="923"/>
      <c r="AG127" s="923"/>
      <c r="AH127" s="923"/>
      <c r="AI127" s="923"/>
      <c r="AJ127" s="923"/>
      <c r="AK127" s="923"/>
      <c r="AL127" s="923"/>
      <c r="AM127" s="65" t="s">
        <v>654</v>
      </c>
      <c r="AN127" s="65"/>
      <c r="AO127" s="65"/>
      <c r="AP127" s="65"/>
      <c r="AQ127" s="65"/>
      <c r="AR127" s="65"/>
      <c r="AS127" s="66"/>
    </row>
    <row r="128" spans="1:45" s="77" customFormat="1" ht="14.15" customHeight="1" x14ac:dyDescent="0.2">
      <c r="A128" s="139" t="s">
        <v>1182</v>
      </c>
      <c r="B128" s="140" t="s">
        <v>1183</v>
      </c>
      <c r="C128" s="258">
        <f t="shared" si="8"/>
        <v>0</v>
      </c>
      <c r="D128" s="263">
        <f t="shared" si="9"/>
        <v>0</v>
      </c>
      <c r="E128" s="124"/>
      <c r="F128" s="124"/>
      <c r="G128" s="124"/>
      <c r="H128" s="128"/>
      <c r="I128" s="128"/>
      <c r="J128" s="128"/>
      <c r="K128" s="128"/>
      <c r="L128" s="128"/>
      <c r="M128" s="128"/>
      <c r="N128" s="128"/>
      <c r="O128" s="128"/>
      <c r="P128" s="128"/>
      <c r="Q128" s="128"/>
      <c r="R128" s="128"/>
      <c r="S128" s="128"/>
      <c r="T128" s="128"/>
      <c r="U128" s="128"/>
      <c r="V128" s="128"/>
      <c r="W128" s="128"/>
      <c r="X128" s="128"/>
      <c r="Y128" s="128"/>
      <c r="Z128" s="128"/>
      <c r="AA128" s="124"/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310">
        <v>4440</v>
      </c>
      <c r="AL128" s="310">
        <f t="shared" ref="AL128:AL133" si="40">AK128*E128</f>
        <v>0</v>
      </c>
      <c r="AM128" s="65" t="s">
        <v>654</v>
      </c>
      <c r="AN128" s="65"/>
      <c r="AO128" s="65"/>
      <c r="AP128" s="65"/>
      <c r="AQ128" s="65"/>
      <c r="AR128" s="65"/>
      <c r="AS128" s="76"/>
    </row>
    <row r="129" spans="1:45" s="67" customFormat="1" ht="14.15" customHeight="1" x14ac:dyDescent="0.2">
      <c r="A129" s="837" t="s">
        <v>4553</v>
      </c>
      <c r="B129" s="140" t="s">
        <v>3500</v>
      </c>
      <c r="C129" s="258">
        <f t="shared" si="8"/>
        <v>201</v>
      </c>
      <c r="D129" s="263">
        <f t="shared" si="9"/>
        <v>201</v>
      </c>
      <c r="E129" s="124">
        <v>201</v>
      </c>
      <c r="F129" s="124"/>
      <c r="G129" s="124"/>
      <c r="H129" s="128"/>
      <c r="I129" s="128"/>
      <c r="J129" s="128"/>
      <c r="K129" s="128"/>
      <c r="L129" s="128"/>
      <c r="M129" s="128"/>
      <c r="N129" s="12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  <c r="AA129" s="124"/>
      <c r="AB129" s="124">
        <v>201</v>
      </c>
      <c r="AC129" s="124"/>
      <c r="AD129" s="124"/>
      <c r="AE129" s="124"/>
      <c r="AF129" s="124"/>
      <c r="AG129" s="124"/>
      <c r="AH129" s="124"/>
      <c r="AI129" s="124"/>
      <c r="AJ129" s="124"/>
      <c r="AK129" s="310">
        <v>2440</v>
      </c>
      <c r="AL129" s="310">
        <f t="shared" si="40"/>
        <v>490440</v>
      </c>
      <c r="AM129" s="65" t="s">
        <v>654</v>
      </c>
      <c r="AN129" s="65"/>
      <c r="AO129" s="65"/>
      <c r="AP129" s="65"/>
      <c r="AQ129" s="65"/>
      <c r="AR129" s="65"/>
      <c r="AS129" s="66"/>
    </row>
    <row r="130" spans="1:45" s="67" customFormat="1" ht="14.15" customHeight="1" x14ac:dyDescent="0.2">
      <c r="A130" s="139" t="s">
        <v>1184</v>
      </c>
      <c r="B130" s="140" t="s">
        <v>1185</v>
      </c>
      <c r="C130" s="258">
        <f t="shared" si="8"/>
        <v>0</v>
      </c>
      <c r="D130" s="263">
        <f t="shared" si="9"/>
        <v>0</v>
      </c>
      <c r="E130" s="124"/>
      <c r="F130" s="124"/>
      <c r="G130" s="124"/>
      <c r="H130" s="128"/>
      <c r="I130" s="128"/>
      <c r="J130" s="128"/>
      <c r="K130" s="128"/>
      <c r="L130" s="128"/>
      <c r="M130" s="128"/>
      <c r="N130" s="128"/>
      <c r="O130" s="128"/>
      <c r="P130" s="128"/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  <c r="AA130" s="124"/>
      <c r="AB130" s="124"/>
      <c r="AC130" s="124"/>
      <c r="AD130" s="124"/>
      <c r="AE130" s="124"/>
      <c r="AF130" s="124"/>
      <c r="AG130" s="124"/>
      <c r="AH130" s="124"/>
      <c r="AI130" s="124"/>
      <c r="AJ130" s="124"/>
      <c r="AK130" s="310">
        <v>750</v>
      </c>
      <c r="AL130" s="310">
        <f t="shared" si="40"/>
        <v>0</v>
      </c>
      <c r="AM130" s="65" t="s">
        <v>654</v>
      </c>
      <c r="AN130" s="65"/>
      <c r="AO130" s="65"/>
      <c r="AP130" s="65"/>
      <c r="AQ130" s="65"/>
      <c r="AR130" s="65"/>
      <c r="AS130" s="66"/>
    </row>
    <row r="131" spans="1:45" s="72" customFormat="1" ht="14.15" customHeight="1" x14ac:dyDescent="0.2">
      <c r="A131" s="139" t="s">
        <v>1186</v>
      </c>
      <c r="B131" s="140" t="s">
        <v>1187</v>
      </c>
      <c r="C131" s="258">
        <f t="shared" si="8"/>
        <v>0</v>
      </c>
      <c r="D131" s="263">
        <f t="shared" si="9"/>
        <v>0</v>
      </c>
      <c r="E131" s="124"/>
      <c r="F131" s="124"/>
      <c r="G131" s="124"/>
      <c r="H131" s="128"/>
      <c r="I131" s="128"/>
      <c r="J131" s="128"/>
      <c r="K131" s="128"/>
      <c r="L131" s="128"/>
      <c r="M131" s="128"/>
      <c r="N131" s="128"/>
      <c r="O131" s="128"/>
      <c r="P131" s="128"/>
      <c r="Q131" s="128"/>
      <c r="R131" s="128"/>
      <c r="S131" s="128"/>
      <c r="T131" s="128"/>
      <c r="U131" s="128"/>
      <c r="V131" s="128"/>
      <c r="W131" s="128"/>
      <c r="X131" s="128"/>
      <c r="Y131" s="128"/>
      <c r="Z131" s="128"/>
      <c r="AA131" s="124"/>
      <c r="AB131" s="124"/>
      <c r="AC131" s="124"/>
      <c r="AD131" s="124"/>
      <c r="AE131" s="124"/>
      <c r="AF131" s="124"/>
      <c r="AG131" s="124"/>
      <c r="AH131" s="124"/>
      <c r="AI131" s="124"/>
      <c r="AJ131" s="124"/>
      <c r="AK131" s="310">
        <v>2440</v>
      </c>
      <c r="AL131" s="310">
        <f t="shared" si="40"/>
        <v>0</v>
      </c>
      <c r="AM131" s="65" t="s">
        <v>654</v>
      </c>
      <c r="AN131" s="65"/>
      <c r="AO131" s="65"/>
      <c r="AP131" s="65"/>
      <c r="AQ131" s="65"/>
      <c r="AR131" s="65"/>
      <c r="AS131" s="71"/>
    </row>
    <row r="132" spans="1:45" s="72" customFormat="1" ht="14.15" customHeight="1" x14ac:dyDescent="0.2">
      <c r="A132" s="139" t="s">
        <v>4180</v>
      </c>
      <c r="B132" s="140" t="s">
        <v>3495</v>
      </c>
      <c r="C132" s="336">
        <f t="shared" si="8"/>
        <v>0</v>
      </c>
      <c r="D132" s="337">
        <f t="shared" si="9"/>
        <v>0</v>
      </c>
      <c r="E132" s="124"/>
      <c r="F132" s="124"/>
      <c r="G132" s="124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U132" s="128"/>
      <c r="V132" s="128"/>
      <c r="W132" s="128"/>
      <c r="X132" s="128"/>
      <c r="Y132" s="128"/>
      <c r="Z132" s="128"/>
      <c r="AA132" s="124"/>
      <c r="AB132" s="124"/>
      <c r="AC132" s="124"/>
      <c r="AD132" s="124"/>
      <c r="AE132" s="124"/>
      <c r="AF132" s="124"/>
      <c r="AG132" s="124"/>
      <c r="AH132" s="124"/>
      <c r="AI132" s="124"/>
      <c r="AJ132" s="124"/>
      <c r="AK132" s="310">
        <v>2440</v>
      </c>
      <c r="AL132" s="310">
        <f t="shared" si="40"/>
        <v>0</v>
      </c>
      <c r="AM132" s="65" t="s">
        <v>654</v>
      </c>
      <c r="AN132" s="65"/>
      <c r="AO132" s="65"/>
      <c r="AP132" s="65"/>
      <c r="AQ132" s="65"/>
      <c r="AR132" s="65"/>
      <c r="AS132" s="71"/>
    </row>
    <row r="133" spans="1:45" s="72" customFormat="1" ht="14.15" customHeight="1" x14ac:dyDescent="0.2">
      <c r="A133" s="139" t="s">
        <v>4181</v>
      </c>
      <c r="B133" s="140" t="s">
        <v>3496</v>
      </c>
      <c r="C133" s="336">
        <f t="shared" si="8"/>
        <v>0</v>
      </c>
      <c r="D133" s="337">
        <f t="shared" si="9"/>
        <v>0</v>
      </c>
      <c r="E133" s="124"/>
      <c r="F133" s="124"/>
      <c r="G133" s="124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  <c r="AA133" s="124"/>
      <c r="AB133" s="124"/>
      <c r="AC133" s="124"/>
      <c r="AD133" s="124"/>
      <c r="AE133" s="124"/>
      <c r="AF133" s="124"/>
      <c r="AG133" s="124"/>
      <c r="AH133" s="124"/>
      <c r="AI133" s="124"/>
      <c r="AJ133" s="124"/>
      <c r="AK133" s="310">
        <v>2440</v>
      </c>
      <c r="AL133" s="310">
        <f t="shared" si="40"/>
        <v>0</v>
      </c>
      <c r="AM133" s="65" t="s">
        <v>654</v>
      </c>
      <c r="AN133" s="65"/>
      <c r="AO133" s="65"/>
      <c r="AP133" s="65"/>
      <c r="AQ133" s="65"/>
      <c r="AR133" s="65"/>
      <c r="AS133" s="71"/>
    </row>
    <row r="134" spans="1:45" s="75" customFormat="1" ht="14.15" customHeight="1" x14ac:dyDescent="0.2">
      <c r="A134" s="327"/>
      <c r="B134" s="141" t="s">
        <v>2630</v>
      </c>
      <c r="C134" s="260">
        <f>SUM(C128:C133)</f>
        <v>201</v>
      </c>
      <c r="D134" s="338">
        <f>SUM(D128:D133)</f>
        <v>201</v>
      </c>
      <c r="E134" s="338">
        <f>SUM(E128:E133)</f>
        <v>201</v>
      </c>
      <c r="F134" s="338">
        <f>SUM(F128:F133)</f>
        <v>0</v>
      </c>
      <c r="G134" s="338">
        <f>SUM(G128:G133)</f>
        <v>0</v>
      </c>
      <c r="H134" s="891"/>
      <c r="I134" s="892"/>
      <c r="J134" s="892"/>
      <c r="K134" s="892"/>
      <c r="L134" s="892"/>
      <c r="M134" s="892"/>
      <c r="N134" s="892"/>
      <c r="O134" s="892"/>
      <c r="P134" s="892"/>
      <c r="Q134" s="892"/>
      <c r="R134" s="892"/>
      <c r="S134" s="892"/>
      <c r="T134" s="892"/>
      <c r="U134" s="892"/>
      <c r="V134" s="892"/>
      <c r="W134" s="892"/>
      <c r="X134" s="892"/>
      <c r="Y134" s="892"/>
      <c r="Z134" s="893"/>
      <c r="AA134" s="260">
        <f>SUM(AA128:AA133)</f>
        <v>0</v>
      </c>
      <c r="AB134" s="360">
        <f t="shared" ref="AB134:AJ134" si="41">SUM(AB128:AB133)</f>
        <v>201</v>
      </c>
      <c r="AC134" s="360">
        <f t="shared" si="41"/>
        <v>0</v>
      </c>
      <c r="AD134" s="360">
        <f t="shared" si="41"/>
        <v>0</v>
      </c>
      <c r="AE134" s="360">
        <f t="shared" si="41"/>
        <v>0</v>
      </c>
      <c r="AF134" s="360">
        <f t="shared" si="41"/>
        <v>0</v>
      </c>
      <c r="AG134" s="360">
        <f t="shared" si="41"/>
        <v>0</v>
      </c>
      <c r="AH134" s="360">
        <f t="shared" si="41"/>
        <v>0</v>
      </c>
      <c r="AI134" s="360">
        <f t="shared" si="41"/>
        <v>0</v>
      </c>
      <c r="AJ134" s="360">
        <f t="shared" si="41"/>
        <v>0</v>
      </c>
      <c r="AK134" s="308">
        <f>SUM(AK128:AK133)</f>
        <v>14950</v>
      </c>
      <c r="AL134" s="308">
        <f>SUM(AL128:AL133)</f>
        <v>490440</v>
      </c>
      <c r="AM134" s="65"/>
      <c r="AN134" s="73"/>
      <c r="AO134" s="73"/>
      <c r="AP134" s="73"/>
      <c r="AQ134" s="73"/>
      <c r="AR134" s="73"/>
      <c r="AS134" s="74"/>
    </row>
    <row r="135" spans="1:45" s="84" customFormat="1" ht="14.15" customHeight="1" x14ac:dyDescent="0.2">
      <c r="A135" s="139"/>
      <c r="B135" s="140" t="s">
        <v>1852</v>
      </c>
      <c r="C135" s="258">
        <f t="shared" si="8"/>
        <v>16</v>
      </c>
      <c r="D135" s="263">
        <f t="shared" si="9"/>
        <v>16</v>
      </c>
      <c r="E135" s="124">
        <v>16</v>
      </c>
      <c r="F135" s="124"/>
      <c r="G135" s="124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  <c r="AA135" s="124"/>
      <c r="AB135" s="124">
        <v>16</v>
      </c>
      <c r="AC135" s="124"/>
      <c r="AD135" s="124"/>
      <c r="AE135" s="124"/>
      <c r="AF135" s="124"/>
      <c r="AG135" s="124"/>
      <c r="AH135" s="124"/>
      <c r="AI135" s="124"/>
      <c r="AJ135" s="124"/>
      <c r="AK135" s="305"/>
      <c r="AL135" s="142"/>
      <c r="AM135" s="65" t="s">
        <v>654</v>
      </c>
      <c r="AN135" s="65"/>
      <c r="AO135" s="65"/>
      <c r="AP135" s="65"/>
      <c r="AQ135" s="65"/>
      <c r="AR135" s="65"/>
      <c r="AS135" s="83"/>
    </row>
    <row r="136" spans="1:45" s="75" customFormat="1" ht="14.15" customHeight="1" x14ac:dyDescent="0.2">
      <c r="A136" s="327"/>
      <c r="B136" s="141" t="s">
        <v>2629</v>
      </c>
      <c r="C136" s="260">
        <f>C135</f>
        <v>16</v>
      </c>
      <c r="D136" s="260">
        <f>D135</f>
        <v>16</v>
      </c>
      <c r="E136" s="260">
        <f>E135</f>
        <v>16</v>
      </c>
      <c r="F136" s="260">
        <f>F135</f>
        <v>0</v>
      </c>
      <c r="G136" s="260">
        <f>G135</f>
        <v>0</v>
      </c>
      <c r="H136" s="891"/>
      <c r="I136" s="892"/>
      <c r="J136" s="892"/>
      <c r="K136" s="892"/>
      <c r="L136" s="892"/>
      <c r="M136" s="892"/>
      <c r="N136" s="892"/>
      <c r="O136" s="892"/>
      <c r="P136" s="892"/>
      <c r="Q136" s="892"/>
      <c r="R136" s="892"/>
      <c r="S136" s="892"/>
      <c r="T136" s="892"/>
      <c r="U136" s="892"/>
      <c r="V136" s="892"/>
      <c r="W136" s="892"/>
      <c r="X136" s="892"/>
      <c r="Y136" s="892"/>
      <c r="Z136" s="893"/>
      <c r="AA136" s="260">
        <f t="shared" ref="AA136:AJ136" si="42">AA135</f>
        <v>0</v>
      </c>
      <c r="AB136" s="260">
        <f t="shared" si="42"/>
        <v>16</v>
      </c>
      <c r="AC136" s="260">
        <f t="shared" si="42"/>
        <v>0</v>
      </c>
      <c r="AD136" s="260">
        <f t="shared" si="42"/>
        <v>0</v>
      </c>
      <c r="AE136" s="260">
        <f t="shared" si="42"/>
        <v>0</v>
      </c>
      <c r="AF136" s="260">
        <f t="shared" si="42"/>
        <v>0</v>
      </c>
      <c r="AG136" s="260">
        <f t="shared" si="42"/>
        <v>0</v>
      </c>
      <c r="AH136" s="260">
        <f t="shared" si="42"/>
        <v>0</v>
      </c>
      <c r="AI136" s="260">
        <f t="shared" si="42"/>
        <v>0</v>
      </c>
      <c r="AJ136" s="260">
        <f t="shared" si="42"/>
        <v>0</v>
      </c>
      <c r="AK136" s="306"/>
      <c r="AL136" s="260"/>
      <c r="AM136" s="73" t="s">
        <v>654</v>
      </c>
      <c r="AN136" s="73"/>
      <c r="AO136" s="73"/>
      <c r="AP136" s="73"/>
      <c r="AQ136" s="73"/>
      <c r="AR136" s="73"/>
      <c r="AS136" s="74"/>
    </row>
    <row r="137" spans="1:45" s="75" customFormat="1" ht="14.15" customHeight="1" x14ac:dyDescent="0.2">
      <c r="A137" s="327"/>
      <c r="B137" s="141" t="s">
        <v>2627</v>
      </c>
      <c r="C137" s="260">
        <f>SUM(C134+C136)</f>
        <v>217</v>
      </c>
      <c r="D137" s="260">
        <f>SUM(D134+D136)</f>
        <v>217</v>
      </c>
      <c r="E137" s="260">
        <f>SUM(E134+E136)</f>
        <v>217</v>
      </c>
      <c r="F137" s="260">
        <f>SUM(F134+F136)</f>
        <v>0</v>
      </c>
      <c r="G137" s="260">
        <f>SUM(G134+G136)</f>
        <v>0</v>
      </c>
      <c r="H137" s="891"/>
      <c r="I137" s="892"/>
      <c r="J137" s="892"/>
      <c r="K137" s="892"/>
      <c r="L137" s="892"/>
      <c r="M137" s="892"/>
      <c r="N137" s="892"/>
      <c r="O137" s="892"/>
      <c r="P137" s="892"/>
      <c r="Q137" s="892"/>
      <c r="R137" s="892"/>
      <c r="S137" s="892"/>
      <c r="T137" s="892"/>
      <c r="U137" s="892"/>
      <c r="V137" s="892"/>
      <c r="W137" s="892"/>
      <c r="X137" s="892"/>
      <c r="Y137" s="892"/>
      <c r="Z137" s="893"/>
      <c r="AA137" s="260">
        <f t="shared" ref="AA137:AJ137" si="43">SUM(AA134+AA136)</f>
        <v>0</v>
      </c>
      <c r="AB137" s="260">
        <f t="shared" si="43"/>
        <v>217</v>
      </c>
      <c r="AC137" s="260">
        <f t="shared" si="43"/>
        <v>0</v>
      </c>
      <c r="AD137" s="260">
        <f t="shared" si="43"/>
        <v>0</v>
      </c>
      <c r="AE137" s="260">
        <f t="shared" si="43"/>
        <v>0</v>
      </c>
      <c r="AF137" s="260">
        <f t="shared" si="43"/>
        <v>0</v>
      </c>
      <c r="AG137" s="260">
        <f t="shared" si="43"/>
        <v>0</v>
      </c>
      <c r="AH137" s="260">
        <f t="shared" si="43"/>
        <v>0</v>
      </c>
      <c r="AI137" s="260">
        <f t="shared" si="43"/>
        <v>0</v>
      </c>
      <c r="AJ137" s="260">
        <f t="shared" si="43"/>
        <v>0</v>
      </c>
      <c r="AK137" s="306">
        <f>SUM(AK134+AK136)</f>
        <v>14950</v>
      </c>
      <c r="AL137" s="260">
        <f>SUM(AL134+AL136)</f>
        <v>490440</v>
      </c>
      <c r="AM137" s="73" t="s">
        <v>654</v>
      </c>
      <c r="AN137" s="73"/>
      <c r="AO137" s="73"/>
      <c r="AP137" s="73"/>
      <c r="AQ137" s="73"/>
      <c r="AR137" s="73"/>
      <c r="AS137" s="74"/>
    </row>
    <row r="138" spans="1:45" s="67" customFormat="1" ht="14.15" customHeight="1" x14ac:dyDescent="0.2">
      <c r="A138" s="327"/>
      <c r="B138" s="144" t="s">
        <v>1857</v>
      </c>
      <c r="C138" s="130"/>
      <c r="D138" s="130"/>
      <c r="E138" s="130"/>
      <c r="F138" s="130"/>
      <c r="G138" s="130"/>
      <c r="H138" s="946"/>
      <c r="I138" s="947"/>
      <c r="J138" s="947"/>
      <c r="K138" s="947"/>
      <c r="L138" s="947"/>
      <c r="M138" s="947"/>
      <c r="N138" s="947"/>
      <c r="O138" s="947"/>
      <c r="P138" s="947"/>
      <c r="Q138" s="947"/>
      <c r="R138" s="947"/>
      <c r="S138" s="947"/>
      <c r="T138" s="947"/>
      <c r="U138" s="947"/>
      <c r="V138" s="947"/>
      <c r="W138" s="947"/>
      <c r="X138" s="947"/>
      <c r="Y138" s="947"/>
      <c r="Z138" s="948"/>
      <c r="AA138" s="130"/>
      <c r="AB138" s="130"/>
      <c r="AC138" s="130"/>
      <c r="AD138" s="130"/>
      <c r="AE138" s="130"/>
      <c r="AF138" s="130"/>
      <c r="AG138" s="130"/>
      <c r="AH138" s="130"/>
      <c r="AI138" s="130"/>
      <c r="AJ138" s="130"/>
      <c r="AK138" s="309"/>
      <c r="AL138" s="261"/>
      <c r="AM138" s="65" t="s">
        <v>654</v>
      </c>
      <c r="AN138" s="65"/>
      <c r="AO138" s="65"/>
      <c r="AP138" s="65"/>
      <c r="AQ138" s="65"/>
      <c r="AR138" s="65"/>
      <c r="AS138" s="66"/>
    </row>
    <row r="139" spans="1:45" s="67" customFormat="1" ht="14.15" customHeight="1" x14ac:dyDescent="0.2">
      <c r="A139" s="148" t="s">
        <v>1189</v>
      </c>
      <c r="B139" s="149" t="s">
        <v>1190</v>
      </c>
      <c r="C139" s="258">
        <f t="shared" si="8"/>
        <v>2</v>
      </c>
      <c r="D139" s="263">
        <f t="shared" si="9"/>
        <v>2</v>
      </c>
      <c r="E139" s="125">
        <v>2</v>
      </c>
      <c r="F139" s="125"/>
      <c r="G139" s="125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5"/>
      <c r="AB139" s="125">
        <v>2</v>
      </c>
      <c r="AC139" s="125"/>
      <c r="AD139" s="125"/>
      <c r="AE139" s="125"/>
      <c r="AF139" s="125"/>
      <c r="AG139" s="125"/>
      <c r="AH139" s="125"/>
      <c r="AI139" s="125"/>
      <c r="AJ139" s="125"/>
      <c r="AK139" s="310">
        <v>2120</v>
      </c>
      <c r="AL139" s="310">
        <f t="shared" ref="AL139:AL143" si="44">AK139*E139</f>
        <v>4240</v>
      </c>
      <c r="AM139" s="65" t="s">
        <v>654</v>
      </c>
      <c r="AN139" s="65"/>
      <c r="AO139" s="65"/>
      <c r="AP139" s="65"/>
      <c r="AQ139" s="65"/>
      <c r="AR139" s="65"/>
      <c r="AS139" s="66"/>
    </row>
    <row r="140" spans="1:45" s="67" customFormat="1" ht="14.15" customHeight="1" x14ac:dyDescent="0.2">
      <c r="A140" s="148" t="s">
        <v>1191</v>
      </c>
      <c r="B140" s="149" t="s">
        <v>1192</v>
      </c>
      <c r="C140" s="258">
        <f t="shared" si="8"/>
        <v>0</v>
      </c>
      <c r="D140" s="263">
        <f t="shared" si="9"/>
        <v>0</v>
      </c>
      <c r="E140" s="125"/>
      <c r="F140" s="125"/>
      <c r="G140" s="125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310">
        <v>1220</v>
      </c>
      <c r="AL140" s="310">
        <f t="shared" si="44"/>
        <v>0</v>
      </c>
      <c r="AM140" s="65" t="s">
        <v>654</v>
      </c>
      <c r="AN140" s="65"/>
      <c r="AO140" s="65"/>
      <c r="AP140" s="65"/>
      <c r="AQ140" s="65"/>
      <c r="AR140" s="65"/>
      <c r="AS140" s="66"/>
    </row>
    <row r="141" spans="1:45" s="67" customFormat="1" ht="14.15" customHeight="1" x14ac:dyDescent="0.2">
      <c r="A141" s="148" t="s">
        <v>4182</v>
      </c>
      <c r="B141" s="149" t="s">
        <v>3501</v>
      </c>
      <c r="C141" s="336">
        <f t="shared" si="8"/>
        <v>8</v>
      </c>
      <c r="D141" s="337">
        <f t="shared" si="9"/>
        <v>8</v>
      </c>
      <c r="E141" s="125">
        <v>8</v>
      </c>
      <c r="F141" s="125"/>
      <c r="G141" s="125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5"/>
      <c r="AB141" s="125">
        <v>8</v>
      </c>
      <c r="AC141" s="125"/>
      <c r="AD141" s="125"/>
      <c r="AE141" s="125"/>
      <c r="AF141" s="125"/>
      <c r="AG141" s="125"/>
      <c r="AH141" s="125"/>
      <c r="AI141" s="125"/>
      <c r="AJ141" s="125"/>
      <c r="AK141" s="310">
        <v>2120</v>
      </c>
      <c r="AL141" s="310">
        <f t="shared" si="44"/>
        <v>16960</v>
      </c>
      <c r="AM141" s="65" t="s">
        <v>654</v>
      </c>
      <c r="AN141" s="65"/>
      <c r="AO141" s="65"/>
      <c r="AP141" s="65"/>
      <c r="AQ141" s="65"/>
      <c r="AR141" s="65"/>
      <c r="AS141" s="66"/>
    </row>
    <row r="142" spans="1:45" s="67" customFormat="1" ht="14.15" customHeight="1" x14ac:dyDescent="0.2">
      <c r="A142" s="148" t="s">
        <v>4183</v>
      </c>
      <c r="B142" s="149" t="s">
        <v>3497</v>
      </c>
      <c r="C142" s="336">
        <f t="shared" si="8"/>
        <v>0</v>
      </c>
      <c r="D142" s="337">
        <f t="shared" si="9"/>
        <v>0</v>
      </c>
      <c r="E142" s="125"/>
      <c r="F142" s="125"/>
      <c r="G142" s="125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310">
        <v>2120</v>
      </c>
      <c r="AL142" s="310">
        <f t="shared" si="44"/>
        <v>0</v>
      </c>
      <c r="AM142" s="65" t="s">
        <v>654</v>
      </c>
      <c r="AN142" s="65"/>
      <c r="AO142" s="65"/>
      <c r="AP142" s="65"/>
      <c r="AQ142" s="65"/>
      <c r="AR142" s="65"/>
      <c r="AS142" s="66"/>
    </row>
    <row r="143" spans="1:45" s="67" customFormat="1" ht="14.15" customHeight="1" x14ac:dyDescent="0.2">
      <c r="A143" s="148" t="s">
        <v>4184</v>
      </c>
      <c r="B143" s="149" t="s">
        <v>3498</v>
      </c>
      <c r="C143" s="357">
        <f t="shared" si="8"/>
        <v>0</v>
      </c>
      <c r="D143" s="359">
        <f t="shared" si="9"/>
        <v>0</v>
      </c>
      <c r="E143" s="125"/>
      <c r="F143" s="125"/>
      <c r="G143" s="125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310">
        <v>2120</v>
      </c>
      <c r="AL143" s="310">
        <f t="shared" si="44"/>
        <v>0</v>
      </c>
      <c r="AM143" s="65" t="s">
        <v>654</v>
      </c>
      <c r="AN143" s="65"/>
      <c r="AO143" s="65"/>
      <c r="AP143" s="65"/>
      <c r="AQ143" s="65"/>
      <c r="AR143" s="65"/>
      <c r="AS143" s="66"/>
    </row>
    <row r="144" spans="1:45" s="75" customFormat="1" ht="14.15" customHeight="1" x14ac:dyDescent="0.2">
      <c r="A144" s="327"/>
      <c r="B144" s="141" t="s">
        <v>2630</v>
      </c>
      <c r="C144" s="260">
        <f>SUM(C139:C143)</f>
        <v>10</v>
      </c>
      <c r="D144" s="360">
        <f>SUM(D139:D143)</f>
        <v>10</v>
      </c>
      <c r="E144" s="360">
        <f>SUM(E139:E143)</f>
        <v>10</v>
      </c>
      <c r="F144" s="360">
        <f>SUM(F139:F143)</f>
        <v>0</v>
      </c>
      <c r="G144" s="360">
        <f>SUM(G139:G143)</f>
        <v>0</v>
      </c>
      <c r="H144" s="891"/>
      <c r="I144" s="892"/>
      <c r="J144" s="892"/>
      <c r="K144" s="892"/>
      <c r="L144" s="892"/>
      <c r="M144" s="892"/>
      <c r="N144" s="892"/>
      <c r="O144" s="892"/>
      <c r="P144" s="892"/>
      <c r="Q144" s="892"/>
      <c r="R144" s="892"/>
      <c r="S144" s="892"/>
      <c r="T144" s="892"/>
      <c r="U144" s="892"/>
      <c r="V144" s="892"/>
      <c r="W144" s="892"/>
      <c r="X144" s="892"/>
      <c r="Y144" s="892"/>
      <c r="Z144" s="893"/>
      <c r="AA144" s="260">
        <f t="shared" ref="AA144:AL144" si="45">SUM(AA139:AA143)</f>
        <v>0</v>
      </c>
      <c r="AB144" s="360">
        <f t="shared" si="45"/>
        <v>10</v>
      </c>
      <c r="AC144" s="360">
        <f t="shared" si="45"/>
        <v>0</v>
      </c>
      <c r="AD144" s="360">
        <f t="shared" si="45"/>
        <v>0</v>
      </c>
      <c r="AE144" s="360">
        <f t="shared" si="45"/>
        <v>0</v>
      </c>
      <c r="AF144" s="360">
        <f t="shared" si="45"/>
        <v>0</v>
      </c>
      <c r="AG144" s="360">
        <f t="shared" si="45"/>
        <v>0</v>
      </c>
      <c r="AH144" s="360">
        <f t="shared" si="45"/>
        <v>0</v>
      </c>
      <c r="AI144" s="360">
        <f t="shared" si="45"/>
        <v>0</v>
      </c>
      <c r="AJ144" s="360">
        <f t="shared" si="45"/>
        <v>0</v>
      </c>
      <c r="AK144" s="306">
        <f t="shared" si="45"/>
        <v>9700</v>
      </c>
      <c r="AL144" s="306">
        <f t="shared" si="45"/>
        <v>21200</v>
      </c>
      <c r="AM144" s="73" t="s">
        <v>654</v>
      </c>
      <c r="AN144" s="73"/>
      <c r="AO144" s="73"/>
      <c r="AP144" s="73"/>
      <c r="AQ144" s="73"/>
      <c r="AR144" s="73"/>
      <c r="AS144" s="74"/>
    </row>
    <row r="145" spans="1:45" s="67" customFormat="1" ht="14.15" customHeight="1" x14ac:dyDescent="0.2">
      <c r="A145" s="148"/>
      <c r="B145" s="149" t="s">
        <v>1853</v>
      </c>
      <c r="C145" s="258">
        <f t="shared" si="8"/>
        <v>0</v>
      </c>
      <c r="D145" s="263">
        <f t="shared" si="9"/>
        <v>0</v>
      </c>
      <c r="E145" s="125"/>
      <c r="F145" s="125"/>
      <c r="G145" s="125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311"/>
      <c r="AL145" s="131"/>
      <c r="AM145" s="65" t="s">
        <v>654</v>
      </c>
      <c r="AN145" s="65"/>
      <c r="AO145" s="65"/>
      <c r="AP145" s="65"/>
      <c r="AQ145" s="65"/>
      <c r="AR145" s="65"/>
      <c r="AS145" s="66"/>
    </row>
    <row r="146" spans="1:45" s="72" customFormat="1" ht="14.15" customHeight="1" x14ac:dyDescent="0.2">
      <c r="A146" s="151"/>
      <c r="B146" s="152" t="s">
        <v>2954</v>
      </c>
      <c r="C146" s="258">
        <f t="shared" si="8"/>
        <v>11</v>
      </c>
      <c r="D146" s="263">
        <f t="shared" si="9"/>
        <v>11</v>
      </c>
      <c r="E146" s="125">
        <v>11</v>
      </c>
      <c r="F146" s="125"/>
      <c r="G146" s="125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5"/>
      <c r="AB146" s="125">
        <v>11</v>
      </c>
      <c r="AC146" s="125"/>
      <c r="AD146" s="125"/>
      <c r="AE146" s="125"/>
      <c r="AF146" s="125"/>
      <c r="AG146" s="125"/>
      <c r="AH146" s="125"/>
      <c r="AI146" s="125"/>
      <c r="AJ146" s="125"/>
      <c r="AK146" s="311"/>
      <c r="AL146" s="131"/>
      <c r="AM146" s="65" t="s">
        <v>654</v>
      </c>
      <c r="AN146" s="65"/>
      <c r="AO146" s="65"/>
      <c r="AP146" s="65"/>
      <c r="AQ146" s="65"/>
      <c r="AR146" s="65"/>
      <c r="AS146" s="71"/>
    </row>
    <row r="147" spans="1:45" s="75" customFormat="1" ht="14.15" customHeight="1" x14ac:dyDescent="0.2">
      <c r="A147" s="153"/>
      <c r="B147" s="141" t="s">
        <v>2629</v>
      </c>
      <c r="C147" s="260">
        <f>SUM(C145:C146)</f>
        <v>11</v>
      </c>
      <c r="D147" s="260">
        <f>SUM(D145:D146)</f>
        <v>11</v>
      </c>
      <c r="E147" s="260">
        <f>SUM(E145:E146)</f>
        <v>11</v>
      </c>
      <c r="F147" s="260">
        <f>SUM(F145:F146)</f>
        <v>0</v>
      </c>
      <c r="G147" s="260">
        <f>SUM(G145:G146)</f>
        <v>0</v>
      </c>
      <c r="H147" s="891"/>
      <c r="I147" s="892"/>
      <c r="J147" s="892"/>
      <c r="K147" s="892"/>
      <c r="L147" s="892"/>
      <c r="M147" s="892"/>
      <c r="N147" s="892"/>
      <c r="O147" s="892"/>
      <c r="P147" s="892"/>
      <c r="Q147" s="892"/>
      <c r="R147" s="892"/>
      <c r="S147" s="892"/>
      <c r="T147" s="892"/>
      <c r="U147" s="892"/>
      <c r="V147" s="892"/>
      <c r="W147" s="892"/>
      <c r="X147" s="892"/>
      <c r="Y147" s="892"/>
      <c r="Z147" s="893"/>
      <c r="AA147" s="260">
        <f t="shared" ref="AA147:AJ147" si="46">SUM(AA145:AA146)</f>
        <v>0</v>
      </c>
      <c r="AB147" s="260">
        <f t="shared" si="46"/>
        <v>11</v>
      </c>
      <c r="AC147" s="260">
        <f t="shared" si="46"/>
        <v>0</v>
      </c>
      <c r="AD147" s="260">
        <f t="shared" si="46"/>
        <v>0</v>
      </c>
      <c r="AE147" s="260">
        <f t="shared" si="46"/>
        <v>0</v>
      </c>
      <c r="AF147" s="260">
        <f t="shared" si="46"/>
        <v>0</v>
      </c>
      <c r="AG147" s="260">
        <f t="shared" si="46"/>
        <v>0</v>
      </c>
      <c r="AH147" s="260">
        <f t="shared" si="46"/>
        <v>0</v>
      </c>
      <c r="AI147" s="260">
        <f t="shared" si="46"/>
        <v>0</v>
      </c>
      <c r="AJ147" s="260">
        <f t="shared" si="46"/>
        <v>0</v>
      </c>
      <c r="AK147" s="310"/>
      <c r="AL147" s="260"/>
      <c r="AM147" s="73" t="s">
        <v>654</v>
      </c>
      <c r="AN147" s="73"/>
      <c r="AO147" s="73"/>
      <c r="AP147" s="73"/>
      <c r="AQ147" s="73"/>
      <c r="AR147" s="73"/>
      <c r="AS147" s="74"/>
    </row>
    <row r="148" spans="1:45" s="75" customFormat="1" ht="14.15" customHeight="1" x14ac:dyDescent="0.2">
      <c r="A148" s="327"/>
      <c r="B148" s="141" t="s">
        <v>467</v>
      </c>
      <c r="C148" s="260">
        <f>SUM(C144+C147)</f>
        <v>21</v>
      </c>
      <c r="D148" s="395">
        <f>SUM(D144+D147)</f>
        <v>21</v>
      </c>
      <c r="E148" s="395">
        <f>SUM(E144+E147)</f>
        <v>21</v>
      </c>
      <c r="F148" s="395">
        <f>SUM(F144+F147)</f>
        <v>0</v>
      </c>
      <c r="G148" s="395">
        <f>SUM(G144+G147)</f>
        <v>0</v>
      </c>
      <c r="H148" s="891"/>
      <c r="I148" s="892"/>
      <c r="J148" s="892"/>
      <c r="K148" s="892"/>
      <c r="L148" s="892"/>
      <c r="M148" s="892"/>
      <c r="N148" s="892"/>
      <c r="O148" s="892"/>
      <c r="P148" s="892"/>
      <c r="Q148" s="892"/>
      <c r="R148" s="892"/>
      <c r="S148" s="892"/>
      <c r="T148" s="892"/>
      <c r="U148" s="892"/>
      <c r="V148" s="892"/>
      <c r="W148" s="892"/>
      <c r="X148" s="892"/>
      <c r="Y148" s="892"/>
      <c r="Z148" s="893"/>
      <c r="AA148" s="260">
        <f>SUM(AA144+AA147)</f>
        <v>0</v>
      </c>
      <c r="AB148" s="395">
        <f t="shared" ref="AB148:AL148" si="47">SUM(AB144+AB147)</f>
        <v>21</v>
      </c>
      <c r="AC148" s="395">
        <f t="shared" si="47"/>
        <v>0</v>
      </c>
      <c r="AD148" s="395">
        <f>SUM(AD144+AD147)</f>
        <v>0</v>
      </c>
      <c r="AE148" s="395">
        <f t="shared" si="47"/>
        <v>0</v>
      </c>
      <c r="AF148" s="395">
        <f t="shared" si="47"/>
        <v>0</v>
      </c>
      <c r="AG148" s="395">
        <f t="shared" si="47"/>
        <v>0</v>
      </c>
      <c r="AH148" s="395">
        <f t="shared" si="47"/>
        <v>0</v>
      </c>
      <c r="AI148" s="395">
        <f t="shared" si="47"/>
        <v>0</v>
      </c>
      <c r="AJ148" s="395">
        <f t="shared" si="47"/>
        <v>0</v>
      </c>
      <c r="AK148" s="306">
        <f>SUM(AK144+AK147)</f>
        <v>9700</v>
      </c>
      <c r="AL148" s="306">
        <f t="shared" si="47"/>
        <v>21200</v>
      </c>
      <c r="AM148" s="73" t="s">
        <v>654</v>
      </c>
      <c r="AN148" s="73"/>
      <c r="AO148" s="73"/>
      <c r="AP148" s="73"/>
      <c r="AQ148" s="73"/>
      <c r="AR148" s="73"/>
      <c r="AS148" s="74"/>
    </row>
    <row r="149" spans="1:45" s="67" customFormat="1" ht="14.15" customHeight="1" x14ac:dyDescent="0.2">
      <c r="A149" s="327"/>
      <c r="B149" s="144" t="s">
        <v>1858</v>
      </c>
      <c r="C149" s="913"/>
      <c r="D149" s="913"/>
      <c r="E149" s="913"/>
      <c r="F149" s="913"/>
      <c r="G149" s="913"/>
      <c r="H149" s="913"/>
      <c r="I149" s="913"/>
      <c r="J149" s="913"/>
      <c r="K149" s="913"/>
      <c r="L149" s="913"/>
      <c r="M149" s="913"/>
      <c r="N149" s="913"/>
      <c r="O149" s="913"/>
      <c r="P149" s="913"/>
      <c r="Q149" s="913"/>
      <c r="R149" s="913"/>
      <c r="S149" s="913"/>
      <c r="T149" s="913"/>
      <c r="U149" s="913"/>
      <c r="V149" s="913"/>
      <c r="W149" s="913"/>
      <c r="X149" s="913"/>
      <c r="Y149" s="913"/>
      <c r="Z149" s="913"/>
      <c r="AA149" s="913"/>
      <c r="AB149" s="913"/>
      <c r="AC149" s="913"/>
      <c r="AD149" s="913"/>
      <c r="AE149" s="913"/>
      <c r="AF149" s="913"/>
      <c r="AG149" s="913"/>
      <c r="AH149" s="913"/>
      <c r="AI149" s="913"/>
      <c r="AJ149" s="913"/>
      <c r="AK149" s="913"/>
      <c r="AL149" s="913"/>
      <c r="AM149" s="65" t="s">
        <v>654</v>
      </c>
      <c r="AN149" s="65"/>
      <c r="AO149" s="65"/>
      <c r="AP149" s="65"/>
      <c r="AQ149" s="65"/>
      <c r="AR149" s="65"/>
      <c r="AS149" s="66"/>
    </row>
    <row r="150" spans="1:45" s="77" customFormat="1" ht="14.15" customHeight="1" x14ac:dyDescent="0.25">
      <c r="A150" s="154" t="s">
        <v>803</v>
      </c>
      <c r="B150" s="155" t="s">
        <v>804</v>
      </c>
      <c r="C150" s="258">
        <f t="shared" si="8"/>
        <v>316</v>
      </c>
      <c r="D150" s="263">
        <f t="shared" si="9"/>
        <v>311</v>
      </c>
      <c r="E150" s="125">
        <v>311</v>
      </c>
      <c r="F150" s="125"/>
      <c r="G150" s="125">
        <v>5</v>
      </c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5"/>
      <c r="AB150" s="125">
        <v>266</v>
      </c>
      <c r="AC150" s="125">
        <v>50</v>
      </c>
      <c r="AD150" s="125"/>
      <c r="AE150" s="125"/>
      <c r="AF150" s="125"/>
      <c r="AG150" s="125"/>
      <c r="AH150" s="125"/>
      <c r="AI150" s="125"/>
      <c r="AJ150" s="125"/>
      <c r="AK150" s="312">
        <v>810</v>
      </c>
      <c r="AL150" s="312">
        <f t="shared" ref="AL150:AL151" si="48">AK150*E150</f>
        <v>251910</v>
      </c>
      <c r="AM150" s="65" t="s">
        <v>654</v>
      </c>
      <c r="AN150" s="65"/>
      <c r="AO150" s="65"/>
      <c r="AP150" s="65"/>
      <c r="AQ150" s="65"/>
      <c r="AR150" s="65"/>
      <c r="AS150" s="76"/>
    </row>
    <row r="151" spans="1:45" s="77" customFormat="1" ht="14.15" customHeight="1" x14ac:dyDescent="0.25">
      <c r="A151" s="154" t="s">
        <v>4185</v>
      </c>
      <c r="B151" s="155" t="s">
        <v>4186</v>
      </c>
      <c r="C151" s="357">
        <f t="shared" si="8"/>
        <v>0</v>
      </c>
      <c r="D151" s="359">
        <f t="shared" si="9"/>
        <v>0</v>
      </c>
      <c r="E151" s="125"/>
      <c r="F151" s="125"/>
      <c r="G151" s="125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312">
        <v>25100</v>
      </c>
      <c r="AL151" s="312">
        <f t="shared" si="48"/>
        <v>0</v>
      </c>
      <c r="AM151" s="65" t="s">
        <v>654</v>
      </c>
      <c r="AN151" s="65"/>
      <c r="AO151" s="65"/>
      <c r="AP151" s="65"/>
      <c r="AQ151" s="65"/>
      <c r="AR151" s="65"/>
      <c r="AS151" s="76"/>
    </row>
    <row r="152" spans="1:45" s="75" customFormat="1" ht="14.15" customHeight="1" x14ac:dyDescent="0.2">
      <c r="A152" s="327"/>
      <c r="B152" s="141" t="s">
        <v>2630</v>
      </c>
      <c r="C152" s="260">
        <f>SUM(C150:C151)</f>
        <v>316</v>
      </c>
      <c r="D152" s="260">
        <f>SUM(D150:D151)</f>
        <v>311</v>
      </c>
      <c r="E152" s="260">
        <f>SUM(E150:E151)</f>
        <v>311</v>
      </c>
      <c r="F152" s="260">
        <f>SUM(F150:F151)</f>
        <v>0</v>
      </c>
      <c r="G152" s="260">
        <f>SUM(G150:G151)</f>
        <v>5</v>
      </c>
      <c r="H152" s="891"/>
      <c r="I152" s="892"/>
      <c r="J152" s="892"/>
      <c r="K152" s="892"/>
      <c r="L152" s="892"/>
      <c r="M152" s="892"/>
      <c r="N152" s="892"/>
      <c r="O152" s="892"/>
      <c r="P152" s="892"/>
      <c r="Q152" s="892"/>
      <c r="R152" s="892"/>
      <c r="S152" s="892"/>
      <c r="T152" s="892"/>
      <c r="U152" s="892"/>
      <c r="V152" s="892"/>
      <c r="W152" s="892"/>
      <c r="X152" s="892"/>
      <c r="Y152" s="892"/>
      <c r="Z152" s="893"/>
      <c r="AA152" s="260">
        <f t="shared" ref="AA152:AL152" si="49">SUM(AA150:AA151)</f>
        <v>0</v>
      </c>
      <c r="AB152" s="260">
        <f t="shared" si="49"/>
        <v>266</v>
      </c>
      <c r="AC152" s="260">
        <f t="shared" si="49"/>
        <v>50</v>
      </c>
      <c r="AD152" s="260">
        <f t="shared" si="49"/>
        <v>0</v>
      </c>
      <c r="AE152" s="260">
        <f t="shared" si="49"/>
        <v>0</v>
      </c>
      <c r="AF152" s="260">
        <f t="shared" si="49"/>
        <v>0</v>
      </c>
      <c r="AG152" s="260">
        <f t="shared" si="49"/>
        <v>0</v>
      </c>
      <c r="AH152" s="260">
        <f t="shared" si="49"/>
        <v>0</v>
      </c>
      <c r="AI152" s="260">
        <f t="shared" si="49"/>
        <v>0</v>
      </c>
      <c r="AJ152" s="260">
        <f t="shared" si="49"/>
        <v>0</v>
      </c>
      <c r="AK152" s="306">
        <f t="shared" si="49"/>
        <v>25910</v>
      </c>
      <c r="AL152" s="306">
        <f t="shared" si="49"/>
        <v>251910</v>
      </c>
      <c r="AM152" s="73" t="s">
        <v>654</v>
      </c>
      <c r="AN152" s="73"/>
      <c r="AO152" s="73"/>
      <c r="AP152" s="73"/>
      <c r="AQ152" s="73"/>
      <c r="AR152" s="73"/>
      <c r="AS152" s="74"/>
    </row>
    <row r="153" spans="1:45" s="84" customFormat="1" ht="14.15" customHeight="1" x14ac:dyDescent="0.2">
      <c r="A153" s="154"/>
      <c r="B153" s="156" t="s">
        <v>2460</v>
      </c>
      <c r="C153" s="258">
        <f t="shared" si="8"/>
        <v>0</v>
      </c>
      <c r="D153" s="263">
        <f t="shared" si="9"/>
        <v>0</v>
      </c>
      <c r="E153" s="125"/>
      <c r="F153" s="125"/>
      <c r="G153" s="125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311"/>
      <c r="AL153" s="131"/>
      <c r="AM153" s="65" t="s">
        <v>654</v>
      </c>
      <c r="AN153" s="65"/>
      <c r="AO153" s="65"/>
      <c r="AP153" s="65"/>
      <c r="AQ153" s="65"/>
      <c r="AR153" s="65"/>
      <c r="AS153" s="83"/>
    </row>
    <row r="154" spans="1:45" s="67" customFormat="1" ht="14.15" customHeight="1" x14ac:dyDescent="0.2">
      <c r="A154" s="327"/>
      <c r="B154" s="141" t="s">
        <v>2629</v>
      </c>
      <c r="C154" s="260">
        <f>C153</f>
        <v>0</v>
      </c>
      <c r="D154" s="260">
        <f>D153</f>
        <v>0</v>
      </c>
      <c r="E154" s="260">
        <f>E153</f>
        <v>0</v>
      </c>
      <c r="F154" s="260">
        <f>F153</f>
        <v>0</v>
      </c>
      <c r="G154" s="260">
        <f>G153</f>
        <v>0</v>
      </c>
      <c r="H154" s="914"/>
      <c r="I154" s="915"/>
      <c r="J154" s="915"/>
      <c r="K154" s="915"/>
      <c r="L154" s="915"/>
      <c r="M154" s="915"/>
      <c r="N154" s="915"/>
      <c r="O154" s="915"/>
      <c r="P154" s="915"/>
      <c r="Q154" s="915"/>
      <c r="R154" s="915"/>
      <c r="S154" s="915"/>
      <c r="T154" s="915"/>
      <c r="U154" s="915"/>
      <c r="V154" s="915"/>
      <c r="W154" s="915"/>
      <c r="X154" s="915"/>
      <c r="Y154" s="915"/>
      <c r="Z154" s="916"/>
      <c r="AA154" s="260">
        <f t="shared" ref="AA154:AJ154" si="50">AA153</f>
        <v>0</v>
      </c>
      <c r="AB154" s="260">
        <f t="shared" si="50"/>
        <v>0</v>
      </c>
      <c r="AC154" s="260">
        <f t="shared" si="50"/>
        <v>0</v>
      </c>
      <c r="AD154" s="260">
        <f t="shared" si="50"/>
        <v>0</v>
      </c>
      <c r="AE154" s="260">
        <f t="shared" si="50"/>
        <v>0</v>
      </c>
      <c r="AF154" s="260">
        <f t="shared" si="50"/>
        <v>0</v>
      </c>
      <c r="AG154" s="260">
        <f t="shared" si="50"/>
        <v>0</v>
      </c>
      <c r="AH154" s="260">
        <f t="shared" si="50"/>
        <v>0</v>
      </c>
      <c r="AI154" s="260">
        <f t="shared" si="50"/>
        <v>0</v>
      </c>
      <c r="AJ154" s="260">
        <f t="shared" si="50"/>
        <v>0</v>
      </c>
      <c r="AK154" s="310"/>
      <c r="AL154" s="260"/>
      <c r="AM154" s="65"/>
      <c r="AN154" s="65"/>
      <c r="AO154" s="65"/>
      <c r="AP154" s="65"/>
      <c r="AQ154" s="65"/>
      <c r="AR154" s="65"/>
      <c r="AS154" s="66"/>
    </row>
    <row r="155" spans="1:45" s="75" customFormat="1" ht="14.15" customHeight="1" x14ac:dyDescent="0.2">
      <c r="A155" s="327"/>
      <c r="B155" s="141" t="s">
        <v>2627</v>
      </c>
      <c r="C155" s="260">
        <f>SUM(C152+C154)</f>
        <v>316</v>
      </c>
      <c r="D155" s="260">
        <f>SUM(D152+D154)</f>
        <v>311</v>
      </c>
      <c r="E155" s="260">
        <f>SUM(E152+E154)</f>
        <v>311</v>
      </c>
      <c r="F155" s="260">
        <f>SUM(F152+F154)</f>
        <v>0</v>
      </c>
      <c r="G155" s="260">
        <f>SUM(G152+G154)</f>
        <v>5</v>
      </c>
      <c r="H155" s="891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92"/>
      <c r="T155" s="892"/>
      <c r="U155" s="892"/>
      <c r="V155" s="892"/>
      <c r="W155" s="892"/>
      <c r="X155" s="892"/>
      <c r="Y155" s="892"/>
      <c r="Z155" s="893"/>
      <c r="AA155" s="260">
        <f t="shared" ref="AA155:AH155" si="51">SUM(AA152+AA154)</f>
        <v>0</v>
      </c>
      <c r="AB155" s="260">
        <f t="shared" si="51"/>
        <v>266</v>
      </c>
      <c r="AC155" s="260">
        <f t="shared" si="51"/>
        <v>50</v>
      </c>
      <c r="AD155" s="260">
        <f t="shared" si="51"/>
        <v>0</v>
      </c>
      <c r="AE155" s="260">
        <f t="shared" si="51"/>
        <v>0</v>
      </c>
      <c r="AF155" s="260">
        <f t="shared" si="51"/>
        <v>0</v>
      </c>
      <c r="AG155" s="260">
        <f t="shared" si="51"/>
        <v>0</v>
      </c>
      <c r="AH155" s="260">
        <f t="shared" si="51"/>
        <v>0</v>
      </c>
      <c r="AI155" s="260">
        <f>SUM(AI152+AI154)</f>
        <v>0</v>
      </c>
      <c r="AJ155" s="260">
        <f>SUM(AJ152+AJ154)</f>
        <v>0</v>
      </c>
      <c r="AK155" s="306">
        <f>SUM(AK152+AK154)</f>
        <v>25910</v>
      </c>
      <c r="AL155" s="260">
        <f>SUM(AL152+AL154)</f>
        <v>251910</v>
      </c>
      <c r="AM155" s="73"/>
      <c r="AN155" s="73"/>
      <c r="AO155" s="73"/>
      <c r="AP155" s="73"/>
      <c r="AQ155" s="73"/>
      <c r="AR155" s="73"/>
      <c r="AS155" s="74"/>
    </row>
    <row r="156" spans="1:45" s="67" customFormat="1" ht="14.15" customHeight="1" x14ac:dyDescent="0.2">
      <c r="A156" s="327"/>
      <c r="B156" s="144" t="s">
        <v>2488</v>
      </c>
      <c r="C156" s="913"/>
      <c r="D156" s="913"/>
      <c r="E156" s="913"/>
      <c r="F156" s="913"/>
      <c r="G156" s="913"/>
      <c r="H156" s="913"/>
      <c r="I156" s="913"/>
      <c r="J156" s="913"/>
      <c r="K156" s="913"/>
      <c r="L156" s="913"/>
      <c r="M156" s="913"/>
      <c r="N156" s="913"/>
      <c r="O156" s="913"/>
      <c r="P156" s="913"/>
      <c r="Q156" s="913"/>
      <c r="R156" s="913"/>
      <c r="S156" s="913"/>
      <c r="T156" s="913"/>
      <c r="U156" s="913"/>
      <c r="V156" s="913"/>
      <c r="W156" s="913"/>
      <c r="X156" s="913"/>
      <c r="Y156" s="913"/>
      <c r="Z156" s="913"/>
      <c r="AA156" s="913"/>
      <c r="AB156" s="913"/>
      <c r="AC156" s="913"/>
      <c r="AD156" s="913"/>
      <c r="AE156" s="913"/>
      <c r="AF156" s="913"/>
      <c r="AG156" s="913"/>
      <c r="AH156" s="913"/>
      <c r="AI156" s="913"/>
      <c r="AJ156" s="913"/>
      <c r="AK156" s="913"/>
      <c r="AL156" s="260"/>
      <c r="AM156" s="65"/>
      <c r="AN156" s="65"/>
      <c r="AO156" s="65"/>
      <c r="AP156" s="65"/>
      <c r="AQ156" s="65"/>
      <c r="AR156" s="65"/>
      <c r="AS156" s="66"/>
    </row>
    <row r="157" spans="1:45" s="67" customFormat="1" ht="14.15" customHeight="1" x14ac:dyDescent="0.2">
      <c r="A157" s="145">
        <v>5099048</v>
      </c>
      <c r="B157" s="146" t="s">
        <v>692</v>
      </c>
      <c r="C157" s="258">
        <f t="shared" ref="C157:C224" si="52">SUM(D157+G157)</f>
        <v>0</v>
      </c>
      <c r="D157" s="263">
        <f t="shared" ref="D157:D180" si="53">SUM(E157:F157)</f>
        <v>0</v>
      </c>
      <c r="E157" s="125"/>
      <c r="F157" s="125"/>
      <c r="G157" s="125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311"/>
      <c r="AL157" s="131"/>
      <c r="AM157" s="65" t="s">
        <v>654</v>
      </c>
      <c r="AN157" s="65"/>
      <c r="AO157" s="65"/>
      <c r="AP157" s="65"/>
      <c r="AQ157" s="65"/>
      <c r="AR157" s="65"/>
      <c r="AS157" s="66"/>
    </row>
    <row r="158" spans="1:45" s="67" customFormat="1" ht="14.15" customHeight="1" x14ac:dyDescent="0.2">
      <c r="A158" s="145">
        <v>5099008</v>
      </c>
      <c r="B158" s="157" t="s">
        <v>1669</v>
      </c>
      <c r="C158" s="258">
        <f t="shared" si="52"/>
        <v>0</v>
      </c>
      <c r="D158" s="263">
        <f t="shared" si="53"/>
        <v>0</v>
      </c>
      <c r="E158" s="125"/>
      <c r="F158" s="125"/>
      <c r="G158" s="125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311"/>
      <c r="AL158" s="131"/>
      <c r="AM158" s="65" t="s">
        <v>654</v>
      </c>
      <c r="AN158" s="65"/>
      <c r="AO158" s="65"/>
      <c r="AP158" s="65"/>
      <c r="AQ158" s="65"/>
      <c r="AR158" s="65"/>
      <c r="AS158" s="66"/>
    </row>
    <row r="159" spans="1:45" s="67" customFormat="1" ht="14.15" customHeight="1" x14ac:dyDescent="0.2">
      <c r="A159" s="145">
        <v>5099009</v>
      </c>
      <c r="B159" s="157" t="s">
        <v>1670</v>
      </c>
      <c r="C159" s="258">
        <f t="shared" si="52"/>
        <v>0</v>
      </c>
      <c r="D159" s="263">
        <f t="shared" si="53"/>
        <v>0</v>
      </c>
      <c r="E159" s="125"/>
      <c r="F159" s="125"/>
      <c r="G159" s="125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311"/>
      <c r="AL159" s="131"/>
      <c r="AM159" s="65" t="s">
        <v>654</v>
      </c>
      <c r="AN159" s="65"/>
      <c r="AO159" s="65"/>
      <c r="AP159" s="65"/>
      <c r="AQ159" s="65"/>
      <c r="AR159" s="65"/>
      <c r="AS159" s="66"/>
    </row>
    <row r="160" spans="1:45" s="67" customFormat="1" ht="14.15" customHeight="1" x14ac:dyDescent="0.2">
      <c r="A160" s="145">
        <v>5099010</v>
      </c>
      <c r="B160" s="157" t="s">
        <v>1671</v>
      </c>
      <c r="C160" s="258">
        <f t="shared" si="52"/>
        <v>0</v>
      </c>
      <c r="D160" s="263">
        <f t="shared" si="53"/>
        <v>0</v>
      </c>
      <c r="E160" s="125"/>
      <c r="F160" s="125"/>
      <c r="G160" s="125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311"/>
      <c r="AL160" s="131"/>
      <c r="AM160" s="65" t="s">
        <v>654</v>
      </c>
      <c r="AN160" s="65"/>
      <c r="AO160" s="65"/>
      <c r="AP160" s="65"/>
      <c r="AQ160" s="65"/>
      <c r="AR160" s="65"/>
      <c r="AS160" s="66"/>
    </row>
    <row r="161" spans="1:45" s="67" customFormat="1" ht="14.15" customHeight="1" x14ac:dyDescent="0.2">
      <c r="A161" s="145">
        <v>5099011</v>
      </c>
      <c r="B161" s="157" t="s">
        <v>1672</v>
      </c>
      <c r="C161" s="258">
        <f t="shared" si="52"/>
        <v>0</v>
      </c>
      <c r="D161" s="263">
        <f t="shared" si="53"/>
        <v>0</v>
      </c>
      <c r="E161" s="125"/>
      <c r="F161" s="125"/>
      <c r="G161" s="125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311"/>
      <c r="AL161" s="131"/>
      <c r="AM161" s="65" t="s">
        <v>654</v>
      </c>
      <c r="AN161" s="65"/>
      <c r="AO161" s="65"/>
      <c r="AP161" s="65"/>
      <c r="AQ161" s="65"/>
      <c r="AR161" s="65"/>
      <c r="AS161" s="66"/>
    </row>
    <row r="162" spans="1:45" s="67" customFormat="1" ht="14.15" customHeight="1" x14ac:dyDescent="0.2">
      <c r="A162" s="145">
        <v>5099063</v>
      </c>
      <c r="B162" s="157" t="s">
        <v>1815</v>
      </c>
      <c r="C162" s="258">
        <f t="shared" si="52"/>
        <v>0</v>
      </c>
      <c r="D162" s="263">
        <f t="shared" si="53"/>
        <v>0</v>
      </c>
      <c r="E162" s="125"/>
      <c r="F162" s="125"/>
      <c r="G162" s="125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311"/>
      <c r="AL162" s="131"/>
      <c r="AM162" s="65" t="s">
        <v>654</v>
      </c>
      <c r="AN162" s="65"/>
      <c r="AO162" s="65"/>
      <c r="AP162" s="65"/>
      <c r="AQ162" s="65"/>
      <c r="AR162" s="65"/>
      <c r="AS162" s="66"/>
    </row>
    <row r="163" spans="1:45" s="67" customFormat="1" ht="14.15" customHeight="1" x14ac:dyDescent="0.2">
      <c r="A163" s="145">
        <v>5099064</v>
      </c>
      <c r="B163" s="157" t="s">
        <v>1816</v>
      </c>
      <c r="C163" s="258">
        <f t="shared" si="52"/>
        <v>0</v>
      </c>
      <c r="D163" s="263">
        <f t="shared" si="53"/>
        <v>0</v>
      </c>
      <c r="E163" s="125"/>
      <c r="F163" s="125"/>
      <c r="G163" s="125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311"/>
      <c r="AL163" s="131"/>
      <c r="AM163" s="65" t="s">
        <v>654</v>
      </c>
      <c r="AN163" s="65"/>
      <c r="AO163" s="65"/>
      <c r="AP163" s="65"/>
      <c r="AQ163" s="65"/>
      <c r="AR163" s="65"/>
      <c r="AS163" s="66"/>
    </row>
    <row r="164" spans="1:45" s="67" customFormat="1" ht="14.15" customHeight="1" x14ac:dyDescent="0.2">
      <c r="A164" s="145">
        <v>5099111</v>
      </c>
      <c r="B164" s="146" t="s">
        <v>1221</v>
      </c>
      <c r="C164" s="258">
        <f t="shared" si="52"/>
        <v>49</v>
      </c>
      <c r="D164" s="263">
        <f t="shared" si="53"/>
        <v>44</v>
      </c>
      <c r="E164" s="125">
        <v>44</v>
      </c>
      <c r="F164" s="125"/>
      <c r="G164" s="125">
        <v>5</v>
      </c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5"/>
      <c r="AB164" s="125">
        <v>23</v>
      </c>
      <c r="AC164" s="125">
        <v>26</v>
      </c>
      <c r="AD164" s="125"/>
      <c r="AE164" s="125"/>
      <c r="AF164" s="125"/>
      <c r="AG164" s="125"/>
      <c r="AH164" s="125"/>
      <c r="AI164" s="125"/>
      <c r="AJ164" s="125"/>
      <c r="AK164" s="311"/>
      <c r="AL164" s="131"/>
      <c r="AM164" s="65" t="s">
        <v>654</v>
      </c>
      <c r="AN164" s="65"/>
      <c r="AO164" s="65"/>
      <c r="AP164" s="65"/>
      <c r="AQ164" s="65"/>
      <c r="AR164" s="65"/>
      <c r="AS164" s="66"/>
    </row>
    <row r="165" spans="1:45" s="67" customFormat="1" ht="14.15" customHeight="1" x14ac:dyDescent="0.2">
      <c r="A165" s="145" t="s">
        <v>1785</v>
      </c>
      <c r="B165" s="157" t="s">
        <v>1786</v>
      </c>
      <c r="C165" s="258">
        <f t="shared" si="52"/>
        <v>0</v>
      </c>
      <c r="D165" s="263">
        <f t="shared" si="53"/>
        <v>0</v>
      </c>
      <c r="E165" s="125"/>
      <c r="F165" s="125"/>
      <c r="G165" s="125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311"/>
      <c r="AL165" s="131"/>
      <c r="AM165" s="65" t="s">
        <v>654</v>
      </c>
      <c r="AN165" s="65"/>
      <c r="AO165" s="65"/>
      <c r="AP165" s="65"/>
      <c r="AQ165" s="65"/>
      <c r="AR165" s="65"/>
      <c r="AS165" s="66"/>
    </row>
    <row r="166" spans="1:45" s="67" customFormat="1" ht="14.15" customHeight="1" x14ac:dyDescent="0.2">
      <c r="A166" s="145" t="s">
        <v>1787</v>
      </c>
      <c r="B166" s="157" t="s">
        <v>1788</v>
      </c>
      <c r="C166" s="258">
        <f t="shared" si="52"/>
        <v>0</v>
      </c>
      <c r="D166" s="263">
        <f t="shared" si="53"/>
        <v>0</v>
      </c>
      <c r="E166" s="125"/>
      <c r="F166" s="125"/>
      <c r="G166" s="125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311"/>
      <c r="AL166" s="131"/>
      <c r="AM166" s="65" t="s">
        <v>654</v>
      </c>
      <c r="AN166" s="65"/>
      <c r="AO166" s="65"/>
      <c r="AP166" s="65"/>
      <c r="AQ166" s="65"/>
      <c r="AR166" s="65"/>
      <c r="AS166" s="66"/>
    </row>
    <row r="167" spans="1:45" s="67" customFormat="1" ht="14.15" customHeight="1" x14ac:dyDescent="0.2">
      <c r="A167" s="145" t="s">
        <v>1789</v>
      </c>
      <c r="B167" s="157" t="s">
        <v>2397</v>
      </c>
      <c r="C167" s="258">
        <f t="shared" si="52"/>
        <v>0</v>
      </c>
      <c r="D167" s="263">
        <f t="shared" si="53"/>
        <v>0</v>
      </c>
      <c r="E167" s="125"/>
      <c r="F167" s="125"/>
      <c r="G167" s="125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311"/>
      <c r="AL167" s="131"/>
      <c r="AM167" s="65" t="s">
        <v>654</v>
      </c>
      <c r="AN167" s="65"/>
      <c r="AO167" s="65"/>
      <c r="AP167" s="65"/>
      <c r="AQ167" s="65"/>
      <c r="AR167" s="65"/>
      <c r="AS167" s="66"/>
    </row>
    <row r="168" spans="1:45" s="67" customFormat="1" ht="14.15" customHeight="1" x14ac:dyDescent="0.2">
      <c r="A168" s="145" t="s">
        <v>1790</v>
      </c>
      <c r="B168" s="157" t="s">
        <v>1791</v>
      </c>
      <c r="C168" s="258">
        <f t="shared" si="52"/>
        <v>0</v>
      </c>
      <c r="D168" s="263">
        <f t="shared" si="53"/>
        <v>0</v>
      </c>
      <c r="E168" s="125"/>
      <c r="F168" s="125"/>
      <c r="G168" s="125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311"/>
      <c r="AL168" s="131"/>
      <c r="AM168" s="65" t="s">
        <v>654</v>
      </c>
      <c r="AN168" s="65"/>
      <c r="AO168" s="65"/>
      <c r="AP168" s="65"/>
      <c r="AQ168" s="65"/>
      <c r="AR168" s="65"/>
      <c r="AS168" s="66"/>
    </row>
    <row r="169" spans="1:45" s="67" customFormat="1" ht="14.15" customHeight="1" x14ac:dyDescent="0.2">
      <c r="A169" s="145" t="s">
        <v>1792</v>
      </c>
      <c r="B169" s="157" t="s">
        <v>1793</v>
      </c>
      <c r="C169" s="258">
        <f t="shared" si="52"/>
        <v>0</v>
      </c>
      <c r="D169" s="263">
        <f t="shared" si="53"/>
        <v>0</v>
      </c>
      <c r="E169" s="125"/>
      <c r="F169" s="125"/>
      <c r="G169" s="125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311"/>
      <c r="AL169" s="131"/>
      <c r="AM169" s="65" t="s">
        <v>654</v>
      </c>
      <c r="AN169" s="65"/>
      <c r="AO169" s="65"/>
      <c r="AP169" s="65"/>
      <c r="AQ169" s="65"/>
      <c r="AR169" s="65"/>
      <c r="AS169" s="66"/>
    </row>
    <row r="170" spans="1:45" s="67" customFormat="1" ht="14.15" customHeight="1" x14ac:dyDescent="0.2">
      <c r="A170" s="145" t="s">
        <v>1794</v>
      </c>
      <c r="B170" s="157" t="s">
        <v>1795</v>
      </c>
      <c r="C170" s="258">
        <f t="shared" si="52"/>
        <v>0</v>
      </c>
      <c r="D170" s="263">
        <f t="shared" si="53"/>
        <v>0</v>
      </c>
      <c r="E170" s="125"/>
      <c r="F170" s="125"/>
      <c r="G170" s="125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311"/>
      <c r="AL170" s="131"/>
      <c r="AM170" s="65" t="s">
        <v>654</v>
      </c>
      <c r="AN170" s="65"/>
      <c r="AO170" s="65"/>
      <c r="AP170" s="65"/>
      <c r="AQ170" s="65"/>
      <c r="AR170" s="65"/>
      <c r="AS170" s="66"/>
    </row>
    <row r="171" spans="1:45" s="67" customFormat="1" ht="14.15" customHeight="1" x14ac:dyDescent="0.2">
      <c r="A171" s="145" t="s">
        <v>1796</v>
      </c>
      <c r="B171" s="157" t="s">
        <v>1797</v>
      </c>
      <c r="C171" s="258">
        <f t="shared" si="52"/>
        <v>0</v>
      </c>
      <c r="D171" s="263">
        <f t="shared" si="53"/>
        <v>0</v>
      </c>
      <c r="E171" s="125"/>
      <c r="F171" s="125"/>
      <c r="G171" s="125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311"/>
      <c r="AL171" s="131"/>
      <c r="AM171" s="65" t="s">
        <v>654</v>
      </c>
      <c r="AN171" s="65"/>
      <c r="AO171" s="65"/>
      <c r="AP171" s="65"/>
      <c r="AQ171" s="65"/>
      <c r="AR171" s="65"/>
      <c r="AS171" s="66"/>
    </row>
    <row r="172" spans="1:45" s="67" customFormat="1" ht="14.15" customHeight="1" x14ac:dyDescent="0.2">
      <c r="A172" s="145" t="s">
        <v>1798</v>
      </c>
      <c r="B172" s="157" t="s">
        <v>1799</v>
      </c>
      <c r="C172" s="258">
        <f t="shared" si="52"/>
        <v>0</v>
      </c>
      <c r="D172" s="263">
        <f t="shared" si="53"/>
        <v>0</v>
      </c>
      <c r="E172" s="125"/>
      <c r="F172" s="125"/>
      <c r="G172" s="125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311"/>
      <c r="AL172" s="131"/>
      <c r="AM172" s="65" t="s">
        <v>654</v>
      </c>
      <c r="AN172" s="65"/>
      <c r="AO172" s="65"/>
      <c r="AP172" s="65"/>
      <c r="AQ172" s="65"/>
      <c r="AR172" s="65"/>
      <c r="AS172" s="66"/>
    </row>
    <row r="173" spans="1:45" s="67" customFormat="1" ht="14.15" customHeight="1" x14ac:dyDescent="0.2">
      <c r="A173" s="145" t="s">
        <v>1800</v>
      </c>
      <c r="B173" s="157" t="s">
        <v>1801</v>
      </c>
      <c r="C173" s="258">
        <f t="shared" si="52"/>
        <v>0</v>
      </c>
      <c r="D173" s="263">
        <f t="shared" si="53"/>
        <v>0</v>
      </c>
      <c r="E173" s="125"/>
      <c r="F173" s="125"/>
      <c r="G173" s="125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311"/>
      <c r="AL173" s="131"/>
      <c r="AM173" s="65" t="s">
        <v>654</v>
      </c>
      <c r="AN173" s="65"/>
      <c r="AO173" s="65"/>
      <c r="AP173" s="65"/>
      <c r="AQ173" s="65"/>
      <c r="AR173" s="65"/>
      <c r="AS173" s="66"/>
    </row>
    <row r="174" spans="1:45" s="67" customFormat="1" ht="14.15" customHeight="1" x14ac:dyDescent="0.2">
      <c r="A174" s="145"/>
      <c r="B174" s="158" t="s">
        <v>2689</v>
      </c>
      <c r="C174" s="258">
        <f t="shared" si="52"/>
        <v>0</v>
      </c>
      <c r="D174" s="263">
        <f t="shared" si="53"/>
        <v>0</v>
      </c>
      <c r="E174" s="125"/>
      <c r="F174" s="125"/>
      <c r="G174" s="125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311"/>
      <c r="AL174" s="131"/>
      <c r="AM174" s="65" t="s">
        <v>654</v>
      </c>
      <c r="AN174" s="65"/>
      <c r="AO174" s="65"/>
      <c r="AP174" s="65"/>
      <c r="AQ174" s="65"/>
      <c r="AR174" s="65"/>
      <c r="AS174" s="66"/>
    </row>
    <row r="175" spans="1:45" s="67" customFormat="1" ht="14.15" customHeight="1" x14ac:dyDescent="0.2">
      <c r="A175" s="145"/>
      <c r="B175" s="158" t="s">
        <v>2690</v>
      </c>
      <c r="C175" s="258">
        <f t="shared" si="52"/>
        <v>0</v>
      </c>
      <c r="D175" s="263">
        <f t="shared" si="53"/>
        <v>0</v>
      </c>
      <c r="E175" s="125"/>
      <c r="F175" s="125"/>
      <c r="G175" s="125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311"/>
      <c r="AL175" s="131"/>
      <c r="AM175" s="65" t="s">
        <v>654</v>
      </c>
      <c r="AN175" s="65"/>
      <c r="AO175" s="65"/>
      <c r="AP175" s="65"/>
      <c r="AQ175" s="65"/>
      <c r="AR175" s="65"/>
      <c r="AS175" s="66"/>
    </row>
    <row r="176" spans="1:45" s="67" customFormat="1" ht="14.15" customHeight="1" x14ac:dyDescent="0.2">
      <c r="A176" s="145"/>
      <c r="B176" s="158" t="s">
        <v>2691</v>
      </c>
      <c r="C176" s="377">
        <f t="shared" si="52"/>
        <v>0</v>
      </c>
      <c r="D176" s="375">
        <f t="shared" si="53"/>
        <v>0</v>
      </c>
      <c r="E176" s="125"/>
      <c r="F176" s="125"/>
      <c r="G176" s="125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311"/>
      <c r="AL176" s="131"/>
      <c r="AM176" s="65" t="s">
        <v>654</v>
      </c>
      <c r="AN176" s="65"/>
      <c r="AO176" s="65"/>
      <c r="AP176" s="65"/>
      <c r="AQ176" s="65"/>
      <c r="AR176" s="65"/>
      <c r="AS176" s="66"/>
    </row>
    <row r="177" spans="1:45" s="67" customFormat="1" ht="14.15" customHeight="1" x14ac:dyDescent="0.2">
      <c r="A177" s="145"/>
      <c r="B177" s="158" t="s">
        <v>2692</v>
      </c>
      <c r="C177" s="258">
        <f t="shared" si="52"/>
        <v>0</v>
      </c>
      <c r="D177" s="263">
        <f t="shared" si="53"/>
        <v>0</v>
      </c>
      <c r="E177" s="125"/>
      <c r="F177" s="125"/>
      <c r="G177" s="125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311"/>
      <c r="AL177" s="131"/>
      <c r="AM177" s="65" t="s">
        <v>654</v>
      </c>
      <c r="AN177" s="65"/>
      <c r="AO177" s="65"/>
      <c r="AP177" s="65"/>
      <c r="AQ177" s="65"/>
      <c r="AR177" s="65"/>
      <c r="AS177" s="66"/>
    </row>
    <row r="178" spans="1:45" s="67" customFormat="1" ht="14.15" customHeight="1" x14ac:dyDescent="0.2">
      <c r="A178" s="145"/>
      <c r="B178" s="158" t="s">
        <v>2693</v>
      </c>
      <c r="C178" s="258">
        <f t="shared" si="52"/>
        <v>0</v>
      </c>
      <c r="D178" s="263">
        <f t="shared" si="53"/>
        <v>0</v>
      </c>
      <c r="E178" s="125"/>
      <c r="F178" s="125"/>
      <c r="G178" s="125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311"/>
      <c r="AL178" s="131"/>
      <c r="AM178" s="65" t="s">
        <v>654</v>
      </c>
      <c r="AN178" s="65"/>
      <c r="AO178" s="65"/>
      <c r="AP178" s="65"/>
      <c r="AQ178" s="65"/>
      <c r="AR178" s="65"/>
      <c r="AS178" s="66"/>
    </row>
    <row r="179" spans="1:45" s="67" customFormat="1" ht="14.15" customHeight="1" x14ac:dyDescent="0.2">
      <c r="A179" s="145"/>
      <c r="B179" s="157" t="s">
        <v>1754</v>
      </c>
      <c r="C179" s="258">
        <f t="shared" si="52"/>
        <v>0</v>
      </c>
      <c r="D179" s="263">
        <f t="shared" si="53"/>
        <v>0</v>
      </c>
      <c r="E179" s="125"/>
      <c r="F179" s="125"/>
      <c r="G179" s="125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311"/>
      <c r="AL179" s="131"/>
      <c r="AM179" s="65" t="s">
        <v>654</v>
      </c>
      <c r="AN179" s="65"/>
      <c r="AO179" s="65"/>
      <c r="AP179" s="65"/>
      <c r="AQ179" s="65"/>
      <c r="AR179" s="65"/>
      <c r="AS179" s="66"/>
    </row>
    <row r="180" spans="1:45" s="72" customFormat="1" ht="14.15" customHeight="1" x14ac:dyDescent="0.2">
      <c r="A180" s="159"/>
      <c r="B180" s="160" t="s">
        <v>2694</v>
      </c>
      <c r="C180" s="258">
        <f t="shared" si="52"/>
        <v>0</v>
      </c>
      <c r="D180" s="263">
        <f t="shared" si="53"/>
        <v>0</v>
      </c>
      <c r="E180" s="125"/>
      <c r="F180" s="125"/>
      <c r="G180" s="125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311"/>
      <c r="AL180" s="131"/>
      <c r="AM180" s="65" t="s">
        <v>654</v>
      </c>
      <c r="AN180" s="65"/>
      <c r="AO180" s="65"/>
      <c r="AP180" s="65"/>
      <c r="AQ180" s="65"/>
      <c r="AR180" s="65"/>
      <c r="AS180" s="71"/>
    </row>
    <row r="181" spans="1:45" s="75" customFormat="1" ht="14.15" customHeight="1" x14ac:dyDescent="0.2">
      <c r="A181" s="153"/>
      <c r="B181" s="161" t="s">
        <v>467</v>
      </c>
      <c r="C181" s="260">
        <f>SUM(C157:C180)</f>
        <v>49</v>
      </c>
      <c r="D181" s="260">
        <f>SUM(D157:D180)</f>
        <v>44</v>
      </c>
      <c r="E181" s="260">
        <f>SUM(E157:E180)</f>
        <v>44</v>
      </c>
      <c r="F181" s="260">
        <f>SUM(F157:F180)</f>
        <v>0</v>
      </c>
      <c r="G181" s="260">
        <f>SUM(G157:G180)</f>
        <v>5</v>
      </c>
      <c r="H181" s="891"/>
      <c r="I181" s="892"/>
      <c r="J181" s="892"/>
      <c r="K181" s="892"/>
      <c r="L181" s="892"/>
      <c r="M181" s="892"/>
      <c r="N181" s="892"/>
      <c r="O181" s="892"/>
      <c r="P181" s="892"/>
      <c r="Q181" s="892"/>
      <c r="R181" s="892"/>
      <c r="S181" s="892"/>
      <c r="T181" s="892"/>
      <c r="U181" s="892"/>
      <c r="V181" s="892"/>
      <c r="W181" s="892"/>
      <c r="X181" s="892"/>
      <c r="Y181" s="892"/>
      <c r="Z181" s="893"/>
      <c r="AA181" s="260">
        <f t="shared" ref="AA181:AJ181" si="54">SUM(AA157:AA180)</f>
        <v>0</v>
      </c>
      <c r="AB181" s="260">
        <f t="shared" si="54"/>
        <v>23</v>
      </c>
      <c r="AC181" s="260">
        <f t="shared" si="54"/>
        <v>26</v>
      </c>
      <c r="AD181" s="260">
        <f t="shared" si="54"/>
        <v>0</v>
      </c>
      <c r="AE181" s="260">
        <f t="shared" si="54"/>
        <v>0</v>
      </c>
      <c r="AF181" s="260">
        <f t="shared" si="54"/>
        <v>0</v>
      </c>
      <c r="AG181" s="260">
        <f t="shared" si="54"/>
        <v>0</v>
      </c>
      <c r="AH181" s="260">
        <f t="shared" si="54"/>
        <v>0</v>
      </c>
      <c r="AI181" s="260">
        <f t="shared" si="54"/>
        <v>0</v>
      </c>
      <c r="AJ181" s="260">
        <f t="shared" si="54"/>
        <v>0</v>
      </c>
      <c r="AK181" s="306"/>
      <c r="AL181" s="260"/>
      <c r="AM181" s="73"/>
      <c r="AN181" s="73"/>
      <c r="AO181" s="73"/>
      <c r="AP181" s="73"/>
      <c r="AQ181" s="73"/>
      <c r="AR181" s="73"/>
      <c r="AS181" s="74"/>
    </row>
    <row r="182" spans="1:45" s="67" customFormat="1" ht="14.15" customHeight="1" x14ac:dyDescent="0.2">
      <c r="A182" s="153"/>
      <c r="B182" s="161" t="s">
        <v>4355</v>
      </c>
      <c r="C182" s="913"/>
      <c r="D182" s="913"/>
      <c r="E182" s="913"/>
      <c r="F182" s="913"/>
      <c r="G182" s="913"/>
      <c r="H182" s="913"/>
      <c r="I182" s="913"/>
      <c r="J182" s="913"/>
      <c r="K182" s="913"/>
      <c r="L182" s="913"/>
      <c r="M182" s="913"/>
      <c r="N182" s="913"/>
      <c r="O182" s="913"/>
      <c r="P182" s="913"/>
      <c r="Q182" s="913"/>
      <c r="R182" s="913"/>
      <c r="S182" s="913"/>
      <c r="T182" s="913"/>
      <c r="U182" s="913"/>
      <c r="V182" s="913"/>
      <c r="W182" s="913"/>
      <c r="X182" s="913"/>
      <c r="Y182" s="913"/>
      <c r="Z182" s="913"/>
      <c r="AA182" s="913"/>
      <c r="AB182" s="913"/>
      <c r="AC182" s="913"/>
      <c r="AD182" s="913"/>
      <c r="AE182" s="913"/>
      <c r="AF182" s="913"/>
      <c r="AG182" s="913"/>
      <c r="AH182" s="913"/>
      <c r="AI182" s="913"/>
      <c r="AJ182" s="913"/>
      <c r="AK182" s="913"/>
      <c r="AL182" s="913"/>
      <c r="AM182" s="65" t="s">
        <v>654</v>
      </c>
      <c r="AN182" s="65"/>
      <c r="AO182" s="65"/>
      <c r="AP182" s="65"/>
      <c r="AQ182" s="65"/>
      <c r="AR182" s="65"/>
      <c r="AS182" s="66"/>
    </row>
    <row r="183" spans="1:45" s="89" customFormat="1" ht="14.15" customHeight="1" x14ac:dyDescent="0.2">
      <c r="A183" s="162"/>
      <c r="B183" s="163" t="s">
        <v>2695</v>
      </c>
      <c r="C183" s="258">
        <f t="shared" si="52"/>
        <v>0</v>
      </c>
      <c r="D183" s="263">
        <f t="shared" ref="D183:D193" si="55">SUM(E183:F183)</f>
        <v>0</v>
      </c>
      <c r="E183" s="125"/>
      <c r="F183" s="125"/>
      <c r="G183" s="125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311"/>
      <c r="AL183" s="131"/>
      <c r="AM183" s="65" t="s">
        <v>654</v>
      </c>
      <c r="AN183" s="65"/>
      <c r="AO183" s="65"/>
      <c r="AP183" s="65"/>
      <c r="AQ183" s="65"/>
      <c r="AR183" s="65"/>
      <c r="AS183" s="88"/>
    </row>
    <row r="184" spans="1:45" s="91" customFormat="1" ht="14.15" customHeight="1" x14ac:dyDescent="0.2">
      <c r="A184" s="162"/>
      <c r="B184" s="163" t="s">
        <v>2696</v>
      </c>
      <c r="C184" s="258">
        <f t="shared" si="52"/>
        <v>0</v>
      </c>
      <c r="D184" s="263">
        <f t="shared" si="55"/>
        <v>0</v>
      </c>
      <c r="E184" s="125"/>
      <c r="F184" s="125"/>
      <c r="G184" s="125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311"/>
      <c r="AL184" s="131"/>
      <c r="AM184" s="65" t="s">
        <v>654</v>
      </c>
      <c r="AN184" s="65"/>
      <c r="AO184" s="65"/>
      <c r="AP184" s="65"/>
      <c r="AQ184" s="65"/>
      <c r="AR184" s="65"/>
      <c r="AS184" s="90"/>
    </row>
    <row r="185" spans="1:45" s="91" customFormat="1" ht="14.15" customHeight="1" x14ac:dyDescent="0.2">
      <c r="A185" s="162"/>
      <c r="B185" s="163" t="s">
        <v>2697</v>
      </c>
      <c r="C185" s="258">
        <f t="shared" si="52"/>
        <v>0</v>
      </c>
      <c r="D185" s="263">
        <f t="shared" si="55"/>
        <v>0</v>
      </c>
      <c r="E185" s="125"/>
      <c r="F185" s="125"/>
      <c r="G185" s="125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311"/>
      <c r="AL185" s="131"/>
      <c r="AM185" s="65" t="s">
        <v>654</v>
      </c>
      <c r="AN185" s="65"/>
      <c r="AO185" s="65"/>
      <c r="AP185" s="65"/>
      <c r="AQ185" s="65"/>
      <c r="AR185" s="65"/>
      <c r="AS185" s="90"/>
    </row>
    <row r="186" spans="1:45" s="91" customFormat="1" ht="14.15" customHeight="1" x14ac:dyDescent="0.2">
      <c r="A186" s="162"/>
      <c r="B186" s="163" t="s">
        <v>2698</v>
      </c>
      <c r="C186" s="258">
        <f t="shared" si="52"/>
        <v>0</v>
      </c>
      <c r="D186" s="263">
        <f t="shared" si="55"/>
        <v>0</v>
      </c>
      <c r="E186" s="125"/>
      <c r="F186" s="125"/>
      <c r="G186" s="125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311"/>
      <c r="AL186" s="131"/>
      <c r="AM186" s="65" t="s">
        <v>654</v>
      </c>
      <c r="AN186" s="65"/>
      <c r="AO186" s="65"/>
      <c r="AP186" s="65"/>
      <c r="AQ186" s="65"/>
      <c r="AR186" s="65"/>
      <c r="AS186" s="90"/>
    </row>
    <row r="187" spans="1:45" s="91" customFormat="1" ht="14.15" customHeight="1" x14ac:dyDescent="0.2">
      <c r="A187" s="164"/>
      <c r="B187" s="163" t="s">
        <v>2699</v>
      </c>
      <c r="C187" s="258">
        <f t="shared" si="52"/>
        <v>0</v>
      </c>
      <c r="D187" s="263">
        <f t="shared" si="55"/>
        <v>0</v>
      </c>
      <c r="E187" s="125"/>
      <c r="F187" s="125"/>
      <c r="G187" s="125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311"/>
      <c r="AL187" s="131"/>
      <c r="AM187" s="65" t="s">
        <v>654</v>
      </c>
      <c r="AN187" s="65"/>
      <c r="AO187" s="65"/>
      <c r="AP187" s="65"/>
      <c r="AQ187" s="65"/>
      <c r="AR187" s="65"/>
      <c r="AS187" s="90"/>
    </row>
    <row r="188" spans="1:45" s="91" customFormat="1" ht="14.15" customHeight="1" x14ac:dyDescent="0.2">
      <c r="A188" s="164"/>
      <c r="B188" s="163" t="s">
        <v>2700</v>
      </c>
      <c r="C188" s="258">
        <f t="shared" si="52"/>
        <v>0</v>
      </c>
      <c r="D188" s="263">
        <f t="shared" si="55"/>
        <v>0</v>
      </c>
      <c r="E188" s="125"/>
      <c r="F188" s="125"/>
      <c r="G188" s="125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311"/>
      <c r="AL188" s="131"/>
      <c r="AM188" s="65" t="s">
        <v>654</v>
      </c>
      <c r="AN188" s="65"/>
      <c r="AO188" s="65"/>
      <c r="AP188" s="65"/>
      <c r="AQ188" s="65"/>
      <c r="AR188" s="65"/>
      <c r="AS188" s="90"/>
    </row>
    <row r="189" spans="1:45" s="91" customFormat="1" ht="14.15" customHeight="1" x14ac:dyDescent="0.2">
      <c r="A189" s="164"/>
      <c r="B189" s="163" t="s">
        <v>2701</v>
      </c>
      <c r="C189" s="258">
        <f t="shared" si="52"/>
        <v>0</v>
      </c>
      <c r="D189" s="263">
        <f t="shared" si="55"/>
        <v>0</v>
      </c>
      <c r="E189" s="125"/>
      <c r="F189" s="125"/>
      <c r="G189" s="125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311"/>
      <c r="AL189" s="131"/>
      <c r="AM189" s="65" t="s">
        <v>654</v>
      </c>
      <c r="AN189" s="65"/>
      <c r="AO189" s="65"/>
      <c r="AP189" s="65"/>
      <c r="AQ189" s="65"/>
      <c r="AR189" s="65"/>
      <c r="AS189" s="90"/>
    </row>
    <row r="190" spans="1:45" s="91" customFormat="1" ht="14.15" customHeight="1" x14ac:dyDescent="0.2">
      <c r="A190" s="164"/>
      <c r="B190" s="163" t="s">
        <v>2702</v>
      </c>
      <c r="C190" s="258">
        <f t="shared" si="52"/>
        <v>0</v>
      </c>
      <c r="D190" s="263">
        <f t="shared" si="55"/>
        <v>0</v>
      </c>
      <c r="E190" s="125"/>
      <c r="F190" s="125"/>
      <c r="G190" s="125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311"/>
      <c r="AL190" s="131"/>
      <c r="AM190" s="65" t="s">
        <v>654</v>
      </c>
      <c r="AN190" s="65"/>
      <c r="AO190" s="65"/>
      <c r="AP190" s="65"/>
      <c r="AQ190" s="65"/>
      <c r="AR190" s="65"/>
      <c r="AS190" s="90"/>
    </row>
    <row r="191" spans="1:45" s="91" customFormat="1" ht="14.15" customHeight="1" x14ac:dyDescent="0.2">
      <c r="A191" s="164"/>
      <c r="B191" s="163" t="s">
        <v>2703</v>
      </c>
      <c r="C191" s="258">
        <f t="shared" si="52"/>
        <v>0</v>
      </c>
      <c r="D191" s="263">
        <f t="shared" si="55"/>
        <v>0</v>
      </c>
      <c r="E191" s="125"/>
      <c r="F191" s="125"/>
      <c r="G191" s="125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311"/>
      <c r="AL191" s="131"/>
      <c r="AM191" s="65" t="s">
        <v>654</v>
      </c>
      <c r="AN191" s="65"/>
      <c r="AO191" s="65"/>
      <c r="AP191" s="65"/>
      <c r="AQ191" s="65"/>
      <c r="AR191" s="65"/>
      <c r="AS191" s="90"/>
    </row>
    <row r="192" spans="1:45" s="91" customFormat="1" ht="14.15" customHeight="1" x14ac:dyDescent="0.2">
      <c r="A192" s="164"/>
      <c r="B192" s="163" t="s">
        <v>2704</v>
      </c>
      <c r="C192" s="258">
        <f t="shared" si="52"/>
        <v>0</v>
      </c>
      <c r="D192" s="263">
        <f t="shared" si="55"/>
        <v>0</v>
      </c>
      <c r="E192" s="125"/>
      <c r="F192" s="125"/>
      <c r="G192" s="125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311"/>
      <c r="AL192" s="131"/>
      <c r="AM192" s="65" t="s">
        <v>654</v>
      </c>
      <c r="AN192" s="65"/>
      <c r="AO192" s="65"/>
      <c r="AP192" s="65"/>
      <c r="AQ192" s="65"/>
      <c r="AR192" s="65"/>
      <c r="AS192" s="90"/>
    </row>
    <row r="193" spans="1:45" s="93" customFormat="1" ht="14.15" customHeight="1" x14ac:dyDescent="0.2">
      <c r="A193" s="164"/>
      <c r="B193" s="163" t="s">
        <v>2705</v>
      </c>
      <c r="C193" s="258">
        <f t="shared" si="52"/>
        <v>0</v>
      </c>
      <c r="D193" s="263">
        <f t="shared" si="55"/>
        <v>0</v>
      </c>
      <c r="E193" s="125"/>
      <c r="F193" s="125"/>
      <c r="G193" s="125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311"/>
      <c r="AL193" s="131"/>
      <c r="AM193" s="65" t="s">
        <v>654</v>
      </c>
      <c r="AN193" s="65"/>
      <c r="AO193" s="65"/>
      <c r="AP193" s="65"/>
      <c r="AQ193" s="65"/>
      <c r="AR193" s="65"/>
      <c r="AS193" s="92"/>
    </row>
    <row r="194" spans="1:45" s="75" customFormat="1" ht="14.15" customHeight="1" x14ac:dyDescent="0.2">
      <c r="A194" s="238"/>
      <c r="B194" s="161" t="s">
        <v>467</v>
      </c>
      <c r="C194" s="260">
        <f>SUM(C183:C193)</f>
        <v>0</v>
      </c>
      <c r="D194" s="260">
        <f>SUM(D183:D193)</f>
        <v>0</v>
      </c>
      <c r="E194" s="260">
        <f>SUM(E183:E193)</f>
        <v>0</v>
      </c>
      <c r="F194" s="260">
        <f>SUM(F183:F193)</f>
        <v>0</v>
      </c>
      <c r="G194" s="260">
        <f>SUM(G183:G193)</f>
        <v>0</v>
      </c>
      <c r="H194" s="891"/>
      <c r="I194" s="892"/>
      <c r="J194" s="892"/>
      <c r="K194" s="892"/>
      <c r="L194" s="892"/>
      <c r="M194" s="892"/>
      <c r="N194" s="892"/>
      <c r="O194" s="892"/>
      <c r="P194" s="892"/>
      <c r="Q194" s="892"/>
      <c r="R194" s="892"/>
      <c r="S194" s="892"/>
      <c r="T194" s="892"/>
      <c r="U194" s="892"/>
      <c r="V194" s="892"/>
      <c r="W194" s="892"/>
      <c r="X194" s="892"/>
      <c r="Y194" s="892"/>
      <c r="Z194" s="893"/>
      <c r="AA194" s="260">
        <f>SUM(AA183:AA193)</f>
        <v>0</v>
      </c>
      <c r="AB194" s="260">
        <f t="shared" ref="AB194:AJ194" si="56">SUM(AB183:AB193)</f>
        <v>0</v>
      </c>
      <c r="AC194" s="260">
        <f t="shared" si="56"/>
        <v>0</v>
      </c>
      <c r="AD194" s="260">
        <f t="shared" si="56"/>
        <v>0</v>
      </c>
      <c r="AE194" s="260">
        <f t="shared" si="56"/>
        <v>0</v>
      </c>
      <c r="AF194" s="260">
        <f t="shared" si="56"/>
        <v>0</v>
      </c>
      <c r="AG194" s="260">
        <f t="shared" si="56"/>
        <v>0</v>
      </c>
      <c r="AH194" s="260">
        <f t="shared" si="56"/>
        <v>0</v>
      </c>
      <c r="AI194" s="260">
        <f t="shared" si="56"/>
        <v>0</v>
      </c>
      <c r="AJ194" s="260">
        <f t="shared" si="56"/>
        <v>0</v>
      </c>
      <c r="AK194" s="313"/>
      <c r="AL194" s="133"/>
      <c r="AM194" s="73"/>
      <c r="AN194" s="73"/>
      <c r="AO194" s="73"/>
      <c r="AP194" s="73"/>
      <c r="AQ194" s="73"/>
      <c r="AR194" s="73"/>
      <c r="AS194" s="74"/>
    </row>
    <row r="195" spans="1:45" s="96" customFormat="1" ht="14.15" customHeight="1" x14ac:dyDescent="0.2">
      <c r="A195" s="327"/>
      <c r="B195" s="144" t="s">
        <v>1859</v>
      </c>
      <c r="C195" s="913"/>
      <c r="D195" s="913"/>
      <c r="E195" s="913"/>
      <c r="F195" s="913"/>
      <c r="G195" s="913"/>
      <c r="H195" s="913"/>
      <c r="I195" s="913"/>
      <c r="J195" s="913"/>
      <c r="K195" s="913"/>
      <c r="L195" s="913"/>
      <c r="M195" s="913"/>
      <c r="N195" s="913"/>
      <c r="O195" s="913"/>
      <c r="P195" s="913"/>
      <c r="Q195" s="913"/>
      <c r="R195" s="913"/>
      <c r="S195" s="913"/>
      <c r="T195" s="913"/>
      <c r="U195" s="913"/>
      <c r="V195" s="913"/>
      <c r="W195" s="913"/>
      <c r="X195" s="913"/>
      <c r="Y195" s="913"/>
      <c r="Z195" s="913"/>
      <c r="AA195" s="913"/>
      <c r="AB195" s="913"/>
      <c r="AC195" s="913"/>
      <c r="AD195" s="913"/>
      <c r="AE195" s="913"/>
      <c r="AF195" s="913"/>
      <c r="AG195" s="913"/>
      <c r="AH195" s="913"/>
      <c r="AI195" s="913"/>
      <c r="AJ195" s="913"/>
      <c r="AK195" s="913"/>
      <c r="AL195" s="913"/>
      <c r="AM195" s="94" t="s">
        <v>654</v>
      </c>
      <c r="AN195" s="94"/>
      <c r="AO195" s="94"/>
      <c r="AP195" s="94"/>
      <c r="AQ195" s="94"/>
      <c r="AR195" s="94"/>
      <c r="AS195" s="95"/>
    </row>
    <row r="196" spans="1:45" s="98" customFormat="1" ht="14.15" customHeight="1" x14ac:dyDescent="0.2">
      <c r="A196" s="288" t="s">
        <v>4187</v>
      </c>
      <c r="B196" s="289" t="s">
        <v>4204</v>
      </c>
      <c r="C196" s="359">
        <f t="shared" si="52"/>
        <v>356</v>
      </c>
      <c r="D196" s="353">
        <f t="shared" ref="D196:D212" si="57">SUM(E196:F196)</f>
        <v>356</v>
      </c>
      <c r="E196" s="125">
        <v>356</v>
      </c>
      <c r="F196" s="125"/>
      <c r="G196" s="125"/>
      <c r="H196" s="126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1"/>
      <c r="U196" s="131"/>
      <c r="V196" s="131"/>
      <c r="W196" s="131"/>
      <c r="X196" s="131"/>
      <c r="Y196" s="131"/>
      <c r="Z196" s="131"/>
      <c r="AA196" s="132">
        <v>356</v>
      </c>
      <c r="AB196" s="132"/>
      <c r="AC196" s="132"/>
      <c r="AD196" s="132"/>
      <c r="AE196" s="132"/>
      <c r="AF196" s="132"/>
      <c r="AG196" s="132"/>
      <c r="AH196" s="132"/>
      <c r="AI196" s="132"/>
      <c r="AJ196" s="125"/>
      <c r="AK196" s="310">
        <v>38670</v>
      </c>
      <c r="AL196" s="310">
        <f t="shared" ref="AL196:AL212" si="58">AK196*E196</f>
        <v>13766520</v>
      </c>
      <c r="AM196" s="65" t="s">
        <v>654</v>
      </c>
      <c r="AN196" s="73"/>
      <c r="AO196" s="73"/>
      <c r="AP196" s="73"/>
      <c r="AQ196" s="73"/>
      <c r="AR196" s="73"/>
      <c r="AS196" s="97"/>
    </row>
    <row r="197" spans="1:45" s="98" customFormat="1" ht="14.15" customHeight="1" x14ac:dyDescent="0.2">
      <c r="A197" s="288" t="s">
        <v>4188</v>
      </c>
      <c r="B197" s="289" t="s">
        <v>4205</v>
      </c>
      <c r="C197" s="359">
        <f t="shared" si="52"/>
        <v>1772</v>
      </c>
      <c r="D197" s="353">
        <f t="shared" si="57"/>
        <v>1772</v>
      </c>
      <c r="E197" s="125">
        <v>1772</v>
      </c>
      <c r="F197" s="125"/>
      <c r="G197" s="125"/>
      <c r="H197" s="126"/>
      <c r="I197" s="131"/>
      <c r="J197" s="131"/>
      <c r="K197" s="131"/>
      <c r="L197" s="131"/>
      <c r="M197" s="131"/>
      <c r="N197" s="131"/>
      <c r="O197" s="131"/>
      <c r="P197" s="131"/>
      <c r="Q197" s="131"/>
      <c r="R197" s="131"/>
      <c r="S197" s="131"/>
      <c r="T197" s="131"/>
      <c r="U197" s="131"/>
      <c r="V197" s="131"/>
      <c r="W197" s="131"/>
      <c r="X197" s="131"/>
      <c r="Y197" s="131"/>
      <c r="Z197" s="131"/>
      <c r="AA197" s="132">
        <v>1772</v>
      </c>
      <c r="AB197" s="132"/>
      <c r="AC197" s="132"/>
      <c r="AD197" s="132"/>
      <c r="AE197" s="132"/>
      <c r="AF197" s="132"/>
      <c r="AG197" s="132"/>
      <c r="AH197" s="132"/>
      <c r="AI197" s="132"/>
      <c r="AJ197" s="125"/>
      <c r="AK197" s="310">
        <v>43530</v>
      </c>
      <c r="AL197" s="310">
        <f t="shared" si="58"/>
        <v>77135160</v>
      </c>
      <c r="AM197" s="65" t="s">
        <v>654</v>
      </c>
      <c r="AN197" s="73"/>
      <c r="AO197" s="73"/>
      <c r="AP197" s="73"/>
      <c r="AQ197" s="73"/>
      <c r="AR197" s="73"/>
      <c r="AS197" s="97"/>
    </row>
    <row r="198" spans="1:45" s="98" customFormat="1" ht="14.15" customHeight="1" x14ac:dyDescent="0.2">
      <c r="A198" s="288" t="s">
        <v>4189</v>
      </c>
      <c r="B198" s="289" t="s">
        <v>4206</v>
      </c>
      <c r="C198" s="359">
        <f t="shared" si="52"/>
        <v>0</v>
      </c>
      <c r="D198" s="353">
        <f t="shared" si="57"/>
        <v>0</v>
      </c>
      <c r="E198" s="125"/>
      <c r="F198" s="125"/>
      <c r="G198" s="125"/>
      <c r="H198" s="126"/>
      <c r="I198" s="131"/>
      <c r="J198" s="131"/>
      <c r="K198" s="131"/>
      <c r="L198" s="131"/>
      <c r="M198" s="131"/>
      <c r="N198" s="131"/>
      <c r="O198" s="131"/>
      <c r="P198" s="131"/>
      <c r="Q198" s="131"/>
      <c r="R198" s="131"/>
      <c r="S198" s="131"/>
      <c r="T198" s="131"/>
      <c r="U198" s="131"/>
      <c r="V198" s="131"/>
      <c r="W198" s="131"/>
      <c r="X198" s="131"/>
      <c r="Y198" s="131"/>
      <c r="Z198" s="131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25"/>
      <c r="AK198" s="310">
        <v>80960</v>
      </c>
      <c r="AL198" s="310">
        <f t="shared" si="58"/>
        <v>0</v>
      </c>
      <c r="AM198" s="65" t="s">
        <v>654</v>
      </c>
      <c r="AN198" s="73"/>
      <c r="AO198" s="73"/>
      <c r="AP198" s="73"/>
      <c r="AQ198" s="73"/>
      <c r="AR198" s="73"/>
      <c r="AS198" s="97"/>
    </row>
    <row r="199" spans="1:45" s="98" customFormat="1" ht="14.15" customHeight="1" x14ac:dyDescent="0.2">
      <c r="A199" s="288" t="s">
        <v>4190</v>
      </c>
      <c r="B199" s="289" t="s">
        <v>4207</v>
      </c>
      <c r="C199" s="359">
        <f t="shared" si="52"/>
        <v>499</v>
      </c>
      <c r="D199" s="353">
        <f t="shared" si="57"/>
        <v>499</v>
      </c>
      <c r="E199" s="125">
        <v>499</v>
      </c>
      <c r="F199" s="125"/>
      <c r="G199" s="125"/>
      <c r="H199" s="126"/>
      <c r="I199" s="131"/>
      <c r="J199" s="131"/>
      <c r="K199" s="131"/>
      <c r="L199" s="131"/>
      <c r="M199" s="131"/>
      <c r="N199" s="131"/>
      <c r="O199" s="131"/>
      <c r="P199" s="131"/>
      <c r="Q199" s="131"/>
      <c r="R199" s="131"/>
      <c r="S199" s="131"/>
      <c r="T199" s="131"/>
      <c r="U199" s="131"/>
      <c r="V199" s="131"/>
      <c r="W199" s="131"/>
      <c r="X199" s="131"/>
      <c r="Y199" s="131"/>
      <c r="Z199" s="131"/>
      <c r="AA199" s="132">
        <v>499</v>
      </c>
      <c r="AB199" s="132"/>
      <c r="AC199" s="132"/>
      <c r="AD199" s="132"/>
      <c r="AE199" s="132"/>
      <c r="AF199" s="132"/>
      <c r="AG199" s="132"/>
      <c r="AH199" s="132"/>
      <c r="AI199" s="132"/>
      <c r="AJ199" s="125"/>
      <c r="AK199" s="310">
        <v>80960</v>
      </c>
      <c r="AL199" s="310">
        <f t="shared" si="58"/>
        <v>40399040</v>
      </c>
      <c r="AM199" s="65" t="s">
        <v>654</v>
      </c>
      <c r="AN199" s="73"/>
      <c r="AO199" s="73"/>
      <c r="AP199" s="73"/>
      <c r="AQ199" s="73"/>
      <c r="AR199" s="73"/>
      <c r="AS199" s="97"/>
    </row>
    <row r="200" spans="1:45" s="98" customFormat="1" ht="14.15" customHeight="1" x14ac:dyDescent="0.2">
      <c r="A200" s="288" t="s">
        <v>4191</v>
      </c>
      <c r="B200" s="289" t="s">
        <v>4208</v>
      </c>
      <c r="C200" s="359">
        <f t="shared" si="52"/>
        <v>0</v>
      </c>
      <c r="D200" s="353">
        <f t="shared" si="57"/>
        <v>0</v>
      </c>
      <c r="E200" s="125"/>
      <c r="F200" s="125"/>
      <c r="G200" s="125"/>
      <c r="H200" s="126"/>
      <c r="I200" s="131"/>
      <c r="J200" s="131"/>
      <c r="K200" s="131"/>
      <c r="L200" s="131"/>
      <c r="M200" s="131"/>
      <c r="N200" s="131"/>
      <c r="O200" s="131"/>
      <c r="P200" s="131"/>
      <c r="Q200" s="131"/>
      <c r="R200" s="131"/>
      <c r="S200" s="131"/>
      <c r="T200" s="131"/>
      <c r="U200" s="131"/>
      <c r="V200" s="131"/>
      <c r="W200" s="131"/>
      <c r="X200" s="131"/>
      <c r="Y200" s="131"/>
      <c r="Z200" s="131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25"/>
      <c r="AK200" s="310">
        <v>80960</v>
      </c>
      <c r="AL200" s="310">
        <f t="shared" si="58"/>
        <v>0</v>
      </c>
      <c r="AM200" s="65" t="s">
        <v>654</v>
      </c>
      <c r="AN200" s="73"/>
      <c r="AO200" s="73"/>
      <c r="AP200" s="73"/>
      <c r="AQ200" s="73"/>
      <c r="AR200" s="73"/>
      <c r="AS200" s="97"/>
    </row>
    <row r="201" spans="1:45" s="98" customFormat="1" ht="14.15" customHeight="1" x14ac:dyDescent="0.2">
      <c r="A201" s="288" t="s">
        <v>4192</v>
      </c>
      <c r="B201" s="289" t="s">
        <v>4209</v>
      </c>
      <c r="C201" s="359">
        <f t="shared" si="52"/>
        <v>0</v>
      </c>
      <c r="D201" s="353">
        <f t="shared" si="57"/>
        <v>0</v>
      </c>
      <c r="E201" s="125"/>
      <c r="F201" s="125"/>
      <c r="G201" s="125"/>
      <c r="H201" s="126"/>
      <c r="I201" s="131"/>
      <c r="J201" s="131"/>
      <c r="K201" s="131"/>
      <c r="L201" s="131"/>
      <c r="M201" s="131"/>
      <c r="N201" s="131"/>
      <c r="O201" s="131"/>
      <c r="P201" s="131"/>
      <c r="Q201" s="131"/>
      <c r="R201" s="131"/>
      <c r="S201" s="131"/>
      <c r="T201" s="131"/>
      <c r="U201" s="131"/>
      <c r="V201" s="131"/>
      <c r="W201" s="131"/>
      <c r="X201" s="131"/>
      <c r="Y201" s="131"/>
      <c r="Z201" s="131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25"/>
      <c r="AK201" s="310">
        <v>167600</v>
      </c>
      <c r="AL201" s="310">
        <f t="shared" si="58"/>
        <v>0</v>
      </c>
      <c r="AM201" s="65" t="s">
        <v>654</v>
      </c>
      <c r="AN201" s="73"/>
      <c r="AO201" s="73"/>
      <c r="AP201" s="73"/>
      <c r="AQ201" s="73"/>
      <c r="AR201" s="73"/>
      <c r="AS201" s="97"/>
    </row>
    <row r="202" spans="1:45" s="98" customFormat="1" ht="14.15" customHeight="1" x14ac:dyDescent="0.2">
      <c r="A202" s="288" t="s">
        <v>4193</v>
      </c>
      <c r="B202" s="289" t="s">
        <v>4210</v>
      </c>
      <c r="C202" s="359">
        <f t="shared" si="52"/>
        <v>315</v>
      </c>
      <c r="D202" s="353">
        <f t="shared" si="57"/>
        <v>315</v>
      </c>
      <c r="E202" s="125">
        <v>315</v>
      </c>
      <c r="F202" s="125"/>
      <c r="G202" s="125"/>
      <c r="H202" s="126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2">
        <v>315</v>
      </c>
      <c r="AB202" s="132"/>
      <c r="AC202" s="132"/>
      <c r="AD202" s="132"/>
      <c r="AE202" s="132"/>
      <c r="AF202" s="132"/>
      <c r="AG202" s="132"/>
      <c r="AH202" s="132"/>
      <c r="AI202" s="132"/>
      <c r="AJ202" s="125"/>
      <c r="AK202" s="310">
        <v>167600</v>
      </c>
      <c r="AL202" s="310">
        <f t="shared" si="58"/>
        <v>52794000</v>
      </c>
      <c r="AM202" s="65" t="s">
        <v>654</v>
      </c>
      <c r="AN202" s="73"/>
      <c r="AO202" s="73"/>
      <c r="AP202" s="73"/>
      <c r="AQ202" s="73"/>
      <c r="AR202" s="73"/>
      <c r="AS202" s="97"/>
    </row>
    <row r="203" spans="1:45" s="98" customFormat="1" ht="14.15" customHeight="1" x14ac:dyDescent="0.2">
      <c r="A203" s="288" t="s">
        <v>4194</v>
      </c>
      <c r="B203" s="289" t="s">
        <v>4211</v>
      </c>
      <c r="C203" s="359">
        <f t="shared" si="52"/>
        <v>0</v>
      </c>
      <c r="D203" s="353">
        <f t="shared" si="57"/>
        <v>0</v>
      </c>
      <c r="E203" s="125"/>
      <c r="F203" s="125"/>
      <c r="G203" s="125"/>
      <c r="H203" s="126"/>
      <c r="I203" s="131"/>
      <c r="J203" s="131"/>
      <c r="K203" s="131"/>
      <c r="L203" s="131"/>
      <c r="M203" s="131"/>
      <c r="N203" s="131"/>
      <c r="O203" s="131"/>
      <c r="P203" s="131"/>
      <c r="Q203" s="131"/>
      <c r="R203" s="131"/>
      <c r="S203" s="131"/>
      <c r="T203" s="131"/>
      <c r="U203" s="131"/>
      <c r="V203" s="131"/>
      <c r="W203" s="131"/>
      <c r="X203" s="131"/>
      <c r="Y203" s="131"/>
      <c r="Z203" s="131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25"/>
      <c r="AK203" s="310">
        <v>167600</v>
      </c>
      <c r="AL203" s="310">
        <f t="shared" si="58"/>
        <v>0</v>
      </c>
      <c r="AM203" s="65" t="s">
        <v>654</v>
      </c>
      <c r="AN203" s="73"/>
      <c r="AO203" s="73"/>
      <c r="AP203" s="73"/>
      <c r="AQ203" s="73"/>
      <c r="AR203" s="73"/>
      <c r="AS203" s="97"/>
    </row>
    <row r="204" spans="1:45" s="98" customFormat="1" ht="14.15" customHeight="1" x14ac:dyDescent="0.2">
      <c r="A204" s="288" t="s">
        <v>4195</v>
      </c>
      <c r="B204" s="289" t="s">
        <v>4212</v>
      </c>
      <c r="C204" s="359">
        <f t="shared" si="52"/>
        <v>0</v>
      </c>
      <c r="D204" s="353">
        <f t="shared" si="57"/>
        <v>0</v>
      </c>
      <c r="E204" s="125"/>
      <c r="F204" s="125"/>
      <c r="G204" s="125"/>
      <c r="H204" s="126"/>
      <c r="I204" s="131"/>
      <c r="J204" s="131"/>
      <c r="K204" s="131"/>
      <c r="L204" s="131"/>
      <c r="M204" s="131"/>
      <c r="N204" s="131"/>
      <c r="O204" s="131"/>
      <c r="P204" s="131"/>
      <c r="Q204" s="131"/>
      <c r="R204" s="131"/>
      <c r="S204" s="131"/>
      <c r="T204" s="131"/>
      <c r="U204" s="131"/>
      <c r="V204" s="131"/>
      <c r="W204" s="131"/>
      <c r="X204" s="131"/>
      <c r="Y204" s="131"/>
      <c r="Z204" s="131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25"/>
      <c r="AK204" s="310">
        <v>38720</v>
      </c>
      <c r="AL204" s="310">
        <f t="shared" si="58"/>
        <v>0</v>
      </c>
      <c r="AM204" s="65" t="s">
        <v>654</v>
      </c>
      <c r="AN204" s="73"/>
      <c r="AO204" s="73"/>
      <c r="AP204" s="73"/>
      <c r="AQ204" s="73"/>
      <c r="AR204" s="73"/>
      <c r="AS204" s="97"/>
    </row>
    <row r="205" spans="1:45" s="98" customFormat="1" ht="14.15" customHeight="1" x14ac:dyDescent="0.2">
      <c r="A205" s="288" t="s">
        <v>4196</v>
      </c>
      <c r="B205" s="289" t="s">
        <v>4213</v>
      </c>
      <c r="C205" s="359">
        <f t="shared" si="52"/>
        <v>0</v>
      </c>
      <c r="D205" s="353">
        <f t="shared" si="57"/>
        <v>0</v>
      </c>
      <c r="E205" s="125"/>
      <c r="F205" s="125"/>
      <c r="G205" s="125"/>
      <c r="H205" s="126"/>
      <c r="I205" s="131"/>
      <c r="J205" s="131"/>
      <c r="K205" s="131"/>
      <c r="L205" s="131"/>
      <c r="M205" s="131"/>
      <c r="N205" s="131"/>
      <c r="O205" s="131"/>
      <c r="P205" s="131"/>
      <c r="Q205" s="131"/>
      <c r="R205" s="131"/>
      <c r="S205" s="131"/>
      <c r="T205" s="131"/>
      <c r="U205" s="131"/>
      <c r="V205" s="131"/>
      <c r="W205" s="131"/>
      <c r="X205" s="131"/>
      <c r="Y205" s="131"/>
      <c r="Z205" s="131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25"/>
      <c r="AK205" s="310">
        <v>7820</v>
      </c>
      <c r="AL205" s="310">
        <f t="shared" si="58"/>
        <v>0</v>
      </c>
      <c r="AM205" s="65" t="s">
        <v>654</v>
      </c>
      <c r="AN205" s="73"/>
      <c r="AO205" s="73"/>
      <c r="AP205" s="73"/>
      <c r="AQ205" s="73"/>
      <c r="AR205" s="73"/>
      <c r="AS205" s="97"/>
    </row>
    <row r="206" spans="1:45" s="98" customFormat="1" ht="14.15" customHeight="1" x14ac:dyDescent="0.2">
      <c r="A206" s="288" t="s">
        <v>4197</v>
      </c>
      <c r="B206" s="289" t="s">
        <v>4214</v>
      </c>
      <c r="C206" s="359">
        <f t="shared" si="52"/>
        <v>0</v>
      </c>
      <c r="D206" s="353">
        <f t="shared" si="57"/>
        <v>0</v>
      </c>
      <c r="E206" s="125"/>
      <c r="F206" s="125"/>
      <c r="G206" s="125"/>
      <c r="H206" s="126"/>
      <c r="I206" s="131"/>
      <c r="J206" s="131"/>
      <c r="K206" s="131"/>
      <c r="L206" s="131"/>
      <c r="M206" s="131"/>
      <c r="N206" s="131"/>
      <c r="O206" s="131"/>
      <c r="P206" s="131"/>
      <c r="Q206" s="131"/>
      <c r="R206" s="131"/>
      <c r="S206" s="131"/>
      <c r="T206" s="131"/>
      <c r="U206" s="131"/>
      <c r="V206" s="131"/>
      <c r="W206" s="131"/>
      <c r="X206" s="131"/>
      <c r="Y206" s="131"/>
      <c r="Z206" s="131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25"/>
      <c r="AK206" s="310">
        <v>72630</v>
      </c>
      <c r="AL206" s="310">
        <f t="shared" si="58"/>
        <v>0</v>
      </c>
      <c r="AM206" s="65" t="s">
        <v>654</v>
      </c>
      <c r="AN206" s="73"/>
      <c r="AO206" s="73"/>
      <c r="AP206" s="73"/>
      <c r="AQ206" s="73"/>
      <c r="AR206" s="73"/>
      <c r="AS206" s="97"/>
    </row>
    <row r="207" spans="1:45" s="98" customFormat="1" ht="14.15" customHeight="1" x14ac:dyDescent="0.2">
      <c r="A207" s="866" t="s">
        <v>4198</v>
      </c>
      <c r="B207" s="865" t="s">
        <v>4215</v>
      </c>
      <c r="C207" s="126"/>
      <c r="D207" s="126"/>
      <c r="E207" s="126"/>
      <c r="F207" s="126"/>
      <c r="G207" s="126"/>
      <c r="H207" s="126"/>
      <c r="I207" s="131"/>
      <c r="J207" s="131"/>
      <c r="K207" s="131"/>
      <c r="L207" s="131"/>
      <c r="M207" s="131"/>
      <c r="N207" s="131"/>
      <c r="O207" s="131"/>
      <c r="P207" s="131"/>
      <c r="Q207" s="131"/>
      <c r="R207" s="131"/>
      <c r="S207" s="131"/>
      <c r="T207" s="131"/>
      <c r="U207" s="131"/>
      <c r="V207" s="131"/>
      <c r="W207" s="131"/>
      <c r="X207" s="131"/>
      <c r="Y207" s="131"/>
      <c r="Z207" s="131"/>
      <c r="AA207" s="131"/>
      <c r="AB207" s="131"/>
      <c r="AC207" s="131"/>
      <c r="AD207" s="131"/>
      <c r="AE207" s="131"/>
      <c r="AF207" s="131"/>
      <c r="AG207" s="131"/>
      <c r="AH207" s="131"/>
      <c r="AI207" s="131"/>
      <c r="AJ207" s="131"/>
      <c r="AK207" s="131"/>
      <c r="AL207" s="131"/>
      <c r="AM207" s="65" t="s">
        <v>654</v>
      </c>
      <c r="AN207" s="73"/>
      <c r="AO207" s="73"/>
      <c r="AP207" s="73"/>
      <c r="AQ207" s="73"/>
      <c r="AR207" s="73"/>
      <c r="AS207" s="97"/>
    </row>
    <row r="208" spans="1:45" s="98" customFormat="1" ht="14.15" customHeight="1" x14ac:dyDescent="0.2">
      <c r="A208" s="288" t="s">
        <v>4199</v>
      </c>
      <c r="B208" s="289" t="s">
        <v>4562</v>
      </c>
      <c r="C208" s="359">
        <f t="shared" si="52"/>
        <v>338</v>
      </c>
      <c r="D208" s="353">
        <f t="shared" si="57"/>
        <v>338</v>
      </c>
      <c r="E208" s="125">
        <v>338</v>
      </c>
      <c r="F208" s="125"/>
      <c r="G208" s="125"/>
      <c r="H208" s="126"/>
      <c r="I208" s="131"/>
      <c r="J208" s="131"/>
      <c r="K208" s="131"/>
      <c r="L208" s="131"/>
      <c r="M208" s="131"/>
      <c r="N208" s="131"/>
      <c r="O208" s="131"/>
      <c r="P208" s="131"/>
      <c r="Q208" s="131"/>
      <c r="R208" s="131"/>
      <c r="S208" s="131"/>
      <c r="T208" s="131"/>
      <c r="U208" s="131"/>
      <c r="V208" s="131"/>
      <c r="W208" s="131"/>
      <c r="X208" s="131"/>
      <c r="Y208" s="131"/>
      <c r="Z208" s="131"/>
      <c r="AA208" s="132">
        <v>338</v>
      </c>
      <c r="AB208" s="132"/>
      <c r="AC208" s="132"/>
      <c r="AD208" s="132"/>
      <c r="AE208" s="132"/>
      <c r="AF208" s="132"/>
      <c r="AG208" s="132"/>
      <c r="AH208" s="132"/>
      <c r="AI208" s="132"/>
      <c r="AJ208" s="125"/>
      <c r="AK208" s="310">
        <v>28730</v>
      </c>
      <c r="AL208" s="310">
        <f t="shared" si="58"/>
        <v>9710740</v>
      </c>
      <c r="AM208" s="65" t="s">
        <v>654</v>
      </c>
      <c r="AN208" s="73"/>
      <c r="AO208" s="73"/>
      <c r="AP208" s="73"/>
      <c r="AQ208" s="73"/>
      <c r="AR208" s="73"/>
      <c r="AS208" s="97"/>
    </row>
    <row r="209" spans="1:45" s="98" customFormat="1" ht="14.15" customHeight="1" x14ac:dyDescent="0.2">
      <c r="A209" s="288" t="s">
        <v>4200</v>
      </c>
      <c r="B209" s="289" t="s">
        <v>4217</v>
      </c>
      <c r="C209" s="359">
        <f t="shared" si="52"/>
        <v>0</v>
      </c>
      <c r="D209" s="353">
        <f t="shared" si="57"/>
        <v>0</v>
      </c>
      <c r="E209" s="125"/>
      <c r="F209" s="125"/>
      <c r="G209" s="125"/>
      <c r="H209" s="126"/>
      <c r="I209" s="131"/>
      <c r="J209" s="131"/>
      <c r="K209" s="131"/>
      <c r="L209" s="131"/>
      <c r="M209" s="131"/>
      <c r="N209" s="131"/>
      <c r="O209" s="131"/>
      <c r="P209" s="131"/>
      <c r="Q209" s="131"/>
      <c r="R209" s="131"/>
      <c r="S209" s="131"/>
      <c r="T209" s="131"/>
      <c r="U209" s="131"/>
      <c r="V209" s="131"/>
      <c r="W209" s="131"/>
      <c r="X209" s="131"/>
      <c r="Y209" s="131"/>
      <c r="Z209" s="131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25"/>
      <c r="AK209" s="310">
        <v>8140</v>
      </c>
      <c r="AL209" s="310">
        <f t="shared" si="58"/>
        <v>0</v>
      </c>
      <c r="AM209" s="65" t="s">
        <v>654</v>
      </c>
      <c r="AN209" s="73"/>
      <c r="AO209" s="73"/>
      <c r="AP209" s="73"/>
      <c r="AQ209" s="73"/>
      <c r="AR209" s="73"/>
      <c r="AS209" s="97"/>
    </row>
    <row r="210" spans="1:45" s="98" customFormat="1" ht="14.15" customHeight="1" x14ac:dyDescent="0.2">
      <c r="A210" s="288" t="s">
        <v>4201</v>
      </c>
      <c r="B210" s="289" t="s">
        <v>4218</v>
      </c>
      <c r="C210" s="359">
        <f t="shared" si="52"/>
        <v>0</v>
      </c>
      <c r="D210" s="353">
        <f t="shared" si="57"/>
        <v>0</v>
      </c>
      <c r="E210" s="125"/>
      <c r="F210" s="125"/>
      <c r="G210" s="125"/>
      <c r="H210" s="126"/>
      <c r="I210" s="131"/>
      <c r="J210" s="131"/>
      <c r="K210" s="131"/>
      <c r="L210" s="131"/>
      <c r="M210" s="131"/>
      <c r="N210" s="131"/>
      <c r="O210" s="131"/>
      <c r="P210" s="131"/>
      <c r="Q210" s="131"/>
      <c r="R210" s="131"/>
      <c r="S210" s="131"/>
      <c r="T210" s="131"/>
      <c r="U210" s="131"/>
      <c r="V210" s="131"/>
      <c r="W210" s="131"/>
      <c r="X210" s="131"/>
      <c r="Y210" s="131"/>
      <c r="Z210" s="131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25"/>
      <c r="AK210" s="310">
        <v>37740</v>
      </c>
      <c r="AL210" s="310">
        <f t="shared" si="58"/>
        <v>0</v>
      </c>
      <c r="AM210" s="65" t="s">
        <v>654</v>
      </c>
      <c r="AN210" s="73"/>
      <c r="AO210" s="73"/>
      <c r="AP210" s="73"/>
      <c r="AQ210" s="73"/>
      <c r="AR210" s="73"/>
      <c r="AS210" s="97"/>
    </row>
    <row r="211" spans="1:45" s="98" customFormat="1" ht="14.15" customHeight="1" x14ac:dyDescent="0.2">
      <c r="A211" s="288" t="s">
        <v>4202</v>
      </c>
      <c r="B211" s="289" t="s">
        <v>4219</v>
      </c>
      <c r="C211" s="359">
        <f t="shared" si="52"/>
        <v>0</v>
      </c>
      <c r="D211" s="353">
        <f t="shared" si="57"/>
        <v>0</v>
      </c>
      <c r="E211" s="125"/>
      <c r="F211" s="125"/>
      <c r="G211" s="125"/>
      <c r="H211" s="126"/>
      <c r="I211" s="131"/>
      <c r="J211" s="131"/>
      <c r="K211" s="131"/>
      <c r="L211" s="131"/>
      <c r="M211" s="131"/>
      <c r="N211" s="131"/>
      <c r="O211" s="131"/>
      <c r="P211" s="131"/>
      <c r="Q211" s="131"/>
      <c r="R211" s="131"/>
      <c r="S211" s="131"/>
      <c r="T211" s="131"/>
      <c r="U211" s="131"/>
      <c r="V211" s="131"/>
      <c r="W211" s="131"/>
      <c r="X211" s="131"/>
      <c r="Y211" s="131"/>
      <c r="Z211" s="131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25"/>
      <c r="AK211" s="310">
        <v>57750</v>
      </c>
      <c r="AL211" s="310">
        <f t="shared" si="58"/>
        <v>0</v>
      </c>
      <c r="AM211" s="65" t="s">
        <v>654</v>
      </c>
      <c r="AN211" s="73"/>
      <c r="AO211" s="73"/>
      <c r="AP211" s="73"/>
      <c r="AQ211" s="73"/>
      <c r="AR211" s="73"/>
      <c r="AS211" s="97"/>
    </row>
    <row r="212" spans="1:45" s="98" customFormat="1" ht="14.15" customHeight="1" x14ac:dyDescent="0.2">
      <c r="A212" s="288" t="s">
        <v>4203</v>
      </c>
      <c r="B212" s="289" t="s">
        <v>4220</v>
      </c>
      <c r="C212" s="359">
        <f t="shared" si="52"/>
        <v>0</v>
      </c>
      <c r="D212" s="353">
        <f t="shared" si="57"/>
        <v>0</v>
      </c>
      <c r="E212" s="125"/>
      <c r="F212" s="125"/>
      <c r="G212" s="125"/>
      <c r="H212" s="126"/>
      <c r="I212" s="131"/>
      <c r="J212" s="131"/>
      <c r="K212" s="131"/>
      <c r="L212" s="131"/>
      <c r="M212" s="131"/>
      <c r="N212" s="131"/>
      <c r="O212" s="131"/>
      <c r="P212" s="131"/>
      <c r="Q212" s="131"/>
      <c r="R212" s="131"/>
      <c r="S212" s="131"/>
      <c r="T212" s="131"/>
      <c r="U212" s="131"/>
      <c r="V212" s="131"/>
      <c r="W212" s="131"/>
      <c r="X212" s="131"/>
      <c r="Y212" s="131"/>
      <c r="Z212" s="131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25"/>
      <c r="AK212" s="310">
        <v>96190</v>
      </c>
      <c r="AL212" s="310">
        <f t="shared" si="58"/>
        <v>0</v>
      </c>
      <c r="AM212" s="65" t="s">
        <v>654</v>
      </c>
      <c r="AN212" s="73"/>
      <c r="AO212" s="73"/>
      <c r="AP212" s="73"/>
      <c r="AQ212" s="73"/>
      <c r="AR212" s="73"/>
      <c r="AS212" s="97"/>
    </row>
    <row r="213" spans="1:45" s="75" customFormat="1" ht="14.15" customHeight="1" x14ac:dyDescent="0.2">
      <c r="A213" s="327"/>
      <c r="B213" s="161" t="s">
        <v>467</v>
      </c>
      <c r="C213" s="260">
        <f>SUM(C196:C212)</f>
        <v>3280</v>
      </c>
      <c r="D213" s="360">
        <f>SUM(D196:D212)</f>
        <v>3280</v>
      </c>
      <c r="E213" s="360">
        <f>SUM(E196:E212)</f>
        <v>3280</v>
      </c>
      <c r="F213" s="360">
        <f>SUM(F196:F212)</f>
        <v>0</v>
      </c>
      <c r="G213" s="360">
        <f>SUM(G196:G212)</f>
        <v>0</v>
      </c>
      <c r="H213" s="891"/>
      <c r="I213" s="892"/>
      <c r="J213" s="892"/>
      <c r="K213" s="892"/>
      <c r="L213" s="892"/>
      <c r="M213" s="892"/>
      <c r="N213" s="892"/>
      <c r="O213" s="892"/>
      <c r="P213" s="892"/>
      <c r="Q213" s="892"/>
      <c r="R213" s="892"/>
      <c r="S213" s="892"/>
      <c r="T213" s="892"/>
      <c r="U213" s="892"/>
      <c r="V213" s="892"/>
      <c r="W213" s="892"/>
      <c r="X213" s="892"/>
      <c r="Y213" s="892"/>
      <c r="Z213" s="893"/>
      <c r="AA213" s="260">
        <f>SUM(AA196:AA212)</f>
        <v>3280</v>
      </c>
      <c r="AB213" s="360">
        <f t="shared" ref="AB213:AJ213" si="59">SUM(AB196:AB212)</f>
        <v>0</v>
      </c>
      <c r="AC213" s="360">
        <f t="shared" si="59"/>
        <v>0</v>
      </c>
      <c r="AD213" s="360">
        <f t="shared" si="59"/>
        <v>0</v>
      </c>
      <c r="AE213" s="360">
        <f t="shared" si="59"/>
        <v>0</v>
      </c>
      <c r="AF213" s="360">
        <f t="shared" si="59"/>
        <v>0</v>
      </c>
      <c r="AG213" s="360">
        <f t="shared" si="59"/>
        <v>0</v>
      </c>
      <c r="AH213" s="360">
        <f t="shared" si="59"/>
        <v>0</v>
      </c>
      <c r="AI213" s="360">
        <f t="shared" si="59"/>
        <v>0</v>
      </c>
      <c r="AJ213" s="360">
        <f t="shared" si="59"/>
        <v>0</v>
      </c>
      <c r="AK213" s="313">
        <f>SUM(AK196:AK212)</f>
        <v>1175600</v>
      </c>
      <c r="AL213" s="313">
        <f>SUM(AL196:AL212)</f>
        <v>193805460</v>
      </c>
      <c r="AM213" s="73" t="s">
        <v>654</v>
      </c>
      <c r="AN213" s="73"/>
      <c r="AO213" s="73"/>
      <c r="AP213" s="73"/>
      <c r="AQ213" s="73"/>
      <c r="AR213" s="73"/>
      <c r="AS213" s="74"/>
    </row>
    <row r="214" spans="1:45" s="75" customFormat="1" ht="10.5" customHeight="1" x14ac:dyDescent="0.2">
      <c r="A214" s="327"/>
      <c r="B214" s="161" t="s">
        <v>4537</v>
      </c>
      <c r="C214" s="891"/>
      <c r="D214" s="892"/>
      <c r="E214" s="892"/>
      <c r="F214" s="892"/>
      <c r="G214" s="892"/>
      <c r="H214" s="892"/>
      <c r="I214" s="892"/>
      <c r="J214" s="892"/>
      <c r="K214" s="892"/>
      <c r="L214" s="892"/>
      <c r="M214" s="892"/>
      <c r="N214" s="892"/>
      <c r="O214" s="892"/>
      <c r="P214" s="892"/>
      <c r="Q214" s="892"/>
      <c r="R214" s="892"/>
      <c r="S214" s="892"/>
      <c r="T214" s="892"/>
      <c r="U214" s="892"/>
      <c r="V214" s="892"/>
      <c r="W214" s="892"/>
      <c r="X214" s="892"/>
      <c r="Y214" s="892"/>
      <c r="Z214" s="892"/>
      <c r="AA214" s="892"/>
      <c r="AB214" s="892"/>
      <c r="AC214" s="892"/>
      <c r="AD214" s="892"/>
      <c r="AE214" s="892"/>
      <c r="AF214" s="892"/>
      <c r="AG214" s="892"/>
      <c r="AH214" s="892"/>
      <c r="AI214" s="892"/>
      <c r="AJ214" s="893"/>
      <c r="AK214" s="313"/>
      <c r="AL214" s="133"/>
      <c r="AM214" s="73"/>
      <c r="AN214" s="73"/>
      <c r="AO214" s="73"/>
      <c r="AP214" s="73"/>
      <c r="AQ214" s="73"/>
      <c r="AR214" s="73"/>
      <c r="AS214" s="74"/>
    </row>
    <row r="215" spans="1:45" s="98" customFormat="1" ht="14.15" customHeight="1" x14ac:dyDescent="0.2">
      <c r="A215" s="396" t="s">
        <v>4538</v>
      </c>
      <c r="B215" s="166" t="s">
        <v>2624</v>
      </c>
      <c r="C215" s="258">
        <f>SUM(D215+G215)</f>
        <v>0</v>
      </c>
      <c r="D215" s="263">
        <f>SUM(E215:F215)</f>
        <v>0</v>
      </c>
      <c r="E215" s="125"/>
      <c r="F215" s="125"/>
      <c r="G215" s="125"/>
      <c r="H215" s="126"/>
      <c r="I215" s="131"/>
      <c r="J215" s="131"/>
      <c r="K215" s="131"/>
      <c r="L215" s="131"/>
      <c r="M215" s="131"/>
      <c r="N215" s="131"/>
      <c r="O215" s="131"/>
      <c r="P215" s="131"/>
      <c r="Q215" s="131"/>
      <c r="R215" s="131"/>
      <c r="S215" s="131"/>
      <c r="T215" s="131"/>
      <c r="U215" s="131"/>
      <c r="V215" s="131"/>
      <c r="W215" s="131"/>
      <c r="X215" s="131"/>
      <c r="Y215" s="131"/>
      <c r="Z215" s="131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25"/>
      <c r="AK215" s="311"/>
      <c r="AL215" s="131"/>
      <c r="AM215" s="73" t="s">
        <v>654</v>
      </c>
      <c r="AN215" s="73"/>
      <c r="AO215" s="73"/>
      <c r="AP215" s="73"/>
      <c r="AQ215" s="73"/>
      <c r="AR215" s="73"/>
      <c r="AS215" s="97"/>
    </row>
    <row r="216" spans="1:45" s="98" customFormat="1" ht="20" x14ac:dyDescent="0.2">
      <c r="A216" s="396" t="s">
        <v>4539</v>
      </c>
      <c r="B216" s="166" t="s">
        <v>2680</v>
      </c>
      <c r="C216" s="258">
        <f>SUM(D216+G216)</f>
        <v>0</v>
      </c>
      <c r="D216" s="263">
        <f>SUM(E216:F216)</f>
        <v>0</v>
      </c>
      <c r="E216" s="125"/>
      <c r="F216" s="125"/>
      <c r="G216" s="125"/>
      <c r="H216" s="126"/>
      <c r="I216" s="131"/>
      <c r="J216" s="131"/>
      <c r="K216" s="131"/>
      <c r="L216" s="131"/>
      <c r="M216" s="131"/>
      <c r="N216" s="131"/>
      <c r="O216" s="131"/>
      <c r="P216" s="131"/>
      <c r="Q216" s="131"/>
      <c r="R216" s="131"/>
      <c r="S216" s="131"/>
      <c r="T216" s="131"/>
      <c r="U216" s="131"/>
      <c r="V216" s="131"/>
      <c r="W216" s="131"/>
      <c r="X216" s="131"/>
      <c r="Y216" s="131"/>
      <c r="Z216" s="131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25"/>
      <c r="AK216" s="311"/>
      <c r="AL216" s="131"/>
      <c r="AM216" s="73" t="s">
        <v>654</v>
      </c>
      <c r="AN216" s="73"/>
      <c r="AO216" s="73"/>
      <c r="AP216" s="73"/>
      <c r="AQ216" s="73"/>
      <c r="AR216" s="73"/>
      <c r="AS216" s="97"/>
    </row>
    <row r="217" spans="1:45" s="98" customFormat="1" ht="14.15" customHeight="1" x14ac:dyDescent="0.2">
      <c r="A217" s="396" t="s">
        <v>2681</v>
      </c>
      <c r="B217" s="166" t="s">
        <v>2682</v>
      </c>
      <c r="C217" s="258">
        <f>SUM(D217+G217)</f>
        <v>0</v>
      </c>
      <c r="D217" s="263">
        <f>SUM(E217:F217)</f>
        <v>0</v>
      </c>
      <c r="E217" s="125"/>
      <c r="F217" s="125"/>
      <c r="G217" s="125"/>
      <c r="H217" s="126"/>
      <c r="I217" s="131"/>
      <c r="J217" s="131"/>
      <c r="K217" s="131"/>
      <c r="L217" s="131"/>
      <c r="M217" s="131"/>
      <c r="N217" s="131"/>
      <c r="O217" s="131"/>
      <c r="P217" s="131"/>
      <c r="Q217" s="131"/>
      <c r="R217" s="131"/>
      <c r="S217" s="131"/>
      <c r="T217" s="131"/>
      <c r="U217" s="131"/>
      <c r="V217" s="131"/>
      <c r="W217" s="131"/>
      <c r="X217" s="131"/>
      <c r="Y217" s="131"/>
      <c r="Z217" s="131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25"/>
      <c r="AK217" s="311"/>
      <c r="AL217" s="131"/>
      <c r="AM217" s="73" t="s">
        <v>654</v>
      </c>
      <c r="AN217" s="73"/>
      <c r="AO217" s="73"/>
      <c r="AP217" s="73"/>
      <c r="AQ217" s="73"/>
      <c r="AR217" s="73"/>
      <c r="AS217" s="97"/>
    </row>
    <row r="218" spans="1:45" s="98" customFormat="1" x14ac:dyDescent="0.2">
      <c r="A218" s="396" t="s">
        <v>2683</v>
      </c>
      <c r="B218" s="166" t="s">
        <v>2684</v>
      </c>
      <c r="C218" s="258">
        <f>SUM(D218+G218)</f>
        <v>0</v>
      </c>
      <c r="D218" s="263">
        <f>SUM(E218:F218)</f>
        <v>0</v>
      </c>
      <c r="E218" s="125"/>
      <c r="F218" s="125"/>
      <c r="G218" s="125"/>
      <c r="H218" s="126"/>
      <c r="I218" s="131"/>
      <c r="J218" s="131"/>
      <c r="K218" s="131"/>
      <c r="L218" s="131"/>
      <c r="M218" s="131"/>
      <c r="N218" s="131"/>
      <c r="O218" s="131"/>
      <c r="P218" s="131"/>
      <c r="Q218" s="131"/>
      <c r="R218" s="131"/>
      <c r="S218" s="131"/>
      <c r="T218" s="131"/>
      <c r="U218" s="131"/>
      <c r="V218" s="131"/>
      <c r="W218" s="131"/>
      <c r="X218" s="131"/>
      <c r="Y218" s="131"/>
      <c r="Z218" s="131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25"/>
      <c r="AK218" s="311"/>
      <c r="AL218" s="131"/>
      <c r="AM218" s="73" t="s">
        <v>654</v>
      </c>
      <c r="AN218" s="73"/>
      <c r="AO218" s="73"/>
      <c r="AP218" s="73"/>
      <c r="AQ218" s="73"/>
      <c r="AR218" s="73"/>
      <c r="AS218" s="97"/>
    </row>
    <row r="219" spans="1:45" s="98" customFormat="1" ht="20" x14ac:dyDescent="0.2">
      <c r="A219" s="396" t="s">
        <v>2685</v>
      </c>
      <c r="B219" s="166" t="s">
        <v>2686</v>
      </c>
      <c r="C219" s="258">
        <f>SUM(D219+G219)</f>
        <v>0</v>
      </c>
      <c r="D219" s="263">
        <f>SUM(E219:F219)</f>
        <v>0</v>
      </c>
      <c r="E219" s="125"/>
      <c r="F219" s="125"/>
      <c r="G219" s="125"/>
      <c r="H219" s="126"/>
      <c r="I219" s="131"/>
      <c r="J219" s="131"/>
      <c r="K219" s="131"/>
      <c r="L219" s="131"/>
      <c r="M219" s="131"/>
      <c r="N219" s="131"/>
      <c r="O219" s="131"/>
      <c r="P219" s="131"/>
      <c r="Q219" s="131"/>
      <c r="R219" s="131"/>
      <c r="S219" s="131"/>
      <c r="T219" s="131"/>
      <c r="U219" s="131"/>
      <c r="V219" s="131"/>
      <c r="W219" s="131"/>
      <c r="X219" s="131"/>
      <c r="Y219" s="131"/>
      <c r="Z219" s="131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25"/>
      <c r="AK219" s="311"/>
      <c r="AL219" s="131"/>
      <c r="AM219" s="73" t="s">
        <v>654</v>
      </c>
      <c r="AN219" s="73"/>
      <c r="AO219" s="73"/>
      <c r="AP219" s="73"/>
      <c r="AQ219" s="73"/>
      <c r="AR219" s="73"/>
      <c r="AS219" s="97"/>
    </row>
    <row r="220" spans="1:45" s="75" customFormat="1" ht="14.15" customHeight="1" x14ac:dyDescent="0.2">
      <c r="A220" s="327"/>
      <c r="B220" s="141" t="s">
        <v>2629</v>
      </c>
      <c r="C220" s="260">
        <f>SUM(C215:C219)</f>
        <v>0</v>
      </c>
      <c r="D220" s="260">
        <f>SUM(D215:D219)</f>
        <v>0</v>
      </c>
      <c r="E220" s="260">
        <f>SUM(E215:E219)</f>
        <v>0</v>
      </c>
      <c r="F220" s="260">
        <f>SUM(F215:F219)</f>
        <v>0</v>
      </c>
      <c r="G220" s="260">
        <f>SUM(G215:G219)</f>
        <v>0</v>
      </c>
      <c r="H220" s="891"/>
      <c r="I220" s="892"/>
      <c r="J220" s="892"/>
      <c r="K220" s="892"/>
      <c r="L220" s="892"/>
      <c r="M220" s="892"/>
      <c r="N220" s="892"/>
      <c r="O220" s="892"/>
      <c r="P220" s="892"/>
      <c r="Q220" s="892"/>
      <c r="R220" s="892"/>
      <c r="S220" s="892"/>
      <c r="T220" s="892"/>
      <c r="U220" s="892"/>
      <c r="V220" s="892"/>
      <c r="W220" s="892"/>
      <c r="X220" s="892"/>
      <c r="Y220" s="892"/>
      <c r="Z220" s="893"/>
      <c r="AA220" s="260">
        <f t="shared" ref="AA220:AH220" si="60">SUM(AA215:AA219)</f>
        <v>0</v>
      </c>
      <c r="AB220" s="260">
        <f t="shared" si="60"/>
        <v>0</v>
      </c>
      <c r="AC220" s="260">
        <f t="shared" si="60"/>
        <v>0</v>
      </c>
      <c r="AD220" s="260">
        <f t="shared" si="60"/>
        <v>0</v>
      </c>
      <c r="AE220" s="260">
        <f t="shared" si="60"/>
        <v>0</v>
      </c>
      <c r="AF220" s="260">
        <f t="shared" si="60"/>
        <v>0</v>
      </c>
      <c r="AG220" s="260">
        <f t="shared" si="60"/>
        <v>0</v>
      </c>
      <c r="AH220" s="260">
        <f t="shared" si="60"/>
        <v>0</v>
      </c>
      <c r="AI220" s="260">
        <f>SUM(AI215:AI219)</f>
        <v>0</v>
      </c>
      <c r="AJ220" s="260">
        <f>SUM(AJ215:AJ219)</f>
        <v>0</v>
      </c>
      <c r="AK220" s="310"/>
      <c r="AL220" s="260"/>
      <c r="AM220" s="73" t="s">
        <v>654</v>
      </c>
      <c r="AN220" s="73"/>
      <c r="AO220" s="73"/>
      <c r="AP220" s="73"/>
      <c r="AQ220" s="73"/>
      <c r="AR220" s="73"/>
      <c r="AS220" s="74"/>
    </row>
    <row r="221" spans="1:45" s="75" customFormat="1" ht="14.15" customHeight="1" x14ac:dyDescent="0.2">
      <c r="A221" s="327"/>
      <c r="B221" s="141" t="s">
        <v>2627</v>
      </c>
      <c r="C221" s="260">
        <f>SUM(C213+C220)</f>
        <v>3280</v>
      </c>
      <c r="D221" s="395">
        <f>SUM(D213+D220)</f>
        <v>3280</v>
      </c>
      <c r="E221" s="395">
        <f>SUM(E213+E220)</f>
        <v>3280</v>
      </c>
      <c r="F221" s="395">
        <f>SUM(F213+F220)</f>
        <v>0</v>
      </c>
      <c r="G221" s="395">
        <f>SUM(G213+G220)</f>
        <v>0</v>
      </c>
      <c r="H221" s="891"/>
      <c r="I221" s="892"/>
      <c r="J221" s="892"/>
      <c r="K221" s="892"/>
      <c r="L221" s="892"/>
      <c r="M221" s="892"/>
      <c r="N221" s="892"/>
      <c r="O221" s="892"/>
      <c r="P221" s="892"/>
      <c r="Q221" s="892"/>
      <c r="R221" s="892"/>
      <c r="S221" s="892"/>
      <c r="T221" s="892"/>
      <c r="U221" s="892"/>
      <c r="V221" s="892"/>
      <c r="W221" s="892"/>
      <c r="X221" s="892"/>
      <c r="Y221" s="892"/>
      <c r="Z221" s="893"/>
      <c r="AA221" s="260">
        <f>SUM(AA213+AA220)</f>
        <v>3280</v>
      </c>
      <c r="AB221" s="395">
        <f t="shared" ref="AB221:AJ221" si="61">SUM(AB213+AB220)</f>
        <v>0</v>
      </c>
      <c r="AC221" s="395">
        <f t="shared" si="61"/>
        <v>0</v>
      </c>
      <c r="AD221" s="395">
        <f t="shared" si="61"/>
        <v>0</v>
      </c>
      <c r="AE221" s="395">
        <f t="shared" si="61"/>
        <v>0</v>
      </c>
      <c r="AF221" s="395">
        <f t="shared" si="61"/>
        <v>0</v>
      </c>
      <c r="AG221" s="395">
        <f t="shared" si="61"/>
        <v>0</v>
      </c>
      <c r="AH221" s="395">
        <f t="shared" si="61"/>
        <v>0</v>
      </c>
      <c r="AI221" s="395">
        <f t="shared" si="61"/>
        <v>0</v>
      </c>
      <c r="AJ221" s="395">
        <f t="shared" si="61"/>
        <v>0</v>
      </c>
      <c r="AK221" s="395">
        <f>SUM(AK213+AK220)</f>
        <v>1175600</v>
      </c>
      <c r="AL221" s="395">
        <f>SUM(AL213+AL220)</f>
        <v>193805460</v>
      </c>
      <c r="AM221" s="73"/>
      <c r="AN221" s="73"/>
      <c r="AO221" s="73"/>
      <c r="AP221" s="73"/>
      <c r="AQ221" s="73"/>
      <c r="AR221" s="73"/>
      <c r="AS221" s="74"/>
    </row>
    <row r="222" spans="1:45" s="67" customFormat="1" ht="14.15" customHeight="1" x14ac:dyDescent="0.2">
      <c r="A222" s="327" t="s">
        <v>288</v>
      </c>
      <c r="B222" s="144" t="s">
        <v>1860</v>
      </c>
      <c r="C222" s="913"/>
      <c r="D222" s="913"/>
      <c r="E222" s="913"/>
      <c r="F222" s="913"/>
      <c r="G222" s="913"/>
      <c r="H222" s="913"/>
      <c r="I222" s="913"/>
      <c r="J222" s="913"/>
      <c r="K222" s="913"/>
      <c r="L222" s="913"/>
      <c r="M222" s="913"/>
      <c r="N222" s="913"/>
      <c r="O222" s="913"/>
      <c r="P222" s="913"/>
      <c r="Q222" s="913"/>
      <c r="R222" s="913"/>
      <c r="S222" s="913"/>
      <c r="T222" s="913"/>
      <c r="U222" s="913"/>
      <c r="V222" s="913"/>
      <c r="W222" s="913"/>
      <c r="X222" s="913"/>
      <c r="Y222" s="913"/>
      <c r="Z222" s="913"/>
      <c r="AA222" s="913"/>
      <c r="AB222" s="913"/>
      <c r="AC222" s="913"/>
      <c r="AD222" s="913"/>
      <c r="AE222" s="913"/>
      <c r="AF222" s="913"/>
      <c r="AG222" s="913"/>
      <c r="AH222" s="913"/>
      <c r="AI222" s="913"/>
      <c r="AJ222" s="913"/>
      <c r="AK222" s="913"/>
      <c r="AL222" s="913"/>
      <c r="AM222" s="65"/>
      <c r="AN222" s="65"/>
      <c r="AO222" s="65"/>
      <c r="AP222" s="65"/>
      <c r="AQ222" s="65"/>
      <c r="AR222" s="65"/>
      <c r="AS222" s="66"/>
    </row>
    <row r="223" spans="1:45" s="67" customFormat="1" ht="14.15" customHeight="1" x14ac:dyDescent="0.2">
      <c r="A223" s="327" t="s">
        <v>288</v>
      </c>
      <c r="B223" s="144" t="s">
        <v>4356</v>
      </c>
      <c r="C223" s="896"/>
      <c r="D223" s="897"/>
      <c r="E223" s="897"/>
      <c r="F223" s="897"/>
      <c r="G223" s="897"/>
      <c r="H223" s="897"/>
      <c r="I223" s="897"/>
      <c r="J223" s="897"/>
      <c r="K223" s="897"/>
      <c r="L223" s="897"/>
      <c r="M223" s="897"/>
      <c r="N223" s="897"/>
      <c r="O223" s="897"/>
      <c r="P223" s="897"/>
      <c r="Q223" s="897"/>
      <c r="R223" s="897"/>
      <c r="S223" s="897"/>
      <c r="T223" s="897"/>
      <c r="U223" s="897"/>
      <c r="V223" s="897"/>
      <c r="W223" s="897"/>
      <c r="X223" s="897"/>
      <c r="Y223" s="897"/>
      <c r="Z223" s="898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310"/>
      <c r="AL223" s="260"/>
      <c r="AM223" s="65" t="s">
        <v>654</v>
      </c>
      <c r="AN223" s="65"/>
      <c r="AO223" s="65"/>
      <c r="AP223" s="65"/>
      <c r="AQ223" s="65"/>
      <c r="AR223" s="65"/>
      <c r="AS223" s="66"/>
    </row>
    <row r="224" spans="1:45" s="67" customFormat="1" ht="14.15" customHeight="1" x14ac:dyDescent="0.2">
      <c r="A224" s="168" t="s">
        <v>1608</v>
      </c>
      <c r="B224" s="169" t="s">
        <v>312</v>
      </c>
      <c r="C224" s="258">
        <f t="shared" si="52"/>
        <v>30</v>
      </c>
      <c r="D224" s="263">
        <f>SUM(E224:F224)</f>
        <v>30</v>
      </c>
      <c r="E224" s="125">
        <v>30</v>
      </c>
      <c r="F224" s="125"/>
      <c r="G224" s="125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5">
        <v>8</v>
      </c>
      <c r="AB224" s="125">
        <v>22</v>
      </c>
      <c r="AC224" s="125"/>
      <c r="AD224" s="125"/>
      <c r="AE224" s="125"/>
      <c r="AF224" s="125"/>
      <c r="AG224" s="125"/>
      <c r="AH224" s="125">
        <v>14</v>
      </c>
      <c r="AI224" s="125">
        <v>16</v>
      </c>
      <c r="AJ224" s="125"/>
      <c r="AK224" s="310">
        <v>4280</v>
      </c>
      <c r="AL224" s="310">
        <f t="shared" ref="AL224:AL281" si="62">AK224*E224</f>
        <v>128400</v>
      </c>
      <c r="AM224" s="65" t="s">
        <v>654</v>
      </c>
      <c r="AN224" s="65"/>
      <c r="AO224" s="65"/>
      <c r="AP224" s="65"/>
      <c r="AQ224" s="65"/>
      <c r="AR224" s="65"/>
      <c r="AS224" s="66"/>
    </row>
    <row r="225" spans="1:45" s="67" customFormat="1" ht="14.15" customHeight="1" x14ac:dyDescent="0.2">
      <c r="A225" s="168" t="s">
        <v>1609</v>
      </c>
      <c r="B225" s="170" t="s">
        <v>2711</v>
      </c>
      <c r="C225" s="258">
        <f t="shared" ref="C225:C282" si="63">SUM(D225+G225)</f>
        <v>20</v>
      </c>
      <c r="D225" s="263">
        <f t="shared" ref="D225:D282" si="64">SUM(E225:F225)</f>
        <v>20</v>
      </c>
      <c r="E225" s="125">
        <v>20</v>
      </c>
      <c r="F225" s="125"/>
      <c r="G225" s="125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5">
        <v>5</v>
      </c>
      <c r="AB225" s="125">
        <v>15</v>
      </c>
      <c r="AC225" s="125"/>
      <c r="AD225" s="125"/>
      <c r="AE225" s="125"/>
      <c r="AF225" s="125"/>
      <c r="AG225" s="125"/>
      <c r="AH225" s="125"/>
      <c r="AI225" s="125"/>
      <c r="AJ225" s="125"/>
      <c r="AK225" s="310">
        <v>5320</v>
      </c>
      <c r="AL225" s="310">
        <f t="shared" si="62"/>
        <v>106400</v>
      </c>
      <c r="AM225" s="65" t="s">
        <v>654</v>
      </c>
      <c r="AN225" s="65"/>
      <c r="AO225" s="65"/>
      <c r="AP225" s="65"/>
      <c r="AQ225" s="65"/>
      <c r="AR225" s="65"/>
      <c r="AS225" s="66"/>
    </row>
    <row r="226" spans="1:45" s="67" customFormat="1" ht="14.15" customHeight="1" x14ac:dyDescent="0.2">
      <c r="A226" s="168" t="s">
        <v>1610</v>
      </c>
      <c r="B226" s="169" t="s">
        <v>2712</v>
      </c>
      <c r="C226" s="258">
        <f t="shared" si="63"/>
        <v>286</v>
      </c>
      <c r="D226" s="263">
        <f t="shared" si="64"/>
        <v>286</v>
      </c>
      <c r="E226" s="125">
        <v>286</v>
      </c>
      <c r="F226" s="125"/>
      <c r="G226" s="125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5"/>
      <c r="AB226" s="125">
        <v>286</v>
      </c>
      <c r="AC226" s="125"/>
      <c r="AD226" s="125"/>
      <c r="AE226" s="125"/>
      <c r="AF226" s="125"/>
      <c r="AG226" s="125"/>
      <c r="AH226" s="125"/>
      <c r="AI226" s="125"/>
      <c r="AJ226" s="125"/>
      <c r="AK226" s="310">
        <v>3810</v>
      </c>
      <c r="AL226" s="310">
        <f t="shared" si="62"/>
        <v>1089660</v>
      </c>
      <c r="AM226" s="65" t="s">
        <v>654</v>
      </c>
      <c r="AN226" s="65"/>
      <c r="AO226" s="65"/>
      <c r="AP226" s="65"/>
      <c r="AQ226" s="65"/>
      <c r="AR226" s="65"/>
      <c r="AS226" s="66"/>
    </row>
    <row r="227" spans="1:45" s="67" customFormat="1" ht="14.15" customHeight="1" x14ac:dyDescent="0.2">
      <c r="A227" s="168" t="s">
        <v>1611</v>
      </c>
      <c r="B227" s="169" t="s">
        <v>313</v>
      </c>
      <c r="C227" s="258">
        <f t="shared" si="63"/>
        <v>14</v>
      </c>
      <c r="D227" s="263">
        <f t="shared" si="64"/>
        <v>14</v>
      </c>
      <c r="E227" s="125">
        <v>14</v>
      </c>
      <c r="F227" s="125"/>
      <c r="G227" s="125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5">
        <v>1</v>
      </c>
      <c r="AB227" s="125">
        <v>13</v>
      </c>
      <c r="AC227" s="125"/>
      <c r="AD227" s="125"/>
      <c r="AE227" s="125"/>
      <c r="AF227" s="125"/>
      <c r="AG227" s="125"/>
      <c r="AH227" s="125"/>
      <c r="AI227" s="125"/>
      <c r="AJ227" s="125"/>
      <c r="AK227" s="310">
        <v>3810</v>
      </c>
      <c r="AL227" s="310">
        <f t="shared" si="62"/>
        <v>53340</v>
      </c>
      <c r="AM227" s="65" t="s">
        <v>654</v>
      </c>
      <c r="AN227" s="65"/>
      <c r="AO227" s="65"/>
      <c r="AP227" s="65"/>
      <c r="AQ227" s="65"/>
      <c r="AR227" s="65"/>
      <c r="AS227" s="66"/>
    </row>
    <row r="228" spans="1:45" s="67" customFormat="1" ht="14.15" customHeight="1" x14ac:dyDescent="0.2">
      <c r="A228" s="168" t="s">
        <v>1612</v>
      </c>
      <c r="B228" s="169" t="s">
        <v>314</v>
      </c>
      <c r="C228" s="258">
        <f t="shared" si="63"/>
        <v>0</v>
      </c>
      <c r="D228" s="263">
        <f t="shared" si="64"/>
        <v>0</v>
      </c>
      <c r="E228" s="125"/>
      <c r="F228" s="125"/>
      <c r="G228" s="125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310">
        <v>3810</v>
      </c>
      <c r="AL228" s="310">
        <f t="shared" si="62"/>
        <v>0</v>
      </c>
      <c r="AM228" s="65" t="s">
        <v>654</v>
      </c>
      <c r="AN228" s="65"/>
      <c r="AO228" s="65"/>
      <c r="AP228" s="65"/>
      <c r="AQ228" s="65"/>
      <c r="AR228" s="65"/>
      <c r="AS228" s="66"/>
    </row>
    <row r="229" spans="1:45" s="67" customFormat="1" ht="14.15" customHeight="1" x14ac:dyDescent="0.2">
      <c r="A229" s="168" t="s">
        <v>1613</v>
      </c>
      <c r="B229" s="169" t="s">
        <v>315</v>
      </c>
      <c r="C229" s="258">
        <f t="shared" si="63"/>
        <v>0</v>
      </c>
      <c r="D229" s="263">
        <f t="shared" si="64"/>
        <v>0</v>
      </c>
      <c r="E229" s="125"/>
      <c r="F229" s="125"/>
      <c r="G229" s="125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310">
        <v>1320</v>
      </c>
      <c r="AL229" s="310">
        <f t="shared" si="62"/>
        <v>0</v>
      </c>
      <c r="AM229" s="65" t="s">
        <v>654</v>
      </c>
      <c r="AN229" s="65"/>
      <c r="AO229" s="65"/>
      <c r="AP229" s="65"/>
      <c r="AQ229" s="65"/>
      <c r="AR229" s="65"/>
      <c r="AS229" s="66"/>
    </row>
    <row r="230" spans="1:45" s="67" customFormat="1" ht="14.15" customHeight="1" x14ac:dyDescent="0.2">
      <c r="A230" s="168" t="s">
        <v>1614</v>
      </c>
      <c r="B230" s="169" t="s">
        <v>2713</v>
      </c>
      <c r="C230" s="258">
        <f t="shared" si="63"/>
        <v>17</v>
      </c>
      <c r="D230" s="263">
        <f t="shared" si="64"/>
        <v>17</v>
      </c>
      <c r="E230" s="125">
        <v>17</v>
      </c>
      <c r="F230" s="125"/>
      <c r="G230" s="125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5"/>
      <c r="AB230" s="125">
        <v>17</v>
      </c>
      <c r="AC230" s="125"/>
      <c r="AD230" s="125"/>
      <c r="AE230" s="125"/>
      <c r="AF230" s="125"/>
      <c r="AG230" s="125"/>
      <c r="AH230" s="125"/>
      <c r="AI230" s="125"/>
      <c r="AJ230" s="125"/>
      <c r="AK230" s="310">
        <v>500</v>
      </c>
      <c r="AL230" s="310">
        <f t="shared" si="62"/>
        <v>8500</v>
      </c>
      <c r="AM230" s="65" t="s">
        <v>654</v>
      </c>
      <c r="AN230" s="65"/>
      <c r="AO230" s="65"/>
      <c r="AP230" s="65"/>
      <c r="AQ230" s="65"/>
      <c r="AR230" s="65"/>
      <c r="AS230" s="66"/>
    </row>
    <row r="231" spans="1:45" s="67" customFormat="1" ht="14.15" customHeight="1" x14ac:dyDescent="0.2">
      <c r="A231" s="168" t="s">
        <v>1615</v>
      </c>
      <c r="B231" s="169" t="s">
        <v>2714</v>
      </c>
      <c r="C231" s="258">
        <f t="shared" si="63"/>
        <v>30</v>
      </c>
      <c r="D231" s="263">
        <f t="shared" si="64"/>
        <v>30</v>
      </c>
      <c r="E231" s="125">
        <v>30</v>
      </c>
      <c r="F231" s="125"/>
      <c r="G231" s="125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5">
        <v>23</v>
      </c>
      <c r="AB231" s="125">
        <v>3</v>
      </c>
      <c r="AC231" s="125">
        <v>4</v>
      </c>
      <c r="AD231" s="125"/>
      <c r="AE231" s="125"/>
      <c r="AF231" s="125"/>
      <c r="AG231" s="125"/>
      <c r="AH231" s="125"/>
      <c r="AI231" s="125"/>
      <c r="AJ231" s="125"/>
      <c r="AK231" s="310">
        <v>1040</v>
      </c>
      <c r="AL231" s="310">
        <f t="shared" si="62"/>
        <v>31200</v>
      </c>
      <c r="AM231" s="65" t="s">
        <v>654</v>
      </c>
      <c r="AN231" s="65"/>
      <c r="AO231" s="65"/>
      <c r="AP231" s="65"/>
      <c r="AQ231" s="65"/>
      <c r="AR231" s="65"/>
      <c r="AS231" s="66"/>
    </row>
    <row r="232" spans="1:45" s="67" customFormat="1" ht="14.15" customHeight="1" x14ac:dyDescent="0.2">
      <c r="A232" s="168" t="s">
        <v>1616</v>
      </c>
      <c r="B232" s="169" t="s">
        <v>316</v>
      </c>
      <c r="C232" s="258">
        <f t="shared" si="63"/>
        <v>0</v>
      </c>
      <c r="D232" s="263">
        <f t="shared" si="64"/>
        <v>0</v>
      </c>
      <c r="E232" s="125"/>
      <c r="F232" s="125"/>
      <c r="G232" s="125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310">
        <v>4000</v>
      </c>
      <c r="AL232" s="310">
        <f t="shared" si="62"/>
        <v>0</v>
      </c>
      <c r="AM232" s="65" t="s">
        <v>654</v>
      </c>
      <c r="AN232" s="65"/>
      <c r="AO232" s="65"/>
      <c r="AP232" s="65"/>
      <c r="AQ232" s="65"/>
      <c r="AR232" s="65"/>
      <c r="AS232" s="66"/>
    </row>
    <row r="233" spans="1:45" s="67" customFormat="1" ht="14.15" customHeight="1" x14ac:dyDescent="0.2">
      <c r="A233" s="168" t="s">
        <v>1617</v>
      </c>
      <c r="B233" s="169" t="s">
        <v>2715</v>
      </c>
      <c r="C233" s="258">
        <f t="shared" si="63"/>
        <v>0</v>
      </c>
      <c r="D233" s="263">
        <f t="shared" si="64"/>
        <v>0</v>
      </c>
      <c r="E233" s="125"/>
      <c r="F233" s="125"/>
      <c r="G233" s="125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310">
        <v>1320</v>
      </c>
      <c r="AL233" s="310">
        <f t="shared" si="62"/>
        <v>0</v>
      </c>
      <c r="AM233" s="65" t="s">
        <v>654</v>
      </c>
      <c r="AN233" s="65"/>
      <c r="AO233" s="65"/>
      <c r="AP233" s="65"/>
      <c r="AQ233" s="65"/>
      <c r="AR233" s="65"/>
      <c r="AS233" s="66"/>
    </row>
    <row r="234" spans="1:45" s="67" customFormat="1" ht="14.15" customHeight="1" x14ac:dyDescent="0.2">
      <c r="A234" s="168" t="s">
        <v>1618</v>
      </c>
      <c r="B234" s="169" t="s">
        <v>36</v>
      </c>
      <c r="C234" s="258">
        <f t="shared" si="63"/>
        <v>149</v>
      </c>
      <c r="D234" s="263">
        <f t="shared" si="64"/>
        <v>149</v>
      </c>
      <c r="E234" s="125">
        <v>149</v>
      </c>
      <c r="F234" s="125"/>
      <c r="G234" s="125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5">
        <v>123</v>
      </c>
      <c r="AB234" s="125">
        <v>9</v>
      </c>
      <c r="AC234" s="125">
        <v>17</v>
      </c>
      <c r="AD234" s="125"/>
      <c r="AE234" s="125"/>
      <c r="AF234" s="125"/>
      <c r="AG234" s="125"/>
      <c r="AH234" s="125"/>
      <c r="AI234" s="125"/>
      <c r="AJ234" s="125"/>
      <c r="AK234" s="310">
        <v>1900</v>
      </c>
      <c r="AL234" s="310">
        <f t="shared" si="62"/>
        <v>283100</v>
      </c>
      <c r="AM234" s="65" t="s">
        <v>654</v>
      </c>
      <c r="AN234" s="65"/>
      <c r="AO234" s="65"/>
      <c r="AP234" s="65"/>
      <c r="AQ234" s="65"/>
      <c r="AR234" s="65"/>
      <c r="AS234" s="66"/>
    </row>
    <row r="235" spans="1:45" s="67" customFormat="1" ht="14.15" customHeight="1" x14ac:dyDescent="0.2">
      <c r="A235" s="168" t="s">
        <v>1619</v>
      </c>
      <c r="B235" s="169" t="s">
        <v>47</v>
      </c>
      <c r="C235" s="258">
        <f t="shared" si="63"/>
        <v>8</v>
      </c>
      <c r="D235" s="263">
        <f t="shared" si="64"/>
        <v>8</v>
      </c>
      <c r="E235" s="125">
        <v>8</v>
      </c>
      <c r="F235" s="125"/>
      <c r="G235" s="125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5">
        <v>1</v>
      </c>
      <c r="AB235" s="125">
        <v>7</v>
      </c>
      <c r="AC235" s="125"/>
      <c r="AD235" s="125"/>
      <c r="AE235" s="125"/>
      <c r="AF235" s="125"/>
      <c r="AG235" s="125"/>
      <c r="AH235" s="125"/>
      <c r="AI235" s="125"/>
      <c r="AJ235" s="125"/>
      <c r="AK235" s="310">
        <v>3810</v>
      </c>
      <c r="AL235" s="310">
        <f t="shared" si="62"/>
        <v>30480</v>
      </c>
      <c r="AM235" s="65" t="s">
        <v>654</v>
      </c>
      <c r="AN235" s="65"/>
      <c r="AO235" s="65"/>
      <c r="AP235" s="65"/>
      <c r="AQ235" s="65"/>
      <c r="AR235" s="65"/>
      <c r="AS235" s="66"/>
    </row>
    <row r="236" spans="1:45" s="67" customFormat="1" ht="14.15" customHeight="1" x14ac:dyDescent="0.2">
      <c r="A236" s="168" t="s">
        <v>1620</v>
      </c>
      <c r="B236" s="169" t="s">
        <v>48</v>
      </c>
      <c r="C236" s="258">
        <f t="shared" si="63"/>
        <v>3</v>
      </c>
      <c r="D236" s="263">
        <f t="shared" si="64"/>
        <v>3</v>
      </c>
      <c r="E236" s="125">
        <v>3</v>
      </c>
      <c r="F236" s="125"/>
      <c r="G236" s="125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5">
        <v>1</v>
      </c>
      <c r="AB236" s="125">
        <v>2</v>
      </c>
      <c r="AC236" s="125"/>
      <c r="AD236" s="125"/>
      <c r="AE236" s="125"/>
      <c r="AF236" s="125"/>
      <c r="AG236" s="125"/>
      <c r="AH236" s="125">
        <v>1</v>
      </c>
      <c r="AI236" s="125"/>
      <c r="AJ236" s="125"/>
      <c r="AK236" s="310">
        <v>1900</v>
      </c>
      <c r="AL236" s="310">
        <f t="shared" si="62"/>
        <v>5700</v>
      </c>
      <c r="AM236" s="65" t="s">
        <v>654</v>
      </c>
      <c r="AN236" s="65"/>
      <c r="AO236" s="65"/>
      <c r="AP236" s="65"/>
      <c r="AQ236" s="65"/>
      <c r="AR236" s="65"/>
      <c r="AS236" s="66"/>
    </row>
    <row r="237" spans="1:45" s="67" customFormat="1" ht="14.15" customHeight="1" x14ac:dyDescent="0.2">
      <c r="A237" s="168" t="s">
        <v>1621</v>
      </c>
      <c r="B237" s="169" t="s">
        <v>49</v>
      </c>
      <c r="C237" s="258">
        <f t="shared" si="63"/>
        <v>277</v>
      </c>
      <c r="D237" s="263">
        <f t="shared" si="64"/>
        <v>277</v>
      </c>
      <c r="E237" s="125">
        <v>277</v>
      </c>
      <c r="F237" s="125"/>
      <c r="G237" s="125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5">
        <v>6</v>
      </c>
      <c r="AB237" s="125">
        <v>271</v>
      </c>
      <c r="AC237" s="125"/>
      <c r="AD237" s="125"/>
      <c r="AE237" s="125"/>
      <c r="AF237" s="125"/>
      <c r="AG237" s="125"/>
      <c r="AH237" s="125"/>
      <c r="AI237" s="125"/>
      <c r="AJ237" s="125"/>
      <c r="AK237" s="310">
        <v>4000</v>
      </c>
      <c r="AL237" s="310">
        <f t="shared" si="62"/>
        <v>1108000</v>
      </c>
      <c r="AM237" s="65" t="s">
        <v>654</v>
      </c>
      <c r="AN237" s="65"/>
      <c r="AO237" s="65"/>
      <c r="AP237" s="65"/>
      <c r="AQ237" s="65"/>
      <c r="AR237" s="65"/>
      <c r="AS237" s="66"/>
    </row>
    <row r="238" spans="1:45" s="67" customFormat="1" ht="14.15" customHeight="1" x14ac:dyDescent="0.2">
      <c r="A238" s="168" t="s">
        <v>1622</v>
      </c>
      <c r="B238" s="169" t="s">
        <v>50</v>
      </c>
      <c r="C238" s="258">
        <f t="shared" si="63"/>
        <v>57</v>
      </c>
      <c r="D238" s="263">
        <f t="shared" si="64"/>
        <v>57</v>
      </c>
      <c r="E238" s="125">
        <v>57</v>
      </c>
      <c r="F238" s="125"/>
      <c r="G238" s="125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5">
        <v>13</v>
      </c>
      <c r="AB238" s="125">
        <v>38</v>
      </c>
      <c r="AC238" s="125">
        <v>6</v>
      </c>
      <c r="AD238" s="125"/>
      <c r="AE238" s="125"/>
      <c r="AF238" s="125"/>
      <c r="AG238" s="125"/>
      <c r="AH238" s="125">
        <v>57</v>
      </c>
      <c r="AI238" s="125"/>
      <c r="AJ238" s="125"/>
      <c r="AK238" s="310">
        <v>4870</v>
      </c>
      <c r="AL238" s="310">
        <f t="shared" si="62"/>
        <v>277590</v>
      </c>
      <c r="AM238" s="65" t="s">
        <v>654</v>
      </c>
      <c r="AN238" s="65"/>
      <c r="AO238" s="65"/>
      <c r="AP238" s="65"/>
      <c r="AQ238" s="65"/>
      <c r="AR238" s="65"/>
      <c r="AS238" s="66"/>
    </row>
    <row r="239" spans="1:45" s="67" customFormat="1" ht="14.15" customHeight="1" x14ac:dyDescent="0.2">
      <c r="A239" s="168" t="s">
        <v>1623</v>
      </c>
      <c r="B239" s="169" t="s">
        <v>51</v>
      </c>
      <c r="C239" s="258">
        <f t="shared" si="63"/>
        <v>0</v>
      </c>
      <c r="D239" s="263">
        <f t="shared" si="64"/>
        <v>0</v>
      </c>
      <c r="E239" s="125"/>
      <c r="F239" s="125"/>
      <c r="G239" s="125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310">
        <v>4000</v>
      </c>
      <c r="AL239" s="310">
        <f t="shared" si="62"/>
        <v>0</v>
      </c>
      <c r="AM239" s="65" t="s">
        <v>654</v>
      </c>
      <c r="AN239" s="65"/>
      <c r="AO239" s="65"/>
      <c r="AP239" s="65"/>
      <c r="AQ239" s="65"/>
      <c r="AR239" s="65"/>
      <c r="AS239" s="66"/>
    </row>
    <row r="240" spans="1:45" s="67" customFormat="1" ht="14.15" customHeight="1" x14ac:dyDescent="0.2">
      <c r="A240" s="168" t="s">
        <v>1624</v>
      </c>
      <c r="B240" s="169" t="s">
        <v>52</v>
      </c>
      <c r="C240" s="258">
        <f t="shared" si="63"/>
        <v>0</v>
      </c>
      <c r="D240" s="263">
        <f t="shared" si="64"/>
        <v>0</v>
      </c>
      <c r="E240" s="125"/>
      <c r="F240" s="125"/>
      <c r="G240" s="125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310">
        <v>1900</v>
      </c>
      <c r="AL240" s="310">
        <f t="shared" si="62"/>
        <v>0</v>
      </c>
      <c r="AM240" s="65" t="s">
        <v>654</v>
      </c>
      <c r="AN240" s="65"/>
      <c r="AO240" s="65"/>
      <c r="AP240" s="65"/>
      <c r="AQ240" s="65"/>
      <c r="AR240" s="65"/>
      <c r="AS240" s="66"/>
    </row>
    <row r="241" spans="1:45" s="67" customFormat="1" ht="14.15" customHeight="1" x14ac:dyDescent="0.2">
      <c r="A241" s="168" t="s">
        <v>1625</v>
      </c>
      <c r="B241" s="169" t="s">
        <v>150</v>
      </c>
      <c r="C241" s="258">
        <f t="shared" si="63"/>
        <v>227</v>
      </c>
      <c r="D241" s="263">
        <f t="shared" si="64"/>
        <v>227</v>
      </c>
      <c r="E241" s="125">
        <v>227</v>
      </c>
      <c r="F241" s="125"/>
      <c r="G241" s="125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5">
        <v>17</v>
      </c>
      <c r="AB241" s="125">
        <v>209</v>
      </c>
      <c r="AC241" s="125">
        <v>1</v>
      </c>
      <c r="AD241" s="125"/>
      <c r="AE241" s="125"/>
      <c r="AF241" s="125"/>
      <c r="AG241" s="125"/>
      <c r="AH241" s="125"/>
      <c r="AI241" s="125"/>
      <c r="AJ241" s="125"/>
      <c r="AK241" s="310">
        <v>4000</v>
      </c>
      <c r="AL241" s="310">
        <f t="shared" si="62"/>
        <v>908000</v>
      </c>
      <c r="AM241" s="65" t="s">
        <v>654</v>
      </c>
      <c r="AN241" s="65"/>
      <c r="AO241" s="65"/>
      <c r="AP241" s="65"/>
      <c r="AQ241" s="65"/>
      <c r="AR241" s="65"/>
      <c r="AS241" s="66"/>
    </row>
    <row r="242" spans="1:45" s="67" customFormat="1" ht="14.15" customHeight="1" x14ac:dyDescent="0.2">
      <c r="A242" s="168" t="s">
        <v>1626</v>
      </c>
      <c r="B242" s="169" t="s">
        <v>151</v>
      </c>
      <c r="C242" s="258">
        <f t="shared" si="63"/>
        <v>0</v>
      </c>
      <c r="D242" s="263">
        <f t="shared" si="64"/>
        <v>0</v>
      </c>
      <c r="E242" s="125"/>
      <c r="F242" s="125"/>
      <c r="G242" s="125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310">
        <v>4870</v>
      </c>
      <c r="AL242" s="310">
        <f t="shared" si="62"/>
        <v>0</v>
      </c>
      <c r="AM242" s="65" t="s">
        <v>654</v>
      </c>
      <c r="AN242" s="65"/>
      <c r="AO242" s="65"/>
      <c r="AP242" s="65"/>
      <c r="AQ242" s="65"/>
      <c r="AR242" s="65"/>
      <c r="AS242" s="66"/>
    </row>
    <row r="243" spans="1:45" s="67" customFormat="1" ht="14.15" customHeight="1" x14ac:dyDescent="0.2">
      <c r="A243" s="168" t="s">
        <v>1627</v>
      </c>
      <c r="B243" s="169" t="s">
        <v>2716</v>
      </c>
      <c r="C243" s="258">
        <f t="shared" si="63"/>
        <v>365</v>
      </c>
      <c r="D243" s="263">
        <f t="shared" si="64"/>
        <v>365</v>
      </c>
      <c r="E243" s="125">
        <v>365</v>
      </c>
      <c r="F243" s="125"/>
      <c r="G243" s="125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5">
        <v>290</v>
      </c>
      <c r="AB243" s="125">
        <v>56</v>
      </c>
      <c r="AC243" s="125">
        <v>19</v>
      </c>
      <c r="AD243" s="125"/>
      <c r="AE243" s="125"/>
      <c r="AF243" s="125"/>
      <c r="AG243" s="125"/>
      <c r="AH243" s="125"/>
      <c r="AI243" s="125"/>
      <c r="AJ243" s="125"/>
      <c r="AK243" s="310">
        <v>2160</v>
      </c>
      <c r="AL243" s="310">
        <f t="shared" si="62"/>
        <v>788400</v>
      </c>
      <c r="AM243" s="65" t="s">
        <v>654</v>
      </c>
      <c r="AN243" s="65"/>
      <c r="AO243" s="65"/>
      <c r="AP243" s="65"/>
      <c r="AQ243" s="65"/>
      <c r="AR243" s="65"/>
      <c r="AS243" s="66"/>
    </row>
    <row r="244" spans="1:45" s="67" customFormat="1" ht="14.15" customHeight="1" x14ac:dyDescent="0.2">
      <c r="A244" s="168" t="s">
        <v>1628</v>
      </c>
      <c r="B244" s="169" t="s">
        <v>152</v>
      </c>
      <c r="C244" s="258">
        <f t="shared" si="63"/>
        <v>0</v>
      </c>
      <c r="D244" s="263">
        <f t="shared" si="64"/>
        <v>0</v>
      </c>
      <c r="E244" s="125"/>
      <c r="F244" s="125"/>
      <c r="G244" s="125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/>
      <c r="R244" s="126"/>
      <c r="S244" s="126"/>
      <c r="T244" s="126"/>
      <c r="U244" s="126"/>
      <c r="V244" s="126"/>
      <c r="W244" s="126"/>
      <c r="X244" s="126"/>
      <c r="Y244" s="126"/>
      <c r="Z244" s="126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310">
        <v>3600</v>
      </c>
      <c r="AL244" s="310">
        <f t="shared" si="62"/>
        <v>0</v>
      </c>
      <c r="AM244" s="65" t="s">
        <v>654</v>
      </c>
      <c r="AN244" s="65"/>
      <c r="AO244" s="65"/>
      <c r="AP244" s="65"/>
      <c r="AQ244" s="65"/>
      <c r="AR244" s="65"/>
      <c r="AS244" s="66"/>
    </row>
    <row r="245" spans="1:45" s="67" customFormat="1" ht="14.15" customHeight="1" x14ac:dyDescent="0.2">
      <c r="A245" s="168" t="s">
        <v>1629</v>
      </c>
      <c r="B245" s="169" t="s">
        <v>153</v>
      </c>
      <c r="C245" s="258">
        <f t="shared" si="63"/>
        <v>0</v>
      </c>
      <c r="D245" s="263">
        <f t="shared" si="64"/>
        <v>0</v>
      </c>
      <c r="E245" s="125"/>
      <c r="F245" s="125"/>
      <c r="G245" s="125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/>
      <c r="V245" s="126"/>
      <c r="W245" s="126"/>
      <c r="X245" s="126"/>
      <c r="Y245" s="126"/>
      <c r="Z245" s="126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310">
        <v>590</v>
      </c>
      <c r="AL245" s="310">
        <f t="shared" si="62"/>
        <v>0</v>
      </c>
      <c r="AM245" s="65" t="s">
        <v>654</v>
      </c>
      <c r="AN245" s="65"/>
      <c r="AO245" s="65"/>
      <c r="AP245" s="65"/>
      <c r="AQ245" s="65"/>
      <c r="AR245" s="65"/>
      <c r="AS245" s="66"/>
    </row>
    <row r="246" spans="1:45" s="67" customFormat="1" ht="14.15" customHeight="1" x14ac:dyDescent="0.2">
      <c r="A246" s="168" t="s">
        <v>1630</v>
      </c>
      <c r="B246" s="169" t="s">
        <v>154</v>
      </c>
      <c r="C246" s="258">
        <f t="shared" si="63"/>
        <v>1716</v>
      </c>
      <c r="D246" s="263">
        <f t="shared" si="64"/>
        <v>1716</v>
      </c>
      <c r="E246" s="125">
        <v>1716</v>
      </c>
      <c r="F246" s="125"/>
      <c r="G246" s="125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5">
        <v>578</v>
      </c>
      <c r="AB246" s="125">
        <v>300</v>
      </c>
      <c r="AC246" s="125">
        <v>838</v>
      </c>
      <c r="AD246" s="125"/>
      <c r="AE246" s="125"/>
      <c r="AF246" s="125"/>
      <c r="AG246" s="125"/>
      <c r="AH246" s="125"/>
      <c r="AI246" s="125"/>
      <c r="AJ246" s="125"/>
      <c r="AK246" s="310">
        <v>590</v>
      </c>
      <c r="AL246" s="310">
        <f t="shared" si="62"/>
        <v>1012440</v>
      </c>
      <c r="AM246" s="65" t="s">
        <v>654</v>
      </c>
      <c r="AN246" s="65"/>
      <c r="AO246" s="65"/>
      <c r="AP246" s="65"/>
      <c r="AQ246" s="65"/>
      <c r="AR246" s="65"/>
      <c r="AS246" s="66"/>
    </row>
    <row r="247" spans="1:45" s="67" customFormat="1" ht="14.15" customHeight="1" x14ac:dyDescent="0.2">
      <c r="A247" s="168" t="s">
        <v>1631</v>
      </c>
      <c r="B247" s="169" t="s">
        <v>170</v>
      </c>
      <c r="C247" s="258">
        <f t="shared" si="63"/>
        <v>1</v>
      </c>
      <c r="D247" s="263">
        <f t="shared" si="64"/>
        <v>1</v>
      </c>
      <c r="E247" s="125">
        <v>1</v>
      </c>
      <c r="F247" s="125"/>
      <c r="G247" s="125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/>
      <c r="W247" s="126"/>
      <c r="X247" s="126"/>
      <c r="Y247" s="126"/>
      <c r="Z247" s="126"/>
      <c r="AA247" s="125"/>
      <c r="AB247" s="125">
        <v>1</v>
      </c>
      <c r="AC247" s="125"/>
      <c r="AD247" s="125"/>
      <c r="AE247" s="125"/>
      <c r="AF247" s="125"/>
      <c r="AG247" s="125"/>
      <c r="AH247" s="125"/>
      <c r="AI247" s="125">
        <v>1</v>
      </c>
      <c r="AJ247" s="125"/>
      <c r="AK247" s="310">
        <v>4000</v>
      </c>
      <c r="AL247" s="310">
        <f t="shared" si="62"/>
        <v>4000</v>
      </c>
      <c r="AM247" s="65" t="s">
        <v>654</v>
      </c>
      <c r="AN247" s="65"/>
      <c r="AO247" s="65"/>
      <c r="AP247" s="65"/>
      <c r="AQ247" s="65"/>
      <c r="AR247" s="65"/>
      <c r="AS247" s="66"/>
    </row>
    <row r="248" spans="1:45" s="67" customFormat="1" ht="14.15" customHeight="1" x14ac:dyDescent="0.2">
      <c r="A248" s="168" t="s">
        <v>1632</v>
      </c>
      <c r="B248" s="169" t="s">
        <v>2717</v>
      </c>
      <c r="C248" s="258">
        <f t="shared" si="63"/>
        <v>56</v>
      </c>
      <c r="D248" s="263">
        <f t="shared" si="64"/>
        <v>56</v>
      </c>
      <c r="E248" s="125">
        <v>56</v>
      </c>
      <c r="F248" s="125"/>
      <c r="G248" s="125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5">
        <v>2</v>
      </c>
      <c r="AB248" s="125">
        <v>54</v>
      </c>
      <c r="AC248" s="125"/>
      <c r="AD248" s="125"/>
      <c r="AE248" s="125"/>
      <c r="AF248" s="125"/>
      <c r="AG248" s="125"/>
      <c r="AH248" s="125">
        <v>56</v>
      </c>
      <c r="AI248" s="125"/>
      <c r="AJ248" s="125"/>
      <c r="AK248" s="310">
        <v>4160</v>
      </c>
      <c r="AL248" s="310">
        <f t="shared" si="62"/>
        <v>232960</v>
      </c>
      <c r="AM248" s="65" t="s">
        <v>654</v>
      </c>
      <c r="AN248" s="65"/>
      <c r="AO248" s="65"/>
      <c r="AP248" s="65"/>
      <c r="AQ248" s="65"/>
      <c r="AR248" s="65"/>
      <c r="AS248" s="66"/>
    </row>
    <row r="249" spans="1:45" s="67" customFormat="1" ht="14.15" customHeight="1" x14ac:dyDescent="0.2">
      <c r="A249" s="168" t="s">
        <v>1633</v>
      </c>
      <c r="B249" s="169" t="s">
        <v>251</v>
      </c>
      <c r="C249" s="258">
        <f t="shared" si="63"/>
        <v>5</v>
      </c>
      <c r="D249" s="263">
        <f t="shared" si="64"/>
        <v>5</v>
      </c>
      <c r="E249" s="125">
        <v>5</v>
      </c>
      <c r="F249" s="125"/>
      <c r="G249" s="125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/>
      <c r="R249" s="126"/>
      <c r="S249" s="126"/>
      <c r="T249" s="126"/>
      <c r="U249" s="126"/>
      <c r="V249" s="126"/>
      <c r="W249" s="126"/>
      <c r="X249" s="126"/>
      <c r="Y249" s="126"/>
      <c r="Z249" s="126"/>
      <c r="AA249" s="125">
        <v>5</v>
      </c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310">
        <v>810</v>
      </c>
      <c r="AL249" s="310">
        <f t="shared" si="62"/>
        <v>4050</v>
      </c>
      <c r="AM249" s="65" t="s">
        <v>654</v>
      </c>
      <c r="AN249" s="65"/>
      <c r="AO249" s="65"/>
      <c r="AP249" s="65"/>
      <c r="AQ249" s="65"/>
      <c r="AR249" s="65"/>
      <c r="AS249" s="66"/>
    </row>
    <row r="250" spans="1:45" s="67" customFormat="1" ht="14.15" customHeight="1" x14ac:dyDescent="0.2">
      <c r="A250" s="168" t="s">
        <v>1634</v>
      </c>
      <c r="B250" s="169" t="s">
        <v>2718</v>
      </c>
      <c r="C250" s="258">
        <f t="shared" si="63"/>
        <v>12</v>
      </c>
      <c r="D250" s="263">
        <f t="shared" si="64"/>
        <v>12</v>
      </c>
      <c r="E250" s="125">
        <v>12</v>
      </c>
      <c r="F250" s="125"/>
      <c r="G250" s="125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5"/>
      <c r="AB250" s="125">
        <v>12</v>
      </c>
      <c r="AC250" s="125"/>
      <c r="AD250" s="125"/>
      <c r="AE250" s="125"/>
      <c r="AF250" s="125"/>
      <c r="AG250" s="125"/>
      <c r="AH250" s="125"/>
      <c r="AI250" s="125">
        <v>12</v>
      </c>
      <c r="AJ250" s="125"/>
      <c r="AK250" s="310">
        <v>4280</v>
      </c>
      <c r="AL250" s="310">
        <f t="shared" si="62"/>
        <v>51360</v>
      </c>
      <c r="AM250" s="65" t="s">
        <v>654</v>
      </c>
      <c r="AN250" s="65"/>
      <c r="AO250" s="65"/>
      <c r="AP250" s="65"/>
      <c r="AQ250" s="65"/>
      <c r="AR250" s="65"/>
      <c r="AS250" s="66"/>
    </row>
    <row r="251" spans="1:45" s="67" customFormat="1" ht="22.5" customHeight="1" x14ac:dyDescent="0.2">
      <c r="A251" s="168" t="s">
        <v>1635</v>
      </c>
      <c r="B251" s="169" t="s">
        <v>525</v>
      </c>
      <c r="C251" s="258">
        <f t="shared" si="63"/>
        <v>688</v>
      </c>
      <c r="D251" s="263">
        <f t="shared" si="64"/>
        <v>688</v>
      </c>
      <c r="E251" s="125">
        <v>688</v>
      </c>
      <c r="F251" s="125"/>
      <c r="G251" s="125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/>
      <c r="W251" s="126"/>
      <c r="X251" s="126"/>
      <c r="Y251" s="126"/>
      <c r="Z251" s="126"/>
      <c r="AA251" s="125">
        <v>109</v>
      </c>
      <c r="AB251" s="125">
        <v>437</v>
      </c>
      <c r="AC251" s="125">
        <v>142</v>
      </c>
      <c r="AD251" s="125"/>
      <c r="AE251" s="125"/>
      <c r="AF251" s="125"/>
      <c r="AG251" s="125"/>
      <c r="AH251" s="125"/>
      <c r="AI251" s="125"/>
      <c r="AJ251" s="125"/>
      <c r="AK251" s="310">
        <v>2740</v>
      </c>
      <c r="AL251" s="310">
        <f t="shared" si="62"/>
        <v>1885120</v>
      </c>
      <c r="AM251" s="65" t="s">
        <v>654</v>
      </c>
      <c r="AN251" s="65"/>
      <c r="AO251" s="65"/>
      <c r="AP251" s="65"/>
      <c r="AQ251" s="65"/>
      <c r="AR251" s="65"/>
      <c r="AS251" s="66"/>
    </row>
    <row r="252" spans="1:45" s="67" customFormat="1" ht="14.15" customHeight="1" x14ac:dyDescent="0.2">
      <c r="A252" s="168" t="s">
        <v>1636</v>
      </c>
      <c r="B252" s="169" t="s">
        <v>375</v>
      </c>
      <c r="C252" s="258">
        <f t="shared" si="63"/>
        <v>0</v>
      </c>
      <c r="D252" s="263">
        <f t="shared" si="64"/>
        <v>0</v>
      </c>
      <c r="E252" s="125"/>
      <c r="F252" s="125"/>
      <c r="G252" s="125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/>
      <c r="R252" s="126"/>
      <c r="S252" s="126"/>
      <c r="T252" s="126"/>
      <c r="U252" s="126"/>
      <c r="V252" s="126"/>
      <c r="W252" s="126"/>
      <c r="X252" s="126"/>
      <c r="Y252" s="126"/>
      <c r="Z252" s="126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310">
        <v>810</v>
      </c>
      <c r="AL252" s="310">
        <f t="shared" si="62"/>
        <v>0</v>
      </c>
      <c r="AM252" s="65" t="s">
        <v>654</v>
      </c>
      <c r="AN252" s="65"/>
      <c r="AO252" s="65"/>
      <c r="AP252" s="65"/>
      <c r="AQ252" s="65"/>
      <c r="AR252" s="65"/>
      <c r="AS252" s="66"/>
    </row>
    <row r="253" spans="1:45" s="67" customFormat="1" ht="14.15" customHeight="1" x14ac:dyDescent="0.2">
      <c r="A253" s="168" t="s">
        <v>1637</v>
      </c>
      <c r="B253" s="169" t="s">
        <v>2719</v>
      </c>
      <c r="C253" s="258">
        <f t="shared" si="63"/>
        <v>93</v>
      </c>
      <c r="D253" s="263">
        <f t="shared" si="64"/>
        <v>93</v>
      </c>
      <c r="E253" s="125">
        <v>93</v>
      </c>
      <c r="F253" s="125"/>
      <c r="G253" s="125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5">
        <v>84</v>
      </c>
      <c r="AB253" s="125">
        <v>9</v>
      </c>
      <c r="AC253" s="125"/>
      <c r="AD253" s="125"/>
      <c r="AE253" s="125"/>
      <c r="AF253" s="125"/>
      <c r="AG253" s="125"/>
      <c r="AH253" s="125"/>
      <c r="AI253" s="125"/>
      <c r="AJ253" s="125"/>
      <c r="AK253" s="310">
        <v>4000</v>
      </c>
      <c r="AL253" s="310">
        <f t="shared" si="62"/>
        <v>372000</v>
      </c>
      <c r="AM253" s="65" t="s">
        <v>654</v>
      </c>
      <c r="AN253" s="65"/>
      <c r="AO253" s="65"/>
      <c r="AP253" s="65"/>
      <c r="AQ253" s="65"/>
      <c r="AR253" s="65"/>
      <c r="AS253" s="66"/>
    </row>
    <row r="254" spans="1:45" s="67" customFormat="1" ht="14.15" customHeight="1" x14ac:dyDescent="0.2">
      <c r="A254" s="168" t="s">
        <v>1638</v>
      </c>
      <c r="B254" s="169" t="s">
        <v>2720</v>
      </c>
      <c r="C254" s="258">
        <f t="shared" si="63"/>
        <v>0</v>
      </c>
      <c r="D254" s="263">
        <f t="shared" si="64"/>
        <v>0</v>
      </c>
      <c r="E254" s="125"/>
      <c r="F254" s="125"/>
      <c r="G254" s="125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310">
        <v>4000</v>
      </c>
      <c r="AL254" s="310">
        <f t="shared" si="62"/>
        <v>0</v>
      </c>
      <c r="AM254" s="65" t="s">
        <v>654</v>
      </c>
      <c r="AN254" s="65"/>
      <c r="AO254" s="65"/>
      <c r="AP254" s="65"/>
      <c r="AQ254" s="65"/>
      <c r="AR254" s="65"/>
      <c r="AS254" s="66"/>
    </row>
    <row r="255" spans="1:45" s="67" customFormat="1" ht="14.15" customHeight="1" x14ac:dyDescent="0.2">
      <c r="A255" s="168" t="s">
        <v>1639</v>
      </c>
      <c r="B255" s="169" t="s">
        <v>376</v>
      </c>
      <c r="C255" s="258">
        <f t="shared" si="63"/>
        <v>0</v>
      </c>
      <c r="D255" s="263">
        <f t="shared" si="64"/>
        <v>0</v>
      </c>
      <c r="E255" s="125"/>
      <c r="F255" s="125"/>
      <c r="G255" s="125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310">
        <v>1040</v>
      </c>
      <c r="AL255" s="310">
        <f t="shared" si="62"/>
        <v>0</v>
      </c>
      <c r="AM255" s="65" t="s">
        <v>654</v>
      </c>
      <c r="AN255" s="65"/>
      <c r="AO255" s="65"/>
      <c r="AP255" s="65"/>
      <c r="AQ255" s="65"/>
      <c r="AR255" s="65"/>
      <c r="AS255" s="66"/>
    </row>
    <row r="256" spans="1:45" s="67" customFormat="1" ht="14.15" customHeight="1" x14ac:dyDescent="0.2">
      <c r="A256" s="168" t="s">
        <v>1640</v>
      </c>
      <c r="B256" s="169" t="s">
        <v>2721</v>
      </c>
      <c r="C256" s="258">
        <f t="shared" si="63"/>
        <v>589</v>
      </c>
      <c r="D256" s="263">
        <f t="shared" si="64"/>
        <v>589</v>
      </c>
      <c r="E256" s="125">
        <v>589</v>
      </c>
      <c r="F256" s="125"/>
      <c r="G256" s="125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5">
        <v>276</v>
      </c>
      <c r="AB256" s="125">
        <v>208</v>
      </c>
      <c r="AC256" s="125">
        <v>105</v>
      </c>
      <c r="AD256" s="125"/>
      <c r="AE256" s="125"/>
      <c r="AF256" s="125"/>
      <c r="AG256" s="125"/>
      <c r="AH256" s="125"/>
      <c r="AI256" s="125"/>
      <c r="AJ256" s="125"/>
      <c r="AK256" s="310">
        <v>1320</v>
      </c>
      <c r="AL256" s="310">
        <f t="shared" si="62"/>
        <v>777480</v>
      </c>
      <c r="AM256" s="65" t="s">
        <v>654</v>
      </c>
      <c r="AN256" s="65"/>
      <c r="AO256" s="65"/>
      <c r="AP256" s="65"/>
      <c r="AQ256" s="65"/>
      <c r="AR256" s="65"/>
      <c r="AS256" s="66"/>
    </row>
    <row r="257" spans="1:45" s="67" customFormat="1" ht="14.15" customHeight="1" x14ac:dyDescent="0.2">
      <c r="A257" s="168" t="s">
        <v>1641</v>
      </c>
      <c r="B257" s="169" t="s">
        <v>144</v>
      </c>
      <c r="C257" s="258">
        <f t="shared" si="63"/>
        <v>0</v>
      </c>
      <c r="D257" s="263">
        <f t="shared" si="64"/>
        <v>0</v>
      </c>
      <c r="E257" s="125"/>
      <c r="F257" s="125"/>
      <c r="G257" s="125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310">
        <v>810</v>
      </c>
      <c r="AL257" s="310">
        <f t="shared" si="62"/>
        <v>0</v>
      </c>
      <c r="AM257" s="65" t="s">
        <v>654</v>
      </c>
      <c r="AN257" s="65"/>
      <c r="AO257" s="65"/>
      <c r="AP257" s="65"/>
      <c r="AQ257" s="65"/>
      <c r="AR257" s="65"/>
      <c r="AS257" s="66"/>
    </row>
    <row r="258" spans="1:45" s="67" customFormat="1" ht="14.15" customHeight="1" x14ac:dyDescent="0.2">
      <c r="A258" s="168" t="s">
        <v>1642</v>
      </c>
      <c r="B258" s="169" t="s">
        <v>145</v>
      </c>
      <c r="C258" s="258">
        <f t="shared" si="63"/>
        <v>1715</v>
      </c>
      <c r="D258" s="263">
        <f t="shared" si="64"/>
        <v>1715</v>
      </c>
      <c r="E258" s="125">
        <v>1715</v>
      </c>
      <c r="F258" s="125"/>
      <c r="G258" s="125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5">
        <v>578</v>
      </c>
      <c r="AB258" s="125">
        <v>300</v>
      </c>
      <c r="AC258" s="125">
        <v>837</v>
      </c>
      <c r="AD258" s="125"/>
      <c r="AE258" s="125"/>
      <c r="AF258" s="125"/>
      <c r="AG258" s="125"/>
      <c r="AH258" s="125"/>
      <c r="AI258" s="125"/>
      <c r="AJ258" s="125"/>
      <c r="AK258" s="310">
        <v>810</v>
      </c>
      <c r="AL258" s="310">
        <f t="shared" si="62"/>
        <v>1389150</v>
      </c>
      <c r="AM258" s="65" t="s">
        <v>654</v>
      </c>
      <c r="AN258" s="65"/>
      <c r="AO258" s="65"/>
      <c r="AP258" s="65"/>
      <c r="AQ258" s="65"/>
      <c r="AR258" s="65"/>
      <c r="AS258" s="66"/>
    </row>
    <row r="259" spans="1:45" s="67" customFormat="1" ht="14.15" customHeight="1" x14ac:dyDescent="0.2">
      <c r="A259" s="168" t="s">
        <v>1643</v>
      </c>
      <c r="B259" s="169" t="s">
        <v>146</v>
      </c>
      <c r="C259" s="258">
        <f t="shared" si="63"/>
        <v>1715</v>
      </c>
      <c r="D259" s="263">
        <f t="shared" si="64"/>
        <v>1715</v>
      </c>
      <c r="E259" s="125">
        <v>1715</v>
      </c>
      <c r="F259" s="125"/>
      <c r="G259" s="125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/>
      <c r="R259" s="126"/>
      <c r="S259" s="126"/>
      <c r="T259" s="126"/>
      <c r="U259" s="126"/>
      <c r="V259" s="126"/>
      <c r="W259" s="126"/>
      <c r="X259" s="126"/>
      <c r="Y259" s="126"/>
      <c r="Z259" s="126"/>
      <c r="AA259" s="125">
        <v>578</v>
      </c>
      <c r="AB259" s="125">
        <v>300</v>
      </c>
      <c r="AC259" s="125">
        <v>837</v>
      </c>
      <c r="AD259" s="125"/>
      <c r="AE259" s="125"/>
      <c r="AF259" s="125"/>
      <c r="AG259" s="125"/>
      <c r="AH259" s="125"/>
      <c r="AI259" s="125"/>
      <c r="AJ259" s="125"/>
      <c r="AK259" s="310">
        <v>590</v>
      </c>
      <c r="AL259" s="310">
        <f t="shared" si="62"/>
        <v>1011850</v>
      </c>
      <c r="AM259" s="65" t="s">
        <v>654</v>
      </c>
      <c r="AN259" s="65"/>
      <c r="AO259" s="65"/>
      <c r="AP259" s="65"/>
      <c r="AQ259" s="65"/>
      <c r="AR259" s="65"/>
      <c r="AS259" s="66"/>
    </row>
    <row r="260" spans="1:45" s="67" customFormat="1" ht="14.15" customHeight="1" x14ac:dyDescent="0.2">
      <c r="A260" s="168" t="s">
        <v>1644</v>
      </c>
      <c r="B260" s="169" t="s">
        <v>612</v>
      </c>
      <c r="C260" s="258">
        <f t="shared" si="63"/>
        <v>1716</v>
      </c>
      <c r="D260" s="263">
        <f t="shared" si="64"/>
        <v>1716</v>
      </c>
      <c r="E260" s="125">
        <v>1716</v>
      </c>
      <c r="F260" s="125"/>
      <c r="G260" s="125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5">
        <v>578</v>
      </c>
      <c r="AB260" s="125">
        <v>300</v>
      </c>
      <c r="AC260" s="125">
        <v>838</v>
      </c>
      <c r="AD260" s="125"/>
      <c r="AE260" s="125"/>
      <c r="AF260" s="125"/>
      <c r="AG260" s="125"/>
      <c r="AH260" s="125"/>
      <c r="AI260" s="125"/>
      <c r="AJ260" s="125"/>
      <c r="AK260" s="310">
        <v>590</v>
      </c>
      <c r="AL260" s="310">
        <f t="shared" si="62"/>
        <v>1012440</v>
      </c>
      <c r="AM260" s="65" t="s">
        <v>654</v>
      </c>
      <c r="AN260" s="65"/>
      <c r="AO260" s="65"/>
      <c r="AP260" s="65"/>
      <c r="AQ260" s="65"/>
      <c r="AR260" s="65"/>
      <c r="AS260" s="66"/>
    </row>
    <row r="261" spans="1:45" s="67" customFormat="1" ht="14.15" customHeight="1" x14ac:dyDescent="0.2">
      <c r="A261" s="168" t="s">
        <v>1645</v>
      </c>
      <c r="B261" s="169" t="s">
        <v>613</v>
      </c>
      <c r="C261" s="258">
        <f t="shared" si="63"/>
        <v>0</v>
      </c>
      <c r="D261" s="263">
        <f t="shared" si="64"/>
        <v>0</v>
      </c>
      <c r="E261" s="125"/>
      <c r="F261" s="125"/>
      <c r="G261" s="125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310">
        <v>1040</v>
      </c>
      <c r="AL261" s="310">
        <f t="shared" si="62"/>
        <v>0</v>
      </c>
      <c r="AM261" s="65" t="s">
        <v>654</v>
      </c>
      <c r="AN261" s="65"/>
      <c r="AO261" s="65"/>
      <c r="AP261" s="65"/>
      <c r="AQ261" s="65"/>
      <c r="AR261" s="65"/>
      <c r="AS261" s="66"/>
    </row>
    <row r="262" spans="1:45" s="67" customFormat="1" ht="14.15" customHeight="1" x14ac:dyDescent="0.2">
      <c r="A262" s="168" t="s">
        <v>1646</v>
      </c>
      <c r="B262" s="169" t="s">
        <v>614</v>
      </c>
      <c r="C262" s="258">
        <f t="shared" si="63"/>
        <v>2416</v>
      </c>
      <c r="D262" s="263">
        <f t="shared" si="64"/>
        <v>2416</v>
      </c>
      <c r="E262" s="125">
        <v>2416</v>
      </c>
      <c r="F262" s="125"/>
      <c r="G262" s="125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5">
        <v>688</v>
      </c>
      <c r="AB262" s="125">
        <v>750</v>
      </c>
      <c r="AC262" s="125">
        <v>978</v>
      </c>
      <c r="AD262" s="125"/>
      <c r="AE262" s="125"/>
      <c r="AF262" s="125"/>
      <c r="AG262" s="125"/>
      <c r="AH262" s="125"/>
      <c r="AI262" s="125"/>
      <c r="AJ262" s="125"/>
      <c r="AK262" s="310">
        <v>1040</v>
      </c>
      <c r="AL262" s="310">
        <f t="shared" si="62"/>
        <v>2512640</v>
      </c>
      <c r="AM262" s="65" t="s">
        <v>654</v>
      </c>
      <c r="AN262" s="65"/>
      <c r="AO262" s="65"/>
      <c r="AP262" s="65"/>
      <c r="AQ262" s="65"/>
      <c r="AR262" s="65"/>
      <c r="AS262" s="66"/>
    </row>
    <row r="263" spans="1:45" s="67" customFormat="1" ht="14.15" customHeight="1" x14ac:dyDescent="0.2">
      <c r="A263" s="168" t="s">
        <v>1647</v>
      </c>
      <c r="B263" s="169" t="s">
        <v>615</v>
      </c>
      <c r="C263" s="258">
        <f t="shared" si="63"/>
        <v>0</v>
      </c>
      <c r="D263" s="263">
        <f t="shared" si="64"/>
        <v>0</v>
      </c>
      <c r="E263" s="125"/>
      <c r="F263" s="125"/>
      <c r="G263" s="125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310">
        <v>810</v>
      </c>
      <c r="AL263" s="310">
        <f t="shared" si="62"/>
        <v>0</v>
      </c>
      <c r="AM263" s="65" t="s">
        <v>654</v>
      </c>
      <c r="AN263" s="65"/>
      <c r="AO263" s="65"/>
      <c r="AP263" s="65"/>
      <c r="AQ263" s="65"/>
      <c r="AR263" s="65"/>
      <c r="AS263" s="66"/>
    </row>
    <row r="264" spans="1:45" s="67" customFormat="1" ht="14.15" customHeight="1" x14ac:dyDescent="0.2">
      <c r="A264" s="168" t="s">
        <v>1648</v>
      </c>
      <c r="B264" s="169" t="s">
        <v>616</v>
      </c>
      <c r="C264" s="258">
        <f t="shared" si="63"/>
        <v>5</v>
      </c>
      <c r="D264" s="263">
        <f t="shared" si="64"/>
        <v>5</v>
      </c>
      <c r="E264" s="125">
        <v>5</v>
      </c>
      <c r="F264" s="125"/>
      <c r="G264" s="125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5">
        <v>1</v>
      </c>
      <c r="AB264" s="125">
        <v>2</v>
      </c>
      <c r="AC264" s="125">
        <v>2</v>
      </c>
      <c r="AD264" s="125"/>
      <c r="AE264" s="125"/>
      <c r="AF264" s="125"/>
      <c r="AG264" s="125"/>
      <c r="AH264" s="125"/>
      <c r="AI264" s="125"/>
      <c r="AJ264" s="125"/>
      <c r="AK264" s="310">
        <v>1640</v>
      </c>
      <c r="AL264" s="310">
        <f t="shared" si="62"/>
        <v>8200</v>
      </c>
      <c r="AM264" s="65" t="s">
        <v>654</v>
      </c>
      <c r="AN264" s="65"/>
      <c r="AO264" s="65"/>
      <c r="AP264" s="65"/>
      <c r="AQ264" s="65"/>
      <c r="AR264" s="65"/>
      <c r="AS264" s="66"/>
    </row>
    <row r="265" spans="1:45" s="67" customFormat="1" ht="14.15" customHeight="1" x14ac:dyDescent="0.2">
      <c r="A265" s="168" t="s">
        <v>1649</v>
      </c>
      <c r="B265" s="169" t="s">
        <v>617</v>
      </c>
      <c r="C265" s="258">
        <f t="shared" si="63"/>
        <v>0</v>
      </c>
      <c r="D265" s="263">
        <f t="shared" si="64"/>
        <v>0</v>
      </c>
      <c r="E265" s="125"/>
      <c r="F265" s="125"/>
      <c r="G265" s="125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310">
        <v>2680</v>
      </c>
      <c r="AL265" s="310">
        <f t="shared" si="62"/>
        <v>0</v>
      </c>
      <c r="AM265" s="65" t="s">
        <v>654</v>
      </c>
      <c r="AN265" s="65"/>
      <c r="AO265" s="65"/>
      <c r="AP265" s="65"/>
      <c r="AQ265" s="65"/>
      <c r="AR265" s="65"/>
      <c r="AS265" s="66"/>
    </row>
    <row r="266" spans="1:45" s="67" customFormat="1" ht="14.15" customHeight="1" x14ac:dyDescent="0.2">
      <c r="A266" s="168" t="s">
        <v>1650</v>
      </c>
      <c r="B266" s="169" t="s">
        <v>2722</v>
      </c>
      <c r="C266" s="258">
        <f t="shared" si="63"/>
        <v>0</v>
      </c>
      <c r="D266" s="263">
        <f t="shared" si="64"/>
        <v>0</v>
      </c>
      <c r="E266" s="125"/>
      <c r="F266" s="125"/>
      <c r="G266" s="125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310">
        <v>1320</v>
      </c>
      <c r="AL266" s="310">
        <f t="shared" si="62"/>
        <v>0</v>
      </c>
      <c r="AM266" s="65" t="s">
        <v>654</v>
      </c>
      <c r="AN266" s="65"/>
      <c r="AO266" s="65"/>
      <c r="AP266" s="65"/>
      <c r="AQ266" s="65"/>
      <c r="AR266" s="65"/>
      <c r="AS266" s="66"/>
    </row>
    <row r="267" spans="1:45" s="67" customFormat="1" ht="14.15" customHeight="1" x14ac:dyDescent="0.2">
      <c r="A267" s="168" t="s">
        <v>1651</v>
      </c>
      <c r="B267" s="169" t="s">
        <v>634</v>
      </c>
      <c r="C267" s="258">
        <f t="shared" si="63"/>
        <v>0</v>
      </c>
      <c r="D267" s="263">
        <f t="shared" si="64"/>
        <v>0</v>
      </c>
      <c r="E267" s="125"/>
      <c r="F267" s="125"/>
      <c r="G267" s="125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310">
        <v>4730</v>
      </c>
      <c r="AL267" s="310">
        <f t="shared" si="62"/>
        <v>0</v>
      </c>
      <c r="AM267" s="65" t="s">
        <v>654</v>
      </c>
      <c r="AN267" s="65"/>
      <c r="AO267" s="65"/>
      <c r="AP267" s="65"/>
      <c r="AQ267" s="65"/>
      <c r="AR267" s="65"/>
      <c r="AS267" s="66"/>
    </row>
    <row r="268" spans="1:45" s="67" customFormat="1" ht="14.15" customHeight="1" x14ac:dyDescent="0.2">
      <c r="A268" s="168" t="s">
        <v>1652</v>
      </c>
      <c r="B268" s="169" t="s">
        <v>635</v>
      </c>
      <c r="C268" s="258">
        <f t="shared" si="63"/>
        <v>0</v>
      </c>
      <c r="D268" s="263">
        <f t="shared" si="64"/>
        <v>0</v>
      </c>
      <c r="E268" s="125"/>
      <c r="F268" s="125"/>
      <c r="G268" s="125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310">
        <v>1640</v>
      </c>
      <c r="AL268" s="310">
        <f t="shared" si="62"/>
        <v>0</v>
      </c>
      <c r="AM268" s="65" t="s">
        <v>654</v>
      </c>
      <c r="AN268" s="65"/>
      <c r="AO268" s="65"/>
      <c r="AP268" s="65"/>
      <c r="AQ268" s="65"/>
      <c r="AR268" s="65"/>
      <c r="AS268" s="66"/>
    </row>
    <row r="269" spans="1:45" s="67" customFormat="1" ht="14.15" customHeight="1" x14ac:dyDescent="0.2">
      <c r="A269" s="168" t="s">
        <v>1653</v>
      </c>
      <c r="B269" s="169" t="s">
        <v>726</v>
      </c>
      <c r="C269" s="258">
        <f t="shared" si="63"/>
        <v>647</v>
      </c>
      <c r="D269" s="263">
        <f t="shared" si="64"/>
        <v>647</v>
      </c>
      <c r="E269" s="125">
        <v>647</v>
      </c>
      <c r="F269" s="125"/>
      <c r="G269" s="125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5">
        <v>336</v>
      </c>
      <c r="AB269" s="125">
        <v>212</v>
      </c>
      <c r="AC269" s="125">
        <v>99</v>
      </c>
      <c r="AD269" s="125"/>
      <c r="AE269" s="125"/>
      <c r="AF269" s="125"/>
      <c r="AG269" s="125"/>
      <c r="AH269" s="125"/>
      <c r="AI269" s="125"/>
      <c r="AJ269" s="125"/>
      <c r="AK269" s="310">
        <v>2090</v>
      </c>
      <c r="AL269" s="310">
        <f t="shared" si="62"/>
        <v>1352230</v>
      </c>
      <c r="AM269" s="65" t="s">
        <v>654</v>
      </c>
      <c r="AN269" s="65"/>
      <c r="AO269" s="65"/>
      <c r="AP269" s="65"/>
      <c r="AQ269" s="65"/>
      <c r="AR269" s="65"/>
      <c r="AS269" s="66"/>
    </row>
    <row r="270" spans="1:45" s="67" customFormat="1" ht="14.15" customHeight="1" x14ac:dyDescent="0.2">
      <c r="A270" s="168" t="s">
        <v>1654</v>
      </c>
      <c r="B270" s="169" t="s">
        <v>61</v>
      </c>
      <c r="C270" s="258">
        <f t="shared" si="63"/>
        <v>34</v>
      </c>
      <c r="D270" s="263">
        <f t="shared" si="64"/>
        <v>34</v>
      </c>
      <c r="E270" s="125">
        <v>34</v>
      </c>
      <c r="F270" s="125"/>
      <c r="G270" s="125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5">
        <v>7</v>
      </c>
      <c r="AB270" s="125">
        <v>26</v>
      </c>
      <c r="AC270" s="125">
        <v>1</v>
      </c>
      <c r="AD270" s="125"/>
      <c r="AE270" s="125"/>
      <c r="AF270" s="125"/>
      <c r="AG270" s="125"/>
      <c r="AH270" s="125">
        <v>16</v>
      </c>
      <c r="AI270" s="125"/>
      <c r="AJ270" s="125"/>
      <c r="AK270" s="310">
        <v>490</v>
      </c>
      <c r="AL270" s="310">
        <f t="shared" si="62"/>
        <v>16660</v>
      </c>
      <c r="AM270" s="65" t="s">
        <v>654</v>
      </c>
      <c r="AN270" s="65"/>
      <c r="AO270" s="65"/>
      <c r="AP270" s="65"/>
      <c r="AQ270" s="65"/>
      <c r="AR270" s="65"/>
      <c r="AS270" s="66"/>
    </row>
    <row r="271" spans="1:45" s="67" customFormat="1" ht="14.15" customHeight="1" x14ac:dyDescent="0.2">
      <c r="A271" s="168" t="s">
        <v>1655</v>
      </c>
      <c r="B271" s="169" t="s">
        <v>2723</v>
      </c>
      <c r="C271" s="258">
        <f t="shared" si="63"/>
        <v>42</v>
      </c>
      <c r="D271" s="263">
        <f t="shared" si="64"/>
        <v>42</v>
      </c>
      <c r="E271" s="125">
        <v>42</v>
      </c>
      <c r="F271" s="125"/>
      <c r="G271" s="125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5"/>
      <c r="AB271" s="125">
        <v>42</v>
      </c>
      <c r="AC271" s="125"/>
      <c r="AD271" s="125"/>
      <c r="AE271" s="125"/>
      <c r="AF271" s="125"/>
      <c r="AG271" s="125"/>
      <c r="AH271" s="125"/>
      <c r="AI271" s="125"/>
      <c r="AJ271" s="125"/>
      <c r="AK271" s="310">
        <v>7670</v>
      </c>
      <c r="AL271" s="310">
        <f t="shared" si="62"/>
        <v>322140</v>
      </c>
      <c r="AM271" s="65" t="s">
        <v>654</v>
      </c>
      <c r="AN271" s="65"/>
      <c r="AO271" s="65"/>
      <c r="AP271" s="65"/>
      <c r="AQ271" s="65"/>
      <c r="AR271" s="65"/>
      <c r="AS271" s="66"/>
    </row>
    <row r="272" spans="1:45" s="67" customFormat="1" ht="14.15" customHeight="1" x14ac:dyDescent="0.2">
      <c r="A272" s="168" t="s">
        <v>1656</v>
      </c>
      <c r="B272" s="169" t="s">
        <v>2724</v>
      </c>
      <c r="C272" s="258">
        <f t="shared" si="63"/>
        <v>29</v>
      </c>
      <c r="D272" s="263">
        <f t="shared" si="64"/>
        <v>29</v>
      </c>
      <c r="E272" s="125">
        <v>29</v>
      </c>
      <c r="F272" s="125"/>
      <c r="G272" s="125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5"/>
      <c r="AB272" s="125">
        <v>29</v>
      </c>
      <c r="AC272" s="125"/>
      <c r="AD272" s="125"/>
      <c r="AE272" s="125"/>
      <c r="AF272" s="125"/>
      <c r="AG272" s="125"/>
      <c r="AH272" s="125"/>
      <c r="AI272" s="125"/>
      <c r="AJ272" s="125"/>
      <c r="AK272" s="310">
        <v>7670</v>
      </c>
      <c r="AL272" s="310">
        <f t="shared" si="62"/>
        <v>222430</v>
      </c>
      <c r="AM272" s="65" t="s">
        <v>654</v>
      </c>
      <c r="AN272" s="65"/>
      <c r="AO272" s="65"/>
      <c r="AP272" s="65"/>
      <c r="AQ272" s="65"/>
      <c r="AR272" s="65"/>
      <c r="AS272" s="66"/>
    </row>
    <row r="273" spans="1:45" s="67" customFormat="1" ht="14.15" customHeight="1" x14ac:dyDescent="0.2">
      <c r="A273" s="168" t="s">
        <v>1657</v>
      </c>
      <c r="B273" s="169" t="s">
        <v>3503</v>
      </c>
      <c r="C273" s="258">
        <f t="shared" si="63"/>
        <v>0</v>
      </c>
      <c r="D273" s="263">
        <f t="shared" si="64"/>
        <v>0</v>
      </c>
      <c r="E273" s="125"/>
      <c r="F273" s="125"/>
      <c r="G273" s="125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310">
        <v>26320</v>
      </c>
      <c r="AL273" s="310">
        <f t="shared" si="62"/>
        <v>0</v>
      </c>
      <c r="AM273" s="65" t="s">
        <v>654</v>
      </c>
      <c r="AN273" s="65"/>
      <c r="AO273" s="65"/>
      <c r="AP273" s="65"/>
      <c r="AQ273" s="65"/>
      <c r="AR273" s="65"/>
      <c r="AS273" s="66"/>
    </row>
    <row r="274" spans="1:45" s="67" customFormat="1" ht="14.15" customHeight="1" x14ac:dyDescent="0.2">
      <c r="A274" s="168" t="s">
        <v>1658</v>
      </c>
      <c r="B274" s="169" t="s">
        <v>1103</v>
      </c>
      <c r="C274" s="258">
        <f t="shared" si="63"/>
        <v>0</v>
      </c>
      <c r="D274" s="263">
        <f t="shared" si="64"/>
        <v>0</v>
      </c>
      <c r="E274" s="125"/>
      <c r="F274" s="125"/>
      <c r="G274" s="125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310">
        <v>28670</v>
      </c>
      <c r="AL274" s="310">
        <f t="shared" si="62"/>
        <v>0</v>
      </c>
      <c r="AM274" s="65" t="s">
        <v>654</v>
      </c>
      <c r="AN274" s="65"/>
      <c r="AO274" s="65"/>
      <c r="AP274" s="65"/>
      <c r="AQ274" s="65"/>
      <c r="AR274" s="65"/>
      <c r="AS274" s="66"/>
    </row>
    <row r="275" spans="1:45" s="67" customFormat="1" ht="14.15" customHeight="1" x14ac:dyDescent="0.2">
      <c r="A275" s="168" t="s">
        <v>1659</v>
      </c>
      <c r="B275" s="169" t="s">
        <v>2725</v>
      </c>
      <c r="C275" s="258">
        <f t="shared" si="63"/>
        <v>0</v>
      </c>
      <c r="D275" s="263">
        <f t="shared" si="64"/>
        <v>0</v>
      </c>
      <c r="E275" s="125"/>
      <c r="F275" s="125"/>
      <c r="G275" s="125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310">
        <v>18800</v>
      </c>
      <c r="AL275" s="310">
        <f t="shared" si="62"/>
        <v>0</v>
      </c>
      <c r="AM275" s="65" t="s">
        <v>654</v>
      </c>
      <c r="AN275" s="65"/>
      <c r="AO275" s="65"/>
      <c r="AP275" s="65"/>
      <c r="AQ275" s="65"/>
      <c r="AR275" s="65"/>
      <c r="AS275" s="66"/>
    </row>
    <row r="276" spans="1:45" s="67" customFormat="1" ht="14.15" customHeight="1" x14ac:dyDescent="0.2">
      <c r="A276" s="168" t="s">
        <v>2606</v>
      </c>
      <c r="B276" s="169" t="s">
        <v>2607</v>
      </c>
      <c r="C276" s="258">
        <f t="shared" si="63"/>
        <v>0</v>
      </c>
      <c r="D276" s="263">
        <f t="shared" si="64"/>
        <v>0</v>
      </c>
      <c r="E276" s="125"/>
      <c r="F276" s="125"/>
      <c r="G276" s="125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310">
        <v>40590</v>
      </c>
      <c r="AL276" s="310">
        <f t="shared" si="62"/>
        <v>0</v>
      </c>
      <c r="AM276" s="65" t="s">
        <v>654</v>
      </c>
      <c r="AN276" s="65"/>
      <c r="AO276" s="65"/>
      <c r="AP276" s="65"/>
      <c r="AQ276" s="65"/>
      <c r="AR276" s="65"/>
      <c r="AS276" s="66"/>
    </row>
    <row r="277" spans="1:45" s="72" customFormat="1" ht="14.15" customHeight="1" x14ac:dyDescent="0.2">
      <c r="A277" s="168" t="s">
        <v>2608</v>
      </c>
      <c r="B277" s="169" t="s">
        <v>2609</v>
      </c>
      <c r="C277" s="258">
        <f t="shared" si="63"/>
        <v>136</v>
      </c>
      <c r="D277" s="263">
        <f t="shared" si="64"/>
        <v>136</v>
      </c>
      <c r="E277" s="125">
        <v>136</v>
      </c>
      <c r="F277" s="125"/>
      <c r="G277" s="125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5">
        <v>96</v>
      </c>
      <c r="AB277" s="125">
        <v>4</v>
      </c>
      <c r="AC277" s="125">
        <v>36</v>
      </c>
      <c r="AD277" s="125"/>
      <c r="AE277" s="125"/>
      <c r="AF277" s="125"/>
      <c r="AG277" s="125"/>
      <c r="AH277" s="125"/>
      <c r="AI277" s="125"/>
      <c r="AJ277" s="125"/>
      <c r="AK277" s="310">
        <v>8920</v>
      </c>
      <c r="AL277" s="310">
        <f t="shared" si="62"/>
        <v>1213120</v>
      </c>
      <c r="AM277" s="65" t="s">
        <v>654</v>
      </c>
      <c r="AN277" s="65"/>
      <c r="AO277" s="65"/>
      <c r="AP277" s="65"/>
      <c r="AQ277" s="65"/>
      <c r="AR277" s="65"/>
      <c r="AS277" s="71"/>
    </row>
    <row r="278" spans="1:45" s="72" customFormat="1" ht="14.15" customHeight="1" x14ac:dyDescent="0.2">
      <c r="A278" s="249" t="s">
        <v>3085</v>
      </c>
      <c r="B278" s="170" t="s">
        <v>3086</v>
      </c>
      <c r="C278" s="258">
        <f t="shared" si="63"/>
        <v>0</v>
      </c>
      <c r="D278" s="263">
        <f t="shared" si="64"/>
        <v>0</v>
      </c>
      <c r="E278" s="125"/>
      <c r="F278" s="125"/>
      <c r="G278" s="125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310">
        <v>20450</v>
      </c>
      <c r="AL278" s="310">
        <f t="shared" si="62"/>
        <v>0</v>
      </c>
      <c r="AM278" s="65" t="s">
        <v>654</v>
      </c>
      <c r="AN278" s="65"/>
      <c r="AO278" s="65"/>
      <c r="AP278" s="65"/>
      <c r="AQ278" s="65"/>
      <c r="AR278" s="65"/>
      <c r="AS278" s="71"/>
    </row>
    <row r="279" spans="1:45" s="72" customFormat="1" ht="14.15" customHeight="1" x14ac:dyDescent="0.2">
      <c r="A279" s="249" t="s">
        <v>3144</v>
      </c>
      <c r="B279" s="170" t="s">
        <v>3145</v>
      </c>
      <c r="C279" s="258">
        <f t="shared" si="63"/>
        <v>0</v>
      </c>
      <c r="D279" s="263">
        <f t="shared" si="64"/>
        <v>0</v>
      </c>
      <c r="E279" s="125"/>
      <c r="F279" s="125"/>
      <c r="G279" s="125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319">
        <v>72770</v>
      </c>
      <c r="AL279" s="319">
        <f t="shared" si="62"/>
        <v>0</v>
      </c>
      <c r="AM279" s="65" t="s">
        <v>654</v>
      </c>
      <c r="AN279" s="65"/>
      <c r="AO279" s="65"/>
      <c r="AP279" s="65"/>
      <c r="AQ279" s="65"/>
      <c r="AR279" s="65"/>
      <c r="AS279" s="71"/>
    </row>
    <row r="280" spans="1:45" s="72" customFormat="1" ht="14.15" customHeight="1" x14ac:dyDescent="0.2">
      <c r="A280" s="249" t="s">
        <v>3146</v>
      </c>
      <c r="B280" s="170" t="s">
        <v>3147</v>
      </c>
      <c r="C280" s="258">
        <f t="shared" si="63"/>
        <v>0</v>
      </c>
      <c r="D280" s="263">
        <f t="shared" si="64"/>
        <v>0</v>
      </c>
      <c r="E280" s="125"/>
      <c r="F280" s="125"/>
      <c r="G280" s="125"/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319">
        <v>71260</v>
      </c>
      <c r="AL280" s="319">
        <f t="shared" si="62"/>
        <v>0</v>
      </c>
      <c r="AM280" s="65" t="s">
        <v>654</v>
      </c>
      <c r="AN280" s="65"/>
      <c r="AO280" s="65"/>
      <c r="AP280" s="65"/>
      <c r="AQ280" s="65"/>
      <c r="AR280" s="65"/>
      <c r="AS280" s="71"/>
    </row>
    <row r="281" spans="1:45" s="72" customFormat="1" ht="14.15" customHeight="1" x14ac:dyDescent="0.2">
      <c r="A281" s="249" t="s">
        <v>3148</v>
      </c>
      <c r="B281" s="170" t="s">
        <v>3149</v>
      </c>
      <c r="C281" s="258">
        <f t="shared" si="63"/>
        <v>0</v>
      </c>
      <c r="D281" s="263">
        <f t="shared" si="64"/>
        <v>0</v>
      </c>
      <c r="E281" s="125"/>
      <c r="F281" s="125"/>
      <c r="G281" s="125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/>
      <c r="S281" s="126"/>
      <c r="T281" s="126"/>
      <c r="U281" s="126"/>
      <c r="V281" s="126"/>
      <c r="W281" s="126"/>
      <c r="X281" s="126"/>
      <c r="Y281" s="126"/>
      <c r="Z281" s="126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319">
        <v>43460</v>
      </c>
      <c r="AL281" s="319">
        <f t="shared" si="62"/>
        <v>0</v>
      </c>
      <c r="AM281" s="65" t="s">
        <v>654</v>
      </c>
      <c r="AN281" s="65"/>
      <c r="AO281" s="65"/>
      <c r="AP281" s="65"/>
      <c r="AQ281" s="65"/>
      <c r="AR281" s="65"/>
      <c r="AS281" s="71"/>
    </row>
    <row r="282" spans="1:45" s="72" customFormat="1" ht="14.15" customHeight="1" x14ac:dyDescent="0.2">
      <c r="A282" s="249" t="s">
        <v>3150</v>
      </c>
      <c r="B282" s="170" t="s">
        <v>3151</v>
      </c>
      <c r="C282" s="258">
        <f t="shared" si="63"/>
        <v>0</v>
      </c>
      <c r="D282" s="263">
        <f t="shared" si="64"/>
        <v>0</v>
      </c>
      <c r="E282" s="125"/>
      <c r="F282" s="125"/>
      <c r="G282" s="125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319">
        <v>29070</v>
      </c>
      <c r="AL282" s="319">
        <f>AK282*E282</f>
        <v>0</v>
      </c>
      <c r="AM282" s="65" t="s">
        <v>654</v>
      </c>
      <c r="AN282" s="65"/>
      <c r="AO282" s="65"/>
      <c r="AP282" s="65"/>
      <c r="AQ282" s="65"/>
      <c r="AR282" s="65"/>
      <c r="AS282" s="71"/>
    </row>
    <row r="283" spans="1:45" s="72" customFormat="1" ht="14.15" customHeight="1" x14ac:dyDescent="0.2">
      <c r="A283" s="249" t="s">
        <v>3152</v>
      </c>
      <c r="B283" s="170" t="s">
        <v>3153</v>
      </c>
      <c r="C283" s="258">
        <f t="shared" ref="C283:C358" si="65">SUM(D283+G283)</f>
        <v>0</v>
      </c>
      <c r="D283" s="263">
        <f t="shared" ref="D283:D358" si="66">SUM(E283:F283)</f>
        <v>0</v>
      </c>
      <c r="E283" s="125"/>
      <c r="F283" s="125"/>
      <c r="G283" s="125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319">
        <v>32680</v>
      </c>
      <c r="AL283" s="319">
        <f>AK283*E283</f>
        <v>0</v>
      </c>
      <c r="AM283" s="65" t="s">
        <v>654</v>
      </c>
      <c r="AN283" s="65"/>
      <c r="AO283" s="65"/>
      <c r="AP283" s="65"/>
      <c r="AQ283" s="65"/>
      <c r="AR283" s="65"/>
      <c r="AS283" s="71"/>
    </row>
    <row r="284" spans="1:45" s="72" customFormat="1" ht="14.15" customHeight="1" x14ac:dyDescent="0.2">
      <c r="A284" s="249" t="s">
        <v>3154</v>
      </c>
      <c r="B284" s="170" t="s">
        <v>3155</v>
      </c>
      <c r="C284" s="258">
        <f t="shared" si="65"/>
        <v>0</v>
      </c>
      <c r="D284" s="263">
        <f t="shared" si="66"/>
        <v>0</v>
      </c>
      <c r="E284" s="125"/>
      <c r="F284" s="125"/>
      <c r="G284" s="125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/>
      <c r="R284" s="126"/>
      <c r="S284" s="126"/>
      <c r="T284" s="126"/>
      <c r="U284" s="126"/>
      <c r="V284" s="126"/>
      <c r="W284" s="126"/>
      <c r="X284" s="126"/>
      <c r="Y284" s="126"/>
      <c r="Z284" s="126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319">
        <v>9670</v>
      </c>
      <c r="AL284" s="319">
        <f>AK284*E284</f>
        <v>0</v>
      </c>
      <c r="AM284" s="65" t="s">
        <v>654</v>
      </c>
      <c r="AN284" s="65"/>
      <c r="AO284" s="65"/>
      <c r="AP284" s="65"/>
      <c r="AQ284" s="65"/>
      <c r="AR284" s="65"/>
      <c r="AS284" s="71"/>
    </row>
    <row r="285" spans="1:45" s="72" customFormat="1" ht="14.15" customHeight="1" x14ac:dyDescent="0.2">
      <c r="A285" s="249" t="s">
        <v>3960</v>
      </c>
      <c r="B285" s="170" t="s">
        <v>3972</v>
      </c>
      <c r="C285" s="357">
        <f t="shared" si="65"/>
        <v>0</v>
      </c>
      <c r="D285" s="359">
        <f t="shared" si="66"/>
        <v>0</v>
      </c>
      <c r="E285" s="125"/>
      <c r="F285" s="125"/>
      <c r="G285" s="125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319">
        <v>36610</v>
      </c>
      <c r="AL285" s="319">
        <f t="shared" ref="AL285:AL296" si="67">AK285*E285</f>
        <v>0</v>
      </c>
      <c r="AM285" s="65" t="s">
        <v>654</v>
      </c>
      <c r="AN285" s="65"/>
      <c r="AO285" s="65"/>
      <c r="AP285" s="65"/>
      <c r="AQ285" s="65"/>
      <c r="AR285" s="65"/>
      <c r="AS285" s="71"/>
    </row>
    <row r="286" spans="1:45" s="72" customFormat="1" ht="14.15" customHeight="1" x14ac:dyDescent="0.2">
      <c r="A286" s="249" t="s">
        <v>3961</v>
      </c>
      <c r="B286" s="170" t="s">
        <v>3973</v>
      </c>
      <c r="C286" s="357">
        <f t="shared" si="65"/>
        <v>0</v>
      </c>
      <c r="D286" s="359">
        <f t="shared" si="66"/>
        <v>0</v>
      </c>
      <c r="E286" s="125"/>
      <c r="F286" s="125"/>
      <c r="G286" s="125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319">
        <v>56060</v>
      </c>
      <c r="AL286" s="319">
        <f t="shared" si="67"/>
        <v>0</v>
      </c>
      <c r="AM286" s="65" t="s">
        <v>654</v>
      </c>
      <c r="AN286" s="65"/>
      <c r="AO286" s="65"/>
      <c r="AP286" s="65"/>
      <c r="AQ286" s="65"/>
      <c r="AR286" s="65"/>
      <c r="AS286" s="71"/>
    </row>
    <row r="287" spans="1:45" s="72" customFormat="1" ht="14.15" customHeight="1" x14ac:dyDescent="0.2">
      <c r="A287" s="249" t="s">
        <v>3962</v>
      </c>
      <c r="B287" s="170" t="s">
        <v>3974</v>
      </c>
      <c r="C287" s="357">
        <f t="shared" si="65"/>
        <v>0</v>
      </c>
      <c r="D287" s="359">
        <f t="shared" si="66"/>
        <v>0</v>
      </c>
      <c r="E287" s="125"/>
      <c r="F287" s="125"/>
      <c r="G287" s="125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/>
      <c r="R287" s="126"/>
      <c r="S287" s="126"/>
      <c r="T287" s="126"/>
      <c r="U287" s="126"/>
      <c r="V287" s="126"/>
      <c r="W287" s="126"/>
      <c r="X287" s="126"/>
      <c r="Y287" s="126"/>
      <c r="Z287" s="126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319">
        <v>98480</v>
      </c>
      <c r="AL287" s="319">
        <f t="shared" si="67"/>
        <v>0</v>
      </c>
      <c r="AM287" s="65" t="s">
        <v>654</v>
      </c>
      <c r="AN287" s="65"/>
      <c r="AO287" s="65"/>
      <c r="AP287" s="65"/>
      <c r="AQ287" s="65"/>
      <c r="AR287" s="65"/>
      <c r="AS287" s="71"/>
    </row>
    <row r="288" spans="1:45" s="72" customFormat="1" ht="14.15" customHeight="1" x14ac:dyDescent="0.2">
      <c r="A288" s="249" t="s">
        <v>3963</v>
      </c>
      <c r="B288" s="170" t="s">
        <v>3975</v>
      </c>
      <c r="C288" s="357">
        <f t="shared" si="65"/>
        <v>1795</v>
      </c>
      <c r="D288" s="359">
        <f t="shared" si="66"/>
        <v>1795</v>
      </c>
      <c r="E288" s="125">
        <v>1795</v>
      </c>
      <c r="F288" s="125"/>
      <c r="G288" s="125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5">
        <v>657</v>
      </c>
      <c r="AB288" s="125">
        <v>300</v>
      </c>
      <c r="AC288" s="125">
        <v>838</v>
      </c>
      <c r="AD288" s="125"/>
      <c r="AE288" s="125"/>
      <c r="AF288" s="125"/>
      <c r="AG288" s="125"/>
      <c r="AH288" s="125"/>
      <c r="AI288" s="125"/>
      <c r="AJ288" s="125"/>
      <c r="AK288" s="319">
        <v>4370</v>
      </c>
      <c r="AL288" s="319">
        <f t="shared" si="67"/>
        <v>7844150</v>
      </c>
      <c r="AM288" s="65" t="s">
        <v>654</v>
      </c>
      <c r="AN288" s="65"/>
      <c r="AO288" s="65"/>
      <c r="AP288" s="65"/>
      <c r="AQ288" s="65"/>
      <c r="AR288" s="65"/>
      <c r="AS288" s="71"/>
    </row>
    <row r="289" spans="1:16381" s="72" customFormat="1" ht="14.15" customHeight="1" x14ac:dyDescent="0.2">
      <c r="A289" s="249" t="s">
        <v>3964</v>
      </c>
      <c r="B289" s="170" t="s">
        <v>3976</v>
      </c>
      <c r="C289" s="357">
        <f t="shared" si="65"/>
        <v>123</v>
      </c>
      <c r="D289" s="359">
        <f t="shared" si="66"/>
        <v>123</v>
      </c>
      <c r="E289" s="125">
        <v>123</v>
      </c>
      <c r="F289" s="125"/>
      <c r="G289" s="125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5">
        <v>10</v>
      </c>
      <c r="AB289" s="125">
        <v>113</v>
      </c>
      <c r="AC289" s="125"/>
      <c r="AD289" s="125"/>
      <c r="AE289" s="125"/>
      <c r="AF289" s="125"/>
      <c r="AG289" s="125"/>
      <c r="AH289" s="125"/>
      <c r="AI289" s="125"/>
      <c r="AJ289" s="125"/>
      <c r="AK289" s="319">
        <v>5080</v>
      </c>
      <c r="AL289" s="319">
        <f t="shared" si="67"/>
        <v>624840</v>
      </c>
      <c r="AM289" s="65" t="s">
        <v>654</v>
      </c>
      <c r="AN289" s="65"/>
      <c r="AO289" s="65"/>
      <c r="AP289" s="65"/>
      <c r="AQ289" s="65"/>
      <c r="AR289" s="65"/>
      <c r="AS289" s="71"/>
    </row>
    <row r="290" spans="1:16381" s="72" customFormat="1" ht="14.15" customHeight="1" x14ac:dyDescent="0.2">
      <c r="A290" s="249" t="s">
        <v>3965</v>
      </c>
      <c r="B290" s="170" t="s">
        <v>3977</v>
      </c>
      <c r="C290" s="357">
        <f t="shared" si="65"/>
        <v>0</v>
      </c>
      <c r="D290" s="359">
        <f t="shared" si="66"/>
        <v>0</v>
      </c>
      <c r="E290" s="125"/>
      <c r="F290" s="125"/>
      <c r="G290" s="125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319">
        <v>39100</v>
      </c>
      <c r="AL290" s="319">
        <f t="shared" si="67"/>
        <v>0</v>
      </c>
      <c r="AM290" s="65" t="s">
        <v>654</v>
      </c>
      <c r="AN290" s="65"/>
      <c r="AO290" s="65"/>
      <c r="AP290" s="65"/>
      <c r="AQ290" s="65"/>
      <c r="AR290" s="65"/>
      <c r="AS290" s="71"/>
    </row>
    <row r="291" spans="1:16381" s="72" customFormat="1" ht="14.15" customHeight="1" x14ac:dyDescent="0.2">
      <c r="A291" s="249" t="s">
        <v>3966</v>
      </c>
      <c r="B291" s="170" t="s">
        <v>3978</v>
      </c>
      <c r="C291" s="357">
        <f t="shared" si="65"/>
        <v>0</v>
      </c>
      <c r="D291" s="359">
        <f t="shared" si="66"/>
        <v>0</v>
      </c>
      <c r="E291" s="125"/>
      <c r="F291" s="125"/>
      <c r="G291" s="125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319">
        <v>112800</v>
      </c>
      <c r="AL291" s="319">
        <f t="shared" si="67"/>
        <v>0</v>
      </c>
      <c r="AM291" s="65" t="s">
        <v>654</v>
      </c>
      <c r="AN291" s="65"/>
      <c r="AO291" s="65"/>
      <c r="AP291" s="65"/>
      <c r="AQ291" s="65"/>
      <c r="AR291" s="65"/>
      <c r="AS291" s="71"/>
    </row>
    <row r="292" spans="1:16381" s="72" customFormat="1" ht="14.15" customHeight="1" x14ac:dyDescent="0.2">
      <c r="A292" s="249" t="s">
        <v>3967</v>
      </c>
      <c r="B292" s="170" t="s">
        <v>3979</v>
      </c>
      <c r="C292" s="357">
        <f t="shared" si="65"/>
        <v>0</v>
      </c>
      <c r="D292" s="359">
        <f t="shared" si="66"/>
        <v>0</v>
      </c>
      <c r="E292" s="125"/>
      <c r="F292" s="125"/>
      <c r="G292" s="125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319">
        <v>72260</v>
      </c>
      <c r="AL292" s="319">
        <f t="shared" si="67"/>
        <v>0</v>
      </c>
      <c r="AM292" s="65" t="s">
        <v>654</v>
      </c>
      <c r="AN292" s="65"/>
      <c r="AO292" s="65"/>
      <c r="AP292" s="65"/>
      <c r="AQ292" s="65"/>
      <c r="AR292" s="65"/>
      <c r="AS292" s="71"/>
    </row>
    <row r="293" spans="1:16381" s="72" customFormat="1" ht="14.15" customHeight="1" x14ac:dyDescent="0.2">
      <c r="A293" s="249" t="s">
        <v>3968</v>
      </c>
      <c r="B293" s="170" t="s">
        <v>3980</v>
      </c>
      <c r="C293" s="357">
        <f t="shared" si="65"/>
        <v>1</v>
      </c>
      <c r="D293" s="359">
        <f t="shared" si="66"/>
        <v>1</v>
      </c>
      <c r="E293" s="125">
        <v>1</v>
      </c>
      <c r="F293" s="125"/>
      <c r="G293" s="125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5">
        <v>1</v>
      </c>
      <c r="AB293" s="125"/>
      <c r="AC293" s="125"/>
      <c r="AD293" s="125"/>
      <c r="AE293" s="125"/>
      <c r="AF293" s="125"/>
      <c r="AG293" s="125"/>
      <c r="AH293" s="125">
        <v>1</v>
      </c>
      <c r="AI293" s="125"/>
      <c r="AJ293" s="125"/>
      <c r="AK293" s="319">
        <v>63420</v>
      </c>
      <c r="AL293" s="319">
        <f t="shared" si="67"/>
        <v>63420</v>
      </c>
      <c r="AM293" s="65" t="s">
        <v>654</v>
      </c>
      <c r="AN293" s="65"/>
      <c r="AO293" s="65"/>
      <c r="AP293" s="65"/>
      <c r="AQ293" s="65"/>
      <c r="AR293" s="65"/>
      <c r="AS293" s="71"/>
    </row>
    <row r="294" spans="1:16381" s="72" customFormat="1" ht="14.15" customHeight="1" x14ac:dyDescent="0.2">
      <c r="A294" s="249" t="s">
        <v>3969</v>
      </c>
      <c r="B294" s="170" t="s">
        <v>3981</v>
      </c>
      <c r="C294" s="357">
        <f t="shared" si="65"/>
        <v>0</v>
      </c>
      <c r="D294" s="359">
        <f t="shared" si="66"/>
        <v>0</v>
      </c>
      <c r="E294" s="125"/>
      <c r="F294" s="125"/>
      <c r="G294" s="125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319">
        <v>96500</v>
      </c>
      <c r="AL294" s="319">
        <f t="shared" si="67"/>
        <v>0</v>
      </c>
      <c r="AM294" s="65" t="s">
        <v>654</v>
      </c>
      <c r="AN294" s="65"/>
      <c r="AO294" s="65"/>
      <c r="AP294" s="65"/>
      <c r="AQ294" s="65"/>
      <c r="AR294" s="65"/>
      <c r="AS294" s="71"/>
    </row>
    <row r="295" spans="1:16381" s="72" customFormat="1" ht="14.15" customHeight="1" x14ac:dyDescent="0.2">
      <c r="A295" s="249" t="s">
        <v>3970</v>
      </c>
      <c r="B295" s="170" t="s">
        <v>3982</v>
      </c>
      <c r="C295" s="357">
        <f t="shared" si="65"/>
        <v>0</v>
      </c>
      <c r="D295" s="359">
        <f t="shared" si="66"/>
        <v>0</v>
      </c>
      <c r="E295" s="125"/>
      <c r="F295" s="125"/>
      <c r="G295" s="125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319">
        <v>18040</v>
      </c>
      <c r="AL295" s="319">
        <f t="shared" si="67"/>
        <v>0</v>
      </c>
      <c r="AM295" s="65" t="s">
        <v>654</v>
      </c>
      <c r="AN295" s="65"/>
      <c r="AO295" s="65"/>
      <c r="AP295" s="65"/>
      <c r="AQ295" s="65"/>
      <c r="AR295" s="65"/>
      <c r="AS295" s="71"/>
    </row>
    <row r="296" spans="1:16381" s="72" customFormat="1" ht="14.15" customHeight="1" x14ac:dyDescent="0.2">
      <c r="A296" s="249" t="s">
        <v>3971</v>
      </c>
      <c r="B296" s="170" t="s">
        <v>3983</v>
      </c>
      <c r="C296" s="357">
        <f t="shared" si="65"/>
        <v>0</v>
      </c>
      <c r="D296" s="359">
        <f t="shared" si="66"/>
        <v>0</v>
      </c>
      <c r="E296" s="125"/>
      <c r="F296" s="125"/>
      <c r="G296" s="125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/>
      <c r="Z296" s="126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319">
        <v>74790</v>
      </c>
      <c r="AL296" s="319">
        <f t="shared" si="67"/>
        <v>0</v>
      </c>
      <c r="AM296" s="65" t="s">
        <v>654</v>
      </c>
      <c r="AN296" s="65"/>
      <c r="AO296" s="65"/>
      <c r="AP296" s="65"/>
      <c r="AQ296" s="65"/>
      <c r="AR296" s="65"/>
      <c r="AS296" s="71"/>
    </row>
    <row r="297" spans="1:16381" s="75" customFormat="1" ht="14.15" customHeight="1" x14ac:dyDescent="0.2">
      <c r="A297" s="293"/>
      <c r="B297" s="294" t="s">
        <v>467</v>
      </c>
      <c r="C297" s="295">
        <f>SUM(C224:C296)</f>
        <v>15017</v>
      </c>
      <c r="D297" s="358">
        <f>SUM(D224:D296)</f>
        <v>15017</v>
      </c>
      <c r="E297" s="358">
        <f>SUM(E224:E296)</f>
        <v>15017</v>
      </c>
      <c r="F297" s="358">
        <f>SUM(F224:F296)</f>
        <v>0</v>
      </c>
      <c r="G297" s="358">
        <f>SUM(G224:G296)</f>
        <v>0</v>
      </c>
      <c r="H297" s="927"/>
      <c r="I297" s="928"/>
      <c r="J297" s="928"/>
      <c r="K297" s="928"/>
      <c r="L297" s="928"/>
      <c r="M297" s="928"/>
      <c r="N297" s="928"/>
      <c r="O297" s="928"/>
      <c r="P297" s="928"/>
      <c r="Q297" s="928"/>
      <c r="R297" s="928"/>
      <c r="S297" s="928"/>
      <c r="T297" s="928"/>
      <c r="U297" s="928"/>
      <c r="V297" s="928"/>
      <c r="W297" s="928"/>
      <c r="X297" s="928"/>
      <c r="Y297" s="928"/>
      <c r="Z297" s="929"/>
      <c r="AA297" s="295">
        <f t="shared" ref="AA297:AL297" si="68">SUM(AA224:AA296)</f>
        <v>5072</v>
      </c>
      <c r="AB297" s="358">
        <f t="shared" si="68"/>
        <v>4347</v>
      </c>
      <c r="AC297" s="358">
        <f t="shared" si="68"/>
        <v>5598</v>
      </c>
      <c r="AD297" s="358">
        <f t="shared" si="68"/>
        <v>0</v>
      </c>
      <c r="AE297" s="358">
        <f t="shared" si="68"/>
        <v>0</v>
      </c>
      <c r="AF297" s="358">
        <f t="shared" si="68"/>
        <v>0</v>
      </c>
      <c r="AG297" s="358">
        <f t="shared" si="68"/>
        <v>0</v>
      </c>
      <c r="AH297" s="358">
        <f t="shared" si="68"/>
        <v>145</v>
      </c>
      <c r="AI297" s="358">
        <f t="shared" si="68"/>
        <v>29</v>
      </c>
      <c r="AJ297" s="358">
        <f t="shared" si="68"/>
        <v>0</v>
      </c>
      <c r="AK297" s="314">
        <f t="shared" si="68"/>
        <v>1210350</v>
      </c>
      <c r="AL297" s="314">
        <f t="shared" si="68"/>
        <v>26751450</v>
      </c>
      <c r="AM297" s="828"/>
      <c r="AN297" s="78"/>
      <c r="AO297" s="78"/>
      <c r="AP297" s="78"/>
      <c r="AQ297" s="78"/>
      <c r="AR297" s="78"/>
      <c r="AS297" s="79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  <c r="BG297" s="80"/>
      <c r="BH297" s="80"/>
      <c r="BI297" s="80"/>
      <c r="BJ297" s="80"/>
      <c r="BK297" s="80"/>
      <c r="BL297" s="80"/>
      <c r="BM297" s="80"/>
      <c r="BN297" s="80"/>
      <c r="BO297" s="80"/>
      <c r="BP297" s="80"/>
      <c r="BQ297" s="80"/>
      <c r="BR297" s="80"/>
      <c r="BS297" s="80"/>
      <c r="BT297" s="80"/>
      <c r="BU297" s="80"/>
      <c r="BV297" s="80"/>
      <c r="BW297" s="80"/>
      <c r="BX297" s="80"/>
      <c r="BY297" s="80"/>
      <c r="BZ297" s="80"/>
      <c r="CA297" s="80"/>
      <c r="CB297" s="80"/>
      <c r="CC297" s="80"/>
      <c r="CD297" s="80"/>
      <c r="CE297" s="80"/>
      <c r="CF297" s="80"/>
      <c r="CG297" s="80"/>
      <c r="CH297" s="80"/>
      <c r="CI297" s="80"/>
      <c r="CJ297" s="80"/>
      <c r="CK297" s="80"/>
      <c r="CL297" s="80"/>
      <c r="CM297" s="80"/>
      <c r="CN297" s="80"/>
      <c r="CO297" s="80"/>
      <c r="CP297" s="80"/>
      <c r="CQ297" s="80"/>
      <c r="CR297" s="80"/>
      <c r="CS297" s="80"/>
      <c r="CT297" s="80"/>
      <c r="CU297" s="80"/>
      <c r="CV297" s="80"/>
      <c r="CW297" s="80"/>
      <c r="CX297" s="80"/>
      <c r="CY297" s="80"/>
      <c r="CZ297" s="80"/>
      <c r="DA297" s="80"/>
      <c r="DB297" s="80"/>
      <c r="DC297" s="80"/>
      <c r="DD297" s="80"/>
      <c r="DE297" s="80"/>
      <c r="DF297" s="80"/>
      <c r="DG297" s="80"/>
      <c r="DH297" s="80"/>
      <c r="DI297" s="80"/>
      <c r="DJ297" s="80"/>
      <c r="DK297" s="80"/>
      <c r="DL297" s="80"/>
      <c r="DM297" s="80"/>
      <c r="DN297" s="80"/>
      <c r="DO297" s="80"/>
      <c r="DP297" s="80"/>
      <c r="DQ297" s="80"/>
      <c r="DR297" s="80"/>
      <c r="DS297" s="80"/>
      <c r="DT297" s="80"/>
      <c r="DU297" s="80"/>
      <c r="DV297" s="80"/>
      <c r="DW297" s="80"/>
      <c r="DX297" s="80"/>
      <c r="DY297" s="80"/>
      <c r="DZ297" s="80"/>
      <c r="EA297" s="80"/>
      <c r="EB297" s="80"/>
      <c r="EC297" s="80"/>
      <c r="ED297" s="80"/>
      <c r="EE297" s="80"/>
      <c r="EF297" s="80"/>
      <c r="EG297" s="80"/>
      <c r="EH297" s="80"/>
      <c r="EI297" s="80"/>
      <c r="EJ297" s="80"/>
      <c r="EK297" s="80"/>
      <c r="EL297" s="80"/>
      <c r="EM297" s="80"/>
      <c r="EN297" s="80"/>
      <c r="EO297" s="80"/>
      <c r="EP297" s="80"/>
      <c r="EQ297" s="80"/>
      <c r="ER297" s="80"/>
      <c r="ES297" s="80"/>
      <c r="ET297" s="80"/>
      <c r="EU297" s="80"/>
      <c r="EV297" s="80"/>
      <c r="EW297" s="80"/>
      <c r="EX297" s="80"/>
      <c r="EY297" s="80"/>
      <c r="EZ297" s="80"/>
      <c r="FA297" s="80"/>
      <c r="FB297" s="80"/>
      <c r="FC297" s="80"/>
      <c r="FD297" s="80"/>
      <c r="FE297" s="80"/>
      <c r="FF297" s="80"/>
      <c r="FG297" s="80"/>
      <c r="FH297" s="80"/>
      <c r="FI297" s="80"/>
      <c r="FJ297" s="80"/>
      <c r="FK297" s="80"/>
      <c r="FL297" s="80"/>
      <c r="FM297" s="80"/>
      <c r="FN297" s="80"/>
      <c r="FO297" s="80"/>
      <c r="FP297" s="80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80"/>
      <c r="GD297" s="80"/>
      <c r="GE297" s="80"/>
      <c r="GF297" s="80"/>
      <c r="GG297" s="80"/>
      <c r="GH297" s="80"/>
      <c r="GI297" s="80"/>
      <c r="GJ297" s="80"/>
      <c r="GK297" s="80"/>
      <c r="GL297" s="80"/>
      <c r="GM297" s="80"/>
      <c r="GN297" s="80"/>
      <c r="GO297" s="80"/>
      <c r="GP297" s="80"/>
      <c r="GQ297" s="80"/>
      <c r="GR297" s="80"/>
      <c r="GS297" s="80"/>
      <c r="GT297" s="80"/>
      <c r="GU297" s="80"/>
      <c r="GV297" s="80"/>
      <c r="GW297" s="80"/>
      <c r="GX297" s="80"/>
      <c r="GY297" s="80"/>
      <c r="GZ297" s="80"/>
      <c r="HA297" s="80"/>
      <c r="HB297" s="80"/>
      <c r="HC297" s="80"/>
      <c r="HD297" s="80"/>
      <c r="HE297" s="80"/>
      <c r="HF297" s="80"/>
      <c r="HG297" s="80"/>
      <c r="HH297" s="80"/>
      <c r="HI297" s="80"/>
      <c r="HJ297" s="80"/>
      <c r="HK297" s="80"/>
      <c r="HL297" s="80"/>
      <c r="HM297" s="80"/>
      <c r="HN297" s="80"/>
      <c r="HO297" s="80"/>
      <c r="HP297" s="80"/>
      <c r="HQ297" s="80"/>
      <c r="HR297" s="80"/>
      <c r="HS297" s="80"/>
      <c r="HT297" s="80"/>
      <c r="HU297" s="80"/>
      <c r="HV297" s="80"/>
      <c r="HW297" s="80"/>
      <c r="HX297" s="80"/>
      <c r="HY297" s="80"/>
      <c r="HZ297" s="80"/>
      <c r="IA297" s="80"/>
      <c r="IB297" s="80"/>
      <c r="IC297" s="80"/>
      <c r="ID297" s="80"/>
      <c r="IE297" s="80"/>
      <c r="IF297" s="80"/>
      <c r="IG297" s="80"/>
      <c r="IH297" s="80"/>
      <c r="II297" s="80"/>
      <c r="IJ297" s="80"/>
      <c r="IK297" s="80"/>
      <c r="IL297" s="80"/>
      <c r="IM297" s="80"/>
      <c r="IN297" s="80"/>
      <c r="IO297" s="80"/>
      <c r="IP297" s="80"/>
      <c r="IQ297" s="80"/>
      <c r="IR297" s="80"/>
      <c r="IS297" s="80"/>
      <c r="IT297" s="80"/>
      <c r="IU297" s="80"/>
      <c r="IV297" s="80"/>
      <c r="IW297" s="80"/>
      <c r="IX297" s="80"/>
      <c r="IY297" s="80"/>
      <c r="IZ297" s="80"/>
      <c r="JA297" s="80"/>
      <c r="JB297" s="80"/>
      <c r="JC297" s="80"/>
      <c r="JD297" s="80"/>
      <c r="JE297" s="80"/>
      <c r="JF297" s="80"/>
      <c r="JG297" s="80"/>
      <c r="JH297" s="80"/>
      <c r="JI297" s="80"/>
      <c r="JJ297" s="80"/>
      <c r="JK297" s="80"/>
      <c r="JL297" s="80"/>
      <c r="JM297" s="80"/>
      <c r="JN297" s="80"/>
      <c r="JO297" s="80"/>
      <c r="JP297" s="80"/>
      <c r="JQ297" s="80"/>
      <c r="JR297" s="80"/>
      <c r="JS297" s="80"/>
      <c r="JT297" s="80"/>
      <c r="JU297" s="80"/>
      <c r="JV297" s="80"/>
      <c r="JW297" s="80"/>
      <c r="JX297" s="80"/>
      <c r="JY297" s="80"/>
      <c r="JZ297" s="80"/>
      <c r="KA297" s="80"/>
      <c r="KB297" s="80"/>
      <c r="KC297" s="80"/>
      <c r="KD297" s="80"/>
      <c r="KE297" s="80"/>
      <c r="KF297" s="80"/>
      <c r="KG297" s="80"/>
      <c r="KH297" s="80"/>
      <c r="KI297" s="80"/>
      <c r="KJ297" s="80"/>
      <c r="KK297" s="80"/>
      <c r="KL297" s="80"/>
      <c r="KM297" s="80"/>
      <c r="KN297" s="80"/>
      <c r="KO297" s="80"/>
      <c r="KP297" s="80"/>
      <c r="KQ297" s="80"/>
      <c r="KR297" s="80"/>
      <c r="KS297" s="80"/>
      <c r="KT297" s="80"/>
      <c r="KU297" s="80"/>
      <c r="KV297" s="80"/>
      <c r="KW297" s="80"/>
      <c r="KX297" s="80"/>
      <c r="KY297" s="80"/>
      <c r="KZ297" s="80"/>
      <c r="LA297" s="80"/>
      <c r="LB297" s="80"/>
      <c r="LC297" s="80"/>
      <c r="LD297" s="80"/>
      <c r="LE297" s="80"/>
      <c r="LF297" s="80"/>
      <c r="LG297" s="80"/>
      <c r="LH297" s="80"/>
      <c r="LI297" s="80"/>
      <c r="LJ297" s="80"/>
      <c r="LK297" s="80"/>
      <c r="LL297" s="80"/>
      <c r="LM297" s="80"/>
      <c r="LN297" s="80"/>
      <c r="LO297" s="80"/>
      <c r="LP297" s="80"/>
      <c r="LQ297" s="80"/>
      <c r="LR297" s="80"/>
      <c r="LS297" s="80"/>
      <c r="LT297" s="80"/>
      <c r="LU297" s="80"/>
      <c r="LV297" s="80"/>
      <c r="LW297" s="80"/>
      <c r="LX297" s="80"/>
      <c r="LY297" s="80"/>
      <c r="LZ297" s="80"/>
      <c r="MA297" s="80"/>
      <c r="MB297" s="80"/>
      <c r="MC297" s="80"/>
      <c r="MD297" s="80"/>
      <c r="ME297" s="80"/>
      <c r="MF297" s="80"/>
      <c r="MG297" s="80"/>
      <c r="MH297" s="80"/>
      <c r="MI297" s="80"/>
      <c r="MJ297" s="80"/>
      <c r="MK297" s="80"/>
      <c r="ML297" s="80"/>
      <c r="MM297" s="80"/>
      <c r="MN297" s="80"/>
      <c r="MO297" s="80"/>
      <c r="MP297" s="80"/>
      <c r="MQ297" s="80"/>
      <c r="MR297" s="80"/>
      <c r="MS297" s="80"/>
      <c r="MT297" s="80"/>
      <c r="MU297" s="80"/>
      <c r="MV297" s="80"/>
      <c r="MW297" s="80"/>
      <c r="MX297" s="80"/>
      <c r="MY297" s="80"/>
      <c r="MZ297" s="80"/>
      <c r="NA297" s="80"/>
      <c r="NB297" s="80"/>
      <c r="NC297" s="80"/>
      <c r="ND297" s="80"/>
      <c r="NE297" s="80"/>
      <c r="NF297" s="80"/>
      <c r="NG297" s="80"/>
      <c r="NH297" s="80"/>
      <c r="NI297" s="80"/>
      <c r="NJ297" s="80"/>
      <c r="NK297" s="80"/>
      <c r="NL297" s="80"/>
      <c r="NM297" s="80"/>
      <c r="NN297" s="80"/>
      <c r="NO297" s="80"/>
      <c r="NP297" s="80"/>
      <c r="NQ297" s="80"/>
      <c r="NR297" s="80"/>
      <c r="NS297" s="80"/>
      <c r="NT297" s="80"/>
      <c r="NU297" s="80"/>
      <c r="NV297" s="80"/>
      <c r="NW297" s="80"/>
      <c r="NX297" s="80"/>
      <c r="NY297" s="80"/>
      <c r="NZ297" s="80"/>
      <c r="OA297" s="80"/>
      <c r="OB297" s="80"/>
      <c r="OC297" s="80"/>
      <c r="OD297" s="80"/>
      <c r="OE297" s="80"/>
      <c r="OF297" s="80"/>
      <c r="OG297" s="80"/>
      <c r="OH297" s="80"/>
      <c r="OI297" s="80"/>
      <c r="OJ297" s="80"/>
      <c r="OK297" s="80"/>
      <c r="OL297" s="80"/>
      <c r="OM297" s="80"/>
      <c r="ON297" s="80"/>
      <c r="OO297" s="80"/>
      <c r="OP297" s="80"/>
      <c r="OQ297" s="80"/>
      <c r="OR297" s="80"/>
      <c r="OS297" s="80"/>
      <c r="OT297" s="80"/>
      <c r="OU297" s="80"/>
      <c r="OV297" s="80"/>
      <c r="OW297" s="80"/>
      <c r="OX297" s="80"/>
      <c r="OY297" s="80"/>
      <c r="OZ297" s="80"/>
      <c r="PA297" s="80"/>
      <c r="PB297" s="80"/>
      <c r="PC297" s="80"/>
      <c r="PD297" s="80"/>
      <c r="PE297" s="80"/>
      <c r="PF297" s="80"/>
      <c r="PG297" s="80"/>
      <c r="PH297" s="80"/>
      <c r="PI297" s="80"/>
      <c r="PJ297" s="80"/>
      <c r="PK297" s="80"/>
      <c r="PL297" s="80"/>
      <c r="PM297" s="80"/>
      <c r="PN297" s="80"/>
      <c r="PO297" s="80"/>
      <c r="PP297" s="80"/>
      <c r="PQ297" s="80"/>
      <c r="PR297" s="80"/>
      <c r="PS297" s="80"/>
      <c r="PT297" s="80"/>
      <c r="PU297" s="80"/>
      <c r="PV297" s="80"/>
      <c r="PW297" s="80"/>
      <c r="PX297" s="80"/>
      <c r="PY297" s="80"/>
      <c r="PZ297" s="80"/>
      <c r="QA297" s="80"/>
      <c r="QB297" s="80"/>
      <c r="QC297" s="80"/>
      <c r="QD297" s="80"/>
      <c r="QE297" s="80"/>
      <c r="QF297" s="80"/>
      <c r="QG297" s="80"/>
      <c r="QH297" s="80"/>
      <c r="QI297" s="80"/>
      <c r="QJ297" s="80"/>
      <c r="QK297" s="80"/>
      <c r="QL297" s="80"/>
      <c r="QM297" s="80"/>
      <c r="QN297" s="80"/>
      <c r="QO297" s="80"/>
      <c r="QP297" s="80"/>
      <c r="QQ297" s="80"/>
      <c r="QR297" s="80"/>
      <c r="QS297" s="80"/>
      <c r="QT297" s="80"/>
      <c r="QU297" s="80"/>
      <c r="QV297" s="80"/>
      <c r="QW297" s="80"/>
      <c r="QX297" s="80"/>
      <c r="QY297" s="80"/>
      <c r="QZ297" s="80"/>
      <c r="RA297" s="80"/>
      <c r="RB297" s="80"/>
      <c r="RC297" s="80"/>
      <c r="RD297" s="80"/>
      <c r="RE297" s="80"/>
      <c r="RF297" s="80"/>
      <c r="RG297" s="80"/>
      <c r="RH297" s="80"/>
      <c r="RI297" s="80"/>
      <c r="RJ297" s="80"/>
      <c r="RK297" s="80"/>
      <c r="RL297" s="80"/>
      <c r="RM297" s="80"/>
      <c r="RN297" s="80"/>
      <c r="RO297" s="80"/>
      <c r="RP297" s="80"/>
      <c r="RQ297" s="80"/>
      <c r="RR297" s="80"/>
      <c r="RS297" s="80"/>
      <c r="RT297" s="80"/>
      <c r="RU297" s="80"/>
      <c r="RV297" s="80"/>
      <c r="RW297" s="80"/>
      <c r="RX297" s="80"/>
      <c r="RY297" s="80"/>
      <c r="RZ297" s="80"/>
      <c r="SA297" s="80"/>
      <c r="SB297" s="80"/>
      <c r="SC297" s="80"/>
      <c r="SD297" s="80"/>
      <c r="SE297" s="80"/>
      <c r="SF297" s="80"/>
      <c r="SG297" s="80"/>
      <c r="SH297" s="80"/>
      <c r="SI297" s="80"/>
      <c r="SJ297" s="80"/>
      <c r="SK297" s="80"/>
      <c r="SL297" s="80"/>
      <c r="SM297" s="80"/>
      <c r="SN297" s="80"/>
      <c r="SO297" s="80"/>
      <c r="SP297" s="80"/>
      <c r="SQ297" s="80"/>
      <c r="SR297" s="80"/>
      <c r="SS297" s="80"/>
      <c r="ST297" s="80"/>
      <c r="SU297" s="80"/>
      <c r="SV297" s="80"/>
      <c r="SW297" s="80"/>
      <c r="SX297" s="80"/>
      <c r="SY297" s="80"/>
      <c r="SZ297" s="80"/>
      <c r="TA297" s="80"/>
      <c r="TB297" s="80"/>
      <c r="TC297" s="80"/>
      <c r="TD297" s="80"/>
      <c r="TE297" s="80"/>
      <c r="TF297" s="80"/>
      <c r="TG297" s="80"/>
      <c r="TH297" s="80"/>
      <c r="TI297" s="80"/>
      <c r="TJ297" s="80"/>
      <c r="TK297" s="80"/>
      <c r="TL297" s="80"/>
      <c r="TM297" s="80"/>
      <c r="TN297" s="80"/>
      <c r="TO297" s="80"/>
      <c r="TP297" s="80"/>
      <c r="TQ297" s="80"/>
      <c r="TR297" s="80"/>
      <c r="TS297" s="80"/>
      <c r="TT297" s="80"/>
      <c r="TU297" s="80"/>
      <c r="TV297" s="80"/>
      <c r="TW297" s="80"/>
      <c r="TX297" s="80"/>
      <c r="TY297" s="80"/>
      <c r="TZ297" s="80"/>
      <c r="UA297" s="80"/>
      <c r="UB297" s="80"/>
      <c r="UC297" s="80"/>
      <c r="UD297" s="80"/>
      <c r="UE297" s="80"/>
      <c r="UF297" s="80"/>
      <c r="UG297" s="80"/>
      <c r="UH297" s="80"/>
      <c r="UI297" s="80"/>
      <c r="UJ297" s="80"/>
      <c r="UK297" s="80"/>
      <c r="UL297" s="80"/>
      <c r="UM297" s="80"/>
      <c r="UN297" s="80"/>
      <c r="UO297" s="80"/>
      <c r="UP297" s="80"/>
      <c r="UQ297" s="80"/>
      <c r="UR297" s="80"/>
      <c r="US297" s="80"/>
      <c r="UT297" s="80"/>
      <c r="UU297" s="80"/>
      <c r="UV297" s="80"/>
      <c r="UW297" s="80"/>
      <c r="UX297" s="80"/>
      <c r="UY297" s="80"/>
      <c r="UZ297" s="80"/>
      <c r="VA297" s="80"/>
      <c r="VB297" s="80"/>
      <c r="VC297" s="80"/>
      <c r="VD297" s="80"/>
      <c r="VE297" s="80"/>
      <c r="VF297" s="80"/>
      <c r="VG297" s="80"/>
      <c r="VH297" s="80"/>
      <c r="VI297" s="80"/>
      <c r="VJ297" s="80"/>
      <c r="VK297" s="80"/>
      <c r="VL297" s="80"/>
      <c r="VM297" s="80"/>
      <c r="VN297" s="80"/>
      <c r="VO297" s="80"/>
      <c r="VP297" s="80"/>
      <c r="VQ297" s="80"/>
      <c r="VR297" s="80"/>
      <c r="VS297" s="80"/>
      <c r="VT297" s="80"/>
      <c r="VU297" s="80"/>
      <c r="VV297" s="80"/>
      <c r="VW297" s="80"/>
      <c r="VX297" s="80"/>
      <c r="VY297" s="80"/>
      <c r="VZ297" s="80"/>
      <c r="WA297" s="80"/>
      <c r="WB297" s="80"/>
      <c r="WC297" s="80"/>
      <c r="WD297" s="80"/>
      <c r="WE297" s="80"/>
      <c r="WF297" s="80"/>
      <c r="WG297" s="80"/>
      <c r="WH297" s="80"/>
      <c r="WI297" s="80"/>
      <c r="WJ297" s="80"/>
      <c r="WK297" s="80"/>
      <c r="WL297" s="80"/>
      <c r="WM297" s="80"/>
      <c r="WN297" s="80"/>
      <c r="WO297" s="80"/>
      <c r="WP297" s="80"/>
      <c r="WQ297" s="80"/>
      <c r="WR297" s="80"/>
      <c r="WS297" s="80"/>
      <c r="WT297" s="80"/>
      <c r="WU297" s="80"/>
      <c r="WV297" s="80"/>
      <c r="WW297" s="80"/>
      <c r="WX297" s="80"/>
      <c r="WY297" s="80"/>
      <c r="WZ297" s="80"/>
      <c r="XA297" s="80"/>
      <c r="XB297" s="80"/>
      <c r="XC297" s="80"/>
      <c r="XD297" s="80"/>
      <c r="XE297" s="80"/>
      <c r="XF297" s="80"/>
      <c r="XG297" s="80"/>
      <c r="XH297" s="80"/>
      <c r="XI297" s="80"/>
      <c r="XJ297" s="80"/>
      <c r="XK297" s="80"/>
      <c r="XL297" s="80"/>
      <c r="XM297" s="80"/>
      <c r="XN297" s="80"/>
      <c r="XO297" s="80"/>
      <c r="XP297" s="80"/>
      <c r="XQ297" s="80"/>
      <c r="XR297" s="80"/>
      <c r="XS297" s="80"/>
      <c r="XT297" s="80"/>
      <c r="XU297" s="80"/>
      <c r="XV297" s="80"/>
      <c r="XW297" s="80"/>
      <c r="XX297" s="80"/>
      <c r="XY297" s="80"/>
      <c r="XZ297" s="80"/>
      <c r="YA297" s="80"/>
      <c r="YB297" s="80"/>
      <c r="YC297" s="80"/>
      <c r="YD297" s="80"/>
      <c r="YE297" s="80"/>
      <c r="YF297" s="80"/>
      <c r="YG297" s="80"/>
      <c r="YH297" s="80"/>
      <c r="YI297" s="80"/>
      <c r="YJ297" s="80"/>
      <c r="YK297" s="80"/>
      <c r="YL297" s="80"/>
      <c r="YM297" s="80"/>
      <c r="YN297" s="80"/>
      <c r="YO297" s="80"/>
      <c r="YP297" s="80"/>
      <c r="YQ297" s="80"/>
      <c r="YR297" s="80"/>
      <c r="YS297" s="80"/>
      <c r="YT297" s="80"/>
      <c r="YU297" s="80"/>
      <c r="YV297" s="80"/>
      <c r="YW297" s="80"/>
      <c r="YX297" s="80"/>
      <c r="YY297" s="80"/>
      <c r="YZ297" s="80"/>
      <c r="ZA297" s="80"/>
      <c r="ZB297" s="80"/>
      <c r="ZC297" s="80"/>
      <c r="ZD297" s="80"/>
      <c r="ZE297" s="80"/>
      <c r="ZF297" s="80"/>
      <c r="ZG297" s="80"/>
      <c r="ZH297" s="80"/>
      <c r="ZI297" s="80"/>
      <c r="ZJ297" s="80"/>
      <c r="ZK297" s="80"/>
      <c r="ZL297" s="80"/>
      <c r="ZM297" s="80"/>
      <c r="ZN297" s="80"/>
      <c r="ZO297" s="80"/>
      <c r="ZP297" s="80"/>
      <c r="ZQ297" s="80"/>
      <c r="ZR297" s="80"/>
      <c r="ZS297" s="80"/>
      <c r="ZT297" s="80"/>
      <c r="ZU297" s="80"/>
      <c r="ZV297" s="80"/>
      <c r="ZW297" s="80"/>
      <c r="ZX297" s="80"/>
      <c r="ZY297" s="80"/>
      <c r="ZZ297" s="80"/>
      <c r="AAA297" s="80"/>
      <c r="AAB297" s="80"/>
      <c r="AAC297" s="80"/>
      <c r="AAD297" s="80"/>
      <c r="AAE297" s="80"/>
      <c r="AAF297" s="80"/>
      <c r="AAG297" s="80"/>
      <c r="AAH297" s="80"/>
      <c r="AAI297" s="80"/>
      <c r="AAJ297" s="80"/>
      <c r="AAK297" s="80"/>
      <c r="AAL297" s="80"/>
      <c r="AAM297" s="80"/>
      <c r="AAN297" s="80"/>
      <c r="AAO297" s="80"/>
      <c r="AAP297" s="80"/>
      <c r="AAQ297" s="80"/>
      <c r="AAR297" s="80"/>
      <c r="AAS297" s="80"/>
      <c r="AAT297" s="80"/>
      <c r="AAU297" s="80"/>
      <c r="AAV297" s="80"/>
      <c r="AAW297" s="80"/>
      <c r="AAX297" s="80"/>
      <c r="AAY297" s="80"/>
      <c r="AAZ297" s="80"/>
      <c r="ABA297" s="80"/>
      <c r="ABB297" s="80"/>
      <c r="ABC297" s="80"/>
      <c r="ABD297" s="80"/>
      <c r="ABE297" s="80"/>
      <c r="ABF297" s="80"/>
      <c r="ABG297" s="80"/>
      <c r="ABH297" s="80"/>
      <c r="ABI297" s="80"/>
      <c r="ABJ297" s="80"/>
      <c r="ABK297" s="80"/>
      <c r="ABL297" s="80"/>
      <c r="ABM297" s="80"/>
      <c r="ABN297" s="80"/>
      <c r="ABO297" s="80"/>
      <c r="ABP297" s="80"/>
      <c r="ABQ297" s="80"/>
      <c r="ABR297" s="80"/>
      <c r="ABS297" s="80"/>
      <c r="ABT297" s="80"/>
      <c r="ABU297" s="80"/>
      <c r="ABV297" s="80"/>
      <c r="ABW297" s="80"/>
      <c r="ABX297" s="80"/>
      <c r="ABY297" s="80"/>
      <c r="ABZ297" s="80"/>
      <c r="ACA297" s="80"/>
      <c r="ACB297" s="80"/>
      <c r="ACC297" s="80"/>
      <c r="ACD297" s="80"/>
      <c r="ACE297" s="80"/>
      <c r="ACF297" s="80"/>
      <c r="ACG297" s="80"/>
      <c r="ACH297" s="80"/>
      <c r="ACI297" s="80"/>
      <c r="ACJ297" s="80"/>
      <c r="ACK297" s="80"/>
      <c r="ACL297" s="80"/>
      <c r="ACM297" s="80"/>
      <c r="ACN297" s="80"/>
      <c r="ACO297" s="80"/>
      <c r="ACP297" s="80"/>
      <c r="ACQ297" s="80"/>
      <c r="ACR297" s="80"/>
      <c r="ACS297" s="80"/>
      <c r="ACT297" s="80"/>
      <c r="ACU297" s="80"/>
      <c r="ACV297" s="80"/>
      <c r="ACW297" s="80"/>
      <c r="ACX297" s="80"/>
      <c r="ACY297" s="80"/>
      <c r="ACZ297" s="80"/>
      <c r="ADA297" s="80"/>
      <c r="ADB297" s="80"/>
      <c r="ADC297" s="80"/>
      <c r="ADD297" s="80"/>
      <c r="ADE297" s="80"/>
      <c r="ADF297" s="80"/>
      <c r="ADG297" s="80"/>
      <c r="ADH297" s="80"/>
      <c r="ADI297" s="80"/>
      <c r="ADJ297" s="80"/>
      <c r="ADK297" s="80"/>
      <c r="ADL297" s="80"/>
      <c r="ADM297" s="80"/>
      <c r="ADN297" s="80"/>
      <c r="ADO297" s="80"/>
      <c r="ADP297" s="80"/>
      <c r="ADQ297" s="80"/>
      <c r="ADR297" s="80"/>
      <c r="ADS297" s="80"/>
      <c r="ADT297" s="80"/>
      <c r="ADU297" s="80"/>
      <c r="ADV297" s="80"/>
      <c r="ADW297" s="80"/>
      <c r="ADX297" s="80"/>
      <c r="ADY297" s="80"/>
      <c r="ADZ297" s="80"/>
      <c r="AEA297" s="80"/>
      <c r="AEB297" s="80"/>
      <c r="AEC297" s="80"/>
      <c r="AED297" s="80"/>
      <c r="AEE297" s="80"/>
      <c r="AEF297" s="80"/>
      <c r="AEG297" s="80"/>
      <c r="AEH297" s="80"/>
      <c r="AEI297" s="80"/>
      <c r="AEJ297" s="80"/>
      <c r="AEK297" s="80"/>
      <c r="AEL297" s="80"/>
      <c r="AEM297" s="80"/>
      <c r="AEN297" s="80"/>
      <c r="AEO297" s="80"/>
      <c r="AEP297" s="80"/>
      <c r="AEQ297" s="80"/>
      <c r="AER297" s="80"/>
      <c r="AES297" s="80"/>
      <c r="AET297" s="80"/>
      <c r="AEU297" s="80"/>
      <c r="AEV297" s="80"/>
      <c r="AEW297" s="80"/>
      <c r="AEX297" s="80"/>
      <c r="AEY297" s="80"/>
      <c r="AEZ297" s="80"/>
      <c r="AFA297" s="80"/>
      <c r="AFB297" s="80"/>
      <c r="AFC297" s="80"/>
      <c r="AFD297" s="80"/>
      <c r="AFE297" s="80"/>
      <c r="AFF297" s="80"/>
      <c r="AFG297" s="80"/>
      <c r="AFH297" s="80"/>
      <c r="AFI297" s="80"/>
      <c r="AFJ297" s="80"/>
      <c r="AFK297" s="80"/>
      <c r="AFL297" s="80"/>
      <c r="AFM297" s="80"/>
      <c r="AFN297" s="80"/>
      <c r="AFO297" s="80"/>
      <c r="AFP297" s="80"/>
      <c r="AFQ297" s="80"/>
      <c r="AFR297" s="80"/>
      <c r="AFS297" s="80"/>
      <c r="AFT297" s="80"/>
      <c r="AFU297" s="80"/>
      <c r="AFV297" s="80"/>
      <c r="AFW297" s="80"/>
      <c r="AFX297" s="80"/>
      <c r="AFY297" s="80"/>
      <c r="AFZ297" s="80"/>
      <c r="AGA297" s="80"/>
      <c r="AGB297" s="80"/>
      <c r="AGC297" s="80"/>
      <c r="AGD297" s="80"/>
      <c r="AGE297" s="80"/>
      <c r="AGF297" s="80"/>
      <c r="AGG297" s="80"/>
      <c r="AGH297" s="80"/>
      <c r="AGI297" s="80"/>
      <c r="AGJ297" s="80"/>
      <c r="AGK297" s="80"/>
      <c r="AGL297" s="80"/>
      <c r="AGM297" s="80"/>
      <c r="AGN297" s="80"/>
      <c r="AGO297" s="80"/>
      <c r="AGP297" s="80"/>
      <c r="AGQ297" s="80"/>
      <c r="AGR297" s="80"/>
      <c r="AGS297" s="80"/>
      <c r="AGT297" s="80"/>
      <c r="AGU297" s="80"/>
      <c r="AGV297" s="80"/>
      <c r="AGW297" s="80"/>
      <c r="AGX297" s="80"/>
      <c r="AGY297" s="80"/>
      <c r="AGZ297" s="80"/>
      <c r="AHA297" s="80"/>
      <c r="AHB297" s="80"/>
      <c r="AHC297" s="80"/>
      <c r="AHD297" s="80"/>
      <c r="AHE297" s="80"/>
      <c r="AHF297" s="80"/>
      <c r="AHG297" s="80"/>
      <c r="AHH297" s="80"/>
      <c r="AHI297" s="80"/>
      <c r="AHJ297" s="80"/>
      <c r="AHK297" s="80"/>
      <c r="AHL297" s="80"/>
      <c r="AHM297" s="80"/>
      <c r="AHN297" s="80"/>
      <c r="AHO297" s="80"/>
      <c r="AHP297" s="80"/>
      <c r="AHQ297" s="80"/>
      <c r="AHR297" s="80"/>
      <c r="AHS297" s="80"/>
      <c r="AHT297" s="80"/>
      <c r="AHU297" s="80"/>
      <c r="AHV297" s="80"/>
      <c r="AHW297" s="80"/>
      <c r="AHX297" s="80"/>
      <c r="AHY297" s="80"/>
      <c r="AHZ297" s="80"/>
      <c r="AIA297" s="80"/>
      <c r="AIB297" s="80"/>
      <c r="AIC297" s="80"/>
      <c r="AID297" s="80"/>
      <c r="AIE297" s="80"/>
      <c r="AIF297" s="80"/>
      <c r="AIG297" s="80"/>
      <c r="AIH297" s="80"/>
      <c r="AII297" s="80"/>
      <c r="AIJ297" s="80"/>
      <c r="AIK297" s="80"/>
      <c r="AIL297" s="80"/>
      <c r="AIM297" s="80"/>
      <c r="AIN297" s="80"/>
      <c r="AIO297" s="80"/>
      <c r="AIP297" s="80"/>
      <c r="AIQ297" s="80"/>
      <c r="AIR297" s="80"/>
      <c r="AIS297" s="80"/>
      <c r="AIT297" s="80"/>
      <c r="AIU297" s="80"/>
      <c r="AIV297" s="80"/>
      <c r="AIW297" s="80"/>
      <c r="AIX297" s="80"/>
      <c r="AIY297" s="80"/>
      <c r="AIZ297" s="80"/>
      <c r="AJA297" s="80"/>
      <c r="AJB297" s="80"/>
      <c r="AJC297" s="80"/>
      <c r="AJD297" s="80"/>
      <c r="AJE297" s="80"/>
      <c r="AJF297" s="80"/>
      <c r="AJG297" s="80"/>
      <c r="AJH297" s="80"/>
      <c r="AJI297" s="80"/>
      <c r="AJJ297" s="80"/>
      <c r="AJK297" s="80"/>
      <c r="AJL297" s="80"/>
      <c r="AJM297" s="80"/>
      <c r="AJN297" s="80"/>
      <c r="AJO297" s="80"/>
      <c r="AJP297" s="80"/>
      <c r="AJQ297" s="80"/>
      <c r="AJR297" s="80"/>
      <c r="AJS297" s="80"/>
      <c r="AJT297" s="80"/>
      <c r="AJU297" s="80"/>
      <c r="AJV297" s="80"/>
      <c r="AJW297" s="80"/>
      <c r="AJX297" s="80"/>
      <c r="AJY297" s="80"/>
      <c r="AJZ297" s="80"/>
      <c r="AKA297" s="80"/>
      <c r="AKB297" s="80"/>
      <c r="AKC297" s="80"/>
      <c r="AKD297" s="80"/>
      <c r="AKE297" s="80"/>
      <c r="AKF297" s="80"/>
      <c r="AKG297" s="80"/>
      <c r="AKH297" s="80"/>
      <c r="AKI297" s="80"/>
      <c r="AKJ297" s="80"/>
      <c r="AKK297" s="80"/>
      <c r="AKL297" s="80"/>
      <c r="AKM297" s="80"/>
      <c r="AKN297" s="80"/>
      <c r="AKO297" s="80"/>
      <c r="AKP297" s="80"/>
      <c r="AKQ297" s="80"/>
      <c r="AKR297" s="80"/>
      <c r="AKS297" s="80"/>
      <c r="AKT297" s="80"/>
      <c r="AKU297" s="80"/>
      <c r="AKV297" s="80"/>
      <c r="AKW297" s="80"/>
      <c r="AKX297" s="80"/>
      <c r="AKY297" s="80"/>
      <c r="AKZ297" s="80"/>
      <c r="ALA297" s="80"/>
      <c r="ALB297" s="80"/>
      <c r="ALC297" s="80"/>
      <c r="ALD297" s="80"/>
      <c r="ALE297" s="80"/>
      <c r="ALF297" s="80"/>
      <c r="ALG297" s="80"/>
      <c r="ALH297" s="80"/>
      <c r="ALI297" s="80"/>
      <c r="ALJ297" s="80"/>
      <c r="ALK297" s="80"/>
      <c r="ALL297" s="80"/>
      <c r="ALM297" s="80"/>
      <c r="ALN297" s="80"/>
      <c r="ALO297" s="80"/>
      <c r="ALP297" s="80"/>
      <c r="ALQ297" s="80"/>
      <c r="ALR297" s="80"/>
      <c r="ALS297" s="80"/>
      <c r="ALT297" s="80"/>
      <c r="ALU297" s="80"/>
      <c r="ALV297" s="80"/>
      <c r="ALW297" s="80"/>
      <c r="ALX297" s="80"/>
      <c r="ALY297" s="80"/>
      <c r="ALZ297" s="80"/>
      <c r="AMA297" s="80"/>
      <c r="AMB297" s="80"/>
      <c r="AMC297" s="80"/>
      <c r="AMD297" s="80"/>
      <c r="AME297" s="80"/>
      <c r="AMF297" s="80"/>
      <c r="AMG297" s="80"/>
      <c r="AMH297" s="80"/>
      <c r="AMI297" s="80"/>
      <c r="AMJ297" s="80"/>
      <c r="AMK297" s="80"/>
      <c r="AML297" s="80"/>
      <c r="AMM297" s="80"/>
      <c r="AMN297" s="80"/>
      <c r="AMO297" s="80"/>
      <c r="AMP297" s="80"/>
      <c r="AMQ297" s="80"/>
      <c r="AMR297" s="80"/>
      <c r="AMS297" s="80"/>
      <c r="AMT297" s="80"/>
      <c r="AMU297" s="80"/>
      <c r="AMV297" s="80"/>
      <c r="AMW297" s="80"/>
      <c r="AMX297" s="80"/>
      <c r="AMY297" s="80"/>
      <c r="AMZ297" s="80"/>
      <c r="ANA297" s="80"/>
      <c r="ANB297" s="80"/>
      <c r="ANC297" s="80"/>
      <c r="AND297" s="80"/>
      <c r="ANE297" s="80"/>
      <c r="ANF297" s="80"/>
      <c r="ANG297" s="80"/>
      <c r="ANH297" s="80"/>
      <c r="ANI297" s="80"/>
      <c r="ANJ297" s="80"/>
      <c r="ANK297" s="80"/>
      <c r="ANL297" s="80"/>
      <c r="ANM297" s="80"/>
      <c r="ANN297" s="80"/>
      <c r="ANO297" s="80"/>
      <c r="ANP297" s="80"/>
      <c r="ANQ297" s="80"/>
      <c r="ANR297" s="80"/>
      <c r="ANS297" s="80"/>
      <c r="ANT297" s="80"/>
      <c r="ANU297" s="80"/>
      <c r="ANV297" s="80"/>
      <c r="ANW297" s="80"/>
      <c r="ANX297" s="80"/>
      <c r="ANY297" s="80"/>
      <c r="ANZ297" s="80"/>
      <c r="AOA297" s="80"/>
      <c r="AOB297" s="80"/>
      <c r="AOC297" s="80"/>
      <c r="AOD297" s="80"/>
      <c r="AOE297" s="80"/>
      <c r="AOF297" s="80"/>
      <c r="AOG297" s="80"/>
      <c r="AOH297" s="80"/>
      <c r="AOI297" s="80"/>
      <c r="AOJ297" s="80"/>
      <c r="AOK297" s="80"/>
      <c r="AOL297" s="80"/>
      <c r="AOM297" s="80"/>
      <c r="AON297" s="80"/>
      <c r="AOO297" s="80"/>
      <c r="AOP297" s="80"/>
      <c r="AOQ297" s="80"/>
      <c r="AOR297" s="80"/>
      <c r="AOS297" s="80"/>
      <c r="AOT297" s="80"/>
      <c r="AOU297" s="80"/>
      <c r="AOV297" s="80"/>
      <c r="AOW297" s="80"/>
      <c r="AOX297" s="80"/>
      <c r="AOY297" s="80"/>
      <c r="AOZ297" s="80"/>
      <c r="APA297" s="80"/>
      <c r="APB297" s="80"/>
      <c r="APC297" s="80"/>
      <c r="APD297" s="80"/>
      <c r="APE297" s="80"/>
      <c r="APF297" s="80"/>
      <c r="APG297" s="80"/>
      <c r="APH297" s="80"/>
      <c r="API297" s="80"/>
      <c r="APJ297" s="80"/>
      <c r="APK297" s="80"/>
      <c r="APL297" s="80"/>
      <c r="APM297" s="80"/>
      <c r="APN297" s="80"/>
      <c r="APO297" s="80"/>
      <c r="APP297" s="80"/>
      <c r="APQ297" s="80"/>
      <c r="APR297" s="80"/>
      <c r="APS297" s="80"/>
      <c r="APT297" s="80"/>
      <c r="APU297" s="80"/>
      <c r="APV297" s="80"/>
      <c r="APW297" s="80"/>
      <c r="APX297" s="80"/>
      <c r="APY297" s="80"/>
      <c r="APZ297" s="80"/>
      <c r="AQA297" s="80"/>
      <c r="AQB297" s="80"/>
      <c r="AQC297" s="80"/>
      <c r="AQD297" s="80"/>
      <c r="AQE297" s="80"/>
      <c r="AQF297" s="80"/>
      <c r="AQG297" s="80"/>
      <c r="AQH297" s="80"/>
      <c r="AQI297" s="80"/>
      <c r="AQJ297" s="80"/>
      <c r="AQK297" s="80"/>
      <c r="AQL297" s="80"/>
      <c r="AQM297" s="80"/>
      <c r="AQN297" s="80"/>
      <c r="AQO297" s="80"/>
      <c r="AQP297" s="80"/>
      <c r="AQQ297" s="80"/>
      <c r="AQR297" s="80"/>
      <c r="AQS297" s="80"/>
      <c r="AQT297" s="80"/>
      <c r="AQU297" s="80"/>
      <c r="AQV297" s="80"/>
      <c r="AQW297" s="80"/>
      <c r="AQX297" s="80"/>
      <c r="AQY297" s="80"/>
      <c r="AQZ297" s="80"/>
      <c r="ARA297" s="80"/>
      <c r="ARB297" s="80"/>
      <c r="ARC297" s="80"/>
      <c r="ARD297" s="80"/>
      <c r="ARE297" s="80"/>
      <c r="ARF297" s="80"/>
      <c r="ARG297" s="80"/>
      <c r="ARH297" s="80"/>
      <c r="ARI297" s="80"/>
      <c r="ARJ297" s="80"/>
      <c r="ARK297" s="80"/>
      <c r="ARL297" s="80"/>
      <c r="ARM297" s="80"/>
      <c r="ARN297" s="80"/>
      <c r="ARO297" s="80"/>
      <c r="ARP297" s="80"/>
      <c r="ARQ297" s="80"/>
      <c r="ARR297" s="80"/>
      <c r="ARS297" s="80"/>
      <c r="ART297" s="80"/>
      <c r="ARU297" s="80"/>
      <c r="ARV297" s="80"/>
      <c r="ARW297" s="80"/>
      <c r="ARX297" s="80"/>
      <c r="ARY297" s="80"/>
      <c r="ARZ297" s="80"/>
      <c r="ASA297" s="80"/>
      <c r="ASB297" s="80"/>
      <c r="ASC297" s="80"/>
      <c r="ASD297" s="80"/>
      <c r="ASE297" s="80"/>
      <c r="ASF297" s="80"/>
      <c r="ASG297" s="80"/>
      <c r="ASH297" s="80"/>
      <c r="ASI297" s="80"/>
      <c r="ASJ297" s="80"/>
      <c r="ASK297" s="80"/>
      <c r="ASL297" s="80"/>
      <c r="ASM297" s="80"/>
      <c r="ASN297" s="80"/>
      <c r="ASO297" s="80"/>
      <c r="ASP297" s="80"/>
      <c r="ASQ297" s="80"/>
      <c r="ASR297" s="80"/>
      <c r="ASS297" s="80"/>
      <c r="AST297" s="80"/>
      <c r="ASU297" s="80"/>
      <c r="ASV297" s="80"/>
      <c r="ASW297" s="80"/>
      <c r="ASX297" s="80"/>
      <c r="ASY297" s="80"/>
      <c r="ASZ297" s="80"/>
      <c r="ATA297" s="80"/>
      <c r="ATB297" s="80"/>
      <c r="ATC297" s="80"/>
      <c r="ATD297" s="80"/>
      <c r="ATE297" s="80"/>
      <c r="ATF297" s="80"/>
      <c r="ATG297" s="80"/>
      <c r="ATH297" s="80"/>
      <c r="ATI297" s="80"/>
      <c r="ATJ297" s="80"/>
      <c r="ATK297" s="80"/>
      <c r="ATL297" s="80"/>
      <c r="ATM297" s="80"/>
      <c r="ATN297" s="80"/>
      <c r="ATO297" s="80"/>
      <c r="ATP297" s="80"/>
      <c r="ATQ297" s="80"/>
      <c r="ATR297" s="80"/>
      <c r="ATS297" s="80"/>
      <c r="ATT297" s="80"/>
      <c r="ATU297" s="80"/>
      <c r="ATV297" s="80"/>
      <c r="ATW297" s="80"/>
      <c r="ATX297" s="80"/>
      <c r="ATY297" s="80"/>
      <c r="ATZ297" s="80"/>
      <c r="AUA297" s="80"/>
      <c r="AUB297" s="80"/>
      <c r="AUC297" s="80"/>
      <c r="AUD297" s="80"/>
      <c r="AUE297" s="80"/>
      <c r="AUF297" s="80"/>
      <c r="AUG297" s="80"/>
      <c r="AUH297" s="80"/>
      <c r="AUI297" s="80"/>
      <c r="AUJ297" s="80"/>
      <c r="AUK297" s="80"/>
      <c r="AUL297" s="80"/>
      <c r="AUM297" s="80"/>
      <c r="AUN297" s="80"/>
      <c r="AUO297" s="80"/>
      <c r="AUP297" s="80"/>
      <c r="AUQ297" s="80"/>
      <c r="AUR297" s="80"/>
      <c r="AUS297" s="80"/>
      <c r="AUT297" s="80"/>
      <c r="AUU297" s="80"/>
      <c r="AUV297" s="80"/>
      <c r="AUW297" s="80"/>
      <c r="AUX297" s="80"/>
      <c r="AUY297" s="80"/>
      <c r="AUZ297" s="80"/>
      <c r="AVA297" s="80"/>
      <c r="AVB297" s="80"/>
      <c r="AVC297" s="80"/>
      <c r="AVD297" s="80"/>
      <c r="AVE297" s="80"/>
      <c r="AVF297" s="80"/>
      <c r="AVG297" s="80"/>
      <c r="AVH297" s="80"/>
      <c r="AVI297" s="80"/>
      <c r="AVJ297" s="80"/>
      <c r="AVK297" s="80"/>
      <c r="AVL297" s="80"/>
      <c r="AVM297" s="80"/>
      <c r="AVN297" s="80"/>
      <c r="AVO297" s="80"/>
      <c r="AVP297" s="80"/>
      <c r="AVQ297" s="80"/>
      <c r="AVR297" s="80"/>
      <c r="AVS297" s="80"/>
      <c r="AVT297" s="80"/>
      <c r="AVU297" s="80"/>
      <c r="AVV297" s="80"/>
      <c r="AVW297" s="80"/>
      <c r="AVX297" s="80"/>
      <c r="AVY297" s="80"/>
      <c r="AVZ297" s="80"/>
      <c r="AWA297" s="80"/>
      <c r="AWB297" s="80"/>
      <c r="AWC297" s="80"/>
      <c r="AWD297" s="80"/>
      <c r="AWE297" s="80"/>
      <c r="AWF297" s="80"/>
      <c r="AWG297" s="80"/>
      <c r="AWH297" s="80"/>
      <c r="AWI297" s="80"/>
      <c r="AWJ297" s="80"/>
      <c r="AWK297" s="80"/>
      <c r="AWL297" s="80"/>
      <c r="AWM297" s="80"/>
      <c r="AWN297" s="80"/>
      <c r="AWO297" s="80"/>
      <c r="AWP297" s="80"/>
      <c r="AWQ297" s="80"/>
      <c r="AWR297" s="80"/>
      <c r="AWS297" s="80"/>
      <c r="AWT297" s="80"/>
      <c r="AWU297" s="80"/>
      <c r="AWV297" s="80"/>
      <c r="AWW297" s="80"/>
      <c r="AWX297" s="80"/>
      <c r="AWY297" s="80"/>
      <c r="AWZ297" s="80"/>
      <c r="AXA297" s="80"/>
      <c r="AXB297" s="80"/>
      <c r="AXC297" s="80"/>
      <c r="AXD297" s="80"/>
      <c r="AXE297" s="80"/>
      <c r="AXF297" s="80"/>
      <c r="AXG297" s="80"/>
      <c r="AXH297" s="80"/>
      <c r="AXI297" s="80"/>
      <c r="AXJ297" s="80"/>
      <c r="AXK297" s="80"/>
      <c r="AXL297" s="80"/>
      <c r="AXM297" s="80"/>
      <c r="AXN297" s="80"/>
      <c r="AXO297" s="80"/>
      <c r="AXP297" s="80"/>
      <c r="AXQ297" s="80"/>
      <c r="AXR297" s="80"/>
      <c r="AXS297" s="80"/>
      <c r="AXT297" s="80"/>
      <c r="AXU297" s="80"/>
      <c r="AXV297" s="80"/>
      <c r="AXW297" s="80"/>
      <c r="AXX297" s="80"/>
      <c r="AXY297" s="80"/>
      <c r="AXZ297" s="80"/>
      <c r="AYA297" s="80"/>
      <c r="AYB297" s="80"/>
      <c r="AYC297" s="80"/>
      <c r="AYD297" s="80"/>
      <c r="AYE297" s="80"/>
      <c r="AYF297" s="80"/>
      <c r="AYG297" s="80"/>
      <c r="AYH297" s="80"/>
      <c r="AYI297" s="80"/>
      <c r="AYJ297" s="80"/>
      <c r="AYK297" s="80"/>
      <c r="AYL297" s="80"/>
      <c r="AYM297" s="80"/>
      <c r="AYN297" s="80"/>
      <c r="AYO297" s="80"/>
      <c r="AYP297" s="80"/>
      <c r="AYQ297" s="80"/>
      <c r="AYR297" s="80"/>
      <c r="AYS297" s="80"/>
      <c r="AYT297" s="80"/>
      <c r="AYU297" s="80"/>
      <c r="AYV297" s="80"/>
      <c r="AYW297" s="80"/>
      <c r="AYX297" s="80"/>
      <c r="AYY297" s="80"/>
      <c r="AYZ297" s="80"/>
      <c r="AZA297" s="80"/>
      <c r="AZB297" s="80"/>
      <c r="AZC297" s="80"/>
      <c r="AZD297" s="80"/>
      <c r="AZE297" s="80"/>
      <c r="AZF297" s="80"/>
      <c r="AZG297" s="80"/>
      <c r="AZH297" s="80"/>
      <c r="AZI297" s="80"/>
      <c r="AZJ297" s="80"/>
      <c r="AZK297" s="80"/>
      <c r="AZL297" s="80"/>
      <c r="AZM297" s="80"/>
      <c r="AZN297" s="80"/>
      <c r="AZO297" s="80"/>
      <c r="AZP297" s="80"/>
      <c r="AZQ297" s="80"/>
      <c r="AZR297" s="80"/>
      <c r="AZS297" s="80"/>
      <c r="AZT297" s="80"/>
      <c r="AZU297" s="80"/>
      <c r="AZV297" s="80"/>
      <c r="AZW297" s="80"/>
      <c r="AZX297" s="80"/>
      <c r="AZY297" s="80"/>
      <c r="AZZ297" s="80"/>
      <c r="BAA297" s="80"/>
      <c r="BAB297" s="80"/>
      <c r="BAC297" s="80"/>
      <c r="BAD297" s="80"/>
      <c r="BAE297" s="80"/>
      <c r="BAF297" s="80"/>
      <c r="BAG297" s="80"/>
      <c r="BAH297" s="80"/>
      <c r="BAI297" s="80"/>
      <c r="BAJ297" s="80"/>
      <c r="BAK297" s="80"/>
      <c r="BAL297" s="80"/>
      <c r="BAM297" s="80"/>
      <c r="BAN297" s="80"/>
      <c r="BAO297" s="80"/>
      <c r="BAP297" s="80"/>
      <c r="BAQ297" s="80"/>
      <c r="BAR297" s="80"/>
      <c r="BAS297" s="80"/>
      <c r="BAT297" s="80"/>
      <c r="BAU297" s="80"/>
      <c r="BAV297" s="80"/>
      <c r="BAW297" s="80"/>
      <c r="BAX297" s="80"/>
      <c r="BAY297" s="80"/>
      <c r="BAZ297" s="80"/>
      <c r="BBA297" s="80"/>
      <c r="BBB297" s="80"/>
      <c r="BBC297" s="80"/>
      <c r="BBD297" s="80"/>
      <c r="BBE297" s="80"/>
      <c r="BBF297" s="80"/>
      <c r="BBG297" s="80"/>
      <c r="BBH297" s="80"/>
      <c r="BBI297" s="80"/>
      <c r="BBJ297" s="80"/>
      <c r="BBK297" s="80"/>
      <c r="BBL297" s="80"/>
      <c r="BBM297" s="80"/>
      <c r="BBN297" s="80"/>
      <c r="BBO297" s="80"/>
      <c r="BBP297" s="80"/>
      <c r="BBQ297" s="80"/>
      <c r="BBR297" s="80"/>
      <c r="BBS297" s="80"/>
      <c r="BBT297" s="80"/>
      <c r="BBU297" s="80"/>
      <c r="BBV297" s="80"/>
      <c r="BBW297" s="80"/>
      <c r="BBX297" s="80"/>
      <c r="BBY297" s="80"/>
      <c r="BBZ297" s="80"/>
      <c r="BCA297" s="80"/>
      <c r="BCB297" s="80"/>
      <c r="BCC297" s="80"/>
      <c r="BCD297" s="80"/>
      <c r="BCE297" s="80"/>
      <c r="BCF297" s="80"/>
      <c r="BCG297" s="80"/>
      <c r="BCH297" s="80"/>
      <c r="BCI297" s="80"/>
      <c r="BCJ297" s="80"/>
      <c r="BCK297" s="80"/>
      <c r="BCL297" s="80"/>
      <c r="BCM297" s="80"/>
      <c r="BCN297" s="80"/>
      <c r="BCO297" s="80"/>
      <c r="BCP297" s="80"/>
      <c r="BCQ297" s="80"/>
      <c r="BCR297" s="80"/>
      <c r="BCS297" s="80"/>
      <c r="BCT297" s="80"/>
      <c r="BCU297" s="80"/>
      <c r="BCV297" s="80"/>
      <c r="BCW297" s="80"/>
      <c r="BCX297" s="80"/>
      <c r="BCY297" s="80"/>
      <c r="BCZ297" s="80"/>
      <c r="BDA297" s="80"/>
      <c r="BDB297" s="80"/>
      <c r="BDC297" s="80"/>
      <c r="BDD297" s="80"/>
      <c r="BDE297" s="80"/>
      <c r="BDF297" s="80"/>
      <c r="BDG297" s="80"/>
      <c r="BDH297" s="80"/>
      <c r="BDI297" s="80"/>
      <c r="BDJ297" s="80"/>
      <c r="BDK297" s="80"/>
      <c r="BDL297" s="80"/>
      <c r="BDM297" s="80"/>
      <c r="BDN297" s="80"/>
      <c r="BDO297" s="80"/>
      <c r="BDP297" s="80"/>
      <c r="BDQ297" s="80"/>
      <c r="BDR297" s="80"/>
      <c r="BDS297" s="80"/>
      <c r="BDT297" s="80"/>
      <c r="BDU297" s="80"/>
      <c r="BDV297" s="80"/>
      <c r="BDW297" s="80"/>
      <c r="BDX297" s="80"/>
      <c r="BDY297" s="80"/>
      <c r="BDZ297" s="80"/>
      <c r="BEA297" s="80"/>
      <c r="BEB297" s="80"/>
      <c r="BEC297" s="80"/>
      <c r="BED297" s="80"/>
      <c r="BEE297" s="80"/>
      <c r="BEF297" s="80"/>
      <c r="BEG297" s="80"/>
      <c r="BEH297" s="80"/>
      <c r="BEI297" s="80"/>
      <c r="BEJ297" s="80"/>
      <c r="BEK297" s="80"/>
      <c r="BEL297" s="80"/>
      <c r="BEM297" s="80"/>
      <c r="BEN297" s="80"/>
      <c r="BEO297" s="80"/>
      <c r="BEP297" s="80"/>
      <c r="BEQ297" s="80"/>
      <c r="BER297" s="80"/>
      <c r="BES297" s="80"/>
      <c r="BET297" s="80"/>
      <c r="BEU297" s="80"/>
      <c r="BEV297" s="80"/>
      <c r="BEW297" s="80"/>
      <c r="BEX297" s="80"/>
      <c r="BEY297" s="80"/>
      <c r="BEZ297" s="80"/>
      <c r="BFA297" s="80"/>
      <c r="BFB297" s="80"/>
      <c r="BFC297" s="80"/>
      <c r="BFD297" s="80"/>
      <c r="BFE297" s="80"/>
      <c r="BFF297" s="80"/>
      <c r="BFG297" s="80"/>
      <c r="BFH297" s="80"/>
      <c r="BFI297" s="80"/>
      <c r="BFJ297" s="80"/>
      <c r="BFK297" s="80"/>
      <c r="BFL297" s="80"/>
      <c r="BFM297" s="80"/>
      <c r="BFN297" s="80"/>
      <c r="BFO297" s="80"/>
      <c r="BFP297" s="80"/>
      <c r="BFQ297" s="80"/>
      <c r="BFR297" s="80"/>
      <c r="BFS297" s="80"/>
      <c r="BFT297" s="80"/>
      <c r="BFU297" s="80"/>
      <c r="BFV297" s="80"/>
      <c r="BFW297" s="80"/>
      <c r="BFX297" s="80"/>
      <c r="BFY297" s="80"/>
      <c r="BFZ297" s="80"/>
      <c r="BGA297" s="80"/>
      <c r="BGB297" s="80"/>
      <c r="BGC297" s="80"/>
      <c r="BGD297" s="80"/>
      <c r="BGE297" s="80"/>
      <c r="BGF297" s="80"/>
      <c r="BGG297" s="80"/>
      <c r="BGH297" s="80"/>
      <c r="BGI297" s="80"/>
      <c r="BGJ297" s="80"/>
      <c r="BGK297" s="80"/>
      <c r="BGL297" s="80"/>
      <c r="BGM297" s="80"/>
      <c r="BGN297" s="80"/>
      <c r="BGO297" s="80"/>
      <c r="BGP297" s="80"/>
      <c r="BGQ297" s="80"/>
      <c r="BGR297" s="80"/>
      <c r="BGS297" s="80"/>
      <c r="BGT297" s="80"/>
      <c r="BGU297" s="80"/>
      <c r="BGV297" s="80"/>
      <c r="BGW297" s="80"/>
      <c r="BGX297" s="80"/>
      <c r="BGY297" s="80"/>
      <c r="BGZ297" s="80"/>
      <c r="BHA297" s="80"/>
      <c r="BHB297" s="80"/>
      <c r="BHC297" s="80"/>
      <c r="BHD297" s="80"/>
      <c r="BHE297" s="80"/>
      <c r="BHF297" s="80"/>
      <c r="BHG297" s="80"/>
      <c r="BHH297" s="80"/>
      <c r="BHI297" s="80"/>
      <c r="BHJ297" s="80"/>
      <c r="BHK297" s="80"/>
      <c r="BHL297" s="80"/>
      <c r="BHM297" s="80"/>
      <c r="BHN297" s="80"/>
      <c r="BHO297" s="80"/>
      <c r="BHP297" s="80"/>
      <c r="BHQ297" s="80"/>
      <c r="BHR297" s="80"/>
      <c r="BHS297" s="80"/>
      <c r="BHT297" s="80"/>
      <c r="BHU297" s="80"/>
      <c r="BHV297" s="80"/>
      <c r="BHW297" s="80"/>
      <c r="BHX297" s="80"/>
      <c r="BHY297" s="80"/>
      <c r="BHZ297" s="80"/>
      <c r="BIA297" s="80"/>
      <c r="BIB297" s="80"/>
      <c r="BIC297" s="80"/>
      <c r="BID297" s="80"/>
      <c r="BIE297" s="80"/>
      <c r="BIF297" s="80"/>
      <c r="BIG297" s="80"/>
      <c r="BIH297" s="80"/>
      <c r="BII297" s="80"/>
      <c r="BIJ297" s="80"/>
      <c r="BIK297" s="80"/>
      <c r="BIL297" s="80"/>
      <c r="BIM297" s="80"/>
      <c r="BIN297" s="80"/>
      <c r="BIO297" s="80"/>
      <c r="BIP297" s="80"/>
      <c r="BIQ297" s="80"/>
      <c r="BIR297" s="80"/>
      <c r="BIS297" s="80"/>
      <c r="BIT297" s="80"/>
      <c r="BIU297" s="80"/>
      <c r="BIV297" s="80"/>
      <c r="BIW297" s="80"/>
      <c r="BIX297" s="80"/>
      <c r="BIY297" s="80"/>
      <c r="BIZ297" s="80"/>
      <c r="BJA297" s="80"/>
      <c r="BJB297" s="80"/>
      <c r="BJC297" s="80"/>
      <c r="BJD297" s="80"/>
      <c r="BJE297" s="80"/>
      <c r="BJF297" s="80"/>
      <c r="BJG297" s="80"/>
      <c r="BJH297" s="80"/>
      <c r="BJI297" s="80"/>
      <c r="BJJ297" s="80"/>
      <c r="BJK297" s="80"/>
      <c r="BJL297" s="80"/>
      <c r="BJM297" s="80"/>
      <c r="BJN297" s="80"/>
      <c r="BJO297" s="80"/>
      <c r="BJP297" s="80"/>
      <c r="BJQ297" s="80"/>
      <c r="BJR297" s="80"/>
      <c r="BJS297" s="80"/>
      <c r="BJT297" s="80"/>
      <c r="BJU297" s="80"/>
      <c r="BJV297" s="80"/>
      <c r="BJW297" s="80"/>
      <c r="BJX297" s="80"/>
      <c r="BJY297" s="80"/>
      <c r="BJZ297" s="80"/>
      <c r="BKA297" s="80"/>
      <c r="BKB297" s="80"/>
      <c r="BKC297" s="80"/>
      <c r="BKD297" s="80"/>
      <c r="BKE297" s="80"/>
      <c r="BKF297" s="80"/>
      <c r="BKG297" s="80"/>
      <c r="BKH297" s="80"/>
      <c r="BKI297" s="80"/>
      <c r="BKJ297" s="80"/>
      <c r="BKK297" s="80"/>
      <c r="BKL297" s="80"/>
      <c r="BKM297" s="80"/>
      <c r="BKN297" s="80"/>
      <c r="BKO297" s="80"/>
      <c r="BKP297" s="80"/>
      <c r="BKQ297" s="80"/>
      <c r="BKR297" s="80"/>
      <c r="BKS297" s="80"/>
      <c r="BKT297" s="80"/>
      <c r="BKU297" s="80"/>
      <c r="BKV297" s="80"/>
      <c r="BKW297" s="80"/>
      <c r="BKX297" s="80"/>
      <c r="BKY297" s="80"/>
      <c r="BKZ297" s="80"/>
      <c r="BLA297" s="80"/>
      <c r="BLB297" s="80"/>
      <c r="BLC297" s="80"/>
      <c r="BLD297" s="80"/>
      <c r="BLE297" s="80"/>
      <c r="BLF297" s="80"/>
      <c r="BLG297" s="80"/>
      <c r="BLH297" s="80"/>
      <c r="BLI297" s="80"/>
      <c r="BLJ297" s="80"/>
      <c r="BLK297" s="80"/>
      <c r="BLL297" s="80"/>
      <c r="BLM297" s="80"/>
      <c r="BLN297" s="80"/>
      <c r="BLO297" s="80"/>
      <c r="BLP297" s="80"/>
      <c r="BLQ297" s="80"/>
      <c r="BLR297" s="80"/>
      <c r="BLS297" s="80"/>
      <c r="BLT297" s="80"/>
      <c r="BLU297" s="80"/>
      <c r="BLV297" s="80"/>
      <c r="BLW297" s="80"/>
      <c r="BLX297" s="80"/>
      <c r="BLY297" s="80"/>
      <c r="BLZ297" s="80"/>
      <c r="BMA297" s="80"/>
      <c r="BMB297" s="80"/>
      <c r="BMC297" s="80"/>
      <c r="BMD297" s="80"/>
      <c r="BME297" s="80"/>
      <c r="BMF297" s="80"/>
      <c r="BMG297" s="80"/>
      <c r="BMH297" s="80"/>
      <c r="BMI297" s="80"/>
      <c r="BMJ297" s="80"/>
      <c r="BMK297" s="80"/>
      <c r="BML297" s="80"/>
      <c r="BMM297" s="80"/>
      <c r="BMN297" s="80"/>
      <c r="BMO297" s="80"/>
      <c r="BMP297" s="80"/>
      <c r="BMQ297" s="80"/>
      <c r="BMR297" s="80"/>
      <c r="BMS297" s="80"/>
      <c r="BMT297" s="80"/>
      <c r="BMU297" s="80"/>
      <c r="BMV297" s="80"/>
      <c r="BMW297" s="80"/>
      <c r="BMX297" s="80"/>
      <c r="BMY297" s="80"/>
      <c r="BMZ297" s="80"/>
      <c r="BNA297" s="80"/>
      <c r="BNB297" s="80"/>
      <c r="BNC297" s="80"/>
      <c r="BND297" s="80"/>
      <c r="BNE297" s="80"/>
      <c r="BNF297" s="80"/>
      <c r="BNG297" s="80"/>
      <c r="BNH297" s="80"/>
      <c r="BNI297" s="80"/>
      <c r="BNJ297" s="80"/>
      <c r="BNK297" s="80"/>
      <c r="BNL297" s="80"/>
      <c r="BNM297" s="80"/>
      <c r="BNN297" s="80"/>
      <c r="BNO297" s="80"/>
      <c r="BNP297" s="80"/>
      <c r="BNQ297" s="80"/>
      <c r="BNR297" s="80"/>
      <c r="BNS297" s="80"/>
      <c r="BNT297" s="80"/>
      <c r="BNU297" s="80"/>
      <c r="BNV297" s="80"/>
      <c r="BNW297" s="80"/>
      <c r="BNX297" s="80"/>
      <c r="BNY297" s="80"/>
      <c r="BNZ297" s="80"/>
      <c r="BOA297" s="80"/>
      <c r="BOB297" s="80"/>
      <c r="BOC297" s="80"/>
      <c r="BOD297" s="80"/>
      <c r="BOE297" s="80"/>
      <c r="BOF297" s="80"/>
      <c r="BOG297" s="80"/>
      <c r="BOH297" s="80"/>
      <c r="BOI297" s="80"/>
      <c r="BOJ297" s="80"/>
      <c r="BOK297" s="80"/>
      <c r="BOL297" s="80"/>
      <c r="BOM297" s="80"/>
      <c r="BON297" s="80"/>
      <c r="BOO297" s="80"/>
      <c r="BOP297" s="80"/>
      <c r="BOQ297" s="80"/>
      <c r="BOR297" s="80"/>
      <c r="BOS297" s="80"/>
      <c r="BOT297" s="80"/>
      <c r="BOU297" s="80"/>
      <c r="BOV297" s="80"/>
      <c r="BOW297" s="80"/>
      <c r="BOX297" s="80"/>
      <c r="BOY297" s="80"/>
      <c r="BOZ297" s="80"/>
      <c r="BPA297" s="80"/>
      <c r="BPB297" s="80"/>
      <c r="BPC297" s="80"/>
      <c r="BPD297" s="80"/>
      <c r="BPE297" s="80"/>
      <c r="BPF297" s="80"/>
      <c r="BPG297" s="80"/>
      <c r="BPH297" s="80"/>
      <c r="BPI297" s="80"/>
      <c r="BPJ297" s="80"/>
      <c r="BPK297" s="80"/>
      <c r="BPL297" s="80"/>
      <c r="BPM297" s="80"/>
      <c r="BPN297" s="80"/>
      <c r="BPO297" s="80"/>
      <c r="BPP297" s="80"/>
      <c r="BPQ297" s="80"/>
      <c r="BPR297" s="80"/>
      <c r="BPS297" s="80"/>
      <c r="BPT297" s="80"/>
      <c r="BPU297" s="80"/>
      <c r="BPV297" s="80"/>
      <c r="BPW297" s="80"/>
      <c r="BPX297" s="80"/>
      <c r="BPY297" s="80"/>
      <c r="BPZ297" s="80"/>
      <c r="BQA297" s="80"/>
      <c r="BQB297" s="80"/>
      <c r="BQC297" s="80"/>
      <c r="BQD297" s="80"/>
      <c r="BQE297" s="80"/>
      <c r="BQF297" s="80"/>
      <c r="BQG297" s="80"/>
      <c r="BQH297" s="80"/>
      <c r="BQI297" s="80"/>
      <c r="BQJ297" s="80"/>
      <c r="BQK297" s="80"/>
      <c r="BQL297" s="80"/>
      <c r="BQM297" s="80"/>
      <c r="BQN297" s="80"/>
      <c r="BQO297" s="80"/>
      <c r="BQP297" s="80"/>
      <c r="BQQ297" s="80"/>
      <c r="BQR297" s="80"/>
      <c r="BQS297" s="80"/>
      <c r="BQT297" s="80"/>
      <c r="BQU297" s="80"/>
      <c r="BQV297" s="80"/>
      <c r="BQW297" s="80"/>
      <c r="BQX297" s="80"/>
      <c r="BQY297" s="80"/>
      <c r="BQZ297" s="80"/>
      <c r="BRA297" s="80"/>
      <c r="BRB297" s="80"/>
      <c r="BRC297" s="80"/>
      <c r="BRD297" s="80"/>
      <c r="BRE297" s="80"/>
      <c r="BRF297" s="80"/>
      <c r="BRG297" s="80"/>
      <c r="BRH297" s="80"/>
      <c r="BRI297" s="80"/>
      <c r="BRJ297" s="80"/>
      <c r="BRK297" s="80"/>
      <c r="BRL297" s="80"/>
      <c r="BRM297" s="80"/>
      <c r="BRN297" s="80"/>
      <c r="BRO297" s="80"/>
      <c r="BRP297" s="80"/>
      <c r="BRQ297" s="80"/>
      <c r="BRR297" s="80"/>
      <c r="BRS297" s="80"/>
      <c r="BRT297" s="80"/>
      <c r="BRU297" s="80"/>
      <c r="BRV297" s="80"/>
      <c r="BRW297" s="80"/>
      <c r="BRX297" s="80"/>
      <c r="BRY297" s="80"/>
      <c r="BRZ297" s="80"/>
      <c r="BSA297" s="80"/>
      <c r="BSB297" s="80"/>
      <c r="BSC297" s="80"/>
      <c r="BSD297" s="80"/>
      <c r="BSE297" s="80"/>
      <c r="BSF297" s="80"/>
      <c r="BSG297" s="80"/>
      <c r="BSH297" s="80"/>
      <c r="BSI297" s="80"/>
      <c r="BSJ297" s="80"/>
      <c r="BSK297" s="80"/>
      <c r="BSL297" s="80"/>
      <c r="BSM297" s="80"/>
      <c r="BSN297" s="80"/>
      <c r="BSO297" s="80"/>
      <c r="BSP297" s="80"/>
      <c r="BSQ297" s="80"/>
      <c r="BSR297" s="80"/>
      <c r="BSS297" s="80"/>
      <c r="BST297" s="80"/>
      <c r="BSU297" s="80"/>
      <c r="BSV297" s="80"/>
      <c r="BSW297" s="80"/>
      <c r="BSX297" s="80"/>
      <c r="BSY297" s="80"/>
      <c r="BSZ297" s="80"/>
      <c r="BTA297" s="80"/>
      <c r="BTB297" s="80"/>
      <c r="BTC297" s="80"/>
      <c r="BTD297" s="80"/>
      <c r="BTE297" s="80"/>
      <c r="BTF297" s="80"/>
      <c r="BTG297" s="80"/>
      <c r="BTH297" s="80"/>
      <c r="BTI297" s="80"/>
      <c r="BTJ297" s="80"/>
      <c r="BTK297" s="80"/>
      <c r="BTL297" s="80"/>
      <c r="BTM297" s="80"/>
      <c r="BTN297" s="80"/>
      <c r="BTO297" s="80"/>
      <c r="BTP297" s="80"/>
      <c r="BTQ297" s="80"/>
      <c r="BTR297" s="80"/>
      <c r="BTS297" s="80"/>
      <c r="BTT297" s="80"/>
      <c r="BTU297" s="80"/>
      <c r="BTV297" s="80"/>
      <c r="BTW297" s="80"/>
      <c r="BTX297" s="80"/>
      <c r="BTY297" s="80"/>
      <c r="BTZ297" s="80"/>
      <c r="BUA297" s="80"/>
      <c r="BUB297" s="80"/>
      <c r="BUC297" s="80"/>
      <c r="BUD297" s="80"/>
      <c r="BUE297" s="80"/>
      <c r="BUF297" s="80"/>
      <c r="BUG297" s="80"/>
      <c r="BUH297" s="80"/>
      <c r="BUI297" s="80"/>
      <c r="BUJ297" s="80"/>
      <c r="BUK297" s="80"/>
      <c r="BUL297" s="80"/>
      <c r="BUM297" s="80"/>
      <c r="BUN297" s="80"/>
      <c r="BUO297" s="80"/>
      <c r="BUP297" s="80"/>
      <c r="BUQ297" s="80"/>
      <c r="BUR297" s="80"/>
      <c r="BUS297" s="80"/>
      <c r="BUT297" s="80"/>
      <c r="BUU297" s="80"/>
      <c r="BUV297" s="80"/>
      <c r="BUW297" s="80"/>
      <c r="BUX297" s="80"/>
      <c r="BUY297" s="80"/>
      <c r="BUZ297" s="80"/>
      <c r="BVA297" s="80"/>
      <c r="BVB297" s="80"/>
      <c r="BVC297" s="80"/>
      <c r="BVD297" s="80"/>
      <c r="BVE297" s="80"/>
      <c r="BVF297" s="80"/>
      <c r="BVG297" s="80"/>
      <c r="BVH297" s="80"/>
      <c r="BVI297" s="80"/>
      <c r="BVJ297" s="80"/>
      <c r="BVK297" s="80"/>
      <c r="BVL297" s="80"/>
      <c r="BVM297" s="80"/>
      <c r="BVN297" s="80"/>
      <c r="BVO297" s="80"/>
      <c r="BVP297" s="80"/>
      <c r="BVQ297" s="80"/>
      <c r="BVR297" s="80"/>
      <c r="BVS297" s="80"/>
      <c r="BVT297" s="80"/>
      <c r="BVU297" s="80"/>
      <c r="BVV297" s="80"/>
      <c r="BVW297" s="80"/>
      <c r="BVX297" s="80"/>
      <c r="BVY297" s="80"/>
      <c r="BVZ297" s="80"/>
      <c r="BWA297" s="80"/>
      <c r="BWB297" s="80"/>
      <c r="BWC297" s="80"/>
      <c r="BWD297" s="80"/>
      <c r="BWE297" s="80"/>
      <c r="BWF297" s="80"/>
      <c r="BWG297" s="80"/>
      <c r="BWH297" s="80"/>
      <c r="BWI297" s="80"/>
      <c r="BWJ297" s="80"/>
      <c r="BWK297" s="80"/>
      <c r="BWL297" s="80"/>
      <c r="BWM297" s="80"/>
      <c r="BWN297" s="80"/>
      <c r="BWO297" s="80"/>
      <c r="BWP297" s="80"/>
      <c r="BWQ297" s="80"/>
      <c r="BWR297" s="80"/>
      <c r="BWS297" s="80"/>
      <c r="BWT297" s="80"/>
      <c r="BWU297" s="80"/>
      <c r="BWV297" s="80"/>
      <c r="BWW297" s="80"/>
      <c r="BWX297" s="80"/>
      <c r="BWY297" s="80"/>
      <c r="BWZ297" s="80"/>
      <c r="BXA297" s="80"/>
      <c r="BXB297" s="80"/>
      <c r="BXC297" s="80"/>
      <c r="BXD297" s="80"/>
      <c r="BXE297" s="80"/>
      <c r="BXF297" s="80"/>
      <c r="BXG297" s="80"/>
      <c r="BXH297" s="80"/>
      <c r="BXI297" s="80"/>
      <c r="BXJ297" s="80"/>
      <c r="BXK297" s="80"/>
      <c r="BXL297" s="80"/>
      <c r="BXM297" s="80"/>
      <c r="BXN297" s="80"/>
      <c r="BXO297" s="80"/>
      <c r="BXP297" s="80"/>
      <c r="BXQ297" s="80"/>
      <c r="BXR297" s="80"/>
      <c r="BXS297" s="80"/>
      <c r="BXT297" s="80"/>
      <c r="BXU297" s="80"/>
      <c r="BXV297" s="80"/>
      <c r="BXW297" s="80"/>
      <c r="BXX297" s="80"/>
      <c r="BXY297" s="80"/>
      <c r="BXZ297" s="80"/>
      <c r="BYA297" s="80"/>
      <c r="BYB297" s="80"/>
      <c r="BYC297" s="80"/>
      <c r="BYD297" s="80"/>
      <c r="BYE297" s="80"/>
      <c r="BYF297" s="80"/>
      <c r="BYG297" s="80"/>
      <c r="BYH297" s="80"/>
      <c r="BYI297" s="80"/>
      <c r="BYJ297" s="80"/>
      <c r="BYK297" s="80"/>
      <c r="BYL297" s="80"/>
      <c r="BYM297" s="80"/>
      <c r="BYN297" s="80"/>
      <c r="BYO297" s="80"/>
      <c r="BYP297" s="80"/>
      <c r="BYQ297" s="80"/>
      <c r="BYR297" s="80"/>
      <c r="BYS297" s="80"/>
      <c r="BYT297" s="80"/>
      <c r="BYU297" s="80"/>
      <c r="BYV297" s="80"/>
      <c r="BYW297" s="80"/>
      <c r="BYX297" s="80"/>
      <c r="BYY297" s="80"/>
      <c r="BYZ297" s="80"/>
      <c r="BZA297" s="80"/>
      <c r="BZB297" s="80"/>
      <c r="BZC297" s="80"/>
      <c r="BZD297" s="80"/>
      <c r="BZE297" s="80"/>
      <c r="BZF297" s="80"/>
      <c r="BZG297" s="80"/>
      <c r="BZH297" s="80"/>
      <c r="BZI297" s="80"/>
      <c r="BZJ297" s="80"/>
      <c r="BZK297" s="80"/>
      <c r="BZL297" s="80"/>
      <c r="BZM297" s="80"/>
      <c r="BZN297" s="80"/>
      <c r="BZO297" s="80"/>
      <c r="BZP297" s="80"/>
      <c r="BZQ297" s="80"/>
      <c r="BZR297" s="80"/>
      <c r="BZS297" s="80"/>
      <c r="BZT297" s="80"/>
      <c r="BZU297" s="80"/>
      <c r="BZV297" s="80"/>
      <c r="BZW297" s="80"/>
      <c r="BZX297" s="80"/>
      <c r="BZY297" s="80"/>
      <c r="BZZ297" s="80"/>
      <c r="CAA297" s="80"/>
      <c r="CAB297" s="80"/>
      <c r="CAC297" s="80"/>
      <c r="CAD297" s="80"/>
      <c r="CAE297" s="80"/>
      <c r="CAF297" s="80"/>
      <c r="CAG297" s="80"/>
      <c r="CAH297" s="80"/>
      <c r="CAI297" s="80"/>
      <c r="CAJ297" s="80"/>
      <c r="CAK297" s="80"/>
      <c r="CAL297" s="80"/>
      <c r="CAM297" s="80"/>
      <c r="CAN297" s="80"/>
      <c r="CAO297" s="80"/>
      <c r="CAP297" s="80"/>
      <c r="CAQ297" s="80"/>
      <c r="CAR297" s="80"/>
      <c r="CAS297" s="80"/>
      <c r="CAT297" s="80"/>
      <c r="CAU297" s="80"/>
      <c r="CAV297" s="80"/>
      <c r="CAW297" s="80"/>
      <c r="CAX297" s="80"/>
      <c r="CAY297" s="80"/>
      <c r="CAZ297" s="80"/>
      <c r="CBA297" s="80"/>
      <c r="CBB297" s="80"/>
      <c r="CBC297" s="80"/>
      <c r="CBD297" s="80"/>
      <c r="CBE297" s="80"/>
      <c r="CBF297" s="80"/>
      <c r="CBG297" s="80"/>
      <c r="CBH297" s="80"/>
      <c r="CBI297" s="80"/>
      <c r="CBJ297" s="80"/>
      <c r="CBK297" s="80"/>
      <c r="CBL297" s="80"/>
      <c r="CBM297" s="80"/>
      <c r="CBN297" s="80"/>
      <c r="CBO297" s="80"/>
      <c r="CBP297" s="80"/>
      <c r="CBQ297" s="80"/>
      <c r="CBR297" s="80"/>
      <c r="CBS297" s="80"/>
      <c r="CBT297" s="80"/>
      <c r="CBU297" s="80"/>
      <c r="CBV297" s="80"/>
      <c r="CBW297" s="80"/>
      <c r="CBX297" s="80"/>
      <c r="CBY297" s="80"/>
      <c r="CBZ297" s="80"/>
      <c r="CCA297" s="80"/>
      <c r="CCB297" s="80"/>
      <c r="CCC297" s="80"/>
      <c r="CCD297" s="80"/>
      <c r="CCE297" s="80"/>
      <c r="CCF297" s="80"/>
      <c r="CCG297" s="80"/>
      <c r="CCH297" s="80"/>
      <c r="CCI297" s="80"/>
      <c r="CCJ297" s="80"/>
      <c r="CCK297" s="80"/>
      <c r="CCL297" s="80"/>
      <c r="CCM297" s="80"/>
      <c r="CCN297" s="80"/>
      <c r="CCO297" s="80"/>
      <c r="CCP297" s="80"/>
      <c r="CCQ297" s="80"/>
      <c r="CCR297" s="80"/>
      <c r="CCS297" s="80"/>
      <c r="CCT297" s="80"/>
      <c r="CCU297" s="80"/>
      <c r="CCV297" s="80"/>
      <c r="CCW297" s="80"/>
      <c r="CCX297" s="80"/>
      <c r="CCY297" s="80"/>
      <c r="CCZ297" s="80"/>
      <c r="CDA297" s="80"/>
      <c r="CDB297" s="80"/>
      <c r="CDC297" s="80"/>
      <c r="CDD297" s="80"/>
      <c r="CDE297" s="80"/>
      <c r="CDF297" s="80"/>
      <c r="CDG297" s="80"/>
      <c r="CDH297" s="80"/>
      <c r="CDI297" s="80"/>
      <c r="CDJ297" s="80"/>
      <c r="CDK297" s="80"/>
      <c r="CDL297" s="80"/>
      <c r="CDM297" s="80"/>
      <c r="CDN297" s="80"/>
      <c r="CDO297" s="80"/>
      <c r="CDP297" s="80"/>
      <c r="CDQ297" s="80"/>
      <c r="CDR297" s="80"/>
      <c r="CDS297" s="80"/>
      <c r="CDT297" s="80"/>
      <c r="CDU297" s="80"/>
      <c r="CDV297" s="80"/>
      <c r="CDW297" s="80"/>
      <c r="CDX297" s="80"/>
      <c r="CDY297" s="80"/>
      <c r="CDZ297" s="80"/>
      <c r="CEA297" s="80"/>
      <c r="CEB297" s="80"/>
      <c r="CEC297" s="80"/>
      <c r="CED297" s="80"/>
      <c r="CEE297" s="80"/>
      <c r="CEF297" s="80"/>
      <c r="CEG297" s="80"/>
      <c r="CEH297" s="80"/>
      <c r="CEI297" s="80"/>
      <c r="CEJ297" s="80"/>
      <c r="CEK297" s="80"/>
      <c r="CEL297" s="80"/>
      <c r="CEM297" s="80"/>
      <c r="CEN297" s="80"/>
      <c r="CEO297" s="80"/>
      <c r="CEP297" s="80"/>
      <c r="CEQ297" s="80"/>
      <c r="CER297" s="80"/>
      <c r="CES297" s="80"/>
      <c r="CET297" s="80"/>
      <c r="CEU297" s="80"/>
      <c r="CEV297" s="80"/>
      <c r="CEW297" s="80"/>
      <c r="CEX297" s="80"/>
      <c r="CEY297" s="80"/>
      <c r="CEZ297" s="80"/>
      <c r="CFA297" s="80"/>
      <c r="CFB297" s="80"/>
      <c r="CFC297" s="80"/>
      <c r="CFD297" s="80"/>
      <c r="CFE297" s="80"/>
      <c r="CFF297" s="80"/>
      <c r="CFG297" s="80"/>
      <c r="CFH297" s="80"/>
      <c r="CFI297" s="80"/>
      <c r="CFJ297" s="80"/>
      <c r="CFK297" s="80"/>
      <c r="CFL297" s="80"/>
      <c r="CFM297" s="80"/>
      <c r="CFN297" s="80"/>
      <c r="CFO297" s="80"/>
      <c r="CFP297" s="80"/>
      <c r="CFQ297" s="80"/>
      <c r="CFR297" s="80"/>
      <c r="CFS297" s="80"/>
      <c r="CFT297" s="80"/>
      <c r="CFU297" s="80"/>
      <c r="CFV297" s="80"/>
      <c r="CFW297" s="80"/>
      <c r="CFX297" s="80"/>
      <c r="CFY297" s="80"/>
      <c r="CFZ297" s="80"/>
      <c r="CGA297" s="80"/>
      <c r="CGB297" s="80"/>
      <c r="CGC297" s="80"/>
      <c r="CGD297" s="80"/>
      <c r="CGE297" s="80"/>
      <c r="CGF297" s="80"/>
      <c r="CGG297" s="80"/>
      <c r="CGH297" s="80"/>
      <c r="CGI297" s="80"/>
      <c r="CGJ297" s="80"/>
      <c r="CGK297" s="80"/>
      <c r="CGL297" s="80"/>
      <c r="CGM297" s="80"/>
      <c r="CGN297" s="80"/>
      <c r="CGO297" s="80"/>
      <c r="CGP297" s="80"/>
      <c r="CGQ297" s="80"/>
      <c r="CGR297" s="80"/>
      <c r="CGS297" s="80"/>
      <c r="CGT297" s="80"/>
      <c r="CGU297" s="80"/>
      <c r="CGV297" s="80"/>
      <c r="CGW297" s="80"/>
      <c r="CGX297" s="80"/>
      <c r="CGY297" s="80"/>
      <c r="CGZ297" s="80"/>
      <c r="CHA297" s="80"/>
      <c r="CHB297" s="80"/>
      <c r="CHC297" s="80"/>
      <c r="CHD297" s="80"/>
      <c r="CHE297" s="80"/>
      <c r="CHF297" s="80"/>
      <c r="CHG297" s="80"/>
      <c r="CHH297" s="80"/>
      <c r="CHI297" s="80"/>
      <c r="CHJ297" s="80"/>
      <c r="CHK297" s="80"/>
      <c r="CHL297" s="80"/>
      <c r="CHM297" s="80"/>
      <c r="CHN297" s="80"/>
      <c r="CHO297" s="80"/>
      <c r="CHP297" s="80"/>
      <c r="CHQ297" s="80"/>
      <c r="CHR297" s="80"/>
      <c r="CHS297" s="80"/>
      <c r="CHT297" s="80"/>
      <c r="CHU297" s="80"/>
      <c r="CHV297" s="80"/>
      <c r="CHW297" s="80"/>
      <c r="CHX297" s="80"/>
      <c r="CHY297" s="80"/>
      <c r="CHZ297" s="80"/>
      <c r="CIA297" s="80"/>
      <c r="CIB297" s="80"/>
      <c r="CIC297" s="80"/>
      <c r="CID297" s="80"/>
      <c r="CIE297" s="80"/>
      <c r="CIF297" s="80"/>
      <c r="CIG297" s="80"/>
      <c r="CIH297" s="80"/>
      <c r="CII297" s="80"/>
      <c r="CIJ297" s="80"/>
      <c r="CIK297" s="80"/>
      <c r="CIL297" s="80"/>
      <c r="CIM297" s="80"/>
      <c r="CIN297" s="80"/>
      <c r="CIO297" s="80"/>
      <c r="CIP297" s="80"/>
      <c r="CIQ297" s="80"/>
      <c r="CIR297" s="80"/>
      <c r="CIS297" s="80"/>
      <c r="CIT297" s="80"/>
      <c r="CIU297" s="80"/>
      <c r="CIV297" s="80"/>
      <c r="CIW297" s="80"/>
      <c r="CIX297" s="80"/>
      <c r="CIY297" s="80"/>
      <c r="CIZ297" s="80"/>
      <c r="CJA297" s="80"/>
      <c r="CJB297" s="80"/>
      <c r="CJC297" s="80"/>
      <c r="CJD297" s="80"/>
      <c r="CJE297" s="80"/>
      <c r="CJF297" s="80"/>
      <c r="CJG297" s="80"/>
      <c r="CJH297" s="80"/>
      <c r="CJI297" s="80"/>
      <c r="CJJ297" s="80"/>
      <c r="CJK297" s="80"/>
      <c r="CJL297" s="80"/>
      <c r="CJM297" s="80"/>
      <c r="CJN297" s="80"/>
      <c r="CJO297" s="80"/>
      <c r="CJP297" s="80"/>
      <c r="CJQ297" s="80"/>
      <c r="CJR297" s="80"/>
      <c r="CJS297" s="80"/>
      <c r="CJT297" s="80"/>
      <c r="CJU297" s="80"/>
      <c r="CJV297" s="80"/>
      <c r="CJW297" s="80"/>
      <c r="CJX297" s="80"/>
      <c r="CJY297" s="80"/>
      <c r="CJZ297" s="80"/>
      <c r="CKA297" s="80"/>
      <c r="CKB297" s="80"/>
      <c r="CKC297" s="80"/>
      <c r="CKD297" s="80"/>
      <c r="CKE297" s="80"/>
      <c r="CKF297" s="80"/>
      <c r="CKG297" s="80"/>
      <c r="CKH297" s="80"/>
      <c r="CKI297" s="80"/>
      <c r="CKJ297" s="80"/>
      <c r="CKK297" s="80"/>
      <c r="CKL297" s="80"/>
      <c r="CKM297" s="80"/>
      <c r="CKN297" s="80"/>
      <c r="CKO297" s="80"/>
      <c r="CKP297" s="80"/>
      <c r="CKQ297" s="80"/>
      <c r="CKR297" s="80"/>
      <c r="CKS297" s="80"/>
      <c r="CKT297" s="80"/>
      <c r="CKU297" s="80"/>
      <c r="CKV297" s="80"/>
      <c r="CKW297" s="80"/>
      <c r="CKX297" s="80"/>
      <c r="CKY297" s="80"/>
      <c r="CKZ297" s="80"/>
      <c r="CLA297" s="80"/>
      <c r="CLB297" s="80"/>
      <c r="CLC297" s="80"/>
      <c r="CLD297" s="80"/>
      <c r="CLE297" s="80"/>
      <c r="CLF297" s="80"/>
      <c r="CLG297" s="80"/>
      <c r="CLH297" s="80"/>
      <c r="CLI297" s="80"/>
      <c r="CLJ297" s="80"/>
      <c r="CLK297" s="80"/>
      <c r="CLL297" s="80"/>
      <c r="CLM297" s="80"/>
      <c r="CLN297" s="80"/>
      <c r="CLO297" s="80"/>
      <c r="CLP297" s="80"/>
      <c r="CLQ297" s="80"/>
      <c r="CLR297" s="80"/>
      <c r="CLS297" s="80"/>
      <c r="CLT297" s="80"/>
      <c r="CLU297" s="80"/>
      <c r="CLV297" s="80"/>
      <c r="CLW297" s="80"/>
      <c r="CLX297" s="80"/>
      <c r="CLY297" s="80"/>
      <c r="CLZ297" s="80"/>
      <c r="CMA297" s="80"/>
      <c r="CMB297" s="80"/>
      <c r="CMC297" s="80"/>
      <c r="CMD297" s="80"/>
      <c r="CME297" s="80"/>
      <c r="CMF297" s="80"/>
      <c r="CMG297" s="80"/>
      <c r="CMH297" s="80"/>
      <c r="CMI297" s="80"/>
      <c r="CMJ297" s="80"/>
      <c r="CMK297" s="80"/>
      <c r="CML297" s="80"/>
      <c r="CMM297" s="80"/>
      <c r="CMN297" s="80"/>
      <c r="CMO297" s="80"/>
      <c r="CMP297" s="80"/>
      <c r="CMQ297" s="80"/>
      <c r="CMR297" s="80"/>
      <c r="CMS297" s="80"/>
      <c r="CMT297" s="80"/>
      <c r="CMU297" s="80"/>
      <c r="CMV297" s="80"/>
      <c r="CMW297" s="80"/>
      <c r="CMX297" s="80"/>
      <c r="CMY297" s="80"/>
      <c r="CMZ297" s="80"/>
      <c r="CNA297" s="80"/>
      <c r="CNB297" s="80"/>
      <c r="CNC297" s="80"/>
      <c r="CND297" s="80"/>
      <c r="CNE297" s="80"/>
      <c r="CNF297" s="80"/>
      <c r="CNG297" s="80"/>
      <c r="CNH297" s="80"/>
      <c r="CNI297" s="80"/>
      <c r="CNJ297" s="80"/>
      <c r="CNK297" s="80"/>
      <c r="CNL297" s="80"/>
      <c r="CNM297" s="80"/>
      <c r="CNN297" s="80"/>
      <c r="CNO297" s="80"/>
      <c r="CNP297" s="80"/>
      <c r="CNQ297" s="80"/>
      <c r="CNR297" s="80"/>
      <c r="CNS297" s="80"/>
      <c r="CNT297" s="80"/>
      <c r="CNU297" s="80"/>
      <c r="CNV297" s="80"/>
      <c r="CNW297" s="80"/>
      <c r="CNX297" s="80"/>
      <c r="CNY297" s="80"/>
      <c r="CNZ297" s="80"/>
      <c r="COA297" s="80"/>
      <c r="COB297" s="80"/>
      <c r="COC297" s="80"/>
      <c r="COD297" s="80"/>
      <c r="COE297" s="80"/>
      <c r="COF297" s="80"/>
      <c r="COG297" s="80"/>
      <c r="COH297" s="80"/>
      <c r="COI297" s="80"/>
      <c r="COJ297" s="80"/>
      <c r="COK297" s="80"/>
      <c r="COL297" s="80"/>
      <c r="COM297" s="80"/>
      <c r="CON297" s="80"/>
      <c r="COO297" s="80"/>
      <c r="COP297" s="80"/>
      <c r="COQ297" s="80"/>
      <c r="COR297" s="80"/>
      <c r="COS297" s="80"/>
      <c r="COT297" s="80"/>
      <c r="COU297" s="80"/>
      <c r="COV297" s="80"/>
      <c r="COW297" s="80"/>
      <c r="COX297" s="80"/>
      <c r="COY297" s="80"/>
      <c r="COZ297" s="80"/>
      <c r="CPA297" s="80"/>
      <c r="CPB297" s="80"/>
      <c r="CPC297" s="80"/>
      <c r="CPD297" s="80"/>
      <c r="CPE297" s="80"/>
      <c r="CPF297" s="80"/>
      <c r="CPG297" s="80"/>
      <c r="CPH297" s="80"/>
      <c r="CPI297" s="80"/>
      <c r="CPJ297" s="80"/>
      <c r="CPK297" s="80"/>
      <c r="CPL297" s="80"/>
      <c r="CPM297" s="80"/>
      <c r="CPN297" s="80"/>
      <c r="CPO297" s="80"/>
      <c r="CPP297" s="80"/>
      <c r="CPQ297" s="80"/>
      <c r="CPR297" s="80"/>
      <c r="CPS297" s="80"/>
      <c r="CPT297" s="80"/>
      <c r="CPU297" s="80"/>
      <c r="CPV297" s="80"/>
      <c r="CPW297" s="80"/>
      <c r="CPX297" s="80"/>
      <c r="CPY297" s="80"/>
      <c r="CPZ297" s="80"/>
      <c r="CQA297" s="80"/>
      <c r="CQB297" s="80"/>
      <c r="CQC297" s="80"/>
      <c r="CQD297" s="80"/>
      <c r="CQE297" s="80"/>
      <c r="CQF297" s="80"/>
      <c r="CQG297" s="80"/>
      <c r="CQH297" s="80"/>
      <c r="CQI297" s="80"/>
      <c r="CQJ297" s="80"/>
      <c r="CQK297" s="80"/>
      <c r="CQL297" s="80"/>
      <c r="CQM297" s="80"/>
      <c r="CQN297" s="80"/>
      <c r="CQO297" s="80"/>
      <c r="CQP297" s="80"/>
      <c r="CQQ297" s="80"/>
      <c r="CQR297" s="80"/>
      <c r="CQS297" s="80"/>
      <c r="CQT297" s="80"/>
      <c r="CQU297" s="80"/>
      <c r="CQV297" s="80"/>
      <c r="CQW297" s="80"/>
      <c r="CQX297" s="80"/>
      <c r="CQY297" s="80"/>
      <c r="CQZ297" s="80"/>
      <c r="CRA297" s="80"/>
      <c r="CRB297" s="80"/>
      <c r="CRC297" s="80"/>
      <c r="CRD297" s="80"/>
      <c r="CRE297" s="80"/>
      <c r="CRF297" s="80"/>
      <c r="CRG297" s="80"/>
      <c r="CRH297" s="80"/>
      <c r="CRI297" s="80"/>
      <c r="CRJ297" s="80"/>
      <c r="CRK297" s="80"/>
      <c r="CRL297" s="80"/>
      <c r="CRM297" s="80"/>
      <c r="CRN297" s="80"/>
      <c r="CRO297" s="80"/>
      <c r="CRP297" s="80"/>
      <c r="CRQ297" s="80"/>
      <c r="CRR297" s="80"/>
      <c r="CRS297" s="80"/>
      <c r="CRT297" s="80"/>
      <c r="CRU297" s="80"/>
      <c r="CRV297" s="80"/>
      <c r="CRW297" s="80"/>
      <c r="CRX297" s="80"/>
      <c r="CRY297" s="80"/>
      <c r="CRZ297" s="80"/>
      <c r="CSA297" s="80"/>
      <c r="CSB297" s="80"/>
      <c r="CSC297" s="80"/>
      <c r="CSD297" s="80"/>
      <c r="CSE297" s="80"/>
      <c r="CSF297" s="80"/>
      <c r="CSG297" s="80"/>
      <c r="CSH297" s="80"/>
      <c r="CSI297" s="80"/>
      <c r="CSJ297" s="80"/>
      <c r="CSK297" s="80"/>
      <c r="CSL297" s="80"/>
      <c r="CSM297" s="80"/>
      <c r="CSN297" s="80"/>
      <c r="CSO297" s="80"/>
      <c r="CSP297" s="80"/>
      <c r="CSQ297" s="80"/>
      <c r="CSR297" s="80"/>
      <c r="CSS297" s="80"/>
      <c r="CST297" s="80"/>
      <c r="CSU297" s="80"/>
      <c r="CSV297" s="80"/>
      <c r="CSW297" s="80"/>
      <c r="CSX297" s="80"/>
      <c r="CSY297" s="80"/>
      <c r="CSZ297" s="80"/>
      <c r="CTA297" s="80"/>
      <c r="CTB297" s="80"/>
      <c r="CTC297" s="80"/>
      <c r="CTD297" s="80"/>
      <c r="CTE297" s="80"/>
      <c r="CTF297" s="80"/>
      <c r="CTG297" s="80"/>
      <c r="CTH297" s="80"/>
      <c r="CTI297" s="80"/>
      <c r="CTJ297" s="80"/>
      <c r="CTK297" s="80"/>
      <c r="CTL297" s="80"/>
      <c r="CTM297" s="80"/>
      <c r="CTN297" s="80"/>
      <c r="CTO297" s="80"/>
      <c r="CTP297" s="80"/>
      <c r="CTQ297" s="80"/>
      <c r="CTR297" s="80"/>
      <c r="CTS297" s="80"/>
      <c r="CTT297" s="80"/>
      <c r="CTU297" s="80"/>
      <c r="CTV297" s="80"/>
      <c r="CTW297" s="80"/>
      <c r="CTX297" s="80"/>
      <c r="CTY297" s="80"/>
      <c r="CTZ297" s="80"/>
      <c r="CUA297" s="80"/>
      <c r="CUB297" s="80"/>
      <c r="CUC297" s="80"/>
      <c r="CUD297" s="80"/>
      <c r="CUE297" s="80"/>
      <c r="CUF297" s="80"/>
      <c r="CUG297" s="80"/>
      <c r="CUH297" s="80"/>
      <c r="CUI297" s="80"/>
      <c r="CUJ297" s="80"/>
      <c r="CUK297" s="80"/>
      <c r="CUL297" s="80"/>
      <c r="CUM297" s="80"/>
      <c r="CUN297" s="80"/>
      <c r="CUO297" s="80"/>
      <c r="CUP297" s="80"/>
      <c r="CUQ297" s="80"/>
      <c r="CUR297" s="80"/>
      <c r="CUS297" s="80"/>
      <c r="CUT297" s="80"/>
      <c r="CUU297" s="80"/>
      <c r="CUV297" s="80"/>
      <c r="CUW297" s="80"/>
      <c r="CUX297" s="80"/>
      <c r="CUY297" s="80"/>
      <c r="CUZ297" s="80"/>
      <c r="CVA297" s="80"/>
      <c r="CVB297" s="80"/>
      <c r="CVC297" s="80"/>
      <c r="CVD297" s="80"/>
      <c r="CVE297" s="80"/>
      <c r="CVF297" s="80"/>
      <c r="CVG297" s="80"/>
      <c r="CVH297" s="80"/>
      <c r="CVI297" s="80"/>
      <c r="CVJ297" s="80"/>
      <c r="CVK297" s="80"/>
      <c r="CVL297" s="80"/>
      <c r="CVM297" s="80"/>
      <c r="CVN297" s="80"/>
      <c r="CVO297" s="80"/>
      <c r="CVP297" s="80"/>
      <c r="CVQ297" s="80"/>
      <c r="CVR297" s="80"/>
      <c r="CVS297" s="80"/>
      <c r="CVT297" s="80"/>
      <c r="CVU297" s="80"/>
      <c r="CVV297" s="80"/>
      <c r="CVW297" s="80"/>
      <c r="CVX297" s="80"/>
      <c r="CVY297" s="80"/>
      <c r="CVZ297" s="80"/>
      <c r="CWA297" s="80"/>
      <c r="CWB297" s="80"/>
      <c r="CWC297" s="80"/>
      <c r="CWD297" s="80"/>
      <c r="CWE297" s="80"/>
      <c r="CWF297" s="80"/>
      <c r="CWG297" s="80"/>
      <c r="CWH297" s="80"/>
      <c r="CWI297" s="80"/>
      <c r="CWJ297" s="80"/>
      <c r="CWK297" s="80"/>
      <c r="CWL297" s="80"/>
      <c r="CWM297" s="80"/>
      <c r="CWN297" s="80"/>
      <c r="CWO297" s="80"/>
      <c r="CWP297" s="80"/>
      <c r="CWQ297" s="80"/>
      <c r="CWR297" s="80"/>
      <c r="CWS297" s="80"/>
      <c r="CWT297" s="80"/>
      <c r="CWU297" s="80"/>
      <c r="CWV297" s="80"/>
      <c r="CWW297" s="80"/>
      <c r="CWX297" s="80"/>
      <c r="CWY297" s="80"/>
      <c r="CWZ297" s="80"/>
      <c r="CXA297" s="80"/>
      <c r="CXB297" s="80"/>
      <c r="CXC297" s="80"/>
      <c r="CXD297" s="80"/>
      <c r="CXE297" s="80"/>
      <c r="CXF297" s="80"/>
      <c r="CXG297" s="80"/>
      <c r="CXH297" s="80"/>
      <c r="CXI297" s="80"/>
      <c r="CXJ297" s="80"/>
      <c r="CXK297" s="80"/>
      <c r="CXL297" s="80"/>
      <c r="CXM297" s="80"/>
      <c r="CXN297" s="80"/>
      <c r="CXO297" s="80"/>
      <c r="CXP297" s="80"/>
      <c r="CXQ297" s="80"/>
      <c r="CXR297" s="80"/>
      <c r="CXS297" s="80"/>
      <c r="CXT297" s="80"/>
      <c r="CXU297" s="80"/>
      <c r="CXV297" s="80"/>
      <c r="CXW297" s="80"/>
      <c r="CXX297" s="80"/>
      <c r="CXY297" s="80"/>
      <c r="CXZ297" s="80"/>
      <c r="CYA297" s="80"/>
      <c r="CYB297" s="80"/>
      <c r="CYC297" s="80"/>
      <c r="CYD297" s="80"/>
      <c r="CYE297" s="80"/>
      <c r="CYF297" s="80"/>
      <c r="CYG297" s="80"/>
      <c r="CYH297" s="80"/>
      <c r="CYI297" s="80"/>
      <c r="CYJ297" s="80"/>
      <c r="CYK297" s="80"/>
      <c r="CYL297" s="80"/>
      <c r="CYM297" s="80"/>
      <c r="CYN297" s="80"/>
      <c r="CYO297" s="80"/>
      <c r="CYP297" s="80"/>
      <c r="CYQ297" s="80"/>
      <c r="CYR297" s="80"/>
      <c r="CYS297" s="80"/>
      <c r="CYT297" s="80"/>
      <c r="CYU297" s="80"/>
      <c r="CYV297" s="80"/>
      <c r="CYW297" s="80"/>
      <c r="CYX297" s="80"/>
      <c r="CYY297" s="80"/>
      <c r="CYZ297" s="80"/>
      <c r="CZA297" s="80"/>
      <c r="CZB297" s="80"/>
      <c r="CZC297" s="80"/>
      <c r="CZD297" s="80"/>
      <c r="CZE297" s="80"/>
      <c r="CZF297" s="80"/>
      <c r="CZG297" s="80"/>
      <c r="CZH297" s="80"/>
      <c r="CZI297" s="80"/>
      <c r="CZJ297" s="80"/>
      <c r="CZK297" s="80"/>
      <c r="CZL297" s="80"/>
      <c r="CZM297" s="80"/>
      <c r="CZN297" s="80"/>
      <c r="CZO297" s="80"/>
      <c r="CZP297" s="80"/>
      <c r="CZQ297" s="80"/>
      <c r="CZR297" s="80"/>
      <c r="CZS297" s="80"/>
      <c r="CZT297" s="80"/>
      <c r="CZU297" s="80"/>
      <c r="CZV297" s="80"/>
      <c r="CZW297" s="80"/>
      <c r="CZX297" s="80"/>
      <c r="CZY297" s="80"/>
      <c r="CZZ297" s="80"/>
      <c r="DAA297" s="80"/>
      <c r="DAB297" s="80"/>
      <c r="DAC297" s="80"/>
      <c r="DAD297" s="80"/>
      <c r="DAE297" s="80"/>
      <c r="DAF297" s="80"/>
      <c r="DAG297" s="80"/>
      <c r="DAH297" s="80"/>
      <c r="DAI297" s="80"/>
      <c r="DAJ297" s="80"/>
      <c r="DAK297" s="80"/>
      <c r="DAL297" s="80"/>
      <c r="DAM297" s="80"/>
      <c r="DAN297" s="80"/>
      <c r="DAO297" s="80"/>
      <c r="DAP297" s="80"/>
      <c r="DAQ297" s="80"/>
      <c r="DAR297" s="80"/>
      <c r="DAS297" s="80"/>
      <c r="DAT297" s="80"/>
      <c r="DAU297" s="80"/>
      <c r="DAV297" s="80"/>
      <c r="DAW297" s="80"/>
      <c r="DAX297" s="80"/>
      <c r="DAY297" s="80"/>
      <c r="DAZ297" s="80"/>
      <c r="DBA297" s="80"/>
      <c r="DBB297" s="80"/>
      <c r="DBC297" s="80"/>
      <c r="DBD297" s="80"/>
      <c r="DBE297" s="80"/>
      <c r="DBF297" s="80"/>
      <c r="DBG297" s="80"/>
      <c r="DBH297" s="80"/>
      <c r="DBI297" s="80"/>
      <c r="DBJ297" s="80"/>
      <c r="DBK297" s="80"/>
      <c r="DBL297" s="80"/>
      <c r="DBM297" s="80"/>
      <c r="DBN297" s="80"/>
      <c r="DBO297" s="80"/>
      <c r="DBP297" s="80"/>
      <c r="DBQ297" s="80"/>
      <c r="DBR297" s="80"/>
      <c r="DBS297" s="80"/>
      <c r="DBT297" s="80"/>
      <c r="DBU297" s="80"/>
      <c r="DBV297" s="80"/>
      <c r="DBW297" s="80"/>
      <c r="DBX297" s="80"/>
      <c r="DBY297" s="80"/>
      <c r="DBZ297" s="80"/>
      <c r="DCA297" s="80"/>
      <c r="DCB297" s="80"/>
      <c r="DCC297" s="80"/>
      <c r="DCD297" s="80"/>
      <c r="DCE297" s="80"/>
      <c r="DCF297" s="80"/>
      <c r="DCG297" s="80"/>
      <c r="DCH297" s="80"/>
      <c r="DCI297" s="80"/>
      <c r="DCJ297" s="80"/>
      <c r="DCK297" s="80"/>
      <c r="DCL297" s="80"/>
      <c r="DCM297" s="80"/>
      <c r="DCN297" s="80"/>
      <c r="DCO297" s="80"/>
      <c r="DCP297" s="80"/>
      <c r="DCQ297" s="80"/>
      <c r="DCR297" s="80"/>
      <c r="DCS297" s="80"/>
      <c r="DCT297" s="80"/>
      <c r="DCU297" s="80"/>
      <c r="DCV297" s="80"/>
      <c r="DCW297" s="80"/>
      <c r="DCX297" s="80"/>
      <c r="DCY297" s="80"/>
      <c r="DCZ297" s="80"/>
      <c r="DDA297" s="80"/>
      <c r="DDB297" s="80"/>
      <c r="DDC297" s="80"/>
      <c r="DDD297" s="80"/>
      <c r="DDE297" s="80"/>
      <c r="DDF297" s="80"/>
      <c r="DDG297" s="80"/>
      <c r="DDH297" s="80"/>
      <c r="DDI297" s="80"/>
      <c r="DDJ297" s="80"/>
      <c r="DDK297" s="80"/>
      <c r="DDL297" s="80"/>
      <c r="DDM297" s="80"/>
      <c r="DDN297" s="80"/>
      <c r="DDO297" s="80"/>
      <c r="DDP297" s="80"/>
      <c r="DDQ297" s="80"/>
      <c r="DDR297" s="80"/>
      <c r="DDS297" s="80"/>
      <c r="DDT297" s="80"/>
      <c r="DDU297" s="80"/>
      <c r="DDV297" s="80"/>
      <c r="DDW297" s="80"/>
      <c r="DDX297" s="80"/>
      <c r="DDY297" s="80"/>
      <c r="DDZ297" s="80"/>
      <c r="DEA297" s="80"/>
      <c r="DEB297" s="80"/>
      <c r="DEC297" s="80"/>
      <c r="DED297" s="80"/>
      <c r="DEE297" s="80"/>
      <c r="DEF297" s="80"/>
      <c r="DEG297" s="80"/>
      <c r="DEH297" s="80"/>
      <c r="DEI297" s="80"/>
      <c r="DEJ297" s="80"/>
      <c r="DEK297" s="80"/>
      <c r="DEL297" s="80"/>
      <c r="DEM297" s="80"/>
      <c r="DEN297" s="80"/>
      <c r="DEO297" s="80"/>
      <c r="DEP297" s="80"/>
      <c r="DEQ297" s="80"/>
      <c r="DER297" s="80"/>
      <c r="DES297" s="80"/>
      <c r="DET297" s="80"/>
      <c r="DEU297" s="80"/>
      <c r="DEV297" s="80"/>
      <c r="DEW297" s="80"/>
      <c r="DEX297" s="80"/>
      <c r="DEY297" s="80"/>
      <c r="DEZ297" s="80"/>
      <c r="DFA297" s="80"/>
      <c r="DFB297" s="80"/>
      <c r="DFC297" s="80"/>
      <c r="DFD297" s="80"/>
      <c r="DFE297" s="80"/>
      <c r="DFF297" s="80"/>
      <c r="DFG297" s="80"/>
      <c r="DFH297" s="80"/>
      <c r="DFI297" s="80"/>
      <c r="DFJ297" s="80"/>
      <c r="DFK297" s="80"/>
      <c r="DFL297" s="80"/>
      <c r="DFM297" s="80"/>
      <c r="DFN297" s="80"/>
      <c r="DFO297" s="80"/>
      <c r="DFP297" s="80"/>
      <c r="DFQ297" s="80"/>
      <c r="DFR297" s="80"/>
      <c r="DFS297" s="80"/>
      <c r="DFT297" s="80"/>
      <c r="DFU297" s="80"/>
      <c r="DFV297" s="80"/>
      <c r="DFW297" s="80"/>
      <c r="DFX297" s="80"/>
      <c r="DFY297" s="80"/>
      <c r="DFZ297" s="80"/>
      <c r="DGA297" s="80"/>
      <c r="DGB297" s="80"/>
      <c r="DGC297" s="80"/>
      <c r="DGD297" s="80"/>
      <c r="DGE297" s="80"/>
      <c r="DGF297" s="80"/>
      <c r="DGG297" s="80"/>
      <c r="DGH297" s="80"/>
      <c r="DGI297" s="80"/>
      <c r="DGJ297" s="80"/>
      <c r="DGK297" s="80"/>
      <c r="DGL297" s="80"/>
      <c r="DGM297" s="80"/>
      <c r="DGN297" s="80"/>
      <c r="DGO297" s="80"/>
      <c r="DGP297" s="80"/>
      <c r="DGQ297" s="80"/>
      <c r="DGR297" s="80"/>
      <c r="DGS297" s="80"/>
      <c r="DGT297" s="80"/>
      <c r="DGU297" s="80"/>
      <c r="DGV297" s="80"/>
      <c r="DGW297" s="80"/>
      <c r="DGX297" s="80"/>
      <c r="DGY297" s="80"/>
      <c r="DGZ297" s="80"/>
      <c r="DHA297" s="80"/>
      <c r="DHB297" s="80"/>
      <c r="DHC297" s="80"/>
      <c r="DHD297" s="80"/>
      <c r="DHE297" s="80"/>
      <c r="DHF297" s="80"/>
      <c r="DHG297" s="80"/>
      <c r="DHH297" s="80"/>
      <c r="DHI297" s="80"/>
      <c r="DHJ297" s="80"/>
      <c r="DHK297" s="80"/>
      <c r="DHL297" s="80"/>
      <c r="DHM297" s="80"/>
      <c r="DHN297" s="80"/>
      <c r="DHO297" s="80"/>
      <c r="DHP297" s="80"/>
      <c r="DHQ297" s="80"/>
      <c r="DHR297" s="80"/>
      <c r="DHS297" s="80"/>
      <c r="DHT297" s="80"/>
      <c r="DHU297" s="80"/>
      <c r="DHV297" s="80"/>
      <c r="DHW297" s="80"/>
      <c r="DHX297" s="80"/>
      <c r="DHY297" s="80"/>
      <c r="DHZ297" s="80"/>
      <c r="DIA297" s="80"/>
      <c r="DIB297" s="80"/>
      <c r="DIC297" s="80"/>
      <c r="DID297" s="80"/>
      <c r="DIE297" s="80"/>
      <c r="DIF297" s="80"/>
      <c r="DIG297" s="80"/>
      <c r="DIH297" s="80"/>
      <c r="DII297" s="80"/>
      <c r="DIJ297" s="80"/>
      <c r="DIK297" s="80"/>
      <c r="DIL297" s="80"/>
      <c r="DIM297" s="80"/>
      <c r="DIN297" s="80"/>
      <c r="DIO297" s="80"/>
      <c r="DIP297" s="80"/>
      <c r="DIQ297" s="80"/>
      <c r="DIR297" s="80"/>
      <c r="DIS297" s="80"/>
      <c r="DIT297" s="80"/>
      <c r="DIU297" s="80"/>
      <c r="DIV297" s="80"/>
      <c r="DIW297" s="80"/>
      <c r="DIX297" s="80"/>
      <c r="DIY297" s="80"/>
      <c r="DIZ297" s="80"/>
      <c r="DJA297" s="80"/>
      <c r="DJB297" s="80"/>
      <c r="DJC297" s="80"/>
      <c r="DJD297" s="80"/>
      <c r="DJE297" s="80"/>
      <c r="DJF297" s="80"/>
      <c r="DJG297" s="80"/>
      <c r="DJH297" s="80"/>
      <c r="DJI297" s="80"/>
      <c r="DJJ297" s="80"/>
      <c r="DJK297" s="80"/>
      <c r="DJL297" s="80"/>
      <c r="DJM297" s="80"/>
      <c r="DJN297" s="80"/>
      <c r="DJO297" s="80"/>
      <c r="DJP297" s="80"/>
      <c r="DJQ297" s="80"/>
      <c r="DJR297" s="80"/>
      <c r="DJS297" s="80"/>
      <c r="DJT297" s="80"/>
      <c r="DJU297" s="80"/>
      <c r="DJV297" s="80"/>
      <c r="DJW297" s="80"/>
      <c r="DJX297" s="80"/>
      <c r="DJY297" s="80"/>
      <c r="DJZ297" s="80"/>
      <c r="DKA297" s="80"/>
      <c r="DKB297" s="80"/>
      <c r="DKC297" s="80"/>
      <c r="DKD297" s="80"/>
      <c r="DKE297" s="80"/>
      <c r="DKF297" s="80"/>
      <c r="DKG297" s="80"/>
      <c r="DKH297" s="80"/>
      <c r="DKI297" s="80"/>
      <c r="DKJ297" s="80"/>
      <c r="DKK297" s="80"/>
      <c r="DKL297" s="80"/>
      <c r="DKM297" s="80"/>
      <c r="DKN297" s="80"/>
      <c r="DKO297" s="80"/>
      <c r="DKP297" s="80"/>
      <c r="DKQ297" s="80"/>
      <c r="DKR297" s="80"/>
      <c r="DKS297" s="80"/>
      <c r="DKT297" s="80"/>
      <c r="DKU297" s="80"/>
      <c r="DKV297" s="80"/>
      <c r="DKW297" s="80"/>
      <c r="DKX297" s="80"/>
      <c r="DKY297" s="80"/>
      <c r="DKZ297" s="80"/>
      <c r="DLA297" s="80"/>
      <c r="DLB297" s="80"/>
      <c r="DLC297" s="80"/>
      <c r="DLD297" s="80"/>
      <c r="DLE297" s="80"/>
      <c r="DLF297" s="80"/>
      <c r="DLG297" s="80"/>
      <c r="DLH297" s="80"/>
      <c r="DLI297" s="80"/>
      <c r="DLJ297" s="80"/>
      <c r="DLK297" s="80"/>
      <c r="DLL297" s="80"/>
      <c r="DLM297" s="80"/>
      <c r="DLN297" s="80"/>
      <c r="DLO297" s="80"/>
      <c r="DLP297" s="80"/>
      <c r="DLQ297" s="80"/>
      <c r="DLR297" s="80"/>
      <c r="DLS297" s="80"/>
      <c r="DLT297" s="80"/>
      <c r="DLU297" s="80"/>
      <c r="DLV297" s="80"/>
      <c r="DLW297" s="80"/>
      <c r="DLX297" s="80"/>
      <c r="DLY297" s="80"/>
      <c r="DLZ297" s="80"/>
      <c r="DMA297" s="80"/>
      <c r="DMB297" s="80"/>
      <c r="DMC297" s="80"/>
      <c r="DMD297" s="80"/>
      <c r="DME297" s="80"/>
      <c r="DMF297" s="80"/>
      <c r="DMG297" s="80"/>
      <c r="DMH297" s="80"/>
      <c r="DMI297" s="80"/>
      <c r="DMJ297" s="80"/>
      <c r="DMK297" s="80"/>
      <c r="DML297" s="80"/>
      <c r="DMM297" s="80"/>
      <c r="DMN297" s="80"/>
      <c r="DMO297" s="80"/>
      <c r="DMP297" s="80"/>
      <c r="DMQ297" s="80"/>
      <c r="DMR297" s="80"/>
      <c r="DMS297" s="80"/>
      <c r="DMT297" s="80"/>
      <c r="DMU297" s="80"/>
      <c r="DMV297" s="80"/>
      <c r="DMW297" s="80"/>
      <c r="DMX297" s="80"/>
      <c r="DMY297" s="80"/>
      <c r="DMZ297" s="80"/>
      <c r="DNA297" s="80"/>
      <c r="DNB297" s="80"/>
      <c r="DNC297" s="80"/>
      <c r="DND297" s="80"/>
      <c r="DNE297" s="80"/>
      <c r="DNF297" s="80"/>
      <c r="DNG297" s="80"/>
      <c r="DNH297" s="80"/>
      <c r="DNI297" s="80"/>
      <c r="DNJ297" s="80"/>
      <c r="DNK297" s="80"/>
      <c r="DNL297" s="80"/>
      <c r="DNM297" s="80"/>
      <c r="DNN297" s="80"/>
      <c r="DNO297" s="80"/>
      <c r="DNP297" s="80"/>
      <c r="DNQ297" s="80"/>
      <c r="DNR297" s="80"/>
      <c r="DNS297" s="80"/>
      <c r="DNT297" s="80"/>
      <c r="DNU297" s="80"/>
      <c r="DNV297" s="80"/>
      <c r="DNW297" s="80"/>
      <c r="DNX297" s="80"/>
      <c r="DNY297" s="80"/>
      <c r="DNZ297" s="80"/>
      <c r="DOA297" s="80"/>
      <c r="DOB297" s="80"/>
      <c r="DOC297" s="80"/>
      <c r="DOD297" s="80"/>
      <c r="DOE297" s="80"/>
      <c r="DOF297" s="80"/>
      <c r="DOG297" s="80"/>
      <c r="DOH297" s="80"/>
      <c r="DOI297" s="80"/>
      <c r="DOJ297" s="80"/>
      <c r="DOK297" s="80"/>
      <c r="DOL297" s="80"/>
      <c r="DOM297" s="80"/>
      <c r="DON297" s="80"/>
      <c r="DOO297" s="80"/>
      <c r="DOP297" s="80"/>
      <c r="DOQ297" s="80"/>
      <c r="DOR297" s="80"/>
      <c r="DOS297" s="80"/>
      <c r="DOT297" s="80"/>
      <c r="DOU297" s="80"/>
      <c r="DOV297" s="80"/>
      <c r="DOW297" s="80"/>
      <c r="DOX297" s="80"/>
      <c r="DOY297" s="80"/>
      <c r="DOZ297" s="80"/>
      <c r="DPA297" s="80"/>
      <c r="DPB297" s="80"/>
      <c r="DPC297" s="80"/>
      <c r="DPD297" s="80"/>
      <c r="DPE297" s="80"/>
      <c r="DPF297" s="80"/>
      <c r="DPG297" s="80"/>
      <c r="DPH297" s="80"/>
      <c r="DPI297" s="80"/>
      <c r="DPJ297" s="80"/>
      <c r="DPK297" s="80"/>
      <c r="DPL297" s="80"/>
      <c r="DPM297" s="80"/>
      <c r="DPN297" s="80"/>
      <c r="DPO297" s="80"/>
      <c r="DPP297" s="80"/>
      <c r="DPQ297" s="80"/>
      <c r="DPR297" s="80"/>
      <c r="DPS297" s="80"/>
      <c r="DPT297" s="80"/>
      <c r="DPU297" s="80"/>
      <c r="DPV297" s="80"/>
      <c r="DPW297" s="80"/>
      <c r="DPX297" s="80"/>
      <c r="DPY297" s="80"/>
      <c r="DPZ297" s="80"/>
      <c r="DQA297" s="80"/>
      <c r="DQB297" s="80"/>
      <c r="DQC297" s="80"/>
      <c r="DQD297" s="80"/>
      <c r="DQE297" s="80"/>
      <c r="DQF297" s="80"/>
      <c r="DQG297" s="80"/>
      <c r="DQH297" s="80"/>
      <c r="DQI297" s="80"/>
      <c r="DQJ297" s="80"/>
      <c r="DQK297" s="80"/>
      <c r="DQL297" s="80"/>
      <c r="DQM297" s="80"/>
      <c r="DQN297" s="80"/>
      <c r="DQO297" s="80"/>
      <c r="DQP297" s="80"/>
      <c r="DQQ297" s="80"/>
      <c r="DQR297" s="80"/>
      <c r="DQS297" s="80"/>
      <c r="DQT297" s="80"/>
      <c r="DQU297" s="80"/>
      <c r="DQV297" s="80"/>
      <c r="DQW297" s="80"/>
      <c r="DQX297" s="80"/>
      <c r="DQY297" s="80"/>
      <c r="DQZ297" s="80"/>
      <c r="DRA297" s="80"/>
      <c r="DRB297" s="80"/>
      <c r="DRC297" s="80"/>
      <c r="DRD297" s="80"/>
      <c r="DRE297" s="80"/>
      <c r="DRF297" s="80"/>
      <c r="DRG297" s="80"/>
      <c r="DRH297" s="80"/>
      <c r="DRI297" s="80"/>
      <c r="DRJ297" s="80"/>
      <c r="DRK297" s="80"/>
      <c r="DRL297" s="80"/>
      <c r="DRM297" s="80"/>
      <c r="DRN297" s="80"/>
      <c r="DRO297" s="80"/>
      <c r="DRP297" s="80"/>
      <c r="DRQ297" s="80"/>
      <c r="DRR297" s="80"/>
      <c r="DRS297" s="80"/>
      <c r="DRT297" s="80"/>
      <c r="DRU297" s="80"/>
      <c r="DRV297" s="80"/>
      <c r="DRW297" s="80"/>
      <c r="DRX297" s="80"/>
      <c r="DRY297" s="80"/>
      <c r="DRZ297" s="80"/>
      <c r="DSA297" s="80"/>
      <c r="DSB297" s="80"/>
      <c r="DSC297" s="80"/>
      <c r="DSD297" s="80"/>
      <c r="DSE297" s="80"/>
      <c r="DSF297" s="80"/>
      <c r="DSG297" s="80"/>
      <c r="DSH297" s="80"/>
      <c r="DSI297" s="80"/>
      <c r="DSJ297" s="80"/>
      <c r="DSK297" s="80"/>
      <c r="DSL297" s="80"/>
      <c r="DSM297" s="80"/>
      <c r="DSN297" s="80"/>
      <c r="DSO297" s="80"/>
      <c r="DSP297" s="80"/>
      <c r="DSQ297" s="80"/>
      <c r="DSR297" s="80"/>
      <c r="DSS297" s="80"/>
      <c r="DST297" s="80"/>
      <c r="DSU297" s="80"/>
      <c r="DSV297" s="80"/>
      <c r="DSW297" s="80"/>
      <c r="DSX297" s="80"/>
      <c r="DSY297" s="80"/>
      <c r="DSZ297" s="80"/>
      <c r="DTA297" s="80"/>
      <c r="DTB297" s="80"/>
      <c r="DTC297" s="80"/>
      <c r="DTD297" s="80"/>
      <c r="DTE297" s="80"/>
      <c r="DTF297" s="80"/>
      <c r="DTG297" s="80"/>
      <c r="DTH297" s="80"/>
      <c r="DTI297" s="80"/>
      <c r="DTJ297" s="80"/>
      <c r="DTK297" s="80"/>
      <c r="DTL297" s="80"/>
      <c r="DTM297" s="80"/>
      <c r="DTN297" s="80"/>
      <c r="DTO297" s="80"/>
      <c r="DTP297" s="80"/>
      <c r="DTQ297" s="80"/>
      <c r="DTR297" s="80"/>
      <c r="DTS297" s="80"/>
      <c r="DTT297" s="80"/>
      <c r="DTU297" s="80"/>
      <c r="DTV297" s="80"/>
      <c r="DTW297" s="80"/>
      <c r="DTX297" s="80"/>
      <c r="DTY297" s="80"/>
      <c r="DTZ297" s="80"/>
      <c r="DUA297" s="80"/>
      <c r="DUB297" s="80"/>
      <c r="DUC297" s="80"/>
      <c r="DUD297" s="80"/>
      <c r="DUE297" s="80"/>
      <c r="DUF297" s="80"/>
      <c r="DUG297" s="80"/>
      <c r="DUH297" s="80"/>
      <c r="DUI297" s="80"/>
      <c r="DUJ297" s="80"/>
      <c r="DUK297" s="80"/>
      <c r="DUL297" s="80"/>
      <c r="DUM297" s="80"/>
      <c r="DUN297" s="80"/>
      <c r="DUO297" s="80"/>
      <c r="DUP297" s="80"/>
      <c r="DUQ297" s="80"/>
      <c r="DUR297" s="80"/>
      <c r="DUS297" s="80"/>
      <c r="DUT297" s="80"/>
      <c r="DUU297" s="80"/>
      <c r="DUV297" s="80"/>
      <c r="DUW297" s="80"/>
      <c r="DUX297" s="80"/>
      <c r="DUY297" s="80"/>
      <c r="DUZ297" s="80"/>
      <c r="DVA297" s="80"/>
      <c r="DVB297" s="80"/>
      <c r="DVC297" s="80"/>
      <c r="DVD297" s="80"/>
      <c r="DVE297" s="80"/>
      <c r="DVF297" s="80"/>
      <c r="DVG297" s="80"/>
      <c r="DVH297" s="80"/>
      <c r="DVI297" s="80"/>
      <c r="DVJ297" s="80"/>
      <c r="DVK297" s="80"/>
      <c r="DVL297" s="80"/>
      <c r="DVM297" s="80"/>
      <c r="DVN297" s="80"/>
      <c r="DVO297" s="80"/>
      <c r="DVP297" s="80"/>
      <c r="DVQ297" s="80"/>
      <c r="DVR297" s="80"/>
      <c r="DVS297" s="80"/>
      <c r="DVT297" s="80"/>
      <c r="DVU297" s="80"/>
      <c r="DVV297" s="80"/>
      <c r="DVW297" s="80"/>
      <c r="DVX297" s="80"/>
      <c r="DVY297" s="80"/>
      <c r="DVZ297" s="80"/>
      <c r="DWA297" s="80"/>
      <c r="DWB297" s="80"/>
      <c r="DWC297" s="80"/>
      <c r="DWD297" s="80"/>
      <c r="DWE297" s="80"/>
      <c r="DWF297" s="80"/>
      <c r="DWG297" s="80"/>
      <c r="DWH297" s="80"/>
      <c r="DWI297" s="80"/>
      <c r="DWJ297" s="80"/>
      <c r="DWK297" s="80"/>
      <c r="DWL297" s="80"/>
      <c r="DWM297" s="80"/>
      <c r="DWN297" s="80"/>
      <c r="DWO297" s="80"/>
      <c r="DWP297" s="80"/>
      <c r="DWQ297" s="80"/>
      <c r="DWR297" s="80"/>
      <c r="DWS297" s="80"/>
      <c r="DWT297" s="80"/>
      <c r="DWU297" s="80"/>
      <c r="DWV297" s="80"/>
      <c r="DWW297" s="80"/>
      <c r="DWX297" s="80"/>
      <c r="DWY297" s="80"/>
      <c r="DWZ297" s="80"/>
      <c r="DXA297" s="80"/>
      <c r="DXB297" s="80"/>
      <c r="DXC297" s="80"/>
      <c r="DXD297" s="80"/>
      <c r="DXE297" s="80"/>
      <c r="DXF297" s="80"/>
      <c r="DXG297" s="80"/>
      <c r="DXH297" s="80"/>
      <c r="DXI297" s="80"/>
      <c r="DXJ297" s="80"/>
      <c r="DXK297" s="80"/>
      <c r="DXL297" s="80"/>
      <c r="DXM297" s="80"/>
      <c r="DXN297" s="80"/>
      <c r="DXO297" s="80"/>
      <c r="DXP297" s="80"/>
      <c r="DXQ297" s="80"/>
      <c r="DXR297" s="80"/>
      <c r="DXS297" s="80"/>
      <c r="DXT297" s="80"/>
      <c r="DXU297" s="80"/>
      <c r="DXV297" s="80"/>
      <c r="DXW297" s="80"/>
      <c r="DXX297" s="80"/>
      <c r="DXY297" s="80"/>
      <c r="DXZ297" s="80"/>
      <c r="DYA297" s="80"/>
      <c r="DYB297" s="80"/>
      <c r="DYC297" s="80"/>
      <c r="DYD297" s="80"/>
      <c r="DYE297" s="80"/>
      <c r="DYF297" s="80"/>
      <c r="DYG297" s="80"/>
      <c r="DYH297" s="80"/>
      <c r="DYI297" s="80"/>
      <c r="DYJ297" s="80"/>
      <c r="DYK297" s="80"/>
      <c r="DYL297" s="80"/>
      <c r="DYM297" s="80"/>
      <c r="DYN297" s="80"/>
      <c r="DYO297" s="80"/>
      <c r="DYP297" s="80"/>
      <c r="DYQ297" s="80"/>
      <c r="DYR297" s="80"/>
      <c r="DYS297" s="80"/>
      <c r="DYT297" s="80"/>
      <c r="DYU297" s="80"/>
      <c r="DYV297" s="80"/>
      <c r="DYW297" s="80"/>
      <c r="DYX297" s="80"/>
      <c r="DYY297" s="80"/>
      <c r="DYZ297" s="80"/>
      <c r="DZA297" s="80"/>
      <c r="DZB297" s="80"/>
      <c r="DZC297" s="80"/>
      <c r="DZD297" s="80"/>
      <c r="DZE297" s="80"/>
      <c r="DZF297" s="80"/>
      <c r="DZG297" s="80"/>
      <c r="DZH297" s="80"/>
      <c r="DZI297" s="80"/>
      <c r="DZJ297" s="80"/>
      <c r="DZK297" s="80"/>
      <c r="DZL297" s="80"/>
      <c r="DZM297" s="80"/>
      <c r="DZN297" s="80"/>
      <c r="DZO297" s="80"/>
      <c r="DZP297" s="80"/>
      <c r="DZQ297" s="80"/>
      <c r="DZR297" s="80"/>
      <c r="DZS297" s="80"/>
      <c r="DZT297" s="80"/>
      <c r="DZU297" s="80"/>
      <c r="DZV297" s="80"/>
      <c r="DZW297" s="80"/>
      <c r="DZX297" s="80"/>
      <c r="DZY297" s="80"/>
      <c r="DZZ297" s="80"/>
      <c r="EAA297" s="80"/>
      <c r="EAB297" s="80"/>
      <c r="EAC297" s="80"/>
      <c r="EAD297" s="80"/>
      <c r="EAE297" s="80"/>
      <c r="EAF297" s="80"/>
      <c r="EAG297" s="80"/>
      <c r="EAH297" s="80"/>
      <c r="EAI297" s="80"/>
      <c r="EAJ297" s="80"/>
      <c r="EAK297" s="80"/>
      <c r="EAL297" s="80"/>
      <c r="EAM297" s="80"/>
      <c r="EAN297" s="80"/>
      <c r="EAO297" s="80"/>
      <c r="EAP297" s="80"/>
      <c r="EAQ297" s="80"/>
      <c r="EAR297" s="80"/>
      <c r="EAS297" s="80"/>
      <c r="EAT297" s="80"/>
      <c r="EAU297" s="80"/>
      <c r="EAV297" s="80"/>
      <c r="EAW297" s="80"/>
      <c r="EAX297" s="80"/>
      <c r="EAY297" s="80"/>
      <c r="EAZ297" s="80"/>
      <c r="EBA297" s="80"/>
      <c r="EBB297" s="80"/>
      <c r="EBC297" s="80"/>
      <c r="EBD297" s="80"/>
      <c r="EBE297" s="80"/>
      <c r="EBF297" s="80"/>
      <c r="EBG297" s="80"/>
      <c r="EBH297" s="80"/>
      <c r="EBI297" s="80"/>
      <c r="EBJ297" s="80"/>
      <c r="EBK297" s="80"/>
      <c r="EBL297" s="80"/>
      <c r="EBM297" s="80"/>
      <c r="EBN297" s="80"/>
      <c r="EBO297" s="80"/>
      <c r="EBP297" s="80"/>
      <c r="EBQ297" s="80"/>
      <c r="EBR297" s="80"/>
      <c r="EBS297" s="80"/>
      <c r="EBT297" s="80"/>
      <c r="EBU297" s="80"/>
      <c r="EBV297" s="80"/>
      <c r="EBW297" s="80"/>
      <c r="EBX297" s="80"/>
      <c r="EBY297" s="80"/>
      <c r="EBZ297" s="80"/>
      <c r="ECA297" s="80"/>
      <c r="ECB297" s="80"/>
      <c r="ECC297" s="80"/>
      <c r="ECD297" s="80"/>
      <c r="ECE297" s="80"/>
      <c r="ECF297" s="80"/>
      <c r="ECG297" s="80"/>
      <c r="ECH297" s="80"/>
      <c r="ECI297" s="80"/>
      <c r="ECJ297" s="80"/>
      <c r="ECK297" s="80"/>
      <c r="ECL297" s="80"/>
      <c r="ECM297" s="80"/>
      <c r="ECN297" s="80"/>
      <c r="ECO297" s="80"/>
      <c r="ECP297" s="80"/>
      <c r="ECQ297" s="80"/>
      <c r="ECR297" s="80"/>
      <c r="ECS297" s="80"/>
      <c r="ECT297" s="80"/>
      <c r="ECU297" s="80"/>
      <c r="ECV297" s="80"/>
      <c r="ECW297" s="80"/>
      <c r="ECX297" s="80"/>
      <c r="ECY297" s="80"/>
      <c r="ECZ297" s="80"/>
      <c r="EDA297" s="80"/>
      <c r="EDB297" s="80"/>
      <c r="EDC297" s="80"/>
      <c r="EDD297" s="80"/>
      <c r="EDE297" s="80"/>
      <c r="EDF297" s="80"/>
      <c r="EDG297" s="80"/>
      <c r="EDH297" s="80"/>
      <c r="EDI297" s="80"/>
      <c r="EDJ297" s="80"/>
      <c r="EDK297" s="80"/>
      <c r="EDL297" s="80"/>
      <c r="EDM297" s="80"/>
      <c r="EDN297" s="80"/>
      <c r="EDO297" s="80"/>
      <c r="EDP297" s="80"/>
      <c r="EDQ297" s="80"/>
      <c r="EDR297" s="80"/>
      <c r="EDS297" s="80"/>
      <c r="EDT297" s="80"/>
      <c r="EDU297" s="80"/>
      <c r="EDV297" s="80"/>
      <c r="EDW297" s="80"/>
      <c r="EDX297" s="80"/>
      <c r="EDY297" s="80"/>
      <c r="EDZ297" s="80"/>
      <c r="EEA297" s="80"/>
      <c r="EEB297" s="80"/>
      <c r="EEC297" s="80"/>
      <c r="EED297" s="80"/>
      <c r="EEE297" s="80"/>
      <c r="EEF297" s="80"/>
      <c r="EEG297" s="80"/>
      <c r="EEH297" s="80"/>
      <c r="EEI297" s="80"/>
      <c r="EEJ297" s="80"/>
      <c r="EEK297" s="80"/>
      <c r="EEL297" s="80"/>
      <c r="EEM297" s="80"/>
      <c r="EEN297" s="80"/>
      <c r="EEO297" s="80"/>
      <c r="EEP297" s="80"/>
      <c r="EEQ297" s="80"/>
      <c r="EER297" s="80"/>
      <c r="EES297" s="80"/>
      <c r="EET297" s="80"/>
      <c r="EEU297" s="80"/>
      <c r="EEV297" s="80"/>
      <c r="EEW297" s="80"/>
      <c r="EEX297" s="80"/>
      <c r="EEY297" s="80"/>
      <c r="EEZ297" s="80"/>
      <c r="EFA297" s="80"/>
      <c r="EFB297" s="80"/>
      <c r="EFC297" s="80"/>
      <c r="EFD297" s="80"/>
      <c r="EFE297" s="80"/>
      <c r="EFF297" s="80"/>
      <c r="EFG297" s="80"/>
      <c r="EFH297" s="80"/>
      <c r="EFI297" s="80"/>
      <c r="EFJ297" s="80"/>
      <c r="EFK297" s="80"/>
      <c r="EFL297" s="80"/>
      <c r="EFM297" s="80"/>
      <c r="EFN297" s="80"/>
      <c r="EFO297" s="80"/>
      <c r="EFP297" s="80"/>
      <c r="EFQ297" s="80"/>
      <c r="EFR297" s="80"/>
      <c r="EFS297" s="80"/>
      <c r="EFT297" s="80"/>
      <c r="EFU297" s="80"/>
      <c r="EFV297" s="80"/>
      <c r="EFW297" s="80"/>
      <c r="EFX297" s="80"/>
      <c r="EFY297" s="80"/>
      <c r="EFZ297" s="80"/>
      <c r="EGA297" s="80"/>
      <c r="EGB297" s="80"/>
      <c r="EGC297" s="80"/>
      <c r="EGD297" s="80"/>
      <c r="EGE297" s="80"/>
      <c r="EGF297" s="80"/>
      <c r="EGG297" s="80"/>
      <c r="EGH297" s="80"/>
      <c r="EGI297" s="80"/>
      <c r="EGJ297" s="80"/>
      <c r="EGK297" s="80"/>
      <c r="EGL297" s="80"/>
      <c r="EGM297" s="80"/>
      <c r="EGN297" s="80"/>
      <c r="EGO297" s="80"/>
      <c r="EGP297" s="80"/>
      <c r="EGQ297" s="80"/>
      <c r="EGR297" s="80"/>
      <c r="EGS297" s="80"/>
      <c r="EGT297" s="80"/>
      <c r="EGU297" s="80"/>
      <c r="EGV297" s="80"/>
      <c r="EGW297" s="80"/>
      <c r="EGX297" s="80"/>
      <c r="EGY297" s="80"/>
      <c r="EGZ297" s="80"/>
      <c r="EHA297" s="80"/>
      <c r="EHB297" s="80"/>
      <c r="EHC297" s="80"/>
      <c r="EHD297" s="80"/>
      <c r="EHE297" s="80"/>
      <c r="EHF297" s="80"/>
      <c r="EHG297" s="80"/>
      <c r="EHH297" s="80"/>
      <c r="EHI297" s="80"/>
      <c r="EHJ297" s="80"/>
      <c r="EHK297" s="80"/>
      <c r="EHL297" s="80"/>
      <c r="EHM297" s="80"/>
      <c r="EHN297" s="80"/>
      <c r="EHO297" s="80"/>
      <c r="EHP297" s="80"/>
      <c r="EHQ297" s="80"/>
      <c r="EHR297" s="80"/>
      <c r="EHS297" s="80"/>
      <c r="EHT297" s="80"/>
      <c r="EHU297" s="80"/>
      <c r="EHV297" s="80"/>
      <c r="EHW297" s="80"/>
      <c r="EHX297" s="80"/>
      <c r="EHY297" s="80"/>
      <c r="EHZ297" s="80"/>
      <c r="EIA297" s="80"/>
      <c r="EIB297" s="80"/>
      <c r="EIC297" s="80"/>
      <c r="EID297" s="80"/>
      <c r="EIE297" s="80"/>
      <c r="EIF297" s="80"/>
      <c r="EIG297" s="80"/>
      <c r="EIH297" s="80"/>
      <c r="EII297" s="80"/>
      <c r="EIJ297" s="80"/>
      <c r="EIK297" s="80"/>
      <c r="EIL297" s="80"/>
      <c r="EIM297" s="80"/>
      <c r="EIN297" s="80"/>
      <c r="EIO297" s="80"/>
      <c r="EIP297" s="80"/>
      <c r="EIQ297" s="80"/>
      <c r="EIR297" s="80"/>
      <c r="EIS297" s="80"/>
      <c r="EIT297" s="80"/>
      <c r="EIU297" s="80"/>
      <c r="EIV297" s="80"/>
      <c r="EIW297" s="80"/>
      <c r="EIX297" s="80"/>
      <c r="EIY297" s="80"/>
      <c r="EIZ297" s="80"/>
      <c r="EJA297" s="80"/>
      <c r="EJB297" s="80"/>
      <c r="EJC297" s="80"/>
      <c r="EJD297" s="80"/>
      <c r="EJE297" s="80"/>
      <c r="EJF297" s="80"/>
      <c r="EJG297" s="80"/>
      <c r="EJH297" s="80"/>
      <c r="EJI297" s="80"/>
      <c r="EJJ297" s="80"/>
      <c r="EJK297" s="80"/>
      <c r="EJL297" s="80"/>
      <c r="EJM297" s="80"/>
      <c r="EJN297" s="80"/>
      <c r="EJO297" s="80"/>
      <c r="EJP297" s="80"/>
      <c r="EJQ297" s="80"/>
      <c r="EJR297" s="80"/>
      <c r="EJS297" s="80"/>
      <c r="EJT297" s="80"/>
      <c r="EJU297" s="80"/>
      <c r="EJV297" s="80"/>
      <c r="EJW297" s="80"/>
      <c r="EJX297" s="80"/>
      <c r="EJY297" s="80"/>
      <c r="EJZ297" s="80"/>
      <c r="EKA297" s="80"/>
      <c r="EKB297" s="80"/>
      <c r="EKC297" s="80"/>
      <c r="EKD297" s="80"/>
      <c r="EKE297" s="80"/>
      <c r="EKF297" s="80"/>
      <c r="EKG297" s="80"/>
      <c r="EKH297" s="80"/>
      <c r="EKI297" s="80"/>
      <c r="EKJ297" s="80"/>
      <c r="EKK297" s="80"/>
      <c r="EKL297" s="80"/>
      <c r="EKM297" s="80"/>
      <c r="EKN297" s="80"/>
      <c r="EKO297" s="80"/>
      <c r="EKP297" s="80"/>
      <c r="EKQ297" s="80"/>
      <c r="EKR297" s="80"/>
      <c r="EKS297" s="80"/>
      <c r="EKT297" s="80"/>
      <c r="EKU297" s="80"/>
      <c r="EKV297" s="80"/>
      <c r="EKW297" s="80"/>
      <c r="EKX297" s="80"/>
      <c r="EKY297" s="80"/>
      <c r="EKZ297" s="80"/>
      <c r="ELA297" s="80"/>
      <c r="ELB297" s="80"/>
      <c r="ELC297" s="80"/>
      <c r="ELD297" s="80"/>
      <c r="ELE297" s="80"/>
      <c r="ELF297" s="80"/>
      <c r="ELG297" s="80"/>
      <c r="ELH297" s="80"/>
      <c r="ELI297" s="80"/>
      <c r="ELJ297" s="80"/>
      <c r="ELK297" s="80"/>
      <c r="ELL297" s="80"/>
      <c r="ELM297" s="80"/>
      <c r="ELN297" s="80"/>
      <c r="ELO297" s="80"/>
      <c r="ELP297" s="80"/>
      <c r="ELQ297" s="80"/>
      <c r="ELR297" s="80"/>
      <c r="ELS297" s="80"/>
      <c r="ELT297" s="80"/>
      <c r="ELU297" s="80"/>
      <c r="ELV297" s="80"/>
      <c r="ELW297" s="80"/>
      <c r="ELX297" s="80"/>
      <c r="ELY297" s="80"/>
      <c r="ELZ297" s="80"/>
      <c r="EMA297" s="80"/>
      <c r="EMB297" s="80"/>
      <c r="EMC297" s="80"/>
      <c r="EMD297" s="80"/>
      <c r="EME297" s="80"/>
      <c r="EMF297" s="80"/>
      <c r="EMG297" s="80"/>
      <c r="EMH297" s="80"/>
      <c r="EMI297" s="80"/>
      <c r="EMJ297" s="80"/>
      <c r="EMK297" s="80"/>
      <c r="EML297" s="80"/>
      <c r="EMM297" s="80"/>
      <c r="EMN297" s="80"/>
      <c r="EMO297" s="80"/>
      <c r="EMP297" s="80"/>
      <c r="EMQ297" s="80"/>
      <c r="EMR297" s="80"/>
      <c r="EMS297" s="80"/>
      <c r="EMT297" s="80"/>
      <c r="EMU297" s="80"/>
      <c r="EMV297" s="80"/>
      <c r="EMW297" s="80"/>
      <c r="EMX297" s="80"/>
      <c r="EMY297" s="80"/>
      <c r="EMZ297" s="80"/>
      <c r="ENA297" s="80"/>
      <c r="ENB297" s="80"/>
      <c r="ENC297" s="80"/>
      <c r="END297" s="80"/>
      <c r="ENE297" s="80"/>
      <c r="ENF297" s="80"/>
      <c r="ENG297" s="80"/>
      <c r="ENH297" s="80"/>
      <c r="ENI297" s="80"/>
      <c r="ENJ297" s="80"/>
      <c r="ENK297" s="80"/>
      <c r="ENL297" s="80"/>
      <c r="ENM297" s="80"/>
      <c r="ENN297" s="80"/>
      <c r="ENO297" s="80"/>
      <c r="ENP297" s="80"/>
      <c r="ENQ297" s="80"/>
      <c r="ENR297" s="80"/>
      <c r="ENS297" s="80"/>
      <c r="ENT297" s="80"/>
      <c r="ENU297" s="80"/>
      <c r="ENV297" s="80"/>
      <c r="ENW297" s="80"/>
      <c r="ENX297" s="80"/>
      <c r="ENY297" s="80"/>
      <c r="ENZ297" s="80"/>
      <c r="EOA297" s="80"/>
      <c r="EOB297" s="80"/>
      <c r="EOC297" s="80"/>
      <c r="EOD297" s="80"/>
      <c r="EOE297" s="80"/>
      <c r="EOF297" s="80"/>
      <c r="EOG297" s="80"/>
      <c r="EOH297" s="80"/>
      <c r="EOI297" s="80"/>
      <c r="EOJ297" s="80"/>
      <c r="EOK297" s="80"/>
      <c r="EOL297" s="80"/>
      <c r="EOM297" s="80"/>
      <c r="EON297" s="80"/>
      <c r="EOO297" s="80"/>
      <c r="EOP297" s="80"/>
      <c r="EOQ297" s="80"/>
      <c r="EOR297" s="80"/>
      <c r="EOS297" s="80"/>
      <c r="EOT297" s="80"/>
      <c r="EOU297" s="80"/>
      <c r="EOV297" s="80"/>
      <c r="EOW297" s="80"/>
      <c r="EOX297" s="80"/>
      <c r="EOY297" s="80"/>
      <c r="EOZ297" s="80"/>
      <c r="EPA297" s="80"/>
      <c r="EPB297" s="80"/>
      <c r="EPC297" s="80"/>
      <c r="EPD297" s="80"/>
      <c r="EPE297" s="80"/>
      <c r="EPF297" s="80"/>
      <c r="EPG297" s="80"/>
      <c r="EPH297" s="80"/>
      <c r="EPI297" s="80"/>
      <c r="EPJ297" s="80"/>
      <c r="EPK297" s="80"/>
      <c r="EPL297" s="80"/>
      <c r="EPM297" s="80"/>
      <c r="EPN297" s="80"/>
      <c r="EPO297" s="80"/>
      <c r="EPP297" s="80"/>
      <c r="EPQ297" s="80"/>
      <c r="EPR297" s="80"/>
      <c r="EPS297" s="80"/>
      <c r="EPT297" s="80"/>
      <c r="EPU297" s="80"/>
      <c r="EPV297" s="80"/>
      <c r="EPW297" s="80"/>
      <c r="EPX297" s="80"/>
      <c r="EPY297" s="80"/>
      <c r="EPZ297" s="80"/>
      <c r="EQA297" s="80"/>
      <c r="EQB297" s="80"/>
      <c r="EQC297" s="80"/>
      <c r="EQD297" s="80"/>
      <c r="EQE297" s="80"/>
      <c r="EQF297" s="80"/>
      <c r="EQG297" s="80"/>
      <c r="EQH297" s="80"/>
      <c r="EQI297" s="80"/>
      <c r="EQJ297" s="80"/>
      <c r="EQK297" s="80"/>
      <c r="EQL297" s="80"/>
      <c r="EQM297" s="80"/>
      <c r="EQN297" s="80"/>
      <c r="EQO297" s="80"/>
      <c r="EQP297" s="80"/>
      <c r="EQQ297" s="80"/>
      <c r="EQR297" s="80"/>
      <c r="EQS297" s="80"/>
      <c r="EQT297" s="80"/>
      <c r="EQU297" s="80"/>
      <c r="EQV297" s="80"/>
      <c r="EQW297" s="80"/>
      <c r="EQX297" s="80"/>
      <c r="EQY297" s="80"/>
      <c r="EQZ297" s="80"/>
      <c r="ERA297" s="80"/>
      <c r="ERB297" s="80"/>
      <c r="ERC297" s="80"/>
      <c r="ERD297" s="80"/>
      <c r="ERE297" s="80"/>
      <c r="ERF297" s="80"/>
      <c r="ERG297" s="80"/>
      <c r="ERH297" s="80"/>
      <c r="ERI297" s="80"/>
      <c r="ERJ297" s="80"/>
      <c r="ERK297" s="80"/>
      <c r="ERL297" s="80"/>
      <c r="ERM297" s="80"/>
      <c r="ERN297" s="80"/>
      <c r="ERO297" s="80"/>
      <c r="ERP297" s="80"/>
      <c r="ERQ297" s="80"/>
      <c r="ERR297" s="80"/>
      <c r="ERS297" s="80"/>
      <c r="ERT297" s="80"/>
      <c r="ERU297" s="80"/>
      <c r="ERV297" s="80"/>
      <c r="ERW297" s="80"/>
      <c r="ERX297" s="80"/>
      <c r="ERY297" s="80"/>
      <c r="ERZ297" s="80"/>
      <c r="ESA297" s="80"/>
      <c r="ESB297" s="80"/>
      <c r="ESC297" s="80"/>
      <c r="ESD297" s="80"/>
      <c r="ESE297" s="80"/>
      <c r="ESF297" s="80"/>
      <c r="ESG297" s="80"/>
      <c r="ESH297" s="80"/>
      <c r="ESI297" s="80"/>
      <c r="ESJ297" s="80"/>
      <c r="ESK297" s="80"/>
      <c r="ESL297" s="80"/>
      <c r="ESM297" s="80"/>
      <c r="ESN297" s="80"/>
      <c r="ESO297" s="80"/>
      <c r="ESP297" s="80"/>
      <c r="ESQ297" s="80"/>
      <c r="ESR297" s="80"/>
      <c r="ESS297" s="80"/>
      <c r="EST297" s="80"/>
      <c r="ESU297" s="80"/>
      <c r="ESV297" s="80"/>
      <c r="ESW297" s="80"/>
      <c r="ESX297" s="80"/>
      <c r="ESY297" s="80"/>
      <c r="ESZ297" s="80"/>
      <c r="ETA297" s="80"/>
      <c r="ETB297" s="80"/>
      <c r="ETC297" s="80"/>
      <c r="ETD297" s="80"/>
      <c r="ETE297" s="80"/>
      <c r="ETF297" s="80"/>
      <c r="ETG297" s="80"/>
      <c r="ETH297" s="80"/>
      <c r="ETI297" s="80"/>
      <c r="ETJ297" s="80"/>
      <c r="ETK297" s="80"/>
      <c r="ETL297" s="80"/>
      <c r="ETM297" s="80"/>
      <c r="ETN297" s="80"/>
      <c r="ETO297" s="80"/>
      <c r="ETP297" s="80"/>
      <c r="ETQ297" s="80"/>
      <c r="ETR297" s="80"/>
      <c r="ETS297" s="80"/>
      <c r="ETT297" s="80"/>
      <c r="ETU297" s="80"/>
      <c r="ETV297" s="80"/>
      <c r="ETW297" s="80"/>
      <c r="ETX297" s="80"/>
      <c r="ETY297" s="80"/>
      <c r="ETZ297" s="80"/>
      <c r="EUA297" s="80"/>
      <c r="EUB297" s="80"/>
      <c r="EUC297" s="80"/>
      <c r="EUD297" s="80"/>
      <c r="EUE297" s="80"/>
      <c r="EUF297" s="80"/>
      <c r="EUG297" s="80"/>
      <c r="EUH297" s="80"/>
      <c r="EUI297" s="80"/>
      <c r="EUJ297" s="80"/>
      <c r="EUK297" s="80"/>
      <c r="EUL297" s="80"/>
      <c r="EUM297" s="80"/>
      <c r="EUN297" s="80"/>
      <c r="EUO297" s="80"/>
      <c r="EUP297" s="80"/>
      <c r="EUQ297" s="80"/>
      <c r="EUR297" s="80"/>
      <c r="EUS297" s="80"/>
      <c r="EUT297" s="80"/>
      <c r="EUU297" s="80"/>
      <c r="EUV297" s="80"/>
      <c r="EUW297" s="80"/>
      <c r="EUX297" s="80"/>
      <c r="EUY297" s="80"/>
      <c r="EUZ297" s="80"/>
      <c r="EVA297" s="80"/>
      <c r="EVB297" s="80"/>
      <c r="EVC297" s="80"/>
      <c r="EVD297" s="80"/>
      <c r="EVE297" s="80"/>
      <c r="EVF297" s="80"/>
      <c r="EVG297" s="80"/>
      <c r="EVH297" s="80"/>
      <c r="EVI297" s="80"/>
      <c r="EVJ297" s="80"/>
      <c r="EVK297" s="80"/>
      <c r="EVL297" s="80"/>
      <c r="EVM297" s="80"/>
      <c r="EVN297" s="80"/>
      <c r="EVO297" s="80"/>
      <c r="EVP297" s="80"/>
      <c r="EVQ297" s="80"/>
      <c r="EVR297" s="80"/>
      <c r="EVS297" s="80"/>
      <c r="EVT297" s="80"/>
      <c r="EVU297" s="80"/>
      <c r="EVV297" s="80"/>
      <c r="EVW297" s="80"/>
      <c r="EVX297" s="80"/>
      <c r="EVY297" s="80"/>
      <c r="EVZ297" s="80"/>
      <c r="EWA297" s="80"/>
      <c r="EWB297" s="80"/>
      <c r="EWC297" s="80"/>
      <c r="EWD297" s="80"/>
      <c r="EWE297" s="80"/>
      <c r="EWF297" s="80"/>
      <c r="EWG297" s="80"/>
      <c r="EWH297" s="80"/>
      <c r="EWI297" s="80"/>
      <c r="EWJ297" s="80"/>
      <c r="EWK297" s="80"/>
      <c r="EWL297" s="80"/>
      <c r="EWM297" s="80"/>
      <c r="EWN297" s="80"/>
      <c r="EWO297" s="80"/>
      <c r="EWP297" s="80"/>
      <c r="EWQ297" s="80"/>
      <c r="EWR297" s="80"/>
      <c r="EWS297" s="80"/>
      <c r="EWT297" s="80"/>
      <c r="EWU297" s="80"/>
      <c r="EWV297" s="80"/>
      <c r="EWW297" s="80"/>
      <c r="EWX297" s="80"/>
      <c r="EWY297" s="80"/>
      <c r="EWZ297" s="80"/>
      <c r="EXA297" s="80"/>
      <c r="EXB297" s="80"/>
      <c r="EXC297" s="80"/>
      <c r="EXD297" s="80"/>
      <c r="EXE297" s="80"/>
      <c r="EXF297" s="80"/>
      <c r="EXG297" s="80"/>
      <c r="EXH297" s="80"/>
      <c r="EXI297" s="80"/>
      <c r="EXJ297" s="80"/>
      <c r="EXK297" s="80"/>
      <c r="EXL297" s="80"/>
      <c r="EXM297" s="80"/>
      <c r="EXN297" s="80"/>
      <c r="EXO297" s="80"/>
      <c r="EXP297" s="80"/>
      <c r="EXQ297" s="80"/>
      <c r="EXR297" s="80"/>
      <c r="EXS297" s="80"/>
      <c r="EXT297" s="80"/>
      <c r="EXU297" s="80"/>
      <c r="EXV297" s="80"/>
      <c r="EXW297" s="80"/>
      <c r="EXX297" s="80"/>
      <c r="EXY297" s="80"/>
      <c r="EXZ297" s="80"/>
      <c r="EYA297" s="80"/>
      <c r="EYB297" s="80"/>
      <c r="EYC297" s="80"/>
      <c r="EYD297" s="80"/>
      <c r="EYE297" s="80"/>
      <c r="EYF297" s="80"/>
      <c r="EYG297" s="80"/>
      <c r="EYH297" s="80"/>
      <c r="EYI297" s="80"/>
      <c r="EYJ297" s="80"/>
      <c r="EYK297" s="80"/>
      <c r="EYL297" s="80"/>
      <c r="EYM297" s="80"/>
      <c r="EYN297" s="80"/>
      <c r="EYO297" s="80"/>
      <c r="EYP297" s="80"/>
      <c r="EYQ297" s="80"/>
      <c r="EYR297" s="80"/>
      <c r="EYS297" s="80"/>
      <c r="EYT297" s="80"/>
      <c r="EYU297" s="80"/>
      <c r="EYV297" s="80"/>
      <c r="EYW297" s="80"/>
      <c r="EYX297" s="80"/>
      <c r="EYY297" s="80"/>
      <c r="EYZ297" s="80"/>
      <c r="EZA297" s="80"/>
      <c r="EZB297" s="80"/>
      <c r="EZC297" s="80"/>
      <c r="EZD297" s="80"/>
      <c r="EZE297" s="80"/>
      <c r="EZF297" s="80"/>
      <c r="EZG297" s="80"/>
      <c r="EZH297" s="80"/>
      <c r="EZI297" s="80"/>
      <c r="EZJ297" s="80"/>
      <c r="EZK297" s="80"/>
      <c r="EZL297" s="80"/>
      <c r="EZM297" s="80"/>
      <c r="EZN297" s="80"/>
      <c r="EZO297" s="80"/>
      <c r="EZP297" s="80"/>
      <c r="EZQ297" s="80"/>
      <c r="EZR297" s="80"/>
      <c r="EZS297" s="80"/>
      <c r="EZT297" s="80"/>
      <c r="EZU297" s="80"/>
      <c r="EZV297" s="80"/>
      <c r="EZW297" s="80"/>
      <c r="EZX297" s="80"/>
      <c r="EZY297" s="80"/>
      <c r="EZZ297" s="80"/>
      <c r="FAA297" s="80"/>
      <c r="FAB297" s="80"/>
      <c r="FAC297" s="80"/>
      <c r="FAD297" s="80"/>
      <c r="FAE297" s="80"/>
      <c r="FAF297" s="80"/>
      <c r="FAG297" s="80"/>
      <c r="FAH297" s="80"/>
      <c r="FAI297" s="80"/>
      <c r="FAJ297" s="80"/>
      <c r="FAK297" s="80"/>
      <c r="FAL297" s="80"/>
      <c r="FAM297" s="80"/>
      <c r="FAN297" s="80"/>
      <c r="FAO297" s="80"/>
      <c r="FAP297" s="80"/>
      <c r="FAQ297" s="80"/>
      <c r="FAR297" s="80"/>
      <c r="FAS297" s="80"/>
      <c r="FAT297" s="80"/>
      <c r="FAU297" s="80"/>
      <c r="FAV297" s="80"/>
      <c r="FAW297" s="80"/>
      <c r="FAX297" s="80"/>
      <c r="FAY297" s="80"/>
      <c r="FAZ297" s="80"/>
      <c r="FBA297" s="80"/>
      <c r="FBB297" s="80"/>
      <c r="FBC297" s="80"/>
      <c r="FBD297" s="80"/>
      <c r="FBE297" s="80"/>
      <c r="FBF297" s="80"/>
      <c r="FBG297" s="80"/>
      <c r="FBH297" s="80"/>
      <c r="FBI297" s="80"/>
      <c r="FBJ297" s="80"/>
      <c r="FBK297" s="80"/>
      <c r="FBL297" s="80"/>
      <c r="FBM297" s="80"/>
      <c r="FBN297" s="80"/>
      <c r="FBO297" s="80"/>
      <c r="FBP297" s="80"/>
      <c r="FBQ297" s="80"/>
      <c r="FBR297" s="80"/>
      <c r="FBS297" s="80"/>
      <c r="FBT297" s="80"/>
      <c r="FBU297" s="80"/>
      <c r="FBV297" s="80"/>
      <c r="FBW297" s="80"/>
      <c r="FBX297" s="80"/>
      <c r="FBY297" s="80"/>
      <c r="FBZ297" s="80"/>
      <c r="FCA297" s="80"/>
      <c r="FCB297" s="80"/>
      <c r="FCC297" s="80"/>
      <c r="FCD297" s="80"/>
      <c r="FCE297" s="80"/>
      <c r="FCF297" s="80"/>
      <c r="FCG297" s="80"/>
      <c r="FCH297" s="80"/>
      <c r="FCI297" s="80"/>
      <c r="FCJ297" s="80"/>
      <c r="FCK297" s="80"/>
      <c r="FCL297" s="80"/>
      <c r="FCM297" s="80"/>
      <c r="FCN297" s="80"/>
      <c r="FCO297" s="80"/>
      <c r="FCP297" s="80"/>
      <c r="FCQ297" s="80"/>
      <c r="FCR297" s="80"/>
      <c r="FCS297" s="80"/>
      <c r="FCT297" s="80"/>
      <c r="FCU297" s="80"/>
      <c r="FCV297" s="80"/>
      <c r="FCW297" s="80"/>
      <c r="FCX297" s="80"/>
      <c r="FCY297" s="80"/>
      <c r="FCZ297" s="80"/>
      <c r="FDA297" s="80"/>
      <c r="FDB297" s="80"/>
      <c r="FDC297" s="80"/>
      <c r="FDD297" s="80"/>
      <c r="FDE297" s="80"/>
      <c r="FDF297" s="80"/>
      <c r="FDG297" s="80"/>
      <c r="FDH297" s="80"/>
      <c r="FDI297" s="80"/>
      <c r="FDJ297" s="80"/>
      <c r="FDK297" s="80"/>
      <c r="FDL297" s="80"/>
      <c r="FDM297" s="80"/>
      <c r="FDN297" s="80"/>
      <c r="FDO297" s="80"/>
      <c r="FDP297" s="80"/>
      <c r="FDQ297" s="80"/>
      <c r="FDR297" s="80"/>
      <c r="FDS297" s="80"/>
      <c r="FDT297" s="80"/>
      <c r="FDU297" s="80"/>
      <c r="FDV297" s="80"/>
      <c r="FDW297" s="80"/>
      <c r="FDX297" s="80"/>
      <c r="FDY297" s="80"/>
      <c r="FDZ297" s="80"/>
      <c r="FEA297" s="80"/>
      <c r="FEB297" s="80"/>
      <c r="FEC297" s="80"/>
      <c r="FED297" s="80"/>
      <c r="FEE297" s="80"/>
      <c r="FEF297" s="80"/>
      <c r="FEG297" s="80"/>
      <c r="FEH297" s="80"/>
      <c r="FEI297" s="80"/>
      <c r="FEJ297" s="80"/>
      <c r="FEK297" s="80"/>
      <c r="FEL297" s="80"/>
      <c r="FEM297" s="80"/>
      <c r="FEN297" s="80"/>
      <c r="FEO297" s="80"/>
      <c r="FEP297" s="80"/>
      <c r="FEQ297" s="80"/>
      <c r="FER297" s="80"/>
      <c r="FES297" s="80"/>
      <c r="FET297" s="80"/>
      <c r="FEU297" s="80"/>
      <c r="FEV297" s="80"/>
      <c r="FEW297" s="80"/>
      <c r="FEX297" s="80"/>
      <c r="FEY297" s="80"/>
      <c r="FEZ297" s="80"/>
      <c r="FFA297" s="80"/>
      <c r="FFB297" s="80"/>
      <c r="FFC297" s="80"/>
      <c r="FFD297" s="80"/>
      <c r="FFE297" s="80"/>
      <c r="FFF297" s="80"/>
      <c r="FFG297" s="80"/>
      <c r="FFH297" s="80"/>
      <c r="FFI297" s="80"/>
      <c r="FFJ297" s="80"/>
      <c r="FFK297" s="80"/>
      <c r="FFL297" s="80"/>
      <c r="FFM297" s="80"/>
      <c r="FFN297" s="80"/>
      <c r="FFO297" s="80"/>
      <c r="FFP297" s="80"/>
      <c r="FFQ297" s="80"/>
      <c r="FFR297" s="80"/>
      <c r="FFS297" s="80"/>
      <c r="FFT297" s="80"/>
      <c r="FFU297" s="80"/>
      <c r="FFV297" s="80"/>
      <c r="FFW297" s="80"/>
      <c r="FFX297" s="80"/>
      <c r="FFY297" s="80"/>
      <c r="FFZ297" s="80"/>
      <c r="FGA297" s="80"/>
      <c r="FGB297" s="80"/>
      <c r="FGC297" s="80"/>
      <c r="FGD297" s="80"/>
      <c r="FGE297" s="80"/>
      <c r="FGF297" s="80"/>
      <c r="FGG297" s="80"/>
      <c r="FGH297" s="80"/>
      <c r="FGI297" s="80"/>
      <c r="FGJ297" s="80"/>
      <c r="FGK297" s="80"/>
      <c r="FGL297" s="80"/>
      <c r="FGM297" s="80"/>
      <c r="FGN297" s="80"/>
      <c r="FGO297" s="80"/>
      <c r="FGP297" s="80"/>
      <c r="FGQ297" s="80"/>
      <c r="FGR297" s="80"/>
      <c r="FGS297" s="80"/>
      <c r="FGT297" s="80"/>
      <c r="FGU297" s="80"/>
      <c r="FGV297" s="80"/>
      <c r="FGW297" s="80"/>
      <c r="FGX297" s="80"/>
      <c r="FGY297" s="80"/>
      <c r="FGZ297" s="80"/>
      <c r="FHA297" s="80"/>
      <c r="FHB297" s="80"/>
      <c r="FHC297" s="80"/>
      <c r="FHD297" s="80"/>
      <c r="FHE297" s="80"/>
      <c r="FHF297" s="80"/>
      <c r="FHG297" s="80"/>
      <c r="FHH297" s="80"/>
      <c r="FHI297" s="80"/>
      <c r="FHJ297" s="80"/>
      <c r="FHK297" s="80"/>
      <c r="FHL297" s="80"/>
      <c r="FHM297" s="80"/>
      <c r="FHN297" s="80"/>
      <c r="FHO297" s="80"/>
      <c r="FHP297" s="80"/>
      <c r="FHQ297" s="80"/>
      <c r="FHR297" s="80"/>
      <c r="FHS297" s="80"/>
      <c r="FHT297" s="80"/>
      <c r="FHU297" s="80"/>
      <c r="FHV297" s="80"/>
      <c r="FHW297" s="80"/>
      <c r="FHX297" s="80"/>
      <c r="FHY297" s="80"/>
      <c r="FHZ297" s="80"/>
      <c r="FIA297" s="80"/>
      <c r="FIB297" s="80"/>
      <c r="FIC297" s="80"/>
      <c r="FID297" s="80"/>
      <c r="FIE297" s="80"/>
      <c r="FIF297" s="80"/>
      <c r="FIG297" s="80"/>
      <c r="FIH297" s="80"/>
      <c r="FII297" s="80"/>
      <c r="FIJ297" s="80"/>
      <c r="FIK297" s="80"/>
      <c r="FIL297" s="80"/>
      <c r="FIM297" s="80"/>
      <c r="FIN297" s="80"/>
      <c r="FIO297" s="80"/>
      <c r="FIP297" s="80"/>
      <c r="FIQ297" s="80"/>
      <c r="FIR297" s="80"/>
      <c r="FIS297" s="80"/>
      <c r="FIT297" s="80"/>
      <c r="FIU297" s="80"/>
      <c r="FIV297" s="80"/>
      <c r="FIW297" s="80"/>
      <c r="FIX297" s="80"/>
      <c r="FIY297" s="80"/>
      <c r="FIZ297" s="80"/>
      <c r="FJA297" s="80"/>
      <c r="FJB297" s="80"/>
      <c r="FJC297" s="80"/>
      <c r="FJD297" s="80"/>
      <c r="FJE297" s="80"/>
      <c r="FJF297" s="80"/>
      <c r="FJG297" s="80"/>
      <c r="FJH297" s="80"/>
      <c r="FJI297" s="80"/>
      <c r="FJJ297" s="80"/>
      <c r="FJK297" s="80"/>
      <c r="FJL297" s="80"/>
      <c r="FJM297" s="80"/>
      <c r="FJN297" s="80"/>
      <c r="FJO297" s="80"/>
      <c r="FJP297" s="80"/>
      <c r="FJQ297" s="80"/>
      <c r="FJR297" s="80"/>
      <c r="FJS297" s="80"/>
      <c r="FJT297" s="80"/>
      <c r="FJU297" s="80"/>
      <c r="FJV297" s="80"/>
      <c r="FJW297" s="80"/>
      <c r="FJX297" s="80"/>
      <c r="FJY297" s="80"/>
      <c r="FJZ297" s="80"/>
      <c r="FKA297" s="80"/>
      <c r="FKB297" s="80"/>
      <c r="FKC297" s="80"/>
      <c r="FKD297" s="80"/>
      <c r="FKE297" s="80"/>
      <c r="FKF297" s="80"/>
      <c r="FKG297" s="80"/>
      <c r="FKH297" s="80"/>
      <c r="FKI297" s="80"/>
      <c r="FKJ297" s="80"/>
      <c r="FKK297" s="80"/>
      <c r="FKL297" s="80"/>
      <c r="FKM297" s="80"/>
      <c r="FKN297" s="80"/>
      <c r="FKO297" s="80"/>
      <c r="FKP297" s="80"/>
      <c r="FKQ297" s="80"/>
      <c r="FKR297" s="80"/>
      <c r="FKS297" s="80"/>
      <c r="FKT297" s="80"/>
      <c r="FKU297" s="80"/>
      <c r="FKV297" s="80"/>
      <c r="FKW297" s="80"/>
      <c r="FKX297" s="80"/>
      <c r="FKY297" s="80"/>
      <c r="FKZ297" s="80"/>
      <c r="FLA297" s="80"/>
      <c r="FLB297" s="80"/>
      <c r="FLC297" s="80"/>
      <c r="FLD297" s="80"/>
      <c r="FLE297" s="80"/>
      <c r="FLF297" s="80"/>
      <c r="FLG297" s="80"/>
      <c r="FLH297" s="80"/>
      <c r="FLI297" s="80"/>
      <c r="FLJ297" s="80"/>
      <c r="FLK297" s="80"/>
      <c r="FLL297" s="80"/>
      <c r="FLM297" s="80"/>
      <c r="FLN297" s="80"/>
      <c r="FLO297" s="80"/>
      <c r="FLP297" s="80"/>
      <c r="FLQ297" s="80"/>
      <c r="FLR297" s="80"/>
      <c r="FLS297" s="80"/>
      <c r="FLT297" s="80"/>
      <c r="FLU297" s="80"/>
      <c r="FLV297" s="80"/>
      <c r="FLW297" s="80"/>
      <c r="FLX297" s="80"/>
      <c r="FLY297" s="80"/>
      <c r="FLZ297" s="80"/>
      <c r="FMA297" s="80"/>
      <c r="FMB297" s="80"/>
      <c r="FMC297" s="80"/>
      <c r="FMD297" s="80"/>
      <c r="FME297" s="80"/>
      <c r="FMF297" s="80"/>
      <c r="FMG297" s="80"/>
      <c r="FMH297" s="80"/>
      <c r="FMI297" s="80"/>
      <c r="FMJ297" s="80"/>
      <c r="FMK297" s="80"/>
      <c r="FML297" s="80"/>
      <c r="FMM297" s="80"/>
      <c r="FMN297" s="80"/>
      <c r="FMO297" s="80"/>
      <c r="FMP297" s="80"/>
      <c r="FMQ297" s="80"/>
      <c r="FMR297" s="80"/>
      <c r="FMS297" s="80"/>
      <c r="FMT297" s="80"/>
      <c r="FMU297" s="80"/>
      <c r="FMV297" s="80"/>
      <c r="FMW297" s="80"/>
      <c r="FMX297" s="80"/>
      <c r="FMY297" s="80"/>
      <c r="FMZ297" s="80"/>
      <c r="FNA297" s="80"/>
      <c r="FNB297" s="80"/>
      <c r="FNC297" s="80"/>
      <c r="FND297" s="80"/>
      <c r="FNE297" s="80"/>
      <c r="FNF297" s="80"/>
      <c r="FNG297" s="80"/>
      <c r="FNH297" s="80"/>
      <c r="FNI297" s="80"/>
      <c r="FNJ297" s="80"/>
      <c r="FNK297" s="80"/>
      <c r="FNL297" s="80"/>
      <c r="FNM297" s="80"/>
      <c r="FNN297" s="80"/>
      <c r="FNO297" s="80"/>
      <c r="FNP297" s="80"/>
      <c r="FNQ297" s="80"/>
      <c r="FNR297" s="80"/>
      <c r="FNS297" s="80"/>
      <c r="FNT297" s="80"/>
      <c r="FNU297" s="80"/>
      <c r="FNV297" s="80"/>
      <c r="FNW297" s="80"/>
      <c r="FNX297" s="80"/>
      <c r="FNY297" s="80"/>
      <c r="FNZ297" s="80"/>
      <c r="FOA297" s="80"/>
      <c r="FOB297" s="80"/>
      <c r="FOC297" s="80"/>
      <c r="FOD297" s="80"/>
      <c r="FOE297" s="80"/>
      <c r="FOF297" s="80"/>
      <c r="FOG297" s="80"/>
      <c r="FOH297" s="80"/>
      <c r="FOI297" s="80"/>
      <c r="FOJ297" s="80"/>
      <c r="FOK297" s="80"/>
      <c r="FOL297" s="80"/>
      <c r="FOM297" s="80"/>
      <c r="FON297" s="80"/>
      <c r="FOO297" s="80"/>
      <c r="FOP297" s="80"/>
      <c r="FOQ297" s="80"/>
      <c r="FOR297" s="80"/>
      <c r="FOS297" s="80"/>
      <c r="FOT297" s="80"/>
      <c r="FOU297" s="80"/>
      <c r="FOV297" s="80"/>
      <c r="FOW297" s="80"/>
      <c r="FOX297" s="80"/>
      <c r="FOY297" s="80"/>
      <c r="FOZ297" s="80"/>
      <c r="FPA297" s="80"/>
      <c r="FPB297" s="80"/>
      <c r="FPC297" s="80"/>
      <c r="FPD297" s="80"/>
      <c r="FPE297" s="80"/>
      <c r="FPF297" s="80"/>
      <c r="FPG297" s="80"/>
      <c r="FPH297" s="80"/>
      <c r="FPI297" s="80"/>
      <c r="FPJ297" s="80"/>
      <c r="FPK297" s="80"/>
      <c r="FPL297" s="80"/>
      <c r="FPM297" s="80"/>
      <c r="FPN297" s="80"/>
      <c r="FPO297" s="80"/>
      <c r="FPP297" s="80"/>
      <c r="FPQ297" s="80"/>
      <c r="FPR297" s="80"/>
      <c r="FPS297" s="80"/>
      <c r="FPT297" s="80"/>
      <c r="FPU297" s="80"/>
      <c r="FPV297" s="80"/>
      <c r="FPW297" s="80"/>
      <c r="FPX297" s="80"/>
      <c r="FPY297" s="80"/>
      <c r="FPZ297" s="80"/>
      <c r="FQA297" s="80"/>
      <c r="FQB297" s="80"/>
      <c r="FQC297" s="80"/>
      <c r="FQD297" s="80"/>
      <c r="FQE297" s="80"/>
      <c r="FQF297" s="80"/>
      <c r="FQG297" s="80"/>
      <c r="FQH297" s="80"/>
      <c r="FQI297" s="80"/>
      <c r="FQJ297" s="80"/>
      <c r="FQK297" s="80"/>
      <c r="FQL297" s="80"/>
      <c r="FQM297" s="80"/>
      <c r="FQN297" s="80"/>
      <c r="FQO297" s="80"/>
      <c r="FQP297" s="80"/>
      <c r="FQQ297" s="80"/>
      <c r="FQR297" s="80"/>
      <c r="FQS297" s="80"/>
      <c r="FQT297" s="80"/>
      <c r="FQU297" s="80"/>
      <c r="FQV297" s="80"/>
      <c r="FQW297" s="80"/>
      <c r="FQX297" s="80"/>
      <c r="FQY297" s="80"/>
      <c r="FQZ297" s="80"/>
      <c r="FRA297" s="80"/>
      <c r="FRB297" s="80"/>
      <c r="FRC297" s="80"/>
      <c r="FRD297" s="80"/>
      <c r="FRE297" s="80"/>
      <c r="FRF297" s="80"/>
      <c r="FRG297" s="80"/>
      <c r="FRH297" s="80"/>
      <c r="FRI297" s="80"/>
      <c r="FRJ297" s="80"/>
      <c r="FRK297" s="80"/>
      <c r="FRL297" s="80"/>
      <c r="FRM297" s="80"/>
      <c r="FRN297" s="80"/>
      <c r="FRO297" s="80"/>
      <c r="FRP297" s="80"/>
      <c r="FRQ297" s="80"/>
      <c r="FRR297" s="80"/>
      <c r="FRS297" s="80"/>
      <c r="FRT297" s="80"/>
      <c r="FRU297" s="80"/>
      <c r="FRV297" s="80"/>
      <c r="FRW297" s="80"/>
      <c r="FRX297" s="80"/>
      <c r="FRY297" s="80"/>
      <c r="FRZ297" s="80"/>
      <c r="FSA297" s="80"/>
      <c r="FSB297" s="80"/>
      <c r="FSC297" s="80"/>
      <c r="FSD297" s="80"/>
      <c r="FSE297" s="80"/>
      <c r="FSF297" s="80"/>
      <c r="FSG297" s="80"/>
      <c r="FSH297" s="80"/>
      <c r="FSI297" s="80"/>
      <c r="FSJ297" s="80"/>
      <c r="FSK297" s="80"/>
      <c r="FSL297" s="80"/>
      <c r="FSM297" s="80"/>
      <c r="FSN297" s="80"/>
      <c r="FSO297" s="80"/>
      <c r="FSP297" s="80"/>
      <c r="FSQ297" s="80"/>
      <c r="FSR297" s="80"/>
      <c r="FSS297" s="80"/>
      <c r="FST297" s="80"/>
      <c r="FSU297" s="80"/>
      <c r="FSV297" s="80"/>
      <c r="FSW297" s="80"/>
      <c r="FSX297" s="80"/>
      <c r="FSY297" s="80"/>
      <c r="FSZ297" s="80"/>
      <c r="FTA297" s="80"/>
      <c r="FTB297" s="80"/>
      <c r="FTC297" s="80"/>
      <c r="FTD297" s="80"/>
      <c r="FTE297" s="80"/>
      <c r="FTF297" s="80"/>
      <c r="FTG297" s="80"/>
      <c r="FTH297" s="80"/>
      <c r="FTI297" s="80"/>
      <c r="FTJ297" s="80"/>
      <c r="FTK297" s="80"/>
      <c r="FTL297" s="80"/>
      <c r="FTM297" s="80"/>
      <c r="FTN297" s="80"/>
      <c r="FTO297" s="80"/>
      <c r="FTP297" s="80"/>
      <c r="FTQ297" s="80"/>
      <c r="FTR297" s="80"/>
      <c r="FTS297" s="80"/>
      <c r="FTT297" s="80"/>
      <c r="FTU297" s="80"/>
      <c r="FTV297" s="80"/>
      <c r="FTW297" s="80"/>
      <c r="FTX297" s="80"/>
      <c r="FTY297" s="80"/>
      <c r="FTZ297" s="80"/>
      <c r="FUA297" s="80"/>
      <c r="FUB297" s="80"/>
      <c r="FUC297" s="80"/>
      <c r="FUD297" s="80"/>
      <c r="FUE297" s="80"/>
      <c r="FUF297" s="80"/>
      <c r="FUG297" s="80"/>
      <c r="FUH297" s="80"/>
      <c r="FUI297" s="80"/>
      <c r="FUJ297" s="80"/>
      <c r="FUK297" s="80"/>
      <c r="FUL297" s="80"/>
      <c r="FUM297" s="80"/>
      <c r="FUN297" s="80"/>
      <c r="FUO297" s="80"/>
      <c r="FUP297" s="80"/>
      <c r="FUQ297" s="80"/>
      <c r="FUR297" s="80"/>
      <c r="FUS297" s="80"/>
      <c r="FUT297" s="80"/>
      <c r="FUU297" s="80"/>
      <c r="FUV297" s="80"/>
      <c r="FUW297" s="80"/>
      <c r="FUX297" s="80"/>
      <c r="FUY297" s="80"/>
      <c r="FUZ297" s="80"/>
      <c r="FVA297" s="80"/>
      <c r="FVB297" s="80"/>
      <c r="FVC297" s="80"/>
      <c r="FVD297" s="80"/>
      <c r="FVE297" s="80"/>
      <c r="FVF297" s="80"/>
      <c r="FVG297" s="80"/>
      <c r="FVH297" s="80"/>
      <c r="FVI297" s="80"/>
      <c r="FVJ297" s="80"/>
      <c r="FVK297" s="80"/>
      <c r="FVL297" s="80"/>
      <c r="FVM297" s="80"/>
      <c r="FVN297" s="80"/>
      <c r="FVO297" s="80"/>
      <c r="FVP297" s="80"/>
      <c r="FVQ297" s="80"/>
      <c r="FVR297" s="80"/>
      <c r="FVS297" s="80"/>
      <c r="FVT297" s="80"/>
      <c r="FVU297" s="80"/>
      <c r="FVV297" s="80"/>
      <c r="FVW297" s="80"/>
      <c r="FVX297" s="80"/>
      <c r="FVY297" s="80"/>
      <c r="FVZ297" s="80"/>
      <c r="FWA297" s="80"/>
      <c r="FWB297" s="80"/>
      <c r="FWC297" s="80"/>
      <c r="FWD297" s="80"/>
      <c r="FWE297" s="80"/>
      <c r="FWF297" s="80"/>
      <c r="FWG297" s="80"/>
      <c r="FWH297" s="80"/>
      <c r="FWI297" s="80"/>
      <c r="FWJ297" s="80"/>
      <c r="FWK297" s="80"/>
      <c r="FWL297" s="80"/>
      <c r="FWM297" s="80"/>
      <c r="FWN297" s="80"/>
      <c r="FWO297" s="80"/>
      <c r="FWP297" s="80"/>
      <c r="FWQ297" s="80"/>
      <c r="FWR297" s="80"/>
      <c r="FWS297" s="80"/>
      <c r="FWT297" s="80"/>
      <c r="FWU297" s="80"/>
      <c r="FWV297" s="80"/>
      <c r="FWW297" s="80"/>
      <c r="FWX297" s="80"/>
      <c r="FWY297" s="80"/>
      <c r="FWZ297" s="80"/>
      <c r="FXA297" s="80"/>
      <c r="FXB297" s="80"/>
      <c r="FXC297" s="80"/>
      <c r="FXD297" s="80"/>
      <c r="FXE297" s="80"/>
      <c r="FXF297" s="80"/>
      <c r="FXG297" s="80"/>
      <c r="FXH297" s="80"/>
      <c r="FXI297" s="80"/>
      <c r="FXJ297" s="80"/>
      <c r="FXK297" s="80"/>
      <c r="FXL297" s="80"/>
      <c r="FXM297" s="80"/>
      <c r="FXN297" s="80"/>
      <c r="FXO297" s="80"/>
      <c r="FXP297" s="80"/>
      <c r="FXQ297" s="80"/>
      <c r="FXR297" s="80"/>
      <c r="FXS297" s="80"/>
      <c r="FXT297" s="80"/>
      <c r="FXU297" s="80"/>
      <c r="FXV297" s="80"/>
      <c r="FXW297" s="80"/>
      <c r="FXX297" s="80"/>
      <c r="FXY297" s="80"/>
      <c r="FXZ297" s="80"/>
      <c r="FYA297" s="80"/>
      <c r="FYB297" s="80"/>
      <c r="FYC297" s="80"/>
      <c r="FYD297" s="80"/>
      <c r="FYE297" s="80"/>
      <c r="FYF297" s="80"/>
      <c r="FYG297" s="80"/>
      <c r="FYH297" s="80"/>
      <c r="FYI297" s="80"/>
      <c r="FYJ297" s="80"/>
      <c r="FYK297" s="80"/>
      <c r="FYL297" s="80"/>
      <c r="FYM297" s="80"/>
      <c r="FYN297" s="80"/>
      <c r="FYO297" s="80"/>
      <c r="FYP297" s="80"/>
      <c r="FYQ297" s="80"/>
      <c r="FYR297" s="80"/>
      <c r="FYS297" s="80"/>
      <c r="FYT297" s="80"/>
      <c r="FYU297" s="80"/>
      <c r="FYV297" s="80"/>
      <c r="FYW297" s="80"/>
      <c r="FYX297" s="80"/>
      <c r="FYY297" s="80"/>
      <c r="FYZ297" s="80"/>
      <c r="FZA297" s="80"/>
      <c r="FZB297" s="80"/>
      <c r="FZC297" s="80"/>
      <c r="FZD297" s="80"/>
      <c r="FZE297" s="80"/>
      <c r="FZF297" s="80"/>
      <c r="FZG297" s="80"/>
      <c r="FZH297" s="80"/>
      <c r="FZI297" s="80"/>
      <c r="FZJ297" s="80"/>
      <c r="FZK297" s="80"/>
      <c r="FZL297" s="80"/>
      <c r="FZM297" s="80"/>
      <c r="FZN297" s="80"/>
      <c r="FZO297" s="80"/>
      <c r="FZP297" s="80"/>
      <c r="FZQ297" s="80"/>
      <c r="FZR297" s="80"/>
      <c r="FZS297" s="80"/>
      <c r="FZT297" s="80"/>
      <c r="FZU297" s="80"/>
      <c r="FZV297" s="80"/>
      <c r="FZW297" s="80"/>
      <c r="FZX297" s="80"/>
      <c r="FZY297" s="80"/>
      <c r="FZZ297" s="80"/>
      <c r="GAA297" s="80"/>
      <c r="GAB297" s="80"/>
      <c r="GAC297" s="80"/>
      <c r="GAD297" s="80"/>
      <c r="GAE297" s="80"/>
      <c r="GAF297" s="80"/>
      <c r="GAG297" s="80"/>
      <c r="GAH297" s="80"/>
      <c r="GAI297" s="80"/>
      <c r="GAJ297" s="80"/>
      <c r="GAK297" s="80"/>
      <c r="GAL297" s="80"/>
      <c r="GAM297" s="80"/>
      <c r="GAN297" s="80"/>
      <c r="GAO297" s="80"/>
      <c r="GAP297" s="80"/>
      <c r="GAQ297" s="80"/>
      <c r="GAR297" s="80"/>
      <c r="GAS297" s="80"/>
      <c r="GAT297" s="80"/>
      <c r="GAU297" s="80"/>
      <c r="GAV297" s="80"/>
      <c r="GAW297" s="80"/>
      <c r="GAX297" s="80"/>
      <c r="GAY297" s="80"/>
      <c r="GAZ297" s="80"/>
      <c r="GBA297" s="80"/>
      <c r="GBB297" s="80"/>
      <c r="GBC297" s="80"/>
      <c r="GBD297" s="80"/>
      <c r="GBE297" s="80"/>
      <c r="GBF297" s="80"/>
      <c r="GBG297" s="80"/>
      <c r="GBH297" s="80"/>
      <c r="GBI297" s="80"/>
      <c r="GBJ297" s="80"/>
      <c r="GBK297" s="80"/>
      <c r="GBL297" s="80"/>
      <c r="GBM297" s="80"/>
      <c r="GBN297" s="80"/>
      <c r="GBO297" s="80"/>
      <c r="GBP297" s="80"/>
      <c r="GBQ297" s="80"/>
      <c r="GBR297" s="80"/>
      <c r="GBS297" s="80"/>
      <c r="GBT297" s="80"/>
      <c r="GBU297" s="80"/>
      <c r="GBV297" s="80"/>
      <c r="GBW297" s="80"/>
      <c r="GBX297" s="80"/>
      <c r="GBY297" s="80"/>
      <c r="GBZ297" s="80"/>
      <c r="GCA297" s="80"/>
      <c r="GCB297" s="80"/>
      <c r="GCC297" s="80"/>
      <c r="GCD297" s="80"/>
      <c r="GCE297" s="80"/>
      <c r="GCF297" s="80"/>
      <c r="GCG297" s="80"/>
      <c r="GCH297" s="80"/>
      <c r="GCI297" s="80"/>
      <c r="GCJ297" s="80"/>
      <c r="GCK297" s="80"/>
      <c r="GCL297" s="80"/>
      <c r="GCM297" s="80"/>
      <c r="GCN297" s="80"/>
      <c r="GCO297" s="80"/>
      <c r="GCP297" s="80"/>
      <c r="GCQ297" s="80"/>
      <c r="GCR297" s="80"/>
      <c r="GCS297" s="80"/>
      <c r="GCT297" s="80"/>
      <c r="GCU297" s="80"/>
      <c r="GCV297" s="80"/>
      <c r="GCW297" s="80"/>
      <c r="GCX297" s="80"/>
      <c r="GCY297" s="80"/>
      <c r="GCZ297" s="80"/>
      <c r="GDA297" s="80"/>
      <c r="GDB297" s="80"/>
      <c r="GDC297" s="80"/>
      <c r="GDD297" s="80"/>
      <c r="GDE297" s="80"/>
      <c r="GDF297" s="80"/>
      <c r="GDG297" s="80"/>
      <c r="GDH297" s="80"/>
      <c r="GDI297" s="80"/>
      <c r="GDJ297" s="80"/>
      <c r="GDK297" s="80"/>
      <c r="GDL297" s="80"/>
      <c r="GDM297" s="80"/>
      <c r="GDN297" s="80"/>
      <c r="GDO297" s="80"/>
      <c r="GDP297" s="80"/>
      <c r="GDQ297" s="80"/>
      <c r="GDR297" s="80"/>
      <c r="GDS297" s="80"/>
      <c r="GDT297" s="80"/>
      <c r="GDU297" s="80"/>
      <c r="GDV297" s="80"/>
      <c r="GDW297" s="80"/>
      <c r="GDX297" s="80"/>
      <c r="GDY297" s="80"/>
      <c r="GDZ297" s="80"/>
      <c r="GEA297" s="80"/>
      <c r="GEB297" s="80"/>
      <c r="GEC297" s="80"/>
      <c r="GED297" s="80"/>
      <c r="GEE297" s="80"/>
      <c r="GEF297" s="80"/>
      <c r="GEG297" s="80"/>
      <c r="GEH297" s="80"/>
      <c r="GEI297" s="80"/>
      <c r="GEJ297" s="80"/>
      <c r="GEK297" s="80"/>
      <c r="GEL297" s="80"/>
      <c r="GEM297" s="80"/>
      <c r="GEN297" s="80"/>
      <c r="GEO297" s="80"/>
      <c r="GEP297" s="80"/>
      <c r="GEQ297" s="80"/>
      <c r="GER297" s="80"/>
      <c r="GES297" s="80"/>
      <c r="GET297" s="80"/>
      <c r="GEU297" s="80"/>
      <c r="GEV297" s="80"/>
      <c r="GEW297" s="80"/>
      <c r="GEX297" s="80"/>
      <c r="GEY297" s="80"/>
      <c r="GEZ297" s="80"/>
      <c r="GFA297" s="80"/>
      <c r="GFB297" s="80"/>
      <c r="GFC297" s="80"/>
      <c r="GFD297" s="80"/>
      <c r="GFE297" s="80"/>
      <c r="GFF297" s="80"/>
      <c r="GFG297" s="80"/>
      <c r="GFH297" s="80"/>
      <c r="GFI297" s="80"/>
      <c r="GFJ297" s="80"/>
      <c r="GFK297" s="80"/>
      <c r="GFL297" s="80"/>
      <c r="GFM297" s="80"/>
      <c r="GFN297" s="80"/>
      <c r="GFO297" s="80"/>
      <c r="GFP297" s="80"/>
      <c r="GFQ297" s="80"/>
      <c r="GFR297" s="80"/>
      <c r="GFS297" s="80"/>
      <c r="GFT297" s="80"/>
      <c r="GFU297" s="80"/>
      <c r="GFV297" s="80"/>
      <c r="GFW297" s="80"/>
      <c r="GFX297" s="80"/>
      <c r="GFY297" s="80"/>
      <c r="GFZ297" s="80"/>
      <c r="GGA297" s="80"/>
      <c r="GGB297" s="80"/>
      <c r="GGC297" s="80"/>
      <c r="GGD297" s="80"/>
      <c r="GGE297" s="80"/>
      <c r="GGF297" s="80"/>
      <c r="GGG297" s="80"/>
      <c r="GGH297" s="80"/>
      <c r="GGI297" s="80"/>
      <c r="GGJ297" s="80"/>
      <c r="GGK297" s="80"/>
      <c r="GGL297" s="80"/>
      <c r="GGM297" s="80"/>
      <c r="GGN297" s="80"/>
      <c r="GGO297" s="80"/>
      <c r="GGP297" s="80"/>
      <c r="GGQ297" s="80"/>
      <c r="GGR297" s="80"/>
      <c r="GGS297" s="80"/>
      <c r="GGT297" s="80"/>
      <c r="GGU297" s="80"/>
      <c r="GGV297" s="80"/>
      <c r="GGW297" s="80"/>
      <c r="GGX297" s="80"/>
      <c r="GGY297" s="80"/>
      <c r="GGZ297" s="80"/>
      <c r="GHA297" s="80"/>
      <c r="GHB297" s="80"/>
      <c r="GHC297" s="80"/>
      <c r="GHD297" s="80"/>
      <c r="GHE297" s="80"/>
      <c r="GHF297" s="80"/>
      <c r="GHG297" s="80"/>
      <c r="GHH297" s="80"/>
      <c r="GHI297" s="80"/>
      <c r="GHJ297" s="80"/>
      <c r="GHK297" s="80"/>
      <c r="GHL297" s="80"/>
      <c r="GHM297" s="80"/>
      <c r="GHN297" s="80"/>
      <c r="GHO297" s="80"/>
      <c r="GHP297" s="80"/>
      <c r="GHQ297" s="80"/>
      <c r="GHR297" s="80"/>
      <c r="GHS297" s="80"/>
      <c r="GHT297" s="80"/>
      <c r="GHU297" s="80"/>
      <c r="GHV297" s="80"/>
      <c r="GHW297" s="80"/>
      <c r="GHX297" s="80"/>
      <c r="GHY297" s="80"/>
      <c r="GHZ297" s="80"/>
      <c r="GIA297" s="80"/>
      <c r="GIB297" s="80"/>
      <c r="GIC297" s="80"/>
      <c r="GID297" s="80"/>
      <c r="GIE297" s="80"/>
      <c r="GIF297" s="80"/>
      <c r="GIG297" s="80"/>
      <c r="GIH297" s="80"/>
      <c r="GII297" s="80"/>
      <c r="GIJ297" s="80"/>
      <c r="GIK297" s="80"/>
      <c r="GIL297" s="80"/>
      <c r="GIM297" s="80"/>
      <c r="GIN297" s="80"/>
      <c r="GIO297" s="80"/>
      <c r="GIP297" s="80"/>
      <c r="GIQ297" s="80"/>
      <c r="GIR297" s="80"/>
      <c r="GIS297" s="80"/>
      <c r="GIT297" s="80"/>
      <c r="GIU297" s="80"/>
      <c r="GIV297" s="80"/>
      <c r="GIW297" s="80"/>
      <c r="GIX297" s="80"/>
      <c r="GIY297" s="80"/>
      <c r="GIZ297" s="80"/>
      <c r="GJA297" s="80"/>
      <c r="GJB297" s="80"/>
      <c r="GJC297" s="80"/>
      <c r="GJD297" s="80"/>
      <c r="GJE297" s="80"/>
      <c r="GJF297" s="80"/>
      <c r="GJG297" s="80"/>
      <c r="GJH297" s="80"/>
      <c r="GJI297" s="80"/>
      <c r="GJJ297" s="80"/>
      <c r="GJK297" s="80"/>
      <c r="GJL297" s="80"/>
      <c r="GJM297" s="80"/>
      <c r="GJN297" s="80"/>
      <c r="GJO297" s="80"/>
      <c r="GJP297" s="80"/>
      <c r="GJQ297" s="80"/>
      <c r="GJR297" s="80"/>
      <c r="GJS297" s="80"/>
      <c r="GJT297" s="80"/>
      <c r="GJU297" s="80"/>
      <c r="GJV297" s="80"/>
      <c r="GJW297" s="80"/>
      <c r="GJX297" s="80"/>
      <c r="GJY297" s="80"/>
      <c r="GJZ297" s="80"/>
      <c r="GKA297" s="80"/>
      <c r="GKB297" s="80"/>
      <c r="GKC297" s="80"/>
      <c r="GKD297" s="80"/>
      <c r="GKE297" s="80"/>
      <c r="GKF297" s="80"/>
      <c r="GKG297" s="80"/>
      <c r="GKH297" s="80"/>
      <c r="GKI297" s="80"/>
      <c r="GKJ297" s="80"/>
      <c r="GKK297" s="80"/>
      <c r="GKL297" s="80"/>
      <c r="GKM297" s="80"/>
      <c r="GKN297" s="80"/>
      <c r="GKO297" s="80"/>
      <c r="GKP297" s="80"/>
      <c r="GKQ297" s="80"/>
      <c r="GKR297" s="80"/>
      <c r="GKS297" s="80"/>
      <c r="GKT297" s="80"/>
      <c r="GKU297" s="80"/>
      <c r="GKV297" s="80"/>
      <c r="GKW297" s="80"/>
      <c r="GKX297" s="80"/>
      <c r="GKY297" s="80"/>
      <c r="GKZ297" s="80"/>
      <c r="GLA297" s="80"/>
      <c r="GLB297" s="80"/>
      <c r="GLC297" s="80"/>
      <c r="GLD297" s="80"/>
      <c r="GLE297" s="80"/>
      <c r="GLF297" s="80"/>
      <c r="GLG297" s="80"/>
      <c r="GLH297" s="80"/>
      <c r="GLI297" s="80"/>
      <c r="GLJ297" s="80"/>
      <c r="GLK297" s="80"/>
      <c r="GLL297" s="80"/>
      <c r="GLM297" s="80"/>
      <c r="GLN297" s="80"/>
      <c r="GLO297" s="80"/>
      <c r="GLP297" s="80"/>
      <c r="GLQ297" s="80"/>
      <c r="GLR297" s="80"/>
      <c r="GLS297" s="80"/>
      <c r="GLT297" s="80"/>
      <c r="GLU297" s="80"/>
      <c r="GLV297" s="80"/>
      <c r="GLW297" s="80"/>
      <c r="GLX297" s="80"/>
      <c r="GLY297" s="80"/>
      <c r="GLZ297" s="80"/>
      <c r="GMA297" s="80"/>
      <c r="GMB297" s="80"/>
      <c r="GMC297" s="80"/>
      <c r="GMD297" s="80"/>
      <c r="GME297" s="80"/>
      <c r="GMF297" s="80"/>
      <c r="GMG297" s="80"/>
      <c r="GMH297" s="80"/>
      <c r="GMI297" s="80"/>
      <c r="GMJ297" s="80"/>
      <c r="GMK297" s="80"/>
      <c r="GML297" s="80"/>
      <c r="GMM297" s="80"/>
      <c r="GMN297" s="80"/>
      <c r="GMO297" s="80"/>
      <c r="GMP297" s="80"/>
      <c r="GMQ297" s="80"/>
      <c r="GMR297" s="80"/>
      <c r="GMS297" s="80"/>
      <c r="GMT297" s="80"/>
      <c r="GMU297" s="80"/>
      <c r="GMV297" s="80"/>
      <c r="GMW297" s="80"/>
      <c r="GMX297" s="80"/>
      <c r="GMY297" s="80"/>
      <c r="GMZ297" s="80"/>
      <c r="GNA297" s="80"/>
      <c r="GNB297" s="80"/>
      <c r="GNC297" s="80"/>
      <c r="GND297" s="80"/>
      <c r="GNE297" s="80"/>
      <c r="GNF297" s="80"/>
      <c r="GNG297" s="80"/>
      <c r="GNH297" s="80"/>
      <c r="GNI297" s="80"/>
      <c r="GNJ297" s="80"/>
      <c r="GNK297" s="80"/>
      <c r="GNL297" s="80"/>
      <c r="GNM297" s="80"/>
      <c r="GNN297" s="80"/>
      <c r="GNO297" s="80"/>
      <c r="GNP297" s="80"/>
      <c r="GNQ297" s="80"/>
      <c r="GNR297" s="80"/>
      <c r="GNS297" s="80"/>
      <c r="GNT297" s="80"/>
      <c r="GNU297" s="80"/>
      <c r="GNV297" s="80"/>
      <c r="GNW297" s="80"/>
      <c r="GNX297" s="80"/>
      <c r="GNY297" s="80"/>
      <c r="GNZ297" s="80"/>
      <c r="GOA297" s="80"/>
      <c r="GOB297" s="80"/>
      <c r="GOC297" s="80"/>
      <c r="GOD297" s="80"/>
      <c r="GOE297" s="80"/>
      <c r="GOF297" s="80"/>
      <c r="GOG297" s="80"/>
      <c r="GOH297" s="80"/>
      <c r="GOI297" s="80"/>
      <c r="GOJ297" s="80"/>
      <c r="GOK297" s="80"/>
      <c r="GOL297" s="80"/>
      <c r="GOM297" s="80"/>
      <c r="GON297" s="80"/>
      <c r="GOO297" s="80"/>
      <c r="GOP297" s="80"/>
      <c r="GOQ297" s="80"/>
      <c r="GOR297" s="80"/>
      <c r="GOS297" s="80"/>
      <c r="GOT297" s="80"/>
      <c r="GOU297" s="80"/>
      <c r="GOV297" s="80"/>
      <c r="GOW297" s="80"/>
      <c r="GOX297" s="80"/>
      <c r="GOY297" s="80"/>
      <c r="GOZ297" s="80"/>
      <c r="GPA297" s="80"/>
      <c r="GPB297" s="80"/>
      <c r="GPC297" s="80"/>
      <c r="GPD297" s="80"/>
      <c r="GPE297" s="80"/>
      <c r="GPF297" s="80"/>
      <c r="GPG297" s="80"/>
      <c r="GPH297" s="80"/>
      <c r="GPI297" s="80"/>
      <c r="GPJ297" s="80"/>
      <c r="GPK297" s="80"/>
      <c r="GPL297" s="80"/>
      <c r="GPM297" s="80"/>
      <c r="GPN297" s="80"/>
      <c r="GPO297" s="80"/>
      <c r="GPP297" s="80"/>
      <c r="GPQ297" s="80"/>
      <c r="GPR297" s="80"/>
      <c r="GPS297" s="80"/>
      <c r="GPT297" s="80"/>
      <c r="GPU297" s="80"/>
      <c r="GPV297" s="80"/>
      <c r="GPW297" s="80"/>
      <c r="GPX297" s="80"/>
      <c r="GPY297" s="80"/>
      <c r="GPZ297" s="80"/>
      <c r="GQA297" s="80"/>
      <c r="GQB297" s="80"/>
      <c r="GQC297" s="80"/>
      <c r="GQD297" s="80"/>
      <c r="GQE297" s="80"/>
      <c r="GQF297" s="80"/>
      <c r="GQG297" s="80"/>
      <c r="GQH297" s="80"/>
      <c r="GQI297" s="80"/>
      <c r="GQJ297" s="80"/>
      <c r="GQK297" s="80"/>
      <c r="GQL297" s="80"/>
      <c r="GQM297" s="80"/>
      <c r="GQN297" s="80"/>
      <c r="GQO297" s="80"/>
      <c r="GQP297" s="80"/>
      <c r="GQQ297" s="80"/>
      <c r="GQR297" s="80"/>
      <c r="GQS297" s="80"/>
      <c r="GQT297" s="80"/>
      <c r="GQU297" s="80"/>
      <c r="GQV297" s="80"/>
      <c r="GQW297" s="80"/>
      <c r="GQX297" s="80"/>
      <c r="GQY297" s="80"/>
      <c r="GQZ297" s="80"/>
      <c r="GRA297" s="80"/>
      <c r="GRB297" s="80"/>
      <c r="GRC297" s="80"/>
      <c r="GRD297" s="80"/>
      <c r="GRE297" s="80"/>
      <c r="GRF297" s="80"/>
      <c r="GRG297" s="80"/>
      <c r="GRH297" s="80"/>
      <c r="GRI297" s="80"/>
      <c r="GRJ297" s="80"/>
      <c r="GRK297" s="80"/>
      <c r="GRL297" s="80"/>
      <c r="GRM297" s="80"/>
      <c r="GRN297" s="80"/>
      <c r="GRO297" s="80"/>
      <c r="GRP297" s="80"/>
      <c r="GRQ297" s="80"/>
      <c r="GRR297" s="80"/>
      <c r="GRS297" s="80"/>
      <c r="GRT297" s="80"/>
      <c r="GRU297" s="80"/>
      <c r="GRV297" s="80"/>
      <c r="GRW297" s="80"/>
      <c r="GRX297" s="80"/>
      <c r="GRY297" s="80"/>
      <c r="GRZ297" s="80"/>
      <c r="GSA297" s="80"/>
      <c r="GSB297" s="80"/>
      <c r="GSC297" s="80"/>
      <c r="GSD297" s="80"/>
      <c r="GSE297" s="80"/>
      <c r="GSF297" s="80"/>
      <c r="GSG297" s="80"/>
      <c r="GSH297" s="80"/>
      <c r="GSI297" s="80"/>
      <c r="GSJ297" s="80"/>
      <c r="GSK297" s="80"/>
      <c r="GSL297" s="80"/>
      <c r="GSM297" s="80"/>
      <c r="GSN297" s="80"/>
      <c r="GSO297" s="80"/>
      <c r="GSP297" s="80"/>
      <c r="GSQ297" s="80"/>
      <c r="GSR297" s="80"/>
      <c r="GSS297" s="80"/>
      <c r="GST297" s="80"/>
      <c r="GSU297" s="80"/>
      <c r="GSV297" s="80"/>
      <c r="GSW297" s="80"/>
      <c r="GSX297" s="80"/>
      <c r="GSY297" s="80"/>
      <c r="GSZ297" s="80"/>
      <c r="GTA297" s="80"/>
      <c r="GTB297" s="80"/>
      <c r="GTC297" s="80"/>
      <c r="GTD297" s="80"/>
      <c r="GTE297" s="80"/>
      <c r="GTF297" s="80"/>
      <c r="GTG297" s="80"/>
      <c r="GTH297" s="80"/>
      <c r="GTI297" s="80"/>
      <c r="GTJ297" s="80"/>
      <c r="GTK297" s="80"/>
      <c r="GTL297" s="80"/>
      <c r="GTM297" s="80"/>
      <c r="GTN297" s="80"/>
      <c r="GTO297" s="80"/>
      <c r="GTP297" s="80"/>
      <c r="GTQ297" s="80"/>
      <c r="GTR297" s="80"/>
      <c r="GTS297" s="80"/>
      <c r="GTT297" s="80"/>
      <c r="GTU297" s="80"/>
      <c r="GTV297" s="80"/>
      <c r="GTW297" s="80"/>
      <c r="GTX297" s="80"/>
      <c r="GTY297" s="80"/>
      <c r="GTZ297" s="80"/>
      <c r="GUA297" s="80"/>
      <c r="GUB297" s="80"/>
      <c r="GUC297" s="80"/>
      <c r="GUD297" s="80"/>
      <c r="GUE297" s="80"/>
      <c r="GUF297" s="80"/>
      <c r="GUG297" s="80"/>
      <c r="GUH297" s="80"/>
      <c r="GUI297" s="80"/>
      <c r="GUJ297" s="80"/>
      <c r="GUK297" s="80"/>
      <c r="GUL297" s="80"/>
      <c r="GUM297" s="80"/>
      <c r="GUN297" s="80"/>
      <c r="GUO297" s="80"/>
      <c r="GUP297" s="80"/>
      <c r="GUQ297" s="80"/>
      <c r="GUR297" s="80"/>
      <c r="GUS297" s="80"/>
      <c r="GUT297" s="80"/>
      <c r="GUU297" s="80"/>
      <c r="GUV297" s="80"/>
      <c r="GUW297" s="80"/>
      <c r="GUX297" s="80"/>
      <c r="GUY297" s="80"/>
      <c r="GUZ297" s="80"/>
      <c r="GVA297" s="80"/>
      <c r="GVB297" s="80"/>
      <c r="GVC297" s="80"/>
      <c r="GVD297" s="80"/>
      <c r="GVE297" s="80"/>
      <c r="GVF297" s="80"/>
      <c r="GVG297" s="80"/>
      <c r="GVH297" s="80"/>
      <c r="GVI297" s="80"/>
      <c r="GVJ297" s="80"/>
      <c r="GVK297" s="80"/>
      <c r="GVL297" s="80"/>
      <c r="GVM297" s="80"/>
      <c r="GVN297" s="80"/>
      <c r="GVO297" s="80"/>
      <c r="GVP297" s="80"/>
      <c r="GVQ297" s="80"/>
      <c r="GVR297" s="80"/>
      <c r="GVS297" s="80"/>
      <c r="GVT297" s="80"/>
      <c r="GVU297" s="80"/>
      <c r="GVV297" s="80"/>
      <c r="GVW297" s="80"/>
      <c r="GVX297" s="80"/>
      <c r="GVY297" s="80"/>
      <c r="GVZ297" s="80"/>
      <c r="GWA297" s="80"/>
      <c r="GWB297" s="80"/>
      <c r="GWC297" s="80"/>
      <c r="GWD297" s="80"/>
      <c r="GWE297" s="80"/>
      <c r="GWF297" s="80"/>
      <c r="GWG297" s="80"/>
      <c r="GWH297" s="80"/>
      <c r="GWI297" s="80"/>
      <c r="GWJ297" s="80"/>
      <c r="GWK297" s="80"/>
      <c r="GWL297" s="80"/>
      <c r="GWM297" s="80"/>
      <c r="GWN297" s="80"/>
      <c r="GWO297" s="80"/>
      <c r="GWP297" s="80"/>
      <c r="GWQ297" s="80"/>
      <c r="GWR297" s="80"/>
      <c r="GWS297" s="80"/>
      <c r="GWT297" s="80"/>
      <c r="GWU297" s="80"/>
      <c r="GWV297" s="80"/>
      <c r="GWW297" s="80"/>
      <c r="GWX297" s="80"/>
      <c r="GWY297" s="80"/>
      <c r="GWZ297" s="80"/>
      <c r="GXA297" s="80"/>
      <c r="GXB297" s="80"/>
      <c r="GXC297" s="80"/>
      <c r="GXD297" s="80"/>
      <c r="GXE297" s="80"/>
      <c r="GXF297" s="80"/>
      <c r="GXG297" s="80"/>
      <c r="GXH297" s="80"/>
      <c r="GXI297" s="80"/>
      <c r="GXJ297" s="80"/>
      <c r="GXK297" s="80"/>
      <c r="GXL297" s="80"/>
      <c r="GXM297" s="80"/>
      <c r="GXN297" s="80"/>
      <c r="GXO297" s="80"/>
      <c r="GXP297" s="80"/>
      <c r="GXQ297" s="80"/>
      <c r="GXR297" s="80"/>
      <c r="GXS297" s="80"/>
      <c r="GXT297" s="80"/>
      <c r="GXU297" s="80"/>
      <c r="GXV297" s="80"/>
      <c r="GXW297" s="80"/>
      <c r="GXX297" s="80"/>
      <c r="GXY297" s="80"/>
      <c r="GXZ297" s="80"/>
      <c r="GYA297" s="80"/>
      <c r="GYB297" s="80"/>
      <c r="GYC297" s="80"/>
      <c r="GYD297" s="80"/>
      <c r="GYE297" s="80"/>
      <c r="GYF297" s="80"/>
      <c r="GYG297" s="80"/>
      <c r="GYH297" s="80"/>
      <c r="GYI297" s="80"/>
      <c r="GYJ297" s="80"/>
      <c r="GYK297" s="80"/>
      <c r="GYL297" s="80"/>
      <c r="GYM297" s="80"/>
      <c r="GYN297" s="80"/>
      <c r="GYO297" s="80"/>
      <c r="GYP297" s="80"/>
      <c r="GYQ297" s="80"/>
      <c r="GYR297" s="80"/>
      <c r="GYS297" s="80"/>
      <c r="GYT297" s="80"/>
      <c r="GYU297" s="80"/>
      <c r="GYV297" s="80"/>
      <c r="GYW297" s="80"/>
      <c r="GYX297" s="80"/>
      <c r="GYY297" s="80"/>
      <c r="GYZ297" s="80"/>
      <c r="GZA297" s="80"/>
      <c r="GZB297" s="80"/>
      <c r="GZC297" s="80"/>
      <c r="GZD297" s="80"/>
      <c r="GZE297" s="80"/>
      <c r="GZF297" s="80"/>
      <c r="GZG297" s="80"/>
      <c r="GZH297" s="80"/>
      <c r="GZI297" s="80"/>
      <c r="GZJ297" s="80"/>
      <c r="GZK297" s="80"/>
      <c r="GZL297" s="80"/>
      <c r="GZM297" s="80"/>
      <c r="GZN297" s="80"/>
      <c r="GZO297" s="80"/>
      <c r="GZP297" s="80"/>
      <c r="GZQ297" s="80"/>
      <c r="GZR297" s="80"/>
      <c r="GZS297" s="80"/>
      <c r="GZT297" s="80"/>
      <c r="GZU297" s="80"/>
      <c r="GZV297" s="80"/>
      <c r="GZW297" s="80"/>
      <c r="GZX297" s="80"/>
      <c r="GZY297" s="80"/>
      <c r="GZZ297" s="80"/>
      <c r="HAA297" s="80"/>
      <c r="HAB297" s="80"/>
      <c r="HAC297" s="80"/>
      <c r="HAD297" s="80"/>
      <c r="HAE297" s="80"/>
      <c r="HAF297" s="80"/>
      <c r="HAG297" s="80"/>
      <c r="HAH297" s="80"/>
      <c r="HAI297" s="80"/>
      <c r="HAJ297" s="80"/>
      <c r="HAK297" s="80"/>
      <c r="HAL297" s="80"/>
      <c r="HAM297" s="80"/>
      <c r="HAN297" s="80"/>
      <c r="HAO297" s="80"/>
      <c r="HAP297" s="80"/>
      <c r="HAQ297" s="80"/>
      <c r="HAR297" s="80"/>
      <c r="HAS297" s="80"/>
      <c r="HAT297" s="80"/>
      <c r="HAU297" s="80"/>
      <c r="HAV297" s="80"/>
      <c r="HAW297" s="80"/>
      <c r="HAX297" s="80"/>
      <c r="HAY297" s="80"/>
      <c r="HAZ297" s="80"/>
      <c r="HBA297" s="80"/>
      <c r="HBB297" s="80"/>
      <c r="HBC297" s="80"/>
      <c r="HBD297" s="80"/>
      <c r="HBE297" s="80"/>
      <c r="HBF297" s="80"/>
      <c r="HBG297" s="80"/>
      <c r="HBH297" s="80"/>
      <c r="HBI297" s="80"/>
      <c r="HBJ297" s="80"/>
      <c r="HBK297" s="80"/>
      <c r="HBL297" s="80"/>
      <c r="HBM297" s="80"/>
      <c r="HBN297" s="80"/>
      <c r="HBO297" s="80"/>
      <c r="HBP297" s="80"/>
      <c r="HBQ297" s="80"/>
      <c r="HBR297" s="80"/>
      <c r="HBS297" s="80"/>
      <c r="HBT297" s="80"/>
      <c r="HBU297" s="80"/>
      <c r="HBV297" s="80"/>
      <c r="HBW297" s="80"/>
      <c r="HBX297" s="80"/>
      <c r="HBY297" s="80"/>
      <c r="HBZ297" s="80"/>
      <c r="HCA297" s="80"/>
      <c r="HCB297" s="80"/>
      <c r="HCC297" s="80"/>
      <c r="HCD297" s="80"/>
      <c r="HCE297" s="80"/>
      <c r="HCF297" s="80"/>
      <c r="HCG297" s="80"/>
      <c r="HCH297" s="80"/>
      <c r="HCI297" s="80"/>
      <c r="HCJ297" s="80"/>
      <c r="HCK297" s="80"/>
      <c r="HCL297" s="80"/>
      <c r="HCM297" s="80"/>
      <c r="HCN297" s="80"/>
      <c r="HCO297" s="80"/>
      <c r="HCP297" s="80"/>
      <c r="HCQ297" s="80"/>
      <c r="HCR297" s="80"/>
      <c r="HCS297" s="80"/>
      <c r="HCT297" s="80"/>
      <c r="HCU297" s="80"/>
      <c r="HCV297" s="80"/>
      <c r="HCW297" s="80"/>
      <c r="HCX297" s="80"/>
      <c r="HCY297" s="80"/>
      <c r="HCZ297" s="80"/>
      <c r="HDA297" s="80"/>
      <c r="HDB297" s="80"/>
      <c r="HDC297" s="80"/>
      <c r="HDD297" s="80"/>
      <c r="HDE297" s="80"/>
      <c r="HDF297" s="80"/>
      <c r="HDG297" s="80"/>
      <c r="HDH297" s="80"/>
      <c r="HDI297" s="80"/>
      <c r="HDJ297" s="80"/>
      <c r="HDK297" s="80"/>
      <c r="HDL297" s="80"/>
      <c r="HDM297" s="80"/>
      <c r="HDN297" s="80"/>
      <c r="HDO297" s="80"/>
      <c r="HDP297" s="80"/>
      <c r="HDQ297" s="80"/>
      <c r="HDR297" s="80"/>
      <c r="HDS297" s="80"/>
      <c r="HDT297" s="80"/>
      <c r="HDU297" s="80"/>
      <c r="HDV297" s="80"/>
      <c r="HDW297" s="80"/>
      <c r="HDX297" s="80"/>
      <c r="HDY297" s="80"/>
      <c r="HDZ297" s="80"/>
      <c r="HEA297" s="80"/>
      <c r="HEB297" s="80"/>
      <c r="HEC297" s="80"/>
      <c r="HED297" s="80"/>
      <c r="HEE297" s="80"/>
      <c r="HEF297" s="80"/>
      <c r="HEG297" s="80"/>
      <c r="HEH297" s="80"/>
      <c r="HEI297" s="80"/>
      <c r="HEJ297" s="80"/>
      <c r="HEK297" s="80"/>
      <c r="HEL297" s="80"/>
      <c r="HEM297" s="80"/>
      <c r="HEN297" s="80"/>
      <c r="HEO297" s="80"/>
      <c r="HEP297" s="80"/>
      <c r="HEQ297" s="80"/>
      <c r="HER297" s="80"/>
      <c r="HES297" s="80"/>
      <c r="HET297" s="80"/>
      <c r="HEU297" s="80"/>
      <c r="HEV297" s="80"/>
      <c r="HEW297" s="80"/>
      <c r="HEX297" s="80"/>
      <c r="HEY297" s="80"/>
      <c r="HEZ297" s="80"/>
      <c r="HFA297" s="80"/>
      <c r="HFB297" s="80"/>
      <c r="HFC297" s="80"/>
      <c r="HFD297" s="80"/>
      <c r="HFE297" s="80"/>
      <c r="HFF297" s="80"/>
      <c r="HFG297" s="80"/>
      <c r="HFH297" s="80"/>
      <c r="HFI297" s="80"/>
      <c r="HFJ297" s="80"/>
      <c r="HFK297" s="80"/>
      <c r="HFL297" s="80"/>
      <c r="HFM297" s="80"/>
      <c r="HFN297" s="80"/>
      <c r="HFO297" s="80"/>
      <c r="HFP297" s="80"/>
      <c r="HFQ297" s="80"/>
      <c r="HFR297" s="80"/>
      <c r="HFS297" s="80"/>
      <c r="HFT297" s="80"/>
      <c r="HFU297" s="80"/>
      <c r="HFV297" s="80"/>
      <c r="HFW297" s="80"/>
      <c r="HFX297" s="80"/>
      <c r="HFY297" s="80"/>
      <c r="HFZ297" s="80"/>
      <c r="HGA297" s="80"/>
      <c r="HGB297" s="80"/>
      <c r="HGC297" s="80"/>
      <c r="HGD297" s="80"/>
      <c r="HGE297" s="80"/>
      <c r="HGF297" s="80"/>
      <c r="HGG297" s="80"/>
      <c r="HGH297" s="80"/>
      <c r="HGI297" s="80"/>
      <c r="HGJ297" s="80"/>
      <c r="HGK297" s="80"/>
      <c r="HGL297" s="80"/>
      <c r="HGM297" s="80"/>
      <c r="HGN297" s="80"/>
      <c r="HGO297" s="80"/>
      <c r="HGP297" s="80"/>
      <c r="HGQ297" s="80"/>
      <c r="HGR297" s="80"/>
      <c r="HGS297" s="80"/>
      <c r="HGT297" s="80"/>
      <c r="HGU297" s="80"/>
      <c r="HGV297" s="80"/>
      <c r="HGW297" s="80"/>
      <c r="HGX297" s="80"/>
      <c r="HGY297" s="80"/>
      <c r="HGZ297" s="80"/>
      <c r="HHA297" s="80"/>
      <c r="HHB297" s="80"/>
      <c r="HHC297" s="80"/>
      <c r="HHD297" s="80"/>
      <c r="HHE297" s="80"/>
      <c r="HHF297" s="80"/>
      <c r="HHG297" s="80"/>
      <c r="HHH297" s="80"/>
      <c r="HHI297" s="80"/>
      <c r="HHJ297" s="80"/>
      <c r="HHK297" s="80"/>
      <c r="HHL297" s="80"/>
      <c r="HHM297" s="80"/>
      <c r="HHN297" s="80"/>
      <c r="HHO297" s="80"/>
      <c r="HHP297" s="80"/>
      <c r="HHQ297" s="80"/>
      <c r="HHR297" s="80"/>
      <c r="HHS297" s="80"/>
      <c r="HHT297" s="80"/>
      <c r="HHU297" s="80"/>
      <c r="HHV297" s="80"/>
      <c r="HHW297" s="80"/>
      <c r="HHX297" s="80"/>
      <c r="HHY297" s="80"/>
      <c r="HHZ297" s="80"/>
      <c r="HIA297" s="80"/>
      <c r="HIB297" s="80"/>
      <c r="HIC297" s="80"/>
      <c r="HID297" s="80"/>
      <c r="HIE297" s="80"/>
      <c r="HIF297" s="80"/>
      <c r="HIG297" s="80"/>
      <c r="HIH297" s="80"/>
      <c r="HII297" s="80"/>
      <c r="HIJ297" s="80"/>
      <c r="HIK297" s="80"/>
      <c r="HIL297" s="80"/>
      <c r="HIM297" s="80"/>
      <c r="HIN297" s="80"/>
      <c r="HIO297" s="80"/>
      <c r="HIP297" s="80"/>
      <c r="HIQ297" s="80"/>
      <c r="HIR297" s="80"/>
      <c r="HIS297" s="80"/>
      <c r="HIT297" s="80"/>
      <c r="HIU297" s="80"/>
      <c r="HIV297" s="80"/>
      <c r="HIW297" s="80"/>
      <c r="HIX297" s="80"/>
      <c r="HIY297" s="80"/>
      <c r="HIZ297" s="80"/>
      <c r="HJA297" s="80"/>
      <c r="HJB297" s="80"/>
      <c r="HJC297" s="80"/>
      <c r="HJD297" s="80"/>
      <c r="HJE297" s="80"/>
      <c r="HJF297" s="80"/>
      <c r="HJG297" s="80"/>
      <c r="HJH297" s="80"/>
      <c r="HJI297" s="80"/>
      <c r="HJJ297" s="80"/>
      <c r="HJK297" s="80"/>
      <c r="HJL297" s="80"/>
      <c r="HJM297" s="80"/>
      <c r="HJN297" s="80"/>
      <c r="HJO297" s="80"/>
      <c r="HJP297" s="80"/>
      <c r="HJQ297" s="80"/>
      <c r="HJR297" s="80"/>
      <c r="HJS297" s="80"/>
      <c r="HJT297" s="80"/>
      <c r="HJU297" s="80"/>
      <c r="HJV297" s="80"/>
      <c r="HJW297" s="80"/>
      <c r="HJX297" s="80"/>
      <c r="HJY297" s="80"/>
      <c r="HJZ297" s="80"/>
      <c r="HKA297" s="80"/>
      <c r="HKB297" s="80"/>
      <c r="HKC297" s="80"/>
      <c r="HKD297" s="80"/>
      <c r="HKE297" s="80"/>
      <c r="HKF297" s="80"/>
      <c r="HKG297" s="80"/>
      <c r="HKH297" s="80"/>
      <c r="HKI297" s="80"/>
      <c r="HKJ297" s="80"/>
      <c r="HKK297" s="80"/>
      <c r="HKL297" s="80"/>
      <c r="HKM297" s="80"/>
      <c r="HKN297" s="80"/>
      <c r="HKO297" s="80"/>
      <c r="HKP297" s="80"/>
      <c r="HKQ297" s="80"/>
      <c r="HKR297" s="80"/>
      <c r="HKS297" s="80"/>
      <c r="HKT297" s="80"/>
      <c r="HKU297" s="80"/>
      <c r="HKV297" s="80"/>
      <c r="HKW297" s="80"/>
      <c r="HKX297" s="80"/>
      <c r="HKY297" s="80"/>
      <c r="HKZ297" s="80"/>
      <c r="HLA297" s="80"/>
      <c r="HLB297" s="80"/>
      <c r="HLC297" s="80"/>
      <c r="HLD297" s="80"/>
      <c r="HLE297" s="80"/>
      <c r="HLF297" s="80"/>
      <c r="HLG297" s="80"/>
      <c r="HLH297" s="80"/>
      <c r="HLI297" s="80"/>
      <c r="HLJ297" s="80"/>
      <c r="HLK297" s="80"/>
      <c r="HLL297" s="80"/>
      <c r="HLM297" s="80"/>
      <c r="HLN297" s="80"/>
      <c r="HLO297" s="80"/>
      <c r="HLP297" s="80"/>
      <c r="HLQ297" s="80"/>
      <c r="HLR297" s="80"/>
      <c r="HLS297" s="80"/>
      <c r="HLT297" s="80"/>
      <c r="HLU297" s="80"/>
      <c r="HLV297" s="80"/>
      <c r="HLW297" s="80"/>
      <c r="HLX297" s="80"/>
      <c r="HLY297" s="80"/>
      <c r="HLZ297" s="80"/>
      <c r="HMA297" s="80"/>
      <c r="HMB297" s="80"/>
      <c r="HMC297" s="80"/>
      <c r="HMD297" s="80"/>
      <c r="HME297" s="80"/>
      <c r="HMF297" s="80"/>
      <c r="HMG297" s="80"/>
      <c r="HMH297" s="80"/>
      <c r="HMI297" s="80"/>
      <c r="HMJ297" s="80"/>
      <c r="HMK297" s="80"/>
      <c r="HML297" s="80"/>
      <c r="HMM297" s="80"/>
      <c r="HMN297" s="80"/>
      <c r="HMO297" s="80"/>
      <c r="HMP297" s="80"/>
      <c r="HMQ297" s="80"/>
      <c r="HMR297" s="80"/>
      <c r="HMS297" s="80"/>
      <c r="HMT297" s="80"/>
      <c r="HMU297" s="80"/>
      <c r="HMV297" s="80"/>
      <c r="HMW297" s="80"/>
      <c r="HMX297" s="80"/>
      <c r="HMY297" s="80"/>
      <c r="HMZ297" s="80"/>
      <c r="HNA297" s="80"/>
      <c r="HNB297" s="80"/>
      <c r="HNC297" s="80"/>
      <c r="HND297" s="80"/>
      <c r="HNE297" s="80"/>
      <c r="HNF297" s="80"/>
      <c r="HNG297" s="80"/>
      <c r="HNH297" s="80"/>
      <c r="HNI297" s="80"/>
      <c r="HNJ297" s="80"/>
      <c r="HNK297" s="80"/>
      <c r="HNL297" s="80"/>
      <c r="HNM297" s="80"/>
      <c r="HNN297" s="80"/>
      <c r="HNO297" s="80"/>
      <c r="HNP297" s="80"/>
      <c r="HNQ297" s="80"/>
      <c r="HNR297" s="80"/>
      <c r="HNS297" s="80"/>
      <c r="HNT297" s="80"/>
      <c r="HNU297" s="80"/>
      <c r="HNV297" s="80"/>
      <c r="HNW297" s="80"/>
      <c r="HNX297" s="80"/>
      <c r="HNY297" s="80"/>
      <c r="HNZ297" s="80"/>
      <c r="HOA297" s="80"/>
      <c r="HOB297" s="80"/>
      <c r="HOC297" s="80"/>
      <c r="HOD297" s="80"/>
      <c r="HOE297" s="80"/>
      <c r="HOF297" s="80"/>
      <c r="HOG297" s="80"/>
      <c r="HOH297" s="80"/>
      <c r="HOI297" s="80"/>
      <c r="HOJ297" s="80"/>
      <c r="HOK297" s="80"/>
      <c r="HOL297" s="80"/>
      <c r="HOM297" s="80"/>
      <c r="HON297" s="80"/>
      <c r="HOO297" s="80"/>
      <c r="HOP297" s="80"/>
      <c r="HOQ297" s="80"/>
      <c r="HOR297" s="80"/>
      <c r="HOS297" s="80"/>
      <c r="HOT297" s="80"/>
      <c r="HOU297" s="80"/>
      <c r="HOV297" s="80"/>
      <c r="HOW297" s="80"/>
      <c r="HOX297" s="80"/>
      <c r="HOY297" s="80"/>
      <c r="HOZ297" s="80"/>
      <c r="HPA297" s="80"/>
      <c r="HPB297" s="80"/>
      <c r="HPC297" s="80"/>
      <c r="HPD297" s="80"/>
      <c r="HPE297" s="80"/>
      <c r="HPF297" s="80"/>
      <c r="HPG297" s="80"/>
      <c r="HPH297" s="80"/>
      <c r="HPI297" s="80"/>
      <c r="HPJ297" s="80"/>
      <c r="HPK297" s="80"/>
      <c r="HPL297" s="80"/>
      <c r="HPM297" s="80"/>
      <c r="HPN297" s="80"/>
      <c r="HPO297" s="80"/>
      <c r="HPP297" s="80"/>
      <c r="HPQ297" s="80"/>
      <c r="HPR297" s="80"/>
      <c r="HPS297" s="80"/>
      <c r="HPT297" s="80"/>
      <c r="HPU297" s="80"/>
      <c r="HPV297" s="80"/>
      <c r="HPW297" s="80"/>
      <c r="HPX297" s="80"/>
      <c r="HPY297" s="80"/>
      <c r="HPZ297" s="80"/>
      <c r="HQA297" s="80"/>
      <c r="HQB297" s="80"/>
      <c r="HQC297" s="80"/>
      <c r="HQD297" s="80"/>
      <c r="HQE297" s="80"/>
      <c r="HQF297" s="80"/>
      <c r="HQG297" s="80"/>
      <c r="HQH297" s="80"/>
      <c r="HQI297" s="80"/>
      <c r="HQJ297" s="80"/>
      <c r="HQK297" s="80"/>
      <c r="HQL297" s="80"/>
      <c r="HQM297" s="80"/>
      <c r="HQN297" s="80"/>
      <c r="HQO297" s="80"/>
      <c r="HQP297" s="80"/>
      <c r="HQQ297" s="80"/>
      <c r="HQR297" s="80"/>
      <c r="HQS297" s="80"/>
      <c r="HQT297" s="80"/>
      <c r="HQU297" s="80"/>
      <c r="HQV297" s="80"/>
      <c r="HQW297" s="80"/>
      <c r="HQX297" s="80"/>
      <c r="HQY297" s="80"/>
      <c r="HQZ297" s="80"/>
      <c r="HRA297" s="80"/>
      <c r="HRB297" s="80"/>
      <c r="HRC297" s="80"/>
      <c r="HRD297" s="80"/>
      <c r="HRE297" s="80"/>
      <c r="HRF297" s="80"/>
      <c r="HRG297" s="80"/>
      <c r="HRH297" s="80"/>
      <c r="HRI297" s="80"/>
      <c r="HRJ297" s="80"/>
      <c r="HRK297" s="80"/>
      <c r="HRL297" s="80"/>
      <c r="HRM297" s="80"/>
      <c r="HRN297" s="80"/>
      <c r="HRO297" s="80"/>
      <c r="HRP297" s="80"/>
      <c r="HRQ297" s="80"/>
      <c r="HRR297" s="80"/>
      <c r="HRS297" s="80"/>
      <c r="HRT297" s="80"/>
      <c r="HRU297" s="80"/>
      <c r="HRV297" s="80"/>
      <c r="HRW297" s="80"/>
      <c r="HRX297" s="80"/>
      <c r="HRY297" s="80"/>
      <c r="HRZ297" s="80"/>
      <c r="HSA297" s="80"/>
      <c r="HSB297" s="80"/>
      <c r="HSC297" s="80"/>
      <c r="HSD297" s="80"/>
      <c r="HSE297" s="80"/>
      <c r="HSF297" s="80"/>
      <c r="HSG297" s="80"/>
      <c r="HSH297" s="80"/>
      <c r="HSI297" s="80"/>
      <c r="HSJ297" s="80"/>
      <c r="HSK297" s="80"/>
      <c r="HSL297" s="80"/>
      <c r="HSM297" s="80"/>
      <c r="HSN297" s="80"/>
      <c r="HSO297" s="80"/>
      <c r="HSP297" s="80"/>
      <c r="HSQ297" s="80"/>
      <c r="HSR297" s="80"/>
      <c r="HSS297" s="80"/>
      <c r="HST297" s="80"/>
      <c r="HSU297" s="80"/>
      <c r="HSV297" s="80"/>
      <c r="HSW297" s="80"/>
      <c r="HSX297" s="80"/>
      <c r="HSY297" s="80"/>
      <c r="HSZ297" s="80"/>
      <c r="HTA297" s="80"/>
      <c r="HTB297" s="80"/>
      <c r="HTC297" s="80"/>
      <c r="HTD297" s="80"/>
      <c r="HTE297" s="80"/>
      <c r="HTF297" s="80"/>
      <c r="HTG297" s="80"/>
      <c r="HTH297" s="80"/>
      <c r="HTI297" s="80"/>
      <c r="HTJ297" s="80"/>
      <c r="HTK297" s="80"/>
      <c r="HTL297" s="80"/>
      <c r="HTM297" s="80"/>
      <c r="HTN297" s="80"/>
      <c r="HTO297" s="80"/>
      <c r="HTP297" s="80"/>
      <c r="HTQ297" s="80"/>
      <c r="HTR297" s="80"/>
      <c r="HTS297" s="80"/>
      <c r="HTT297" s="80"/>
      <c r="HTU297" s="80"/>
      <c r="HTV297" s="80"/>
      <c r="HTW297" s="80"/>
      <c r="HTX297" s="80"/>
      <c r="HTY297" s="80"/>
      <c r="HTZ297" s="80"/>
      <c r="HUA297" s="80"/>
      <c r="HUB297" s="80"/>
      <c r="HUC297" s="80"/>
      <c r="HUD297" s="80"/>
      <c r="HUE297" s="80"/>
      <c r="HUF297" s="80"/>
      <c r="HUG297" s="80"/>
      <c r="HUH297" s="80"/>
      <c r="HUI297" s="80"/>
      <c r="HUJ297" s="80"/>
      <c r="HUK297" s="80"/>
      <c r="HUL297" s="80"/>
      <c r="HUM297" s="80"/>
      <c r="HUN297" s="80"/>
      <c r="HUO297" s="80"/>
      <c r="HUP297" s="80"/>
      <c r="HUQ297" s="80"/>
      <c r="HUR297" s="80"/>
      <c r="HUS297" s="80"/>
      <c r="HUT297" s="80"/>
      <c r="HUU297" s="80"/>
      <c r="HUV297" s="80"/>
      <c r="HUW297" s="80"/>
      <c r="HUX297" s="80"/>
      <c r="HUY297" s="80"/>
      <c r="HUZ297" s="80"/>
      <c r="HVA297" s="80"/>
      <c r="HVB297" s="80"/>
      <c r="HVC297" s="80"/>
      <c r="HVD297" s="80"/>
      <c r="HVE297" s="80"/>
      <c r="HVF297" s="80"/>
      <c r="HVG297" s="80"/>
      <c r="HVH297" s="80"/>
      <c r="HVI297" s="80"/>
      <c r="HVJ297" s="80"/>
      <c r="HVK297" s="80"/>
      <c r="HVL297" s="80"/>
      <c r="HVM297" s="80"/>
      <c r="HVN297" s="80"/>
      <c r="HVO297" s="80"/>
      <c r="HVP297" s="80"/>
      <c r="HVQ297" s="80"/>
      <c r="HVR297" s="80"/>
      <c r="HVS297" s="80"/>
      <c r="HVT297" s="80"/>
      <c r="HVU297" s="80"/>
      <c r="HVV297" s="80"/>
      <c r="HVW297" s="80"/>
      <c r="HVX297" s="80"/>
      <c r="HVY297" s="80"/>
      <c r="HVZ297" s="80"/>
      <c r="HWA297" s="80"/>
      <c r="HWB297" s="80"/>
      <c r="HWC297" s="80"/>
      <c r="HWD297" s="80"/>
      <c r="HWE297" s="80"/>
      <c r="HWF297" s="80"/>
      <c r="HWG297" s="80"/>
      <c r="HWH297" s="80"/>
      <c r="HWI297" s="80"/>
      <c r="HWJ297" s="80"/>
      <c r="HWK297" s="80"/>
      <c r="HWL297" s="80"/>
      <c r="HWM297" s="80"/>
      <c r="HWN297" s="80"/>
      <c r="HWO297" s="80"/>
      <c r="HWP297" s="80"/>
      <c r="HWQ297" s="80"/>
      <c r="HWR297" s="80"/>
      <c r="HWS297" s="80"/>
      <c r="HWT297" s="80"/>
      <c r="HWU297" s="80"/>
      <c r="HWV297" s="80"/>
      <c r="HWW297" s="80"/>
      <c r="HWX297" s="80"/>
      <c r="HWY297" s="80"/>
      <c r="HWZ297" s="80"/>
      <c r="HXA297" s="80"/>
      <c r="HXB297" s="80"/>
      <c r="HXC297" s="80"/>
      <c r="HXD297" s="80"/>
      <c r="HXE297" s="80"/>
      <c r="HXF297" s="80"/>
      <c r="HXG297" s="80"/>
      <c r="HXH297" s="80"/>
      <c r="HXI297" s="80"/>
      <c r="HXJ297" s="80"/>
      <c r="HXK297" s="80"/>
      <c r="HXL297" s="80"/>
      <c r="HXM297" s="80"/>
      <c r="HXN297" s="80"/>
      <c r="HXO297" s="80"/>
      <c r="HXP297" s="80"/>
      <c r="HXQ297" s="80"/>
      <c r="HXR297" s="80"/>
      <c r="HXS297" s="80"/>
      <c r="HXT297" s="80"/>
      <c r="HXU297" s="80"/>
      <c r="HXV297" s="80"/>
      <c r="HXW297" s="80"/>
      <c r="HXX297" s="80"/>
      <c r="HXY297" s="80"/>
      <c r="HXZ297" s="80"/>
      <c r="HYA297" s="80"/>
      <c r="HYB297" s="80"/>
      <c r="HYC297" s="80"/>
      <c r="HYD297" s="80"/>
      <c r="HYE297" s="80"/>
      <c r="HYF297" s="80"/>
      <c r="HYG297" s="80"/>
      <c r="HYH297" s="80"/>
      <c r="HYI297" s="80"/>
      <c r="HYJ297" s="80"/>
      <c r="HYK297" s="80"/>
      <c r="HYL297" s="80"/>
      <c r="HYM297" s="80"/>
      <c r="HYN297" s="80"/>
      <c r="HYO297" s="80"/>
      <c r="HYP297" s="80"/>
      <c r="HYQ297" s="80"/>
      <c r="HYR297" s="80"/>
      <c r="HYS297" s="80"/>
      <c r="HYT297" s="80"/>
      <c r="HYU297" s="80"/>
      <c r="HYV297" s="80"/>
      <c r="HYW297" s="80"/>
      <c r="HYX297" s="80"/>
      <c r="HYY297" s="80"/>
      <c r="HYZ297" s="80"/>
      <c r="HZA297" s="80"/>
      <c r="HZB297" s="80"/>
      <c r="HZC297" s="80"/>
      <c r="HZD297" s="80"/>
      <c r="HZE297" s="80"/>
      <c r="HZF297" s="80"/>
      <c r="HZG297" s="80"/>
      <c r="HZH297" s="80"/>
      <c r="HZI297" s="80"/>
      <c r="HZJ297" s="80"/>
      <c r="HZK297" s="80"/>
      <c r="HZL297" s="80"/>
      <c r="HZM297" s="80"/>
      <c r="HZN297" s="80"/>
      <c r="HZO297" s="80"/>
      <c r="HZP297" s="80"/>
      <c r="HZQ297" s="80"/>
      <c r="HZR297" s="80"/>
      <c r="HZS297" s="80"/>
      <c r="HZT297" s="80"/>
      <c r="HZU297" s="80"/>
      <c r="HZV297" s="80"/>
      <c r="HZW297" s="80"/>
      <c r="HZX297" s="80"/>
      <c r="HZY297" s="80"/>
      <c r="HZZ297" s="80"/>
      <c r="IAA297" s="80"/>
      <c r="IAB297" s="80"/>
      <c r="IAC297" s="80"/>
      <c r="IAD297" s="80"/>
      <c r="IAE297" s="80"/>
      <c r="IAF297" s="80"/>
      <c r="IAG297" s="80"/>
      <c r="IAH297" s="80"/>
      <c r="IAI297" s="80"/>
      <c r="IAJ297" s="80"/>
      <c r="IAK297" s="80"/>
      <c r="IAL297" s="80"/>
      <c r="IAM297" s="80"/>
      <c r="IAN297" s="80"/>
      <c r="IAO297" s="80"/>
      <c r="IAP297" s="80"/>
      <c r="IAQ297" s="80"/>
      <c r="IAR297" s="80"/>
      <c r="IAS297" s="80"/>
      <c r="IAT297" s="80"/>
      <c r="IAU297" s="80"/>
      <c r="IAV297" s="80"/>
      <c r="IAW297" s="80"/>
      <c r="IAX297" s="80"/>
      <c r="IAY297" s="80"/>
      <c r="IAZ297" s="80"/>
      <c r="IBA297" s="80"/>
      <c r="IBB297" s="80"/>
      <c r="IBC297" s="80"/>
      <c r="IBD297" s="80"/>
      <c r="IBE297" s="80"/>
      <c r="IBF297" s="80"/>
      <c r="IBG297" s="80"/>
      <c r="IBH297" s="80"/>
      <c r="IBI297" s="80"/>
      <c r="IBJ297" s="80"/>
      <c r="IBK297" s="80"/>
      <c r="IBL297" s="80"/>
      <c r="IBM297" s="80"/>
      <c r="IBN297" s="80"/>
      <c r="IBO297" s="80"/>
      <c r="IBP297" s="80"/>
      <c r="IBQ297" s="80"/>
      <c r="IBR297" s="80"/>
      <c r="IBS297" s="80"/>
      <c r="IBT297" s="80"/>
      <c r="IBU297" s="80"/>
      <c r="IBV297" s="80"/>
      <c r="IBW297" s="80"/>
      <c r="IBX297" s="80"/>
      <c r="IBY297" s="80"/>
      <c r="IBZ297" s="80"/>
      <c r="ICA297" s="80"/>
      <c r="ICB297" s="80"/>
      <c r="ICC297" s="80"/>
      <c r="ICD297" s="80"/>
      <c r="ICE297" s="80"/>
      <c r="ICF297" s="80"/>
      <c r="ICG297" s="80"/>
      <c r="ICH297" s="80"/>
      <c r="ICI297" s="80"/>
      <c r="ICJ297" s="80"/>
      <c r="ICK297" s="80"/>
      <c r="ICL297" s="80"/>
      <c r="ICM297" s="80"/>
      <c r="ICN297" s="80"/>
      <c r="ICO297" s="80"/>
      <c r="ICP297" s="80"/>
      <c r="ICQ297" s="80"/>
      <c r="ICR297" s="80"/>
      <c r="ICS297" s="80"/>
      <c r="ICT297" s="80"/>
      <c r="ICU297" s="80"/>
      <c r="ICV297" s="80"/>
      <c r="ICW297" s="80"/>
      <c r="ICX297" s="80"/>
      <c r="ICY297" s="80"/>
      <c r="ICZ297" s="80"/>
      <c r="IDA297" s="80"/>
      <c r="IDB297" s="80"/>
      <c r="IDC297" s="80"/>
      <c r="IDD297" s="80"/>
      <c r="IDE297" s="80"/>
      <c r="IDF297" s="80"/>
      <c r="IDG297" s="80"/>
      <c r="IDH297" s="80"/>
      <c r="IDI297" s="80"/>
      <c r="IDJ297" s="80"/>
      <c r="IDK297" s="80"/>
      <c r="IDL297" s="80"/>
      <c r="IDM297" s="80"/>
      <c r="IDN297" s="80"/>
      <c r="IDO297" s="80"/>
      <c r="IDP297" s="80"/>
      <c r="IDQ297" s="80"/>
      <c r="IDR297" s="80"/>
      <c r="IDS297" s="80"/>
      <c r="IDT297" s="80"/>
      <c r="IDU297" s="80"/>
      <c r="IDV297" s="80"/>
      <c r="IDW297" s="80"/>
      <c r="IDX297" s="80"/>
      <c r="IDY297" s="80"/>
      <c r="IDZ297" s="80"/>
      <c r="IEA297" s="80"/>
      <c r="IEB297" s="80"/>
      <c r="IEC297" s="80"/>
      <c r="IED297" s="80"/>
      <c r="IEE297" s="80"/>
      <c r="IEF297" s="80"/>
      <c r="IEG297" s="80"/>
      <c r="IEH297" s="80"/>
      <c r="IEI297" s="80"/>
      <c r="IEJ297" s="80"/>
      <c r="IEK297" s="80"/>
      <c r="IEL297" s="80"/>
      <c r="IEM297" s="80"/>
      <c r="IEN297" s="80"/>
      <c r="IEO297" s="80"/>
      <c r="IEP297" s="80"/>
      <c r="IEQ297" s="80"/>
      <c r="IER297" s="80"/>
      <c r="IES297" s="80"/>
      <c r="IET297" s="80"/>
      <c r="IEU297" s="80"/>
      <c r="IEV297" s="80"/>
      <c r="IEW297" s="80"/>
      <c r="IEX297" s="80"/>
      <c r="IEY297" s="80"/>
      <c r="IEZ297" s="80"/>
      <c r="IFA297" s="80"/>
      <c r="IFB297" s="80"/>
      <c r="IFC297" s="80"/>
      <c r="IFD297" s="80"/>
      <c r="IFE297" s="80"/>
      <c r="IFF297" s="80"/>
      <c r="IFG297" s="80"/>
      <c r="IFH297" s="80"/>
      <c r="IFI297" s="80"/>
      <c r="IFJ297" s="80"/>
      <c r="IFK297" s="80"/>
      <c r="IFL297" s="80"/>
      <c r="IFM297" s="80"/>
      <c r="IFN297" s="80"/>
      <c r="IFO297" s="80"/>
      <c r="IFP297" s="80"/>
      <c r="IFQ297" s="80"/>
      <c r="IFR297" s="80"/>
      <c r="IFS297" s="80"/>
      <c r="IFT297" s="80"/>
      <c r="IFU297" s="80"/>
      <c r="IFV297" s="80"/>
      <c r="IFW297" s="80"/>
      <c r="IFX297" s="80"/>
      <c r="IFY297" s="80"/>
      <c r="IFZ297" s="80"/>
      <c r="IGA297" s="80"/>
      <c r="IGB297" s="80"/>
      <c r="IGC297" s="80"/>
      <c r="IGD297" s="80"/>
      <c r="IGE297" s="80"/>
      <c r="IGF297" s="80"/>
      <c r="IGG297" s="80"/>
      <c r="IGH297" s="80"/>
      <c r="IGI297" s="80"/>
      <c r="IGJ297" s="80"/>
      <c r="IGK297" s="80"/>
      <c r="IGL297" s="80"/>
      <c r="IGM297" s="80"/>
      <c r="IGN297" s="80"/>
      <c r="IGO297" s="80"/>
      <c r="IGP297" s="80"/>
      <c r="IGQ297" s="80"/>
      <c r="IGR297" s="80"/>
      <c r="IGS297" s="80"/>
      <c r="IGT297" s="80"/>
      <c r="IGU297" s="80"/>
      <c r="IGV297" s="80"/>
      <c r="IGW297" s="80"/>
      <c r="IGX297" s="80"/>
      <c r="IGY297" s="80"/>
      <c r="IGZ297" s="80"/>
      <c r="IHA297" s="80"/>
      <c r="IHB297" s="80"/>
      <c r="IHC297" s="80"/>
      <c r="IHD297" s="80"/>
      <c r="IHE297" s="80"/>
      <c r="IHF297" s="80"/>
      <c r="IHG297" s="80"/>
      <c r="IHH297" s="80"/>
      <c r="IHI297" s="80"/>
      <c r="IHJ297" s="80"/>
      <c r="IHK297" s="80"/>
      <c r="IHL297" s="80"/>
      <c r="IHM297" s="80"/>
      <c r="IHN297" s="80"/>
      <c r="IHO297" s="80"/>
      <c r="IHP297" s="80"/>
      <c r="IHQ297" s="80"/>
      <c r="IHR297" s="80"/>
      <c r="IHS297" s="80"/>
      <c r="IHT297" s="80"/>
      <c r="IHU297" s="80"/>
      <c r="IHV297" s="80"/>
      <c r="IHW297" s="80"/>
      <c r="IHX297" s="80"/>
      <c r="IHY297" s="80"/>
      <c r="IHZ297" s="80"/>
      <c r="IIA297" s="80"/>
      <c r="IIB297" s="80"/>
      <c r="IIC297" s="80"/>
      <c r="IID297" s="80"/>
      <c r="IIE297" s="80"/>
      <c r="IIF297" s="80"/>
      <c r="IIG297" s="80"/>
      <c r="IIH297" s="80"/>
      <c r="III297" s="80"/>
      <c r="IIJ297" s="80"/>
      <c r="IIK297" s="80"/>
      <c r="IIL297" s="80"/>
      <c r="IIM297" s="80"/>
      <c r="IIN297" s="80"/>
      <c r="IIO297" s="80"/>
      <c r="IIP297" s="80"/>
      <c r="IIQ297" s="80"/>
      <c r="IIR297" s="80"/>
      <c r="IIS297" s="80"/>
      <c r="IIT297" s="80"/>
      <c r="IIU297" s="80"/>
      <c r="IIV297" s="80"/>
      <c r="IIW297" s="80"/>
      <c r="IIX297" s="80"/>
      <c r="IIY297" s="80"/>
      <c r="IIZ297" s="80"/>
      <c r="IJA297" s="80"/>
      <c r="IJB297" s="80"/>
      <c r="IJC297" s="80"/>
      <c r="IJD297" s="80"/>
      <c r="IJE297" s="80"/>
      <c r="IJF297" s="80"/>
      <c r="IJG297" s="80"/>
      <c r="IJH297" s="80"/>
      <c r="IJI297" s="80"/>
      <c r="IJJ297" s="80"/>
      <c r="IJK297" s="80"/>
      <c r="IJL297" s="80"/>
      <c r="IJM297" s="80"/>
      <c r="IJN297" s="80"/>
      <c r="IJO297" s="80"/>
      <c r="IJP297" s="80"/>
      <c r="IJQ297" s="80"/>
      <c r="IJR297" s="80"/>
      <c r="IJS297" s="80"/>
      <c r="IJT297" s="80"/>
      <c r="IJU297" s="80"/>
      <c r="IJV297" s="80"/>
      <c r="IJW297" s="80"/>
      <c r="IJX297" s="80"/>
      <c r="IJY297" s="80"/>
      <c r="IJZ297" s="80"/>
      <c r="IKA297" s="80"/>
      <c r="IKB297" s="80"/>
      <c r="IKC297" s="80"/>
      <c r="IKD297" s="80"/>
      <c r="IKE297" s="80"/>
      <c r="IKF297" s="80"/>
      <c r="IKG297" s="80"/>
      <c r="IKH297" s="80"/>
      <c r="IKI297" s="80"/>
      <c r="IKJ297" s="80"/>
      <c r="IKK297" s="80"/>
      <c r="IKL297" s="80"/>
      <c r="IKM297" s="80"/>
      <c r="IKN297" s="80"/>
      <c r="IKO297" s="80"/>
      <c r="IKP297" s="80"/>
      <c r="IKQ297" s="80"/>
      <c r="IKR297" s="80"/>
      <c r="IKS297" s="80"/>
      <c r="IKT297" s="80"/>
      <c r="IKU297" s="80"/>
      <c r="IKV297" s="80"/>
      <c r="IKW297" s="80"/>
      <c r="IKX297" s="80"/>
      <c r="IKY297" s="80"/>
      <c r="IKZ297" s="80"/>
      <c r="ILA297" s="80"/>
      <c r="ILB297" s="80"/>
      <c r="ILC297" s="80"/>
      <c r="ILD297" s="80"/>
      <c r="ILE297" s="80"/>
      <c r="ILF297" s="80"/>
      <c r="ILG297" s="80"/>
      <c r="ILH297" s="80"/>
      <c r="ILI297" s="80"/>
      <c r="ILJ297" s="80"/>
      <c r="ILK297" s="80"/>
      <c r="ILL297" s="80"/>
      <c r="ILM297" s="80"/>
      <c r="ILN297" s="80"/>
      <c r="ILO297" s="80"/>
      <c r="ILP297" s="80"/>
      <c r="ILQ297" s="80"/>
      <c r="ILR297" s="80"/>
      <c r="ILS297" s="80"/>
      <c r="ILT297" s="80"/>
      <c r="ILU297" s="80"/>
      <c r="ILV297" s="80"/>
      <c r="ILW297" s="80"/>
      <c r="ILX297" s="80"/>
      <c r="ILY297" s="80"/>
      <c r="ILZ297" s="80"/>
      <c r="IMA297" s="80"/>
      <c r="IMB297" s="80"/>
      <c r="IMC297" s="80"/>
      <c r="IMD297" s="80"/>
      <c r="IME297" s="80"/>
      <c r="IMF297" s="80"/>
      <c r="IMG297" s="80"/>
      <c r="IMH297" s="80"/>
      <c r="IMI297" s="80"/>
      <c r="IMJ297" s="80"/>
      <c r="IMK297" s="80"/>
      <c r="IML297" s="80"/>
      <c r="IMM297" s="80"/>
      <c r="IMN297" s="80"/>
      <c r="IMO297" s="80"/>
      <c r="IMP297" s="80"/>
      <c r="IMQ297" s="80"/>
      <c r="IMR297" s="80"/>
      <c r="IMS297" s="80"/>
      <c r="IMT297" s="80"/>
      <c r="IMU297" s="80"/>
      <c r="IMV297" s="80"/>
      <c r="IMW297" s="80"/>
      <c r="IMX297" s="80"/>
      <c r="IMY297" s="80"/>
      <c r="IMZ297" s="80"/>
      <c r="INA297" s="80"/>
      <c r="INB297" s="80"/>
      <c r="INC297" s="80"/>
      <c r="IND297" s="80"/>
      <c r="INE297" s="80"/>
      <c r="INF297" s="80"/>
      <c r="ING297" s="80"/>
      <c r="INH297" s="80"/>
      <c r="INI297" s="80"/>
      <c r="INJ297" s="80"/>
      <c r="INK297" s="80"/>
      <c r="INL297" s="80"/>
      <c r="INM297" s="80"/>
      <c r="INN297" s="80"/>
      <c r="INO297" s="80"/>
      <c r="INP297" s="80"/>
      <c r="INQ297" s="80"/>
      <c r="INR297" s="80"/>
      <c r="INS297" s="80"/>
      <c r="INT297" s="80"/>
      <c r="INU297" s="80"/>
      <c r="INV297" s="80"/>
      <c r="INW297" s="80"/>
      <c r="INX297" s="80"/>
      <c r="INY297" s="80"/>
      <c r="INZ297" s="80"/>
      <c r="IOA297" s="80"/>
      <c r="IOB297" s="80"/>
      <c r="IOC297" s="80"/>
      <c r="IOD297" s="80"/>
      <c r="IOE297" s="80"/>
      <c r="IOF297" s="80"/>
      <c r="IOG297" s="80"/>
      <c r="IOH297" s="80"/>
      <c r="IOI297" s="80"/>
      <c r="IOJ297" s="80"/>
      <c r="IOK297" s="80"/>
      <c r="IOL297" s="80"/>
      <c r="IOM297" s="80"/>
      <c r="ION297" s="80"/>
      <c r="IOO297" s="80"/>
      <c r="IOP297" s="80"/>
      <c r="IOQ297" s="80"/>
      <c r="IOR297" s="80"/>
      <c r="IOS297" s="80"/>
      <c r="IOT297" s="80"/>
      <c r="IOU297" s="80"/>
      <c r="IOV297" s="80"/>
      <c r="IOW297" s="80"/>
      <c r="IOX297" s="80"/>
      <c r="IOY297" s="80"/>
      <c r="IOZ297" s="80"/>
      <c r="IPA297" s="80"/>
      <c r="IPB297" s="80"/>
      <c r="IPC297" s="80"/>
      <c r="IPD297" s="80"/>
      <c r="IPE297" s="80"/>
      <c r="IPF297" s="80"/>
      <c r="IPG297" s="80"/>
      <c r="IPH297" s="80"/>
      <c r="IPI297" s="80"/>
      <c r="IPJ297" s="80"/>
      <c r="IPK297" s="80"/>
      <c r="IPL297" s="80"/>
      <c r="IPM297" s="80"/>
      <c r="IPN297" s="80"/>
      <c r="IPO297" s="80"/>
      <c r="IPP297" s="80"/>
      <c r="IPQ297" s="80"/>
      <c r="IPR297" s="80"/>
      <c r="IPS297" s="80"/>
      <c r="IPT297" s="80"/>
      <c r="IPU297" s="80"/>
      <c r="IPV297" s="80"/>
      <c r="IPW297" s="80"/>
      <c r="IPX297" s="80"/>
      <c r="IPY297" s="80"/>
      <c r="IPZ297" s="80"/>
      <c r="IQA297" s="80"/>
      <c r="IQB297" s="80"/>
      <c r="IQC297" s="80"/>
      <c r="IQD297" s="80"/>
      <c r="IQE297" s="80"/>
      <c r="IQF297" s="80"/>
      <c r="IQG297" s="80"/>
      <c r="IQH297" s="80"/>
      <c r="IQI297" s="80"/>
      <c r="IQJ297" s="80"/>
      <c r="IQK297" s="80"/>
      <c r="IQL297" s="80"/>
      <c r="IQM297" s="80"/>
      <c r="IQN297" s="80"/>
      <c r="IQO297" s="80"/>
      <c r="IQP297" s="80"/>
      <c r="IQQ297" s="80"/>
      <c r="IQR297" s="80"/>
      <c r="IQS297" s="80"/>
      <c r="IQT297" s="80"/>
      <c r="IQU297" s="80"/>
      <c r="IQV297" s="80"/>
      <c r="IQW297" s="80"/>
      <c r="IQX297" s="80"/>
      <c r="IQY297" s="80"/>
      <c r="IQZ297" s="80"/>
      <c r="IRA297" s="80"/>
      <c r="IRB297" s="80"/>
      <c r="IRC297" s="80"/>
      <c r="IRD297" s="80"/>
      <c r="IRE297" s="80"/>
      <c r="IRF297" s="80"/>
      <c r="IRG297" s="80"/>
      <c r="IRH297" s="80"/>
      <c r="IRI297" s="80"/>
      <c r="IRJ297" s="80"/>
      <c r="IRK297" s="80"/>
      <c r="IRL297" s="80"/>
      <c r="IRM297" s="80"/>
      <c r="IRN297" s="80"/>
      <c r="IRO297" s="80"/>
      <c r="IRP297" s="80"/>
      <c r="IRQ297" s="80"/>
      <c r="IRR297" s="80"/>
      <c r="IRS297" s="80"/>
      <c r="IRT297" s="80"/>
      <c r="IRU297" s="80"/>
      <c r="IRV297" s="80"/>
      <c r="IRW297" s="80"/>
      <c r="IRX297" s="80"/>
      <c r="IRY297" s="80"/>
      <c r="IRZ297" s="80"/>
      <c r="ISA297" s="80"/>
      <c r="ISB297" s="80"/>
      <c r="ISC297" s="80"/>
      <c r="ISD297" s="80"/>
      <c r="ISE297" s="80"/>
      <c r="ISF297" s="80"/>
      <c r="ISG297" s="80"/>
      <c r="ISH297" s="80"/>
      <c r="ISI297" s="80"/>
      <c r="ISJ297" s="80"/>
      <c r="ISK297" s="80"/>
      <c r="ISL297" s="80"/>
      <c r="ISM297" s="80"/>
      <c r="ISN297" s="80"/>
      <c r="ISO297" s="80"/>
      <c r="ISP297" s="80"/>
      <c r="ISQ297" s="80"/>
      <c r="ISR297" s="80"/>
      <c r="ISS297" s="80"/>
      <c r="IST297" s="80"/>
      <c r="ISU297" s="80"/>
      <c r="ISV297" s="80"/>
      <c r="ISW297" s="80"/>
      <c r="ISX297" s="80"/>
      <c r="ISY297" s="80"/>
      <c r="ISZ297" s="80"/>
      <c r="ITA297" s="80"/>
      <c r="ITB297" s="80"/>
      <c r="ITC297" s="80"/>
      <c r="ITD297" s="80"/>
      <c r="ITE297" s="80"/>
      <c r="ITF297" s="80"/>
      <c r="ITG297" s="80"/>
      <c r="ITH297" s="80"/>
      <c r="ITI297" s="80"/>
      <c r="ITJ297" s="80"/>
      <c r="ITK297" s="80"/>
      <c r="ITL297" s="80"/>
      <c r="ITM297" s="80"/>
      <c r="ITN297" s="80"/>
      <c r="ITO297" s="80"/>
      <c r="ITP297" s="80"/>
      <c r="ITQ297" s="80"/>
      <c r="ITR297" s="80"/>
      <c r="ITS297" s="80"/>
      <c r="ITT297" s="80"/>
      <c r="ITU297" s="80"/>
      <c r="ITV297" s="80"/>
      <c r="ITW297" s="80"/>
      <c r="ITX297" s="80"/>
      <c r="ITY297" s="80"/>
      <c r="ITZ297" s="80"/>
      <c r="IUA297" s="80"/>
      <c r="IUB297" s="80"/>
      <c r="IUC297" s="80"/>
      <c r="IUD297" s="80"/>
      <c r="IUE297" s="80"/>
      <c r="IUF297" s="80"/>
      <c r="IUG297" s="80"/>
      <c r="IUH297" s="80"/>
      <c r="IUI297" s="80"/>
      <c r="IUJ297" s="80"/>
      <c r="IUK297" s="80"/>
      <c r="IUL297" s="80"/>
      <c r="IUM297" s="80"/>
      <c r="IUN297" s="80"/>
      <c r="IUO297" s="80"/>
      <c r="IUP297" s="80"/>
      <c r="IUQ297" s="80"/>
      <c r="IUR297" s="80"/>
      <c r="IUS297" s="80"/>
      <c r="IUT297" s="80"/>
      <c r="IUU297" s="80"/>
      <c r="IUV297" s="80"/>
      <c r="IUW297" s="80"/>
      <c r="IUX297" s="80"/>
      <c r="IUY297" s="80"/>
      <c r="IUZ297" s="80"/>
      <c r="IVA297" s="80"/>
      <c r="IVB297" s="80"/>
      <c r="IVC297" s="80"/>
      <c r="IVD297" s="80"/>
      <c r="IVE297" s="80"/>
      <c r="IVF297" s="80"/>
      <c r="IVG297" s="80"/>
      <c r="IVH297" s="80"/>
      <c r="IVI297" s="80"/>
      <c r="IVJ297" s="80"/>
      <c r="IVK297" s="80"/>
      <c r="IVL297" s="80"/>
      <c r="IVM297" s="80"/>
      <c r="IVN297" s="80"/>
      <c r="IVO297" s="80"/>
      <c r="IVP297" s="80"/>
      <c r="IVQ297" s="80"/>
      <c r="IVR297" s="80"/>
      <c r="IVS297" s="80"/>
      <c r="IVT297" s="80"/>
      <c r="IVU297" s="80"/>
      <c r="IVV297" s="80"/>
      <c r="IVW297" s="80"/>
      <c r="IVX297" s="80"/>
      <c r="IVY297" s="80"/>
      <c r="IVZ297" s="80"/>
      <c r="IWA297" s="80"/>
      <c r="IWB297" s="80"/>
      <c r="IWC297" s="80"/>
      <c r="IWD297" s="80"/>
      <c r="IWE297" s="80"/>
      <c r="IWF297" s="80"/>
      <c r="IWG297" s="80"/>
      <c r="IWH297" s="80"/>
      <c r="IWI297" s="80"/>
      <c r="IWJ297" s="80"/>
      <c r="IWK297" s="80"/>
      <c r="IWL297" s="80"/>
      <c r="IWM297" s="80"/>
      <c r="IWN297" s="80"/>
      <c r="IWO297" s="80"/>
      <c r="IWP297" s="80"/>
      <c r="IWQ297" s="80"/>
      <c r="IWR297" s="80"/>
      <c r="IWS297" s="80"/>
      <c r="IWT297" s="80"/>
      <c r="IWU297" s="80"/>
      <c r="IWV297" s="80"/>
      <c r="IWW297" s="80"/>
      <c r="IWX297" s="80"/>
      <c r="IWY297" s="80"/>
      <c r="IWZ297" s="80"/>
      <c r="IXA297" s="80"/>
      <c r="IXB297" s="80"/>
      <c r="IXC297" s="80"/>
      <c r="IXD297" s="80"/>
      <c r="IXE297" s="80"/>
      <c r="IXF297" s="80"/>
      <c r="IXG297" s="80"/>
      <c r="IXH297" s="80"/>
      <c r="IXI297" s="80"/>
      <c r="IXJ297" s="80"/>
      <c r="IXK297" s="80"/>
      <c r="IXL297" s="80"/>
      <c r="IXM297" s="80"/>
      <c r="IXN297" s="80"/>
      <c r="IXO297" s="80"/>
      <c r="IXP297" s="80"/>
      <c r="IXQ297" s="80"/>
      <c r="IXR297" s="80"/>
      <c r="IXS297" s="80"/>
      <c r="IXT297" s="80"/>
      <c r="IXU297" s="80"/>
      <c r="IXV297" s="80"/>
      <c r="IXW297" s="80"/>
      <c r="IXX297" s="80"/>
      <c r="IXY297" s="80"/>
      <c r="IXZ297" s="80"/>
      <c r="IYA297" s="80"/>
      <c r="IYB297" s="80"/>
      <c r="IYC297" s="80"/>
      <c r="IYD297" s="80"/>
      <c r="IYE297" s="80"/>
      <c r="IYF297" s="80"/>
      <c r="IYG297" s="80"/>
      <c r="IYH297" s="80"/>
      <c r="IYI297" s="80"/>
      <c r="IYJ297" s="80"/>
      <c r="IYK297" s="80"/>
      <c r="IYL297" s="80"/>
      <c r="IYM297" s="80"/>
      <c r="IYN297" s="80"/>
      <c r="IYO297" s="80"/>
      <c r="IYP297" s="80"/>
      <c r="IYQ297" s="80"/>
      <c r="IYR297" s="80"/>
      <c r="IYS297" s="80"/>
      <c r="IYT297" s="80"/>
      <c r="IYU297" s="80"/>
      <c r="IYV297" s="80"/>
      <c r="IYW297" s="80"/>
      <c r="IYX297" s="80"/>
      <c r="IYY297" s="80"/>
      <c r="IYZ297" s="80"/>
      <c r="IZA297" s="80"/>
      <c r="IZB297" s="80"/>
      <c r="IZC297" s="80"/>
      <c r="IZD297" s="80"/>
      <c r="IZE297" s="80"/>
      <c r="IZF297" s="80"/>
      <c r="IZG297" s="80"/>
      <c r="IZH297" s="80"/>
      <c r="IZI297" s="80"/>
      <c r="IZJ297" s="80"/>
      <c r="IZK297" s="80"/>
      <c r="IZL297" s="80"/>
      <c r="IZM297" s="80"/>
      <c r="IZN297" s="80"/>
      <c r="IZO297" s="80"/>
      <c r="IZP297" s="80"/>
      <c r="IZQ297" s="80"/>
      <c r="IZR297" s="80"/>
      <c r="IZS297" s="80"/>
      <c r="IZT297" s="80"/>
      <c r="IZU297" s="80"/>
      <c r="IZV297" s="80"/>
      <c r="IZW297" s="80"/>
      <c r="IZX297" s="80"/>
      <c r="IZY297" s="80"/>
      <c r="IZZ297" s="80"/>
      <c r="JAA297" s="80"/>
      <c r="JAB297" s="80"/>
      <c r="JAC297" s="80"/>
      <c r="JAD297" s="80"/>
      <c r="JAE297" s="80"/>
      <c r="JAF297" s="80"/>
      <c r="JAG297" s="80"/>
      <c r="JAH297" s="80"/>
      <c r="JAI297" s="80"/>
      <c r="JAJ297" s="80"/>
      <c r="JAK297" s="80"/>
      <c r="JAL297" s="80"/>
      <c r="JAM297" s="80"/>
      <c r="JAN297" s="80"/>
      <c r="JAO297" s="80"/>
      <c r="JAP297" s="80"/>
      <c r="JAQ297" s="80"/>
      <c r="JAR297" s="80"/>
      <c r="JAS297" s="80"/>
      <c r="JAT297" s="80"/>
      <c r="JAU297" s="80"/>
      <c r="JAV297" s="80"/>
      <c r="JAW297" s="80"/>
      <c r="JAX297" s="80"/>
      <c r="JAY297" s="80"/>
      <c r="JAZ297" s="80"/>
      <c r="JBA297" s="80"/>
      <c r="JBB297" s="80"/>
      <c r="JBC297" s="80"/>
      <c r="JBD297" s="80"/>
      <c r="JBE297" s="80"/>
      <c r="JBF297" s="80"/>
      <c r="JBG297" s="80"/>
      <c r="JBH297" s="80"/>
      <c r="JBI297" s="80"/>
      <c r="JBJ297" s="80"/>
      <c r="JBK297" s="80"/>
      <c r="JBL297" s="80"/>
      <c r="JBM297" s="80"/>
      <c r="JBN297" s="80"/>
      <c r="JBO297" s="80"/>
      <c r="JBP297" s="80"/>
      <c r="JBQ297" s="80"/>
      <c r="JBR297" s="80"/>
      <c r="JBS297" s="80"/>
      <c r="JBT297" s="80"/>
      <c r="JBU297" s="80"/>
      <c r="JBV297" s="80"/>
      <c r="JBW297" s="80"/>
      <c r="JBX297" s="80"/>
      <c r="JBY297" s="80"/>
      <c r="JBZ297" s="80"/>
      <c r="JCA297" s="80"/>
      <c r="JCB297" s="80"/>
      <c r="JCC297" s="80"/>
      <c r="JCD297" s="80"/>
      <c r="JCE297" s="80"/>
      <c r="JCF297" s="80"/>
      <c r="JCG297" s="80"/>
      <c r="JCH297" s="80"/>
      <c r="JCI297" s="80"/>
      <c r="JCJ297" s="80"/>
      <c r="JCK297" s="80"/>
      <c r="JCL297" s="80"/>
      <c r="JCM297" s="80"/>
      <c r="JCN297" s="80"/>
      <c r="JCO297" s="80"/>
      <c r="JCP297" s="80"/>
      <c r="JCQ297" s="80"/>
      <c r="JCR297" s="80"/>
      <c r="JCS297" s="80"/>
      <c r="JCT297" s="80"/>
      <c r="JCU297" s="80"/>
      <c r="JCV297" s="80"/>
      <c r="JCW297" s="80"/>
      <c r="JCX297" s="80"/>
      <c r="JCY297" s="80"/>
      <c r="JCZ297" s="80"/>
      <c r="JDA297" s="80"/>
      <c r="JDB297" s="80"/>
      <c r="JDC297" s="80"/>
      <c r="JDD297" s="80"/>
      <c r="JDE297" s="80"/>
      <c r="JDF297" s="80"/>
      <c r="JDG297" s="80"/>
      <c r="JDH297" s="80"/>
      <c r="JDI297" s="80"/>
      <c r="JDJ297" s="80"/>
      <c r="JDK297" s="80"/>
      <c r="JDL297" s="80"/>
      <c r="JDM297" s="80"/>
      <c r="JDN297" s="80"/>
      <c r="JDO297" s="80"/>
      <c r="JDP297" s="80"/>
      <c r="JDQ297" s="80"/>
      <c r="JDR297" s="80"/>
      <c r="JDS297" s="80"/>
      <c r="JDT297" s="80"/>
      <c r="JDU297" s="80"/>
      <c r="JDV297" s="80"/>
      <c r="JDW297" s="80"/>
      <c r="JDX297" s="80"/>
      <c r="JDY297" s="80"/>
      <c r="JDZ297" s="80"/>
      <c r="JEA297" s="80"/>
      <c r="JEB297" s="80"/>
      <c r="JEC297" s="80"/>
      <c r="JED297" s="80"/>
      <c r="JEE297" s="80"/>
      <c r="JEF297" s="80"/>
      <c r="JEG297" s="80"/>
      <c r="JEH297" s="80"/>
      <c r="JEI297" s="80"/>
      <c r="JEJ297" s="80"/>
      <c r="JEK297" s="80"/>
      <c r="JEL297" s="80"/>
      <c r="JEM297" s="80"/>
      <c r="JEN297" s="80"/>
      <c r="JEO297" s="80"/>
      <c r="JEP297" s="80"/>
      <c r="JEQ297" s="80"/>
      <c r="JER297" s="80"/>
      <c r="JES297" s="80"/>
      <c r="JET297" s="80"/>
      <c r="JEU297" s="80"/>
      <c r="JEV297" s="80"/>
      <c r="JEW297" s="80"/>
      <c r="JEX297" s="80"/>
      <c r="JEY297" s="80"/>
      <c r="JEZ297" s="80"/>
      <c r="JFA297" s="80"/>
      <c r="JFB297" s="80"/>
      <c r="JFC297" s="80"/>
      <c r="JFD297" s="80"/>
      <c r="JFE297" s="80"/>
      <c r="JFF297" s="80"/>
      <c r="JFG297" s="80"/>
      <c r="JFH297" s="80"/>
      <c r="JFI297" s="80"/>
      <c r="JFJ297" s="80"/>
      <c r="JFK297" s="80"/>
      <c r="JFL297" s="80"/>
      <c r="JFM297" s="80"/>
      <c r="JFN297" s="80"/>
      <c r="JFO297" s="80"/>
      <c r="JFP297" s="80"/>
      <c r="JFQ297" s="80"/>
      <c r="JFR297" s="80"/>
      <c r="JFS297" s="80"/>
      <c r="JFT297" s="80"/>
      <c r="JFU297" s="80"/>
      <c r="JFV297" s="80"/>
      <c r="JFW297" s="80"/>
      <c r="JFX297" s="80"/>
      <c r="JFY297" s="80"/>
      <c r="JFZ297" s="80"/>
      <c r="JGA297" s="80"/>
      <c r="JGB297" s="80"/>
      <c r="JGC297" s="80"/>
      <c r="JGD297" s="80"/>
      <c r="JGE297" s="80"/>
      <c r="JGF297" s="80"/>
      <c r="JGG297" s="80"/>
      <c r="JGH297" s="80"/>
      <c r="JGI297" s="80"/>
      <c r="JGJ297" s="80"/>
      <c r="JGK297" s="80"/>
      <c r="JGL297" s="80"/>
      <c r="JGM297" s="80"/>
      <c r="JGN297" s="80"/>
      <c r="JGO297" s="80"/>
      <c r="JGP297" s="80"/>
      <c r="JGQ297" s="80"/>
      <c r="JGR297" s="80"/>
      <c r="JGS297" s="80"/>
      <c r="JGT297" s="80"/>
      <c r="JGU297" s="80"/>
      <c r="JGV297" s="80"/>
      <c r="JGW297" s="80"/>
      <c r="JGX297" s="80"/>
      <c r="JGY297" s="80"/>
      <c r="JGZ297" s="80"/>
      <c r="JHA297" s="80"/>
      <c r="JHB297" s="80"/>
      <c r="JHC297" s="80"/>
      <c r="JHD297" s="80"/>
      <c r="JHE297" s="80"/>
      <c r="JHF297" s="80"/>
      <c r="JHG297" s="80"/>
      <c r="JHH297" s="80"/>
      <c r="JHI297" s="80"/>
      <c r="JHJ297" s="80"/>
      <c r="JHK297" s="80"/>
      <c r="JHL297" s="80"/>
      <c r="JHM297" s="80"/>
      <c r="JHN297" s="80"/>
      <c r="JHO297" s="80"/>
      <c r="JHP297" s="80"/>
      <c r="JHQ297" s="80"/>
      <c r="JHR297" s="80"/>
      <c r="JHS297" s="80"/>
      <c r="JHT297" s="80"/>
      <c r="JHU297" s="80"/>
      <c r="JHV297" s="80"/>
      <c r="JHW297" s="80"/>
      <c r="JHX297" s="80"/>
      <c r="JHY297" s="80"/>
      <c r="JHZ297" s="80"/>
      <c r="JIA297" s="80"/>
      <c r="JIB297" s="80"/>
      <c r="JIC297" s="80"/>
      <c r="JID297" s="80"/>
      <c r="JIE297" s="80"/>
      <c r="JIF297" s="80"/>
      <c r="JIG297" s="80"/>
      <c r="JIH297" s="80"/>
      <c r="JII297" s="80"/>
      <c r="JIJ297" s="80"/>
      <c r="JIK297" s="80"/>
      <c r="JIL297" s="80"/>
      <c r="JIM297" s="80"/>
      <c r="JIN297" s="80"/>
      <c r="JIO297" s="80"/>
      <c r="JIP297" s="80"/>
      <c r="JIQ297" s="80"/>
      <c r="JIR297" s="80"/>
      <c r="JIS297" s="80"/>
      <c r="JIT297" s="80"/>
      <c r="JIU297" s="80"/>
      <c r="JIV297" s="80"/>
      <c r="JIW297" s="80"/>
      <c r="JIX297" s="80"/>
      <c r="JIY297" s="80"/>
      <c r="JIZ297" s="80"/>
      <c r="JJA297" s="80"/>
      <c r="JJB297" s="80"/>
      <c r="JJC297" s="80"/>
      <c r="JJD297" s="80"/>
      <c r="JJE297" s="80"/>
      <c r="JJF297" s="80"/>
      <c r="JJG297" s="80"/>
      <c r="JJH297" s="80"/>
      <c r="JJI297" s="80"/>
      <c r="JJJ297" s="80"/>
      <c r="JJK297" s="80"/>
      <c r="JJL297" s="80"/>
      <c r="JJM297" s="80"/>
      <c r="JJN297" s="80"/>
      <c r="JJO297" s="80"/>
      <c r="JJP297" s="80"/>
      <c r="JJQ297" s="80"/>
      <c r="JJR297" s="80"/>
      <c r="JJS297" s="80"/>
      <c r="JJT297" s="80"/>
      <c r="JJU297" s="80"/>
      <c r="JJV297" s="80"/>
      <c r="JJW297" s="80"/>
      <c r="JJX297" s="80"/>
      <c r="JJY297" s="80"/>
      <c r="JJZ297" s="80"/>
      <c r="JKA297" s="80"/>
      <c r="JKB297" s="80"/>
      <c r="JKC297" s="80"/>
      <c r="JKD297" s="80"/>
      <c r="JKE297" s="80"/>
      <c r="JKF297" s="80"/>
      <c r="JKG297" s="80"/>
      <c r="JKH297" s="80"/>
      <c r="JKI297" s="80"/>
      <c r="JKJ297" s="80"/>
      <c r="JKK297" s="80"/>
      <c r="JKL297" s="80"/>
      <c r="JKM297" s="80"/>
      <c r="JKN297" s="80"/>
      <c r="JKO297" s="80"/>
      <c r="JKP297" s="80"/>
      <c r="JKQ297" s="80"/>
      <c r="JKR297" s="80"/>
      <c r="JKS297" s="80"/>
      <c r="JKT297" s="80"/>
      <c r="JKU297" s="80"/>
      <c r="JKV297" s="80"/>
      <c r="JKW297" s="80"/>
      <c r="JKX297" s="80"/>
      <c r="JKY297" s="80"/>
      <c r="JKZ297" s="80"/>
      <c r="JLA297" s="80"/>
      <c r="JLB297" s="80"/>
      <c r="JLC297" s="80"/>
      <c r="JLD297" s="80"/>
      <c r="JLE297" s="80"/>
      <c r="JLF297" s="80"/>
      <c r="JLG297" s="80"/>
      <c r="JLH297" s="80"/>
      <c r="JLI297" s="80"/>
      <c r="JLJ297" s="80"/>
      <c r="JLK297" s="80"/>
      <c r="JLL297" s="80"/>
      <c r="JLM297" s="80"/>
      <c r="JLN297" s="80"/>
      <c r="JLO297" s="80"/>
      <c r="JLP297" s="80"/>
      <c r="JLQ297" s="80"/>
      <c r="JLR297" s="80"/>
      <c r="JLS297" s="80"/>
      <c r="JLT297" s="80"/>
      <c r="JLU297" s="80"/>
      <c r="JLV297" s="80"/>
      <c r="JLW297" s="80"/>
      <c r="JLX297" s="80"/>
      <c r="JLY297" s="80"/>
      <c r="JLZ297" s="80"/>
      <c r="JMA297" s="80"/>
      <c r="JMB297" s="80"/>
      <c r="JMC297" s="80"/>
      <c r="JMD297" s="80"/>
      <c r="JME297" s="80"/>
      <c r="JMF297" s="80"/>
      <c r="JMG297" s="80"/>
      <c r="JMH297" s="80"/>
      <c r="JMI297" s="80"/>
      <c r="JMJ297" s="80"/>
      <c r="JMK297" s="80"/>
      <c r="JML297" s="80"/>
      <c r="JMM297" s="80"/>
      <c r="JMN297" s="80"/>
      <c r="JMO297" s="80"/>
      <c r="JMP297" s="80"/>
      <c r="JMQ297" s="80"/>
      <c r="JMR297" s="80"/>
      <c r="JMS297" s="80"/>
      <c r="JMT297" s="80"/>
      <c r="JMU297" s="80"/>
      <c r="JMV297" s="80"/>
      <c r="JMW297" s="80"/>
      <c r="JMX297" s="80"/>
      <c r="JMY297" s="80"/>
      <c r="JMZ297" s="80"/>
      <c r="JNA297" s="80"/>
      <c r="JNB297" s="80"/>
      <c r="JNC297" s="80"/>
      <c r="JND297" s="80"/>
      <c r="JNE297" s="80"/>
      <c r="JNF297" s="80"/>
      <c r="JNG297" s="80"/>
      <c r="JNH297" s="80"/>
      <c r="JNI297" s="80"/>
      <c r="JNJ297" s="80"/>
      <c r="JNK297" s="80"/>
      <c r="JNL297" s="80"/>
      <c r="JNM297" s="80"/>
      <c r="JNN297" s="80"/>
      <c r="JNO297" s="80"/>
      <c r="JNP297" s="80"/>
      <c r="JNQ297" s="80"/>
      <c r="JNR297" s="80"/>
      <c r="JNS297" s="80"/>
      <c r="JNT297" s="80"/>
      <c r="JNU297" s="80"/>
      <c r="JNV297" s="80"/>
      <c r="JNW297" s="80"/>
      <c r="JNX297" s="80"/>
      <c r="JNY297" s="80"/>
      <c r="JNZ297" s="80"/>
      <c r="JOA297" s="80"/>
      <c r="JOB297" s="80"/>
      <c r="JOC297" s="80"/>
      <c r="JOD297" s="80"/>
      <c r="JOE297" s="80"/>
      <c r="JOF297" s="80"/>
      <c r="JOG297" s="80"/>
      <c r="JOH297" s="80"/>
      <c r="JOI297" s="80"/>
      <c r="JOJ297" s="80"/>
      <c r="JOK297" s="80"/>
      <c r="JOL297" s="80"/>
      <c r="JOM297" s="80"/>
      <c r="JON297" s="80"/>
      <c r="JOO297" s="80"/>
      <c r="JOP297" s="80"/>
      <c r="JOQ297" s="80"/>
      <c r="JOR297" s="80"/>
      <c r="JOS297" s="80"/>
      <c r="JOT297" s="80"/>
      <c r="JOU297" s="80"/>
      <c r="JOV297" s="80"/>
      <c r="JOW297" s="80"/>
      <c r="JOX297" s="80"/>
      <c r="JOY297" s="80"/>
      <c r="JOZ297" s="80"/>
      <c r="JPA297" s="80"/>
      <c r="JPB297" s="80"/>
      <c r="JPC297" s="80"/>
      <c r="JPD297" s="80"/>
      <c r="JPE297" s="80"/>
      <c r="JPF297" s="80"/>
      <c r="JPG297" s="80"/>
      <c r="JPH297" s="80"/>
      <c r="JPI297" s="80"/>
      <c r="JPJ297" s="80"/>
      <c r="JPK297" s="80"/>
      <c r="JPL297" s="80"/>
      <c r="JPM297" s="80"/>
      <c r="JPN297" s="80"/>
      <c r="JPO297" s="80"/>
      <c r="JPP297" s="80"/>
      <c r="JPQ297" s="80"/>
      <c r="JPR297" s="80"/>
      <c r="JPS297" s="80"/>
      <c r="JPT297" s="80"/>
      <c r="JPU297" s="80"/>
      <c r="JPV297" s="80"/>
      <c r="JPW297" s="80"/>
      <c r="JPX297" s="80"/>
      <c r="JPY297" s="80"/>
      <c r="JPZ297" s="80"/>
      <c r="JQA297" s="80"/>
      <c r="JQB297" s="80"/>
      <c r="JQC297" s="80"/>
      <c r="JQD297" s="80"/>
      <c r="JQE297" s="80"/>
      <c r="JQF297" s="80"/>
      <c r="JQG297" s="80"/>
      <c r="JQH297" s="80"/>
      <c r="JQI297" s="80"/>
      <c r="JQJ297" s="80"/>
      <c r="JQK297" s="80"/>
      <c r="JQL297" s="80"/>
      <c r="JQM297" s="80"/>
      <c r="JQN297" s="80"/>
      <c r="JQO297" s="80"/>
      <c r="JQP297" s="80"/>
      <c r="JQQ297" s="80"/>
      <c r="JQR297" s="80"/>
      <c r="JQS297" s="80"/>
      <c r="JQT297" s="80"/>
      <c r="JQU297" s="80"/>
      <c r="JQV297" s="80"/>
      <c r="JQW297" s="80"/>
      <c r="JQX297" s="80"/>
      <c r="JQY297" s="80"/>
      <c r="JQZ297" s="80"/>
      <c r="JRA297" s="80"/>
      <c r="JRB297" s="80"/>
      <c r="JRC297" s="80"/>
      <c r="JRD297" s="80"/>
      <c r="JRE297" s="80"/>
      <c r="JRF297" s="80"/>
      <c r="JRG297" s="80"/>
      <c r="JRH297" s="80"/>
      <c r="JRI297" s="80"/>
      <c r="JRJ297" s="80"/>
      <c r="JRK297" s="80"/>
      <c r="JRL297" s="80"/>
      <c r="JRM297" s="80"/>
      <c r="JRN297" s="80"/>
      <c r="JRO297" s="80"/>
      <c r="JRP297" s="80"/>
      <c r="JRQ297" s="80"/>
      <c r="JRR297" s="80"/>
      <c r="JRS297" s="80"/>
      <c r="JRT297" s="80"/>
      <c r="JRU297" s="80"/>
      <c r="JRV297" s="80"/>
      <c r="JRW297" s="80"/>
      <c r="JRX297" s="80"/>
      <c r="JRY297" s="80"/>
      <c r="JRZ297" s="80"/>
      <c r="JSA297" s="80"/>
      <c r="JSB297" s="80"/>
      <c r="JSC297" s="80"/>
      <c r="JSD297" s="80"/>
      <c r="JSE297" s="80"/>
      <c r="JSF297" s="80"/>
      <c r="JSG297" s="80"/>
      <c r="JSH297" s="80"/>
      <c r="JSI297" s="80"/>
      <c r="JSJ297" s="80"/>
      <c r="JSK297" s="80"/>
      <c r="JSL297" s="80"/>
      <c r="JSM297" s="80"/>
      <c r="JSN297" s="80"/>
      <c r="JSO297" s="80"/>
      <c r="JSP297" s="80"/>
      <c r="JSQ297" s="80"/>
      <c r="JSR297" s="80"/>
      <c r="JSS297" s="80"/>
      <c r="JST297" s="80"/>
      <c r="JSU297" s="80"/>
      <c r="JSV297" s="80"/>
      <c r="JSW297" s="80"/>
      <c r="JSX297" s="80"/>
      <c r="JSY297" s="80"/>
      <c r="JSZ297" s="80"/>
      <c r="JTA297" s="80"/>
      <c r="JTB297" s="80"/>
      <c r="JTC297" s="80"/>
      <c r="JTD297" s="80"/>
      <c r="JTE297" s="80"/>
      <c r="JTF297" s="80"/>
      <c r="JTG297" s="80"/>
      <c r="JTH297" s="80"/>
      <c r="JTI297" s="80"/>
      <c r="JTJ297" s="80"/>
      <c r="JTK297" s="80"/>
      <c r="JTL297" s="80"/>
      <c r="JTM297" s="80"/>
      <c r="JTN297" s="80"/>
      <c r="JTO297" s="80"/>
      <c r="JTP297" s="80"/>
      <c r="JTQ297" s="80"/>
      <c r="JTR297" s="80"/>
      <c r="JTS297" s="80"/>
      <c r="JTT297" s="80"/>
      <c r="JTU297" s="80"/>
      <c r="JTV297" s="80"/>
      <c r="JTW297" s="80"/>
      <c r="JTX297" s="80"/>
      <c r="JTY297" s="80"/>
      <c r="JTZ297" s="80"/>
      <c r="JUA297" s="80"/>
      <c r="JUB297" s="80"/>
      <c r="JUC297" s="80"/>
      <c r="JUD297" s="80"/>
      <c r="JUE297" s="80"/>
      <c r="JUF297" s="80"/>
      <c r="JUG297" s="80"/>
      <c r="JUH297" s="80"/>
      <c r="JUI297" s="80"/>
      <c r="JUJ297" s="80"/>
      <c r="JUK297" s="80"/>
      <c r="JUL297" s="80"/>
      <c r="JUM297" s="80"/>
      <c r="JUN297" s="80"/>
      <c r="JUO297" s="80"/>
      <c r="JUP297" s="80"/>
      <c r="JUQ297" s="80"/>
      <c r="JUR297" s="80"/>
      <c r="JUS297" s="80"/>
      <c r="JUT297" s="80"/>
      <c r="JUU297" s="80"/>
      <c r="JUV297" s="80"/>
      <c r="JUW297" s="80"/>
      <c r="JUX297" s="80"/>
      <c r="JUY297" s="80"/>
      <c r="JUZ297" s="80"/>
      <c r="JVA297" s="80"/>
      <c r="JVB297" s="80"/>
      <c r="JVC297" s="80"/>
      <c r="JVD297" s="80"/>
      <c r="JVE297" s="80"/>
      <c r="JVF297" s="80"/>
      <c r="JVG297" s="80"/>
      <c r="JVH297" s="80"/>
      <c r="JVI297" s="80"/>
      <c r="JVJ297" s="80"/>
      <c r="JVK297" s="80"/>
      <c r="JVL297" s="80"/>
      <c r="JVM297" s="80"/>
      <c r="JVN297" s="80"/>
      <c r="JVO297" s="80"/>
      <c r="JVP297" s="80"/>
      <c r="JVQ297" s="80"/>
      <c r="JVR297" s="80"/>
      <c r="JVS297" s="80"/>
      <c r="JVT297" s="80"/>
      <c r="JVU297" s="80"/>
      <c r="JVV297" s="80"/>
      <c r="JVW297" s="80"/>
      <c r="JVX297" s="80"/>
      <c r="JVY297" s="80"/>
      <c r="JVZ297" s="80"/>
      <c r="JWA297" s="80"/>
      <c r="JWB297" s="80"/>
      <c r="JWC297" s="80"/>
      <c r="JWD297" s="80"/>
      <c r="JWE297" s="80"/>
      <c r="JWF297" s="80"/>
      <c r="JWG297" s="80"/>
      <c r="JWH297" s="80"/>
      <c r="JWI297" s="80"/>
      <c r="JWJ297" s="80"/>
      <c r="JWK297" s="80"/>
      <c r="JWL297" s="80"/>
      <c r="JWM297" s="80"/>
      <c r="JWN297" s="80"/>
      <c r="JWO297" s="80"/>
      <c r="JWP297" s="80"/>
      <c r="JWQ297" s="80"/>
      <c r="JWR297" s="80"/>
      <c r="JWS297" s="80"/>
      <c r="JWT297" s="80"/>
      <c r="JWU297" s="80"/>
      <c r="JWV297" s="80"/>
      <c r="JWW297" s="80"/>
      <c r="JWX297" s="80"/>
      <c r="JWY297" s="80"/>
      <c r="JWZ297" s="80"/>
      <c r="JXA297" s="80"/>
      <c r="JXB297" s="80"/>
      <c r="JXC297" s="80"/>
      <c r="JXD297" s="80"/>
      <c r="JXE297" s="80"/>
      <c r="JXF297" s="80"/>
      <c r="JXG297" s="80"/>
      <c r="JXH297" s="80"/>
      <c r="JXI297" s="80"/>
      <c r="JXJ297" s="80"/>
      <c r="JXK297" s="80"/>
      <c r="JXL297" s="80"/>
      <c r="JXM297" s="80"/>
      <c r="JXN297" s="80"/>
      <c r="JXO297" s="80"/>
      <c r="JXP297" s="80"/>
      <c r="JXQ297" s="80"/>
      <c r="JXR297" s="80"/>
      <c r="JXS297" s="80"/>
      <c r="JXT297" s="80"/>
      <c r="JXU297" s="80"/>
      <c r="JXV297" s="80"/>
      <c r="JXW297" s="80"/>
      <c r="JXX297" s="80"/>
      <c r="JXY297" s="80"/>
      <c r="JXZ297" s="80"/>
      <c r="JYA297" s="80"/>
      <c r="JYB297" s="80"/>
      <c r="JYC297" s="80"/>
      <c r="JYD297" s="80"/>
      <c r="JYE297" s="80"/>
      <c r="JYF297" s="80"/>
      <c r="JYG297" s="80"/>
      <c r="JYH297" s="80"/>
      <c r="JYI297" s="80"/>
      <c r="JYJ297" s="80"/>
      <c r="JYK297" s="80"/>
      <c r="JYL297" s="80"/>
      <c r="JYM297" s="80"/>
      <c r="JYN297" s="80"/>
      <c r="JYO297" s="80"/>
      <c r="JYP297" s="80"/>
      <c r="JYQ297" s="80"/>
      <c r="JYR297" s="80"/>
      <c r="JYS297" s="80"/>
      <c r="JYT297" s="80"/>
      <c r="JYU297" s="80"/>
      <c r="JYV297" s="80"/>
      <c r="JYW297" s="80"/>
      <c r="JYX297" s="80"/>
      <c r="JYY297" s="80"/>
      <c r="JYZ297" s="80"/>
      <c r="JZA297" s="80"/>
      <c r="JZB297" s="80"/>
      <c r="JZC297" s="80"/>
      <c r="JZD297" s="80"/>
      <c r="JZE297" s="80"/>
      <c r="JZF297" s="80"/>
      <c r="JZG297" s="80"/>
      <c r="JZH297" s="80"/>
      <c r="JZI297" s="80"/>
      <c r="JZJ297" s="80"/>
      <c r="JZK297" s="80"/>
      <c r="JZL297" s="80"/>
      <c r="JZM297" s="80"/>
      <c r="JZN297" s="80"/>
      <c r="JZO297" s="80"/>
      <c r="JZP297" s="80"/>
      <c r="JZQ297" s="80"/>
      <c r="JZR297" s="80"/>
      <c r="JZS297" s="80"/>
      <c r="JZT297" s="80"/>
      <c r="JZU297" s="80"/>
      <c r="JZV297" s="80"/>
      <c r="JZW297" s="80"/>
      <c r="JZX297" s="80"/>
      <c r="JZY297" s="80"/>
      <c r="JZZ297" s="80"/>
      <c r="KAA297" s="80"/>
      <c r="KAB297" s="80"/>
      <c r="KAC297" s="80"/>
      <c r="KAD297" s="80"/>
      <c r="KAE297" s="80"/>
      <c r="KAF297" s="80"/>
      <c r="KAG297" s="80"/>
      <c r="KAH297" s="80"/>
      <c r="KAI297" s="80"/>
      <c r="KAJ297" s="80"/>
      <c r="KAK297" s="80"/>
      <c r="KAL297" s="80"/>
      <c r="KAM297" s="80"/>
      <c r="KAN297" s="80"/>
      <c r="KAO297" s="80"/>
      <c r="KAP297" s="80"/>
      <c r="KAQ297" s="80"/>
      <c r="KAR297" s="80"/>
      <c r="KAS297" s="80"/>
      <c r="KAT297" s="80"/>
      <c r="KAU297" s="80"/>
      <c r="KAV297" s="80"/>
      <c r="KAW297" s="80"/>
      <c r="KAX297" s="80"/>
      <c r="KAY297" s="80"/>
      <c r="KAZ297" s="80"/>
      <c r="KBA297" s="80"/>
      <c r="KBB297" s="80"/>
      <c r="KBC297" s="80"/>
      <c r="KBD297" s="80"/>
      <c r="KBE297" s="80"/>
      <c r="KBF297" s="80"/>
      <c r="KBG297" s="80"/>
      <c r="KBH297" s="80"/>
      <c r="KBI297" s="80"/>
      <c r="KBJ297" s="80"/>
      <c r="KBK297" s="80"/>
      <c r="KBL297" s="80"/>
      <c r="KBM297" s="80"/>
      <c r="KBN297" s="80"/>
      <c r="KBO297" s="80"/>
      <c r="KBP297" s="80"/>
      <c r="KBQ297" s="80"/>
      <c r="KBR297" s="80"/>
      <c r="KBS297" s="80"/>
      <c r="KBT297" s="80"/>
      <c r="KBU297" s="80"/>
      <c r="KBV297" s="80"/>
      <c r="KBW297" s="80"/>
      <c r="KBX297" s="80"/>
      <c r="KBY297" s="80"/>
      <c r="KBZ297" s="80"/>
      <c r="KCA297" s="80"/>
      <c r="KCB297" s="80"/>
      <c r="KCC297" s="80"/>
      <c r="KCD297" s="80"/>
      <c r="KCE297" s="80"/>
      <c r="KCF297" s="80"/>
      <c r="KCG297" s="80"/>
      <c r="KCH297" s="80"/>
      <c r="KCI297" s="80"/>
      <c r="KCJ297" s="80"/>
      <c r="KCK297" s="80"/>
      <c r="KCL297" s="80"/>
      <c r="KCM297" s="80"/>
      <c r="KCN297" s="80"/>
      <c r="KCO297" s="80"/>
      <c r="KCP297" s="80"/>
      <c r="KCQ297" s="80"/>
      <c r="KCR297" s="80"/>
      <c r="KCS297" s="80"/>
      <c r="KCT297" s="80"/>
      <c r="KCU297" s="80"/>
      <c r="KCV297" s="80"/>
      <c r="KCW297" s="80"/>
      <c r="KCX297" s="80"/>
      <c r="KCY297" s="80"/>
      <c r="KCZ297" s="80"/>
      <c r="KDA297" s="80"/>
      <c r="KDB297" s="80"/>
      <c r="KDC297" s="80"/>
      <c r="KDD297" s="80"/>
      <c r="KDE297" s="80"/>
      <c r="KDF297" s="80"/>
      <c r="KDG297" s="80"/>
      <c r="KDH297" s="80"/>
      <c r="KDI297" s="80"/>
      <c r="KDJ297" s="80"/>
      <c r="KDK297" s="80"/>
      <c r="KDL297" s="80"/>
      <c r="KDM297" s="80"/>
      <c r="KDN297" s="80"/>
      <c r="KDO297" s="80"/>
      <c r="KDP297" s="80"/>
      <c r="KDQ297" s="80"/>
      <c r="KDR297" s="80"/>
      <c r="KDS297" s="80"/>
      <c r="KDT297" s="80"/>
      <c r="KDU297" s="80"/>
      <c r="KDV297" s="80"/>
      <c r="KDW297" s="80"/>
      <c r="KDX297" s="80"/>
      <c r="KDY297" s="80"/>
      <c r="KDZ297" s="80"/>
      <c r="KEA297" s="80"/>
      <c r="KEB297" s="80"/>
      <c r="KEC297" s="80"/>
      <c r="KED297" s="80"/>
      <c r="KEE297" s="80"/>
      <c r="KEF297" s="80"/>
      <c r="KEG297" s="80"/>
      <c r="KEH297" s="80"/>
      <c r="KEI297" s="80"/>
      <c r="KEJ297" s="80"/>
      <c r="KEK297" s="80"/>
      <c r="KEL297" s="80"/>
      <c r="KEM297" s="80"/>
      <c r="KEN297" s="80"/>
      <c r="KEO297" s="80"/>
      <c r="KEP297" s="80"/>
      <c r="KEQ297" s="80"/>
      <c r="KER297" s="80"/>
      <c r="KES297" s="80"/>
      <c r="KET297" s="80"/>
      <c r="KEU297" s="80"/>
      <c r="KEV297" s="80"/>
      <c r="KEW297" s="80"/>
      <c r="KEX297" s="80"/>
      <c r="KEY297" s="80"/>
      <c r="KEZ297" s="80"/>
      <c r="KFA297" s="80"/>
      <c r="KFB297" s="80"/>
      <c r="KFC297" s="80"/>
      <c r="KFD297" s="80"/>
      <c r="KFE297" s="80"/>
      <c r="KFF297" s="80"/>
      <c r="KFG297" s="80"/>
      <c r="KFH297" s="80"/>
      <c r="KFI297" s="80"/>
      <c r="KFJ297" s="80"/>
      <c r="KFK297" s="80"/>
      <c r="KFL297" s="80"/>
      <c r="KFM297" s="80"/>
      <c r="KFN297" s="80"/>
      <c r="KFO297" s="80"/>
      <c r="KFP297" s="80"/>
      <c r="KFQ297" s="80"/>
      <c r="KFR297" s="80"/>
      <c r="KFS297" s="80"/>
      <c r="KFT297" s="80"/>
      <c r="KFU297" s="80"/>
      <c r="KFV297" s="80"/>
      <c r="KFW297" s="80"/>
      <c r="KFX297" s="80"/>
      <c r="KFY297" s="80"/>
      <c r="KFZ297" s="80"/>
      <c r="KGA297" s="80"/>
      <c r="KGB297" s="80"/>
      <c r="KGC297" s="80"/>
      <c r="KGD297" s="80"/>
      <c r="KGE297" s="80"/>
      <c r="KGF297" s="80"/>
      <c r="KGG297" s="80"/>
      <c r="KGH297" s="80"/>
      <c r="KGI297" s="80"/>
      <c r="KGJ297" s="80"/>
      <c r="KGK297" s="80"/>
      <c r="KGL297" s="80"/>
      <c r="KGM297" s="80"/>
      <c r="KGN297" s="80"/>
      <c r="KGO297" s="80"/>
      <c r="KGP297" s="80"/>
      <c r="KGQ297" s="80"/>
      <c r="KGR297" s="80"/>
      <c r="KGS297" s="80"/>
      <c r="KGT297" s="80"/>
      <c r="KGU297" s="80"/>
      <c r="KGV297" s="80"/>
      <c r="KGW297" s="80"/>
      <c r="KGX297" s="80"/>
      <c r="KGY297" s="80"/>
      <c r="KGZ297" s="80"/>
      <c r="KHA297" s="80"/>
      <c r="KHB297" s="80"/>
      <c r="KHC297" s="80"/>
      <c r="KHD297" s="80"/>
      <c r="KHE297" s="80"/>
      <c r="KHF297" s="80"/>
      <c r="KHG297" s="80"/>
      <c r="KHH297" s="80"/>
      <c r="KHI297" s="80"/>
      <c r="KHJ297" s="80"/>
      <c r="KHK297" s="80"/>
      <c r="KHL297" s="80"/>
      <c r="KHM297" s="80"/>
      <c r="KHN297" s="80"/>
      <c r="KHO297" s="80"/>
      <c r="KHP297" s="80"/>
      <c r="KHQ297" s="80"/>
      <c r="KHR297" s="80"/>
      <c r="KHS297" s="80"/>
      <c r="KHT297" s="80"/>
      <c r="KHU297" s="80"/>
      <c r="KHV297" s="80"/>
      <c r="KHW297" s="80"/>
      <c r="KHX297" s="80"/>
      <c r="KHY297" s="80"/>
      <c r="KHZ297" s="80"/>
      <c r="KIA297" s="80"/>
      <c r="KIB297" s="80"/>
      <c r="KIC297" s="80"/>
      <c r="KID297" s="80"/>
      <c r="KIE297" s="80"/>
      <c r="KIF297" s="80"/>
      <c r="KIG297" s="80"/>
      <c r="KIH297" s="80"/>
      <c r="KII297" s="80"/>
      <c r="KIJ297" s="80"/>
      <c r="KIK297" s="80"/>
      <c r="KIL297" s="80"/>
      <c r="KIM297" s="80"/>
      <c r="KIN297" s="80"/>
      <c r="KIO297" s="80"/>
      <c r="KIP297" s="80"/>
      <c r="KIQ297" s="80"/>
      <c r="KIR297" s="80"/>
      <c r="KIS297" s="80"/>
      <c r="KIT297" s="80"/>
      <c r="KIU297" s="80"/>
      <c r="KIV297" s="80"/>
      <c r="KIW297" s="80"/>
      <c r="KIX297" s="80"/>
      <c r="KIY297" s="80"/>
      <c r="KIZ297" s="80"/>
      <c r="KJA297" s="80"/>
      <c r="KJB297" s="80"/>
      <c r="KJC297" s="80"/>
      <c r="KJD297" s="80"/>
      <c r="KJE297" s="80"/>
      <c r="KJF297" s="80"/>
      <c r="KJG297" s="80"/>
      <c r="KJH297" s="80"/>
      <c r="KJI297" s="80"/>
      <c r="KJJ297" s="80"/>
      <c r="KJK297" s="80"/>
      <c r="KJL297" s="80"/>
      <c r="KJM297" s="80"/>
      <c r="KJN297" s="80"/>
      <c r="KJO297" s="80"/>
      <c r="KJP297" s="80"/>
      <c r="KJQ297" s="80"/>
      <c r="KJR297" s="80"/>
      <c r="KJS297" s="80"/>
      <c r="KJT297" s="80"/>
      <c r="KJU297" s="80"/>
      <c r="KJV297" s="80"/>
      <c r="KJW297" s="80"/>
      <c r="KJX297" s="80"/>
      <c r="KJY297" s="80"/>
      <c r="KJZ297" s="80"/>
      <c r="KKA297" s="80"/>
      <c r="KKB297" s="80"/>
      <c r="KKC297" s="80"/>
      <c r="KKD297" s="80"/>
      <c r="KKE297" s="80"/>
      <c r="KKF297" s="80"/>
      <c r="KKG297" s="80"/>
      <c r="KKH297" s="80"/>
      <c r="KKI297" s="80"/>
      <c r="KKJ297" s="80"/>
      <c r="KKK297" s="80"/>
      <c r="KKL297" s="80"/>
      <c r="KKM297" s="80"/>
      <c r="KKN297" s="80"/>
      <c r="KKO297" s="80"/>
      <c r="KKP297" s="80"/>
      <c r="KKQ297" s="80"/>
      <c r="KKR297" s="80"/>
      <c r="KKS297" s="80"/>
      <c r="KKT297" s="80"/>
      <c r="KKU297" s="80"/>
      <c r="KKV297" s="80"/>
      <c r="KKW297" s="80"/>
      <c r="KKX297" s="80"/>
      <c r="KKY297" s="80"/>
      <c r="KKZ297" s="80"/>
      <c r="KLA297" s="80"/>
      <c r="KLB297" s="80"/>
      <c r="KLC297" s="80"/>
      <c r="KLD297" s="80"/>
      <c r="KLE297" s="80"/>
      <c r="KLF297" s="80"/>
      <c r="KLG297" s="80"/>
      <c r="KLH297" s="80"/>
      <c r="KLI297" s="80"/>
      <c r="KLJ297" s="80"/>
      <c r="KLK297" s="80"/>
      <c r="KLL297" s="80"/>
      <c r="KLM297" s="80"/>
      <c r="KLN297" s="80"/>
      <c r="KLO297" s="80"/>
      <c r="KLP297" s="80"/>
      <c r="KLQ297" s="80"/>
      <c r="KLR297" s="80"/>
      <c r="KLS297" s="80"/>
      <c r="KLT297" s="80"/>
      <c r="KLU297" s="80"/>
      <c r="KLV297" s="80"/>
      <c r="KLW297" s="80"/>
      <c r="KLX297" s="80"/>
      <c r="KLY297" s="80"/>
      <c r="KLZ297" s="80"/>
      <c r="KMA297" s="80"/>
      <c r="KMB297" s="80"/>
      <c r="KMC297" s="80"/>
      <c r="KMD297" s="80"/>
      <c r="KME297" s="80"/>
      <c r="KMF297" s="80"/>
      <c r="KMG297" s="80"/>
      <c r="KMH297" s="80"/>
      <c r="KMI297" s="80"/>
      <c r="KMJ297" s="80"/>
      <c r="KMK297" s="80"/>
      <c r="KML297" s="80"/>
      <c r="KMM297" s="80"/>
      <c r="KMN297" s="80"/>
      <c r="KMO297" s="80"/>
      <c r="KMP297" s="80"/>
      <c r="KMQ297" s="80"/>
      <c r="KMR297" s="80"/>
      <c r="KMS297" s="80"/>
      <c r="KMT297" s="80"/>
      <c r="KMU297" s="80"/>
      <c r="KMV297" s="80"/>
      <c r="KMW297" s="80"/>
      <c r="KMX297" s="80"/>
      <c r="KMY297" s="80"/>
      <c r="KMZ297" s="80"/>
      <c r="KNA297" s="80"/>
      <c r="KNB297" s="80"/>
      <c r="KNC297" s="80"/>
      <c r="KND297" s="80"/>
      <c r="KNE297" s="80"/>
      <c r="KNF297" s="80"/>
      <c r="KNG297" s="80"/>
      <c r="KNH297" s="80"/>
      <c r="KNI297" s="80"/>
      <c r="KNJ297" s="80"/>
      <c r="KNK297" s="80"/>
      <c r="KNL297" s="80"/>
      <c r="KNM297" s="80"/>
      <c r="KNN297" s="80"/>
      <c r="KNO297" s="80"/>
      <c r="KNP297" s="80"/>
      <c r="KNQ297" s="80"/>
      <c r="KNR297" s="80"/>
      <c r="KNS297" s="80"/>
      <c r="KNT297" s="80"/>
      <c r="KNU297" s="80"/>
      <c r="KNV297" s="80"/>
      <c r="KNW297" s="80"/>
      <c r="KNX297" s="80"/>
      <c r="KNY297" s="80"/>
      <c r="KNZ297" s="80"/>
      <c r="KOA297" s="80"/>
      <c r="KOB297" s="80"/>
      <c r="KOC297" s="80"/>
      <c r="KOD297" s="80"/>
      <c r="KOE297" s="80"/>
      <c r="KOF297" s="80"/>
      <c r="KOG297" s="80"/>
      <c r="KOH297" s="80"/>
      <c r="KOI297" s="80"/>
      <c r="KOJ297" s="80"/>
      <c r="KOK297" s="80"/>
      <c r="KOL297" s="80"/>
      <c r="KOM297" s="80"/>
      <c r="KON297" s="80"/>
      <c r="KOO297" s="80"/>
      <c r="KOP297" s="80"/>
      <c r="KOQ297" s="80"/>
      <c r="KOR297" s="80"/>
      <c r="KOS297" s="80"/>
      <c r="KOT297" s="80"/>
      <c r="KOU297" s="80"/>
      <c r="KOV297" s="80"/>
      <c r="KOW297" s="80"/>
      <c r="KOX297" s="80"/>
      <c r="KOY297" s="80"/>
      <c r="KOZ297" s="80"/>
      <c r="KPA297" s="80"/>
      <c r="KPB297" s="80"/>
      <c r="KPC297" s="80"/>
      <c r="KPD297" s="80"/>
      <c r="KPE297" s="80"/>
      <c r="KPF297" s="80"/>
      <c r="KPG297" s="80"/>
      <c r="KPH297" s="80"/>
      <c r="KPI297" s="80"/>
      <c r="KPJ297" s="80"/>
      <c r="KPK297" s="80"/>
      <c r="KPL297" s="80"/>
      <c r="KPM297" s="80"/>
      <c r="KPN297" s="80"/>
      <c r="KPO297" s="80"/>
      <c r="KPP297" s="80"/>
      <c r="KPQ297" s="80"/>
      <c r="KPR297" s="80"/>
      <c r="KPS297" s="80"/>
      <c r="KPT297" s="80"/>
      <c r="KPU297" s="80"/>
      <c r="KPV297" s="80"/>
      <c r="KPW297" s="80"/>
      <c r="KPX297" s="80"/>
      <c r="KPY297" s="80"/>
      <c r="KPZ297" s="80"/>
      <c r="KQA297" s="80"/>
      <c r="KQB297" s="80"/>
      <c r="KQC297" s="80"/>
      <c r="KQD297" s="80"/>
      <c r="KQE297" s="80"/>
      <c r="KQF297" s="80"/>
      <c r="KQG297" s="80"/>
      <c r="KQH297" s="80"/>
      <c r="KQI297" s="80"/>
      <c r="KQJ297" s="80"/>
      <c r="KQK297" s="80"/>
      <c r="KQL297" s="80"/>
      <c r="KQM297" s="80"/>
      <c r="KQN297" s="80"/>
      <c r="KQO297" s="80"/>
      <c r="KQP297" s="80"/>
      <c r="KQQ297" s="80"/>
      <c r="KQR297" s="80"/>
      <c r="KQS297" s="80"/>
      <c r="KQT297" s="80"/>
      <c r="KQU297" s="80"/>
      <c r="KQV297" s="80"/>
      <c r="KQW297" s="80"/>
      <c r="KQX297" s="80"/>
      <c r="KQY297" s="80"/>
      <c r="KQZ297" s="80"/>
      <c r="KRA297" s="80"/>
      <c r="KRB297" s="80"/>
      <c r="KRC297" s="80"/>
      <c r="KRD297" s="80"/>
      <c r="KRE297" s="80"/>
      <c r="KRF297" s="80"/>
      <c r="KRG297" s="80"/>
      <c r="KRH297" s="80"/>
      <c r="KRI297" s="80"/>
      <c r="KRJ297" s="80"/>
      <c r="KRK297" s="80"/>
      <c r="KRL297" s="80"/>
      <c r="KRM297" s="80"/>
      <c r="KRN297" s="80"/>
      <c r="KRO297" s="80"/>
      <c r="KRP297" s="80"/>
      <c r="KRQ297" s="80"/>
      <c r="KRR297" s="80"/>
      <c r="KRS297" s="80"/>
      <c r="KRT297" s="80"/>
      <c r="KRU297" s="80"/>
      <c r="KRV297" s="80"/>
      <c r="KRW297" s="80"/>
      <c r="KRX297" s="80"/>
      <c r="KRY297" s="80"/>
      <c r="KRZ297" s="80"/>
      <c r="KSA297" s="80"/>
      <c r="KSB297" s="80"/>
      <c r="KSC297" s="80"/>
      <c r="KSD297" s="80"/>
      <c r="KSE297" s="80"/>
      <c r="KSF297" s="80"/>
      <c r="KSG297" s="80"/>
      <c r="KSH297" s="80"/>
      <c r="KSI297" s="80"/>
      <c r="KSJ297" s="80"/>
      <c r="KSK297" s="80"/>
      <c r="KSL297" s="80"/>
      <c r="KSM297" s="80"/>
      <c r="KSN297" s="80"/>
      <c r="KSO297" s="80"/>
      <c r="KSP297" s="80"/>
      <c r="KSQ297" s="80"/>
      <c r="KSR297" s="80"/>
      <c r="KSS297" s="80"/>
      <c r="KST297" s="80"/>
      <c r="KSU297" s="80"/>
      <c r="KSV297" s="80"/>
      <c r="KSW297" s="80"/>
      <c r="KSX297" s="80"/>
      <c r="KSY297" s="80"/>
      <c r="KSZ297" s="80"/>
      <c r="KTA297" s="80"/>
      <c r="KTB297" s="80"/>
      <c r="KTC297" s="80"/>
      <c r="KTD297" s="80"/>
      <c r="KTE297" s="80"/>
      <c r="KTF297" s="80"/>
      <c r="KTG297" s="80"/>
      <c r="KTH297" s="80"/>
      <c r="KTI297" s="80"/>
      <c r="KTJ297" s="80"/>
      <c r="KTK297" s="80"/>
      <c r="KTL297" s="80"/>
      <c r="KTM297" s="80"/>
      <c r="KTN297" s="80"/>
      <c r="KTO297" s="80"/>
      <c r="KTP297" s="80"/>
      <c r="KTQ297" s="80"/>
      <c r="KTR297" s="80"/>
      <c r="KTS297" s="80"/>
      <c r="KTT297" s="80"/>
      <c r="KTU297" s="80"/>
      <c r="KTV297" s="80"/>
      <c r="KTW297" s="80"/>
      <c r="KTX297" s="80"/>
      <c r="KTY297" s="80"/>
      <c r="KTZ297" s="80"/>
      <c r="KUA297" s="80"/>
      <c r="KUB297" s="80"/>
      <c r="KUC297" s="80"/>
      <c r="KUD297" s="80"/>
      <c r="KUE297" s="80"/>
      <c r="KUF297" s="80"/>
      <c r="KUG297" s="80"/>
      <c r="KUH297" s="80"/>
      <c r="KUI297" s="80"/>
      <c r="KUJ297" s="80"/>
      <c r="KUK297" s="80"/>
      <c r="KUL297" s="80"/>
      <c r="KUM297" s="80"/>
      <c r="KUN297" s="80"/>
      <c r="KUO297" s="80"/>
      <c r="KUP297" s="80"/>
      <c r="KUQ297" s="80"/>
      <c r="KUR297" s="80"/>
      <c r="KUS297" s="80"/>
      <c r="KUT297" s="80"/>
      <c r="KUU297" s="80"/>
      <c r="KUV297" s="80"/>
      <c r="KUW297" s="80"/>
      <c r="KUX297" s="80"/>
      <c r="KUY297" s="80"/>
      <c r="KUZ297" s="80"/>
      <c r="KVA297" s="80"/>
      <c r="KVB297" s="80"/>
      <c r="KVC297" s="80"/>
      <c r="KVD297" s="80"/>
      <c r="KVE297" s="80"/>
      <c r="KVF297" s="80"/>
      <c r="KVG297" s="80"/>
      <c r="KVH297" s="80"/>
      <c r="KVI297" s="80"/>
      <c r="KVJ297" s="80"/>
      <c r="KVK297" s="80"/>
      <c r="KVL297" s="80"/>
      <c r="KVM297" s="80"/>
      <c r="KVN297" s="80"/>
      <c r="KVO297" s="80"/>
      <c r="KVP297" s="80"/>
      <c r="KVQ297" s="80"/>
      <c r="KVR297" s="80"/>
      <c r="KVS297" s="80"/>
      <c r="KVT297" s="80"/>
      <c r="KVU297" s="80"/>
      <c r="KVV297" s="80"/>
      <c r="KVW297" s="80"/>
      <c r="KVX297" s="80"/>
      <c r="KVY297" s="80"/>
      <c r="KVZ297" s="80"/>
      <c r="KWA297" s="80"/>
      <c r="KWB297" s="80"/>
      <c r="KWC297" s="80"/>
      <c r="KWD297" s="80"/>
      <c r="KWE297" s="80"/>
      <c r="KWF297" s="80"/>
      <c r="KWG297" s="80"/>
      <c r="KWH297" s="80"/>
      <c r="KWI297" s="80"/>
      <c r="KWJ297" s="80"/>
      <c r="KWK297" s="80"/>
      <c r="KWL297" s="80"/>
      <c r="KWM297" s="80"/>
      <c r="KWN297" s="80"/>
      <c r="KWO297" s="80"/>
      <c r="KWP297" s="80"/>
      <c r="KWQ297" s="80"/>
      <c r="KWR297" s="80"/>
      <c r="KWS297" s="80"/>
      <c r="KWT297" s="80"/>
      <c r="KWU297" s="80"/>
      <c r="KWV297" s="80"/>
      <c r="KWW297" s="80"/>
      <c r="KWX297" s="80"/>
      <c r="KWY297" s="80"/>
      <c r="KWZ297" s="80"/>
      <c r="KXA297" s="80"/>
      <c r="KXB297" s="80"/>
      <c r="KXC297" s="80"/>
      <c r="KXD297" s="80"/>
      <c r="KXE297" s="80"/>
      <c r="KXF297" s="80"/>
      <c r="KXG297" s="80"/>
      <c r="KXH297" s="80"/>
      <c r="KXI297" s="80"/>
      <c r="KXJ297" s="80"/>
      <c r="KXK297" s="80"/>
      <c r="KXL297" s="80"/>
      <c r="KXM297" s="80"/>
      <c r="KXN297" s="80"/>
      <c r="KXO297" s="80"/>
      <c r="KXP297" s="80"/>
      <c r="KXQ297" s="80"/>
      <c r="KXR297" s="80"/>
      <c r="KXS297" s="80"/>
      <c r="KXT297" s="80"/>
      <c r="KXU297" s="80"/>
      <c r="KXV297" s="80"/>
      <c r="KXW297" s="80"/>
      <c r="KXX297" s="80"/>
      <c r="KXY297" s="80"/>
      <c r="KXZ297" s="80"/>
      <c r="KYA297" s="80"/>
      <c r="KYB297" s="80"/>
      <c r="KYC297" s="80"/>
      <c r="KYD297" s="80"/>
      <c r="KYE297" s="80"/>
      <c r="KYF297" s="80"/>
      <c r="KYG297" s="80"/>
      <c r="KYH297" s="80"/>
      <c r="KYI297" s="80"/>
      <c r="KYJ297" s="80"/>
      <c r="KYK297" s="80"/>
      <c r="KYL297" s="80"/>
      <c r="KYM297" s="80"/>
      <c r="KYN297" s="80"/>
      <c r="KYO297" s="80"/>
      <c r="KYP297" s="80"/>
      <c r="KYQ297" s="80"/>
      <c r="KYR297" s="80"/>
      <c r="KYS297" s="80"/>
      <c r="KYT297" s="80"/>
      <c r="KYU297" s="80"/>
      <c r="KYV297" s="80"/>
      <c r="KYW297" s="80"/>
      <c r="KYX297" s="80"/>
      <c r="KYY297" s="80"/>
      <c r="KYZ297" s="80"/>
      <c r="KZA297" s="80"/>
      <c r="KZB297" s="80"/>
      <c r="KZC297" s="80"/>
      <c r="KZD297" s="80"/>
      <c r="KZE297" s="80"/>
      <c r="KZF297" s="80"/>
      <c r="KZG297" s="80"/>
      <c r="KZH297" s="80"/>
      <c r="KZI297" s="80"/>
      <c r="KZJ297" s="80"/>
      <c r="KZK297" s="80"/>
      <c r="KZL297" s="80"/>
      <c r="KZM297" s="80"/>
      <c r="KZN297" s="80"/>
      <c r="KZO297" s="80"/>
      <c r="KZP297" s="80"/>
      <c r="KZQ297" s="80"/>
      <c r="KZR297" s="80"/>
      <c r="KZS297" s="80"/>
      <c r="KZT297" s="80"/>
      <c r="KZU297" s="80"/>
      <c r="KZV297" s="80"/>
      <c r="KZW297" s="80"/>
      <c r="KZX297" s="80"/>
      <c r="KZY297" s="80"/>
      <c r="KZZ297" s="80"/>
      <c r="LAA297" s="80"/>
      <c r="LAB297" s="80"/>
      <c r="LAC297" s="80"/>
      <c r="LAD297" s="80"/>
      <c r="LAE297" s="80"/>
      <c r="LAF297" s="80"/>
      <c r="LAG297" s="80"/>
      <c r="LAH297" s="80"/>
      <c r="LAI297" s="80"/>
      <c r="LAJ297" s="80"/>
      <c r="LAK297" s="80"/>
      <c r="LAL297" s="80"/>
      <c r="LAM297" s="80"/>
      <c r="LAN297" s="80"/>
      <c r="LAO297" s="80"/>
      <c r="LAP297" s="80"/>
      <c r="LAQ297" s="80"/>
      <c r="LAR297" s="80"/>
      <c r="LAS297" s="80"/>
      <c r="LAT297" s="80"/>
      <c r="LAU297" s="80"/>
      <c r="LAV297" s="80"/>
      <c r="LAW297" s="80"/>
      <c r="LAX297" s="80"/>
      <c r="LAY297" s="80"/>
      <c r="LAZ297" s="80"/>
      <c r="LBA297" s="80"/>
      <c r="LBB297" s="80"/>
      <c r="LBC297" s="80"/>
      <c r="LBD297" s="80"/>
      <c r="LBE297" s="80"/>
      <c r="LBF297" s="80"/>
      <c r="LBG297" s="80"/>
      <c r="LBH297" s="80"/>
      <c r="LBI297" s="80"/>
      <c r="LBJ297" s="80"/>
      <c r="LBK297" s="80"/>
      <c r="LBL297" s="80"/>
      <c r="LBM297" s="80"/>
      <c r="LBN297" s="80"/>
      <c r="LBO297" s="80"/>
      <c r="LBP297" s="80"/>
      <c r="LBQ297" s="80"/>
      <c r="LBR297" s="80"/>
      <c r="LBS297" s="80"/>
      <c r="LBT297" s="80"/>
      <c r="LBU297" s="80"/>
      <c r="LBV297" s="80"/>
      <c r="LBW297" s="80"/>
      <c r="LBX297" s="80"/>
      <c r="LBY297" s="80"/>
      <c r="LBZ297" s="80"/>
      <c r="LCA297" s="80"/>
      <c r="LCB297" s="80"/>
      <c r="LCC297" s="80"/>
      <c r="LCD297" s="80"/>
      <c r="LCE297" s="80"/>
      <c r="LCF297" s="80"/>
      <c r="LCG297" s="80"/>
      <c r="LCH297" s="80"/>
      <c r="LCI297" s="80"/>
      <c r="LCJ297" s="80"/>
      <c r="LCK297" s="80"/>
      <c r="LCL297" s="80"/>
      <c r="LCM297" s="80"/>
      <c r="LCN297" s="80"/>
      <c r="LCO297" s="80"/>
      <c r="LCP297" s="80"/>
      <c r="LCQ297" s="80"/>
      <c r="LCR297" s="80"/>
      <c r="LCS297" s="80"/>
      <c r="LCT297" s="80"/>
      <c r="LCU297" s="80"/>
      <c r="LCV297" s="80"/>
      <c r="LCW297" s="80"/>
      <c r="LCX297" s="80"/>
      <c r="LCY297" s="80"/>
      <c r="LCZ297" s="80"/>
      <c r="LDA297" s="80"/>
      <c r="LDB297" s="80"/>
      <c r="LDC297" s="80"/>
      <c r="LDD297" s="80"/>
      <c r="LDE297" s="80"/>
      <c r="LDF297" s="80"/>
      <c r="LDG297" s="80"/>
      <c r="LDH297" s="80"/>
      <c r="LDI297" s="80"/>
      <c r="LDJ297" s="80"/>
      <c r="LDK297" s="80"/>
      <c r="LDL297" s="80"/>
      <c r="LDM297" s="80"/>
      <c r="LDN297" s="80"/>
      <c r="LDO297" s="80"/>
      <c r="LDP297" s="80"/>
      <c r="LDQ297" s="80"/>
      <c r="LDR297" s="80"/>
      <c r="LDS297" s="80"/>
      <c r="LDT297" s="80"/>
      <c r="LDU297" s="80"/>
      <c r="LDV297" s="80"/>
      <c r="LDW297" s="80"/>
      <c r="LDX297" s="80"/>
      <c r="LDY297" s="80"/>
      <c r="LDZ297" s="80"/>
      <c r="LEA297" s="80"/>
      <c r="LEB297" s="80"/>
      <c r="LEC297" s="80"/>
      <c r="LED297" s="80"/>
      <c r="LEE297" s="80"/>
      <c r="LEF297" s="80"/>
      <c r="LEG297" s="80"/>
      <c r="LEH297" s="80"/>
      <c r="LEI297" s="80"/>
      <c r="LEJ297" s="80"/>
      <c r="LEK297" s="80"/>
      <c r="LEL297" s="80"/>
      <c r="LEM297" s="80"/>
      <c r="LEN297" s="80"/>
      <c r="LEO297" s="80"/>
      <c r="LEP297" s="80"/>
      <c r="LEQ297" s="80"/>
      <c r="LER297" s="80"/>
      <c r="LES297" s="80"/>
      <c r="LET297" s="80"/>
      <c r="LEU297" s="80"/>
      <c r="LEV297" s="80"/>
      <c r="LEW297" s="80"/>
      <c r="LEX297" s="80"/>
      <c r="LEY297" s="80"/>
      <c r="LEZ297" s="80"/>
      <c r="LFA297" s="80"/>
      <c r="LFB297" s="80"/>
      <c r="LFC297" s="80"/>
      <c r="LFD297" s="80"/>
      <c r="LFE297" s="80"/>
      <c r="LFF297" s="80"/>
      <c r="LFG297" s="80"/>
      <c r="LFH297" s="80"/>
      <c r="LFI297" s="80"/>
      <c r="LFJ297" s="80"/>
      <c r="LFK297" s="80"/>
      <c r="LFL297" s="80"/>
      <c r="LFM297" s="80"/>
      <c r="LFN297" s="80"/>
      <c r="LFO297" s="80"/>
      <c r="LFP297" s="80"/>
      <c r="LFQ297" s="80"/>
      <c r="LFR297" s="80"/>
      <c r="LFS297" s="80"/>
      <c r="LFT297" s="80"/>
      <c r="LFU297" s="80"/>
      <c r="LFV297" s="80"/>
      <c r="LFW297" s="80"/>
      <c r="LFX297" s="80"/>
      <c r="LFY297" s="80"/>
      <c r="LFZ297" s="80"/>
      <c r="LGA297" s="80"/>
      <c r="LGB297" s="80"/>
      <c r="LGC297" s="80"/>
      <c r="LGD297" s="80"/>
      <c r="LGE297" s="80"/>
      <c r="LGF297" s="80"/>
      <c r="LGG297" s="80"/>
      <c r="LGH297" s="80"/>
      <c r="LGI297" s="80"/>
      <c r="LGJ297" s="80"/>
      <c r="LGK297" s="80"/>
      <c r="LGL297" s="80"/>
      <c r="LGM297" s="80"/>
      <c r="LGN297" s="80"/>
      <c r="LGO297" s="80"/>
      <c r="LGP297" s="80"/>
      <c r="LGQ297" s="80"/>
      <c r="LGR297" s="80"/>
      <c r="LGS297" s="80"/>
      <c r="LGT297" s="80"/>
      <c r="LGU297" s="80"/>
      <c r="LGV297" s="80"/>
      <c r="LGW297" s="80"/>
      <c r="LGX297" s="80"/>
      <c r="LGY297" s="80"/>
      <c r="LGZ297" s="80"/>
      <c r="LHA297" s="80"/>
      <c r="LHB297" s="80"/>
      <c r="LHC297" s="80"/>
      <c r="LHD297" s="80"/>
      <c r="LHE297" s="80"/>
      <c r="LHF297" s="80"/>
      <c r="LHG297" s="80"/>
      <c r="LHH297" s="80"/>
      <c r="LHI297" s="80"/>
      <c r="LHJ297" s="80"/>
      <c r="LHK297" s="80"/>
      <c r="LHL297" s="80"/>
      <c r="LHM297" s="80"/>
      <c r="LHN297" s="80"/>
      <c r="LHO297" s="80"/>
      <c r="LHP297" s="80"/>
      <c r="LHQ297" s="80"/>
      <c r="LHR297" s="80"/>
      <c r="LHS297" s="80"/>
      <c r="LHT297" s="80"/>
      <c r="LHU297" s="80"/>
      <c r="LHV297" s="80"/>
      <c r="LHW297" s="80"/>
      <c r="LHX297" s="80"/>
      <c r="LHY297" s="80"/>
      <c r="LHZ297" s="80"/>
      <c r="LIA297" s="80"/>
      <c r="LIB297" s="80"/>
      <c r="LIC297" s="80"/>
      <c r="LID297" s="80"/>
      <c r="LIE297" s="80"/>
      <c r="LIF297" s="80"/>
      <c r="LIG297" s="80"/>
      <c r="LIH297" s="80"/>
      <c r="LII297" s="80"/>
      <c r="LIJ297" s="80"/>
      <c r="LIK297" s="80"/>
      <c r="LIL297" s="80"/>
      <c r="LIM297" s="80"/>
      <c r="LIN297" s="80"/>
      <c r="LIO297" s="80"/>
      <c r="LIP297" s="80"/>
      <c r="LIQ297" s="80"/>
      <c r="LIR297" s="80"/>
      <c r="LIS297" s="80"/>
      <c r="LIT297" s="80"/>
      <c r="LIU297" s="80"/>
      <c r="LIV297" s="80"/>
      <c r="LIW297" s="80"/>
      <c r="LIX297" s="80"/>
      <c r="LIY297" s="80"/>
      <c r="LIZ297" s="80"/>
      <c r="LJA297" s="80"/>
      <c r="LJB297" s="80"/>
      <c r="LJC297" s="80"/>
      <c r="LJD297" s="80"/>
      <c r="LJE297" s="80"/>
      <c r="LJF297" s="80"/>
      <c r="LJG297" s="80"/>
      <c r="LJH297" s="80"/>
      <c r="LJI297" s="80"/>
      <c r="LJJ297" s="80"/>
      <c r="LJK297" s="80"/>
      <c r="LJL297" s="80"/>
      <c r="LJM297" s="80"/>
      <c r="LJN297" s="80"/>
      <c r="LJO297" s="80"/>
      <c r="LJP297" s="80"/>
      <c r="LJQ297" s="80"/>
      <c r="LJR297" s="80"/>
      <c r="LJS297" s="80"/>
      <c r="LJT297" s="80"/>
      <c r="LJU297" s="80"/>
      <c r="LJV297" s="80"/>
      <c r="LJW297" s="80"/>
      <c r="LJX297" s="80"/>
      <c r="LJY297" s="80"/>
      <c r="LJZ297" s="80"/>
      <c r="LKA297" s="80"/>
      <c r="LKB297" s="80"/>
      <c r="LKC297" s="80"/>
      <c r="LKD297" s="80"/>
      <c r="LKE297" s="80"/>
      <c r="LKF297" s="80"/>
      <c r="LKG297" s="80"/>
      <c r="LKH297" s="80"/>
      <c r="LKI297" s="80"/>
      <c r="LKJ297" s="80"/>
      <c r="LKK297" s="80"/>
      <c r="LKL297" s="80"/>
      <c r="LKM297" s="80"/>
      <c r="LKN297" s="80"/>
      <c r="LKO297" s="80"/>
      <c r="LKP297" s="80"/>
      <c r="LKQ297" s="80"/>
      <c r="LKR297" s="80"/>
      <c r="LKS297" s="80"/>
      <c r="LKT297" s="80"/>
      <c r="LKU297" s="80"/>
      <c r="LKV297" s="80"/>
      <c r="LKW297" s="80"/>
      <c r="LKX297" s="80"/>
      <c r="LKY297" s="80"/>
      <c r="LKZ297" s="80"/>
      <c r="LLA297" s="80"/>
      <c r="LLB297" s="80"/>
      <c r="LLC297" s="80"/>
      <c r="LLD297" s="80"/>
      <c r="LLE297" s="80"/>
      <c r="LLF297" s="80"/>
      <c r="LLG297" s="80"/>
      <c r="LLH297" s="80"/>
      <c r="LLI297" s="80"/>
      <c r="LLJ297" s="80"/>
      <c r="LLK297" s="80"/>
      <c r="LLL297" s="80"/>
      <c r="LLM297" s="80"/>
      <c r="LLN297" s="80"/>
      <c r="LLO297" s="80"/>
      <c r="LLP297" s="80"/>
      <c r="LLQ297" s="80"/>
      <c r="LLR297" s="80"/>
      <c r="LLS297" s="80"/>
      <c r="LLT297" s="80"/>
      <c r="LLU297" s="80"/>
      <c r="LLV297" s="80"/>
      <c r="LLW297" s="80"/>
      <c r="LLX297" s="80"/>
      <c r="LLY297" s="80"/>
      <c r="LLZ297" s="80"/>
      <c r="LMA297" s="80"/>
      <c r="LMB297" s="80"/>
      <c r="LMC297" s="80"/>
      <c r="LMD297" s="80"/>
      <c r="LME297" s="80"/>
      <c r="LMF297" s="80"/>
      <c r="LMG297" s="80"/>
      <c r="LMH297" s="80"/>
      <c r="LMI297" s="80"/>
      <c r="LMJ297" s="80"/>
      <c r="LMK297" s="80"/>
      <c r="LML297" s="80"/>
      <c r="LMM297" s="80"/>
      <c r="LMN297" s="80"/>
      <c r="LMO297" s="80"/>
      <c r="LMP297" s="80"/>
      <c r="LMQ297" s="80"/>
      <c r="LMR297" s="80"/>
      <c r="LMS297" s="80"/>
      <c r="LMT297" s="80"/>
      <c r="LMU297" s="80"/>
      <c r="LMV297" s="80"/>
      <c r="LMW297" s="80"/>
      <c r="LMX297" s="80"/>
      <c r="LMY297" s="80"/>
      <c r="LMZ297" s="80"/>
      <c r="LNA297" s="80"/>
      <c r="LNB297" s="80"/>
      <c r="LNC297" s="80"/>
      <c r="LND297" s="80"/>
      <c r="LNE297" s="80"/>
      <c r="LNF297" s="80"/>
      <c r="LNG297" s="80"/>
      <c r="LNH297" s="80"/>
      <c r="LNI297" s="80"/>
      <c r="LNJ297" s="80"/>
      <c r="LNK297" s="80"/>
      <c r="LNL297" s="80"/>
      <c r="LNM297" s="80"/>
      <c r="LNN297" s="80"/>
      <c r="LNO297" s="80"/>
      <c r="LNP297" s="80"/>
      <c r="LNQ297" s="80"/>
      <c r="LNR297" s="80"/>
      <c r="LNS297" s="80"/>
      <c r="LNT297" s="80"/>
      <c r="LNU297" s="80"/>
      <c r="LNV297" s="80"/>
      <c r="LNW297" s="80"/>
      <c r="LNX297" s="80"/>
      <c r="LNY297" s="80"/>
      <c r="LNZ297" s="80"/>
      <c r="LOA297" s="80"/>
      <c r="LOB297" s="80"/>
      <c r="LOC297" s="80"/>
      <c r="LOD297" s="80"/>
      <c r="LOE297" s="80"/>
      <c r="LOF297" s="80"/>
      <c r="LOG297" s="80"/>
      <c r="LOH297" s="80"/>
      <c r="LOI297" s="80"/>
      <c r="LOJ297" s="80"/>
      <c r="LOK297" s="80"/>
      <c r="LOL297" s="80"/>
      <c r="LOM297" s="80"/>
      <c r="LON297" s="80"/>
      <c r="LOO297" s="80"/>
      <c r="LOP297" s="80"/>
      <c r="LOQ297" s="80"/>
      <c r="LOR297" s="80"/>
      <c r="LOS297" s="80"/>
      <c r="LOT297" s="80"/>
      <c r="LOU297" s="80"/>
      <c r="LOV297" s="80"/>
      <c r="LOW297" s="80"/>
      <c r="LOX297" s="80"/>
      <c r="LOY297" s="80"/>
      <c r="LOZ297" s="80"/>
      <c r="LPA297" s="80"/>
      <c r="LPB297" s="80"/>
      <c r="LPC297" s="80"/>
      <c r="LPD297" s="80"/>
      <c r="LPE297" s="80"/>
      <c r="LPF297" s="80"/>
      <c r="LPG297" s="80"/>
      <c r="LPH297" s="80"/>
      <c r="LPI297" s="80"/>
      <c r="LPJ297" s="80"/>
      <c r="LPK297" s="80"/>
      <c r="LPL297" s="80"/>
      <c r="LPM297" s="80"/>
      <c r="LPN297" s="80"/>
      <c r="LPO297" s="80"/>
      <c r="LPP297" s="80"/>
      <c r="LPQ297" s="80"/>
      <c r="LPR297" s="80"/>
      <c r="LPS297" s="80"/>
      <c r="LPT297" s="80"/>
      <c r="LPU297" s="80"/>
      <c r="LPV297" s="80"/>
      <c r="LPW297" s="80"/>
      <c r="LPX297" s="80"/>
      <c r="LPY297" s="80"/>
      <c r="LPZ297" s="80"/>
      <c r="LQA297" s="80"/>
      <c r="LQB297" s="80"/>
      <c r="LQC297" s="80"/>
      <c r="LQD297" s="80"/>
      <c r="LQE297" s="80"/>
      <c r="LQF297" s="80"/>
      <c r="LQG297" s="80"/>
      <c r="LQH297" s="80"/>
      <c r="LQI297" s="80"/>
      <c r="LQJ297" s="80"/>
      <c r="LQK297" s="80"/>
      <c r="LQL297" s="80"/>
      <c r="LQM297" s="80"/>
      <c r="LQN297" s="80"/>
      <c r="LQO297" s="80"/>
      <c r="LQP297" s="80"/>
      <c r="LQQ297" s="80"/>
      <c r="LQR297" s="80"/>
      <c r="LQS297" s="80"/>
      <c r="LQT297" s="80"/>
      <c r="LQU297" s="80"/>
      <c r="LQV297" s="80"/>
      <c r="LQW297" s="80"/>
      <c r="LQX297" s="80"/>
      <c r="LQY297" s="80"/>
      <c r="LQZ297" s="80"/>
      <c r="LRA297" s="80"/>
      <c r="LRB297" s="80"/>
      <c r="LRC297" s="80"/>
      <c r="LRD297" s="80"/>
      <c r="LRE297" s="80"/>
      <c r="LRF297" s="80"/>
      <c r="LRG297" s="80"/>
      <c r="LRH297" s="80"/>
      <c r="LRI297" s="80"/>
      <c r="LRJ297" s="80"/>
      <c r="LRK297" s="80"/>
      <c r="LRL297" s="80"/>
      <c r="LRM297" s="80"/>
      <c r="LRN297" s="80"/>
      <c r="LRO297" s="80"/>
      <c r="LRP297" s="80"/>
      <c r="LRQ297" s="80"/>
      <c r="LRR297" s="80"/>
      <c r="LRS297" s="80"/>
      <c r="LRT297" s="80"/>
      <c r="LRU297" s="80"/>
      <c r="LRV297" s="80"/>
      <c r="LRW297" s="80"/>
      <c r="LRX297" s="80"/>
      <c r="LRY297" s="80"/>
      <c r="LRZ297" s="80"/>
      <c r="LSA297" s="80"/>
      <c r="LSB297" s="80"/>
      <c r="LSC297" s="80"/>
      <c r="LSD297" s="80"/>
      <c r="LSE297" s="80"/>
      <c r="LSF297" s="80"/>
      <c r="LSG297" s="80"/>
      <c r="LSH297" s="80"/>
      <c r="LSI297" s="80"/>
      <c r="LSJ297" s="80"/>
      <c r="LSK297" s="80"/>
      <c r="LSL297" s="80"/>
      <c r="LSM297" s="80"/>
      <c r="LSN297" s="80"/>
      <c r="LSO297" s="80"/>
      <c r="LSP297" s="80"/>
      <c r="LSQ297" s="80"/>
      <c r="LSR297" s="80"/>
      <c r="LSS297" s="80"/>
      <c r="LST297" s="80"/>
      <c r="LSU297" s="80"/>
      <c r="LSV297" s="80"/>
      <c r="LSW297" s="80"/>
      <c r="LSX297" s="80"/>
      <c r="LSY297" s="80"/>
      <c r="LSZ297" s="80"/>
      <c r="LTA297" s="80"/>
      <c r="LTB297" s="80"/>
      <c r="LTC297" s="80"/>
      <c r="LTD297" s="80"/>
      <c r="LTE297" s="80"/>
      <c r="LTF297" s="80"/>
      <c r="LTG297" s="80"/>
      <c r="LTH297" s="80"/>
      <c r="LTI297" s="80"/>
      <c r="LTJ297" s="80"/>
      <c r="LTK297" s="80"/>
      <c r="LTL297" s="80"/>
      <c r="LTM297" s="80"/>
      <c r="LTN297" s="80"/>
      <c r="LTO297" s="80"/>
      <c r="LTP297" s="80"/>
      <c r="LTQ297" s="80"/>
      <c r="LTR297" s="80"/>
      <c r="LTS297" s="80"/>
      <c r="LTT297" s="80"/>
      <c r="LTU297" s="80"/>
      <c r="LTV297" s="80"/>
      <c r="LTW297" s="80"/>
      <c r="LTX297" s="80"/>
      <c r="LTY297" s="80"/>
      <c r="LTZ297" s="80"/>
      <c r="LUA297" s="80"/>
      <c r="LUB297" s="80"/>
      <c r="LUC297" s="80"/>
      <c r="LUD297" s="80"/>
      <c r="LUE297" s="80"/>
      <c r="LUF297" s="80"/>
      <c r="LUG297" s="80"/>
      <c r="LUH297" s="80"/>
      <c r="LUI297" s="80"/>
      <c r="LUJ297" s="80"/>
      <c r="LUK297" s="80"/>
      <c r="LUL297" s="80"/>
      <c r="LUM297" s="80"/>
      <c r="LUN297" s="80"/>
      <c r="LUO297" s="80"/>
      <c r="LUP297" s="80"/>
      <c r="LUQ297" s="80"/>
      <c r="LUR297" s="80"/>
      <c r="LUS297" s="80"/>
      <c r="LUT297" s="80"/>
      <c r="LUU297" s="80"/>
      <c r="LUV297" s="80"/>
      <c r="LUW297" s="80"/>
      <c r="LUX297" s="80"/>
      <c r="LUY297" s="80"/>
      <c r="LUZ297" s="80"/>
      <c r="LVA297" s="80"/>
      <c r="LVB297" s="80"/>
      <c r="LVC297" s="80"/>
      <c r="LVD297" s="80"/>
      <c r="LVE297" s="80"/>
      <c r="LVF297" s="80"/>
      <c r="LVG297" s="80"/>
      <c r="LVH297" s="80"/>
      <c r="LVI297" s="80"/>
      <c r="LVJ297" s="80"/>
      <c r="LVK297" s="80"/>
      <c r="LVL297" s="80"/>
      <c r="LVM297" s="80"/>
      <c r="LVN297" s="80"/>
      <c r="LVO297" s="80"/>
      <c r="LVP297" s="80"/>
      <c r="LVQ297" s="80"/>
      <c r="LVR297" s="80"/>
      <c r="LVS297" s="80"/>
      <c r="LVT297" s="80"/>
      <c r="LVU297" s="80"/>
      <c r="LVV297" s="80"/>
      <c r="LVW297" s="80"/>
      <c r="LVX297" s="80"/>
      <c r="LVY297" s="80"/>
      <c r="LVZ297" s="80"/>
      <c r="LWA297" s="80"/>
      <c r="LWB297" s="80"/>
      <c r="LWC297" s="80"/>
      <c r="LWD297" s="80"/>
      <c r="LWE297" s="80"/>
      <c r="LWF297" s="80"/>
      <c r="LWG297" s="80"/>
      <c r="LWH297" s="80"/>
      <c r="LWI297" s="80"/>
      <c r="LWJ297" s="80"/>
      <c r="LWK297" s="80"/>
      <c r="LWL297" s="80"/>
      <c r="LWM297" s="80"/>
      <c r="LWN297" s="80"/>
      <c r="LWO297" s="80"/>
      <c r="LWP297" s="80"/>
      <c r="LWQ297" s="80"/>
      <c r="LWR297" s="80"/>
      <c r="LWS297" s="80"/>
      <c r="LWT297" s="80"/>
      <c r="LWU297" s="80"/>
      <c r="LWV297" s="80"/>
      <c r="LWW297" s="80"/>
      <c r="LWX297" s="80"/>
      <c r="LWY297" s="80"/>
      <c r="LWZ297" s="80"/>
      <c r="LXA297" s="80"/>
      <c r="LXB297" s="80"/>
      <c r="LXC297" s="80"/>
      <c r="LXD297" s="80"/>
      <c r="LXE297" s="80"/>
      <c r="LXF297" s="80"/>
      <c r="LXG297" s="80"/>
      <c r="LXH297" s="80"/>
      <c r="LXI297" s="80"/>
      <c r="LXJ297" s="80"/>
      <c r="LXK297" s="80"/>
      <c r="LXL297" s="80"/>
      <c r="LXM297" s="80"/>
      <c r="LXN297" s="80"/>
      <c r="LXO297" s="80"/>
      <c r="LXP297" s="80"/>
      <c r="LXQ297" s="80"/>
      <c r="LXR297" s="80"/>
      <c r="LXS297" s="80"/>
      <c r="LXT297" s="80"/>
      <c r="LXU297" s="80"/>
      <c r="LXV297" s="80"/>
      <c r="LXW297" s="80"/>
      <c r="LXX297" s="80"/>
      <c r="LXY297" s="80"/>
      <c r="LXZ297" s="80"/>
      <c r="LYA297" s="80"/>
      <c r="LYB297" s="80"/>
      <c r="LYC297" s="80"/>
      <c r="LYD297" s="80"/>
      <c r="LYE297" s="80"/>
      <c r="LYF297" s="80"/>
      <c r="LYG297" s="80"/>
      <c r="LYH297" s="80"/>
      <c r="LYI297" s="80"/>
      <c r="LYJ297" s="80"/>
      <c r="LYK297" s="80"/>
      <c r="LYL297" s="80"/>
      <c r="LYM297" s="80"/>
      <c r="LYN297" s="80"/>
      <c r="LYO297" s="80"/>
      <c r="LYP297" s="80"/>
      <c r="LYQ297" s="80"/>
      <c r="LYR297" s="80"/>
      <c r="LYS297" s="80"/>
      <c r="LYT297" s="80"/>
      <c r="LYU297" s="80"/>
      <c r="LYV297" s="80"/>
      <c r="LYW297" s="80"/>
      <c r="LYX297" s="80"/>
      <c r="LYY297" s="80"/>
      <c r="LYZ297" s="80"/>
      <c r="LZA297" s="80"/>
      <c r="LZB297" s="80"/>
      <c r="LZC297" s="80"/>
      <c r="LZD297" s="80"/>
      <c r="LZE297" s="80"/>
      <c r="LZF297" s="80"/>
      <c r="LZG297" s="80"/>
      <c r="LZH297" s="80"/>
      <c r="LZI297" s="80"/>
      <c r="LZJ297" s="80"/>
      <c r="LZK297" s="80"/>
      <c r="LZL297" s="80"/>
      <c r="LZM297" s="80"/>
      <c r="LZN297" s="80"/>
      <c r="LZO297" s="80"/>
      <c r="LZP297" s="80"/>
      <c r="LZQ297" s="80"/>
      <c r="LZR297" s="80"/>
      <c r="LZS297" s="80"/>
      <c r="LZT297" s="80"/>
      <c r="LZU297" s="80"/>
      <c r="LZV297" s="80"/>
      <c r="LZW297" s="80"/>
      <c r="LZX297" s="80"/>
      <c r="LZY297" s="80"/>
      <c r="LZZ297" s="80"/>
      <c r="MAA297" s="80"/>
      <c r="MAB297" s="80"/>
      <c r="MAC297" s="80"/>
      <c r="MAD297" s="80"/>
      <c r="MAE297" s="80"/>
      <c r="MAF297" s="80"/>
      <c r="MAG297" s="80"/>
      <c r="MAH297" s="80"/>
      <c r="MAI297" s="80"/>
      <c r="MAJ297" s="80"/>
      <c r="MAK297" s="80"/>
      <c r="MAL297" s="80"/>
      <c r="MAM297" s="80"/>
      <c r="MAN297" s="80"/>
      <c r="MAO297" s="80"/>
      <c r="MAP297" s="80"/>
      <c r="MAQ297" s="80"/>
      <c r="MAR297" s="80"/>
      <c r="MAS297" s="80"/>
      <c r="MAT297" s="80"/>
      <c r="MAU297" s="80"/>
      <c r="MAV297" s="80"/>
      <c r="MAW297" s="80"/>
      <c r="MAX297" s="80"/>
      <c r="MAY297" s="80"/>
      <c r="MAZ297" s="80"/>
      <c r="MBA297" s="80"/>
      <c r="MBB297" s="80"/>
      <c r="MBC297" s="80"/>
      <c r="MBD297" s="80"/>
      <c r="MBE297" s="80"/>
      <c r="MBF297" s="80"/>
      <c r="MBG297" s="80"/>
      <c r="MBH297" s="80"/>
      <c r="MBI297" s="80"/>
      <c r="MBJ297" s="80"/>
      <c r="MBK297" s="80"/>
      <c r="MBL297" s="80"/>
      <c r="MBM297" s="80"/>
      <c r="MBN297" s="80"/>
      <c r="MBO297" s="80"/>
      <c r="MBP297" s="80"/>
      <c r="MBQ297" s="80"/>
      <c r="MBR297" s="80"/>
      <c r="MBS297" s="80"/>
      <c r="MBT297" s="80"/>
      <c r="MBU297" s="80"/>
      <c r="MBV297" s="80"/>
      <c r="MBW297" s="80"/>
      <c r="MBX297" s="80"/>
      <c r="MBY297" s="80"/>
      <c r="MBZ297" s="80"/>
      <c r="MCA297" s="80"/>
      <c r="MCB297" s="80"/>
      <c r="MCC297" s="80"/>
      <c r="MCD297" s="80"/>
      <c r="MCE297" s="80"/>
      <c r="MCF297" s="80"/>
      <c r="MCG297" s="80"/>
      <c r="MCH297" s="80"/>
      <c r="MCI297" s="80"/>
      <c r="MCJ297" s="80"/>
      <c r="MCK297" s="80"/>
      <c r="MCL297" s="80"/>
      <c r="MCM297" s="80"/>
      <c r="MCN297" s="80"/>
      <c r="MCO297" s="80"/>
      <c r="MCP297" s="80"/>
      <c r="MCQ297" s="80"/>
      <c r="MCR297" s="80"/>
      <c r="MCS297" s="80"/>
      <c r="MCT297" s="80"/>
      <c r="MCU297" s="80"/>
      <c r="MCV297" s="80"/>
      <c r="MCW297" s="80"/>
      <c r="MCX297" s="80"/>
      <c r="MCY297" s="80"/>
      <c r="MCZ297" s="80"/>
      <c r="MDA297" s="80"/>
      <c r="MDB297" s="80"/>
      <c r="MDC297" s="80"/>
      <c r="MDD297" s="80"/>
      <c r="MDE297" s="80"/>
      <c r="MDF297" s="80"/>
      <c r="MDG297" s="80"/>
      <c r="MDH297" s="80"/>
      <c r="MDI297" s="80"/>
      <c r="MDJ297" s="80"/>
      <c r="MDK297" s="80"/>
      <c r="MDL297" s="80"/>
      <c r="MDM297" s="80"/>
      <c r="MDN297" s="80"/>
      <c r="MDO297" s="80"/>
      <c r="MDP297" s="80"/>
      <c r="MDQ297" s="80"/>
      <c r="MDR297" s="80"/>
      <c r="MDS297" s="80"/>
      <c r="MDT297" s="80"/>
      <c r="MDU297" s="80"/>
      <c r="MDV297" s="80"/>
      <c r="MDW297" s="80"/>
      <c r="MDX297" s="80"/>
      <c r="MDY297" s="80"/>
      <c r="MDZ297" s="80"/>
      <c r="MEA297" s="80"/>
      <c r="MEB297" s="80"/>
      <c r="MEC297" s="80"/>
      <c r="MED297" s="80"/>
      <c r="MEE297" s="80"/>
      <c r="MEF297" s="80"/>
      <c r="MEG297" s="80"/>
      <c r="MEH297" s="80"/>
      <c r="MEI297" s="80"/>
      <c r="MEJ297" s="80"/>
      <c r="MEK297" s="80"/>
      <c r="MEL297" s="80"/>
      <c r="MEM297" s="80"/>
      <c r="MEN297" s="80"/>
      <c r="MEO297" s="80"/>
      <c r="MEP297" s="80"/>
      <c r="MEQ297" s="80"/>
      <c r="MER297" s="80"/>
      <c r="MES297" s="80"/>
      <c r="MET297" s="80"/>
      <c r="MEU297" s="80"/>
      <c r="MEV297" s="80"/>
      <c r="MEW297" s="80"/>
      <c r="MEX297" s="80"/>
      <c r="MEY297" s="80"/>
      <c r="MEZ297" s="80"/>
      <c r="MFA297" s="80"/>
      <c r="MFB297" s="80"/>
      <c r="MFC297" s="80"/>
      <c r="MFD297" s="80"/>
      <c r="MFE297" s="80"/>
      <c r="MFF297" s="80"/>
      <c r="MFG297" s="80"/>
      <c r="MFH297" s="80"/>
      <c r="MFI297" s="80"/>
      <c r="MFJ297" s="80"/>
      <c r="MFK297" s="80"/>
      <c r="MFL297" s="80"/>
      <c r="MFM297" s="80"/>
      <c r="MFN297" s="80"/>
      <c r="MFO297" s="80"/>
      <c r="MFP297" s="80"/>
      <c r="MFQ297" s="80"/>
      <c r="MFR297" s="80"/>
      <c r="MFS297" s="80"/>
      <c r="MFT297" s="80"/>
      <c r="MFU297" s="80"/>
      <c r="MFV297" s="80"/>
      <c r="MFW297" s="80"/>
      <c r="MFX297" s="80"/>
      <c r="MFY297" s="80"/>
      <c r="MFZ297" s="80"/>
      <c r="MGA297" s="80"/>
      <c r="MGB297" s="80"/>
      <c r="MGC297" s="80"/>
      <c r="MGD297" s="80"/>
      <c r="MGE297" s="80"/>
      <c r="MGF297" s="80"/>
      <c r="MGG297" s="80"/>
      <c r="MGH297" s="80"/>
      <c r="MGI297" s="80"/>
      <c r="MGJ297" s="80"/>
      <c r="MGK297" s="80"/>
      <c r="MGL297" s="80"/>
      <c r="MGM297" s="80"/>
      <c r="MGN297" s="80"/>
      <c r="MGO297" s="80"/>
      <c r="MGP297" s="80"/>
      <c r="MGQ297" s="80"/>
      <c r="MGR297" s="80"/>
      <c r="MGS297" s="80"/>
      <c r="MGT297" s="80"/>
      <c r="MGU297" s="80"/>
      <c r="MGV297" s="80"/>
      <c r="MGW297" s="80"/>
      <c r="MGX297" s="80"/>
      <c r="MGY297" s="80"/>
      <c r="MGZ297" s="80"/>
      <c r="MHA297" s="80"/>
      <c r="MHB297" s="80"/>
      <c r="MHC297" s="80"/>
      <c r="MHD297" s="80"/>
      <c r="MHE297" s="80"/>
      <c r="MHF297" s="80"/>
      <c r="MHG297" s="80"/>
      <c r="MHH297" s="80"/>
      <c r="MHI297" s="80"/>
      <c r="MHJ297" s="80"/>
      <c r="MHK297" s="80"/>
      <c r="MHL297" s="80"/>
      <c r="MHM297" s="80"/>
      <c r="MHN297" s="80"/>
      <c r="MHO297" s="80"/>
      <c r="MHP297" s="80"/>
      <c r="MHQ297" s="80"/>
      <c r="MHR297" s="80"/>
      <c r="MHS297" s="80"/>
      <c r="MHT297" s="80"/>
      <c r="MHU297" s="80"/>
      <c r="MHV297" s="80"/>
      <c r="MHW297" s="80"/>
      <c r="MHX297" s="80"/>
      <c r="MHY297" s="80"/>
      <c r="MHZ297" s="80"/>
      <c r="MIA297" s="80"/>
      <c r="MIB297" s="80"/>
      <c r="MIC297" s="80"/>
      <c r="MID297" s="80"/>
      <c r="MIE297" s="80"/>
      <c r="MIF297" s="80"/>
      <c r="MIG297" s="80"/>
      <c r="MIH297" s="80"/>
      <c r="MII297" s="80"/>
      <c r="MIJ297" s="80"/>
      <c r="MIK297" s="80"/>
      <c r="MIL297" s="80"/>
      <c r="MIM297" s="80"/>
      <c r="MIN297" s="80"/>
      <c r="MIO297" s="80"/>
      <c r="MIP297" s="80"/>
      <c r="MIQ297" s="80"/>
      <c r="MIR297" s="80"/>
      <c r="MIS297" s="80"/>
      <c r="MIT297" s="80"/>
      <c r="MIU297" s="80"/>
      <c r="MIV297" s="80"/>
      <c r="MIW297" s="80"/>
      <c r="MIX297" s="80"/>
      <c r="MIY297" s="80"/>
      <c r="MIZ297" s="80"/>
      <c r="MJA297" s="80"/>
      <c r="MJB297" s="80"/>
      <c r="MJC297" s="80"/>
      <c r="MJD297" s="80"/>
      <c r="MJE297" s="80"/>
      <c r="MJF297" s="80"/>
      <c r="MJG297" s="80"/>
      <c r="MJH297" s="80"/>
      <c r="MJI297" s="80"/>
      <c r="MJJ297" s="80"/>
      <c r="MJK297" s="80"/>
      <c r="MJL297" s="80"/>
      <c r="MJM297" s="80"/>
      <c r="MJN297" s="80"/>
      <c r="MJO297" s="80"/>
      <c r="MJP297" s="80"/>
      <c r="MJQ297" s="80"/>
      <c r="MJR297" s="80"/>
      <c r="MJS297" s="80"/>
      <c r="MJT297" s="80"/>
      <c r="MJU297" s="80"/>
      <c r="MJV297" s="80"/>
      <c r="MJW297" s="80"/>
      <c r="MJX297" s="80"/>
      <c r="MJY297" s="80"/>
      <c r="MJZ297" s="80"/>
      <c r="MKA297" s="80"/>
      <c r="MKB297" s="80"/>
      <c r="MKC297" s="80"/>
      <c r="MKD297" s="80"/>
      <c r="MKE297" s="80"/>
      <c r="MKF297" s="80"/>
      <c r="MKG297" s="80"/>
      <c r="MKH297" s="80"/>
      <c r="MKI297" s="80"/>
      <c r="MKJ297" s="80"/>
      <c r="MKK297" s="80"/>
      <c r="MKL297" s="80"/>
      <c r="MKM297" s="80"/>
      <c r="MKN297" s="80"/>
      <c r="MKO297" s="80"/>
      <c r="MKP297" s="80"/>
      <c r="MKQ297" s="80"/>
      <c r="MKR297" s="80"/>
      <c r="MKS297" s="80"/>
      <c r="MKT297" s="80"/>
      <c r="MKU297" s="80"/>
      <c r="MKV297" s="80"/>
      <c r="MKW297" s="80"/>
      <c r="MKX297" s="80"/>
      <c r="MKY297" s="80"/>
      <c r="MKZ297" s="80"/>
      <c r="MLA297" s="80"/>
      <c r="MLB297" s="80"/>
      <c r="MLC297" s="80"/>
      <c r="MLD297" s="80"/>
      <c r="MLE297" s="80"/>
      <c r="MLF297" s="80"/>
      <c r="MLG297" s="80"/>
      <c r="MLH297" s="80"/>
      <c r="MLI297" s="80"/>
      <c r="MLJ297" s="80"/>
      <c r="MLK297" s="80"/>
      <c r="MLL297" s="80"/>
      <c r="MLM297" s="80"/>
      <c r="MLN297" s="80"/>
      <c r="MLO297" s="80"/>
      <c r="MLP297" s="80"/>
      <c r="MLQ297" s="80"/>
      <c r="MLR297" s="80"/>
      <c r="MLS297" s="80"/>
      <c r="MLT297" s="80"/>
      <c r="MLU297" s="80"/>
      <c r="MLV297" s="80"/>
      <c r="MLW297" s="80"/>
      <c r="MLX297" s="80"/>
      <c r="MLY297" s="80"/>
      <c r="MLZ297" s="80"/>
      <c r="MMA297" s="80"/>
      <c r="MMB297" s="80"/>
      <c r="MMC297" s="80"/>
      <c r="MMD297" s="80"/>
      <c r="MME297" s="80"/>
      <c r="MMF297" s="80"/>
      <c r="MMG297" s="80"/>
      <c r="MMH297" s="80"/>
      <c r="MMI297" s="80"/>
      <c r="MMJ297" s="80"/>
      <c r="MMK297" s="80"/>
      <c r="MML297" s="80"/>
      <c r="MMM297" s="80"/>
      <c r="MMN297" s="80"/>
      <c r="MMO297" s="80"/>
      <c r="MMP297" s="80"/>
      <c r="MMQ297" s="80"/>
      <c r="MMR297" s="80"/>
      <c r="MMS297" s="80"/>
      <c r="MMT297" s="80"/>
      <c r="MMU297" s="80"/>
      <c r="MMV297" s="80"/>
      <c r="MMW297" s="80"/>
      <c r="MMX297" s="80"/>
      <c r="MMY297" s="80"/>
      <c r="MMZ297" s="80"/>
      <c r="MNA297" s="80"/>
      <c r="MNB297" s="80"/>
      <c r="MNC297" s="80"/>
      <c r="MND297" s="80"/>
      <c r="MNE297" s="80"/>
      <c r="MNF297" s="80"/>
      <c r="MNG297" s="80"/>
      <c r="MNH297" s="80"/>
      <c r="MNI297" s="80"/>
      <c r="MNJ297" s="80"/>
      <c r="MNK297" s="80"/>
      <c r="MNL297" s="80"/>
      <c r="MNM297" s="80"/>
      <c r="MNN297" s="80"/>
      <c r="MNO297" s="80"/>
      <c r="MNP297" s="80"/>
      <c r="MNQ297" s="80"/>
      <c r="MNR297" s="80"/>
      <c r="MNS297" s="80"/>
      <c r="MNT297" s="80"/>
      <c r="MNU297" s="80"/>
      <c r="MNV297" s="80"/>
      <c r="MNW297" s="80"/>
      <c r="MNX297" s="80"/>
      <c r="MNY297" s="80"/>
      <c r="MNZ297" s="80"/>
      <c r="MOA297" s="80"/>
      <c r="MOB297" s="80"/>
      <c r="MOC297" s="80"/>
      <c r="MOD297" s="80"/>
      <c r="MOE297" s="80"/>
      <c r="MOF297" s="80"/>
      <c r="MOG297" s="80"/>
      <c r="MOH297" s="80"/>
      <c r="MOI297" s="80"/>
      <c r="MOJ297" s="80"/>
      <c r="MOK297" s="80"/>
      <c r="MOL297" s="80"/>
      <c r="MOM297" s="80"/>
      <c r="MON297" s="80"/>
      <c r="MOO297" s="80"/>
      <c r="MOP297" s="80"/>
      <c r="MOQ297" s="80"/>
      <c r="MOR297" s="80"/>
      <c r="MOS297" s="80"/>
      <c r="MOT297" s="80"/>
      <c r="MOU297" s="80"/>
      <c r="MOV297" s="80"/>
      <c r="MOW297" s="80"/>
      <c r="MOX297" s="80"/>
      <c r="MOY297" s="80"/>
      <c r="MOZ297" s="80"/>
      <c r="MPA297" s="80"/>
      <c r="MPB297" s="80"/>
      <c r="MPC297" s="80"/>
      <c r="MPD297" s="80"/>
      <c r="MPE297" s="80"/>
      <c r="MPF297" s="80"/>
      <c r="MPG297" s="80"/>
      <c r="MPH297" s="80"/>
      <c r="MPI297" s="80"/>
      <c r="MPJ297" s="80"/>
      <c r="MPK297" s="80"/>
      <c r="MPL297" s="80"/>
      <c r="MPM297" s="80"/>
      <c r="MPN297" s="80"/>
      <c r="MPO297" s="80"/>
      <c r="MPP297" s="80"/>
      <c r="MPQ297" s="80"/>
      <c r="MPR297" s="80"/>
      <c r="MPS297" s="80"/>
      <c r="MPT297" s="80"/>
      <c r="MPU297" s="80"/>
      <c r="MPV297" s="80"/>
      <c r="MPW297" s="80"/>
      <c r="MPX297" s="80"/>
      <c r="MPY297" s="80"/>
      <c r="MPZ297" s="80"/>
      <c r="MQA297" s="80"/>
      <c r="MQB297" s="80"/>
      <c r="MQC297" s="80"/>
      <c r="MQD297" s="80"/>
      <c r="MQE297" s="80"/>
      <c r="MQF297" s="80"/>
      <c r="MQG297" s="80"/>
      <c r="MQH297" s="80"/>
      <c r="MQI297" s="80"/>
      <c r="MQJ297" s="80"/>
      <c r="MQK297" s="80"/>
      <c r="MQL297" s="80"/>
      <c r="MQM297" s="80"/>
      <c r="MQN297" s="80"/>
      <c r="MQO297" s="80"/>
      <c r="MQP297" s="80"/>
      <c r="MQQ297" s="80"/>
      <c r="MQR297" s="80"/>
      <c r="MQS297" s="80"/>
      <c r="MQT297" s="80"/>
      <c r="MQU297" s="80"/>
      <c r="MQV297" s="80"/>
      <c r="MQW297" s="80"/>
      <c r="MQX297" s="80"/>
      <c r="MQY297" s="80"/>
      <c r="MQZ297" s="80"/>
      <c r="MRA297" s="80"/>
      <c r="MRB297" s="80"/>
      <c r="MRC297" s="80"/>
      <c r="MRD297" s="80"/>
      <c r="MRE297" s="80"/>
      <c r="MRF297" s="80"/>
      <c r="MRG297" s="80"/>
      <c r="MRH297" s="80"/>
      <c r="MRI297" s="80"/>
      <c r="MRJ297" s="80"/>
      <c r="MRK297" s="80"/>
      <c r="MRL297" s="80"/>
      <c r="MRM297" s="80"/>
      <c r="MRN297" s="80"/>
      <c r="MRO297" s="80"/>
      <c r="MRP297" s="80"/>
      <c r="MRQ297" s="80"/>
      <c r="MRR297" s="80"/>
      <c r="MRS297" s="80"/>
      <c r="MRT297" s="80"/>
      <c r="MRU297" s="80"/>
      <c r="MRV297" s="80"/>
      <c r="MRW297" s="80"/>
      <c r="MRX297" s="80"/>
      <c r="MRY297" s="80"/>
      <c r="MRZ297" s="80"/>
      <c r="MSA297" s="80"/>
      <c r="MSB297" s="80"/>
      <c r="MSC297" s="80"/>
      <c r="MSD297" s="80"/>
      <c r="MSE297" s="80"/>
      <c r="MSF297" s="80"/>
      <c r="MSG297" s="80"/>
      <c r="MSH297" s="80"/>
      <c r="MSI297" s="80"/>
      <c r="MSJ297" s="80"/>
      <c r="MSK297" s="80"/>
      <c r="MSL297" s="80"/>
      <c r="MSM297" s="80"/>
      <c r="MSN297" s="80"/>
      <c r="MSO297" s="80"/>
      <c r="MSP297" s="80"/>
      <c r="MSQ297" s="80"/>
      <c r="MSR297" s="80"/>
      <c r="MSS297" s="80"/>
      <c r="MST297" s="80"/>
      <c r="MSU297" s="80"/>
      <c r="MSV297" s="80"/>
      <c r="MSW297" s="80"/>
      <c r="MSX297" s="80"/>
      <c r="MSY297" s="80"/>
      <c r="MSZ297" s="80"/>
      <c r="MTA297" s="80"/>
      <c r="MTB297" s="80"/>
      <c r="MTC297" s="80"/>
      <c r="MTD297" s="80"/>
      <c r="MTE297" s="80"/>
      <c r="MTF297" s="80"/>
      <c r="MTG297" s="80"/>
      <c r="MTH297" s="80"/>
      <c r="MTI297" s="80"/>
      <c r="MTJ297" s="80"/>
      <c r="MTK297" s="80"/>
      <c r="MTL297" s="80"/>
      <c r="MTM297" s="80"/>
      <c r="MTN297" s="80"/>
      <c r="MTO297" s="80"/>
      <c r="MTP297" s="80"/>
      <c r="MTQ297" s="80"/>
      <c r="MTR297" s="80"/>
      <c r="MTS297" s="80"/>
      <c r="MTT297" s="80"/>
      <c r="MTU297" s="80"/>
      <c r="MTV297" s="80"/>
      <c r="MTW297" s="80"/>
      <c r="MTX297" s="80"/>
      <c r="MTY297" s="80"/>
      <c r="MTZ297" s="80"/>
      <c r="MUA297" s="80"/>
      <c r="MUB297" s="80"/>
      <c r="MUC297" s="80"/>
      <c r="MUD297" s="80"/>
      <c r="MUE297" s="80"/>
      <c r="MUF297" s="80"/>
      <c r="MUG297" s="80"/>
      <c r="MUH297" s="80"/>
      <c r="MUI297" s="80"/>
      <c r="MUJ297" s="80"/>
      <c r="MUK297" s="80"/>
      <c r="MUL297" s="80"/>
      <c r="MUM297" s="80"/>
      <c r="MUN297" s="80"/>
      <c r="MUO297" s="80"/>
      <c r="MUP297" s="80"/>
      <c r="MUQ297" s="80"/>
      <c r="MUR297" s="80"/>
      <c r="MUS297" s="80"/>
      <c r="MUT297" s="80"/>
      <c r="MUU297" s="80"/>
      <c r="MUV297" s="80"/>
      <c r="MUW297" s="80"/>
      <c r="MUX297" s="80"/>
      <c r="MUY297" s="80"/>
      <c r="MUZ297" s="80"/>
      <c r="MVA297" s="80"/>
      <c r="MVB297" s="80"/>
      <c r="MVC297" s="80"/>
      <c r="MVD297" s="80"/>
      <c r="MVE297" s="80"/>
      <c r="MVF297" s="80"/>
      <c r="MVG297" s="80"/>
      <c r="MVH297" s="80"/>
      <c r="MVI297" s="80"/>
      <c r="MVJ297" s="80"/>
      <c r="MVK297" s="80"/>
      <c r="MVL297" s="80"/>
      <c r="MVM297" s="80"/>
      <c r="MVN297" s="80"/>
      <c r="MVO297" s="80"/>
      <c r="MVP297" s="80"/>
      <c r="MVQ297" s="80"/>
      <c r="MVR297" s="80"/>
      <c r="MVS297" s="80"/>
      <c r="MVT297" s="80"/>
      <c r="MVU297" s="80"/>
      <c r="MVV297" s="80"/>
      <c r="MVW297" s="80"/>
      <c r="MVX297" s="80"/>
      <c r="MVY297" s="80"/>
      <c r="MVZ297" s="80"/>
      <c r="MWA297" s="80"/>
      <c r="MWB297" s="80"/>
      <c r="MWC297" s="80"/>
      <c r="MWD297" s="80"/>
      <c r="MWE297" s="80"/>
      <c r="MWF297" s="80"/>
      <c r="MWG297" s="80"/>
      <c r="MWH297" s="80"/>
      <c r="MWI297" s="80"/>
      <c r="MWJ297" s="80"/>
      <c r="MWK297" s="80"/>
      <c r="MWL297" s="80"/>
      <c r="MWM297" s="80"/>
      <c r="MWN297" s="80"/>
      <c r="MWO297" s="80"/>
      <c r="MWP297" s="80"/>
      <c r="MWQ297" s="80"/>
      <c r="MWR297" s="80"/>
      <c r="MWS297" s="80"/>
      <c r="MWT297" s="80"/>
      <c r="MWU297" s="80"/>
      <c r="MWV297" s="80"/>
      <c r="MWW297" s="80"/>
      <c r="MWX297" s="80"/>
      <c r="MWY297" s="80"/>
      <c r="MWZ297" s="80"/>
      <c r="MXA297" s="80"/>
      <c r="MXB297" s="80"/>
      <c r="MXC297" s="80"/>
      <c r="MXD297" s="80"/>
      <c r="MXE297" s="80"/>
      <c r="MXF297" s="80"/>
      <c r="MXG297" s="80"/>
      <c r="MXH297" s="80"/>
      <c r="MXI297" s="80"/>
      <c r="MXJ297" s="80"/>
      <c r="MXK297" s="80"/>
      <c r="MXL297" s="80"/>
      <c r="MXM297" s="80"/>
      <c r="MXN297" s="80"/>
      <c r="MXO297" s="80"/>
      <c r="MXP297" s="80"/>
      <c r="MXQ297" s="80"/>
      <c r="MXR297" s="80"/>
      <c r="MXS297" s="80"/>
      <c r="MXT297" s="80"/>
      <c r="MXU297" s="80"/>
      <c r="MXV297" s="80"/>
      <c r="MXW297" s="80"/>
      <c r="MXX297" s="80"/>
      <c r="MXY297" s="80"/>
      <c r="MXZ297" s="80"/>
      <c r="MYA297" s="80"/>
      <c r="MYB297" s="80"/>
      <c r="MYC297" s="80"/>
      <c r="MYD297" s="80"/>
      <c r="MYE297" s="80"/>
      <c r="MYF297" s="80"/>
      <c r="MYG297" s="80"/>
      <c r="MYH297" s="80"/>
      <c r="MYI297" s="80"/>
      <c r="MYJ297" s="80"/>
      <c r="MYK297" s="80"/>
      <c r="MYL297" s="80"/>
      <c r="MYM297" s="80"/>
      <c r="MYN297" s="80"/>
      <c r="MYO297" s="80"/>
      <c r="MYP297" s="80"/>
      <c r="MYQ297" s="80"/>
      <c r="MYR297" s="80"/>
      <c r="MYS297" s="80"/>
      <c r="MYT297" s="80"/>
      <c r="MYU297" s="80"/>
      <c r="MYV297" s="80"/>
      <c r="MYW297" s="80"/>
      <c r="MYX297" s="80"/>
      <c r="MYY297" s="80"/>
      <c r="MYZ297" s="80"/>
      <c r="MZA297" s="80"/>
      <c r="MZB297" s="80"/>
      <c r="MZC297" s="80"/>
      <c r="MZD297" s="80"/>
      <c r="MZE297" s="80"/>
      <c r="MZF297" s="80"/>
      <c r="MZG297" s="80"/>
      <c r="MZH297" s="80"/>
      <c r="MZI297" s="80"/>
      <c r="MZJ297" s="80"/>
      <c r="MZK297" s="80"/>
      <c r="MZL297" s="80"/>
      <c r="MZM297" s="80"/>
      <c r="MZN297" s="80"/>
      <c r="MZO297" s="80"/>
      <c r="MZP297" s="80"/>
      <c r="MZQ297" s="80"/>
      <c r="MZR297" s="80"/>
      <c r="MZS297" s="80"/>
      <c r="MZT297" s="80"/>
      <c r="MZU297" s="80"/>
      <c r="MZV297" s="80"/>
      <c r="MZW297" s="80"/>
      <c r="MZX297" s="80"/>
      <c r="MZY297" s="80"/>
      <c r="MZZ297" s="80"/>
      <c r="NAA297" s="80"/>
      <c r="NAB297" s="80"/>
      <c r="NAC297" s="80"/>
      <c r="NAD297" s="80"/>
      <c r="NAE297" s="80"/>
      <c r="NAF297" s="80"/>
      <c r="NAG297" s="80"/>
      <c r="NAH297" s="80"/>
      <c r="NAI297" s="80"/>
      <c r="NAJ297" s="80"/>
      <c r="NAK297" s="80"/>
      <c r="NAL297" s="80"/>
      <c r="NAM297" s="80"/>
      <c r="NAN297" s="80"/>
      <c r="NAO297" s="80"/>
      <c r="NAP297" s="80"/>
      <c r="NAQ297" s="80"/>
      <c r="NAR297" s="80"/>
      <c r="NAS297" s="80"/>
      <c r="NAT297" s="80"/>
      <c r="NAU297" s="80"/>
      <c r="NAV297" s="80"/>
      <c r="NAW297" s="80"/>
      <c r="NAX297" s="80"/>
      <c r="NAY297" s="80"/>
      <c r="NAZ297" s="80"/>
      <c r="NBA297" s="80"/>
      <c r="NBB297" s="80"/>
      <c r="NBC297" s="80"/>
      <c r="NBD297" s="80"/>
      <c r="NBE297" s="80"/>
      <c r="NBF297" s="80"/>
      <c r="NBG297" s="80"/>
      <c r="NBH297" s="80"/>
      <c r="NBI297" s="80"/>
      <c r="NBJ297" s="80"/>
      <c r="NBK297" s="80"/>
      <c r="NBL297" s="80"/>
      <c r="NBM297" s="80"/>
      <c r="NBN297" s="80"/>
      <c r="NBO297" s="80"/>
      <c r="NBP297" s="80"/>
      <c r="NBQ297" s="80"/>
      <c r="NBR297" s="80"/>
      <c r="NBS297" s="80"/>
      <c r="NBT297" s="80"/>
      <c r="NBU297" s="80"/>
      <c r="NBV297" s="80"/>
      <c r="NBW297" s="80"/>
      <c r="NBX297" s="80"/>
      <c r="NBY297" s="80"/>
      <c r="NBZ297" s="80"/>
      <c r="NCA297" s="80"/>
      <c r="NCB297" s="80"/>
      <c r="NCC297" s="80"/>
      <c r="NCD297" s="80"/>
      <c r="NCE297" s="80"/>
      <c r="NCF297" s="80"/>
      <c r="NCG297" s="80"/>
      <c r="NCH297" s="80"/>
      <c r="NCI297" s="80"/>
      <c r="NCJ297" s="80"/>
      <c r="NCK297" s="80"/>
      <c r="NCL297" s="80"/>
      <c r="NCM297" s="80"/>
      <c r="NCN297" s="80"/>
      <c r="NCO297" s="80"/>
      <c r="NCP297" s="80"/>
      <c r="NCQ297" s="80"/>
      <c r="NCR297" s="80"/>
      <c r="NCS297" s="80"/>
      <c r="NCT297" s="80"/>
      <c r="NCU297" s="80"/>
      <c r="NCV297" s="80"/>
      <c r="NCW297" s="80"/>
      <c r="NCX297" s="80"/>
      <c r="NCY297" s="80"/>
      <c r="NCZ297" s="80"/>
      <c r="NDA297" s="80"/>
      <c r="NDB297" s="80"/>
      <c r="NDC297" s="80"/>
      <c r="NDD297" s="80"/>
      <c r="NDE297" s="80"/>
      <c r="NDF297" s="80"/>
      <c r="NDG297" s="80"/>
      <c r="NDH297" s="80"/>
      <c r="NDI297" s="80"/>
      <c r="NDJ297" s="80"/>
      <c r="NDK297" s="80"/>
      <c r="NDL297" s="80"/>
      <c r="NDM297" s="80"/>
      <c r="NDN297" s="80"/>
      <c r="NDO297" s="80"/>
      <c r="NDP297" s="80"/>
      <c r="NDQ297" s="80"/>
      <c r="NDR297" s="80"/>
      <c r="NDS297" s="80"/>
      <c r="NDT297" s="80"/>
      <c r="NDU297" s="80"/>
      <c r="NDV297" s="80"/>
      <c r="NDW297" s="80"/>
      <c r="NDX297" s="80"/>
      <c r="NDY297" s="80"/>
      <c r="NDZ297" s="80"/>
      <c r="NEA297" s="80"/>
      <c r="NEB297" s="80"/>
      <c r="NEC297" s="80"/>
      <c r="NED297" s="80"/>
      <c r="NEE297" s="80"/>
      <c r="NEF297" s="80"/>
      <c r="NEG297" s="80"/>
      <c r="NEH297" s="80"/>
      <c r="NEI297" s="80"/>
      <c r="NEJ297" s="80"/>
      <c r="NEK297" s="80"/>
      <c r="NEL297" s="80"/>
      <c r="NEM297" s="80"/>
      <c r="NEN297" s="80"/>
      <c r="NEO297" s="80"/>
      <c r="NEP297" s="80"/>
      <c r="NEQ297" s="80"/>
      <c r="NER297" s="80"/>
      <c r="NES297" s="80"/>
      <c r="NET297" s="80"/>
      <c r="NEU297" s="80"/>
      <c r="NEV297" s="80"/>
      <c r="NEW297" s="80"/>
      <c r="NEX297" s="80"/>
      <c r="NEY297" s="80"/>
      <c r="NEZ297" s="80"/>
      <c r="NFA297" s="80"/>
      <c r="NFB297" s="80"/>
      <c r="NFC297" s="80"/>
      <c r="NFD297" s="80"/>
      <c r="NFE297" s="80"/>
      <c r="NFF297" s="80"/>
      <c r="NFG297" s="80"/>
      <c r="NFH297" s="80"/>
      <c r="NFI297" s="80"/>
      <c r="NFJ297" s="80"/>
      <c r="NFK297" s="80"/>
      <c r="NFL297" s="80"/>
      <c r="NFM297" s="80"/>
      <c r="NFN297" s="80"/>
      <c r="NFO297" s="80"/>
      <c r="NFP297" s="80"/>
      <c r="NFQ297" s="80"/>
      <c r="NFR297" s="80"/>
      <c r="NFS297" s="80"/>
      <c r="NFT297" s="80"/>
      <c r="NFU297" s="80"/>
      <c r="NFV297" s="80"/>
      <c r="NFW297" s="80"/>
      <c r="NFX297" s="80"/>
      <c r="NFY297" s="80"/>
      <c r="NFZ297" s="80"/>
      <c r="NGA297" s="80"/>
      <c r="NGB297" s="80"/>
      <c r="NGC297" s="80"/>
      <c r="NGD297" s="80"/>
      <c r="NGE297" s="80"/>
      <c r="NGF297" s="80"/>
      <c r="NGG297" s="80"/>
      <c r="NGH297" s="80"/>
      <c r="NGI297" s="80"/>
      <c r="NGJ297" s="80"/>
      <c r="NGK297" s="80"/>
      <c r="NGL297" s="80"/>
      <c r="NGM297" s="80"/>
      <c r="NGN297" s="80"/>
      <c r="NGO297" s="80"/>
      <c r="NGP297" s="80"/>
      <c r="NGQ297" s="80"/>
      <c r="NGR297" s="80"/>
      <c r="NGS297" s="80"/>
      <c r="NGT297" s="80"/>
      <c r="NGU297" s="80"/>
      <c r="NGV297" s="80"/>
      <c r="NGW297" s="80"/>
      <c r="NGX297" s="80"/>
      <c r="NGY297" s="80"/>
      <c r="NGZ297" s="80"/>
      <c r="NHA297" s="80"/>
      <c r="NHB297" s="80"/>
      <c r="NHC297" s="80"/>
      <c r="NHD297" s="80"/>
      <c r="NHE297" s="80"/>
      <c r="NHF297" s="80"/>
      <c r="NHG297" s="80"/>
      <c r="NHH297" s="80"/>
      <c r="NHI297" s="80"/>
      <c r="NHJ297" s="80"/>
      <c r="NHK297" s="80"/>
      <c r="NHL297" s="80"/>
      <c r="NHM297" s="80"/>
      <c r="NHN297" s="80"/>
      <c r="NHO297" s="80"/>
      <c r="NHP297" s="80"/>
      <c r="NHQ297" s="80"/>
      <c r="NHR297" s="80"/>
      <c r="NHS297" s="80"/>
      <c r="NHT297" s="80"/>
      <c r="NHU297" s="80"/>
      <c r="NHV297" s="80"/>
      <c r="NHW297" s="80"/>
      <c r="NHX297" s="80"/>
      <c r="NHY297" s="80"/>
      <c r="NHZ297" s="80"/>
      <c r="NIA297" s="80"/>
      <c r="NIB297" s="80"/>
      <c r="NIC297" s="80"/>
      <c r="NID297" s="80"/>
      <c r="NIE297" s="80"/>
      <c r="NIF297" s="80"/>
      <c r="NIG297" s="80"/>
      <c r="NIH297" s="80"/>
      <c r="NII297" s="80"/>
      <c r="NIJ297" s="80"/>
      <c r="NIK297" s="80"/>
      <c r="NIL297" s="80"/>
      <c r="NIM297" s="80"/>
      <c r="NIN297" s="80"/>
      <c r="NIO297" s="80"/>
      <c r="NIP297" s="80"/>
      <c r="NIQ297" s="80"/>
      <c r="NIR297" s="80"/>
      <c r="NIS297" s="80"/>
      <c r="NIT297" s="80"/>
      <c r="NIU297" s="80"/>
      <c r="NIV297" s="80"/>
      <c r="NIW297" s="80"/>
      <c r="NIX297" s="80"/>
      <c r="NIY297" s="80"/>
      <c r="NIZ297" s="80"/>
      <c r="NJA297" s="80"/>
      <c r="NJB297" s="80"/>
      <c r="NJC297" s="80"/>
      <c r="NJD297" s="80"/>
      <c r="NJE297" s="80"/>
      <c r="NJF297" s="80"/>
      <c r="NJG297" s="80"/>
      <c r="NJH297" s="80"/>
      <c r="NJI297" s="80"/>
      <c r="NJJ297" s="80"/>
      <c r="NJK297" s="80"/>
      <c r="NJL297" s="80"/>
      <c r="NJM297" s="80"/>
      <c r="NJN297" s="80"/>
      <c r="NJO297" s="80"/>
      <c r="NJP297" s="80"/>
      <c r="NJQ297" s="80"/>
      <c r="NJR297" s="80"/>
      <c r="NJS297" s="80"/>
      <c r="NJT297" s="80"/>
      <c r="NJU297" s="80"/>
      <c r="NJV297" s="80"/>
      <c r="NJW297" s="80"/>
      <c r="NJX297" s="80"/>
      <c r="NJY297" s="80"/>
      <c r="NJZ297" s="80"/>
      <c r="NKA297" s="80"/>
      <c r="NKB297" s="80"/>
      <c r="NKC297" s="80"/>
      <c r="NKD297" s="80"/>
      <c r="NKE297" s="80"/>
      <c r="NKF297" s="80"/>
      <c r="NKG297" s="80"/>
      <c r="NKH297" s="80"/>
      <c r="NKI297" s="80"/>
      <c r="NKJ297" s="80"/>
      <c r="NKK297" s="80"/>
      <c r="NKL297" s="80"/>
      <c r="NKM297" s="80"/>
      <c r="NKN297" s="80"/>
      <c r="NKO297" s="80"/>
      <c r="NKP297" s="80"/>
      <c r="NKQ297" s="80"/>
      <c r="NKR297" s="80"/>
      <c r="NKS297" s="80"/>
      <c r="NKT297" s="80"/>
      <c r="NKU297" s="80"/>
      <c r="NKV297" s="80"/>
      <c r="NKW297" s="80"/>
      <c r="NKX297" s="80"/>
      <c r="NKY297" s="80"/>
      <c r="NKZ297" s="80"/>
      <c r="NLA297" s="80"/>
      <c r="NLB297" s="80"/>
      <c r="NLC297" s="80"/>
      <c r="NLD297" s="80"/>
      <c r="NLE297" s="80"/>
      <c r="NLF297" s="80"/>
      <c r="NLG297" s="80"/>
      <c r="NLH297" s="80"/>
      <c r="NLI297" s="80"/>
      <c r="NLJ297" s="80"/>
      <c r="NLK297" s="80"/>
      <c r="NLL297" s="80"/>
      <c r="NLM297" s="80"/>
      <c r="NLN297" s="80"/>
      <c r="NLO297" s="80"/>
      <c r="NLP297" s="80"/>
      <c r="NLQ297" s="80"/>
      <c r="NLR297" s="80"/>
      <c r="NLS297" s="80"/>
      <c r="NLT297" s="80"/>
      <c r="NLU297" s="80"/>
      <c r="NLV297" s="80"/>
      <c r="NLW297" s="80"/>
      <c r="NLX297" s="80"/>
      <c r="NLY297" s="80"/>
      <c r="NLZ297" s="80"/>
      <c r="NMA297" s="80"/>
      <c r="NMB297" s="80"/>
      <c r="NMC297" s="80"/>
      <c r="NMD297" s="80"/>
      <c r="NME297" s="80"/>
      <c r="NMF297" s="80"/>
      <c r="NMG297" s="80"/>
      <c r="NMH297" s="80"/>
      <c r="NMI297" s="80"/>
      <c r="NMJ297" s="80"/>
      <c r="NMK297" s="80"/>
      <c r="NML297" s="80"/>
      <c r="NMM297" s="80"/>
      <c r="NMN297" s="80"/>
      <c r="NMO297" s="80"/>
      <c r="NMP297" s="80"/>
      <c r="NMQ297" s="80"/>
      <c r="NMR297" s="80"/>
      <c r="NMS297" s="80"/>
      <c r="NMT297" s="80"/>
      <c r="NMU297" s="80"/>
      <c r="NMV297" s="80"/>
      <c r="NMW297" s="80"/>
      <c r="NMX297" s="80"/>
      <c r="NMY297" s="80"/>
      <c r="NMZ297" s="80"/>
      <c r="NNA297" s="80"/>
      <c r="NNB297" s="80"/>
      <c r="NNC297" s="80"/>
      <c r="NND297" s="80"/>
      <c r="NNE297" s="80"/>
      <c r="NNF297" s="80"/>
      <c r="NNG297" s="80"/>
      <c r="NNH297" s="80"/>
      <c r="NNI297" s="80"/>
      <c r="NNJ297" s="80"/>
      <c r="NNK297" s="80"/>
      <c r="NNL297" s="80"/>
      <c r="NNM297" s="80"/>
      <c r="NNN297" s="80"/>
      <c r="NNO297" s="80"/>
      <c r="NNP297" s="80"/>
      <c r="NNQ297" s="80"/>
      <c r="NNR297" s="80"/>
      <c r="NNS297" s="80"/>
      <c r="NNT297" s="80"/>
      <c r="NNU297" s="80"/>
      <c r="NNV297" s="80"/>
      <c r="NNW297" s="80"/>
      <c r="NNX297" s="80"/>
      <c r="NNY297" s="80"/>
      <c r="NNZ297" s="80"/>
      <c r="NOA297" s="80"/>
      <c r="NOB297" s="80"/>
      <c r="NOC297" s="80"/>
      <c r="NOD297" s="80"/>
      <c r="NOE297" s="80"/>
      <c r="NOF297" s="80"/>
      <c r="NOG297" s="80"/>
      <c r="NOH297" s="80"/>
      <c r="NOI297" s="80"/>
      <c r="NOJ297" s="80"/>
      <c r="NOK297" s="80"/>
      <c r="NOL297" s="80"/>
      <c r="NOM297" s="80"/>
      <c r="NON297" s="80"/>
      <c r="NOO297" s="80"/>
      <c r="NOP297" s="80"/>
      <c r="NOQ297" s="80"/>
      <c r="NOR297" s="80"/>
      <c r="NOS297" s="80"/>
      <c r="NOT297" s="80"/>
      <c r="NOU297" s="80"/>
      <c r="NOV297" s="80"/>
      <c r="NOW297" s="80"/>
      <c r="NOX297" s="80"/>
      <c r="NOY297" s="80"/>
      <c r="NOZ297" s="80"/>
      <c r="NPA297" s="80"/>
      <c r="NPB297" s="80"/>
      <c r="NPC297" s="80"/>
      <c r="NPD297" s="80"/>
      <c r="NPE297" s="80"/>
      <c r="NPF297" s="80"/>
      <c r="NPG297" s="80"/>
      <c r="NPH297" s="80"/>
      <c r="NPI297" s="80"/>
      <c r="NPJ297" s="80"/>
      <c r="NPK297" s="80"/>
      <c r="NPL297" s="80"/>
      <c r="NPM297" s="80"/>
      <c r="NPN297" s="80"/>
      <c r="NPO297" s="80"/>
      <c r="NPP297" s="80"/>
      <c r="NPQ297" s="80"/>
      <c r="NPR297" s="80"/>
      <c r="NPS297" s="80"/>
      <c r="NPT297" s="80"/>
      <c r="NPU297" s="80"/>
      <c r="NPV297" s="80"/>
      <c r="NPW297" s="80"/>
      <c r="NPX297" s="80"/>
      <c r="NPY297" s="80"/>
      <c r="NPZ297" s="80"/>
      <c r="NQA297" s="80"/>
      <c r="NQB297" s="80"/>
      <c r="NQC297" s="80"/>
      <c r="NQD297" s="80"/>
      <c r="NQE297" s="80"/>
      <c r="NQF297" s="80"/>
      <c r="NQG297" s="80"/>
      <c r="NQH297" s="80"/>
      <c r="NQI297" s="80"/>
      <c r="NQJ297" s="80"/>
      <c r="NQK297" s="80"/>
      <c r="NQL297" s="80"/>
      <c r="NQM297" s="80"/>
      <c r="NQN297" s="80"/>
      <c r="NQO297" s="80"/>
      <c r="NQP297" s="80"/>
      <c r="NQQ297" s="80"/>
      <c r="NQR297" s="80"/>
      <c r="NQS297" s="80"/>
      <c r="NQT297" s="80"/>
      <c r="NQU297" s="80"/>
      <c r="NQV297" s="80"/>
      <c r="NQW297" s="80"/>
      <c r="NQX297" s="80"/>
      <c r="NQY297" s="80"/>
      <c r="NQZ297" s="80"/>
      <c r="NRA297" s="80"/>
      <c r="NRB297" s="80"/>
      <c r="NRC297" s="80"/>
      <c r="NRD297" s="80"/>
      <c r="NRE297" s="80"/>
      <c r="NRF297" s="80"/>
      <c r="NRG297" s="80"/>
      <c r="NRH297" s="80"/>
      <c r="NRI297" s="80"/>
      <c r="NRJ297" s="80"/>
      <c r="NRK297" s="80"/>
      <c r="NRL297" s="80"/>
      <c r="NRM297" s="80"/>
      <c r="NRN297" s="80"/>
      <c r="NRO297" s="80"/>
      <c r="NRP297" s="80"/>
      <c r="NRQ297" s="80"/>
      <c r="NRR297" s="80"/>
      <c r="NRS297" s="80"/>
      <c r="NRT297" s="80"/>
      <c r="NRU297" s="80"/>
      <c r="NRV297" s="80"/>
      <c r="NRW297" s="80"/>
      <c r="NRX297" s="80"/>
      <c r="NRY297" s="80"/>
      <c r="NRZ297" s="80"/>
      <c r="NSA297" s="80"/>
      <c r="NSB297" s="80"/>
      <c r="NSC297" s="80"/>
      <c r="NSD297" s="80"/>
      <c r="NSE297" s="80"/>
      <c r="NSF297" s="80"/>
      <c r="NSG297" s="80"/>
      <c r="NSH297" s="80"/>
      <c r="NSI297" s="80"/>
      <c r="NSJ297" s="80"/>
      <c r="NSK297" s="80"/>
      <c r="NSL297" s="80"/>
      <c r="NSM297" s="80"/>
      <c r="NSN297" s="80"/>
      <c r="NSO297" s="80"/>
      <c r="NSP297" s="80"/>
      <c r="NSQ297" s="80"/>
      <c r="NSR297" s="80"/>
      <c r="NSS297" s="80"/>
      <c r="NST297" s="80"/>
      <c r="NSU297" s="80"/>
      <c r="NSV297" s="80"/>
      <c r="NSW297" s="80"/>
      <c r="NSX297" s="80"/>
      <c r="NSY297" s="80"/>
      <c r="NSZ297" s="80"/>
      <c r="NTA297" s="80"/>
      <c r="NTB297" s="80"/>
      <c r="NTC297" s="80"/>
      <c r="NTD297" s="80"/>
      <c r="NTE297" s="80"/>
      <c r="NTF297" s="80"/>
      <c r="NTG297" s="80"/>
      <c r="NTH297" s="80"/>
      <c r="NTI297" s="80"/>
      <c r="NTJ297" s="80"/>
      <c r="NTK297" s="80"/>
      <c r="NTL297" s="80"/>
      <c r="NTM297" s="80"/>
      <c r="NTN297" s="80"/>
      <c r="NTO297" s="80"/>
      <c r="NTP297" s="80"/>
      <c r="NTQ297" s="80"/>
      <c r="NTR297" s="80"/>
      <c r="NTS297" s="80"/>
      <c r="NTT297" s="80"/>
      <c r="NTU297" s="80"/>
      <c r="NTV297" s="80"/>
      <c r="NTW297" s="80"/>
      <c r="NTX297" s="80"/>
      <c r="NTY297" s="80"/>
      <c r="NTZ297" s="80"/>
      <c r="NUA297" s="80"/>
      <c r="NUB297" s="80"/>
      <c r="NUC297" s="80"/>
      <c r="NUD297" s="80"/>
      <c r="NUE297" s="80"/>
      <c r="NUF297" s="80"/>
      <c r="NUG297" s="80"/>
      <c r="NUH297" s="80"/>
      <c r="NUI297" s="80"/>
      <c r="NUJ297" s="80"/>
      <c r="NUK297" s="80"/>
      <c r="NUL297" s="80"/>
      <c r="NUM297" s="80"/>
      <c r="NUN297" s="80"/>
      <c r="NUO297" s="80"/>
      <c r="NUP297" s="80"/>
      <c r="NUQ297" s="80"/>
      <c r="NUR297" s="80"/>
      <c r="NUS297" s="80"/>
      <c r="NUT297" s="80"/>
      <c r="NUU297" s="80"/>
      <c r="NUV297" s="80"/>
      <c r="NUW297" s="80"/>
      <c r="NUX297" s="80"/>
      <c r="NUY297" s="80"/>
      <c r="NUZ297" s="80"/>
      <c r="NVA297" s="80"/>
      <c r="NVB297" s="80"/>
      <c r="NVC297" s="80"/>
      <c r="NVD297" s="80"/>
      <c r="NVE297" s="80"/>
      <c r="NVF297" s="80"/>
      <c r="NVG297" s="80"/>
      <c r="NVH297" s="80"/>
      <c r="NVI297" s="80"/>
      <c r="NVJ297" s="80"/>
      <c r="NVK297" s="80"/>
      <c r="NVL297" s="80"/>
      <c r="NVM297" s="80"/>
      <c r="NVN297" s="80"/>
      <c r="NVO297" s="80"/>
      <c r="NVP297" s="80"/>
      <c r="NVQ297" s="80"/>
      <c r="NVR297" s="80"/>
      <c r="NVS297" s="80"/>
      <c r="NVT297" s="80"/>
      <c r="NVU297" s="80"/>
      <c r="NVV297" s="80"/>
      <c r="NVW297" s="80"/>
      <c r="NVX297" s="80"/>
      <c r="NVY297" s="80"/>
      <c r="NVZ297" s="80"/>
      <c r="NWA297" s="80"/>
      <c r="NWB297" s="80"/>
      <c r="NWC297" s="80"/>
      <c r="NWD297" s="80"/>
      <c r="NWE297" s="80"/>
      <c r="NWF297" s="80"/>
      <c r="NWG297" s="80"/>
      <c r="NWH297" s="80"/>
      <c r="NWI297" s="80"/>
      <c r="NWJ297" s="80"/>
      <c r="NWK297" s="80"/>
      <c r="NWL297" s="80"/>
      <c r="NWM297" s="80"/>
      <c r="NWN297" s="80"/>
      <c r="NWO297" s="80"/>
      <c r="NWP297" s="80"/>
      <c r="NWQ297" s="80"/>
      <c r="NWR297" s="80"/>
      <c r="NWS297" s="80"/>
      <c r="NWT297" s="80"/>
      <c r="NWU297" s="80"/>
      <c r="NWV297" s="80"/>
      <c r="NWW297" s="80"/>
      <c r="NWX297" s="80"/>
      <c r="NWY297" s="80"/>
      <c r="NWZ297" s="80"/>
      <c r="NXA297" s="80"/>
      <c r="NXB297" s="80"/>
      <c r="NXC297" s="80"/>
      <c r="NXD297" s="80"/>
      <c r="NXE297" s="80"/>
      <c r="NXF297" s="80"/>
      <c r="NXG297" s="80"/>
      <c r="NXH297" s="80"/>
      <c r="NXI297" s="80"/>
      <c r="NXJ297" s="80"/>
      <c r="NXK297" s="80"/>
      <c r="NXL297" s="80"/>
      <c r="NXM297" s="80"/>
      <c r="NXN297" s="80"/>
      <c r="NXO297" s="80"/>
      <c r="NXP297" s="80"/>
      <c r="NXQ297" s="80"/>
      <c r="NXR297" s="80"/>
      <c r="NXS297" s="80"/>
      <c r="NXT297" s="80"/>
      <c r="NXU297" s="80"/>
      <c r="NXV297" s="80"/>
      <c r="NXW297" s="80"/>
      <c r="NXX297" s="80"/>
      <c r="NXY297" s="80"/>
      <c r="NXZ297" s="80"/>
      <c r="NYA297" s="80"/>
      <c r="NYB297" s="80"/>
      <c r="NYC297" s="80"/>
      <c r="NYD297" s="80"/>
      <c r="NYE297" s="80"/>
      <c r="NYF297" s="80"/>
      <c r="NYG297" s="80"/>
      <c r="NYH297" s="80"/>
      <c r="NYI297" s="80"/>
      <c r="NYJ297" s="80"/>
      <c r="NYK297" s="80"/>
      <c r="NYL297" s="80"/>
      <c r="NYM297" s="80"/>
      <c r="NYN297" s="80"/>
      <c r="NYO297" s="80"/>
      <c r="NYP297" s="80"/>
      <c r="NYQ297" s="80"/>
      <c r="NYR297" s="80"/>
      <c r="NYS297" s="80"/>
      <c r="NYT297" s="80"/>
      <c r="NYU297" s="80"/>
      <c r="NYV297" s="80"/>
      <c r="NYW297" s="80"/>
      <c r="NYX297" s="80"/>
      <c r="NYY297" s="80"/>
      <c r="NYZ297" s="80"/>
      <c r="NZA297" s="80"/>
      <c r="NZB297" s="80"/>
      <c r="NZC297" s="80"/>
      <c r="NZD297" s="80"/>
      <c r="NZE297" s="80"/>
      <c r="NZF297" s="80"/>
      <c r="NZG297" s="80"/>
      <c r="NZH297" s="80"/>
      <c r="NZI297" s="80"/>
      <c r="NZJ297" s="80"/>
      <c r="NZK297" s="80"/>
      <c r="NZL297" s="80"/>
      <c r="NZM297" s="80"/>
      <c r="NZN297" s="80"/>
      <c r="NZO297" s="80"/>
      <c r="NZP297" s="80"/>
      <c r="NZQ297" s="80"/>
      <c r="NZR297" s="80"/>
      <c r="NZS297" s="80"/>
      <c r="NZT297" s="80"/>
      <c r="NZU297" s="80"/>
      <c r="NZV297" s="80"/>
      <c r="NZW297" s="80"/>
      <c r="NZX297" s="80"/>
      <c r="NZY297" s="80"/>
      <c r="NZZ297" s="80"/>
      <c r="OAA297" s="80"/>
      <c r="OAB297" s="80"/>
      <c r="OAC297" s="80"/>
      <c r="OAD297" s="80"/>
      <c r="OAE297" s="80"/>
      <c r="OAF297" s="80"/>
      <c r="OAG297" s="80"/>
      <c r="OAH297" s="80"/>
      <c r="OAI297" s="80"/>
      <c r="OAJ297" s="80"/>
      <c r="OAK297" s="80"/>
      <c r="OAL297" s="80"/>
      <c r="OAM297" s="80"/>
      <c r="OAN297" s="80"/>
      <c r="OAO297" s="80"/>
      <c r="OAP297" s="80"/>
      <c r="OAQ297" s="80"/>
      <c r="OAR297" s="80"/>
      <c r="OAS297" s="80"/>
      <c r="OAT297" s="80"/>
      <c r="OAU297" s="80"/>
      <c r="OAV297" s="80"/>
      <c r="OAW297" s="80"/>
      <c r="OAX297" s="80"/>
      <c r="OAY297" s="80"/>
      <c r="OAZ297" s="80"/>
      <c r="OBA297" s="80"/>
      <c r="OBB297" s="80"/>
      <c r="OBC297" s="80"/>
      <c r="OBD297" s="80"/>
      <c r="OBE297" s="80"/>
      <c r="OBF297" s="80"/>
      <c r="OBG297" s="80"/>
      <c r="OBH297" s="80"/>
      <c r="OBI297" s="80"/>
      <c r="OBJ297" s="80"/>
      <c r="OBK297" s="80"/>
      <c r="OBL297" s="80"/>
      <c r="OBM297" s="80"/>
      <c r="OBN297" s="80"/>
      <c r="OBO297" s="80"/>
      <c r="OBP297" s="80"/>
      <c r="OBQ297" s="80"/>
      <c r="OBR297" s="80"/>
      <c r="OBS297" s="80"/>
      <c r="OBT297" s="80"/>
      <c r="OBU297" s="80"/>
      <c r="OBV297" s="80"/>
      <c r="OBW297" s="80"/>
      <c r="OBX297" s="80"/>
      <c r="OBY297" s="80"/>
      <c r="OBZ297" s="80"/>
      <c r="OCA297" s="80"/>
      <c r="OCB297" s="80"/>
      <c r="OCC297" s="80"/>
      <c r="OCD297" s="80"/>
      <c r="OCE297" s="80"/>
      <c r="OCF297" s="80"/>
      <c r="OCG297" s="80"/>
      <c r="OCH297" s="80"/>
      <c r="OCI297" s="80"/>
      <c r="OCJ297" s="80"/>
      <c r="OCK297" s="80"/>
      <c r="OCL297" s="80"/>
      <c r="OCM297" s="80"/>
      <c r="OCN297" s="80"/>
      <c r="OCO297" s="80"/>
      <c r="OCP297" s="80"/>
      <c r="OCQ297" s="80"/>
      <c r="OCR297" s="80"/>
      <c r="OCS297" s="80"/>
      <c r="OCT297" s="80"/>
      <c r="OCU297" s="80"/>
      <c r="OCV297" s="80"/>
      <c r="OCW297" s="80"/>
      <c r="OCX297" s="80"/>
      <c r="OCY297" s="80"/>
      <c r="OCZ297" s="80"/>
      <c r="ODA297" s="80"/>
      <c r="ODB297" s="80"/>
      <c r="ODC297" s="80"/>
      <c r="ODD297" s="80"/>
      <c r="ODE297" s="80"/>
      <c r="ODF297" s="80"/>
      <c r="ODG297" s="80"/>
      <c r="ODH297" s="80"/>
      <c r="ODI297" s="80"/>
      <c r="ODJ297" s="80"/>
      <c r="ODK297" s="80"/>
      <c r="ODL297" s="80"/>
      <c r="ODM297" s="80"/>
      <c r="ODN297" s="80"/>
      <c r="ODO297" s="80"/>
      <c r="ODP297" s="80"/>
      <c r="ODQ297" s="80"/>
      <c r="ODR297" s="80"/>
      <c r="ODS297" s="80"/>
      <c r="ODT297" s="80"/>
      <c r="ODU297" s="80"/>
      <c r="ODV297" s="80"/>
      <c r="ODW297" s="80"/>
      <c r="ODX297" s="80"/>
      <c r="ODY297" s="80"/>
      <c r="ODZ297" s="80"/>
      <c r="OEA297" s="80"/>
      <c r="OEB297" s="80"/>
      <c r="OEC297" s="80"/>
      <c r="OED297" s="80"/>
      <c r="OEE297" s="80"/>
      <c r="OEF297" s="80"/>
      <c r="OEG297" s="80"/>
      <c r="OEH297" s="80"/>
      <c r="OEI297" s="80"/>
      <c r="OEJ297" s="80"/>
      <c r="OEK297" s="80"/>
      <c r="OEL297" s="80"/>
      <c r="OEM297" s="80"/>
      <c r="OEN297" s="80"/>
      <c r="OEO297" s="80"/>
      <c r="OEP297" s="80"/>
      <c r="OEQ297" s="80"/>
      <c r="OER297" s="80"/>
      <c r="OES297" s="80"/>
      <c r="OET297" s="80"/>
      <c r="OEU297" s="80"/>
      <c r="OEV297" s="80"/>
      <c r="OEW297" s="80"/>
      <c r="OEX297" s="80"/>
      <c r="OEY297" s="80"/>
      <c r="OEZ297" s="80"/>
      <c r="OFA297" s="80"/>
      <c r="OFB297" s="80"/>
      <c r="OFC297" s="80"/>
      <c r="OFD297" s="80"/>
      <c r="OFE297" s="80"/>
      <c r="OFF297" s="80"/>
      <c r="OFG297" s="80"/>
      <c r="OFH297" s="80"/>
      <c r="OFI297" s="80"/>
      <c r="OFJ297" s="80"/>
      <c r="OFK297" s="80"/>
      <c r="OFL297" s="80"/>
      <c r="OFM297" s="80"/>
      <c r="OFN297" s="80"/>
      <c r="OFO297" s="80"/>
      <c r="OFP297" s="80"/>
      <c r="OFQ297" s="80"/>
      <c r="OFR297" s="80"/>
      <c r="OFS297" s="80"/>
      <c r="OFT297" s="80"/>
      <c r="OFU297" s="80"/>
      <c r="OFV297" s="80"/>
      <c r="OFW297" s="80"/>
      <c r="OFX297" s="80"/>
      <c r="OFY297" s="80"/>
      <c r="OFZ297" s="80"/>
      <c r="OGA297" s="80"/>
      <c r="OGB297" s="80"/>
      <c r="OGC297" s="80"/>
      <c r="OGD297" s="80"/>
      <c r="OGE297" s="80"/>
      <c r="OGF297" s="80"/>
      <c r="OGG297" s="80"/>
      <c r="OGH297" s="80"/>
      <c r="OGI297" s="80"/>
      <c r="OGJ297" s="80"/>
      <c r="OGK297" s="80"/>
      <c r="OGL297" s="80"/>
      <c r="OGM297" s="80"/>
      <c r="OGN297" s="80"/>
      <c r="OGO297" s="80"/>
      <c r="OGP297" s="80"/>
      <c r="OGQ297" s="80"/>
      <c r="OGR297" s="80"/>
      <c r="OGS297" s="80"/>
      <c r="OGT297" s="80"/>
      <c r="OGU297" s="80"/>
      <c r="OGV297" s="80"/>
      <c r="OGW297" s="80"/>
      <c r="OGX297" s="80"/>
      <c r="OGY297" s="80"/>
      <c r="OGZ297" s="80"/>
      <c r="OHA297" s="80"/>
      <c r="OHB297" s="80"/>
      <c r="OHC297" s="80"/>
      <c r="OHD297" s="80"/>
      <c r="OHE297" s="80"/>
      <c r="OHF297" s="80"/>
      <c r="OHG297" s="80"/>
      <c r="OHH297" s="80"/>
      <c r="OHI297" s="80"/>
      <c r="OHJ297" s="80"/>
      <c r="OHK297" s="80"/>
      <c r="OHL297" s="80"/>
      <c r="OHM297" s="80"/>
      <c r="OHN297" s="80"/>
      <c r="OHO297" s="80"/>
      <c r="OHP297" s="80"/>
      <c r="OHQ297" s="80"/>
      <c r="OHR297" s="80"/>
      <c r="OHS297" s="80"/>
      <c r="OHT297" s="80"/>
      <c r="OHU297" s="80"/>
      <c r="OHV297" s="80"/>
      <c r="OHW297" s="80"/>
      <c r="OHX297" s="80"/>
      <c r="OHY297" s="80"/>
      <c r="OHZ297" s="80"/>
      <c r="OIA297" s="80"/>
      <c r="OIB297" s="80"/>
      <c r="OIC297" s="80"/>
      <c r="OID297" s="80"/>
      <c r="OIE297" s="80"/>
      <c r="OIF297" s="80"/>
      <c r="OIG297" s="80"/>
      <c r="OIH297" s="80"/>
      <c r="OII297" s="80"/>
      <c r="OIJ297" s="80"/>
      <c r="OIK297" s="80"/>
      <c r="OIL297" s="80"/>
      <c r="OIM297" s="80"/>
      <c r="OIN297" s="80"/>
      <c r="OIO297" s="80"/>
      <c r="OIP297" s="80"/>
      <c r="OIQ297" s="80"/>
      <c r="OIR297" s="80"/>
      <c r="OIS297" s="80"/>
      <c r="OIT297" s="80"/>
      <c r="OIU297" s="80"/>
      <c r="OIV297" s="80"/>
      <c r="OIW297" s="80"/>
      <c r="OIX297" s="80"/>
      <c r="OIY297" s="80"/>
      <c r="OIZ297" s="80"/>
      <c r="OJA297" s="80"/>
      <c r="OJB297" s="80"/>
      <c r="OJC297" s="80"/>
      <c r="OJD297" s="80"/>
      <c r="OJE297" s="80"/>
      <c r="OJF297" s="80"/>
      <c r="OJG297" s="80"/>
      <c r="OJH297" s="80"/>
      <c r="OJI297" s="80"/>
      <c r="OJJ297" s="80"/>
      <c r="OJK297" s="80"/>
      <c r="OJL297" s="80"/>
      <c r="OJM297" s="80"/>
      <c r="OJN297" s="80"/>
      <c r="OJO297" s="80"/>
      <c r="OJP297" s="80"/>
      <c r="OJQ297" s="80"/>
      <c r="OJR297" s="80"/>
      <c r="OJS297" s="80"/>
      <c r="OJT297" s="80"/>
      <c r="OJU297" s="80"/>
      <c r="OJV297" s="80"/>
      <c r="OJW297" s="80"/>
      <c r="OJX297" s="80"/>
      <c r="OJY297" s="80"/>
      <c r="OJZ297" s="80"/>
      <c r="OKA297" s="80"/>
      <c r="OKB297" s="80"/>
      <c r="OKC297" s="80"/>
      <c r="OKD297" s="80"/>
      <c r="OKE297" s="80"/>
      <c r="OKF297" s="80"/>
      <c r="OKG297" s="80"/>
      <c r="OKH297" s="80"/>
      <c r="OKI297" s="80"/>
      <c r="OKJ297" s="80"/>
      <c r="OKK297" s="80"/>
      <c r="OKL297" s="80"/>
      <c r="OKM297" s="80"/>
      <c r="OKN297" s="80"/>
      <c r="OKO297" s="80"/>
      <c r="OKP297" s="80"/>
      <c r="OKQ297" s="80"/>
      <c r="OKR297" s="80"/>
      <c r="OKS297" s="80"/>
      <c r="OKT297" s="80"/>
      <c r="OKU297" s="80"/>
      <c r="OKV297" s="80"/>
      <c r="OKW297" s="80"/>
      <c r="OKX297" s="80"/>
      <c r="OKY297" s="80"/>
      <c r="OKZ297" s="80"/>
      <c r="OLA297" s="80"/>
      <c r="OLB297" s="80"/>
      <c r="OLC297" s="80"/>
      <c r="OLD297" s="80"/>
      <c r="OLE297" s="80"/>
      <c r="OLF297" s="80"/>
      <c r="OLG297" s="80"/>
      <c r="OLH297" s="80"/>
      <c r="OLI297" s="80"/>
      <c r="OLJ297" s="80"/>
      <c r="OLK297" s="80"/>
      <c r="OLL297" s="80"/>
      <c r="OLM297" s="80"/>
      <c r="OLN297" s="80"/>
      <c r="OLO297" s="80"/>
      <c r="OLP297" s="80"/>
      <c r="OLQ297" s="80"/>
      <c r="OLR297" s="80"/>
      <c r="OLS297" s="80"/>
      <c r="OLT297" s="80"/>
      <c r="OLU297" s="80"/>
      <c r="OLV297" s="80"/>
      <c r="OLW297" s="80"/>
      <c r="OLX297" s="80"/>
      <c r="OLY297" s="80"/>
      <c r="OLZ297" s="80"/>
      <c r="OMA297" s="80"/>
      <c r="OMB297" s="80"/>
      <c r="OMC297" s="80"/>
      <c r="OMD297" s="80"/>
      <c r="OME297" s="80"/>
      <c r="OMF297" s="80"/>
      <c r="OMG297" s="80"/>
      <c r="OMH297" s="80"/>
      <c r="OMI297" s="80"/>
      <c r="OMJ297" s="80"/>
      <c r="OMK297" s="80"/>
      <c r="OML297" s="80"/>
      <c r="OMM297" s="80"/>
      <c r="OMN297" s="80"/>
      <c r="OMO297" s="80"/>
      <c r="OMP297" s="80"/>
      <c r="OMQ297" s="80"/>
      <c r="OMR297" s="80"/>
      <c r="OMS297" s="80"/>
      <c r="OMT297" s="80"/>
      <c r="OMU297" s="80"/>
      <c r="OMV297" s="80"/>
      <c r="OMW297" s="80"/>
      <c r="OMX297" s="80"/>
      <c r="OMY297" s="80"/>
      <c r="OMZ297" s="80"/>
      <c r="ONA297" s="80"/>
      <c r="ONB297" s="80"/>
      <c r="ONC297" s="80"/>
      <c r="OND297" s="80"/>
      <c r="ONE297" s="80"/>
      <c r="ONF297" s="80"/>
      <c r="ONG297" s="80"/>
      <c r="ONH297" s="80"/>
      <c r="ONI297" s="80"/>
      <c r="ONJ297" s="80"/>
      <c r="ONK297" s="80"/>
      <c r="ONL297" s="80"/>
      <c r="ONM297" s="80"/>
      <c r="ONN297" s="80"/>
      <c r="ONO297" s="80"/>
      <c r="ONP297" s="80"/>
      <c r="ONQ297" s="80"/>
      <c r="ONR297" s="80"/>
      <c r="ONS297" s="80"/>
      <c r="ONT297" s="80"/>
      <c r="ONU297" s="80"/>
      <c r="ONV297" s="80"/>
      <c r="ONW297" s="80"/>
      <c r="ONX297" s="80"/>
      <c r="ONY297" s="80"/>
      <c r="ONZ297" s="80"/>
      <c r="OOA297" s="80"/>
      <c r="OOB297" s="80"/>
      <c r="OOC297" s="80"/>
      <c r="OOD297" s="80"/>
      <c r="OOE297" s="80"/>
      <c r="OOF297" s="80"/>
      <c r="OOG297" s="80"/>
      <c r="OOH297" s="80"/>
      <c r="OOI297" s="80"/>
      <c r="OOJ297" s="80"/>
      <c r="OOK297" s="80"/>
      <c r="OOL297" s="80"/>
      <c r="OOM297" s="80"/>
      <c r="OON297" s="80"/>
      <c r="OOO297" s="80"/>
      <c r="OOP297" s="80"/>
      <c r="OOQ297" s="80"/>
      <c r="OOR297" s="80"/>
      <c r="OOS297" s="80"/>
      <c r="OOT297" s="80"/>
      <c r="OOU297" s="80"/>
      <c r="OOV297" s="80"/>
      <c r="OOW297" s="80"/>
      <c r="OOX297" s="80"/>
      <c r="OOY297" s="80"/>
      <c r="OOZ297" s="80"/>
      <c r="OPA297" s="80"/>
      <c r="OPB297" s="80"/>
      <c r="OPC297" s="80"/>
      <c r="OPD297" s="80"/>
      <c r="OPE297" s="80"/>
      <c r="OPF297" s="80"/>
      <c r="OPG297" s="80"/>
      <c r="OPH297" s="80"/>
      <c r="OPI297" s="80"/>
      <c r="OPJ297" s="80"/>
      <c r="OPK297" s="80"/>
      <c r="OPL297" s="80"/>
      <c r="OPM297" s="80"/>
      <c r="OPN297" s="80"/>
      <c r="OPO297" s="80"/>
      <c r="OPP297" s="80"/>
      <c r="OPQ297" s="80"/>
      <c r="OPR297" s="80"/>
      <c r="OPS297" s="80"/>
      <c r="OPT297" s="80"/>
      <c r="OPU297" s="80"/>
      <c r="OPV297" s="80"/>
      <c r="OPW297" s="80"/>
      <c r="OPX297" s="80"/>
      <c r="OPY297" s="80"/>
      <c r="OPZ297" s="80"/>
      <c r="OQA297" s="80"/>
      <c r="OQB297" s="80"/>
      <c r="OQC297" s="80"/>
      <c r="OQD297" s="80"/>
      <c r="OQE297" s="80"/>
      <c r="OQF297" s="80"/>
      <c r="OQG297" s="80"/>
      <c r="OQH297" s="80"/>
      <c r="OQI297" s="80"/>
      <c r="OQJ297" s="80"/>
      <c r="OQK297" s="80"/>
      <c r="OQL297" s="80"/>
      <c r="OQM297" s="80"/>
      <c r="OQN297" s="80"/>
      <c r="OQO297" s="80"/>
      <c r="OQP297" s="80"/>
      <c r="OQQ297" s="80"/>
      <c r="OQR297" s="80"/>
      <c r="OQS297" s="80"/>
      <c r="OQT297" s="80"/>
      <c r="OQU297" s="80"/>
      <c r="OQV297" s="80"/>
      <c r="OQW297" s="80"/>
      <c r="OQX297" s="80"/>
      <c r="OQY297" s="80"/>
      <c r="OQZ297" s="80"/>
      <c r="ORA297" s="80"/>
      <c r="ORB297" s="80"/>
      <c r="ORC297" s="80"/>
      <c r="ORD297" s="80"/>
      <c r="ORE297" s="80"/>
      <c r="ORF297" s="80"/>
      <c r="ORG297" s="80"/>
      <c r="ORH297" s="80"/>
      <c r="ORI297" s="80"/>
      <c r="ORJ297" s="80"/>
      <c r="ORK297" s="80"/>
      <c r="ORL297" s="80"/>
      <c r="ORM297" s="80"/>
      <c r="ORN297" s="80"/>
      <c r="ORO297" s="80"/>
      <c r="ORP297" s="80"/>
      <c r="ORQ297" s="80"/>
      <c r="ORR297" s="80"/>
      <c r="ORS297" s="80"/>
      <c r="ORT297" s="80"/>
      <c r="ORU297" s="80"/>
      <c r="ORV297" s="80"/>
      <c r="ORW297" s="80"/>
      <c r="ORX297" s="80"/>
      <c r="ORY297" s="80"/>
      <c r="ORZ297" s="80"/>
      <c r="OSA297" s="80"/>
      <c r="OSB297" s="80"/>
      <c r="OSC297" s="80"/>
      <c r="OSD297" s="80"/>
      <c r="OSE297" s="80"/>
      <c r="OSF297" s="80"/>
      <c r="OSG297" s="80"/>
      <c r="OSH297" s="80"/>
      <c r="OSI297" s="80"/>
      <c r="OSJ297" s="80"/>
      <c r="OSK297" s="80"/>
      <c r="OSL297" s="80"/>
      <c r="OSM297" s="80"/>
      <c r="OSN297" s="80"/>
      <c r="OSO297" s="80"/>
      <c r="OSP297" s="80"/>
      <c r="OSQ297" s="80"/>
      <c r="OSR297" s="80"/>
      <c r="OSS297" s="80"/>
      <c r="OST297" s="80"/>
      <c r="OSU297" s="80"/>
      <c r="OSV297" s="80"/>
      <c r="OSW297" s="80"/>
      <c r="OSX297" s="80"/>
      <c r="OSY297" s="80"/>
      <c r="OSZ297" s="80"/>
      <c r="OTA297" s="80"/>
      <c r="OTB297" s="80"/>
      <c r="OTC297" s="80"/>
      <c r="OTD297" s="80"/>
      <c r="OTE297" s="80"/>
      <c r="OTF297" s="80"/>
      <c r="OTG297" s="80"/>
      <c r="OTH297" s="80"/>
      <c r="OTI297" s="80"/>
      <c r="OTJ297" s="80"/>
      <c r="OTK297" s="80"/>
      <c r="OTL297" s="80"/>
      <c r="OTM297" s="80"/>
      <c r="OTN297" s="80"/>
      <c r="OTO297" s="80"/>
      <c r="OTP297" s="80"/>
      <c r="OTQ297" s="80"/>
      <c r="OTR297" s="80"/>
      <c r="OTS297" s="80"/>
      <c r="OTT297" s="80"/>
      <c r="OTU297" s="80"/>
      <c r="OTV297" s="80"/>
      <c r="OTW297" s="80"/>
      <c r="OTX297" s="80"/>
      <c r="OTY297" s="80"/>
      <c r="OTZ297" s="80"/>
      <c r="OUA297" s="80"/>
      <c r="OUB297" s="80"/>
      <c r="OUC297" s="80"/>
      <c r="OUD297" s="80"/>
      <c r="OUE297" s="80"/>
      <c r="OUF297" s="80"/>
      <c r="OUG297" s="80"/>
      <c r="OUH297" s="80"/>
      <c r="OUI297" s="80"/>
      <c r="OUJ297" s="80"/>
      <c r="OUK297" s="80"/>
      <c r="OUL297" s="80"/>
      <c r="OUM297" s="80"/>
      <c r="OUN297" s="80"/>
      <c r="OUO297" s="80"/>
      <c r="OUP297" s="80"/>
      <c r="OUQ297" s="80"/>
      <c r="OUR297" s="80"/>
      <c r="OUS297" s="80"/>
      <c r="OUT297" s="80"/>
      <c r="OUU297" s="80"/>
      <c r="OUV297" s="80"/>
      <c r="OUW297" s="80"/>
      <c r="OUX297" s="80"/>
      <c r="OUY297" s="80"/>
      <c r="OUZ297" s="80"/>
      <c r="OVA297" s="80"/>
      <c r="OVB297" s="80"/>
      <c r="OVC297" s="80"/>
      <c r="OVD297" s="80"/>
      <c r="OVE297" s="80"/>
      <c r="OVF297" s="80"/>
      <c r="OVG297" s="80"/>
      <c r="OVH297" s="80"/>
      <c r="OVI297" s="80"/>
      <c r="OVJ297" s="80"/>
      <c r="OVK297" s="80"/>
      <c r="OVL297" s="80"/>
      <c r="OVM297" s="80"/>
      <c r="OVN297" s="80"/>
      <c r="OVO297" s="80"/>
      <c r="OVP297" s="80"/>
      <c r="OVQ297" s="80"/>
      <c r="OVR297" s="80"/>
      <c r="OVS297" s="80"/>
      <c r="OVT297" s="80"/>
      <c r="OVU297" s="80"/>
      <c r="OVV297" s="80"/>
      <c r="OVW297" s="80"/>
      <c r="OVX297" s="80"/>
      <c r="OVY297" s="80"/>
      <c r="OVZ297" s="80"/>
      <c r="OWA297" s="80"/>
      <c r="OWB297" s="80"/>
      <c r="OWC297" s="80"/>
      <c r="OWD297" s="80"/>
      <c r="OWE297" s="80"/>
      <c r="OWF297" s="80"/>
      <c r="OWG297" s="80"/>
      <c r="OWH297" s="80"/>
      <c r="OWI297" s="80"/>
      <c r="OWJ297" s="80"/>
      <c r="OWK297" s="80"/>
      <c r="OWL297" s="80"/>
      <c r="OWM297" s="80"/>
      <c r="OWN297" s="80"/>
      <c r="OWO297" s="80"/>
      <c r="OWP297" s="80"/>
      <c r="OWQ297" s="80"/>
      <c r="OWR297" s="80"/>
      <c r="OWS297" s="80"/>
      <c r="OWT297" s="80"/>
      <c r="OWU297" s="80"/>
      <c r="OWV297" s="80"/>
      <c r="OWW297" s="80"/>
      <c r="OWX297" s="80"/>
      <c r="OWY297" s="80"/>
      <c r="OWZ297" s="80"/>
      <c r="OXA297" s="80"/>
      <c r="OXB297" s="80"/>
      <c r="OXC297" s="80"/>
      <c r="OXD297" s="80"/>
      <c r="OXE297" s="80"/>
      <c r="OXF297" s="80"/>
      <c r="OXG297" s="80"/>
      <c r="OXH297" s="80"/>
      <c r="OXI297" s="80"/>
      <c r="OXJ297" s="80"/>
      <c r="OXK297" s="80"/>
      <c r="OXL297" s="80"/>
      <c r="OXM297" s="80"/>
      <c r="OXN297" s="80"/>
      <c r="OXO297" s="80"/>
      <c r="OXP297" s="80"/>
      <c r="OXQ297" s="80"/>
      <c r="OXR297" s="80"/>
      <c r="OXS297" s="80"/>
      <c r="OXT297" s="80"/>
      <c r="OXU297" s="80"/>
      <c r="OXV297" s="80"/>
      <c r="OXW297" s="80"/>
      <c r="OXX297" s="80"/>
      <c r="OXY297" s="80"/>
      <c r="OXZ297" s="80"/>
      <c r="OYA297" s="80"/>
      <c r="OYB297" s="80"/>
      <c r="OYC297" s="80"/>
      <c r="OYD297" s="80"/>
      <c r="OYE297" s="80"/>
      <c r="OYF297" s="80"/>
      <c r="OYG297" s="80"/>
      <c r="OYH297" s="80"/>
      <c r="OYI297" s="80"/>
      <c r="OYJ297" s="80"/>
      <c r="OYK297" s="80"/>
      <c r="OYL297" s="80"/>
      <c r="OYM297" s="80"/>
      <c r="OYN297" s="80"/>
      <c r="OYO297" s="80"/>
      <c r="OYP297" s="80"/>
      <c r="OYQ297" s="80"/>
      <c r="OYR297" s="80"/>
      <c r="OYS297" s="80"/>
      <c r="OYT297" s="80"/>
      <c r="OYU297" s="80"/>
      <c r="OYV297" s="80"/>
      <c r="OYW297" s="80"/>
      <c r="OYX297" s="80"/>
      <c r="OYY297" s="80"/>
      <c r="OYZ297" s="80"/>
      <c r="OZA297" s="80"/>
      <c r="OZB297" s="80"/>
      <c r="OZC297" s="80"/>
      <c r="OZD297" s="80"/>
      <c r="OZE297" s="80"/>
      <c r="OZF297" s="80"/>
      <c r="OZG297" s="80"/>
      <c r="OZH297" s="80"/>
      <c r="OZI297" s="80"/>
      <c r="OZJ297" s="80"/>
      <c r="OZK297" s="80"/>
      <c r="OZL297" s="80"/>
      <c r="OZM297" s="80"/>
      <c r="OZN297" s="80"/>
      <c r="OZO297" s="80"/>
      <c r="OZP297" s="80"/>
      <c r="OZQ297" s="80"/>
      <c r="OZR297" s="80"/>
      <c r="OZS297" s="80"/>
      <c r="OZT297" s="80"/>
      <c r="OZU297" s="80"/>
      <c r="OZV297" s="80"/>
      <c r="OZW297" s="80"/>
      <c r="OZX297" s="80"/>
      <c r="OZY297" s="80"/>
      <c r="OZZ297" s="80"/>
      <c r="PAA297" s="80"/>
      <c r="PAB297" s="80"/>
      <c r="PAC297" s="80"/>
      <c r="PAD297" s="80"/>
      <c r="PAE297" s="80"/>
      <c r="PAF297" s="80"/>
      <c r="PAG297" s="80"/>
      <c r="PAH297" s="80"/>
      <c r="PAI297" s="80"/>
      <c r="PAJ297" s="80"/>
      <c r="PAK297" s="80"/>
      <c r="PAL297" s="80"/>
      <c r="PAM297" s="80"/>
      <c r="PAN297" s="80"/>
      <c r="PAO297" s="80"/>
      <c r="PAP297" s="80"/>
      <c r="PAQ297" s="80"/>
      <c r="PAR297" s="80"/>
      <c r="PAS297" s="80"/>
      <c r="PAT297" s="80"/>
      <c r="PAU297" s="80"/>
      <c r="PAV297" s="80"/>
      <c r="PAW297" s="80"/>
      <c r="PAX297" s="80"/>
      <c r="PAY297" s="80"/>
      <c r="PAZ297" s="80"/>
      <c r="PBA297" s="80"/>
      <c r="PBB297" s="80"/>
      <c r="PBC297" s="80"/>
      <c r="PBD297" s="80"/>
      <c r="PBE297" s="80"/>
      <c r="PBF297" s="80"/>
      <c r="PBG297" s="80"/>
      <c r="PBH297" s="80"/>
      <c r="PBI297" s="80"/>
      <c r="PBJ297" s="80"/>
      <c r="PBK297" s="80"/>
      <c r="PBL297" s="80"/>
      <c r="PBM297" s="80"/>
      <c r="PBN297" s="80"/>
      <c r="PBO297" s="80"/>
      <c r="PBP297" s="80"/>
      <c r="PBQ297" s="80"/>
      <c r="PBR297" s="80"/>
      <c r="PBS297" s="80"/>
      <c r="PBT297" s="80"/>
      <c r="PBU297" s="80"/>
      <c r="PBV297" s="80"/>
      <c r="PBW297" s="80"/>
      <c r="PBX297" s="80"/>
      <c r="PBY297" s="80"/>
      <c r="PBZ297" s="80"/>
      <c r="PCA297" s="80"/>
      <c r="PCB297" s="80"/>
      <c r="PCC297" s="80"/>
      <c r="PCD297" s="80"/>
      <c r="PCE297" s="80"/>
      <c r="PCF297" s="80"/>
      <c r="PCG297" s="80"/>
      <c r="PCH297" s="80"/>
      <c r="PCI297" s="80"/>
      <c r="PCJ297" s="80"/>
      <c r="PCK297" s="80"/>
      <c r="PCL297" s="80"/>
      <c r="PCM297" s="80"/>
      <c r="PCN297" s="80"/>
      <c r="PCO297" s="80"/>
      <c r="PCP297" s="80"/>
      <c r="PCQ297" s="80"/>
      <c r="PCR297" s="80"/>
      <c r="PCS297" s="80"/>
      <c r="PCT297" s="80"/>
      <c r="PCU297" s="80"/>
      <c r="PCV297" s="80"/>
      <c r="PCW297" s="80"/>
      <c r="PCX297" s="80"/>
      <c r="PCY297" s="80"/>
      <c r="PCZ297" s="80"/>
      <c r="PDA297" s="80"/>
      <c r="PDB297" s="80"/>
      <c r="PDC297" s="80"/>
      <c r="PDD297" s="80"/>
      <c r="PDE297" s="80"/>
      <c r="PDF297" s="80"/>
      <c r="PDG297" s="80"/>
      <c r="PDH297" s="80"/>
      <c r="PDI297" s="80"/>
      <c r="PDJ297" s="80"/>
      <c r="PDK297" s="80"/>
      <c r="PDL297" s="80"/>
      <c r="PDM297" s="80"/>
      <c r="PDN297" s="80"/>
      <c r="PDO297" s="80"/>
      <c r="PDP297" s="80"/>
      <c r="PDQ297" s="80"/>
      <c r="PDR297" s="80"/>
      <c r="PDS297" s="80"/>
      <c r="PDT297" s="80"/>
      <c r="PDU297" s="80"/>
      <c r="PDV297" s="80"/>
      <c r="PDW297" s="80"/>
      <c r="PDX297" s="80"/>
      <c r="PDY297" s="80"/>
      <c r="PDZ297" s="80"/>
      <c r="PEA297" s="80"/>
      <c r="PEB297" s="80"/>
      <c r="PEC297" s="80"/>
      <c r="PED297" s="80"/>
      <c r="PEE297" s="80"/>
      <c r="PEF297" s="80"/>
      <c r="PEG297" s="80"/>
      <c r="PEH297" s="80"/>
      <c r="PEI297" s="80"/>
      <c r="PEJ297" s="80"/>
      <c r="PEK297" s="80"/>
      <c r="PEL297" s="80"/>
      <c r="PEM297" s="80"/>
      <c r="PEN297" s="80"/>
      <c r="PEO297" s="80"/>
      <c r="PEP297" s="80"/>
      <c r="PEQ297" s="80"/>
      <c r="PER297" s="80"/>
      <c r="PES297" s="80"/>
      <c r="PET297" s="80"/>
      <c r="PEU297" s="80"/>
      <c r="PEV297" s="80"/>
      <c r="PEW297" s="80"/>
      <c r="PEX297" s="80"/>
      <c r="PEY297" s="80"/>
      <c r="PEZ297" s="80"/>
      <c r="PFA297" s="80"/>
      <c r="PFB297" s="80"/>
      <c r="PFC297" s="80"/>
      <c r="PFD297" s="80"/>
      <c r="PFE297" s="80"/>
      <c r="PFF297" s="80"/>
      <c r="PFG297" s="80"/>
      <c r="PFH297" s="80"/>
      <c r="PFI297" s="80"/>
      <c r="PFJ297" s="80"/>
      <c r="PFK297" s="80"/>
      <c r="PFL297" s="80"/>
      <c r="PFM297" s="80"/>
      <c r="PFN297" s="80"/>
      <c r="PFO297" s="80"/>
      <c r="PFP297" s="80"/>
      <c r="PFQ297" s="80"/>
      <c r="PFR297" s="80"/>
      <c r="PFS297" s="80"/>
      <c r="PFT297" s="80"/>
      <c r="PFU297" s="80"/>
      <c r="PFV297" s="80"/>
      <c r="PFW297" s="80"/>
      <c r="PFX297" s="80"/>
      <c r="PFY297" s="80"/>
      <c r="PFZ297" s="80"/>
      <c r="PGA297" s="80"/>
      <c r="PGB297" s="80"/>
      <c r="PGC297" s="80"/>
      <c r="PGD297" s="80"/>
      <c r="PGE297" s="80"/>
      <c r="PGF297" s="80"/>
      <c r="PGG297" s="80"/>
      <c r="PGH297" s="80"/>
      <c r="PGI297" s="80"/>
      <c r="PGJ297" s="80"/>
      <c r="PGK297" s="80"/>
      <c r="PGL297" s="80"/>
      <c r="PGM297" s="80"/>
      <c r="PGN297" s="80"/>
      <c r="PGO297" s="80"/>
      <c r="PGP297" s="80"/>
      <c r="PGQ297" s="80"/>
      <c r="PGR297" s="80"/>
      <c r="PGS297" s="80"/>
      <c r="PGT297" s="80"/>
      <c r="PGU297" s="80"/>
      <c r="PGV297" s="80"/>
      <c r="PGW297" s="80"/>
      <c r="PGX297" s="80"/>
      <c r="PGY297" s="80"/>
      <c r="PGZ297" s="80"/>
      <c r="PHA297" s="80"/>
      <c r="PHB297" s="80"/>
      <c r="PHC297" s="80"/>
      <c r="PHD297" s="80"/>
      <c r="PHE297" s="80"/>
      <c r="PHF297" s="80"/>
      <c r="PHG297" s="80"/>
      <c r="PHH297" s="80"/>
      <c r="PHI297" s="80"/>
      <c r="PHJ297" s="80"/>
      <c r="PHK297" s="80"/>
      <c r="PHL297" s="80"/>
      <c r="PHM297" s="80"/>
      <c r="PHN297" s="80"/>
      <c r="PHO297" s="80"/>
      <c r="PHP297" s="80"/>
      <c r="PHQ297" s="80"/>
      <c r="PHR297" s="80"/>
      <c r="PHS297" s="80"/>
      <c r="PHT297" s="80"/>
      <c r="PHU297" s="80"/>
      <c r="PHV297" s="80"/>
      <c r="PHW297" s="80"/>
      <c r="PHX297" s="80"/>
      <c r="PHY297" s="80"/>
      <c r="PHZ297" s="80"/>
      <c r="PIA297" s="80"/>
      <c r="PIB297" s="80"/>
      <c r="PIC297" s="80"/>
      <c r="PID297" s="80"/>
      <c r="PIE297" s="80"/>
      <c r="PIF297" s="80"/>
      <c r="PIG297" s="80"/>
      <c r="PIH297" s="80"/>
      <c r="PII297" s="80"/>
      <c r="PIJ297" s="80"/>
      <c r="PIK297" s="80"/>
      <c r="PIL297" s="80"/>
      <c r="PIM297" s="80"/>
      <c r="PIN297" s="80"/>
      <c r="PIO297" s="80"/>
      <c r="PIP297" s="80"/>
      <c r="PIQ297" s="80"/>
      <c r="PIR297" s="80"/>
      <c r="PIS297" s="80"/>
      <c r="PIT297" s="80"/>
      <c r="PIU297" s="80"/>
      <c r="PIV297" s="80"/>
      <c r="PIW297" s="80"/>
      <c r="PIX297" s="80"/>
      <c r="PIY297" s="80"/>
      <c r="PIZ297" s="80"/>
      <c r="PJA297" s="80"/>
      <c r="PJB297" s="80"/>
      <c r="PJC297" s="80"/>
      <c r="PJD297" s="80"/>
      <c r="PJE297" s="80"/>
      <c r="PJF297" s="80"/>
      <c r="PJG297" s="80"/>
      <c r="PJH297" s="80"/>
      <c r="PJI297" s="80"/>
      <c r="PJJ297" s="80"/>
      <c r="PJK297" s="80"/>
      <c r="PJL297" s="80"/>
      <c r="PJM297" s="80"/>
      <c r="PJN297" s="80"/>
      <c r="PJO297" s="80"/>
      <c r="PJP297" s="80"/>
      <c r="PJQ297" s="80"/>
      <c r="PJR297" s="80"/>
      <c r="PJS297" s="80"/>
      <c r="PJT297" s="80"/>
      <c r="PJU297" s="80"/>
      <c r="PJV297" s="80"/>
      <c r="PJW297" s="80"/>
      <c r="PJX297" s="80"/>
      <c r="PJY297" s="80"/>
      <c r="PJZ297" s="80"/>
      <c r="PKA297" s="80"/>
      <c r="PKB297" s="80"/>
      <c r="PKC297" s="80"/>
      <c r="PKD297" s="80"/>
      <c r="PKE297" s="80"/>
      <c r="PKF297" s="80"/>
      <c r="PKG297" s="80"/>
      <c r="PKH297" s="80"/>
      <c r="PKI297" s="80"/>
      <c r="PKJ297" s="80"/>
      <c r="PKK297" s="80"/>
      <c r="PKL297" s="80"/>
      <c r="PKM297" s="80"/>
      <c r="PKN297" s="80"/>
      <c r="PKO297" s="80"/>
      <c r="PKP297" s="80"/>
      <c r="PKQ297" s="80"/>
      <c r="PKR297" s="80"/>
      <c r="PKS297" s="80"/>
      <c r="PKT297" s="80"/>
      <c r="PKU297" s="80"/>
      <c r="PKV297" s="80"/>
      <c r="PKW297" s="80"/>
      <c r="PKX297" s="80"/>
      <c r="PKY297" s="80"/>
      <c r="PKZ297" s="80"/>
      <c r="PLA297" s="80"/>
      <c r="PLB297" s="80"/>
      <c r="PLC297" s="80"/>
      <c r="PLD297" s="80"/>
      <c r="PLE297" s="80"/>
      <c r="PLF297" s="80"/>
      <c r="PLG297" s="80"/>
      <c r="PLH297" s="80"/>
      <c r="PLI297" s="80"/>
      <c r="PLJ297" s="80"/>
      <c r="PLK297" s="80"/>
      <c r="PLL297" s="80"/>
      <c r="PLM297" s="80"/>
      <c r="PLN297" s="80"/>
      <c r="PLO297" s="80"/>
      <c r="PLP297" s="80"/>
      <c r="PLQ297" s="80"/>
      <c r="PLR297" s="80"/>
      <c r="PLS297" s="80"/>
      <c r="PLT297" s="80"/>
      <c r="PLU297" s="80"/>
      <c r="PLV297" s="80"/>
      <c r="PLW297" s="80"/>
      <c r="PLX297" s="80"/>
      <c r="PLY297" s="80"/>
      <c r="PLZ297" s="80"/>
      <c r="PMA297" s="80"/>
      <c r="PMB297" s="80"/>
      <c r="PMC297" s="80"/>
      <c r="PMD297" s="80"/>
      <c r="PME297" s="80"/>
      <c r="PMF297" s="80"/>
      <c r="PMG297" s="80"/>
      <c r="PMH297" s="80"/>
      <c r="PMI297" s="80"/>
      <c r="PMJ297" s="80"/>
      <c r="PMK297" s="80"/>
      <c r="PML297" s="80"/>
      <c r="PMM297" s="80"/>
      <c r="PMN297" s="80"/>
      <c r="PMO297" s="80"/>
      <c r="PMP297" s="80"/>
      <c r="PMQ297" s="80"/>
      <c r="PMR297" s="80"/>
      <c r="PMS297" s="80"/>
      <c r="PMT297" s="80"/>
      <c r="PMU297" s="80"/>
      <c r="PMV297" s="80"/>
      <c r="PMW297" s="80"/>
      <c r="PMX297" s="80"/>
      <c r="PMY297" s="80"/>
      <c r="PMZ297" s="80"/>
      <c r="PNA297" s="80"/>
      <c r="PNB297" s="80"/>
      <c r="PNC297" s="80"/>
      <c r="PND297" s="80"/>
      <c r="PNE297" s="80"/>
      <c r="PNF297" s="80"/>
      <c r="PNG297" s="80"/>
      <c r="PNH297" s="80"/>
      <c r="PNI297" s="80"/>
      <c r="PNJ297" s="80"/>
      <c r="PNK297" s="80"/>
      <c r="PNL297" s="80"/>
      <c r="PNM297" s="80"/>
      <c r="PNN297" s="80"/>
      <c r="PNO297" s="80"/>
      <c r="PNP297" s="80"/>
      <c r="PNQ297" s="80"/>
      <c r="PNR297" s="80"/>
      <c r="PNS297" s="80"/>
      <c r="PNT297" s="80"/>
      <c r="PNU297" s="80"/>
      <c r="PNV297" s="80"/>
      <c r="PNW297" s="80"/>
      <c r="PNX297" s="80"/>
      <c r="PNY297" s="80"/>
      <c r="PNZ297" s="80"/>
      <c r="POA297" s="80"/>
      <c r="POB297" s="80"/>
      <c r="POC297" s="80"/>
      <c r="POD297" s="80"/>
      <c r="POE297" s="80"/>
      <c r="POF297" s="80"/>
      <c r="POG297" s="80"/>
      <c r="POH297" s="80"/>
      <c r="POI297" s="80"/>
      <c r="POJ297" s="80"/>
      <c r="POK297" s="80"/>
      <c r="POL297" s="80"/>
      <c r="POM297" s="80"/>
      <c r="PON297" s="80"/>
      <c r="POO297" s="80"/>
      <c r="POP297" s="80"/>
      <c r="POQ297" s="80"/>
      <c r="POR297" s="80"/>
      <c r="POS297" s="80"/>
      <c r="POT297" s="80"/>
      <c r="POU297" s="80"/>
      <c r="POV297" s="80"/>
      <c r="POW297" s="80"/>
      <c r="POX297" s="80"/>
      <c r="POY297" s="80"/>
      <c r="POZ297" s="80"/>
      <c r="PPA297" s="80"/>
      <c r="PPB297" s="80"/>
      <c r="PPC297" s="80"/>
      <c r="PPD297" s="80"/>
      <c r="PPE297" s="80"/>
      <c r="PPF297" s="80"/>
      <c r="PPG297" s="80"/>
      <c r="PPH297" s="80"/>
      <c r="PPI297" s="80"/>
      <c r="PPJ297" s="80"/>
      <c r="PPK297" s="80"/>
      <c r="PPL297" s="80"/>
      <c r="PPM297" s="80"/>
      <c r="PPN297" s="80"/>
      <c r="PPO297" s="80"/>
      <c r="PPP297" s="80"/>
      <c r="PPQ297" s="80"/>
      <c r="PPR297" s="80"/>
      <c r="PPS297" s="80"/>
      <c r="PPT297" s="80"/>
      <c r="PPU297" s="80"/>
      <c r="PPV297" s="80"/>
      <c r="PPW297" s="80"/>
      <c r="PPX297" s="80"/>
      <c r="PPY297" s="80"/>
      <c r="PPZ297" s="80"/>
      <c r="PQA297" s="80"/>
      <c r="PQB297" s="80"/>
      <c r="PQC297" s="80"/>
      <c r="PQD297" s="80"/>
      <c r="PQE297" s="80"/>
      <c r="PQF297" s="80"/>
      <c r="PQG297" s="80"/>
      <c r="PQH297" s="80"/>
      <c r="PQI297" s="80"/>
      <c r="PQJ297" s="80"/>
      <c r="PQK297" s="80"/>
      <c r="PQL297" s="80"/>
      <c r="PQM297" s="80"/>
      <c r="PQN297" s="80"/>
      <c r="PQO297" s="80"/>
      <c r="PQP297" s="80"/>
      <c r="PQQ297" s="80"/>
      <c r="PQR297" s="80"/>
      <c r="PQS297" s="80"/>
      <c r="PQT297" s="80"/>
      <c r="PQU297" s="80"/>
      <c r="PQV297" s="80"/>
      <c r="PQW297" s="80"/>
      <c r="PQX297" s="80"/>
      <c r="PQY297" s="80"/>
      <c r="PQZ297" s="80"/>
      <c r="PRA297" s="80"/>
      <c r="PRB297" s="80"/>
      <c r="PRC297" s="80"/>
      <c r="PRD297" s="80"/>
      <c r="PRE297" s="80"/>
      <c r="PRF297" s="80"/>
      <c r="PRG297" s="80"/>
      <c r="PRH297" s="80"/>
      <c r="PRI297" s="80"/>
      <c r="PRJ297" s="80"/>
      <c r="PRK297" s="80"/>
      <c r="PRL297" s="80"/>
      <c r="PRM297" s="80"/>
      <c r="PRN297" s="80"/>
      <c r="PRO297" s="80"/>
      <c r="PRP297" s="80"/>
      <c r="PRQ297" s="80"/>
      <c r="PRR297" s="80"/>
      <c r="PRS297" s="80"/>
      <c r="PRT297" s="80"/>
      <c r="PRU297" s="80"/>
      <c r="PRV297" s="80"/>
      <c r="PRW297" s="80"/>
      <c r="PRX297" s="80"/>
      <c r="PRY297" s="80"/>
      <c r="PRZ297" s="80"/>
      <c r="PSA297" s="80"/>
      <c r="PSB297" s="80"/>
      <c r="PSC297" s="80"/>
      <c r="PSD297" s="80"/>
      <c r="PSE297" s="80"/>
      <c r="PSF297" s="80"/>
      <c r="PSG297" s="80"/>
      <c r="PSH297" s="80"/>
      <c r="PSI297" s="80"/>
      <c r="PSJ297" s="80"/>
      <c r="PSK297" s="80"/>
      <c r="PSL297" s="80"/>
      <c r="PSM297" s="80"/>
      <c r="PSN297" s="80"/>
      <c r="PSO297" s="80"/>
      <c r="PSP297" s="80"/>
      <c r="PSQ297" s="80"/>
      <c r="PSR297" s="80"/>
      <c r="PSS297" s="80"/>
      <c r="PST297" s="80"/>
      <c r="PSU297" s="80"/>
      <c r="PSV297" s="80"/>
      <c r="PSW297" s="80"/>
      <c r="PSX297" s="80"/>
      <c r="PSY297" s="80"/>
      <c r="PSZ297" s="80"/>
      <c r="PTA297" s="80"/>
      <c r="PTB297" s="80"/>
      <c r="PTC297" s="80"/>
      <c r="PTD297" s="80"/>
      <c r="PTE297" s="80"/>
      <c r="PTF297" s="80"/>
      <c r="PTG297" s="80"/>
      <c r="PTH297" s="80"/>
      <c r="PTI297" s="80"/>
      <c r="PTJ297" s="80"/>
      <c r="PTK297" s="80"/>
      <c r="PTL297" s="80"/>
      <c r="PTM297" s="80"/>
      <c r="PTN297" s="80"/>
      <c r="PTO297" s="80"/>
      <c r="PTP297" s="80"/>
      <c r="PTQ297" s="80"/>
      <c r="PTR297" s="80"/>
      <c r="PTS297" s="80"/>
      <c r="PTT297" s="80"/>
      <c r="PTU297" s="80"/>
      <c r="PTV297" s="80"/>
      <c r="PTW297" s="80"/>
      <c r="PTX297" s="80"/>
      <c r="PTY297" s="80"/>
      <c r="PTZ297" s="80"/>
      <c r="PUA297" s="80"/>
      <c r="PUB297" s="80"/>
      <c r="PUC297" s="80"/>
      <c r="PUD297" s="80"/>
      <c r="PUE297" s="80"/>
      <c r="PUF297" s="80"/>
      <c r="PUG297" s="80"/>
      <c r="PUH297" s="80"/>
      <c r="PUI297" s="80"/>
      <c r="PUJ297" s="80"/>
      <c r="PUK297" s="80"/>
      <c r="PUL297" s="80"/>
      <c r="PUM297" s="80"/>
      <c r="PUN297" s="80"/>
      <c r="PUO297" s="80"/>
      <c r="PUP297" s="80"/>
      <c r="PUQ297" s="80"/>
      <c r="PUR297" s="80"/>
      <c r="PUS297" s="80"/>
      <c r="PUT297" s="80"/>
      <c r="PUU297" s="80"/>
      <c r="PUV297" s="80"/>
      <c r="PUW297" s="80"/>
      <c r="PUX297" s="80"/>
      <c r="PUY297" s="80"/>
      <c r="PUZ297" s="80"/>
      <c r="PVA297" s="80"/>
      <c r="PVB297" s="80"/>
      <c r="PVC297" s="80"/>
      <c r="PVD297" s="80"/>
      <c r="PVE297" s="80"/>
      <c r="PVF297" s="80"/>
      <c r="PVG297" s="80"/>
      <c r="PVH297" s="80"/>
      <c r="PVI297" s="80"/>
      <c r="PVJ297" s="80"/>
      <c r="PVK297" s="80"/>
      <c r="PVL297" s="80"/>
      <c r="PVM297" s="80"/>
      <c r="PVN297" s="80"/>
      <c r="PVO297" s="80"/>
      <c r="PVP297" s="80"/>
      <c r="PVQ297" s="80"/>
      <c r="PVR297" s="80"/>
      <c r="PVS297" s="80"/>
      <c r="PVT297" s="80"/>
      <c r="PVU297" s="80"/>
      <c r="PVV297" s="80"/>
      <c r="PVW297" s="80"/>
      <c r="PVX297" s="80"/>
      <c r="PVY297" s="80"/>
      <c r="PVZ297" s="80"/>
      <c r="PWA297" s="80"/>
      <c r="PWB297" s="80"/>
      <c r="PWC297" s="80"/>
      <c r="PWD297" s="80"/>
      <c r="PWE297" s="80"/>
      <c r="PWF297" s="80"/>
      <c r="PWG297" s="80"/>
      <c r="PWH297" s="80"/>
      <c r="PWI297" s="80"/>
      <c r="PWJ297" s="80"/>
      <c r="PWK297" s="80"/>
      <c r="PWL297" s="80"/>
      <c r="PWM297" s="80"/>
      <c r="PWN297" s="80"/>
      <c r="PWO297" s="80"/>
      <c r="PWP297" s="80"/>
      <c r="PWQ297" s="80"/>
      <c r="PWR297" s="80"/>
      <c r="PWS297" s="80"/>
      <c r="PWT297" s="80"/>
      <c r="PWU297" s="80"/>
      <c r="PWV297" s="80"/>
      <c r="PWW297" s="80"/>
      <c r="PWX297" s="80"/>
      <c r="PWY297" s="80"/>
      <c r="PWZ297" s="80"/>
      <c r="PXA297" s="80"/>
      <c r="PXB297" s="80"/>
      <c r="PXC297" s="80"/>
      <c r="PXD297" s="80"/>
      <c r="PXE297" s="80"/>
      <c r="PXF297" s="80"/>
      <c r="PXG297" s="80"/>
      <c r="PXH297" s="80"/>
      <c r="PXI297" s="80"/>
      <c r="PXJ297" s="80"/>
      <c r="PXK297" s="80"/>
      <c r="PXL297" s="80"/>
      <c r="PXM297" s="80"/>
      <c r="PXN297" s="80"/>
      <c r="PXO297" s="80"/>
      <c r="PXP297" s="80"/>
      <c r="PXQ297" s="80"/>
      <c r="PXR297" s="80"/>
      <c r="PXS297" s="80"/>
      <c r="PXT297" s="80"/>
      <c r="PXU297" s="80"/>
      <c r="PXV297" s="80"/>
      <c r="PXW297" s="80"/>
      <c r="PXX297" s="80"/>
      <c r="PXY297" s="80"/>
      <c r="PXZ297" s="80"/>
      <c r="PYA297" s="80"/>
      <c r="PYB297" s="80"/>
      <c r="PYC297" s="80"/>
      <c r="PYD297" s="80"/>
      <c r="PYE297" s="80"/>
      <c r="PYF297" s="80"/>
      <c r="PYG297" s="80"/>
      <c r="PYH297" s="80"/>
      <c r="PYI297" s="80"/>
      <c r="PYJ297" s="80"/>
      <c r="PYK297" s="80"/>
      <c r="PYL297" s="80"/>
      <c r="PYM297" s="80"/>
      <c r="PYN297" s="80"/>
      <c r="PYO297" s="80"/>
      <c r="PYP297" s="80"/>
      <c r="PYQ297" s="80"/>
      <c r="PYR297" s="80"/>
      <c r="PYS297" s="80"/>
      <c r="PYT297" s="80"/>
      <c r="PYU297" s="80"/>
      <c r="PYV297" s="80"/>
      <c r="PYW297" s="80"/>
      <c r="PYX297" s="80"/>
      <c r="PYY297" s="80"/>
      <c r="PYZ297" s="80"/>
      <c r="PZA297" s="80"/>
      <c r="PZB297" s="80"/>
      <c r="PZC297" s="80"/>
      <c r="PZD297" s="80"/>
      <c r="PZE297" s="80"/>
      <c r="PZF297" s="80"/>
      <c r="PZG297" s="80"/>
      <c r="PZH297" s="80"/>
      <c r="PZI297" s="80"/>
      <c r="PZJ297" s="80"/>
      <c r="PZK297" s="80"/>
      <c r="PZL297" s="80"/>
      <c r="PZM297" s="80"/>
      <c r="PZN297" s="80"/>
      <c r="PZO297" s="80"/>
      <c r="PZP297" s="80"/>
      <c r="PZQ297" s="80"/>
      <c r="PZR297" s="80"/>
      <c r="PZS297" s="80"/>
      <c r="PZT297" s="80"/>
      <c r="PZU297" s="80"/>
      <c r="PZV297" s="80"/>
      <c r="PZW297" s="80"/>
      <c r="PZX297" s="80"/>
      <c r="PZY297" s="80"/>
      <c r="PZZ297" s="80"/>
      <c r="QAA297" s="80"/>
      <c r="QAB297" s="80"/>
      <c r="QAC297" s="80"/>
      <c r="QAD297" s="80"/>
      <c r="QAE297" s="80"/>
      <c r="QAF297" s="80"/>
      <c r="QAG297" s="80"/>
      <c r="QAH297" s="80"/>
      <c r="QAI297" s="80"/>
      <c r="QAJ297" s="80"/>
      <c r="QAK297" s="80"/>
      <c r="QAL297" s="80"/>
      <c r="QAM297" s="80"/>
      <c r="QAN297" s="80"/>
      <c r="QAO297" s="80"/>
      <c r="QAP297" s="80"/>
      <c r="QAQ297" s="80"/>
      <c r="QAR297" s="80"/>
      <c r="QAS297" s="80"/>
      <c r="QAT297" s="80"/>
      <c r="QAU297" s="80"/>
      <c r="QAV297" s="80"/>
      <c r="QAW297" s="80"/>
      <c r="QAX297" s="80"/>
      <c r="QAY297" s="80"/>
      <c r="QAZ297" s="80"/>
      <c r="QBA297" s="80"/>
      <c r="QBB297" s="80"/>
      <c r="QBC297" s="80"/>
      <c r="QBD297" s="80"/>
      <c r="QBE297" s="80"/>
      <c r="QBF297" s="80"/>
      <c r="QBG297" s="80"/>
      <c r="QBH297" s="80"/>
      <c r="QBI297" s="80"/>
      <c r="QBJ297" s="80"/>
      <c r="QBK297" s="80"/>
      <c r="QBL297" s="80"/>
      <c r="QBM297" s="80"/>
      <c r="QBN297" s="80"/>
      <c r="QBO297" s="80"/>
      <c r="QBP297" s="80"/>
      <c r="QBQ297" s="80"/>
      <c r="QBR297" s="80"/>
      <c r="QBS297" s="80"/>
      <c r="QBT297" s="80"/>
      <c r="QBU297" s="80"/>
      <c r="QBV297" s="80"/>
      <c r="QBW297" s="80"/>
      <c r="QBX297" s="80"/>
      <c r="QBY297" s="80"/>
      <c r="QBZ297" s="80"/>
      <c r="QCA297" s="80"/>
      <c r="QCB297" s="80"/>
      <c r="QCC297" s="80"/>
      <c r="QCD297" s="80"/>
      <c r="QCE297" s="80"/>
      <c r="QCF297" s="80"/>
      <c r="QCG297" s="80"/>
      <c r="QCH297" s="80"/>
      <c r="QCI297" s="80"/>
      <c r="QCJ297" s="80"/>
      <c r="QCK297" s="80"/>
      <c r="QCL297" s="80"/>
      <c r="QCM297" s="80"/>
      <c r="QCN297" s="80"/>
      <c r="QCO297" s="80"/>
      <c r="QCP297" s="80"/>
      <c r="QCQ297" s="80"/>
      <c r="QCR297" s="80"/>
      <c r="QCS297" s="80"/>
      <c r="QCT297" s="80"/>
      <c r="QCU297" s="80"/>
      <c r="QCV297" s="80"/>
      <c r="QCW297" s="80"/>
      <c r="QCX297" s="80"/>
      <c r="QCY297" s="80"/>
      <c r="QCZ297" s="80"/>
      <c r="QDA297" s="80"/>
      <c r="QDB297" s="80"/>
      <c r="QDC297" s="80"/>
      <c r="QDD297" s="80"/>
      <c r="QDE297" s="80"/>
      <c r="QDF297" s="80"/>
      <c r="QDG297" s="80"/>
      <c r="QDH297" s="80"/>
      <c r="QDI297" s="80"/>
      <c r="QDJ297" s="80"/>
      <c r="QDK297" s="80"/>
      <c r="QDL297" s="80"/>
      <c r="QDM297" s="80"/>
      <c r="QDN297" s="80"/>
      <c r="QDO297" s="80"/>
      <c r="QDP297" s="80"/>
      <c r="QDQ297" s="80"/>
      <c r="QDR297" s="80"/>
      <c r="QDS297" s="80"/>
      <c r="QDT297" s="80"/>
      <c r="QDU297" s="80"/>
      <c r="QDV297" s="80"/>
      <c r="QDW297" s="80"/>
      <c r="QDX297" s="80"/>
      <c r="QDY297" s="80"/>
      <c r="QDZ297" s="80"/>
      <c r="QEA297" s="80"/>
      <c r="QEB297" s="80"/>
      <c r="QEC297" s="80"/>
      <c r="QED297" s="80"/>
      <c r="QEE297" s="80"/>
      <c r="QEF297" s="80"/>
      <c r="QEG297" s="80"/>
      <c r="QEH297" s="80"/>
      <c r="QEI297" s="80"/>
      <c r="QEJ297" s="80"/>
      <c r="QEK297" s="80"/>
      <c r="QEL297" s="80"/>
      <c r="QEM297" s="80"/>
      <c r="QEN297" s="80"/>
      <c r="QEO297" s="80"/>
      <c r="QEP297" s="80"/>
      <c r="QEQ297" s="80"/>
      <c r="QER297" s="80"/>
      <c r="QES297" s="80"/>
      <c r="QET297" s="80"/>
      <c r="QEU297" s="80"/>
      <c r="QEV297" s="80"/>
      <c r="QEW297" s="80"/>
      <c r="QEX297" s="80"/>
      <c r="QEY297" s="80"/>
      <c r="QEZ297" s="80"/>
      <c r="QFA297" s="80"/>
      <c r="QFB297" s="80"/>
      <c r="QFC297" s="80"/>
      <c r="QFD297" s="80"/>
      <c r="QFE297" s="80"/>
      <c r="QFF297" s="80"/>
      <c r="QFG297" s="80"/>
      <c r="QFH297" s="80"/>
      <c r="QFI297" s="80"/>
      <c r="QFJ297" s="80"/>
      <c r="QFK297" s="80"/>
      <c r="QFL297" s="80"/>
      <c r="QFM297" s="80"/>
      <c r="QFN297" s="80"/>
      <c r="QFO297" s="80"/>
      <c r="QFP297" s="80"/>
      <c r="QFQ297" s="80"/>
      <c r="QFR297" s="80"/>
      <c r="QFS297" s="80"/>
      <c r="QFT297" s="80"/>
      <c r="QFU297" s="80"/>
      <c r="QFV297" s="80"/>
      <c r="QFW297" s="80"/>
      <c r="QFX297" s="80"/>
      <c r="QFY297" s="80"/>
      <c r="QFZ297" s="80"/>
      <c r="QGA297" s="80"/>
      <c r="QGB297" s="80"/>
      <c r="QGC297" s="80"/>
      <c r="QGD297" s="80"/>
      <c r="QGE297" s="80"/>
      <c r="QGF297" s="80"/>
      <c r="QGG297" s="80"/>
      <c r="QGH297" s="80"/>
      <c r="QGI297" s="80"/>
      <c r="QGJ297" s="80"/>
      <c r="QGK297" s="80"/>
      <c r="QGL297" s="80"/>
      <c r="QGM297" s="80"/>
      <c r="QGN297" s="80"/>
      <c r="QGO297" s="80"/>
      <c r="QGP297" s="80"/>
      <c r="QGQ297" s="80"/>
      <c r="QGR297" s="80"/>
      <c r="QGS297" s="80"/>
      <c r="QGT297" s="80"/>
      <c r="QGU297" s="80"/>
      <c r="QGV297" s="80"/>
      <c r="QGW297" s="80"/>
      <c r="QGX297" s="80"/>
      <c r="QGY297" s="80"/>
      <c r="QGZ297" s="80"/>
      <c r="QHA297" s="80"/>
      <c r="QHB297" s="80"/>
      <c r="QHC297" s="80"/>
      <c r="QHD297" s="80"/>
      <c r="QHE297" s="80"/>
      <c r="QHF297" s="80"/>
      <c r="QHG297" s="80"/>
      <c r="QHH297" s="80"/>
      <c r="QHI297" s="80"/>
      <c r="QHJ297" s="80"/>
      <c r="QHK297" s="80"/>
      <c r="QHL297" s="80"/>
      <c r="QHM297" s="80"/>
      <c r="QHN297" s="80"/>
      <c r="QHO297" s="80"/>
      <c r="QHP297" s="80"/>
      <c r="QHQ297" s="80"/>
      <c r="QHR297" s="80"/>
      <c r="QHS297" s="80"/>
      <c r="QHT297" s="80"/>
      <c r="QHU297" s="80"/>
      <c r="QHV297" s="80"/>
      <c r="QHW297" s="80"/>
      <c r="QHX297" s="80"/>
      <c r="QHY297" s="80"/>
      <c r="QHZ297" s="80"/>
      <c r="QIA297" s="80"/>
      <c r="QIB297" s="80"/>
      <c r="QIC297" s="80"/>
      <c r="QID297" s="80"/>
      <c r="QIE297" s="80"/>
      <c r="QIF297" s="80"/>
      <c r="QIG297" s="80"/>
      <c r="QIH297" s="80"/>
      <c r="QII297" s="80"/>
      <c r="QIJ297" s="80"/>
      <c r="QIK297" s="80"/>
      <c r="QIL297" s="80"/>
      <c r="QIM297" s="80"/>
      <c r="QIN297" s="80"/>
      <c r="QIO297" s="80"/>
      <c r="QIP297" s="80"/>
      <c r="QIQ297" s="80"/>
      <c r="QIR297" s="80"/>
      <c r="QIS297" s="80"/>
      <c r="QIT297" s="80"/>
      <c r="QIU297" s="80"/>
      <c r="QIV297" s="80"/>
      <c r="QIW297" s="80"/>
      <c r="QIX297" s="80"/>
      <c r="QIY297" s="80"/>
      <c r="QIZ297" s="80"/>
      <c r="QJA297" s="80"/>
      <c r="QJB297" s="80"/>
      <c r="QJC297" s="80"/>
      <c r="QJD297" s="80"/>
      <c r="QJE297" s="80"/>
      <c r="QJF297" s="80"/>
      <c r="QJG297" s="80"/>
      <c r="QJH297" s="80"/>
      <c r="QJI297" s="80"/>
      <c r="QJJ297" s="80"/>
      <c r="QJK297" s="80"/>
      <c r="QJL297" s="80"/>
      <c r="QJM297" s="80"/>
      <c r="QJN297" s="80"/>
      <c r="QJO297" s="80"/>
      <c r="QJP297" s="80"/>
      <c r="QJQ297" s="80"/>
      <c r="QJR297" s="80"/>
      <c r="QJS297" s="80"/>
      <c r="QJT297" s="80"/>
      <c r="QJU297" s="80"/>
      <c r="QJV297" s="80"/>
      <c r="QJW297" s="80"/>
      <c r="QJX297" s="80"/>
      <c r="QJY297" s="80"/>
      <c r="QJZ297" s="80"/>
      <c r="QKA297" s="80"/>
      <c r="QKB297" s="80"/>
      <c r="QKC297" s="80"/>
      <c r="QKD297" s="80"/>
      <c r="QKE297" s="80"/>
      <c r="QKF297" s="80"/>
      <c r="QKG297" s="80"/>
      <c r="QKH297" s="80"/>
      <c r="QKI297" s="80"/>
      <c r="QKJ297" s="80"/>
      <c r="QKK297" s="80"/>
      <c r="QKL297" s="80"/>
      <c r="QKM297" s="80"/>
      <c r="QKN297" s="80"/>
      <c r="QKO297" s="80"/>
      <c r="QKP297" s="80"/>
      <c r="QKQ297" s="80"/>
      <c r="QKR297" s="80"/>
      <c r="QKS297" s="80"/>
      <c r="QKT297" s="80"/>
      <c r="QKU297" s="80"/>
      <c r="QKV297" s="80"/>
      <c r="QKW297" s="80"/>
      <c r="QKX297" s="80"/>
      <c r="QKY297" s="80"/>
      <c r="QKZ297" s="80"/>
      <c r="QLA297" s="80"/>
      <c r="QLB297" s="80"/>
      <c r="QLC297" s="80"/>
      <c r="QLD297" s="80"/>
      <c r="QLE297" s="80"/>
      <c r="QLF297" s="80"/>
      <c r="QLG297" s="80"/>
      <c r="QLH297" s="80"/>
      <c r="QLI297" s="80"/>
      <c r="QLJ297" s="80"/>
      <c r="QLK297" s="80"/>
      <c r="QLL297" s="80"/>
      <c r="QLM297" s="80"/>
      <c r="QLN297" s="80"/>
      <c r="QLO297" s="80"/>
      <c r="QLP297" s="80"/>
      <c r="QLQ297" s="80"/>
      <c r="QLR297" s="80"/>
      <c r="QLS297" s="80"/>
      <c r="QLT297" s="80"/>
      <c r="QLU297" s="80"/>
      <c r="QLV297" s="80"/>
      <c r="QLW297" s="80"/>
      <c r="QLX297" s="80"/>
      <c r="QLY297" s="80"/>
      <c r="QLZ297" s="80"/>
      <c r="QMA297" s="80"/>
      <c r="QMB297" s="80"/>
      <c r="QMC297" s="80"/>
      <c r="QMD297" s="80"/>
      <c r="QME297" s="80"/>
      <c r="QMF297" s="80"/>
      <c r="QMG297" s="80"/>
      <c r="QMH297" s="80"/>
      <c r="QMI297" s="80"/>
      <c r="QMJ297" s="80"/>
      <c r="QMK297" s="80"/>
      <c r="QML297" s="80"/>
      <c r="QMM297" s="80"/>
      <c r="QMN297" s="80"/>
      <c r="QMO297" s="80"/>
      <c r="QMP297" s="80"/>
      <c r="QMQ297" s="80"/>
      <c r="QMR297" s="80"/>
      <c r="QMS297" s="80"/>
      <c r="QMT297" s="80"/>
      <c r="QMU297" s="80"/>
      <c r="QMV297" s="80"/>
      <c r="QMW297" s="80"/>
      <c r="QMX297" s="80"/>
      <c r="QMY297" s="80"/>
      <c r="QMZ297" s="80"/>
      <c r="QNA297" s="80"/>
      <c r="QNB297" s="80"/>
      <c r="QNC297" s="80"/>
      <c r="QND297" s="80"/>
      <c r="QNE297" s="80"/>
      <c r="QNF297" s="80"/>
      <c r="QNG297" s="80"/>
      <c r="QNH297" s="80"/>
      <c r="QNI297" s="80"/>
      <c r="QNJ297" s="80"/>
      <c r="QNK297" s="80"/>
      <c r="QNL297" s="80"/>
      <c r="QNM297" s="80"/>
      <c r="QNN297" s="80"/>
      <c r="QNO297" s="80"/>
      <c r="QNP297" s="80"/>
      <c r="QNQ297" s="80"/>
      <c r="QNR297" s="80"/>
      <c r="QNS297" s="80"/>
      <c r="QNT297" s="80"/>
      <c r="QNU297" s="80"/>
      <c r="QNV297" s="80"/>
      <c r="QNW297" s="80"/>
      <c r="QNX297" s="80"/>
      <c r="QNY297" s="80"/>
      <c r="QNZ297" s="80"/>
      <c r="QOA297" s="80"/>
      <c r="QOB297" s="80"/>
      <c r="QOC297" s="80"/>
      <c r="QOD297" s="80"/>
      <c r="QOE297" s="80"/>
      <c r="QOF297" s="80"/>
      <c r="QOG297" s="80"/>
      <c r="QOH297" s="80"/>
      <c r="QOI297" s="80"/>
      <c r="QOJ297" s="80"/>
      <c r="QOK297" s="80"/>
      <c r="QOL297" s="80"/>
      <c r="QOM297" s="80"/>
      <c r="QON297" s="80"/>
      <c r="QOO297" s="80"/>
      <c r="QOP297" s="80"/>
      <c r="QOQ297" s="80"/>
      <c r="QOR297" s="80"/>
      <c r="QOS297" s="80"/>
      <c r="QOT297" s="80"/>
      <c r="QOU297" s="80"/>
      <c r="QOV297" s="80"/>
      <c r="QOW297" s="80"/>
      <c r="QOX297" s="80"/>
      <c r="QOY297" s="80"/>
      <c r="QOZ297" s="80"/>
      <c r="QPA297" s="80"/>
      <c r="QPB297" s="80"/>
      <c r="QPC297" s="80"/>
      <c r="QPD297" s="80"/>
      <c r="QPE297" s="80"/>
      <c r="QPF297" s="80"/>
      <c r="QPG297" s="80"/>
      <c r="QPH297" s="80"/>
      <c r="QPI297" s="80"/>
      <c r="QPJ297" s="80"/>
      <c r="QPK297" s="80"/>
      <c r="QPL297" s="80"/>
      <c r="QPM297" s="80"/>
      <c r="QPN297" s="80"/>
      <c r="QPO297" s="80"/>
      <c r="QPP297" s="80"/>
      <c r="QPQ297" s="80"/>
      <c r="QPR297" s="80"/>
      <c r="QPS297" s="80"/>
      <c r="QPT297" s="80"/>
      <c r="QPU297" s="80"/>
      <c r="QPV297" s="80"/>
      <c r="QPW297" s="80"/>
      <c r="QPX297" s="80"/>
      <c r="QPY297" s="80"/>
      <c r="QPZ297" s="80"/>
      <c r="QQA297" s="80"/>
      <c r="QQB297" s="80"/>
      <c r="QQC297" s="80"/>
      <c r="QQD297" s="80"/>
      <c r="QQE297" s="80"/>
      <c r="QQF297" s="80"/>
      <c r="QQG297" s="80"/>
      <c r="QQH297" s="80"/>
      <c r="QQI297" s="80"/>
      <c r="QQJ297" s="80"/>
      <c r="QQK297" s="80"/>
      <c r="QQL297" s="80"/>
      <c r="QQM297" s="80"/>
      <c r="QQN297" s="80"/>
      <c r="QQO297" s="80"/>
      <c r="QQP297" s="80"/>
      <c r="QQQ297" s="80"/>
      <c r="QQR297" s="80"/>
      <c r="QQS297" s="80"/>
      <c r="QQT297" s="80"/>
      <c r="QQU297" s="80"/>
      <c r="QQV297" s="80"/>
      <c r="QQW297" s="80"/>
      <c r="QQX297" s="80"/>
      <c r="QQY297" s="80"/>
      <c r="QQZ297" s="80"/>
      <c r="QRA297" s="80"/>
      <c r="QRB297" s="80"/>
      <c r="QRC297" s="80"/>
      <c r="QRD297" s="80"/>
      <c r="QRE297" s="80"/>
      <c r="QRF297" s="80"/>
      <c r="QRG297" s="80"/>
      <c r="QRH297" s="80"/>
      <c r="QRI297" s="80"/>
      <c r="QRJ297" s="80"/>
      <c r="QRK297" s="80"/>
      <c r="QRL297" s="80"/>
      <c r="QRM297" s="80"/>
      <c r="QRN297" s="80"/>
      <c r="QRO297" s="80"/>
      <c r="QRP297" s="80"/>
      <c r="QRQ297" s="80"/>
      <c r="QRR297" s="80"/>
      <c r="QRS297" s="80"/>
      <c r="QRT297" s="80"/>
      <c r="QRU297" s="80"/>
      <c r="QRV297" s="80"/>
      <c r="QRW297" s="80"/>
      <c r="QRX297" s="80"/>
      <c r="QRY297" s="80"/>
      <c r="QRZ297" s="80"/>
      <c r="QSA297" s="80"/>
      <c r="QSB297" s="80"/>
      <c r="QSC297" s="80"/>
      <c r="QSD297" s="80"/>
      <c r="QSE297" s="80"/>
      <c r="QSF297" s="80"/>
      <c r="QSG297" s="80"/>
      <c r="QSH297" s="80"/>
      <c r="QSI297" s="80"/>
      <c r="QSJ297" s="80"/>
      <c r="QSK297" s="80"/>
      <c r="QSL297" s="80"/>
      <c r="QSM297" s="80"/>
      <c r="QSN297" s="80"/>
      <c r="QSO297" s="80"/>
      <c r="QSP297" s="80"/>
      <c r="QSQ297" s="80"/>
      <c r="QSR297" s="80"/>
      <c r="QSS297" s="80"/>
      <c r="QST297" s="80"/>
      <c r="QSU297" s="80"/>
      <c r="QSV297" s="80"/>
      <c r="QSW297" s="80"/>
      <c r="QSX297" s="80"/>
      <c r="QSY297" s="80"/>
      <c r="QSZ297" s="80"/>
      <c r="QTA297" s="80"/>
      <c r="QTB297" s="80"/>
      <c r="QTC297" s="80"/>
      <c r="QTD297" s="80"/>
      <c r="QTE297" s="80"/>
      <c r="QTF297" s="80"/>
      <c r="QTG297" s="80"/>
      <c r="QTH297" s="80"/>
      <c r="QTI297" s="80"/>
      <c r="QTJ297" s="80"/>
      <c r="QTK297" s="80"/>
      <c r="QTL297" s="80"/>
      <c r="QTM297" s="80"/>
      <c r="QTN297" s="80"/>
      <c r="QTO297" s="80"/>
      <c r="QTP297" s="80"/>
      <c r="QTQ297" s="80"/>
      <c r="QTR297" s="80"/>
      <c r="QTS297" s="80"/>
      <c r="QTT297" s="80"/>
      <c r="QTU297" s="80"/>
      <c r="QTV297" s="80"/>
      <c r="QTW297" s="80"/>
      <c r="QTX297" s="80"/>
      <c r="QTY297" s="80"/>
      <c r="QTZ297" s="80"/>
      <c r="QUA297" s="80"/>
      <c r="QUB297" s="80"/>
      <c r="QUC297" s="80"/>
      <c r="QUD297" s="80"/>
      <c r="QUE297" s="80"/>
      <c r="QUF297" s="80"/>
      <c r="QUG297" s="80"/>
      <c r="QUH297" s="80"/>
      <c r="QUI297" s="80"/>
      <c r="QUJ297" s="80"/>
      <c r="QUK297" s="80"/>
      <c r="QUL297" s="80"/>
      <c r="QUM297" s="80"/>
      <c r="QUN297" s="80"/>
      <c r="QUO297" s="80"/>
      <c r="QUP297" s="80"/>
      <c r="QUQ297" s="80"/>
      <c r="QUR297" s="80"/>
      <c r="QUS297" s="80"/>
      <c r="QUT297" s="80"/>
      <c r="QUU297" s="80"/>
      <c r="QUV297" s="80"/>
      <c r="QUW297" s="80"/>
      <c r="QUX297" s="80"/>
      <c r="QUY297" s="80"/>
      <c r="QUZ297" s="80"/>
      <c r="QVA297" s="80"/>
      <c r="QVB297" s="80"/>
      <c r="QVC297" s="80"/>
      <c r="QVD297" s="80"/>
      <c r="QVE297" s="80"/>
      <c r="QVF297" s="80"/>
      <c r="QVG297" s="80"/>
      <c r="QVH297" s="80"/>
      <c r="QVI297" s="80"/>
      <c r="QVJ297" s="80"/>
      <c r="QVK297" s="80"/>
      <c r="QVL297" s="80"/>
      <c r="QVM297" s="80"/>
      <c r="QVN297" s="80"/>
      <c r="QVO297" s="80"/>
      <c r="QVP297" s="80"/>
      <c r="QVQ297" s="80"/>
      <c r="QVR297" s="80"/>
      <c r="QVS297" s="80"/>
      <c r="QVT297" s="80"/>
      <c r="QVU297" s="80"/>
      <c r="QVV297" s="80"/>
      <c r="QVW297" s="80"/>
      <c r="QVX297" s="80"/>
      <c r="QVY297" s="80"/>
      <c r="QVZ297" s="80"/>
      <c r="QWA297" s="80"/>
      <c r="QWB297" s="80"/>
      <c r="QWC297" s="80"/>
      <c r="QWD297" s="80"/>
      <c r="QWE297" s="80"/>
      <c r="QWF297" s="80"/>
      <c r="QWG297" s="80"/>
      <c r="QWH297" s="80"/>
      <c r="QWI297" s="80"/>
      <c r="QWJ297" s="80"/>
      <c r="QWK297" s="80"/>
      <c r="QWL297" s="80"/>
      <c r="QWM297" s="80"/>
      <c r="QWN297" s="80"/>
      <c r="QWO297" s="80"/>
      <c r="QWP297" s="80"/>
      <c r="QWQ297" s="80"/>
      <c r="QWR297" s="80"/>
      <c r="QWS297" s="80"/>
      <c r="QWT297" s="80"/>
      <c r="QWU297" s="80"/>
      <c r="QWV297" s="80"/>
      <c r="QWW297" s="80"/>
      <c r="QWX297" s="80"/>
      <c r="QWY297" s="80"/>
      <c r="QWZ297" s="80"/>
      <c r="QXA297" s="80"/>
      <c r="QXB297" s="80"/>
      <c r="QXC297" s="80"/>
      <c r="QXD297" s="80"/>
      <c r="QXE297" s="80"/>
      <c r="QXF297" s="80"/>
      <c r="QXG297" s="80"/>
      <c r="QXH297" s="80"/>
      <c r="QXI297" s="80"/>
      <c r="QXJ297" s="80"/>
      <c r="QXK297" s="80"/>
      <c r="QXL297" s="80"/>
      <c r="QXM297" s="80"/>
      <c r="QXN297" s="80"/>
      <c r="QXO297" s="80"/>
      <c r="QXP297" s="80"/>
      <c r="QXQ297" s="80"/>
      <c r="QXR297" s="80"/>
      <c r="QXS297" s="80"/>
      <c r="QXT297" s="80"/>
      <c r="QXU297" s="80"/>
      <c r="QXV297" s="80"/>
      <c r="QXW297" s="80"/>
      <c r="QXX297" s="80"/>
      <c r="QXY297" s="80"/>
      <c r="QXZ297" s="80"/>
      <c r="QYA297" s="80"/>
      <c r="QYB297" s="80"/>
      <c r="QYC297" s="80"/>
      <c r="QYD297" s="80"/>
      <c r="QYE297" s="80"/>
      <c r="QYF297" s="80"/>
      <c r="QYG297" s="80"/>
      <c r="QYH297" s="80"/>
      <c r="QYI297" s="80"/>
      <c r="QYJ297" s="80"/>
      <c r="QYK297" s="80"/>
      <c r="QYL297" s="80"/>
      <c r="QYM297" s="80"/>
      <c r="QYN297" s="80"/>
      <c r="QYO297" s="80"/>
      <c r="QYP297" s="80"/>
      <c r="QYQ297" s="80"/>
      <c r="QYR297" s="80"/>
      <c r="QYS297" s="80"/>
      <c r="QYT297" s="80"/>
      <c r="QYU297" s="80"/>
      <c r="QYV297" s="80"/>
      <c r="QYW297" s="80"/>
      <c r="QYX297" s="80"/>
      <c r="QYY297" s="80"/>
      <c r="QYZ297" s="80"/>
      <c r="QZA297" s="80"/>
      <c r="QZB297" s="80"/>
      <c r="QZC297" s="80"/>
      <c r="QZD297" s="80"/>
      <c r="QZE297" s="80"/>
      <c r="QZF297" s="80"/>
      <c r="QZG297" s="80"/>
      <c r="QZH297" s="80"/>
      <c r="QZI297" s="80"/>
      <c r="QZJ297" s="80"/>
      <c r="QZK297" s="80"/>
      <c r="QZL297" s="80"/>
      <c r="QZM297" s="80"/>
      <c r="QZN297" s="80"/>
      <c r="QZO297" s="80"/>
      <c r="QZP297" s="80"/>
      <c r="QZQ297" s="80"/>
      <c r="QZR297" s="80"/>
      <c r="QZS297" s="80"/>
      <c r="QZT297" s="80"/>
      <c r="QZU297" s="80"/>
      <c r="QZV297" s="80"/>
      <c r="QZW297" s="80"/>
      <c r="QZX297" s="80"/>
      <c r="QZY297" s="80"/>
      <c r="QZZ297" s="80"/>
      <c r="RAA297" s="80"/>
      <c r="RAB297" s="80"/>
      <c r="RAC297" s="80"/>
      <c r="RAD297" s="80"/>
      <c r="RAE297" s="80"/>
      <c r="RAF297" s="80"/>
      <c r="RAG297" s="80"/>
      <c r="RAH297" s="80"/>
      <c r="RAI297" s="80"/>
      <c r="RAJ297" s="80"/>
      <c r="RAK297" s="80"/>
      <c r="RAL297" s="80"/>
      <c r="RAM297" s="80"/>
      <c r="RAN297" s="80"/>
      <c r="RAO297" s="80"/>
      <c r="RAP297" s="80"/>
      <c r="RAQ297" s="80"/>
      <c r="RAR297" s="80"/>
      <c r="RAS297" s="80"/>
      <c r="RAT297" s="80"/>
      <c r="RAU297" s="80"/>
      <c r="RAV297" s="80"/>
      <c r="RAW297" s="80"/>
      <c r="RAX297" s="80"/>
      <c r="RAY297" s="80"/>
      <c r="RAZ297" s="80"/>
      <c r="RBA297" s="80"/>
      <c r="RBB297" s="80"/>
      <c r="RBC297" s="80"/>
      <c r="RBD297" s="80"/>
      <c r="RBE297" s="80"/>
      <c r="RBF297" s="80"/>
      <c r="RBG297" s="80"/>
      <c r="RBH297" s="80"/>
      <c r="RBI297" s="80"/>
      <c r="RBJ297" s="80"/>
      <c r="RBK297" s="80"/>
      <c r="RBL297" s="80"/>
      <c r="RBM297" s="80"/>
      <c r="RBN297" s="80"/>
      <c r="RBO297" s="80"/>
      <c r="RBP297" s="80"/>
      <c r="RBQ297" s="80"/>
      <c r="RBR297" s="80"/>
      <c r="RBS297" s="80"/>
      <c r="RBT297" s="80"/>
      <c r="RBU297" s="80"/>
      <c r="RBV297" s="80"/>
      <c r="RBW297" s="80"/>
      <c r="RBX297" s="80"/>
      <c r="RBY297" s="80"/>
      <c r="RBZ297" s="80"/>
      <c r="RCA297" s="80"/>
      <c r="RCB297" s="80"/>
      <c r="RCC297" s="80"/>
      <c r="RCD297" s="80"/>
      <c r="RCE297" s="80"/>
      <c r="RCF297" s="80"/>
      <c r="RCG297" s="80"/>
      <c r="RCH297" s="80"/>
      <c r="RCI297" s="80"/>
      <c r="RCJ297" s="80"/>
      <c r="RCK297" s="80"/>
      <c r="RCL297" s="80"/>
      <c r="RCM297" s="80"/>
      <c r="RCN297" s="80"/>
      <c r="RCO297" s="80"/>
      <c r="RCP297" s="80"/>
      <c r="RCQ297" s="80"/>
      <c r="RCR297" s="80"/>
      <c r="RCS297" s="80"/>
      <c r="RCT297" s="80"/>
      <c r="RCU297" s="80"/>
      <c r="RCV297" s="80"/>
      <c r="RCW297" s="80"/>
      <c r="RCX297" s="80"/>
      <c r="RCY297" s="80"/>
      <c r="RCZ297" s="80"/>
      <c r="RDA297" s="80"/>
      <c r="RDB297" s="80"/>
      <c r="RDC297" s="80"/>
      <c r="RDD297" s="80"/>
      <c r="RDE297" s="80"/>
      <c r="RDF297" s="80"/>
      <c r="RDG297" s="80"/>
      <c r="RDH297" s="80"/>
      <c r="RDI297" s="80"/>
      <c r="RDJ297" s="80"/>
      <c r="RDK297" s="80"/>
      <c r="RDL297" s="80"/>
      <c r="RDM297" s="80"/>
      <c r="RDN297" s="80"/>
      <c r="RDO297" s="80"/>
      <c r="RDP297" s="80"/>
      <c r="RDQ297" s="80"/>
      <c r="RDR297" s="80"/>
      <c r="RDS297" s="80"/>
      <c r="RDT297" s="80"/>
      <c r="RDU297" s="80"/>
      <c r="RDV297" s="80"/>
      <c r="RDW297" s="80"/>
      <c r="RDX297" s="80"/>
      <c r="RDY297" s="80"/>
      <c r="RDZ297" s="80"/>
      <c r="REA297" s="80"/>
      <c r="REB297" s="80"/>
      <c r="REC297" s="80"/>
      <c r="RED297" s="80"/>
      <c r="REE297" s="80"/>
      <c r="REF297" s="80"/>
      <c r="REG297" s="80"/>
      <c r="REH297" s="80"/>
      <c r="REI297" s="80"/>
      <c r="REJ297" s="80"/>
      <c r="REK297" s="80"/>
      <c r="REL297" s="80"/>
      <c r="REM297" s="80"/>
      <c r="REN297" s="80"/>
      <c r="REO297" s="80"/>
      <c r="REP297" s="80"/>
      <c r="REQ297" s="80"/>
      <c r="RER297" s="80"/>
      <c r="RES297" s="80"/>
      <c r="RET297" s="80"/>
      <c r="REU297" s="80"/>
      <c r="REV297" s="80"/>
      <c r="REW297" s="80"/>
      <c r="REX297" s="80"/>
      <c r="REY297" s="80"/>
      <c r="REZ297" s="80"/>
      <c r="RFA297" s="80"/>
      <c r="RFB297" s="80"/>
      <c r="RFC297" s="80"/>
      <c r="RFD297" s="80"/>
      <c r="RFE297" s="80"/>
      <c r="RFF297" s="80"/>
      <c r="RFG297" s="80"/>
      <c r="RFH297" s="80"/>
      <c r="RFI297" s="80"/>
      <c r="RFJ297" s="80"/>
      <c r="RFK297" s="80"/>
      <c r="RFL297" s="80"/>
      <c r="RFM297" s="80"/>
      <c r="RFN297" s="80"/>
      <c r="RFO297" s="80"/>
      <c r="RFP297" s="80"/>
      <c r="RFQ297" s="80"/>
      <c r="RFR297" s="80"/>
      <c r="RFS297" s="80"/>
      <c r="RFT297" s="80"/>
      <c r="RFU297" s="80"/>
      <c r="RFV297" s="80"/>
      <c r="RFW297" s="80"/>
      <c r="RFX297" s="80"/>
      <c r="RFY297" s="80"/>
      <c r="RFZ297" s="80"/>
      <c r="RGA297" s="80"/>
      <c r="RGB297" s="80"/>
      <c r="RGC297" s="80"/>
      <c r="RGD297" s="80"/>
      <c r="RGE297" s="80"/>
      <c r="RGF297" s="80"/>
      <c r="RGG297" s="80"/>
      <c r="RGH297" s="80"/>
      <c r="RGI297" s="80"/>
      <c r="RGJ297" s="80"/>
      <c r="RGK297" s="80"/>
      <c r="RGL297" s="80"/>
      <c r="RGM297" s="80"/>
      <c r="RGN297" s="80"/>
      <c r="RGO297" s="80"/>
      <c r="RGP297" s="80"/>
      <c r="RGQ297" s="80"/>
      <c r="RGR297" s="80"/>
      <c r="RGS297" s="80"/>
      <c r="RGT297" s="80"/>
      <c r="RGU297" s="80"/>
      <c r="RGV297" s="80"/>
      <c r="RGW297" s="80"/>
      <c r="RGX297" s="80"/>
      <c r="RGY297" s="80"/>
      <c r="RGZ297" s="80"/>
      <c r="RHA297" s="80"/>
      <c r="RHB297" s="80"/>
      <c r="RHC297" s="80"/>
      <c r="RHD297" s="80"/>
      <c r="RHE297" s="80"/>
      <c r="RHF297" s="80"/>
      <c r="RHG297" s="80"/>
      <c r="RHH297" s="80"/>
      <c r="RHI297" s="80"/>
      <c r="RHJ297" s="80"/>
      <c r="RHK297" s="80"/>
      <c r="RHL297" s="80"/>
      <c r="RHM297" s="80"/>
      <c r="RHN297" s="80"/>
      <c r="RHO297" s="80"/>
      <c r="RHP297" s="80"/>
      <c r="RHQ297" s="80"/>
      <c r="RHR297" s="80"/>
      <c r="RHS297" s="80"/>
      <c r="RHT297" s="80"/>
      <c r="RHU297" s="80"/>
      <c r="RHV297" s="80"/>
      <c r="RHW297" s="80"/>
      <c r="RHX297" s="80"/>
      <c r="RHY297" s="80"/>
      <c r="RHZ297" s="80"/>
      <c r="RIA297" s="80"/>
      <c r="RIB297" s="80"/>
      <c r="RIC297" s="80"/>
      <c r="RID297" s="80"/>
      <c r="RIE297" s="80"/>
      <c r="RIF297" s="80"/>
      <c r="RIG297" s="80"/>
      <c r="RIH297" s="80"/>
      <c r="RII297" s="80"/>
      <c r="RIJ297" s="80"/>
      <c r="RIK297" s="80"/>
      <c r="RIL297" s="80"/>
      <c r="RIM297" s="80"/>
      <c r="RIN297" s="80"/>
      <c r="RIO297" s="80"/>
      <c r="RIP297" s="80"/>
      <c r="RIQ297" s="80"/>
      <c r="RIR297" s="80"/>
      <c r="RIS297" s="80"/>
      <c r="RIT297" s="80"/>
      <c r="RIU297" s="80"/>
      <c r="RIV297" s="80"/>
      <c r="RIW297" s="80"/>
      <c r="RIX297" s="80"/>
      <c r="RIY297" s="80"/>
      <c r="RIZ297" s="80"/>
      <c r="RJA297" s="80"/>
      <c r="RJB297" s="80"/>
      <c r="RJC297" s="80"/>
      <c r="RJD297" s="80"/>
      <c r="RJE297" s="80"/>
      <c r="RJF297" s="80"/>
      <c r="RJG297" s="80"/>
      <c r="RJH297" s="80"/>
      <c r="RJI297" s="80"/>
      <c r="RJJ297" s="80"/>
      <c r="RJK297" s="80"/>
      <c r="RJL297" s="80"/>
      <c r="RJM297" s="80"/>
      <c r="RJN297" s="80"/>
      <c r="RJO297" s="80"/>
      <c r="RJP297" s="80"/>
      <c r="RJQ297" s="80"/>
      <c r="RJR297" s="80"/>
      <c r="RJS297" s="80"/>
      <c r="RJT297" s="80"/>
      <c r="RJU297" s="80"/>
      <c r="RJV297" s="80"/>
      <c r="RJW297" s="80"/>
      <c r="RJX297" s="80"/>
      <c r="RJY297" s="80"/>
      <c r="RJZ297" s="80"/>
      <c r="RKA297" s="80"/>
      <c r="RKB297" s="80"/>
      <c r="RKC297" s="80"/>
      <c r="RKD297" s="80"/>
      <c r="RKE297" s="80"/>
      <c r="RKF297" s="80"/>
      <c r="RKG297" s="80"/>
      <c r="RKH297" s="80"/>
      <c r="RKI297" s="80"/>
      <c r="RKJ297" s="80"/>
      <c r="RKK297" s="80"/>
      <c r="RKL297" s="80"/>
      <c r="RKM297" s="80"/>
      <c r="RKN297" s="80"/>
      <c r="RKO297" s="80"/>
      <c r="RKP297" s="80"/>
      <c r="RKQ297" s="80"/>
      <c r="RKR297" s="80"/>
      <c r="RKS297" s="80"/>
      <c r="RKT297" s="80"/>
      <c r="RKU297" s="80"/>
      <c r="RKV297" s="80"/>
      <c r="RKW297" s="80"/>
      <c r="RKX297" s="80"/>
      <c r="RKY297" s="80"/>
      <c r="RKZ297" s="80"/>
      <c r="RLA297" s="80"/>
      <c r="RLB297" s="80"/>
      <c r="RLC297" s="80"/>
      <c r="RLD297" s="80"/>
      <c r="RLE297" s="80"/>
      <c r="RLF297" s="80"/>
      <c r="RLG297" s="80"/>
      <c r="RLH297" s="80"/>
      <c r="RLI297" s="80"/>
      <c r="RLJ297" s="80"/>
      <c r="RLK297" s="80"/>
      <c r="RLL297" s="80"/>
      <c r="RLM297" s="80"/>
      <c r="RLN297" s="80"/>
      <c r="RLO297" s="80"/>
      <c r="RLP297" s="80"/>
      <c r="RLQ297" s="80"/>
      <c r="RLR297" s="80"/>
      <c r="RLS297" s="80"/>
      <c r="RLT297" s="80"/>
      <c r="RLU297" s="80"/>
      <c r="RLV297" s="80"/>
      <c r="RLW297" s="80"/>
      <c r="RLX297" s="80"/>
      <c r="RLY297" s="80"/>
      <c r="RLZ297" s="80"/>
      <c r="RMA297" s="80"/>
      <c r="RMB297" s="80"/>
      <c r="RMC297" s="80"/>
      <c r="RMD297" s="80"/>
      <c r="RME297" s="80"/>
      <c r="RMF297" s="80"/>
      <c r="RMG297" s="80"/>
      <c r="RMH297" s="80"/>
      <c r="RMI297" s="80"/>
      <c r="RMJ297" s="80"/>
      <c r="RMK297" s="80"/>
      <c r="RML297" s="80"/>
      <c r="RMM297" s="80"/>
      <c r="RMN297" s="80"/>
      <c r="RMO297" s="80"/>
      <c r="RMP297" s="80"/>
      <c r="RMQ297" s="80"/>
      <c r="RMR297" s="80"/>
      <c r="RMS297" s="80"/>
      <c r="RMT297" s="80"/>
      <c r="RMU297" s="80"/>
      <c r="RMV297" s="80"/>
      <c r="RMW297" s="80"/>
      <c r="RMX297" s="80"/>
      <c r="RMY297" s="80"/>
      <c r="RMZ297" s="80"/>
      <c r="RNA297" s="80"/>
      <c r="RNB297" s="80"/>
      <c r="RNC297" s="80"/>
      <c r="RND297" s="80"/>
      <c r="RNE297" s="80"/>
      <c r="RNF297" s="80"/>
      <c r="RNG297" s="80"/>
      <c r="RNH297" s="80"/>
      <c r="RNI297" s="80"/>
      <c r="RNJ297" s="80"/>
      <c r="RNK297" s="80"/>
      <c r="RNL297" s="80"/>
      <c r="RNM297" s="80"/>
      <c r="RNN297" s="80"/>
      <c r="RNO297" s="80"/>
      <c r="RNP297" s="80"/>
      <c r="RNQ297" s="80"/>
      <c r="RNR297" s="80"/>
      <c r="RNS297" s="80"/>
      <c r="RNT297" s="80"/>
      <c r="RNU297" s="80"/>
      <c r="RNV297" s="80"/>
      <c r="RNW297" s="80"/>
      <c r="RNX297" s="80"/>
      <c r="RNY297" s="80"/>
      <c r="RNZ297" s="80"/>
      <c r="ROA297" s="80"/>
      <c r="ROB297" s="80"/>
      <c r="ROC297" s="80"/>
      <c r="ROD297" s="80"/>
      <c r="ROE297" s="80"/>
      <c r="ROF297" s="80"/>
      <c r="ROG297" s="80"/>
      <c r="ROH297" s="80"/>
      <c r="ROI297" s="80"/>
      <c r="ROJ297" s="80"/>
      <c r="ROK297" s="80"/>
      <c r="ROL297" s="80"/>
      <c r="ROM297" s="80"/>
      <c r="RON297" s="80"/>
      <c r="ROO297" s="80"/>
      <c r="ROP297" s="80"/>
      <c r="ROQ297" s="80"/>
      <c r="ROR297" s="80"/>
      <c r="ROS297" s="80"/>
      <c r="ROT297" s="80"/>
      <c r="ROU297" s="80"/>
      <c r="ROV297" s="80"/>
      <c r="ROW297" s="80"/>
      <c r="ROX297" s="80"/>
      <c r="ROY297" s="80"/>
      <c r="ROZ297" s="80"/>
      <c r="RPA297" s="80"/>
      <c r="RPB297" s="80"/>
      <c r="RPC297" s="80"/>
      <c r="RPD297" s="80"/>
      <c r="RPE297" s="80"/>
      <c r="RPF297" s="80"/>
      <c r="RPG297" s="80"/>
      <c r="RPH297" s="80"/>
      <c r="RPI297" s="80"/>
      <c r="RPJ297" s="80"/>
      <c r="RPK297" s="80"/>
      <c r="RPL297" s="80"/>
      <c r="RPM297" s="80"/>
      <c r="RPN297" s="80"/>
      <c r="RPO297" s="80"/>
      <c r="RPP297" s="80"/>
      <c r="RPQ297" s="80"/>
      <c r="RPR297" s="80"/>
      <c r="RPS297" s="80"/>
      <c r="RPT297" s="80"/>
      <c r="RPU297" s="80"/>
      <c r="RPV297" s="80"/>
      <c r="RPW297" s="80"/>
      <c r="RPX297" s="80"/>
      <c r="RPY297" s="80"/>
      <c r="RPZ297" s="80"/>
      <c r="RQA297" s="80"/>
      <c r="RQB297" s="80"/>
      <c r="RQC297" s="80"/>
      <c r="RQD297" s="80"/>
      <c r="RQE297" s="80"/>
      <c r="RQF297" s="80"/>
      <c r="RQG297" s="80"/>
      <c r="RQH297" s="80"/>
      <c r="RQI297" s="80"/>
      <c r="RQJ297" s="80"/>
      <c r="RQK297" s="80"/>
      <c r="RQL297" s="80"/>
      <c r="RQM297" s="80"/>
      <c r="RQN297" s="80"/>
      <c r="RQO297" s="80"/>
      <c r="RQP297" s="80"/>
      <c r="RQQ297" s="80"/>
      <c r="RQR297" s="80"/>
      <c r="RQS297" s="80"/>
      <c r="RQT297" s="80"/>
      <c r="RQU297" s="80"/>
      <c r="RQV297" s="80"/>
      <c r="RQW297" s="80"/>
      <c r="RQX297" s="80"/>
      <c r="RQY297" s="80"/>
      <c r="RQZ297" s="80"/>
      <c r="RRA297" s="80"/>
      <c r="RRB297" s="80"/>
      <c r="RRC297" s="80"/>
      <c r="RRD297" s="80"/>
      <c r="RRE297" s="80"/>
      <c r="RRF297" s="80"/>
      <c r="RRG297" s="80"/>
      <c r="RRH297" s="80"/>
      <c r="RRI297" s="80"/>
      <c r="RRJ297" s="80"/>
      <c r="RRK297" s="80"/>
      <c r="RRL297" s="80"/>
      <c r="RRM297" s="80"/>
      <c r="RRN297" s="80"/>
      <c r="RRO297" s="80"/>
      <c r="RRP297" s="80"/>
      <c r="RRQ297" s="80"/>
      <c r="RRR297" s="80"/>
      <c r="RRS297" s="80"/>
      <c r="RRT297" s="80"/>
      <c r="RRU297" s="80"/>
      <c r="RRV297" s="80"/>
      <c r="RRW297" s="80"/>
      <c r="RRX297" s="80"/>
      <c r="RRY297" s="80"/>
      <c r="RRZ297" s="80"/>
      <c r="RSA297" s="80"/>
      <c r="RSB297" s="80"/>
      <c r="RSC297" s="80"/>
      <c r="RSD297" s="80"/>
      <c r="RSE297" s="80"/>
      <c r="RSF297" s="80"/>
      <c r="RSG297" s="80"/>
      <c r="RSH297" s="80"/>
      <c r="RSI297" s="80"/>
      <c r="RSJ297" s="80"/>
      <c r="RSK297" s="80"/>
      <c r="RSL297" s="80"/>
      <c r="RSM297" s="80"/>
      <c r="RSN297" s="80"/>
      <c r="RSO297" s="80"/>
      <c r="RSP297" s="80"/>
      <c r="RSQ297" s="80"/>
      <c r="RSR297" s="80"/>
      <c r="RSS297" s="80"/>
      <c r="RST297" s="80"/>
      <c r="RSU297" s="80"/>
      <c r="RSV297" s="80"/>
      <c r="RSW297" s="80"/>
      <c r="RSX297" s="80"/>
      <c r="RSY297" s="80"/>
      <c r="RSZ297" s="80"/>
      <c r="RTA297" s="80"/>
      <c r="RTB297" s="80"/>
      <c r="RTC297" s="80"/>
      <c r="RTD297" s="80"/>
      <c r="RTE297" s="80"/>
      <c r="RTF297" s="80"/>
      <c r="RTG297" s="80"/>
      <c r="RTH297" s="80"/>
      <c r="RTI297" s="80"/>
      <c r="RTJ297" s="80"/>
      <c r="RTK297" s="80"/>
      <c r="RTL297" s="80"/>
      <c r="RTM297" s="80"/>
      <c r="RTN297" s="80"/>
      <c r="RTO297" s="80"/>
      <c r="RTP297" s="80"/>
      <c r="RTQ297" s="80"/>
      <c r="RTR297" s="80"/>
      <c r="RTS297" s="80"/>
      <c r="RTT297" s="80"/>
      <c r="RTU297" s="80"/>
      <c r="RTV297" s="80"/>
      <c r="RTW297" s="80"/>
      <c r="RTX297" s="80"/>
      <c r="RTY297" s="80"/>
      <c r="RTZ297" s="80"/>
      <c r="RUA297" s="80"/>
      <c r="RUB297" s="80"/>
      <c r="RUC297" s="80"/>
      <c r="RUD297" s="80"/>
      <c r="RUE297" s="80"/>
      <c r="RUF297" s="80"/>
      <c r="RUG297" s="80"/>
      <c r="RUH297" s="80"/>
      <c r="RUI297" s="80"/>
      <c r="RUJ297" s="80"/>
      <c r="RUK297" s="80"/>
      <c r="RUL297" s="80"/>
      <c r="RUM297" s="80"/>
      <c r="RUN297" s="80"/>
      <c r="RUO297" s="80"/>
      <c r="RUP297" s="80"/>
      <c r="RUQ297" s="80"/>
      <c r="RUR297" s="80"/>
      <c r="RUS297" s="80"/>
      <c r="RUT297" s="80"/>
      <c r="RUU297" s="80"/>
      <c r="RUV297" s="80"/>
      <c r="RUW297" s="80"/>
      <c r="RUX297" s="80"/>
      <c r="RUY297" s="80"/>
      <c r="RUZ297" s="80"/>
      <c r="RVA297" s="80"/>
      <c r="RVB297" s="80"/>
      <c r="RVC297" s="80"/>
      <c r="RVD297" s="80"/>
      <c r="RVE297" s="80"/>
      <c r="RVF297" s="80"/>
      <c r="RVG297" s="80"/>
      <c r="RVH297" s="80"/>
      <c r="RVI297" s="80"/>
      <c r="RVJ297" s="80"/>
      <c r="RVK297" s="80"/>
      <c r="RVL297" s="80"/>
      <c r="RVM297" s="80"/>
      <c r="RVN297" s="80"/>
      <c r="RVO297" s="80"/>
      <c r="RVP297" s="80"/>
      <c r="RVQ297" s="80"/>
      <c r="RVR297" s="80"/>
      <c r="RVS297" s="80"/>
      <c r="RVT297" s="80"/>
      <c r="RVU297" s="80"/>
      <c r="RVV297" s="80"/>
      <c r="RVW297" s="80"/>
      <c r="RVX297" s="80"/>
      <c r="RVY297" s="80"/>
      <c r="RVZ297" s="80"/>
      <c r="RWA297" s="80"/>
      <c r="RWB297" s="80"/>
      <c r="RWC297" s="80"/>
      <c r="RWD297" s="80"/>
      <c r="RWE297" s="80"/>
      <c r="RWF297" s="80"/>
      <c r="RWG297" s="80"/>
      <c r="RWH297" s="80"/>
      <c r="RWI297" s="80"/>
      <c r="RWJ297" s="80"/>
      <c r="RWK297" s="80"/>
      <c r="RWL297" s="80"/>
      <c r="RWM297" s="80"/>
      <c r="RWN297" s="80"/>
      <c r="RWO297" s="80"/>
      <c r="RWP297" s="80"/>
      <c r="RWQ297" s="80"/>
      <c r="RWR297" s="80"/>
      <c r="RWS297" s="80"/>
      <c r="RWT297" s="80"/>
      <c r="RWU297" s="80"/>
      <c r="RWV297" s="80"/>
      <c r="RWW297" s="80"/>
      <c r="RWX297" s="80"/>
      <c r="RWY297" s="80"/>
      <c r="RWZ297" s="80"/>
      <c r="RXA297" s="80"/>
      <c r="RXB297" s="80"/>
      <c r="RXC297" s="80"/>
      <c r="RXD297" s="80"/>
      <c r="RXE297" s="80"/>
      <c r="RXF297" s="80"/>
      <c r="RXG297" s="80"/>
      <c r="RXH297" s="80"/>
      <c r="RXI297" s="80"/>
      <c r="RXJ297" s="80"/>
      <c r="RXK297" s="80"/>
      <c r="RXL297" s="80"/>
      <c r="RXM297" s="80"/>
      <c r="RXN297" s="80"/>
      <c r="RXO297" s="80"/>
      <c r="RXP297" s="80"/>
      <c r="RXQ297" s="80"/>
      <c r="RXR297" s="80"/>
      <c r="RXS297" s="80"/>
      <c r="RXT297" s="80"/>
      <c r="RXU297" s="80"/>
      <c r="RXV297" s="80"/>
      <c r="RXW297" s="80"/>
      <c r="RXX297" s="80"/>
      <c r="RXY297" s="80"/>
      <c r="RXZ297" s="80"/>
      <c r="RYA297" s="80"/>
      <c r="RYB297" s="80"/>
      <c r="RYC297" s="80"/>
      <c r="RYD297" s="80"/>
      <c r="RYE297" s="80"/>
      <c r="RYF297" s="80"/>
      <c r="RYG297" s="80"/>
      <c r="RYH297" s="80"/>
      <c r="RYI297" s="80"/>
      <c r="RYJ297" s="80"/>
      <c r="RYK297" s="80"/>
      <c r="RYL297" s="80"/>
      <c r="RYM297" s="80"/>
      <c r="RYN297" s="80"/>
      <c r="RYO297" s="80"/>
      <c r="RYP297" s="80"/>
      <c r="RYQ297" s="80"/>
      <c r="RYR297" s="80"/>
      <c r="RYS297" s="80"/>
      <c r="RYT297" s="80"/>
      <c r="RYU297" s="80"/>
      <c r="RYV297" s="80"/>
      <c r="RYW297" s="80"/>
      <c r="RYX297" s="80"/>
      <c r="RYY297" s="80"/>
      <c r="RYZ297" s="80"/>
      <c r="RZA297" s="80"/>
      <c r="RZB297" s="80"/>
      <c r="RZC297" s="80"/>
      <c r="RZD297" s="80"/>
      <c r="RZE297" s="80"/>
      <c r="RZF297" s="80"/>
      <c r="RZG297" s="80"/>
      <c r="RZH297" s="80"/>
      <c r="RZI297" s="80"/>
      <c r="RZJ297" s="80"/>
      <c r="RZK297" s="80"/>
      <c r="RZL297" s="80"/>
      <c r="RZM297" s="80"/>
      <c r="RZN297" s="80"/>
      <c r="RZO297" s="80"/>
      <c r="RZP297" s="80"/>
      <c r="RZQ297" s="80"/>
      <c r="RZR297" s="80"/>
      <c r="RZS297" s="80"/>
      <c r="RZT297" s="80"/>
      <c r="RZU297" s="80"/>
      <c r="RZV297" s="80"/>
      <c r="RZW297" s="80"/>
      <c r="RZX297" s="80"/>
      <c r="RZY297" s="80"/>
      <c r="RZZ297" s="80"/>
      <c r="SAA297" s="80"/>
      <c r="SAB297" s="80"/>
      <c r="SAC297" s="80"/>
      <c r="SAD297" s="80"/>
      <c r="SAE297" s="80"/>
      <c r="SAF297" s="80"/>
      <c r="SAG297" s="80"/>
      <c r="SAH297" s="80"/>
      <c r="SAI297" s="80"/>
      <c r="SAJ297" s="80"/>
      <c r="SAK297" s="80"/>
      <c r="SAL297" s="80"/>
      <c r="SAM297" s="80"/>
      <c r="SAN297" s="80"/>
      <c r="SAO297" s="80"/>
      <c r="SAP297" s="80"/>
      <c r="SAQ297" s="80"/>
      <c r="SAR297" s="80"/>
      <c r="SAS297" s="80"/>
      <c r="SAT297" s="80"/>
      <c r="SAU297" s="80"/>
      <c r="SAV297" s="80"/>
      <c r="SAW297" s="80"/>
      <c r="SAX297" s="80"/>
      <c r="SAY297" s="80"/>
      <c r="SAZ297" s="80"/>
      <c r="SBA297" s="80"/>
      <c r="SBB297" s="80"/>
      <c r="SBC297" s="80"/>
      <c r="SBD297" s="80"/>
      <c r="SBE297" s="80"/>
      <c r="SBF297" s="80"/>
      <c r="SBG297" s="80"/>
      <c r="SBH297" s="80"/>
      <c r="SBI297" s="80"/>
      <c r="SBJ297" s="80"/>
      <c r="SBK297" s="80"/>
      <c r="SBL297" s="80"/>
      <c r="SBM297" s="80"/>
      <c r="SBN297" s="80"/>
      <c r="SBO297" s="80"/>
      <c r="SBP297" s="80"/>
      <c r="SBQ297" s="80"/>
      <c r="SBR297" s="80"/>
      <c r="SBS297" s="80"/>
      <c r="SBT297" s="80"/>
      <c r="SBU297" s="80"/>
      <c r="SBV297" s="80"/>
      <c r="SBW297" s="80"/>
      <c r="SBX297" s="80"/>
      <c r="SBY297" s="80"/>
      <c r="SBZ297" s="80"/>
      <c r="SCA297" s="80"/>
      <c r="SCB297" s="80"/>
      <c r="SCC297" s="80"/>
      <c r="SCD297" s="80"/>
      <c r="SCE297" s="80"/>
      <c r="SCF297" s="80"/>
      <c r="SCG297" s="80"/>
      <c r="SCH297" s="80"/>
      <c r="SCI297" s="80"/>
      <c r="SCJ297" s="80"/>
      <c r="SCK297" s="80"/>
      <c r="SCL297" s="80"/>
      <c r="SCM297" s="80"/>
      <c r="SCN297" s="80"/>
      <c r="SCO297" s="80"/>
      <c r="SCP297" s="80"/>
      <c r="SCQ297" s="80"/>
      <c r="SCR297" s="80"/>
      <c r="SCS297" s="80"/>
      <c r="SCT297" s="80"/>
      <c r="SCU297" s="80"/>
      <c r="SCV297" s="80"/>
      <c r="SCW297" s="80"/>
      <c r="SCX297" s="80"/>
      <c r="SCY297" s="80"/>
      <c r="SCZ297" s="80"/>
      <c r="SDA297" s="80"/>
      <c r="SDB297" s="80"/>
      <c r="SDC297" s="80"/>
      <c r="SDD297" s="80"/>
      <c r="SDE297" s="80"/>
      <c r="SDF297" s="80"/>
      <c r="SDG297" s="80"/>
      <c r="SDH297" s="80"/>
      <c r="SDI297" s="80"/>
      <c r="SDJ297" s="80"/>
      <c r="SDK297" s="80"/>
      <c r="SDL297" s="80"/>
      <c r="SDM297" s="80"/>
      <c r="SDN297" s="80"/>
      <c r="SDO297" s="80"/>
      <c r="SDP297" s="80"/>
      <c r="SDQ297" s="80"/>
      <c r="SDR297" s="80"/>
      <c r="SDS297" s="80"/>
      <c r="SDT297" s="80"/>
      <c r="SDU297" s="80"/>
      <c r="SDV297" s="80"/>
      <c r="SDW297" s="80"/>
      <c r="SDX297" s="80"/>
      <c r="SDY297" s="80"/>
      <c r="SDZ297" s="80"/>
      <c r="SEA297" s="80"/>
      <c r="SEB297" s="80"/>
      <c r="SEC297" s="80"/>
      <c r="SED297" s="80"/>
      <c r="SEE297" s="80"/>
      <c r="SEF297" s="80"/>
      <c r="SEG297" s="80"/>
      <c r="SEH297" s="80"/>
      <c r="SEI297" s="80"/>
      <c r="SEJ297" s="80"/>
      <c r="SEK297" s="80"/>
      <c r="SEL297" s="80"/>
      <c r="SEM297" s="80"/>
      <c r="SEN297" s="80"/>
      <c r="SEO297" s="80"/>
      <c r="SEP297" s="80"/>
      <c r="SEQ297" s="80"/>
      <c r="SER297" s="80"/>
      <c r="SES297" s="80"/>
      <c r="SET297" s="80"/>
      <c r="SEU297" s="80"/>
      <c r="SEV297" s="80"/>
      <c r="SEW297" s="80"/>
      <c r="SEX297" s="80"/>
      <c r="SEY297" s="80"/>
      <c r="SEZ297" s="80"/>
      <c r="SFA297" s="80"/>
      <c r="SFB297" s="80"/>
      <c r="SFC297" s="80"/>
      <c r="SFD297" s="80"/>
      <c r="SFE297" s="80"/>
      <c r="SFF297" s="80"/>
      <c r="SFG297" s="80"/>
      <c r="SFH297" s="80"/>
      <c r="SFI297" s="80"/>
      <c r="SFJ297" s="80"/>
      <c r="SFK297" s="80"/>
      <c r="SFL297" s="80"/>
      <c r="SFM297" s="80"/>
      <c r="SFN297" s="80"/>
      <c r="SFO297" s="80"/>
      <c r="SFP297" s="80"/>
      <c r="SFQ297" s="80"/>
      <c r="SFR297" s="80"/>
      <c r="SFS297" s="80"/>
      <c r="SFT297" s="80"/>
      <c r="SFU297" s="80"/>
      <c r="SFV297" s="80"/>
      <c r="SFW297" s="80"/>
      <c r="SFX297" s="80"/>
      <c r="SFY297" s="80"/>
      <c r="SFZ297" s="80"/>
      <c r="SGA297" s="80"/>
      <c r="SGB297" s="80"/>
      <c r="SGC297" s="80"/>
      <c r="SGD297" s="80"/>
      <c r="SGE297" s="80"/>
      <c r="SGF297" s="80"/>
      <c r="SGG297" s="80"/>
      <c r="SGH297" s="80"/>
      <c r="SGI297" s="80"/>
      <c r="SGJ297" s="80"/>
      <c r="SGK297" s="80"/>
      <c r="SGL297" s="80"/>
      <c r="SGM297" s="80"/>
      <c r="SGN297" s="80"/>
      <c r="SGO297" s="80"/>
      <c r="SGP297" s="80"/>
      <c r="SGQ297" s="80"/>
      <c r="SGR297" s="80"/>
      <c r="SGS297" s="80"/>
      <c r="SGT297" s="80"/>
      <c r="SGU297" s="80"/>
      <c r="SGV297" s="80"/>
      <c r="SGW297" s="80"/>
      <c r="SGX297" s="80"/>
      <c r="SGY297" s="80"/>
      <c r="SGZ297" s="80"/>
      <c r="SHA297" s="80"/>
      <c r="SHB297" s="80"/>
      <c r="SHC297" s="80"/>
      <c r="SHD297" s="80"/>
      <c r="SHE297" s="80"/>
      <c r="SHF297" s="80"/>
      <c r="SHG297" s="80"/>
      <c r="SHH297" s="80"/>
      <c r="SHI297" s="80"/>
      <c r="SHJ297" s="80"/>
      <c r="SHK297" s="80"/>
      <c r="SHL297" s="80"/>
      <c r="SHM297" s="80"/>
      <c r="SHN297" s="80"/>
      <c r="SHO297" s="80"/>
      <c r="SHP297" s="80"/>
      <c r="SHQ297" s="80"/>
      <c r="SHR297" s="80"/>
      <c r="SHS297" s="80"/>
      <c r="SHT297" s="80"/>
      <c r="SHU297" s="80"/>
      <c r="SHV297" s="80"/>
      <c r="SHW297" s="80"/>
      <c r="SHX297" s="80"/>
      <c r="SHY297" s="80"/>
      <c r="SHZ297" s="80"/>
      <c r="SIA297" s="80"/>
      <c r="SIB297" s="80"/>
      <c r="SIC297" s="80"/>
      <c r="SID297" s="80"/>
      <c r="SIE297" s="80"/>
      <c r="SIF297" s="80"/>
      <c r="SIG297" s="80"/>
      <c r="SIH297" s="80"/>
      <c r="SII297" s="80"/>
      <c r="SIJ297" s="80"/>
      <c r="SIK297" s="80"/>
      <c r="SIL297" s="80"/>
      <c r="SIM297" s="80"/>
      <c r="SIN297" s="80"/>
      <c r="SIO297" s="80"/>
      <c r="SIP297" s="80"/>
      <c r="SIQ297" s="80"/>
      <c r="SIR297" s="80"/>
      <c r="SIS297" s="80"/>
      <c r="SIT297" s="80"/>
      <c r="SIU297" s="80"/>
      <c r="SIV297" s="80"/>
      <c r="SIW297" s="80"/>
      <c r="SIX297" s="80"/>
      <c r="SIY297" s="80"/>
      <c r="SIZ297" s="80"/>
      <c r="SJA297" s="80"/>
      <c r="SJB297" s="80"/>
      <c r="SJC297" s="80"/>
      <c r="SJD297" s="80"/>
      <c r="SJE297" s="80"/>
      <c r="SJF297" s="80"/>
      <c r="SJG297" s="80"/>
      <c r="SJH297" s="80"/>
      <c r="SJI297" s="80"/>
      <c r="SJJ297" s="80"/>
      <c r="SJK297" s="80"/>
      <c r="SJL297" s="80"/>
      <c r="SJM297" s="80"/>
      <c r="SJN297" s="80"/>
      <c r="SJO297" s="80"/>
      <c r="SJP297" s="80"/>
      <c r="SJQ297" s="80"/>
      <c r="SJR297" s="80"/>
      <c r="SJS297" s="80"/>
      <c r="SJT297" s="80"/>
      <c r="SJU297" s="80"/>
      <c r="SJV297" s="80"/>
      <c r="SJW297" s="80"/>
      <c r="SJX297" s="80"/>
      <c r="SJY297" s="80"/>
      <c r="SJZ297" s="80"/>
      <c r="SKA297" s="80"/>
      <c r="SKB297" s="80"/>
      <c r="SKC297" s="80"/>
      <c r="SKD297" s="80"/>
      <c r="SKE297" s="80"/>
      <c r="SKF297" s="80"/>
      <c r="SKG297" s="80"/>
      <c r="SKH297" s="80"/>
      <c r="SKI297" s="80"/>
      <c r="SKJ297" s="80"/>
      <c r="SKK297" s="80"/>
      <c r="SKL297" s="80"/>
      <c r="SKM297" s="80"/>
      <c r="SKN297" s="80"/>
      <c r="SKO297" s="80"/>
      <c r="SKP297" s="80"/>
      <c r="SKQ297" s="80"/>
      <c r="SKR297" s="80"/>
      <c r="SKS297" s="80"/>
      <c r="SKT297" s="80"/>
      <c r="SKU297" s="80"/>
      <c r="SKV297" s="80"/>
      <c r="SKW297" s="80"/>
      <c r="SKX297" s="80"/>
      <c r="SKY297" s="80"/>
      <c r="SKZ297" s="80"/>
      <c r="SLA297" s="80"/>
      <c r="SLB297" s="80"/>
      <c r="SLC297" s="80"/>
      <c r="SLD297" s="80"/>
      <c r="SLE297" s="80"/>
      <c r="SLF297" s="80"/>
      <c r="SLG297" s="80"/>
      <c r="SLH297" s="80"/>
      <c r="SLI297" s="80"/>
      <c r="SLJ297" s="80"/>
      <c r="SLK297" s="80"/>
      <c r="SLL297" s="80"/>
      <c r="SLM297" s="80"/>
      <c r="SLN297" s="80"/>
      <c r="SLO297" s="80"/>
      <c r="SLP297" s="80"/>
      <c r="SLQ297" s="80"/>
      <c r="SLR297" s="80"/>
      <c r="SLS297" s="80"/>
      <c r="SLT297" s="80"/>
      <c r="SLU297" s="80"/>
      <c r="SLV297" s="80"/>
      <c r="SLW297" s="80"/>
      <c r="SLX297" s="80"/>
      <c r="SLY297" s="80"/>
      <c r="SLZ297" s="80"/>
      <c r="SMA297" s="80"/>
      <c r="SMB297" s="80"/>
      <c r="SMC297" s="80"/>
      <c r="SMD297" s="80"/>
      <c r="SME297" s="80"/>
      <c r="SMF297" s="80"/>
      <c r="SMG297" s="80"/>
      <c r="SMH297" s="80"/>
      <c r="SMI297" s="80"/>
      <c r="SMJ297" s="80"/>
      <c r="SMK297" s="80"/>
      <c r="SML297" s="80"/>
      <c r="SMM297" s="80"/>
      <c r="SMN297" s="80"/>
      <c r="SMO297" s="80"/>
      <c r="SMP297" s="80"/>
      <c r="SMQ297" s="80"/>
      <c r="SMR297" s="80"/>
      <c r="SMS297" s="80"/>
      <c r="SMT297" s="80"/>
      <c r="SMU297" s="80"/>
      <c r="SMV297" s="80"/>
      <c r="SMW297" s="80"/>
      <c r="SMX297" s="80"/>
      <c r="SMY297" s="80"/>
      <c r="SMZ297" s="80"/>
      <c r="SNA297" s="80"/>
      <c r="SNB297" s="80"/>
      <c r="SNC297" s="80"/>
      <c r="SND297" s="80"/>
      <c r="SNE297" s="80"/>
      <c r="SNF297" s="80"/>
      <c r="SNG297" s="80"/>
      <c r="SNH297" s="80"/>
      <c r="SNI297" s="80"/>
      <c r="SNJ297" s="80"/>
      <c r="SNK297" s="80"/>
      <c r="SNL297" s="80"/>
      <c r="SNM297" s="80"/>
      <c r="SNN297" s="80"/>
      <c r="SNO297" s="80"/>
      <c r="SNP297" s="80"/>
      <c r="SNQ297" s="80"/>
      <c r="SNR297" s="80"/>
      <c r="SNS297" s="80"/>
      <c r="SNT297" s="80"/>
      <c r="SNU297" s="80"/>
      <c r="SNV297" s="80"/>
      <c r="SNW297" s="80"/>
      <c r="SNX297" s="80"/>
      <c r="SNY297" s="80"/>
      <c r="SNZ297" s="80"/>
      <c r="SOA297" s="80"/>
      <c r="SOB297" s="80"/>
      <c r="SOC297" s="80"/>
      <c r="SOD297" s="80"/>
      <c r="SOE297" s="80"/>
      <c r="SOF297" s="80"/>
      <c r="SOG297" s="80"/>
      <c r="SOH297" s="80"/>
      <c r="SOI297" s="80"/>
      <c r="SOJ297" s="80"/>
      <c r="SOK297" s="80"/>
      <c r="SOL297" s="80"/>
      <c r="SOM297" s="80"/>
      <c r="SON297" s="80"/>
      <c r="SOO297" s="80"/>
      <c r="SOP297" s="80"/>
      <c r="SOQ297" s="80"/>
      <c r="SOR297" s="80"/>
      <c r="SOS297" s="80"/>
      <c r="SOT297" s="80"/>
      <c r="SOU297" s="80"/>
      <c r="SOV297" s="80"/>
      <c r="SOW297" s="80"/>
      <c r="SOX297" s="80"/>
      <c r="SOY297" s="80"/>
      <c r="SOZ297" s="80"/>
      <c r="SPA297" s="80"/>
      <c r="SPB297" s="80"/>
      <c r="SPC297" s="80"/>
      <c r="SPD297" s="80"/>
      <c r="SPE297" s="80"/>
      <c r="SPF297" s="80"/>
      <c r="SPG297" s="80"/>
      <c r="SPH297" s="80"/>
      <c r="SPI297" s="80"/>
      <c r="SPJ297" s="80"/>
      <c r="SPK297" s="80"/>
      <c r="SPL297" s="80"/>
      <c r="SPM297" s="80"/>
      <c r="SPN297" s="80"/>
      <c r="SPO297" s="80"/>
      <c r="SPP297" s="80"/>
      <c r="SPQ297" s="80"/>
      <c r="SPR297" s="80"/>
      <c r="SPS297" s="80"/>
      <c r="SPT297" s="80"/>
      <c r="SPU297" s="80"/>
      <c r="SPV297" s="80"/>
      <c r="SPW297" s="80"/>
      <c r="SPX297" s="80"/>
      <c r="SPY297" s="80"/>
      <c r="SPZ297" s="80"/>
      <c r="SQA297" s="80"/>
      <c r="SQB297" s="80"/>
      <c r="SQC297" s="80"/>
      <c r="SQD297" s="80"/>
      <c r="SQE297" s="80"/>
      <c r="SQF297" s="80"/>
      <c r="SQG297" s="80"/>
      <c r="SQH297" s="80"/>
      <c r="SQI297" s="80"/>
      <c r="SQJ297" s="80"/>
      <c r="SQK297" s="80"/>
      <c r="SQL297" s="80"/>
      <c r="SQM297" s="80"/>
      <c r="SQN297" s="80"/>
      <c r="SQO297" s="80"/>
      <c r="SQP297" s="80"/>
      <c r="SQQ297" s="80"/>
      <c r="SQR297" s="80"/>
      <c r="SQS297" s="80"/>
      <c r="SQT297" s="80"/>
      <c r="SQU297" s="80"/>
      <c r="SQV297" s="80"/>
      <c r="SQW297" s="80"/>
      <c r="SQX297" s="80"/>
      <c r="SQY297" s="80"/>
      <c r="SQZ297" s="80"/>
      <c r="SRA297" s="80"/>
      <c r="SRB297" s="80"/>
      <c r="SRC297" s="80"/>
      <c r="SRD297" s="80"/>
      <c r="SRE297" s="80"/>
      <c r="SRF297" s="80"/>
      <c r="SRG297" s="80"/>
      <c r="SRH297" s="80"/>
      <c r="SRI297" s="80"/>
      <c r="SRJ297" s="80"/>
      <c r="SRK297" s="80"/>
      <c r="SRL297" s="80"/>
      <c r="SRM297" s="80"/>
      <c r="SRN297" s="80"/>
      <c r="SRO297" s="80"/>
      <c r="SRP297" s="80"/>
      <c r="SRQ297" s="80"/>
      <c r="SRR297" s="80"/>
      <c r="SRS297" s="80"/>
      <c r="SRT297" s="80"/>
      <c r="SRU297" s="80"/>
      <c r="SRV297" s="80"/>
      <c r="SRW297" s="80"/>
      <c r="SRX297" s="80"/>
      <c r="SRY297" s="80"/>
      <c r="SRZ297" s="80"/>
      <c r="SSA297" s="80"/>
      <c r="SSB297" s="80"/>
      <c r="SSC297" s="80"/>
      <c r="SSD297" s="80"/>
      <c r="SSE297" s="80"/>
      <c r="SSF297" s="80"/>
      <c r="SSG297" s="80"/>
      <c r="SSH297" s="80"/>
      <c r="SSI297" s="80"/>
      <c r="SSJ297" s="80"/>
      <c r="SSK297" s="80"/>
      <c r="SSL297" s="80"/>
      <c r="SSM297" s="80"/>
      <c r="SSN297" s="80"/>
      <c r="SSO297" s="80"/>
      <c r="SSP297" s="80"/>
      <c r="SSQ297" s="80"/>
      <c r="SSR297" s="80"/>
      <c r="SSS297" s="80"/>
      <c r="SST297" s="80"/>
      <c r="SSU297" s="80"/>
      <c r="SSV297" s="80"/>
      <c r="SSW297" s="80"/>
      <c r="SSX297" s="80"/>
      <c r="SSY297" s="80"/>
      <c r="SSZ297" s="80"/>
      <c r="STA297" s="80"/>
      <c r="STB297" s="80"/>
      <c r="STC297" s="80"/>
      <c r="STD297" s="80"/>
      <c r="STE297" s="80"/>
      <c r="STF297" s="80"/>
      <c r="STG297" s="80"/>
      <c r="STH297" s="80"/>
      <c r="STI297" s="80"/>
      <c r="STJ297" s="80"/>
      <c r="STK297" s="80"/>
      <c r="STL297" s="80"/>
      <c r="STM297" s="80"/>
      <c r="STN297" s="80"/>
      <c r="STO297" s="80"/>
      <c r="STP297" s="80"/>
      <c r="STQ297" s="80"/>
      <c r="STR297" s="80"/>
      <c r="STS297" s="80"/>
      <c r="STT297" s="80"/>
      <c r="STU297" s="80"/>
      <c r="STV297" s="80"/>
      <c r="STW297" s="80"/>
      <c r="STX297" s="80"/>
      <c r="STY297" s="80"/>
      <c r="STZ297" s="80"/>
      <c r="SUA297" s="80"/>
      <c r="SUB297" s="80"/>
      <c r="SUC297" s="80"/>
      <c r="SUD297" s="80"/>
      <c r="SUE297" s="80"/>
      <c r="SUF297" s="80"/>
      <c r="SUG297" s="80"/>
      <c r="SUH297" s="80"/>
      <c r="SUI297" s="80"/>
      <c r="SUJ297" s="80"/>
      <c r="SUK297" s="80"/>
      <c r="SUL297" s="80"/>
      <c r="SUM297" s="80"/>
      <c r="SUN297" s="80"/>
      <c r="SUO297" s="80"/>
      <c r="SUP297" s="80"/>
      <c r="SUQ297" s="80"/>
      <c r="SUR297" s="80"/>
      <c r="SUS297" s="80"/>
      <c r="SUT297" s="80"/>
      <c r="SUU297" s="80"/>
      <c r="SUV297" s="80"/>
      <c r="SUW297" s="80"/>
      <c r="SUX297" s="80"/>
      <c r="SUY297" s="80"/>
      <c r="SUZ297" s="80"/>
      <c r="SVA297" s="80"/>
      <c r="SVB297" s="80"/>
      <c r="SVC297" s="80"/>
      <c r="SVD297" s="80"/>
      <c r="SVE297" s="80"/>
      <c r="SVF297" s="80"/>
      <c r="SVG297" s="80"/>
      <c r="SVH297" s="80"/>
      <c r="SVI297" s="80"/>
      <c r="SVJ297" s="80"/>
      <c r="SVK297" s="80"/>
      <c r="SVL297" s="80"/>
      <c r="SVM297" s="80"/>
      <c r="SVN297" s="80"/>
      <c r="SVO297" s="80"/>
      <c r="SVP297" s="80"/>
      <c r="SVQ297" s="80"/>
      <c r="SVR297" s="80"/>
      <c r="SVS297" s="80"/>
      <c r="SVT297" s="80"/>
      <c r="SVU297" s="80"/>
      <c r="SVV297" s="80"/>
      <c r="SVW297" s="80"/>
      <c r="SVX297" s="80"/>
      <c r="SVY297" s="80"/>
      <c r="SVZ297" s="80"/>
      <c r="SWA297" s="80"/>
      <c r="SWB297" s="80"/>
      <c r="SWC297" s="80"/>
      <c r="SWD297" s="80"/>
      <c r="SWE297" s="80"/>
      <c r="SWF297" s="80"/>
      <c r="SWG297" s="80"/>
      <c r="SWH297" s="80"/>
      <c r="SWI297" s="80"/>
      <c r="SWJ297" s="80"/>
      <c r="SWK297" s="80"/>
      <c r="SWL297" s="80"/>
      <c r="SWM297" s="80"/>
      <c r="SWN297" s="80"/>
      <c r="SWO297" s="80"/>
      <c r="SWP297" s="80"/>
      <c r="SWQ297" s="80"/>
      <c r="SWR297" s="80"/>
      <c r="SWS297" s="80"/>
      <c r="SWT297" s="80"/>
      <c r="SWU297" s="80"/>
      <c r="SWV297" s="80"/>
      <c r="SWW297" s="80"/>
      <c r="SWX297" s="80"/>
      <c r="SWY297" s="80"/>
      <c r="SWZ297" s="80"/>
      <c r="SXA297" s="80"/>
      <c r="SXB297" s="80"/>
      <c r="SXC297" s="80"/>
      <c r="SXD297" s="80"/>
      <c r="SXE297" s="80"/>
      <c r="SXF297" s="80"/>
      <c r="SXG297" s="80"/>
      <c r="SXH297" s="80"/>
      <c r="SXI297" s="80"/>
      <c r="SXJ297" s="80"/>
      <c r="SXK297" s="80"/>
      <c r="SXL297" s="80"/>
      <c r="SXM297" s="80"/>
      <c r="SXN297" s="80"/>
      <c r="SXO297" s="80"/>
      <c r="SXP297" s="80"/>
      <c r="SXQ297" s="80"/>
      <c r="SXR297" s="80"/>
      <c r="SXS297" s="80"/>
      <c r="SXT297" s="80"/>
      <c r="SXU297" s="80"/>
      <c r="SXV297" s="80"/>
      <c r="SXW297" s="80"/>
      <c r="SXX297" s="80"/>
      <c r="SXY297" s="80"/>
      <c r="SXZ297" s="80"/>
      <c r="SYA297" s="80"/>
      <c r="SYB297" s="80"/>
      <c r="SYC297" s="80"/>
      <c r="SYD297" s="80"/>
      <c r="SYE297" s="80"/>
      <c r="SYF297" s="80"/>
      <c r="SYG297" s="80"/>
      <c r="SYH297" s="80"/>
      <c r="SYI297" s="80"/>
      <c r="SYJ297" s="80"/>
      <c r="SYK297" s="80"/>
      <c r="SYL297" s="80"/>
      <c r="SYM297" s="80"/>
      <c r="SYN297" s="80"/>
      <c r="SYO297" s="80"/>
      <c r="SYP297" s="80"/>
      <c r="SYQ297" s="80"/>
      <c r="SYR297" s="80"/>
      <c r="SYS297" s="80"/>
      <c r="SYT297" s="80"/>
      <c r="SYU297" s="80"/>
      <c r="SYV297" s="80"/>
      <c r="SYW297" s="80"/>
      <c r="SYX297" s="80"/>
      <c r="SYY297" s="80"/>
      <c r="SYZ297" s="80"/>
      <c r="SZA297" s="80"/>
      <c r="SZB297" s="80"/>
      <c r="SZC297" s="80"/>
      <c r="SZD297" s="80"/>
      <c r="SZE297" s="80"/>
      <c r="SZF297" s="80"/>
      <c r="SZG297" s="80"/>
      <c r="SZH297" s="80"/>
      <c r="SZI297" s="80"/>
      <c r="SZJ297" s="80"/>
      <c r="SZK297" s="80"/>
      <c r="SZL297" s="80"/>
      <c r="SZM297" s="80"/>
      <c r="SZN297" s="80"/>
      <c r="SZO297" s="80"/>
      <c r="SZP297" s="80"/>
      <c r="SZQ297" s="80"/>
      <c r="SZR297" s="80"/>
      <c r="SZS297" s="80"/>
      <c r="SZT297" s="80"/>
      <c r="SZU297" s="80"/>
      <c r="SZV297" s="80"/>
      <c r="SZW297" s="80"/>
      <c r="SZX297" s="80"/>
      <c r="SZY297" s="80"/>
      <c r="SZZ297" s="80"/>
      <c r="TAA297" s="80"/>
      <c r="TAB297" s="80"/>
      <c r="TAC297" s="80"/>
      <c r="TAD297" s="80"/>
      <c r="TAE297" s="80"/>
      <c r="TAF297" s="80"/>
      <c r="TAG297" s="80"/>
      <c r="TAH297" s="80"/>
      <c r="TAI297" s="80"/>
      <c r="TAJ297" s="80"/>
      <c r="TAK297" s="80"/>
      <c r="TAL297" s="80"/>
      <c r="TAM297" s="80"/>
      <c r="TAN297" s="80"/>
      <c r="TAO297" s="80"/>
      <c r="TAP297" s="80"/>
      <c r="TAQ297" s="80"/>
      <c r="TAR297" s="80"/>
      <c r="TAS297" s="80"/>
      <c r="TAT297" s="80"/>
      <c r="TAU297" s="80"/>
      <c r="TAV297" s="80"/>
      <c r="TAW297" s="80"/>
      <c r="TAX297" s="80"/>
      <c r="TAY297" s="80"/>
      <c r="TAZ297" s="80"/>
      <c r="TBA297" s="80"/>
      <c r="TBB297" s="80"/>
      <c r="TBC297" s="80"/>
      <c r="TBD297" s="80"/>
      <c r="TBE297" s="80"/>
      <c r="TBF297" s="80"/>
      <c r="TBG297" s="80"/>
      <c r="TBH297" s="80"/>
      <c r="TBI297" s="80"/>
      <c r="TBJ297" s="80"/>
      <c r="TBK297" s="80"/>
      <c r="TBL297" s="80"/>
      <c r="TBM297" s="80"/>
      <c r="TBN297" s="80"/>
      <c r="TBO297" s="80"/>
      <c r="TBP297" s="80"/>
      <c r="TBQ297" s="80"/>
      <c r="TBR297" s="80"/>
      <c r="TBS297" s="80"/>
      <c r="TBT297" s="80"/>
      <c r="TBU297" s="80"/>
      <c r="TBV297" s="80"/>
      <c r="TBW297" s="80"/>
      <c r="TBX297" s="80"/>
      <c r="TBY297" s="80"/>
      <c r="TBZ297" s="80"/>
      <c r="TCA297" s="80"/>
      <c r="TCB297" s="80"/>
      <c r="TCC297" s="80"/>
      <c r="TCD297" s="80"/>
      <c r="TCE297" s="80"/>
      <c r="TCF297" s="80"/>
      <c r="TCG297" s="80"/>
      <c r="TCH297" s="80"/>
      <c r="TCI297" s="80"/>
      <c r="TCJ297" s="80"/>
      <c r="TCK297" s="80"/>
      <c r="TCL297" s="80"/>
      <c r="TCM297" s="80"/>
      <c r="TCN297" s="80"/>
      <c r="TCO297" s="80"/>
      <c r="TCP297" s="80"/>
      <c r="TCQ297" s="80"/>
      <c r="TCR297" s="80"/>
      <c r="TCS297" s="80"/>
      <c r="TCT297" s="80"/>
      <c r="TCU297" s="80"/>
      <c r="TCV297" s="80"/>
      <c r="TCW297" s="80"/>
      <c r="TCX297" s="80"/>
      <c r="TCY297" s="80"/>
      <c r="TCZ297" s="80"/>
      <c r="TDA297" s="80"/>
      <c r="TDB297" s="80"/>
      <c r="TDC297" s="80"/>
      <c r="TDD297" s="80"/>
      <c r="TDE297" s="80"/>
      <c r="TDF297" s="80"/>
      <c r="TDG297" s="80"/>
      <c r="TDH297" s="80"/>
      <c r="TDI297" s="80"/>
      <c r="TDJ297" s="80"/>
      <c r="TDK297" s="80"/>
      <c r="TDL297" s="80"/>
      <c r="TDM297" s="80"/>
      <c r="TDN297" s="80"/>
      <c r="TDO297" s="80"/>
      <c r="TDP297" s="80"/>
      <c r="TDQ297" s="80"/>
      <c r="TDR297" s="80"/>
      <c r="TDS297" s="80"/>
      <c r="TDT297" s="80"/>
      <c r="TDU297" s="80"/>
      <c r="TDV297" s="80"/>
      <c r="TDW297" s="80"/>
      <c r="TDX297" s="80"/>
      <c r="TDY297" s="80"/>
      <c r="TDZ297" s="80"/>
      <c r="TEA297" s="80"/>
      <c r="TEB297" s="80"/>
      <c r="TEC297" s="80"/>
      <c r="TED297" s="80"/>
      <c r="TEE297" s="80"/>
      <c r="TEF297" s="80"/>
      <c r="TEG297" s="80"/>
      <c r="TEH297" s="80"/>
      <c r="TEI297" s="80"/>
      <c r="TEJ297" s="80"/>
      <c r="TEK297" s="80"/>
      <c r="TEL297" s="80"/>
      <c r="TEM297" s="80"/>
      <c r="TEN297" s="80"/>
      <c r="TEO297" s="80"/>
      <c r="TEP297" s="80"/>
      <c r="TEQ297" s="80"/>
      <c r="TER297" s="80"/>
      <c r="TES297" s="80"/>
      <c r="TET297" s="80"/>
      <c r="TEU297" s="80"/>
      <c r="TEV297" s="80"/>
      <c r="TEW297" s="80"/>
      <c r="TEX297" s="80"/>
      <c r="TEY297" s="80"/>
      <c r="TEZ297" s="80"/>
      <c r="TFA297" s="80"/>
      <c r="TFB297" s="80"/>
      <c r="TFC297" s="80"/>
      <c r="TFD297" s="80"/>
      <c r="TFE297" s="80"/>
      <c r="TFF297" s="80"/>
      <c r="TFG297" s="80"/>
      <c r="TFH297" s="80"/>
      <c r="TFI297" s="80"/>
      <c r="TFJ297" s="80"/>
      <c r="TFK297" s="80"/>
      <c r="TFL297" s="80"/>
      <c r="TFM297" s="80"/>
      <c r="TFN297" s="80"/>
      <c r="TFO297" s="80"/>
      <c r="TFP297" s="80"/>
      <c r="TFQ297" s="80"/>
      <c r="TFR297" s="80"/>
      <c r="TFS297" s="80"/>
      <c r="TFT297" s="80"/>
      <c r="TFU297" s="80"/>
      <c r="TFV297" s="80"/>
      <c r="TFW297" s="80"/>
      <c r="TFX297" s="80"/>
      <c r="TFY297" s="80"/>
      <c r="TFZ297" s="80"/>
      <c r="TGA297" s="80"/>
      <c r="TGB297" s="80"/>
      <c r="TGC297" s="80"/>
      <c r="TGD297" s="80"/>
      <c r="TGE297" s="80"/>
      <c r="TGF297" s="80"/>
      <c r="TGG297" s="80"/>
      <c r="TGH297" s="80"/>
      <c r="TGI297" s="80"/>
      <c r="TGJ297" s="80"/>
      <c r="TGK297" s="80"/>
      <c r="TGL297" s="80"/>
      <c r="TGM297" s="80"/>
      <c r="TGN297" s="80"/>
      <c r="TGO297" s="80"/>
      <c r="TGP297" s="80"/>
      <c r="TGQ297" s="80"/>
      <c r="TGR297" s="80"/>
      <c r="TGS297" s="80"/>
      <c r="TGT297" s="80"/>
      <c r="TGU297" s="80"/>
      <c r="TGV297" s="80"/>
      <c r="TGW297" s="80"/>
      <c r="TGX297" s="80"/>
      <c r="TGY297" s="80"/>
      <c r="TGZ297" s="80"/>
      <c r="THA297" s="80"/>
      <c r="THB297" s="80"/>
      <c r="THC297" s="80"/>
      <c r="THD297" s="80"/>
      <c r="THE297" s="80"/>
      <c r="THF297" s="80"/>
      <c r="THG297" s="80"/>
      <c r="THH297" s="80"/>
      <c r="THI297" s="80"/>
      <c r="THJ297" s="80"/>
      <c r="THK297" s="80"/>
      <c r="THL297" s="80"/>
      <c r="THM297" s="80"/>
      <c r="THN297" s="80"/>
      <c r="THO297" s="80"/>
      <c r="THP297" s="80"/>
      <c r="THQ297" s="80"/>
      <c r="THR297" s="80"/>
      <c r="THS297" s="80"/>
      <c r="THT297" s="80"/>
      <c r="THU297" s="80"/>
      <c r="THV297" s="80"/>
      <c r="THW297" s="80"/>
      <c r="THX297" s="80"/>
      <c r="THY297" s="80"/>
      <c r="THZ297" s="80"/>
      <c r="TIA297" s="80"/>
      <c r="TIB297" s="80"/>
      <c r="TIC297" s="80"/>
      <c r="TID297" s="80"/>
      <c r="TIE297" s="80"/>
      <c r="TIF297" s="80"/>
      <c r="TIG297" s="80"/>
      <c r="TIH297" s="80"/>
      <c r="TII297" s="80"/>
      <c r="TIJ297" s="80"/>
      <c r="TIK297" s="80"/>
      <c r="TIL297" s="80"/>
      <c r="TIM297" s="80"/>
      <c r="TIN297" s="80"/>
      <c r="TIO297" s="80"/>
      <c r="TIP297" s="80"/>
      <c r="TIQ297" s="80"/>
      <c r="TIR297" s="80"/>
      <c r="TIS297" s="80"/>
      <c r="TIT297" s="80"/>
      <c r="TIU297" s="80"/>
      <c r="TIV297" s="80"/>
      <c r="TIW297" s="80"/>
      <c r="TIX297" s="80"/>
      <c r="TIY297" s="80"/>
      <c r="TIZ297" s="80"/>
      <c r="TJA297" s="80"/>
      <c r="TJB297" s="80"/>
      <c r="TJC297" s="80"/>
      <c r="TJD297" s="80"/>
      <c r="TJE297" s="80"/>
      <c r="TJF297" s="80"/>
      <c r="TJG297" s="80"/>
      <c r="TJH297" s="80"/>
      <c r="TJI297" s="80"/>
      <c r="TJJ297" s="80"/>
      <c r="TJK297" s="80"/>
      <c r="TJL297" s="80"/>
      <c r="TJM297" s="80"/>
      <c r="TJN297" s="80"/>
      <c r="TJO297" s="80"/>
      <c r="TJP297" s="80"/>
      <c r="TJQ297" s="80"/>
      <c r="TJR297" s="80"/>
      <c r="TJS297" s="80"/>
      <c r="TJT297" s="80"/>
      <c r="TJU297" s="80"/>
      <c r="TJV297" s="80"/>
      <c r="TJW297" s="80"/>
      <c r="TJX297" s="80"/>
      <c r="TJY297" s="80"/>
      <c r="TJZ297" s="80"/>
      <c r="TKA297" s="80"/>
      <c r="TKB297" s="80"/>
      <c r="TKC297" s="80"/>
      <c r="TKD297" s="80"/>
      <c r="TKE297" s="80"/>
      <c r="TKF297" s="80"/>
      <c r="TKG297" s="80"/>
      <c r="TKH297" s="80"/>
      <c r="TKI297" s="80"/>
      <c r="TKJ297" s="80"/>
      <c r="TKK297" s="80"/>
      <c r="TKL297" s="80"/>
      <c r="TKM297" s="80"/>
      <c r="TKN297" s="80"/>
      <c r="TKO297" s="80"/>
      <c r="TKP297" s="80"/>
      <c r="TKQ297" s="80"/>
      <c r="TKR297" s="80"/>
      <c r="TKS297" s="80"/>
      <c r="TKT297" s="80"/>
      <c r="TKU297" s="80"/>
      <c r="TKV297" s="80"/>
      <c r="TKW297" s="80"/>
      <c r="TKX297" s="80"/>
      <c r="TKY297" s="80"/>
      <c r="TKZ297" s="80"/>
      <c r="TLA297" s="80"/>
      <c r="TLB297" s="80"/>
      <c r="TLC297" s="80"/>
      <c r="TLD297" s="80"/>
      <c r="TLE297" s="80"/>
      <c r="TLF297" s="80"/>
      <c r="TLG297" s="80"/>
      <c r="TLH297" s="80"/>
      <c r="TLI297" s="80"/>
      <c r="TLJ297" s="80"/>
      <c r="TLK297" s="80"/>
      <c r="TLL297" s="80"/>
      <c r="TLM297" s="80"/>
      <c r="TLN297" s="80"/>
      <c r="TLO297" s="80"/>
      <c r="TLP297" s="80"/>
      <c r="TLQ297" s="80"/>
      <c r="TLR297" s="80"/>
      <c r="TLS297" s="80"/>
      <c r="TLT297" s="80"/>
      <c r="TLU297" s="80"/>
      <c r="TLV297" s="80"/>
      <c r="TLW297" s="80"/>
      <c r="TLX297" s="80"/>
      <c r="TLY297" s="80"/>
      <c r="TLZ297" s="80"/>
      <c r="TMA297" s="80"/>
      <c r="TMB297" s="80"/>
      <c r="TMC297" s="80"/>
      <c r="TMD297" s="80"/>
      <c r="TME297" s="80"/>
      <c r="TMF297" s="80"/>
      <c r="TMG297" s="80"/>
      <c r="TMH297" s="80"/>
      <c r="TMI297" s="80"/>
      <c r="TMJ297" s="80"/>
      <c r="TMK297" s="80"/>
      <c r="TML297" s="80"/>
      <c r="TMM297" s="80"/>
      <c r="TMN297" s="80"/>
      <c r="TMO297" s="80"/>
      <c r="TMP297" s="80"/>
      <c r="TMQ297" s="80"/>
      <c r="TMR297" s="80"/>
      <c r="TMS297" s="80"/>
      <c r="TMT297" s="80"/>
      <c r="TMU297" s="80"/>
      <c r="TMV297" s="80"/>
      <c r="TMW297" s="80"/>
      <c r="TMX297" s="80"/>
      <c r="TMY297" s="80"/>
      <c r="TMZ297" s="80"/>
      <c r="TNA297" s="80"/>
      <c r="TNB297" s="80"/>
      <c r="TNC297" s="80"/>
      <c r="TND297" s="80"/>
      <c r="TNE297" s="80"/>
      <c r="TNF297" s="80"/>
      <c r="TNG297" s="80"/>
      <c r="TNH297" s="80"/>
      <c r="TNI297" s="80"/>
      <c r="TNJ297" s="80"/>
      <c r="TNK297" s="80"/>
      <c r="TNL297" s="80"/>
      <c r="TNM297" s="80"/>
      <c r="TNN297" s="80"/>
      <c r="TNO297" s="80"/>
      <c r="TNP297" s="80"/>
      <c r="TNQ297" s="80"/>
      <c r="TNR297" s="80"/>
      <c r="TNS297" s="80"/>
      <c r="TNT297" s="80"/>
      <c r="TNU297" s="80"/>
      <c r="TNV297" s="80"/>
      <c r="TNW297" s="80"/>
      <c r="TNX297" s="80"/>
      <c r="TNY297" s="80"/>
      <c r="TNZ297" s="80"/>
      <c r="TOA297" s="80"/>
      <c r="TOB297" s="80"/>
      <c r="TOC297" s="80"/>
      <c r="TOD297" s="80"/>
      <c r="TOE297" s="80"/>
      <c r="TOF297" s="80"/>
      <c r="TOG297" s="80"/>
      <c r="TOH297" s="80"/>
      <c r="TOI297" s="80"/>
      <c r="TOJ297" s="80"/>
      <c r="TOK297" s="80"/>
      <c r="TOL297" s="80"/>
      <c r="TOM297" s="80"/>
      <c r="TON297" s="80"/>
      <c r="TOO297" s="80"/>
      <c r="TOP297" s="80"/>
      <c r="TOQ297" s="80"/>
      <c r="TOR297" s="80"/>
      <c r="TOS297" s="80"/>
      <c r="TOT297" s="80"/>
      <c r="TOU297" s="80"/>
      <c r="TOV297" s="80"/>
      <c r="TOW297" s="80"/>
      <c r="TOX297" s="80"/>
      <c r="TOY297" s="80"/>
      <c r="TOZ297" s="80"/>
      <c r="TPA297" s="80"/>
      <c r="TPB297" s="80"/>
      <c r="TPC297" s="80"/>
      <c r="TPD297" s="80"/>
      <c r="TPE297" s="80"/>
      <c r="TPF297" s="80"/>
      <c r="TPG297" s="80"/>
      <c r="TPH297" s="80"/>
      <c r="TPI297" s="80"/>
      <c r="TPJ297" s="80"/>
      <c r="TPK297" s="80"/>
      <c r="TPL297" s="80"/>
      <c r="TPM297" s="80"/>
      <c r="TPN297" s="80"/>
      <c r="TPO297" s="80"/>
      <c r="TPP297" s="80"/>
      <c r="TPQ297" s="80"/>
      <c r="TPR297" s="80"/>
      <c r="TPS297" s="80"/>
      <c r="TPT297" s="80"/>
      <c r="TPU297" s="80"/>
      <c r="TPV297" s="80"/>
      <c r="TPW297" s="80"/>
      <c r="TPX297" s="80"/>
      <c r="TPY297" s="80"/>
      <c r="TPZ297" s="80"/>
      <c r="TQA297" s="80"/>
      <c r="TQB297" s="80"/>
      <c r="TQC297" s="80"/>
      <c r="TQD297" s="80"/>
      <c r="TQE297" s="80"/>
      <c r="TQF297" s="80"/>
      <c r="TQG297" s="80"/>
      <c r="TQH297" s="80"/>
      <c r="TQI297" s="80"/>
      <c r="TQJ297" s="80"/>
      <c r="TQK297" s="80"/>
      <c r="TQL297" s="80"/>
      <c r="TQM297" s="80"/>
      <c r="TQN297" s="80"/>
      <c r="TQO297" s="80"/>
      <c r="TQP297" s="80"/>
      <c r="TQQ297" s="80"/>
      <c r="TQR297" s="80"/>
      <c r="TQS297" s="80"/>
      <c r="TQT297" s="80"/>
      <c r="TQU297" s="80"/>
      <c r="TQV297" s="80"/>
      <c r="TQW297" s="80"/>
      <c r="TQX297" s="80"/>
      <c r="TQY297" s="80"/>
      <c r="TQZ297" s="80"/>
      <c r="TRA297" s="80"/>
      <c r="TRB297" s="80"/>
      <c r="TRC297" s="80"/>
      <c r="TRD297" s="80"/>
      <c r="TRE297" s="80"/>
      <c r="TRF297" s="80"/>
      <c r="TRG297" s="80"/>
      <c r="TRH297" s="80"/>
      <c r="TRI297" s="80"/>
      <c r="TRJ297" s="80"/>
      <c r="TRK297" s="80"/>
      <c r="TRL297" s="80"/>
      <c r="TRM297" s="80"/>
      <c r="TRN297" s="80"/>
      <c r="TRO297" s="80"/>
      <c r="TRP297" s="80"/>
      <c r="TRQ297" s="80"/>
      <c r="TRR297" s="80"/>
      <c r="TRS297" s="80"/>
      <c r="TRT297" s="80"/>
      <c r="TRU297" s="80"/>
      <c r="TRV297" s="80"/>
      <c r="TRW297" s="80"/>
      <c r="TRX297" s="80"/>
      <c r="TRY297" s="80"/>
      <c r="TRZ297" s="80"/>
      <c r="TSA297" s="80"/>
      <c r="TSB297" s="80"/>
      <c r="TSC297" s="80"/>
      <c r="TSD297" s="80"/>
      <c r="TSE297" s="80"/>
      <c r="TSF297" s="80"/>
      <c r="TSG297" s="80"/>
      <c r="TSH297" s="80"/>
      <c r="TSI297" s="80"/>
      <c r="TSJ297" s="80"/>
      <c r="TSK297" s="80"/>
      <c r="TSL297" s="80"/>
      <c r="TSM297" s="80"/>
      <c r="TSN297" s="80"/>
      <c r="TSO297" s="80"/>
      <c r="TSP297" s="80"/>
      <c r="TSQ297" s="80"/>
      <c r="TSR297" s="80"/>
      <c r="TSS297" s="80"/>
      <c r="TST297" s="80"/>
      <c r="TSU297" s="80"/>
      <c r="TSV297" s="80"/>
      <c r="TSW297" s="80"/>
      <c r="TSX297" s="80"/>
      <c r="TSY297" s="80"/>
      <c r="TSZ297" s="80"/>
      <c r="TTA297" s="80"/>
      <c r="TTB297" s="80"/>
      <c r="TTC297" s="80"/>
      <c r="TTD297" s="80"/>
      <c r="TTE297" s="80"/>
      <c r="TTF297" s="80"/>
      <c r="TTG297" s="80"/>
      <c r="TTH297" s="80"/>
      <c r="TTI297" s="80"/>
      <c r="TTJ297" s="80"/>
      <c r="TTK297" s="80"/>
      <c r="TTL297" s="80"/>
      <c r="TTM297" s="80"/>
      <c r="TTN297" s="80"/>
      <c r="TTO297" s="80"/>
      <c r="TTP297" s="80"/>
      <c r="TTQ297" s="80"/>
      <c r="TTR297" s="80"/>
      <c r="TTS297" s="80"/>
      <c r="TTT297" s="80"/>
      <c r="TTU297" s="80"/>
      <c r="TTV297" s="80"/>
      <c r="TTW297" s="80"/>
      <c r="TTX297" s="80"/>
      <c r="TTY297" s="80"/>
      <c r="TTZ297" s="80"/>
      <c r="TUA297" s="80"/>
      <c r="TUB297" s="80"/>
      <c r="TUC297" s="80"/>
      <c r="TUD297" s="80"/>
      <c r="TUE297" s="80"/>
      <c r="TUF297" s="80"/>
      <c r="TUG297" s="80"/>
      <c r="TUH297" s="80"/>
      <c r="TUI297" s="80"/>
      <c r="TUJ297" s="80"/>
      <c r="TUK297" s="80"/>
      <c r="TUL297" s="80"/>
      <c r="TUM297" s="80"/>
      <c r="TUN297" s="80"/>
      <c r="TUO297" s="80"/>
      <c r="TUP297" s="80"/>
      <c r="TUQ297" s="80"/>
      <c r="TUR297" s="80"/>
      <c r="TUS297" s="80"/>
      <c r="TUT297" s="80"/>
      <c r="TUU297" s="80"/>
      <c r="TUV297" s="80"/>
      <c r="TUW297" s="80"/>
      <c r="TUX297" s="80"/>
      <c r="TUY297" s="80"/>
      <c r="TUZ297" s="80"/>
      <c r="TVA297" s="80"/>
      <c r="TVB297" s="80"/>
      <c r="TVC297" s="80"/>
      <c r="TVD297" s="80"/>
      <c r="TVE297" s="80"/>
      <c r="TVF297" s="80"/>
      <c r="TVG297" s="80"/>
      <c r="TVH297" s="80"/>
      <c r="TVI297" s="80"/>
      <c r="TVJ297" s="80"/>
      <c r="TVK297" s="80"/>
      <c r="TVL297" s="80"/>
      <c r="TVM297" s="80"/>
      <c r="TVN297" s="80"/>
      <c r="TVO297" s="80"/>
      <c r="TVP297" s="80"/>
      <c r="TVQ297" s="80"/>
      <c r="TVR297" s="80"/>
      <c r="TVS297" s="80"/>
      <c r="TVT297" s="80"/>
      <c r="TVU297" s="80"/>
      <c r="TVV297" s="80"/>
      <c r="TVW297" s="80"/>
      <c r="TVX297" s="80"/>
      <c r="TVY297" s="80"/>
      <c r="TVZ297" s="80"/>
      <c r="TWA297" s="80"/>
      <c r="TWB297" s="80"/>
      <c r="TWC297" s="80"/>
      <c r="TWD297" s="80"/>
      <c r="TWE297" s="80"/>
      <c r="TWF297" s="80"/>
      <c r="TWG297" s="80"/>
      <c r="TWH297" s="80"/>
      <c r="TWI297" s="80"/>
      <c r="TWJ297" s="80"/>
      <c r="TWK297" s="80"/>
      <c r="TWL297" s="80"/>
      <c r="TWM297" s="80"/>
      <c r="TWN297" s="80"/>
      <c r="TWO297" s="80"/>
      <c r="TWP297" s="80"/>
      <c r="TWQ297" s="80"/>
      <c r="TWR297" s="80"/>
      <c r="TWS297" s="80"/>
      <c r="TWT297" s="80"/>
      <c r="TWU297" s="80"/>
      <c r="TWV297" s="80"/>
      <c r="TWW297" s="80"/>
      <c r="TWX297" s="80"/>
      <c r="TWY297" s="80"/>
      <c r="TWZ297" s="80"/>
      <c r="TXA297" s="80"/>
      <c r="TXB297" s="80"/>
      <c r="TXC297" s="80"/>
      <c r="TXD297" s="80"/>
      <c r="TXE297" s="80"/>
      <c r="TXF297" s="80"/>
      <c r="TXG297" s="80"/>
      <c r="TXH297" s="80"/>
      <c r="TXI297" s="80"/>
      <c r="TXJ297" s="80"/>
      <c r="TXK297" s="80"/>
      <c r="TXL297" s="80"/>
      <c r="TXM297" s="80"/>
      <c r="TXN297" s="80"/>
      <c r="TXO297" s="80"/>
      <c r="TXP297" s="80"/>
      <c r="TXQ297" s="80"/>
      <c r="TXR297" s="80"/>
      <c r="TXS297" s="80"/>
      <c r="TXT297" s="80"/>
      <c r="TXU297" s="80"/>
      <c r="TXV297" s="80"/>
      <c r="TXW297" s="80"/>
      <c r="TXX297" s="80"/>
      <c r="TXY297" s="80"/>
      <c r="TXZ297" s="80"/>
      <c r="TYA297" s="80"/>
      <c r="TYB297" s="80"/>
      <c r="TYC297" s="80"/>
      <c r="TYD297" s="80"/>
      <c r="TYE297" s="80"/>
      <c r="TYF297" s="80"/>
      <c r="TYG297" s="80"/>
      <c r="TYH297" s="80"/>
      <c r="TYI297" s="80"/>
      <c r="TYJ297" s="80"/>
      <c r="TYK297" s="80"/>
      <c r="TYL297" s="80"/>
      <c r="TYM297" s="80"/>
      <c r="TYN297" s="80"/>
      <c r="TYO297" s="80"/>
      <c r="TYP297" s="80"/>
      <c r="TYQ297" s="80"/>
      <c r="TYR297" s="80"/>
      <c r="TYS297" s="80"/>
      <c r="TYT297" s="80"/>
      <c r="TYU297" s="80"/>
      <c r="TYV297" s="80"/>
      <c r="TYW297" s="80"/>
      <c r="TYX297" s="80"/>
      <c r="TYY297" s="80"/>
      <c r="TYZ297" s="80"/>
      <c r="TZA297" s="80"/>
      <c r="TZB297" s="80"/>
      <c r="TZC297" s="80"/>
      <c r="TZD297" s="80"/>
      <c r="TZE297" s="80"/>
      <c r="TZF297" s="80"/>
      <c r="TZG297" s="80"/>
      <c r="TZH297" s="80"/>
      <c r="TZI297" s="80"/>
      <c r="TZJ297" s="80"/>
      <c r="TZK297" s="80"/>
      <c r="TZL297" s="80"/>
      <c r="TZM297" s="80"/>
      <c r="TZN297" s="80"/>
      <c r="TZO297" s="80"/>
      <c r="TZP297" s="80"/>
      <c r="TZQ297" s="80"/>
      <c r="TZR297" s="80"/>
      <c r="TZS297" s="80"/>
      <c r="TZT297" s="80"/>
      <c r="TZU297" s="80"/>
      <c r="TZV297" s="80"/>
      <c r="TZW297" s="80"/>
      <c r="TZX297" s="80"/>
      <c r="TZY297" s="80"/>
      <c r="TZZ297" s="80"/>
      <c r="UAA297" s="80"/>
      <c r="UAB297" s="80"/>
      <c r="UAC297" s="80"/>
      <c r="UAD297" s="80"/>
      <c r="UAE297" s="80"/>
      <c r="UAF297" s="80"/>
      <c r="UAG297" s="80"/>
      <c r="UAH297" s="80"/>
      <c r="UAI297" s="80"/>
      <c r="UAJ297" s="80"/>
      <c r="UAK297" s="80"/>
      <c r="UAL297" s="80"/>
      <c r="UAM297" s="80"/>
      <c r="UAN297" s="80"/>
      <c r="UAO297" s="80"/>
      <c r="UAP297" s="80"/>
      <c r="UAQ297" s="80"/>
      <c r="UAR297" s="80"/>
      <c r="UAS297" s="80"/>
      <c r="UAT297" s="80"/>
      <c r="UAU297" s="80"/>
      <c r="UAV297" s="80"/>
      <c r="UAW297" s="80"/>
      <c r="UAX297" s="80"/>
      <c r="UAY297" s="80"/>
      <c r="UAZ297" s="80"/>
      <c r="UBA297" s="80"/>
      <c r="UBB297" s="80"/>
      <c r="UBC297" s="80"/>
      <c r="UBD297" s="80"/>
      <c r="UBE297" s="80"/>
      <c r="UBF297" s="80"/>
      <c r="UBG297" s="80"/>
      <c r="UBH297" s="80"/>
      <c r="UBI297" s="80"/>
      <c r="UBJ297" s="80"/>
      <c r="UBK297" s="80"/>
      <c r="UBL297" s="80"/>
      <c r="UBM297" s="80"/>
      <c r="UBN297" s="80"/>
      <c r="UBO297" s="80"/>
      <c r="UBP297" s="80"/>
      <c r="UBQ297" s="80"/>
      <c r="UBR297" s="80"/>
      <c r="UBS297" s="80"/>
      <c r="UBT297" s="80"/>
      <c r="UBU297" s="80"/>
      <c r="UBV297" s="80"/>
      <c r="UBW297" s="80"/>
      <c r="UBX297" s="80"/>
      <c r="UBY297" s="80"/>
      <c r="UBZ297" s="80"/>
      <c r="UCA297" s="80"/>
      <c r="UCB297" s="80"/>
      <c r="UCC297" s="80"/>
      <c r="UCD297" s="80"/>
      <c r="UCE297" s="80"/>
      <c r="UCF297" s="80"/>
      <c r="UCG297" s="80"/>
      <c r="UCH297" s="80"/>
      <c r="UCI297" s="80"/>
      <c r="UCJ297" s="80"/>
      <c r="UCK297" s="80"/>
      <c r="UCL297" s="80"/>
      <c r="UCM297" s="80"/>
      <c r="UCN297" s="80"/>
      <c r="UCO297" s="80"/>
      <c r="UCP297" s="80"/>
      <c r="UCQ297" s="80"/>
      <c r="UCR297" s="80"/>
      <c r="UCS297" s="80"/>
      <c r="UCT297" s="80"/>
      <c r="UCU297" s="80"/>
      <c r="UCV297" s="80"/>
      <c r="UCW297" s="80"/>
      <c r="UCX297" s="80"/>
      <c r="UCY297" s="80"/>
      <c r="UCZ297" s="80"/>
      <c r="UDA297" s="80"/>
      <c r="UDB297" s="80"/>
      <c r="UDC297" s="80"/>
      <c r="UDD297" s="80"/>
      <c r="UDE297" s="80"/>
      <c r="UDF297" s="80"/>
      <c r="UDG297" s="80"/>
      <c r="UDH297" s="80"/>
      <c r="UDI297" s="80"/>
      <c r="UDJ297" s="80"/>
      <c r="UDK297" s="80"/>
      <c r="UDL297" s="80"/>
      <c r="UDM297" s="80"/>
      <c r="UDN297" s="80"/>
      <c r="UDO297" s="80"/>
      <c r="UDP297" s="80"/>
      <c r="UDQ297" s="80"/>
      <c r="UDR297" s="80"/>
      <c r="UDS297" s="80"/>
      <c r="UDT297" s="80"/>
      <c r="UDU297" s="80"/>
      <c r="UDV297" s="80"/>
      <c r="UDW297" s="80"/>
      <c r="UDX297" s="80"/>
      <c r="UDY297" s="80"/>
      <c r="UDZ297" s="80"/>
      <c r="UEA297" s="80"/>
      <c r="UEB297" s="80"/>
      <c r="UEC297" s="80"/>
      <c r="UED297" s="80"/>
      <c r="UEE297" s="80"/>
      <c r="UEF297" s="80"/>
      <c r="UEG297" s="80"/>
      <c r="UEH297" s="80"/>
      <c r="UEI297" s="80"/>
      <c r="UEJ297" s="80"/>
      <c r="UEK297" s="80"/>
      <c r="UEL297" s="80"/>
      <c r="UEM297" s="80"/>
      <c r="UEN297" s="80"/>
      <c r="UEO297" s="80"/>
      <c r="UEP297" s="80"/>
      <c r="UEQ297" s="80"/>
      <c r="UER297" s="80"/>
      <c r="UES297" s="80"/>
      <c r="UET297" s="80"/>
      <c r="UEU297" s="80"/>
      <c r="UEV297" s="80"/>
      <c r="UEW297" s="80"/>
      <c r="UEX297" s="80"/>
      <c r="UEY297" s="80"/>
      <c r="UEZ297" s="80"/>
      <c r="UFA297" s="80"/>
      <c r="UFB297" s="80"/>
      <c r="UFC297" s="80"/>
      <c r="UFD297" s="80"/>
      <c r="UFE297" s="80"/>
      <c r="UFF297" s="80"/>
      <c r="UFG297" s="80"/>
      <c r="UFH297" s="80"/>
      <c r="UFI297" s="80"/>
      <c r="UFJ297" s="80"/>
      <c r="UFK297" s="80"/>
      <c r="UFL297" s="80"/>
      <c r="UFM297" s="80"/>
      <c r="UFN297" s="80"/>
      <c r="UFO297" s="80"/>
      <c r="UFP297" s="80"/>
      <c r="UFQ297" s="80"/>
      <c r="UFR297" s="80"/>
      <c r="UFS297" s="80"/>
      <c r="UFT297" s="80"/>
      <c r="UFU297" s="80"/>
      <c r="UFV297" s="80"/>
      <c r="UFW297" s="80"/>
      <c r="UFX297" s="80"/>
      <c r="UFY297" s="80"/>
      <c r="UFZ297" s="80"/>
      <c r="UGA297" s="80"/>
      <c r="UGB297" s="80"/>
      <c r="UGC297" s="80"/>
      <c r="UGD297" s="80"/>
      <c r="UGE297" s="80"/>
      <c r="UGF297" s="80"/>
      <c r="UGG297" s="80"/>
      <c r="UGH297" s="80"/>
      <c r="UGI297" s="80"/>
      <c r="UGJ297" s="80"/>
      <c r="UGK297" s="80"/>
      <c r="UGL297" s="80"/>
      <c r="UGM297" s="80"/>
      <c r="UGN297" s="80"/>
      <c r="UGO297" s="80"/>
      <c r="UGP297" s="80"/>
      <c r="UGQ297" s="80"/>
      <c r="UGR297" s="80"/>
      <c r="UGS297" s="80"/>
      <c r="UGT297" s="80"/>
      <c r="UGU297" s="80"/>
      <c r="UGV297" s="80"/>
      <c r="UGW297" s="80"/>
      <c r="UGX297" s="80"/>
      <c r="UGY297" s="80"/>
      <c r="UGZ297" s="80"/>
      <c r="UHA297" s="80"/>
      <c r="UHB297" s="80"/>
      <c r="UHC297" s="80"/>
      <c r="UHD297" s="80"/>
      <c r="UHE297" s="80"/>
      <c r="UHF297" s="80"/>
      <c r="UHG297" s="80"/>
      <c r="UHH297" s="80"/>
      <c r="UHI297" s="80"/>
      <c r="UHJ297" s="80"/>
      <c r="UHK297" s="80"/>
      <c r="UHL297" s="80"/>
      <c r="UHM297" s="80"/>
      <c r="UHN297" s="80"/>
      <c r="UHO297" s="80"/>
      <c r="UHP297" s="80"/>
      <c r="UHQ297" s="80"/>
      <c r="UHR297" s="80"/>
      <c r="UHS297" s="80"/>
      <c r="UHT297" s="80"/>
      <c r="UHU297" s="80"/>
      <c r="UHV297" s="80"/>
      <c r="UHW297" s="80"/>
      <c r="UHX297" s="80"/>
      <c r="UHY297" s="80"/>
      <c r="UHZ297" s="80"/>
      <c r="UIA297" s="80"/>
      <c r="UIB297" s="80"/>
      <c r="UIC297" s="80"/>
      <c r="UID297" s="80"/>
      <c r="UIE297" s="80"/>
      <c r="UIF297" s="80"/>
      <c r="UIG297" s="80"/>
      <c r="UIH297" s="80"/>
      <c r="UII297" s="80"/>
      <c r="UIJ297" s="80"/>
      <c r="UIK297" s="80"/>
      <c r="UIL297" s="80"/>
      <c r="UIM297" s="80"/>
      <c r="UIN297" s="80"/>
      <c r="UIO297" s="80"/>
      <c r="UIP297" s="80"/>
      <c r="UIQ297" s="80"/>
      <c r="UIR297" s="80"/>
      <c r="UIS297" s="80"/>
      <c r="UIT297" s="80"/>
      <c r="UIU297" s="80"/>
      <c r="UIV297" s="80"/>
      <c r="UIW297" s="80"/>
      <c r="UIX297" s="80"/>
      <c r="UIY297" s="80"/>
      <c r="UIZ297" s="80"/>
      <c r="UJA297" s="80"/>
      <c r="UJB297" s="80"/>
      <c r="UJC297" s="80"/>
      <c r="UJD297" s="80"/>
      <c r="UJE297" s="80"/>
      <c r="UJF297" s="80"/>
      <c r="UJG297" s="80"/>
      <c r="UJH297" s="80"/>
      <c r="UJI297" s="80"/>
      <c r="UJJ297" s="80"/>
      <c r="UJK297" s="80"/>
      <c r="UJL297" s="80"/>
      <c r="UJM297" s="80"/>
      <c r="UJN297" s="80"/>
      <c r="UJO297" s="80"/>
      <c r="UJP297" s="80"/>
      <c r="UJQ297" s="80"/>
      <c r="UJR297" s="80"/>
      <c r="UJS297" s="80"/>
      <c r="UJT297" s="80"/>
      <c r="UJU297" s="80"/>
      <c r="UJV297" s="80"/>
      <c r="UJW297" s="80"/>
      <c r="UJX297" s="80"/>
      <c r="UJY297" s="80"/>
      <c r="UJZ297" s="80"/>
      <c r="UKA297" s="80"/>
      <c r="UKB297" s="80"/>
      <c r="UKC297" s="80"/>
      <c r="UKD297" s="80"/>
      <c r="UKE297" s="80"/>
      <c r="UKF297" s="80"/>
      <c r="UKG297" s="80"/>
      <c r="UKH297" s="80"/>
      <c r="UKI297" s="80"/>
      <c r="UKJ297" s="80"/>
      <c r="UKK297" s="80"/>
      <c r="UKL297" s="80"/>
      <c r="UKM297" s="80"/>
      <c r="UKN297" s="80"/>
      <c r="UKO297" s="80"/>
      <c r="UKP297" s="80"/>
      <c r="UKQ297" s="80"/>
      <c r="UKR297" s="80"/>
      <c r="UKS297" s="80"/>
      <c r="UKT297" s="80"/>
      <c r="UKU297" s="80"/>
      <c r="UKV297" s="80"/>
      <c r="UKW297" s="80"/>
      <c r="UKX297" s="80"/>
      <c r="UKY297" s="80"/>
      <c r="UKZ297" s="80"/>
      <c r="ULA297" s="80"/>
      <c r="ULB297" s="80"/>
      <c r="ULC297" s="80"/>
      <c r="ULD297" s="80"/>
      <c r="ULE297" s="80"/>
      <c r="ULF297" s="80"/>
      <c r="ULG297" s="80"/>
      <c r="ULH297" s="80"/>
      <c r="ULI297" s="80"/>
      <c r="ULJ297" s="80"/>
      <c r="ULK297" s="80"/>
      <c r="ULL297" s="80"/>
      <c r="ULM297" s="80"/>
      <c r="ULN297" s="80"/>
      <c r="ULO297" s="80"/>
      <c r="ULP297" s="80"/>
      <c r="ULQ297" s="80"/>
      <c r="ULR297" s="80"/>
      <c r="ULS297" s="80"/>
      <c r="ULT297" s="80"/>
      <c r="ULU297" s="80"/>
      <c r="ULV297" s="80"/>
      <c r="ULW297" s="80"/>
      <c r="ULX297" s="80"/>
      <c r="ULY297" s="80"/>
      <c r="ULZ297" s="80"/>
      <c r="UMA297" s="80"/>
      <c r="UMB297" s="80"/>
      <c r="UMC297" s="80"/>
      <c r="UMD297" s="80"/>
      <c r="UME297" s="80"/>
      <c r="UMF297" s="80"/>
      <c r="UMG297" s="80"/>
      <c r="UMH297" s="80"/>
      <c r="UMI297" s="80"/>
      <c r="UMJ297" s="80"/>
      <c r="UMK297" s="80"/>
      <c r="UML297" s="80"/>
      <c r="UMM297" s="80"/>
      <c r="UMN297" s="80"/>
      <c r="UMO297" s="80"/>
      <c r="UMP297" s="80"/>
      <c r="UMQ297" s="80"/>
      <c r="UMR297" s="80"/>
      <c r="UMS297" s="80"/>
      <c r="UMT297" s="80"/>
      <c r="UMU297" s="80"/>
      <c r="UMV297" s="80"/>
      <c r="UMW297" s="80"/>
      <c r="UMX297" s="80"/>
      <c r="UMY297" s="80"/>
      <c r="UMZ297" s="80"/>
      <c r="UNA297" s="80"/>
      <c r="UNB297" s="80"/>
      <c r="UNC297" s="80"/>
      <c r="UND297" s="80"/>
      <c r="UNE297" s="80"/>
      <c r="UNF297" s="80"/>
      <c r="UNG297" s="80"/>
      <c r="UNH297" s="80"/>
      <c r="UNI297" s="80"/>
      <c r="UNJ297" s="80"/>
      <c r="UNK297" s="80"/>
      <c r="UNL297" s="80"/>
      <c r="UNM297" s="80"/>
      <c r="UNN297" s="80"/>
      <c r="UNO297" s="80"/>
      <c r="UNP297" s="80"/>
      <c r="UNQ297" s="80"/>
      <c r="UNR297" s="80"/>
      <c r="UNS297" s="80"/>
      <c r="UNT297" s="80"/>
      <c r="UNU297" s="80"/>
      <c r="UNV297" s="80"/>
      <c r="UNW297" s="80"/>
      <c r="UNX297" s="80"/>
      <c r="UNY297" s="80"/>
      <c r="UNZ297" s="80"/>
      <c r="UOA297" s="80"/>
      <c r="UOB297" s="80"/>
      <c r="UOC297" s="80"/>
      <c r="UOD297" s="80"/>
      <c r="UOE297" s="80"/>
      <c r="UOF297" s="80"/>
      <c r="UOG297" s="80"/>
      <c r="UOH297" s="80"/>
      <c r="UOI297" s="80"/>
      <c r="UOJ297" s="80"/>
      <c r="UOK297" s="80"/>
      <c r="UOL297" s="80"/>
      <c r="UOM297" s="80"/>
      <c r="UON297" s="80"/>
      <c r="UOO297" s="80"/>
      <c r="UOP297" s="80"/>
      <c r="UOQ297" s="80"/>
      <c r="UOR297" s="80"/>
      <c r="UOS297" s="80"/>
      <c r="UOT297" s="80"/>
      <c r="UOU297" s="80"/>
      <c r="UOV297" s="80"/>
      <c r="UOW297" s="80"/>
      <c r="UOX297" s="80"/>
      <c r="UOY297" s="80"/>
      <c r="UOZ297" s="80"/>
      <c r="UPA297" s="80"/>
      <c r="UPB297" s="80"/>
      <c r="UPC297" s="80"/>
      <c r="UPD297" s="80"/>
      <c r="UPE297" s="80"/>
      <c r="UPF297" s="80"/>
      <c r="UPG297" s="80"/>
      <c r="UPH297" s="80"/>
      <c r="UPI297" s="80"/>
      <c r="UPJ297" s="80"/>
      <c r="UPK297" s="80"/>
      <c r="UPL297" s="80"/>
      <c r="UPM297" s="80"/>
      <c r="UPN297" s="80"/>
      <c r="UPO297" s="80"/>
      <c r="UPP297" s="80"/>
      <c r="UPQ297" s="80"/>
      <c r="UPR297" s="80"/>
      <c r="UPS297" s="80"/>
      <c r="UPT297" s="80"/>
      <c r="UPU297" s="80"/>
      <c r="UPV297" s="80"/>
      <c r="UPW297" s="80"/>
      <c r="UPX297" s="80"/>
      <c r="UPY297" s="80"/>
      <c r="UPZ297" s="80"/>
      <c r="UQA297" s="80"/>
      <c r="UQB297" s="80"/>
      <c r="UQC297" s="80"/>
      <c r="UQD297" s="80"/>
      <c r="UQE297" s="80"/>
      <c r="UQF297" s="80"/>
      <c r="UQG297" s="80"/>
      <c r="UQH297" s="80"/>
      <c r="UQI297" s="80"/>
      <c r="UQJ297" s="80"/>
      <c r="UQK297" s="80"/>
      <c r="UQL297" s="80"/>
      <c r="UQM297" s="80"/>
      <c r="UQN297" s="80"/>
      <c r="UQO297" s="80"/>
      <c r="UQP297" s="80"/>
      <c r="UQQ297" s="80"/>
      <c r="UQR297" s="80"/>
      <c r="UQS297" s="80"/>
      <c r="UQT297" s="80"/>
      <c r="UQU297" s="80"/>
      <c r="UQV297" s="80"/>
      <c r="UQW297" s="80"/>
      <c r="UQX297" s="80"/>
      <c r="UQY297" s="80"/>
      <c r="UQZ297" s="80"/>
      <c r="URA297" s="80"/>
      <c r="URB297" s="80"/>
      <c r="URC297" s="80"/>
      <c r="URD297" s="80"/>
      <c r="URE297" s="80"/>
      <c r="URF297" s="80"/>
      <c r="URG297" s="80"/>
      <c r="URH297" s="80"/>
      <c r="URI297" s="80"/>
      <c r="URJ297" s="80"/>
      <c r="URK297" s="80"/>
      <c r="URL297" s="80"/>
      <c r="URM297" s="80"/>
      <c r="URN297" s="80"/>
      <c r="URO297" s="80"/>
      <c r="URP297" s="80"/>
      <c r="URQ297" s="80"/>
      <c r="URR297" s="80"/>
      <c r="URS297" s="80"/>
      <c r="URT297" s="80"/>
      <c r="URU297" s="80"/>
      <c r="URV297" s="80"/>
      <c r="URW297" s="80"/>
      <c r="URX297" s="80"/>
      <c r="URY297" s="80"/>
      <c r="URZ297" s="80"/>
      <c r="USA297" s="80"/>
      <c r="USB297" s="80"/>
      <c r="USC297" s="80"/>
      <c r="USD297" s="80"/>
      <c r="USE297" s="80"/>
      <c r="USF297" s="80"/>
      <c r="USG297" s="80"/>
      <c r="USH297" s="80"/>
      <c r="USI297" s="80"/>
      <c r="USJ297" s="80"/>
      <c r="USK297" s="80"/>
      <c r="USL297" s="80"/>
      <c r="USM297" s="80"/>
      <c r="USN297" s="80"/>
      <c r="USO297" s="80"/>
      <c r="USP297" s="80"/>
      <c r="USQ297" s="80"/>
      <c r="USR297" s="80"/>
      <c r="USS297" s="80"/>
      <c r="UST297" s="80"/>
      <c r="USU297" s="80"/>
      <c r="USV297" s="80"/>
      <c r="USW297" s="80"/>
      <c r="USX297" s="80"/>
      <c r="USY297" s="80"/>
      <c r="USZ297" s="80"/>
      <c r="UTA297" s="80"/>
      <c r="UTB297" s="80"/>
      <c r="UTC297" s="80"/>
      <c r="UTD297" s="80"/>
      <c r="UTE297" s="80"/>
      <c r="UTF297" s="80"/>
      <c r="UTG297" s="80"/>
      <c r="UTH297" s="80"/>
      <c r="UTI297" s="80"/>
      <c r="UTJ297" s="80"/>
      <c r="UTK297" s="80"/>
      <c r="UTL297" s="80"/>
      <c r="UTM297" s="80"/>
      <c r="UTN297" s="80"/>
      <c r="UTO297" s="80"/>
      <c r="UTP297" s="80"/>
      <c r="UTQ297" s="80"/>
      <c r="UTR297" s="80"/>
      <c r="UTS297" s="80"/>
      <c r="UTT297" s="80"/>
      <c r="UTU297" s="80"/>
      <c r="UTV297" s="80"/>
      <c r="UTW297" s="80"/>
      <c r="UTX297" s="80"/>
      <c r="UTY297" s="80"/>
      <c r="UTZ297" s="80"/>
      <c r="UUA297" s="80"/>
      <c r="UUB297" s="80"/>
      <c r="UUC297" s="80"/>
      <c r="UUD297" s="80"/>
      <c r="UUE297" s="80"/>
      <c r="UUF297" s="80"/>
      <c r="UUG297" s="80"/>
      <c r="UUH297" s="80"/>
      <c r="UUI297" s="80"/>
      <c r="UUJ297" s="80"/>
      <c r="UUK297" s="80"/>
      <c r="UUL297" s="80"/>
      <c r="UUM297" s="80"/>
      <c r="UUN297" s="80"/>
      <c r="UUO297" s="80"/>
      <c r="UUP297" s="80"/>
      <c r="UUQ297" s="80"/>
      <c r="UUR297" s="80"/>
      <c r="UUS297" s="80"/>
      <c r="UUT297" s="80"/>
      <c r="UUU297" s="80"/>
      <c r="UUV297" s="80"/>
      <c r="UUW297" s="80"/>
      <c r="UUX297" s="80"/>
      <c r="UUY297" s="80"/>
      <c r="UUZ297" s="80"/>
      <c r="UVA297" s="80"/>
      <c r="UVB297" s="80"/>
      <c r="UVC297" s="80"/>
      <c r="UVD297" s="80"/>
      <c r="UVE297" s="80"/>
      <c r="UVF297" s="80"/>
      <c r="UVG297" s="80"/>
      <c r="UVH297" s="80"/>
      <c r="UVI297" s="80"/>
      <c r="UVJ297" s="80"/>
      <c r="UVK297" s="80"/>
      <c r="UVL297" s="80"/>
      <c r="UVM297" s="80"/>
      <c r="UVN297" s="80"/>
      <c r="UVO297" s="80"/>
      <c r="UVP297" s="80"/>
      <c r="UVQ297" s="80"/>
      <c r="UVR297" s="80"/>
      <c r="UVS297" s="80"/>
      <c r="UVT297" s="80"/>
      <c r="UVU297" s="80"/>
      <c r="UVV297" s="80"/>
      <c r="UVW297" s="80"/>
      <c r="UVX297" s="80"/>
      <c r="UVY297" s="80"/>
      <c r="UVZ297" s="80"/>
      <c r="UWA297" s="80"/>
      <c r="UWB297" s="80"/>
      <c r="UWC297" s="80"/>
      <c r="UWD297" s="80"/>
      <c r="UWE297" s="80"/>
      <c r="UWF297" s="80"/>
      <c r="UWG297" s="80"/>
      <c r="UWH297" s="80"/>
      <c r="UWI297" s="80"/>
      <c r="UWJ297" s="80"/>
      <c r="UWK297" s="80"/>
      <c r="UWL297" s="80"/>
      <c r="UWM297" s="80"/>
      <c r="UWN297" s="80"/>
      <c r="UWO297" s="80"/>
      <c r="UWP297" s="80"/>
      <c r="UWQ297" s="80"/>
      <c r="UWR297" s="80"/>
      <c r="UWS297" s="80"/>
      <c r="UWT297" s="80"/>
      <c r="UWU297" s="80"/>
      <c r="UWV297" s="80"/>
      <c r="UWW297" s="80"/>
      <c r="UWX297" s="80"/>
      <c r="UWY297" s="80"/>
      <c r="UWZ297" s="80"/>
      <c r="UXA297" s="80"/>
      <c r="UXB297" s="80"/>
      <c r="UXC297" s="80"/>
      <c r="UXD297" s="80"/>
      <c r="UXE297" s="80"/>
      <c r="UXF297" s="80"/>
      <c r="UXG297" s="80"/>
      <c r="UXH297" s="80"/>
      <c r="UXI297" s="80"/>
      <c r="UXJ297" s="80"/>
      <c r="UXK297" s="80"/>
      <c r="UXL297" s="80"/>
      <c r="UXM297" s="80"/>
      <c r="UXN297" s="80"/>
      <c r="UXO297" s="80"/>
      <c r="UXP297" s="80"/>
      <c r="UXQ297" s="80"/>
      <c r="UXR297" s="80"/>
      <c r="UXS297" s="80"/>
      <c r="UXT297" s="80"/>
      <c r="UXU297" s="80"/>
      <c r="UXV297" s="80"/>
      <c r="UXW297" s="80"/>
      <c r="UXX297" s="80"/>
      <c r="UXY297" s="80"/>
      <c r="UXZ297" s="80"/>
      <c r="UYA297" s="80"/>
      <c r="UYB297" s="80"/>
      <c r="UYC297" s="80"/>
      <c r="UYD297" s="80"/>
      <c r="UYE297" s="80"/>
      <c r="UYF297" s="80"/>
      <c r="UYG297" s="80"/>
      <c r="UYH297" s="80"/>
      <c r="UYI297" s="80"/>
      <c r="UYJ297" s="80"/>
      <c r="UYK297" s="80"/>
      <c r="UYL297" s="80"/>
      <c r="UYM297" s="80"/>
      <c r="UYN297" s="80"/>
      <c r="UYO297" s="80"/>
      <c r="UYP297" s="80"/>
      <c r="UYQ297" s="80"/>
      <c r="UYR297" s="80"/>
      <c r="UYS297" s="80"/>
      <c r="UYT297" s="80"/>
      <c r="UYU297" s="80"/>
      <c r="UYV297" s="80"/>
      <c r="UYW297" s="80"/>
      <c r="UYX297" s="80"/>
      <c r="UYY297" s="80"/>
      <c r="UYZ297" s="80"/>
      <c r="UZA297" s="80"/>
      <c r="UZB297" s="80"/>
      <c r="UZC297" s="80"/>
      <c r="UZD297" s="80"/>
      <c r="UZE297" s="80"/>
      <c r="UZF297" s="80"/>
      <c r="UZG297" s="80"/>
      <c r="UZH297" s="80"/>
      <c r="UZI297" s="80"/>
      <c r="UZJ297" s="80"/>
      <c r="UZK297" s="80"/>
      <c r="UZL297" s="80"/>
      <c r="UZM297" s="80"/>
      <c r="UZN297" s="80"/>
      <c r="UZO297" s="80"/>
      <c r="UZP297" s="80"/>
      <c r="UZQ297" s="80"/>
      <c r="UZR297" s="80"/>
      <c r="UZS297" s="80"/>
      <c r="UZT297" s="80"/>
      <c r="UZU297" s="80"/>
      <c r="UZV297" s="80"/>
      <c r="UZW297" s="80"/>
      <c r="UZX297" s="80"/>
      <c r="UZY297" s="80"/>
      <c r="UZZ297" s="80"/>
      <c r="VAA297" s="80"/>
      <c r="VAB297" s="80"/>
      <c r="VAC297" s="80"/>
      <c r="VAD297" s="80"/>
      <c r="VAE297" s="80"/>
      <c r="VAF297" s="80"/>
      <c r="VAG297" s="80"/>
      <c r="VAH297" s="80"/>
      <c r="VAI297" s="80"/>
      <c r="VAJ297" s="80"/>
      <c r="VAK297" s="80"/>
      <c r="VAL297" s="80"/>
      <c r="VAM297" s="80"/>
      <c r="VAN297" s="80"/>
      <c r="VAO297" s="80"/>
      <c r="VAP297" s="80"/>
      <c r="VAQ297" s="80"/>
      <c r="VAR297" s="80"/>
      <c r="VAS297" s="80"/>
      <c r="VAT297" s="80"/>
      <c r="VAU297" s="80"/>
      <c r="VAV297" s="80"/>
      <c r="VAW297" s="80"/>
      <c r="VAX297" s="80"/>
      <c r="VAY297" s="80"/>
      <c r="VAZ297" s="80"/>
      <c r="VBA297" s="80"/>
      <c r="VBB297" s="80"/>
      <c r="VBC297" s="80"/>
      <c r="VBD297" s="80"/>
      <c r="VBE297" s="80"/>
      <c r="VBF297" s="80"/>
      <c r="VBG297" s="80"/>
      <c r="VBH297" s="80"/>
      <c r="VBI297" s="80"/>
      <c r="VBJ297" s="80"/>
      <c r="VBK297" s="80"/>
      <c r="VBL297" s="80"/>
      <c r="VBM297" s="80"/>
      <c r="VBN297" s="80"/>
      <c r="VBO297" s="80"/>
      <c r="VBP297" s="80"/>
      <c r="VBQ297" s="80"/>
      <c r="VBR297" s="80"/>
      <c r="VBS297" s="80"/>
      <c r="VBT297" s="80"/>
      <c r="VBU297" s="80"/>
      <c r="VBV297" s="80"/>
      <c r="VBW297" s="80"/>
      <c r="VBX297" s="80"/>
      <c r="VBY297" s="80"/>
      <c r="VBZ297" s="80"/>
      <c r="VCA297" s="80"/>
      <c r="VCB297" s="80"/>
      <c r="VCC297" s="80"/>
      <c r="VCD297" s="80"/>
      <c r="VCE297" s="80"/>
      <c r="VCF297" s="80"/>
      <c r="VCG297" s="80"/>
      <c r="VCH297" s="80"/>
      <c r="VCI297" s="80"/>
      <c r="VCJ297" s="80"/>
      <c r="VCK297" s="80"/>
      <c r="VCL297" s="80"/>
      <c r="VCM297" s="80"/>
      <c r="VCN297" s="80"/>
      <c r="VCO297" s="80"/>
      <c r="VCP297" s="80"/>
      <c r="VCQ297" s="80"/>
      <c r="VCR297" s="80"/>
      <c r="VCS297" s="80"/>
      <c r="VCT297" s="80"/>
      <c r="VCU297" s="80"/>
      <c r="VCV297" s="80"/>
      <c r="VCW297" s="80"/>
      <c r="VCX297" s="80"/>
      <c r="VCY297" s="80"/>
      <c r="VCZ297" s="80"/>
      <c r="VDA297" s="80"/>
      <c r="VDB297" s="80"/>
      <c r="VDC297" s="80"/>
      <c r="VDD297" s="80"/>
      <c r="VDE297" s="80"/>
      <c r="VDF297" s="80"/>
      <c r="VDG297" s="80"/>
      <c r="VDH297" s="80"/>
      <c r="VDI297" s="80"/>
      <c r="VDJ297" s="80"/>
      <c r="VDK297" s="80"/>
      <c r="VDL297" s="80"/>
      <c r="VDM297" s="80"/>
      <c r="VDN297" s="80"/>
      <c r="VDO297" s="80"/>
      <c r="VDP297" s="80"/>
      <c r="VDQ297" s="80"/>
      <c r="VDR297" s="80"/>
      <c r="VDS297" s="80"/>
      <c r="VDT297" s="80"/>
      <c r="VDU297" s="80"/>
      <c r="VDV297" s="80"/>
      <c r="VDW297" s="80"/>
      <c r="VDX297" s="80"/>
      <c r="VDY297" s="80"/>
      <c r="VDZ297" s="80"/>
      <c r="VEA297" s="80"/>
      <c r="VEB297" s="80"/>
      <c r="VEC297" s="80"/>
      <c r="VED297" s="80"/>
      <c r="VEE297" s="80"/>
      <c r="VEF297" s="80"/>
      <c r="VEG297" s="80"/>
      <c r="VEH297" s="80"/>
      <c r="VEI297" s="80"/>
      <c r="VEJ297" s="80"/>
      <c r="VEK297" s="80"/>
      <c r="VEL297" s="80"/>
      <c r="VEM297" s="80"/>
      <c r="VEN297" s="80"/>
      <c r="VEO297" s="80"/>
      <c r="VEP297" s="80"/>
      <c r="VEQ297" s="80"/>
      <c r="VER297" s="80"/>
      <c r="VES297" s="80"/>
      <c r="VET297" s="80"/>
      <c r="VEU297" s="80"/>
      <c r="VEV297" s="80"/>
      <c r="VEW297" s="80"/>
      <c r="VEX297" s="80"/>
      <c r="VEY297" s="80"/>
      <c r="VEZ297" s="80"/>
      <c r="VFA297" s="80"/>
      <c r="VFB297" s="80"/>
      <c r="VFC297" s="80"/>
      <c r="VFD297" s="80"/>
      <c r="VFE297" s="80"/>
      <c r="VFF297" s="80"/>
      <c r="VFG297" s="80"/>
      <c r="VFH297" s="80"/>
      <c r="VFI297" s="80"/>
      <c r="VFJ297" s="80"/>
      <c r="VFK297" s="80"/>
      <c r="VFL297" s="80"/>
      <c r="VFM297" s="80"/>
      <c r="VFN297" s="80"/>
      <c r="VFO297" s="80"/>
      <c r="VFP297" s="80"/>
      <c r="VFQ297" s="80"/>
      <c r="VFR297" s="80"/>
      <c r="VFS297" s="80"/>
      <c r="VFT297" s="80"/>
      <c r="VFU297" s="80"/>
      <c r="VFV297" s="80"/>
      <c r="VFW297" s="80"/>
      <c r="VFX297" s="80"/>
      <c r="VFY297" s="80"/>
      <c r="VFZ297" s="80"/>
      <c r="VGA297" s="80"/>
      <c r="VGB297" s="80"/>
      <c r="VGC297" s="80"/>
      <c r="VGD297" s="80"/>
      <c r="VGE297" s="80"/>
      <c r="VGF297" s="80"/>
      <c r="VGG297" s="80"/>
      <c r="VGH297" s="80"/>
      <c r="VGI297" s="80"/>
      <c r="VGJ297" s="80"/>
      <c r="VGK297" s="80"/>
      <c r="VGL297" s="80"/>
      <c r="VGM297" s="80"/>
      <c r="VGN297" s="80"/>
      <c r="VGO297" s="80"/>
      <c r="VGP297" s="80"/>
      <c r="VGQ297" s="80"/>
      <c r="VGR297" s="80"/>
      <c r="VGS297" s="80"/>
      <c r="VGT297" s="80"/>
      <c r="VGU297" s="80"/>
      <c r="VGV297" s="80"/>
      <c r="VGW297" s="80"/>
      <c r="VGX297" s="80"/>
      <c r="VGY297" s="80"/>
      <c r="VGZ297" s="80"/>
      <c r="VHA297" s="80"/>
      <c r="VHB297" s="80"/>
      <c r="VHC297" s="80"/>
      <c r="VHD297" s="80"/>
      <c r="VHE297" s="80"/>
      <c r="VHF297" s="80"/>
      <c r="VHG297" s="80"/>
      <c r="VHH297" s="80"/>
      <c r="VHI297" s="80"/>
      <c r="VHJ297" s="80"/>
      <c r="VHK297" s="80"/>
      <c r="VHL297" s="80"/>
      <c r="VHM297" s="80"/>
      <c r="VHN297" s="80"/>
      <c r="VHO297" s="80"/>
      <c r="VHP297" s="80"/>
      <c r="VHQ297" s="80"/>
      <c r="VHR297" s="80"/>
      <c r="VHS297" s="80"/>
      <c r="VHT297" s="80"/>
      <c r="VHU297" s="80"/>
      <c r="VHV297" s="80"/>
      <c r="VHW297" s="80"/>
      <c r="VHX297" s="80"/>
      <c r="VHY297" s="80"/>
      <c r="VHZ297" s="80"/>
      <c r="VIA297" s="80"/>
      <c r="VIB297" s="80"/>
      <c r="VIC297" s="80"/>
      <c r="VID297" s="80"/>
      <c r="VIE297" s="80"/>
      <c r="VIF297" s="80"/>
      <c r="VIG297" s="80"/>
      <c r="VIH297" s="80"/>
      <c r="VII297" s="80"/>
      <c r="VIJ297" s="80"/>
      <c r="VIK297" s="80"/>
      <c r="VIL297" s="80"/>
      <c r="VIM297" s="80"/>
      <c r="VIN297" s="80"/>
      <c r="VIO297" s="80"/>
      <c r="VIP297" s="80"/>
      <c r="VIQ297" s="80"/>
      <c r="VIR297" s="80"/>
      <c r="VIS297" s="80"/>
      <c r="VIT297" s="80"/>
      <c r="VIU297" s="80"/>
      <c r="VIV297" s="80"/>
      <c r="VIW297" s="80"/>
      <c r="VIX297" s="80"/>
      <c r="VIY297" s="80"/>
      <c r="VIZ297" s="80"/>
      <c r="VJA297" s="80"/>
      <c r="VJB297" s="80"/>
      <c r="VJC297" s="80"/>
      <c r="VJD297" s="80"/>
      <c r="VJE297" s="80"/>
      <c r="VJF297" s="80"/>
      <c r="VJG297" s="80"/>
      <c r="VJH297" s="80"/>
      <c r="VJI297" s="80"/>
      <c r="VJJ297" s="80"/>
      <c r="VJK297" s="80"/>
      <c r="VJL297" s="80"/>
      <c r="VJM297" s="80"/>
      <c r="VJN297" s="80"/>
      <c r="VJO297" s="80"/>
      <c r="VJP297" s="80"/>
      <c r="VJQ297" s="80"/>
      <c r="VJR297" s="80"/>
      <c r="VJS297" s="80"/>
      <c r="VJT297" s="80"/>
      <c r="VJU297" s="80"/>
      <c r="VJV297" s="80"/>
      <c r="VJW297" s="80"/>
      <c r="VJX297" s="80"/>
      <c r="VJY297" s="80"/>
      <c r="VJZ297" s="80"/>
      <c r="VKA297" s="80"/>
      <c r="VKB297" s="80"/>
      <c r="VKC297" s="80"/>
      <c r="VKD297" s="80"/>
      <c r="VKE297" s="80"/>
      <c r="VKF297" s="80"/>
      <c r="VKG297" s="80"/>
      <c r="VKH297" s="80"/>
      <c r="VKI297" s="80"/>
      <c r="VKJ297" s="80"/>
      <c r="VKK297" s="80"/>
      <c r="VKL297" s="80"/>
      <c r="VKM297" s="80"/>
      <c r="VKN297" s="80"/>
      <c r="VKO297" s="80"/>
      <c r="VKP297" s="80"/>
      <c r="VKQ297" s="80"/>
      <c r="VKR297" s="80"/>
      <c r="VKS297" s="80"/>
      <c r="VKT297" s="80"/>
      <c r="VKU297" s="80"/>
      <c r="VKV297" s="80"/>
      <c r="VKW297" s="80"/>
      <c r="VKX297" s="80"/>
      <c r="VKY297" s="80"/>
      <c r="VKZ297" s="80"/>
      <c r="VLA297" s="80"/>
      <c r="VLB297" s="80"/>
      <c r="VLC297" s="80"/>
      <c r="VLD297" s="80"/>
      <c r="VLE297" s="80"/>
      <c r="VLF297" s="80"/>
      <c r="VLG297" s="80"/>
      <c r="VLH297" s="80"/>
      <c r="VLI297" s="80"/>
      <c r="VLJ297" s="80"/>
      <c r="VLK297" s="80"/>
      <c r="VLL297" s="80"/>
      <c r="VLM297" s="80"/>
      <c r="VLN297" s="80"/>
      <c r="VLO297" s="80"/>
      <c r="VLP297" s="80"/>
      <c r="VLQ297" s="80"/>
      <c r="VLR297" s="80"/>
      <c r="VLS297" s="80"/>
      <c r="VLT297" s="80"/>
      <c r="VLU297" s="80"/>
      <c r="VLV297" s="80"/>
      <c r="VLW297" s="80"/>
      <c r="VLX297" s="80"/>
      <c r="VLY297" s="80"/>
      <c r="VLZ297" s="80"/>
      <c r="VMA297" s="80"/>
      <c r="VMB297" s="80"/>
      <c r="VMC297" s="80"/>
      <c r="VMD297" s="80"/>
      <c r="VME297" s="80"/>
      <c r="VMF297" s="80"/>
      <c r="VMG297" s="80"/>
      <c r="VMH297" s="80"/>
      <c r="VMI297" s="80"/>
      <c r="VMJ297" s="80"/>
      <c r="VMK297" s="80"/>
      <c r="VML297" s="80"/>
      <c r="VMM297" s="80"/>
      <c r="VMN297" s="80"/>
      <c r="VMO297" s="80"/>
      <c r="VMP297" s="80"/>
      <c r="VMQ297" s="80"/>
      <c r="VMR297" s="80"/>
      <c r="VMS297" s="80"/>
      <c r="VMT297" s="80"/>
      <c r="VMU297" s="80"/>
      <c r="VMV297" s="80"/>
      <c r="VMW297" s="80"/>
      <c r="VMX297" s="80"/>
      <c r="VMY297" s="80"/>
      <c r="VMZ297" s="80"/>
      <c r="VNA297" s="80"/>
      <c r="VNB297" s="80"/>
      <c r="VNC297" s="80"/>
      <c r="VND297" s="80"/>
      <c r="VNE297" s="80"/>
      <c r="VNF297" s="80"/>
      <c r="VNG297" s="80"/>
      <c r="VNH297" s="80"/>
      <c r="VNI297" s="80"/>
      <c r="VNJ297" s="80"/>
      <c r="VNK297" s="80"/>
      <c r="VNL297" s="80"/>
      <c r="VNM297" s="80"/>
      <c r="VNN297" s="80"/>
      <c r="VNO297" s="80"/>
      <c r="VNP297" s="80"/>
      <c r="VNQ297" s="80"/>
      <c r="VNR297" s="80"/>
      <c r="VNS297" s="80"/>
      <c r="VNT297" s="80"/>
      <c r="VNU297" s="80"/>
      <c r="VNV297" s="80"/>
      <c r="VNW297" s="80"/>
      <c r="VNX297" s="80"/>
      <c r="VNY297" s="80"/>
      <c r="VNZ297" s="80"/>
      <c r="VOA297" s="80"/>
      <c r="VOB297" s="80"/>
      <c r="VOC297" s="80"/>
      <c r="VOD297" s="80"/>
      <c r="VOE297" s="80"/>
      <c r="VOF297" s="80"/>
      <c r="VOG297" s="80"/>
      <c r="VOH297" s="80"/>
      <c r="VOI297" s="80"/>
      <c r="VOJ297" s="80"/>
      <c r="VOK297" s="80"/>
      <c r="VOL297" s="80"/>
      <c r="VOM297" s="80"/>
      <c r="VON297" s="80"/>
      <c r="VOO297" s="80"/>
      <c r="VOP297" s="80"/>
      <c r="VOQ297" s="80"/>
      <c r="VOR297" s="80"/>
      <c r="VOS297" s="80"/>
      <c r="VOT297" s="80"/>
      <c r="VOU297" s="80"/>
      <c r="VOV297" s="80"/>
      <c r="VOW297" s="80"/>
      <c r="VOX297" s="80"/>
      <c r="VOY297" s="80"/>
      <c r="VOZ297" s="80"/>
      <c r="VPA297" s="80"/>
      <c r="VPB297" s="80"/>
      <c r="VPC297" s="80"/>
      <c r="VPD297" s="80"/>
      <c r="VPE297" s="80"/>
      <c r="VPF297" s="80"/>
      <c r="VPG297" s="80"/>
      <c r="VPH297" s="80"/>
      <c r="VPI297" s="80"/>
      <c r="VPJ297" s="80"/>
      <c r="VPK297" s="80"/>
      <c r="VPL297" s="80"/>
      <c r="VPM297" s="80"/>
      <c r="VPN297" s="80"/>
      <c r="VPO297" s="80"/>
      <c r="VPP297" s="80"/>
      <c r="VPQ297" s="80"/>
      <c r="VPR297" s="80"/>
      <c r="VPS297" s="80"/>
      <c r="VPT297" s="80"/>
      <c r="VPU297" s="80"/>
      <c r="VPV297" s="80"/>
      <c r="VPW297" s="80"/>
      <c r="VPX297" s="80"/>
      <c r="VPY297" s="80"/>
      <c r="VPZ297" s="80"/>
      <c r="VQA297" s="80"/>
      <c r="VQB297" s="80"/>
      <c r="VQC297" s="80"/>
      <c r="VQD297" s="80"/>
      <c r="VQE297" s="80"/>
      <c r="VQF297" s="80"/>
      <c r="VQG297" s="80"/>
      <c r="VQH297" s="80"/>
      <c r="VQI297" s="80"/>
      <c r="VQJ297" s="80"/>
      <c r="VQK297" s="80"/>
      <c r="VQL297" s="80"/>
      <c r="VQM297" s="80"/>
      <c r="VQN297" s="80"/>
      <c r="VQO297" s="80"/>
      <c r="VQP297" s="80"/>
      <c r="VQQ297" s="80"/>
      <c r="VQR297" s="80"/>
      <c r="VQS297" s="80"/>
      <c r="VQT297" s="80"/>
      <c r="VQU297" s="80"/>
      <c r="VQV297" s="80"/>
      <c r="VQW297" s="80"/>
      <c r="VQX297" s="80"/>
      <c r="VQY297" s="80"/>
      <c r="VQZ297" s="80"/>
      <c r="VRA297" s="80"/>
      <c r="VRB297" s="80"/>
      <c r="VRC297" s="80"/>
      <c r="VRD297" s="80"/>
      <c r="VRE297" s="80"/>
      <c r="VRF297" s="80"/>
      <c r="VRG297" s="80"/>
      <c r="VRH297" s="80"/>
      <c r="VRI297" s="80"/>
      <c r="VRJ297" s="80"/>
      <c r="VRK297" s="80"/>
      <c r="VRL297" s="80"/>
      <c r="VRM297" s="80"/>
      <c r="VRN297" s="80"/>
      <c r="VRO297" s="80"/>
      <c r="VRP297" s="80"/>
      <c r="VRQ297" s="80"/>
      <c r="VRR297" s="80"/>
      <c r="VRS297" s="80"/>
      <c r="VRT297" s="80"/>
      <c r="VRU297" s="80"/>
      <c r="VRV297" s="80"/>
      <c r="VRW297" s="80"/>
      <c r="VRX297" s="80"/>
      <c r="VRY297" s="80"/>
      <c r="VRZ297" s="80"/>
      <c r="VSA297" s="80"/>
      <c r="VSB297" s="80"/>
      <c r="VSC297" s="80"/>
      <c r="VSD297" s="80"/>
      <c r="VSE297" s="80"/>
      <c r="VSF297" s="80"/>
      <c r="VSG297" s="80"/>
      <c r="VSH297" s="80"/>
      <c r="VSI297" s="80"/>
      <c r="VSJ297" s="80"/>
      <c r="VSK297" s="80"/>
      <c r="VSL297" s="80"/>
      <c r="VSM297" s="80"/>
      <c r="VSN297" s="80"/>
      <c r="VSO297" s="80"/>
      <c r="VSP297" s="80"/>
      <c r="VSQ297" s="80"/>
      <c r="VSR297" s="80"/>
      <c r="VSS297" s="80"/>
      <c r="VST297" s="80"/>
      <c r="VSU297" s="80"/>
      <c r="VSV297" s="80"/>
      <c r="VSW297" s="80"/>
      <c r="VSX297" s="80"/>
      <c r="VSY297" s="80"/>
      <c r="VSZ297" s="80"/>
      <c r="VTA297" s="80"/>
      <c r="VTB297" s="80"/>
      <c r="VTC297" s="80"/>
      <c r="VTD297" s="80"/>
      <c r="VTE297" s="80"/>
      <c r="VTF297" s="80"/>
      <c r="VTG297" s="80"/>
      <c r="VTH297" s="80"/>
      <c r="VTI297" s="80"/>
      <c r="VTJ297" s="80"/>
      <c r="VTK297" s="80"/>
      <c r="VTL297" s="80"/>
      <c r="VTM297" s="80"/>
      <c r="VTN297" s="80"/>
      <c r="VTO297" s="80"/>
      <c r="VTP297" s="80"/>
      <c r="VTQ297" s="80"/>
      <c r="VTR297" s="80"/>
      <c r="VTS297" s="80"/>
      <c r="VTT297" s="80"/>
      <c r="VTU297" s="80"/>
      <c r="VTV297" s="80"/>
      <c r="VTW297" s="80"/>
      <c r="VTX297" s="80"/>
      <c r="VTY297" s="80"/>
      <c r="VTZ297" s="80"/>
      <c r="VUA297" s="80"/>
      <c r="VUB297" s="80"/>
      <c r="VUC297" s="80"/>
      <c r="VUD297" s="80"/>
      <c r="VUE297" s="80"/>
      <c r="VUF297" s="80"/>
      <c r="VUG297" s="80"/>
      <c r="VUH297" s="80"/>
      <c r="VUI297" s="80"/>
      <c r="VUJ297" s="80"/>
      <c r="VUK297" s="80"/>
      <c r="VUL297" s="80"/>
      <c r="VUM297" s="80"/>
      <c r="VUN297" s="80"/>
      <c r="VUO297" s="80"/>
      <c r="VUP297" s="80"/>
      <c r="VUQ297" s="80"/>
      <c r="VUR297" s="80"/>
      <c r="VUS297" s="80"/>
      <c r="VUT297" s="80"/>
      <c r="VUU297" s="80"/>
      <c r="VUV297" s="80"/>
      <c r="VUW297" s="80"/>
      <c r="VUX297" s="80"/>
      <c r="VUY297" s="80"/>
      <c r="VUZ297" s="80"/>
      <c r="VVA297" s="80"/>
      <c r="VVB297" s="80"/>
      <c r="VVC297" s="80"/>
      <c r="VVD297" s="80"/>
      <c r="VVE297" s="80"/>
      <c r="VVF297" s="80"/>
      <c r="VVG297" s="80"/>
      <c r="VVH297" s="80"/>
      <c r="VVI297" s="80"/>
      <c r="VVJ297" s="80"/>
      <c r="VVK297" s="80"/>
      <c r="VVL297" s="80"/>
      <c r="VVM297" s="80"/>
      <c r="VVN297" s="80"/>
      <c r="VVO297" s="80"/>
      <c r="VVP297" s="80"/>
      <c r="VVQ297" s="80"/>
      <c r="VVR297" s="80"/>
      <c r="VVS297" s="80"/>
      <c r="VVT297" s="80"/>
      <c r="VVU297" s="80"/>
      <c r="VVV297" s="80"/>
      <c r="VVW297" s="80"/>
      <c r="VVX297" s="80"/>
      <c r="VVY297" s="80"/>
      <c r="VVZ297" s="80"/>
      <c r="VWA297" s="80"/>
      <c r="VWB297" s="80"/>
      <c r="VWC297" s="80"/>
      <c r="VWD297" s="80"/>
      <c r="VWE297" s="80"/>
      <c r="VWF297" s="80"/>
      <c r="VWG297" s="80"/>
      <c r="VWH297" s="80"/>
      <c r="VWI297" s="80"/>
      <c r="VWJ297" s="80"/>
      <c r="VWK297" s="80"/>
      <c r="VWL297" s="80"/>
      <c r="VWM297" s="80"/>
      <c r="VWN297" s="80"/>
      <c r="VWO297" s="80"/>
      <c r="VWP297" s="80"/>
      <c r="VWQ297" s="80"/>
      <c r="VWR297" s="80"/>
      <c r="VWS297" s="80"/>
      <c r="VWT297" s="80"/>
      <c r="VWU297" s="80"/>
      <c r="VWV297" s="80"/>
      <c r="VWW297" s="80"/>
      <c r="VWX297" s="80"/>
      <c r="VWY297" s="80"/>
      <c r="VWZ297" s="80"/>
      <c r="VXA297" s="80"/>
      <c r="VXB297" s="80"/>
      <c r="VXC297" s="80"/>
      <c r="VXD297" s="80"/>
      <c r="VXE297" s="80"/>
      <c r="VXF297" s="80"/>
      <c r="VXG297" s="80"/>
      <c r="VXH297" s="80"/>
      <c r="VXI297" s="80"/>
      <c r="VXJ297" s="80"/>
      <c r="VXK297" s="80"/>
      <c r="VXL297" s="80"/>
      <c r="VXM297" s="80"/>
      <c r="VXN297" s="80"/>
      <c r="VXO297" s="80"/>
      <c r="VXP297" s="80"/>
      <c r="VXQ297" s="80"/>
      <c r="VXR297" s="80"/>
      <c r="VXS297" s="80"/>
      <c r="VXT297" s="80"/>
      <c r="VXU297" s="80"/>
      <c r="VXV297" s="80"/>
      <c r="VXW297" s="80"/>
      <c r="VXX297" s="80"/>
      <c r="VXY297" s="80"/>
      <c r="VXZ297" s="80"/>
      <c r="VYA297" s="80"/>
      <c r="VYB297" s="80"/>
      <c r="VYC297" s="80"/>
      <c r="VYD297" s="80"/>
      <c r="VYE297" s="80"/>
      <c r="VYF297" s="80"/>
      <c r="VYG297" s="80"/>
      <c r="VYH297" s="80"/>
      <c r="VYI297" s="80"/>
      <c r="VYJ297" s="80"/>
      <c r="VYK297" s="80"/>
      <c r="VYL297" s="80"/>
      <c r="VYM297" s="80"/>
      <c r="VYN297" s="80"/>
      <c r="VYO297" s="80"/>
      <c r="VYP297" s="80"/>
      <c r="VYQ297" s="80"/>
      <c r="VYR297" s="80"/>
      <c r="VYS297" s="80"/>
      <c r="VYT297" s="80"/>
      <c r="VYU297" s="80"/>
      <c r="VYV297" s="80"/>
      <c r="VYW297" s="80"/>
      <c r="VYX297" s="80"/>
      <c r="VYY297" s="80"/>
      <c r="VYZ297" s="80"/>
      <c r="VZA297" s="80"/>
      <c r="VZB297" s="80"/>
      <c r="VZC297" s="80"/>
      <c r="VZD297" s="80"/>
      <c r="VZE297" s="80"/>
      <c r="VZF297" s="80"/>
      <c r="VZG297" s="80"/>
      <c r="VZH297" s="80"/>
      <c r="VZI297" s="80"/>
      <c r="VZJ297" s="80"/>
      <c r="VZK297" s="80"/>
      <c r="VZL297" s="80"/>
      <c r="VZM297" s="80"/>
      <c r="VZN297" s="80"/>
      <c r="VZO297" s="80"/>
      <c r="VZP297" s="80"/>
      <c r="VZQ297" s="80"/>
      <c r="VZR297" s="80"/>
      <c r="VZS297" s="80"/>
      <c r="VZT297" s="80"/>
      <c r="VZU297" s="80"/>
      <c r="VZV297" s="80"/>
      <c r="VZW297" s="80"/>
      <c r="VZX297" s="80"/>
      <c r="VZY297" s="80"/>
      <c r="VZZ297" s="80"/>
      <c r="WAA297" s="80"/>
      <c r="WAB297" s="80"/>
      <c r="WAC297" s="80"/>
      <c r="WAD297" s="80"/>
      <c r="WAE297" s="80"/>
      <c r="WAF297" s="80"/>
      <c r="WAG297" s="80"/>
      <c r="WAH297" s="80"/>
      <c r="WAI297" s="80"/>
      <c r="WAJ297" s="80"/>
      <c r="WAK297" s="80"/>
      <c r="WAL297" s="80"/>
      <c r="WAM297" s="80"/>
      <c r="WAN297" s="80"/>
      <c r="WAO297" s="80"/>
      <c r="WAP297" s="80"/>
      <c r="WAQ297" s="80"/>
      <c r="WAR297" s="80"/>
      <c r="WAS297" s="80"/>
      <c r="WAT297" s="80"/>
      <c r="WAU297" s="80"/>
      <c r="WAV297" s="80"/>
      <c r="WAW297" s="80"/>
      <c r="WAX297" s="80"/>
      <c r="WAY297" s="80"/>
      <c r="WAZ297" s="80"/>
      <c r="WBA297" s="80"/>
      <c r="WBB297" s="80"/>
      <c r="WBC297" s="80"/>
      <c r="WBD297" s="80"/>
      <c r="WBE297" s="80"/>
      <c r="WBF297" s="80"/>
      <c r="WBG297" s="80"/>
      <c r="WBH297" s="80"/>
      <c r="WBI297" s="80"/>
      <c r="WBJ297" s="80"/>
      <c r="WBK297" s="80"/>
      <c r="WBL297" s="80"/>
      <c r="WBM297" s="80"/>
      <c r="WBN297" s="80"/>
      <c r="WBO297" s="80"/>
      <c r="WBP297" s="80"/>
      <c r="WBQ297" s="80"/>
      <c r="WBR297" s="80"/>
      <c r="WBS297" s="80"/>
      <c r="WBT297" s="80"/>
      <c r="WBU297" s="80"/>
      <c r="WBV297" s="80"/>
      <c r="WBW297" s="80"/>
      <c r="WBX297" s="80"/>
      <c r="WBY297" s="80"/>
      <c r="WBZ297" s="80"/>
      <c r="WCA297" s="80"/>
      <c r="WCB297" s="80"/>
      <c r="WCC297" s="80"/>
      <c r="WCD297" s="80"/>
      <c r="WCE297" s="80"/>
      <c r="WCF297" s="80"/>
      <c r="WCG297" s="80"/>
      <c r="WCH297" s="80"/>
      <c r="WCI297" s="80"/>
      <c r="WCJ297" s="80"/>
      <c r="WCK297" s="80"/>
      <c r="WCL297" s="80"/>
      <c r="WCM297" s="80"/>
      <c r="WCN297" s="80"/>
      <c r="WCO297" s="80"/>
      <c r="WCP297" s="80"/>
      <c r="WCQ297" s="80"/>
      <c r="WCR297" s="80"/>
      <c r="WCS297" s="80"/>
      <c r="WCT297" s="80"/>
      <c r="WCU297" s="80"/>
      <c r="WCV297" s="80"/>
      <c r="WCW297" s="80"/>
      <c r="WCX297" s="80"/>
      <c r="WCY297" s="80"/>
      <c r="WCZ297" s="80"/>
      <c r="WDA297" s="80"/>
      <c r="WDB297" s="80"/>
      <c r="WDC297" s="80"/>
      <c r="WDD297" s="80"/>
      <c r="WDE297" s="80"/>
      <c r="WDF297" s="80"/>
      <c r="WDG297" s="80"/>
      <c r="WDH297" s="80"/>
      <c r="WDI297" s="80"/>
      <c r="WDJ297" s="80"/>
      <c r="WDK297" s="80"/>
      <c r="WDL297" s="80"/>
      <c r="WDM297" s="80"/>
      <c r="WDN297" s="80"/>
      <c r="WDO297" s="80"/>
      <c r="WDP297" s="80"/>
      <c r="WDQ297" s="80"/>
      <c r="WDR297" s="80"/>
      <c r="WDS297" s="80"/>
      <c r="WDT297" s="80"/>
      <c r="WDU297" s="80"/>
      <c r="WDV297" s="80"/>
      <c r="WDW297" s="80"/>
      <c r="WDX297" s="80"/>
      <c r="WDY297" s="80"/>
      <c r="WDZ297" s="80"/>
      <c r="WEA297" s="80"/>
      <c r="WEB297" s="80"/>
      <c r="WEC297" s="80"/>
      <c r="WED297" s="80"/>
      <c r="WEE297" s="80"/>
      <c r="WEF297" s="80"/>
      <c r="WEG297" s="80"/>
      <c r="WEH297" s="80"/>
      <c r="WEI297" s="80"/>
      <c r="WEJ297" s="80"/>
      <c r="WEK297" s="80"/>
      <c r="WEL297" s="80"/>
      <c r="WEM297" s="80"/>
      <c r="WEN297" s="80"/>
      <c r="WEO297" s="80"/>
      <c r="WEP297" s="80"/>
      <c r="WEQ297" s="80"/>
      <c r="WER297" s="80"/>
      <c r="WES297" s="80"/>
      <c r="WET297" s="80"/>
      <c r="WEU297" s="80"/>
      <c r="WEV297" s="80"/>
      <c r="WEW297" s="80"/>
      <c r="WEX297" s="80"/>
      <c r="WEY297" s="80"/>
      <c r="WEZ297" s="80"/>
      <c r="WFA297" s="80"/>
      <c r="WFB297" s="80"/>
      <c r="WFC297" s="80"/>
      <c r="WFD297" s="80"/>
      <c r="WFE297" s="80"/>
      <c r="WFF297" s="80"/>
      <c r="WFG297" s="80"/>
      <c r="WFH297" s="80"/>
      <c r="WFI297" s="80"/>
      <c r="WFJ297" s="80"/>
      <c r="WFK297" s="80"/>
      <c r="WFL297" s="80"/>
      <c r="WFM297" s="80"/>
      <c r="WFN297" s="80"/>
      <c r="WFO297" s="80"/>
      <c r="WFP297" s="80"/>
      <c r="WFQ297" s="80"/>
      <c r="WFR297" s="80"/>
      <c r="WFS297" s="80"/>
      <c r="WFT297" s="80"/>
      <c r="WFU297" s="80"/>
      <c r="WFV297" s="80"/>
      <c r="WFW297" s="80"/>
      <c r="WFX297" s="80"/>
      <c r="WFY297" s="80"/>
      <c r="WFZ297" s="80"/>
      <c r="WGA297" s="80"/>
      <c r="WGB297" s="80"/>
      <c r="WGC297" s="80"/>
      <c r="WGD297" s="80"/>
      <c r="WGE297" s="80"/>
      <c r="WGF297" s="80"/>
      <c r="WGG297" s="80"/>
      <c r="WGH297" s="80"/>
      <c r="WGI297" s="80"/>
      <c r="WGJ297" s="80"/>
      <c r="WGK297" s="80"/>
      <c r="WGL297" s="80"/>
      <c r="WGM297" s="80"/>
      <c r="WGN297" s="80"/>
      <c r="WGO297" s="80"/>
      <c r="WGP297" s="80"/>
      <c r="WGQ297" s="80"/>
      <c r="WGR297" s="80"/>
      <c r="WGS297" s="80"/>
      <c r="WGT297" s="80"/>
      <c r="WGU297" s="80"/>
      <c r="WGV297" s="80"/>
      <c r="WGW297" s="80"/>
      <c r="WGX297" s="80"/>
      <c r="WGY297" s="80"/>
      <c r="WGZ297" s="80"/>
      <c r="WHA297" s="80"/>
      <c r="WHB297" s="80"/>
      <c r="WHC297" s="80"/>
      <c r="WHD297" s="80"/>
      <c r="WHE297" s="80"/>
      <c r="WHF297" s="80"/>
      <c r="WHG297" s="80"/>
      <c r="WHH297" s="80"/>
      <c r="WHI297" s="80"/>
      <c r="WHJ297" s="80"/>
      <c r="WHK297" s="80"/>
      <c r="WHL297" s="80"/>
      <c r="WHM297" s="80"/>
      <c r="WHN297" s="80"/>
      <c r="WHO297" s="80"/>
      <c r="WHP297" s="80"/>
      <c r="WHQ297" s="80"/>
      <c r="WHR297" s="80"/>
      <c r="WHS297" s="80"/>
      <c r="WHT297" s="80"/>
      <c r="WHU297" s="80"/>
      <c r="WHV297" s="80"/>
      <c r="WHW297" s="80"/>
      <c r="WHX297" s="80"/>
      <c r="WHY297" s="80"/>
      <c r="WHZ297" s="80"/>
      <c r="WIA297" s="80"/>
      <c r="WIB297" s="80"/>
      <c r="WIC297" s="80"/>
      <c r="WID297" s="80"/>
      <c r="WIE297" s="80"/>
      <c r="WIF297" s="80"/>
      <c r="WIG297" s="80"/>
      <c r="WIH297" s="80"/>
      <c r="WII297" s="80"/>
      <c r="WIJ297" s="80"/>
      <c r="WIK297" s="80"/>
      <c r="WIL297" s="80"/>
      <c r="WIM297" s="80"/>
      <c r="WIN297" s="80"/>
      <c r="WIO297" s="80"/>
      <c r="WIP297" s="80"/>
      <c r="WIQ297" s="80"/>
      <c r="WIR297" s="80"/>
      <c r="WIS297" s="80"/>
      <c r="WIT297" s="80"/>
      <c r="WIU297" s="80"/>
      <c r="WIV297" s="80"/>
      <c r="WIW297" s="80"/>
      <c r="WIX297" s="80"/>
      <c r="WIY297" s="80"/>
      <c r="WIZ297" s="80"/>
      <c r="WJA297" s="80"/>
      <c r="WJB297" s="80"/>
      <c r="WJC297" s="80"/>
      <c r="WJD297" s="80"/>
      <c r="WJE297" s="80"/>
      <c r="WJF297" s="80"/>
      <c r="WJG297" s="80"/>
      <c r="WJH297" s="80"/>
      <c r="WJI297" s="80"/>
      <c r="WJJ297" s="80"/>
      <c r="WJK297" s="80"/>
      <c r="WJL297" s="80"/>
      <c r="WJM297" s="80"/>
      <c r="WJN297" s="80"/>
      <c r="WJO297" s="80"/>
      <c r="WJP297" s="80"/>
      <c r="WJQ297" s="80"/>
      <c r="WJR297" s="80"/>
      <c r="WJS297" s="80"/>
      <c r="WJT297" s="80"/>
      <c r="WJU297" s="80"/>
      <c r="WJV297" s="80"/>
      <c r="WJW297" s="80"/>
      <c r="WJX297" s="80"/>
      <c r="WJY297" s="80"/>
      <c r="WJZ297" s="80"/>
      <c r="WKA297" s="80"/>
      <c r="WKB297" s="80"/>
      <c r="WKC297" s="80"/>
      <c r="WKD297" s="80"/>
      <c r="WKE297" s="80"/>
      <c r="WKF297" s="80"/>
      <c r="WKG297" s="80"/>
      <c r="WKH297" s="80"/>
      <c r="WKI297" s="80"/>
      <c r="WKJ297" s="80"/>
      <c r="WKK297" s="80"/>
      <c r="WKL297" s="80"/>
      <c r="WKM297" s="80"/>
      <c r="WKN297" s="80"/>
      <c r="WKO297" s="80"/>
      <c r="WKP297" s="80"/>
      <c r="WKQ297" s="80"/>
      <c r="WKR297" s="80"/>
      <c r="WKS297" s="80"/>
      <c r="WKT297" s="80"/>
      <c r="WKU297" s="80"/>
      <c r="WKV297" s="80"/>
      <c r="WKW297" s="80"/>
      <c r="WKX297" s="80"/>
      <c r="WKY297" s="80"/>
      <c r="WKZ297" s="80"/>
      <c r="WLA297" s="80"/>
      <c r="WLB297" s="80"/>
      <c r="WLC297" s="80"/>
      <c r="WLD297" s="80"/>
      <c r="WLE297" s="80"/>
      <c r="WLF297" s="80"/>
      <c r="WLG297" s="80"/>
      <c r="WLH297" s="80"/>
      <c r="WLI297" s="80"/>
      <c r="WLJ297" s="80"/>
      <c r="WLK297" s="80"/>
      <c r="WLL297" s="80"/>
      <c r="WLM297" s="80"/>
      <c r="WLN297" s="80"/>
      <c r="WLO297" s="80"/>
      <c r="WLP297" s="80"/>
      <c r="WLQ297" s="80"/>
      <c r="WLR297" s="80"/>
      <c r="WLS297" s="80"/>
      <c r="WLT297" s="80"/>
      <c r="WLU297" s="80"/>
      <c r="WLV297" s="80"/>
      <c r="WLW297" s="80"/>
      <c r="WLX297" s="80"/>
      <c r="WLY297" s="80"/>
      <c r="WLZ297" s="80"/>
      <c r="WMA297" s="80"/>
      <c r="WMB297" s="80"/>
      <c r="WMC297" s="80"/>
      <c r="WMD297" s="80"/>
      <c r="WME297" s="80"/>
      <c r="WMF297" s="80"/>
      <c r="WMG297" s="80"/>
      <c r="WMH297" s="80"/>
      <c r="WMI297" s="80"/>
      <c r="WMJ297" s="80"/>
      <c r="WMK297" s="80"/>
      <c r="WML297" s="80"/>
      <c r="WMM297" s="80"/>
      <c r="WMN297" s="80"/>
      <c r="WMO297" s="80"/>
      <c r="WMP297" s="80"/>
      <c r="WMQ297" s="80"/>
      <c r="WMR297" s="80"/>
      <c r="WMS297" s="80"/>
      <c r="WMT297" s="80"/>
      <c r="WMU297" s="80"/>
      <c r="WMV297" s="80"/>
      <c r="WMW297" s="80"/>
      <c r="WMX297" s="80"/>
      <c r="WMY297" s="80"/>
      <c r="WMZ297" s="80"/>
      <c r="WNA297" s="80"/>
      <c r="WNB297" s="80"/>
      <c r="WNC297" s="80"/>
      <c r="WND297" s="80"/>
      <c r="WNE297" s="80"/>
      <c r="WNF297" s="80"/>
      <c r="WNG297" s="80"/>
      <c r="WNH297" s="80"/>
      <c r="WNI297" s="80"/>
      <c r="WNJ297" s="80"/>
      <c r="WNK297" s="80"/>
      <c r="WNL297" s="80"/>
      <c r="WNM297" s="80"/>
      <c r="WNN297" s="80"/>
      <c r="WNO297" s="80"/>
      <c r="WNP297" s="80"/>
      <c r="WNQ297" s="80"/>
      <c r="WNR297" s="80"/>
      <c r="WNS297" s="80"/>
      <c r="WNT297" s="80"/>
      <c r="WNU297" s="80"/>
      <c r="WNV297" s="80"/>
      <c r="WNW297" s="80"/>
      <c r="WNX297" s="80"/>
      <c r="WNY297" s="80"/>
      <c r="WNZ297" s="80"/>
      <c r="WOA297" s="80"/>
      <c r="WOB297" s="80"/>
      <c r="WOC297" s="80"/>
      <c r="WOD297" s="80"/>
      <c r="WOE297" s="80"/>
      <c r="WOF297" s="80"/>
      <c r="WOG297" s="80"/>
      <c r="WOH297" s="80"/>
      <c r="WOI297" s="80"/>
      <c r="WOJ297" s="80"/>
      <c r="WOK297" s="80"/>
      <c r="WOL297" s="80"/>
      <c r="WOM297" s="80"/>
      <c r="WON297" s="80"/>
      <c r="WOO297" s="80"/>
      <c r="WOP297" s="80"/>
      <c r="WOQ297" s="80"/>
      <c r="WOR297" s="80"/>
      <c r="WOS297" s="80"/>
      <c r="WOT297" s="80"/>
      <c r="WOU297" s="80"/>
      <c r="WOV297" s="80"/>
      <c r="WOW297" s="80"/>
      <c r="WOX297" s="80"/>
      <c r="WOY297" s="80"/>
      <c r="WOZ297" s="80"/>
      <c r="WPA297" s="80"/>
      <c r="WPB297" s="80"/>
      <c r="WPC297" s="80"/>
      <c r="WPD297" s="80"/>
      <c r="WPE297" s="80"/>
      <c r="WPF297" s="80"/>
      <c r="WPG297" s="80"/>
      <c r="WPH297" s="80"/>
      <c r="WPI297" s="80"/>
      <c r="WPJ297" s="80"/>
      <c r="WPK297" s="80"/>
      <c r="WPL297" s="80"/>
      <c r="WPM297" s="80"/>
      <c r="WPN297" s="80"/>
      <c r="WPO297" s="80"/>
      <c r="WPP297" s="80"/>
      <c r="WPQ297" s="80"/>
      <c r="WPR297" s="80"/>
      <c r="WPS297" s="80"/>
      <c r="WPT297" s="80"/>
      <c r="WPU297" s="80"/>
      <c r="WPV297" s="80"/>
      <c r="WPW297" s="80"/>
      <c r="WPX297" s="80"/>
      <c r="WPY297" s="80"/>
      <c r="WPZ297" s="80"/>
      <c r="WQA297" s="80"/>
      <c r="WQB297" s="80"/>
      <c r="WQC297" s="80"/>
      <c r="WQD297" s="80"/>
      <c r="WQE297" s="80"/>
      <c r="WQF297" s="80"/>
      <c r="WQG297" s="80"/>
      <c r="WQH297" s="80"/>
      <c r="WQI297" s="80"/>
      <c r="WQJ297" s="80"/>
      <c r="WQK297" s="80"/>
      <c r="WQL297" s="80"/>
      <c r="WQM297" s="80"/>
      <c r="WQN297" s="80"/>
      <c r="WQO297" s="80"/>
      <c r="WQP297" s="80"/>
      <c r="WQQ297" s="80"/>
      <c r="WQR297" s="80"/>
      <c r="WQS297" s="80"/>
      <c r="WQT297" s="80"/>
      <c r="WQU297" s="80"/>
      <c r="WQV297" s="80"/>
      <c r="WQW297" s="80"/>
      <c r="WQX297" s="80"/>
      <c r="WQY297" s="80"/>
      <c r="WQZ297" s="80"/>
      <c r="WRA297" s="80"/>
      <c r="WRB297" s="80"/>
      <c r="WRC297" s="80"/>
      <c r="WRD297" s="80"/>
      <c r="WRE297" s="80"/>
      <c r="WRF297" s="80"/>
      <c r="WRG297" s="80"/>
      <c r="WRH297" s="80"/>
      <c r="WRI297" s="80"/>
      <c r="WRJ297" s="80"/>
      <c r="WRK297" s="80"/>
      <c r="WRL297" s="80"/>
      <c r="WRM297" s="80"/>
      <c r="WRN297" s="80"/>
      <c r="WRO297" s="80"/>
      <c r="WRP297" s="80"/>
      <c r="WRQ297" s="80"/>
      <c r="WRR297" s="80"/>
      <c r="WRS297" s="80"/>
      <c r="WRT297" s="80"/>
      <c r="WRU297" s="80"/>
      <c r="WRV297" s="80"/>
      <c r="WRW297" s="80"/>
      <c r="WRX297" s="80"/>
      <c r="WRY297" s="80"/>
      <c r="WRZ297" s="80"/>
      <c r="WSA297" s="80"/>
      <c r="WSB297" s="80"/>
      <c r="WSC297" s="80"/>
      <c r="WSD297" s="80"/>
      <c r="WSE297" s="80"/>
      <c r="WSF297" s="80"/>
      <c r="WSG297" s="80"/>
      <c r="WSH297" s="80"/>
      <c r="WSI297" s="80"/>
      <c r="WSJ297" s="80"/>
      <c r="WSK297" s="80"/>
      <c r="WSL297" s="80"/>
      <c r="WSM297" s="80"/>
      <c r="WSN297" s="80"/>
      <c r="WSO297" s="80"/>
      <c r="WSP297" s="80"/>
      <c r="WSQ297" s="80"/>
      <c r="WSR297" s="80"/>
      <c r="WSS297" s="80"/>
      <c r="WST297" s="80"/>
      <c r="WSU297" s="80"/>
      <c r="WSV297" s="80"/>
      <c r="WSW297" s="80"/>
      <c r="WSX297" s="80"/>
      <c r="WSY297" s="80"/>
      <c r="WSZ297" s="80"/>
      <c r="WTA297" s="80"/>
      <c r="WTB297" s="80"/>
      <c r="WTC297" s="80"/>
      <c r="WTD297" s="80"/>
      <c r="WTE297" s="80"/>
      <c r="WTF297" s="80"/>
      <c r="WTG297" s="80"/>
      <c r="WTH297" s="80"/>
      <c r="WTI297" s="80"/>
      <c r="WTJ297" s="80"/>
      <c r="WTK297" s="80"/>
      <c r="WTL297" s="80"/>
      <c r="WTM297" s="80"/>
      <c r="WTN297" s="80"/>
      <c r="WTO297" s="80"/>
      <c r="WTP297" s="80"/>
      <c r="WTQ297" s="80"/>
      <c r="WTR297" s="80"/>
      <c r="WTS297" s="80"/>
      <c r="WTT297" s="80"/>
      <c r="WTU297" s="80"/>
      <c r="WTV297" s="80"/>
      <c r="WTW297" s="80"/>
      <c r="WTX297" s="80"/>
      <c r="WTY297" s="80"/>
      <c r="WTZ297" s="80"/>
      <c r="WUA297" s="80"/>
      <c r="WUB297" s="80"/>
      <c r="WUC297" s="80"/>
      <c r="WUD297" s="80"/>
      <c r="WUE297" s="80"/>
      <c r="WUF297" s="80"/>
      <c r="WUG297" s="80"/>
      <c r="WUH297" s="80"/>
      <c r="WUI297" s="80"/>
      <c r="WUJ297" s="80"/>
      <c r="WUK297" s="80"/>
      <c r="WUL297" s="80"/>
      <c r="WUM297" s="80"/>
      <c r="WUN297" s="80"/>
      <c r="WUO297" s="80"/>
      <c r="WUP297" s="80"/>
      <c r="WUQ297" s="80"/>
      <c r="WUR297" s="80"/>
      <c r="WUS297" s="80"/>
      <c r="WUT297" s="80"/>
      <c r="WUU297" s="80"/>
      <c r="WUV297" s="80"/>
      <c r="WUW297" s="80"/>
      <c r="WUX297" s="80"/>
      <c r="WUY297" s="80"/>
      <c r="WUZ297" s="80"/>
      <c r="WVA297" s="80"/>
      <c r="WVB297" s="80"/>
      <c r="WVC297" s="80"/>
      <c r="WVD297" s="80"/>
      <c r="WVE297" s="80"/>
      <c r="WVF297" s="80"/>
      <c r="WVG297" s="80"/>
      <c r="WVH297" s="80"/>
      <c r="WVI297" s="80"/>
      <c r="WVJ297" s="80"/>
      <c r="WVK297" s="80"/>
      <c r="WVL297" s="80"/>
      <c r="WVM297" s="80"/>
      <c r="WVN297" s="80"/>
      <c r="WVO297" s="80"/>
      <c r="WVP297" s="80"/>
      <c r="WVQ297" s="80"/>
      <c r="WVR297" s="80"/>
      <c r="WVS297" s="80"/>
      <c r="WVT297" s="80"/>
      <c r="WVU297" s="80"/>
      <c r="WVV297" s="80"/>
      <c r="WVW297" s="80"/>
      <c r="WVX297" s="80"/>
      <c r="WVY297" s="80"/>
      <c r="WVZ297" s="80"/>
      <c r="WWA297" s="80"/>
      <c r="WWB297" s="80"/>
      <c r="WWC297" s="80"/>
      <c r="WWD297" s="80"/>
      <c r="WWE297" s="80"/>
      <c r="WWF297" s="80"/>
      <c r="WWG297" s="80"/>
      <c r="WWH297" s="80"/>
      <c r="WWI297" s="80"/>
      <c r="WWJ297" s="80"/>
      <c r="WWK297" s="80"/>
      <c r="WWL297" s="80"/>
      <c r="WWM297" s="80"/>
      <c r="WWN297" s="80"/>
      <c r="WWO297" s="80"/>
      <c r="WWP297" s="80"/>
      <c r="WWQ297" s="80"/>
      <c r="WWR297" s="80"/>
      <c r="WWS297" s="80"/>
      <c r="WWT297" s="80"/>
      <c r="WWU297" s="80"/>
      <c r="WWV297" s="80"/>
      <c r="WWW297" s="80"/>
      <c r="WWX297" s="80"/>
      <c r="WWY297" s="80"/>
      <c r="WWZ297" s="80"/>
      <c r="WXA297" s="80"/>
      <c r="WXB297" s="80"/>
      <c r="WXC297" s="80"/>
      <c r="WXD297" s="80"/>
      <c r="WXE297" s="80"/>
      <c r="WXF297" s="80"/>
      <c r="WXG297" s="80"/>
      <c r="WXH297" s="80"/>
      <c r="WXI297" s="80"/>
      <c r="WXJ297" s="80"/>
      <c r="WXK297" s="80"/>
      <c r="WXL297" s="80"/>
      <c r="WXM297" s="80"/>
      <c r="WXN297" s="80"/>
      <c r="WXO297" s="80"/>
      <c r="WXP297" s="80"/>
      <c r="WXQ297" s="80"/>
      <c r="WXR297" s="80"/>
      <c r="WXS297" s="80"/>
      <c r="WXT297" s="80"/>
      <c r="WXU297" s="80"/>
      <c r="WXV297" s="80"/>
      <c r="WXW297" s="80"/>
      <c r="WXX297" s="80"/>
      <c r="WXY297" s="80"/>
      <c r="WXZ297" s="80"/>
      <c r="WYA297" s="80"/>
      <c r="WYB297" s="80"/>
      <c r="WYC297" s="80"/>
      <c r="WYD297" s="80"/>
      <c r="WYE297" s="80"/>
      <c r="WYF297" s="80"/>
      <c r="WYG297" s="80"/>
      <c r="WYH297" s="80"/>
      <c r="WYI297" s="80"/>
      <c r="WYJ297" s="80"/>
      <c r="WYK297" s="80"/>
      <c r="WYL297" s="80"/>
      <c r="WYM297" s="80"/>
      <c r="WYN297" s="80"/>
      <c r="WYO297" s="80"/>
      <c r="WYP297" s="80"/>
      <c r="WYQ297" s="80"/>
      <c r="WYR297" s="80"/>
      <c r="WYS297" s="80"/>
      <c r="WYT297" s="80"/>
      <c r="WYU297" s="80"/>
      <c r="WYV297" s="80"/>
      <c r="WYW297" s="80"/>
      <c r="WYX297" s="80"/>
      <c r="WYY297" s="80"/>
      <c r="WYZ297" s="80"/>
      <c r="WZA297" s="80"/>
      <c r="WZB297" s="80"/>
      <c r="WZC297" s="80"/>
      <c r="WZD297" s="80"/>
      <c r="WZE297" s="80"/>
      <c r="WZF297" s="80"/>
      <c r="WZG297" s="80"/>
      <c r="WZH297" s="80"/>
      <c r="WZI297" s="80"/>
      <c r="WZJ297" s="80"/>
      <c r="WZK297" s="80"/>
      <c r="WZL297" s="80"/>
      <c r="WZM297" s="80"/>
      <c r="WZN297" s="80"/>
      <c r="WZO297" s="80"/>
      <c r="WZP297" s="80"/>
      <c r="WZQ297" s="80"/>
      <c r="WZR297" s="80"/>
      <c r="WZS297" s="80"/>
      <c r="WZT297" s="80"/>
      <c r="WZU297" s="80"/>
      <c r="WZV297" s="80"/>
      <c r="WZW297" s="80"/>
      <c r="WZX297" s="80"/>
      <c r="WZY297" s="80"/>
      <c r="WZZ297" s="80"/>
      <c r="XAA297" s="80"/>
      <c r="XAB297" s="80"/>
      <c r="XAC297" s="80"/>
      <c r="XAD297" s="80"/>
      <c r="XAE297" s="80"/>
      <c r="XAF297" s="80"/>
      <c r="XAG297" s="80"/>
      <c r="XAH297" s="80"/>
      <c r="XAI297" s="80"/>
      <c r="XAJ297" s="80"/>
      <c r="XAK297" s="80"/>
      <c r="XAL297" s="80"/>
      <c r="XAM297" s="80"/>
      <c r="XAN297" s="80"/>
      <c r="XAO297" s="80"/>
      <c r="XAP297" s="80"/>
      <c r="XAQ297" s="80"/>
      <c r="XAR297" s="80"/>
      <c r="XAS297" s="80"/>
      <c r="XAT297" s="80"/>
      <c r="XAU297" s="80"/>
      <c r="XAV297" s="80"/>
      <c r="XAW297" s="80"/>
      <c r="XAX297" s="80"/>
      <c r="XAY297" s="80"/>
      <c r="XAZ297" s="80"/>
      <c r="XBA297" s="80"/>
      <c r="XBB297" s="80"/>
      <c r="XBC297" s="80"/>
      <c r="XBD297" s="80"/>
      <c r="XBE297" s="80"/>
      <c r="XBF297" s="80"/>
      <c r="XBG297" s="80"/>
      <c r="XBH297" s="80"/>
      <c r="XBI297" s="80"/>
      <c r="XBJ297" s="80"/>
      <c r="XBK297" s="80"/>
      <c r="XBL297" s="80"/>
      <c r="XBM297" s="80"/>
      <c r="XBN297" s="80"/>
      <c r="XBO297" s="80"/>
      <c r="XBP297" s="80"/>
      <c r="XBQ297" s="80"/>
      <c r="XBR297" s="80"/>
      <c r="XBS297" s="80"/>
      <c r="XBT297" s="80"/>
      <c r="XBU297" s="80"/>
      <c r="XBV297" s="80"/>
      <c r="XBW297" s="80"/>
      <c r="XBX297" s="80"/>
      <c r="XBY297" s="80"/>
      <c r="XBZ297" s="80"/>
      <c r="XCA297" s="80"/>
      <c r="XCB297" s="80"/>
      <c r="XCC297" s="80"/>
      <c r="XCD297" s="80"/>
      <c r="XCE297" s="80"/>
      <c r="XCF297" s="80"/>
      <c r="XCG297" s="80"/>
      <c r="XCH297" s="80"/>
      <c r="XCI297" s="80"/>
      <c r="XCJ297" s="80"/>
      <c r="XCK297" s="80"/>
      <c r="XCL297" s="80"/>
      <c r="XCM297" s="80"/>
      <c r="XCN297" s="80"/>
      <c r="XCO297" s="80"/>
      <c r="XCP297" s="80"/>
      <c r="XCQ297" s="80"/>
      <c r="XCR297" s="80"/>
      <c r="XCS297" s="80"/>
      <c r="XCT297" s="80"/>
      <c r="XCU297" s="80"/>
      <c r="XCV297" s="80"/>
      <c r="XCW297" s="80"/>
      <c r="XCX297" s="80"/>
      <c r="XCY297" s="80"/>
      <c r="XCZ297" s="80"/>
      <c r="XDA297" s="80"/>
      <c r="XDB297" s="80"/>
      <c r="XDC297" s="80"/>
      <c r="XDD297" s="80"/>
      <c r="XDE297" s="80"/>
      <c r="XDF297" s="80"/>
      <c r="XDG297" s="80"/>
      <c r="XDH297" s="80"/>
      <c r="XDI297" s="80"/>
      <c r="XDJ297" s="80"/>
      <c r="XDK297" s="80"/>
      <c r="XDL297" s="80"/>
      <c r="XDM297" s="80"/>
      <c r="XDN297" s="80"/>
      <c r="XDO297" s="80"/>
      <c r="XDP297" s="80"/>
      <c r="XDQ297" s="80"/>
      <c r="XDR297" s="80"/>
      <c r="XDS297" s="80"/>
      <c r="XDT297" s="80"/>
      <c r="XDU297" s="80"/>
      <c r="XDV297" s="80"/>
      <c r="XDW297" s="80"/>
      <c r="XDX297" s="80"/>
      <c r="XDY297" s="80"/>
      <c r="XDZ297" s="80"/>
      <c r="XEA297" s="80"/>
      <c r="XEB297" s="80"/>
      <c r="XEC297" s="80"/>
      <c r="XED297" s="80"/>
      <c r="XEE297" s="80"/>
      <c r="XEF297" s="80"/>
      <c r="XEG297" s="80"/>
      <c r="XEH297" s="80"/>
      <c r="XEI297" s="80"/>
      <c r="XEJ297" s="80"/>
      <c r="XEK297" s="80"/>
      <c r="XEL297" s="80"/>
      <c r="XEM297" s="80"/>
      <c r="XEN297" s="80"/>
      <c r="XEO297" s="80"/>
      <c r="XEP297" s="80"/>
      <c r="XEQ297" s="80"/>
      <c r="XER297" s="80"/>
      <c r="XES297" s="80"/>
      <c r="XET297" s="80"/>
      <c r="XEU297" s="80"/>
      <c r="XEV297" s="80"/>
      <c r="XEW297" s="80"/>
      <c r="XEX297" s="80"/>
      <c r="XEY297" s="80"/>
      <c r="XEZ297" s="80"/>
      <c r="XFA297" s="80"/>
    </row>
    <row r="298" spans="1:16381" s="87" customFormat="1" ht="14.15" customHeight="1" x14ac:dyDescent="0.2">
      <c r="A298" s="293"/>
      <c r="B298" s="296" t="s">
        <v>4357</v>
      </c>
      <c r="C298" s="940"/>
      <c r="D298" s="941"/>
      <c r="E298" s="941"/>
      <c r="F298" s="941"/>
      <c r="G298" s="941"/>
      <c r="H298" s="941"/>
      <c r="I298" s="941"/>
      <c r="J298" s="941"/>
      <c r="K298" s="941"/>
      <c r="L298" s="941"/>
      <c r="M298" s="941"/>
      <c r="N298" s="941"/>
      <c r="O298" s="941"/>
      <c r="P298" s="941"/>
      <c r="Q298" s="941"/>
      <c r="R298" s="941"/>
      <c r="S298" s="941"/>
      <c r="T298" s="941"/>
      <c r="U298" s="941"/>
      <c r="V298" s="941"/>
      <c r="W298" s="941"/>
      <c r="X298" s="941"/>
      <c r="Y298" s="941"/>
      <c r="Z298" s="942"/>
      <c r="AA298" s="292"/>
      <c r="AB298" s="292"/>
      <c r="AC298" s="292"/>
      <c r="AD298" s="920"/>
      <c r="AE298" s="920"/>
      <c r="AF298" s="920"/>
      <c r="AG298" s="920"/>
      <c r="AH298" s="920"/>
      <c r="AI298" s="920"/>
      <c r="AJ298" s="920"/>
      <c r="AK298" s="920"/>
      <c r="AL298" s="920"/>
      <c r="AM298" s="85" t="s">
        <v>654</v>
      </c>
      <c r="AN298" s="85"/>
      <c r="AO298" s="85"/>
      <c r="AP298" s="85"/>
      <c r="AQ298" s="85"/>
      <c r="AR298" s="85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"/>
      <c r="CF298" s="99"/>
      <c r="CG298" s="99"/>
      <c r="CH298" s="99"/>
      <c r="CI298" s="99"/>
      <c r="CJ298" s="99"/>
      <c r="CK298" s="99"/>
      <c r="CL298" s="99"/>
      <c r="CM298" s="99"/>
      <c r="CN298" s="99"/>
      <c r="CO298" s="99"/>
      <c r="CP298" s="99"/>
      <c r="CQ298" s="99"/>
      <c r="CR298" s="99"/>
      <c r="CS298" s="99"/>
      <c r="CT298" s="99"/>
      <c r="CU298" s="99"/>
      <c r="CV298" s="99"/>
      <c r="CW298" s="99"/>
      <c r="CX298" s="99"/>
      <c r="CY298" s="99"/>
      <c r="CZ298" s="99"/>
      <c r="DA298" s="99"/>
      <c r="DB298" s="99"/>
      <c r="DC298" s="99"/>
      <c r="DD298" s="99"/>
      <c r="DE298" s="99"/>
      <c r="DF298" s="99"/>
      <c r="DG298" s="99"/>
      <c r="DH298" s="99"/>
      <c r="DI298" s="99"/>
      <c r="DJ298" s="99"/>
      <c r="DK298" s="99"/>
      <c r="DL298" s="99"/>
      <c r="DM298" s="99"/>
      <c r="DN298" s="99"/>
      <c r="DO298" s="99"/>
      <c r="DP298" s="99"/>
      <c r="DQ298" s="99"/>
      <c r="DR298" s="99"/>
      <c r="DS298" s="99"/>
      <c r="DT298" s="99"/>
      <c r="DU298" s="99"/>
      <c r="DV298" s="99"/>
      <c r="DW298" s="99"/>
      <c r="DX298" s="99"/>
      <c r="DY298" s="99"/>
      <c r="DZ298" s="99"/>
      <c r="EA298" s="99"/>
      <c r="EB298" s="99"/>
      <c r="EC298" s="99"/>
      <c r="ED298" s="99"/>
      <c r="EE298" s="99"/>
      <c r="EF298" s="99"/>
      <c r="EG298" s="99"/>
      <c r="EH298" s="99"/>
      <c r="EI298" s="99"/>
      <c r="EJ298" s="99"/>
      <c r="EK298" s="99"/>
      <c r="EL298" s="99"/>
      <c r="EM298" s="99"/>
      <c r="EN298" s="99"/>
      <c r="EO298" s="99"/>
      <c r="EP298" s="99"/>
      <c r="EQ298" s="99"/>
      <c r="ER298" s="99"/>
      <c r="ES298" s="99"/>
      <c r="ET298" s="99"/>
      <c r="EU298" s="99"/>
      <c r="EV298" s="99"/>
      <c r="EW298" s="99"/>
      <c r="EX298" s="99"/>
      <c r="EY298" s="99"/>
      <c r="EZ298" s="99"/>
      <c r="FA298" s="99"/>
      <c r="FB298" s="99"/>
      <c r="FC298" s="99"/>
      <c r="FD298" s="99"/>
      <c r="FE298" s="99"/>
      <c r="FF298" s="99"/>
      <c r="FG298" s="99"/>
      <c r="FH298" s="99"/>
      <c r="FI298" s="99"/>
      <c r="FJ298" s="99"/>
      <c r="FK298" s="99"/>
      <c r="FL298" s="99"/>
      <c r="FM298" s="99"/>
      <c r="FN298" s="99"/>
      <c r="FO298" s="99"/>
      <c r="FP298" s="99"/>
      <c r="FQ298" s="99"/>
      <c r="FR298" s="99"/>
      <c r="FS298" s="99"/>
      <c r="FT298" s="99"/>
      <c r="FU298" s="99"/>
      <c r="FV298" s="99"/>
      <c r="FW298" s="99"/>
      <c r="FX298" s="99"/>
      <c r="FY298" s="99"/>
      <c r="FZ298" s="99"/>
      <c r="GA298" s="99"/>
      <c r="GB298" s="99"/>
      <c r="GC298" s="99"/>
      <c r="GD298" s="99"/>
      <c r="GE298" s="99"/>
      <c r="GF298" s="99"/>
      <c r="GG298" s="99"/>
      <c r="GH298" s="99"/>
      <c r="GI298" s="99"/>
      <c r="GJ298" s="99"/>
      <c r="GK298" s="99"/>
      <c r="GL298" s="99"/>
      <c r="GM298" s="99"/>
      <c r="GN298" s="99"/>
      <c r="GO298" s="99"/>
      <c r="GP298" s="99"/>
      <c r="GQ298" s="99"/>
      <c r="GR298" s="99"/>
      <c r="GS298" s="99"/>
      <c r="GT298" s="99"/>
      <c r="GU298" s="99"/>
      <c r="GV298" s="99"/>
      <c r="GW298" s="99"/>
      <c r="GX298" s="99"/>
      <c r="GY298" s="99"/>
      <c r="GZ298" s="99"/>
      <c r="HA298" s="99"/>
      <c r="HB298" s="99"/>
      <c r="HC298" s="99"/>
      <c r="HD298" s="99"/>
      <c r="HE298" s="99"/>
      <c r="HF298" s="99"/>
      <c r="HG298" s="99"/>
      <c r="HH298" s="99"/>
      <c r="HI298" s="99"/>
      <c r="HJ298" s="99"/>
      <c r="HK298" s="99"/>
      <c r="HL298" s="99"/>
      <c r="HM298" s="99"/>
      <c r="HN298" s="99"/>
      <c r="HO298" s="99"/>
      <c r="HP298" s="99"/>
      <c r="HQ298" s="99"/>
      <c r="HR298" s="99"/>
      <c r="HS298" s="99"/>
      <c r="HT298" s="99"/>
      <c r="HU298" s="99"/>
      <c r="HV298" s="99"/>
      <c r="HW298" s="99"/>
      <c r="HX298" s="99"/>
      <c r="HY298" s="99"/>
      <c r="HZ298" s="99"/>
      <c r="IA298" s="99"/>
      <c r="IB298" s="99"/>
      <c r="IC298" s="99"/>
      <c r="ID298" s="99"/>
      <c r="IE298" s="99"/>
      <c r="IF298" s="99"/>
      <c r="IG298" s="99"/>
      <c r="IH298" s="99"/>
      <c r="II298" s="99"/>
      <c r="IJ298" s="99"/>
      <c r="IK298" s="99"/>
      <c r="IL298" s="99"/>
      <c r="IM298" s="99"/>
      <c r="IN298" s="99"/>
      <c r="IO298" s="99"/>
      <c r="IP298" s="99"/>
      <c r="IQ298" s="99"/>
      <c r="IR298" s="99"/>
      <c r="IS298" s="99"/>
      <c r="IT298" s="99"/>
      <c r="IU298" s="99"/>
      <c r="IV298" s="99"/>
      <c r="IW298" s="99"/>
      <c r="IX298" s="99"/>
      <c r="IY298" s="99"/>
      <c r="IZ298" s="99"/>
      <c r="JA298" s="99"/>
      <c r="JB298" s="99"/>
      <c r="JC298" s="99"/>
      <c r="JD298" s="99"/>
      <c r="JE298" s="99"/>
      <c r="JF298" s="99"/>
      <c r="JG298" s="99"/>
      <c r="JH298" s="99"/>
      <c r="JI298" s="99"/>
      <c r="JJ298" s="99"/>
      <c r="JK298" s="99"/>
      <c r="JL298" s="99"/>
      <c r="JM298" s="99"/>
      <c r="JN298" s="99"/>
      <c r="JO298" s="99"/>
      <c r="JP298" s="99"/>
      <c r="JQ298" s="99"/>
      <c r="JR298" s="99"/>
      <c r="JS298" s="99"/>
      <c r="JT298" s="99"/>
      <c r="JU298" s="99"/>
      <c r="JV298" s="99"/>
      <c r="JW298" s="99"/>
      <c r="JX298" s="99"/>
      <c r="JY298" s="99"/>
      <c r="JZ298" s="99"/>
      <c r="KA298" s="99"/>
      <c r="KB298" s="99"/>
      <c r="KC298" s="99"/>
      <c r="KD298" s="99"/>
      <c r="KE298" s="99"/>
      <c r="KF298" s="99"/>
      <c r="KG298" s="99"/>
      <c r="KH298" s="99"/>
      <c r="KI298" s="99"/>
      <c r="KJ298" s="99"/>
      <c r="KK298" s="99"/>
      <c r="KL298" s="99"/>
      <c r="KM298" s="99"/>
      <c r="KN298" s="99"/>
      <c r="KO298" s="99"/>
      <c r="KP298" s="99"/>
      <c r="KQ298" s="99"/>
      <c r="KR298" s="99"/>
      <c r="KS298" s="99"/>
      <c r="KT298" s="99"/>
      <c r="KU298" s="99"/>
      <c r="KV298" s="99"/>
      <c r="KW298" s="99"/>
      <c r="KX298" s="99"/>
      <c r="KY298" s="99"/>
      <c r="KZ298" s="99"/>
      <c r="LA298" s="99"/>
      <c r="LB298" s="99"/>
      <c r="LC298" s="99"/>
      <c r="LD298" s="99"/>
      <c r="LE298" s="99"/>
      <c r="LF298" s="99"/>
      <c r="LG298" s="99"/>
      <c r="LH298" s="99"/>
      <c r="LI298" s="99"/>
      <c r="LJ298" s="99"/>
      <c r="LK298" s="99"/>
      <c r="LL298" s="99"/>
      <c r="LM298" s="99"/>
      <c r="LN298" s="99"/>
      <c r="LO298" s="99"/>
      <c r="LP298" s="99"/>
      <c r="LQ298" s="99"/>
      <c r="LR298" s="99"/>
      <c r="LS298" s="99"/>
      <c r="LT298" s="99"/>
      <c r="LU298" s="99"/>
      <c r="LV298" s="99"/>
      <c r="LW298" s="99"/>
      <c r="LX298" s="99"/>
      <c r="LY298" s="99"/>
      <c r="LZ298" s="99"/>
      <c r="MA298" s="99"/>
      <c r="MB298" s="99"/>
      <c r="MC298" s="99"/>
      <c r="MD298" s="99"/>
      <c r="ME298" s="99"/>
      <c r="MF298" s="99"/>
      <c r="MG298" s="99"/>
      <c r="MH298" s="99"/>
      <c r="MI298" s="99"/>
      <c r="MJ298" s="99"/>
      <c r="MK298" s="99"/>
      <c r="ML298" s="99"/>
      <c r="MM298" s="99"/>
      <c r="MN298" s="99"/>
      <c r="MO298" s="99"/>
      <c r="MP298" s="99"/>
      <c r="MQ298" s="99"/>
      <c r="MR298" s="99"/>
      <c r="MS298" s="99"/>
      <c r="MT298" s="99"/>
      <c r="MU298" s="99"/>
      <c r="MV298" s="99"/>
      <c r="MW298" s="99"/>
      <c r="MX298" s="99"/>
      <c r="MY298" s="99"/>
      <c r="MZ298" s="99"/>
      <c r="NA298" s="99"/>
      <c r="NB298" s="99"/>
      <c r="NC298" s="99"/>
      <c r="ND298" s="99"/>
      <c r="NE298" s="99"/>
      <c r="NF298" s="99"/>
      <c r="NG298" s="99"/>
      <c r="NH298" s="99"/>
      <c r="NI298" s="99"/>
      <c r="NJ298" s="99"/>
      <c r="NK298" s="99"/>
      <c r="NL298" s="99"/>
      <c r="NM298" s="99"/>
      <c r="NN298" s="99"/>
      <c r="NO298" s="99"/>
      <c r="NP298" s="99"/>
      <c r="NQ298" s="99"/>
      <c r="NR298" s="99"/>
      <c r="NS298" s="99"/>
      <c r="NT298" s="99"/>
      <c r="NU298" s="99"/>
      <c r="NV298" s="99"/>
      <c r="NW298" s="99"/>
      <c r="NX298" s="99"/>
      <c r="NY298" s="99"/>
      <c r="NZ298" s="99"/>
      <c r="OA298" s="99"/>
      <c r="OB298" s="99"/>
      <c r="OC298" s="99"/>
      <c r="OD298" s="99"/>
      <c r="OE298" s="99"/>
      <c r="OF298" s="99"/>
      <c r="OG298" s="99"/>
      <c r="OH298" s="99"/>
      <c r="OI298" s="99"/>
      <c r="OJ298" s="99"/>
      <c r="OK298" s="99"/>
      <c r="OL298" s="99"/>
      <c r="OM298" s="99"/>
      <c r="ON298" s="99"/>
      <c r="OO298" s="99"/>
      <c r="OP298" s="99"/>
      <c r="OQ298" s="99"/>
      <c r="OR298" s="99"/>
      <c r="OS298" s="99"/>
      <c r="OT298" s="99"/>
      <c r="OU298" s="99"/>
      <c r="OV298" s="99"/>
      <c r="OW298" s="99"/>
      <c r="OX298" s="99"/>
      <c r="OY298" s="99"/>
      <c r="OZ298" s="99"/>
      <c r="PA298" s="99"/>
      <c r="PB298" s="99"/>
      <c r="PC298" s="99"/>
      <c r="PD298" s="99"/>
      <c r="PE298" s="99"/>
      <c r="PF298" s="99"/>
      <c r="PG298" s="99"/>
      <c r="PH298" s="99"/>
      <c r="PI298" s="99"/>
      <c r="PJ298" s="99"/>
      <c r="PK298" s="99"/>
      <c r="PL298" s="99"/>
      <c r="PM298" s="99"/>
      <c r="PN298" s="99"/>
      <c r="PO298" s="99"/>
      <c r="PP298" s="99"/>
      <c r="PQ298" s="99"/>
      <c r="PR298" s="99"/>
      <c r="PS298" s="99"/>
      <c r="PT298" s="99"/>
      <c r="PU298" s="99"/>
      <c r="PV298" s="99"/>
      <c r="PW298" s="99"/>
      <c r="PX298" s="99"/>
      <c r="PY298" s="99"/>
      <c r="PZ298" s="99"/>
      <c r="QA298" s="99"/>
      <c r="QB298" s="99"/>
      <c r="QC298" s="99"/>
      <c r="QD298" s="99"/>
      <c r="QE298" s="99"/>
      <c r="QF298" s="99"/>
      <c r="QG298" s="99"/>
      <c r="QH298" s="99"/>
      <c r="QI298" s="99"/>
      <c r="QJ298" s="99"/>
      <c r="QK298" s="99"/>
      <c r="QL298" s="99"/>
      <c r="QM298" s="99"/>
      <c r="QN298" s="99"/>
      <c r="QO298" s="99"/>
      <c r="QP298" s="99"/>
      <c r="QQ298" s="99"/>
      <c r="QR298" s="99"/>
      <c r="QS298" s="99"/>
      <c r="QT298" s="99"/>
      <c r="QU298" s="99"/>
      <c r="QV298" s="99"/>
      <c r="QW298" s="99"/>
      <c r="QX298" s="99"/>
      <c r="QY298" s="99"/>
      <c r="QZ298" s="99"/>
      <c r="RA298" s="99"/>
      <c r="RB298" s="99"/>
      <c r="RC298" s="99"/>
      <c r="RD298" s="99"/>
      <c r="RE298" s="99"/>
      <c r="RF298" s="99"/>
      <c r="RG298" s="99"/>
      <c r="RH298" s="99"/>
      <c r="RI298" s="99"/>
      <c r="RJ298" s="99"/>
      <c r="RK298" s="99"/>
      <c r="RL298" s="99"/>
      <c r="RM298" s="99"/>
      <c r="RN298" s="99"/>
      <c r="RO298" s="99"/>
      <c r="RP298" s="99"/>
      <c r="RQ298" s="99"/>
      <c r="RR298" s="99"/>
      <c r="RS298" s="99"/>
      <c r="RT298" s="99"/>
      <c r="RU298" s="99"/>
      <c r="RV298" s="99"/>
      <c r="RW298" s="99"/>
      <c r="RX298" s="99"/>
      <c r="RY298" s="99"/>
      <c r="RZ298" s="99"/>
      <c r="SA298" s="99"/>
      <c r="SB298" s="99"/>
      <c r="SC298" s="99"/>
      <c r="SD298" s="99"/>
      <c r="SE298" s="99"/>
      <c r="SF298" s="99"/>
      <c r="SG298" s="99"/>
      <c r="SH298" s="99"/>
      <c r="SI298" s="99"/>
      <c r="SJ298" s="99"/>
      <c r="SK298" s="99"/>
      <c r="SL298" s="99"/>
      <c r="SM298" s="99"/>
      <c r="SN298" s="99"/>
      <c r="SO298" s="99"/>
      <c r="SP298" s="99"/>
      <c r="SQ298" s="99"/>
      <c r="SR298" s="99"/>
      <c r="SS298" s="99"/>
      <c r="ST298" s="99"/>
      <c r="SU298" s="99"/>
      <c r="SV298" s="99"/>
      <c r="SW298" s="99"/>
      <c r="SX298" s="99"/>
      <c r="SY298" s="99"/>
      <c r="SZ298" s="99"/>
      <c r="TA298" s="99"/>
      <c r="TB298" s="99"/>
      <c r="TC298" s="99"/>
      <c r="TD298" s="99"/>
      <c r="TE298" s="99"/>
      <c r="TF298" s="99"/>
      <c r="TG298" s="99"/>
      <c r="TH298" s="99"/>
      <c r="TI298" s="99"/>
      <c r="TJ298" s="99"/>
      <c r="TK298" s="99"/>
      <c r="TL298" s="99"/>
      <c r="TM298" s="99"/>
      <c r="TN298" s="99"/>
      <c r="TO298" s="99"/>
      <c r="TP298" s="99"/>
      <c r="TQ298" s="99"/>
      <c r="TR298" s="99"/>
      <c r="TS298" s="99"/>
      <c r="TT298" s="99"/>
      <c r="TU298" s="99"/>
      <c r="TV298" s="99"/>
      <c r="TW298" s="99"/>
      <c r="TX298" s="99"/>
      <c r="TY298" s="99"/>
      <c r="TZ298" s="99"/>
      <c r="UA298" s="99"/>
      <c r="UB298" s="99"/>
      <c r="UC298" s="99"/>
      <c r="UD298" s="99"/>
      <c r="UE298" s="99"/>
      <c r="UF298" s="99"/>
      <c r="UG298" s="99"/>
      <c r="UH298" s="99"/>
      <c r="UI298" s="99"/>
      <c r="UJ298" s="99"/>
      <c r="UK298" s="99"/>
      <c r="UL298" s="99"/>
      <c r="UM298" s="99"/>
      <c r="UN298" s="99"/>
      <c r="UO298" s="99"/>
      <c r="UP298" s="99"/>
      <c r="UQ298" s="99"/>
      <c r="UR298" s="99"/>
      <c r="US298" s="99"/>
      <c r="UT298" s="99"/>
      <c r="UU298" s="99"/>
      <c r="UV298" s="99"/>
      <c r="UW298" s="99"/>
      <c r="UX298" s="99"/>
      <c r="UY298" s="99"/>
      <c r="UZ298" s="99"/>
      <c r="VA298" s="99"/>
      <c r="VB298" s="99"/>
      <c r="VC298" s="99"/>
      <c r="VD298" s="99"/>
      <c r="VE298" s="99"/>
      <c r="VF298" s="99"/>
      <c r="VG298" s="99"/>
      <c r="VH298" s="99"/>
      <c r="VI298" s="99"/>
      <c r="VJ298" s="99"/>
      <c r="VK298" s="99"/>
      <c r="VL298" s="99"/>
      <c r="VM298" s="99"/>
      <c r="VN298" s="99"/>
      <c r="VO298" s="99"/>
      <c r="VP298" s="99"/>
      <c r="VQ298" s="99"/>
      <c r="VR298" s="99"/>
      <c r="VS298" s="99"/>
      <c r="VT298" s="99"/>
      <c r="VU298" s="99"/>
      <c r="VV298" s="99"/>
      <c r="VW298" s="99"/>
      <c r="VX298" s="99"/>
      <c r="VY298" s="99"/>
      <c r="VZ298" s="99"/>
      <c r="WA298" s="99"/>
      <c r="WB298" s="99"/>
      <c r="WC298" s="99"/>
      <c r="WD298" s="99"/>
      <c r="WE298" s="99"/>
      <c r="WF298" s="99"/>
      <c r="WG298" s="99"/>
      <c r="WH298" s="99"/>
      <c r="WI298" s="99"/>
      <c r="WJ298" s="99"/>
      <c r="WK298" s="99"/>
      <c r="WL298" s="99"/>
      <c r="WM298" s="99"/>
      <c r="WN298" s="99"/>
      <c r="WO298" s="99"/>
      <c r="WP298" s="99"/>
      <c r="WQ298" s="99"/>
      <c r="WR298" s="99"/>
      <c r="WS298" s="99"/>
      <c r="WT298" s="99"/>
      <c r="WU298" s="99"/>
      <c r="WV298" s="99"/>
      <c r="WW298" s="99"/>
      <c r="WX298" s="99"/>
      <c r="WY298" s="99"/>
      <c r="WZ298" s="99"/>
      <c r="XA298" s="99"/>
      <c r="XB298" s="99"/>
      <c r="XC298" s="99"/>
      <c r="XD298" s="99"/>
      <c r="XE298" s="99"/>
      <c r="XF298" s="99"/>
      <c r="XG298" s="99"/>
      <c r="XH298" s="99"/>
      <c r="XI298" s="99"/>
      <c r="XJ298" s="99"/>
      <c r="XK298" s="99"/>
      <c r="XL298" s="99"/>
      <c r="XM298" s="99"/>
      <c r="XN298" s="99"/>
      <c r="XO298" s="99"/>
      <c r="XP298" s="99"/>
      <c r="XQ298" s="99"/>
      <c r="XR298" s="99"/>
      <c r="XS298" s="99"/>
      <c r="XT298" s="99"/>
      <c r="XU298" s="99"/>
      <c r="XV298" s="99"/>
      <c r="XW298" s="99"/>
      <c r="XX298" s="99"/>
      <c r="XY298" s="99"/>
      <c r="XZ298" s="99"/>
      <c r="YA298" s="99"/>
      <c r="YB298" s="99"/>
      <c r="YC298" s="99"/>
      <c r="YD298" s="99"/>
      <c r="YE298" s="99"/>
      <c r="YF298" s="99"/>
      <c r="YG298" s="99"/>
      <c r="YH298" s="99"/>
      <c r="YI298" s="99"/>
      <c r="YJ298" s="99"/>
      <c r="YK298" s="99"/>
      <c r="YL298" s="99"/>
      <c r="YM298" s="99"/>
      <c r="YN298" s="99"/>
      <c r="YO298" s="99"/>
      <c r="YP298" s="99"/>
      <c r="YQ298" s="99"/>
      <c r="YR298" s="99"/>
      <c r="YS298" s="99"/>
      <c r="YT298" s="99"/>
      <c r="YU298" s="99"/>
      <c r="YV298" s="99"/>
      <c r="YW298" s="99"/>
      <c r="YX298" s="99"/>
      <c r="YY298" s="99"/>
      <c r="YZ298" s="99"/>
      <c r="ZA298" s="99"/>
      <c r="ZB298" s="99"/>
      <c r="ZC298" s="99"/>
      <c r="ZD298" s="99"/>
      <c r="ZE298" s="99"/>
      <c r="ZF298" s="99"/>
      <c r="ZG298" s="99"/>
      <c r="ZH298" s="99"/>
      <c r="ZI298" s="99"/>
      <c r="ZJ298" s="99"/>
      <c r="ZK298" s="99"/>
      <c r="ZL298" s="99"/>
      <c r="ZM298" s="99"/>
      <c r="ZN298" s="99"/>
      <c r="ZO298" s="99"/>
      <c r="ZP298" s="99"/>
      <c r="ZQ298" s="99"/>
      <c r="ZR298" s="99"/>
      <c r="ZS298" s="99"/>
      <c r="ZT298" s="99"/>
      <c r="ZU298" s="99"/>
      <c r="ZV298" s="99"/>
      <c r="ZW298" s="99"/>
      <c r="ZX298" s="99"/>
      <c r="ZY298" s="99"/>
      <c r="ZZ298" s="99"/>
      <c r="AAA298" s="99"/>
      <c r="AAB298" s="99"/>
      <c r="AAC298" s="99"/>
      <c r="AAD298" s="99"/>
      <c r="AAE298" s="99"/>
      <c r="AAF298" s="99"/>
      <c r="AAG298" s="99"/>
      <c r="AAH298" s="99"/>
      <c r="AAI298" s="99"/>
      <c r="AAJ298" s="99"/>
      <c r="AAK298" s="99"/>
      <c r="AAL298" s="99"/>
      <c r="AAM298" s="99"/>
      <c r="AAN298" s="99"/>
      <c r="AAO298" s="99"/>
      <c r="AAP298" s="99"/>
      <c r="AAQ298" s="99"/>
      <c r="AAR298" s="99"/>
      <c r="AAS298" s="99"/>
      <c r="AAT298" s="99"/>
      <c r="AAU298" s="99"/>
      <c r="AAV298" s="99"/>
      <c r="AAW298" s="99"/>
      <c r="AAX298" s="99"/>
      <c r="AAY298" s="99"/>
      <c r="AAZ298" s="99"/>
      <c r="ABA298" s="99"/>
      <c r="ABB298" s="99"/>
      <c r="ABC298" s="99"/>
      <c r="ABD298" s="99"/>
      <c r="ABE298" s="99"/>
      <c r="ABF298" s="99"/>
      <c r="ABG298" s="99"/>
      <c r="ABH298" s="99"/>
      <c r="ABI298" s="99"/>
      <c r="ABJ298" s="99"/>
      <c r="ABK298" s="99"/>
      <c r="ABL298" s="99"/>
      <c r="ABM298" s="99"/>
      <c r="ABN298" s="99"/>
      <c r="ABO298" s="99"/>
      <c r="ABP298" s="99"/>
      <c r="ABQ298" s="99"/>
      <c r="ABR298" s="99"/>
      <c r="ABS298" s="99"/>
      <c r="ABT298" s="99"/>
      <c r="ABU298" s="99"/>
      <c r="ABV298" s="99"/>
      <c r="ABW298" s="99"/>
      <c r="ABX298" s="99"/>
      <c r="ABY298" s="99"/>
      <c r="ABZ298" s="99"/>
      <c r="ACA298" s="99"/>
      <c r="ACB298" s="99"/>
      <c r="ACC298" s="99"/>
      <c r="ACD298" s="99"/>
      <c r="ACE298" s="99"/>
      <c r="ACF298" s="99"/>
      <c r="ACG298" s="99"/>
      <c r="ACH298" s="99"/>
      <c r="ACI298" s="99"/>
      <c r="ACJ298" s="99"/>
      <c r="ACK298" s="99"/>
      <c r="ACL298" s="99"/>
      <c r="ACM298" s="99"/>
      <c r="ACN298" s="99"/>
      <c r="ACO298" s="99"/>
      <c r="ACP298" s="99"/>
      <c r="ACQ298" s="99"/>
      <c r="ACR298" s="99"/>
      <c r="ACS298" s="99"/>
      <c r="ACT298" s="99"/>
      <c r="ACU298" s="99"/>
      <c r="ACV298" s="99"/>
      <c r="ACW298" s="99"/>
      <c r="ACX298" s="99"/>
      <c r="ACY298" s="99"/>
      <c r="ACZ298" s="99"/>
      <c r="ADA298" s="99"/>
      <c r="ADB298" s="99"/>
      <c r="ADC298" s="99"/>
      <c r="ADD298" s="99"/>
      <c r="ADE298" s="99"/>
      <c r="ADF298" s="99"/>
      <c r="ADG298" s="99"/>
      <c r="ADH298" s="99"/>
      <c r="ADI298" s="99"/>
      <c r="ADJ298" s="99"/>
      <c r="ADK298" s="99"/>
      <c r="ADL298" s="99"/>
      <c r="ADM298" s="99"/>
      <c r="ADN298" s="99"/>
      <c r="ADO298" s="99"/>
      <c r="ADP298" s="99"/>
      <c r="ADQ298" s="99"/>
      <c r="ADR298" s="99"/>
      <c r="ADS298" s="99"/>
      <c r="ADT298" s="99"/>
      <c r="ADU298" s="99"/>
      <c r="ADV298" s="99"/>
      <c r="ADW298" s="99"/>
      <c r="ADX298" s="99"/>
      <c r="ADY298" s="99"/>
      <c r="ADZ298" s="99"/>
      <c r="AEA298" s="99"/>
      <c r="AEB298" s="99"/>
      <c r="AEC298" s="99"/>
      <c r="AED298" s="99"/>
      <c r="AEE298" s="99"/>
      <c r="AEF298" s="99"/>
      <c r="AEG298" s="99"/>
      <c r="AEH298" s="99"/>
      <c r="AEI298" s="99"/>
      <c r="AEJ298" s="99"/>
      <c r="AEK298" s="99"/>
      <c r="AEL298" s="99"/>
      <c r="AEM298" s="99"/>
      <c r="AEN298" s="99"/>
      <c r="AEO298" s="99"/>
      <c r="AEP298" s="99"/>
      <c r="AEQ298" s="99"/>
      <c r="AER298" s="99"/>
      <c r="AES298" s="99"/>
      <c r="AET298" s="99"/>
      <c r="AEU298" s="99"/>
      <c r="AEV298" s="99"/>
      <c r="AEW298" s="99"/>
      <c r="AEX298" s="99"/>
      <c r="AEY298" s="99"/>
      <c r="AEZ298" s="99"/>
      <c r="AFA298" s="99"/>
      <c r="AFB298" s="99"/>
      <c r="AFC298" s="99"/>
      <c r="AFD298" s="99"/>
      <c r="AFE298" s="99"/>
      <c r="AFF298" s="99"/>
      <c r="AFG298" s="99"/>
      <c r="AFH298" s="99"/>
      <c r="AFI298" s="99"/>
      <c r="AFJ298" s="99"/>
      <c r="AFK298" s="99"/>
      <c r="AFL298" s="99"/>
      <c r="AFM298" s="99"/>
      <c r="AFN298" s="99"/>
      <c r="AFO298" s="99"/>
      <c r="AFP298" s="99"/>
      <c r="AFQ298" s="99"/>
      <c r="AFR298" s="99"/>
      <c r="AFS298" s="99"/>
      <c r="AFT298" s="99"/>
      <c r="AFU298" s="99"/>
      <c r="AFV298" s="99"/>
      <c r="AFW298" s="99"/>
      <c r="AFX298" s="99"/>
      <c r="AFY298" s="99"/>
      <c r="AFZ298" s="99"/>
      <c r="AGA298" s="99"/>
      <c r="AGB298" s="99"/>
      <c r="AGC298" s="99"/>
      <c r="AGD298" s="99"/>
      <c r="AGE298" s="99"/>
      <c r="AGF298" s="99"/>
      <c r="AGG298" s="99"/>
      <c r="AGH298" s="99"/>
      <c r="AGI298" s="99"/>
      <c r="AGJ298" s="99"/>
      <c r="AGK298" s="99"/>
      <c r="AGL298" s="99"/>
      <c r="AGM298" s="99"/>
      <c r="AGN298" s="99"/>
      <c r="AGO298" s="99"/>
      <c r="AGP298" s="99"/>
      <c r="AGQ298" s="99"/>
      <c r="AGR298" s="99"/>
      <c r="AGS298" s="99"/>
      <c r="AGT298" s="99"/>
      <c r="AGU298" s="99"/>
      <c r="AGV298" s="99"/>
      <c r="AGW298" s="99"/>
      <c r="AGX298" s="99"/>
      <c r="AGY298" s="99"/>
      <c r="AGZ298" s="99"/>
      <c r="AHA298" s="99"/>
      <c r="AHB298" s="99"/>
      <c r="AHC298" s="99"/>
      <c r="AHD298" s="99"/>
      <c r="AHE298" s="99"/>
      <c r="AHF298" s="99"/>
      <c r="AHG298" s="99"/>
      <c r="AHH298" s="99"/>
      <c r="AHI298" s="99"/>
      <c r="AHJ298" s="99"/>
      <c r="AHK298" s="99"/>
      <c r="AHL298" s="99"/>
      <c r="AHM298" s="99"/>
      <c r="AHN298" s="99"/>
      <c r="AHO298" s="99"/>
      <c r="AHP298" s="99"/>
      <c r="AHQ298" s="99"/>
      <c r="AHR298" s="99"/>
      <c r="AHS298" s="99"/>
      <c r="AHT298" s="99"/>
      <c r="AHU298" s="99"/>
      <c r="AHV298" s="99"/>
      <c r="AHW298" s="99"/>
      <c r="AHX298" s="99"/>
      <c r="AHY298" s="99"/>
      <c r="AHZ298" s="99"/>
      <c r="AIA298" s="99"/>
      <c r="AIB298" s="99"/>
      <c r="AIC298" s="99"/>
      <c r="AID298" s="99"/>
      <c r="AIE298" s="99"/>
      <c r="AIF298" s="99"/>
      <c r="AIG298" s="99"/>
      <c r="AIH298" s="99"/>
      <c r="AII298" s="99"/>
      <c r="AIJ298" s="99"/>
      <c r="AIK298" s="99"/>
      <c r="AIL298" s="99"/>
      <c r="AIM298" s="99"/>
      <c r="AIN298" s="99"/>
      <c r="AIO298" s="99"/>
      <c r="AIP298" s="99"/>
      <c r="AIQ298" s="99"/>
      <c r="AIR298" s="99"/>
      <c r="AIS298" s="99"/>
      <c r="AIT298" s="99"/>
      <c r="AIU298" s="99"/>
      <c r="AIV298" s="99"/>
      <c r="AIW298" s="99"/>
      <c r="AIX298" s="99"/>
      <c r="AIY298" s="99"/>
      <c r="AIZ298" s="99"/>
      <c r="AJA298" s="99"/>
      <c r="AJB298" s="99"/>
      <c r="AJC298" s="99"/>
      <c r="AJD298" s="99"/>
      <c r="AJE298" s="99"/>
      <c r="AJF298" s="99"/>
      <c r="AJG298" s="99"/>
      <c r="AJH298" s="99"/>
      <c r="AJI298" s="99"/>
      <c r="AJJ298" s="99"/>
      <c r="AJK298" s="99"/>
      <c r="AJL298" s="99"/>
      <c r="AJM298" s="99"/>
      <c r="AJN298" s="99"/>
      <c r="AJO298" s="99"/>
      <c r="AJP298" s="99"/>
      <c r="AJQ298" s="99"/>
      <c r="AJR298" s="99"/>
      <c r="AJS298" s="99"/>
      <c r="AJT298" s="99"/>
      <c r="AJU298" s="99"/>
      <c r="AJV298" s="99"/>
      <c r="AJW298" s="99"/>
      <c r="AJX298" s="99"/>
      <c r="AJY298" s="99"/>
      <c r="AJZ298" s="99"/>
      <c r="AKA298" s="99"/>
      <c r="AKB298" s="99"/>
      <c r="AKC298" s="99"/>
      <c r="AKD298" s="99"/>
      <c r="AKE298" s="99"/>
      <c r="AKF298" s="99"/>
      <c r="AKG298" s="99"/>
      <c r="AKH298" s="99"/>
      <c r="AKI298" s="99"/>
      <c r="AKJ298" s="99"/>
      <c r="AKK298" s="99"/>
      <c r="AKL298" s="99"/>
      <c r="AKM298" s="99"/>
      <c r="AKN298" s="99"/>
      <c r="AKO298" s="99"/>
      <c r="AKP298" s="99"/>
      <c r="AKQ298" s="99"/>
      <c r="AKR298" s="99"/>
      <c r="AKS298" s="99"/>
      <c r="AKT298" s="99"/>
      <c r="AKU298" s="99"/>
      <c r="AKV298" s="99"/>
      <c r="AKW298" s="99"/>
      <c r="AKX298" s="99"/>
      <c r="AKY298" s="99"/>
      <c r="AKZ298" s="99"/>
      <c r="ALA298" s="99"/>
      <c r="ALB298" s="99"/>
      <c r="ALC298" s="99"/>
      <c r="ALD298" s="99"/>
      <c r="ALE298" s="99"/>
      <c r="ALF298" s="99"/>
      <c r="ALG298" s="99"/>
      <c r="ALH298" s="99"/>
      <c r="ALI298" s="99"/>
      <c r="ALJ298" s="99"/>
      <c r="ALK298" s="99"/>
      <c r="ALL298" s="99"/>
      <c r="ALM298" s="99"/>
      <c r="ALN298" s="99"/>
      <c r="ALO298" s="99"/>
      <c r="ALP298" s="99"/>
      <c r="ALQ298" s="99"/>
      <c r="ALR298" s="99"/>
      <c r="ALS298" s="99"/>
      <c r="ALT298" s="99"/>
      <c r="ALU298" s="99"/>
      <c r="ALV298" s="99"/>
      <c r="ALW298" s="99"/>
      <c r="ALX298" s="99"/>
      <c r="ALY298" s="99"/>
      <c r="ALZ298" s="99"/>
      <c r="AMA298" s="99"/>
      <c r="AMB298" s="99"/>
      <c r="AMC298" s="99"/>
      <c r="AMD298" s="99"/>
      <c r="AME298" s="99"/>
      <c r="AMF298" s="99"/>
      <c r="AMG298" s="99"/>
      <c r="AMH298" s="99"/>
      <c r="AMI298" s="99"/>
      <c r="AMJ298" s="99"/>
      <c r="AMK298" s="99"/>
      <c r="AML298" s="99"/>
      <c r="AMM298" s="99"/>
      <c r="AMN298" s="99"/>
      <c r="AMO298" s="99"/>
      <c r="AMP298" s="99"/>
      <c r="AMQ298" s="99"/>
      <c r="AMR298" s="99"/>
      <c r="AMS298" s="99"/>
      <c r="AMT298" s="99"/>
      <c r="AMU298" s="99"/>
      <c r="AMV298" s="99"/>
      <c r="AMW298" s="99"/>
      <c r="AMX298" s="99"/>
      <c r="AMY298" s="99"/>
      <c r="AMZ298" s="99"/>
      <c r="ANA298" s="99"/>
      <c r="ANB298" s="99"/>
      <c r="ANC298" s="99"/>
      <c r="AND298" s="99"/>
      <c r="ANE298" s="99"/>
      <c r="ANF298" s="99"/>
      <c r="ANG298" s="99"/>
      <c r="ANH298" s="99"/>
      <c r="ANI298" s="99"/>
      <c r="ANJ298" s="99"/>
      <c r="ANK298" s="99"/>
      <c r="ANL298" s="99"/>
      <c r="ANM298" s="99"/>
      <c r="ANN298" s="99"/>
      <c r="ANO298" s="99"/>
      <c r="ANP298" s="99"/>
      <c r="ANQ298" s="99"/>
      <c r="ANR298" s="99"/>
      <c r="ANS298" s="99"/>
      <c r="ANT298" s="99"/>
      <c r="ANU298" s="99"/>
      <c r="ANV298" s="99"/>
      <c r="ANW298" s="99"/>
      <c r="ANX298" s="99"/>
      <c r="ANY298" s="99"/>
      <c r="ANZ298" s="99"/>
      <c r="AOA298" s="99"/>
      <c r="AOB298" s="99"/>
      <c r="AOC298" s="99"/>
      <c r="AOD298" s="99"/>
      <c r="AOE298" s="99"/>
      <c r="AOF298" s="99"/>
      <c r="AOG298" s="99"/>
      <c r="AOH298" s="99"/>
      <c r="AOI298" s="99"/>
      <c r="AOJ298" s="99"/>
      <c r="AOK298" s="99"/>
      <c r="AOL298" s="99"/>
      <c r="AOM298" s="99"/>
      <c r="AON298" s="99"/>
      <c r="AOO298" s="99"/>
      <c r="AOP298" s="99"/>
      <c r="AOQ298" s="99"/>
      <c r="AOR298" s="99"/>
      <c r="AOS298" s="99"/>
      <c r="AOT298" s="99"/>
      <c r="AOU298" s="99"/>
      <c r="AOV298" s="99"/>
      <c r="AOW298" s="99"/>
      <c r="AOX298" s="99"/>
      <c r="AOY298" s="99"/>
      <c r="AOZ298" s="99"/>
      <c r="APA298" s="99"/>
      <c r="APB298" s="99"/>
      <c r="APC298" s="99"/>
      <c r="APD298" s="99"/>
      <c r="APE298" s="99"/>
      <c r="APF298" s="99"/>
      <c r="APG298" s="99"/>
      <c r="APH298" s="99"/>
      <c r="API298" s="99"/>
      <c r="APJ298" s="99"/>
      <c r="APK298" s="99"/>
      <c r="APL298" s="99"/>
      <c r="APM298" s="99"/>
      <c r="APN298" s="99"/>
      <c r="APO298" s="99"/>
      <c r="APP298" s="99"/>
      <c r="APQ298" s="99"/>
      <c r="APR298" s="99"/>
      <c r="APS298" s="99"/>
      <c r="APT298" s="99"/>
      <c r="APU298" s="99"/>
      <c r="APV298" s="99"/>
      <c r="APW298" s="99"/>
      <c r="APX298" s="99"/>
      <c r="APY298" s="99"/>
      <c r="APZ298" s="99"/>
      <c r="AQA298" s="99"/>
      <c r="AQB298" s="99"/>
      <c r="AQC298" s="99"/>
      <c r="AQD298" s="99"/>
      <c r="AQE298" s="99"/>
      <c r="AQF298" s="99"/>
      <c r="AQG298" s="99"/>
      <c r="AQH298" s="99"/>
      <c r="AQI298" s="99"/>
      <c r="AQJ298" s="99"/>
      <c r="AQK298" s="99"/>
      <c r="AQL298" s="99"/>
      <c r="AQM298" s="99"/>
      <c r="AQN298" s="99"/>
      <c r="AQO298" s="99"/>
      <c r="AQP298" s="99"/>
      <c r="AQQ298" s="99"/>
      <c r="AQR298" s="99"/>
      <c r="AQS298" s="99"/>
      <c r="AQT298" s="99"/>
      <c r="AQU298" s="99"/>
      <c r="AQV298" s="99"/>
      <c r="AQW298" s="99"/>
      <c r="AQX298" s="99"/>
      <c r="AQY298" s="99"/>
      <c r="AQZ298" s="99"/>
      <c r="ARA298" s="99"/>
      <c r="ARB298" s="99"/>
      <c r="ARC298" s="99"/>
      <c r="ARD298" s="99"/>
      <c r="ARE298" s="99"/>
      <c r="ARF298" s="99"/>
      <c r="ARG298" s="99"/>
      <c r="ARH298" s="99"/>
      <c r="ARI298" s="99"/>
      <c r="ARJ298" s="99"/>
      <c r="ARK298" s="99"/>
      <c r="ARL298" s="99"/>
      <c r="ARM298" s="99"/>
      <c r="ARN298" s="99"/>
      <c r="ARO298" s="99"/>
      <c r="ARP298" s="99"/>
      <c r="ARQ298" s="99"/>
      <c r="ARR298" s="99"/>
      <c r="ARS298" s="99"/>
      <c r="ART298" s="99"/>
      <c r="ARU298" s="99"/>
      <c r="ARV298" s="99"/>
      <c r="ARW298" s="99"/>
      <c r="ARX298" s="99"/>
      <c r="ARY298" s="99"/>
      <c r="ARZ298" s="99"/>
      <c r="ASA298" s="99"/>
      <c r="ASB298" s="99"/>
      <c r="ASC298" s="99"/>
      <c r="ASD298" s="99"/>
      <c r="ASE298" s="99"/>
      <c r="ASF298" s="99"/>
      <c r="ASG298" s="99"/>
      <c r="ASH298" s="99"/>
      <c r="ASI298" s="99"/>
      <c r="ASJ298" s="99"/>
      <c r="ASK298" s="99"/>
      <c r="ASL298" s="99"/>
      <c r="ASM298" s="99"/>
      <c r="ASN298" s="99"/>
      <c r="ASO298" s="99"/>
      <c r="ASP298" s="99"/>
      <c r="ASQ298" s="99"/>
      <c r="ASR298" s="99"/>
      <c r="ASS298" s="99"/>
      <c r="AST298" s="99"/>
      <c r="ASU298" s="99"/>
      <c r="ASV298" s="99"/>
      <c r="ASW298" s="99"/>
      <c r="ASX298" s="99"/>
      <c r="ASY298" s="99"/>
      <c r="ASZ298" s="99"/>
      <c r="ATA298" s="99"/>
      <c r="ATB298" s="99"/>
      <c r="ATC298" s="99"/>
      <c r="ATD298" s="99"/>
      <c r="ATE298" s="99"/>
      <c r="ATF298" s="99"/>
      <c r="ATG298" s="99"/>
      <c r="ATH298" s="99"/>
      <c r="ATI298" s="99"/>
      <c r="ATJ298" s="99"/>
      <c r="ATK298" s="99"/>
      <c r="ATL298" s="99"/>
      <c r="ATM298" s="99"/>
      <c r="ATN298" s="99"/>
      <c r="ATO298" s="99"/>
      <c r="ATP298" s="99"/>
      <c r="ATQ298" s="99"/>
      <c r="ATR298" s="99"/>
      <c r="ATS298" s="99"/>
      <c r="ATT298" s="99"/>
      <c r="ATU298" s="99"/>
      <c r="ATV298" s="99"/>
      <c r="ATW298" s="99"/>
      <c r="ATX298" s="99"/>
      <c r="ATY298" s="99"/>
      <c r="ATZ298" s="99"/>
      <c r="AUA298" s="99"/>
      <c r="AUB298" s="99"/>
      <c r="AUC298" s="99"/>
      <c r="AUD298" s="99"/>
      <c r="AUE298" s="99"/>
      <c r="AUF298" s="99"/>
      <c r="AUG298" s="99"/>
      <c r="AUH298" s="99"/>
      <c r="AUI298" s="99"/>
      <c r="AUJ298" s="99"/>
      <c r="AUK298" s="99"/>
      <c r="AUL298" s="99"/>
      <c r="AUM298" s="99"/>
      <c r="AUN298" s="99"/>
      <c r="AUO298" s="99"/>
      <c r="AUP298" s="99"/>
      <c r="AUQ298" s="99"/>
      <c r="AUR298" s="99"/>
      <c r="AUS298" s="99"/>
      <c r="AUT298" s="99"/>
      <c r="AUU298" s="99"/>
      <c r="AUV298" s="99"/>
      <c r="AUW298" s="99"/>
      <c r="AUX298" s="99"/>
      <c r="AUY298" s="99"/>
      <c r="AUZ298" s="99"/>
      <c r="AVA298" s="99"/>
      <c r="AVB298" s="99"/>
      <c r="AVC298" s="99"/>
      <c r="AVD298" s="99"/>
      <c r="AVE298" s="99"/>
      <c r="AVF298" s="99"/>
      <c r="AVG298" s="99"/>
      <c r="AVH298" s="99"/>
      <c r="AVI298" s="99"/>
      <c r="AVJ298" s="99"/>
      <c r="AVK298" s="99"/>
      <c r="AVL298" s="99"/>
      <c r="AVM298" s="99"/>
      <c r="AVN298" s="99"/>
      <c r="AVO298" s="99"/>
      <c r="AVP298" s="99"/>
      <c r="AVQ298" s="99"/>
      <c r="AVR298" s="99"/>
      <c r="AVS298" s="99"/>
      <c r="AVT298" s="99"/>
      <c r="AVU298" s="99"/>
      <c r="AVV298" s="99"/>
      <c r="AVW298" s="99"/>
      <c r="AVX298" s="99"/>
      <c r="AVY298" s="99"/>
      <c r="AVZ298" s="99"/>
      <c r="AWA298" s="99"/>
      <c r="AWB298" s="99"/>
      <c r="AWC298" s="99"/>
      <c r="AWD298" s="99"/>
      <c r="AWE298" s="99"/>
      <c r="AWF298" s="99"/>
      <c r="AWG298" s="99"/>
      <c r="AWH298" s="99"/>
      <c r="AWI298" s="99"/>
      <c r="AWJ298" s="99"/>
      <c r="AWK298" s="99"/>
      <c r="AWL298" s="99"/>
      <c r="AWM298" s="99"/>
      <c r="AWN298" s="99"/>
      <c r="AWO298" s="99"/>
      <c r="AWP298" s="99"/>
      <c r="AWQ298" s="99"/>
      <c r="AWR298" s="99"/>
      <c r="AWS298" s="99"/>
      <c r="AWT298" s="99"/>
      <c r="AWU298" s="99"/>
      <c r="AWV298" s="99"/>
      <c r="AWW298" s="99"/>
      <c r="AWX298" s="99"/>
      <c r="AWY298" s="99"/>
      <c r="AWZ298" s="99"/>
      <c r="AXA298" s="99"/>
      <c r="AXB298" s="99"/>
      <c r="AXC298" s="99"/>
      <c r="AXD298" s="99"/>
      <c r="AXE298" s="99"/>
      <c r="AXF298" s="99"/>
      <c r="AXG298" s="99"/>
      <c r="AXH298" s="99"/>
      <c r="AXI298" s="99"/>
      <c r="AXJ298" s="99"/>
      <c r="AXK298" s="99"/>
      <c r="AXL298" s="99"/>
      <c r="AXM298" s="99"/>
      <c r="AXN298" s="99"/>
      <c r="AXO298" s="99"/>
      <c r="AXP298" s="99"/>
      <c r="AXQ298" s="99"/>
      <c r="AXR298" s="99"/>
      <c r="AXS298" s="99"/>
      <c r="AXT298" s="99"/>
      <c r="AXU298" s="99"/>
      <c r="AXV298" s="99"/>
      <c r="AXW298" s="99"/>
      <c r="AXX298" s="99"/>
      <c r="AXY298" s="99"/>
      <c r="AXZ298" s="99"/>
      <c r="AYA298" s="99"/>
      <c r="AYB298" s="99"/>
      <c r="AYC298" s="99"/>
      <c r="AYD298" s="99"/>
      <c r="AYE298" s="99"/>
      <c r="AYF298" s="99"/>
      <c r="AYG298" s="99"/>
      <c r="AYH298" s="99"/>
      <c r="AYI298" s="99"/>
      <c r="AYJ298" s="99"/>
      <c r="AYK298" s="99"/>
      <c r="AYL298" s="99"/>
      <c r="AYM298" s="99"/>
      <c r="AYN298" s="99"/>
      <c r="AYO298" s="99"/>
      <c r="AYP298" s="99"/>
      <c r="AYQ298" s="99"/>
      <c r="AYR298" s="99"/>
      <c r="AYS298" s="99"/>
      <c r="AYT298" s="99"/>
      <c r="AYU298" s="99"/>
      <c r="AYV298" s="99"/>
      <c r="AYW298" s="99"/>
      <c r="AYX298" s="99"/>
      <c r="AYY298" s="99"/>
      <c r="AYZ298" s="99"/>
      <c r="AZA298" s="99"/>
      <c r="AZB298" s="99"/>
      <c r="AZC298" s="99"/>
      <c r="AZD298" s="99"/>
      <c r="AZE298" s="99"/>
      <c r="AZF298" s="99"/>
      <c r="AZG298" s="99"/>
      <c r="AZH298" s="99"/>
      <c r="AZI298" s="99"/>
      <c r="AZJ298" s="99"/>
      <c r="AZK298" s="99"/>
      <c r="AZL298" s="99"/>
      <c r="AZM298" s="99"/>
      <c r="AZN298" s="99"/>
      <c r="AZO298" s="99"/>
      <c r="AZP298" s="99"/>
      <c r="AZQ298" s="99"/>
      <c r="AZR298" s="99"/>
      <c r="AZS298" s="99"/>
      <c r="AZT298" s="99"/>
      <c r="AZU298" s="99"/>
      <c r="AZV298" s="99"/>
      <c r="AZW298" s="99"/>
      <c r="AZX298" s="99"/>
      <c r="AZY298" s="99"/>
      <c r="AZZ298" s="99"/>
      <c r="BAA298" s="99"/>
      <c r="BAB298" s="99"/>
      <c r="BAC298" s="99"/>
      <c r="BAD298" s="99"/>
      <c r="BAE298" s="99"/>
      <c r="BAF298" s="99"/>
      <c r="BAG298" s="99"/>
      <c r="BAH298" s="99"/>
      <c r="BAI298" s="99"/>
      <c r="BAJ298" s="99"/>
      <c r="BAK298" s="99"/>
      <c r="BAL298" s="99"/>
      <c r="BAM298" s="99"/>
      <c r="BAN298" s="99"/>
      <c r="BAO298" s="99"/>
      <c r="BAP298" s="99"/>
      <c r="BAQ298" s="99"/>
      <c r="BAR298" s="99"/>
      <c r="BAS298" s="99"/>
      <c r="BAT298" s="99"/>
      <c r="BAU298" s="99"/>
      <c r="BAV298" s="99"/>
      <c r="BAW298" s="99"/>
      <c r="BAX298" s="99"/>
      <c r="BAY298" s="99"/>
      <c r="BAZ298" s="99"/>
      <c r="BBA298" s="99"/>
      <c r="BBB298" s="99"/>
      <c r="BBC298" s="99"/>
      <c r="BBD298" s="99"/>
      <c r="BBE298" s="99"/>
      <c r="BBF298" s="99"/>
      <c r="BBG298" s="99"/>
      <c r="BBH298" s="99"/>
      <c r="BBI298" s="99"/>
      <c r="BBJ298" s="99"/>
      <c r="BBK298" s="99"/>
      <c r="BBL298" s="99"/>
      <c r="BBM298" s="99"/>
      <c r="BBN298" s="99"/>
      <c r="BBO298" s="99"/>
      <c r="BBP298" s="99"/>
      <c r="BBQ298" s="99"/>
      <c r="BBR298" s="99"/>
      <c r="BBS298" s="99"/>
      <c r="BBT298" s="99"/>
      <c r="BBU298" s="99"/>
      <c r="BBV298" s="99"/>
      <c r="BBW298" s="99"/>
      <c r="BBX298" s="99"/>
      <c r="BBY298" s="99"/>
      <c r="BBZ298" s="99"/>
      <c r="BCA298" s="99"/>
      <c r="BCB298" s="99"/>
      <c r="BCC298" s="99"/>
      <c r="BCD298" s="99"/>
      <c r="BCE298" s="99"/>
      <c r="BCF298" s="99"/>
      <c r="BCG298" s="99"/>
      <c r="BCH298" s="99"/>
      <c r="BCI298" s="99"/>
      <c r="BCJ298" s="99"/>
      <c r="BCK298" s="99"/>
      <c r="BCL298" s="99"/>
      <c r="BCM298" s="99"/>
      <c r="BCN298" s="99"/>
      <c r="BCO298" s="99"/>
      <c r="BCP298" s="99"/>
      <c r="BCQ298" s="99"/>
      <c r="BCR298" s="99"/>
      <c r="BCS298" s="99"/>
      <c r="BCT298" s="99"/>
      <c r="BCU298" s="99"/>
      <c r="BCV298" s="99"/>
      <c r="BCW298" s="99"/>
      <c r="BCX298" s="99"/>
      <c r="BCY298" s="99"/>
      <c r="BCZ298" s="99"/>
      <c r="BDA298" s="99"/>
      <c r="BDB298" s="99"/>
      <c r="BDC298" s="99"/>
      <c r="BDD298" s="99"/>
      <c r="BDE298" s="99"/>
      <c r="BDF298" s="99"/>
      <c r="BDG298" s="99"/>
      <c r="BDH298" s="99"/>
      <c r="BDI298" s="99"/>
      <c r="BDJ298" s="99"/>
      <c r="BDK298" s="99"/>
      <c r="BDL298" s="99"/>
      <c r="BDM298" s="99"/>
      <c r="BDN298" s="99"/>
      <c r="BDO298" s="99"/>
      <c r="BDP298" s="99"/>
      <c r="BDQ298" s="99"/>
      <c r="BDR298" s="99"/>
      <c r="BDS298" s="99"/>
      <c r="BDT298" s="99"/>
      <c r="BDU298" s="99"/>
      <c r="BDV298" s="99"/>
      <c r="BDW298" s="99"/>
      <c r="BDX298" s="99"/>
      <c r="BDY298" s="99"/>
      <c r="BDZ298" s="99"/>
      <c r="BEA298" s="99"/>
      <c r="BEB298" s="99"/>
      <c r="BEC298" s="99"/>
      <c r="BED298" s="99"/>
      <c r="BEE298" s="99"/>
      <c r="BEF298" s="99"/>
      <c r="BEG298" s="99"/>
      <c r="BEH298" s="99"/>
      <c r="BEI298" s="99"/>
      <c r="BEJ298" s="99"/>
      <c r="BEK298" s="99"/>
      <c r="BEL298" s="99"/>
      <c r="BEM298" s="99"/>
      <c r="BEN298" s="99"/>
      <c r="BEO298" s="99"/>
      <c r="BEP298" s="99"/>
      <c r="BEQ298" s="99"/>
      <c r="BER298" s="99"/>
      <c r="BES298" s="99"/>
      <c r="BET298" s="99"/>
      <c r="BEU298" s="99"/>
      <c r="BEV298" s="99"/>
      <c r="BEW298" s="99"/>
      <c r="BEX298" s="99"/>
      <c r="BEY298" s="99"/>
      <c r="BEZ298" s="99"/>
      <c r="BFA298" s="99"/>
      <c r="BFB298" s="99"/>
      <c r="BFC298" s="99"/>
      <c r="BFD298" s="99"/>
      <c r="BFE298" s="99"/>
      <c r="BFF298" s="99"/>
      <c r="BFG298" s="99"/>
      <c r="BFH298" s="99"/>
      <c r="BFI298" s="99"/>
      <c r="BFJ298" s="99"/>
      <c r="BFK298" s="99"/>
      <c r="BFL298" s="99"/>
      <c r="BFM298" s="99"/>
      <c r="BFN298" s="99"/>
      <c r="BFO298" s="99"/>
      <c r="BFP298" s="99"/>
      <c r="BFQ298" s="99"/>
      <c r="BFR298" s="99"/>
      <c r="BFS298" s="99"/>
      <c r="BFT298" s="99"/>
      <c r="BFU298" s="99"/>
      <c r="BFV298" s="99"/>
      <c r="BFW298" s="99"/>
      <c r="BFX298" s="99"/>
      <c r="BFY298" s="99"/>
      <c r="BFZ298" s="99"/>
      <c r="BGA298" s="99"/>
      <c r="BGB298" s="99"/>
      <c r="BGC298" s="99"/>
      <c r="BGD298" s="99"/>
      <c r="BGE298" s="99"/>
      <c r="BGF298" s="99"/>
      <c r="BGG298" s="99"/>
      <c r="BGH298" s="99"/>
      <c r="BGI298" s="99"/>
      <c r="BGJ298" s="99"/>
      <c r="BGK298" s="99"/>
      <c r="BGL298" s="99"/>
      <c r="BGM298" s="99"/>
      <c r="BGN298" s="99"/>
      <c r="BGO298" s="99"/>
      <c r="BGP298" s="99"/>
      <c r="BGQ298" s="99"/>
      <c r="BGR298" s="99"/>
      <c r="BGS298" s="99"/>
      <c r="BGT298" s="99"/>
      <c r="BGU298" s="99"/>
      <c r="BGV298" s="99"/>
      <c r="BGW298" s="99"/>
      <c r="BGX298" s="99"/>
      <c r="BGY298" s="99"/>
      <c r="BGZ298" s="99"/>
      <c r="BHA298" s="99"/>
      <c r="BHB298" s="99"/>
      <c r="BHC298" s="99"/>
      <c r="BHD298" s="99"/>
      <c r="BHE298" s="99"/>
      <c r="BHF298" s="99"/>
      <c r="BHG298" s="99"/>
      <c r="BHH298" s="99"/>
      <c r="BHI298" s="99"/>
      <c r="BHJ298" s="99"/>
      <c r="BHK298" s="99"/>
      <c r="BHL298" s="99"/>
      <c r="BHM298" s="99"/>
      <c r="BHN298" s="99"/>
      <c r="BHO298" s="99"/>
      <c r="BHP298" s="99"/>
      <c r="BHQ298" s="99"/>
      <c r="BHR298" s="99"/>
      <c r="BHS298" s="99"/>
      <c r="BHT298" s="99"/>
      <c r="BHU298" s="99"/>
      <c r="BHV298" s="99"/>
      <c r="BHW298" s="99"/>
      <c r="BHX298" s="99"/>
      <c r="BHY298" s="99"/>
      <c r="BHZ298" s="99"/>
      <c r="BIA298" s="99"/>
      <c r="BIB298" s="99"/>
      <c r="BIC298" s="99"/>
      <c r="BID298" s="99"/>
      <c r="BIE298" s="99"/>
      <c r="BIF298" s="99"/>
      <c r="BIG298" s="99"/>
      <c r="BIH298" s="99"/>
      <c r="BII298" s="99"/>
      <c r="BIJ298" s="99"/>
      <c r="BIK298" s="99"/>
      <c r="BIL298" s="99"/>
      <c r="BIM298" s="99"/>
      <c r="BIN298" s="99"/>
      <c r="BIO298" s="99"/>
      <c r="BIP298" s="99"/>
      <c r="BIQ298" s="99"/>
      <c r="BIR298" s="99"/>
      <c r="BIS298" s="99"/>
      <c r="BIT298" s="99"/>
      <c r="BIU298" s="99"/>
      <c r="BIV298" s="99"/>
      <c r="BIW298" s="99"/>
      <c r="BIX298" s="99"/>
      <c r="BIY298" s="99"/>
      <c r="BIZ298" s="99"/>
      <c r="BJA298" s="99"/>
      <c r="BJB298" s="99"/>
      <c r="BJC298" s="99"/>
      <c r="BJD298" s="99"/>
      <c r="BJE298" s="99"/>
      <c r="BJF298" s="99"/>
      <c r="BJG298" s="99"/>
      <c r="BJH298" s="99"/>
      <c r="BJI298" s="99"/>
      <c r="BJJ298" s="99"/>
      <c r="BJK298" s="99"/>
      <c r="BJL298" s="99"/>
      <c r="BJM298" s="99"/>
      <c r="BJN298" s="99"/>
      <c r="BJO298" s="99"/>
      <c r="BJP298" s="99"/>
      <c r="BJQ298" s="99"/>
      <c r="BJR298" s="99"/>
      <c r="BJS298" s="99"/>
      <c r="BJT298" s="99"/>
      <c r="BJU298" s="99"/>
      <c r="BJV298" s="99"/>
      <c r="BJW298" s="99"/>
      <c r="BJX298" s="99"/>
      <c r="BJY298" s="99"/>
      <c r="BJZ298" s="99"/>
      <c r="BKA298" s="99"/>
      <c r="BKB298" s="99"/>
      <c r="BKC298" s="99"/>
      <c r="BKD298" s="99"/>
      <c r="BKE298" s="99"/>
      <c r="BKF298" s="99"/>
      <c r="BKG298" s="99"/>
      <c r="BKH298" s="99"/>
      <c r="BKI298" s="99"/>
      <c r="BKJ298" s="99"/>
      <c r="BKK298" s="99"/>
      <c r="BKL298" s="99"/>
      <c r="BKM298" s="99"/>
      <c r="BKN298" s="99"/>
      <c r="BKO298" s="99"/>
      <c r="BKP298" s="99"/>
      <c r="BKQ298" s="99"/>
      <c r="BKR298" s="99"/>
      <c r="BKS298" s="99"/>
      <c r="BKT298" s="99"/>
      <c r="BKU298" s="99"/>
      <c r="BKV298" s="99"/>
      <c r="BKW298" s="99"/>
      <c r="BKX298" s="99"/>
      <c r="BKY298" s="99"/>
      <c r="BKZ298" s="99"/>
      <c r="BLA298" s="99"/>
      <c r="BLB298" s="99"/>
      <c r="BLC298" s="99"/>
      <c r="BLD298" s="99"/>
      <c r="BLE298" s="99"/>
      <c r="BLF298" s="99"/>
      <c r="BLG298" s="99"/>
      <c r="BLH298" s="99"/>
      <c r="BLI298" s="99"/>
      <c r="BLJ298" s="99"/>
      <c r="BLK298" s="99"/>
      <c r="BLL298" s="99"/>
      <c r="BLM298" s="99"/>
      <c r="BLN298" s="99"/>
      <c r="BLO298" s="99"/>
      <c r="BLP298" s="99"/>
      <c r="BLQ298" s="99"/>
      <c r="BLR298" s="99"/>
      <c r="BLS298" s="99"/>
      <c r="BLT298" s="99"/>
      <c r="BLU298" s="99"/>
      <c r="BLV298" s="99"/>
      <c r="BLW298" s="99"/>
      <c r="BLX298" s="99"/>
      <c r="BLY298" s="99"/>
      <c r="BLZ298" s="99"/>
      <c r="BMA298" s="99"/>
      <c r="BMB298" s="99"/>
      <c r="BMC298" s="99"/>
      <c r="BMD298" s="99"/>
      <c r="BME298" s="99"/>
      <c r="BMF298" s="99"/>
      <c r="BMG298" s="99"/>
      <c r="BMH298" s="99"/>
      <c r="BMI298" s="99"/>
      <c r="BMJ298" s="99"/>
      <c r="BMK298" s="99"/>
      <c r="BML298" s="99"/>
      <c r="BMM298" s="99"/>
      <c r="BMN298" s="99"/>
      <c r="BMO298" s="99"/>
      <c r="BMP298" s="99"/>
      <c r="BMQ298" s="99"/>
      <c r="BMR298" s="99"/>
      <c r="BMS298" s="99"/>
      <c r="BMT298" s="99"/>
      <c r="BMU298" s="99"/>
      <c r="BMV298" s="99"/>
      <c r="BMW298" s="99"/>
      <c r="BMX298" s="99"/>
      <c r="BMY298" s="99"/>
      <c r="BMZ298" s="99"/>
      <c r="BNA298" s="99"/>
      <c r="BNB298" s="99"/>
      <c r="BNC298" s="99"/>
      <c r="BND298" s="99"/>
      <c r="BNE298" s="99"/>
      <c r="BNF298" s="99"/>
      <c r="BNG298" s="99"/>
      <c r="BNH298" s="99"/>
      <c r="BNI298" s="99"/>
      <c r="BNJ298" s="99"/>
      <c r="BNK298" s="99"/>
      <c r="BNL298" s="99"/>
      <c r="BNM298" s="99"/>
      <c r="BNN298" s="99"/>
      <c r="BNO298" s="99"/>
      <c r="BNP298" s="99"/>
      <c r="BNQ298" s="99"/>
      <c r="BNR298" s="99"/>
      <c r="BNS298" s="99"/>
      <c r="BNT298" s="99"/>
      <c r="BNU298" s="99"/>
      <c r="BNV298" s="99"/>
      <c r="BNW298" s="99"/>
      <c r="BNX298" s="99"/>
      <c r="BNY298" s="99"/>
      <c r="BNZ298" s="99"/>
      <c r="BOA298" s="99"/>
      <c r="BOB298" s="99"/>
      <c r="BOC298" s="99"/>
      <c r="BOD298" s="99"/>
      <c r="BOE298" s="99"/>
      <c r="BOF298" s="99"/>
      <c r="BOG298" s="99"/>
      <c r="BOH298" s="99"/>
      <c r="BOI298" s="99"/>
      <c r="BOJ298" s="99"/>
      <c r="BOK298" s="99"/>
      <c r="BOL298" s="99"/>
      <c r="BOM298" s="99"/>
      <c r="BON298" s="99"/>
      <c r="BOO298" s="99"/>
      <c r="BOP298" s="99"/>
      <c r="BOQ298" s="99"/>
      <c r="BOR298" s="99"/>
      <c r="BOS298" s="99"/>
      <c r="BOT298" s="99"/>
      <c r="BOU298" s="99"/>
      <c r="BOV298" s="99"/>
      <c r="BOW298" s="99"/>
      <c r="BOX298" s="99"/>
      <c r="BOY298" s="99"/>
      <c r="BOZ298" s="99"/>
      <c r="BPA298" s="99"/>
      <c r="BPB298" s="99"/>
      <c r="BPC298" s="99"/>
      <c r="BPD298" s="99"/>
      <c r="BPE298" s="99"/>
      <c r="BPF298" s="99"/>
      <c r="BPG298" s="99"/>
      <c r="BPH298" s="99"/>
      <c r="BPI298" s="99"/>
      <c r="BPJ298" s="99"/>
      <c r="BPK298" s="99"/>
      <c r="BPL298" s="99"/>
      <c r="BPM298" s="99"/>
      <c r="BPN298" s="99"/>
      <c r="BPO298" s="99"/>
      <c r="BPP298" s="99"/>
      <c r="BPQ298" s="99"/>
      <c r="BPR298" s="99"/>
      <c r="BPS298" s="99"/>
      <c r="BPT298" s="99"/>
      <c r="BPU298" s="99"/>
      <c r="BPV298" s="99"/>
      <c r="BPW298" s="99"/>
      <c r="BPX298" s="99"/>
      <c r="BPY298" s="99"/>
      <c r="BPZ298" s="99"/>
      <c r="BQA298" s="99"/>
      <c r="BQB298" s="99"/>
      <c r="BQC298" s="99"/>
      <c r="BQD298" s="99"/>
      <c r="BQE298" s="99"/>
      <c r="BQF298" s="99"/>
      <c r="BQG298" s="99"/>
      <c r="BQH298" s="99"/>
      <c r="BQI298" s="99"/>
      <c r="BQJ298" s="99"/>
      <c r="BQK298" s="99"/>
      <c r="BQL298" s="99"/>
      <c r="BQM298" s="99"/>
      <c r="BQN298" s="99"/>
      <c r="BQO298" s="99"/>
      <c r="BQP298" s="99"/>
      <c r="BQQ298" s="99"/>
      <c r="BQR298" s="99"/>
      <c r="BQS298" s="99"/>
      <c r="BQT298" s="99"/>
      <c r="BQU298" s="99"/>
      <c r="BQV298" s="99"/>
      <c r="BQW298" s="99"/>
      <c r="BQX298" s="99"/>
      <c r="BQY298" s="99"/>
      <c r="BQZ298" s="99"/>
      <c r="BRA298" s="99"/>
      <c r="BRB298" s="99"/>
      <c r="BRC298" s="99"/>
      <c r="BRD298" s="99"/>
      <c r="BRE298" s="99"/>
      <c r="BRF298" s="99"/>
      <c r="BRG298" s="99"/>
      <c r="BRH298" s="99"/>
      <c r="BRI298" s="99"/>
      <c r="BRJ298" s="99"/>
      <c r="BRK298" s="99"/>
      <c r="BRL298" s="99"/>
      <c r="BRM298" s="99"/>
      <c r="BRN298" s="99"/>
      <c r="BRO298" s="99"/>
      <c r="BRP298" s="99"/>
      <c r="BRQ298" s="99"/>
      <c r="BRR298" s="99"/>
      <c r="BRS298" s="99"/>
      <c r="BRT298" s="99"/>
      <c r="BRU298" s="99"/>
      <c r="BRV298" s="99"/>
      <c r="BRW298" s="99"/>
      <c r="BRX298" s="99"/>
      <c r="BRY298" s="99"/>
      <c r="BRZ298" s="99"/>
      <c r="BSA298" s="99"/>
      <c r="BSB298" s="99"/>
      <c r="BSC298" s="99"/>
      <c r="BSD298" s="99"/>
      <c r="BSE298" s="99"/>
      <c r="BSF298" s="99"/>
      <c r="BSG298" s="99"/>
      <c r="BSH298" s="99"/>
      <c r="BSI298" s="99"/>
      <c r="BSJ298" s="99"/>
      <c r="BSK298" s="99"/>
      <c r="BSL298" s="99"/>
      <c r="BSM298" s="99"/>
      <c r="BSN298" s="99"/>
      <c r="BSO298" s="99"/>
      <c r="BSP298" s="99"/>
      <c r="BSQ298" s="99"/>
      <c r="BSR298" s="99"/>
      <c r="BSS298" s="99"/>
      <c r="BST298" s="99"/>
      <c r="BSU298" s="99"/>
      <c r="BSV298" s="99"/>
      <c r="BSW298" s="99"/>
      <c r="BSX298" s="99"/>
      <c r="BSY298" s="99"/>
      <c r="BSZ298" s="99"/>
      <c r="BTA298" s="99"/>
      <c r="BTB298" s="99"/>
      <c r="BTC298" s="99"/>
      <c r="BTD298" s="99"/>
      <c r="BTE298" s="99"/>
      <c r="BTF298" s="99"/>
      <c r="BTG298" s="99"/>
      <c r="BTH298" s="99"/>
      <c r="BTI298" s="99"/>
      <c r="BTJ298" s="99"/>
      <c r="BTK298" s="99"/>
      <c r="BTL298" s="99"/>
      <c r="BTM298" s="99"/>
      <c r="BTN298" s="99"/>
      <c r="BTO298" s="99"/>
      <c r="BTP298" s="99"/>
      <c r="BTQ298" s="99"/>
      <c r="BTR298" s="99"/>
      <c r="BTS298" s="99"/>
      <c r="BTT298" s="99"/>
      <c r="BTU298" s="99"/>
      <c r="BTV298" s="99"/>
      <c r="BTW298" s="99"/>
      <c r="BTX298" s="99"/>
      <c r="BTY298" s="99"/>
      <c r="BTZ298" s="99"/>
      <c r="BUA298" s="99"/>
      <c r="BUB298" s="99"/>
      <c r="BUC298" s="99"/>
      <c r="BUD298" s="99"/>
      <c r="BUE298" s="99"/>
      <c r="BUF298" s="99"/>
      <c r="BUG298" s="99"/>
      <c r="BUH298" s="99"/>
      <c r="BUI298" s="99"/>
      <c r="BUJ298" s="99"/>
      <c r="BUK298" s="99"/>
      <c r="BUL298" s="99"/>
      <c r="BUM298" s="99"/>
      <c r="BUN298" s="99"/>
      <c r="BUO298" s="99"/>
      <c r="BUP298" s="99"/>
      <c r="BUQ298" s="99"/>
      <c r="BUR298" s="99"/>
      <c r="BUS298" s="99"/>
      <c r="BUT298" s="99"/>
      <c r="BUU298" s="99"/>
      <c r="BUV298" s="99"/>
      <c r="BUW298" s="99"/>
      <c r="BUX298" s="99"/>
      <c r="BUY298" s="99"/>
      <c r="BUZ298" s="99"/>
      <c r="BVA298" s="99"/>
      <c r="BVB298" s="99"/>
      <c r="BVC298" s="99"/>
      <c r="BVD298" s="99"/>
      <c r="BVE298" s="99"/>
      <c r="BVF298" s="99"/>
      <c r="BVG298" s="99"/>
      <c r="BVH298" s="99"/>
      <c r="BVI298" s="99"/>
      <c r="BVJ298" s="99"/>
      <c r="BVK298" s="99"/>
      <c r="BVL298" s="99"/>
      <c r="BVM298" s="99"/>
      <c r="BVN298" s="99"/>
      <c r="BVO298" s="99"/>
      <c r="BVP298" s="99"/>
      <c r="BVQ298" s="99"/>
      <c r="BVR298" s="99"/>
      <c r="BVS298" s="99"/>
      <c r="BVT298" s="99"/>
      <c r="BVU298" s="99"/>
      <c r="BVV298" s="99"/>
      <c r="BVW298" s="99"/>
      <c r="BVX298" s="99"/>
      <c r="BVY298" s="99"/>
      <c r="BVZ298" s="99"/>
      <c r="BWA298" s="99"/>
      <c r="BWB298" s="99"/>
      <c r="BWC298" s="99"/>
      <c r="BWD298" s="99"/>
      <c r="BWE298" s="99"/>
      <c r="BWF298" s="99"/>
      <c r="BWG298" s="99"/>
      <c r="BWH298" s="99"/>
      <c r="BWI298" s="99"/>
      <c r="BWJ298" s="99"/>
      <c r="BWK298" s="99"/>
      <c r="BWL298" s="99"/>
      <c r="BWM298" s="99"/>
      <c r="BWN298" s="99"/>
      <c r="BWO298" s="99"/>
      <c r="BWP298" s="99"/>
      <c r="BWQ298" s="99"/>
      <c r="BWR298" s="99"/>
      <c r="BWS298" s="99"/>
      <c r="BWT298" s="99"/>
      <c r="BWU298" s="99"/>
      <c r="BWV298" s="99"/>
      <c r="BWW298" s="99"/>
      <c r="BWX298" s="99"/>
      <c r="BWY298" s="99"/>
      <c r="BWZ298" s="99"/>
      <c r="BXA298" s="99"/>
      <c r="BXB298" s="99"/>
      <c r="BXC298" s="99"/>
      <c r="BXD298" s="99"/>
      <c r="BXE298" s="99"/>
      <c r="BXF298" s="99"/>
      <c r="BXG298" s="99"/>
      <c r="BXH298" s="99"/>
      <c r="BXI298" s="99"/>
      <c r="BXJ298" s="99"/>
      <c r="BXK298" s="99"/>
      <c r="BXL298" s="99"/>
      <c r="BXM298" s="99"/>
      <c r="BXN298" s="99"/>
      <c r="BXO298" s="99"/>
      <c r="BXP298" s="99"/>
      <c r="BXQ298" s="99"/>
      <c r="BXR298" s="99"/>
      <c r="BXS298" s="99"/>
      <c r="BXT298" s="99"/>
      <c r="BXU298" s="99"/>
      <c r="BXV298" s="99"/>
      <c r="BXW298" s="99"/>
      <c r="BXX298" s="99"/>
      <c r="BXY298" s="99"/>
      <c r="BXZ298" s="99"/>
      <c r="BYA298" s="99"/>
      <c r="BYB298" s="99"/>
      <c r="BYC298" s="99"/>
      <c r="BYD298" s="99"/>
      <c r="BYE298" s="99"/>
      <c r="BYF298" s="99"/>
      <c r="BYG298" s="99"/>
      <c r="BYH298" s="99"/>
      <c r="BYI298" s="99"/>
      <c r="BYJ298" s="99"/>
      <c r="BYK298" s="99"/>
      <c r="BYL298" s="99"/>
      <c r="BYM298" s="99"/>
      <c r="BYN298" s="99"/>
      <c r="BYO298" s="99"/>
      <c r="BYP298" s="99"/>
      <c r="BYQ298" s="99"/>
      <c r="BYR298" s="99"/>
      <c r="BYS298" s="99"/>
      <c r="BYT298" s="99"/>
      <c r="BYU298" s="99"/>
      <c r="BYV298" s="99"/>
      <c r="BYW298" s="99"/>
      <c r="BYX298" s="99"/>
      <c r="BYY298" s="99"/>
      <c r="BYZ298" s="99"/>
      <c r="BZA298" s="99"/>
      <c r="BZB298" s="99"/>
      <c r="BZC298" s="99"/>
      <c r="BZD298" s="99"/>
      <c r="BZE298" s="99"/>
      <c r="BZF298" s="99"/>
      <c r="BZG298" s="99"/>
      <c r="BZH298" s="99"/>
      <c r="BZI298" s="99"/>
      <c r="BZJ298" s="99"/>
      <c r="BZK298" s="99"/>
      <c r="BZL298" s="99"/>
      <c r="BZM298" s="99"/>
      <c r="BZN298" s="99"/>
      <c r="BZO298" s="99"/>
      <c r="BZP298" s="99"/>
      <c r="BZQ298" s="99"/>
      <c r="BZR298" s="99"/>
      <c r="BZS298" s="99"/>
      <c r="BZT298" s="99"/>
      <c r="BZU298" s="99"/>
      <c r="BZV298" s="99"/>
      <c r="BZW298" s="99"/>
      <c r="BZX298" s="99"/>
      <c r="BZY298" s="99"/>
      <c r="BZZ298" s="99"/>
      <c r="CAA298" s="99"/>
      <c r="CAB298" s="99"/>
      <c r="CAC298" s="99"/>
      <c r="CAD298" s="99"/>
      <c r="CAE298" s="99"/>
      <c r="CAF298" s="99"/>
      <c r="CAG298" s="99"/>
      <c r="CAH298" s="99"/>
      <c r="CAI298" s="99"/>
      <c r="CAJ298" s="99"/>
      <c r="CAK298" s="99"/>
      <c r="CAL298" s="99"/>
      <c r="CAM298" s="99"/>
      <c r="CAN298" s="99"/>
      <c r="CAO298" s="99"/>
      <c r="CAP298" s="99"/>
      <c r="CAQ298" s="99"/>
      <c r="CAR298" s="99"/>
      <c r="CAS298" s="99"/>
      <c r="CAT298" s="99"/>
      <c r="CAU298" s="99"/>
      <c r="CAV298" s="99"/>
      <c r="CAW298" s="99"/>
      <c r="CAX298" s="99"/>
      <c r="CAY298" s="99"/>
      <c r="CAZ298" s="99"/>
      <c r="CBA298" s="99"/>
      <c r="CBB298" s="99"/>
      <c r="CBC298" s="99"/>
      <c r="CBD298" s="99"/>
      <c r="CBE298" s="99"/>
      <c r="CBF298" s="99"/>
      <c r="CBG298" s="99"/>
      <c r="CBH298" s="99"/>
      <c r="CBI298" s="99"/>
      <c r="CBJ298" s="99"/>
      <c r="CBK298" s="99"/>
      <c r="CBL298" s="99"/>
      <c r="CBM298" s="99"/>
      <c r="CBN298" s="99"/>
      <c r="CBO298" s="99"/>
      <c r="CBP298" s="99"/>
      <c r="CBQ298" s="99"/>
      <c r="CBR298" s="99"/>
      <c r="CBS298" s="99"/>
      <c r="CBT298" s="99"/>
      <c r="CBU298" s="99"/>
      <c r="CBV298" s="99"/>
      <c r="CBW298" s="99"/>
      <c r="CBX298" s="99"/>
      <c r="CBY298" s="99"/>
      <c r="CBZ298" s="99"/>
      <c r="CCA298" s="99"/>
      <c r="CCB298" s="99"/>
      <c r="CCC298" s="99"/>
      <c r="CCD298" s="99"/>
      <c r="CCE298" s="99"/>
      <c r="CCF298" s="99"/>
      <c r="CCG298" s="99"/>
      <c r="CCH298" s="99"/>
      <c r="CCI298" s="99"/>
      <c r="CCJ298" s="99"/>
      <c r="CCK298" s="99"/>
      <c r="CCL298" s="99"/>
      <c r="CCM298" s="99"/>
      <c r="CCN298" s="99"/>
      <c r="CCO298" s="99"/>
      <c r="CCP298" s="99"/>
      <c r="CCQ298" s="99"/>
      <c r="CCR298" s="99"/>
      <c r="CCS298" s="99"/>
      <c r="CCT298" s="99"/>
      <c r="CCU298" s="99"/>
      <c r="CCV298" s="99"/>
      <c r="CCW298" s="99"/>
      <c r="CCX298" s="99"/>
      <c r="CCY298" s="99"/>
      <c r="CCZ298" s="99"/>
      <c r="CDA298" s="99"/>
      <c r="CDB298" s="99"/>
      <c r="CDC298" s="99"/>
      <c r="CDD298" s="99"/>
      <c r="CDE298" s="99"/>
      <c r="CDF298" s="99"/>
      <c r="CDG298" s="99"/>
      <c r="CDH298" s="99"/>
      <c r="CDI298" s="99"/>
      <c r="CDJ298" s="99"/>
      <c r="CDK298" s="99"/>
      <c r="CDL298" s="99"/>
      <c r="CDM298" s="99"/>
      <c r="CDN298" s="99"/>
      <c r="CDO298" s="99"/>
      <c r="CDP298" s="99"/>
      <c r="CDQ298" s="99"/>
      <c r="CDR298" s="99"/>
      <c r="CDS298" s="99"/>
      <c r="CDT298" s="99"/>
      <c r="CDU298" s="99"/>
      <c r="CDV298" s="99"/>
      <c r="CDW298" s="99"/>
      <c r="CDX298" s="99"/>
      <c r="CDY298" s="99"/>
      <c r="CDZ298" s="99"/>
      <c r="CEA298" s="99"/>
      <c r="CEB298" s="99"/>
      <c r="CEC298" s="99"/>
      <c r="CED298" s="99"/>
      <c r="CEE298" s="99"/>
      <c r="CEF298" s="99"/>
      <c r="CEG298" s="99"/>
      <c r="CEH298" s="99"/>
      <c r="CEI298" s="99"/>
      <c r="CEJ298" s="99"/>
      <c r="CEK298" s="99"/>
      <c r="CEL298" s="99"/>
      <c r="CEM298" s="99"/>
      <c r="CEN298" s="99"/>
      <c r="CEO298" s="99"/>
      <c r="CEP298" s="99"/>
      <c r="CEQ298" s="99"/>
      <c r="CER298" s="99"/>
      <c r="CES298" s="99"/>
      <c r="CET298" s="99"/>
      <c r="CEU298" s="99"/>
      <c r="CEV298" s="99"/>
      <c r="CEW298" s="99"/>
      <c r="CEX298" s="99"/>
      <c r="CEY298" s="99"/>
      <c r="CEZ298" s="99"/>
      <c r="CFA298" s="99"/>
      <c r="CFB298" s="99"/>
      <c r="CFC298" s="99"/>
      <c r="CFD298" s="99"/>
      <c r="CFE298" s="99"/>
      <c r="CFF298" s="99"/>
      <c r="CFG298" s="99"/>
      <c r="CFH298" s="99"/>
      <c r="CFI298" s="99"/>
      <c r="CFJ298" s="99"/>
      <c r="CFK298" s="99"/>
      <c r="CFL298" s="99"/>
      <c r="CFM298" s="99"/>
      <c r="CFN298" s="99"/>
      <c r="CFO298" s="99"/>
      <c r="CFP298" s="99"/>
      <c r="CFQ298" s="99"/>
      <c r="CFR298" s="99"/>
      <c r="CFS298" s="99"/>
      <c r="CFT298" s="99"/>
      <c r="CFU298" s="99"/>
      <c r="CFV298" s="99"/>
      <c r="CFW298" s="99"/>
      <c r="CFX298" s="99"/>
      <c r="CFY298" s="99"/>
      <c r="CFZ298" s="99"/>
      <c r="CGA298" s="99"/>
      <c r="CGB298" s="99"/>
      <c r="CGC298" s="99"/>
      <c r="CGD298" s="99"/>
      <c r="CGE298" s="99"/>
      <c r="CGF298" s="99"/>
      <c r="CGG298" s="99"/>
      <c r="CGH298" s="99"/>
      <c r="CGI298" s="99"/>
      <c r="CGJ298" s="99"/>
      <c r="CGK298" s="99"/>
      <c r="CGL298" s="99"/>
      <c r="CGM298" s="99"/>
      <c r="CGN298" s="99"/>
      <c r="CGO298" s="99"/>
      <c r="CGP298" s="99"/>
      <c r="CGQ298" s="99"/>
      <c r="CGR298" s="99"/>
      <c r="CGS298" s="99"/>
      <c r="CGT298" s="99"/>
      <c r="CGU298" s="99"/>
      <c r="CGV298" s="99"/>
      <c r="CGW298" s="99"/>
      <c r="CGX298" s="99"/>
      <c r="CGY298" s="99"/>
      <c r="CGZ298" s="99"/>
      <c r="CHA298" s="99"/>
      <c r="CHB298" s="99"/>
      <c r="CHC298" s="99"/>
      <c r="CHD298" s="99"/>
      <c r="CHE298" s="99"/>
      <c r="CHF298" s="99"/>
      <c r="CHG298" s="99"/>
      <c r="CHH298" s="99"/>
      <c r="CHI298" s="99"/>
      <c r="CHJ298" s="99"/>
      <c r="CHK298" s="99"/>
      <c r="CHL298" s="99"/>
      <c r="CHM298" s="99"/>
      <c r="CHN298" s="99"/>
      <c r="CHO298" s="99"/>
      <c r="CHP298" s="99"/>
      <c r="CHQ298" s="99"/>
      <c r="CHR298" s="99"/>
      <c r="CHS298" s="99"/>
      <c r="CHT298" s="99"/>
      <c r="CHU298" s="99"/>
      <c r="CHV298" s="99"/>
      <c r="CHW298" s="99"/>
      <c r="CHX298" s="99"/>
      <c r="CHY298" s="99"/>
      <c r="CHZ298" s="99"/>
      <c r="CIA298" s="99"/>
      <c r="CIB298" s="99"/>
      <c r="CIC298" s="99"/>
      <c r="CID298" s="99"/>
      <c r="CIE298" s="99"/>
      <c r="CIF298" s="99"/>
      <c r="CIG298" s="99"/>
      <c r="CIH298" s="99"/>
      <c r="CII298" s="99"/>
      <c r="CIJ298" s="99"/>
      <c r="CIK298" s="99"/>
      <c r="CIL298" s="99"/>
      <c r="CIM298" s="99"/>
      <c r="CIN298" s="99"/>
      <c r="CIO298" s="99"/>
      <c r="CIP298" s="99"/>
      <c r="CIQ298" s="99"/>
      <c r="CIR298" s="99"/>
      <c r="CIS298" s="99"/>
      <c r="CIT298" s="99"/>
      <c r="CIU298" s="99"/>
      <c r="CIV298" s="99"/>
      <c r="CIW298" s="99"/>
      <c r="CIX298" s="99"/>
      <c r="CIY298" s="99"/>
      <c r="CIZ298" s="99"/>
      <c r="CJA298" s="99"/>
      <c r="CJB298" s="99"/>
      <c r="CJC298" s="99"/>
      <c r="CJD298" s="99"/>
      <c r="CJE298" s="99"/>
      <c r="CJF298" s="99"/>
      <c r="CJG298" s="99"/>
      <c r="CJH298" s="99"/>
      <c r="CJI298" s="99"/>
      <c r="CJJ298" s="99"/>
      <c r="CJK298" s="99"/>
      <c r="CJL298" s="99"/>
      <c r="CJM298" s="99"/>
      <c r="CJN298" s="99"/>
      <c r="CJO298" s="99"/>
      <c r="CJP298" s="99"/>
      <c r="CJQ298" s="99"/>
      <c r="CJR298" s="99"/>
      <c r="CJS298" s="99"/>
      <c r="CJT298" s="99"/>
      <c r="CJU298" s="99"/>
      <c r="CJV298" s="99"/>
      <c r="CJW298" s="99"/>
      <c r="CJX298" s="99"/>
      <c r="CJY298" s="99"/>
      <c r="CJZ298" s="99"/>
      <c r="CKA298" s="99"/>
      <c r="CKB298" s="99"/>
      <c r="CKC298" s="99"/>
      <c r="CKD298" s="99"/>
      <c r="CKE298" s="99"/>
      <c r="CKF298" s="99"/>
      <c r="CKG298" s="99"/>
      <c r="CKH298" s="99"/>
      <c r="CKI298" s="99"/>
      <c r="CKJ298" s="99"/>
      <c r="CKK298" s="99"/>
      <c r="CKL298" s="99"/>
      <c r="CKM298" s="99"/>
      <c r="CKN298" s="99"/>
      <c r="CKO298" s="99"/>
      <c r="CKP298" s="99"/>
      <c r="CKQ298" s="99"/>
      <c r="CKR298" s="99"/>
      <c r="CKS298" s="99"/>
      <c r="CKT298" s="99"/>
      <c r="CKU298" s="99"/>
      <c r="CKV298" s="99"/>
      <c r="CKW298" s="99"/>
      <c r="CKX298" s="99"/>
      <c r="CKY298" s="99"/>
      <c r="CKZ298" s="99"/>
      <c r="CLA298" s="99"/>
      <c r="CLB298" s="99"/>
      <c r="CLC298" s="99"/>
      <c r="CLD298" s="99"/>
      <c r="CLE298" s="99"/>
      <c r="CLF298" s="99"/>
      <c r="CLG298" s="99"/>
      <c r="CLH298" s="99"/>
      <c r="CLI298" s="99"/>
      <c r="CLJ298" s="99"/>
      <c r="CLK298" s="99"/>
      <c r="CLL298" s="99"/>
      <c r="CLM298" s="99"/>
      <c r="CLN298" s="99"/>
      <c r="CLO298" s="99"/>
      <c r="CLP298" s="99"/>
      <c r="CLQ298" s="99"/>
      <c r="CLR298" s="99"/>
      <c r="CLS298" s="99"/>
      <c r="CLT298" s="99"/>
      <c r="CLU298" s="99"/>
      <c r="CLV298" s="99"/>
      <c r="CLW298" s="99"/>
      <c r="CLX298" s="99"/>
      <c r="CLY298" s="99"/>
      <c r="CLZ298" s="99"/>
      <c r="CMA298" s="99"/>
      <c r="CMB298" s="99"/>
      <c r="CMC298" s="99"/>
      <c r="CMD298" s="99"/>
      <c r="CME298" s="99"/>
      <c r="CMF298" s="99"/>
      <c r="CMG298" s="99"/>
      <c r="CMH298" s="99"/>
      <c r="CMI298" s="99"/>
      <c r="CMJ298" s="99"/>
      <c r="CMK298" s="99"/>
      <c r="CML298" s="99"/>
      <c r="CMM298" s="99"/>
      <c r="CMN298" s="99"/>
      <c r="CMO298" s="99"/>
      <c r="CMP298" s="99"/>
      <c r="CMQ298" s="99"/>
      <c r="CMR298" s="99"/>
      <c r="CMS298" s="99"/>
      <c r="CMT298" s="99"/>
      <c r="CMU298" s="99"/>
      <c r="CMV298" s="99"/>
      <c r="CMW298" s="99"/>
      <c r="CMX298" s="99"/>
      <c r="CMY298" s="99"/>
      <c r="CMZ298" s="99"/>
      <c r="CNA298" s="99"/>
      <c r="CNB298" s="99"/>
      <c r="CNC298" s="99"/>
      <c r="CND298" s="99"/>
      <c r="CNE298" s="99"/>
      <c r="CNF298" s="99"/>
      <c r="CNG298" s="99"/>
      <c r="CNH298" s="99"/>
      <c r="CNI298" s="99"/>
      <c r="CNJ298" s="99"/>
      <c r="CNK298" s="99"/>
      <c r="CNL298" s="99"/>
      <c r="CNM298" s="99"/>
      <c r="CNN298" s="99"/>
      <c r="CNO298" s="99"/>
      <c r="CNP298" s="99"/>
      <c r="CNQ298" s="99"/>
      <c r="CNR298" s="99"/>
      <c r="CNS298" s="99"/>
      <c r="CNT298" s="99"/>
      <c r="CNU298" s="99"/>
      <c r="CNV298" s="99"/>
      <c r="CNW298" s="99"/>
      <c r="CNX298" s="99"/>
      <c r="CNY298" s="99"/>
      <c r="CNZ298" s="99"/>
      <c r="COA298" s="99"/>
      <c r="COB298" s="99"/>
      <c r="COC298" s="99"/>
      <c r="COD298" s="99"/>
      <c r="COE298" s="99"/>
      <c r="COF298" s="99"/>
      <c r="COG298" s="99"/>
      <c r="COH298" s="99"/>
      <c r="COI298" s="99"/>
      <c r="COJ298" s="99"/>
      <c r="COK298" s="99"/>
      <c r="COL298" s="99"/>
      <c r="COM298" s="99"/>
      <c r="CON298" s="99"/>
      <c r="COO298" s="99"/>
      <c r="COP298" s="99"/>
      <c r="COQ298" s="99"/>
      <c r="COR298" s="99"/>
      <c r="COS298" s="99"/>
      <c r="COT298" s="99"/>
      <c r="COU298" s="99"/>
      <c r="COV298" s="99"/>
      <c r="COW298" s="99"/>
      <c r="COX298" s="99"/>
      <c r="COY298" s="99"/>
      <c r="COZ298" s="99"/>
      <c r="CPA298" s="99"/>
      <c r="CPB298" s="99"/>
      <c r="CPC298" s="99"/>
      <c r="CPD298" s="99"/>
      <c r="CPE298" s="99"/>
      <c r="CPF298" s="99"/>
      <c r="CPG298" s="99"/>
      <c r="CPH298" s="99"/>
      <c r="CPI298" s="99"/>
      <c r="CPJ298" s="99"/>
      <c r="CPK298" s="99"/>
      <c r="CPL298" s="99"/>
      <c r="CPM298" s="99"/>
      <c r="CPN298" s="99"/>
      <c r="CPO298" s="99"/>
      <c r="CPP298" s="99"/>
      <c r="CPQ298" s="99"/>
      <c r="CPR298" s="99"/>
      <c r="CPS298" s="99"/>
      <c r="CPT298" s="99"/>
      <c r="CPU298" s="99"/>
      <c r="CPV298" s="99"/>
      <c r="CPW298" s="99"/>
      <c r="CPX298" s="99"/>
      <c r="CPY298" s="99"/>
      <c r="CPZ298" s="99"/>
      <c r="CQA298" s="99"/>
      <c r="CQB298" s="99"/>
      <c r="CQC298" s="99"/>
      <c r="CQD298" s="99"/>
      <c r="CQE298" s="99"/>
      <c r="CQF298" s="99"/>
      <c r="CQG298" s="99"/>
      <c r="CQH298" s="99"/>
      <c r="CQI298" s="99"/>
      <c r="CQJ298" s="99"/>
      <c r="CQK298" s="99"/>
      <c r="CQL298" s="99"/>
      <c r="CQM298" s="99"/>
      <c r="CQN298" s="99"/>
      <c r="CQO298" s="99"/>
      <c r="CQP298" s="99"/>
      <c r="CQQ298" s="99"/>
      <c r="CQR298" s="99"/>
      <c r="CQS298" s="99"/>
      <c r="CQT298" s="99"/>
      <c r="CQU298" s="99"/>
      <c r="CQV298" s="99"/>
      <c r="CQW298" s="99"/>
      <c r="CQX298" s="99"/>
      <c r="CQY298" s="99"/>
      <c r="CQZ298" s="99"/>
      <c r="CRA298" s="99"/>
      <c r="CRB298" s="99"/>
      <c r="CRC298" s="99"/>
      <c r="CRD298" s="99"/>
      <c r="CRE298" s="99"/>
      <c r="CRF298" s="99"/>
      <c r="CRG298" s="99"/>
      <c r="CRH298" s="99"/>
      <c r="CRI298" s="99"/>
      <c r="CRJ298" s="99"/>
      <c r="CRK298" s="99"/>
      <c r="CRL298" s="99"/>
      <c r="CRM298" s="99"/>
      <c r="CRN298" s="99"/>
      <c r="CRO298" s="99"/>
      <c r="CRP298" s="99"/>
      <c r="CRQ298" s="99"/>
      <c r="CRR298" s="99"/>
      <c r="CRS298" s="99"/>
      <c r="CRT298" s="99"/>
      <c r="CRU298" s="99"/>
      <c r="CRV298" s="99"/>
      <c r="CRW298" s="99"/>
      <c r="CRX298" s="99"/>
      <c r="CRY298" s="99"/>
      <c r="CRZ298" s="99"/>
      <c r="CSA298" s="99"/>
      <c r="CSB298" s="99"/>
      <c r="CSC298" s="99"/>
      <c r="CSD298" s="99"/>
      <c r="CSE298" s="99"/>
      <c r="CSF298" s="99"/>
      <c r="CSG298" s="99"/>
      <c r="CSH298" s="99"/>
      <c r="CSI298" s="99"/>
      <c r="CSJ298" s="99"/>
      <c r="CSK298" s="99"/>
      <c r="CSL298" s="99"/>
      <c r="CSM298" s="99"/>
      <c r="CSN298" s="99"/>
      <c r="CSO298" s="99"/>
      <c r="CSP298" s="99"/>
      <c r="CSQ298" s="99"/>
      <c r="CSR298" s="99"/>
      <c r="CSS298" s="99"/>
      <c r="CST298" s="99"/>
      <c r="CSU298" s="99"/>
      <c r="CSV298" s="99"/>
      <c r="CSW298" s="99"/>
      <c r="CSX298" s="99"/>
      <c r="CSY298" s="99"/>
      <c r="CSZ298" s="99"/>
      <c r="CTA298" s="99"/>
      <c r="CTB298" s="99"/>
      <c r="CTC298" s="99"/>
      <c r="CTD298" s="99"/>
      <c r="CTE298" s="99"/>
      <c r="CTF298" s="99"/>
      <c r="CTG298" s="99"/>
      <c r="CTH298" s="99"/>
      <c r="CTI298" s="99"/>
      <c r="CTJ298" s="99"/>
      <c r="CTK298" s="99"/>
      <c r="CTL298" s="99"/>
      <c r="CTM298" s="99"/>
      <c r="CTN298" s="99"/>
      <c r="CTO298" s="99"/>
      <c r="CTP298" s="99"/>
      <c r="CTQ298" s="99"/>
      <c r="CTR298" s="99"/>
      <c r="CTS298" s="99"/>
      <c r="CTT298" s="99"/>
      <c r="CTU298" s="99"/>
      <c r="CTV298" s="99"/>
      <c r="CTW298" s="99"/>
      <c r="CTX298" s="99"/>
      <c r="CTY298" s="99"/>
      <c r="CTZ298" s="99"/>
      <c r="CUA298" s="99"/>
      <c r="CUB298" s="99"/>
      <c r="CUC298" s="99"/>
      <c r="CUD298" s="99"/>
      <c r="CUE298" s="99"/>
      <c r="CUF298" s="99"/>
      <c r="CUG298" s="99"/>
      <c r="CUH298" s="99"/>
      <c r="CUI298" s="99"/>
      <c r="CUJ298" s="99"/>
      <c r="CUK298" s="99"/>
      <c r="CUL298" s="99"/>
      <c r="CUM298" s="99"/>
      <c r="CUN298" s="99"/>
      <c r="CUO298" s="99"/>
      <c r="CUP298" s="99"/>
      <c r="CUQ298" s="99"/>
      <c r="CUR298" s="99"/>
      <c r="CUS298" s="99"/>
      <c r="CUT298" s="99"/>
      <c r="CUU298" s="99"/>
      <c r="CUV298" s="99"/>
      <c r="CUW298" s="99"/>
      <c r="CUX298" s="99"/>
      <c r="CUY298" s="99"/>
      <c r="CUZ298" s="99"/>
      <c r="CVA298" s="99"/>
      <c r="CVB298" s="99"/>
      <c r="CVC298" s="99"/>
      <c r="CVD298" s="99"/>
      <c r="CVE298" s="99"/>
      <c r="CVF298" s="99"/>
      <c r="CVG298" s="99"/>
      <c r="CVH298" s="99"/>
      <c r="CVI298" s="99"/>
      <c r="CVJ298" s="99"/>
      <c r="CVK298" s="99"/>
      <c r="CVL298" s="99"/>
      <c r="CVM298" s="99"/>
      <c r="CVN298" s="99"/>
      <c r="CVO298" s="99"/>
      <c r="CVP298" s="99"/>
      <c r="CVQ298" s="99"/>
      <c r="CVR298" s="99"/>
      <c r="CVS298" s="99"/>
      <c r="CVT298" s="99"/>
      <c r="CVU298" s="99"/>
      <c r="CVV298" s="99"/>
      <c r="CVW298" s="99"/>
      <c r="CVX298" s="99"/>
      <c r="CVY298" s="99"/>
      <c r="CVZ298" s="99"/>
      <c r="CWA298" s="99"/>
      <c r="CWB298" s="99"/>
      <c r="CWC298" s="99"/>
      <c r="CWD298" s="99"/>
      <c r="CWE298" s="99"/>
      <c r="CWF298" s="99"/>
      <c r="CWG298" s="99"/>
      <c r="CWH298" s="99"/>
      <c r="CWI298" s="99"/>
      <c r="CWJ298" s="99"/>
      <c r="CWK298" s="99"/>
      <c r="CWL298" s="99"/>
      <c r="CWM298" s="99"/>
      <c r="CWN298" s="99"/>
      <c r="CWO298" s="99"/>
      <c r="CWP298" s="99"/>
      <c r="CWQ298" s="99"/>
      <c r="CWR298" s="99"/>
      <c r="CWS298" s="99"/>
      <c r="CWT298" s="99"/>
      <c r="CWU298" s="99"/>
      <c r="CWV298" s="99"/>
      <c r="CWW298" s="99"/>
      <c r="CWX298" s="99"/>
      <c r="CWY298" s="99"/>
      <c r="CWZ298" s="99"/>
      <c r="CXA298" s="99"/>
      <c r="CXB298" s="99"/>
      <c r="CXC298" s="99"/>
      <c r="CXD298" s="99"/>
      <c r="CXE298" s="99"/>
      <c r="CXF298" s="99"/>
      <c r="CXG298" s="99"/>
      <c r="CXH298" s="99"/>
      <c r="CXI298" s="99"/>
      <c r="CXJ298" s="99"/>
      <c r="CXK298" s="99"/>
      <c r="CXL298" s="99"/>
      <c r="CXM298" s="99"/>
      <c r="CXN298" s="99"/>
      <c r="CXO298" s="99"/>
      <c r="CXP298" s="99"/>
      <c r="CXQ298" s="99"/>
      <c r="CXR298" s="99"/>
      <c r="CXS298" s="99"/>
      <c r="CXT298" s="99"/>
      <c r="CXU298" s="99"/>
      <c r="CXV298" s="99"/>
      <c r="CXW298" s="99"/>
      <c r="CXX298" s="99"/>
      <c r="CXY298" s="99"/>
      <c r="CXZ298" s="99"/>
      <c r="CYA298" s="99"/>
      <c r="CYB298" s="99"/>
      <c r="CYC298" s="99"/>
      <c r="CYD298" s="99"/>
      <c r="CYE298" s="99"/>
      <c r="CYF298" s="99"/>
      <c r="CYG298" s="99"/>
      <c r="CYH298" s="99"/>
      <c r="CYI298" s="99"/>
      <c r="CYJ298" s="99"/>
      <c r="CYK298" s="99"/>
      <c r="CYL298" s="99"/>
      <c r="CYM298" s="99"/>
      <c r="CYN298" s="99"/>
      <c r="CYO298" s="99"/>
      <c r="CYP298" s="99"/>
      <c r="CYQ298" s="99"/>
      <c r="CYR298" s="99"/>
      <c r="CYS298" s="99"/>
      <c r="CYT298" s="99"/>
      <c r="CYU298" s="99"/>
      <c r="CYV298" s="99"/>
      <c r="CYW298" s="99"/>
      <c r="CYX298" s="99"/>
      <c r="CYY298" s="99"/>
      <c r="CYZ298" s="99"/>
      <c r="CZA298" s="99"/>
      <c r="CZB298" s="99"/>
      <c r="CZC298" s="99"/>
      <c r="CZD298" s="99"/>
      <c r="CZE298" s="99"/>
      <c r="CZF298" s="99"/>
      <c r="CZG298" s="99"/>
      <c r="CZH298" s="99"/>
      <c r="CZI298" s="99"/>
      <c r="CZJ298" s="99"/>
      <c r="CZK298" s="99"/>
      <c r="CZL298" s="99"/>
      <c r="CZM298" s="99"/>
      <c r="CZN298" s="99"/>
      <c r="CZO298" s="99"/>
      <c r="CZP298" s="99"/>
      <c r="CZQ298" s="99"/>
      <c r="CZR298" s="99"/>
      <c r="CZS298" s="99"/>
      <c r="CZT298" s="99"/>
      <c r="CZU298" s="99"/>
      <c r="CZV298" s="99"/>
      <c r="CZW298" s="99"/>
      <c r="CZX298" s="99"/>
      <c r="CZY298" s="99"/>
      <c r="CZZ298" s="99"/>
      <c r="DAA298" s="99"/>
      <c r="DAB298" s="99"/>
      <c r="DAC298" s="99"/>
      <c r="DAD298" s="99"/>
      <c r="DAE298" s="99"/>
      <c r="DAF298" s="99"/>
      <c r="DAG298" s="99"/>
      <c r="DAH298" s="99"/>
      <c r="DAI298" s="99"/>
      <c r="DAJ298" s="99"/>
      <c r="DAK298" s="99"/>
      <c r="DAL298" s="99"/>
      <c r="DAM298" s="99"/>
      <c r="DAN298" s="99"/>
      <c r="DAO298" s="99"/>
      <c r="DAP298" s="99"/>
      <c r="DAQ298" s="99"/>
      <c r="DAR298" s="99"/>
      <c r="DAS298" s="99"/>
      <c r="DAT298" s="99"/>
      <c r="DAU298" s="99"/>
      <c r="DAV298" s="99"/>
      <c r="DAW298" s="99"/>
      <c r="DAX298" s="99"/>
      <c r="DAY298" s="99"/>
      <c r="DAZ298" s="99"/>
      <c r="DBA298" s="99"/>
      <c r="DBB298" s="99"/>
      <c r="DBC298" s="99"/>
      <c r="DBD298" s="99"/>
      <c r="DBE298" s="99"/>
      <c r="DBF298" s="99"/>
      <c r="DBG298" s="99"/>
      <c r="DBH298" s="99"/>
      <c r="DBI298" s="99"/>
      <c r="DBJ298" s="99"/>
      <c r="DBK298" s="99"/>
      <c r="DBL298" s="99"/>
      <c r="DBM298" s="99"/>
      <c r="DBN298" s="99"/>
      <c r="DBO298" s="99"/>
      <c r="DBP298" s="99"/>
      <c r="DBQ298" s="99"/>
      <c r="DBR298" s="99"/>
      <c r="DBS298" s="99"/>
      <c r="DBT298" s="99"/>
      <c r="DBU298" s="99"/>
      <c r="DBV298" s="99"/>
      <c r="DBW298" s="99"/>
      <c r="DBX298" s="99"/>
      <c r="DBY298" s="99"/>
      <c r="DBZ298" s="99"/>
      <c r="DCA298" s="99"/>
      <c r="DCB298" s="99"/>
      <c r="DCC298" s="99"/>
      <c r="DCD298" s="99"/>
      <c r="DCE298" s="99"/>
      <c r="DCF298" s="99"/>
      <c r="DCG298" s="99"/>
      <c r="DCH298" s="99"/>
      <c r="DCI298" s="99"/>
      <c r="DCJ298" s="99"/>
      <c r="DCK298" s="99"/>
      <c r="DCL298" s="99"/>
      <c r="DCM298" s="99"/>
      <c r="DCN298" s="99"/>
      <c r="DCO298" s="99"/>
      <c r="DCP298" s="99"/>
      <c r="DCQ298" s="99"/>
      <c r="DCR298" s="99"/>
      <c r="DCS298" s="99"/>
      <c r="DCT298" s="99"/>
      <c r="DCU298" s="99"/>
      <c r="DCV298" s="99"/>
      <c r="DCW298" s="99"/>
      <c r="DCX298" s="99"/>
      <c r="DCY298" s="99"/>
      <c r="DCZ298" s="99"/>
      <c r="DDA298" s="99"/>
      <c r="DDB298" s="99"/>
      <c r="DDC298" s="99"/>
      <c r="DDD298" s="99"/>
      <c r="DDE298" s="99"/>
      <c r="DDF298" s="99"/>
      <c r="DDG298" s="99"/>
      <c r="DDH298" s="99"/>
      <c r="DDI298" s="99"/>
      <c r="DDJ298" s="99"/>
      <c r="DDK298" s="99"/>
      <c r="DDL298" s="99"/>
      <c r="DDM298" s="99"/>
      <c r="DDN298" s="99"/>
      <c r="DDO298" s="99"/>
      <c r="DDP298" s="99"/>
      <c r="DDQ298" s="99"/>
      <c r="DDR298" s="99"/>
      <c r="DDS298" s="99"/>
      <c r="DDT298" s="99"/>
      <c r="DDU298" s="99"/>
      <c r="DDV298" s="99"/>
      <c r="DDW298" s="99"/>
      <c r="DDX298" s="99"/>
      <c r="DDY298" s="99"/>
      <c r="DDZ298" s="99"/>
      <c r="DEA298" s="99"/>
      <c r="DEB298" s="99"/>
      <c r="DEC298" s="99"/>
      <c r="DED298" s="99"/>
      <c r="DEE298" s="99"/>
      <c r="DEF298" s="99"/>
      <c r="DEG298" s="99"/>
      <c r="DEH298" s="99"/>
      <c r="DEI298" s="99"/>
      <c r="DEJ298" s="99"/>
      <c r="DEK298" s="99"/>
      <c r="DEL298" s="99"/>
      <c r="DEM298" s="99"/>
      <c r="DEN298" s="99"/>
      <c r="DEO298" s="99"/>
      <c r="DEP298" s="99"/>
      <c r="DEQ298" s="99"/>
      <c r="DER298" s="99"/>
      <c r="DES298" s="99"/>
      <c r="DET298" s="99"/>
      <c r="DEU298" s="99"/>
      <c r="DEV298" s="99"/>
      <c r="DEW298" s="99"/>
      <c r="DEX298" s="99"/>
      <c r="DEY298" s="99"/>
      <c r="DEZ298" s="99"/>
      <c r="DFA298" s="99"/>
      <c r="DFB298" s="99"/>
      <c r="DFC298" s="99"/>
      <c r="DFD298" s="99"/>
      <c r="DFE298" s="99"/>
      <c r="DFF298" s="99"/>
      <c r="DFG298" s="99"/>
      <c r="DFH298" s="99"/>
      <c r="DFI298" s="99"/>
      <c r="DFJ298" s="99"/>
      <c r="DFK298" s="99"/>
      <c r="DFL298" s="99"/>
      <c r="DFM298" s="99"/>
      <c r="DFN298" s="99"/>
      <c r="DFO298" s="99"/>
      <c r="DFP298" s="99"/>
      <c r="DFQ298" s="99"/>
      <c r="DFR298" s="99"/>
      <c r="DFS298" s="99"/>
      <c r="DFT298" s="99"/>
      <c r="DFU298" s="99"/>
      <c r="DFV298" s="99"/>
      <c r="DFW298" s="99"/>
      <c r="DFX298" s="99"/>
      <c r="DFY298" s="99"/>
      <c r="DFZ298" s="99"/>
      <c r="DGA298" s="99"/>
      <c r="DGB298" s="99"/>
      <c r="DGC298" s="99"/>
      <c r="DGD298" s="99"/>
      <c r="DGE298" s="99"/>
      <c r="DGF298" s="99"/>
      <c r="DGG298" s="99"/>
      <c r="DGH298" s="99"/>
      <c r="DGI298" s="99"/>
      <c r="DGJ298" s="99"/>
      <c r="DGK298" s="99"/>
      <c r="DGL298" s="99"/>
      <c r="DGM298" s="99"/>
      <c r="DGN298" s="99"/>
      <c r="DGO298" s="99"/>
      <c r="DGP298" s="99"/>
      <c r="DGQ298" s="99"/>
      <c r="DGR298" s="99"/>
      <c r="DGS298" s="99"/>
      <c r="DGT298" s="99"/>
      <c r="DGU298" s="99"/>
      <c r="DGV298" s="99"/>
      <c r="DGW298" s="99"/>
      <c r="DGX298" s="99"/>
      <c r="DGY298" s="99"/>
      <c r="DGZ298" s="99"/>
      <c r="DHA298" s="99"/>
      <c r="DHB298" s="99"/>
      <c r="DHC298" s="99"/>
      <c r="DHD298" s="99"/>
      <c r="DHE298" s="99"/>
      <c r="DHF298" s="99"/>
      <c r="DHG298" s="99"/>
      <c r="DHH298" s="99"/>
      <c r="DHI298" s="99"/>
      <c r="DHJ298" s="99"/>
      <c r="DHK298" s="99"/>
      <c r="DHL298" s="99"/>
      <c r="DHM298" s="99"/>
      <c r="DHN298" s="99"/>
      <c r="DHO298" s="99"/>
      <c r="DHP298" s="99"/>
      <c r="DHQ298" s="99"/>
      <c r="DHR298" s="99"/>
      <c r="DHS298" s="99"/>
      <c r="DHT298" s="99"/>
      <c r="DHU298" s="99"/>
      <c r="DHV298" s="99"/>
      <c r="DHW298" s="99"/>
      <c r="DHX298" s="99"/>
      <c r="DHY298" s="99"/>
      <c r="DHZ298" s="99"/>
      <c r="DIA298" s="99"/>
      <c r="DIB298" s="99"/>
      <c r="DIC298" s="99"/>
      <c r="DID298" s="99"/>
      <c r="DIE298" s="99"/>
      <c r="DIF298" s="99"/>
      <c r="DIG298" s="99"/>
      <c r="DIH298" s="99"/>
      <c r="DII298" s="99"/>
      <c r="DIJ298" s="99"/>
      <c r="DIK298" s="99"/>
      <c r="DIL298" s="99"/>
      <c r="DIM298" s="99"/>
      <c r="DIN298" s="99"/>
      <c r="DIO298" s="99"/>
      <c r="DIP298" s="99"/>
      <c r="DIQ298" s="99"/>
      <c r="DIR298" s="99"/>
      <c r="DIS298" s="99"/>
      <c r="DIT298" s="99"/>
      <c r="DIU298" s="99"/>
      <c r="DIV298" s="99"/>
      <c r="DIW298" s="99"/>
      <c r="DIX298" s="99"/>
      <c r="DIY298" s="99"/>
      <c r="DIZ298" s="99"/>
      <c r="DJA298" s="99"/>
      <c r="DJB298" s="99"/>
      <c r="DJC298" s="99"/>
      <c r="DJD298" s="99"/>
      <c r="DJE298" s="99"/>
      <c r="DJF298" s="99"/>
      <c r="DJG298" s="99"/>
      <c r="DJH298" s="99"/>
      <c r="DJI298" s="99"/>
      <c r="DJJ298" s="99"/>
      <c r="DJK298" s="99"/>
      <c r="DJL298" s="99"/>
      <c r="DJM298" s="99"/>
      <c r="DJN298" s="99"/>
      <c r="DJO298" s="99"/>
      <c r="DJP298" s="99"/>
      <c r="DJQ298" s="99"/>
      <c r="DJR298" s="99"/>
      <c r="DJS298" s="99"/>
      <c r="DJT298" s="99"/>
      <c r="DJU298" s="99"/>
      <c r="DJV298" s="99"/>
      <c r="DJW298" s="99"/>
      <c r="DJX298" s="99"/>
      <c r="DJY298" s="99"/>
      <c r="DJZ298" s="99"/>
      <c r="DKA298" s="99"/>
      <c r="DKB298" s="99"/>
      <c r="DKC298" s="99"/>
      <c r="DKD298" s="99"/>
      <c r="DKE298" s="99"/>
      <c r="DKF298" s="99"/>
      <c r="DKG298" s="99"/>
      <c r="DKH298" s="99"/>
      <c r="DKI298" s="99"/>
      <c r="DKJ298" s="99"/>
      <c r="DKK298" s="99"/>
      <c r="DKL298" s="99"/>
      <c r="DKM298" s="99"/>
      <c r="DKN298" s="99"/>
      <c r="DKO298" s="99"/>
      <c r="DKP298" s="99"/>
      <c r="DKQ298" s="99"/>
      <c r="DKR298" s="99"/>
      <c r="DKS298" s="99"/>
      <c r="DKT298" s="99"/>
      <c r="DKU298" s="99"/>
      <c r="DKV298" s="99"/>
      <c r="DKW298" s="99"/>
      <c r="DKX298" s="99"/>
      <c r="DKY298" s="99"/>
      <c r="DKZ298" s="99"/>
      <c r="DLA298" s="99"/>
      <c r="DLB298" s="99"/>
      <c r="DLC298" s="99"/>
      <c r="DLD298" s="99"/>
      <c r="DLE298" s="99"/>
      <c r="DLF298" s="99"/>
      <c r="DLG298" s="99"/>
      <c r="DLH298" s="99"/>
      <c r="DLI298" s="99"/>
      <c r="DLJ298" s="99"/>
      <c r="DLK298" s="99"/>
      <c r="DLL298" s="99"/>
      <c r="DLM298" s="99"/>
      <c r="DLN298" s="99"/>
      <c r="DLO298" s="99"/>
      <c r="DLP298" s="99"/>
      <c r="DLQ298" s="99"/>
      <c r="DLR298" s="99"/>
      <c r="DLS298" s="99"/>
      <c r="DLT298" s="99"/>
      <c r="DLU298" s="99"/>
      <c r="DLV298" s="99"/>
      <c r="DLW298" s="99"/>
      <c r="DLX298" s="99"/>
      <c r="DLY298" s="99"/>
      <c r="DLZ298" s="99"/>
      <c r="DMA298" s="99"/>
      <c r="DMB298" s="99"/>
      <c r="DMC298" s="99"/>
      <c r="DMD298" s="99"/>
      <c r="DME298" s="99"/>
      <c r="DMF298" s="99"/>
      <c r="DMG298" s="99"/>
      <c r="DMH298" s="99"/>
      <c r="DMI298" s="99"/>
      <c r="DMJ298" s="99"/>
      <c r="DMK298" s="99"/>
      <c r="DML298" s="99"/>
      <c r="DMM298" s="99"/>
      <c r="DMN298" s="99"/>
      <c r="DMO298" s="99"/>
      <c r="DMP298" s="99"/>
      <c r="DMQ298" s="99"/>
      <c r="DMR298" s="99"/>
      <c r="DMS298" s="99"/>
      <c r="DMT298" s="99"/>
      <c r="DMU298" s="99"/>
      <c r="DMV298" s="99"/>
      <c r="DMW298" s="99"/>
      <c r="DMX298" s="99"/>
      <c r="DMY298" s="99"/>
      <c r="DMZ298" s="99"/>
      <c r="DNA298" s="99"/>
      <c r="DNB298" s="99"/>
      <c r="DNC298" s="99"/>
      <c r="DND298" s="99"/>
      <c r="DNE298" s="99"/>
      <c r="DNF298" s="99"/>
      <c r="DNG298" s="99"/>
      <c r="DNH298" s="99"/>
      <c r="DNI298" s="99"/>
      <c r="DNJ298" s="99"/>
      <c r="DNK298" s="99"/>
      <c r="DNL298" s="99"/>
      <c r="DNM298" s="99"/>
      <c r="DNN298" s="99"/>
      <c r="DNO298" s="99"/>
      <c r="DNP298" s="99"/>
      <c r="DNQ298" s="99"/>
      <c r="DNR298" s="99"/>
      <c r="DNS298" s="99"/>
      <c r="DNT298" s="99"/>
      <c r="DNU298" s="99"/>
      <c r="DNV298" s="99"/>
      <c r="DNW298" s="99"/>
      <c r="DNX298" s="99"/>
      <c r="DNY298" s="99"/>
      <c r="DNZ298" s="99"/>
      <c r="DOA298" s="99"/>
      <c r="DOB298" s="99"/>
      <c r="DOC298" s="99"/>
      <c r="DOD298" s="99"/>
      <c r="DOE298" s="99"/>
      <c r="DOF298" s="99"/>
      <c r="DOG298" s="99"/>
      <c r="DOH298" s="99"/>
      <c r="DOI298" s="99"/>
      <c r="DOJ298" s="99"/>
      <c r="DOK298" s="99"/>
      <c r="DOL298" s="99"/>
      <c r="DOM298" s="99"/>
      <c r="DON298" s="99"/>
      <c r="DOO298" s="99"/>
      <c r="DOP298" s="99"/>
      <c r="DOQ298" s="99"/>
      <c r="DOR298" s="99"/>
      <c r="DOS298" s="99"/>
      <c r="DOT298" s="99"/>
      <c r="DOU298" s="99"/>
      <c r="DOV298" s="99"/>
      <c r="DOW298" s="99"/>
      <c r="DOX298" s="99"/>
      <c r="DOY298" s="99"/>
      <c r="DOZ298" s="99"/>
      <c r="DPA298" s="99"/>
      <c r="DPB298" s="99"/>
      <c r="DPC298" s="99"/>
      <c r="DPD298" s="99"/>
      <c r="DPE298" s="99"/>
      <c r="DPF298" s="99"/>
      <c r="DPG298" s="99"/>
      <c r="DPH298" s="99"/>
      <c r="DPI298" s="99"/>
      <c r="DPJ298" s="99"/>
      <c r="DPK298" s="99"/>
      <c r="DPL298" s="99"/>
      <c r="DPM298" s="99"/>
      <c r="DPN298" s="99"/>
      <c r="DPO298" s="99"/>
      <c r="DPP298" s="99"/>
      <c r="DPQ298" s="99"/>
      <c r="DPR298" s="99"/>
      <c r="DPS298" s="99"/>
      <c r="DPT298" s="99"/>
      <c r="DPU298" s="99"/>
      <c r="DPV298" s="99"/>
      <c r="DPW298" s="99"/>
      <c r="DPX298" s="99"/>
      <c r="DPY298" s="99"/>
      <c r="DPZ298" s="99"/>
      <c r="DQA298" s="99"/>
      <c r="DQB298" s="99"/>
      <c r="DQC298" s="99"/>
      <c r="DQD298" s="99"/>
      <c r="DQE298" s="99"/>
      <c r="DQF298" s="99"/>
      <c r="DQG298" s="99"/>
      <c r="DQH298" s="99"/>
      <c r="DQI298" s="99"/>
      <c r="DQJ298" s="99"/>
      <c r="DQK298" s="99"/>
      <c r="DQL298" s="99"/>
      <c r="DQM298" s="99"/>
      <c r="DQN298" s="99"/>
      <c r="DQO298" s="99"/>
      <c r="DQP298" s="99"/>
      <c r="DQQ298" s="99"/>
      <c r="DQR298" s="99"/>
      <c r="DQS298" s="99"/>
      <c r="DQT298" s="99"/>
      <c r="DQU298" s="99"/>
      <c r="DQV298" s="99"/>
      <c r="DQW298" s="99"/>
      <c r="DQX298" s="99"/>
      <c r="DQY298" s="99"/>
      <c r="DQZ298" s="99"/>
      <c r="DRA298" s="99"/>
      <c r="DRB298" s="99"/>
      <c r="DRC298" s="99"/>
      <c r="DRD298" s="99"/>
      <c r="DRE298" s="99"/>
      <c r="DRF298" s="99"/>
      <c r="DRG298" s="99"/>
      <c r="DRH298" s="99"/>
      <c r="DRI298" s="99"/>
      <c r="DRJ298" s="99"/>
      <c r="DRK298" s="99"/>
      <c r="DRL298" s="99"/>
      <c r="DRM298" s="99"/>
      <c r="DRN298" s="99"/>
      <c r="DRO298" s="99"/>
      <c r="DRP298" s="99"/>
      <c r="DRQ298" s="99"/>
      <c r="DRR298" s="99"/>
      <c r="DRS298" s="99"/>
      <c r="DRT298" s="99"/>
      <c r="DRU298" s="99"/>
      <c r="DRV298" s="99"/>
      <c r="DRW298" s="99"/>
      <c r="DRX298" s="99"/>
      <c r="DRY298" s="99"/>
      <c r="DRZ298" s="99"/>
      <c r="DSA298" s="99"/>
      <c r="DSB298" s="99"/>
      <c r="DSC298" s="99"/>
      <c r="DSD298" s="99"/>
      <c r="DSE298" s="99"/>
      <c r="DSF298" s="99"/>
      <c r="DSG298" s="99"/>
      <c r="DSH298" s="99"/>
      <c r="DSI298" s="99"/>
      <c r="DSJ298" s="99"/>
      <c r="DSK298" s="99"/>
      <c r="DSL298" s="99"/>
      <c r="DSM298" s="99"/>
      <c r="DSN298" s="99"/>
      <c r="DSO298" s="99"/>
      <c r="DSP298" s="99"/>
      <c r="DSQ298" s="99"/>
      <c r="DSR298" s="99"/>
      <c r="DSS298" s="99"/>
      <c r="DST298" s="99"/>
      <c r="DSU298" s="99"/>
      <c r="DSV298" s="99"/>
      <c r="DSW298" s="99"/>
      <c r="DSX298" s="99"/>
      <c r="DSY298" s="99"/>
      <c r="DSZ298" s="99"/>
      <c r="DTA298" s="99"/>
      <c r="DTB298" s="99"/>
      <c r="DTC298" s="99"/>
      <c r="DTD298" s="99"/>
      <c r="DTE298" s="99"/>
      <c r="DTF298" s="99"/>
      <c r="DTG298" s="99"/>
      <c r="DTH298" s="99"/>
      <c r="DTI298" s="99"/>
      <c r="DTJ298" s="99"/>
      <c r="DTK298" s="99"/>
      <c r="DTL298" s="99"/>
      <c r="DTM298" s="99"/>
      <c r="DTN298" s="99"/>
      <c r="DTO298" s="99"/>
      <c r="DTP298" s="99"/>
      <c r="DTQ298" s="99"/>
      <c r="DTR298" s="99"/>
      <c r="DTS298" s="99"/>
      <c r="DTT298" s="99"/>
      <c r="DTU298" s="99"/>
      <c r="DTV298" s="99"/>
      <c r="DTW298" s="99"/>
      <c r="DTX298" s="99"/>
      <c r="DTY298" s="99"/>
      <c r="DTZ298" s="99"/>
      <c r="DUA298" s="99"/>
      <c r="DUB298" s="99"/>
      <c r="DUC298" s="99"/>
      <c r="DUD298" s="99"/>
      <c r="DUE298" s="99"/>
      <c r="DUF298" s="99"/>
      <c r="DUG298" s="99"/>
      <c r="DUH298" s="99"/>
      <c r="DUI298" s="99"/>
      <c r="DUJ298" s="99"/>
      <c r="DUK298" s="99"/>
      <c r="DUL298" s="99"/>
      <c r="DUM298" s="99"/>
      <c r="DUN298" s="99"/>
      <c r="DUO298" s="99"/>
      <c r="DUP298" s="99"/>
      <c r="DUQ298" s="99"/>
      <c r="DUR298" s="99"/>
      <c r="DUS298" s="99"/>
      <c r="DUT298" s="99"/>
      <c r="DUU298" s="99"/>
      <c r="DUV298" s="99"/>
      <c r="DUW298" s="99"/>
      <c r="DUX298" s="99"/>
      <c r="DUY298" s="99"/>
      <c r="DUZ298" s="99"/>
      <c r="DVA298" s="99"/>
      <c r="DVB298" s="99"/>
      <c r="DVC298" s="99"/>
      <c r="DVD298" s="99"/>
      <c r="DVE298" s="99"/>
      <c r="DVF298" s="99"/>
      <c r="DVG298" s="99"/>
      <c r="DVH298" s="99"/>
      <c r="DVI298" s="99"/>
      <c r="DVJ298" s="99"/>
      <c r="DVK298" s="99"/>
      <c r="DVL298" s="99"/>
      <c r="DVM298" s="99"/>
      <c r="DVN298" s="99"/>
      <c r="DVO298" s="99"/>
      <c r="DVP298" s="99"/>
      <c r="DVQ298" s="99"/>
      <c r="DVR298" s="99"/>
      <c r="DVS298" s="99"/>
      <c r="DVT298" s="99"/>
      <c r="DVU298" s="99"/>
      <c r="DVV298" s="99"/>
      <c r="DVW298" s="99"/>
      <c r="DVX298" s="99"/>
      <c r="DVY298" s="99"/>
      <c r="DVZ298" s="99"/>
      <c r="DWA298" s="99"/>
      <c r="DWB298" s="99"/>
      <c r="DWC298" s="99"/>
      <c r="DWD298" s="99"/>
      <c r="DWE298" s="99"/>
      <c r="DWF298" s="99"/>
      <c r="DWG298" s="99"/>
      <c r="DWH298" s="99"/>
      <c r="DWI298" s="99"/>
      <c r="DWJ298" s="99"/>
      <c r="DWK298" s="99"/>
      <c r="DWL298" s="99"/>
      <c r="DWM298" s="99"/>
      <c r="DWN298" s="99"/>
      <c r="DWO298" s="99"/>
      <c r="DWP298" s="99"/>
      <c r="DWQ298" s="99"/>
      <c r="DWR298" s="99"/>
      <c r="DWS298" s="99"/>
      <c r="DWT298" s="99"/>
      <c r="DWU298" s="99"/>
      <c r="DWV298" s="99"/>
      <c r="DWW298" s="99"/>
      <c r="DWX298" s="99"/>
      <c r="DWY298" s="99"/>
      <c r="DWZ298" s="99"/>
      <c r="DXA298" s="99"/>
      <c r="DXB298" s="99"/>
      <c r="DXC298" s="99"/>
      <c r="DXD298" s="99"/>
      <c r="DXE298" s="99"/>
      <c r="DXF298" s="99"/>
      <c r="DXG298" s="99"/>
      <c r="DXH298" s="99"/>
      <c r="DXI298" s="99"/>
      <c r="DXJ298" s="99"/>
      <c r="DXK298" s="99"/>
      <c r="DXL298" s="99"/>
      <c r="DXM298" s="99"/>
      <c r="DXN298" s="99"/>
      <c r="DXO298" s="99"/>
      <c r="DXP298" s="99"/>
      <c r="DXQ298" s="99"/>
      <c r="DXR298" s="99"/>
      <c r="DXS298" s="99"/>
      <c r="DXT298" s="99"/>
      <c r="DXU298" s="99"/>
      <c r="DXV298" s="99"/>
      <c r="DXW298" s="99"/>
      <c r="DXX298" s="99"/>
      <c r="DXY298" s="99"/>
      <c r="DXZ298" s="99"/>
      <c r="DYA298" s="99"/>
      <c r="DYB298" s="99"/>
      <c r="DYC298" s="99"/>
      <c r="DYD298" s="99"/>
      <c r="DYE298" s="99"/>
      <c r="DYF298" s="99"/>
      <c r="DYG298" s="99"/>
      <c r="DYH298" s="99"/>
      <c r="DYI298" s="99"/>
      <c r="DYJ298" s="99"/>
      <c r="DYK298" s="99"/>
      <c r="DYL298" s="99"/>
      <c r="DYM298" s="99"/>
      <c r="DYN298" s="99"/>
      <c r="DYO298" s="99"/>
      <c r="DYP298" s="99"/>
      <c r="DYQ298" s="99"/>
      <c r="DYR298" s="99"/>
      <c r="DYS298" s="99"/>
      <c r="DYT298" s="99"/>
      <c r="DYU298" s="99"/>
      <c r="DYV298" s="99"/>
      <c r="DYW298" s="99"/>
      <c r="DYX298" s="99"/>
      <c r="DYY298" s="99"/>
      <c r="DYZ298" s="99"/>
      <c r="DZA298" s="99"/>
      <c r="DZB298" s="99"/>
      <c r="DZC298" s="99"/>
      <c r="DZD298" s="99"/>
      <c r="DZE298" s="99"/>
      <c r="DZF298" s="99"/>
      <c r="DZG298" s="99"/>
      <c r="DZH298" s="99"/>
      <c r="DZI298" s="99"/>
      <c r="DZJ298" s="99"/>
      <c r="DZK298" s="99"/>
      <c r="DZL298" s="99"/>
      <c r="DZM298" s="99"/>
      <c r="DZN298" s="99"/>
      <c r="DZO298" s="99"/>
      <c r="DZP298" s="99"/>
      <c r="DZQ298" s="99"/>
      <c r="DZR298" s="99"/>
      <c r="DZS298" s="99"/>
      <c r="DZT298" s="99"/>
      <c r="DZU298" s="99"/>
      <c r="DZV298" s="99"/>
      <c r="DZW298" s="99"/>
      <c r="DZX298" s="99"/>
      <c r="DZY298" s="99"/>
      <c r="DZZ298" s="99"/>
      <c r="EAA298" s="99"/>
      <c r="EAB298" s="99"/>
      <c r="EAC298" s="99"/>
      <c r="EAD298" s="99"/>
      <c r="EAE298" s="99"/>
      <c r="EAF298" s="99"/>
      <c r="EAG298" s="99"/>
      <c r="EAH298" s="99"/>
      <c r="EAI298" s="99"/>
      <c r="EAJ298" s="99"/>
      <c r="EAK298" s="99"/>
      <c r="EAL298" s="99"/>
      <c r="EAM298" s="99"/>
      <c r="EAN298" s="99"/>
      <c r="EAO298" s="99"/>
      <c r="EAP298" s="99"/>
      <c r="EAQ298" s="99"/>
      <c r="EAR298" s="99"/>
      <c r="EAS298" s="99"/>
      <c r="EAT298" s="99"/>
      <c r="EAU298" s="99"/>
      <c r="EAV298" s="99"/>
      <c r="EAW298" s="99"/>
      <c r="EAX298" s="99"/>
      <c r="EAY298" s="99"/>
      <c r="EAZ298" s="99"/>
      <c r="EBA298" s="99"/>
      <c r="EBB298" s="99"/>
      <c r="EBC298" s="99"/>
      <c r="EBD298" s="99"/>
      <c r="EBE298" s="99"/>
      <c r="EBF298" s="99"/>
      <c r="EBG298" s="99"/>
      <c r="EBH298" s="99"/>
      <c r="EBI298" s="99"/>
      <c r="EBJ298" s="99"/>
      <c r="EBK298" s="99"/>
      <c r="EBL298" s="99"/>
      <c r="EBM298" s="99"/>
      <c r="EBN298" s="99"/>
      <c r="EBO298" s="99"/>
      <c r="EBP298" s="99"/>
      <c r="EBQ298" s="99"/>
      <c r="EBR298" s="99"/>
      <c r="EBS298" s="99"/>
      <c r="EBT298" s="99"/>
      <c r="EBU298" s="99"/>
      <c r="EBV298" s="99"/>
      <c r="EBW298" s="99"/>
      <c r="EBX298" s="99"/>
      <c r="EBY298" s="99"/>
      <c r="EBZ298" s="99"/>
      <c r="ECA298" s="99"/>
      <c r="ECB298" s="99"/>
      <c r="ECC298" s="99"/>
      <c r="ECD298" s="99"/>
      <c r="ECE298" s="99"/>
      <c r="ECF298" s="99"/>
      <c r="ECG298" s="99"/>
      <c r="ECH298" s="99"/>
      <c r="ECI298" s="99"/>
      <c r="ECJ298" s="99"/>
      <c r="ECK298" s="99"/>
      <c r="ECL298" s="99"/>
      <c r="ECM298" s="99"/>
      <c r="ECN298" s="99"/>
      <c r="ECO298" s="99"/>
      <c r="ECP298" s="99"/>
      <c r="ECQ298" s="99"/>
      <c r="ECR298" s="99"/>
      <c r="ECS298" s="99"/>
      <c r="ECT298" s="99"/>
      <c r="ECU298" s="99"/>
      <c r="ECV298" s="99"/>
      <c r="ECW298" s="99"/>
      <c r="ECX298" s="99"/>
      <c r="ECY298" s="99"/>
      <c r="ECZ298" s="99"/>
      <c r="EDA298" s="99"/>
      <c r="EDB298" s="99"/>
      <c r="EDC298" s="99"/>
      <c r="EDD298" s="99"/>
      <c r="EDE298" s="99"/>
      <c r="EDF298" s="99"/>
      <c r="EDG298" s="99"/>
      <c r="EDH298" s="99"/>
      <c r="EDI298" s="99"/>
      <c r="EDJ298" s="99"/>
      <c r="EDK298" s="99"/>
      <c r="EDL298" s="99"/>
      <c r="EDM298" s="99"/>
      <c r="EDN298" s="99"/>
      <c r="EDO298" s="99"/>
      <c r="EDP298" s="99"/>
      <c r="EDQ298" s="99"/>
      <c r="EDR298" s="99"/>
      <c r="EDS298" s="99"/>
      <c r="EDT298" s="99"/>
      <c r="EDU298" s="99"/>
      <c r="EDV298" s="99"/>
      <c r="EDW298" s="99"/>
      <c r="EDX298" s="99"/>
      <c r="EDY298" s="99"/>
      <c r="EDZ298" s="99"/>
      <c r="EEA298" s="99"/>
      <c r="EEB298" s="99"/>
      <c r="EEC298" s="99"/>
      <c r="EED298" s="99"/>
      <c r="EEE298" s="99"/>
      <c r="EEF298" s="99"/>
      <c r="EEG298" s="99"/>
      <c r="EEH298" s="99"/>
      <c r="EEI298" s="99"/>
      <c r="EEJ298" s="99"/>
      <c r="EEK298" s="99"/>
      <c r="EEL298" s="99"/>
      <c r="EEM298" s="99"/>
      <c r="EEN298" s="99"/>
      <c r="EEO298" s="99"/>
      <c r="EEP298" s="99"/>
      <c r="EEQ298" s="99"/>
      <c r="EER298" s="99"/>
      <c r="EES298" s="99"/>
      <c r="EET298" s="99"/>
      <c r="EEU298" s="99"/>
      <c r="EEV298" s="99"/>
      <c r="EEW298" s="99"/>
      <c r="EEX298" s="99"/>
      <c r="EEY298" s="99"/>
      <c r="EEZ298" s="99"/>
      <c r="EFA298" s="99"/>
      <c r="EFB298" s="99"/>
      <c r="EFC298" s="99"/>
      <c r="EFD298" s="99"/>
      <c r="EFE298" s="99"/>
      <c r="EFF298" s="99"/>
      <c r="EFG298" s="99"/>
      <c r="EFH298" s="99"/>
      <c r="EFI298" s="99"/>
      <c r="EFJ298" s="99"/>
      <c r="EFK298" s="99"/>
      <c r="EFL298" s="99"/>
      <c r="EFM298" s="99"/>
      <c r="EFN298" s="99"/>
      <c r="EFO298" s="99"/>
      <c r="EFP298" s="99"/>
      <c r="EFQ298" s="99"/>
      <c r="EFR298" s="99"/>
      <c r="EFS298" s="99"/>
      <c r="EFT298" s="99"/>
      <c r="EFU298" s="99"/>
      <c r="EFV298" s="99"/>
      <c r="EFW298" s="99"/>
      <c r="EFX298" s="99"/>
      <c r="EFY298" s="99"/>
      <c r="EFZ298" s="99"/>
      <c r="EGA298" s="99"/>
      <c r="EGB298" s="99"/>
      <c r="EGC298" s="99"/>
      <c r="EGD298" s="99"/>
      <c r="EGE298" s="99"/>
      <c r="EGF298" s="99"/>
      <c r="EGG298" s="99"/>
      <c r="EGH298" s="99"/>
      <c r="EGI298" s="99"/>
      <c r="EGJ298" s="99"/>
      <c r="EGK298" s="99"/>
      <c r="EGL298" s="99"/>
      <c r="EGM298" s="99"/>
      <c r="EGN298" s="99"/>
      <c r="EGO298" s="99"/>
      <c r="EGP298" s="99"/>
      <c r="EGQ298" s="99"/>
      <c r="EGR298" s="99"/>
      <c r="EGS298" s="99"/>
      <c r="EGT298" s="99"/>
      <c r="EGU298" s="99"/>
      <c r="EGV298" s="99"/>
      <c r="EGW298" s="99"/>
      <c r="EGX298" s="99"/>
      <c r="EGY298" s="99"/>
      <c r="EGZ298" s="99"/>
      <c r="EHA298" s="99"/>
      <c r="EHB298" s="99"/>
      <c r="EHC298" s="99"/>
      <c r="EHD298" s="99"/>
      <c r="EHE298" s="99"/>
      <c r="EHF298" s="99"/>
      <c r="EHG298" s="99"/>
      <c r="EHH298" s="99"/>
      <c r="EHI298" s="99"/>
      <c r="EHJ298" s="99"/>
      <c r="EHK298" s="99"/>
      <c r="EHL298" s="99"/>
      <c r="EHM298" s="99"/>
      <c r="EHN298" s="99"/>
      <c r="EHO298" s="99"/>
      <c r="EHP298" s="99"/>
      <c r="EHQ298" s="99"/>
      <c r="EHR298" s="99"/>
      <c r="EHS298" s="99"/>
      <c r="EHT298" s="99"/>
      <c r="EHU298" s="99"/>
      <c r="EHV298" s="99"/>
      <c r="EHW298" s="99"/>
      <c r="EHX298" s="99"/>
      <c r="EHY298" s="99"/>
      <c r="EHZ298" s="99"/>
      <c r="EIA298" s="99"/>
      <c r="EIB298" s="99"/>
      <c r="EIC298" s="99"/>
      <c r="EID298" s="99"/>
      <c r="EIE298" s="99"/>
      <c r="EIF298" s="99"/>
      <c r="EIG298" s="99"/>
      <c r="EIH298" s="99"/>
      <c r="EII298" s="99"/>
      <c r="EIJ298" s="99"/>
      <c r="EIK298" s="99"/>
      <c r="EIL298" s="99"/>
      <c r="EIM298" s="99"/>
      <c r="EIN298" s="99"/>
      <c r="EIO298" s="99"/>
      <c r="EIP298" s="99"/>
      <c r="EIQ298" s="99"/>
      <c r="EIR298" s="99"/>
      <c r="EIS298" s="99"/>
      <c r="EIT298" s="99"/>
      <c r="EIU298" s="99"/>
      <c r="EIV298" s="99"/>
      <c r="EIW298" s="99"/>
      <c r="EIX298" s="99"/>
      <c r="EIY298" s="99"/>
      <c r="EIZ298" s="99"/>
      <c r="EJA298" s="99"/>
      <c r="EJB298" s="99"/>
      <c r="EJC298" s="99"/>
      <c r="EJD298" s="99"/>
      <c r="EJE298" s="99"/>
      <c r="EJF298" s="99"/>
      <c r="EJG298" s="99"/>
      <c r="EJH298" s="99"/>
      <c r="EJI298" s="99"/>
      <c r="EJJ298" s="99"/>
      <c r="EJK298" s="99"/>
      <c r="EJL298" s="99"/>
      <c r="EJM298" s="99"/>
      <c r="EJN298" s="99"/>
      <c r="EJO298" s="99"/>
      <c r="EJP298" s="99"/>
      <c r="EJQ298" s="99"/>
      <c r="EJR298" s="99"/>
      <c r="EJS298" s="99"/>
      <c r="EJT298" s="99"/>
      <c r="EJU298" s="99"/>
      <c r="EJV298" s="99"/>
      <c r="EJW298" s="99"/>
      <c r="EJX298" s="99"/>
      <c r="EJY298" s="99"/>
      <c r="EJZ298" s="99"/>
      <c r="EKA298" s="99"/>
      <c r="EKB298" s="99"/>
      <c r="EKC298" s="99"/>
      <c r="EKD298" s="99"/>
      <c r="EKE298" s="99"/>
      <c r="EKF298" s="99"/>
      <c r="EKG298" s="99"/>
      <c r="EKH298" s="99"/>
      <c r="EKI298" s="99"/>
      <c r="EKJ298" s="99"/>
      <c r="EKK298" s="99"/>
      <c r="EKL298" s="99"/>
      <c r="EKM298" s="99"/>
      <c r="EKN298" s="99"/>
      <c r="EKO298" s="99"/>
      <c r="EKP298" s="99"/>
      <c r="EKQ298" s="99"/>
      <c r="EKR298" s="99"/>
      <c r="EKS298" s="99"/>
      <c r="EKT298" s="99"/>
      <c r="EKU298" s="99"/>
      <c r="EKV298" s="99"/>
      <c r="EKW298" s="99"/>
      <c r="EKX298" s="99"/>
      <c r="EKY298" s="99"/>
      <c r="EKZ298" s="99"/>
      <c r="ELA298" s="99"/>
      <c r="ELB298" s="99"/>
      <c r="ELC298" s="99"/>
      <c r="ELD298" s="99"/>
      <c r="ELE298" s="99"/>
      <c r="ELF298" s="99"/>
      <c r="ELG298" s="99"/>
      <c r="ELH298" s="99"/>
      <c r="ELI298" s="99"/>
      <c r="ELJ298" s="99"/>
      <c r="ELK298" s="99"/>
      <c r="ELL298" s="99"/>
      <c r="ELM298" s="99"/>
      <c r="ELN298" s="99"/>
      <c r="ELO298" s="99"/>
      <c r="ELP298" s="99"/>
      <c r="ELQ298" s="99"/>
      <c r="ELR298" s="99"/>
      <c r="ELS298" s="99"/>
      <c r="ELT298" s="99"/>
      <c r="ELU298" s="99"/>
      <c r="ELV298" s="99"/>
      <c r="ELW298" s="99"/>
      <c r="ELX298" s="99"/>
      <c r="ELY298" s="99"/>
      <c r="ELZ298" s="99"/>
      <c r="EMA298" s="99"/>
      <c r="EMB298" s="99"/>
      <c r="EMC298" s="99"/>
      <c r="EMD298" s="99"/>
      <c r="EME298" s="99"/>
      <c r="EMF298" s="99"/>
      <c r="EMG298" s="99"/>
      <c r="EMH298" s="99"/>
      <c r="EMI298" s="99"/>
      <c r="EMJ298" s="99"/>
      <c r="EMK298" s="99"/>
      <c r="EML298" s="99"/>
      <c r="EMM298" s="99"/>
      <c r="EMN298" s="99"/>
      <c r="EMO298" s="99"/>
      <c r="EMP298" s="99"/>
      <c r="EMQ298" s="99"/>
      <c r="EMR298" s="99"/>
      <c r="EMS298" s="99"/>
      <c r="EMT298" s="99"/>
      <c r="EMU298" s="99"/>
      <c r="EMV298" s="99"/>
      <c r="EMW298" s="99"/>
      <c r="EMX298" s="99"/>
      <c r="EMY298" s="99"/>
      <c r="EMZ298" s="99"/>
      <c r="ENA298" s="99"/>
      <c r="ENB298" s="99"/>
      <c r="ENC298" s="99"/>
      <c r="END298" s="99"/>
      <c r="ENE298" s="99"/>
      <c r="ENF298" s="99"/>
      <c r="ENG298" s="99"/>
      <c r="ENH298" s="99"/>
      <c r="ENI298" s="99"/>
      <c r="ENJ298" s="99"/>
      <c r="ENK298" s="99"/>
      <c r="ENL298" s="99"/>
      <c r="ENM298" s="99"/>
      <c r="ENN298" s="99"/>
      <c r="ENO298" s="99"/>
      <c r="ENP298" s="99"/>
      <c r="ENQ298" s="99"/>
      <c r="ENR298" s="99"/>
      <c r="ENS298" s="99"/>
      <c r="ENT298" s="99"/>
      <c r="ENU298" s="99"/>
      <c r="ENV298" s="99"/>
      <c r="ENW298" s="99"/>
      <c r="ENX298" s="99"/>
      <c r="ENY298" s="99"/>
      <c r="ENZ298" s="99"/>
      <c r="EOA298" s="99"/>
      <c r="EOB298" s="99"/>
      <c r="EOC298" s="99"/>
      <c r="EOD298" s="99"/>
      <c r="EOE298" s="99"/>
      <c r="EOF298" s="99"/>
      <c r="EOG298" s="99"/>
      <c r="EOH298" s="99"/>
      <c r="EOI298" s="99"/>
      <c r="EOJ298" s="99"/>
      <c r="EOK298" s="99"/>
      <c r="EOL298" s="99"/>
      <c r="EOM298" s="99"/>
      <c r="EON298" s="99"/>
      <c r="EOO298" s="99"/>
      <c r="EOP298" s="99"/>
      <c r="EOQ298" s="99"/>
      <c r="EOR298" s="99"/>
      <c r="EOS298" s="99"/>
      <c r="EOT298" s="99"/>
      <c r="EOU298" s="99"/>
      <c r="EOV298" s="99"/>
      <c r="EOW298" s="99"/>
      <c r="EOX298" s="99"/>
      <c r="EOY298" s="99"/>
      <c r="EOZ298" s="99"/>
      <c r="EPA298" s="99"/>
      <c r="EPB298" s="99"/>
      <c r="EPC298" s="99"/>
      <c r="EPD298" s="99"/>
      <c r="EPE298" s="99"/>
      <c r="EPF298" s="99"/>
      <c r="EPG298" s="99"/>
      <c r="EPH298" s="99"/>
      <c r="EPI298" s="99"/>
      <c r="EPJ298" s="99"/>
      <c r="EPK298" s="99"/>
      <c r="EPL298" s="99"/>
      <c r="EPM298" s="99"/>
      <c r="EPN298" s="99"/>
      <c r="EPO298" s="99"/>
      <c r="EPP298" s="99"/>
      <c r="EPQ298" s="99"/>
      <c r="EPR298" s="99"/>
      <c r="EPS298" s="99"/>
      <c r="EPT298" s="99"/>
      <c r="EPU298" s="99"/>
      <c r="EPV298" s="99"/>
      <c r="EPW298" s="99"/>
      <c r="EPX298" s="99"/>
      <c r="EPY298" s="99"/>
      <c r="EPZ298" s="99"/>
      <c r="EQA298" s="99"/>
      <c r="EQB298" s="99"/>
      <c r="EQC298" s="99"/>
      <c r="EQD298" s="99"/>
      <c r="EQE298" s="99"/>
      <c r="EQF298" s="99"/>
      <c r="EQG298" s="99"/>
      <c r="EQH298" s="99"/>
      <c r="EQI298" s="99"/>
      <c r="EQJ298" s="99"/>
      <c r="EQK298" s="99"/>
      <c r="EQL298" s="99"/>
      <c r="EQM298" s="99"/>
      <c r="EQN298" s="99"/>
      <c r="EQO298" s="99"/>
      <c r="EQP298" s="99"/>
      <c r="EQQ298" s="99"/>
      <c r="EQR298" s="99"/>
      <c r="EQS298" s="99"/>
      <c r="EQT298" s="99"/>
      <c r="EQU298" s="99"/>
      <c r="EQV298" s="99"/>
      <c r="EQW298" s="99"/>
      <c r="EQX298" s="99"/>
      <c r="EQY298" s="99"/>
      <c r="EQZ298" s="99"/>
      <c r="ERA298" s="99"/>
      <c r="ERB298" s="99"/>
      <c r="ERC298" s="99"/>
      <c r="ERD298" s="99"/>
      <c r="ERE298" s="99"/>
      <c r="ERF298" s="99"/>
      <c r="ERG298" s="99"/>
      <c r="ERH298" s="99"/>
      <c r="ERI298" s="99"/>
      <c r="ERJ298" s="99"/>
      <c r="ERK298" s="99"/>
      <c r="ERL298" s="99"/>
      <c r="ERM298" s="99"/>
      <c r="ERN298" s="99"/>
      <c r="ERO298" s="99"/>
      <c r="ERP298" s="99"/>
      <c r="ERQ298" s="99"/>
      <c r="ERR298" s="99"/>
      <c r="ERS298" s="99"/>
      <c r="ERT298" s="99"/>
      <c r="ERU298" s="99"/>
      <c r="ERV298" s="99"/>
      <c r="ERW298" s="99"/>
      <c r="ERX298" s="99"/>
      <c r="ERY298" s="99"/>
      <c r="ERZ298" s="99"/>
      <c r="ESA298" s="99"/>
      <c r="ESB298" s="99"/>
      <c r="ESC298" s="99"/>
      <c r="ESD298" s="99"/>
      <c r="ESE298" s="99"/>
      <c r="ESF298" s="99"/>
      <c r="ESG298" s="99"/>
      <c r="ESH298" s="99"/>
      <c r="ESI298" s="99"/>
      <c r="ESJ298" s="99"/>
      <c r="ESK298" s="99"/>
      <c r="ESL298" s="99"/>
      <c r="ESM298" s="99"/>
      <c r="ESN298" s="99"/>
      <c r="ESO298" s="99"/>
      <c r="ESP298" s="99"/>
      <c r="ESQ298" s="99"/>
      <c r="ESR298" s="99"/>
      <c r="ESS298" s="99"/>
      <c r="EST298" s="99"/>
      <c r="ESU298" s="99"/>
      <c r="ESV298" s="99"/>
      <c r="ESW298" s="99"/>
      <c r="ESX298" s="99"/>
      <c r="ESY298" s="99"/>
      <c r="ESZ298" s="99"/>
      <c r="ETA298" s="99"/>
      <c r="ETB298" s="99"/>
      <c r="ETC298" s="99"/>
      <c r="ETD298" s="99"/>
      <c r="ETE298" s="99"/>
      <c r="ETF298" s="99"/>
      <c r="ETG298" s="99"/>
      <c r="ETH298" s="99"/>
      <c r="ETI298" s="99"/>
      <c r="ETJ298" s="99"/>
      <c r="ETK298" s="99"/>
      <c r="ETL298" s="99"/>
      <c r="ETM298" s="99"/>
      <c r="ETN298" s="99"/>
      <c r="ETO298" s="99"/>
      <c r="ETP298" s="99"/>
      <c r="ETQ298" s="99"/>
      <c r="ETR298" s="99"/>
      <c r="ETS298" s="99"/>
      <c r="ETT298" s="99"/>
      <c r="ETU298" s="99"/>
      <c r="ETV298" s="99"/>
      <c r="ETW298" s="99"/>
      <c r="ETX298" s="99"/>
      <c r="ETY298" s="99"/>
      <c r="ETZ298" s="99"/>
      <c r="EUA298" s="99"/>
      <c r="EUB298" s="99"/>
      <c r="EUC298" s="99"/>
      <c r="EUD298" s="99"/>
      <c r="EUE298" s="99"/>
      <c r="EUF298" s="99"/>
      <c r="EUG298" s="99"/>
      <c r="EUH298" s="99"/>
      <c r="EUI298" s="99"/>
      <c r="EUJ298" s="99"/>
      <c r="EUK298" s="99"/>
      <c r="EUL298" s="99"/>
      <c r="EUM298" s="99"/>
      <c r="EUN298" s="99"/>
      <c r="EUO298" s="99"/>
      <c r="EUP298" s="99"/>
      <c r="EUQ298" s="99"/>
      <c r="EUR298" s="99"/>
      <c r="EUS298" s="99"/>
      <c r="EUT298" s="99"/>
      <c r="EUU298" s="99"/>
      <c r="EUV298" s="99"/>
      <c r="EUW298" s="99"/>
      <c r="EUX298" s="99"/>
      <c r="EUY298" s="99"/>
      <c r="EUZ298" s="99"/>
      <c r="EVA298" s="99"/>
      <c r="EVB298" s="99"/>
      <c r="EVC298" s="99"/>
      <c r="EVD298" s="99"/>
      <c r="EVE298" s="99"/>
      <c r="EVF298" s="99"/>
      <c r="EVG298" s="99"/>
      <c r="EVH298" s="99"/>
      <c r="EVI298" s="99"/>
      <c r="EVJ298" s="99"/>
      <c r="EVK298" s="99"/>
      <c r="EVL298" s="99"/>
      <c r="EVM298" s="99"/>
      <c r="EVN298" s="99"/>
      <c r="EVO298" s="99"/>
      <c r="EVP298" s="99"/>
      <c r="EVQ298" s="99"/>
      <c r="EVR298" s="99"/>
      <c r="EVS298" s="99"/>
      <c r="EVT298" s="99"/>
      <c r="EVU298" s="99"/>
      <c r="EVV298" s="99"/>
      <c r="EVW298" s="99"/>
      <c r="EVX298" s="99"/>
      <c r="EVY298" s="99"/>
      <c r="EVZ298" s="99"/>
      <c r="EWA298" s="99"/>
      <c r="EWB298" s="99"/>
      <c r="EWC298" s="99"/>
      <c r="EWD298" s="99"/>
      <c r="EWE298" s="99"/>
      <c r="EWF298" s="99"/>
      <c r="EWG298" s="99"/>
      <c r="EWH298" s="99"/>
      <c r="EWI298" s="99"/>
      <c r="EWJ298" s="99"/>
      <c r="EWK298" s="99"/>
      <c r="EWL298" s="99"/>
      <c r="EWM298" s="99"/>
      <c r="EWN298" s="99"/>
      <c r="EWO298" s="99"/>
      <c r="EWP298" s="99"/>
      <c r="EWQ298" s="99"/>
      <c r="EWR298" s="99"/>
      <c r="EWS298" s="99"/>
      <c r="EWT298" s="99"/>
      <c r="EWU298" s="99"/>
      <c r="EWV298" s="99"/>
      <c r="EWW298" s="99"/>
      <c r="EWX298" s="99"/>
      <c r="EWY298" s="99"/>
      <c r="EWZ298" s="99"/>
      <c r="EXA298" s="99"/>
      <c r="EXB298" s="99"/>
      <c r="EXC298" s="99"/>
      <c r="EXD298" s="99"/>
      <c r="EXE298" s="99"/>
      <c r="EXF298" s="99"/>
      <c r="EXG298" s="99"/>
      <c r="EXH298" s="99"/>
      <c r="EXI298" s="99"/>
      <c r="EXJ298" s="99"/>
      <c r="EXK298" s="99"/>
      <c r="EXL298" s="99"/>
      <c r="EXM298" s="99"/>
      <c r="EXN298" s="99"/>
      <c r="EXO298" s="99"/>
      <c r="EXP298" s="99"/>
      <c r="EXQ298" s="99"/>
      <c r="EXR298" s="99"/>
      <c r="EXS298" s="99"/>
      <c r="EXT298" s="99"/>
      <c r="EXU298" s="99"/>
      <c r="EXV298" s="99"/>
      <c r="EXW298" s="99"/>
      <c r="EXX298" s="99"/>
      <c r="EXY298" s="99"/>
      <c r="EXZ298" s="99"/>
      <c r="EYA298" s="99"/>
      <c r="EYB298" s="99"/>
      <c r="EYC298" s="99"/>
      <c r="EYD298" s="99"/>
      <c r="EYE298" s="99"/>
      <c r="EYF298" s="99"/>
      <c r="EYG298" s="99"/>
      <c r="EYH298" s="99"/>
      <c r="EYI298" s="99"/>
      <c r="EYJ298" s="99"/>
      <c r="EYK298" s="99"/>
      <c r="EYL298" s="99"/>
      <c r="EYM298" s="99"/>
      <c r="EYN298" s="99"/>
      <c r="EYO298" s="99"/>
      <c r="EYP298" s="99"/>
      <c r="EYQ298" s="99"/>
      <c r="EYR298" s="99"/>
      <c r="EYS298" s="99"/>
      <c r="EYT298" s="99"/>
      <c r="EYU298" s="99"/>
      <c r="EYV298" s="99"/>
      <c r="EYW298" s="99"/>
      <c r="EYX298" s="99"/>
      <c r="EYY298" s="99"/>
      <c r="EYZ298" s="99"/>
      <c r="EZA298" s="99"/>
      <c r="EZB298" s="99"/>
      <c r="EZC298" s="99"/>
      <c r="EZD298" s="99"/>
      <c r="EZE298" s="99"/>
      <c r="EZF298" s="99"/>
      <c r="EZG298" s="99"/>
      <c r="EZH298" s="99"/>
      <c r="EZI298" s="99"/>
      <c r="EZJ298" s="99"/>
      <c r="EZK298" s="99"/>
      <c r="EZL298" s="99"/>
      <c r="EZM298" s="99"/>
      <c r="EZN298" s="99"/>
      <c r="EZO298" s="99"/>
      <c r="EZP298" s="99"/>
      <c r="EZQ298" s="99"/>
      <c r="EZR298" s="99"/>
      <c r="EZS298" s="99"/>
      <c r="EZT298" s="99"/>
      <c r="EZU298" s="99"/>
      <c r="EZV298" s="99"/>
      <c r="EZW298" s="99"/>
      <c r="EZX298" s="99"/>
      <c r="EZY298" s="99"/>
      <c r="EZZ298" s="99"/>
      <c r="FAA298" s="99"/>
      <c r="FAB298" s="99"/>
      <c r="FAC298" s="99"/>
      <c r="FAD298" s="99"/>
      <c r="FAE298" s="99"/>
      <c r="FAF298" s="99"/>
      <c r="FAG298" s="99"/>
      <c r="FAH298" s="99"/>
      <c r="FAI298" s="99"/>
      <c r="FAJ298" s="99"/>
      <c r="FAK298" s="99"/>
      <c r="FAL298" s="99"/>
      <c r="FAM298" s="99"/>
      <c r="FAN298" s="99"/>
      <c r="FAO298" s="99"/>
      <c r="FAP298" s="99"/>
      <c r="FAQ298" s="99"/>
      <c r="FAR298" s="99"/>
      <c r="FAS298" s="99"/>
      <c r="FAT298" s="99"/>
      <c r="FAU298" s="99"/>
      <c r="FAV298" s="99"/>
      <c r="FAW298" s="99"/>
      <c r="FAX298" s="99"/>
      <c r="FAY298" s="99"/>
      <c r="FAZ298" s="99"/>
      <c r="FBA298" s="99"/>
      <c r="FBB298" s="99"/>
      <c r="FBC298" s="99"/>
      <c r="FBD298" s="99"/>
      <c r="FBE298" s="99"/>
      <c r="FBF298" s="99"/>
      <c r="FBG298" s="99"/>
      <c r="FBH298" s="99"/>
      <c r="FBI298" s="99"/>
      <c r="FBJ298" s="99"/>
      <c r="FBK298" s="99"/>
      <c r="FBL298" s="99"/>
      <c r="FBM298" s="99"/>
      <c r="FBN298" s="99"/>
      <c r="FBO298" s="99"/>
      <c r="FBP298" s="99"/>
      <c r="FBQ298" s="99"/>
      <c r="FBR298" s="99"/>
      <c r="FBS298" s="99"/>
      <c r="FBT298" s="99"/>
      <c r="FBU298" s="99"/>
      <c r="FBV298" s="99"/>
      <c r="FBW298" s="99"/>
      <c r="FBX298" s="99"/>
      <c r="FBY298" s="99"/>
      <c r="FBZ298" s="99"/>
      <c r="FCA298" s="99"/>
      <c r="FCB298" s="99"/>
      <c r="FCC298" s="99"/>
      <c r="FCD298" s="99"/>
      <c r="FCE298" s="99"/>
      <c r="FCF298" s="99"/>
      <c r="FCG298" s="99"/>
      <c r="FCH298" s="99"/>
      <c r="FCI298" s="99"/>
      <c r="FCJ298" s="99"/>
      <c r="FCK298" s="99"/>
      <c r="FCL298" s="99"/>
      <c r="FCM298" s="99"/>
      <c r="FCN298" s="99"/>
      <c r="FCO298" s="99"/>
      <c r="FCP298" s="99"/>
      <c r="FCQ298" s="99"/>
      <c r="FCR298" s="99"/>
      <c r="FCS298" s="99"/>
      <c r="FCT298" s="99"/>
      <c r="FCU298" s="99"/>
      <c r="FCV298" s="99"/>
      <c r="FCW298" s="99"/>
      <c r="FCX298" s="99"/>
      <c r="FCY298" s="99"/>
      <c r="FCZ298" s="99"/>
      <c r="FDA298" s="99"/>
      <c r="FDB298" s="99"/>
      <c r="FDC298" s="99"/>
      <c r="FDD298" s="99"/>
      <c r="FDE298" s="99"/>
      <c r="FDF298" s="99"/>
      <c r="FDG298" s="99"/>
      <c r="FDH298" s="99"/>
      <c r="FDI298" s="99"/>
      <c r="FDJ298" s="99"/>
      <c r="FDK298" s="99"/>
      <c r="FDL298" s="99"/>
      <c r="FDM298" s="99"/>
      <c r="FDN298" s="99"/>
      <c r="FDO298" s="99"/>
      <c r="FDP298" s="99"/>
      <c r="FDQ298" s="99"/>
      <c r="FDR298" s="99"/>
      <c r="FDS298" s="99"/>
      <c r="FDT298" s="99"/>
      <c r="FDU298" s="99"/>
      <c r="FDV298" s="99"/>
      <c r="FDW298" s="99"/>
      <c r="FDX298" s="99"/>
      <c r="FDY298" s="99"/>
      <c r="FDZ298" s="99"/>
      <c r="FEA298" s="99"/>
      <c r="FEB298" s="99"/>
      <c r="FEC298" s="99"/>
      <c r="FED298" s="99"/>
      <c r="FEE298" s="99"/>
      <c r="FEF298" s="99"/>
      <c r="FEG298" s="99"/>
      <c r="FEH298" s="99"/>
      <c r="FEI298" s="99"/>
      <c r="FEJ298" s="99"/>
      <c r="FEK298" s="99"/>
      <c r="FEL298" s="99"/>
      <c r="FEM298" s="99"/>
      <c r="FEN298" s="99"/>
      <c r="FEO298" s="99"/>
      <c r="FEP298" s="99"/>
      <c r="FEQ298" s="99"/>
      <c r="FER298" s="99"/>
      <c r="FES298" s="99"/>
      <c r="FET298" s="99"/>
      <c r="FEU298" s="99"/>
      <c r="FEV298" s="99"/>
      <c r="FEW298" s="99"/>
      <c r="FEX298" s="99"/>
      <c r="FEY298" s="99"/>
      <c r="FEZ298" s="99"/>
      <c r="FFA298" s="99"/>
      <c r="FFB298" s="99"/>
      <c r="FFC298" s="99"/>
      <c r="FFD298" s="99"/>
      <c r="FFE298" s="99"/>
      <c r="FFF298" s="99"/>
      <c r="FFG298" s="99"/>
      <c r="FFH298" s="99"/>
      <c r="FFI298" s="99"/>
      <c r="FFJ298" s="99"/>
      <c r="FFK298" s="99"/>
      <c r="FFL298" s="99"/>
      <c r="FFM298" s="99"/>
      <c r="FFN298" s="99"/>
      <c r="FFO298" s="99"/>
      <c r="FFP298" s="99"/>
      <c r="FFQ298" s="99"/>
      <c r="FFR298" s="99"/>
      <c r="FFS298" s="99"/>
      <c r="FFT298" s="99"/>
      <c r="FFU298" s="99"/>
      <c r="FFV298" s="99"/>
      <c r="FFW298" s="99"/>
      <c r="FFX298" s="99"/>
      <c r="FFY298" s="99"/>
      <c r="FFZ298" s="99"/>
      <c r="FGA298" s="99"/>
      <c r="FGB298" s="99"/>
      <c r="FGC298" s="99"/>
      <c r="FGD298" s="99"/>
      <c r="FGE298" s="99"/>
      <c r="FGF298" s="99"/>
      <c r="FGG298" s="99"/>
      <c r="FGH298" s="99"/>
      <c r="FGI298" s="99"/>
      <c r="FGJ298" s="99"/>
      <c r="FGK298" s="99"/>
      <c r="FGL298" s="99"/>
      <c r="FGM298" s="99"/>
      <c r="FGN298" s="99"/>
      <c r="FGO298" s="99"/>
      <c r="FGP298" s="99"/>
      <c r="FGQ298" s="99"/>
      <c r="FGR298" s="99"/>
      <c r="FGS298" s="99"/>
      <c r="FGT298" s="99"/>
      <c r="FGU298" s="99"/>
      <c r="FGV298" s="99"/>
      <c r="FGW298" s="99"/>
      <c r="FGX298" s="99"/>
      <c r="FGY298" s="99"/>
      <c r="FGZ298" s="99"/>
      <c r="FHA298" s="99"/>
      <c r="FHB298" s="99"/>
      <c r="FHC298" s="99"/>
      <c r="FHD298" s="99"/>
      <c r="FHE298" s="99"/>
      <c r="FHF298" s="99"/>
      <c r="FHG298" s="99"/>
      <c r="FHH298" s="99"/>
      <c r="FHI298" s="99"/>
      <c r="FHJ298" s="99"/>
      <c r="FHK298" s="99"/>
      <c r="FHL298" s="99"/>
      <c r="FHM298" s="99"/>
      <c r="FHN298" s="99"/>
      <c r="FHO298" s="99"/>
      <c r="FHP298" s="99"/>
      <c r="FHQ298" s="99"/>
      <c r="FHR298" s="99"/>
      <c r="FHS298" s="99"/>
      <c r="FHT298" s="99"/>
      <c r="FHU298" s="99"/>
      <c r="FHV298" s="99"/>
      <c r="FHW298" s="99"/>
      <c r="FHX298" s="99"/>
      <c r="FHY298" s="99"/>
      <c r="FHZ298" s="99"/>
      <c r="FIA298" s="99"/>
      <c r="FIB298" s="99"/>
      <c r="FIC298" s="99"/>
      <c r="FID298" s="99"/>
      <c r="FIE298" s="99"/>
      <c r="FIF298" s="99"/>
      <c r="FIG298" s="99"/>
      <c r="FIH298" s="99"/>
      <c r="FII298" s="99"/>
      <c r="FIJ298" s="99"/>
      <c r="FIK298" s="99"/>
      <c r="FIL298" s="99"/>
      <c r="FIM298" s="99"/>
      <c r="FIN298" s="99"/>
      <c r="FIO298" s="99"/>
      <c r="FIP298" s="99"/>
      <c r="FIQ298" s="99"/>
      <c r="FIR298" s="99"/>
      <c r="FIS298" s="99"/>
      <c r="FIT298" s="99"/>
      <c r="FIU298" s="99"/>
      <c r="FIV298" s="99"/>
      <c r="FIW298" s="99"/>
      <c r="FIX298" s="99"/>
      <c r="FIY298" s="99"/>
      <c r="FIZ298" s="99"/>
      <c r="FJA298" s="99"/>
      <c r="FJB298" s="99"/>
      <c r="FJC298" s="99"/>
      <c r="FJD298" s="99"/>
      <c r="FJE298" s="99"/>
      <c r="FJF298" s="99"/>
      <c r="FJG298" s="99"/>
      <c r="FJH298" s="99"/>
      <c r="FJI298" s="99"/>
      <c r="FJJ298" s="99"/>
      <c r="FJK298" s="99"/>
      <c r="FJL298" s="99"/>
      <c r="FJM298" s="99"/>
      <c r="FJN298" s="99"/>
      <c r="FJO298" s="99"/>
      <c r="FJP298" s="99"/>
      <c r="FJQ298" s="99"/>
      <c r="FJR298" s="99"/>
      <c r="FJS298" s="99"/>
      <c r="FJT298" s="99"/>
      <c r="FJU298" s="99"/>
      <c r="FJV298" s="99"/>
      <c r="FJW298" s="99"/>
      <c r="FJX298" s="99"/>
      <c r="FJY298" s="99"/>
      <c r="FJZ298" s="99"/>
      <c r="FKA298" s="99"/>
      <c r="FKB298" s="99"/>
      <c r="FKC298" s="99"/>
      <c r="FKD298" s="99"/>
      <c r="FKE298" s="99"/>
      <c r="FKF298" s="99"/>
      <c r="FKG298" s="99"/>
      <c r="FKH298" s="99"/>
      <c r="FKI298" s="99"/>
      <c r="FKJ298" s="99"/>
      <c r="FKK298" s="99"/>
      <c r="FKL298" s="99"/>
      <c r="FKM298" s="99"/>
      <c r="FKN298" s="99"/>
      <c r="FKO298" s="99"/>
      <c r="FKP298" s="99"/>
      <c r="FKQ298" s="99"/>
      <c r="FKR298" s="99"/>
      <c r="FKS298" s="99"/>
      <c r="FKT298" s="99"/>
      <c r="FKU298" s="99"/>
      <c r="FKV298" s="99"/>
      <c r="FKW298" s="99"/>
      <c r="FKX298" s="99"/>
      <c r="FKY298" s="99"/>
      <c r="FKZ298" s="99"/>
      <c r="FLA298" s="99"/>
      <c r="FLB298" s="99"/>
      <c r="FLC298" s="99"/>
      <c r="FLD298" s="99"/>
      <c r="FLE298" s="99"/>
      <c r="FLF298" s="99"/>
      <c r="FLG298" s="99"/>
      <c r="FLH298" s="99"/>
      <c r="FLI298" s="99"/>
      <c r="FLJ298" s="99"/>
      <c r="FLK298" s="99"/>
      <c r="FLL298" s="99"/>
      <c r="FLM298" s="99"/>
      <c r="FLN298" s="99"/>
      <c r="FLO298" s="99"/>
      <c r="FLP298" s="99"/>
      <c r="FLQ298" s="99"/>
      <c r="FLR298" s="99"/>
      <c r="FLS298" s="99"/>
      <c r="FLT298" s="99"/>
      <c r="FLU298" s="99"/>
      <c r="FLV298" s="99"/>
      <c r="FLW298" s="99"/>
      <c r="FLX298" s="99"/>
      <c r="FLY298" s="99"/>
      <c r="FLZ298" s="99"/>
      <c r="FMA298" s="99"/>
      <c r="FMB298" s="99"/>
      <c r="FMC298" s="99"/>
      <c r="FMD298" s="99"/>
      <c r="FME298" s="99"/>
      <c r="FMF298" s="99"/>
      <c r="FMG298" s="99"/>
      <c r="FMH298" s="99"/>
      <c r="FMI298" s="99"/>
      <c r="FMJ298" s="99"/>
      <c r="FMK298" s="99"/>
      <c r="FML298" s="99"/>
      <c r="FMM298" s="99"/>
      <c r="FMN298" s="99"/>
      <c r="FMO298" s="99"/>
      <c r="FMP298" s="99"/>
      <c r="FMQ298" s="99"/>
      <c r="FMR298" s="99"/>
      <c r="FMS298" s="99"/>
      <c r="FMT298" s="99"/>
      <c r="FMU298" s="99"/>
      <c r="FMV298" s="99"/>
      <c r="FMW298" s="99"/>
      <c r="FMX298" s="99"/>
      <c r="FMY298" s="99"/>
      <c r="FMZ298" s="99"/>
      <c r="FNA298" s="99"/>
      <c r="FNB298" s="99"/>
      <c r="FNC298" s="99"/>
      <c r="FND298" s="99"/>
      <c r="FNE298" s="99"/>
      <c r="FNF298" s="99"/>
      <c r="FNG298" s="99"/>
      <c r="FNH298" s="99"/>
      <c r="FNI298" s="99"/>
      <c r="FNJ298" s="99"/>
      <c r="FNK298" s="99"/>
      <c r="FNL298" s="99"/>
      <c r="FNM298" s="99"/>
      <c r="FNN298" s="99"/>
      <c r="FNO298" s="99"/>
      <c r="FNP298" s="99"/>
      <c r="FNQ298" s="99"/>
      <c r="FNR298" s="99"/>
      <c r="FNS298" s="99"/>
      <c r="FNT298" s="99"/>
      <c r="FNU298" s="99"/>
      <c r="FNV298" s="99"/>
      <c r="FNW298" s="99"/>
      <c r="FNX298" s="99"/>
      <c r="FNY298" s="99"/>
      <c r="FNZ298" s="99"/>
      <c r="FOA298" s="99"/>
      <c r="FOB298" s="99"/>
      <c r="FOC298" s="99"/>
      <c r="FOD298" s="99"/>
      <c r="FOE298" s="99"/>
      <c r="FOF298" s="99"/>
      <c r="FOG298" s="99"/>
      <c r="FOH298" s="99"/>
      <c r="FOI298" s="99"/>
      <c r="FOJ298" s="99"/>
      <c r="FOK298" s="99"/>
      <c r="FOL298" s="99"/>
      <c r="FOM298" s="99"/>
      <c r="FON298" s="99"/>
      <c r="FOO298" s="99"/>
      <c r="FOP298" s="99"/>
      <c r="FOQ298" s="99"/>
      <c r="FOR298" s="99"/>
      <c r="FOS298" s="99"/>
      <c r="FOT298" s="99"/>
      <c r="FOU298" s="99"/>
      <c r="FOV298" s="99"/>
      <c r="FOW298" s="99"/>
      <c r="FOX298" s="99"/>
      <c r="FOY298" s="99"/>
      <c r="FOZ298" s="99"/>
      <c r="FPA298" s="99"/>
      <c r="FPB298" s="99"/>
      <c r="FPC298" s="99"/>
      <c r="FPD298" s="99"/>
      <c r="FPE298" s="99"/>
      <c r="FPF298" s="99"/>
      <c r="FPG298" s="99"/>
      <c r="FPH298" s="99"/>
      <c r="FPI298" s="99"/>
      <c r="FPJ298" s="99"/>
      <c r="FPK298" s="99"/>
      <c r="FPL298" s="99"/>
      <c r="FPM298" s="99"/>
      <c r="FPN298" s="99"/>
      <c r="FPO298" s="99"/>
      <c r="FPP298" s="99"/>
      <c r="FPQ298" s="99"/>
      <c r="FPR298" s="99"/>
      <c r="FPS298" s="99"/>
      <c r="FPT298" s="99"/>
      <c r="FPU298" s="99"/>
      <c r="FPV298" s="99"/>
      <c r="FPW298" s="99"/>
      <c r="FPX298" s="99"/>
      <c r="FPY298" s="99"/>
      <c r="FPZ298" s="99"/>
      <c r="FQA298" s="99"/>
      <c r="FQB298" s="99"/>
      <c r="FQC298" s="99"/>
      <c r="FQD298" s="99"/>
      <c r="FQE298" s="99"/>
      <c r="FQF298" s="99"/>
      <c r="FQG298" s="99"/>
      <c r="FQH298" s="99"/>
      <c r="FQI298" s="99"/>
      <c r="FQJ298" s="99"/>
      <c r="FQK298" s="99"/>
      <c r="FQL298" s="99"/>
      <c r="FQM298" s="99"/>
      <c r="FQN298" s="99"/>
      <c r="FQO298" s="99"/>
      <c r="FQP298" s="99"/>
      <c r="FQQ298" s="99"/>
      <c r="FQR298" s="99"/>
      <c r="FQS298" s="99"/>
      <c r="FQT298" s="99"/>
      <c r="FQU298" s="99"/>
      <c r="FQV298" s="99"/>
      <c r="FQW298" s="99"/>
      <c r="FQX298" s="99"/>
      <c r="FQY298" s="99"/>
      <c r="FQZ298" s="99"/>
      <c r="FRA298" s="99"/>
      <c r="FRB298" s="99"/>
      <c r="FRC298" s="99"/>
      <c r="FRD298" s="99"/>
      <c r="FRE298" s="99"/>
      <c r="FRF298" s="99"/>
      <c r="FRG298" s="99"/>
      <c r="FRH298" s="99"/>
      <c r="FRI298" s="99"/>
      <c r="FRJ298" s="99"/>
      <c r="FRK298" s="99"/>
      <c r="FRL298" s="99"/>
      <c r="FRM298" s="99"/>
      <c r="FRN298" s="99"/>
      <c r="FRO298" s="99"/>
      <c r="FRP298" s="99"/>
      <c r="FRQ298" s="99"/>
      <c r="FRR298" s="99"/>
      <c r="FRS298" s="99"/>
      <c r="FRT298" s="99"/>
      <c r="FRU298" s="99"/>
      <c r="FRV298" s="99"/>
      <c r="FRW298" s="99"/>
      <c r="FRX298" s="99"/>
      <c r="FRY298" s="99"/>
      <c r="FRZ298" s="99"/>
      <c r="FSA298" s="99"/>
      <c r="FSB298" s="99"/>
      <c r="FSC298" s="99"/>
      <c r="FSD298" s="99"/>
      <c r="FSE298" s="99"/>
      <c r="FSF298" s="99"/>
      <c r="FSG298" s="99"/>
      <c r="FSH298" s="99"/>
      <c r="FSI298" s="99"/>
      <c r="FSJ298" s="99"/>
      <c r="FSK298" s="99"/>
      <c r="FSL298" s="99"/>
      <c r="FSM298" s="99"/>
      <c r="FSN298" s="99"/>
      <c r="FSO298" s="99"/>
      <c r="FSP298" s="99"/>
      <c r="FSQ298" s="99"/>
      <c r="FSR298" s="99"/>
      <c r="FSS298" s="99"/>
      <c r="FST298" s="99"/>
      <c r="FSU298" s="99"/>
      <c r="FSV298" s="99"/>
      <c r="FSW298" s="99"/>
      <c r="FSX298" s="99"/>
      <c r="FSY298" s="99"/>
      <c r="FSZ298" s="99"/>
      <c r="FTA298" s="99"/>
      <c r="FTB298" s="99"/>
      <c r="FTC298" s="99"/>
      <c r="FTD298" s="99"/>
      <c r="FTE298" s="99"/>
      <c r="FTF298" s="99"/>
      <c r="FTG298" s="99"/>
      <c r="FTH298" s="99"/>
      <c r="FTI298" s="99"/>
      <c r="FTJ298" s="99"/>
      <c r="FTK298" s="99"/>
      <c r="FTL298" s="99"/>
      <c r="FTM298" s="99"/>
      <c r="FTN298" s="99"/>
      <c r="FTO298" s="99"/>
      <c r="FTP298" s="99"/>
      <c r="FTQ298" s="99"/>
      <c r="FTR298" s="99"/>
      <c r="FTS298" s="99"/>
      <c r="FTT298" s="99"/>
      <c r="FTU298" s="99"/>
      <c r="FTV298" s="99"/>
      <c r="FTW298" s="99"/>
      <c r="FTX298" s="99"/>
      <c r="FTY298" s="99"/>
      <c r="FTZ298" s="99"/>
      <c r="FUA298" s="99"/>
      <c r="FUB298" s="99"/>
      <c r="FUC298" s="99"/>
      <c r="FUD298" s="99"/>
      <c r="FUE298" s="99"/>
      <c r="FUF298" s="99"/>
      <c r="FUG298" s="99"/>
      <c r="FUH298" s="99"/>
      <c r="FUI298" s="99"/>
      <c r="FUJ298" s="99"/>
      <c r="FUK298" s="99"/>
      <c r="FUL298" s="99"/>
      <c r="FUM298" s="99"/>
      <c r="FUN298" s="99"/>
      <c r="FUO298" s="99"/>
      <c r="FUP298" s="99"/>
      <c r="FUQ298" s="99"/>
      <c r="FUR298" s="99"/>
      <c r="FUS298" s="99"/>
      <c r="FUT298" s="99"/>
      <c r="FUU298" s="99"/>
      <c r="FUV298" s="99"/>
      <c r="FUW298" s="99"/>
      <c r="FUX298" s="99"/>
      <c r="FUY298" s="99"/>
      <c r="FUZ298" s="99"/>
      <c r="FVA298" s="99"/>
      <c r="FVB298" s="99"/>
      <c r="FVC298" s="99"/>
      <c r="FVD298" s="99"/>
      <c r="FVE298" s="99"/>
      <c r="FVF298" s="99"/>
      <c r="FVG298" s="99"/>
      <c r="FVH298" s="99"/>
      <c r="FVI298" s="99"/>
      <c r="FVJ298" s="99"/>
      <c r="FVK298" s="99"/>
      <c r="FVL298" s="99"/>
      <c r="FVM298" s="99"/>
      <c r="FVN298" s="99"/>
      <c r="FVO298" s="99"/>
      <c r="FVP298" s="99"/>
      <c r="FVQ298" s="99"/>
      <c r="FVR298" s="99"/>
      <c r="FVS298" s="99"/>
      <c r="FVT298" s="99"/>
      <c r="FVU298" s="99"/>
      <c r="FVV298" s="99"/>
      <c r="FVW298" s="99"/>
      <c r="FVX298" s="99"/>
      <c r="FVY298" s="99"/>
      <c r="FVZ298" s="99"/>
      <c r="FWA298" s="99"/>
      <c r="FWB298" s="99"/>
      <c r="FWC298" s="99"/>
      <c r="FWD298" s="99"/>
      <c r="FWE298" s="99"/>
      <c r="FWF298" s="99"/>
      <c r="FWG298" s="99"/>
      <c r="FWH298" s="99"/>
      <c r="FWI298" s="99"/>
      <c r="FWJ298" s="99"/>
      <c r="FWK298" s="99"/>
      <c r="FWL298" s="99"/>
      <c r="FWM298" s="99"/>
      <c r="FWN298" s="99"/>
      <c r="FWO298" s="99"/>
      <c r="FWP298" s="99"/>
      <c r="FWQ298" s="99"/>
      <c r="FWR298" s="99"/>
      <c r="FWS298" s="99"/>
      <c r="FWT298" s="99"/>
      <c r="FWU298" s="99"/>
      <c r="FWV298" s="99"/>
      <c r="FWW298" s="99"/>
      <c r="FWX298" s="99"/>
      <c r="FWY298" s="99"/>
      <c r="FWZ298" s="99"/>
      <c r="FXA298" s="99"/>
      <c r="FXB298" s="99"/>
      <c r="FXC298" s="99"/>
      <c r="FXD298" s="99"/>
      <c r="FXE298" s="99"/>
      <c r="FXF298" s="99"/>
      <c r="FXG298" s="99"/>
      <c r="FXH298" s="99"/>
      <c r="FXI298" s="99"/>
      <c r="FXJ298" s="99"/>
      <c r="FXK298" s="99"/>
      <c r="FXL298" s="99"/>
      <c r="FXM298" s="99"/>
      <c r="FXN298" s="99"/>
      <c r="FXO298" s="99"/>
      <c r="FXP298" s="99"/>
      <c r="FXQ298" s="99"/>
      <c r="FXR298" s="99"/>
      <c r="FXS298" s="99"/>
      <c r="FXT298" s="99"/>
      <c r="FXU298" s="99"/>
      <c r="FXV298" s="99"/>
      <c r="FXW298" s="99"/>
      <c r="FXX298" s="99"/>
      <c r="FXY298" s="99"/>
      <c r="FXZ298" s="99"/>
      <c r="FYA298" s="99"/>
      <c r="FYB298" s="99"/>
      <c r="FYC298" s="99"/>
      <c r="FYD298" s="99"/>
      <c r="FYE298" s="99"/>
      <c r="FYF298" s="99"/>
      <c r="FYG298" s="99"/>
      <c r="FYH298" s="99"/>
      <c r="FYI298" s="99"/>
      <c r="FYJ298" s="99"/>
      <c r="FYK298" s="99"/>
      <c r="FYL298" s="99"/>
      <c r="FYM298" s="99"/>
      <c r="FYN298" s="99"/>
      <c r="FYO298" s="99"/>
      <c r="FYP298" s="99"/>
      <c r="FYQ298" s="99"/>
      <c r="FYR298" s="99"/>
      <c r="FYS298" s="99"/>
      <c r="FYT298" s="99"/>
      <c r="FYU298" s="99"/>
      <c r="FYV298" s="99"/>
      <c r="FYW298" s="99"/>
      <c r="FYX298" s="99"/>
      <c r="FYY298" s="99"/>
      <c r="FYZ298" s="99"/>
      <c r="FZA298" s="99"/>
      <c r="FZB298" s="99"/>
      <c r="FZC298" s="99"/>
      <c r="FZD298" s="99"/>
      <c r="FZE298" s="99"/>
      <c r="FZF298" s="99"/>
      <c r="FZG298" s="99"/>
      <c r="FZH298" s="99"/>
      <c r="FZI298" s="99"/>
      <c r="FZJ298" s="99"/>
      <c r="FZK298" s="99"/>
      <c r="FZL298" s="99"/>
      <c r="FZM298" s="99"/>
      <c r="FZN298" s="99"/>
      <c r="FZO298" s="99"/>
      <c r="FZP298" s="99"/>
      <c r="FZQ298" s="99"/>
      <c r="FZR298" s="99"/>
      <c r="FZS298" s="99"/>
      <c r="FZT298" s="99"/>
      <c r="FZU298" s="99"/>
      <c r="FZV298" s="99"/>
      <c r="FZW298" s="99"/>
      <c r="FZX298" s="99"/>
      <c r="FZY298" s="99"/>
      <c r="FZZ298" s="99"/>
      <c r="GAA298" s="99"/>
      <c r="GAB298" s="99"/>
      <c r="GAC298" s="99"/>
      <c r="GAD298" s="99"/>
      <c r="GAE298" s="99"/>
      <c r="GAF298" s="99"/>
      <c r="GAG298" s="99"/>
      <c r="GAH298" s="99"/>
      <c r="GAI298" s="99"/>
      <c r="GAJ298" s="99"/>
      <c r="GAK298" s="99"/>
      <c r="GAL298" s="99"/>
      <c r="GAM298" s="99"/>
      <c r="GAN298" s="99"/>
      <c r="GAO298" s="99"/>
      <c r="GAP298" s="99"/>
      <c r="GAQ298" s="99"/>
      <c r="GAR298" s="99"/>
      <c r="GAS298" s="99"/>
      <c r="GAT298" s="99"/>
      <c r="GAU298" s="99"/>
      <c r="GAV298" s="99"/>
      <c r="GAW298" s="99"/>
      <c r="GAX298" s="99"/>
      <c r="GAY298" s="99"/>
      <c r="GAZ298" s="99"/>
      <c r="GBA298" s="99"/>
      <c r="GBB298" s="99"/>
      <c r="GBC298" s="99"/>
      <c r="GBD298" s="99"/>
      <c r="GBE298" s="99"/>
      <c r="GBF298" s="99"/>
      <c r="GBG298" s="99"/>
      <c r="GBH298" s="99"/>
      <c r="GBI298" s="99"/>
      <c r="GBJ298" s="99"/>
      <c r="GBK298" s="99"/>
      <c r="GBL298" s="99"/>
      <c r="GBM298" s="99"/>
      <c r="GBN298" s="99"/>
      <c r="GBO298" s="99"/>
      <c r="GBP298" s="99"/>
      <c r="GBQ298" s="99"/>
      <c r="GBR298" s="99"/>
      <c r="GBS298" s="99"/>
      <c r="GBT298" s="99"/>
      <c r="GBU298" s="99"/>
      <c r="GBV298" s="99"/>
      <c r="GBW298" s="99"/>
      <c r="GBX298" s="99"/>
      <c r="GBY298" s="99"/>
      <c r="GBZ298" s="99"/>
      <c r="GCA298" s="99"/>
      <c r="GCB298" s="99"/>
      <c r="GCC298" s="99"/>
      <c r="GCD298" s="99"/>
      <c r="GCE298" s="99"/>
      <c r="GCF298" s="99"/>
      <c r="GCG298" s="99"/>
      <c r="GCH298" s="99"/>
      <c r="GCI298" s="99"/>
      <c r="GCJ298" s="99"/>
      <c r="GCK298" s="99"/>
      <c r="GCL298" s="99"/>
      <c r="GCM298" s="99"/>
      <c r="GCN298" s="99"/>
      <c r="GCO298" s="99"/>
      <c r="GCP298" s="99"/>
      <c r="GCQ298" s="99"/>
      <c r="GCR298" s="99"/>
      <c r="GCS298" s="99"/>
      <c r="GCT298" s="99"/>
      <c r="GCU298" s="99"/>
      <c r="GCV298" s="99"/>
      <c r="GCW298" s="99"/>
      <c r="GCX298" s="99"/>
      <c r="GCY298" s="99"/>
      <c r="GCZ298" s="99"/>
      <c r="GDA298" s="99"/>
      <c r="GDB298" s="99"/>
      <c r="GDC298" s="99"/>
      <c r="GDD298" s="99"/>
      <c r="GDE298" s="99"/>
      <c r="GDF298" s="99"/>
      <c r="GDG298" s="99"/>
      <c r="GDH298" s="99"/>
      <c r="GDI298" s="99"/>
      <c r="GDJ298" s="99"/>
      <c r="GDK298" s="99"/>
      <c r="GDL298" s="99"/>
      <c r="GDM298" s="99"/>
      <c r="GDN298" s="99"/>
      <c r="GDO298" s="99"/>
      <c r="GDP298" s="99"/>
      <c r="GDQ298" s="99"/>
      <c r="GDR298" s="99"/>
      <c r="GDS298" s="99"/>
      <c r="GDT298" s="99"/>
      <c r="GDU298" s="99"/>
      <c r="GDV298" s="99"/>
      <c r="GDW298" s="99"/>
      <c r="GDX298" s="99"/>
      <c r="GDY298" s="99"/>
      <c r="GDZ298" s="99"/>
      <c r="GEA298" s="99"/>
      <c r="GEB298" s="99"/>
      <c r="GEC298" s="99"/>
      <c r="GED298" s="99"/>
      <c r="GEE298" s="99"/>
      <c r="GEF298" s="99"/>
      <c r="GEG298" s="99"/>
      <c r="GEH298" s="99"/>
      <c r="GEI298" s="99"/>
      <c r="GEJ298" s="99"/>
      <c r="GEK298" s="99"/>
      <c r="GEL298" s="99"/>
      <c r="GEM298" s="99"/>
      <c r="GEN298" s="99"/>
      <c r="GEO298" s="99"/>
      <c r="GEP298" s="99"/>
      <c r="GEQ298" s="99"/>
      <c r="GER298" s="99"/>
      <c r="GES298" s="99"/>
      <c r="GET298" s="99"/>
      <c r="GEU298" s="99"/>
      <c r="GEV298" s="99"/>
      <c r="GEW298" s="99"/>
      <c r="GEX298" s="99"/>
      <c r="GEY298" s="99"/>
      <c r="GEZ298" s="99"/>
      <c r="GFA298" s="99"/>
      <c r="GFB298" s="99"/>
      <c r="GFC298" s="99"/>
      <c r="GFD298" s="99"/>
      <c r="GFE298" s="99"/>
      <c r="GFF298" s="99"/>
      <c r="GFG298" s="99"/>
      <c r="GFH298" s="99"/>
      <c r="GFI298" s="99"/>
      <c r="GFJ298" s="99"/>
      <c r="GFK298" s="99"/>
      <c r="GFL298" s="99"/>
      <c r="GFM298" s="99"/>
      <c r="GFN298" s="99"/>
      <c r="GFO298" s="99"/>
      <c r="GFP298" s="99"/>
      <c r="GFQ298" s="99"/>
      <c r="GFR298" s="99"/>
      <c r="GFS298" s="99"/>
      <c r="GFT298" s="99"/>
      <c r="GFU298" s="99"/>
      <c r="GFV298" s="99"/>
      <c r="GFW298" s="99"/>
      <c r="GFX298" s="99"/>
      <c r="GFY298" s="99"/>
      <c r="GFZ298" s="99"/>
      <c r="GGA298" s="99"/>
      <c r="GGB298" s="99"/>
      <c r="GGC298" s="99"/>
      <c r="GGD298" s="99"/>
      <c r="GGE298" s="99"/>
      <c r="GGF298" s="99"/>
      <c r="GGG298" s="99"/>
      <c r="GGH298" s="99"/>
      <c r="GGI298" s="99"/>
      <c r="GGJ298" s="99"/>
      <c r="GGK298" s="99"/>
      <c r="GGL298" s="99"/>
      <c r="GGM298" s="99"/>
      <c r="GGN298" s="99"/>
      <c r="GGO298" s="99"/>
      <c r="GGP298" s="99"/>
      <c r="GGQ298" s="99"/>
      <c r="GGR298" s="99"/>
      <c r="GGS298" s="99"/>
      <c r="GGT298" s="99"/>
      <c r="GGU298" s="99"/>
      <c r="GGV298" s="99"/>
      <c r="GGW298" s="99"/>
      <c r="GGX298" s="99"/>
      <c r="GGY298" s="99"/>
      <c r="GGZ298" s="99"/>
      <c r="GHA298" s="99"/>
      <c r="GHB298" s="99"/>
      <c r="GHC298" s="99"/>
      <c r="GHD298" s="99"/>
      <c r="GHE298" s="99"/>
      <c r="GHF298" s="99"/>
      <c r="GHG298" s="99"/>
      <c r="GHH298" s="99"/>
      <c r="GHI298" s="99"/>
      <c r="GHJ298" s="99"/>
      <c r="GHK298" s="99"/>
      <c r="GHL298" s="99"/>
      <c r="GHM298" s="99"/>
      <c r="GHN298" s="99"/>
      <c r="GHO298" s="99"/>
      <c r="GHP298" s="99"/>
      <c r="GHQ298" s="99"/>
      <c r="GHR298" s="99"/>
      <c r="GHS298" s="99"/>
      <c r="GHT298" s="99"/>
      <c r="GHU298" s="99"/>
      <c r="GHV298" s="99"/>
      <c r="GHW298" s="99"/>
      <c r="GHX298" s="99"/>
      <c r="GHY298" s="99"/>
      <c r="GHZ298" s="99"/>
      <c r="GIA298" s="99"/>
      <c r="GIB298" s="99"/>
      <c r="GIC298" s="99"/>
      <c r="GID298" s="99"/>
      <c r="GIE298" s="99"/>
      <c r="GIF298" s="99"/>
      <c r="GIG298" s="99"/>
      <c r="GIH298" s="99"/>
      <c r="GII298" s="99"/>
      <c r="GIJ298" s="99"/>
      <c r="GIK298" s="99"/>
      <c r="GIL298" s="99"/>
      <c r="GIM298" s="99"/>
      <c r="GIN298" s="99"/>
      <c r="GIO298" s="99"/>
      <c r="GIP298" s="99"/>
      <c r="GIQ298" s="99"/>
      <c r="GIR298" s="99"/>
      <c r="GIS298" s="99"/>
      <c r="GIT298" s="99"/>
      <c r="GIU298" s="99"/>
      <c r="GIV298" s="99"/>
      <c r="GIW298" s="99"/>
      <c r="GIX298" s="99"/>
      <c r="GIY298" s="99"/>
      <c r="GIZ298" s="99"/>
      <c r="GJA298" s="99"/>
      <c r="GJB298" s="99"/>
      <c r="GJC298" s="99"/>
      <c r="GJD298" s="99"/>
      <c r="GJE298" s="99"/>
      <c r="GJF298" s="99"/>
      <c r="GJG298" s="99"/>
      <c r="GJH298" s="99"/>
      <c r="GJI298" s="99"/>
      <c r="GJJ298" s="99"/>
      <c r="GJK298" s="99"/>
      <c r="GJL298" s="99"/>
      <c r="GJM298" s="99"/>
      <c r="GJN298" s="99"/>
      <c r="GJO298" s="99"/>
      <c r="GJP298" s="99"/>
      <c r="GJQ298" s="99"/>
      <c r="GJR298" s="99"/>
      <c r="GJS298" s="99"/>
      <c r="GJT298" s="99"/>
      <c r="GJU298" s="99"/>
      <c r="GJV298" s="99"/>
      <c r="GJW298" s="99"/>
      <c r="GJX298" s="99"/>
      <c r="GJY298" s="99"/>
      <c r="GJZ298" s="99"/>
      <c r="GKA298" s="99"/>
      <c r="GKB298" s="99"/>
      <c r="GKC298" s="99"/>
      <c r="GKD298" s="99"/>
      <c r="GKE298" s="99"/>
      <c r="GKF298" s="99"/>
      <c r="GKG298" s="99"/>
      <c r="GKH298" s="99"/>
      <c r="GKI298" s="99"/>
      <c r="GKJ298" s="99"/>
      <c r="GKK298" s="99"/>
      <c r="GKL298" s="99"/>
      <c r="GKM298" s="99"/>
      <c r="GKN298" s="99"/>
      <c r="GKO298" s="99"/>
      <c r="GKP298" s="99"/>
      <c r="GKQ298" s="99"/>
      <c r="GKR298" s="99"/>
      <c r="GKS298" s="99"/>
      <c r="GKT298" s="99"/>
      <c r="GKU298" s="99"/>
      <c r="GKV298" s="99"/>
      <c r="GKW298" s="99"/>
      <c r="GKX298" s="99"/>
      <c r="GKY298" s="99"/>
      <c r="GKZ298" s="99"/>
      <c r="GLA298" s="99"/>
      <c r="GLB298" s="99"/>
      <c r="GLC298" s="99"/>
      <c r="GLD298" s="99"/>
      <c r="GLE298" s="99"/>
      <c r="GLF298" s="99"/>
      <c r="GLG298" s="99"/>
      <c r="GLH298" s="99"/>
      <c r="GLI298" s="99"/>
      <c r="GLJ298" s="99"/>
      <c r="GLK298" s="99"/>
      <c r="GLL298" s="99"/>
      <c r="GLM298" s="99"/>
      <c r="GLN298" s="99"/>
      <c r="GLO298" s="99"/>
      <c r="GLP298" s="99"/>
      <c r="GLQ298" s="99"/>
      <c r="GLR298" s="99"/>
      <c r="GLS298" s="99"/>
      <c r="GLT298" s="99"/>
      <c r="GLU298" s="99"/>
      <c r="GLV298" s="99"/>
      <c r="GLW298" s="99"/>
      <c r="GLX298" s="99"/>
      <c r="GLY298" s="99"/>
      <c r="GLZ298" s="99"/>
      <c r="GMA298" s="99"/>
      <c r="GMB298" s="99"/>
      <c r="GMC298" s="99"/>
      <c r="GMD298" s="99"/>
      <c r="GME298" s="99"/>
      <c r="GMF298" s="99"/>
      <c r="GMG298" s="99"/>
      <c r="GMH298" s="99"/>
      <c r="GMI298" s="99"/>
      <c r="GMJ298" s="99"/>
      <c r="GMK298" s="99"/>
      <c r="GML298" s="99"/>
      <c r="GMM298" s="99"/>
      <c r="GMN298" s="99"/>
      <c r="GMO298" s="99"/>
      <c r="GMP298" s="99"/>
      <c r="GMQ298" s="99"/>
      <c r="GMR298" s="99"/>
      <c r="GMS298" s="99"/>
      <c r="GMT298" s="99"/>
      <c r="GMU298" s="99"/>
      <c r="GMV298" s="99"/>
      <c r="GMW298" s="99"/>
      <c r="GMX298" s="99"/>
      <c r="GMY298" s="99"/>
      <c r="GMZ298" s="99"/>
      <c r="GNA298" s="99"/>
      <c r="GNB298" s="99"/>
      <c r="GNC298" s="99"/>
      <c r="GND298" s="99"/>
      <c r="GNE298" s="99"/>
      <c r="GNF298" s="99"/>
      <c r="GNG298" s="99"/>
      <c r="GNH298" s="99"/>
      <c r="GNI298" s="99"/>
      <c r="GNJ298" s="99"/>
      <c r="GNK298" s="99"/>
      <c r="GNL298" s="99"/>
      <c r="GNM298" s="99"/>
      <c r="GNN298" s="99"/>
      <c r="GNO298" s="99"/>
      <c r="GNP298" s="99"/>
      <c r="GNQ298" s="99"/>
      <c r="GNR298" s="99"/>
      <c r="GNS298" s="99"/>
      <c r="GNT298" s="99"/>
      <c r="GNU298" s="99"/>
      <c r="GNV298" s="99"/>
      <c r="GNW298" s="99"/>
      <c r="GNX298" s="99"/>
      <c r="GNY298" s="99"/>
      <c r="GNZ298" s="99"/>
      <c r="GOA298" s="99"/>
      <c r="GOB298" s="99"/>
      <c r="GOC298" s="99"/>
      <c r="GOD298" s="99"/>
      <c r="GOE298" s="99"/>
      <c r="GOF298" s="99"/>
      <c r="GOG298" s="99"/>
      <c r="GOH298" s="99"/>
      <c r="GOI298" s="99"/>
      <c r="GOJ298" s="99"/>
      <c r="GOK298" s="99"/>
      <c r="GOL298" s="99"/>
      <c r="GOM298" s="99"/>
      <c r="GON298" s="99"/>
      <c r="GOO298" s="99"/>
      <c r="GOP298" s="99"/>
      <c r="GOQ298" s="99"/>
      <c r="GOR298" s="99"/>
      <c r="GOS298" s="99"/>
      <c r="GOT298" s="99"/>
      <c r="GOU298" s="99"/>
      <c r="GOV298" s="99"/>
      <c r="GOW298" s="99"/>
      <c r="GOX298" s="99"/>
      <c r="GOY298" s="99"/>
      <c r="GOZ298" s="99"/>
      <c r="GPA298" s="99"/>
      <c r="GPB298" s="99"/>
      <c r="GPC298" s="99"/>
      <c r="GPD298" s="99"/>
      <c r="GPE298" s="99"/>
      <c r="GPF298" s="99"/>
      <c r="GPG298" s="99"/>
      <c r="GPH298" s="99"/>
      <c r="GPI298" s="99"/>
      <c r="GPJ298" s="99"/>
      <c r="GPK298" s="99"/>
      <c r="GPL298" s="99"/>
      <c r="GPM298" s="99"/>
      <c r="GPN298" s="99"/>
      <c r="GPO298" s="99"/>
      <c r="GPP298" s="99"/>
      <c r="GPQ298" s="99"/>
      <c r="GPR298" s="99"/>
      <c r="GPS298" s="99"/>
      <c r="GPT298" s="99"/>
      <c r="GPU298" s="99"/>
      <c r="GPV298" s="99"/>
      <c r="GPW298" s="99"/>
      <c r="GPX298" s="99"/>
      <c r="GPY298" s="99"/>
      <c r="GPZ298" s="99"/>
      <c r="GQA298" s="99"/>
      <c r="GQB298" s="99"/>
      <c r="GQC298" s="99"/>
      <c r="GQD298" s="99"/>
      <c r="GQE298" s="99"/>
      <c r="GQF298" s="99"/>
      <c r="GQG298" s="99"/>
      <c r="GQH298" s="99"/>
      <c r="GQI298" s="99"/>
      <c r="GQJ298" s="99"/>
      <c r="GQK298" s="99"/>
      <c r="GQL298" s="99"/>
      <c r="GQM298" s="99"/>
      <c r="GQN298" s="99"/>
      <c r="GQO298" s="99"/>
      <c r="GQP298" s="99"/>
      <c r="GQQ298" s="99"/>
      <c r="GQR298" s="99"/>
      <c r="GQS298" s="99"/>
      <c r="GQT298" s="99"/>
      <c r="GQU298" s="99"/>
      <c r="GQV298" s="99"/>
      <c r="GQW298" s="99"/>
      <c r="GQX298" s="99"/>
      <c r="GQY298" s="99"/>
      <c r="GQZ298" s="99"/>
      <c r="GRA298" s="99"/>
      <c r="GRB298" s="99"/>
      <c r="GRC298" s="99"/>
      <c r="GRD298" s="99"/>
      <c r="GRE298" s="99"/>
      <c r="GRF298" s="99"/>
      <c r="GRG298" s="99"/>
      <c r="GRH298" s="99"/>
      <c r="GRI298" s="99"/>
      <c r="GRJ298" s="99"/>
      <c r="GRK298" s="99"/>
      <c r="GRL298" s="99"/>
      <c r="GRM298" s="99"/>
      <c r="GRN298" s="99"/>
      <c r="GRO298" s="99"/>
      <c r="GRP298" s="99"/>
      <c r="GRQ298" s="99"/>
      <c r="GRR298" s="99"/>
      <c r="GRS298" s="99"/>
      <c r="GRT298" s="99"/>
      <c r="GRU298" s="99"/>
      <c r="GRV298" s="99"/>
      <c r="GRW298" s="99"/>
      <c r="GRX298" s="99"/>
      <c r="GRY298" s="99"/>
      <c r="GRZ298" s="99"/>
      <c r="GSA298" s="99"/>
      <c r="GSB298" s="99"/>
      <c r="GSC298" s="99"/>
      <c r="GSD298" s="99"/>
      <c r="GSE298" s="99"/>
      <c r="GSF298" s="99"/>
      <c r="GSG298" s="99"/>
      <c r="GSH298" s="99"/>
      <c r="GSI298" s="99"/>
      <c r="GSJ298" s="99"/>
      <c r="GSK298" s="99"/>
      <c r="GSL298" s="99"/>
      <c r="GSM298" s="99"/>
      <c r="GSN298" s="99"/>
      <c r="GSO298" s="99"/>
      <c r="GSP298" s="99"/>
      <c r="GSQ298" s="99"/>
      <c r="GSR298" s="99"/>
      <c r="GSS298" s="99"/>
      <c r="GST298" s="99"/>
      <c r="GSU298" s="99"/>
      <c r="GSV298" s="99"/>
      <c r="GSW298" s="99"/>
      <c r="GSX298" s="99"/>
      <c r="GSY298" s="99"/>
      <c r="GSZ298" s="99"/>
      <c r="GTA298" s="99"/>
      <c r="GTB298" s="99"/>
      <c r="GTC298" s="99"/>
      <c r="GTD298" s="99"/>
      <c r="GTE298" s="99"/>
      <c r="GTF298" s="99"/>
      <c r="GTG298" s="99"/>
      <c r="GTH298" s="99"/>
      <c r="GTI298" s="99"/>
      <c r="GTJ298" s="99"/>
      <c r="GTK298" s="99"/>
      <c r="GTL298" s="99"/>
      <c r="GTM298" s="99"/>
      <c r="GTN298" s="99"/>
      <c r="GTO298" s="99"/>
      <c r="GTP298" s="99"/>
      <c r="GTQ298" s="99"/>
      <c r="GTR298" s="99"/>
      <c r="GTS298" s="99"/>
      <c r="GTT298" s="99"/>
      <c r="GTU298" s="99"/>
      <c r="GTV298" s="99"/>
      <c r="GTW298" s="99"/>
      <c r="GTX298" s="99"/>
      <c r="GTY298" s="99"/>
      <c r="GTZ298" s="99"/>
      <c r="GUA298" s="99"/>
      <c r="GUB298" s="99"/>
      <c r="GUC298" s="99"/>
      <c r="GUD298" s="99"/>
      <c r="GUE298" s="99"/>
      <c r="GUF298" s="99"/>
      <c r="GUG298" s="99"/>
      <c r="GUH298" s="99"/>
      <c r="GUI298" s="99"/>
      <c r="GUJ298" s="99"/>
      <c r="GUK298" s="99"/>
      <c r="GUL298" s="99"/>
      <c r="GUM298" s="99"/>
      <c r="GUN298" s="99"/>
      <c r="GUO298" s="99"/>
      <c r="GUP298" s="99"/>
      <c r="GUQ298" s="99"/>
      <c r="GUR298" s="99"/>
      <c r="GUS298" s="99"/>
      <c r="GUT298" s="99"/>
      <c r="GUU298" s="99"/>
      <c r="GUV298" s="99"/>
      <c r="GUW298" s="99"/>
      <c r="GUX298" s="99"/>
      <c r="GUY298" s="99"/>
      <c r="GUZ298" s="99"/>
      <c r="GVA298" s="99"/>
      <c r="GVB298" s="99"/>
      <c r="GVC298" s="99"/>
      <c r="GVD298" s="99"/>
      <c r="GVE298" s="99"/>
      <c r="GVF298" s="99"/>
      <c r="GVG298" s="99"/>
      <c r="GVH298" s="99"/>
      <c r="GVI298" s="99"/>
      <c r="GVJ298" s="99"/>
      <c r="GVK298" s="99"/>
      <c r="GVL298" s="99"/>
      <c r="GVM298" s="99"/>
      <c r="GVN298" s="99"/>
      <c r="GVO298" s="99"/>
      <c r="GVP298" s="99"/>
      <c r="GVQ298" s="99"/>
      <c r="GVR298" s="99"/>
      <c r="GVS298" s="99"/>
      <c r="GVT298" s="99"/>
      <c r="GVU298" s="99"/>
      <c r="GVV298" s="99"/>
      <c r="GVW298" s="99"/>
      <c r="GVX298" s="99"/>
      <c r="GVY298" s="99"/>
      <c r="GVZ298" s="99"/>
      <c r="GWA298" s="99"/>
      <c r="GWB298" s="99"/>
      <c r="GWC298" s="99"/>
      <c r="GWD298" s="99"/>
      <c r="GWE298" s="99"/>
      <c r="GWF298" s="99"/>
      <c r="GWG298" s="99"/>
      <c r="GWH298" s="99"/>
      <c r="GWI298" s="99"/>
      <c r="GWJ298" s="99"/>
      <c r="GWK298" s="99"/>
      <c r="GWL298" s="99"/>
      <c r="GWM298" s="99"/>
      <c r="GWN298" s="99"/>
      <c r="GWO298" s="99"/>
      <c r="GWP298" s="99"/>
      <c r="GWQ298" s="99"/>
      <c r="GWR298" s="99"/>
      <c r="GWS298" s="99"/>
      <c r="GWT298" s="99"/>
      <c r="GWU298" s="99"/>
      <c r="GWV298" s="99"/>
      <c r="GWW298" s="99"/>
      <c r="GWX298" s="99"/>
      <c r="GWY298" s="99"/>
      <c r="GWZ298" s="99"/>
      <c r="GXA298" s="99"/>
      <c r="GXB298" s="99"/>
      <c r="GXC298" s="99"/>
      <c r="GXD298" s="99"/>
      <c r="GXE298" s="99"/>
      <c r="GXF298" s="99"/>
      <c r="GXG298" s="99"/>
      <c r="GXH298" s="99"/>
      <c r="GXI298" s="99"/>
      <c r="GXJ298" s="99"/>
      <c r="GXK298" s="99"/>
      <c r="GXL298" s="99"/>
      <c r="GXM298" s="99"/>
      <c r="GXN298" s="99"/>
      <c r="GXO298" s="99"/>
      <c r="GXP298" s="99"/>
      <c r="GXQ298" s="99"/>
      <c r="GXR298" s="99"/>
      <c r="GXS298" s="99"/>
      <c r="GXT298" s="99"/>
      <c r="GXU298" s="99"/>
      <c r="GXV298" s="99"/>
      <c r="GXW298" s="99"/>
      <c r="GXX298" s="99"/>
      <c r="GXY298" s="99"/>
      <c r="GXZ298" s="99"/>
      <c r="GYA298" s="99"/>
      <c r="GYB298" s="99"/>
      <c r="GYC298" s="99"/>
      <c r="GYD298" s="99"/>
      <c r="GYE298" s="99"/>
      <c r="GYF298" s="99"/>
      <c r="GYG298" s="99"/>
      <c r="GYH298" s="99"/>
      <c r="GYI298" s="99"/>
      <c r="GYJ298" s="99"/>
      <c r="GYK298" s="99"/>
      <c r="GYL298" s="99"/>
      <c r="GYM298" s="99"/>
      <c r="GYN298" s="99"/>
      <c r="GYO298" s="99"/>
      <c r="GYP298" s="99"/>
      <c r="GYQ298" s="99"/>
      <c r="GYR298" s="99"/>
      <c r="GYS298" s="99"/>
      <c r="GYT298" s="99"/>
      <c r="GYU298" s="99"/>
      <c r="GYV298" s="99"/>
      <c r="GYW298" s="99"/>
      <c r="GYX298" s="99"/>
      <c r="GYY298" s="99"/>
      <c r="GYZ298" s="99"/>
      <c r="GZA298" s="99"/>
      <c r="GZB298" s="99"/>
      <c r="GZC298" s="99"/>
      <c r="GZD298" s="99"/>
      <c r="GZE298" s="99"/>
      <c r="GZF298" s="99"/>
      <c r="GZG298" s="99"/>
      <c r="GZH298" s="99"/>
      <c r="GZI298" s="99"/>
      <c r="GZJ298" s="99"/>
      <c r="GZK298" s="99"/>
      <c r="GZL298" s="99"/>
      <c r="GZM298" s="99"/>
      <c r="GZN298" s="99"/>
      <c r="GZO298" s="99"/>
      <c r="GZP298" s="99"/>
      <c r="GZQ298" s="99"/>
      <c r="GZR298" s="99"/>
      <c r="GZS298" s="99"/>
      <c r="GZT298" s="99"/>
      <c r="GZU298" s="99"/>
      <c r="GZV298" s="99"/>
      <c r="GZW298" s="99"/>
      <c r="GZX298" s="99"/>
      <c r="GZY298" s="99"/>
      <c r="GZZ298" s="99"/>
      <c r="HAA298" s="99"/>
      <c r="HAB298" s="99"/>
      <c r="HAC298" s="99"/>
      <c r="HAD298" s="99"/>
      <c r="HAE298" s="99"/>
      <c r="HAF298" s="99"/>
      <c r="HAG298" s="99"/>
      <c r="HAH298" s="99"/>
      <c r="HAI298" s="99"/>
      <c r="HAJ298" s="99"/>
      <c r="HAK298" s="99"/>
      <c r="HAL298" s="99"/>
      <c r="HAM298" s="99"/>
      <c r="HAN298" s="99"/>
      <c r="HAO298" s="99"/>
      <c r="HAP298" s="99"/>
      <c r="HAQ298" s="99"/>
      <c r="HAR298" s="99"/>
      <c r="HAS298" s="99"/>
      <c r="HAT298" s="99"/>
      <c r="HAU298" s="99"/>
      <c r="HAV298" s="99"/>
      <c r="HAW298" s="99"/>
      <c r="HAX298" s="99"/>
      <c r="HAY298" s="99"/>
      <c r="HAZ298" s="99"/>
      <c r="HBA298" s="99"/>
      <c r="HBB298" s="99"/>
      <c r="HBC298" s="99"/>
      <c r="HBD298" s="99"/>
      <c r="HBE298" s="99"/>
      <c r="HBF298" s="99"/>
      <c r="HBG298" s="99"/>
      <c r="HBH298" s="99"/>
      <c r="HBI298" s="99"/>
      <c r="HBJ298" s="99"/>
      <c r="HBK298" s="99"/>
      <c r="HBL298" s="99"/>
      <c r="HBM298" s="99"/>
      <c r="HBN298" s="99"/>
      <c r="HBO298" s="99"/>
      <c r="HBP298" s="99"/>
      <c r="HBQ298" s="99"/>
      <c r="HBR298" s="99"/>
      <c r="HBS298" s="99"/>
      <c r="HBT298" s="99"/>
      <c r="HBU298" s="99"/>
      <c r="HBV298" s="99"/>
      <c r="HBW298" s="99"/>
      <c r="HBX298" s="99"/>
      <c r="HBY298" s="99"/>
      <c r="HBZ298" s="99"/>
      <c r="HCA298" s="99"/>
      <c r="HCB298" s="99"/>
      <c r="HCC298" s="99"/>
      <c r="HCD298" s="99"/>
      <c r="HCE298" s="99"/>
      <c r="HCF298" s="99"/>
      <c r="HCG298" s="99"/>
      <c r="HCH298" s="99"/>
      <c r="HCI298" s="99"/>
      <c r="HCJ298" s="99"/>
      <c r="HCK298" s="99"/>
      <c r="HCL298" s="99"/>
      <c r="HCM298" s="99"/>
      <c r="HCN298" s="99"/>
      <c r="HCO298" s="99"/>
      <c r="HCP298" s="99"/>
      <c r="HCQ298" s="99"/>
      <c r="HCR298" s="99"/>
      <c r="HCS298" s="99"/>
      <c r="HCT298" s="99"/>
      <c r="HCU298" s="99"/>
      <c r="HCV298" s="99"/>
      <c r="HCW298" s="99"/>
      <c r="HCX298" s="99"/>
      <c r="HCY298" s="99"/>
      <c r="HCZ298" s="99"/>
      <c r="HDA298" s="99"/>
      <c r="HDB298" s="99"/>
      <c r="HDC298" s="99"/>
      <c r="HDD298" s="99"/>
      <c r="HDE298" s="99"/>
      <c r="HDF298" s="99"/>
      <c r="HDG298" s="99"/>
      <c r="HDH298" s="99"/>
      <c r="HDI298" s="99"/>
      <c r="HDJ298" s="99"/>
      <c r="HDK298" s="99"/>
      <c r="HDL298" s="99"/>
      <c r="HDM298" s="99"/>
      <c r="HDN298" s="99"/>
      <c r="HDO298" s="99"/>
      <c r="HDP298" s="99"/>
      <c r="HDQ298" s="99"/>
      <c r="HDR298" s="99"/>
      <c r="HDS298" s="99"/>
      <c r="HDT298" s="99"/>
      <c r="HDU298" s="99"/>
      <c r="HDV298" s="99"/>
      <c r="HDW298" s="99"/>
      <c r="HDX298" s="99"/>
      <c r="HDY298" s="99"/>
      <c r="HDZ298" s="99"/>
      <c r="HEA298" s="99"/>
      <c r="HEB298" s="99"/>
      <c r="HEC298" s="99"/>
      <c r="HED298" s="99"/>
      <c r="HEE298" s="99"/>
      <c r="HEF298" s="99"/>
      <c r="HEG298" s="99"/>
      <c r="HEH298" s="99"/>
      <c r="HEI298" s="99"/>
      <c r="HEJ298" s="99"/>
      <c r="HEK298" s="99"/>
      <c r="HEL298" s="99"/>
      <c r="HEM298" s="99"/>
      <c r="HEN298" s="99"/>
      <c r="HEO298" s="99"/>
      <c r="HEP298" s="99"/>
      <c r="HEQ298" s="99"/>
      <c r="HER298" s="99"/>
      <c r="HES298" s="99"/>
      <c r="HET298" s="99"/>
      <c r="HEU298" s="99"/>
      <c r="HEV298" s="99"/>
      <c r="HEW298" s="99"/>
      <c r="HEX298" s="99"/>
      <c r="HEY298" s="99"/>
      <c r="HEZ298" s="99"/>
      <c r="HFA298" s="99"/>
      <c r="HFB298" s="99"/>
      <c r="HFC298" s="99"/>
      <c r="HFD298" s="99"/>
      <c r="HFE298" s="99"/>
      <c r="HFF298" s="99"/>
      <c r="HFG298" s="99"/>
      <c r="HFH298" s="99"/>
      <c r="HFI298" s="99"/>
      <c r="HFJ298" s="99"/>
      <c r="HFK298" s="99"/>
      <c r="HFL298" s="99"/>
      <c r="HFM298" s="99"/>
      <c r="HFN298" s="99"/>
      <c r="HFO298" s="99"/>
      <c r="HFP298" s="99"/>
      <c r="HFQ298" s="99"/>
      <c r="HFR298" s="99"/>
      <c r="HFS298" s="99"/>
      <c r="HFT298" s="99"/>
      <c r="HFU298" s="99"/>
      <c r="HFV298" s="99"/>
      <c r="HFW298" s="99"/>
      <c r="HFX298" s="99"/>
      <c r="HFY298" s="99"/>
      <c r="HFZ298" s="99"/>
      <c r="HGA298" s="99"/>
      <c r="HGB298" s="99"/>
      <c r="HGC298" s="99"/>
      <c r="HGD298" s="99"/>
      <c r="HGE298" s="99"/>
      <c r="HGF298" s="99"/>
      <c r="HGG298" s="99"/>
      <c r="HGH298" s="99"/>
      <c r="HGI298" s="99"/>
      <c r="HGJ298" s="99"/>
      <c r="HGK298" s="99"/>
      <c r="HGL298" s="99"/>
      <c r="HGM298" s="99"/>
      <c r="HGN298" s="99"/>
      <c r="HGO298" s="99"/>
      <c r="HGP298" s="99"/>
      <c r="HGQ298" s="99"/>
      <c r="HGR298" s="99"/>
      <c r="HGS298" s="99"/>
      <c r="HGT298" s="99"/>
      <c r="HGU298" s="99"/>
      <c r="HGV298" s="99"/>
      <c r="HGW298" s="99"/>
      <c r="HGX298" s="99"/>
      <c r="HGY298" s="99"/>
      <c r="HGZ298" s="99"/>
      <c r="HHA298" s="99"/>
      <c r="HHB298" s="99"/>
      <c r="HHC298" s="99"/>
      <c r="HHD298" s="99"/>
      <c r="HHE298" s="99"/>
      <c r="HHF298" s="99"/>
      <c r="HHG298" s="99"/>
      <c r="HHH298" s="99"/>
      <c r="HHI298" s="99"/>
      <c r="HHJ298" s="99"/>
      <c r="HHK298" s="99"/>
      <c r="HHL298" s="99"/>
      <c r="HHM298" s="99"/>
      <c r="HHN298" s="99"/>
      <c r="HHO298" s="99"/>
      <c r="HHP298" s="99"/>
      <c r="HHQ298" s="99"/>
      <c r="HHR298" s="99"/>
      <c r="HHS298" s="99"/>
      <c r="HHT298" s="99"/>
      <c r="HHU298" s="99"/>
      <c r="HHV298" s="99"/>
      <c r="HHW298" s="99"/>
      <c r="HHX298" s="99"/>
      <c r="HHY298" s="99"/>
      <c r="HHZ298" s="99"/>
      <c r="HIA298" s="99"/>
      <c r="HIB298" s="99"/>
      <c r="HIC298" s="99"/>
      <c r="HID298" s="99"/>
      <c r="HIE298" s="99"/>
      <c r="HIF298" s="99"/>
      <c r="HIG298" s="99"/>
      <c r="HIH298" s="99"/>
      <c r="HII298" s="99"/>
      <c r="HIJ298" s="99"/>
      <c r="HIK298" s="99"/>
      <c r="HIL298" s="99"/>
      <c r="HIM298" s="99"/>
      <c r="HIN298" s="99"/>
      <c r="HIO298" s="99"/>
      <c r="HIP298" s="99"/>
      <c r="HIQ298" s="99"/>
      <c r="HIR298" s="99"/>
      <c r="HIS298" s="99"/>
      <c r="HIT298" s="99"/>
      <c r="HIU298" s="99"/>
      <c r="HIV298" s="99"/>
      <c r="HIW298" s="99"/>
      <c r="HIX298" s="99"/>
      <c r="HIY298" s="99"/>
      <c r="HIZ298" s="99"/>
      <c r="HJA298" s="99"/>
      <c r="HJB298" s="99"/>
      <c r="HJC298" s="99"/>
      <c r="HJD298" s="99"/>
      <c r="HJE298" s="99"/>
      <c r="HJF298" s="99"/>
      <c r="HJG298" s="99"/>
      <c r="HJH298" s="99"/>
      <c r="HJI298" s="99"/>
      <c r="HJJ298" s="99"/>
      <c r="HJK298" s="99"/>
      <c r="HJL298" s="99"/>
      <c r="HJM298" s="99"/>
      <c r="HJN298" s="99"/>
      <c r="HJO298" s="99"/>
      <c r="HJP298" s="99"/>
      <c r="HJQ298" s="99"/>
      <c r="HJR298" s="99"/>
      <c r="HJS298" s="99"/>
      <c r="HJT298" s="99"/>
      <c r="HJU298" s="99"/>
      <c r="HJV298" s="99"/>
      <c r="HJW298" s="99"/>
      <c r="HJX298" s="99"/>
      <c r="HJY298" s="99"/>
      <c r="HJZ298" s="99"/>
      <c r="HKA298" s="99"/>
      <c r="HKB298" s="99"/>
      <c r="HKC298" s="99"/>
      <c r="HKD298" s="99"/>
      <c r="HKE298" s="99"/>
      <c r="HKF298" s="99"/>
      <c r="HKG298" s="99"/>
      <c r="HKH298" s="99"/>
      <c r="HKI298" s="99"/>
      <c r="HKJ298" s="99"/>
      <c r="HKK298" s="99"/>
      <c r="HKL298" s="99"/>
      <c r="HKM298" s="99"/>
      <c r="HKN298" s="99"/>
      <c r="HKO298" s="99"/>
      <c r="HKP298" s="99"/>
      <c r="HKQ298" s="99"/>
      <c r="HKR298" s="99"/>
      <c r="HKS298" s="99"/>
      <c r="HKT298" s="99"/>
      <c r="HKU298" s="99"/>
      <c r="HKV298" s="99"/>
      <c r="HKW298" s="99"/>
      <c r="HKX298" s="99"/>
      <c r="HKY298" s="99"/>
      <c r="HKZ298" s="99"/>
      <c r="HLA298" s="99"/>
      <c r="HLB298" s="99"/>
      <c r="HLC298" s="99"/>
      <c r="HLD298" s="99"/>
      <c r="HLE298" s="99"/>
      <c r="HLF298" s="99"/>
      <c r="HLG298" s="99"/>
      <c r="HLH298" s="99"/>
      <c r="HLI298" s="99"/>
      <c r="HLJ298" s="99"/>
      <c r="HLK298" s="99"/>
      <c r="HLL298" s="99"/>
      <c r="HLM298" s="99"/>
      <c r="HLN298" s="99"/>
      <c r="HLO298" s="99"/>
      <c r="HLP298" s="99"/>
      <c r="HLQ298" s="99"/>
      <c r="HLR298" s="99"/>
      <c r="HLS298" s="99"/>
      <c r="HLT298" s="99"/>
      <c r="HLU298" s="99"/>
      <c r="HLV298" s="99"/>
      <c r="HLW298" s="99"/>
      <c r="HLX298" s="99"/>
      <c r="HLY298" s="99"/>
      <c r="HLZ298" s="99"/>
      <c r="HMA298" s="99"/>
      <c r="HMB298" s="99"/>
      <c r="HMC298" s="99"/>
      <c r="HMD298" s="99"/>
      <c r="HME298" s="99"/>
      <c r="HMF298" s="99"/>
      <c r="HMG298" s="99"/>
      <c r="HMH298" s="99"/>
      <c r="HMI298" s="99"/>
      <c r="HMJ298" s="99"/>
      <c r="HMK298" s="99"/>
      <c r="HML298" s="99"/>
      <c r="HMM298" s="99"/>
      <c r="HMN298" s="99"/>
      <c r="HMO298" s="99"/>
      <c r="HMP298" s="99"/>
      <c r="HMQ298" s="99"/>
      <c r="HMR298" s="99"/>
      <c r="HMS298" s="99"/>
      <c r="HMT298" s="99"/>
      <c r="HMU298" s="99"/>
      <c r="HMV298" s="99"/>
      <c r="HMW298" s="99"/>
      <c r="HMX298" s="99"/>
      <c r="HMY298" s="99"/>
      <c r="HMZ298" s="99"/>
      <c r="HNA298" s="99"/>
      <c r="HNB298" s="99"/>
      <c r="HNC298" s="99"/>
      <c r="HND298" s="99"/>
      <c r="HNE298" s="99"/>
      <c r="HNF298" s="99"/>
      <c r="HNG298" s="99"/>
      <c r="HNH298" s="99"/>
      <c r="HNI298" s="99"/>
      <c r="HNJ298" s="99"/>
      <c r="HNK298" s="99"/>
      <c r="HNL298" s="99"/>
      <c r="HNM298" s="99"/>
      <c r="HNN298" s="99"/>
      <c r="HNO298" s="99"/>
      <c r="HNP298" s="99"/>
      <c r="HNQ298" s="99"/>
      <c r="HNR298" s="99"/>
      <c r="HNS298" s="99"/>
      <c r="HNT298" s="99"/>
      <c r="HNU298" s="99"/>
      <c r="HNV298" s="99"/>
      <c r="HNW298" s="99"/>
      <c r="HNX298" s="99"/>
      <c r="HNY298" s="99"/>
      <c r="HNZ298" s="99"/>
      <c r="HOA298" s="99"/>
      <c r="HOB298" s="99"/>
      <c r="HOC298" s="99"/>
      <c r="HOD298" s="99"/>
      <c r="HOE298" s="99"/>
      <c r="HOF298" s="99"/>
      <c r="HOG298" s="99"/>
      <c r="HOH298" s="99"/>
      <c r="HOI298" s="99"/>
      <c r="HOJ298" s="99"/>
      <c r="HOK298" s="99"/>
      <c r="HOL298" s="99"/>
      <c r="HOM298" s="99"/>
      <c r="HON298" s="99"/>
      <c r="HOO298" s="99"/>
      <c r="HOP298" s="99"/>
      <c r="HOQ298" s="99"/>
      <c r="HOR298" s="99"/>
      <c r="HOS298" s="99"/>
      <c r="HOT298" s="99"/>
      <c r="HOU298" s="99"/>
      <c r="HOV298" s="99"/>
      <c r="HOW298" s="99"/>
      <c r="HOX298" s="99"/>
      <c r="HOY298" s="99"/>
      <c r="HOZ298" s="99"/>
      <c r="HPA298" s="99"/>
      <c r="HPB298" s="99"/>
      <c r="HPC298" s="99"/>
      <c r="HPD298" s="99"/>
      <c r="HPE298" s="99"/>
      <c r="HPF298" s="99"/>
      <c r="HPG298" s="99"/>
      <c r="HPH298" s="99"/>
      <c r="HPI298" s="99"/>
      <c r="HPJ298" s="99"/>
      <c r="HPK298" s="99"/>
      <c r="HPL298" s="99"/>
      <c r="HPM298" s="99"/>
      <c r="HPN298" s="99"/>
      <c r="HPO298" s="99"/>
      <c r="HPP298" s="99"/>
      <c r="HPQ298" s="99"/>
      <c r="HPR298" s="99"/>
      <c r="HPS298" s="99"/>
      <c r="HPT298" s="99"/>
      <c r="HPU298" s="99"/>
      <c r="HPV298" s="99"/>
      <c r="HPW298" s="99"/>
      <c r="HPX298" s="99"/>
      <c r="HPY298" s="99"/>
      <c r="HPZ298" s="99"/>
      <c r="HQA298" s="99"/>
      <c r="HQB298" s="99"/>
      <c r="HQC298" s="99"/>
      <c r="HQD298" s="99"/>
      <c r="HQE298" s="99"/>
      <c r="HQF298" s="99"/>
      <c r="HQG298" s="99"/>
      <c r="HQH298" s="99"/>
      <c r="HQI298" s="99"/>
      <c r="HQJ298" s="99"/>
      <c r="HQK298" s="99"/>
      <c r="HQL298" s="99"/>
      <c r="HQM298" s="99"/>
      <c r="HQN298" s="99"/>
      <c r="HQO298" s="99"/>
      <c r="HQP298" s="99"/>
      <c r="HQQ298" s="99"/>
      <c r="HQR298" s="99"/>
      <c r="HQS298" s="99"/>
      <c r="HQT298" s="99"/>
      <c r="HQU298" s="99"/>
      <c r="HQV298" s="99"/>
      <c r="HQW298" s="99"/>
      <c r="HQX298" s="99"/>
      <c r="HQY298" s="99"/>
      <c r="HQZ298" s="99"/>
      <c r="HRA298" s="99"/>
      <c r="HRB298" s="99"/>
      <c r="HRC298" s="99"/>
      <c r="HRD298" s="99"/>
      <c r="HRE298" s="99"/>
      <c r="HRF298" s="99"/>
      <c r="HRG298" s="99"/>
      <c r="HRH298" s="99"/>
      <c r="HRI298" s="99"/>
      <c r="HRJ298" s="99"/>
      <c r="HRK298" s="99"/>
      <c r="HRL298" s="99"/>
      <c r="HRM298" s="99"/>
      <c r="HRN298" s="99"/>
      <c r="HRO298" s="99"/>
      <c r="HRP298" s="99"/>
      <c r="HRQ298" s="99"/>
      <c r="HRR298" s="99"/>
      <c r="HRS298" s="99"/>
      <c r="HRT298" s="99"/>
      <c r="HRU298" s="99"/>
      <c r="HRV298" s="99"/>
      <c r="HRW298" s="99"/>
      <c r="HRX298" s="99"/>
      <c r="HRY298" s="99"/>
      <c r="HRZ298" s="99"/>
      <c r="HSA298" s="99"/>
      <c r="HSB298" s="99"/>
      <c r="HSC298" s="99"/>
      <c r="HSD298" s="99"/>
      <c r="HSE298" s="99"/>
      <c r="HSF298" s="99"/>
      <c r="HSG298" s="99"/>
      <c r="HSH298" s="99"/>
      <c r="HSI298" s="99"/>
      <c r="HSJ298" s="99"/>
      <c r="HSK298" s="99"/>
      <c r="HSL298" s="99"/>
      <c r="HSM298" s="99"/>
      <c r="HSN298" s="99"/>
      <c r="HSO298" s="99"/>
      <c r="HSP298" s="99"/>
      <c r="HSQ298" s="99"/>
      <c r="HSR298" s="99"/>
      <c r="HSS298" s="99"/>
      <c r="HST298" s="99"/>
      <c r="HSU298" s="99"/>
      <c r="HSV298" s="99"/>
      <c r="HSW298" s="99"/>
      <c r="HSX298" s="99"/>
      <c r="HSY298" s="99"/>
      <c r="HSZ298" s="99"/>
      <c r="HTA298" s="99"/>
      <c r="HTB298" s="99"/>
      <c r="HTC298" s="99"/>
      <c r="HTD298" s="99"/>
      <c r="HTE298" s="99"/>
      <c r="HTF298" s="99"/>
      <c r="HTG298" s="99"/>
      <c r="HTH298" s="99"/>
      <c r="HTI298" s="99"/>
      <c r="HTJ298" s="99"/>
      <c r="HTK298" s="99"/>
      <c r="HTL298" s="99"/>
      <c r="HTM298" s="99"/>
      <c r="HTN298" s="99"/>
      <c r="HTO298" s="99"/>
      <c r="HTP298" s="99"/>
      <c r="HTQ298" s="99"/>
      <c r="HTR298" s="99"/>
      <c r="HTS298" s="99"/>
      <c r="HTT298" s="99"/>
      <c r="HTU298" s="99"/>
      <c r="HTV298" s="99"/>
      <c r="HTW298" s="99"/>
      <c r="HTX298" s="99"/>
      <c r="HTY298" s="99"/>
      <c r="HTZ298" s="99"/>
      <c r="HUA298" s="99"/>
      <c r="HUB298" s="99"/>
      <c r="HUC298" s="99"/>
      <c r="HUD298" s="99"/>
      <c r="HUE298" s="99"/>
      <c r="HUF298" s="99"/>
      <c r="HUG298" s="99"/>
      <c r="HUH298" s="99"/>
      <c r="HUI298" s="99"/>
      <c r="HUJ298" s="99"/>
      <c r="HUK298" s="99"/>
      <c r="HUL298" s="99"/>
      <c r="HUM298" s="99"/>
      <c r="HUN298" s="99"/>
      <c r="HUO298" s="99"/>
      <c r="HUP298" s="99"/>
      <c r="HUQ298" s="99"/>
      <c r="HUR298" s="99"/>
      <c r="HUS298" s="99"/>
      <c r="HUT298" s="99"/>
      <c r="HUU298" s="99"/>
      <c r="HUV298" s="99"/>
      <c r="HUW298" s="99"/>
      <c r="HUX298" s="99"/>
      <c r="HUY298" s="99"/>
      <c r="HUZ298" s="99"/>
      <c r="HVA298" s="99"/>
      <c r="HVB298" s="99"/>
      <c r="HVC298" s="99"/>
      <c r="HVD298" s="99"/>
      <c r="HVE298" s="99"/>
      <c r="HVF298" s="99"/>
      <c r="HVG298" s="99"/>
      <c r="HVH298" s="99"/>
      <c r="HVI298" s="99"/>
      <c r="HVJ298" s="99"/>
      <c r="HVK298" s="99"/>
      <c r="HVL298" s="99"/>
      <c r="HVM298" s="99"/>
      <c r="HVN298" s="99"/>
      <c r="HVO298" s="99"/>
      <c r="HVP298" s="99"/>
      <c r="HVQ298" s="99"/>
      <c r="HVR298" s="99"/>
      <c r="HVS298" s="99"/>
      <c r="HVT298" s="99"/>
      <c r="HVU298" s="99"/>
      <c r="HVV298" s="99"/>
      <c r="HVW298" s="99"/>
      <c r="HVX298" s="99"/>
      <c r="HVY298" s="99"/>
      <c r="HVZ298" s="99"/>
      <c r="HWA298" s="99"/>
      <c r="HWB298" s="99"/>
      <c r="HWC298" s="99"/>
      <c r="HWD298" s="99"/>
      <c r="HWE298" s="99"/>
      <c r="HWF298" s="99"/>
      <c r="HWG298" s="99"/>
      <c r="HWH298" s="99"/>
      <c r="HWI298" s="99"/>
      <c r="HWJ298" s="99"/>
      <c r="HWK298" s="99"/>
      <c r="HWL298" s="99"/>
      <c r="HWM298" s="99"/>
      <c r="HWN298" s="99"/>
      <c r="HWO298" s="99"/>
      <c r="HWP298" s="99"/>
      <c r="HWQ298" s="99"/>
      <c r="HWR298" s="99"/>
      <c r="HWS298" s="99"/>
      <c r="HWT298" s="99"/>
      <c r="HWU298" s="99"/>
      <c r="HWV298" s="99"/>
      <c r="HWW298" s="99"/>
      <c r="HWX298" s="99"/>
      <c r="HWY298" s="99"/>
      <c r="HWZ298" s="99"/>
      <c r="HXA298" s="99"/>
      <c r="HXB298" s="99"/>
      <c r="HXC298" s="99"/>
      <c r="HXD298" s="99"/>
      <c r="HXE298" s="99"/>
      <c r="HXF298" s="99"/>
      <c r="HXG298" s="99"/>
      <c r="HXH298" s="99"/>
      <c r="HXI298" s="99"/>
      <c r="HXJ298" s="99"/>
      <c r="HXK298" s="99"/>
      <c r="HXL298" s="99"/>
      <c r="HXM298" s="99"/>
      <c r="HXN298" s="99"/>
      <c r="HXO298" s="99"/>
      <c r="HXP298" s="99"/>
      <c r="HXQ298" s="99"/>
      <c r="HXR298" s="99"/>
      <c r="HXS298" s="99"/>
      <c r="HXT298" s="99"/>
      <c r="HXU298" s="99"/>
      <c r="HXV298" s="99"/>
      <c r="HXW298" s="99"/>
      <c r="HXX298" s="99"/>
      <c r="HXY298" s="99"/>
      <c r="HXZ298" s="99"/>
      <c r="HYA298" s="99"/>
      <c r="HYB298" s="99"/>
      <c r="HYC298" s="99"/>
      <c r="HYD298" s="99"/>
      <c r="HYE298" s="99"/>
      <c r="HYF298" s="99"/>
      <c r="HYG298" s="99"/>
      <c r="HYH298" s="99"/>
      <c r="HYI298" s="99"/>
      <c r="HYJ298" s="99"/>
      <c r="HYK298" s="99"/>
      <c r="HYL298" s="99"/>
      <c r="HYM298" s="99"/>
      <c r="HYN298" s="99"/>
      <c r="HYO298" s="99"/>
      <c r="HYP298" s="99"/>
      <c r="HYQ298" s="99"/>
      <c r="HYR298" s="99"/>
      <c r="HYS298" s="99"/>
      <c r="HYT298" s="99"/>
      <c r="HYU298" s="99"/>
      <c r="HYV298" s="99"/>
      <c r="HYW298" s="99"/>
      <c r="HYX298" s="99"/>
      <c r="HYY298" s="99"/>
      <c r="HYZ298" s="99"/>
      <c r="HZA298" s="99"/>
      <c r="HZB298" s="99"/>
      <c r="HZC298" s="99"/>
      <c r="HZD298" s="99"/>
      <c r="HZE298" s="99"/>
      <c r="HZF298" s="99"/>
      <c r="HZG298" s="99"/>
      <c r="HZH298" s="99"/>
      <c r="HZI298" s="99"/>
      <c r="HZJ298" s="99"/>
      <c r="HZK298" s="99"/>
      <c r="HZL298" s="99"/>
      <c r="HZM298" s="99"/>
      <c r="HZN298" s="99"/>
      <c r="HZO298" s="99"/>
      <c r="HZP298" s="99"/>
      <c r="HZQ298" s="99"/>
      <c r="HZR298" s="99"/>
      <c r="HZS298" s="99"/>
      <c r="HZT298" s="99"/>
      <c r="HZU298" s="99"/>
      <c r="HZV298" s="99"/>
      <c r="HZW298" s="99"/>
      <c r="HZX298" s="99"/>
      <c r="HZY298" s="99"/>
      <c r="HZZ298" s="99"/>
      <c r="IAA298" s="99"/>
      <c r="IAB298" s="99"/>
      <c r="IAC298" s="99"/>
      <c r="IAD298" s="99"/>
      <c r="IAE298" s="99"/>
      <c r="IAF298" s="99"/>
      <c r="IAG298" s="99"/>
      <c r="IAH298" s="99"/>
      <c r="IAI298" s="99"/>
      <c r="IAJ298" s="99"/>
      <c r="IAK298" s="99"/>
      <c r="IAL298" s="99"/>
      <c r="IAM298" s="99"/>
      <c r="IAN298" s="99"/>
      <c r="IAO298" s="99"/>
      <c r="IAP298" s="99"/>
      <c r="IAQ298" s="99"/>
      <c r="IAR298" s="99"/>
      <c r="IAS298" s="99"/>
      <c r="IAT298" s="99"/>
      <c r="IAU298" s="99"/>
      <c r="IAV298" s="99"/>
      <c r="IAW298" s="99"/>
      <c r="IAX298" s="99"/>
      <c r="IAY298" s="99"/>
      <c r="IAZ298" s="99"/>
      <c r="IBA298" s="99"/>
      <c r="IBB298" s="99"/>
      <c r="IBC298" s="99"/>
      <c r="IBD298" s="99"/>
      <c r="IBE298" s="99"/>
      <c r="IBF298" s="99"/>
      <c r="IBG298" s="99"/>
      <c r="IBH298" s="99"/>
      <c r="IBI298" s="99"/>
      <c r="IBJ298" s="99"/>
      <c r="IBK298" s="99"/>
      <c r="IBL298" s="99"/>
      <c r="IBM298" s="99"/>
      <c r="IBN298" s="99"/>
      <c r="IBO298" s="99"/>
      <c r="IBP298" s="99"/>
      <c r="IBQ298" s="99"/>
      <c r="IBR298" s="99"/>
      <c r="IBS298" s="99"/>
      <c r="IBT298" s="99"/>
      <c r="IBU298" s="99"/>
      <c r="IBV298" s="99"/>
      <c r="IBW298" s="99"/>
      <c r="IBX298" s="99"/>
      <c r="IBY298" s="99"/>
      <c r="IBZ298" s="99"/>
      <c r="ICA298" s="99"/>
      <c r="ICB298" s="99"/>
      <c r="ICC298" s="99"/>
      <c r="ICD298" s="99"/>
      <c r="ICE298" s="99"/>
      <c r="ICF298" s="99"/>
      <c r="ICG298" s="99"/>
      <c r="ICH298" s="99"/>
      <c r="ICI298" s="99"/>
      <c r="ICJ298" s="99"/>
      <c r="ICK298" s="99"/>
      <c r="ICL298" s="99"/>
      <c r="ICM298" s="99"/>
      <c r="ICN298" s="99"/>
      <c r="ICO298" s="99"/>
      <c r="ICP298" s="99"/>
      <c r="ICQ298" s="99"/>
      <c r="ICR298" s="99"/>
      <c r="ICS298" s="99"/>
      <c r="ICT298" s="99"/>
      <c r="ICU298" s="99"/>
      <c r="ICV298" s="99"/>
      <c r="ICW298" s="99"/>
      <c r="ICX298" s="99"/>
      <c r="ICY298" s="99"/>
      <c r="ICZ298" s="99"/>
      <c r="IDA298" s="99"/>
      <c r="IDB298" s="99"/>
      <c r="IDC298" s="99"/>
      <c r="IDD298" s="99"/>
      <c r="IDE298" s="99"/>
      <c r="IDF298" s="99"/>
      <c r="IDG298" s="99"/>
      <c r="IDH298" s="99"/>
      <c r="IDI298" s="99"/>
      <c r="IDJ298" s="99"/>
      <c r="IDK298" s="99"/>
      <c r="IDL298" s="99"/>
      <c r="IDM298" s="99"/>
      <c r="IDN298" s="99"/>
      <c r="IDO298" s="99"/>
      <c r="IDP298" s="99"/>
      <c r="IDQ298" s="99"/>
      <c r="IDR298" s="99"/>
      <c r="IDS298" s="99"/>
      <c r="IDT298" s="99"/>
      <c r="IDU298" s="99"/>
      <c r="IDV298" s="99"/>
      <c r="IDW298" s="99"/>
      <c r="IDX298" s="99"/>
      <c r="IDY298" s="99"/>
      <c r="IDZ298" s="99"/>
      <c r="IEA298" s="99"/>
      <c r="IEB298" s="99"/>
      <c r="IEC298" s="99"/>
      <c r="IED298" s="99"/>
      <c r="IEE298" s="99"/>
      <c r="IEF298" s="99"/>
      <c r="IEG298" s="99"/>
      <c r="IEH298" s="99"/>
      <c r="IEI298" s="99"/>
      <c r="IEJ298" s="99"/>
      <c r="IEK298" s="99"/>
      <c r="IEL298" s="99"/>
      <c r="IEM298" s="99"/>
      <c r="IEN298" s="99"/>
      <c r="IEO298" s="99"/>
      <c r="IEP298" s="99"/>
      <c r="IEQ298" s="99"/>
      <c r="IER298" s="99"/>
      <c r="IES298" s="99"/>
      <c r="IET298" s="99"/>
      <c r="IEU298" s="99"/>
      <c r="IEV298" s="99"/>
      <c r="IEW298" s="99"/>
      <c r="IEX298" s="99"/>
      <c r="IEY298" s="99"/>
      <c r="IEZ298" s="99"/>
      <c r="IFA298" s="99"/>
      <c r="IFB298" s="99"/>
      <c r="IFC298" s="99"/>
      <c r="IFD298" s="99"/>
      <c r="IFE298" s="99"/>
      <c r="IFF298" s="99"/>
      <c r="IFG298" s="99"/>
      <c r="IFH298" s="99"/>
      <c r="IFI298" s="99"/>
      <c r="IFJ298" s="99"/>
      <c r="IFK298" s="99"/>
      <c r="IFL298" s="99"/>
      <c r="IFM298" s="99"/>
      <c r="IFN298" s="99"/>
      <c r="IFO298" s="99"/>
      <c r="IFP298" s="99"/>
      <c r="IFQ298" s="99"/>
      <c r="IFR298" s="99"/>
      <c r="IFS298" s="99"/>
      <c r="IFT298" s="99"/>
      <c r="IFU298" s="99"/>
      <c r="IFV298" s="99"/>
      <c r="IFW298" s="99"/>
      <c r="IFX298" s="99"/>
      <c r="IFY298" s="99"/>
      <c r="IFZ298" s="99"/>
      <c r="IGA298" s="99"/>
      <c r="IGB298" s="99"/>
      <c r="IGC298" s="99"/>
      <c r="IGD298" s="99"/>
      <c r="IGE298" s="99"/>
      <c r="IGF298" s="99"/>
      <c r="IGG298" s="99"/>
      <c r="IGH298" s="99"/>
      <c r="IGI298" s="99"/>
      <c r="IGJ298" s="99"/>
      <c r="IGK298" s="99"/>
      <c r="IGL298" s="99"/>
      <c r="IGM298" s="99"/>
      <c r="IGN298" s="99"/>
      <c r="IGO298" s="99"/>
      <c r="IGP298" s="99"/>
      <c r="IGQ298" s="99"/>
      <c r="IGR298" s="99"/>
      <c r="IGS298" s="99"/>
      <c r="IGT298" s="99"/>
      <c r="IGU298" s="99"/>
      <c r="IGV298" s="99"/>
      <c r="IGW298" s="99"/>
      <c r="IGX298" s="99"/>
      <c r="IGY298" s="99"/>
      <c r="IGZ298" s="99"/>
      <c r="IHA298" s="99"/>
      <c r="IHB298" s="99"/>
      <c r="IHC298" s="99"/>
      <c r="IHD298" s="99"/>
      <c r="IHE298" s="99"/>
      <c r="IHF298" s="99"/>
      <c r="IHG298" s="99"/>
      <c r="IHH298" s="99"/>
      <c r="IHI298" s="99"/>
      <c r="IHJ298" s="99"/>
      <c r="IHK298" s="99"/>
      <c r="IHL298" s="99"/>
      <c r="IHM298" s="99"/>
      <c r="IHN298" s="99"/>
      <c r="IHO298" s="99"/>
      <c r="IHP298" s="99"/>
      <c r="IHQ298" s="99"/>
      <c r="IHR298" s="99"/>
      <c r="IHS298" s="99"/>
      <c r="IHT298" s="99"/>
      <c r="IHU298" s="99"/>
      <c r="IHV298" s="99"/>
      <c r="IHW298" s="99"/>
      <c r="IHX298" s="99"/>
      <c r="IHY298" s="99"/>
      <c r="IHZ298" s="99"/>
      <c r="IIA298" s="99"/>
      <c r="IIB298" s="99"/>
      <c r="IIC298" s="99"/>
      <c r="IID298" s="99"/>
      <c r="IIE298" s="99"/>
      <c r="IIF298" s="99"/>
      <c r="IIG298" s="99"/>
      <c r="IIH298" s="99"/>
      <c r="III298" s="99"/>
      <c r="IIJ298" s="99"/>
      <c r="IIK298" s="99"/>
      <c r="IIL298" s="99"/>
      <c r="IIM298" s="99"/>
      <c r="IIN298" s="99"/>
      <c r="IIO298" s="99"/>
      <c r="IIP298" s="99"/>
      <c r="IIQ298" s="99"/>
      <c r="IIR298" s="99"/>
      <c r="IIS298" s="99"/>
      <c r="IIT298" s="99"/>
      <c r="IIU298" s="99"/>
      <c r="IIV298" s="99"/>
      <c r="IIW298" s="99"/>
      <c r="IIX298" s="99"/>
      <c r="IIY298" s="99"/>
      <c r="IIZ298" s="99"/>
      <c r="IJA298" s="99"/>
      <c r="IJB298" s="99"/>
      <c r="IJC298" s="99"/>
      <c r="IJD298" s="99"/>
      <c r="IJE298" s="99"/>
      <c r="IJF298" s="99"/>
      <c r="IJG298" s="99"/>
      <c r="IJH298" s="99"/>
      <c r="IJI298" s="99"/>
      <c r="IJJ298" s="99"/>
      <c r="IJK298" s="99"/>
      <c r="IJL298" s="99"/>
      <c r="IJM298" s="99"/>
      <c r="IJN298" s="99"/>
      <c r="IJO298" s="99"/>
      <c r="IJP298" s="99"/>
      <c r="IJQ298" s="99"/>
      <c r="IJR298" s="99"/>
      <c r="IJS298" s="99"/>
      <c r="IJT298" s="99"/>
      <c r="IJU298" s="99"/>
      <c r="IJV298" s="99"/>
      <c r="IJW298" s="99"/>
      <c r="IJX298" s="99"/>
      <c r="IJY298" s="99"/>
      <c r="IJZ298" s="99"/>
      <c r="IKA298" s="99"/>
      <c r="IKB298" s="99"/>
      <c r="IKC298" s="99"/>
      <c r="IKD298" s="99"/>
      <c r="IKE298" s="99"/>
      <c r="IKF298" s="99"/>
      <c r="IKG298" s="99"/>
      <c r="IKH298" s="99"/>
      <c r="IKI298" s="99"/>
      <c r="IKJ298" s="99"/>
      <c r="IKK298" s="99"/>
      <c r="IKL298" s="99"/>
      <c r="IKM298" s="99"/>
      <c r="IKN298" s="99"/>
      <c r="IKO298" s="99"/>
      <c r="IKP298" s="99"/>
      <c r="IKQ298" s="99"/>
      <c r="IKR298" s="99"/>
      <c r="IKS298" s="99"/>
      <c r="IKT298" s="99"/>
      <c r="IKU298" s="99"/>
      <c r="IKV298" s="99"/>
      <c r="IKW298" s="99"/>
      <c r="IKX298" s="99"/>
      <c r="IKY298" s="99"/>
      <c r="IKZ298" s="99"/>
      <c r="ILA298" s="99"/>
      <c r="ILB298" s="99"/>
      <c r="ILC298" s="99"/>
      <c r="ILD298" s="99"/>
      <c r="ILE298" s="99"/>
      <c r="ILF298" s="99"/>
      <c r="ILG298" s="99"/>
      <c r="ILH298" s="99"/>
      <c r="ILI298" s="99"/>
      <c r="ILJ298" s="99"/>
      <c r="ILK298" s="99"/>
      <c r="ILL298" s="99"/>
      <c r="ILM298" s="99"/>
      <c r="ILN298" s="99"/>
      <c r="ILO298" s="99"/>
      <c r="ILP298" s="99"/>
      <c r="ILQ298" s="99"/>
      <c r="ILR298" s="99"/>
      <c r="ILS298" s="99"/>
      <c r="ILT298" s="99"/>
      <c r="ILU298" s="99"/>
      <c r="ILV298" s="99"/>
      <c r="ILW298" s="99"/>
      <c r="ILX298" s="99"/>
      <c r="ILY298" s="99"/>
      <c r="ILZ298" s="99"/>
      <c r="IMA298" s="99"/>
      <c r="IMB298" s="99"/>
      <c r="IMC298" s="99"/>
      <c r="IMD298" s="99"/>
      <c r="IME298" s="99"/>
      <c r="IMF298" s="99"/>
      <c r="IMG298" s="99"/>
      <c r="IMH298" s="99"/>
      <c r="IMI298" s="99"/>
      <c r="IMJ298" s="99"/>
      <c r="IMK298" s="99"/>
      <c r="IML298" s="99"/>
      <c r="IMM298" s="99"/>
      <c r="IMN298" s="99"/>
      <c r="IMO298" s="99"/>
      <c r="IMP298" s="99"/>
      <c r="IMQ298" s="99"/>
      <c r="IMR298" s="99"/>
      <c r="IMS298" s="99"/>
      <c r="IMT298" s="99"/>
      <c r="IMU298" s="99"/>
      <c r="IMV298" s="99"/>
      <c r="IMW298" s="99"/>
      <c r="IMX298" s="99"/>
      <c r="IMY298" s="99"/>
      <c r="IMZ298" s="99"/>
      <c r="INA298" s="99"/>
      <c r="INB298" s="99"/>
      <c r="INC298" s="99"/>
      <c r="IND298" s="99"/>
      <c r="INE298" s="99"/>
      <c r="INF298" s="99"/>
      <c r="ING298" s="99"/>
      <c r="INH298" s="99"/>
      <c r="INI298" s="99"/>
      <c r="INJ298" s="99"/>
      <c r="INK298" s="99"/>
      <c r="INL298" s="99"/>
      <c r="INM298" s="99"/>
      <c r="INN298" s="99"/>
      <c r="INO298" s="99"/>
      <c r="INP298" s="99"/>
      <c r="INQ298" s="99"/>
      <c r="INR298" s="99"/>
      <c r="INS298" s="99"/>
      <c r="INT298" s="99"/>
      <c r="INU298" s="99"/>
      <c r="INV298" s="99"/>
      <c r="INW298" s="99"/>
      <c r="INX298" s="99"/>
      <c r="INY298" s="99"/>
      <c r="INZ298" s="99"/>
      <c r="IOA298" s="99"/>
      <c r="IOB298" s="99"/>
      <c r="IOC298" s="99"/>
      <c r="IOD298" s="99"/>
      <c r="IOE298" s="99"/>
      <c r="IOF298" s="99"/>
      <c r="IOG298" s="99"/>
      <c r="IOH298" s="99"/>
      <c r="IOI298" s="99"/>
      <c r="IOJ298" s="99"/>
      <c r="IOK298" s="99"/>
      <c r="IOL298" s="99"/>
      <c r="IOM298" s="99"/>
      <c r="ION298" s="99"/>
      <c r="IOO298" s="99"/>
      <c r="IOP298" s="99"/>
      <c r="IOQ298" s="99"/>
      <c r="IOR298" s="99"/>
      <c r="IOS298" s="99"/>
      <c r="IOT298" s="99"/>
      <c r="IOU298" s="99"/>
      <c r="IOV298" s="99"/>
      <c r="IOW298" s="99"/>
      <c r="IOX298" s="99"/>
      <c r="IOY298" s="99"/>
      <c r="IOZ298" s="99"/>
      <c r="IPA298" s="99"/>
      <c r="IPB298" s="99"/>
      <c r="IPC298" s="99"/>
      <c r="IPD298" s="99"/>
      <c r="IPE298" s="99"/>
      <c r="IPF298" s="99"/>
      <c r="IPG298" s="99"/>
      <c r="IPH298" s="99"/>
      <c r="IPI298" s="99"/>
      <c r="IPJ298" s="99"/>
      <c r="IPK298" s="99"/>
      <c r="IPL298" s="99"/>
      <c r="IPM298" s="99"/>
      <c r="IPN298" s="99"/>
      <c r="IPO298" s="99"/>
      <c r="IPP298" s="99"/>
      <c r="IPQ298" s="99"/>
      <c r="IPR298" s="99"/>
      <c r="IPS298" s="99"/>
      <c r="IPT298" s="99"/>
      <c r="IPU298" s="99"/>
      <c r="IPV298" s="99"/>
      <c r="IPW298" s="99"/>
      <c r="IPX298" s="99"/>
      <c r="IPY298" s="99"/>
      <c r="IPZ298" s="99"/>
      <c r="IQA298" s="99"/>
      <c r="IQB298" s="99"/>
      <c r="IQC298" s="99"/>
      <c r="IQD298" s="99"/>
      <c r="IQE298" s="99"/>
      <c r="IQF298" s="99"/>
      <c r="IQG298" s="99"/>
      <c r="IQH298" s="99"/>
      <c r="IQI298" s="99"/>
      <c r="IQJ298" s="99"/>
      <c r="IQK298" s="99"/>
      <c r="IQL298" s="99"/>
      <c r="IQM298" s="99"/>
      <c r="IQN298" s="99"/>
      <c r="IQO298" s="99"/>
      <c r="IQP298" s="99"/>
      <c r="IQQ298" s="99"/>
      <c r="IQR298" s="99"/>
      <c r="IQS298" s="99"/>
      <c r="IQT298" s="99"/>
      <c r="IQU298" s="99"/>
      <c r="IQV298" s="99"/>
      <c r="IQW298" s="99"/>
      <c r="IQX298" s="99"/>
      <c r="IQY298" s="99"/>
      <c r="IQZ298" s="99"/>
      <c r="IRA298" s="99"/>
      <c r="IRB298" s="99"/>
      <c r="IRC298" s="99"/>
      <c r="IRD298" s="99"/>
      <c r="IRE298" s="99"/>
      <c r="IRF298" s="99"/>
      <c r="IRG298" s="99"/>
      <c r="IRH298" s="99"/>
      <c r="IRI298" s="99"/>
      <c r="IRJ298" s="99"/>
      <c r="IRK298" s="99"/>
      <c r="IRL298" s="99"/>
      <c r="IRM298" s="99"/>
      <c r="IRN298" s="99"/>
      <c r="IRO298" s="99"/>
      <c r="IRP298" s="99"/>
      <c r="IRQ298" s="99"/>
      <c r="IRR298" s="99"/>
      <c r="IRS298" s="99"/>
      <c r="IRT298" s="99"/>
      <c r="IRU298" s="99"/>
      <c r="IRV298" s="99"/>
      <c r="IRW298" s="99"/>
      <c r="IRX298" s="99"/>
      <c r="IRY298" s="99"/>
      <c r="IRZ298" s="99"/>
      <c r="ISA298" s="99"/>
      <c r="ISB298" s="99"/>
      <c r="ISC298" s="99"/>
      <c r="ISD298" s="99"/>
      <c r="ISE298" s="99"/>
      <c r="ISF298" s="99"/>
      <c r="ISG298" s="99"/>
      <c r="ISH298" s="99"/>
      <c r="ISI298" s="99"/>
      <c r="ISJ298" s="99"/>
      <c r="ISK298" s="99"/>
      <c r="ISL298" s="99"/>
      <c r="ISM298" s="99"/>
      <c r="ISN298" s="99"/>
      <c r="ISO298" s="99"/>
      <c r="ISP298" s="99"/>
      <c r="ISQ298" s="99"/>
      <c r="ISR298" s="99"/>
      <c r="ISS298" s="99"/>
      <c r="IST298" s="99"/>
      <c r="ISU298" s="99"/>
      <c r="ISV298" s="99"/>
      <c r="ISW298" s="99"/>
      <c r="ISX298" s="99"/>
      <c r="ISY298" s="99"/>
      <c r="ISZ298" s="99"/>
      <c r="ITA298" s="99"/>
      <c r="ITB298" s="99"/>
      <c r="ITC298" s="99"/>
      <c r="ITD298" s="99"/>
      <c r="ITE298" s="99"/>
      <c r="ITF298" s="99"/>
      <c r="ITG298" s="99"/>
      <c r="ITH298" s="99"/>
      <c r="ITI298" s="99"/>
      <c r="ITJ298" s="99"/>
      <c r="ITK298" s="99"/>
      <c r="ITL298" s="99"/>
      <c r="ITM298" s="99"/>
      <c r="ITN298" s="99"/>
      <c r="ITO298" s="99"/>
      <c r="ITP298" s="99"/>
      <c r="ITQ298" s="99"/>
      <c r="ITR298" s="99"/>
      <c r="ITS298" s="99"/>
      <c r="ITT298" s="99"/>
      <c r="ITU298" s="99"/>
      <c r="ITV298" s="99"/>
      <c r="ITW298" s="99"/>
      <c r="ITX298" s="99"/>
      <c r="ITY298" s="99"/>
      <c r="ITZ298" s="99"/>
      <c r="IUA298" s="99"/>
      <c r="IUB298" s="99"/>
      <c r="IUC298" s="99"/>
      <c r="IUD298" s="99"/>
      <c r="IUE298" s="99"/>
      <c r="IUF298" s="99"/>
      <c r="IUG298" s="99"/>
      <c r="IUH298" s="99"/>
      <c r="IUI298" s="99"/>
      <c r="IUJ298" s="99"/>
      <c r="IUK298" s="99"/>
      <c r="IUL298" s="99"/>
      <c r="IUM298" s="99"/>
      <c r="IUN298" s="99"/>
      <c r="IUO298" s="99"/>
      <c r="IUP298" s="99"/>
      <c r="IUQ298" s="99"/>
      <c r="IUR298" s="99"/>
      <c r="IUS298" s="99"/>
      <c r="IUT298" s="99"/>
      <c r="IUU298" s="99"/>
      <c r="IUV298" s="99"/>
      <c r="IUW298" s="99"/>
      <c r="IUX298" s="99"/>
      <c r="IUY298" s="99"/>
      <c r="IUZ298" s="99"/>
      <c r="IVA298" s="99"/>
      <c r="IVB298" s="99"/>
      <c r="IVC298" s="99"/>
      <c r="IVD298" s="99"/>
      <c r="IVE298" s="99"/>
      <c r="IVF298" s="99"/>
      <c r="IVG298" s="99"/>
      <c r="IVH298" s="99"/>
      <c r="IVI298" s="99"/>
      <c r="IVJ298" s="99"/>
      <c r="IVK298" s="99"/>
      <c r="IVL298" s="99"/>
      <c r="IVM298" s="99"/>
      <c r="IVN298" s="99"/>
      <c r="IVO298" s="99"/>
      <c r="IVP298" s="99"/>
      <c r="IVQ298" s="99"/>
      <c r="IVR298" s="99"/>
      <c r="IVS298" s="99"/>
      <c r="IVT298" s="99"/>
      <c r="IVU298" s="99"/>
      <c r="IVV298" s="99"/>
      <c r="IVW298" s="99"/>
      <c r="IVX298" s="99"/>
      <c r="IVY298" s="99"/>
      <c r="IVZ298" s="99"/>
      <c r="IWA298" s="99"/>
      <c r="IWB298" s="99"/>
      <c r="IWC298" s="99"/>
      <c r="IWD298" s="99"/>
      <c r="IWE298" s="99"/>
      <c r="IWF298" s="99"/>
      <c r="IWG298" s="99"/>
      <c r="IWH298" s="99"/>
      <c r="IWI298" s="99"/>
      <c r="IWJ298" s="99"/>
      <c r="IWK298" s="99"/>
      <c r="IWL298" s="99"/>
      <c r="IWM298" s="99"/>
      <c r="IWN298" s="99"/>
      <c r="IWO298" s="99"/>
      <c r="IWP298" s="99"/>
      <c r="IWQ298" s="99"/>
      <c r="IWR298" s="99"/>
      <c r="IWS298" s="99"/>
      <c r="IWT298" s="99"/>
      <c r="IWU298" s="99"/>
      <c r="IWV298" s="99"/>
      <c r="IWW298" s="99"/>
      <c r="IWX298" s="99"/>
      <c r="IWY298" s="99"/>
      <c r="IWZ298" s="99"/>
      <c r="IXA298" s="99"/>
      <c r="IXB298" s="99"/>
      <c r="IXC298" s="99"/>
      <c r="IXD298" s="99"/>
      <c r="IXE298" s="99"/>
      <c r="IXF298" s="99"/>
      <c r="IXG298" s="99"/>
      <c r="IXH298" s="99"/>
      <c r="IXI298" s="99"/>
      <c r="IXJ298" s="99"/>
      <c r="IXK298" s="99"/>
      <c r="IXL298" s="99"/>
      <c r="IXM298" s="99"/>
      <c r="IXN298" s="99"/>
      <c r="IXO298" s="99"/>
      <c r="IXP298" s="99"/>
      <c r="IXQ298" s="99"/>
      <c r="IXR298" s="99"/>
      <c r="IXS298" s="99"/>
      <c r="IXT298" s="99"/>
      <c r="IXU298" s="99"/>
      <c r="IXV298" s="99"/>
      <c r="IXW298" s="99"/>
      <c r="IXX298" s="99"/>
      <c r="IXY298" s="99"/>
      <c r="IXZ298" s="99"/>
      <c r="IYA298" s="99"/>
      <c r="IYB298" s="99"/>
      <c r="IYC298" s="99"/>
      <c r="IYD298" s="99"/>
      <c r="IYE298" s="99"/>
      <c r="IYF298" s="99"/>
      <c r="IYG298" s="99"/>
      <c r="IYH298" s="99"/>
      <c r="IYI298" s="99"/>
      <c r="IYJ298" s="99"/>
      <c r="IYK298" s="99"/>
      <c r="IYL298" s="99"/>
      <c r="IYM298" s="99"/>
      <c r="IYN298" s="99"/>
      <c r="IYO298" s="99"/>
      <c r="IYP298" s="99"/>
      <c r="IYQ298" s="99"/>
      <c r="IYR298" s="99"/>
      <c r="IYS298" s="99"/>
      <c r="IYT298" s="99"/>
      <c r="IYU298" s="99"/>
      <c r="IYV298" s="99"/>
      <c r="IYW298" s="99"/>
      <c r="IYX298" s="99"/>
      <c r="IYY298" s="99"/>
      <c r="IYZ298" s="99"/>
      <c r="IZA298" s="99"/>
      <c r="IZB298" s="99"/>
      <c r="IZC298" s="99"/>
      <c r="IZD298" s="99"/>
      <c r="IZE298" s="99"/>
      <c r="IZF298" s="99"/>
      <c r="IZG298" s="99"/>
      <c r="IZH298" s="99"/>
      <c r="IZI298" s="99"/>
      <c r="IZJ298" s="99"/>
      <c r="IZK298" s="99"/>
      <c r="IZL298" s="99"/>
      <c r="IZM298" s="99"/>
      <c r="IZN298" s="99"/>
      <c r="IZO298" s="99"/>
      <c r="IZP298" s="99"/>
      <c r="IZQ298" s="99"/>
      <c r="IZR298" s="99"/>
      <c r="IZS298" s="99"/>
      <c r="IZT298" s="99"/>
      <c r="IZU298" s="99"/>
      <c r="IZV298" s="99"/>
      <c r="IZW298" s="99"/>
      <c r="IZX298" s="99"/>
      <c r="IZY298" s="99"/>
      <c r="IZZ298" s="99"/>
      <c r="JAA298" s="99"/>
      <c r="JAB298" s="99"/>
      <c r="JAC298" s="99"/>
      <c r="JAD298" s="99"/>
      <c r="JAE298" s="99"/>
      <c r="JAF298" s="99"/>
      <c r="JAG298" s="99"/>
      <c r="JAH298" s="99"/>
      <c r="JAI298" s="99"/>
      <c r="JAJ298" s="99"/>
      <c r="JAK298" s="99"/>
      <c r="JAL298" s="99"/>
      <c r="JAM298" s="99"/>
      <c r="JAN298" s="99"/>
      <c r="JAO298" s="99"/>
      <c r="JAP298" s="99"/>
      <c r="JAQ298" s="99"/>
      <c r="JAR298" s="99"/>
      <c r="JAS298" s="99"/>
      <c r="JAT298" s="99"/>
      <c r="JAU298" s="99"/>
      <c r="JAV298" s="99"/>
      <c r="JAW298" s="99"/>
      <c r="JAX298" s="99"/>
      <c r="JAY298" s="99"/>
      <c r="JAZ298" s="99"/>
      <c r="JBA298" s="99"/>
      <c r="JBB298" s="99"/>
      <c r="JBC298" s="99"/>
      <c r="JBD298" s="99"/>
      <c r="JBE298" s="99"/>
      <c r="JBF298" s="99"/>
      <c r="JBG298" s="99"/>
      <c r="JBH298" s="99"/>
      <c r="JBI298" s="99"/>
      <c r="JBJ298" s="99"/>
      <c r="JBK298" s="99"/>
      <c r="JBL298" s="99"/>
      <c r="JBM298" s="99"/>
      <c r="JBN298" s="99"/>
      <c r="JBO298" s="99"/>
      <c r="JBP298" s="99"/>
      <c r="JBQ298" s="99"/>
      <c r="JBR298" s="99"/>
      <c r="JBS298" s="99"/>
      <c r="JBT298" s="99"/>
      <c r="JBU298" s="99"/>
      <c r="JBV298" s="99"/>
      <c r="JBW298" s="99"/>
      <c r="JBX298" s="99"/>
      <c r="JBY298" s="99"/>
      <c r="JBZ298" s="99"/>
      <c r="JCA298" s="99"/>
      <c r="JCB298" s="99"/>
      <c r="JCC298" s="99"/>
      <c r="JCD298" s="99"/>
      <c r="JCE298" s="99"/>
      <c r="JCF298" s="99"/>
      <c r="JCG298" s="99"/>
      <c r="JCH298" s="99"/>
      <c r="JCI298" s="99"/>
      <c r="JCJ298" s="99"/>
      <c r="JCK298" s="99"/>
      <c r="JCL298" s="99"/>
      <c r="JCM298" s="99"/>
      <c r="JCN298" s="99"/>
      <c r="JCO298" s="99"/>
      <c r="JCP298" s="99"/>
      <c r="JCQ298" s="99"/>
      <c r="JCR298" s="99"/>
      <c r="JCS298" s="99"/>
      <c r="JCT298" s="99"/>
      <c r="JCU298" s="99"/>
      <c r="JCV298" s="99"/>
      <c r="JCW298" s="99"/>
      <c r="JCX298" s="99"/>
      <c r="JCY298" s="99"/>
      <c r="JCZ298" s="99"/>
      <c r="JDA298" s="99"/>
      <c r="JDB298" s="99"/>
      <c r="JDC298" s="99"/>
      <c r="JDD298" s="99"/>
      <c r="JDE298" s="99"/>
      <c r="JDF298" s="99"/>
      <c r="JDG298" s="99"/>
      <c r="JDH298" s="99"/>
      <c r="JDI298" s="99"/>
      <c r="JDJ298" s="99"/>
      <c r="JDK298" s="99"/>
      <c r="JDL298" s="99"/>
      <c r="JDM298" s="99"/>
      <c r="JDN298" s="99"/>
      <c r="JDO298" s="99"/>
      <c r="JDP298" s="99"/>
      <c r="JDQ298" s="99"/>
      <c r="JDR298" s="99"/>
      <c r="JDS298" s="99"/>
      <c r="JDT298" s="99"/>
      <c r="JDU298" s="99"/>
      <c r="JDV298" s="99"/>
      <c r="JDW298" s="99"/>
      <c r="JDX298" s="99"/>
      <c r="JDY298" s="99"/>
      <c r="JDZ298" s="99"/>
      <c r="JEA298" s="99"/>
      <c r="JEB298" s="99"/>
      <c r="JEC298" s="99"/>
      <c r="JED298" s="99"/>
      <c r="JEE298" s="99"/>
      <c r="JEF298" s="99"/>
      <c r="JEG298" s="99"/>
      <c r="JEH298" s="99"/>
      <c r="JEI298" s="99"/>
      <c r="JEJ298" s="99"/>
      <c r="JEK298" s="99"/>
      <c r="JEL298" s="99"/>
      <c r="JEM298" s="99"/>
      <c r="JEN298" s="99"/>
      <c r="JEO298" s="99"/>
      <c r="JEP298" s="99"/>
      <c r="JEQ298" s="99"/>
      <c r="JER298" s="99"/>
      <c r="JES298" s="99"/>
      <c r="JET298" s="99"/>
      <c r="JEU298" s="99"/>
      <c r="JEV298" s="99"/>
      <c r="JEW298" s="99"/>
      <c r="JEX298" s="99"/>
      <c r="JEY298" s="99"/>
      <c r="JEZ298" s="99"/>
      <c r="JFA298" s="99"/>
      <c r="JFB298" s="99"/>
      <c r="JFC298" s="99"/>
      <c r="JFD298" s="99"/>
      <c r="JFE298" s="99"/>
      <c r="JFF298" s="99"/>
      <c r="JFG298" s="99"/>
      <c r="JFH298" s="99"/>
      <c r="JFI298" s="99"/>
      <c r="JFJ298" s="99"/>
      <c r="JFK298" s="99"/>
      <c r="JFL298" s="99"/>
      <c r="JFM298" s="99"/>
      <c r="JFN298" s="99"/>
      <c r="JFO298" s="99"/>
      <c r="JFP298" s="99"/>
      <c r="JFQ298" s="99"/>
      <c r="JFR298" s="99"/>
      <c r="JFS298" s="99"/>
      <c r="JFT298" s="99"/>
      <c r="JFU298" s="99"/>
      <c r="JFV298" s="99"/>
      <c r="JFW298" s="99"/>
      <c r="JFX298" s="99"/>
      <c r="JFY298" s="99"/>
      <c r="JFZ298" s="99"/>
      <c r="JGA298" s="99"/>
      <c r="JGB298" s="99"/>
      <c r="JGC298" s="99"/>
      <c r="JGD298" s="99"/>
      <c r="JGE298" s="99"/>
      <c r="JGF298" s="99"/>
      <c r="JGG298" s="99"/>
      <c r="JGH298" s="99"/>
      <c r="JGI298" s="99"/>
      <c r="JGJ298" s="99"/>
      <c r="JGK298" s="99"/>
      <c r="JGL298" s="99"/>
      <c r="JGM298" s="99"/>
      <c r="JGN298" s="99"/>
      <c r="JGO298" s="99"/>
      <c r="JGP298" s="99"/>
      <c r="JGQ298" s="99"/>
      <c r="JGR298" s="99"/>
      <c r="JGS298" s="99"/>
      <c r="JGT298" s="99"/>
      <c r="JGU298" s="99"/>
      <c r="JGV298" s="99"/>
      <c r="JGW298" s="99"/>
      <c r="JGX298" s="99"/>
      <c r="JGY298" s="99"/>
      <c r="JGZ298" s="99"/>
      <c r="JHA298" s="99"/>
      <c r="JHB298" s="99"/>
      <c r="JHC298" s="99"/>
      <c r="JHD298" s="99"/>
      <c r="JHE298" s="99"/>
      <c r="JHF298" s="99"/>
      <c r="JHG298" s="99"/>
      <c r="JHH298" s="99"/>
      <c r="JHI298" s="99"/>
      <c r="JHJ298" s="99"/>
      <c r="JHK298" s="99"/>
      <c r="JHL298" s="99"/>
      <c r="JHM298" s="99"/>
      <c r="JHN298" s="99"/>
      <c r="JHO298" s="99"/>
      <c r="JHP298" s="99"/>
      <c r="JHQ298" s="99"/>
      <c r="JHR298" s="99"/>
      <c r="JHS298" s="99"/>
      <c r="JHT298" s="99"/>
      <c r="JHU298" s="99"/>
      <c r="JHV298" s="99"/>
      <c r="JHW298" s="99"/>
      <c r="JHX298" s="99"/>
      <c r="JHY298" s="99"/>
      <c r="JHZ298" s="99"/>
      <c r="JIA298" s="99"/>
      <c r="JIB298" s="99"/>
      <c r="JIC298" s="99"/>
      <c r="JID298" s="99"/>
      <c r="JIE298" s="99"/>
      <c r="JIF298" s="99"/>
      <c r="JIG298" s="99"/>
      <c r="JIH298" s="99"/>
      <c r="JII298" s="99"/>
      <c r="JIJ298" s="99"/>
      <c r="JIK298" s="99"/>
      <c r="JIL298" s="99"/>
      <c r="JIM298" s="99"/>
      <c r="JIN298" s="99"/>
      <c r="JIO298" s="99"/>
      <c r="JIP298" s="99"/>
      <c r="JIQ298" s="99"/>
      <c r="JIR298" s="99"/>
      <c r="JIS298" s="99"/>
      <c r="JIT298" s="99"/>
      <c r="JIU298" s="99"/>
      <c r="JIV298" s="99"/>
      <c r="JIW298" s="99"/>
      <c r="JIX298" s="99"/>
      <c r="JIY298" s="99"/>
      <c r="JIZ298" s="99"/>
      <c r="JJA298" s="99"/>
      <c r="JJB298" s="99"/>
      <c r="JJC298" s="99"/>
      <c r="JJD298" s="99"/>
      <c r="JJE298" s="99"/>
      <c r="JJF298" s="99"/>
      <c r="JJG298" s="99"/>
      <c r="JJH298" s="99"/>
      <c r="JJI298" s="99"/>
      <c r="JJJ298" s="99"/>
      <c r="JJK298" s="99"/>
      <c r="JJL298" s="99"/>
      <c r="JJM298" s="99"/>
      <c r="JJN298" s="99"/>
      <c r="JJO298" s="99"/>
      <c r="JJP298" s="99"/>
      <c r="JJQ298" s="99"/>
      <c r="JJR298" s="99"/>
      <c r="JJS298" s="99"/>
      <c r="JJT298" s="99"/>
      <c r="JJU298" s="99"/>
      <c r="JJV298" s="99"/>
      <c r="JJW298" s="99"/>
      <c r="JJX298" s="99"/>
      <c r="JJY298" s="99"/>
      <c r="JJZ298" s="99"/>
      <c r="JKA298" s="99"/>
      <c r="JKB298" s="99"/>
      <c r="JKC298" s="99"/>
      <c r="JKD298" s="99"/>
      <c r="JKE298" s="99"/>
      <c r="JKF298" s="99"/>
      <c r="JKG298" s="99"/>
      <c r="JKH298" s="99"/>
      <c r="JKI298" s="99"/>
      <c r="JKJ298" s="99"/>
      <c r="JKK298" s="99"/>
      <c r="JKL298" s="99"/>
      <c r="JKM298" s="99"/>
      <c r="JKN298" s="99"/>
      <c r="JKO298" s="99"/>
      <c r="JKP298" s="99"/>
      <c r="JKQ298" s="99"/>
      <c r="JKR298" s="99"/>
      <c r="JKS298" s="99"/>
      <c r="JKT298" s="99"/>
      <c r="JKU298" s="99"/>
      <c r="JKV298" s="99"/>
      <c r="JKW298" s="99"/>
      <c r="JKX298" s="99"/>
      <c r="JKY298" s="99"/>
      <c r="JKZ298" s="99"/>
      <c r="JLA298" s="99"/>
      <c r="JLB298" s="99"/>
      <c r="JLC298" s="99"/>
      <c r="JLD298" s="99"/>
      <c r="JLE298" s="99"/>
      <c r="JLF298" s="99"/>
      <c r="JLG298" s="99"/>
      <c r="JLH298" s="99"/>
      <c r="JLI298" s="99"/>
      <c r="JLJ298" s="99"/>
      <c r="JLK298" s="99"/>
      <c r="JLL298" s="99"/>
      <c r="JLM298" s="99"/>
      <c r="JLN298" s="99"/>
      <c r="JLO298" s="99"/>
      <c r="JLP298" s="99"/>
      <c r="JLQ298" s="99"/>
      <c r="JLR298" s="99"/>
      <c r="JLS298" s="99"/>
      <c r="JLT298" s="99"/>
      <c r="JLU298" s="99"/>
      <c r="JLV298" s="99"/>
      <c r="JLW298" s="99"/>
      <c r="JLX298" s="99"/>
      <c r="JLY298" s="99"/>
      <c r="JLZ298" s="99"/>
      <c r="JMA298" s="99"/>
      <c r="JMB298" s="99"/>
      <c r="JMC298" s="99"/>
      <c r="JMD298" s="99"/>
      <c r="JME298" s="99"/>
      <c r="JMF298" s="99"/>
      <c r="JMG298" s="99"/>
      <c r="JMH298" s="99"/>
      <c r="JMI298" s="99"/>
      <c r="JMJ298" s="99"/>
      <c r="JMK298" s="99"/>
      <c r="JML298" s="99"/>
      <c r="JMM298" s="99"/>
      <c r="JMN298" s="99"/>
      <c r="JMO298" s="99"/>
      <c r="JMP298" s="99"/>
      <c r="JMQ298" s="99"/>
      <c r="JMR298" s="99"/>
      <c r="JMS298" s="99"/>
      <c r="JMT298" s="99"/>
      <c r="JMU298" s="99"/>
      <c r="JMV298" s="99"/>
      <c r="JMW298" s="99"/>
      <c r="JMX298" s="99"/>
      <c r="JMY298" s="99"/>
      <c r="JMZ298" s="99"/>
      <c r="JNA298" s="99"/>
      <c r="JNB298" s="99"/>
      <c r="JNC298" s="99"/>
      <c r="JND298" s="99"/>
      <c r="JNE298" s="99"/>
      <c r="JNF298" s="99"/>
      <c r="JNG298" s="99"/>
      <c r="JNH298" s="99"/>
      <c r="JNI298" s="99"/>
      <c r="JNJ298" s="99"/>
      <c r="JNK298" s="99"/>
      <c r="JNL298" s="99"/>
      <c r="JNM298" s="99"/>
      <c r="JNN298" s="99"/>
      <c r="JNO298" s="99"/>
      <c r="JNP298" s="99"/>
      <c r="JNQ298" s="99"/>
      <c r="JNR298" s="99"/>
      <c r="JNS298" s="99"/>
      <c r="JNT298" s="99"/>
      <c r="JNU298" s="99"/>
      <c r="JNV298" s="99"/>
      <c r="JNW298" s="99"/>
      <c r="JNX298" s="99"/>
      <c r="JNY298" s="99"/>
      <c r="JNZ298" s="99"/>
      <c r="JOA298" s="99"/>
      <c r="JOB298" s="99"/>
      <c r="JOC298" s="99"/>
      <c r="JOD298" s="99"/>
      <c r="JOE298" s="99"/>
      <c r="JOF298" s="99"/>
      <c r="JOG298" s="99"/>
      <c r="JOH298" s="99"/>
      <c r="JOI298" s="99"/>
      <c r="JOJ298" s="99"/>
      <c r="JOK298" s="99"/>
      <c r="JOL298" s="99"/>
      <c r="JOM298" s="99"/>
      <c r="JON298" s="99"/>
      <c r="JOO298" s="99"/>
      <c r="JOP298" s="99"/>
      <c r="JOQ298" s="99"/>
      <c r="JOR298" s="99"/>
      <c r="JOS298" s="99"/>
      <c r="JOT298" s="99"/>
      <c r="JOU298" s="99"/>
      <c r="JOV298" s="99"/>
      <c r="JOW298" s="99"/>
      <c r="JOX298" s="99"/>
      <c r="JOY298" s="99"/>
      <c r="JOZ298" s="99"/>
      <c r="JPA298" s="99"/>
      <c r="JPB298" s="99"/>
      <c r="JPC298" s="99"/>
      <c r="JPD298" s="99"/>
      <c r="JPE298" s="99"/>
      <c r="JPF298" s="99"/>
      <c r="JPG298" s="99"/>
      <c r="JPH298" s="99"/>
      <c r="JPI298" s="99"/>
      <c r="JPJ298" s="99"/>
      <c r="JPK298" s="99"/>
      <c r="JPL298" s="99"/>
      <c r="JPM298" s="99"/>
      <c r="JPN298" s="99"/>
      <c r="JPO298" s="99"/>
      <c r="JPP298" s="99"/>
      <c r="JPQ298" s="99"/>
      <c r="JPR298" s="99"/>
      <c r="JPS298" s="99"/>
      <c r="JPT298" s="99"/>
      <c r="JPU298" s="99"/>
      <c r="JPV298" s="99"/>
      <c r="JPW298" s="99"/>
      <c r="JPX298" s="99"/>
      <c r="JPY298" s="99"/>
      <c r="JPZ298" s="99"/>
      <c r="JQA298" s="99"/>
      <c r="JQB298" s="99"/>
      <c r="JQC298" s="99"/>
      <c r="JQD298" s="99"/>
      <c r="JQE298" s="99"/>
      <c r="JQF298" s="99"/>
      <c r="JQG298" s="99"/>
      <c r="JQH298" s="99"/>
      <c r="JQI298" s="99"/>
      <c r="JQJ298" s="99"/>
      <c r="JQK298" s="99"/>
      <c r="JQL298" s="99"/>
      <c r="JQM298" s="99"/>
      <c r="JQN298" s="99"/>
      <c r="JQO298" s="99"/>
      <c r="JQP298" s="99"/>
      <c r="JQQ298" s="99"/>
      <c r="JQR298" s="99"/>
      <c r="JQS298" s="99"/>
      <c r="JQT298" s="99"/>
      <c r="JQU298" s="99"/>
      <c r="JQV298" s="99"/>
      <c r="JQW298" s="99"/>
      <c r="JQX298" s="99"/>
      <c r="JQY298" s="99"/>
      <c r="JQZ298" s="99"/>
      <c r="JRA298" s="99"/>
      <c r="JRB298" s="99"/>
      <c r="JRC298" s="99"/>
      <c r="JRD298" s="99"/>
      <c r="JRE298" s="99"/>
      <c r="JRF298" s="99"/>
      <c r="JRG298" s="99"/>
      <c r="JRH298" s="99"/>
      <c r="JRI298" s="99"/>
      <c r="JRJ298" s="99"/>
      <c r="JRK298" s="99"/>
      <c r="JRL298" s="99"/>
      <c r="JRM298" s="99"/>
      <c r="JRN298" s="99"/>
      <c r="JRO298" s="99"/>
      <c r="JRP298" s="99"/>
      <c r="JRQ298" s="99"/>
      <c r="JRR298" s="99"/>
      <c r="JRS298" s="99"/>
      <c r="JRT298" s="99"/>
      <c r="JRU298" s="99"/>
      <c r="JRV298" s="99"/>
      <c r="JRW298" s="99"/>
      <c r="JRX298" s="99"/>
      <c r="JRY298" s="99"/>
      <c r="JRZ298" s="99"/>
      <c r="JSA298" s="99"/>
      <c r="JSB298" s="99"/>
      <c r="JSC298" s="99"/>
      <c r="JSD298" s="99"/>
      <c r="JSE298" s="99"/>
      <c r="JSF298" s="99"/>
      <c r="JSG298" s="99"/>
      <c r="JSH298" s="99"/>
      <c r="JSI298" s="99"/>
      <c r="JSJ298" s="99"/>
      <c r="JSK298" s="99"/>
      <c r="JSL298" s="99"/>
      <c r="JSM298" s="99"/>
      <c r="JSN298" s="99"/>
      <c r="JSO298" s="99"/>
      <c r="JSP298" s="99"/>
      <c r="JSQ298" s="99"/>
      <c r="JSR298" s="99"/>
      <c r="JSS298" s="99"/>
      <c r="JST298" s="99"/>
      <c r="JSU298" s="99"/>
      <c r="JSV298" s="99"/>
      <c r="JSW298" s="99"/>
      <c r="JSX298" s="99"/>
      <c r="JSY298" s="99"/>
      <c r="JSZ298" s="99"/>
      <c r="JTA298" s="99"/>
      <c r="JTB298" s="99"/>
      <c r="JTC298" s="99"/>
      <c r="JTD298" s="99"/>
      <c r="JTE298" s="99"/>
      <c r="JTF298" s="99"/>
      <c r="JTG298" s="99"/>
      <c r="JTH298" s="99"/>
      <c r="JTI298" s="99"/>
      <c r="JTJ298" s="99"/>
      <c r="JTK298" s="99"/>
      <c r="JTL298" s="99"/>
      <c r="JTM298" s="99"/>
      <c r="JTN298" s="99"/>
      <c r="JTO298" s="99"/>
      <c r="JTP298" s="99"/>
      <c r="JTQ298" s="99"/>
      <c r="JTR298" s="99"/>
      <c r="JTS298" s="99"/>
      <c r="JTT298" s="99"/>
      <c r="JTU298" s="99"/>
      <c r="JTV298" s="99"/>
      <c r="JTW298" s="99"/>
      <c r="JTX298" s="99"/>
      <c r="JTY298" s="99"/>
      <c r="JTZ298" s="99"/>
      <c r="JUA298" s="99"/>
      <c r="JUB298" s="99"/>
      <c r="JUC298" s="99"/>
      <c r="JUD298" s="99"/>
      <c r="JUE298" s="99"/>
      <c r="JUF298" s="99"/>
      <c r="JUG298" s="99"/>
      <c r="JUH298" s="99"/>
      <c r="JUI298" s="99"/>
      <c r="JUJ298" s="99"/>
      <c r="JUK298" s="99"/>
      <c r="JUL298" s="99"/>
      <c r="JUM298" s="99"/>
      <c r="JUN298" s="99"/>
      <c r="JUO298" s="99"/>
      <c r="JUP298" s="99"/>
      <c r="JUQ298" s="99"/>
      <c r="JUR298" s="99"/>
      <c r="JUS298" s="99"/>
      <c r="JUT298" s="99"/>
      <c r="JUU298" s="99"/>
      <c r="JUV298" s="99"/>
      <c r="JUW298" s="99"/>
      <c r="JUX298" s="99"/>
      <c r="JUY298" s="99"/>
      <c r="JUZ298" s="99"/>
      <c r="JVA298" s="99"/>
      <c r="JVB298" s="99"/>
      <c r="JVC298" s="99"/>
      <c r="JVD298" s="99"/>
      <c r="JVE298" s="99"/>
      <c r="JVF298" s="99"/>
      <c r="JVG298" s="99"/>
      <c r="JVH298" s="99"/>
      <c r="JVI298" s="99"/>
      <c r="JVJ298" s="99"/>
      <c r="JVK298" s="99"/>
      <c r="JVL298" s="99"/>
      <c r="JVM298" s="99"/>
      <c r="JVN298" s="99"/>
      <c r="JVO298" s="99"/>
      <c r="JVP298" s="99"/>
      <c r="JVQ298" s="99"/>
      <c r="JVR298" s="99"/>
      <c r="JVS298" s="99"/>
      <c r="JVT298" s="99"/>
      <c r="JVU298" s="99"/>
      <c r="JVV298" s="99"/>
      <c r="JVW298" s="99"/>
      <c r="JVX298" s="99"/>
      <c r="JVY298" s="99"/>
      <c r="JVZ298" s="99"/>
      <c r="JWA298" s="99"/>
      <c r="JWB298" s="99"/>
      <c r="JWC298" s="99"/>
      <c r="JWD298" s="99"/>
      <c r="JWE298" s="99"/>
      <c r="JWF298" s="99"/>
      <c r="JWG298" s="99"/>
      <c r="JWH298" s="99"/>
      <c r="JWI298" s="99"/>
      <c r="JWJ298" s="99"/>
      <c r="JWK298" s="99"/>
      <c r="JWL298" s="99"/>
      <c r="JWM298" s="99"/>
      <c r="JWN298" s="99"/>
      <c r="JWO298" s="99"/>
      <c r="JWP298" s="99"/>
      <c r="JWQ298" s="99"/>
      <c r="JWR298" s="99"/>
      <c r="JWS298" s="99"/>
      <c r="JWT298" s="99"/>
      <c r="JWU298" s="99"/>
      <c r="JWV298" s="99"/>
      <c r="JWW298" s="99"/>
      <c r="JWX298" s="99"/>
      <c r="JWY298" s="99"/>
      <c r="JWZ298" s="99"/>
      <c r="JXA298" s="99"/>
      <c r="JXB298" s="99"/>
      <c r="JXC298" s="99"/>
      <c r="JXD298" s="99"/>
      <c r="JXE298" s="99"/>
      <c r="JXF298" s="99"/>
      <c r="JXG298" s="99"/>
      <c r="JXH298" s="99"/>
      <c r="JXI298" s="99"/>
      <c r="JXJ298" s="99"/>
      <c r="JXK298" s="99"/>
      <c r="JXL298" s="99"/>
      <c r="JXM298" s="99"/>
      <c r="JXN298" s="99"/>
      <c r="JXO298" s="99"/>
      <c r="JXP298" s="99"/>
      <c r="JXQ298" s="99"/>
      <c r="JXR298" s="99"/>
      <c r="JXS298" s="99"/>
      <c r="JXT298" s="99"/>
      <c r="JXU298" s="99"/>
      <c r="JXV298" s="99"/>
      <c r="JXW298" s="99"/>
      <c r="JXX298" s="99"/>
      <c r="JXY298" s="99"/>
      <c r="JXZ298" s="99"/>
      <c r="JYA298" s="99"/>
      <c r="JYB298" s="99"/>
      <c r="JYC298" s="99"/>
      <c r="JYD298" s="99"/>
      <c r="JYE298" s="99"/>
      <c r="JYF298" s="99"/>
      <c r="JYG298" s="99"/>
      <c r="JYH298" s="99"/>
      <c r="JYI298" s="99"/>
      <c r="JYJ298" s="99"/>
      <c r="JYK298" s="99"/>
      <c r="JYL298" s="99"/>
      <c r="JYM298" s="99"/>
      <c r="JYN298" s="99"/>
      <c r="JYO298" s="99"/>
      <c r="JYP298" s="99"/>
      <c r="JYQ298" s="99"/>
      <c r="JYR298" s="99"/>
      <c r="JYS298" s="99"/>
      <c r="JYT298" s="99"/>
      <c r="JYU298" s="99"/>
      <c r="JYV298" s="99"/>
      <c r="JYW298" s="99"/>
      <c r="JYX298" s="99"/>
      <c r="JYY298" s="99"/>
      <c r="JYZ298" s="99"/>
      <c r="JZA298" s="99"/>
      <c r="JZB298" s="99"/>
      <c r="JZC298" s="99"/>
      <c r="JZD298" s="99"/>
      <c r="JZE298" s="99"/>
      <c r="JZF298" s="99"/>
      <c r="JZG298" s="99"/>
      <c r="JZH298" s="99"/>
      <c r="JZI298" s="99"/>
      <c r="JZJ298" s="99"/>
      <c r="JZK298" s="99"/>
      <c r="JZL298" s="99"/>
      <c r="JZM298" s="99"/>
      <c r="JZN298" s="99"/>
      <c r="JZO298" s="99"/>
      <c r="JZP298" s="99"/>
      <c r="JZQ298" s="99"/>
      <c r="JZR298" s="99"/>
      <c r="JZS298" s="99"/>
      <c r="JZT298" s="99"/>
      <c r="JZU298" s="99"/>
      <c r="JZV298" s="99"/>
      <c r="JZW298" s="99"/>
      <c r="JZX298" s="99"/>
      <c r="JZY298" s="99"/>
      <c r="JZZ298" s="99"/>
      <c r="KAA298" s="99"/>
      <c r="KAB298" s="99"/>
      <c r="KAC298" s="99"/>
      <c r="KAD298" s="99"/>
      <c r="KAE298" s="99"/>
      <c r="KAF298" s="99"/>
      <c r="KAG298" s="99"/>
      <c r="KAH298" s="99"/>
      <c r="KAI298" s="99"/>
      <c r="KAJ298" s="99"/>
      <c r="KAK298" s="99"/>
      <c r="KAL298" s="99"/>
      <c r="KAM298" s="99"/>
      <c r="KAN298" s="99"/>
      <c r="KAO298" s="99"/>
      <c r="KAP298" s="99"/>
      <c r="KAQ298" s="99"/>
      <c r="KAR298" s="99"/>
      <c r="KAS298" s="99"/>
      <c r="KAT298" s="99"/>
      <c r="KAU298" s="99"/>
      <c r="KAV298" s="99"/>
      <c r="KAW298" s="99"/>
      <c r="KAX298" s="99"/>
      <c r="KAY298" s="99"/>
      <c r="KAZ298" s="99"/>
      <c r="KBA298" s="99"/>
      <c r="KBB298" s="99"/>
      <c r="KBC298" s="99"/>
      <c r="KBD298" s="99"/>
      <c r="KBE298" s="99"/>
      <c r="KBF298" s="99"/>
      <c r="KBG298" s="99"/>
      <c r="KBH298" s="99"/>
      <c r="KBI298" s="99"/>
      <c r="KBJ298" s="99"/>
      <c r="KBK298" s="99"/>
      <c r="KBL298" s="99"/>
      <c r="KBM298" s="99"/>
      <c r="KBN298" s="99"/>
      <c r="KBO298" s="99"/>
      <c r="KBP298" s="99"/>
      <c r="KBQ298" s="99"/>
      <c r="KBR298" s="99"/>
      <c r="KBS298" s="99"/>
      <c r="KBT298" s="99"/>
      <c r="KBU298" s="99"/>
      <c r="KBV298" s="99"/>
      <c r="KBW298" s="99"/>
      <c r="KBX298" s="99"/>
      <c r="KBY298" s="99"/>
      <c r="KBZ298" s="99"/>
      <c r="KCA298" s="99"/>
      <c r="KCB298" s="99"/>
      <c r="KCC298" s="99"/>
      <c r="KCD298" s="99"/>
      <c r="KCE298" s="99"/>
      <c r="KCF298" s="99"/>
      <c r="KCG298" s="99"/>
      <c r="KCH298" s="99"/>
      <c r="KCI298" s="99"/>
      <c r="KCJ298" s="99"/>
      <c r="KCK298" s="99"/>
      <c r="KCL298" s="99"/>
      <c r="KCM298" s="99"/>
      <c r="KCN298" s="99"/>
      <c r="KCO298" s="99"/>
      <c r="KCP298" s="99"/>
      <c r="KCQ298" s="99"/>
      <c r="KCR298" s="99"/>
      <c r="KCS298" s="99"/>
      <c r="KCT298" s="99"/>
      <c r="KCU298" s="99"/>
      <c r="KCV298" s="99"/>
      <c r="KCW298" s="99"/>
      <c r="KCX298" s="99"/>
      <c r="KCY298" s="99"/>
      <c r="KCZ298" s="99"/>
      <c r="KDA298" s="99"/>
      <c r="KDB298" s="99"/>
      <c r="KDC298" s="99"/>
      <c r="KDD298" s="99"/>
      <c r="KDE298" s="99"/>
      <c r="KDF298" s="99"/>
      <c r="KDG298" s="99"/>
      <c r="KDH298" s="99"/>
      <c r="KDI298" s="99"/>
      <c r="KDJ298" s="99"/>
      <c r="KDK298" s="99"/>
      <c r="KDL298" s="99"/>
      <c r="KDM298" s="99"/>
      <c r="KDN298" s="99"/>
      <c r="KDO298" s="99"/>
      <c r="KDP298" s="99"/>
      <c r="KDQ298" s="99"/>
      <c r="KDR298" s="99"/>
      <c r="KDS298" s="99"/>
      <c r="KDT298" s="99"/>
      <c r="KDU298" s="99"/>
      <c r="KDV298" s="99"/>
      <c r="KDW298" s="99"/>
      <c r="KDX298" s="99"/>
      <c r="KDY298" s="99"/>
      <c r="KDZ298" s="99"/>
      <c r="KEA298" s="99"/>
      <c r="KEB298" s="99"/>
      <c r="KEC298" s="99"/>
      <c r="KED298" s="99"/>
      <c r="KEE298" s="99"/>
      <c r="KEF298" s="99"/>
      <c r="KEG298" s="99"/>
      <c r="KEH298" s="99"/>
      <c r="KEI298" s="99"/>
      <c r="KEJ298" s="99"/>
      <c r="KEK298" s="99"/>
      <c r="KEL298" s="99"/>
      <c r="KEM298" s="99"/>
      <c r="KEN298" s="99"/>
      <c r="KEO298" s="99"/>
      <c r="KEP298" s="99"/>
      <c r="KEQ298" s="99"/>
      <c r="KER298" s="99"/>
      <c r="KES298" s="99"/>
      <c r="KET298" s="99"/>
      <c r="KEU298" s="99"/>
      <c r="KEV298" s="99"/>
      <c r="KEW298" s="99"/>
      <c r="KEX298" s="99"/>
      <c r="KEY298" s="99"/>
      <c r="KEZ298" s="99"/>
      <c r="KFA298" s="99"/>
      <c r="KFB298" s="99"/>
      <c r="KFC298" s="99"/>
      <c r="KFD298" s="99"/>
      <c r="KFE298" s="99"/>
      <c r="KFF298" s="99"/>
      <c r="KFG298" s="99"/>
      <c r="KFH298" s="99"/>
      <c r="KFI298" s="99"/>
      <c r="KFJ298" s="99"/>
      <c r="KFK298" s="99"/>
      <c r="KFL298" s="99"/>
      <c r="KFM298" s="99"/>
      <c r="KFN298" s="99"/>
      <c r="KFO298" s="99"/>
      <c r="KFP298" s="99"/>
      <c r="KFQ298" s="99"/>
      <c r="KFR298" s="99"/>
      <c r="KFS298" s="99"/>
      <c r="KFT298" s="99"/>
      <c r="KFU298" s="99"/>
      <c r="KFV298" s="99"/>
      <c r="KFW298" s="99"/>
      <c r="KFX298" s="99"/>
      <c r="KFY298" s="99"/>
      <c r="KFZ298" s="99"/>
      <c r="KGA298" s="99"/>
      <c r="KGB298" s="99"/>
      <c r="KGC298" s="99"/>
      <c r="KGD298" s="99"/>
      <c r="KGE298" s="99"/>
      <c r="KGF298" s="99"/>
      <c r="KGG298" s="99"/>
      <c r="KGH298" s="99"/>
      <c r="KGI298" s="99"/>
      <c r="KGJ298" s="99"/>
      <c r="KGK298" s="99"/>
      <c r="KGL298" s="99"/>
      <c r="KGM298" s="99"/>
      <c r="KGN298" s="99"/>
      <c r="KGO298" s="99"/>
      <c r="KGP298" s="99"/>
      <c r="KGQ298" s="99"/>
      <c r="KGR298" s="99"/>
      <c r="KGS298" s="99"/>
      <c r="KGT298" s="99"/>
      <c r="KGU298" s="99"/>
      <c r="KGV298" s="99"/>
      <c r="KGW298" s="99"/>
      <c r="KGX298" s="99"/>
      <c r="KGY298" s="99"/>
      <c r="KGZ298" s="99"/>
      <c r="KHA298" s="99"/>
      <c r="KHB298" s="99"/>
      <c r="KHC298" s="99"/>
      <c r="KHD298" s="99"/>
      <c r="KHE298" s="99"/>
      <c r="KHF298" s="99"/>
      <c r="KHG298" s="99"/>
      <c r="KHH298" s="99"/>
      <c r="KHI298" s="99"/>
      <c r="KHJ298" s="99"/>
      <c r="KHK298" s="99"/>
      <c r="KHL298" s="99"/>
      <c r="KHM298" s="99"/>
      <c r="KHN298" s="99"/>
      <c r="KHO298" s="99"/>
      <c r="KHP298" s="99"/>
      <c r="KHQ298" s="99"/>
      <c r="KHR298" s="99"/>
      <c r="KHS298" s="99"/>
      <c r="KHT298" s="99"/>
      <c r="KHU298" s="99"/>
      <c r="KHV298" s="99"/>
      <c r="KHW298" s="99"/>
      <c r="KHX298" s="99"/>
      <c r="KHY298" s="99"/>
      <c r="KHZ298" s="99"/>
      <c r="KIA298" s="99"/>
      <c r="KIB298" s="99"/>
      <c r="KIC298" s="99"/>
      <c r="KID298" s="99"/>
      <c r="KIE298" s="99"/>
      <c r="KIF298" s="99"/>
      <c r="KIG298" s="99"/>
      <c r="KIH298" s="99"/>
      <c r="KII298" s="99"/>
      <c r="KIJ298" s="99"/>
      <c r="KIK298" s="99"/>
      <c r="KIL298" s="99"/>
      <c r="KIM298" s="99"/>
      <c r="KIN298" s="99"/>
      <c r="KIO298" s="99"/>
      <c r="KIP298" s="99"/>
      <c r="KIQ298" s="99"/>
      <c r="KIR298" s="99"/>
      <c r="KIS298" s="99"/>
      <c r="KIT298" s="99"/>
      <c r="KIU298" s="99"/>
      <c r="KIV298" s="99"/>
      <c r="KIW298" s="99"/>
      <c r="KIX298" s="99"/>
      <c r="KIY298" s="99"/>
      <c r="KIZ298" s="99"/>
      <c r="KJA298" s="99"/>
      <c r="KJB298" s="99"/>
      <c r="KJC298" s="99"/>
      <c r="KJD298" s="99"/>
      <c r="KJE298" s="99"/>
      <c r="KJF298" s="99"/>
      <c r="KJG298" s="99"/>
      <c r="KJH298" s="99"/>
      <c r="KJI298" s="99"/>
      <c r="KJJ298" s="99"/>
      <c r="KJK298" s="99"/>
      <c r="KJL298" s="99"/>
      <c r="KJM298" s="99"/>
      <c r="KJN298" s="99"/>
      <c r="KJO298" s="99"/>
      <c r="KJP298" s="99"/>
      <c r="KJQ298" s="99"/>
      <c r="KJR298" s="99"/>
      <c r="KJS298" s="99"/>
      <c r="KJT298" s="99"/>
      <c r="KJU298" s="99"/>
      <c r="KJV298" s="99"/>
      <c r="KJW298" s="99"/>
      <c r="KJX298" s="99"/>
      <c r="KJY298" s="99"/>
      <c r="KJZ298" s="99"/>
      <c r="KKA298" s="99"/>
      <c r="KKB298" s="99"/>
      <c r="KKC298" s="99"/>
      <c r="KKD298" s="99"/>
      <c r="KKE298" s="99"/>
      <c r="KKF298" s="99"/>
      <c r="KKG298" s="99"/>
      <c r="KKH298" s="99"/>
      <c r="KKI298" s="99"/>
      <c r="KKJ298" s="99"/>
      <c r="KKK298" s="99"/>
      <c r="KKL298" s="99"/>
      <c r="KKM298" s="99"/>
      <c r="KKN298" s="99"/>
      <c r="KKO298" s="99"/>
      <c r="KKP298" s="99"/>
      <c r="KKQ298" s="99"/>
      <c r="KKR298" s="99"/>
      <c r="KKS298" s="99"/>
      <c r="KKT298" s="99"/>
      <c r="KKU298" s="99"/>
      <c r="KKV298" s="99"/>
      <c r="KKW298" s="99"/>
      <c r="KKX298" s="99"/>
      <c r="KKY298" s="99"/>
      <c r="KKZ298" s="99"/>
      <c r="KLA298" s="99"/>
      <c r="KLB298" s="99"/>
      <c r="KLC298" s="99"/>
      <c r="KLD298" s="99"/>
      <c r="KLE298" s="99"/>
      <c r="KLF298" s="99"/>
      <c r="KLG298" s="99"/>
      <c r="KLH298" s="99"/>
      <c r="KLI298" s="99"/>
      <c r="KLJ298" s="99"/>
      <c r="KLK298" s="99"/>
      <c r="KLL298" s="99"/>
      <c r="KLM298" s="99"/>
      <c r="KLN298" s="99"/>
      <c r="KLO298" s="99"/>
      <c r="KLP298" s="99"/>
      <c r="KLQ298" s="99"/>
      <c r="KLR298" s="99"/>
      <c r="KLS298" s="99"/>
      <c r="KLT298" s="99"/>
      <c r="KLU298" s="99"/>
      <c r="KLV298" s="99"/>
      <c r="KLW298" s="99"/>
      <c r="KLX298" s="99"/>
      <c r="KLY298" s="99"/>
      <c r="KLZ298" s="99"/>
      <c r="KMA298" s="99"/>
      <c r="KMB298" s="99"/>
      <c r="KMC298" s="99"/>
      <c r="KMD298" s="99"/>
      <c r="KME298" s="99"/>
      <c r="KMF298" s="99"/>
      <c r="KMG298" s="99"/>
      <c r="KMH298" s="99"/>
      <c r="KMI298" s="99"/>
      <c r="KMJ298" s="99"/>
      <c r="KMK298" s="99"/>
      <c r="KML298" s="99"/>
      <c r="KMM298" s="99"/>
      <c r="KMN298" s="99"/>
      <c r="KMO298" s="99"/>
      <c r="KMP298" s="99"/>
      <c r="KMQ298" s="99"/>
      <c r="KMR298" s="99"/>
      <c r="KMS298" s="99"/>
      <c r="KMT298" s="99"/>
      <c r="KMU298" s="99"/>
      <c r="KMV298" s="99"/>
      <c r="KMW298" s="99"/>
      <c r="KMX298" s="99"/>
      <c r="KMY298" s="99"/>
      <c r="KMZ298" s="99"/>
      <c r="KNA298" s="99"/>
      <c r="KNB298" s="99"/>
      <c r="KNC298" s="99"/>
      <c r="KND298" s="99"/>
      <c r="KNE298" s="99"/>
      <c r="KNF298" s="99"/>
      <c r="KNG298" s="99"/>
      <c r="KNH298" s="99"/>
      <c r="KNI298" s="99"/>
      <c r="KNJ298" s="99"/>
      <c r="KNK298" s="99"/>
      <c r="KNL298" s="99"/>
      <c r="KNM298" s="99"/>
      <c r="KNN298" s="99"/>
      <c r="KNO298" s="99"/>
      <c r="KNP298" s="99"/>
      <c r="KNQ298" s="99"/>
      <c r="KNR298" s="99"/>
      <c r="KNS298" s="99"/>
      <c r="KNT298" s="99"/>
      <c r="KNU298" s="99"/>
      <c r="KNV298" s="99"/>
      <c r="KNW298" s="99"/>
      <c r="KNX298" s="99"/>
      <c r="KNY298" s="99"/>
      <c r="KNZ298" s="99"/>
      <c r="KOA298" s="99"/>
      <c r="KOB298" s="99"/>
      <c r="KOC298" s="99"/>
      <c r="KOD298" s="99"/>
      <c r="KOE298" s="99"/>
      <c r="KOF298" s="99"/>
      <c r="KOG298" s="99"/>
      <c r="KOH298" s="99"/>
      <c r="KOI298" s="99"/>
      <c r="KOJ298" s="99"/>
      <c r="KOK298" s="99"/>
      <c r="KOL298" s="99"/>
      <c r="KOM298" s="99"/>
      <c r="KON298" s="99"/>
      <c r="KOO298" s="99"/>
      <c r="KOP298" s="99"/>
      <c r="KOQ298" s="99"/>
      <c r="KOR298" s="99"/>
      <c r="KOS298" s="99"/>
      <c r="KOT298" s="99"/>
      <c r="KOU298" s="99"/>
      <c r="KOV298" s="99"/>
      <c r="KOW298" s="99"/>
      <c r="KOX298" s="99"/>
      <c r="KOY298" s="99"/>
      <c r="KOZ298" s="99"/>
      <c r="KPA298" s="99"/>
      <c r="KPB298" s="99"/>
      <c r="KPC298" s="99"/>
      <c r="KPD298" s="99"/>
      <c r="KPE298" s="99"/>
      <c r="KPF298" s="99"/>
      <c r="KPG298" s="99"/>
      <c r="KPH298" s="99"/>
      <c r="KPI298" s="99"/>
      <c r="KPJ298" s="99"/>
      <c r="KPK298" s="99"/>
      <c r="KPL298" s="99"/>
      <c r="KPM298" s="99"/>
      <c r="KPN298" s="99"/>
      <c r="KPO298" s="99"/>
      <c r="KPP298" s="99"/>
      <c r="KPQ298" s="99"/>
      <c r="KPR298" s="99"/>
      <c r="KPS298" s="99"/>
      <c r="KPT298" s="99"/>
      <c r="KPU298" s="99"/>
      <c r="KPV298" s="99"/>
      <c r="KPW298" s="99"/>
      <c r="KPX298" s="99"/>
      <c r="KPY298" s="99"/>
      <c r="KPZ298" s="99"/>
      <c r="KQA298" s="99"/>
      <c r="KQB298" s="99"/>
      <c r="KQC298" s="99"/>
      <c r="KQD298" s="99"/>
      <c r="KQE298" s="99"/>
      <c r="KQF298" s="99"/>
      <c r="KQG298" s="99"/>
      <c r="KQH298" s="99"/>
      <c r="KQI298" s="99"/>
      <c r="KQJ298" s="99"/>
      <c r="KQK298" s="99"/>
      <c r="KQL298" s="99"/>
      <c r="KQM298" s="99"/>
      <c r="KQN298" s="99"/>
      <c r="KQO298" s="99"/>
      <c r="KQP298" s="99"/>
      <c r="KQQ298" s="99"/>
      <c r="KQR298" s="99"/>
      <c r="KQS298" s="99"/>
      <c r="KQT298" s="99"/>
      <c r="KQU298" s="99"/>
      <c r="KQV298" s="99"/>
      <c r="KQW298" s="99"/>
      <c r="KQX298" s="99"/>
      <c r="KQY298" s="99"/>
      <c r="KQZ298" s="99"/>
      <c r="KRA298" s="99"/>
      <c r="KRB298" s="99"/>
      <c r="KRC298" s="99"/>
      <c r="KRD298" s="99"/>
      <c r="KRE298" s="99"/>
      <c r="KRF298" s="99"/>
      <c r="KRG298" s="99"/>
      <c r="KRH298" s="99"/>
      <c r="KRI298" s="99"/>
      <c r="KRJ298" s="99"/>
      <c r="KRK298" s="99"/>
      <c r="KRL298" s="99"/>
      <c r="KRM298" s="99"/>
      <c r="KRN298" s="99"/>
      <c r="KRO298" s="99"/>
      <c r="KRP298" s="99"/>
      <c r="KRQ298" s="99"/>
      <c r="KRR298" s="99"/>
      <c r="KRS298" s="99"/>
      <c r="KRT298" s="99"/>
      <c r="KRU298" s="99"/>
      <c r="KRV298" s="99"/>
      <c r="KRW298" s="99"/>
      <c r="KRX298" s="99"/>
      <c r="KRY298" s="99"/>
      <c r="KRZ298" s="99"/>
      <c r="KSA298" s="99"/>
      <c r="KSB298" s="99"/>
      <c r="KSC298" s="99"/>
      <c r="KSD298" s="99"/>
      <c r="KSE298" s="99"/>
      <c r="KSF298" s="99"/>
      <c r="KSG298" s="99"/>
      <c r="KSH298" s="99"/>
      <c r="KSI298" s="99"/>
      <c r="KSJ298" s="99"/>
      <c r="KSK298" s="99"/>
      <c r="KSL298" s="99"/>
      <c r="KSM298" s="99"/>
      <c r="KSN298" s="99"/>
      <c r="KSO298" s="99"/>
      <c r="KSP298" s="99"/>
      <c r="KSQ298" s="99"/>
      <c r="KSR298" s="99"/>
      <c r="KSS298" s="99"/>
      <c r="KST298" s="99"/>
      <c r="KSU298" s="99"/>
      <c r="KSV298" s="99"/>
      <c r="KSW298" s="99"/>
      <c r="KSX298" s="99"/>
      <c r="KSY298" s="99"/>
      <c r="KSZ298" s="99"/>
      <c r="KTA298" s="99"/>
      <c r="KTB298" s="99"/>
      <c r="KTC298" s="99"/>
      <c r="KTD298" s="99"/>
      <c r="KTE298" s="99"/>
      <c r="KTF298" s="99"/>
      <c r="KTG298" s="99"/>
      <c r="KTH298" s="99"/>
      <c r="KTI298" s="99"/>
      <c r="KTJ298" s="99"/>
      <c r="KTK298" s="99"/>
      <c r="KTL298" s="99"/>
      <c r="KTM298" s="99"/>
      <c r="KTN298" s="99"/>
      <c r="KTO298" s="99"/>
      <c r="KTP298" s="99"/>
      <c r="KTQ298" s="99"/>
      <c r="KTR298" s="99"/>
      <c r="KTS298" s="99"/>
      <c r="KTT298" s="99"/>
      <c r="KTU298" s="99"/>
      <c r="KTV298" s="99"/>
      <c r="KTW298" s="99"/>
      <c r="KTX298" s="99"/>
      <c r="KTY298" s="99"/>
      <c r="KTZ298" s="99"/>
      <c r="KUA298" s="99"/>
      <c r="KUB298" s="99"/>
      <c r="KUC298" s="99"/>
      <c r="KUD298" s="99"/>
      <c r="KUE298" s="99"/>
      <c r="KUF298" s="99"/>
      <c r="KUG298" s="99"/>
      <c r="KUH298" s="99"/>
      <c r="KUI298" s="99"/>
      <c r="KUJ298" s="99"/>
      <c r="KUK298" s="99"/>
      <c r="KUL298" s="99"/>
      <c r="KUM298" s="99"/>
      <c r="KUN298" s="99"/>
      <c r="KUO298" s="99"/>
      <c r="KUP298" s="99"/>
      <c r="KUQ298" s="99"/>
      <c r="KUR298" s="99"/>
      <c r="KUS298" s="99"/>
      <c r="KUT298" s="99"/>
      <c r="KUU298" s="99"/>
      <c r="KUV298" s="99"/>
      <c r="KUW298" s="99"/>
      <c r="KUX298" s="99"/>
      <c r="KUY298" s="99"/>
      <c r="KUZ298" s="99"/>
      <c r="KVA298" s="99"/>
      <c r="KVB298" s="99"/>
      <c r="KVC298" s="99"/>
      <c r="KVD298" s="99"/>
      <c r="KVE298" s="99"/>
      <c r="KVF298" s="99"/>
      <c r="KVG298" s="99"/>
      <c r="KVH298" s="99"/>
      <c r="KVI298" s="99"/>
      <c r="KVJ298" s="99"/>
      <c r="KVK298" s="99"/>
      <c r="KVL298" s="99"/>
      <c r="KVM298" s="99"/>
      <c r="KVN298" s="99"/>
      <c r="KVO298" s="99"/>
      <c r="KVP298" s="99"/>
      <c r="KVQ298" s="99"/>
      <c r="KVR298" s="99"/>
      <c r="KVS298" s="99"/>
      <c r="KVT298" s="99"/>
      <c r="KVU298" s="99"/>
      <c r="KVV298" s="99"/>
      <c r="KVW298" s="99"/>
      <c r="KVX298" s="99"/>
      <c r="KVY298" s="99"/>
      <c r="KVZ298" s="99"/>
      <c r="KWA298" s="99"/>
      <c r="KWB298" s="99"/>
      <c r="KWC298" s="99"/>
      <c r="KWD298" s="99"/>
      <c r="KWE298" s="99"/>
      <c r="KWF298" s="99"/>
      <c r="KWG298" s="99"/>
      <c r="KWH298" s="99"/>
      <c r="KWI298" s="99"/>
      <c r="KWJ298" s="99"/>
      <c r="KWK298" s="99"/>
      <c r="KWL298" s="99"/>
      <c r="KWM298" s="99"/>
      <c r="KWN298" s="99"/>
      <c r="KWO298" s="99"/>
      <c r="KWP298" s="99"/>
      <c r="KWQ298" s="99"/>
      <c r="KWR298" s="99"/>
      <c r="KWS298" s="99"/>
      <c r="KWT298" s="99"/>
      <c r="KWU298" s="99"/>
      <c r="KWV298" s="99"/>
      <c r="KWW298" s="99"/>
      <c r="KWX298" s="99"/>
      <c r="KWY298" s="99"/>
      <c r="KWZ298" s="99"/>
      <c r="KXA298" s="99"/>
      <c r="KXB298" s="99"/>
      <c r="KXC298" s="99"/>
      <c r="KXD298" s="99"/>
      <c r="KXE298" s="99"/>
      <c r="KXF298" s="99"/>
      <c r="KXG298" s="99"/>
      <c r="KXH298" s="99"/>
      <c r="KXI298" s="99"/>
      <c r="KXJ298" s="99"/>
      <c r="KXK298" s="99"/>
      <c r="KXL298" s="99"/>
      <c r="KXM298" s="99"/>
      <c r="KXN298" s="99"/>
      <c r="KXO298" s="99"/>
      <c r="KXP298" s="99"/>
      <c r="KXQ298" s="99"/>
      <c r="KXR298" s="99"/>
      <c r="KXS298" s="99"/>
      <c r="KXT298" s="99"/>
      <c r="KXU298" s="99"/>
      <c r="KXV298" s="99"/>
      <c r="KXW298" s="99"/>
      <c r="KXX298" s="99"/>
      <c r="KXY298" s="99"/>
      <c r="KXZ298" s="99"/>
      <c r="KYA298" s="99"/>
      <c r="KYB298" s="99"/>
      <c r="KYC298" s="99"/>
      <c r="KYD298" s="99"/>
      <c r="KYE298" s="99"/>
      <c r="KYF298" s="99"/>
      <c r="KYG298" s="99"/>
      <c r="KYH298" s="99"/>
      <c r="KYI298" s="99"/>
      <c r="KYJ298" s="99"/>
      <c r="KYK298" s="99"/>
      <c r="KYL298" s="99"/>
      <c r="KYM298" s="99"/>
      <c r="KYN298" s="99"/>
      <c r="KYO298" s="99"/>
      <c r="KYP298" s="99"/>
      <c r="KYQ298" s="99"/>
      <c r="KYR298" s="99"/>
      <c r="KYS298" s="99"/>
      <c r="KYT298" s="99"/>
      <c r="KYU298" s="99"/>
      <c r="KYV298" s="99"/>
      <c r="KYW298" s="99"/>
      <c r="KYX298" s="99"/>
      <c r="KYY298" s="99"/>
      <c r="KYZ298" s="99"/>
      <c r="KZA298" s="99"/>
      <c r="KZB298" s="99"/>
      <c r="KZC298" s="99"/>
      <c r="KZD298" s="99"/>
      <c r="KZE298" s="99"/>
      <c r="KZF298" s="99"/>
      <c r="KZG298" s="99"/>
      <c r="KZH298" s="99"/>
      <c r="KZI298" s="99"/>
      <c r="KZJ298" s="99"/>
      <c r="KZK298" s="99"/>
      <c r="KZL298" s="99"/>
      <c r="KZM298" s="99"/>
      <c r="KZN298" s="99"/>
      <c r="KZO298" s="99"/>
      <c r="KZP298" s="99"/>
      <c r="KZQ298" s="99"/>
      <c r="KZR298" s="99"/>
      <c r="KZS298" s="99"/>
      <c r="KZT298" s="99"/>
      <c r="KZU298" s="99"/>
      <c r="KZV298" s="99"/>
      <c r="KZW298" s="99"/>
      <c r="KZX298" s="99"/>
      <c r="KZY298" s="99"/>
      <c r="KZZ298" s="99"/>
      <c r="LAA298" s="99"/>
      <c r="LAB298" s="99"/>
      <c r="LAC298" s="99"/>
      <c r="LAD298" s="99"/>
      <c r="LAE298" s="99"/>
      <c r="LAF298" s="99"/>
      <c r="LAG298" s="99"/>
      <c r="LAH298" s="99"/>
      <c r="LAI298" s="99"/>
      <c r="LAJ298" s="99"/>
      <c r="LAK298" s="99"/>
      <c r="LAL298" s="99"/>
      <c r="LAM298" s="99"/>
      <c r="LAN298" s="99"/>
      <c r="LAO298" s="99"/>
      <c r="LAP298" s="99"/>
      <c r="LAQ298" s="99"/>
      <c r="LAR298" s="99"/>
      <c r="LAS298" s="99"/>
      <c r="LAT298" s="99"/>
      <c r="LAU298" s="99"/>
      <c r="LAV298" s="99"/>
      <c r="LAW298" s="99"/>
      <c r="LAX298" s="99"/>
      <c r="LAY298" s="99"/>
      <c r="LAZ298" s="99"/>
      <c r="LBA298" s="99"/>
      <c r="LBB298" s="99"/>
      <c r="LBC298" s="99"/>
      <c r="LBD298" s="99"/>
      <c r="LBE298" s="99"/>
      <c r="LBF298" s="99"/>
      <c r="LBG298" s="99"/>
      <c r="LBH298" s="99"/>
      <c r="LBI298" s="99"/>
      <c r="LBJ298" s="99"/>
      <c r="LBK298" s="99"/>
      <c r="LBL298" s="99"/>
      <c r="LBM298" s="99"/>
      <c r="LBN298" s="99"/>
      <c r="LBO298" s="99"/>
      <c r="LBP298" s="99"/>
      <c r="LBQ298" s="99"/>
      <c r="LBR298" s="99"/>
      <c r="LBS298" s="99"/>
      <c r="LBT298" s="99"/>
      <c r="LBU298" s="99"/>
      <c r="LBV298" s="99"/>
      <c r="LBW298" s="99"/>
      <c r="LBX298" s="99"/>
      <c r="LBY298" s="99"/>
      <c r="LBZ298" s="99"/>
      <c r="LCA298" s="99"/>
      <c r="LCB298" s="99"/>
      <c r="LCC298" s="99"/>
      <c r="LCD298" s="99"/>
      <c r="LCE298" s="99"/>
      <c r="LCF298" s="99"/>
      <c r="LCG298" s="99"/>
      <c r="LCH298" s="99"/>
      <c r="LCI298" s="99"/>
      <c r="LCJ298" s="99"/>
      <c r="LCK298" s="99"/>
      <c r="LCL298" s="99"/>
      <c r="LCM298" s="99"/>
      <c r="LCN298" s="99"/>
      <c r="LCO298" s="99"/>
      <c r="LCP298" s="99"/>
      <c r="LCQ298" s="99"/>
      <c r="LCR298" s="99"/>
      <c r="LCS298" s="99"/>
      <c r="LCT298" s="99"/>
      <c r="LCU298" s="99"/>
      <c r="LCV298" s="99"/>
      <c r="LCW298" s="99"/>
      <c r="LCX298" s="99"/>
      <c r="LCY298" s="99"/>
      <c r="LCZ298" s="99"/>
      <c r="LDA298" s="99"/>
      <c r="LDB298" s="99"/>
      <c r="LDC298" s="99"/>
      <c r="LDD298" s="99"/>
      <c r="LDE298" s="99"/>
      <c r="LDF298" s="99"/>
      <c r="LDG298" s="99"/>
      <c r="LDH298" s="99"/>
      <c r="LDI298" s="99"/>
      <c r="LDJ298" s="99"/>
      <c r="LDK298" s="99"/>
      <c r="LDL298" s="99"/>
      <c r="LDM298" s="99"/>
      <c r="LDN298" s="99"/>
      <c r="LDO298" s="99"/>
      <c r="LDP298" s="99"/>
      <c r="LDQ298" s="99"/>
      <c r="LDR298" s="99"/>
      <c r="LDS298" s="99"/>
      <c r="LDT298" s="99"/>
      <c r="LDU298" s="99"/>
      <c r="LDV298" s="99"/>
      <c r="LDW298" s="99"/>
      <c r="LDX298" s="99"/>
      <c r="LDY298" s="99"/>
      <c r="LDZ298" s="99"/>
      <c r="LEA298" s="99"/>
      <c r="LEB298" s="99"/>
      <c r="LEC298" s="99"/>
      <c r="LED298" s="99"/>
      <c r="LEE298" s="99"/>
      <c r="LEF298" s="99"/>
      <c r="LEG298" s="99"/>
      <c r="LEH298" s="99"/>
      <c r="LEI298" s="99"/>
      <c r="LEJ298" s="99"/>
      <c r="LEK298" s="99"/>
      <c r="LEL298" s="99"/>
      <c r="LEM298" s="99"/>
      <c r="LEN298" s="99"/>
      <c r="LEO298" s="99"/>
      <c r="LEP298" s="99"/>
      <c r="LEQ298" s="99"/>
      <c r="LER298" s="99"/>
      <c r="LES298" s="99"/>
      <c r="LET298" s="99"/>
      <c r="LEU298" s="99"/>
      <c r="LEV298" s="99"/>
      <c r="LEW298" s="99"/>
      <c r="LEX298" s="99"/>
      <c r="LEY298" s="99"/>
      <c r="LEZ298" s="99"/>
      <c r="LFA298" s="99"/>
      <c r="LFB298" s="99"/>
      <c r="LFC298" s="99"/>
      <c r="LFD298" s="99"/>
      <c r="LFE298" s="99"/>
      <c r="LFF298" s="99"/>
      <c r="LFG298" s="99"/>
      <c r="LFH298" s="99"/>
      <c r="LFI298" s="99"/>
      <c r="LFJ298" s="99"/>
      <c r="LFK298" s="99"/>
      <c r="LFL298" s="99"/>
      <c r="LFM298" s="99"/>
      <c r="LFN298" s="99"/>
      <c r="LFO298" s="99"/>
      <c r="LFP298" s="99"/>
      <c r="LFQ298" s="99"/>
      <c r="LFR298" s="99"/>
      <c r="LFS298" s="99"/>
      <c r="LFT298" s="99"/>
      <c r="LFU298" s="99"/>
      <c r="LFV298" s="99"/>
      <c r="LFW298" s="99"/>
      <c r="LFX298" s="99"/>
      <c r="LFY298" s="99"/>
      <c r="LFZ298" s="99"/>
      <c r="LGA298" s="99"/>
      <c r="LGB298" s="99"/>
      <c r="LGC298" s="99"/>
      <c r="LGD298" s="99"/>
      <c r="LGE298" s="99"/>
      <c r="LGF298" s="99"/>
      <c r="LGG298" s="99"/>
      <c r="LGH298" s="99"/>
      <c r="LGI298" s="99"/>
      <c r="LGJ298" s="99"/>
      <c r="LGK298" s="99"/>
      <c r="LGL298" s="99"/>
      <c r="LGM298" s="99"/>
      <c r="LGN298" s="99"/>
      <c r="LGO298" s="99"/>
      <c r="LGP298" s="99"/>
      <c r="LGQ298" s="99"/>
      <c r="LGR298" s="99"/>
      <c r="LGS298" s="99"/>
      <c r="LGT298" s="99"/>
      <c r="LGU298" s="99"/>
      <c r="LGV298" s="99"/>
      <c r="LGW298" s="99"/>
      <c r="LGX298" s="99"/>
      <c r="LGY298" s="99"/>
      <c r="LGZ298" s="99"/>
      <c r="LHA298" s="99"/>
      <c r="LHB298" s="99"/>
      <c r="LHC298" s="99"/>
      <c r="LHD298" s="99"/>
      <c r="LHE298" s="99"/>
      <c r="LHF298" s="99"/>
      <c r="LHG298" s="99"/>
      <c r="LHH298" s="99"/>
      <c r="LHI298" s="99"/>
      <c r="LHJ298" s="99"/>
      <c r="LHK298" s="99"/>
      <c r="LHL298" s="99"/>
      <c r="LHM298" s="99"/>
      <c r="LHN298" s="99"/>
      <c r="LHO298" s="99"/>
      <c r="LHP298" s="99"/>
      <c r="LHQ298" s="99"/>
      <c r="LHR298" s="99"/>
      <c r="LHS298" s="99"/>
      <c r="LHT298" s="99"/>
      <c r="LHU298" s="99"/>
      <c r="LHV298" s="99"/>
      <c r="LHW298" s="99"/>
      <c r="LHX298" s="99"/>
      <c r="LHY298" s="99"/>
      <c r="LHZ298" s="99"/>
      <c r="LIA298" s="99"/>
      <c r="LIB298" s="99"/>
      <c r="LIC298" s="99"/>
      <c r="LID298" s="99"/>
      <c r="LIE298" s="99"/>
      <c r="LIF298" s="99"/>
      <c r="LIG298" s="99"/>
      <c r="LIH298" s="99"/>
      <c r="LII298" s="99"/>
      <c r="LIJ298" s="99"/>
      <c r="LIK298" s="99"/>
      <c r="LIL298" s="99"/>
      <c r="LIM298" s="99"/>
      <c r="LIN298" s="99"/>
      <c r="LIO298" s="99"/>
      <c r="LIP298" s="99"/>
      <c r="LIQ298" s="99"/>
      <c r="LIR298" s="99"/>
      <c r="LIS298" s="99"/>
      <c r="LIT298" s="99"/>
      <c r="LIU298" s="99"/>
      <c r="LIV298" s="99"/>
      <c r="LIW298" s="99"/>
      <c r="LIX298" s="99"/>
      <c r="LIY298" s="99"/>
      <c r="LIZ298" s="99"/>
      <c r="LJA298" s="99"/>
      <c r="LJB298" s="99"/>
      <c r="LJC298" s="99"/>
      <c r="LJD298" s="99"/>
      <c r="LJE298" s="99"/>
      <c r="LJF298" s="99"/>
      <c r="LJG298" s="99"/>
      <c r="LJH298" s="99"/>
      <c r="LJI298" s="99"/>
      <c r="LJJ298" s="99"/>
      <c r="LJK298" s="99"/>
      <c r="LJL298" s="99"/>
      <c r="LJM298" s="99"/>
      <c r="LJN298" s="99"/>
      <c r="LJO298" s="99"/>
      <c r="LJP298" s="99"/>
      <c r="LJQ298" s="99"/>
      <c r="LJR298" s="99"/>
      <c r="LJS298" s="99"/>
      <c r="LJT298" s="99"/>
      <c r="LJU298" s="99"/>
      <c r="LJV298" s="99"/>
      <c r="LJW298" s="99"/>
      <c r="LJX298" s="99"/>
      <c r="LJY298" s="99"/>
      <c r="LJZ298" s="99"/>
      <c r="LKA298" s="99"/>
      <c r="LKB298" s="99"/>
      <c r="LKC298" s="99"/>
      <c r="LKD298" s="99"/>
      <c r="LKE298" s="99"/>
      <c r="LKF298" s="99"/>
      <c r="LKG298" s="99"/>
      <c r="LKH298" s="99"/>
      <c r="LKI298" s="99"/>
      <c r="LKJ298" s="99"/>
      <c r="LKK298" s="99"/>
      <c r="LKL298" s="99"/>
      <c r="LKM298" s="99"/>
      <c r="LKN298" s="99"/>
      <c r="LKO298" s="99"/>
      <c r="LKP298" s="99"/>
      <c r="LKQ298" s="99"/>
      <c r="LKR298" s="99"/>
      <c r="LKS298" s="99"/>
      <c r="LKT298" s="99"/>
      <c r="LKU298" s="99"/>
      <c r="LKV298" s="99"/>
      <c r="LKW298" s="99"/>
      <c r="LKX298" s="99"/>
      <c r="LKY298" s="99"/>
      <c r="LKZ298" s="99"/>
      <c r="LLA298" s="99"/>
      <c r="LLB298" s="99"/>
      <c r="LLC298" s="99"/>
      <c r="LLD298" s="99"/>
      <c r="LLE298" s="99"/>
      <c r="LLF298" s="99"/>
      <c r="LLG298" s="99"/>
      <c r="LLH298" s="99"/>
      <c r="LLI298" s="99"/>
      <c r="LLJ298" s="99"/>
      <c r="LLK298" s="99"/>
      <c r="LLL298" s="99"/>
      <c r="LLM298" s="99"/>
      <c r="LLN298" s="99"/>
      <c r="LLO298" s="99"/>
      <c r="LLP298" s="99"/>
      <c r="LLQ298" s="99"/>
      <c r="LLR298" s="99"/>
      <c r="LLS298" s="99"/>
      <c r="LLT298" s="99"/>
      <c r="LLU298" s="99"/>
      <c r="LLV298" s="99"/>
      <c r="LLW298" s="99"/>
      <c r="LLX298" s="99"/>
      <c r="LLY298" s="99"/>
      <c r="LLZ298" s="99"/>
      <c r="LMA298" s="99"/>
      <c r="LMB298" s="99"/>
      <c r="LMC298" s="99"/>
      <c r="LMD298" s="99"/>
      <c r="LME298" s="99"/>
      <c r="LMF298" s="99"/>
      <c r="LMG298" s="99"/>
      <c r="LMH298" s="99"/>
      <c r="LMI298" s="99"/>
      <c r="LMJ298" s="99"/>
      <c r="LMK298" s="99"/>
      <c r="LML298" s="99"/>
      <c r="LMM298" s="99"/>
      <c r="LMN298" s="99"/>
      <c r="LMO298" s="99"/>
      <c r="LMP298" s="99"/>
      <c r="LMQ298" s="99"/>
      <c r="LMR298" s="99"/>
      <c r="LMS298" s="99"/>
      <c r="LMT298" s="99"/>
      <c r="LMU298" s="99"/>
      <c r="LMV298" s="99"/>
      <c r="LMW298" s="99"/>
      <c r="LMX298" s="99"/>
      <c r="LMY298" s="99"/>
      <c r="LMZ298" s="99"/>
      <c r="LNA298" s="99"/>
      <c r="LNB298" s="99"/>
      <c r="LNC298" s="99"/>
      <c r="LND298" s="99"/>
      <c r="LNE298" s="99"/>
      <c r="LNF298" s="99"/>
      <c r="LNG298" s="99"/>
      <c r="LNH298" s="99"/>
      <c r="LNI298" s="99"/>
      <c r="LNJ298" s="99"/>
      <c r="LNK298" s="99"/>
      <c r="LNL298" s="99"/>
      <c r="LNM298" s="99"/>
      <c r="LNN298" s="99"/>
      <c r="LNO298" s="99"/>
      <c r="LNP298" s="99"/>
      <c r="LNQ298" s="99"/>
      <c r="LNR298" s="99"/>
      <c r="LNS298" s="99"/>
      <c r="LNT298" s="99"/>
      <c r="LNU298" s="99"/>
      <c r="LNV298" s="99"/>
      <c r="LNW298" s="99"/>
      <c r="LNX298" s="99"/>
      <c r="LNY298" s="99"/>
      <c r="LNZ298" s="99"/>
      <c r="LOA298" s="99"/>
      <c r="LOB298" s="99"/>
      <c r="LOC298" s="99"/>
      <c r="LOD298" s="99"/>
      <c r="LOE298" s="99"/>
      <c r="LOF298" s="99"/>
      <c r="LOG298" s="99"/>
      <c r="LOH298" s="99"/>
      <c r="LOI298" s="99"/>
      <c r="LOJ298" s="99"/>
      <c r="LOK298" s="99"/>
      <c r="LOL298" s="99"/>
      <c r="LOM298" s="99"/>
      <c r="LON298" s="99"/>
      <c r="LOO298" s="99"/>
      <c r="LOP298" s="99"/>
      <c r="LOQ298" s="99"/>
      <c r="LOR298" s="99"/>
      <c r="LOS298" s="99"/>
      <c r="LOT298" s="99"/>
      <c r="LOU298" s="99"/>
      <c r="LOV298" s="99"/>
      <c r="LOW298" s="99"/>
      <c r="LOX298" s="99"/>
      <c r="LOY298" s="99"/>
      <c r="LOZ298" s="99"/>
      <c r="LPA298" s="99"/>
      <c r="LPB298" s="99"/>
      <c r="LPC298" s="99"/>
      <c r="LPD298" s="99"/>
      <c r="LPE298" s="99"/>
      <c r="LPF298" s="99"/>
      <c r="LPG298" s="99"/>
      <c r="LPH298" s="99"/>
      <c r="LPI298" s="99"/>
      <c r="LPJ298" s="99"/>
      <c r="LPK298" s="99"/>
      <c r="LPL298" s="99"/>
      <c r="LPM298" s="99"/>
      <c r="LPN298" s="99"/>
      <c r="LPO298" s="99"/>
      <c r="LPP298" s="99"/>
      <c r="LPQ298" s="99"/>
      <c r="LPR298" s="99"/>
      <c r="LPS298" s="99"/>
      <c r="LPT298" s="99"/>
      <c r="LPU298" s="99"/>
      <c r="LPV298" s="99"/>
      <c r="LPW298" s="99"/>
      <c r="LPX298" s="99"/>
      <c r="LPY298" s="99"/>
      <c r="LPZ298" s="99"/>
      <c r="LQA298" s="99"/>
      <c r="LQB298" s="99"/>
      <c r="LQC298" s="99"/>
      <c r="LQD298" s="99"/>
      <c r="LQE298" s="99"/>
      <c r="LQF298" s="99"/>
      <c r="LQG298" s="99"/>
      <c r="LQH298" s="99"/>
      <c r="LQI298" s="99"/>
      <c r="LQJ298" s="99"/>
      <c r="LQK298" s="99"/>
      <c r="LQL298" s="99"/>
      <c r="LQM298" s="99"/>
      <c r="LQN298" s="99"/>
      <c r="LQO298" s="99"/>
      <c r="LQP298" s="99"/>
      <c r="LQQ298" s="99"/>
      <c r="LQR298" s="99"/>
      <c r="LQS298" s="99"/>
      <c r="LQT298" s="99"/>
      <c r="LQU298" s="99"/>
      <c r="LQV298" s="99"/>
      <c r="LQW298" s="99"/>
      <c r="LQX298" s="99"/>
      <c r="LQY298" s="99"/>
      <c r="LQZ298" s="99"/>
      <c r="LRA298" s="99"/>
      <c r="LRB298" s="99"/>
      <c r="LRC298" s="99"/>
      <c r="LRD298" s="99"/>
      <c r="LRE298" s="99"/>
      <c r="LRF298" s="99"/>
      <c r="LRG298" s="99"/>
      <c r="LRH298" s="99"/>
      <c r="LRI298" s="99"/>
      <c r="LRJ298" s="99"/>
      <c r="LRK298" s="99"/>
      <c r="LRL298" s="99"/>
      <c r="LRM298" s="99"/>
      <c r="LRN298" s="99"/>
      <c r="LRO298" s="99"/>
      <c r="LRP298" s="99"/>
      <c r="LRQ298" s="99"/>
      <c r="LRR298" s="99"/>
      <c r="LRS298" s="99"/>
      <c r="LRT298" s="99"/>
      <c r="LRU298" s="99"/>
      <c r="LRV298" s="99"/>
      <c r="LRW298" s="99"/>
      <c r="LRX298" s="99"/>
      <c r="LRY298" s="99"/>
      <c r="LRZ298" s="99"/>
      <c r="LSA298" s="99"/>
      <c r="LSB298" s="99"/>
      <c r="LSC298" s="99"/>
      <c r="LSD298" s="99"/>
      <c r="LSE298" s="99"/>
      <c r="LSF298" s="99"/>
      <c r="LSG298" s="99"/>
      <c r="LSH298" s="99"/>
      <c r="LSI298" s="99"/>
      <c r="LSJ298" s="99"/>
      <c r="LSK298" s="99"/>
      <c r="LSL298" s="99"/>
      <c r="LSM298" s="99"/>
      <c r="LSN298" s="99"/>
      <c r="LSO298" s="99"/>
      <c r="LSP298" s="99"/>
      <c r="LSQ298" s="99"/>
      <c r="LSR298" s="99"/>
      <c r="LSS298" s="99"/>
      <c r="LST298" s="99"/>
      <c r="LSU298" s="99"/>
      <c r="LSV298" s="99"/>
      <c r="LSW298" s="99"/>
      <c r="LSX298" s="99"/>
      <c r="LSY298" s="99"/>
      <c r="LSZ298" s="99"/>
      <c r="LTA298" s="99"/>
      <c r="LTB298" s="99"/>
      <c r="LTC298" s="99"/>
      <c r="LTD298" s="99"/>
      <c r="LTE298" s="99"/>
      <c r="LTF298" s="99"/>
      <c r="LTG298" s="99"/>
      <c r="LTH298" s="99"/>
      <c r="LTI298" s="99"/>
      <c r="LTJ298" s="99"/>
      <c r="LTK298" s="99"/>
      <c r="LTL298" s="99"/>
      <c r="LTM298" s="99"/>
      <c r="LTN298" s="99"/>
      <c r="LTO298" s="99"/>
      <c r="LTP298" s="99"/>
      <c r="LTQ298" s="99"/>
      <c r="LTR298" s="99"/>
      <c r="LTS298" s="99"/>
      <c r="LTT298" s="99"/>
      <c r="LTU298" s="99"/>
      <c r="LTV298" s="99"/>
      <c r="LTW298" s="99"/>
      <c r="LTX298" s="99"/>
      <c r="LTY298" s="99"/>
      <c r="LTZ298" s="99"/>
      <c r="LUA298" s="99"/>
      <c r="LUB298" s="99"/>
      <c r="LUC298" s="99"/>
      <c r="LUD298" s="99"/>
      <c r="LUE298" s="99"/>
      <c r="LUF298" s="99"/>
      <c r="LUG298" s="99"/>
      <c r="LUH298" s="99"/>
      <c r="LUI298" s="99"/>
      <c r="LUJ298" s="99"/>
      <c r="LUK298" s="99"/>
      <c r="LUL298" s="99"/>
      <c r="LUM298" s="99"/>
      <c r="LUN298" s="99"/>
      <c r="LUO298" s="99"/>
      <c r="LUP298" s="99"/>
      <c r="LUQ298" s="99"/>
      <c r="LUR298" s="99"/>
      <c r="LUS298" s="99"/>
      <c r="LUT298" s="99"/>
      <c r="LUU298" s="99"/>
      <c r="LUV298" s="99"/>
      <c r="LUW298" s="99"/>
      <c r="LUX298" s="99"/>
      <c r="LUY298" s="99"/>
      <c r="LUZ298" s="99"/>
      <c r="LVA298" s="99"/>
      <c r="LVB298" s="99"/>
      <c r="LVC298" s="99"/>
      <c r="LVD298" s="99"/>
      <c r="LVE298" s="99"/>
      <c r="LVF298" s="99"/>
      <c r="LVG298" s="99"/>
      <c r="LVH298" s="99"/>
      <c r="LVI298" s="99"/>
      <c r="LVJ298" s="99"/>
      <c r="LVK298" s="99"/>
      <c r="LVL298" s="99"/>
      <c r="LVM298" s="99"/>
      <c r="LVN298" s="99"/>
      <c r="LVO298" s="99"/>
      <c r="LVP298" s="99"/>
      <c r="LVQ298" s="99"/>
      <c r="LVR298" s="99"/>
      <c r="LVS298" s="99"/>
      <c r="LVT298" s="99"/>
      <c r="LVU298" s="99"/>
      <c r="LVV298" s="99"/>
      <c r="LVW298" s="99"/>
      <c r="LVX298" s="99"/>
      <c r="LVY298" s="99"/>
      <c r="LVZ298" s="99"/>
      <c r="LWA298" s="99"/>
      <c r="LWB298" s="99"/>
      <c r="LWC298" s="99"/>
      <c r="LWD298" s="99"/>
      <c r="LWE298" s="99"/>
      <c r="LWF298" s="99"/>
      <c r="LWG298" s="99"/>
      <c r="LWH298" s="99"/>
      <c r="LWI298" s="99"/>
      <c r="LWJ298" s="99"/>
      <c r="LWK298" s="99"/>
      <c r="LWL298" s="99"/>
      <c r="LWM298" s="99"/>
      <c r="LWN298" s="99"/>
      <c r="LWO298" s="99"/>
      <c r="LWP298" s="99"/>
      <c r="LWQ298" s="99"/>
      <c r="LWR298" s="99"/>
      <c r="LWS298" s="99"/>
      <c r="LWT298" s="99"/>
      <c r="LWU298" s="99"/>
      <c r="LWV298" s="99"/>
      <c r="LWW298" s="99"/>
      <c r="LWX298" s="99"/>
      <c r="LWY298" s="99"/>
      <c r="LWZ298" s="99"/>
      <c r="LXA298" s="99"/>
      <c r="LXB298" s="99"/>
      <c r="LXC298" s="99"/>
      <c r="LXD298" s="99"/>
      <c r="LXE298" s="99"/>
      <c r="LXF298" s="99"/>
      <c r="LXG298" s="99"/>
      <c r="LXH298" s="99"/>
      <c r="LXI298" s="99"/>
      <c r="LXJ298" s="99"/>
      <c r="LXK298" s="99"/>
      <c r="LXL298" s="99"/>
      <c r="LXM298" s="99"/>
      <c r="LXN298" s="99"/>
      <c r="LXO298" s="99"/>
      <c r="LXP298" s="99"/>
      <c r="LXQ298" s="99"/>
      <c r="LXR298" s="99"/>
      <c r="LXS298" s="99"/>
      <c r="LXT298" s="99"/>
      <c r="LXU298" s="99"/>
      <c r="LXV298" s="99"/>
      <c r="LXW298" s="99"/>
      <c r="LXX298" s="99"/>
      <c r="LXY298" s="99"/>
      <c r="LXZ298" s="99"/>
      <c r="LYA298" s="99"/>
      <c r="LYB298" s="99"/>
      <c r="LYC298" s="99"/>
      <c r="LYD298" s="99"/>
      <c r="LYE298" s="99"/>
      <c r="LYF298" s="99"/>
      <c r="LYG298" s="99"/>
      <c r="LYH298" s="99"/>
      <c r="LYI298" s="99"/>
      <c r="LYJ298" s="99"/>
      <c r="LYK298" s="99"/>
      <c r="LYL298" s="99"/>
      <c r="LYM298" s="99"/>
      <c r="LYN298" s="99"/>
      <c r="LYO298" s="99"/>
      <c r="LYP298" s="99"/>
      <c r="LYQ298" s="99"/>
      <c r="LYR298" s="99"/>
      <c r="LYS298" s="99"/>
      <c r="LYT298" s="99"/>
      <c r="LYU298" s="99"/>
      <c r="LYV298" s="99"/>
      <c r="LYW298" s="99"/>
      <c r="LYX298" s="99"/>
      <c r="LYY298" s="99"/>
      <c r="LYZ298" s="99"/>
      <c r="LZA298" s="99"/>
      <c r="LZB298" s="99"/>
      <c r="LZC298" s="99"/>
      <c r="LZD298" s="99"/>
      <c r="LZE298" s="99"/>
      <c r="LZF298" s="99"/>
      <c r="LZG298" s="99"/>
      <c r="LZH298" s="99"/>
      <c r="LZI298" s="99"/>
      <c r="LZJ298" s="99"/>
      <c r="LZK298" s="99"/>
      <c r="LZL298" s="99"/>
      <c r="LZM298" s="99"/>
      <c r="LZN298" s="99"/>
      <c r="LZO298" s="99"/>
      <c r="LZP298" s="99"/>
      <c r="LZQ298" s="99"/>
      <c r="LZR298" s="99"/>
      <c r="LZS298" s="99"/>
      <c r="LZT298" s="99"/>
      <c r="LZU298" s="99"/>
      <c r="LZV298" s="99"/>
      <c r="LZW298" s="99"/>
      <c r="LZX298" s="99"/>
      <c r="LZY298" s="99"/>
      <c r="LZZ298" s="99"/>
      <c r="MAA298" s="99"/>
      <c r="MAB298" s="99"/>
      <c r="MAC298" s="99"/>
      <c r="MAD298" s="99"/>
      <c r="MAE298" s="99"/>
      <c r="MAF298" s="99"/>
      <c r="MAG298" s="99"/>
      <c r="MAH298" s="99"/>
      <c r="MAI298" s="99"/>
      <c r="MAJ298" s="99"/>
      <c r="MAK298" s="99"/>
      <c r="MAL298" s="99"/>
      <c r="MAM298" s="99"/>
      <c r="MAN298" s="99"/>
      <c r="MAO298" s="99"/>
      <c r="MAP298" s="99"/>
      <c r="MAQ298" s="99"/>
      <c r="MAR298" s="99"/>
      <c r="MAS298" s="99"/>
      <c r="MAT298" s="99"/>
      <c r="MAU298" s="99"/>
      <c r="MAV298" s="99"/>
      <c r="MAW298" s="99"/>
      <c r="MAX298" s="99"/>
      <c r="MAY298" s="99"/>
      <c r="MAZ298" s="99"/>
      <c r="MBA298" s="99"/>
      <c r="MBB298" s="99"/>
      <c r="MBC298" s="99"/>
      <c r="MBD298" s="99"/>
      <c r="MBE298" s="99"/>
      <c r="MBF298" s="99"/>
      <c r="MBG298" s="99"/>
      <c r="MBH298" s="99"/>
      <c r="MBI298" s="99"/>
      <c r="MBJ298" s="99"/>
      <c r="MBK298" s="99"/>
      <c r="MBL298" s="99"/>
      <c r="MBM298" s="99"/>
      <c r="MBN298" s="99"/>
      <c r="MBO298" s="99"/>
      <c r="MBP298" s="99"/>
      <c r="MBQ298" s="99"/>
      <c r="MBR298" s="99"/>
      <c r="MBS298" s="99"/>
      <c r="MBT298" s="99"/>
      <c r="MBU298" s="99"/>
      <c r="MBV298" s="99"/>
      <c r="MBW298" s="99"/>
      <c r="MBX298" s="99"/>
      <c r="MBY298" s="99"/>
      <c r="MBZ298" s="99"/>
      <c r="MCA298" s="99"/>
      <c r="MCB298" s="99"/>
      <c r="MCC298" s="99"/>
      <c r="MCD298" s="99"/>
      <c r="MCE298" s="99"/>
      <c r="MCF298" s="99"/>
      <c r="MCG298" s="99"/>
      <c r="MCH298" s="99"/>
      <c r="MCI298" s="99"/>
      <c r="MCJ298" s="99"/>
      <c r="MCK298" s="99"/>
      <c r="MCL298" s="99"/>
      <c r="MCM298" s="99"/>
      <c r="MCN298" s="99"/>
      <c r="MCO298" s="99"/>
      <c r="MCP298" s="99"/>
      <c r="MCQ298" s="99"/>
      <c r="MCR298" s="99"/>
      <c r="MCS298" s="99"/>
      <c r="MCT298" s="99"/>
      <c r="MCU298" s="99"/>
      <c r="MCV298" s="99"/>
      <c r="MCW298" s="99"/>
      <c r="MCX298" s="99"/>
      <c r="MCY298" s="99"/>
      <c r="MCZ298" s="99"/>
      <c r="MDA298" s="99"/>
      <c r="MDB298" s="99"/>
      <c r="MDC298" s="99"/>
      <c r="MDD298" s="99"/>
      <c r="MDE298" s="99"/>
      <c r="MDF298" s="99"/>
      <c r="MDG298" s="99"/>
      <c r="MDH298" s="99"/>
      <c r="MDI298" s="99"/>
      <c r="MDJ298" s="99"/>
      <c r="MDK298" s="99"/>
      <c r="MDL298" s="99"/>
      <c r="MDM298" s="99"/>
      <c r="MDN298" s="99"/>
      <c r="MDO298" s="99"/>
      <c r="MDP298" s="99"/>
      <c r="MDQ298" s="99"/>
      <c r="MDR298" s="99"/>
      <c r="MDS298" s="99"/>
      <c r="MDT298" s="99"/>
      <c r="MDU298" s="99"/>
      <c r="MDV298" s="99"/>
      <c r="MDW298" s="99"/>
      <c r="MDX298" s="99"/>
      <c r="MDY298" s="99"/>
      <c r="MDZ298" s="99"/>
      <c r="MEA298" s="99"/>
      <c r="MEB298" s="99"/>
      <c r="MEC298" s="99"/>
      <c r="MED298" s="99"/>
      <c r="MEE298" s="99"/>
      <c r="MEF298" s="99"/>
      <c r="MEG298" s="99"/>
      <c r="MEH298" s="99"/>
      <c r="MEI298" s="99"/>
      <c r="MEJ298" s="99"/>
      <c r="MEK298" s="99"/>
      <c r="MEL298" s="99"/>
      <c r="MEM298" s="99"/>
      <c r="MEN298" s="99"/>
      <c r="MEO298" s="99"/>
      <c r="MEP298" s="99"/>
      <c r="MEQ298" s="99"/>
      <c r="MER298" s="99"/>
      <c r="MES298" s="99"/>
      <c r="MET298" s="99"/>
      <c r="MEU298" s="99"/>
      <c r="MEV298" s="99"/>
      <c r="MEW298" s="99"/>
      <c r="MEX298" s="99"/>
      <c r="MEY298" s="99"/>
      <c r="MEZ298" s="99"/>
      <c r="MFA298" s="99"/>
      <c r="MFB298" s="99"/>
      <c r="MFC298" s="99"/>
      <c r="MFD298" s="99"/>
      <c r="MFE298" s="99"/>
      <c r="MFF298" s="99"/>
      <c r="MFG298" s="99"/>
      <c r="MFH298" s="99"/>
      <c r="MFI298" s="99"/>
      <c r="MFJ298" s="99"/>
      <c r="MFK298" s="99"/>
      <c r="MFL298" s="99"/>
      <c r="MFM298" s="99"/>
      <c r="MFN298" s="99"/>
      <c r="MFO298" s="99"/>
      <c r="MFP298" s="99"/>
      <c r="MFQ298" s="99"/>
      <c r="MFR298" s="99"/>
      <c r="MFS298" s="99"/>
      <c r="MFT298" s="99"/>
      <c r="MFU298" s="99"/>
      <c r="MFV298" s="99"/>
      <c r="MFW298" s="99"/>
      <c r="MFX298" s="99"/>
      <c r="MFY298" s="99"/>
      <c r="MFZ298" s="99"/>
      <c r="MGA298" s="99"/>
      <c r="MGB298" s="99"/>
      <c r="MGC298" s="99"/>
      <c r="MGD298" s="99"/>
      <c r="MGE298" s="99"/>
      <c r="MGF298" s="99"/>
      <c r="MGG298" s="99"/>
      <c r="MGH298" s="99"/>
      <c r="MGI298" s="99"/>
      <c r="MGJ298" s="99"/>
      <c r="MGK298" s="99"/>
      <c r="MGL298" s="99"/>
      <c r="MGM298" s="99"/>
      <c r="MGN298" s="99"/>
      <c r="MGO298" s="99"/>
      <c r="MGP298" s="99"/>
      <c r="MGQ298" s="99"/>
      <c r="MGR298" s="99"/>
      <c r="MGS298" s="99"/>
      <c r="MGT298" s="99"/>
      <c r="MGU298" s="99"/>
      <c r="MGV298" s="99"/>
      <c r="MGW298" s="99"/>
      <c r="MGX298" s="99"/>
      <c r="MGY298" s="99"/>
      <c r="MGZ298" s="99"/>
      <c r="MHA298" s="99"/>
      <c r="MHB298" s="99"/>
      <c r="MHC298" s="99"/>
      <c r="MHD298" s="99"/>
      <c r="MHE298" s="99"/>
      <c r="MHF298" s="99"/>
      <c r="MHG298" s="99"/>
      <c r="MHH298" s="99"/>
      <c r="MHI298" s="99"/>
      <c r="MHJ298" s="99"/>
      <c r="MHK298" s="99"/>
      <c r="MHL298" s="99"/>
      <c r="MHM298" s="99"/>
      <c r="MHN298" s="99"/>
      <c r="MHO298" s="99"/>
      <c r="MHP298" s="99"/>
      <c r="MHQ298" s="99"/>
      <c r="MHR298" s="99"/>
      <c r="MHS298" s="99"/>
      <c r="MHT298" s="99"/>
      <c r="MHU298" s="99"/>
      <c r="MHV298" s="99"/>
      <c r="MHW298" s="99"/>
      <c r="MHX298" s="99"/>
      <c r="MHY298" s="99"/>
      <c r="MHZ298" s="99"/>
      <c r="MIA298" s="99"/>
      <c r="MIB298" s="99"/>
      <c r="MIC298" s="99"/>
      <c r="MID298" s="99"/>
      <c r="MIE298" s="99"/>
      <c r="MIF298" s="99"/>
      <c r="MIG298" s="99"/>
      <c r="MIH298" s="99"/>
      <c r="MII298" s="99"/>
      <c r="MIJ298" s="99"/>
      <c r="MIK298" s="99"/>
      <c r="MIL298" s="99"/>
      <c r="MIM298" s="99"/>
      <c r="MIN298" s="99"/>
      <c r="MIO298" s="99"/>
      <c r="MIP298" s="99"/>
      <c r="MIQ298" s="99"/>
      <c r="MIR298" s="99"/>
      <c r="MIS298" s="99"/>
      <c r="MIT298" s="99"/>
      <c r="MIU298" s="99"/>
      <c r="MIV298" s="99"/>
      <c r="MIW298" s="99"/>
      <c r="MIX298" s="99"/>
      <c r="MIY298" s="99"/>
      <c r="MIZ298" s="99"/>
      <c r="MJA298" s="99"/>
      <c r="MJB298" s="99"/>
      <c r="MJC298" s="99"/>
      <c r="MJD298" s="99"/>
      <c r="MJE298" s="99"/>
      <c r="MJF298" s="99"/>
      <c r="MJG298" s="99"/>
      <c r="MJH298" s="99"/>
      <c r="MJI298" s="99"/>
      <c r="MJJ298" s="99"/>
      <c r="MJK298" s="99"/>
      <c r="MJL298" s="99"/>
      <c r="MJM298" s="99"/>
      <c r="MJN298" s="99"/>
      <c r="MJO298" s="99"/>
      <c r="MJP298" s="99"/>
      <c r="MJQ298" s="99"/>
      <c r="MJR298" s="99"/>
      <c r="MJS298" s="99"/>
      <c r="MJT298" s="99"/>
      <c r="MJU298" s="99"/>
      <c r="MJV298" s="99"/>
      <c r="MJW298" s="99"/>
      <c r="MJX298" s="99"/>
      <c r="MJY298" s="99"/>
      <c r="MJZ298" s="99"/>
      <c r="MKA298" s="99"/>
      <c r="MKB298" s="99"/>
      <c r="MKC298" s="99"/>
      <c r="MKD298" s="99"/>
      <c r="MKE298" s="99"/>
      <c r="MKF298" s="99"/>
      <c r="MKG298" s="99"/>
      <c r="MKH298" s="99"/>
      <c r="MKI298" s="99"/>
      <c r="MKJ298" s="99"/>
      <c r="MKK298" s="99"/>
      <c r="MKL298" s="99"/>
      <c r="MKM298" s="99"/>
      <c r="MKN298" s="99"/>
      <c r="MKO298" s="99"/>
      <c r="MKP298" s="99"/>
      <c r="MKQ298" s="99"/>
      <c r="MKR298" s="99"/>
      <c r="MKS298" s="99"/>
      <c r="MKT298" s="99"/>
      <c r="MKU298" s="99"/>
      <c r="MKV298" s="99"/>
      <c r="MKW298" s="99"/>
      <c r="MKX298" s="99"/>
      <c r="MKY298" s="99"/>
      <c r="MKZ298" s="99"/>
      <c r="MLA298" s="99"/>
      <c r="MLB298" s="99"/>
      <c r="MLC298" s="99"/>
      <c r="MLD298" s="99"/>
      <c r="MLE298" s="99"/>
      <c r="MLF298" s="99"/>
      <c r="MLG298" s="99"/>
      <c r="MLH298" s="99"/>
      <c r="MLI298" s="99"/>
      <c r="MLJ298" s="99"/>
      <c r="MLK298" s="99"/>
      <c r="MLL298" s="99"/>
      <c r="MLM298" s="99"/>
      <c r="MLN298" s="99"/>
      <c r="MLO298" s="99"/>
      <c r="MLP298" s="99"/>
      <c r="MLQ298" s="99"/>
      <c r="MLR298" s="99"/>
      <c r="MLS298" s="99"/>
      <c r="MLT298" s="99"/>
      <c r="MLU298" s="99"/>
      <c r="MLV298" s="99"/>
      <c r="MLW298" s="99"/>
      <c r="MLX298" s="99"/>
      <c r="MLY298" s="99"/>
      <c r="MLZ298" s="99"/>
      <c r="MMA298" s="99"/>
      <c r="MMB298" s="99"/>
      <c r="MMC298" s="99"/>
      <c r="MMD298" s="99"/>
      <c r="MME298" s="99"/>
      <c r="MMF298" s="99"/>
      <c r="MMG298" s="99"/>
      <c r="MMH298" s="99"/>
      <c r="MMI298" s="99"/>
      <c r="MMJ298" s="99"/>
      <c r="MMK298" s="99"/>
      <c r="MML298" s="99"/>
      <c r="MMM298" s="99"/>
      <c r="MMN298" s="99"/>
      <c r="MMO298" s="99"/>
      <c r="MMP298" s="99"/>
      <c r="MMQ298" s="99"/>
      <c r="MMR298" s="99"/>
      <c r="MMS298" s="99"/>
      <c r="MMT298" s="99"/>
      <c r="MMU298" s="99"/>
      <c r="MMV298" s="99"/>
      <c r="MMW298" s="99"/>
      <c r="MMX298" s="99"/>
      <c r="MMY298" s="99"/>
      <c r="MMZ298" s="99"/>
      <c r="MNA298" s="99"/>
      <c r="MNB298" s="99"/>
      <c r="MNC298" s="99"/>
      <c r="MND298" s="99"/>
      <c r="MNE298" s="99"/>
      <c r="MNF298" s="99"/>
      <c r="MNG298" s="99"/>
      <c r="MNH298" s="99"/>
      <c r="MNI298" s="99"/>
      <c r="MNJ298" s="99"/>
      <c r="MNK298" s="99"/>
      <c r="MNL298" s="99"/>
      <c r="MNM298" s="99"/>
      <c r="MNN298" s="99"/>
      <c r="MNO298" s="99"/>
      <c r="MNP298" s="99"/>
      <c r="MNQ298" s="99"/>
      <c r="MNR298" s="99"/>
      <c r="MNS298" s="99"/>
      <c r="MNT298" s="99"/>
      <c r="MNU298" s="99"/>
      <c r="MNV298" s="99"/>
      <c r="MNW298" s="99"/>
      <c r="MNX298" s="99"/>
      <c r="MNY298" s="99"/>
      <c r="MNZ298" s="99"/>
      <c r="MOA298" s="99"/>
      <c r="MOB298" s="99"/>
      <c r="MOC298" s="99"/>
      <c r="MOD298" s="99"/>
      <c r="MOE298" s="99"/>
      <c r="MOF298" s="99"/>
      <c r="MOG298" s="99"/>
      <c r="MOH298" s="99"/>
      <c r="MOI298" s="99"/>
      <c r="MOJ298" s="99"/>
      <c r="MOK298" s="99"/>
      <c r="MOL298" s="99"/>
      <c r="MOM298" s="99"/>
      <c r="MON298" s="99"/>
      <c r="MOO298" s="99"/>
      <c r="MOP298" s="99"/>
      <c r="MOQ298" s="99"/>
      <c r="MOR298" s="99"/>
      <c r="MOS298" s="99"/>
      <c r="MOT298" s="99"/>
      <c r="MOU298" s="99"/>
      <c r="MOV298" s="99"/>
      <c r="MOW298" s="99"/>
      <c r="MOX298" s="99"/>
      <c r="MOY298" s="99"/>
      <c r="MOZ298" s="99"/>
      <c r="MPA298" s="99"/>
      <c r="MPB298" s="99"/>
      <c r="MPC298" s="99"/>
      <c r="MPD298" s="99"/>
      <c r="MPE298" s="99"/>
      <c r="MPF298" s="99"/>
      <c r="MPG298" s="99"/>
      <c r="MPH298" s="99"/>
      <c r="MPI298" s="99"/>
      <c r="MPJ298" s="99"/>
      <c r="MPK298" s="99"/>
      <c r="MPL298" s="99"/>
      <c r="MPM298" s="99"/>
      <c r="MPN298" s="99"/>
      <c r="MPO298" s="99"/>
      <c r="MPP298" s="99"/>
      <c r="MPQ298" s="99"/>
      <c r="MPR298" s="99"/>
      <c r="MPS298" s="99"/>
      <c r="MPT298" s="99"/>
      <c r="MPU298" s="99"/>
      <c r="MPV298" s="99"/>
      <c r="MPW298" s="99"/>
      <c r="MPX298" s="99"/>
      <c r="MPY298" s="99"/>
      <c r="MPZ298" s="99"/>
      <c r="MQA298" s="99"/>
      <c r="MQB298" s="99"/>
      <c r="MQC298" s="99"/>
      <c r="MQD298" s="99"/>
      <c r="MQE298" s="99"/>
      <c r="MQF298" s="99"/>
      <c r="MQG298" s="99"/>
      <c r="MQH298" s="99"/>
      <c r="MQI298" s="99"/>
      <c r="MQJ298" s="99"/>
      <c r="MQK298" s="99"/>
      <c r="MQL298" s="99"/>
      <c r="MQM298" s="99"/>
      <c r="MQN298" s="99"/>
      <c r="MQO298" s="99"/>
      <c r="MQP298" s="99"/>
      <c r="MQQ298" s="99"/>
      <c r="MQR298" s="99"/>
      <c r="MQS298" s="99"/>
      <c r="MQT298" s="99"/>
      <c r="MQU298" s="99"/>
      <c r="MQV298" s="99"/>
      <c r="MQW298" s="99"/>
      <c r="MQX298" s="99"/>
      <c r="MQY298" s="99"/>
      <c r="MQZ298" s="99"/>
      <c r="MRA298" s="99"/>
      <c r="MRB298" s="99"/>
      <c r="MRC298" s="99"/>
      <c r="MRD298" s="99"/>
      <c r="MRE298" s="99"/>
      <c r="MRF298" s="99"/>
      <c r="MRG298" s="99"/>
      <c r="MRH298" s="99"/>
      <c r="MRI298" s="99"/>
      <c r="MRJ298" s="99"/>
      <c r="MRK298" s="99"/>
      <c r="MRL298" s="99"/>
      <c r="MRM298" s="99"/>
      <c r="MRN298" s="99"/>
      <c r="MRO298" s="99"/>
      <c r="MRP298" s="99"/>
      <c r="MRQ298" s="99"/>
      <c r="MRR298" s="99"/>
      <c r="MRS298" s="99"/>
      <c r="MRT298" s="99"/>
      <c r="MRU298" s="99"/>
      <c r="MRV298" s="99"/>
      <c r="MRW298" s="99"/>
      <c r="MRX298" s="99"/>
      <c r="MRY298" s="99"/>
      <c r="MRZ298" s="99"/>
      <c r="MSA298" s="99"/>
      <c r="MSB298" s="99"/>
      <c r="MSC298" s="99"/>
      <c r="MSD298" s="99"/>
      <c r="MSE298" s="99"/>
      <c r="MSF298" s="99"/>
      <c r="MSG298" s="99"/>
      <c r="MSH298" s="99"/>
      <c r="MSI298" s="99"/>
      <c r="MSJ298" s="99"/>
      <c r="MSK298" s="99"/>
      <c r="MSL298" s="99"/>
      <c r="MSM298" s="99"/>
      <c r="MSN298" s="99"/>
      <c r="MSO298" s="99"/>
      <c r="MSP298" s="99"/>
      <c r="MSQ298" s="99"/>
      <c r="MSR298" s="99"/>
      <c r="MSS298" s="99"/>
      <c r="MST298" s="99"/>
      <c r="MSU298" s="99"/>
      <c r="MSV298" s="99"/>
      <c r="MSW298" s="99"/>
      <c r="MSX298" s="99"/>
      <c r="MSY298" s="99"/>
      <c r="MSZ298" s="99"/>
      <c r="MTA298" s="99"/>
      <c r="MTB298" s="99"/>
      <c r="MTC298" s="99"/>
      <c r="MTD298" s="99"/>
      <c r="MTE298" s="99"/>
      <c r="MTF298" s="99"/>
      <c r="MTG298" s="99"/>
      <c r="MTH298" s="99"/>
      <c r="MTI298" s="99"/>
      <c r="MTJ298" s="99"/>
      <c r="MTK298" s="99"/>
      <c r="MTL298" s="99"/>
      <c r="MTM298" s="99"/>
      <c r="MTN298" s="99"/>
      <c r="MTO298" s="99"/>
      <c r="MTP298" s="99"/>
      <c r="MTQ298" s="99"/>
      <c r="MTR298" s="99"/>
      <c r="MTS298" s="99"/>
      <c r="MTT298" s="99"/>
      <c r="MTU298" s="99"/>
      <c r="MTV298" s="99"/>
      <c r="MTW298" s="99"/>
      <c r="MTX298" s="99"/>
      <c r="MTY298" s="99"/>
      <c r="MTZ298" s="99"/>
      <c r="MUA298" s="99"/>
      <c r="MUB298" s="99"/>
      <c r="MUC298" s="99"/>
      <c r="MUD298" s="99"/>
      <c r="MUE298" s="99"/>
      <c r="MUF298" s="99"/>
      <c r="MUG298" s="99"/>
      <c r="MUH298" s="99"/>
      <c r="MUI298" s="99"/>
      <c r="MUJ298" s="99"/>
      <c r="MUK298" s="99"/>
      <c r="MUL298" s="99"/>
      <c r="MUM298" s="99"/>
      <c r="MUN298" s="99"/>
      <c r="MUO298" s="99"/>
      <c r="MUP298" s="99"/>
      <c r="MUQ298" s="99"/>
      <c r="MUR298" s="99"/>
      <c r="MUS298" s="99"/>
      <c r="MUT298" s="99"/>
      <c r="MUU298" s="99"/>
      <c r="MUV298" s="99"/>
      <c r="MUW298" s="99"/>
      <c r="MUX298" s="99"/>
      <c r="MUY298" s="99"/>
      <c r="MUZ298" s="99"/>
      <c r="MVA298" s="99"/>
      <c r="MVB298" s="99"/>
      <c r="MVC298" s="99"/>
      <c r="MVD298" s="99"/>
      <c r="MVE298" s="99"/>
      <c r="MVF298" s="99"/>
      <c r="MVG298" s="99"/>
      <c r="MVH298" s="99"/>
      <c r="MVI298" s="99"/>
      <c r="MVJ298" s="99"/>
      <c r="MVK298" s="99"/>
      <c r="MVL298" s="99"/>
      <c r="MVM298" s="99"/>
      <c r="MVN298" s="99"/>
      <c r="MVO298" s="99"/>
      <c r="MVP298" s="99"/>
      <c r="MVQ298" s="99"/>
      <c r="MVR298" s="99"/>
      <c r="MVS298" s="99"/>
      <c r="MVT298" s="99"/>
      <c r="MVU298" s="99"/>
      <c r="MVV298" s="99"/>
      <c r="MVW298" s="99"/>
      <c r="MVX298" s="99"/>
      <c r="MVY298" s="99"/>
      <c r="MVZ298" s="99"/>
      <c r="MWA298" s="99"/>
      <c r="MWB298" s="99"/>
      <c r="MWC298" s="99"/>
      <c r="MWD298" s="99"/>
      <c r="MWE298" s="99"/>
      <c r="MWF298" s="99"/>
      <c r="MWG298" s="99"/>
      <c r="MWH298" s="99"/>
      <c r="MWI298" s="99"/>
      <c r="MWJ298" s="99"/>
      <c r="MWK298" s="99"/>
      <c r="MWL298" s="99"/>
      <c r="MWM298" s="99"/>
      <c r="MWN298" s="99"/>
      <c r="MWO298" s="99"/>
      <c r="MWP298" s="99"/>
      <c r="MWQ298" s="99"/>
      <c r="MWR298" s="99"/>
      <c r="MWS298" s="99"/>
      <c r="MWT298" s="99"/>
      <c r="MWU298" s="99"/>
      <c r="MWV298" s="99"/>
      <c r="MWW298" s="99"/>
      <c r="MWX298" s="99"/>
      <c r="MWY298" s="99"/>
      <c r="MWZ298" s="99"/>
      <c r="MXA298" s="99"/>
      <c r="MXB298" s="99"/>
      <c r="MXC298" s="99"/>
      <c r="MXD298" s="99"/>
      <c r="MXE298" s="99"/>
      <c r="MXF298" s="99"/>
      <c r="MXG298" s="99"/>
      <c r="MXH298" s="99"/>
      <c r="MXI298" s="99"/>
      <c r="MXJ298" s="99"/>
      <c r="MXK298" s="99"/>
      <c r="MXL298" s="99"/>
      <c r="MXM298" s="99"/>
      <c r="MXN298" s="99"/>
      <c r="MXO298" s="99"/>
      <c r="MXP298" s="99"/>
      <c r="MXQ298" s="99"/>
      <c r="MXR298" s="99"/>
      <c r="MXS298" s="99"/>
      <c r="MXT298" s="99"/>
      <c r="MXU298" s="99"/>
      <c r="MXV298" s="99"/>
      <c r="MXW298" s="99"/>
      <c r="MXX298" s="99"/>
      <c r="MXY298" s="99"/>
      <c r="MXZ298" s="99"/>
      <c r="MYA298" s="99"/>
      <c r="MYB298" s="99"/>
      <c r="MYC298" s="99"/>
      <c r="MYD298" s="99"/>
      <c r="MYE298" s="99"/>
      <c r="MYF298" s="99"/>
      <c r="MYG298" s="99"/>
      <c r="MYH298" s="99"/>
      <c r="MYI298" s="99"/>
      <c r="MYJ298" s="99"/>
      <c r="MYK298" s="99"/>
      <c r="MYL298" s="99"/>
      <c r="MYM298" s="99"/>
      <c r="MYN298" s="99"/>
      <c r="MYO298" s="99"/>
      <c r="MYP298" s="99"/>
      <c r="MYQ298" s="99"/>
      <c r="MYR298" s="99"/>
      <c r="MYS298" s="99"/>
      <c r="MYT298" s="99"/>
      <c r="MYU298" s="99"/>
      <c r="MYV298" s="99"/>
      <c r="MYW298" s="99"/>
      <c r="MYX298" s="99"/>
      <c r="MYY298" s="99"/>
      <c r="MYZ298" s="99"/>
      <c r="MZA298" s="99"/>
      <c r="MZB298" s="99"/>
      <c r="MZC298" s="99"/>
      <c r="MZD298" s="99"/>
      <c r="MZE298" s="99"/>
      <c r="MZF298" s="99"/>
      <c r="MZG298" s="99"/>
      <c r="MZH298" s="99"/>
      <c r="MZI298" s="99"/>
      <c r="MZJ298" s="99"/>
      <c r="MZK298" s="99"/>
      <c r="MZL298" s="99"/>
      <c r="MZM298" s="99"/>
      <c r="MZN298" s="99"/>
      <c r="MZO298" s="99"/>
      <c r="MZP298" s="99"/>
      <c r="MZQ298" s="99"/>
      <c r="MZR298" s="99"/>
      <c r="MZS298" s="99"/>
      <c r="MZT298" s="99"/>
      <c r="MZU298" s="99"/>
      <c r="MZV298" s="99"/>
      <c r="MZW298" s="99"/>
      <c r="MZX298" s="99"/>
      <c r="MZY298" s="99"/>
      <c r="MZZ298" s="99"/>
      <c r="NAA298" s="99"/>
      <c r="NAB298" s="99"/>
      <c r="NAC298" s="99"/>
      <c r="NAD298" s="99"/>
      <c r="NAE298" s="99"/>
      <c r="NAF298" s="99"/>
      <c r="NAG298" s="99"/>
      <c r="NAH298" s="99"/>
      <c r="NAI298" s="99"/>
      <c r="NAJ298" s="99"/>
      <c r="NAK298" s="99"/>
      <c r="NAL298" s="99"/>
      <c r="NAM298" s="99"/>
      <c r="NAN298" s="99"/>
      <c r="NAO298" s="99"/>
      <c r="NAP298" s="99"/>
      <c r="NAQ298" s="99"/>
      <c r="NAR298" s="99"/>
      <c r="NAS298" s="99"/>
      <c r="NAT298" s="99"/>
      <c r="NAU298" s="99"/>
      <c r="NAV298" s="99"/>
      <c r="NAW298" s="99"/>
      <c r="NAX298" s="99"/>
      <c r="NAY298" s="99"/>
      <c r="NAZ298" s="99"/>
      <c r="NBA298" s="99"/>
      <c r="NBB298" s="99"/>
      <c r="NBC298" s="99"/>
      <c r="NBD298" s="99"/>
      <c r="NBE298" s="99"/>
      <c r="NBF298" s="99"/>
      <c r="NBG298" s="99"/>
      <c r="NBH298" s="99"/>
      <c r="NBI298" s="99"/>
      <c r="NBJ298" s="99"/>
      <c r="NBK298" s="99"/>
      <c r="NBL298" s="99"/>
      <c r="NBM298" s="99"/>
      <c r="NBN298" s="99"/>
      <c r="NBO298" s="99"/>
      <c r="NBP298" s="99"/>
      <c r="NBQ298" s="99"/>
      <c r="NBR298" s="99"/>
      <c r="NBS298" s="99"/>
      <c r="NBT298" s="99"/>
      <c r="NBU298" s="99"/>
      <c r="NBV298" s="99"/>
      <c r="NBW298" s="99"/>
      <c r="NBX298" s="99"/>
      <c r="NBY298" s="99"/>
      <c r="NBZ298" s="99"/>
      <c r="NCA298" s="99"/>
      <c r="NCB298" s="99"/>
      <c r="NCC298" s="99"/>
      <c r="NCD298" s="99"/>
      <c r="NCE298" s="99"/>
      <c r="NCF298" s="99"/>
      <c r="NCG298" s="99"/>
      <c r="NCH298" s="99"/>
      <c r="NCI298" s="99"/>
      <c r="NCJ298" s="99"/>
      <c r="NCK298" s="99"/>
      <c r="NCL298" s="99"/>
      <c r="NCM298" s="99"/>
      <c r="NCN298" s="99"/>
      <c r="NCO298" s="99"/>
      <c r="NCP298" s="99"/>
      <c r="NCQ298" s="99"/>
      <c r="NCR298" s="99"/>
      <c r="NCS298" s="99"/>
      <c r="NCT298" s="99"/>
      <c r="NCU298" s="99"/>
      <c r="NCV298" s="99"/>
      <c r="NCW298" s="99"/>
      <c r="NCX298" s="99"/>
      <c r="NCY298" s="99"/>
      <c r="NCZ298" s="99"/>
      <c r="NDA298" s="99"/>
      <c r="NDB298" s="99"/>
      <c r="NDC298" s="99"/>
      <c r="NDD298" s="99"/>
      <c r="NDE298" s="99"/>
      <c r="NDF298" s="99"/>
      <c r="NDG298" s="99"/>
      <c r="NDH298" s="99"/>
      <c r="NDI298" s="99"/>
      <c r="NDJ298" s="99"/>
      <c r="NDK298" s="99"/>
      <c r="NDL298" s="99"/>
      <c r="NDM298" s="99"/>
      <c r="NDN298" s="99"/>
      <c r="NDO298" s="99"/>
      <c r="NDP298" s="99"/>
      <c r="NDQ298" s="99"/>
      <c r="NDR298" s="99"/>
      <c r="NDS298" s="99"/>
      <c r="NDT298" s="99"/>
      <c r="NDU298" s="99"/>
      <c r="NDV298" s="99"/>
      <c r="NDW298" s="99"/>
      <c r="NDX298" s="99"/>
      <c r="NDY298" s="99"/>
      <c r="NDZ298" s="99"/>
      <c r="NEA298" s="99"/>
      <c r="NEB298" s="99"/>
      <c r="NEC298" s="99"/>
      <c r="NED298" s="99"/>
      <c r="NEE298" s="99"/>
      <c r="NEF298" s="99"/>
      <c r="NEG298" s="99"/>
      <c r="NEH298" s="99"/>
      <c r="NEI298" s="99"/>
      <c r="NEJ298" s="99"/>
      <c r="NEK298" s="99"/>
      <c r="NEL298" s="99"/>
      <c r="NEM298" s="99"/>
      <c r="NEN298" s="99"/>
      <c r="NEO298" s="99"/>
      <c r="NEP298" s="99"/>
      <c r="NEQ298" s="99"/>
      <c r="NER298" s="99"/>
      <c r="NES298" s="99"/>
      <c r="NET298" s="99"/>
      <c r="NEU298" s="99"/>
      <c r="NEV298" s="99"/>
      <c r="NEW298" s="99"/>
      <c r="NEX298" s="99"/>
      <c r="NEY298" s="99"/>
      <c r="NEZ298" s="99"/>
      <c r="NFA298" s="99"/>
      <c r="NFB298" s="99"/>
      <c r="NFC298" s="99"/>
      <c r="NFD298" s="99"/>
      <c r="NFE298" s="99"/>
      <c r="NFF298" s="99"/>
      <c r="NFG298" s="99"/>
      <c r="NFH298" s="99"/>
      <c r="NFI298" s="99"/>
      <c r="NFJ298" s="99"/>
      <c r="NFK298" s="99"/>
      <c r="NFL298" s="99"/>
      <c r="NFM298" s="99"/>
      <c r="NFN298" s="99"/>
      <c r="NFO298" s="99"/>
      <c r="NFP298" s="99"/>
      <c r="NFQ298" s="99"/>
      <c r="NFR298" s="99"/>
      <c r="NFS298" s="99"/>
      <c r="NFT298" s="99"/>
      <c r="NFU298" s="99"/>
      <c r="NFV298" s="99"/>
      <c r="NFW298" s="99"/>
      <c r="NFX298" s="99"/>
      <c r="NFY298" s="99"/>
      <c r="NFZ298" s="99"/>
      <c r="NGA298" s="99"/>
      <c r="NGB298" s="99"/>
      <c r="NGC298" s="99"/>
      <c r="NGD298" s="99"/>
      <c r="NGE298" s="99"/>
      <c r="NGF298" s="99"/>
      <c r="NGG298" s="99"/>
      <c r="NGH298" s="99"/>
      <c r="NGI298" s="99"/>
      <c r="NGJ298" s="99"/>
      <c r="NGK298" s="99"/>
      <c r="NGL298" s="99"/>
      <c r="NGM298" s="99"/>
      <c r="NGN298" s="99"/>
      <c r="NGO298" s="99"/>
      <c r="NGP298" s="99"/>
      <c r="NGQ298" s="99"/>
      <c r="NGR298" s="99"/>
      <c r="NGS298" s="99"/>
      <c r="NGT298" s="99"/>
      <c r="NGU298" s="99"/>
      <c r="NGV298" s="99"/>
      <c r="NGW298" s="99"/>
      <c r="NGX298" s="99"/>
      <c r="NGY298" s="99"/>
      <c r="NGZ298" s="99"/>
      <c r="NHA298" s="99"/>
      <c r="NHB298" s="99"/>
      <c r="NHC298" s="99"/>
      <c r="NHD298" s="99"/>
      <c r="NHE298" s="99"/>
      <c r="NHF298" s="99"/>
      <c r="NHG298" s="99"/>
      <c r="NHH298" s="99"/>
      <c r="NHI298" s="99"/>
      <c r="NHJ298" s="99"/>
      <c r="NHK298" s="99"/>
      <c r="NHL298" s="99"/>
      <c r="NHM298" s="99"/>
      <c r="NHN298" s="99"/>
      <c r="NHO298" s="99"/>
      <c r="NHP298" s="99"/>
      <c r="NHQ298" s="99"/>
      <c r="NHR298" s="99"/>
      <c r="NHS298" s="99"/>
      <c r="NHT298" s="99"/>
      <c r="NHU298" s="99"/>
      <c r="NHV298" s="99"/>
      <c r="NHW298" s="99"/>
      <c r="NHX298" s="99"/>
      <c r="NHY298" s="99"/>
      <c r="NHZ298" s="99"/>
      <c r="NIA298" s="99"/>
      <c r="NIB298" s="99"/>
      <c r="NIC298" s="99"/>
      <c r="NID298" s="99"/>
      <c r="NIE298" s="99"/>
      <c r="NIF298" s="99"/>
      <c r="NIG298" s="99"/>
      <c r="NIH298" s="99"/>
      <c r="NII298" s="99"/>
      <c r="NIJ298" s="99"/>
      <c r="NIK298" s="99"/>
      <c r="NIL298" s="99"/>
      <c r="NIM298" s="99"/>
      <c r="NIN298" s="99"/>
      <c r="NIO298" s="99"/>
      <c r="NIP298" s="99"/>
      <c r="NIQ298" s="99"/>
      <c r="NIR298" s="99"/>
      <c r="NIS298" s="99"/>
      <c r="NIT298" s="99"/>
      <c r="NIU298" s="99"/>
      <c r="NIV298" s="99"/>
      <c r="NIW298" s="99"/>
      <c r="NIX298" s="99"/>
      <c r="NIY298" s="99"/>
      <c r="NIZ298" s="99"/>
      <c r="NJA298" s="99"/>
      <c r="NJB298" s="99"/>
      <c r="NJC298" s="99"/>
      <c r="NJD298" s="99"/>
      <c r="NJE298" s="99"/>
      <c r="NJF298" s="99"/>
      <c r="NJG298" s="99"/>
      <c r="NJH298" s="99"/>
      <c r="NJI298" s="99"/>
      <c r="NJJ298" s="99"/>
      <c r="NJK298" s="99"/>
      <c r="NJL298" s="99"/>
      <c r="NJM298" s="99"/>
      <c r="NJN298" s="99"/>
      <c r="NJO298" s="99"/>
      <c r="NJP298" s="99"/>
      <c r="NJQ298" s="99"/>
      <c r="NJR298" s="99"/>
      <c r="NJS298" s="99"/>
      <c r="NJT298" s="99"/>
      <c r="NJU298" s="99"/>
      <c r="NJV298" s="99"/>
      <c r="NJW298" s="99"/>
      <c r="NJX298" s="99"/>
      <c r="NJY298" s="99"/>
      <c r="NJZ298" s="99"/>
      <c r="NKA298" s="99"/>
      <c r="NKB298" s="99"/>
      <c r="NKC298" s="99"/>
      <c r="NKD298" s="99"/>
      <c r="NKE298" s="99"/>
      <c r="NKF298" s="99"/>
      <c r="NKG298" s="99"/>
      <c r="NKH298" s="99"/>
      <c r="NKI298" s="99"/>
      <c r="NKJ298" s="99"/>
      <c r="NKK298" s="99"/>
      <c r="NKL298" s="99"/>
      <c r="NKM298" s="99"/>
      <c r="NKN298" s="99"/>
      <c r="NKO298" s="99"/>
      <c r="NKP298" s="99"/>
      <c r="NKQ298" s="99"/>
      <c r="NKR298" s="99"/>
      <c r="NKS298" s="99"/>
      <c r="NKT298" s="99"/>
      <c r="NKU298" s="99"/>
      <c r="NKV298" s="99"/>
      <c r="NKW298" s="99"/>
      <c r="NKX298" s="99"/>
      <c r="NKY298" s="99"/>
      <c r="NKZ298" s="99"/>
      <c r="NLA298" s="99"/>
      <c r="NLB298" s="99"/>
      <c r="NLC298" s="99"/>
      <c r="NLD298" s="99"/>
      <c r="NLE298" s="99"/>
      <c r="NLF298" s="99"/>
      <c r="NLG298" s="99"/>
      <c r="NLH298" s="99"/>
      <c r="NLI298" s="99"/>
      <c r="NLJ298" s="99"/>
      <c r="NLK298" s="99"/>
      <c r="NLL298" s="99"/>
      <c r="NLM298" s="99"/>
      <c r="NLN298" s="99"/>
      <c r="NLO298" s="99"/>
      <c r="NLP298" s="99"/>
      <c r="NLQ298" s="99"/>
      <c r="NLR298" s="99"/>
      <c r="NLS298" s="99"/>
      <c r="NLT298" s="99"/>
      <c r="NLU298" s="99"/>
      <c r="NLV298" s="99"/>
      <c r="NLW298" s="99"/>
      <c r="NLX298" s="99"/>
      <c r="NLY298" s="99"/>
      <c r="NLZ298" s="99"/>
      <c r="NMA298" s="99"/>
      <c r="NMB298" s="99"/>
      <c r="NMC298" s="99"/>
      <c r="NMD298" s="99"/>
      <c r="NME298" s="99"/>
      <c r="NMF298" s="99"/>
      <c r="NMG298" s="99"/>
      <c r="NMH298" s="99"/>
      <c r="NMI298" s="99"/>
      <c r="NMJ298" s="99"/>
      <c r="NMK298" s="99"/>
      <c r="NML298" s="99"/>
      <c r="NMM298" s="99"/>
      <c r="NMN298" s="99"/>
      <c r="NMO298" s="99"/>
      <c r="NMP298" s="99"/>
      <c r="NMQ298" s="99"/>
      <c r="NMR298" s="99"/>
      <c r="NMS298" s="99"/>
      <c r="NMT298" s="99"/>
      <c r="NMU298" s="99"/>
      <c r="NMV298" s="99"/>
      <c r="NMW298" s="99"/>
      <c r="NMX298" s="99"/>
      <c r="NMY298" s="99"/>
      <c r="NMZ298" s="99"/>
      <c r="NNA298" s="99"/>
      <c r="NNB298" s="99"/>
      <c r="NNC298" s="99"/>
      <c r="NND298" s="99"/>
      <c r="NNE298" s="99"/>
      <c r="NNF298" s="99"/>
      <c r="NNG298" s="99"/>
      <c r="NNH298" s="99"/>
      <c r="NNI298" s="99"/>
      <c r="NNJ298" s="99"/>
      <c r="NNK298" s="99"/>
      <c r="NNL298" s="99"/>
      <c r="NNM298" s="99"/>
      <c r="NNN298" s="99"/>
      <c r="NNO298" s="99"/>
      <c r="NNP298" s="99"/>
      <c r="NNQ298" s="99"/>
      <c r="NNR298" s="99"/>
      <c r="NNS298" s="99"/>
      <c r="NNT298" s="99"/>
      <c r="NNU298" s="99"/>
      <c r="NNV298" s="99"/>
      <c r="NNW298" s="99"/>
      <c r="NNX298" s="99"/>
      <c r="NNY298" s="99"/>
      <c r="NNZ298" s="99"/>
      <c r="NOA298" s="99"/>
      <c r="NOB298" s="99"/>
      <c r="NOC298" s="99"/>
      <c r="NOD298" s="99"/>
      <c r="NOE298" s="99"/>
      <c r="NOF298" s="99"/>
      <c r="NOG298" s="99"/>
      <c r="NOH298" s="99"/>
      <c r="NOI298" s="99"/>
      <c r="NOJ298" s="99"/>
      <c r="NOK298" s="99"/>
      <c r="NOL298" s="99"/>
      <c r="NOM298" s="99"/>
      <c r="NON298" s="99"/>
      <c r="NOO298" s="99"/>
      <c r="NOP298" s="99"/>
      <c r="NOQ298" s="99"/>
      <c r="NOR298" s="99"/>
      <c r="NOS298" s="99"/>
      <c r="NOT298" s="99"/>
      <c r="NOU298" s="99"/>
      <c r="NOV298" s="99"/>
      <c r="NOW298" s="99"/>
      <c r="NOX298" s="99"/>
      <c r="NOY298" s="99"/>
      <c r="NOZ298" s="99"/>
      <c r="NPA298" s="99"/>
      <c r="NPB298" s="99"/>
      <c r="NPC298" s="99"/>
      <c r="NPD298" s="99"/>
      <c r="NPE298" s="99"/>
      <c r="NPF298" s="99"/>
      <c r="NPG298" s="99"/>
      <c r="NPH298" s="99"/>
      <c r="NPI298" s="99"/>
      <c r="NPJ298" s="99"/>
      <c r="NPK298" s="99"/>
      <c r="NPL298" s="99"/>
      <c r="NPM298" s="99"/>
      <c r="NPN298" s="99"/>
      <c r="NPO298" s="99"/>
      <c r="NPP298" s="99"/>
      <c r="NPQ298" s="99"/>
      <c r="NPR298" s="99"/>
      <c r="NPS298" s="99"/>
      <c r="NPT298" s="99"/>
      <c r="NPU298" s="99"/>
      <c r="NPV298" s="99"/>
      <c r="NPW298" s="99"/>
      <c r="NPX298" s="99"/>
      <c r="NPY298" s="99"/>
      <c r="NPZ298" s="99"/>
      <c r="NQA298" s="99"/>
      <c r="NQB298" s="99"/>
      <c r="NQC298" s="99"/>
      <c r="NQD298" s="99"/>
      <c r="NQE298" s="99"/>
      <c r="NQF298" s="99"/>
      <c r="NQG298" s="99"/>
      <c r="NQH298" s="99"/>
      <c r="NQI298" s="99"/>
      <c r="NQJ298" s="99"/>
      <c r="NQK298" s="99"/>
      <c r="NQL298" s="99"/>
      <c r="NQM298" s="99"/>
      <c r="NQN298" s="99"/>
      <c r="NQO298" s="99"/>
      <c r="NQP298" s="99"/>
      <c r="NQQ298" s="99"/>
      <c r="NQR298" s="99"/>
      <c r="NQS298" s="99"/>
      <c r="NQT298" s="99"/>
      <c r="NQU298" s="99"/>
      <c r="NQV298" s="99"/>
      <c r="NQW298" s="99"/>
      <c r="NQX298" s="99"/>
      <c r="NQY298" s="99"/>
      <c r="NQZ298" s="99"/>
      <c r="NRA298" s="99"/>
      <c r="NRB298" s="99"/>
      <c r="NRC298" s="99"/>
      <c r="NRD298" s="99"/>
      <c r="NRE298" s="99"/>
      <c r="NRF298" s="99"/>
      <c r="NRG298" s="99"/>
      <c r="NRH298" s="99"/>
      <c r="NRI298" s="99"/>
      <c r="NRJ298" s="99"/>
      <c r="NRK298" s="99"/>
      <c r="NRL298" s="99"/>
      <c r="NRM298" s="99"/>
      <c r="NRN298" s="99"/>
      <c r="NRO298" s="99"/>
      <c r="NRP298" s="99"/>
      <c r="NRQ298" s="99"/>
      <c r="NRR298" s="99"/>
      <c r="NRS298" s="99"/>
      <c r="NRT298" s="99"/>
      <c r="NRU298" s="99"/>
      <c r="NRV298" s="99"/>
      <c r="NRW298" s="99"/>
      <c r="NRX298" s="99"/>
      <c r="NRY298" s="99"/>
      <c r="NRZ298" s="99"/>
      <c r="NSA298" s="99"/>
      <c r="NSB298" s="99"/>
      <c r="NSC298" s="99"/>
      <c r="NSD298" s="99"/>
      <c r="NSE298" s="99"/>
      <c r="NSF298" s="99"/>
      <c r="NSG298" s="99"/>
      <c r="NSH298" s="99"/>
      <c r="NSI298" s="99"/>
      <c r="NSJ298" s="99"/>
      <c r="NSK298" s="99"/>
      <c r="NSL298" s="99"/>
      <c r="NSM298" s="99"/>
      <c r="NSN298" s="99"/>
      <c r="NSO298" s="99"/>
      <c r="NSP298" s="99"/>
      <c r="NSQ298" s="99"/>
      <c r="NSR298" s="99"/>
      <c r="NSS298" s="99"/>
      <c r="NST298" s="99"/>
      <c r="NSU298" s="99"/>
      <c r="NSV298" s="99"/>
      <c r="NSW298" s="99"/>
      <c r="NSX298" s="99"/>
      <c r="NSY298" s="99"/>
      <c r="NSZ298" s="99"/>
      <c r="NTA298" s="99"/>
      <c r="NTB298" s="99"/>
      <c r="NTC298" s="99"/>
      <c r="NTD298" s="99"/>
      <c r="NTE298" s="99"/>
      <c r="NTF298" s="99"/>
      <c r="NTG298" s="99"/>
      <c r="NTH298" s="99"/>
      <c r="NTI298" s="99"/>
      <c r="NTJ298" s="99"/>
      <c r="NTK298" s="99"/>
      <c r="NTL298" s="99"/>
      <c r="NTM298" s="99"/>
      <c r="NTN298" s="99"/>
      <c r="NTO298" s="99"/>
      <c r="NTP298" s="99"/>
      <c r="NTQ298" s="99"/>
      <c r="NTR298" s="99"/>
      <c r="NTS298" s="99"/>
      <c r="NTT298" s="99"/>
      <c r="NTU298" s="99"/>
      <c r="NTV298" s="99"/>
      <c r="NTW298" s="99"/>
      <c r="NTX298" s="99"/>
      <c r="NTY298" s="99"/>
      <c r="NTZ298" s="99"/>
      <c r="NUA298" s="99"/>
      <c r="NUB298" s="99"/>
      <c r="NUC298" s="99"/>
      <c r="NUD298" s="99"/>
      <c r="NUE298" s="99"/>
      <c r="NUF298" s="99"/>
      <c r="NUG298" s="99"/>
      <c r="NUH298" s="99"/>
      <c r="NUI298" s="99"/>
      <c r="NUJ298" s="99"/>
      <c r="NUK298" s="99"/>
      <c r="NUL298" s="99"/>
      <c r="NUM298" s="99"/>
      <c r="NUN298" s="99"/>
      <c r="NUO298" s="99"/>
      <c r="NUP298" s="99"/>
      <c r="NUQ298" s="99"/>
      <c r="NUR298" s="99"/>
      <c r="NUS298" s="99"/>
      <c r="NUT298" s="99"/>
      <c r="NUU298" s="99"/>
      <c r="NUV298" s="99"/>
      <c r="NUW298" s="99"/>
      <c r="NUX298" s="99"/>
      <c r="NUY298" s="99"/>
      <c r="NUZ298" s="99"/>
      <c r="NVA298" s="99"/>
      <c r="NVB298" s="99"/>
      <c r="NVC298" s="99"/>
      <c r="NVD298" s="99"/>
      <c r="NVE298" s="99"/>
      <c r="NVF298" s="99"/>
      <c r="NVG298" s="99"/>
      <c r="NVH298" s="99"/>
      <c r="NVI298" s="99"/>
      <c r="NVJ298" s="99"/>
      <c r="NVK298" s="99"/>
      <c r="NVL298" s="99"/>
      <c r="NVM298" s="99"/>
      <c r="NVN298" s="99"/>
      <c r="NVO298" s="99"/>
      <c r="NVP298" s="99"/>
      <c r="NVQ298" s="99"/>
      <c r="NVR298" s="99"/>
      <c r="NVS298" s="99"/>
      <c r="NVT298" s="99"/>
      <c r="NVU298" s="99"/>
      <c r="NVV298" s="99"/>
      <c r="NVW298" s="99"/>
      <c r="NVX298" s="99"/>
      <c r="NVY298" s="99"/>
      <c r="NVZ298" s="99"/>
      <c r="NWA298" s="99"/>
      <c r="NWB298" s="99"/>
      <c r="NWC298" s="99"/>
      <c r="NWD298" s="99"/>
      <c r="NWE298" s="99"/>
      <c r="NWF298" s="99"/>
      <c r="NWG298" s="99"/>
      <c r="NWH298" s="99"/>
      <c r="NWI298" s="99"/>
      <c r="NWJ298" s="99"/>
      <c r="NWK298" s="99"/>
      <c r="NWL298" s="99"/>
      <c r="NWM298" s="99"/>
      <c r="NWN298" s="99"/>
      <c r="NWO298" s="99"/>
      <c r="NWP298" s="99"/>
      <c r="NWQ298" s="99"/>
      <c r="NWR298" s="99"/>
      <c r="NWS298" s="99"/>
      <c r="NWT298" s="99"/>
      <c r="NWU298" s="99"/>
      <c r="NWV298" s="99"/>
      <c r="NWW298" s="99"/>
      <c r="NWX298" s="99"/>
      <c r="NWY298" s="99"/>
      <c r="NWZ298" s="99"/>
      <c r="NXA298" s="99"/>
      <c r="NXB298" s="99"/>
      <c r="NXC298" s="99"/>
      <c r="NXD298" s="99"/>
      <c r="NXE298" s="99"/>
      <c r="NXF298" s="99"/>
      <c r="NXG298" s="99"/>
      <c r="NXH298" s="99"/>
      <c r="NXI298" s="99"/>
      <c r="NXJ298" s="99"/>
      <c r="NXK298" s="99"/>
      <c r="NXL298" s="99"/>
      <c r="NXM298" s="99"/>
      <c r="NXN298" s="99"/>
      <c r="NXO298" s="99"/>
      <c r="NXP298" s="99"/>
      <c r="NXQ298" s="99"/>
      <c r="NXR298" s="99"/>
      <c r="NXS298" s="99"/>
      <c r="NXT298" s="99"/>
      <c r="NXU298" s="99"/>
      <c r="NXV298" s="99"/>
      <c r="NXW298" s="99"/>
      <c r="NXX298" s="99"/>
      <c r="NXY298" s="99"/>
      <c r="NXZ298" s="99"/>
      <c r="NYA298" s="99"/>
      <c r="NYB298" s="99"/>
      <c r="NYC298" s="99"/>
      <c r="NYD298" s="99"/>
      <c r="NYE298" s="99"/>
      <c r="NYF298" s="99"/>
      <c r="NYG298" s="99"/>
      <c r="NYH298" s="99"/>
      <c r="NYI298" s="99"/>
      <c r="NYJ298" s="99"/>
      <c r="NYK298" s="99"/>
      <c r="NYL298" s="99"/>
      <c r="NYM298" s="99"/>
      <c r="NYN298" s="99"/>
      <c r="NYO298" s="99"/>
      <c r="NYP298" s="99"/>
      <c r="NYQ298" s="99"/>
      <c r="NYR298" s="99"/>
      <c r="NYS298" s="99"/>
      <c r="NYT298" s="99"/>
      <c r="NYU298" s="99"/>
      <c r="NYV298" s="99"/>
      <c r="NYW298" s="99"/>
      <c r="NYX298" s="99"/>
      <c r="NYY298" s="99"/>
      <c r="NYZ298" s="99"/>
      <c r="NZA298" s="99"/>
      <c r="NZB298" s="99"/>
      <c r="NZC298" s="99"/>
      <c r="NZD298" s="99"/>
      <c r="NZE298" s="99"/>
      <c r="NZF298" s="99"/>
      <c r="NZG298" s="99"/>
      <c r="NZH298" s="99"/>
      <c r="NZI298" s="99"/>
      <c r="NZJ298" s="99"/>
      <c r="NZK298" s="99"/>
      <c r="NZL298" s="99"/>
      <c r="NZM298" s="99"/>
      <c r="NZN298" s="99"/>
      <c r="NZO298" s="99"/>
      <c r="NZP298" s="99"/>
      <c r="NZQ298" s="99"/>
      <c r="NZR298" s="99"/>
      <c r="NZS298" s="99"/>
      <c r="NZT298" s="99"/>
      <c r="NZU298" s="99"/>
      <c r="NZV298" s="99"/>
      <c r="NZW298" s="99"/>
      <c r="NZX298" s="99"/>
      <c r="NZY298" s="99"/>
      <c r="NZZ298" s="99"/>
      <c r="OAA298" s="99"/>
      <c r="OAB298" s="99"/>
      <c r="OAC298" s="99"/>
      <c r="OAD298" s="99"/>
      <c r="OAE298" s="99"/>
      <c r="OAF298" s="99"/>
      <c r="OAG298" s="99"/>
      <c r="OAH298" s="99"/>
      <c r="OAI298" s="99"/>
      <c r="OAJ298" s="99"/>
      <c r="OAK298" s="99"/>
      <c r="OAL298" s="99"/>
      <c r="OAM298" s="99"/>
      <c r="OAN298" s="99"/>
      <c r="OAO298" s="99"/>
      <c r="OAP298" s="99"/>
      <c r="OAQ298" s="99"/>
      <c r="OAR298" s="99"/>
      <c r="OAS298" s="99"/>
      <c r="OAT298" s="99"/>
      <c r="OAU298" s="99"/>
      <c r="OAV298" s="99"/>
      <c r="OAW298" s="99"/>
      <c r="OAX298" s="99"/>
      <c r="OAY298" s="99"/>
      <c r="OAZ298" s="99"/>
      <c r="OBA298" s="99"/>
      <c r="OBB298" s="99"/>
      <c r="OBC298" s="99"/>
      <c r="OBD298" s="99"/>
      <c r="OBE298" s="99"/>
      <c r="OBF298" s="99"/>
      <c r="OBG298" s="99"/>
      <c r="OBH298" s="99"/>
      <c r="OBI298" s="99"/>
      <c r="OBJ298" s="99"/>
      <c r="OBK298" s="99"/>
      <c r="OBL298" s="99"/>
      <c r="OBM298" s="99"/>
      <c r="OBN298" s="99"/>
      <c r="OBO298" s="99"/>
      <c r="OBP298" s="99"/>
      <c r="OBQ298" s="99"/>
      <c r="OBR298" s="99"/>
      <c r="OBS298" s="99"/>
      <c r="OBT298" s="99"/>
      <c r="OBU298" s="99"/>
      <c r="OBV298" s="99"/>
      <c r="OBW298" s="99"/>
      <c r="OBX298" s="99"/>
      <c r="OBY298" s="99"/>
      <c r="OBZ298" s="99"/>
      <c r="OCA298" s="99"/>
      <c r="OCB298" s="99"/>
      <c r="OCC298" s="99"/>
      <c r="OCD298" s="99"/>
      <c r="OCE298" s="99"/>
      <c r="OCF298" s="99"/>
      <c r="OCG298" s="99"/>
      <c r="OCH298" s="99"/>
      <c r="OCI298" s="99"/>
      <c r="OCJ298" s="99"/>
      <c r="OCK298" s="99"/>
      <c r="OCL298" s="99"/>
      <c r="OCM298" s="99"/>
      <c r="OCN298" s="99"/>
      <c r="OCO298" s="99"/>
      <c r="OCP298" s="99"/>
      <c r="OCQ298" s="99"/>
      <c r="OCR298" s="99"/>
      <c r="OCS298" s="99"/>
      <c r="OCT298" s="99"/>
      <c r="OCU298" s="99"/>
      <c r="OCV298" s="99"/>
      <c r="OCW298" s="99"/>
      <c r="OCX298" s="99"/>
      <c r="OCY298" s="99"/>
      <c r="OCZ298" s="99"/>
      <c r="ODA298" s="99"/>
      <c r="ODB298" s="99"/>
      <c r="ODC298" s="99"/>
      <c r="ODD298" s="99"/>
      <c r="ODE298" s="99"/>
      <c r="ODF298" s="99"/>
      <c r="ODG298" s="99"/>
      <c r="ODH298" s="99"/>
      <c r="ODI298" s="99"/>
      <c r="ODJ298" s="99"/>
      <c r="ODK298" s="99"/>
      <c r="ODL298" s="99"/>
      <c r="ODM298" s="99"/>
      <c r="ODN298" s="99"/>
      <c r="ODO298" s="99"/>
      <c r="ODP298" s="99"/>
      <c r="ODQ298" s="99"/>
      <c r="ODR298" s="99"/>
      <c r="ODS298" s="99"/>
      <c r="ODT298" s="99"/>
      <c r="ODU298" s="99"/>
      <c r="ODV298" s="99"/>
      <c r="ODW298" s="99"/>
      <c r="ODX298" s="99"/>
      <c r="ODY298" s="99"/>
      <c r="ODZ298" s="99"/>
      <c r="OEA298" s="99"/>
      <c r="OEB298" s="99"/>
      <c r="OEC298" s="99"/>
      <c r="OED298" s="99"/>
      <c r="OEE298" s="99"/>
      <c r="OEF298" s="99"/>
      <c r="OEG298" s="99"/>
      <c r="OEH298" s="99"/>
      <c r="OEI298" s="99"/>
      <c r="OEJ298" s="99"/>
      <c r="OEK298" s="99"/>
      <c r="OEL298" s="99"/>
      <c r="OEM298" s="99"/>
      <c r="OEN298" s="99"/>
      <c r="OEO298" s="99"/>
      <c r="OEP298" s="99"/>
      <c r="OEQ298" s="99"/>
      <c r="OER298" s="99"/>
      <c r="OES298" s="99"/>
      <c r="OET298" s="99"/>
      <c r="OEU298" s="99"/>
      <c r="OEV298" s="99"/>
      <c r="OEW298" s="99"/>
      <c r="OEX298" s="99"/>
      <c r="OEY298" s="99"/>
      <c r="OEZ298" s="99"/>
      <c r="OFA298" s="99"/>
      <c r="OFB298" s="99"/>
      <c r="OFC298" s="99"/>
      <c r="OFD298" s="99"/>
      <c r="OFE298" s="99"/>
      <c r="OFF298" s="99"/>
      <c r="OFG298" s="99"/>
      <c r="OFH298" s="99"/>
      <c r="OFI298" s="99"/>
      <c r="OFJ298" s="99"/>
      <c r="OFK298" s="99"/>
      <c r="OFL298" s="99"/>
      <c r="OFM298" s="99"/>
      <c r="OFN298" s="99"/>
      <c r="OFO298" s="99"/>
      <c r="OFP298" s="99"/>
      <c r="OFQ298" s="99"/>
      <c r="OFR298" s="99"/>
      <c r="OFS298" s="99"/>
      <c r="OFT298" s="99"/>
      <c r="OFU298" s="99"/>
      <c r="OFV298" s="99"/>
      <c r="OFW298" s="99"/>
      <c r="OFX298" s="99"/>
      <c r="OFY298" s="99"/>
      <c r="OFZ298" s="99"/>
      <c r="OGA298" s="99"/>
      <c r="OGB298" s="99"/>
      <c r="OGC298" s="99"/>
      <c r="OGD298" s="99"/>
      <c r="OGE298" s="99"/>
      <c r="OGF298" s="99"/>
      <c r="OGG298" s="99"/>
      <c r="OGH298" s="99"/>
      <c r="OGI298" s="99"/>
      <c r="OGJ298" s="99"/>
      <c r="OGK298" s="99"/>
      <c r="OGL298" s="99"/>
      <c r="OGM298" s="99"/>
      <c r="OGN298" s="99"/>
      <c r="OGO298" s="99"/>
      <c r="OGP298" s="99"/>
      <c r="OGQ298" s="99"/>
      <c r="OGR298" s="99"/>
      <c r="OGS298" s="99"/>
      <c r="OGT298" s="99"/>
      <c r="OGU298" s="99"/>
      <c r="OGV298" s="99"/>
      <c r="OGW298" s="99"/>
      <c r="OGX298" s="99"/>
      <c r="OGY298" s="99"/>
      <c r="OGZ298" s="99"/>
      <c r="OHA298" s="99"/>
      <c r="OHB298" s="99"/>
      <c r="OHC298" s="99"/>
      <c r="OHD298" s="99"/>
      <c r="OHE298" s="99"/>
      <c r="OHF298" s="99"/>
      <c r="OHG298" s="99"/>
      <c r="OHH298" s="99"/>
      <c r="OHI298" s="99"/>
      <c r="OHJ298" s="99"/>
      <c r="OHK298" s="99"/>
      <c r="OHL298" s="99"/>
      <c r="OHM298" s="99"/>
      <c r="OHN298" s="99"/>
      <c r="OHO298" s="99"/>
      <c r="OHP298" s="99"/>
      <c r="OHQ298" s="99"/>
      <c r="OHR298" s="99"/>
      <c r="OHS298" s="99"/>
      <c r="OHT298" s="99"/>
      <c r="OHU298" s="99"/>
      <c r="OHV298" s="99"/>
      <c r="OHW298" s="99"/>
      <c r="OHX298" s="99"/>
      <c r="OHY298" s="99"/>
      <c r="OHZ298" s="99"/>
      <c r="OIA298" s="99"/>
      <c r="OIB298" s="99"/>
      <c r="OIC298" s="99"/>
      <c r="OID298" s="99"/>
      <c r="OIE298" s="99"/>
      <c r="OIF298" s="99"/>
      <c r="OIG298" s="99"/>
      <c r="OIH298" s="99"/>
      <c r="OII298" s="99"/>
      <c r="OIJ298" s="99"/>
      <c r="OIK298" s="99"/>
      <c r="OIL298" s="99"/>
      <c r="OIM298" s="99"/>
      <c r="OIN298" s="99"/>
      <c r="OIO298" s="99"/>
      <c r="OIP298" s="99"/>
      <c r="OIQ298" s="99"/>
      <c r="OIR298" s="99"/>
      <c r="OIS298" s="99"/>
      <c r="OIT298" s="99"/>
      <c r="OIU298" s="99"/>
      <c r="OIV298" s="99"/>
      <c r="OIW298" s="99"/>
      <c r="OIX298" s="99"/>
      <c r="OIY298" s="99"/>
      <c r="OIZ298" s="99"/>
      <c r="OJA298" s="99"/>
      <c r="OJB298" s="99"/>
      <c r="OJC298" s="99"/>
      <c r="OJD298" s="99"/>
      <c r="OJE298" s="99"/>
      <c r="OJF298" s="99"/>
      <c r="OJG298" s="99"/>
      <c r="OJH298" s="99"/>
      <c r="OJI298" s="99"/>
      <c r="OJJ298" s="99"/>
      <c r="OJK298" s="99"/>
      <c r="OJL298" s="99"/>
      <c r="OJM298" s="99"/>
      <c r="OJN298" s="99"/>
      <c r="OJO298" s="99"/>
      <c r="OJP298" s="99"/>
      <c r="OJQ298" s="99"/>
      <c r="OJR298" s="99"/>
      <c r="OJS298" s="99"/>
      <c r="OJT298" s="99"/>
      <c r="OJU298" s="99"/>
      <c r="OJV298" s="99"/>
      <c r="OJW298" s="99"/>
      <c r="OJX298" s="99"/>
      <c r="OJY298" s="99"/>
      <c r="OJZ298" s="99"/>
      <c r="OKA298" s="99"/>
      <c r="OKB298" s="99"/>
      <c r="OKC298" s="99"/>
      <c r="OKD298" s="99"/>
      <c r="OKE298" s="99"/>
      <c r="OKF298" s="99"/>
      <c r="OKG298" s="99"/>
      <c r="OKH298" s="99"/>
      <c r="OKI298" s="99"/>
      <c r="OKJ298" s="99"/>
      <c r="OKK298" s="99"/>
      <c r="OKL298" s="99"/>
      <c r="OKM298" s="99"/>
      <c r="OKN298" s="99"/>
      <c r="OKO298" s="99"/>
      <c r="OKP298" s="99"/>
      <c r="OKQ298" s="99"/>
      <c r="OKR298" s="99"/>
      <c r="OKS298" s="99"/>
      <c r="OKT298" s="99"/>
      <c r="OKU298" s="99"/>
      <c r="OKV298" s="99"/>
      <c r="OKW298" s="99"/>
      <c r="OKX298" s="99"/>
      <c r="OKY298" s="99"/>
      <c r="OKZ298" s="99"/>
      <c r="OLA298" s="99"/>
      <c r="OLB298" s="99"/>
      <c r="OLC298" s="99"/>
      <c r="OLD298" s="99"/>
      <c r="OLE298" s="99"/>
      <c r="OLF298" s="99"/>
      <c r="OLG298" s="99"/>
      <c r="OLH298" s="99"/>
      <c r="OLI298" s="99"/>
      <c r="OLJ298" s="99"/>
      <c r="OLK298" s="99"/>
      <c r="OLL298" s="99"/>
      <c r="OLM298" s="99"/>
      <c r="OLN298" s="99"/>
      <c r="OLO298" s="99"/>
      <c r="OLP298" s="99"/>
      <c r="OLQ298" s="99"/>
      <c r="OLR298" s="99"/>
      <c r="OLS298" s="99"/>
      <c r="OLT298" s="99"/>
      <c r="OLU298" s="99"/>
      <c r="OLV298" s="99"/>
      <c r="OLW298" s="99"/>
      <c r="OLX298" s="99"/>
      <c r="OLY298" s="99"/>
      <c r="OLZ298" s="99"/>
      <c r="OMA298" s="99"/>
      <c r="OMB298" s="99"/>
      <c r="OMC298" s="99"/>
      <c r="OMD298" s="99"/>
      <c r="OME298" s="99"/>
      <c r="OMF298" s="99"/>
      <c r="OMG298" s="99"/>
      <c r="OMH298" s="99"/>
      <c r="OMI298" s="99"/>
      <c r="OMJ298" s="99"/>
      <c r="OMK298" s="99"/>
      <c r="OML298" s="99"/>
      <c r="OMM298" s="99"/>
      <c r="OMN298" s="99"/>
      <c r="OMO298" s="99"/>
      <c r="OMP298" s="99"/>
      <c r="OMQ298" s="99"/>
      <c r="OMR298" s="99"/>
      <c r="OMS298" s="99"/>
      <c r="OMT298" s="99"/>
      <c r="OMU298" s="99"/>
      <c r="OMV298" s="99"/>
      <c r="OMW298" s="99"/>
      <c r="OMX298" s="99"/>
      <c r="OMY298" s="99"/>
      <c r="OMZ298" s="99"/>
      <c r="ONA298" s="99"/>
      <c r="ONB298" s="99"/>
      <c r="ONC298" s="99"/>
      <c r="OND298" s="99"/>
      <c r="ONE298" s="99"/>
      <c r="ONF298" s="99"/>
      <c r="ONG298" s="99"/>
      <c r="ONH298" s="99"/>
      <c r="ONI298" s="99"/>
      <c r="ONJ298" s="99"/>
      <c r="ONK298" s="99"/>
      <c r="ONL298" s="99"/>
      <c r="ONM298" s="99"/>
      <c r="ONN298" s="99"/>
      <c r="ONO298" s="99"/>
      <c r="ONP298" s="99"/>
      <c r="ONQ298" s="99"/>
      <c r="ONR298" s="99"/>
      <c r="ONS298" s="99"/>
      <c r="ONT298" s="99"/>
      <c r="ONU298" s="99"/>
      <c r="ONV298" s="99"/>
      <c r="ONW298" s="99"/>
      <c r="ONX298" s="99"/>
      <c r="ONY298" s="99"/>
      <c r="ONZ298" s="99"/>
      <c r="OOA298" s="99"/>
      <c r="OOB298" s="99"/>
      <c r="OOC298" s="99"/>
      <c r="OOD298" s="99"/>
      <c r="OOE298" s="99"/>
      <c r="OOF298" s="99"/>
      <c r="OOG298" s="99"/>
      <c r="OOH298" s="99"/>
      <c r="OOI298" s="99"/>
      <c r="OOJ298" s="99"/>
      <c r="OOK298" s="99"/>
      <c r="OOL298" s="99"/>
      <c r="OOM298" s="99"/>
      <c r="OON298" s="99"/>
      <c r="OOO298" s="99"/>
      <c r="OOP298" s="99"/>
      <c r="OOQ298" s="99"/>
      <c r="OOR298" s="99"/>
      <c r="OOS298" s="99"/>
      <c r="OOT298" s="99"/>
      <c r="OOU298" s="99"/>
      <c r="OOV298" s="99"/>
      <c r="OOW298" s="99"/>
      <c r="OOX298" s="99"/>
      <c r="OOY298" s="99"/>
      <c r="OOZ298" s="99"/>
      <c r="OPA298" s="99"/>
      <c r="OPB298" s="99"/>
      <c r="OPC298" s="99"/>
      <c r="OPD298" s="99"/>
      <c r="OPE298" s="99"/>
      <c r="OPF298" s="99"/>
      <c r="OPG298" s="99"/>
      <c r="OPH298" s="99"/>
      <c r="OPI298" s="99"/>
      <c r="OPJ298" s="99"/>
      <c r="OPK298" s="99"/>
      <c r="OPL298" s="99"/>
      <c r="OPM298" s="99"/>
      <c r="OPN298" s="99"/>
      <c r="OPO298" s="99"/>
      <c r="OPP298" s="99"/>
      <c r="OPQ298" s="99"/>
      <c r="OPR298" s="99"/>
      <c r="OPS298" s="99"/>
      <c r="OPT298" s="99"/>
      <c r="OPU298" s="99"/>
      <c r="OPV298" s="99"/>
      <c r="OPW298" s="99"/>
      <c r="OPX298" s="99"/>
      <c r="OPY298" s="99"/>
      <c r="OPZ298" s="99"/>
      <c r="OQA298" s="99"/>
      <c r="OQB298" s="99"/>
      <c r="OQC298" s="99"/>
      <c r="OQD298" s="99"/>
      <c r="OQE298" s="99"/>
      <c r="OQF298" s="99"/>
      <c r="OQG298" s="99"/>
      <c r="OQH298" s="99"/>
      <c r="OQI298" s="99"/>
      <c r="OQJ298" s="99"/>
      <c r="OQK298" s="99"/>
      <c r="OQL298" s="99"/>
      <c r="OQM298" s="99"/>
      <c r="OQN298" s="99"/>
      <c r="OQO298" s="99"/>
      <c r="OQP298" s="99"/>
      <c r="OQQ298" s="99"/>
      <c r="OQR298" s="99"/>
      <c r="OQS298" s="99"/>
      <c r="OQT298" s="99"/>
      <c r="OQU298" s="99"/>
      <c r="OQV298" s="99"/>
      <c r="OQW298" s="99"/>
      <c r="OQX298" s="99"/>
      <c r="OQY298" s="99"/>
      <c r="OQZ298" s="99"/>
      <c r="ORA298" s="99"/>
      <c r="ORB298" s="99"/>
      <c r="ORC298" s="99"/>
      <c r="ORD298" s="99"/>
      <c r="ORE298" s="99"/>
      <c r="ORF298" s="99"/>
      <c r="ORG298" s="99"/>
      <c r="ORH298" s="99"/>
      <c r="ORI298" s="99"/>
      <c r="ORJ298" s="99"/>
      <c r="ORK298" s="99"/>
      <c r="ORL298" s="99"/>
      <c r="ORM298" s="99"/>
      <c r="ORN298" s="99"/>
      <c r="ORO298" s="99"/>
      <c r="ORP298" s="99"/>
      <c r="ORQ298" s="99"/>
      <c r="ORR298" s="99"/>
      <c r="ORS298" s="99"/>
      <c r="ORT298" s="99"/>
      <c r="ORU298" s="99"/>
      <c r="ORV298" s="99"/>
      <c r="ORW298" s="99"/>
      <c r="ORX298" s="99"/>
      <c r="ORY298" s="99"/>
      <c r="ORZ298" s="99"/>
      <c r="OSA298" s="99"/>
      <c r="OSB298" s="99"/>
      <c r="OSC298" s="99"/>
      <c r="OSD298" s="99"/>
      <c r="OSE298" s="99"/>
      <c r="OSF298" s="99"/>
      <c r="OSG298" s="99"/>
      <c r="OSH298" s="99"/>
      <c r="OSI298" s="99"/>
      <c r="OSJ298" s="99"/>
      <c r="OSK298" s="99"/>
      <c r="OSL298" s="99"/>
      <c r="OSM298" s="99"/>
      <c r="OSN298" s="99"/>
      <c r="OSO298" s="99"/>
      <c r="OSP298" s="99"/>
      <c r="OSQ298" s="99"/>
      <c r="OSR298" s="99"/>
      <c r="OSS298" s="99"/>
      <c r="OST298" s="99"/>
      <c r="OSU298" s="99"/>
      <c r="OSV298" s="99"/>
      <c r="OSW298" s="99"/>
      <c r="OSX298" s="99"/>
      <c r="OSY298" s="99"/>
      <c r="OSZ298" s="99"/>
      <c r="OTA298" s="99"/>
      <c r="OTB298" s="99"/>
      <c r="OTC298" s="99"/>
      <c r="OTD298" s="99"/>
      <c r="OTE298" s="99"/>
      <c r="OTF298" s="99"/>
      <c r="OTG298" s="99"/>
      <c r="OTH298" s="99"/>
      <c r="OTI298" s="99"/>
      <c r="OTJ298" s="99"/>
      <c r="OTK298" s="99"/>
      <c r="OTL298" s="99"/>
      <c r="OTM298" s="99"/>
      <c r="OTN298" s="99"/>
      <c r="OTO298" s="99"/>
      <c r="OTP298" s="99"/>
      <c r="OTQ298" s="99"/>
      <c r="OTR298" s="99"/>
      <c r="OTS298" s="99"/>
      <c r="OTT298" s="99"/>
      <c r="OTU298" s="99"/>
      <c r="OTV298" s="99"/>
      <c r="OTW298" s="99"/>
      <c r="OTX298" s="99"/>
      <c r="OTY298" s="99"/>
      <c r="OTZ298" s="99"/>
      <c r="OUA298" s="99"/>
      <c r="OUB298" s="99"/>
      <c r="OUC298" s="99"/>
      <c r="OUD298" s="99"/>
      <c r="OUE298" s="99"/>
      <c r="OUF298" s="99"/>
      <c r="OUG298" s="99"/>
      <c r="OUH298" s="99"/>
      <c r="OUI298" s="99"/>
      <c r="OUJ298" s="99"/>
      <c r="OUK298" s="99"/>
      <c r="OUL298" s="99"/>
      <c r="OUM298" s="99"/>
      <c r="OUN298" s="99"/>
      <c r="OUO298" s="99"/>
      <c r="OUP298" s="99"/>
      <c r="OUQ298" s="99"/>
      <c r="OUR298" s="99"/>
      <c r="OUS298" s="99"/>
      <c r="OUT298" s="99"/>
      <c r="OUU298" s="99"/>
      <c r="OUV298" s="99"/>
      <c r="OUW298" s="99"/>
      <c r="OUX298" s="99"/>
      <c r="OUY298" s="99"/>
      <c r="OUZ298" s="99"/>
      <c r="OVA298" s="99"/>
      <c r="OVB298" s="99"/>
      <c r="OVC298" s="99"/>
      <c r="OVD298" s="99"/>
      <c r="OVE298" s="99"/>
      <c r="OVF298" s="99"/>
      <c r="OVG298" s="99"/>
      <c r="OVH298" s="99"/>
      <c r="OVI298" s="99"/>
      <c r="OVJ298" s="99"/>
      <c r="OVK298" s="99"/>
      <c r="OVL298" s="99"/>
      <c r="OVM298" s="99"/>
      <c r="OVN298" s="99"/>
      <c r="OVO298" s="99"/>
      <c r="OVP298" s="99"/>
      <c r="OVQ298" s="99"/>
      <c r="OVR298" s="99"/>
      <c r="OVS298" s="99"/>
      <c r="OVT298" s="99"/>
      <c r="OVU298" s="99"/>
      <c r="OVV298" s="99"/>
      <c r="OVW298" s="99"/>
      <c r="OVX298" s="99"/>
      <c r="OVY298" s="99"/>
      <c r="OVZ298" s="99"/>
      <c r="OWA298" s="99"/>
      <c r="OWB298" s="99"/>
      <c r="OWC298" s="99"/>
      <c r="OWD298" s="99"/>
      <c r="OWE298" s="99"/>
      <c r="OWF298" s="99"/>
      <c r="OWG298" s="99"/>
      <c r="OWH298" s="99"/>
      <c r="OWI298" s="99"/>
      <c r="OWJ298" s="99"/>
      <c r="OWK298" s="99"/>
      <c r="OWL298" s="99"/>
      <c r="OWM298" s="99"/>
      <c r="OWN298" s="99"/>
      <c r="OWO298" s="99"/>
      <c r="OWP298" s="99"/>
      <c r="OWQ298" s="99"/>
      <c r="OWR298" s="99"/>
      <c r="OWS298" s="99"/>
      <c r="OWT298" s="99"/>
      <c r="OWU298" s="99"/>
      <c r="OWV298" s="99"/>
      <c r="OWW298" s="99"/>
      <c r="OWX298" s="99"/>
      <c r="OWY298" s="99"/>
      <c r="OWZ298" s="99"/>
      <c r="OXA298" s="99"/>
      <c r="OXB298" s="99"/>
      <c r="OXC298" s="99"/>
      <c r="OXD298" s="99"/>
      <c r="OXE298" s="99"/>
      <c r="OXF298" s="99"/>
      <c r="OXG298" s="99"/>
      <c r="OXH298" s="99"/>
      <c r="OXI298" s="99"/>
      <c r="OXJ298" s="99"/>
      <c r="OXK298" s="99"/>
      <c r="OXL298" s="99"/>
      <c r="OXM298" s="99"/>
      <c r="OXN298" s="99"/>
      <c r="OXO298" s="99"/>
      <c r="OXP298" s="99"/>
      <c r="OXQ298" s="99"/>
      <c r="OXR298" s="99"/>
      <c r="OXS298" s="99"/>
      <c r="OXT298" s="99"/>
      <c r="OXU298" s="99"/>
      <c r="OXV298" s="99"/>
      <c r="OXW298" s="99"/>
      <c r="OXX298" s="99"/>
      <c r="OXY298" s="99"/>
      <c r="OXZ298" s="99"/>
      <c r="OYA298" s="99"/>
      <c r="OYB298" s="99"/>
      <c r="OYC298" s="99"/>
      <c r="OYD298" s="99"/>
      <c r="OYE298" s="99"/>
      <c r="OYF298" s="99"/>
      <c r="OYG298" s="99"/>
      <c r="OYH298" s="99"/>
      <c r="OYI298" s="99"/>
      <c r="OYJ298" s="99"/>
      <c r="OYK298" s="99"/>
      <c r="OYL298" s="99"/>
      <c r="OYM298" s="99"/>
      <c r="OYN298" s="99"/>
      <c r="OYO298" s="99"/>
      <c r="OYP298" s="99"/>
      <c r="OYQ298" s="99"/>
      <c r="OYR298" s="99"/>
      <c r="OYS298" s="99"/>
      <c r="OYT298" s="99"/>
      <c r="OYU298" s="99"/>
      <c r="OYV298" s="99"/>
      <c r="OYW298" s="99"/>
      <c r="OYX298" s="99"/>
      <c r="OYY298" s="99"/>
      <c r="OYZ298" s="99"/>
      <c r="OZA298" s="99"/>
      <c r="OZB298" s="99"/>
      <c r="OZC298" s="99"/>
      <c r="OZD298" s="99"/>
      <c r="OZE298" s="99"/>
      <c r="OZF298" s="99"/>
      <c r="OZG298" s="99"/>
      <c r="OZH298" s="99"/>
      <c r="OZI298" s="99"/>
      <c r="OZJ298" s="99"/>
      <c r="OZK298" s="99"/>
      <c r="OZL298" s="99"/>
      <c r="OZM298" s="99"/>
      <c r="OZN298" s="99"/>
      <c r="OZO298" s="99"/>
      <c r="OZP298" s="99"/>
      <c r="OZQ298" s="99"/>
      <c r="OZR298" s="99"/>
      <c r="OZS298" s="99"/>
      <c r="OZT298" s="99"/>
      <c r="OZU298" s="99"/>
      <c r="OZV298" s="99"/>
      <c r="OZW298" s="99"/>
      <c r="OZX298" s="99"/>
      <c r="OZY298" s="99"/>
      <c r="OZZ298" s="99"/>
      <c r="PAA298" s="99"/>
      <c r="PAB298" s="99"/>
      <c r="PAC298" s="99"/>
      <c r="PAD298" s="99"/>
      <c r="PAE298" s="99"/>
      <c r="PAF298" s="99"/>
      <c r="PAG298" s="99"/>
      <c r="PAH298" s="99"/>
      <c r="PAI298" s="99"/>
      <c r="PAJ298" s="99"/>
      <c r="PAK298" s="99"/>
      <c r="PAL298" s="99"/>
      <c r="PAM298" s="99"/>
      <c r="PAN298" s="99"/>
      <c r="PAO298" s="99"/>
      <c r="PAP298" s="99"/>
      <c r="PAQ298" s="99"/>
      <c r="PAR298" s="99"/>
      <c r="PAS298" s="99"/>
      <c r="PAT298" s="99"/>
      <c r="PAU298" s="99"/>
      <c r="PAV298" s="99"/>
      <c r="PAW298" s="99"/>
      <c r="PAX298" s="99"/>
      <c r="PAY298" s="99"/>
      <c r="PAZ298" s="99"/>
      <c r="PBA298" s="99"/>
      <c r="PBB298" s="99"/>
      <c r="PBC298" s="99"/>
      <c r="PBD298" s="99"/>
      <c r="PBE298" s="99"/>
      <c r="PBF298" s="99"/>
      <c r="PBG298" s="99"/>
      <c r="PBH298" s="99"/>
      <c r="PBI298" s="99"/>
      <c r="PBJ298" s="99"/>
      <c r="PBK298" s="99"/>
      <c r="PBL298" s="99"/>
      <c r="PBM298" s="99"/>
      <c r="PBN298" s="99"/>
      <c r="PBO298" s="99"/>
      <c r="PBP298" s="99"/>
      <c r="PBQ298" s="99"/>
      <c r="PBR298" s="99"/>
      <c r="PBS298" s="99"/>
      <c r="PBT298" s="99"/>
      <c r="PBU298" s="99"/>
      <c r="PBV298" s="99"/>
      <c r="PBW298" s="99"/>
      <c r="PBX298" s="99"/>
      <c r="PBY298" s="99"/>
      <c r="PBZ298" s="99"/>
      <c r="PCA298" s="99"/>
      <c r="PCB298" s="99"/>
      <c r="PCC298" s="99"/>
      <c r="PCD298" s="99"/>
      <c r="PCE298" s="99"/>
      <c r="PCF298" s="99"/>
      <c r="PCG298" s="99"/>
      <c r="PCH298" s="99"/>
      <c r="PCI298" s="99"/>
      <c r="PCJ298" s="99"/>
      <c r="PCK298" s="99"/>
      <c r="PCL298" s="99"/>
      <c r="PCM298" s="99"/>
      <c r="PCN298" s="99"/>
      <c r="PCO298" s="99"/>
      <c r="PCP298" s="99"/>
      <c r="PCQ298" s="99"/>
      <c r="PCR298" s="99"/>
      <c r="PCS298" s="99"/>
      <c r="PCT298" s="99"/>
      <c r="PCU298" s="99"/>
      <c r="PCV298" s="99"/>
      <c r="PCW298" s="99"/>
      <c r="PCX298" s="99"/>
      <c r="PCY298" s="99"/>
      <c r="PCZ298" s="99"/>
      <c r="PDA298" s="99"/>
      <c r="PDB298" s="99"/>
      <c r="PDC298" s="99"/>
      <c r="PDD298" s="99"/>
      <c r="PDE298" s="99"/>
      <c r="PDF298" s="99"/>
      <c r="PDG298" s="99"/>
      <c r="PDH298" s="99"/>
      <c r="PDI298" s="99"/>
      <c r="PDJ298" s="99"/>
      <c r="PDK298" s="99"/>
      <c r="PDL298" s="99"/>
      <c r="PDM298" s="99"/>
      <c r="PDN298" s="99"/>
      <c r="PDO298" s="99"/>
      <c r="PDP298" s="99"/>
      <c r="PDQ298" s="99"/>
      <c r="PDR298" s="99"/>
      <c r="PDS298" s="99"/>
      <c r="PDT298" s="99"/>
      <c r="PDU298" s="99"/>
      <c r="PDV298" s="99"/>
      <c r="PDW298" s="99"/>
      <c r="PDX298" s="99"/>
      <c r="PDY298" s="99"/>
      <c r="PDZ298" s="99"/>
      <c r="PEA298" s="99"/>
      <c r="PEB298" s="99"/>
      <c r="PEC298" s="99"/>
      <c r="PED298" s="99"/>
      <c r="PEE298" s="99"/>
      <c r="PEF298" s="99"/>
      <c r="PEG298" s="99"/>
      <c r="PEH298" s="99"/>
      <c r="PEI298" s="99"/>
      <c r="PEJ298" s="99"/>
      <c r="PEK298" s="99"/>
      <c r="PEL298" s="99"/>
      <c r="PEM298" s="99"/>
      <c r="PEN298" s="99"/>
      <c r="PEO298" s="99"/>
      <c r="PEP298" s="99"/>
      <c r="PEQ298" s="99"/>
      <c r="PER298" s="99"/>
      <c r="PES298" s="99"/>
      <c r="PET298" s="99"/>
      <c r="PEU298" s="99"/>
      <c r="PEV298" s="99"/>
      <c r="PEW298" s="99"/>
      <c r="PEX298" s="99"/>
      <c r="PEY298" s="99"/>
      <c r="PEZ298" s="99"/>
      <c r="PFA298" s="99"/>
      <c r="PFB298" s="99"/>
      <c r="PFC298" s="99"/>
      <c r="PFD298" s="99"/>
      <c r="PFE298" s="99"/>
      <c r="PFF298" s="99"/>
      <c r="PFG298" s="99"/>
      <c r="PFH298" s="99"/>
      <c r="PFI298" s="99"/>
      <c r="PFJ298" s="99"/>
      <c r="PFK298" s="99"/>
      <c r="PFL298" s="99"/>
      <c r="PFM298" s="99"/>
      <c r="PFN298" s="99"/>
      <c r="PFO298" s="99"/>
      <c r="PFP298" s="99"/>
      <c r="PFQ298" s="99"/>
      <c r="PFR298" s="99"/>
      <c r="PFS298" s="99"/>
      <c r="PFT298" s="99"/>
      <c r="PFU298" s="99"/>
      <c r="PFV298" s="99"/>
      <c r="PFW298" s="99"/>
      <c r="PFX298" s="99"/>
      <c r="PFY298" s="99"/>
      <c r="PFZ298" s="99"/>
      <c r="PGA298" s="99"/>
      <c r="PGB298" s="99"/>
      <c r="PGC298" s="99"/>
      <c r="PGD298" s="99"/>
      <c r="PGE298" s="99"/>
      <c r="PGF298" s="99"/>
      <c r="PGG298" s="99"/>
      <c r="PGH298" s="99"/>
      <c r="PGI298" s="99"/>
      <c r="PGJ298" s="99"/>
      <c r="PGK298" s="99"/>
      <c r="PGL298" s="99"/>
      <c r="PGM298" s="99"/>
      <c r="PGN298" s="99"/>
      <c r="PGO298" s="99"/>
      <c r="PGP298" s="99"/>
      <c r="PGQ298" s="99"/>
      <c r="PGR298" s="99"/>
      <c r="PGS298" s="99"/>
      <c r="PGT298" s="99"/>
      <c r="PGU298" s="99"/>
      <c r="PGV298" s="99"/>
      <c r="PGW298" s="99"/>
      <c r="PGX298" s="99"/>
      <c r="PGY298" s="99"/>
      <c r="PGZ298" s="99"/>
      <c r="PHA298" s="99"/>
      <c r="PHB298" s="99"/>
      <c r="PHC298" s="99"/>
      <c r="PHD298" s="99"/>
      <c r="PHE298" s="99"/>
      <c r="PHF298" s="99"/>
      <c r="PHG298" s="99"/>
      <c r="PHH298" s="99"/>
      <c r="PHI298" s="99"/>
      <c r="PHJ298" s="99"/>
      <c r="PHK298" s="99"/>
      <c r="PHL298" s="99"/>
      <c r="PHM298" s="99"/>
      <c r="PHN298" s="99"/>
      <c r="PHO298" s="99"/>
      <c r="PHP298" s="99"/>
      <c r="PHQ298" s="99"/>
      <c r="PHR298" s="99"/>
      <c r="PHS298" s="99"/>
      <c r="PHT298" s="99"/>
      <c r="PHU298" s="99"/>
      <c r="PHV298" s="99"/>
      <c r="PHW298" s="99"/>
      <c r="PHX298" s="99"/>
      <c r="PHY298" s="99"/>
      <c r="PHZ298" s="99"/>
      <c r="PIA298" s="99"/>
      <c r="PIB298" s="99"/>
      <c r="PIC298" s="99"/>
      <c r="PID298" s="99"/>
      <c r="PIE298" s="99"/>
      <c r="PIF298" s="99"/>
      <c r="PIG298" s="99"/>
      <c r="PIH298" s="99"/>
      <c r="PII298" s="99"/>
      <c r="PIJ298" s="99"/>
      <c r="PIK298" s="99"/>
      <c r="PIL298" s="99"/>
      <c r="PIM298" s="99"/>
      <c r="PIN298" s="99"/>
      <c r="PIO298" s="99"/>
      <c r="PIP298" s="99"/>
      <c r="PIQ298" s="99"/>
      <c r="PIR298" s="99"/>
      <c r="PIS298" s="99"/>
      <c r="PIT298" s="99"/>
      <c r="PIU298" s="99"/>
      <c r="PIV298" s="99"/>
      <c r="PIW298" s="99"/>
      <c r="PIX298" s="99"/>
      <c r="PIY298" s="99"/>
      <c r="PIZ298" s="99"/>
      <c r="PJA298" s="99"/>
      <c r="PJB298" s="99"/>
      <c r="PJC298" s="99"/>
      <c r="PJD298" s="99"/>
      <c r="PJE298" s="99"/>
      <c r="PJF298" s="99"/>
      <c r="PJG298" s="99"/>
      <c r="PJH298" s="99"/>
      <c r="PJI298" s="99"/>
      <c r="PJJ298" s="99"/>
      <c r="PJK298" s="99"/>
      <c r="PJL298" s="99"/>
      <c r="PJM298" s="99"/>
      <c r="PJN298" s="99"/>
      <c r="PJO298" s="99"/>
      <c r="PJP298" s="99"/>
      <c r="PJQ298" s="99"/>
      <c r="PJR298" s="99"/>
      <c r="PJS298" s="99"/>
      <c r="PJT298" s="99"/>
      <c r="PJU298" s="99"/>
      <c r="PJV298" s="99"/>
      <c r="PJW298" s="99"/>
      <c r="PJX298" s="99"/>
      <c r="PJY298" s="99"/>
      <c r="PJZ298" s="99"/>
      <c r="PKA298" s="99"/>
      <c r="PKB298" s="99"/>
      <c r="PKC298" s="99"/>
      <c r="PKD298" s="99"/>
      <c r="PKE298" s="99"/>
      <c r="PKF298" s="99"/>
      <c r="PKG298" s="99"/>
      <c r="PKH298" s="99"/>
      <c r="PKI298" s="99"/>
      <c r="PKJ298" s="99"/>
      <c r="PKK298" s="99"/>
      <c r="PKL298" s="99"/>
      <c r="PKM298" s="99"/>
      <c r="PKN298" s="99"/>
      <c r="PKO298" s="99"/>
      <c r="PKP298" s="99"/>
      <c r="PKQ298" s="99"/>
      <c r="PKR298" s="99"/>
      <c r="PKS298" s="99"/>
      <c r="PKT298" s="99"/>
      <c r="PKU298" s="99"/>
      <c r="PKV298" s="99"/>
      <c r="PKW298" s="99"/>
      <c r="PKX298" s="99"/>
      <c r="PKY298" s="99"/>
      <c r="PKZ298" s="99"/>
      <c r="PLA298" s="99"/>
      <c r="PLB298" s="99"/>
      <c r="PLC298" s="99"/>
      <c r="PLD298" s="99"/>
      <c r="PLE298" s="99"/>
      <c r="PLF298" s="99"/>
      <c r="PLG298" s="99"/>
      <c r="PLH298" s="99"/>
      <c r="PLI298" s="99"/>
      <c r="PLJ298" s="99"/>
      <c r="PLK298" s="99"/>
      <c r="PLL298" s="99"/>
      <c r="PLM298" s="99"/>
      <c r="PLN298" s="99"/>
      <c r="PLO298" s="99"/>
      <c r="PLP298" s="99"/>
      <c r="PLQ298" s="99"/>
      <c r="PLR298" s="99"/>
      <c r="PLS298" s="99"/>
      <c r="PLT298" s="99"/>
      <c r="PLU298" s="99"/>
      <c r="PLV298" s="99"/>
      <c r="PLW298" s="99"/>
      <c r="PLX298" s="99"/>
      <c r="PLY298" s="99"/>
      <c r="PLZ298" s="99"/>
      <c r="PMA298" s="99"/>
      <c r="PMB298" s="99"/>
      <c r="PMC298" s="99"/>
      <c r="PMD298" s="99"/>
      <c r="PME298" s="99"/>
      <c r="PMF298" s="99"/>
      <c r="PMG298" s="99"/>
      <c r="PMH298" s="99"/>
      <c r="PMI298" s="99"/>
      <c r="PMJ298" s="99"/>
      <c r="PMK298" s="99"/>
      <c r="PML298" s="99"/>
      <c r="PMM298" s="99"/>
      <c r="PMN298" s="99"/>
      <c r="PMO298" s="99"/>
      <c r="PMP298" s="99"/>
      <c r="PMQ298" s="99"/>
      <c r="PMR298" s="99"/>
      <c r="PMS298" s="99"/>
      <c r="PMT298" s="99"/>
      <c r="PMU298" s="99"/>
      <c r="PMV298" s="99"/>
      <c r="PMW298" s="99"/>
      <c r="PMX298" s="99"/>
      <c r="PMY298" s="99"/>
      <c r="PMZ298" s="99"/>
      <c r="PNA298" s="99"/>
      <c r="PNB298" s="99"/>
      <c r="PNC298" s="99"/>
      <c r="PND298" s="99"/>
      <c r="PNE298" s="99"/>
      <c r="PNF298" s="99"/>
      <c r="PNG298" s="99"/>
      <c r="PNH298" s="99"/>
      <c r="PNI298" s="99"/>
      <c r="PNJ298" s="99"/>
      <c r="PNK298" s="99"/>
      <c r="PNL298" s="99"/>
      <c r="PNM298" s="99"/>
      <c r="PNN298" s="99"/>
      <c r="PNO298" s="99"/>
      <c r="PNP298" s="99"/>
      <c r="PNQ298" s="99"/>
      <c r="PNR298" s="99"/>
      <c r="PNS298" s="99"/>
      <c r="PNT298" s="99"/>
      <c r="PNU298" s="99"/>
      <c r="PNV298" s="99"/>
      <c r="PNW298" s="99"/>
      <c r="PNX298" s="99"/>
      <c r="PNY298" s="99"/>
      <c r="PNZ298" s="99"/>
      <c r="POA298" s="99"/>
      <c r="POB298" s="99"/>
      <c r="POC298" s="99"/>
      <c r="POD298" s="99"/>
      <c r="POE298" s="99"/>
      <c r="POF298" s="99"/>
      <c r="POG298" s="99"/>
      <c r="POH298" s="99"/>
      <c r="POI298" s="99"/>
      <c r="POJ298" s="99"/>
      <c r="POK298" s="99"/>
      <c r="POL298" s="99"/>
      <c r="POM298" s="99"/>
      <c r="PON298" s="99"/>
      <c r="POO298" s="99"/>
      <c r="POP298" s="99"/>
      <c r="POQ298" s="99"/>
      <c r="POR298" s="99"/>
      <c r="POS298" s="99"/>
      <c r="POT298" s="99"/>
      <c r="POU298" s="99"/>
      <c r="POV298" s="99"/>
      <c r="POW298" s="99"/>
      <c r="POX298" s="99"/>
      <c r="POY298" s="99"/>
      <c r="POZ298" s="99"/>
      <c r="PPA298" s="99"/>
      <c r="PPB298" s="99"/>
      <c r="PPC298" s="99"/>
      <c r="PPD298" s="99"/>
      <c r="PPE298" s="99"/>
      <c r="PPF298" s="99"/>
      <c r="PPG298" s="99"/>
      <c r="PPH298" s="99"/>
      <c r="PPI298" s="99"/>
      <c r="PPJ298" s="99"/>
      <c r="PPK298" s="99"/>
      <c r="PPL298" s="99"/>
      <c r="PPM298" s="99"/>
      <c r="PPN298" s="99"/>
      <c r="PPO298" s="99"/>
      <c r="PPP298" s="99"/>
      <c r="PPQ298" s="99"/>
      <c r="PPR298" s="99"/>
      <c r="PPS298" s="99"/>
      <c r="PPT298" s="99"/>
      <c r="PPU298" s="99"/>
      <c r="PPV298" s="99"/>
      <c r="PPW298" s="99"/>
      <c r="PPX298" s="99"/>
      <c r="PPY298" s="99"/>
      <c r="PPZ298" s="99"/>
      <c r="PQA298" s="99"/>
      <c r="PQB298" s="99"/>
      <c r="PQC298" s="99"/>
      <c r="PQD298" s="99"/>
      <c r="PQE298" s="99"/>
      <c r="PQF298" s="99"/>
      <c r="PQG298" s="99"/>
      <c r="PQH298" s="99"/>
      <c r="PQI298" s="99"/>
      <c r="PQJ298" s="99"/>
      <c r="PQK298" s="99"/>
      <c r="PQL298" s="99"/>
      <c r="PQM298" s="99"/>
      <c r="PQN298" s="99"/>
      <c r="PQO298" s="99"/>
      <c r="PQP298" s="99"/>
      <c r="PQQ298" s="99"/>
      <c r="PQR298" s="99"/>
      <c r="PQS298" s="99"/>
      <c r="PQT298" s="99"/>
      <c r="PQU298" s="99"/>
      <c r="PQV298" s="99"/>
      <c r="PQW298" s="99"/>
      <c r="PQX298" s="99"/>
      <c r="PQY298" s="99"/>
      <c r="PQZ298" s="99"/>
      <c r="PRA298" s="99"/>
      <c r="PRB298" s="99"/>
      <c r="PRC298" s="99"/>
      <c r="PRD298" s="99"/>
      <c r="PRE298" s="99"/>
      <c r="PRF298" s="99"/>
      <c r="PRG298" s="99"/>
      <c r="PRH298" s="99"/>
      <c r="PRI298" s="99"/>
      <c r="PRJ298" s="99"/>
      <c r="PRK298" s="99"/>
      <c r="PRL298" s="99"/>
      <c r="PRM298" s="99"/>
      <c r="PRN298" s="99"/>
      <c r="PRO298" s="99"/>
      <c r="PRP298" s="99"/>
      <c r="PRQ298" s="99"/>
      <c r="PRR298" s="99"/>
      <c r="PRS298" s="99"/>
      <c r="PRT298" s="99"/>
      <c r="PRU298" s="99"/>
      <c r="PRV298" s="99"/>
      <c r="PRW298" s="99"/>
      <c r="PRX298" s="99"/>
      <c r="PRY298" s="99"/>
      <c r="PRZ298" s="99"/>
      <c r="PSA298" s="99"/>
      <c r="PSB298" s="99"/>
      <c r="PSC298" s="99"/>
      <c r="PSD298" s="99"/>
      <c r="PSE298" s="99"/>
      <c r="PSF298" s="99"/>
      <c r="PSG298" s="99"/>
      <c r="PSH298" s="99"/>
      <c r="PSI298" s="99"/>
      <c r="PSJ298" s="99"/>
      <c r="PSK298" s="99"/>
      <c r="PSL298" s="99"/>
      <c r="PSM298" s="99"/>
      <c r="PSN298" s="99"/>
      <c r="PSO298" s="99"/>
      <c r="PSP298" s="99"/>
      <c r="PSQ298" s="99"/>
      <c r="PSR298" s="99"/>
      <c r="PSS298" s="99"/>
      <c r="PST298" s="99"/>
      <c r="PSU298" s="99"/>
      <c r="PSV298" s="99"/>
      <c r="PSW298" s="99"/>
      <c r="PSX298" s="99"/>
      <c r="PSY298" s="99"/>
      <c r="PSZ298" s="99"/>
      <c r="PTA298" s="99"/>
      <c r="PTB298" s="99"/>
      <c r="PTC298" s="99"/>
      <c r="PTD298" s="99"/>
      <c r="PTE298" s="99"/>
      <c r="PTF298" s="99"/>
      <c r="PTG298" s="99"/>
      <c r="PTH298" s="99"/>
      <c r="PTI298" s="99"/>
      <c r="PTJ298" s="99"/>
      <c r="PTK298" s="99"/>
      <c r="PTL298" s="99"/>
      <c r="PTM298" s="99"/>
      <c r="PTN298" s="99"/>
      <c r="PTO298" s="99"/>
      <c r="PTP298" s="99"/>
      <c r="PTQ298" s="99"/>
      <c r="PTR298" s="99"/>
      <c r="PTS298" s="99"/>
      <c r="PTT298" s="99"/>
      <c r="PTU298" s="99"/>
      <c r="PTV298" s="99"/>
      <c r="PTW298" s="99"/>
      <c r="PTX298" s="99"/>
      <c r="PTY298" s="99"/>
      <c r="PTZ298" s="99"/>
      <c r="PUA298" s="99"/>
      <c r="PUB298" s="99"/>
      <c r="PUC298" s="99"/>
      <c r="PUD298" s="99"/>
      <c r="PUE298" s="99"/>
      <c r="PUF298" s="99"/>
      <c r="PUG298" s="99"/>
      <c r="PUH298" s="99"/>
      <c r="PUI298" s="99"/>
      <c r="PUJ298" s="99"/>
      <c r="PUK298" s="99"/>
      <c r="PUL298" s="99"/>
      <c r="PUM298" s="99"/>
      <c r="PUN298" s="99"/>
      <c r="PUO298" s="99"/>
      <c r="PUP298" s="99"/>
      <c r="PUQ298" s="99"/>
      <c r="PUR298" s="99"/>
      <c r="PUS298" s="99"/>
      <c r="PUT298" s="99"/>
      <c r="PUU298" s="99"/>
      <c r="PUV298" s="99"/>
      <c r="PUW298" s="99"/>
      <c r="PUX298" s="99"/>
      <c r="PUY298" s="99"/>
      <c r="PUZ298" s="99"/>
      <c r="PVA298" s="99"/>
      <c r="PVB298" s="99"/>
      <c r="PVC298" s="99"/>
      <c r="PVD298" s="99"/>
      <c r="PVE298" s="99"/>
      <c r="PVF298" s="99"/>
      <c r="PVG298" s="99"/>
      <c r="PVH298" s="99"/>
      <c r="PVI298" s="99"/>
      <c r="PVJ298" s="99"/>
      <c r="PVK298" s="99"/>
      <c r="PVL298" s="99"/>
      <c r="PVM298" s="99"/>
      <c r="PVN298" s="99"/>
      <c r="PVO298" s="99"/>
      <c r="PVP298" s="99"/>
      <c r="PVQ298" s="99"/>
      <c r="PVR298" s="99"/>
      <c r="PVS298" s="99"/>
      <c r="PVT298" s="99"/>
      <c r="PVU298" s="99"/>
      <c r="PVV298" s="99"/>
      <c r="PVW298" s="99"/>
      <c r="PVX298" s="99"/>
      <c r="PVY298" s="99"/>
      <c r="PVZ298" s="99"/>
      <c r="PWA298" s="99"/>
      <c r="PWB298" s="99"/>
      <c r="PWC298" s="99"/>
      <c r="PWD298" s="99"/>
      <c r="PWE298" s="99"/>
      <c r="PWF298" s="99"/>
      <c r="PWG298" s="99"/>
      <c r="PWH298" s="99"/>
      <c r="PWI298" s="99"/>
      <c r="PWJ298" s="99"/>
      <c r="PWK298" s="99"/>
      <c r="PWL298" s="99"/>
      <c r="PWM298" s="99"/>
      <c r="PWN298" s="99"/>
      <c r="PWO298" s="99"/>
      <c r="PWP298" s="99"/>
      <c r="PWQ298" s="99"/>
      <c r="PWR298" s="99"/>
      <c r="PWS298" s="99"/>
      <c r="PWT298" s="99"/>
      <c r="PWU298" s="99"/>
      <c r="PWV298" s="99"/>
      <c r="PWW298" s="99"/>
      <c r="PWX298" s="99"/>
      <c r="PWY298" s="99"/>
      <c r="PWZ298" s="99"/>
      <c r="PXA298" s="99"/>
      <c r="PXB298" s="99"/>
      <c r="PXC298" s="99"/>
      <c r="PXD298" s="99"/>
      <c r="PXE298" s="99"/>
      <c r="PXF298" s="99"/>
      <c r="PXG298" s="99"/>
      <c r="PXH298" s="99"/>
      <c r="PXI298" s="99"/>
      <c r="PXJ298" s="99"/>
      <c r="PXK298" s="99"/>
      <c r="PXL298" s="99"/>
      <c r="PXM298" s="99"/>
      <c r="PXN298" s="99"/>
      <c r="PXO298" s="99"/>
      <c r="PXP298" s="99"/>
      <c r="PXQ298" s="99"/>
      <c r="PXR298" s="99"/>
      <c r="PXS298" s="99"/>
      <c r="PXT298" s="99"/>
      <c r="PXU298" s="99"/>
      <c r="PXV298" s="99"/>
      <c r="PXW298" s="99"/>
      <c r="PXX298" s="99"/>
      <c r="PXY298" s="99"/>
      <c r="PXZ298" s="99"/>
      <c r="PYA298" s="99"/>
      <c r="PYB298" s="99"/>
      <c r="PYC298" s="99"/>
      <c r="PYD298" s="99"/>
      <c r="PYE298" s="99"/>
      <c r="PYF298" s="99"/>
      <c r="PYG298" s="99"/>
      <c r="PYH298" s="99"/>
      <c r="PYI298" s="99"/>
      <c r="PYJ298" s="99"/>
      <c r="PYK298" s="99"/>
      <c r="PYL298" s="99"/>
      <c r="PYM298" s="99"/>
      <c r="PYN298" s="99"/>
      <c r="PYO298" s="99"/>
      <c r="PYP298" s="99"/>
      <c r="PYQ298" s="99"/>
      <c r="PYR298" s="99"/>
      <c r="PYS298" s="99"/>
      <c r="PYT298" s="99"/>
      <c r="PYU298" s="99"/>
      <c r="PYV298" s="99"/>
      <c r="PYW298" s="99"/>
      <c r="PYX298" s="99"/>
      <c r="PYY298" s="99"/>
      <c r="PYZ298" s="99"/>
      <c r="PZA298" s="99"/>
      <c r="PZB298" s="99"/>
      <c r="PZC298" s="99"/>
      <c r="PZD298" s="99"/>
      <c r="PZE298" s="99"/>
      <c r="PZF298" s="99"/>
      <c r="PZG298" s="99"/>
      <c r="PZH298" s="99"/>
      <c r="PZI298" s="99"/>
      <c r="PZJ298" s="99"/>
      <c r="PZK298" s="99"/>
      <c r="PZL298" s="99"/>
      <c r="PZM298" s="99"/>
      <c r="PZN298" s="99"/>
      <c r="PZO298" s="99"/>
      <c r="PZP298" s="99"/>
      <c r="PZQ298" s="99"/>
      <c r="PZR298" s="99"/>
      <c r="PZS298" s="99"/>
      <c r="PZT298" s="99"/>
      <c r="PZU298" s="99"/>
      <c r="PZV298" s="99"/>
      <c r="PZW298" s="99"/>
      <c r="PZX298" s="99"/>
      <c r="PZY298" s="99"/>
      <c r="PZZ298" s="99"/>
      <c r="QAA298" s="99"/>
      <c r="QAB298" s="99"/>
      <c r="QAC298" s="99"/>
      <c r="QAD298" s="99"/>
      <c r="QAE298" s="99"/>
      <c r="QAF298" s="99"/>
      <c r="QAG298" s="99"/>
      <c r="QAH298" s="99"/>
      <c r="QAI298" s="99"/>
      <c r="QAJ298" s="99"/>
      <c r="QAK298" s="99"/>
      <c r="QAL298" s="99"/>
      <c r="QAM298" s="99"/>
      <c r="QAN298" s="99"/>
      <c r="QAO298" s="99"/>
      <c r="QAP298" s="99"/>
      <c r="QAQ298" s="99"/>
      <c r="QAR298" s="99"/>
      <c r="QAS298" s="99"/>
      <c r="QAT298" s="99"/>
      <c r="QAU298" s="99"/>
      <c r="QAV298" s="99"/>
      <c r="QAW298" s="99"/>
      <c r="QAX298" s="99"/>
      <c r="QAY298" s="99"/>
      <c r="QAZ298" s="99"/>
      <c r="QBA298" s="99"/>
      <c r="QBB298" s="99"/>
      <c r="QBC298" s="99"/>
      <c r="QBD298" s="99"/>
      <c r="QBE298" s="99"/>
      <c r="QBF298" s="99"/>
      <c r="QBG298" s="99"/>
      <c r="QBH298" s="99"/>
      <c r="QBI298" s="99"/>
      <c r="QBJ298" s="99"/>
      <c r="QBK298" s="99"/>
      <c r="QBL298" s="99"/>
      <c r="QBM298" s="99"/>
      <c r="QBN298" s="99"/>
      <c r="QBO298" s="99"/>
      <c r="QBP298" s="99"/>
      <c r="QBQ298" s="99"/>
      <c r="QBR298" s="99"/>
      <c r="QBS298" s="99"/>
      <c r="QBT298" s="99"/>
      <c r="QBU298" s="99"/>
      <c r="QBV298" s="99"/>
      <c r="QBW298" s="99"/>
      <c r="QBX298" s="99"/>
      <c r="QBY298" s="99"/>
      <c r="QBZ298" s="99"/>
      <c r="QCA298" s="99"/>
      <c r="QCB298" s="99"/>
      <c r="QCC298" s="99"/>
      <c r="QCD298" s="99"/>
      <c r="QCE298" s="99"/>
      <c r="QCF298" s="99"/>
      <c r="QCG298" s="99"/>
      <c r="QCH298" s="99"/>
      <c r="QCI298" s="99"/>
      <c r="QCJ298" s="99"/>
      <c r="QCK298" s="99"/>
      <c r="QCL298" s="99"/>
      <c r="QCM298" s="99"/>
      <c r="QCN298" s="99"/>
      <c r="QCO298" s="99"/>
      <c r="QCP298" s="99"/>
      <c r="QCQ298" s="99"/>
      <c r="QCR298" s="99"/>
      <c r="QCS298" s="99"/>
      <c r="QCT298" s="99"/>
      <c r="QCU298" s="99"/>
      <c r="QCV298" s="99"/>
      <c r="QCW298" s="99"/>
      <c r="QCX298" s="99"/>
      <c r="QCY298" s="99"/>
      <c r="QCZ298" s="99"/>
      <c r="QDA298" s="99"/>
      <c r="QDB298" s="99"/>
      <c r="QDC298" s="99"/>
      <c r="QDD298" s="99"/>
      <c r="QDE298" s="99"/>
      <c r="QDF298" s="99"/>
      <c r="QDG298" s="99"/>
      <c r="QDH298" s="99"/>
      <c r="QDI298" s="99"/>
      <c r="QDJ298" s="99"/>
      <c r="QDK298" s="99"/>
      <c r="QDL298" s="99"/>
      <c r="QDM298" s="99"/>
      <c r="QDN298" s="99"/>
      <c r="QDO298" s="99"/>
      <c r="QDP298" s="99"/>
      <c r="QDQ298" s="99"/>
      <c r="QDR298" s="99"/>
      <c r="QDS298" s="99"/>
      <c r="QDT298" s="99"/>
      <c r="QDU298" s="99"/>
      <c r="QDV298" s="99"/>
      <c r="QDW298" s="99"/>
      <c r="QDX298" s="99"/>
      <c r="QDY298" s="99"/>
      <c r="QDZ298" s="99"/>
      <c r="QEA298" s="99"/>
      <c r="QEB298" s="99"/>
      <c r="QEC298" s="99"/>
      <c r="QED298" s="99"/>
      <c r="QEE298" s="99"/>
      <c r="QEF298" s="99"/>
      <c r="QEG298" s="99"/>
      <c r="QEH298" s="99"/>
      <c r="QEI298" s="99"/>
      <c r="QEJ298" s="99"/>
      <c r="QEK298" s="99"/>
      <c r="QEL298" s="99"/>
      <c r="QEM298" s="99"/>
      <c r="QEN298" s="99"/>
      <c r="QEO298" s="99"/>
      <c r="QEP298" s="99"/>
      <c r="QEQ298" s="99"/>
      <c r="QER298" s="99"/>
      <c r="QES298" s="99"/>
      <c r="QET298" s="99"/>
      <c r="QEU298" s="99"/>
      <c r="QEV298" s="99"/>
      <c r="QEW298" s="99"/>
      <c r="QEX298" s="99"/>
      <c r="QEY298" s="99"/>
      <c r="QEZ298" s="99"/>
      <c r="QFA298" s="99"/>
      <c r="QFB298" s="99"/>
      <c r="QFC298" s="99"/>
      <c r="QFD298" s="99"/>
      <c r="QFE298" s="99"/>
      <c r="QFF298" s="99"/>
      <c r="QFG298" s="99"/>
      <c r="QFH298" s="99"/>
      <c r="QFI298" s="99"/>
      <c r="QFJ298" s="99"/>
      <c r="QFK298" s="99"/>
      <c r="QFL298" s="99"/>
      <c r="QFM298" s="99"/>
      <c r="QFN298" s="99"/>
      <c r="QFO298" s="99"/>
      <c r="QFP298" s="99"/>
      <c r="QFQ298" s="99"/>
      <c r="QFR298" s="99"/>
      <c r="QFS298" s="99"/>
      <c r="QFT298" s="99"/>
      <c r="QFU298" s="99"/>
      <c r="QFV298" s="99"/>
      <c r="QFW298" s="99"/>
      <c r="QFX298" s="99"/>
      <c r="QFY298" s="99"/>
      <c r="QFZ298" s="99"/>
      <c r="QGA298" s="99"/>
      <c r="QGB298" s="99"/>
      <c r="QGC298" s="99"/>
      <c r="QGD298" s="99"/>
      <c r="QGE298" s="99"/>
      <c r="QGF298" s="99"/>
      <c r="QGG298" s="99"/>
      <c r="QGH298" s="99"/>
      <c r="QGI298" s="99"/>
      <c r="QGJ298" s="99"/>
      <c r="QGK298" s="99"/>
      <c r="QGL298" s="99"/>
      <c r="QGM298" s="99"/>
      <c r="QGN298" s="99"/>
      <c r="QGO298" s="99"/>
      <c r="QGP298" s="99"/>
      <c r="QGQ298" s="99"/>
      <c r="QGR298" s="99"/>
      <c r="QGS298" s="99"/>
      <c r="QGT298" s="99"/>
      <c r="QGU298" s="99"/>
      <c r="QGV298" s="99"/>
      <c r="QGW298" s="99"/>
      <c r="QGX298" s="99"/>
      <c r="QGY298" s="99"/>
      <c r="QGZ298" s="99"/>
      <c r="QHA298" s="99"/>
      <c r="QHB298" s="99"/>
      <c r="QHC298" s="99"/>
      <c r="QHD298" s="99"/>
      <c r="QHE298" s="99"/>
      <c r="QHF298" s="99"/>
      <c r="QHG298" s="99"/>
      <c r="QHH298" s="99"/>
      <c r="QHI298" s="99"/>
      <c r="QHJ298" s="99"/>
      <c r="QHK298" s="99"/>
      <c r="QHL298" s="99"/>
      <c r="QHM298" s="99"/>
      <c r="QHN298" s="99"/>
      <c r="QHO298" s="99"/>
      <c r="QHP298" s="99"/>
      <c r="QHQ298" s="99"/>
      <c r="QHR298" s="99"/>
      <c r="QHS298" s="99"/>
      <c r="QHT298" s="99"/>
      <c r="QHU298" s="99"/>
      <c r="QHV298" s="99"/>
      <c r="QHW298" s="99"/>
      <c r="QHX298" s="99"/>
      <c r="QHY298" s="99"/>
      <c r="QHZ298" s="99"/>
      <c r="QIA298" s="99"/>
      <c r="QIB298" s="99"/>
      <c r="QIC298" s="99"/>
      <c r="QID298" s="99"/>
      <c r="QIE298" s="99"/>
      <c r="QIF298" s="99"/>
      <c r="QIG298" s="99"/>
      <c r="QIH298" s="99"/>
      <c r="QII298" s="99"/>
      <c r="QIJ298" s="99"/>
      <c r="QIK298" s="99"/>
      <c r="QIL298" s="99"/>
      <c r="QIM298" s="99"/>
      <c r="QIN298" s="99"/>
      <c r="QIO298" s="99"/>
      <c r="QIP298" s="99"/>
      <c r="QIQ298" s="99"/>
      <c r="QIR298" s="99"/>
      <c r="QIS298" s="99"/>
      <c r="QIT298" s="99"/>
      <c r="QIU298" s="99"/>
      <c r="QIV298" s="99"/>
      <c r="QIW298" s="99"/>
      <c r="QIX298" s="99"/>
      <c r="QIY298" s="99"/>
      <c r="QIZ298" s="99"/>
      <c r="QJA298" s="99"/>
      <c r="QJB298" s="99"/>
      <c r="QJC298" s="99"/>
      <c r="QJD298" s="99"/>
      <c r="QJE298" s="99"/>
      <c r="QJF298" s="99"/>
      <c r="QJG298" s="99"/>
      <c r="QJH298" s="99"/>
      <c r="QJI298" s="99"/>
      <c r="QJJ298" s="99"/>
      <c r="QJK298" s="99"/>
      <c r="QJL298" s="99"/>
      <c r="QJM298" s="99"/>
      <c r="QJN298" s="99"/>
      <c r="QJO298" s="99"/>
      <c r="QJP298" s="99"/>
      <c r="QJQ298" s="99"/>
      <c r="QJR298" s="99"/>
      <c r="QJS298" s="99"/>
      <c r="QJT298" s="99"/>
      <c r="QJU298" s="99"/>
      <c r="QJV298" s="99"/>
      <c r="QJW298" s="99"/>
      <c r="QJX298" s="99"/>
      <c r="QJY298" s="99"/>
      <c r="QJZ298" s="99"/>
      <c r="QKA298" s="99"/>
      <c r="QKB298" s="99"/>
      <c r="QKC298" s="99"/>
      <c r="QKD298" s="99"/>
      <c r="QKE298" s="99"/>
      <c r="QKF298" s="99"/>
      <c r="QKG298" s="99"/>
      <c r="QKH298" s="99"/>
      <c r="QKI298" s="99"/>
      <c r="QKJ298" s="99"/>
      <c r="QKK298" s="99"/>
      <c r="QKL298" s="99"/>
      <c r="QKM298" s="99"/>
      <c r="QKN298" s="99"/>
      <c r="QKO298" s="99"/>
      <c r="QKP298" s="99"/>
      <c r="QKQ298" s="99"/>
      <c r="QKR298" s="99"/>
      <c r="QKS298" s="99"/>
      <c r="QKT298" s="99"/>
      <c r="QKU298" s="99"/>
      <c r="QKV298" s="99"/>
      <c r="QKW298" s="99"/>
      <c r="QKX298" s="99"/>
      <c r="QKY298" s="99"/>
      <c r="QKZ298" s="99"/>
      <c r="QLA298" s="99"/>
      <c r="QLB298" s="99"/>
      <c r="QLC298" s="99"/>
      <c r="QLD298" s="99"/>
      <c r="QLE298" s="99"/>
      <c r="QLF298" s="99"/>
      <c r="QLG298" s="99"/>
      <c r="QLH298" s="99"/>
      <c r="QLI298" s="99"/>
      <c r="QLJ298" s="99"/>
      <c r="QLK298" s="99"/>
      <c r="QLL298" s="99"/>
      <c r="QLM298" s="99"/>
      <c r="QLN298" s="99"/>
      <c r="QLO298" s="99"/>
      <c r="QLP298" s="99"/>
      <c r="QLQ298" s="99"/>
      <c r="QLR298" s="99"/>
      <c r="QLS298" s="99"/>
      <c r="QLT298" s="99"/>
      <c r="QLU298" s="99"/>
      <c r="QLV298" s="99"/>
      <c r="QLW298" s="99"/>
      <c r="QLX298" s="99"/>
      <c r="QLY298" s="99"/>
      <c r="QLZ298" s="99"/>
      <c r="QMA298" s="99"/>
      <c r="QMB298" s="99"/>
      <c r="QMC298" s="99"/>
      <c r="QMD298" s="99"/>
      <c r="QME298" s="99"/>
      <c r="QMF298" s="99"/>
      <c r="QMG298" s="99"/>
      <c r="QMH298" s="99"/>
      <c r="QMI298" s="99"/>
      <c r="QMJ298" s="99"/>
      <c r="QMK298" s="99"/>
      <c r="QML298" s="99"/>
      <c r="QMM298" s="99"/>
      <c r="QMN298" s="99"/>
      <c r="QMO298" s="99"/>
      <c r="QMP298" s="99"/>
      <c r="QMQ298" s="99"/>
      <c r="QMR298" s="99"/>
      <c r="QMS298" s="99"/>
      <c r="QMT298" s="99"/>
      <c r="QMU298" s="99"/>
      <c r="QMV298" s="99"/>
      <c r="QMW298" s="99"/>
      <c r="QMX298" s="99"/>
      <c r="QMY298" s="99"/>
      <c r="QMZ298" s="99"/>
      <c r="QNA298" s="99"/>
      <c r="QNB298" s="99"/>
      <c r="QNC298" s="99"/>
      <c r="QND298" s="99"/>
      <c r="QNE298" s="99"/>
      <c r="QNF298" s="99"/>
      <c r="QNG298" s="99"/>
      <c r="QNH298" s="99"/>
      <c r="QNI298" s="99"/>
      <c r="QNJ298" s="99"/>
      <c r="QNK298" s="99"/>
      <c r="QNL298" s="99"/>
      <c r="QNM298" s="99"/>
      <c r="QNN298" s="99"/>
      <c r="QNO298" s="99"/>
      <c r="QNP298" s="99"/>
      <c r="QNQ298" s="99"/>
      <c r="QNR298" s="99"/>
      <c r="QNS298" s="99"/>
      <c r="QNT298" s="99"/>
      <c r="QNU298" s="99"/>
      <c r="QNV298" s="99"/>
      <c r="QNW298" s="99"/>
      <c r="QNX298" s="99"/>
      <c r="QNY298" s="99"/>
      <c r="QNZ298" s="99"/>
      <c r="QOA298" s="99"/>
      <c r="QOB298" s="99"/>
      <c r="QOC298" s="99"/>
      <c r="QOD298" s="99"/>
      <c r="QOE298" s="99"/>
      <c r="QOF298" s="99"/>
      <c r="QOG298" s="99"/>
      <c r="QOH298" s="99"/>
      <c r="QOI298" s="99"/>
      <c r="QOJ298" s="99"/>
      <c r="QOK298" s="99"/>
      <c r="QOL298" s="99"/>
      <c r="QOM298" s="99"/>
      <c r="QON298" s="99"/>
      <c r="QOO298" s="99"/>
      <c r="QOP298" s="99"/>
      <c r="QOQ298" s="99"/>
      <c r="QOR298" s="99"/>
      <c r="QOS298" s="99"/>
      <c r="QOT298" s="99"/>
      <c r="QOU298" s="99"/>
      <c r="QOV298" s="99"/>
      <c r="QOW298" s="99"/>
      <c r="QOX298" s="99"/>
      <c r="QOY298" s="99"/>
      <c r="QOZ298" s="99"/>
      <c r="QPA298" s="99"/>
      <c r="QPB298" s="99"/>
      <c r="QPC298" s="99"/>
      <c r="QPD298" s="99"/>
      <c r="QPE298" s="99"/>
      <c r="QPF298" s="99"/>
      <c r="QPG298" s="99"/>
      <c r="QPH298" s="99"/>
      <c r="QPI298" s="99"/>
      <c r="QPJ298" s="99"/>
      <c r="QPK298" s="99"/>
      <c r="QPL298" s="99"/>
      <c r="QPM298" s="99"/>
      <c r="QPN298" s="99"/>
      <c r="QPO298" s="99"/>
      <c r="QPP298" s="99"/>
      <c r="QPQ298" s="99"/>
      <c r="QPR298" s="99"/>
      <c r="QPS298" s="99"/>
      <c r="QPT298" s="99"/>
      <c r="QPU298" s="99"/>
      <c r="QPV298" s="99"/>
      <c r="QPW298" s="99"/>
      <c r="QPX298" s="99"/>
      <c r="QPY298" s="99"/>
      <c r="QPZ298" s="99"/>
      <c r="QQA298" s="99"/>
      <c r="QQB298" s="99"/>
      <c r="QQC298" s="99"/>
      <c r="QQD298" s="99"/>
      <c r="QQE298" s="99"/>
      <c r="QQF298" s="99"/>
      <c r="QQG298" s="99"/>
      <c r="QQH298" s="99"/>
      <c r="QQI298" s="99"/>
      <c r="QQJ298" s="99"/>
      <c r="QQK298" s="99"/>
      <c r="QQL298" s="99"/>
      <c r="QQM298" s="99"/>
      <c r="QQN298" s="99"/>
      <c r="QQO298" s="99"/>
      <c r="QQP298" s="99"/>
      <c r="QQQ298" s="99"/>
      <c r="QQR298" s="99"/>
      <c r="QQS298" s="99"/>
      <c r="QQT298" s="99"/>
      <c r="QQU298" s="99"/>
      <c r="QQV298" s="99"/>
      <c r="QQW298" s="99"/>
      <c r="QQX298" s="99"/>
      <c r="QQY298" s="99"/>
      <c r="QQZ298" s="99"/>
      <c r="QRA298" s="99"/>
      <c r="QRB298" s="99"/>
      <c r="QRC298" s="99"/>
      <c r="QRD298" s="99"/>
      <c r="QRE298" s="99"/>
      <c r="QRF298" s="99"/>
      <c r="QRG298" s="99"/>
      <c r="QRH298" s="99"/>
      <c r="QRI298" s="99"/>
      <c r="QRJ298" s="99"/>
      <c r="QRK298" s="99"/>
      <c r="QRL298" s="99"/>
      <c r="QRM298" s="99"/>
      <c r="QRN298" s="99"/>
      <c r="QRO298" s="99"/>
      <c r="QRP298" s="99"/>
      <c r="QRQ298" s="99"/>
      <c r="QRR298" s="99"/>
      <c r="QRS298" s="99"/>
      <c r="QRT298" s="99"/>
      <c r="QRU298" s="99"/>
      <c r="QRV298" s="99"/>
      <c r="QRW298" s="99"/>
      <c r="QRX298" s="99"/>
      <c r="QRY298" s="99"/>
      <c r="QRZ298" s="99"/>
      <c r="QSA298" s="99"/>
      <c r="QSB298" s="99"/>
      <c r="QSC298" s="99"/>
      <c r="QSD298" s="99"/>
      <c r="QSE298" s="99"/>
      <c r="QSF298" s="99"/>
      <c r="QSG298" s="99"/>
      <c r="QSH298" s="99"/>
      <c r="QSI298" s="99"/>
      <c r="QSJ298" s="99"/>
      <c r="QSK298" s="99"/>
      <c r="QSL298" s="99"/>
      <c r="QSM298" s="99"/>
      <c r="QSN298" s="99"/>
      <c r="QSO298" s="99"/>
      <c r="QSP298" s="99"/>
      <c r="QSQ298" s="99"/>
      <c r="QSR298" s="99"/>
      <c r="QSS298" s="99"/>
      <c r="QST298" s="99"/>
      <c r="QSU298" s="99"/>
      <c r="QSV298" s="99"/>
      <c r="QSW298" s="99"/>
      <c r="QSX298" s="99"/>
      <c r="QSY298" s="99"/>
      <c r="QSZ298" s="99"/>
      <c r="QTA298" s="99"/>
      <c r="QTB298" s="99"/>
      <c r="QTC298" s="99"/>
      <c r="QTD298" s="99"/>
      <c r="QTE298" s="99"/>
      <c r="QTF298" s="99"/>
      <c r="QTG298" s="99"/>
      <c r="QTH298" s="99"/>
      <c r="QTI298" s="99"/>
      <c r="QTJ298" s="99"/>
      <c r="QTK298" s="99"/>
      <c r="QTL298" s="99"/>
      <c r="QTM298" s="99"/>
      <c r="QTN298" s="99"/>
      <c r="QTO298" s="99"/>
      <c r="QTP298" s="99"/>
      <c r="QTQ298" s="99"/>
      <c r="QTR298" s="99"/>
      <c r="QTS298" s="99"/>
      <c r="QTT298" s="99"/>
      <c r="QTU298" s="99"/>
      <c r="QTV298" s="99"/>
      <c r="QTW298" s="99"/>
      <c r="QTX298" s="99"/>
      <c r="QTY298" s="99"/>
      <c r="QTZ298" s="99"/>
      <c r="QUA298" s="99"/>
      <c r="QUB298" s="99"/>
      <c r="QUC298" s="99"/>
      <c r="QUD298" s="99"/>
      <c r="QUE298" s="99"/>
      <c r="QUF298" s="99"/>
      <c r="QUG298" s="99"/>
      <c r="QUH298" s="99"/>
      <c r="QUI298" s="99"/>
      <c r="QUJ298" s="99"/>
      <c r="QUK298" s="99"/>
      <c r="QUL298" s="99"/>
      <c r="QUM298" s="99"/>
      <c r="QUN298" s="99"/>
      <c r="QUO298" s="99"/>
      <c r="QUP298" s="99"/>
      <c r="QUQ298" s="99"/>
      <c r="QUR298" s="99"/>
      <c r="QUS298" s="99"/>
      <c r="QUT298" s="99"/>
      <c r="QUU298" s="99"/>
      <c r="QUV298" s="99"/>
      <c r="QUW298" s="99"/>
      <c r="QUX298" s="99"/>
      <c r="QUY298" s="99"/>
      <c r="QUZ298" s="99"/>
      <c r="QVA298" s="99"/>
      <c r="QVB298" s="99"/>
      <c r="QVC298" s="99"/>
      <c r="QVD298" s="99"/>
      <c r="QVE298" s="99"/>
      <c r="QVF298" s="99"/>
      <c r="QVG298" s="99"/>
      <c r="QVH298" s="99"/>
      <c r="QVI298" s="99"/>
      <c r="QVJ298" s="99"/>
      <c r="QVK298" s="99"/>
      <c r="QVL298" s="99"/>
      <c r="QVM298" s="99"/>
      <c r="QVN298" s="99"/>
      <c r="QVO298" s="99"/>
      <c r="QVP298" s="99"/>
      <c r="QVQ298" s="99"/>
      <c r="QVR298" s="99"/>
      <c r="QVS298" s="99"/>
      <c r="QVT298" s="99"/>
      <c r="QVU298" s="99"/>
      <c r="QVV298" s="99"/>
      <c r="QVW298" s="99"/>
      <c r="QVX298" s="99"/>
      <c r="QVY298" s="99"/>
      <c r="QVZ298" s="99"/>
      <c r="QWA298" s="99"/>
      <c r="QWB298" s="99"/>
      <c r="QWC298" s="99"/>
      <c r="QWD298" s="99"/>
      <c r="QWE298" s="99"/>
      <c r="QWF298" s="99"/>
      <c r="QWG298" s="99"/>
      <c r="QWH298" s="99"/>
      <c r="QWI298" s="99"/>
      <c r="QWJ298" s="99"/>
      <c r="QWK298" s="99"/>
      <c r="QWL298" s="99"/>
      <c r="QWM298" s="99"/>
      <c r="QWN298" s="99"/>
      <c r="QWO298" s="99"/>
      <c r="QWP298" s="99"/>
      <c r="QWQ298" s="99"/>
      <c r="QWR298" s="99"/>
      <c r="QWS298" s="99"/>
      <c r="QWT298" s="99"/>
      <c r="QWU298" s="99"/>
      <c r="QWV298" s="99"/>
      <c r="QWW298" s="99"/>
      <c r="QWX298" s="99"/>
      <c r="QWY298" s="99"/>
      <c r="QWZ298" s="99"/>
      <c r="QXA298" s="99"/>
      <c r="QXB298" s="99"/>
      <c r="QXC298" s="99"/>
      <c r="QXD298" s="99"/>
      <c r="QXE298" s="99"/>
      <c r="QXF298" s="99"/>
      <c r="QXG298" s="99"/>
      <c r="QXH298" s="99"/>
      <c r="QXI298" s="99"/>
      <c r="QXJ298" s="99"/>
      <c r="QXK298" s="99"/>
      <c r="QXL298" s="99"/>
      <c r="QXM298" s="99"/>
      <c r="QXN298" s="99"/>
      <c r="QXO298" s="99"/>
      <c r="QXP298" s="99"/>
      <c r="QXQ298" s="99"/>
      <c r="QXR298" s="99"/>
      <c r="QXS298" s="99"/>
      <c r="QXT298" s="99"/>
      <c r="QXU298" s="99"/>
      <c r="QXV298" s="99"/>
      <c r="QXW298" s="99"/>
      <c r="QXX298" s="99"/>
      <c r="QXY298" s="99"/>
      <c r="QXZ298" s="99"/>
      <c r="QYA298" s="99"/>
      <c r="QYB298" s="99"/>
      <c r="QYC298" s="99"/>
      <c r="QYD298" s="99"/>
      <c r="QYE298" s="99"/>
      <c r="QYF298" s="99"/>
      <c r="QYG298" s="99"/>
      <c r="QYH298" s="99"/>
      <c r="QYI298" s="99"/>
      <c r="QYJ298" s="99"/>
      <c r="QYK298" s="99"/>
      <c r="QYL298" s="99"/>
      <c r="QYM298" s="99"/>
      <c r="QYN298" s="99"/>
      <c r="QYO298" s="99"/>
      <c r="QYP298" s="99"/>
      <c r="QYQ298" s="99"/>
      <c r="QYR298" s="99"/>
      <c r="QYS298" s="99"/>
      <c r="QYT298" s="99"/>
      <c r="QYU298" s="99"/>
      <c r="QYV298" s="99"/>
      <c r="QYW298" s="99"/>
      <c r="QYX298" s="99"/>
      <c r="QYY298" s="99"/>
      <c r="QYZ298" s="99"/>
      <c r="QZA298" s="99"/>
      <c r="QZB298" s="99"/>
      <c r="QZC298" s="99"/>
      <c r="QZD298" s="99"/>
      <c r="QZE298" s="99"/>
      <c r="QZF298" s="99"/>
      <c r="QZG298" s="99"/>
      <c r="QZH298" s="99"/>
      <c r="QZI298" s="99"/>
      <c r="QZJ298" s="99"/>
      <c r="QZK298" s="99"/>
      <c r="QZL298" s="99"/>
      <c r="QZM298" s="99"/>
      <c r="QZN298" s="99"/>
      <c r="QZO298" s="99"/>
      <c r="QZP298" s="99"/>
      <c r="QZQ298" s="99"/>
      <c r="QZR298" s="99"/>
      <c r="QZS298" s="99"/>
      <c r="QZT298" s="99"/>
      <c r="QZU298" s="99"/>
      <c r="QZV298" s="99"/>
      <c r="QZW298" s="99"/>
      <c r="QZX298" s="99"/>
      <c r="QZY298" s="99"/>
      <c r="QZZ298" s="99"/>
      <c r="RAA298" s="99"/>
      <c r="RAB298" s="99"/>
      <c r="RAC298" s="99"/>
      <c r="RAD298" s="99"/>
      <c r="RAE298" s="99"/>
      <c r="RAF298" s="99"/>
      <c r="RAG298" s="99"/>
      <c r="RAH298" s="99"/>
      <c r="RAI298" s="99"/>
      <c r="RAJ298" s="99"/>
      <c r="RAK298" s="99"/>
      <c r="RAL298" s="99"/>
      <c r="RAM298" s="99"/>
      <c r="RAN298" s="99"/>
      <c r="RAO298" s="99"/>
      <c r="RAP298" s="99"/>
      <c r="RAQ298" s="99"/>
      <c r="RAR298" s="99"/>
      <c r="RAS298" s="99"/>
      <c r="RAT298" s="99"/>
      <c r="RAU298" s="99"/>
      <c r="RAV298" s="99"/>
      <c r="RAW298" s="99"/>
      <c r="RAX298" s="99"/>
      <c r="RAY298" s="99"/>
      <c r="RAZ298" s="99"/>
      <c r="RBA298" s="99"/>
      <c r="RBB298" s="99"/>
      <c r="RBC298" s="99"/>
      <c r="RBD298" s="99"/>
      <c r="RBE298" s="99"/>
      <c r="RBF298" s="99"/>
      <c r="RBG298" s="99"/>
      <c r="RBH298" s="99"/>
      <c r="RBI298" s="99"/>
      <c r="RBJ298" s="99"/>
      <c r="RBK298" s="99"/>
      <c r="RBL298" s="99"/>
      <c r="RBM298" s="99"/>
      <c r="RBN298" s="99"/>
      <c r="RBO298" s="99"/>
      <c r="RBP298" s="99"/>
      <c r="RBQ298" s="99"/>
      <c r="RBR298" s="99"/>
      <c r="RBS298" s="99"/>
      <c r="RBT298" s="99"/>
      <c r="RBU298" s="99"/>
      <c r="RBV298" s="99"/>
      <c r="RBW298" s="99"/>
      <c r="RBX298" s="99"/>
      <c r="RBY298" s="99"/>
      <c r="RBZ298" s="99"/>
      <c r="RCA298" s="99"/>
      <c r="RCB298" s="99"/>
      <c r="RCC298" s="99"/>
      <c r="RCD298" s="99"/>
      <c r="RCE298" s="99"/>
      <c r="RCF298" s="99"/>
      <c r="RCG298" s="99"/>
      <c r="RCH298" s="99"/>
      <c r="RCI298" s="99"/>
      <c r="RCJ298" s="99"/>
      <c r="RCK298" s="99"/>
      <c r="RCL298" s="99"/>
      <c r="RCM298" s="99"/>
      <c r="RCN298" s="99"/>
      <c r="RCO298" s="99"/>
      <c r="RCP298" s="99"/>
      <c r="RCQ298" s="99"/>
      <c r="RCR298" s="99"/>
      <c r="RCS298" s="99"/>
      <c r="RCT298" s="99"/>
      <c r="RCU298" s="99"/>
      <c r="RCV298" s="99"/>
      <c r="RCW298" s="99"/>
      <c r="RCX298" s="99"/>
      <c r="RCY298" s="99"/>
      <c r="RCZ298" s="99"/>
      <c r="RDA298" s="99"/>
      <c r="RDB298" s="99"/>
      <c r="RDC298" s="99"/>
      <c r="RDD298" s="99"/>
      <c r="RDE298" s="99"/>
      <c r="RDF298" s="99"/>
      <c r="RDG298" s="99"/>
      <c r="RDH298" s="99"/>
      <c r="RDI298" s="99"/>
      <c r="RDJ298" s="99"/>
      <c r="RDK298" s="99"/>
      <c r="RDL298" s="99"/>
      <c r="RDM298" s="99"/>
      <c r="RDN298" s="99"/>
      <c r="RDO298" s="99"/>
      <c r="RDP298" s="99"/>
      <c r="RDQ298" s="99"/>
      <c r="RDR298" s="99"/>
      <c r="RDS298" s="99"/>
      <c r="RDT298" s="99"/>
      <c r="RDU298" s="99"/>
      <c r="RDV298" s="99"/>
      <c r="RDW298" s="99"/>
      <c r="RDX298" s="99"/>
      <c r="RDY298" s="99"/>
      <c r="RDZ298" s="99"/>
      <c r="REA298" s="99"/>
      <c r="REB298" s="99"/>
      <c r="REC298" s="99"/>
      <c r="RED298" s="99"/>
      <c r="REE298" s="99"/>
      <c r="REF298" s="99"/>
      <c r="REG298" s="99"/>
      <c r="REH298" s="99"/>
      <c r="REI298" s="99"/>
      <c r="REJ298" s="99"/>
      <c r="REK298" s="99"/>
      <c r="REL298" s="99"/>
      <c r="REM298" s="99"/>
      <c r="REN298" s="99"/>
      <c r="REO298" s="99"/>
      <c r="REP298" s="99"/>
      <c r="REQ298" s="99"/>
      <c r="RER298" s="99"/>
      <c r="RES298" s="99"/>
      <c r="RET298" s="99"/>
      <c r="REU298" s="99"/>
      <c r="REV298" s="99"/>
      <c r="REW298" s="99"/>
      <c r="REX298" s="99"/>
      <c r="REY298" s="99"/>
      <c r="REZ298" s="99"/>
      <c r="RFA298" s="99"/>
      <c r="RFB298" s="99"/>
      <c r="RFC298" s="99"/>
      <c r="RFD298" s="99"/>
      <c r="RFE298" s="99"/>
      <c r="RFF298" s="99"/>
      <c r="RFG298" s="99"/>
      <c r="RFH298" s="99"/>
      <c r="RFI298" s="99"/>
      <c r="RFJ298" s="99"/>
      <c r="RFK298" s="99"/>
      <c r="RFL298" s="99"/>
      <c r="RFM298" s="99"/>
      <c r="RFN298" s="99"/>
      <c r="RFO298" s="99"/>
      <c r="RFP298" s="99"/>
      <c r="RFQ298" s="99"/>
      <c r="RFR298" s="99"/>
      <c r="RFS298" s="99"/>
      <c r="RFT298" s="99"/>
      <c r="RFU298" s="99"/>
      <c r="RFV298" s="99"/>
      <c r="RFW298" s="99"/>
      <c r="RFX298" s="99"/>
      <c r="RFY298" s="99"/>
      <c r="RFZ298" s="99"/>
      <c r="RGA298" s="99"/>
      <c r="RGB298" s="99"/>
      <c r="RGC298" s="99"/>
      <c r="RGD298" s="99"/>
      <c r="RGE298" s="99"/>
      <c r="RGF298" s="99"/>
      <c r="RGG298" s="99"/>
      <c r="RGH298" s="99"/>
      <c r="RGI298" s="99"/>
      <c r="RGJ298" s="99"/>
      <c r="RGK298" s="99"/>
      <c r="RGL298" s="99"/>
      <c r="RGM298" s="99"/>
      <c r="RGN298" s="99"/>
      <c r="RGO298" s="99"/>
      <c r="RGP298" s="99"/>
      <c r="RGQ298" s="99"/>
      <c r="RGR298" s="99"/>
      <c r="RGS298" s="99"/>
      <c r="RGT298" s="99"/>
      <c r="RGU298" s="99"/>
      <c r="RGV298" s="99"/>
      <c r="RGW298" s="99"/>
      <c r="RGX298" s="99"/>
      <c r="RGY298" s="99"/>
      <c r="RGZ298" s="99"/>
      <c r="RHA298" s="99"/>
      <c r="RHB298" s="99"/>
      <c r="RHC298" s="99"/>
      <c r="RHD298" s="99"/>
      <c r="RHE298" s="99"/>
      <c r="RHF298" s="99"/>
      <c r="RHG298" s="99"/>
      <c r="RHH298" s="99"/>
      <c r="RHI298" s="99"/>
      <c r="RHJ298" s="99"/>
      <c r="RHK298" s="99"/>
      <c r="RHL298" s="99"/>
      <c r="RHM298" s="99"/>
      <c r="RHN298" s="99"/>
      <c r="RHO298" s="99"/>
      <c r="RHP298" s="99"/>
      <c r="RHQ298" s="99"/>
      <c r="RHR298" s="99"/>
      <c r="RHS298" s="99"/>
      <c r="RHT298" s="99"/>
      <c r="RHU298" s="99"/>
      <c r="RHV298" s="99"/>
      <c r="RHW298" s="99"/>
      <c r="RHX298" s="99"/>
      <c r="RHY298" s="99"/>
      <c r="RHZ298" s="99"/>
      <c r="RIA298" s="99"/>
      <c r="RIB298" s="99"/>
      <c r="RIC298" s="99"/>
      <c r="RID298" s="99"/>
      <c r="RIE298" s="99"/>
      <c r="RIF298" s="99"/>
      <c r="RIG298" s="99"/>
      <c r="RIH298" s="99"/>
      <c r="RII298" s="99"/>
      <c r="RIJ298" s="99"/>
      <c r="RIK298" s="99"/>
      <c r="RIL298" s="99"/>
      <c r="RIM298" s="99"/>
      <c r="RIN298" s="99"/>
      <c r="RIO298" s="99"/>
      <c r="RIP298" s="99"/>
      <c r="RIQ298" s="99"/>
      <c r="RIR298" s="99"/>
      <c r="RIS298" s="99"/>
      <c r="RIT298" s="99"/>
      <c r="RIU298" s="99"/>
      <c r="RIV298" s="99"/>
      <c r="RIW298" s="99"/>
      <c r="RIX298" s="99"/>
      <c r="RIY298" s="99"/>
      <c r="RIZ298" s="99"/>
      <c r="RJA298" s="99"/>
      <c r="RJB298" s="99"/>
      <c r="RJC298" s="99"/>
      <c r="RJD298" s="99"/>
      <c r="RJE298" s="99"/>
      <c r="RJF298" s="99"/>
      <c r="RJG298" s="99"/>
      <c r="RJH298" s="99"/>
      <c r="RJI298" s="99"/>
      <c r="RJJ298" s="99"/>
      <c r="RJK298" s="99"/>
      <c r="RJL298" s="99"/>
      <c r="RJM298" s="99"/>
      <c r="RJN298" s="99"/>
      <c r="RJO298" s="99"/>
      <c r="RJP298" s="99"/>
      <c r="RJQ298" s="99"/>
      <c r="RJR298" s="99"/>
      <c r="RJS298" s="99"/>
      <c r="RJT298" s="99"/>
      <c r="RJU298" s="99"/>
      <c r="RJV298" s="99"/>
      <c r="RJW298" s="99"/>
      <c r="RJX298" s="99"/>
      <c r="RJY298" s="99"/>
      <c r="RJZ298" s="99"/>
      <c r="RKA298" s="99"/>
      <c r="RKB298" s="99"/>
      <c r="RKC298" s="99"/>
      <c r="RKD298" s="99"/>
      <c r="RKE298" s="99"/>
      <c r="RKF298" s="99"/>
      <c r="RKG298" s="99"/>
      <c r="RKH298" s="99"/>
      <c r="RKI298" s="99"/>
      <c r="RKJ298" s="99"/>
      <c r="RKK298" s="99"/>
      <c r="RKL298" s="99"/>
      <c r="RKM298" s="99"/>
      <c r="RKN298" s="99"/>
      <c r="RKO298" s="99"/>
      <c r="RKP298" s="99"/>
      <c r="RKQ298" s="99"/>
      <c r="RKR298" s="99"/>
      <c r="RKS298" s="99"/>
      <c r="RKT298" s="99"/>
      <c r="RKU298" s="99"/>
      <c r="RKV298" s="99"/>
      <c r="RKW298" s="99"/>
      <c r="RKX298" s="99"/>
      <c r="RKY298" s="99"/>
      <c r="RKZ298" s="99"/>
      <c r="RLA298" s="99"/>
      <c r="RLB298" s="99"/>
      <c r="RLC298" s="99"/>
      <c r="RLD298" s="99"/>
      <c r="RLE298" s="99"/>
      <c r="RLF298" s="99"/>
      <c r="RLG298" s="99"/>
      <c r="RLH298" s="99"/>
      <c r="RLI298" s="99"/>
      <c r="RLJ298" s="99"/>
      <c r="RLK298" s="99"/>
      <c r="RLL298" s="99"/>
      <c r="RLM298" s="99"/>
      <c r="RLN298" s="99"/>
      <c r="RLO298" s="99"/>
      <c r="RLP298" s="99"/>
      <c r="RLQ298" s="99"/>
      <c r="RLR298" s="99"/>
      <c r="RLS298" s="99"/>
      <c r="RLT298" s="99"/>
      <c r="RLU298" s="99"/>
      <c r="RLV298" s="99"/>
      <c r="RLW298" s="99"/>
      <c r="RLX298" s="99"/>
      <c r="RLY298" s="99"/>
      <c r="RLZ298" s="99"/>
      <c r="RMA298" s="99"/>
      <c r="RMB298" s="99"/>
      <c r="RMC298" s="99"/>
      <c r="RMD298" s="99"/>
      <c r="RME298" s="99"/>
      <c r="RMF298" s="99"/>
      <c r="RMG298" s="99"/>
      <c r="RMH298" s="99"/>
      <c r="RMI298" s="99"/>
      <c r="RMJ298" s="99"/>
      <c r="RMK298" s="99"/>
      <c r="RML298" s="99"/>
      <c r="RMM298" s="99"/>
      <c r="RMN298" s="99"/>
      <c r="RMO298" s="99"/>
      <c r="RMP298" s="99"/>
      <c r="RMQ298" s="99"/>
      <c r="RMR298" s="99"/>
      <c r="RMS298" s="99"/>
      <c r="RMT298" s="99"/>
      <c r="RMU298" s="99"/>
      <c r="RMV298" s="99"/>
      <c r="RMW298" s="99"/>
      <c r="RMX298" s="99"/>
      <c r="RMY298" s="99"/>
      <c r="RMZ298" s="99"/>
      <c r="RNA298" s="99"/>
      <c r="RNB298" s="99"/>
      <c r="RNC298" s="99"/>
      <c r="RND298" s="99"/>
      <c r="RNE298" s="99"/>
      <c r="RNF298" s="99"/>
      <c r="RNG298" s="99"/>
      <c r="RNH298" s="99"/>
      <c r="RNI298" s="99"/>
      <c r="RNJ298" s="99"/>
      <c r="RNK298" s="99"/>
      <c r="RNL298" s="99"/>
      <c r="RNM298" s="99"/>
      <c r="RNN298" s="99"/>
      <c r="RNO298" s="99"/>
      <c r="RNP298" s="99"/>
      <c r="RNQ298" s="99"/>
      <c r="RNR298" s="99"/>
      <c r="RNS298" s="99"/>
      <c r="RNT298" s="99"/>
      <c r="RNU298" s="99"/>
      <c r="RNV298" s="99"/>
      <c r="RNW298" s="99"/>
      <c r="RNX298" s="99"/>
      <c r="RNY298" s="99"/>
      <c r="RNZ298" s="99"/>
      <c r="ROA298" s="99"/>
      <c r="ROB298" s="99"/>
      <c r="ROC298" s="99"/>
      <c r="ROD298" s="99"/>
      <c r="ROE298" s="99"/>
      <c r="ROF298" s="99"/>
      <c r="ROG298" s="99"/>
      <c r="ROH298" s="99"/>
      <c r="ROI298" s="99"/>
      <c r="ROJ298" s="99"/>
      <c r="ROK298" s="99"/>
      <c r="ROL298" s="99"/>
      <c r="ROM298" s="99"/>
      <c r="RON298" s="99"/>
      <c r="ROO298" s="99"/>
      <c r="ROP298" s="99"/>
      <c r="ROQ298" s="99"/>
      <c r="ROR298" s="99"/>
      <c r="ROS298" s="99"/>
      <c r="ROT298" s="99"/>
      <c r="ROU298" s="99"/>
      <c r="ROV298" s="99"/>
      <c r="ROW298" s="99"/>
      <c r="ROX298" s="99"/>
      <c r="ROY298" s="99"/>
      <c r="ROZ298" s="99"/>
      <c r="RPA298" s="99"/>
      <c r="RPB298" s="99"/>
      <c r="RPC298" s="99"/>
      <c r="RPD298" s="99"/>
      <c r="RPE298" s="99"/>
      <c r="RPF298" s="99"/>
      <c r="RPG298" s="99"/>
      <c r="RPH298" s="99"/>
      <c r="RPI298" s="99"/>
      <c r="RPJ298" s="99"/>
      <c r="RPK298" s="99"/>
      <c r="RPL298" s="99"/>
      <c r="RPM298" s="99"/>
      <c r="RPN298" s="99"/>
      <c r="RPO298" s="99"/>
      <c r="RPP298" s="99"/>
      <c r="RPQ298" s="99"/>
      <c r="RPR298" s="99"/>
      <c r="RPS298" s="99"/>
      <c r="RPT298" s="99"/>
      <c r="RPU298" s="99"/>
      <c r="RPV298" s="99"/>
      <c r="RPW298" s="99"/>
      <c r="RPX298" s="99"/>
      <c r="RPY298" s="99"/>
      <c r="RPZ298" s="99"/>
      <c r="RQA298" s="99"/>
      <c r="RQB298" s="99"/>
      <c r="RQC298" s="99"/>
      <c r="RQD298" s="99"/>
      <c r="RQE298" s="99"/>
      <c r="RQF298" s="99"/>
      <c r="RQG298" s="99"/>
      <c r="RQH298" s="99"/>
      <c r="RQI298" s="99"/>
      <c r="RQJ298" s="99"/>
      <c r="RQK298" s="99"/>
      <c r="RQL298" s="99"/>
      <c r="RQM298" s="99"/>
      <c r="RQN298" s="99"/>
      <c r="RQO298" s="99"/>
      <c r="RQP298" s="99"/>
      <c r="RQQ298" s="99"/>
      <c r="RQR298" s="99"/>
      <c r="RQS298" s="99"/>
      <c r="RQT298" s="99"/>
      <c r="RQU298" s="99"/>
      <c r="RQV298" s="99"/>
      <c r="RQW298" s="99"/>
      <c r="RQX298" s="99"/>
      <c r="RQY298" s="99"/>
      <c r="RQZ298" s="99"/>
      <c r="RRA298" s="99"/>
      <c r="RRB298" s="99"/>
      <c r="RRC298" s="99"/>
      <c r="RRD298" s="99"/>
      <c r="RRE298" s="99"/>
      <c r="RRF298" s="99"/>
      <c r="RRG298" s="99"/>
      <c r="RRH298" s="99"/>
      <c r="RRI298" s="99"/>
      <c r="RRJ298" s="99"/>
      <c r="RRK298" s="99"/>
      <c r="RRL298" s="99"/>
      <c r="RRM298" s="99"/>
      <c r="RRN298" s="99"/>
      <c r="RRO298" s="99"/>
      <c r="RRP298" s="99"/>
      <c r="RRQ298" s="99"/>
      <c r="RRR298" s="99"/>
      <c r="RRS298" s="99"/>
      <c r="RRT298" s="99"/>
      <c r="RRU298" s="99"/>
      <c r="RRV298" s="99"/>
      <c r="RRW298" s="99"/>
      <c r="RRX298" s="99"/>
      <c r="RRY298" s="99"/>
      <c r="RRZ298" s="99"/>
      <c r="RSA298" s="99"/>
      <c r="RSB298" s="99"/>
      <c r="RSC298" s="99"/>
      <c r="RSD298" s="99"/>
      <c r="RSE298" s="99"/>
      <c r="RSF298" s="99"/>
      <c r="RSG298" s="99"/>
      <c r="RSH298" s="99"/>
      <c r="RSI298" s="99"/>
      <c r="RSJ298" s="99"/>
      <c r="RSK298" s="99"/>
      <c r="RSL298" s="99"/>
      <c r="RSM298" s="99"/>
      <c r="RSN298" s="99"/>
      <c r="RSO298" s="99"/>
      <c r="RSP298" s="99"/>
      <c r="RSQ298" s="99"/>
      <c r="RSR298" s="99"/>
      <c r="RSS298" s="99"/>
      <c r="RST298" s="99"/>
      <c r="RSU298" s="99"/>
      <c r="RSV298" s="99"/>
      <c r="RSW298" s="99"/>
      <c r="RSX298" s="99"/>
      <c r="RSY298" s="99"/>
      <c r="RSZ298" s="99"/>
      <c r="RTA298" s="99"/>
      <c r="RTB298" s="99"/>
      <c r="RTC298" s="99"/>
      <c r="RTD298" s="99"/>
      <c r="RTE298" s="99"/>
      <c r="RTF298" s="99"/>
      <c r="RTG298" s="99"/>
      <c r="RTH298" s="99"/>
      <c r="RTI298" s="99"/>
      <c r="RTJ298" s="99"/>
      <c r="RTK298" s="99"/>
      <c r="RTL298" s="99"/>
      <c r="RTM298" s="99"/>
      <c r="RTN298" s="99"/>
      <c r="RTO298" s="99"/>
      <c r="RTP298" s="99"/>
      <c r="RTQ298" s="99"/>
      <c r="RTR298" s="99"/>
      <c r="RTS298" s="99"/>
      <c r="RTT298" s="99"/>
      <c r="RTU298" s="99"/>
      <c r="RTV298" s="99"/>
      <c r="RTW298" s="99"/>
      <c r="RTX298" s="99"/>
      <c r="RTY298" s="99"/>
      <c r="RTZ298" s="99"/>
      <c r="RUA298" s="99"/>
      <c r="RUB298" s="99"/>
      <c r="RUC298" s="99"/>
      <c r="RUD298" s="99"/>
      <c r="RUE298" s="99"/>
      <c r="RUF298" s="99"/>
      <c r="RUG298" s="99"/>
      <c r="RUH298" s="99"/>
      <c r="RUI298" s="99"/>
      <c r="RUJ298" s="99"/>
      <c r="RUK298" s="99"/>
      <c r="RUL298" s="99"/>
      <c r="RUM298" s="99"/>
      <c r="RUN298" s="99"/>
      <c r="RUO298" s="99"/>
      <c r="RUP298" s="99"/>
      <c r="RUQ298" s="99"/>
      <c r="RUR298" s="99"/>
      <c r="RUS298" s="99"/>
      <c r="RUT298" s="99"/>
      <c r="RUU298" s="99"/>
      <c r="RUV298" s="99"/>
      <c r="RUW298" s="99"/>
      <c r="RUX298" s="99"/>
      <c r="RUY298" s="99"/>
      <c r="RUZ298" s="99"/>
      <c r="RVA298" s="99"/>
      <c r="RVB298" s="99"/>
      <c r="RVC298" s="99"/>
      <c r="RVD298" s="99"/>
      <c r="RVE298" s="99"/>
      <c r="RVF298" s="99"/>
      <c r="RVG298" s="99"/>
      <c r="RVH298" s="99"/>
      <c r="RVI298" s="99"/>
      <c r="RVJ298" s="99"/>
      <c r="RVK298" s="99"/>
      <c r="RVL298" s="99"/>
      <c r="RVM298" s="99"/>
      <c r="RVN298" s="99"/>
      <c r="RVO298" s="99"/>
      <c r="RVP298" s="99"/>
      <c r="RVQ298" s="99"/>
      <c r="RVR298" s="99"/>
      <c r="RVS298" s="99"/>
      <c r="RVT298" s="99"/>
      <c r="RVU298" s="99"/>
      <c r="RVV298" s="99"/>
      <c r="RVW298" s="99"/>
      <c r="RVX298" s="99"/>
      <c r="RVY298" s="99"/>
      <c r="RVZ298" s="99"/>
      <c r="RWA298" s="99"/>
      <c r="RWB298" s="99"/>
      <c r="RWC298" s="99"/>
      <c r="RWD298" s="99"/>
      <c r="RWE298" s="99"/>
      <c r="RWF298" s="99"/>
      <c r="RWG298" s="99"/>
      <c r="RWH298" s="99"/>
      <c r="RWI298" s="99"/>
      <c r="RWJ298" s="99"/>
      <c r="RWK298" s="99"/>
      <c r="RWL298" s="99"/>
      <c r="RWM298" s="99"/>
      <c r="RWN298" s="99"/>
      <c r="RWO298" s="99"/>
      <c r="RWP298" s="99"/>
      <c r="RWQ298" s="99"/>
      <c r="RWR298" s="99"/>
      <c r="RWS298" s="99"/>
      <c r="RWT298" s="99"/>
      <c r="RWU298" s="99"/>
      <c r="RWV298" s="99"/>
      <c r="RWW298" s="99"/>
      <c r="RWX298" s="99"/>
      <c r="RWY298" s="99"/>
      <c r="RWZ298" s="99"/>
      <c r="RXA298" s="99"/>
      <c r="RXB298" s="99"/>
      <c r="RXC298" s="99"/>
      <c r="RXD298" s="99"/>
      <c r="RXE298" s="99"/>
      <c r="RXF298" s="99"/>
      <c r="RXG298" s="99"/>
      <c r="RXH298" s="99"/>
      <c r="RXI298" s="99"/>
      <c r="RXJ298" s="99"/>
      <c r="RXK298" s="99"/>
      <c r="RXL298" s="99"/>
      <c r="RXM298" s="99"/>
      <c r="RXN298" s="99"/>
      <c r="RXO298" s="99"/>
      <c r="RXP298" s="99"/>
      <c r="RXQ298" s="99"/>
      <c r="RXR298" s="99"/>
      <c r="RXS298" s="99"/>
      <c r="RXT298" s="99"/>
      <c r="RXU298" s="99"/>
      <c r="RXV298" s="99"/>
      <c r="RXW298" s="99"/>
      <c r="RXX298" s="99"/>
      <c r="RXY298" s="99"/>
      <c r="RXZ298" s="99"/>
      <c r="RYA298" s="99"/>
      <c r="RYB298" s="99"/>
      <c r="RYC298" s="99"/>
      <c r="RYD298" s="99"/>
      <c r="RYE298" s="99"/>
      <c r="RYF298" s="99"/>
      <c r="RYG298" s="99"/>
      <c r="RYH298" s="99"/>
      <c r="RYI298" s="99"/>
      <c r="RYJ298" s="99"/>
      <c r="RYK298" s="99"/>
      <c r="RYL298" s="99"/>
      <c r="RYM298" s="99"/>
      <c r="RYN298" s="99"/>
      <c r="RYO298" s="99"/>
      <c r="RYP298" s="99"/>
      <c r="RYQ298" s="99"/>
      <c r="RYR298" s="99"/>
      <c r="RYS298" s="99"/>
      <c r="RYT298" s="99"/>
      <c r="RYU298" s="99"/>
      <c r="RYV298" s="99"/>
      <c r="RYW298" s="99"/>
      <c r="RYX298" s="99"/>
      <c r="RYY298" s="99"/>
      <c r="RYZ298" s="99"/>
      <c r="RZA298" s="99"/>
      <c r="RZB298" s="99"/>
      <c r="RZC298" s="99"/>
      <c r="RZD298" s="99"/>
      <c r="RZE298" s="99"/>
      <c r="RZF298" s="99"/>
      <c r="RZG298" s="99"/>
      <c r="RZH298" s="99"/>
      <c r="RZI298" s="99"/>
      <c r="RZJ298" s="99"/>
      <c r="RZK298" s="99"/>
      <c r="RZL298" s="99"/>
      <c r="RZM298" s="99"/>
      <c r="RZN298" s="99"/>
      <c r="RZO298" s="99"/>
      <c r="RZP298" s="99"/>
      <c r="RZQ298" s="99"/>
      <c r="RZR298" s="99"/>
      <c r="RZS298" s="99"/>
      <c r="RZT298" s="99"/>
      <c r="RZU298" s="99"/>
      <c r="RZV298" s="99"/>
      <c r="RZW298" s="99"/>
      <c r="RZX298" s="99"/>
      <c r="RZY298" s="99"/>
      <c r="RZZ298" s="99"/>
      <c r="SAA298" s="99"/>
      <c r="SAB298" s="99"/>
      <c r="SAC298" s="99"/>
      <c r="SAD298" s="99"/>
      <c r="SAE298" s="99"/>
      <c r="SAF298" s="99"/>
      <c r="SAG298" s="99"/>
      <c r="SAH298" s="99"/>
      <c r="SAI298" s="99"/>
      <c r="SAJ298" s="99"/>
      <c r="SAK298" s="99"/>
      <c r="SAL298" s="99"/>
      <c r="SAM298" s="99"/>
      <c r="SAN298" s="99"/>
      <c r="SAO298" s="99"/>
      <c r="SAP298" s="99"/>
      <c r="SAQ298" s="99"/>
      <c r="SAR298" s="99"/>
      <c r="SAS298" s="99"/>
      <c r="SAT298" s="99"/>
      <c r="SAU298" s="99"/>
      <c r="SAV298" s="99"/>
      <c r="SAW298" s="99"/>
      <c r="SAX298" s="99"/>
      <c r="SAY298" s="99"/>
      <c r="SAZ298" s="99"/>
      <c r="SBA298" s="99"/>
      <c r="SBB298" s="99"/>
      <c r="SBC298" s="99"/>
      <c r="SBD298" s="99"/>
      <c r="SBE298" s="99"/>
      <c r="SBF298" s="99"/>
      <c r="SBG298" s="99"/>
      <c r="SBH298" s="99"/>
      <c r="SBI298" s="99"/>
      <c r="SBJ298" s="99"/>
      <c r="SBK298" s="99"/>
      <c r="SBL298" s="99"/>
      <c r="SBM298" s="99"/>
      <c r="SBN298" s="99"/>
      <c r="SBO298" s="99"/>
      <c r="SBP298" s="99"/>
      <c r="SBQ298" s="99"/>
      <c r="SBR298" s="99"/>
      <c r="SBS298" s="99"/>
      <c r="SBT298" s="99"/>
      <c r="SBU298" s="99"/>
      <c r="SBV298" s="99"/>
      <c r="SBW298" s="99"/>
      <c r="SBX298" s="99"/>
      <c r="SBY298" s="99"/>
      <c r="SBZ298" s="99"/>
      <c r="SCA298" s="99"/>
      <c r="SCB298" s="99"/>
      <c r="SCC298" s="99"/>
      <c r="SCD298" s="99"/>
      <c r="SCE298" s="99"/>
      <c r="SCF298" s="99"/>
      <c r="SCG298" s="99"/>
      <c r="SCH298" s="99"/>
      <c r="SCI298" s="99"/>
      <c r="SCJ298" s="99"/>
      <c r="SCK298" s="99"/>
      <c r="SCL298" s="99"/>
      <c r="SCM298" s="99"/>
      <c r="SCN298" s="99"/>
      <c r="SCO298" s="99"/>
      <c r="SCP298" s="99"/>
      <c r="SCQ298" s="99"/>
      <c r="SCR298" s="99"/>
      <c r="SCS298" s="99"/>
      <c r="SCT298" s="99"/>
      <c r="SCU298" s="99"/>
      <c r="SCV298" s="99"/>
      <c r="SCW298" s="99"/>
      <c r="SCX298" s="99"/>
      <c r="SCY298" s="99"/>
      <c r="SCZ298" s="99"/>
      <c r="SDA298" s="99"/>
      <c r="SDB298" s="99"/>
      <c r="SDC298" s="99"/>
      <c r="SDD298" s="99"/>
      <c r="SDE298" s="99"/>
      <c r="SDF298" s="99"/>
      <c r="SDG298" s="99"/>
      <c r="SDH298" s="99"/>
      <c r="SDI298" s="99"/>
      <c r="SDJ298" s="99"/>
      <c r="SDK298" s="99"/>
      <c r="SDL298" s="99"/>
      <c r="SDM298" s="99"/>
      <c r="SDN298" s="99"/>
      <c r="SDO298" s="99"/>
      <c r="SDP298" s="99"/>
      <c r="SDQ298" s="99"/>
      <c r="SDR298" s="99"/>
      <c r="SDS298" s="99"/>
      <c r="SDT298" s="99"/>
      <c r="SDU298" s="99"/>
      <c r="SDV298" s="99"/>
      <c r="SDW298" s="99"/>
      <c r="SDX298" s="99"/>
      <c r="SDY298" s="99"/>
      <c r="SDZ298" s="99"/>
      <c r="SEA298" s="99"/>
      <c r="SEB298" s="99"/>
      <c r="SEC298" s="99"/>
      <c r="SED298" s="99"/>
      <c r="SEE298" s="99"/>
      <c r="SEF298" s="99"/>
      <c r="SEG298" s="99"/>
      <c r="SEH298" s="99"/>
      <c r="SEI298" s="99"/>
      <c r="SEJ298" s="99"/>
      <c r="SEK298" s="99"/>
      <c r="SEL298" s="99"/>
      <c r="SEM298" s="99"/>
      <c r="SEN298" s="99"/>
      <c r="SEO298" s="99"/>
      <c r="SEP298" s="99"/>
      <c r="SEQ298" s="99"/>
      <c r="SER298" s="99"/>
      <c r="SES298" s="99"/>
      <c r="SET298" s="99"/>
      <c r="SEU298" s="99"/>
      <c r="SEV298" s="99"/>
      <c r="SEW298" s="99"/>
      <c r="SEX298" s="99"/>
      <c r="SEY298" s="99"/>
      <c r="SEZ298" s="99"/>
      <c r="SFA298" s="99"/>
      <c r="SFB298" s="99"/>
      <c r="SFC298" s="99"/>
      <c r="SFD298" s="99"/>
      <c r="SFE298" s="99"/>
      <c r="SFF298" s="99"/>
      <c r="SFG298" s="99"/>
      <c r="SFH298" s="99"/>
      <c r="SFI298" s="99"/>
      <c r="SFJ298" s="99"/>
      <c r="SFK298" s="99"/>
      <c r="SFL298" s="99"/>
      <c r="SFM298" s="99"/>
      <c r="SFN298" s="99"/>
      <c r="SFO298" s="99"/>
      <c r="SFP298" s="99"/>
      <c r="SFQ298" s="99"/>
      <c r="SFR298" s="99"/>
      <c r="SFS298" s="99"/>
      <c r="SFT298" s="99"/>
      <c r="SFU298" s="99"/>
      <c r="SFV298" s="99"/>
      <c r="SFW298" s="99"/>
      <c r="SFX298" s="99"/>
      <c r="SFY298" s="99"/>
      <c r="SFZ298" s="99"/>
      <c r="SGA298" s="99"/>
      <c r="SGB298" s="99"/>
      <c r="SGC298" s="99"/>
      <c r="SGD298" s="99"/>
      <c r="SGE298" s="99"/>
      <c r="SGF298" s="99"/>
      <c r="SGG298" s="99"/>
      <c r="SGH298" s="99"/>
      <c r="SGI298" s="99"/>
      <c r="SGJ298" s="99"/>
      <c r="SGK298" s="99"/>
      <c r="SGL298" s="99"/>
      <c r="SGM298" s="99"/>
      <c r="SGN298" s="99"/>
      <c r="SGO298" s="99"/>
      <c r="SGP298" s="99"/>
      <c r="SGQ298" s="99"/>
      <c r="SGR298" s="99"/>
      <c r="SGS298" s="99"/>
      <c r="SGT298" s="99"/>
      <c r="SGU298" s="99"/>
      <c r="SGV298" s="99"/>
      <c r="SGW298" s="99"/>
      <c r="SGX298" s="99"/>
      <c r="SGY298" s="99"/>
      <c r="SGZ298" s="99"/>
      <c r="SHA298" s="99"/>
      <c r="SHB298" s="99"/>
      <c r="SHC298" s="99"/>
      <c r="SHD298" s="99"/>
      <c r="SHE298" s="99"/>
      <c r="SHF298" s="99"/>
      <c r="SHG298" s="99"/>
      <c r="SHH298" s="99"/>
      <c r="SHI298" s="99"/>
      <c r="SHJ298" s="99"/>
      <c r="SHK298" s="99"/>
      <c r="SHL298" s="99"/>
      <c r="SHM298" s="99"/>
      <c r="SHN298" s="99"/>
      <c r="SHO298" s="99"/>
      <c r="SHP298" s="99"/>
      <c r="SHQ298" s="99"/>
      <c r="SHR298" s="99"/>
      <c r="SHS298" s="99"/>
      <c r="SHT298" s="99"/>
      <c r="SHU298" s="99"/>
      <c r="SHV298" s="99"/>
      <c r="SHW298" s="99"/>
      <c r="SHX298" s="99"/>
      <c r="SHY298" s="99"/>
      <c r="SHZ298" s="99"/>
      <c r="SIA298" s="99"/>
      <c r="SIB298" s="99"/>
      <c r="SIC298" s="99"/>
      <c r="SID298" s="99"/>
      <c r="SIE298" s="99"/>
      <c r="SIF298" s="99"/>
      <c r="SIG298" s="99"/>
      <c r="SIH298" s="99"/>
      <c r="SII298" s="99"/>
      <c r="SIJ298" s="99"/>
      <c r="SIK298" s="99"/>
      <c r="SIL298" s="99"/>
      <c r="SIM298" s="99"/>
      <c r="SIN298" s="99"/>
      <c r="SIO298" s="99"/>
      <c r="SIP298" s="99"/>
      <c r="SIQ298" s="99"/>
      <c r="SIR298" s="99"/>
      <c r="SIS298" s="99"/>
      <c r="SIT298" s="99"/>
      <c r="SIU298" s="99"/>
      <c r="SIV298" s="99"/>
      <c r="SIW298" s="99"/>
      <c r="SIX298" s="99"/>
      <c r="SIY298" s="99"/>
      <c r="SIZ298" s="99"/>
      <c r="SJA298" s="99"/>
      <c r="SJB298" s="99"/>
      <c r="SJC298" s="99"/>
      <c r="SJD298" s="99"/>
      <c r="SJE298" s="99"/>
      <c r="SJF298" s="99"/>
      <c r="SJG298" s="99"/>
      <c r="SJH298" s="99"/>
      <c r="SJI298" s="99"/>
      <c r="SJJ298" s="99"/>
      <c r="SJK298" s="99"/>
      <c r="SJL298" s="99"/>
      <c r="SJM298" s="99"/>
      <c r="SJN298" s="99"/>
      <c r="SJO298" s="99"/>
      <c r="SJP298" s="99"/>
      <c r="SJQ298" s="99"/>
      <c r="SJR298" s="99"/>
      <c r="SJS298" s="99"/>
      <c r="SJT298" s="99"/>
      <c r="SJU298" s="99"/>
      <c r="SJV298" s="99"/>
      <c r="SJW298" s="99"/>
      <c r="SJX298" s="99"/>
      <c r="SJY298" s="99"/>
      <c r="SJZ298" s="99"/>
      <c r="SKA298" s="99"/>
      <c r="SKB298" s="99"/>
      <c r="SKC298" s="99"/>
      <c r="SKD298" s="99"/>
      <c r="SKE298" s="99"/>
      <c r="SKF298" s="99"/>
      <c r="SKG298" s="99"/>
      <c r="SKH298" s="99"/>
      <c r="SKI298" s="99"/>
      <c r="SKJ298" s="99"/>
      <c r="SKK298" s="99"/>
      <c r="SKL298" s="99"/>
      <c r="SKM298" s="99"/>
      <c r="SKN298" s="99"/>
      <c r="SKO298" s="99"/>
      <c r="SKP298" s="99"/>
      <c r="SKQ298" s="99"/>
      <c r="SKR298" s="99"/>
      <c r="SKS298" s="99"/>
      <c r="SKT298" s="99"/>
      <c r="SKU298" s="99"/>
      <c r="SKV298" s="99"/>
      <c r="SKW298" s="99"/>
      <c r="SKX298" s="99"/>
      <c r="SKY298" s="99"/>
      <c r="SKZ298" s="99"/>
      <c r="SLA298" s="99"/>
      <c r="SLB298" s="99"/>
      <c r="SLC298" s="99"/>
      <c r="SLD298" s="99"/>
      <c r="SLE298" s="99"/>
      <c r="SLF298" s="99"/>
      <c r="SLG298" s="99"/>
      <c r="SLH298" s="99"/>
      <c r="SLI298" s="99"/>
      <c r="SLJ298" s="99"/>
      <c r="SLK298" s="99"/>
      <c r="SLL298" s="99"/>
      <c r="SLM298" s="99"/>
      <c r="SLN298" s="99"/>
      <c r="SLO298" s="99"/>
      <c r="SLP298" s="99"/>
      <c r="SLQ298" s="99"/>
      <c r="SLR298" s="99"/>
      <c r="SLS298" s="99"/>
      <c r="SLT298" s="99"/>
      <c r="SLU298" s="99"/>
      <c r="SLV298" s="99"/>
      <c r="SLW298" s="99"/>
      <c r="SLX298" s="99"/>
      <c r="SLY298" s="99"/>
      <c r="SLZ298" s="99"/>
      <c r="SMA298" s="99"/>
      <c r="SMB298" s="99"/>
      <c r="SMC298" s="99"/>
      <c r="SMD298" s="99"/>
      <c r="SME298" s="99"/>
      <c r="SMF298" s="99"/>
      <c r="SMG298" s="99"/>
      <c r="SMH298" s="99"/>
      <c r="SMI298" s="99"/>
      <c r="SMJ298" s="99"/>
      <c r="SMK298" s="99"/>
      <c r="SML298" s="99"/>
      <c r="SMM298" s="99"/>
      <c r="SMN298" s="99"/>
      <c r="SMO298" s="99"/>
      <c r="SMP298" s="99"/>
      <c r="SMQ298" s="99"/>
      <c r="SMR298" s="99"/>
      <c r="SMS298" s="99"/>
      <c r="SMT298" s="99"/>
      <c r="SMU298" s="99"/>
      <c r="SMV298" s="99"/>
      <c r="SMW298" s="99"/>
      <c r="SMX298" s="99"/>
      <c r="SMY298" s="99"/>
      <c r="SMZ298" s="99"/>
      <c r="SNA298" s="99"/>
      <c r="SNB298" s="99"/>
      <c r="SNC298" s="99"/>
      <c r="SND298" s="99"/>
      <c r="SNE298" s="99"/>
      <c r="SNF298" s="99"/>
      <c r="SNG298" s="99"/>
      <c r="SNH298" s="99"/>
      <c r="SNI298" s="99"/>
      <c r="SNJ298" s="99"/>
      <c r="SNK298" s="99"/>
      <c r="SNL298" s="99"/>
      <c r="SNM298" s="99"/>
      <c r="SNN298" s="99"/>
      <c r="SNO298" s="99"/>
      <c r="SNP298" s="99"/>
      <c r="SNQ298" s="99"/>
      <c r="SNR298" s="99"/>
      <c r="SNS298" s="99"/>
      <c r="SNT298" s="99"/>
      <c r="SNU298" s="99"/>
      <c r="SNV298" s="99"/>
      <c r="SNW298" s="99"/>
      <c r="SNX298" s="99"/>
      <c r="SNY298" s="99"/>
      <c r="SNZ298" s="99"/>
      <c r="SOA298" s="99"/>
      <c r="SOB298" s="99"/>
      <c r="SOC298" s="99"/>
      <c r="SOD298" s="99"/>
      <c r="SOE298" s="99"/>
      <c r="SOF298" s="99"/>
      <c r="SOG298" s="99"/>
      <c r="SOH298" s="99"/>
      <c r="SOI298" s="99"/>
      <c r="SOJ298" s="99"/>
      <c r="SOK298" s="99"/>
      <c r="SOL298" s="99"/>
      <c r="SOM298" s="99"/>
      <c r="SON298" s="99"/>
      <c r="SOO298" s="99"/>
      <c r="SOP298" s="99"/>
      <c r="SOQ298" s="99"/>
      <c r="SOR298" s="99"/>
      <c r="SOS298" s="99"/>
      <c r="SOT298" s="99"/>
      <c r="SOU298" s="99"/>
      <c r="SOV298" s="99"/>
      <c r="SOW298" s="99"/>
      <c r="SOX298" s="99"/>
      <c r="SOY298" s="99"/>
      <c r="SOZ298" s="99"/>
      <c r="SPA298" s="99"/>
      <c r="SPB298" s="99"/>
      <c r="SPC298" s="99"/>
      <c r="SPD298" s="99"/>
      <c r="SPE298" s="99"/>
      <c r="SPF298" s="99"/>
      <c r="SPG298" s="99"/>
      <c r="SPH298" s="99"/>
      <c r="SPI298" s="99"/>
      <c r="SPJ298" s="99"/>
      <c r="SPK298" s="99"/>
      <c r="SPL298" s="99"/>
      <c r="SPM298" s="99"/>
      <c r="SPN298" s="99"/>
      <c r="SPO298" s="99"/>
      <c r="SPP298" s="99"/>
      <c r="SPQ298" s="99"/>
      <c r="SPR298" s="99"/>
      <c r="SPS298" s="99"/>
      <c r="SPT298" s="99"/>
      <c r="SPU298" s="99"/>
      <c r="SPV298" s="99"/>
      <c r="SPW298" s="99"/>
      <c r="SPX298" s="99"/>
      <c r="SPY298" s="99"/>
      <c r="SPZ298" s="99"/>
      <c r="SQA298" s="99"/>
      <c r="SQB298" s="99"/>
      <c r="SQC298" s="99"/>
      <c r="SQD298" s="99"/>
      <c r="SQE298" s="99"/>
      <c r="SQF298" s="99"/>
      <c r="SQG298" s="99"/>
      <c r="SQH298" s="99"/>
      <c r="SQI298" s="99"/>
      <c r="SQJ298" s="99"/>
      <c r="SQK298" s="99"/>
      <c r="SQL298" s="99"/>
      <c r="SQM298" s="99"/>
      <c r="SQN298" s="99"/>
      <c r="SQO298" s="99"/>
      <c r="SQP298" s="99"/>
      <c r="SQQ298" s="99"/>
      <c r="SQR298" s="99"/>
      <c r="SQS298" s="99"/>
      <c r="SQT298" s="99"/>
      <c r="SQU298" s="99"/>
      <c r="SQV298" s="99"/>
      <c r="SQW298" s="99"/>
      <c r="SQX298" s="99"/>
      <c r="SQY298" s="99"/>
      <c r="SQZ298" s="99"/>
      <c r="SRA298" s="99"/>
      <c r="SRB298" s="99"/>
      <c r="SRC298" s="99"/>
      <c r="SRD298" s="99"/>
      <c r="SRE298" s="99"/>
      <c r="SRF298" s="99"/>
      <c r="SRG298" s="99"/>
      <c r="SRH298" s="99"/>
      <c r="SRI298" s="99"/>
      <c r="SRJ298" s="99"/>
      <c r="SRK298" s="99"/>
      <c r="SRL298" s="99"/>
      <c r="SRM298" s="99"/>
      <c r="SRN298" s="99"/>
      <c r="SRO298" s="99"/>
      <c r="SRP298" s="99"/>
      <c r="SRQ298" s="99"/>
      <c r="SRR298" s="99"/>
      <c r="SRS298" s="99"/>
      <c r="SRT298" s="99"/>
      <c r="SRU298" s="99"/>
      <c r="SRV298" s="99"/>
      <c r="SRW298" s="99"/>
      <c r="SRX298" s="99"/>
      <c r="SRY298" s="99"/>
      <c r="SRZ298" s="99"/>
      <c r="SSA298" s="99"/>
      <c r="SSB298" s="99"/>
      <c r="SSC298" s="99"/>
      <c r="SSD298" s="99"/>
      <c r="SSE298" s="99"/>
      <c r="SSF298" s="99"/>
      <c r="SSG298" s="99"/>
      <c r="SSH298" s="99"/>
      <c r="SSI298" s="99"/>
      <c r="SSJ298" s="99"/>
      <c r="SSK298" s="99"/>
      <c r="SSL298" s="99"/>
      <c r="SSM298" s="99"/>
      <c r="SSN298" s="99"/>
      <c r="SSO298" s="99"/>
      <c r="SSP298" s="99"/>
      <c r="SSQ298" s="99"/>
      <c r="SSR298" s="99"/>
      <c r="SSS298" s="99"/>
      <c r="SST298" s="99"/>
      <c r="SSU298" s="99"/>
      <c r="SSV298" s="99"/>
      <c r="SSW298" s="99"/>
      <c r="SSX298" s="99"/>
      <c r="SSY298" s="99"/>
      <c r="SSZ298" s="99"/>
      <c r="STA298" s="99"/>
      <c r="STB298" s="99"/>
      <c r="STC298" s="99"/>
      <c r="STD298" s="99"/>
      <c r="STE298" s="99"/>
      <c r="STF298" s="99"/>
      <c r="STG298" s="99"/>
      <c r="STH298" s="99"/>
      <c r="STI298" s="99"/>
      <c r="STJ298" s="99"/>
      <c r="STK298" s="99"/>
      <c r="STL298" s="99"/>
      <c r="STM298" s="99"/>
      <c r="STN298" s="99"/>
      <c r="STO298" s="99"/>
      <c r="STP298" s="99"/>
      <c r="STQ298" s="99"/>
      <c r="STR298" s="99"/>
      <c r="STS298" s="99"/>
      <c r="STT298" s="99"/>
      <c r="STU298" s="99"/>
      <c r="STV298" s="99"/>
      <c r="STW298" s="99"/>
      <c r="STX298" s="99"/>
      <c r="STY298" s="99"/>
      <c r="STZ298" s="99"/>
      <c r="SUA298" s="99"/>
      <c r="SUB298" s="99"/>
      <c r="SUC298" s="99"/>
      <c r="SUD298" s="99"/>
      <c r="SUE298" s="99"/>
      <c r="SUF298" s="99"/>
      <c r="SUG298" s="99"/>
      <c r="SUH298" s="99"/>
      <c r="SUI298" s="99"/>
      <c r="SUJ298" s="99"/>
      <c r="SUK298" s="99"/>
      <c r="SUL298" s="99"/>
      <c r="SUM298" s="99"/>
      <c r="SUN298" s="99"/>
      <c r="SUO298" s="99"/>
      <c r="SUP298" s="99"/>
      <c r="SUQ298" s="99"/>
      <c r="SUR298" s="99"/>
      <c r="SUS298" s="99"/>
      <c r="SUT298" s="99"/>
      <c r="SUU298" s="99"/>
      <c r="SUV298" s="99"/>
      <c r="SUW298" s="99"/>
      <c r="SUX298" s="99"/>
      <c r="SUY298" s="99"/>
      <c r="SUZ298" s="99"/>
      <c r="SVA298" s="99"/>
      <c r="SVB298" s="99"/>
      <c r="SVC298" s="99"/>
      <c r="SVD298" s="99"/>
      <c r="SVE298" s="99"/>
      <c r="SVF298" s="99"/>
      <c r="SVG298" s="99"/>
      <c r="SVH298" s="99"/>
      <c r="SVI298" s="99"/>
      <c r="SVJ298" s="99"/>
      <c r="SVK298" s="99"/>
      <c r="SVL298" s="99"/>
      <c r="SVM298" s="99"/>
      <c r="SVN298" s="99"/>
      <c r="SVO298" s="99"/>
      <c r="SVP298" s="99"/>
      <c r="SVQ298" s="99"/>
      <c r="SVR298" s="99"/>
      <c r="SVS298" s="99"/>
      <c r="SVT298" s="99"/>
      <c r="SVU298" s="99"/>
      <c r="SVV298" s="99"/>
      <c r="SVW298" s="99"/>
      <c r="SVX298" s="99"/>
      <c r="SVY298" s="99"/>
      <c r="SVZ298" s="99"/>
      <c r="SWA298" s="99"/>
      <c r="SWB298" s="99"/>
      <c r="SWC298" s="99"/>
      <c r="SWD298" s="99"/>
      <c r="SWE298" s="99"/>
      <c r="SWF298" s="99"/>
      <c r="SWG298" s="99"/>
      <c r="SWH298" s="99"/>
      <c r="SWI298" s="99"/>
      <c r="SWJ298" s="99"/>
      <c r="SWK298" s="99"/>
      <c r="SWL298" s="99"/>
      <c r="SWM298" s="99"/>
      <c r="SWN298" s="99"/>
      <c r="SWO298" s="99"/>
      <c r="SWP298" s="99"/>
      <c r="SWQ298" s="99"/>
      <c r="SWR298" s="99"/>
      <c r="SWS298" s="99"/>
      <c r="SWT298" s="99"/>
      <c r="SWU298" s="99"/>
      <c r="SWV298" s="99"/>
      <c r="SWW298" s="99"/>
      <c r="SWX298" s="99"/>
      <c r="SWY298" s="99"/>
      <c r="SWZ298" s="99"/>
      <c r="SXA298" s="99"/>
      <c r="SXB298" s="99"/>
      <c r="SXC298" s="99"/>
      <c r="SXD298" s="99"/>
      <c r="SXE298" s="99"/>
      <c r="SXF298" s="99"/>
      <c r="SXG298" s="99"/>
      <c r="SXH298" s="99"/>
      <c r="SXI298" s="99"/>
      <c r="SXJ298" s="99"/>
      <c r="SXK298" s="99"/>
      <c r="SXL298" s="99"/>
      <c r="SXM298" s="99"/>
      <c r="SXN298" s="99"/>
      <c r="SXO298" s="99"/>
      <c r="SXP298" s="99"/>
      <c r="SXQ298" s="99"/>
      <c r="SXR298" s="99"/>
      <c r="SXS298" s="99"/>
      <c r="SXT298" s="99"/>
      <c r="SXU298" s="99"/>
      <c r="SXV298" s="99"/>
      <c r="SXW298" s="99"/>
      <c r="SXX298" s="99"/>
      <c r="SXY298" s="99"/>
      <c r="SXZ298" s="99"/>
      <c r="SYA298" s="99"/>
      <c r="SYB298" s="99"/>
      <c r="SYC298" s="99"/>
      <c r="SYD298" s="99"/>
      <c r="SYE298" s="99"/>
      <c r="SYF298" s="99"/>
      <c r="SYG298" s="99"/>
      <c r="SYH298" s="99"/>
      <c r="SYI298" s="99"/>
      <c r="SYJ298" s="99"/>
      <c r="SYK298" s="99"/>
      <c r="SYL298" s="99"/>
      <c r="SYM298" s="99"/>
      <c r="SYN298" s="99"/>
      <c r="SYO298" s="99"/>
      <c r="SYP298" s="99"/>
      <c r="SYQ298" s="99"/>
      <c r="SYR298" s="99"/>
      <c r="SYS298" s="99"/>
      <c r="SYT298" s="99"/>
      <c r="SYU298" s="99"/>
      <c r="SYV298" s="99"/>
      <c r="SYW298" s="99"/>
      <c r="SYX298" s="99"/>
      <c r="SYY298" s="99"/>
      <c r="SYZ298" s="99"/>
      <c r="SZA298" s="99"/>
      <c r="SZB298" s="99"/>
      <c r="SZC298" s="99"/>
      <c r="SZD298" s="99"/>
      <c r="SZE298" s="99"/>
      <c r="SZF298" s="99"/>
      <c r="SZG298" s="99"/>
      <c r="SZH298" s="99"/>
      <c r="SZI298" s="99"/>
      <c r="SZJ298" s="99"/>
      <c r="SZK298" s="99"/>
      <c r="SZL298" s="99"/>
      <c r="SZM298" s="99"/>
      <c r="SZN298" s="99"/>
      <c r="SZO298" s="99"/>
      <c r="SZP298" s="99"/>
      <c r="SZQ298" s="99"/>
      <c r="SZR298" s="99"/>
      <c r="SZS298" s="99"/>
      <c r="SZT298" s="99"/>
      <c r="SZU298" s="99"/>
      <c r="SZV298" s="99"/>
      <c r="SZW298" s="99"/>
      <c r="SZX298" s="99"/>
      <c r="SZY298" s="99"/>
      <c r="SZZ298" s="99"/>
      <c r="TAA298" s="99"/>
      <c r="TAB298" s="99"/>
      <c r="TAC298" s="99"/>
      <c r="TAD298" s="99"/>
      <c r="TAE298" s="99"/>
      <c r="TAF298" s="99"/>
      <c r="TAG298" s="99"/>
      <c r="TAH298" s="99"/>
      <c r="TAI298" s="99"/>
      <c r="TAJ298" s="99"/>
      <c r="TAK298" s="99"/>
      <c r="TAL298" s="99"/>
      <c r="TAM298" s="99"/>
      <c r="TAN298" s="99"/>
      <c r="TAO298" s="99"/>
      <c r="TAP298" s="99"/>
      <c r="TAQ298" s="99"/>
      <c r="TAR298" s="99"/>
      <c r="TAS298" s="99"/>
      <c r="TAT298" s="99"/>
      <c r="TAU298" s="99"/>
      <c r="TAV298" s="99"/>
      <c r="TAW298" s="99"/>
      <c r="TAX298" s="99"/>
      <c r="TAY298" s="99"/>
      <c r="TAZ298" s="99"/>
      <c r="TBA298" s="99"/>
      <c r="TBB298" s="99"/>
      <c r="TBC298" s="99"/>
      <c r="TBD298" s="99"/>
      <c r="TBE298" s="99"/>
      <c r="TBF298" s="99"/>
      <c r="TBG298" s="99"/>
      <c r="TBH298" s="99"/>
      <c r="TBI298" s="99"/>
      <c r="TBJ298" s="99"/>
      <c r="TBK298" s="99"/>
      <c r="TBL298" s="99"/>
      <c r="TBM298" s="99"/>
      <c r="TBN298" s="99"/>
      <c r="TBO298" s="99"/>
      <c r="TBP298" s="99"/>
      <c r="TBQ298" s="99"/>
      <c r="TBR298" s="99"/>
      <c r="TBS298" s="99"/>
      <c r="TBT298" s="99"/>
      <c r="TBU298" s="99"/>
      <c r="TBV298" s="99"/>
      <c r="TBW298" s="99"/>
      <c r="TBX298" s="99"/>
      <c r="TBY298" s="99"/>
      <c r="TBZ298" s="99"/>
      <c r="TCA298" s="99"/>
      <c r="TCB298" s="99"/>
      <c r="TCC298" s="99"/>
      <c r="TCD298" s="99"/>
      <c r="TCE298" s="99"/>
      <c r="TCF298" s="99"/>
      <c r="TCG298" s="99"/>
      <c r="TCH298" s="99"/>
      <c r="TCI298" s="99"/>
      <c r="TCJ298" s="99"/>
      <c r="TCK298" s="99"/>
      <c r="TCL298" s="99"/>
      <c r="TCM298" s="99"/>
      <c r="TCN298" s="99"/>
      <c r="TCO298" s="99"/>
      <c r="TCP298" s="99"/>
      <c r="TCQ298" s="99"/>
      <c r="TCR298" s="99"/>
      <c r="TCS298" s="99"/>
      <c r="TCT298" s="99"/>
      <c r="TCU298" s="99"/>
      <c r="TCV298" s="99"/>
      <c r="TCW298" s="99"/>
      <c r="TCX298" s="99"/>
      <c r="TCY298" s="99"/>
      <c r="TCZ298" s="99"/>
      <c r="TDA298" s="99"/>
      <c r="TDB298" s="99"/>
      <c r="TDC298" s="99"/>
      <c r="TDD298" s="99"/>
      <c r="TDE298" s="99"/>
      <c r="TDF298" s="99"/>
      <c r="TDG298" s="99"/>
      <c r="TDH298" s="99"/>
      <c r="TDI298" s="99"/>
      <c r="TDJ298" s="99"/>
      <c r="TDK298" s="99"/>
      <c r="TDL298" s="99"/>
      <c r="TDM298" s="99"/>
      <c r="TDN298" s="99"/>
      <c r="TDO298" s="99"/>
      <c r="TDP298" s="99"/>
      <c r="TDQ298" s="99"/>
      <c r="TDR298" s="99"/>
      <c r="TDS298" s="99"/>
      <c r="TDT298" s="99"/>
      <c r="TDU298" s="99"/>
      <c r="TDV298" s="99"/>
      <c r="TDW298" s="99"/>
      <c r="TDX298" s="99"/>
      <c r="TDY298" s="99"/>
      <c r="TDZ298" s="99"/>
      <c r="TEA298" s="99"/>
      <c r="TEB298" s="99"/>
      <c r="TEC298" s="99"/>
      <c r="TED298" s="99"/>
      <c r="TEE298" s="99"/>
      <c r="TEF298" s="99"/>
      <c r="TEG298" s="99"/>
      <c r="TEH298" s="99"/>
      <c r="TEI298" s="99"/>
      <c r="TEJ298" s="99"/>
      <c r="TEK298" s="99"/>
      <c r="TEL298" s="99"/>
      <c r="TEM298" s="99"/>
      <c r="TEN298" s="99"/>
      <c r="TEO298" s="99"/>
      <c r="TEP298" s="99"/>
      <c r="TEQ298" s="99"/>
      <c r="TER298" s="99"/>
      <c r="TES298" s="99"/>
      <c r="TET298" s="99"/>
      <c r="TEU298" s="99"/>
      <c r="TEV298" s="99"/>
      <c r="TEW298" s="99"/>
      <c r="TEX298" s="99"/>
      <c r="TEY298" s="99"/>
      <c r="TEZ298" s="99"/>
      <c r="TFA298" s="99"/>
      <c r="TFB298" s="99"/>
      <c r="TFC298" s="99"/>
      <c r="TFD298" s="99"/>
      <c r="TFE298" s="99"/>
      <c r="TFF298" s="99"/>
      <c r="TFG298" s="99"/>
      <c r="TFH298" s="99"/>
      <c r="TFI298" s="99"/>
      <c r="TFJ298" s="99"/>
      <c r="TFK298" s="99"/>
      <c r="TFL298" s="99"/>
      <c r="TFM298" s="99"/>
      <c r="TFN298" s="99"/>
      <c r="TFO298" s="99"/>
      <c r="TFP298" s="99"/>
      <c r="TFQ298" s="99"/>
      <c r="TFR298" s="99"/>
      <c r="TFS298" s="99"/>
      <c r="TFT298" s="99"/>
      <c r="TFU298" s="99"/>
      <c r="TFV298" s="99"/>
      <c r="TFW298" s="99"/>
      <c r="TFX298" s="99"/>
      <c r="TFY298" s="99"/>
      <c r="TFZ298" s="99"/>
      <c r="TGA298" s="99"/>
      <c r="TGB298" s="99"/>
      <c r="TGC298" s="99"/>
      <c r="TGD298" s="99"/>
      <c r="TGE298" s="99"/>
      <c r="TGF298" s="99"/>
      <c r="TGG298" s="99"/>
      <c r="TGH298" s="99"/>
      <c r="TGI298" s="99"/>
      <c r="TGJ298" s="99"/>
      <c r="TGK298" s="99"/>
      <c r="TGL298" s="99"/>
      <c r="TGM298" s="99"/>
      <c r="TGN298" s="99"/>
      <c r="TGO298" s="99"/>
      <c r="TGP298" s="99"/>
      <c r="TGQ298" s="99"/>
      <c r="TGR298" s="99"/>
      <c r="TGS298" s="99"/>
      <c r="TGT298" s="99"/>
      <c r="TGU298" s="99"/>
      <c r="TGV298" s="99"/>
      <c r="TGW298" s="99"/>
      <c r="TGX298" s="99"/>
      <c r="TGY298" s="99"/>
      <c r="TGZ298" s="99"/>
      <c r="THA298" s="99"/>
      <c r="THB298" s="99"/>
      <c r="THC298" s="99"/>
      <c r="THD298" s="99"/>
      <c r="THE298" s="99"/>
      <c r="THF298" s="99"/>
      <c r="THG298" s="99"/>
      <c r="THH298" s="99"/>
      <c r="THI298" s="99"/>
      <c r="THJ298" s="99"/>
      <c r="THK298" s="99"/>
      <c r="THL298" s="99"/>
      <c r="THM298" s="99"/>
      <c r="THN298" s="99"/>
      <c r="THO298" s="99"/>
      <c r="THP298" s="99"/>
      <c r="THQ298" s="99"/>
      <c r="THR298" s="99"/>
      <c r="THS298" s="99"/>
      <c r="THT298" s="99"/>
      <c r="THU298" s="99"/>
      <c r="THV298" s="99"/>
      <c r="THW298" s="99"/>
      <c r="THX298" s="99"/>
      <c r="THY298" s="99"/>
      <c r="THZ298" s="99"/>
      <c r="TIA298" s="99"/>
      <c r="TIB298" s="99"/>
      <c r="TIC298" s="99"/>
      <c r="TID298" s="99"/>
      <c r="TIE298" s="99"/>
      <c r="TIF298" s="99"/>
      <c r="TIG298" s="99"/>
      <c r="TIH298" s="99"/>
      <c r="TII298" s="99"/>
      <c r="TIJ298" s="99"/>
      <c r="TIK298" s="99"/>
      <c r="TIL298" s="99"/>
      <c r="TIM298" s="99"/>
      <c r="TIN298" s="99"/>
      <c r="TIO298" s="99"/>
      <c r="TIP298" s="99"/>
      <c r="TIQ298" s="99"/>
      <c r="TIR298" s="99"/>
      <c r="TIS298" s="99"/>
      <c r="TIT298" s="99"/>
      <c r="TIU298" s="99"/>
      <c r="TIV298" s="99"/>
      <c r="TIW298" s="99"/>
      <c r="TIX298" s="99"/>
      <c r="TIY298" s="99"/>
      <c r="TIZ298" s="99"/>
      <c r="TJA298" s="99"/>
      <c r="TJB298" s="99"/>
      <c r="TJC298" s="99"/>
      <c r="TJD298" s="99"/>
      <c r="TJE298" s="99"/>
      <c r="TJF298" s="99"/>
      <c r="TJG298" s="99"/>
      <c r="TJH298" s="99"/>
      <c r="TJI298" s="99"/>
      <c r="TJJ298" s="99"/>
      <c r="TJK298" s="99"/>
      <c r="TJL298" s="99"/>
      <c r="TJM298" s="99"/>
      <c r="TJN298" s="99"/>
      <c r="TJO298" s="99"/>
      <c r="TJP298" s="99"/>
      <c r="TJQ298" s="99"/>
      <c r="TJR298" s="99"/>
      <c r="TJS298" s="99"/>
      <c r="TJT298" s="99"/>
      <c r="TJU298" s="99"/>
      <c r="TJV298" s="99"/>
      <c r="TJW298" s="99"/>
      <c r="TJX298" s="99"/>
      <c r="TJY298" s="99"/>
      <c r="TJZ298" s="99"/>
      <c r="TKA298" s="99"/>
      <c r="TKB298" s="99"/>
      <c r="TKC298" s="99"/>
      <c r="TKD298" s="99"/>
      <c r="TKE298" s="99"/>
      <c r="TKF298" s="99"/>
      <c r="TKG298" s="99"/>
      <c r="TKH298" s="99"/>
      <c r="TKI298" s="99"/>
      <c r="TKJ298" s="99"/>
      <c r="TKK298" s="99"/>
      <c r="TKL298" s="99"/>
      <c r="TKM298" s="99"/>
      <c r="TKN298" s="99"/>
      <c r="TKO298" s="99"/>
      <c r="TKP298" s="99"/>
      <c r="TKQ298" s="99"/>
      <c r="TKR298" s="99"/>
      <c r="TKS298" s="99"/>
      <c r="TKT298" s="99"/>
      <c r="TKU298" s="99"/>
      <c r="TKV298" s="99"/>
      <c r="TKW298" s="99"/>
      <c r="TKX298" s="99"/>
      <c r="TKY298" s="99"/>
      <c r="TKZ298" s="99"/>
      <c r="TLA298" s="99"/>
      <c r="TLB298" s="99"/>
      <c r="TLC298" s="99"/>
      <c r="TLD298" s="99"/>
      <c r="TLE298" s="99"/>
      <c r="TLF298" s="99"/>
      <c r="TLG298" s="99"/>
      <c r="TLH298" s="99"/>
      <c r="TLI298" s="99"/>
      <c r="TLJ298" s="99"/>
      <c r="TLK298" s="99"/>
      <c r="TLL298" s="99"/>
      <c r="TLM298" s="99"/>
      <c r="TLN298" s="99"/>
      <c r="TLO298" s="99"/>
      <c r="TLP298" s="99"/>
      <c r="TLQ298" s="99"/>
      <c r="TLR298" s="99"/>
      <c r="TLS298" s="99"/>
      <c r="TLT298" s="99"/>
      <c r="TLU298" s="99"/>
      <c r="TLV298" s="99"/>
      <c r="TLW298" s="99"/>
      <c r="TLX298" s="99"/>
      <c r="TLY298" s="99"/>
      <c r="TLZ298" s="99"/>
      <c r="TMA298" s="99"/>
      <c r="TMB298" s="99"/>
      <c r="TMC298" s="99"/>
      <c r="TMD298" s="99"/>
      <c r="TME298" s="99"/>
      <c r="TMF298" s="99"/>
      <c r="TMG298" s="99"/>
      <c r="TMH298" s="99"/>
      <c r="TMI298" s="99"/>
      <c r="TMJ298" s="99"/>
      <c r="TMK298" s="99"/>
      <c r="TML298" s="99"/>
      <c r="TMM298" s="99"/>
      <c r="TMN298" s="99"/>
      <c r="TMO298" s="99"/>
      <c r="TMP298" s="99"/>
      <c r="TMQ298" s="99"/>
      <c r="TMR298" s="99"/>
      <c r="TMS298" s="99"/>
      <c r="TMT298" s="99"/>
      <c r="TMU298" s="99"/>
      <c r="TMV298" s="99"/>
      <c r="TMW298" s="99"/>
      <c r="TMX298" s="99"/>
      <c r="TMY298" s="99"/>
      <c r="TMZ298" s="99"/>
      <c r="TNA298" s="99"/>
      <c r="TNB298" s="99"/>
      <c r="TNC298" s="99"/>
      <c r="TND298" s="99"/>
      <c r="TNE298" s="99"/>
      <c r="TNF298" s="99"/>
      <c r="TNG298" s="99"/>
      <c r="TNH298" s="99"/>
      <c r="TNI298" s="99"/>
      <c r="TNJ298" s="99"/>
      <c r="TNK298" s="99"/>
      <c r="TNL298" s="99"/>
      <c r="TNM298" s="99"/>
      <c r="TNN298" s="99"/>
      <c r="TNO298" s="99"/>
      <c r="TNP298" s="99"/>
      <c r="TNQ298" s="99"/>
      <c r="TNR298" s="99"/>
      <c r="TNS298" s="99"/>
      <c r="TNT298" s="99"/>
      <c r="TNU298" s="99"/>
      <c r="TNV298" s="99"/>
      <c r="TNW298" s="99"/>
      <c r="TNX298" s="99"/>
      <c r="TNY298" s="99"/>
      <c r="TNZ298" s="99"/>
      <c r="TOA298" s="99"/>
      <c r="TOB298" s="99"/>
      <c r="TOC298" s="99"/>
      <c r="TOD298" s="99"/>
      <c r="TOE298" s="99"/>
      <c r="TOF298" s="99"/>
      <c r="TOG298" s="99"/>
      <c r="TOH298" s="99"/>
      <c r="TOI298" s="99"/>
      <c r="TOJ298" s="99"/>
      <c r="TOK298" s="99"/>
      <c r="TOL298" s="99"/>
      <c r="TOM298" s="99"/>
      <c r="TON298" s="99"/>
      <c r="TOO298" s="99"/>
      <c r="TOP298" s="99"/>
      <c r="TOQ298" s="99"/>
      <c r="TOR298" s="99"/>
      <c r="TOS298" s="99"/>
      <c r="TOT298" s="99"/>
      <c r="TOU298" s="99"/>
      <c r="TOV298" s="99"/>
      <c r="TOW298" s="99"/>
      <c r="TOX298" s="99"/>
      <c r="TOY298" s="99"/>
      <c r="TOZ298" s="99"/>
      <c r="TPA298" s="99"/>
      <c r="TPB298" s="99"/>
      <c r="TPC298" s="99"/>
      <c r="TPD298" s="99"/>
      <c r="TPE298" s="99"/>
      <c r="TPF298" s="99"/>
      <c r="TPG298" s="99"/>
      <c r="TPH298" s="99"/>
      <c r="TPI298" s="99"/>
      <c r="TPJ298" s="99"/>
      <c r="TPK298" s="99"/>
      <c r="TPL298" s="99"/>
      <c r="TPM298" s="99"/>
      <c r="TPN298" s="99"/>
      <c r="TPO298" s="99"/>
      <c r="TPP298" s="99"/>
      <c r="TPQ298" s="99"/>
      <c r="TPR298" s="99"/>
      <c r="TPS298" s="99"/>
      <c r="TPT298" s="99"/>
      <c r="TPU298" s="99"/>
      <c r="TPV298" s="99"/>
      <c r="TPW298" s="99"/>
      <c r="TPX298" s="99"/>
      <c r="TPY298" s="99"/>
      <c r="TPZ298" s="99"/>
      <c r="TQA298" s="99"/>
      <c r="TQB298" s="99"/>
      <c r="TQC298" s="99"/>
      <c r="TQD298" s="99"/>
      <c r="TQE298" s="99"/>
      <c r="TQF298" s="99"/>
      <c r="TQG298" s="99"/>
      <c r="TQH298" s="99"/>
      <c r="TQI298" s="99"/>
      <c r="TQJ298" s="99"/>
      <c r="TQK298" s="99"/>
      <c r="TQL298" s="99"/>
      <c r="TQM298" s="99"/>
      <c r="TQN298" s="99"/>
      <c r="TQO298" s="99"/>
      <c r="TQP298" s="99"/>
      <c r="TQQ298" s="99"/>
      <c r="TQR298" s="99"/>
      <c r="TQS298" s="99"/>
      <c r="TQT298" s="99"/>
      <c r="TQU298" s="99"/>
      <c r="TQV298" s="99"/>
      <c r="TQW298" s="99"/>
      <c r="TQX298" s="99"/>
      <c r="TQY298" s="99"/>
      <c r="TQZ298" s="99"/>
      <c r="TRA298" s="99"/>
      <c r="TRB298" s="99"/>
      <c r="TRC298" s="99"/>
      <c r="TRD298" s="99"/>
      <c r="TRE298" s="99"/>
      <c r="TRF298" s="99"/>
      <c r="TRG298" s="99"/>
      <c r="TRH298" s="99"/>
      <c r="TRI298" s="99"/>
      <c r="TRJ298" s="99"/>
      <c r="TRK298" s="99"/>
      <c r="TRL298" s="99"/>
      <c r="TRM298" s="99"/>
      <c r="TRN298" s="99"/>
      <c r="TRO298" s="99"/>
      <c r="TRP298" s="99"/>
      <c r="TRQ298" s="99"/>
      <c r="TRR298" s="99"/>
      <c r="TRS298" s="99"/>
      <c r="TRT298" s="99"/>
      <c r="TRU298" s="99"/>
      <c r="TRV298" s="99"/>
      <c r="TRW298" s="99"/>
      <c r="TRX298" s="99"/>
      <c r="TRY298" s="99"/>
      <c r="TRZ298" s="99"/>
      <c r="TSA298" s="99"/>
      <c r="TSB298" s="99"/>
      <c r="TSC298" s="99"/>
      <c r="TSD298" s="99"/>
      <c r="TSE298" s="99"/>
      <c r="TSF298" s="99"/>
      <c r="TSG298" s="99"/>
      <c r="TSH298" s="99"/>
      <c r="TSI298" s="99"/>
      <c r="TSJ298" s="99"/>
      <c r="TSK298" s="99"/>
      <c r="TSL298" s="99"/>
      <c r="TSM298" s="99"/>
      <c r="TSN298" s="99"/>
      <c r="TSO298" s="99"/>
      <c r="TSP298" s="99"/>
      <c r="TSQ298" s="99"/>
      <c r="TSR298" s="99"/>
      <c r="TSS298" s="99"/>
      <c r="TST298" s="99"/>
      <c r="TSU298" s="99"/>
      <c r="TSV298" s="99"/>
      <c r="TSW298" s="99"/>
      <c r="TSX298" s="99"/>
      <c r="TSY298" s="99"/>
      <c r="TSZ298" s="99"/>
      <c r="TTA298" s="99"/>
      <c r="TTB298" s="99"/>
      <c r="TTC298" s="99"/>
      <c r="TTD298" s="99"/>
      <c r="TTE298" s="99"/>
      <c r="TTF298" s="99"/>
      <c r="TTG298" s="99"/>
      <c r="TTH298" s="99"/>
      <c r="TTI298" s="99"/>
      <c r="TTJ298" s="99"/>
      <c r="TTK298" s="99"/>
      <c r="TTL298" s="99"/>
      <c r="TTM298" s="99"/>
      <c r="TTN298" s="99"/>
      <c r="TTO298" s="99"/>
      <c r="TTP298" s="99"/>
      <c r="TTQ298" s="99"/>
      <c r="TTR298" s="99"/>
      <c r="TTS298" s="99"/>
      <c r="TTT298" s="99"/>
      <c r="TTU298" s="99"/>
      <c r="TTV298" s="99"/>
      <c r="TTW298" s="99"/>
      <c r="TTX298" s="99"/>
      <c r="TTY298" s="99"/>
      <c r="TTZ298" s="99"/>
      <c r="TUA298" s="99"/>
      <c r="TUB298" s="99"/>
      <c r="TUC298" s="99"/>
      <c r="TUD298" s="99"/>
      <c r="TUE298" s="99"/>
      <c r="TUF298" s="99"/>
      <c r="TUG298" s="99"/>
      <c r="TUH298" s="99"/>
      <c r="TUI298" s="99"/>
      <c r="TUJ298" s="99"/>
      <c r="TUK298" s="99"/>
      <c r="TUL298" s="99"/>
      <c r="TUM298" s="99"/>
      <c r="TUN298" s="99"/>
      <c r="TUO298" s="99"/>
      <c r="TUP298" s="99"/>
      <c r="TUQ298" s="99"/>
      <c r="TUR298" s="99"/>
      <c r="TUS298" s="99"/>
      <c r="TUT298" s="99"/>
      <c r="TUU298" s="99"/>
      <c r="TUV298" s="99"/>
      <c r="TUW298" s="99"/>
      <c r="TUX298" s="99"/>
      <c r="TUY298" s="99"/>
      <c r="TUZ298" s="99"/>
      <c r="TVA298" s="99"/>
      <c r="TVB298" s="99"/>
      <c r="TVC298" s="99"/>
      <c r="TVD298" s="99"/>
      <c r="TVE298" s="99"/>
      <c r="TVF298" s="99"/>
      <c r="TVG298" s="99"/>
      <c r="TVH298" s="99"/>
      <c r="TVI298" s="99"/>
      <c r="TVJ298" s="99"/>
      <c r="TVK298" s="99"/>
      <c r="TVL298" s="99"/>
      <c r="TVM298" s="99"/>
      <c r="TVN298" s="99"/>
      <c r="TVO298" s="99"/>
      <c r="TVP298" s="99"/>
      <c r="TVQ298" s="99"/>
      <c r="TVR298" s="99"/>
      <c r="TVS298" s="99"/>
      <c r="TVT298" s="99"/>
      <c r="TVU298" s="99"/>
      <c r="TVV298" s="99"/>
      <c r="TVW298" s="99"/>
      <c r="TVX298" s="99"/>
      <c r="TVY298" s="99"/>
      <c r="TVZ298" s="99"/>
      <c r="TWA298" s="99"/>
      <c r="TWB298" s="99"/>
      <c r="TWC298" s="99"/>
      <c r="TWD298" s="99"/>
      <c r="TWE298" s="99"/>
      <c r="TWF298" s="99"/>
      <c r="TWG298" s="99"/>
      <c r="TWH298" s="99"/>
      <c r="TWI298" s="99"/>
      <c r="TWJ298" s="99"/>
      <c r="TWK298" s="99"/>
      <c r="TWL298" s="99"/>
      <c r="TWM298" s="99"/>
      <c r="TWN298" s="99"/>
      <c r="TWO298" s="99"/>
      <c r="TWP298" s="99"/>
      <c r="TWQ298" s="99"/>
      <c r="TWR298" s="99"/>
      <c r="TWS298" s="99"/>
      <c r="TWT298" s="99"/>
      <c r="TWU298" s="99"/>
      <c r="TWV298" s="99"/>
      <c r="TWW298" s="99"/>
      <c r="TWX298" s="99"/>
      <c r="TWY298" s="99"/>
      <c r="TWZ298" s="99"/>
      <c r="TXA298" s="99"/>
      <c r="TXB298" s="99"/>
      <c r="TXC298" s="99"/>
      <c r="TXD298" s="99"/>
      <c r="TXE298" s="99"/>
      <c r="TXF298" s="99"/>
      <c r="TXG298" s="99"/>
      <c r="TXH298" s="99"/>
      <c r="TXI298" s="99"/>
      <c r="TXJ298" s="99"/>
      <c r="TXK298" s="99"/>
      <c r="TXL298" s="99"/>
      <c r="TXM298" s="99"/>
      <c r="TXN298" s="99"/>
      <c r="TXO298" s="99"/>
      <c r="TXP298" s="99"/>
      <c r="TXQ298" s="99"/>
      <c r="TXR298" s="99"/>
      <c r="TXS298" s="99"/>
      <c r="TXT298" s="99"/>
      <c r="TXU298" s="99"/>
      <c r="TXV298" s="99"/>
      <c r="TXW298" s="99"/>
      <c r="TXX298" s="99"/>
      <c r="TXY298" s="99"/>
      <c r="TXZ298" s="99"/>
      <c r="TYA298" s="99"/>
      <c r="TYB298" s="99"/>
      <c r="TYC298" s="99"/>
      <c r="TYD298" s="99"/>
      <c r="TYE298" s="99"/>
      <c r="TYF298" s="99"/>
      <c r="TYG298" s="99"/>
      <c r="TYH298" s="99"/>
      <c r="TYI298" s="99"/>
      <c r="TYJ298" s="99"/>
      <c r="TYK298" s="99"/>
      <c r="TYL298" s="99"/>
      <c r="TYM298" s="99"/>
      <c r="TYN298" s="99"/>
      <c r="TYO298" s="99"/>
      <c r="TYP298" s="99"/>
      <c r="TYQ298" s="99"/>
      <c r="TYR298" s="99"/>
      <c r="TYS298" s="99"/>
      <c r="TYT298" s="99"/>
      <c r="TYU298" s="99"/>
      <c r="TYV298" s="99"/>
      <c r="TYW298" s="99"/>
      <c r="TYX298" s="99"/>
      <c r="TYY298" s="99"/>
      <c r="TYZ298" s="99"/>
      <c r="TZA298" s="99"/>
      <c r="TZB298" s="99"/>
      <c r="TZC298" s="99"/>
      <c r="TZD298" s="99"/>
      <c r="TZE298" s="99"/>
      <c r="TZF298" s="99"/>
      <c r="TZG298" s="99"/>
      <c r="TZH298" s="99"/>
      <c r="TZI298" s="99"/>
      <c r="TZJ298" s="99"/>
      <c r="TZK298" s="99"/>
      <c r="TZL298" s="99"/>
      <c r="TZM298" s="99"/>
      <c r="TZN298" s="99"/>
      <c r="TZO298" s="99"/>
      <c r="TZP298" s="99"/>
      <c r="TZQ298" s="99"/>
      <c r="TZR298" s="99"/>
      <c r="TZS298" s="99"/>
      <c r="TZT298" s="99"/>
      <c r="TZU298" s="99"/>
      <c r="TZV298" s="99"/>
      <c r="TZW298" s="99"/>
      <c r="TZX298" s="99"/>
      <c r="TZY298" s="99"/>
      <c r="TZZ298" s="99"/>
      <c r="UAA298" s="99"/>
      <c r="UAB298" s="99"/>
      <c r="UAC298" s="99"/>
      <c r="UAD298" s="99"/>
      <c r="UAE298" s="99"/>
      <c r="UAF298" s="99"/>
      <c r="UAG298" s="99"/>
      <c r="UAH298" s="99"/>
      <c r="UAI298" s="99"/>
      <c r="UAJ298" s="99"/>
      <c r="UAK298" s="99"/>
      <c r="UAL298" s="99"/>
      <c r="UAM298" s="99"/>
      <c r="UAN298" s="99"/>
      <c r="UAO298" s="99"/>
      <c r="UAP298" s="99"/>
      <c r="UAQ298" s="99"/>
      <c r="UAR298" s="99"/>
      <c r="UAS298" s="99"/>
      <c r="UAT298" s="99"/>
      <c r="UAU298" s="99"/>
      <c r="UAV298" s="99"/>
      <c r="UAW298" s="99"/>
      <c r="UAX298" s="99"/>
      <c r="UAY298" s="99"/>
      <c r="UAZ298" s="99"/>
      <c r="UBA298" s="99"/>
      <c r="UBB298" s="99"/>
      <c r="UBC298" s="99"/>
      <c r="UBD298" s="99"/>
      <c r="UBE298" s="99"/>
      <c r="UBF298" s="99"/>
      <c r="UBG298" s="99"/>
      <c r="UBH298" s="99"/>
      <c r="UBI298" s="99"/>
      <c r="UBJ298" s="99"/>
      <c r="UBK298" s="99"/>
      <c r="UBL298" s="99"/>
      <c r="UBM298" s="99"/>
      <c r="UBN298" s="99"/>
      <c r="UBO298" s="99"/>
      <c r="UBP298" s="99"/>
      <c r="UBQ298" s="99"/>
      <c r="UBR298" s="99"/>
      <c r="UBS298" s="99"/>
      <c r="UBT298" s="99"/>
      <c r="UBU298" s="99"/>
      <c r="UBV298" s="99"/>
      <c r="UBW298" s="99"/>
      <c r="UBX298" s="99"/>
      <c r="UBY298" s="99"/>
      <c r="UBZ298" s="99"/>
      <c r="UCA298" s="99"/>
      <c r="UCB298" s="99"/>
      <c r="UCC298" s="99"/>
      <c r="UCD298" s="99"/>
      <c r="UCE298" s="99"/>
      <c r="UCF298" s="99"/>
      <c r="UCG298" s="99"/>
      <c r="UCH298" s="99"/>
      <c r="UCI298" s="99"/>
      <c r="UCJ298" s="99"/>
      <c r="UCK298" s="99"/>
      <c r="UCL298" s="99"/>
      <c r="UCM298" s="99"/>
      <c r="UCN298" s="99"/>
      <c r="UCO298" s="99"/>
      <c r="UCP298" s="99"/>
      <c r="UCQ298" s="99"/>
      <c r="UCR298" s="99"/>
      <c r="UCS298" s="99"/>
      <c r="UCT298" s="99"/>
      <c r="UCU298" s="99"/>
      <c r="UCV298" s="99"/>
      <c r="UCW298" s="99"/>
      <c r="UCX298" s="99"/>
      <c r="UCY298" s="99"/>
      <c r="UCZ298" s="99"/>
      <c r="UDA298" s="99"/>
      <c r="UDB298" s="99"/>
      <c r="UDC298" s="99"/>
      <c r="UDD298" s="99"/>
      <c r="UDE298" s="99"/>
      <c r="UDF298" s="99"/>
      <c r="UDG298" s="99"/>
      <c r="UDH298" s="99"/>
      <c r="UDI298" s="99"/>
      <c r="UDJ298" s="99"/>
      <c r="UDK298" s="99"/>
      <c r="UDL298" s="99"/>
      <c r="UDM298" s="99"/>
      <c r="UDN298" s="99"/>
      <c r="UDO298" s="99"/>
      <c r="UDP298" s="99"/>
      <c r="UDQ298" s="99"/>
      <c r="UDR298" s="99"/>
      <c r="UDS298" s="99"/>
      <c r="UDT298" s="99"/>
      <c r="UDU298" s="99"/>
      <c r="UDV298" s="99"/>
      <c r="UDW298" s="99"/>
      <c r="UDX298" s="99"/>
      <c r="UDY298" s="99"/>
      <c r="UDZ298" s="99"/>
      <c r="UEA298" s="99"/>
      <c r="UEB298" s="99"/>
      <c r="UEC298" s="99"/>
      <c r="UED298" s="99"/>
      <c r="UEE298" s="99"/>
      <c r="UEF298" s="99"/>
      <c r="UEG298" s="99"/>
      <c r="UEH298" s="99"/>
      <c r="UEI298" s="99"/>
      <c r="UEJ298" s="99"/>
      <c r="UEK298" s="99"/>
      <c r="UEL298" s="99"/>
      <c r="UEM298" s="99"/>
      <c r="UEN298" s="99"/>
      <c r="UEO298" s="99"/>
      <c r="UEP298" s="99"/>
      <c r="UEQ298" s="99"/>
      <c r="UER298" s="99"/>
      <c r="UES298" s="99"/>
      <c r="UET298" s="99"/>
      <c r="UEU298" s="99"/>
      <c r="UEV298" s="99"/>
      <c r="UEW298" s="99"/>
      <c r="UEX298" s="99"/>
      <c r="UEY298" s="99"/>
      <c r="UEZ298" s="99"/>
      <c r="UFA298" s="99"/>
      <c r="UFB298" s="99"/>
      <c r="UFC298" s="99"/>
      <c r="UFD298" s="99"/>
      <c r="UFE298" s="99"/>
      <c r="UFF298" s="99"/>
      <c r="UFG298" s="99"/>
      <c r="UFH298" s="99"/>
      <c r="UFI298" s="99"/>
      <c r="UFJ298" s="99"/>
      <c r="UFK298" s="99"/>
      <c r="UFL298" s="99"/>
      <c r="UFM298" s="99"/>
      <c r="UFN298" s="99"/>
      <c r="UFO298" s="99"/>
      <c r="UFP298" s="99"/>
      <c r="UFQ298" s="99"/>
      <c r="UFR298" s="99"/>
      <c r="UFS298" s="99"/>
      <c r="UFT298" s="99"/>
      <c r="UFU298" s="99"/>
      <c r="UFV298" s="99"/>
      <c r="UFW298" s="99"/>
      <c r="UFX298" s="99"/>
      <c r="UFY298" s="99"/>
      <c r="UFZ298" s="99"/>
      <c r="UGA298" s="99"/>
      <c r="UGB298" s="99"/>
      <c r="UGC298" s="99"/>
      <c r="UGD298" s="99"/>
      <c r="UGE298" s="99"/>
      <c r="UGF298" s="99"/>
      <c r="UGG298" s="99"/>
      <c r="UGH298" s="99"/>
      <c r="UGI298" s="99"/>
      <c r="UGJ298" s="99"/>
      <c r="UGK298" s="99"/>
      <c r="UGL298" s="99"/>
      <c r="UGM298" s="99"/>
      <c r="UGN298" s="99"/>
      <c r="UGO298" s="99"/>
      <c r="UGP298" s="99"/>
      <c r="UGQ298" s="99"/>
      <c r="UGR298" s="99"/>
      <c r="UGS298" s="99"/>
      <c r="UGT298" s="99"/>
      <c r="UGU298" s="99"/>
      <c r="UGV298" s="99"/>
      <c r="UGW298" s="99"/>
      <c r="UGX298" s="99"/>
      <c r="UGY298" s="99"/>
      <c r="UGZ298" s="99"/>
      <c r="UHA298" s="99"/>
      <c r="UHB298" s="99"/>
      <c r="UHC298" s="99"/>
      <c r="UHD298" s="99"/>
      <c r="UHE298" s="99"/>
      <c r="UHF298" s="99"/>
      <c r="UHG298" s="99"/>
      <c r="UHH298" s="99"/>
      <c r="UHI298" s="99"/>
      <c r="UHJ298" s="99"/>
      <c r="UHK298" s="99"/>
      <c r="UHL298" s="99"/>
      <c r="UHM298" s="99"/>
      <c r="UHN298" s="99"/>
      <c r="UHO298" s="99"/>
      <c r="UHP298" s="99"/>
      <c r="UHQ298" s="99"/>
      <c r="UHR298" s="99"/>
      <c r="UHS298" s="99"/>
      <c r="UHT298" s="99"/>
      <c r="UHU298" s="99"/>
      <c r="UHV298" s="99"/>
      <c r="UHW298" s="99"/>
      <c r="UHX298" s="99"/>
      <c r="UHY298" s="99"/>
      <c r="UHZ298" s="99"/>
      <c r="UIA298" s="99"/>
      <c r="UIB298" s="99"/>
      <c r="UIC298" s="99"/>
      <c r="UID298" s="99"/>
      <c r="UIE298" s="99"/>
      <c r="UIF298" s="99"/>
      <c r="UIG298" s="99"/>
      <c r="UIH298" s="99"/>
      <c r="UII298" s="99"/>
      <c r="UIJ298" s="99"/>
      <c r="UIK298" s="99"/>
      <c r="UIL298" s="99"/>
      <c r="UIM298" s="99"/>
      <c r="UIN298" s="99"/>
      <c r="UIO298" s="99"/>
      <c r="UIP298" s="99"/>
      <c r="UIQ298" s="99"/>
      <c r="UIR298" s="99"/>
      <c r="UIS298" s="99"/>
      <c r="UIT298" s="99"/>
      <c r="UIU298" s="99"/>
      <c r="UIV298" s="99"/>
      <c r="UIW298" s="99"/>
      <c r="UIX298" s="99"/>
      <c r="UIY298" s="99"/>
      <c r="UIZ298" s="99"/>
      <c r="UJA298" s="99"/>
      <c r="UJB298" s="99"/>
      <c r="UJC298" s="99"/>
      <c r="UJD298" s="99"/>
      <c r="UJE298" s="99"/>
      <c r="UJF298" s="99"/>
      <c r="UJG298" s="99"/>
      <c r="UJH298" s="99"/>
      <c r="UJI298" s="99"/>
      <c r="UJJ298" s="99"/>
      <c r="UJK298" s="99"/>
      <c r="UJL298" s="99"/>
      <c r="UJM298" s="99"/>
      <c r="UJN298" s="99"/>
      <c r="UJO298" s="99"/>
      <c r="UJP298" s="99"/>
      <c r="UJQ298" s="99"/>
      <c r="UJR298" s="99"/>
      <c r="UJS298" s="99"/>
      <c r="UJT298" s="99"/>
      <c r="UJU298" s="99"/>
      <c r="UJV298" s="99"/>
      <c r="UJW298" s="99"/>
      <c r="UJX298" s="99"/>
      <c r="UJY298" s="99"/>
      <c r="UJZ298" s="99"/>
      <c r="UKA298" s="99"/>
      <c r="UKB298" s="99"/>
      <c r="UKC298" s="99"/>
      <c r="UKD298" s="99"/>
      <c r="UKE298" s="99"/>
      <c r="UKF298" s="99"/>
      <c r="UKG298" s="99"/>
      <c r="UKH298" s="99"/>
      <c r="UKI298" s="99"/>
      <c r="UKJ298" s="99"/>
      <c r="UKK298" s="99"/>
      <c r="UKL298" s="99"/>
      <c r="UKM298" s="99"/>
      <c r="UKN298" s="99"/>
      <c r="UKO298" s="99"/>
      <c r="UKP298" s="99"/>
      <c r="UKQ298" s="99"/>
      <c r="UKR298" s="99"/>
      <c r="UKS298" s="99"/>
      <c r="UKT298" s="99"/>
      <c r="UKU298" s="99"/>
      <c r="UKV298" s="99"/>
      <c r="UKW298" s="99"/>
      <c r="UKX298" s="99"/>
      <c r="UKY298" s="99"/>
      <c r="UKZ298" s="99"/>
      <c r="ULA298" s="99"/>
      <c r="ULB298" s="99"/>
      <c r="ULC298" s="99"/>
      <c r="ULD298" s="99"/>
      <c r="ULE298" s="99"/>
      <c r="ULF298" s="99"/>
      <c r="ULG298" s="99"/>
      <c r="ULH298" s="99"/>
      <c r="ULI298" s="99"/>
      <c r="ULJ298" s="99"/>
      <c r="ULK298" s="99"/>
      <c r="ULL298" s="99"/>
      <c r="ULM298" s="99"/>
      <c r="ULN298" s="99"/>
      <c r="ULO298" s="99"/>
      <c r="ULP298" s="99"/>
      <c r="ULQ298" s="99"/>
      <c r="ULR298" s="99"/>
      <c r="ULS298" s="99"/>
      <c r="ULT298" s="99"/>
      <c r="ULU298" s="99"/>
      <c r="ULV298" s="99"/>
      <c r="ULW298" s="99"/>
      <c r="ULX298" s="99"/>
      <c r="ULY298" s="99"/>
      <c r="ULZ298" s="99"/>
      <c r="UMA298" s="99"/>
      <c r="UMB298" s="99"/>
      <c r="UMC298" s="99"/>
      <c r="UMD298" s="99"/>
      <c r="UME298" s="99"/>
      <c r="UMF298" s="99"/>
      <c r="UMG298" s="99"/>
      <c r="UMH298" s="99"/>
      <c r="UMI298" s="99"/>
      <c r="UMJ298" s="99"/>
      <c r="UMK298" s="99"/>
      <c r="UML298" s="99"/>
      <c r="UMM298" s="99"/>
      <c r="UMN298" s="99"/>
      <c r="UMO298" s="99"/>
      <c r="UMP298" s="99"/>
      <c r="UMQ298" s="99"/>
      <c r="UMR298" s="99"/>
      <c r="UMS298" s="99"/>
      <c r="UMT298" s="99"/>
      <c r="UMU298" s="99"/>
      <c r="UMV298" s="99"/>
      <c r="UMW298" s="99"/>
      <c r="UMX298" s="99"/>
      <c r="UMY298" s="99"/>
      <c r="UMZ298" s="99"/>
      <c r="UNA298" s="99"/>
      <c r="UNB298" s="99"/>
      <c r="UNC298" s="99"/>
      <c r="UND298" s="99"/>
      <c r="UNE298" s="99"/>
      <c r="UNF298" s="99"/>
      <c r="UNG298" s="99"/>
      <c r="UNH298" s="99"/>
      <c r="UNI298" s="99"/>
      <c r="UNJ298" s="99"/>
      <c r="UNK298" s="99"/>
      <c r="UNL298" s="99"/>
      <c r="UNM298" s="99"/>
      <c r="UNN298" s="99"/>
      <c r="UNO298" s="99"/>
      <c r="UNP298" s="99"/>
      <c r="UNQ298" s="99"/>
      <c r="UNR298" s="99"/>
      <c r="UNS298" s="99"/>
      <c r="UNT298" s="99"/>
      <c r="UNU298" s="99"/>
      <c r="UNV298" s="99"/>
      <c r="UNW298" s="99"/>
      <c r="UNX298" s="99"/>
      <c r="UNY298" s="99"/>
      <c r="UNZ298" s="99"/>
      <c r="UOA298" s="99"/>
      <c r="UOB298" s="99"/>
      <c r="UOC298" s="99"/>
      <c r="UOD298" s="99"/>
      <c r="UOE298" s="99"/>
      <c r="UOF298" s="99"/>
      <c r="UOG298" s="99"/>
      <c r="UOH298" s="99"/>
      <c r="UOI298" s="99"/>
      <c r="UOJ298" s="99"/>
      <c r="UOK298" s="99"/>
      <c r="UOL298" s="99"/>
      <c r="UOM298" s="99"/>
      <c r="UON298" s="99"/>
      <c r="UOO298" s="99"/>
      <c r="UOP298" s="99"/>
      <c r="UOQ298" s="99"/>
      <c r="UOR298" s="99"/>
      <c r="UOS298" s="99"/>
      <c r="UOT298" s="99"/>
      <c r="UOU298" s="99"/>
      <c r="UOV298" s="99"/>
      <c r="UOW298" s="99"/>
      <c r="UOX298" s="99"/>
      <c r="UOY298" s="99"/>
      <c r="UOZ298" s="99"/>
      <c r="UPA298" s="99"/>
      <c r="UPB298" s="99"/>
      <c r="UPC298" s="99"/>
      <c r="UPD298" s="99"/>
      <c r="UPE298" s="99"/>
      <c r="UPF298" s="99"/>
      <c r="UPG298" s="99"/>
      <c r="UPH298" s="99"/>
      <c r="UPI298" s="99"/>
      <c r="UPJ298" s="99"/>
      <c r="UPK298" s="99"/>
      <c r="UPL298" s="99"/>
      <c r="UPM298" s="99"/>
      <c r="UPN298" s="99"/>
      <c r="UPO298" s="99"/>
      <c r="UPP298" s="99"/>
      <c r="UPQ298" s="99"/>
      <c r="UPR298" s="99"/>
      <c r="UPS298" s="99"/>
      <c r="UPT298" s="99"/>
      <c r="UPU298" s="99"/>
      <c r="UPV298" s="99"/>
      <c r="UPW298" s="99"/>
      <c r="UPX298" s="99"/>
      <c r="UPY298" s="99"/>
      <c r="UPZ298" s="99"/>
      <c r="UQA298" s="99"/>
      <c r="UQB298" s="99"/>
      <c r="UQC298" s="99"/>
      <c r="UQD298" s="99"/>
      <c r="UQE298" s="99"/>
      <c r="UQF298" s="99"/>
      <c r="UQG298" s="99"/>
      <c r="UQH298" s="99"/>
      <c r="UQI298" s="99"/>
      <c r="UQJ298" s="99"/>
      <c r="UQK298" s="99"/>
      <c r="UQL298" s="99"/>
      <c r="UQM298" s="99"/>
      <c r="UQN298" s="99"/>
      <c r="UQO298" s="99"/>
      <c r="UQP298" s="99"/>
      <c r="UQQ298" s="99"/>
      <c r="UQR298" s="99"/>
      <c r="UQS298" s="99"/>
      <c r="UQT298" s="99"/>
      <c r="UQU298" s="99"/>
      <c r="UQV298" s="99"/>
      <c r="UQW298" s="99"/>
      <c r="UQX298" s="99"/>
      <c r="UQY298" s="99"/>
      <c r="UQZ298" s="99"/>
      <c r="URA298" s="99"/>
      <c r="URB298" s="99"/>
      <c r="URC298" s="99"/>
      <c r="URD298" s="99"/>
      <c r="URE298" s="99"/>
      <c r="URF298" s="99"/>
      <c r="URG298" s="99"/>
      <c r="URH298" s="99"/>
      <c r="URI298" s="99"/>
      <c r="URJ298" s="99"/>
      <c r="URK298" s="99"/>
      <c r="URL298" s="99"/>
      <c r="URM298" s="99"/>
      <c r="URN298" s="99"/>
      <c r="URO298" s="99"/>
      <c r="URP298" s="99"/>
      <c r="URQ298" s="99"/>
      <c r="URR298" s="99"/>
      <c r="URS298" s="99"/>
      <c r="URT298" s="99"/>
      <c r="URU298" s="99"/>
      <c r="URV298" s="99"/>
      <c r="URW298" s="99"/>
      <c r="URX298" s="99"/>
      <c r="URY298" s="99"/>
      <c r="URZ298" s="99"/>
      <c r="USA298" s="99"/>
      <c r="USB298" s="99"/>
      <c r="USC298" s="99"/>
      <c r="USD298" s="99"/>
      <c r="USE298" s="99"/>
      <c r="USF298" s="99"/>
      <c r="USG298" s="99"/>
      <c r="USH298" s="99"/>
      <c r="USI298" s="99"/>
      <c r="USJ298" s="99"/>
      <c r="USK298" s="99"/>
      <c r="USL298" s="99"/>
      <c r="USM298" s="99"/>
      <c r="USN298" s="99"/>
      <c r="USO298" s="99"/>
      <c r="USP298" s="99"/>
      <c r="USQ298" s="99"/>
      <c r="USR298" s="99"/>
      <c r="USS298" s="99"/>
      <c r="UST298" s="99"/>
      <c r="USU298" s="99"/>
      <c r="USV298" s="99"/>
      <c r="USW298" s="99"/>
      <c r="USX298" s="99"/>
      <c r="USY298" s="99"/>
      <c r="USZ298" s="99"/>
      <c r="UTA298" s="99"/>
      <c r="UTB298" s="99"/>
      <c r="UTC298" s="99"/>
      <c r="UTD298" s="99"/>
      <c r="UTE298" s="99"/>
      <c r="UTF298" s="99"/>
      <c r="UTG298" s="99"/>
      <c r="UTH298" s="99"/>
      <c r="UTI298" s="99"/>
      <c r="UTJ298" s="99"/>
      <c r="UTK298" s="99"/>
      <c r="UTL298" s="99"/>
      <c r="UTM298" s="99"/>
      <c r="UTN298" s="99"/>
      <c r="UTO298" s="99"/>
      <c r="UTP298" s="99"/>
      <c r="UTQ298" s="99"/>
      <c r="UTR298" s="99"/>
      <c r="UTS298" s="99"/>
      <c r="UTT298" s="99"/>
      <c r="UTU298" s="99"/>
      <c r="UTV298" s="99"/>
      <c r="UTW298" s="99"/>
      <c r="UTX298" s="99"/>
      <c r="UTY298" s="99"/>
      <c r="UTZ298" s="99"/>
      <c r="UUA298" s="99"/>
      <c r="UUB298" s="99"/>
      <c r="UUC298" s="99"/>
      <c r="UUD298" s="99"/>
      <c r="UUE298" s="99"/>
      <c r="UUF298" s="99"/>
      <c r="UUG298" s="99"/>
      <c r="UUH298" s="99"/>
      <c r="UUI298" s="99"/>
      <c r="UUJ298" s="99"/>
      <c r="UUK298" s="99"/>
      <c r="UUL298" s="99"/>
      <c r="UUM298" s="99"/>
      <c r="UUN298" s="99"/>
      <c r="UUO298" s="99"/>
      <c r="UUP298" s="99"/>
      <c r="UUQ298" s="99"/>
      <c r="UUR298" s="99"/>
      <c r="UUS298" s="99"/>
      <c r="UUT298" s="99"/>
      <c r="UUU298" s="99"/>
      <c r="UUV298" s="99"/>
      <c r="UUW298" s="99"/>
      <c r="UUX298" s="99"/>
      <c r="UUY298" s="99"/>
      <c r="UUZ298" s="99"/>
      <c r="UVA298" s="99"/>
      <c r="UVB298" s="99"/>
      <c r="UVC298" s="99"/>
      <c r="UVD298" s="99"/>
      <c r="UVE298" s="99"/>
      <c r="UVF298" s="99"/>
      <c r="UVG298" s="99"/>
      <c r="UVH298" s="99"/>
      <c r="UVI298" s="99"/>
      <c r="UVJ298" s="99"/>
      <c r="UVK298" s="99"/>
      <c r="UVL298" s="99"/>
      <c r="UVM298" s="99"/>
      <c r="UVN298" s="99"/>
      <c r="UVO298" s="99"/>
      <c r="UVP298" s="99"/>
      <c r="UVQ298" s="99"/>
      <c r="UVR298" s="99"/>
      <c r="UVS298" s="99"/>
      <c r="UVT298" s="99"/>
      <c r="UVU298" s="99"/>
      <c r="UVV298" s="99"/>
      <c r="UVW298" s="99"/>
      <c r="UVX298" s="99"/>
      <c r="UVY298" s="99"/>
      <c r="UVZ298" s="99"/>
      <c r="UWA298" s="99"/>
      <c r="UWB298" s="99"/>
      <c r="UWC298" s="99"/>
      <c r="UWD298" s="99"/>
      <c r="UWE298" s="99"/>
      <c r="UWF298" s="99"/>
      <c r="UWG298" s="99"/>
      <c r="UWH298" s="99"/>
      <c r="UWI298" s="99"/>
      <c r="UWJ298" s="99"/>
      <c r="UWK298" s="99"/>
      <c r="UWL298" s="99"/>
      <c r="UWM298" s="99"/>
      <c r="UWN298" s="99"/>
      <c r="UWO298" s="99"/>
      <c r="UWP298" s="99"/>
      <c r="UWQ298" s="99"/>
      <c r="UWR298" s="99"/>
      <c r="UWS298" s="99"/>
      <c r="UWT298" s="99"/>
      <c r="UWU298" s="99"/>
      <c r="UWV298" s="99"/>
      <c r="UWW298" s="99"/>
      <c r="UWX298" s="99"/>
      <c r="UWY298" s="99"/>
      <c r="UWZ298" s="99"/>
      <c r="UXA298" s="99"/>
      <c r="UXB298" s="99"/>
      <c r="UXC298" s="99"/>
      <c r="UXD298" s="99"/>
      <c r="UXE298" s="99"/>
      <c r="UXF298" s="99"/>
      <c r="UXG298" s="99"/>
      <c r="UXH298" s="99"/>
      <c r="UXI298" s="99"/>
      <c r="UXJ298" s="99"/>
      <c r="UXK298" s="99"/>
      <c r="UXL298" s="99"/>
      <c r="UXM298" s="99"/>
      <c r="UXN298" s="99"/>
      <c r="UXO298" s="99"/>
      <c r="UXP298" s="99"/>
      <c r="UXQ298" s="99"/>
      <c r="UXR298" s="99"/>
      <c r="UXS298" s="99"/>
      <c r="UXT298" s="99"/>
      <c r="UXU298" s="99"/>
      <c r="UXV298" s="99"/>
      <c r="UXW298" s="99"/>
      <c r="UXX298" s="99"/>
      <c r="UXY298" s="99"/>
      <c r="UXZ298" s="99"/>
      <c r="UYA298" s="99"/>
      <c r="UYB298" s="99"/>
      <c r="UYC298" s="99"/>
      <c r="UYD298" s="99"/>
      <c r="UYE298" s="99"/>
      <c r="UYF298" s="99"/>
      <c r="UYG298" s="99"/>
      <c r="UYH298" s="99"/>
      <c r="UYI298" s="99"/>
      <c r="UYJ298" s="99"/>
      <c r="UYK298" s="99"/>
      <c r="UYL298" s="99"/>
      <c r="UYM298" s="99"/>
      <c r="UYN298" s="99"/>
      <c r="UYO298" s="99"/>
      <c r="UYP298" s="99"/>
      <c r="UYQ298" s="99"/>
      <c r="UYR298" s="99"/>
      <c r="UYS298" s="99"/>
      <c r="UYT298" s="99"/>
      <c r="UYU298" s="99"/>
      <c r="UYV298" s="99"/>
      <c r="UYW298" s="99"/>
      <c r="UYX298" s="99"/>
      <c r="UYY298" s="99"/>
      <c r="UYZ298" s="99"/>
      <c r="UZA298" s="99"/>
      <c r="UZB298" s="99"/>
      <c r="UZC298" s="99"/>
      <c r="UZD298" s="99"/>
      <c r="UZE298" s="99"/>
      <c r="UZF298" s="99"/>
      <c r="UZG298" s="99"/>
      <c r="UZH298" s="99"/>
      <c r="UZI298" s="99"/>
      <c r="UZJ298" s="99"/>
      <c r="UZK298" s="99"/>
      <c r="UZL298" s="99"/>
      <c r="UZM298" s="99"/>
      <c r="UZN298" s="99"/>
      <c r="UZO298" s="99"/>
      <c r="UZP298" s="99"/>
      <c r="UZQ298" s="99"/>
      <c r="UZR298" s="99"/>
      <c r="UZS298" s="99"/>
      <c r="UZT298" s="99"/>
      <c r="UZU298" s="99"/>
      <c r="UZV298" s="99"/>
      <c r="UZW298" s="99"/>
      <c r="UZX298" s="99"/>
      <c r="UZY298" s="99"/>
      <c r="UZZ298" s="99"/>
      <c r="VAA298" s="99"/>
      <c r="VAB298" s="99"/>
      <c r="VAC298" s="99"/>
      <c r="VAD298" s="99"/>
      <c r="VAE298" s="99"/>
      <c r="VAF298" s="99"/>
      <c r="VAG298" s="99"/>
      <c r="VAH298" s="99"/>
      <c r="VAI298" s="99"/>
      <c r="VAJ298" s="99"/>
      <c r="VAK298" s="99"/>
      <c r="VAL298" s="99"/>
      <c r="VAM298" s="99"/>
      <c r="VAN298" s="99"/>
      <c r="VAO298" s="99"/>
      <c r="VAP298" s="99"/>
      <c r="VAQ298" s="99"/>
      <c r="VAR298" s="99"/>
      <c r="VAS298" s="99"/>
      <c r="VAT298" s="99"/>
      <c r="VAU298" s="99"/>
      <c r="VAV298" s="99"/>
      <c r="VAW298" s="99"/>
      <c r="VAX298" s="99"/>
      <c r="VAY298" s="99"/>
      <c r="VAZ298" s="99"/>
      <c r="VBA298" s="99"/>
      <c r="VBB298" s="99"/>
      <c r="VBC298" s="99"/>
      <c r="VBD298" s="99"/>
      <c r="VBE298" s="99"/>
      <c r="VBF298" s="99"/>
      <c r="VBG298" s="99"/>
      <c r="VBH298" s="99"/>
      <c r="VBI298" s="99"/>
      <c r="VBJ298" s="99"/>
      <c r="VBK298" s="99"/>
      <c r="VBL298" s="99"/>
      <c r="VBM298" s="99"/>
      <c r="VBN298" s="99"/>
      <c r="VBO298" s="99"/>
      <c r="VBP298" s="99"/>
      <c r="VBQ298" s="99"/>
      <c r="VBR298" s="99"/>
      <c r="VBS298" s="99"/>
      <c r="VBT298" s="99"/>
      <c r="VBU298" s="99"/>
      <c r="VBV298" s="99"/>
      <c r="VBW298" s="99"/>
      <c r="VBX298" s="99"/>
      <c r="VBY298" s="99"/>
      <c r="VBZ298" s="99"/>
      <c r="VCA298" s="99"/>
      <c r="VCB298" s="99"/>
      <c r="VCC298" s="99"/>
      <c r="VCD298" s="99"/>
      <c r="VCE298" s="99"/>
      <c r="VCF298" s="99"/>
      <c r="VCG298" s="99"/>
      <c r="VCH298" s="99"/>
      <c r="VCI298" s="99"/>
      <c r="VCJ298" s="99"/>
      <c r="VCK298" s="99"/>
      <c r="VCL298" s="99"/>
      <c r="VCM298" s="99"/>
      <c r="VCN298" s="99"/>
      <c r="VCO298" s="99"/>
      <c r="VCP298" s="99"/>
      <c r="VCQ298" s="99"/>
      <c r="VCR298" s="99"/>
      <c r="VCS298" s="99"/>
      <c r="VCT298" s="99"/>
      <c r="VCU298" s="99"/>
      <c r="VCV298" s="99"/>
      <c r="VCW298" s="99"/>
      <c r="VCX298" s="99"/>
      <c r="VCY298" s="99"/>
      <c r="VCZ298" s="99"/>
      <c r="VDA298" s="99"/>
      <c r="VDB298" s="99"/>
      <c r="VDC298" s="99"/>
      <c r="VDD298" s="99"/>
      <c r="VDE298" s="99"/>
      <c r="VDF298" s="99"/>
      <c r="VDG298" s="99"/>
      <c r="VDH298" s="99"/>
      <c r="VDI298" s="99"/>
      <c r="VDJ298" s="99"/>
      <c r="VDK298" s="99"/>
      <c r="VDL298" s="99"/>
      <c r="VDM298" s="99"/>
      <c r="VDN298" s="99"/>
      <c r="VDO298" s="99"/>
      <c r="VDP298" s="99"/>
      <c r="VDQ298" s="99"/>
      <c r="VDR298" s="99"/>
      <c r="VDS298" s="99"/>
      <c r="VDT298" s="99"/>
      <c r="VDU298" s="99"/>
      <c r="VDV298" s="99"/>
      <c r="VDW298" s="99"/>
      <c r="VDX298" s="99"/>
      <c r="VDY298" s="99"/>
      <c r="VDZ298" s="99"/>
      <c r="VEA298" s="99"/>
      <c r="VEB298" s="99"/>
      <c r="VEC298" s="99"/>
      <c r="VED298" s="99"/>
      <c r="VEE298" s="99"/>
      <c r="VEF298" s="99"/>
      <c r="VEG298" s="99"/>
      <c r="VEH298" s="99"/>
      <c r="VEI298" s="99"/>
      <c r="VEJ298" s="99"/>
      <c r="VEK298" s="99"/>
      <c r="VEL298" s="99"/>
      <c r="VEM298" s="99"/>
      <c r="VEN298" s="99"/>
      <c r="VEO298" s="99"/>
      <c r="VEP298" s="99"/>
      <c r="VEQ298" s="99"/>
      <c r="VER298" s="99"/>
      <c r="VES298" s="99"/>
      <c r="VET298" s="99"/>
      <c r="VEU298" s="99"/>
      <c r="VEV298" s="99"/>
      <c r="VEW298" s="99"/>
      <c r="VEX298" s="99"/>
      <c r="VEY298" s="99"/>
      <c r="VEZ298" s="99"/>
      <c r="VFA298" s="99"/>
      <c r="VFB298" s="99"/>
      <c r="VFC298" s="99"/>
      <c r="VFD298" s="99"/>
      <c r="VFE298" s="99"/>
      <c r="VFF298" s="99"/>
      <c r="VFG298" s="99"/>
      <c r="VFH298" s="99"/>
      <c r="VFI298" s="99"/>
      <c r="VFJ298" s="99"/>
      <c r="VFK298" s="99"/>
      <c r="VFL298" s="99"/>
      <c r="VFM298" s="99"/>
      <c r="VFN298" s="99"/>
      <c r="VFO298" s="99"/>
      <c r="VFP298" s="99"/>
      <c r="VFQ298" s="99"/>
      <c r="VFR298" s="99"/>
      <c r="VFS298" s="99"/>
      <c r="VFT298" s="99"/>
      <c r="VFU298" s="99"/>
      <c r="VFV298" s="99"/>
      <c r="VFW298" s="99"/>
      <c r="VFX298" s="99"/>
      <c r="VFY298" s="99"/>
      <c r="VFZ298" s="99"/>
      <c r="VGA298" s="99"/>
      <c r="VGB298" s="99"/>
      <c r="VGC298" s="99"/>
      <c r="VGD298" s="99"/>
      <c r="VGE298" s="99"/>
      <c r="VGF298" s="99"/>
      <c r="VGG298" s="99"/>
      <c r="VGH298" s="99"/>
      <c r="VGI298" s="99"/>
      <c r="VGJ298" s="99"/>
      <c r="VGK298" s="99"/>
      <c r="VGL298" s="99"/>
      <c r="VGM298" s="99"/>
      <c r="VGN298" s="99"/>
      <c r="VGO298" s="99"/>
      <c r="VGP298" s="99"/>
      <c r="VGQ298" s="99"/>
      <c r="VGR298" s="99"/>
      <c r="VGS298" s="99"/>
      <c r="VGT298" s="99"/>
      <c r="VGU298" s="99"/>
      <c r="VGV298" s="99"/>
      <c r="VGW298" s="99"/>
      <c r="VGX298" s="99"/>
      <c r="VGY298" s="99"/>
      <c r="VGZ298" s="99"/>
      <c r="VHA298" s="99"/>
      <c r="VHB298" s="99"/>
      <c r="VHC298" s="99"/>
      <c r="VHD298" s="99"/>
      <c r="VHE298" s="99"/>
      <c r="VHF298" s="99"/>
      <c r="VHG298" s="99"/>
      <c r="VHH298" s="99"/>
      <c r="VHI298" s="99"/>
      <c r="VHJ298" s="99"/>
      <c r="VHK298" s="99"/>
      <c r="VHL298" s="99"/>
      <c r="VHM298" s="99"/>
      <c r="VHN298" s="99"/>
      <c r="VHO298" s="99"/>
      <c r="VHP298" s="99"/>
      <c r="VHQ298" s="99"/>
      <c r="VHR298" s="99"/>
      <c r="VHS298" s="99"/>
      <c r="VHT298" s="99"/>
      <c r="VHU298" s="99"/>
      <c r="VHV298" s="99"/>
      <c r="VHW298" s="99"/>
      <c r="VHX298" s="99"/>
      <c r="VHY298" s="99"/>
      <c r="VHZ298" s="99"/>
      <c r="VIA298" s="99"/>
      <c r="VIB298" s="99"/>
      <c r="VIC298" s="99"/>
      <c r="VID298" s="99"/>
      <c r="VIE298" s="99"/>
      <c r="VIF298" s="99"/>
      <c r="VIG298" s="99"/>
      <c r="VIH298" s="99"/>
      <c r="VII298" s="99"/>
      <c r="VIJ298" s="99"/>
      <c r="VIK298" s="99"/>
      <c r="VIL298" s="99"/>
      <c r="VIM298" s="99"/>
      <c r="VIN298" s="99"/>
      <c r="VIO298" s="99"/>
      <c r="VIP298" s="99"/>
      <c r="VIQ298" s="99"/>
      <c r="VIR298" s="99"/>
      <c r="VIS298" s="99"/>
      <c r="VIT298" s="99"/>
      <c r="VIU298" s="99"/>
      <c r="VIV298" s="99"/>
      <c r="VIW298" s="99"/>
      <c r="VIX298" s="99"/>
      <c r="VIY298" s="99"/>
      <c r="VIZ298" s="99"/>
      <c r="VJA298" s="99"/>
      <c r="VJB298" s="99"/>
      <c r="VJC298" s="99"/>
      <c r="VJD298" s="99"/>
      <c r="VJE298" s="99"/>
      <c r="VJF298" s="99"/>
      <c r="VJG298" s="99"/>
      <c r="VJH298" s="99"/>
      <c r="VJI298" s="99"/>
      <c r="VJJ298" s="99"/>
      <c r="VJK298" s="99"/>
      <c r="VJL298" s="99"/>
      <c r="VJM298" s="99"/>
      <c r="VJN298" s="99"/>
      <c r="VJO298" s="99"/>
      <c r="VJP298" s="99"/>
      <c r="VJQ298" s="99"/>
      <c r="VJR298" s="99"/>
      <c r="VJS298" s="99"/>
      <c r="VJT298" s="99"/>
      <c r="VJU298" s="99"/>
      <c r="VJV298" s="99"/>
      <c r="VJW298" s="99"/>
      <c r="VJX298" s="99"/>
      <c r="VJY298" s="99"/>
      <c r="VJZ298" s="99"/>
      <c r="VKA298" s="99"/>
      <c r="VKB298" s="99"/>
      <c r="VKC298" s="99"/>
      <c r="VKD298" s="99"/>
      <c r="VKE298" s="99"/>
      <c r="VKF298" s="99"/>
      <c r="VKG298" s="99"/>
      <c r="VKH298" s="99"/>
      <c r="VKI298" s="99"/>
      <c r="VKJ298" s="99"/>
      <c r="VKK298" s="99"/>
      <c r="VKL298" s="99"/>
      <c r="VKM298" s="99"/>
      <c r="VKN298" s="99"/>
      <c r="VKO298" s="99"/>
      <c r="VKP298" s="99"/>
      <c r="VKQ298" s="99"/>
      <c r="VKR298" s="99"/>
      <c r="VKS298" s="99"/>
      <c r="VKT298" s="99"/>
      <c r="VKU298" s="99"/>
      <c r="VKV298" s="99"/>
      <c r="VKW298" s="99"/>
      <c r="VKX298" s="99"/>
      <c r="VKY298" s="99"/>
      <c r="VKZ298" s="99"/>
      <c r="VLA298" s="99"/>
      <c r="VLB298" s="99"/>
      <c r="VLC298" s="99"/>
      <c r="VLD298" s="99"/>
      <c r="VLE298" s="99"/>
      <c r="VLF298" s="99"/>
      <c r="VLG298" s="99"/>
      <c r="VLH298" s="99"/>
      <c r="VLI298" s="99"/>
      <c r="VLJ298" s="99"/>
      <c r="VLK298" s="99"/>
      <c r="VLL298" s="99"/>
      <c r="VLM298" s="99"/>
      <c r="VLN298" s="99"/>
      <c r="VLO298" s="99"/>
      <c r="VLP298" s="99"/>
      <c r="VLQ298" s="99"/>
      <c r="VLR298" s="99"/>
      <c r="VLS298" s="99"/>
      <c r="VLT298" s="99"/>
      <c r="VLU298" s="99"/>
      <c r="VLV298" s="99"/>
      <c r="VLW298" s="99"/>
      <c r="VLX298" s="99"/>
      <c r="VLY298" s="99"/>
      <c r="VLZ298" s="99"/>
      <c r="VMA298" s="99"/>
      <c r="VMB298" s="99"/>
      <c r="VMC298" s="99"/>
      <c r="VMD298" s="99"/>
      <c r="VME298" s="99"/>
      <c r="VMF298" s="99"/>
      <c r="VMG298" s="99"/>
      <c r="VMH298" s="99"/>
      <c r="VMI298" s="99"/>
      <c r="VMJ298" s="99"/>
      <c r="VMK298" s="99"/>
      <c r="VML298" s="99"/>
      <c r="VMM298" s="99"/>
      <c r="VMN298" s="99"/>
      <c r="VMO298" s="99"/>
      <c r="VMP298" s="99"/>
      <c r="VMQ298" s="99"/>
      <c r="VMR298" s="99"/>
      <c r="VMS298" s="99"/>
      <c r="VMT298" s="99"/>
      <c r="VMU298" s="99"/>
      <c r="VMV298" s="99"/>
      <c r="VMW298" s="99"/>
      <c r="VMX298" s="99"/>
      <c r="VMY298" s="99"/>
      <c r="VMZ298" s="99"/>
      <c r="VNA298" s="99"/>
      <c r="VNB298" s="99"/>
      <c r="VNC298" s="99"/>
      <c r="VND298" s="99"/>
      <c r="VNE298" s="99"/>
      <c r="VNF298" s="99"/>
      <c r="VNG298" s="99"/>
      <c r="VNH298" s="99"/>
      <c r="VNI298" s="99"/>
      <c r="VNJ298" s="99"/>
      <c r="VNK298" s="99"/>
      <c r="VNL298" s="99"/>
      <c r="VNM298" s="99"/>
      <c r="VNN298" s="99"/>
      <c r="VNO298" s="99"/>
      <c r="VNP298" s="99"/>
      <c r="VNQ298" s="99"/>
      <c r="VNR298" s="99"/>
      <c r="VNS298" s="99"/>
      <c r="VNT298" s="99"/>
      <c r="VNU298" s="99"/>
      <c r="VNV298" s="99"/>
      <c r="VNW298" s="99"/>
      <c r="VNX298" s="99"/>
      <c r="VNY298" s="99"/>
      <c r="VNZ298" s="99"/>
      <c r="VOA298" s="99"/>
      <c r="VOB298" s="99"/>
      <c r="VOC298" s="99"/>
      <c r="VOD298" s="99"/>
      <c r="VOE298" s="99"/>
      <c r="VOF298" s="99"/>
      <c r="VOG298" s="99"/>
      <c r="VOH298" s="99"/>
      <c r="VOI298" s="99"/>
      <c r="VOJ298" s="99"/>
      <c r="VOK298" s="99"/>
      <c r="VOL298" s="99"/>
      <c r="VOM298" s="99"/>
      <c r="VON298" s="99"/>
      <c r="VOO298" s="99"/>
      <c r="VOP298" s="99"/>
      <c r="VOQ298" s="99"/>
      <c r="VOR298" s="99"/>
      <c r="VOS298" s="99"/>
      <c r="VOT298" s="99"/>
      <c r="VOU298" s="99"/>
      <c r="VOV298" s="99"/>
      <c r="VOW298" s="99"/>
      <c r="VOX298" s="99"/>
      <c r="VOY298" s="99"/>
      <c r="VOZ298" s="99"/>
      <c r="VPA298" s="99"/>
      <c r="VPB298" s="99"/>
      <c r="VPC298" s="99"/>
      <c r="VPD298" s="99"/>
      <c r="VPE298" s="99"/>
      <c r="VPF298" s="99"/>
      <c r="VPG298" s="99"/>
      <c r="VPH298" s="99"/>
      <c r="VPI298" s="99"/>
      <c r="VPJ298" s="99"/>
      <c r="VPK298" s="99"/>
      <c r="VPL298" s="99"/>
      <c r="VPM298" s="99"/>
      <c r="VPN298" s="99"/>
      <c r="VPO298" s="99"/>
      <c r="VPP298" s="99"/>
      <c r="VPQ298" s="99"/>
      <c r="VPR298" s="99"/>
      <c r="VPS298" s="99"/>
      <c r="VPT298" s="99"/>
      <c r="VPU298" s="99"/>
      <c r="VPV298" s="99"/>
      <c r="VPW298" s="99"/>
      <c r="VPX298" s="99"/>
      <c r="VPY298" s="99"/>
      <c r="VPZ298" s="99"/>
      <c r="VQA298" s="99"/>
      <c r="VQB298" s="99"/>
      <c r="VQC298" s="99"/>
      <c r="VQD298" s="99"/>
      <c r="VQE298" s="99"/>
      <c r="VQF298" s="99"/>
      <c r="VQG298" s="99"/>
      <c r="VQH298" s="99"/>
      <c r="VQI298" s="99"/>
      <c r="VQJ298" s="99"/>
      <c r="VQK298" s="99"/>
      <c r="VQL298" s="99"/>
      <c r="VQM298" s="99"/>
      <c r="VQN298" s="99"/>
      <c r="VQO298" s="99"/>
      <c r="VQP298" s="99"/>
      <c r="VQQ298" s="99"/>
      <c r="VQR298" s="99"/>
      <c r="VQS298" s="99"/>
      <c r="VQT298" s="99"/>
      <c r="VQU298" s="99"/>
      <c r="VQV298" s="99"/>
      <c r="VQW298" s="99"/>
      <c r="VQX298" s="99"/>
      <c r="VQY298" s="99"/>
      <c r="VQZ298" s="99"/>
      <c r="VRA298" s="99"/>
      <c r="VRB298" s="99"/>
      <c r="VRC298" s="99"/>
      <c r="VRD298" s="99"/>
      <c r="VRE298" s="99"/>
      <c r="VRF298" s="99"/>
      <c r="VRG298" s="99"/>
      <c r="VRH298" s="99"/>
      <c r="VRI298" s="99"/>
      <c r="VRJ298" s="99"/>
      <c r="VRK298" s="99"/>
      <c r="VRL298" s="99"/>
      <c r="VRM298" s="99"/>
      <c r="VRN298" s="99"/>
      <c r="VRO298" s="99"/>
      <c r="VRP298" s="99"/>
      <c r="VRQ298" s="99"/>
      <c r="VRR298" s="99"/>
      <c r="VRS298" s="99"/>
      <c r="VRT298" s="99"/>
      <c r="VRU298" s="99"/>
      <c r="VRV298" s="99"/>
      <c r="VRW298" s="99"/>
      <c r="VRX298" s="99"/>
      <c r="VRY298" s="99"/>
      <c r="VRZ298" s="99"/>
      <c r="VSA298" s="99"/>
      <c r="VSB298" s="99"/>
      <c r="VSC298" s="99"/>
      <c r="VSD298" s="99"/>
      <c r="VSE298" s="99"/>
      <c r="VSF298" s="99"/>
      <c r="VSG298" s="99"/>
      <c r="VSH298" s="99"/>
      <c r="VSI298" s="99"/>
      <c r="VSJ298" s="99"/>
      <c r="VSK298" s="99"/>
      <c r="VSL298" s="99"/>
      <c r="VSM298" s="99"/>
      <c r="VSN298" s="99"/>
      <c r="VSO298" s="99"/>
      <c r="VSP298" s="99"/>
      <c r="VSQ298" s="99"/>
      <c r="VSR298" s="99"/>
      <c r="VSS298" s="99"/>
      <c r="VST298" s="99"/>
      <c r="VSU298" s="99"/>
      <c r="VSV298" s="99"/>
      <c r="VSW298" s="99"/>
      <c r="VSX298" s="99"/>
      <c r="VSY298" s="99"/>
      <c r="VSZ298" s="99"/>
      <c r="VTA298" s="99"/>
      <c r="VTB298" s="99"/>
      <c r="VTC298" s="99"/>
      <c r="VTD298" s="99"/>
      <c r="VTE298" s="99"/>
      <c r="VTF298" s="99"/>
      <c r="VTG298" s="99"/>
      <c r="VTH298" s="99"/>
      <c r="VTI298" s="99"/>
      <c r="VTJ298" s="99"/>
      <c r="VTK298" s="99"/>
      <c r="VTL298" s="99"/>
      <c r="VTM298" s="99"/>
      <c r="VTN298" s="99"/>
      <c r="VTO298" s="99"/>
      <c r="VTP298" s="99"/>
      <c r="VTQ298" s="99"/>
      <c r="VTR298" s="99"/>
      <c r="VTS298" s="99"/>
      <c r="VTT298" s="99"/>
      <c r="VTU298" s="99"/>
      <c r="VTV298" s="99"/>
      <c r="VTW298" s="99"/>
      <c r="VTX298" s="99"/>
      <c r="VTY298" s="99"/>
      <c r="VTZ298" s="99"/>
      <c r="VUA298" s="99"/>
      <c r="VUB298" s="99"/>
      <c r="VUC298" s="99"/>
      <c r="VUD298" s="99"/>
      <c r="VUE298" s="99"/>
      <c r="VUF298" s="99"/>
      <c r="VUG298" s="99"/>
      <c r="VUH298" s="99"/>
      <c r="VUI298" s="99"/>
      <c r="VUJ298" s="99"/>
      <c r="VUK298" s="99"/>
      <c r="VUL298" s="99"/>
      <c r="VUM298" s="99"/>
      <c r="VUN298" s="99"/>
      <c r="VUO298" s="99"/>
      <c r="VUP298" s="99"/>
      <c r="VUQ298" s="99"/>
      <c r="VUR298" s="99"/>
      <c r="VUS298" s="99"/>
      <c r="VUT298" s="99"/>
      <c r="VUU298" s="99"/>
      <c r="VUV298" s="99"/>
      <c r="VUW298" s="99"/>
      <c r="VUX298" s="99"/>
      <c r="VUY298" s="99"/>
      <c r="VUZ298" s="99"/>
      <c r="VVA298" s="99"/>
      <c r="VVB298" s="99"/>
      <c r="VVC298" s="99"/>
      <c r="VVD298" s="99"/>
      <c r="VVE298" s="99"/>
      <c r="VVF298" s="99"/>
      <c r="VVG298" s="99"/>
      <c r="VVH298" s="99"/>
      <c r="VVI298" s="99"/>
      <c r="VVJ298" s="99"/>
      <c r="VVK298" s="99"/>
      <c r="VVL298" s="99"/>
      <c r="VVM298" s="99"/>
      <c r="VVN298" s="99"/>
      <c r="VVO298" s="99"/>
      <c r="VVP298" s="99"/>
      <c r="VVQ298" s="99"/>
      <c r="VVR298" s="99"/>
      <c r="VVS298" s="99"/>
      <c r="VVT298" s="99"/>
      <c r="VVU298" s="99"/>
      <c r="VVV298" s="99"/>
      <c r="VVW298" s="99"/>
      <c r="VVX298" s="99"/>
      <c r="VVY298" s="99"/>
      <c r="VVZ298" s="99"/>
      <c r="VWA298" s="99"/>
      <c r="VWB298" s="99"/>
      <c r="VWC298" s="99"/>
      <c r="VWD298" s="99"/>
      <c r="VWE298" s="99"/>
      <c r="VWF298" s="99"/>
      <c r="VWG298" s="99"/>
      <c r="VWH298" s="99"/>
      <c r="VWI298" s="99"/>
      <c r="VWJ298" s="99"/>
      <c r="VWK298" s="99"/>
      <c r="VWL298" s="99"/>
      <c r="VWM298" s="99"/>
      <c r="VWN298" s="99"/>
      <c r="VWO298" s="99"/>
      <c r="VWP298" s="99"/>
      <c r="VWQ298" s="99"/>
      <c r="VWR298" s="99"/>
      <c r="VWS298" s="99"/>
      <c r="VWT298" s="99"/>
      <c r="VWU298" s="99"/>
      <c r="VWV298" s="99"/>
      <c r="VWW298" s="99"/>
      <c r="VWX298" s="99"/>
      <c r="VWY298" s="99"/>
      <c r="VWZ298" s="99"/>
      <c r="VXA298" s="99"/>
      <c r="VXB298" s="99"/>
      <c r="VXC298" s="99"/>
      <c r="VXD298" s="99"/>
      <c r="VXE298" s="99"/>
      <c r="VXF298" s="99"/>
      <c r="VXG298" s="99"/>
      <c r="VXH298" s="99"/>
      <c r="VXI298" s="99"/>
      <c r="VXJ298" s="99"/>
      <c r="VXK298" s="99"/>
      <c r="VXL298" s="99"/>
      <c r="VXM298" s="99"/>
      <c r="VXN298" s="99"/>
      <c r="VXO298" s="99"/>
      <c r="VXP298" s="99"/>
      <c r="VXQ298" s="99"/>
      <c r="VXR298" s="99"/>
      <c r="VXS298" s="99"/>
      <c r="VXT298" s="99"/>
      <c r="VXU298" s="99"/>
      <c r="VXV298" s="99"/>
      <c r="VXW298" s="99"/>
      <c r="VXX298" s="99"/>
      <c r="VXY298" s="99"/>
      <c r="VXZ298" s="99"/>
      <c r="VYA298" s="99"/>
      <c r="VYB298" s="99"/>
      <c r="VYC298" s="99"/>
      <c r="VYD298" s="99"/>
      <c r="VYE298" s="99"/>
      <c r="VYF298" s="99"/>
      <c r="VYG298" s="99"/>
      <c r="VYH298" s="99"/>
      <c r="VYI298" s="99"/>
      <c r="VYJ298" s="99"/>
      <c r="VYK298" s="99"/>
      <c r="VYL298" s="99"/>
      <c r="VYM298" s="99"/>
      <c r="VYN298" s="99"/>
      <c r="VYO298" s="99"/>
      <c r="VYP298" s="99"/>
      <c r="VYQ298" s="99"/>
      <c r="VYR298" s="99"/>
      <c r="VYS298" s="99"/>
      <c r="VYT298" s="99"/>
      <c r="VYU298" s="99"/>
      <c r="VYV298" s="99"/>
      <c r="VYW298" s="99"/>
      <c r="VYX298" s="99"/>
      <c r="VYY298" s="99"/>
      <c r="VYZ298" s="99"/>
      <c r="VZA298" s="99"/>
      <c r="VZB298" s="99"/>
      <c r="VZC298" s="99"/>
      <c r="VZD298" s="99"/>
      <c r="VZE298" s="99"/>
      <c r="VZF298" s="99"/>
      <c r="VZG298" s="99"/>
      <c r="VZH298" s="99"/>
      <c r="VZI298" s="99"/>
      <c r="VZJ298" s="99"/>
      <c r="VZK298" s="99"/>
      <c r="VZL298" s="99"/>
      <c r="VZM298" s="99"/>
      <c r="VZN298" s="99"/>
      <c r="VZO298" s="99"/>
      <c r="VZP298" s="99"/>
      <c r="VZQ298" s="99"/>
      <c r="VZR298" s="99"/>
      <c r="VZS298" s="99"/>
      <c r="VZT298" s="99"/>
      <c r="VZU298" s="99"/>
      <c r="VZV298" s="99"/>
      <c r="VZW298" s="99"/>
      <c r="VZX298" s="99"/>
      <c r="VZY298" s="99"/>
      <c r="VZZ298" s="99"/>
      <c r="WAA298" s="99"/>
      <c r="WAB298" s="99"/>
      <c r="WAC298" s="99"/>
      <c r="WAD298" s="99"/>
      <c r="WAE298" s="99"/>
      <c r="WAF298" s="99"/>
      <c r="WAG298" s="99"/>
      <c r="WAH298" s="99"/>
      <c r="WAI298" s="99"/>
      <c r="WAJ298" s="99"/>
      <c r="WAK298" s="99"/>
      <c r="WAL298" s="99"/>
      <c r="WAM298" s="99"/>
      <c r="WAN298" s="99"/>
      <c r="WAO298" s="99"/>
      <c r="WAP298" s="99"/>
      <c r="WAQ298" s="99"/>
      <c r="WAR298" s="99"/>
      <c r="WAS298" s="99"/>
      <c r="WAT298" s="99"/>
      <c r="WAU298" s="99"/>
      <c r="WAV298" s="99"/>
      <c r="WAW298" s="99"/>
      <c r="WAX298" s="99"/>
      <c r="WAY298" s="99"/>
      <c r="WAZ298" s="99"/>
      <c r="WBA298" s="99"/>
      <c r="WBB298" s="99"/>
      <c r="WBC298" s="99"/>
      <c r="WBD298" s="99"/>
      <c r="WBE298" s="99"/>
      <c r="WBF298" s="99"/>
      <c r="WBG298" s="99"/>
      <c r="WBH298" s="99"/>
      <c r="WBI298" s="99"/>
      <c r="WBJ298" s="99"/>
      <c r="WBK298" s="99"/>
      <c r="WBL298" s="99"/>
      <c r="WBM298" s="99"/>
      <c r="WBN298" s="99"/>
      <c r="WBO298" s="99"/>
      <c r="WBP298" s="99"/>
      <c r="WBQ298" s="99"/>
      <c r="WBR298" s="99"/>
      <c r="WBS298" s="99"/>
      <c r="WBT298" s="99"/>
      <c r="WBU298" s="99"/>
      <c r="WBV298" s="99"/>
      <c r="WBW298" s="99"/>
      <c r="WBX298" s="99"/>
      <c r="WBY298" s="99"/>
      <c r="WBZ298" s="99"/>
      <c r="WCA298" s="99"/>
      <c r="WCB298" s="99"/>
      <c r="WCC298" s="99"/>
      <c r="WCD298" s="99"/>
      <c r="WCE298" s="99"/>
      <c r="WCF298" s="99"/>
      <c r="WCG298" s="99"/>
      <c r="WCH298" s="99"/>
      <c r="WCI298" s="99"/>
      <c r="WCJ298" s="99"/>
      <c r="WCK298" s="99"/>
      <c r="WCL298" s="99"/>
      <c r="WCM298" s="99"/>
      <c r="WCN298" s="99"/>
      <c r="WCO298" s="99"/>
      <c r="WCP298" s="99"/>
      <c r="WCQ298" s="99"/>
      <c r="WCR298" s="99"/>
      <c r="WCS298" s="99"/>
      <c r="WCT298" s="99"/>
      <c r="WCU298" s="99"/>
      <c r="WCV298" s="99"/>
      <c r="WCW298" s="99"/>
      <c r="WCX298" s="99"/>
      <c r="WCY298" s="99"/>
      <c r="WCZ298" s="99"/>
      <c r="WDA298" s="99"/>
      <c r="WDB298" s="99"/>
      <c r="WDC298" s="99"/>
      <c r="WDD298" s="99"/>
      <c r="WDE298" s="99"/>
      <c r="WDF298" s="99"/>
      <c r="WDG298" s="99"/>
      <c r="WDH298" s="99"/>
      <c r="WDI298" s="99"/>
      <c r="WDJ298" s="99"/>
      <c r="WDK298" s="99"/>
      <c r="WDL298" s="99"/>
      <c r="WDM298" s="99"/>
      <c r="WDN298" s="99"/>
      <c r="WDO298" s="99"/>
      <c r="WDP298" s="99"/>
      <c r="WDQ298" s="99"/>
      <c r="WDR298" s="99"/>
      <c r="WDS298" s="99"/>
      <c r="WDT298" s="99"/>
      <c r="WDU298" s="99"/>
      <c r="WDV298" s="99"/>
      <c r="WDW298" s="99"/>
      <c r="WDX298" s="99"/>
      <c r="WDY298" s="99"/>
      <c r="WDZ298" s="99"/>
      <c r="WEA298" s="99"/>
      <c r="WEB298" s="99"/>
      <c r="WEC298" s="99"/>
      <c r="WED298" s="99"/>
      <c r="WEE298" s="99"/>
      <c r="WEF298" s="99"/>
      <c r="WEG298" s="99"/>
      <c r="WEH298" s="99"/>
      <c r="WEI298" s="99"/>
      <c r="WEJ298" s="99"/>
      <c r="WEK298" s="99"/>
      <c r="WEL298" s="99"/>
      <c r="WEM298" s="99"/>
      <c r="WEN298" s="99"/>
      <c r="WEO298" s="99"/>
      <c r="WEP298" s="99"/>
      <c r="WEQ298" s="99"/>
      <c r="WER298" s="99"/>
      <c r="WES298" s="99"/>
      <c r="WET298" s="99"/>
      <c r="WEU298" s="99"/>
      <c r="WEV298" s="99"/>
      <c r="WEW298" s="99"/>
      <c r="WEX298" s="99"/>
      <c r="WEY298" s="99"/>
      <c r="WEZ298" s="99"/>
      <c r="WFA298" s="99"/>
      <c r="WFB298" s="99"/>
      <c r="WFC298" s="99"/>
      <c r="WFD298" s="99"/>
      <c r="WFE298" s="99"/>
      <c r="WFF298" s="99"/>
      <c r="WFG298" s="99"/>
      <c r="WFH298" s="99"/>
      <c r="WFI298" s="99"/>
      <c r="WFJ298" s="99"/>
      <c r="WFK298" s="99"/>
      <c r="WFL298" s="99"/>
      <c r="WFM298" s="99"/>
      <c r="WFN298" s="99"/>
      <c r="WFO298" s="99"/>
      <c r="WFP298" s="99"/>
      <c r="WFQ298" s="99"/>
      <c r="WFR298" s="99"/>
      <c r="WFS298" s="99"/>
      <c r="WFT298" s="99"/>
      <c r="WFU298" s="99"/>
      <c r="WFV298" s="99"/>
      <c r="WFW298" s="99"/>
      <c r="WFX298" s="99"/>
      <c r="WFY298" s="99"/>
      <c r="WFZ298" s="99"/>
      <c r="WGA298" s="99"/>
      <c r="WGB298" s="99"/>
      <c r="WGC298" s="99"/>
      <c r="WGD298" s="99"/>
      <c r="WGE298" s="99"/>
      <c r="WGF298" s="99"/>
      <c r="WGG298" s="99"/>
      <c r="WGH298" s="99"/>
      <c r="WGI298" s="99"/>
      <c r="WGJ298" s="99"/>
      <c r="WGK298" s="99"/>
      <c r="WGL298" s="99"/>
      <c r="WGM298" s="99"/>
      <c r="WGN298" s="99"/>
      <c r="WGO298" s="99"/>
      <c r="WGP298" s="99"/>
      <c r="WGQ298" s="99"/>
      <c r="WGR298" s="99"/>
      <c r="WGS298" s="99"/>
      <c r="WGT298" s="99"/>
      <c r="WGU298" s="99"/>
      <c r="WGV298" s="99"/>
      <c r="WGW298" s="99"/>
      <c r="WGX298" s="99"/>
      <c r="WGY298" s="99"/>
      <c r="WGZ298" s="99"/>
      <c r="WHA298" s="99"/>
      <c r="WHB298" s="99"/>
      <c r="WHC298" s="99"/>
      <c r="WHD298" s="99"/>
      <c r="WHE298" s="99"/>
      <c r="WHF298" s="99"/>
      <c r="WHG298" s="99"/>
      <c r="WHH298" s="99"/>
      <c r="WHI298" s="99"/>
      <c r="WHJ298" s="99"/>
      <c r="WHK298" s="99"/>
      <c r="WHL298" s="99"/>
      <c r="WHM298" s="99"/>
      <c r="WHN298" s="99"/>
      <c r="WHO298" s="99"/>
      <c r="WHP298" s="99"/>
      <c r="WHQ298" s="99"/>
      <c r="WHR298" s="99"/>
      <c r="WHS298" s="99"/>
      <c r="WHT298" s="99"/>
      <c r="WHU298" s="99"/>
      <c r="WHV298" s="99"/>
      <c r="WHW298" s="99"/>
      <c r="WHX298" s="99"/>
      <c r="WHY298" s="99"/>
      <c r="WHZ298" s="99"/>
      <c r="WIA298" s="99"/>
      <c r="WIB298" s="99"/>
      <c r="WIC298" s="99"/>
      <c r="WID298" s="99"/>
      <c r="WIE298" s="99"/>
      <c r="WIF298" s="99"/>
      <c r="WIG298" s="99"/>
      <c r="WIH298" s="99"/>
      <c r="WII298" s="99"/>
      <c r="WIJ298" s="99"/>
      <c r="WIK298" s="99"/>
      <c r="WIL298" s="99"/>
      <c r="WIM298" s="99"/>
      <c r="WIN298" s="99"/>
      <c r="WIO298" s="99"/>
      <c r="WIP298" s="99"/>
      <c r="WIQ298" s="99"/>
      <c r="WIR298" s="99"/>
      <c r="WIS298" s="99"/>
      <c r="WIT298" s="99"/>
      <c r="WIU298" s="99"/>
      <c r="WIV298" s="99"/>
      <c r="WIW298" s="99"/>
      <c r="WIX298" s="99"/>
      <c r="WIY298" s="99"/>
      <c r="WIZ298" s="99"/>
      <c r="WJA298" s="99"/>
      <c r="WJB298" s="99"/>
      <c r="WJC298" s="99"/>
      <c r="WJD298" s="99"/>
      <c r="WJE298" s="99"/>
      <c r="WJF298" s="99"/>
      <c r="WJG298" s="99"/>
      <c r="WJH298" s="99"/>
      <c r="WJI298" s="99"/>
      <c r="WJJ298" s="99"/>
      <c r="WJK298" s="99"/>
      <c r="WJL298" s="99"/>
      <c r="WJM298" s="99"/>
      <c r="WJN298" s="99"/>
      <c r="WJO298" s="99"/>
      <c r="WJP298" s="99"/>
      <c r="WJQ298" s="99"/>
      <c r="WJR298" s="99"/>
      <c r="WJS298" s="99"/>
      <c r="WJT298" s="99"/>
      <c r="WJU298" s="99"/>
      <c r="WJV298" s="99"/>
      <c r="WJW298" s="99"/>
      <c r="WJX298" s="99"/>
      <c r="WJY298" s="99"/>
      <c r="WJZ298" s="99"/>
      <c r="WKA298" s="99"/>
      <c r="WKB298" s="99"/>
      <c r="WKC298" s="99"/>
      <c r="WKD298" s="99"/>
      <c r="WKE298" s="99"/>
      <c r="WKF298" s="99"/>
      <c r="WKG298" s="99"/>
      <c r="WKH298" s="99"/>
      <c r="WKI298" s="99"/>
      <c r="WKJ298" s="99"/>
      <c r="WKK298" s="99"/>
      <c r="WKL298" s="99"/>
      <c r="WKM298" s="99"/>
      <c r="WKN298" s="99"/>
      <c r="WKO298" s="99"/>
      <c r="WKP298" s="99"/>
      <c r="WKQ298" s="99"/>
      <c r="WKR298" s="99"/>
      <c r="WKS298" s="99"/>
      <c r="WKT298" s="99"/>
      <c r="WKU298" s="99"/>
      <c r="WKV298" s="99"/>
      <c r="WKW298" s="99"/>
      <c r="WKX298" s="99"/>
      <c r="WKY298" s="99"/>
      <c r="WKZ298" s="99"/>
      <c r="WLA298" s="99"/>
      <c r="WLB298" s="99"/>
      <c r="WLC298" s="99"/>
      <c r="WLD298" s="99"/>
      <c r="WLE298" s="99"/>
      <c r="WLF298" s="99"/>
      <c r="WLG298" s="99"/>
      <c r="WLH298" s="99"/>
      <c r="WLI298" s="99"/>
      <c r="WLJ298" s="99"/>
      <c r="WLK298" s="99"/>
      <c r="WLL298" s="99"/>
      <c r="WLM298" s="99"/>
      <c r="WLN298" s="99"/>
      <c r="WLO298" s="99"/>
      <c r="WLP298" s="99"/>
      <c r="WLQ298" s="99"/>
      <c r="WLR298" s="99"/>
      <c r="WLS298" s="99"/>
      <c r="WLT298" s="99"/>
      <c r="WLU298" s="99"/>
      <c r="WLV298" s="99"/>
      <c r="WLW298" s="99"/>
      <c r="WLX298" s="99"/>
      <c r="WLY298" s="99"/>
      <c r="WLZ298" s="99"/>
      <c r="WMA298" s="99"/>
      <c r="WMB298" s="99"/>
      <c r="WMC298" s="99"/>
      <c r="WMD298" s="99"/>
      <c r="WME298" s="99"/>
      <c r="WMF298" s="99"/>
      <c r="WMG298" s="99"/>
      <c r="WMH298" s="99"/>
      <c r="WMI298" s="99"/>
      <c r="WMJ298" s="99"/>
      <c r="WMK298" s="99"/>
      <c r="WML298" s="99"/>
      <c r="WMM298" s="99"/>
      <c r="WMN298" s="99"/>
      <c r="WMO298" s="99"/>
      <c r="WMP298" s="99"/>
      <c r="WMQ298" s="99"/>
      <c r="WMR298" s="99"/>
      <c r="WMS298" s="99"/>
      <c r="WMT298" s="99"/>
      <c r="WMU298" s="99"/>
      <c r="WMV298" s="99"/>
      <c r="WMW298" s="99"/>
      <c r="WMX298" s="99"/>
      <c r="WMY298" s="99"/>
      <c r="WMZ298" s="99"/>
      <c r="WNA298" s="99"/>
      <c r="WNB298" s="99"/>
      <c r="WNC298" s="99"/>
      <c r="WND298" s="99"/>
      <c r="WNE298" s="99"/>
      <c r="WNF298" s="99"/>
      <c r="WNG298" s="99"/>
      <c r="WNH298" s="99"/>
      <c r="WNI298" s="99"/>
      <c r="WNJ298" s="99"/>
      <c r="WNK298" s="99"/>
      <c r="WNL298" s="99"/>
      <c r="WNM298" s="99"/>
      <c r="WNN298" s="99"/>
      <c r="WNO298" s="99"/>
      <c r="WNP298" s="99"/>
      <c r="WNQ298" s="99"/>
      <c r="WNR298" s="99"/>
      <c r="WNS298" s="99"/>
      <c r="WNT298" s="99"/>
      <c r="WNU298" s="99"/>
      <c r="WNV298" s="99"/>
      <c r="WNW298" s="99"/>
      <c r="WNX298" s="99"/>
      <c r="WNY298" s="99"/>
      <c r="WNZ298" s="99"/>
      <c r="WOA298" s="99"/>
      <c r="WOB298" s="99"/>
      <c r="WOC298" s="99"/>
      <c r="WOD298" s="99"/>
      <c r="WOE298" s="99"/>
      <c r="WOF298" s="99"/>
      <c r="WOG298" s="99"/>
      <c r="WOH298" s="99"/>
      <c r="WOI298" s="99"/>
      <c r="WOJ298" s="99"/>
      <c r="WOK298" s="99"/>
      <c r="WOL298" s="99"/>
      <c r="WOM298" s="99"/>
      <c r="WON298" s="99"/>
      <c r="WOO298" s="99"/>
      <c r="WOP298" s="99"/>
      <c r="WOQ298" s="99"/>
      <c r="WOR298" s="99"/>
      <c r="WOS298" s="99"/>
      <c r="WOT298" s="99"/>
      <c r="WOU298" s="99"/>
      <c r="WOV298" s="99"/>
      <c r="WOW298" s="99"/>
      <c r="WOX298" s="99"/>
      <c r="WOY298" s="99"/>
      <c r="WOZ298" s="99"/>
      <c r="WPA298" s="99"/>
      <c r="WPB298" s="99"/>
      <c r="WPC298" s="99"/>
      <c r="WPD298" s="99"/>
      <c r="WPE298" s="99"/>
      <c r="WPF298" s="99"/>
      <c r="WPG298" s="99"/>
      <c r="WPH298" s="99"/>
      <c r="WPI298" s="99"/>
      <c r="WPJ298" s="99"/>
      <c r="WPK298" s="99"/>
      <c r="WPL298" s="99"/>
      <c r="WPM298" s="99"/>
      <c r="WPN298" s="99"/>
      <c r="WPO298" s="99"/>
      <c r="WPP298" s="99"/>
      <c r="WPQ298" s="99"/>
      <c r="WPR298" s="99"/>
      <c r="WPS298" s="99"/>
      <c r="WPT298" s="99"/>
      <c r="WPU298" s="99"/>
      <c r="WPV298" s="99"/>
      <c r="WPW298" s="99"/>
      <c r="WPX298" s="99"/>
      <c r="WPY298" s="99"/>
      <c r="WPZ298" s="99"/>
      <c r="WQA298" s="99"/>
      <c r="WQB298" s="99"/>
      <c r="WQC298" s="99"/>
      <c r="WQD298" s="99"/>
      <c r="WQE298" s="99"/>
      <c r="WQF298" s="99"/>
      <c r="WQG298" s="99"/>
      <c r="WQH298" s="99"/>
      <c r="WQI298" s="99"/>
      <c r="WQJ298" s="99"/>
      <c r="WQK298" s="99"/>
      <c r="WQL298" s="99"/>
      <c r="WQM298" s="99"/>
      <c r="WQN298" s="99"/>
      <c r="WQO298" s="99"/>
      <c r="WQP298" s="99"/>
      <c r="WQQ298" s="99"/>
      <c r="WQR298" s="99"/>
      <c r="WQS298" s="99"/>
      <c r="WQT298" s="99"/>
      <c r="WQU298" s="99"/>
      <c r="WQV298" s="99"/>
      <c r="WQW298" s="99"/>
      <c r="WQX298" s="99"/>
      <c r="WQY298" s="99"/>
      <c r="WQZ298" s="99"/>
      <c r="WRA298" s="99"/>
      <c r="WRB298" s="99"/>
      <c r="WRC298" s="99"/>
      <c r="WRD298" s="99"/>
      <c r="WRE298" s="99"/>
      <c r="WRF298" s="99"/>
      <c r="WRG298" s="99"/>
      <c r="WRH298" s="99"/>
      <c r="WRI298" s="99"/>
      <c r="WRJ298" s="99"/>
      <c r="WRK298" s="99"/>
      <c r="WRL298" s="99"/>
      <c r="WRM298" s="99"/>
      <c r="WRN298" s="99"/>
      <c r="WRO298" s="99"/>
      <c r="WRP298" s="99"/>
      <c r="WRQ298" s="99"/>
      <c r="WRR298" s="99"/>
      <c r="WRS298" s="99"/>
      <c r="WRT298" s="99"/>
      <c r="WRU298" s="99"/>
      <c r="WRV298" s="99"/>
      <c r="WRW298" s="99"/>
      <c r="WRX298" s="99"/>
      <c r="WRY298" s="99"/>
      <c r="WRZ298" s="99"/>
      <c r="WSA298" s="99"/>
      <c r="WSB298" s="99"/>
      <c r="WSC298" s="99"/>
      <c r="WSD298" s="99"/>
      <c r="WSE298" s="99"/>
      <c r="WSF298" s="99"/>
      <c r="WSG298" s="99"/>
      <c r="WSH298" s="99"/>
      <c r="WSI298" s="99"/>
      <c r="WSJ298" s="99"/>
      <c r="WSK298" s="99"/>
      <c r="WSL298" s="99"/>
      <c r="WSM298" s="99"/>
      <c r="WSN298" s="99"/>
      <c r="WSO298" s="99"/>
      <c r="WSP298" s="99"/>
      <c r="WSQ298" s="99"/>
      <c r="WSR298" s="99"/>
      <c r="WSS298" s="99"/>
      <c r="WST298" s="99"/>
      <c r="WSU298" s="99"/>
      <c r="WSV298" s="99"/>
      <c r="WSW298" s="99"/>
      <c r="WSX298" s="99"/>
      <c r="WSY298" s="99"/>
      <c r="WSZ298" s="99"/>
      <c r="WTA298" s="99"/>
      <c r="WTB298" s="99"/>
      <c r="WTC298" s="99"/>
      <c r="WTD298" s="99"/>
      <c r="WTE298" s="99"/>
      <c r="WTF298" s="99"/>
      <c r="WTG298" s="99"/>
      <c r="WTH298" s="99"/>
      <c r="WTI298" s="99"/>
      <c r="WTJ298" s="99"/>
      <c r="WTK298" s="99"/>
      <c r="WTL298" s="99"/>
      <c r="WTM298" s="99"/>
      <c r="WTN298" s="99"/>
      <c r="WTO298" s="99"/>
      <c r="WTP298" s="99"/>
      <c r="WTQ298" s="99"/>
      <c r="WTR298" s="99"/>
      <c r="WTS298" s="99"/>
      <c r="WTT298" s="99"/>
      <c r="WTU298" s="99"/>
      <c r="WTV298" s="99"/>
      <c r="WTW298" s="99"/>
      <c r="WTX298" s="99"/>
      <c r="WTY298" s="99"/>
      <c r="WTZ298" s="99"/>
      <c r="WUA298" s="99"/>
      <c r="WUB298" s="99"/>
      <c r="WUC298" s="99"/>
      <c r="WUD298" s="99"/>
      <c r="WUE298" s="99"/>
      <c r="WUF298" s="99"/>
      <c r="WUG298" s="99"/>
      <c r="WUH298" s="99"/>
      <c r="WUI298" s="99"/>
      <c r="WUJ298" s="99"/>
      <c r="WUK298" s="99"/>
      <c r="WUL298" s="99"/>
      <c r="WUM298" s="99"/>
      <c r="WUN298" s="99"/>
      <c r="WUO298" s="99"/>
      <c r="WUP298" s="99"/>
      <c r="WUQ298" s="99"/>
      <c r="WUR298" s="99"/>
      <c r="WUS298" s="99"/>
      <c r="WUT298" s="99"/>
      <c r="WUU298" s="99"/>
      <c r="WUV298" s="99"/>
      <c r="WUW298" s="99"/>
      <c r="WUX298" s="99"/>
      <c r="WUY298" s="99"/>
      <c r="WUZ298" s="99"/>
      <c r="WVA298" s="99"/>
      <c r="WVB298" s="99"/>
      <c r="WVC298" s="99"/>
      <c r="WVD298" s="99"/>
      <c r="WVE298" s="99"/>
      <c r="WVF298" s="99"/>
      <c r="WVG298" s="99"/>
      <c r="WVH298" s="99"/>
      <c r="WVI298" s="99"/>
      <c r="WVJ298" s="99"/>
      <c r="WVK298" s="99"/>
      <c r="WVL298" s="99"/>
      <c r="WVM298" s="99"/>
      <c r="WVN298" s="99"/>
      <c r="WVO298" s="99"/>
      <c r="WVP298" s="99"/>
      <c r="WVQ298" s="99"/>
      <c r="WVR298" s="99"/>
      <c r="WVS298" s="99"/>
      <c r="WVT298" s="99"/>
      <c r="WVU298" s="99"/>
      <c r="WVV298" s="99"/>
      <c r="WVW298" s="99"/>
      <c r="WVX298" s="99"/>
      <c r="WVY298" s="99"/>
      <c r="WVZ298" s="99"/>
      <c r="WWA298" s="99"/>
      <c r="WWB298" s="99"/>
      <c r="WWC298" s="99"/>
      <c r="WWD298" s="99"/>
      <c r="WWE298" s="99"/>
      <c r="WWF298" s="99"/>
      <c r="WWG298" s="99"/>
      <c r="WWH298" s="99"/>
      <c r="WWI298" s="99"/>
      <c r="WWJ298" s="99"/>
      <c r="WWK298" s="99"/>
      <c r="WWL298" s="99"/>
      <c r="WWM298" s="99"/>
      <c r="WWN298" s="99"/>
      <c r="WWO298" s="99"/>
      <c r="WWP298" s="99"/>
      <c r="WWQ298" s="99"/>
      <c r="WWR298" s="99"/>
      <c r="WWS298" s="99"/>
      <c r="WWT298" s="99"/>
      <c r="WWU298" s="99"/>
      <c r="WWV298" s="99"/>
      <c r="WWW298" s="99"/>
      <c r="WWX298" s="99"/>
      <c r="WWY298" s="99"/>
      <c r="WWZ298" s="99"/>
      <c r="WXA298" s="99"/>
      <c r="WXB298" s="99"/>
      <c r="WXC298" s="99"/>
      <c r="WXD298" s="99"/>
      <c r="WXE298" s="99"/>
      <c r="WXF298" s="99"/>
      <c r="WXG298" s="99"/>
      <c r="WXH298" s="99"/>
      <c r="WXI298" s="99"/>
      <c r="WXJ298" s="99"/>
      <c r="WXK298" s="99"/>
      <c r="WXL298" s="99"/>
      <c r="WXM298" s="99"/>
      <c r="WXN298" s="99"/>
      <c r="WXO298" s="99"/>
      <c r="WXP298" s="99"/>
      <c r="WXQ298" s="99"/>
      <c r="WXR298" s="99"/>
      <c r="WXS298" s="99"/>
      <c r="WXT298" s="99"/>
      <c r="WXU298" s="99"/>
      <c r="WXV298" s="99"/>
      <c r="WXW298" s="99"/>
      <c r="WXX298" s="99"/>
      <c r="WXY298" s="99"/>
      <c r="WXZ298" s="99"/>
      <c r="WYA298" s="99"/>
      <c r="WYB298" s="99"/>
      <c r="WYC298" s="99"/>
      <c r="WYD298" s="99"/>
      <c r="WYE298" s="99"/>
      <c r="WYF298" s="99"/>
      <c r="WYG298" s="99"/>
      <c r="WYH298" s="99"/>
      <c r="WYI298" s="99"/>
      <c r="WYJ298" s="99"/>
      <c r="WYK298" s="99"/>
      <c r="WYL298" s="99"/>
      <c r="WYM298" s="99"/>
      <c r="WYN298" s="99"/>
      <c r="WYO298" s="99"/>
      <c r="WYP298" s="99"/>
      <c r="WYQ298" s="99"/>
      <c r="WYR298" s="99"/>
      <c r="WYS298" s="99"/>
      <c r="WYT298" s="99"/>
      <c r="WYU298" s="99"/>
      <c r="WYV298" s="99"/>
      <c r="WYW298" s="99"/>
      <c r="WYX298" s="99"/>
      <c r="WYY298" s="99"/>
      <c r="WYZ298" s="99"/>
      <c r="WZA298" s="99"/>
      <c r="WZB298" s="99"/>
      <c r="WZC298" s="99"/>
      <c r="WZD298" s="99"/>
      <c r="WZE298" s="99"/>
      <c r="WZF298" s="99"/>
      <c r="WZG298" s="99"/>
      <c r="WZH298" s="99"/>
      <c r="WZI298" s="99"/>
      <c r="WZJ298" s="99"/>
      <c r="WZK298" s="99"/>
      <c r="WZL298" s="99"/>
      <c r="WZM298" s="99"/>
      <c r="WZN298" s="99"/>
      <c r="WZO298" s="99"/>
      <c r="WZP298" s="99"/>
      <c r="WZQ298" s="99"/>
      <c r="WZR298" s="99"/>
      <c r="WZS298" s="99"/>
      <c r="WZT298" s="99"/>
      <c r="WZU298" s="99"/>
      <c r="WZV298" s="99"/>
      <c r="WZW298" s="99"/>
      <c r="WZX298" s="99"/>
      <c r="WZY298" s="99"/>
      <c r="WZZ298" s="99"/>
      <c r="XAA298" s="99"/>
      <c r="XAB298" s="99"/>
      <c r="XAC298" s="99"/>
      <c r="XAD298" s="99"/>
      <c r="XAE298" s="99"/>
      <c r="XAF298" s="99"/>
      <c r="XAG298" s="99"/>
      <c r="XAH298" s="99"/>
      <c r="XAI298" s="99"/>
      <c r="XAJ298" s="99"/>
      <c r="XAK298" s="99"/>
      <c r="XAL298" s="99"/>
      <c r="XAM298" s="99"/>
      <c r="XAN298" s="99"/>
      <c r="XAO298" s="99"/>
      <c r="XAP298" s="99"/>
      <c r="XAQ298" s="99"/>
      <c r="XAR298" s="99"/>
      <c r="XAS298" s="99"/>
      <c r="XAT298" s="99"/>
      <c r="XAU298" s="99"/>
      <c r="XAV298" s="99"/>
      <c r="XAW298" s="99"/>
      <c r="XAX298" s="99"/>
      <c r="XAY298" s="99"/>
      <c r="XAZ298" s="99"/>
      <c r="XBA298" s="99"/>
      <c r="XBB298" s="99"/>
      <c r="XBC298" s="99"/>
      <c r="XBD298" s="99"/>
      <c r="XBE298" s="99"/>
      <c r="XBF298" s="99"/>
      <c r="XBG298" s="99"/>
      <c r="XBH298" s="99"/>
      <c r="XBI298" s="99"/>
      <c r="XBJ298" s="99"/>
      <c r="XBK298" s="99"/>
      <c r="XBL298" s="99"/>
      <c r="XBM298" s="99"/>
      <c r="XBN298" s="99"/>
      <c r="XBO298" s="99"/>
      <c r="XBP298" s="99"/>
      <c r="XBQ298" s="99"/>
      <c r="XBR298" s="99"/>
      <c r="XBS298" s="99"/>
      <c r="XBT298" s="99"/>
      <c r="XBU298" s="99"/>
      <c r="XBV298" s="99"/>
      <c r="XBW298" s="99"/>
      <c r="XBX298" s="99"/>
      <c r="XBY298" s="99"/>
      <c r="XBZ298" s="99"/>
      <c r="XCA298" s="99"/>
      <c r="XCB298" s="99"/>
      <c r="XCC298" s="99"/>
      <c r="XCD298" s="99"/>
      <c r="XCE298" s="99"/>
      <c r="XCF298" s="99"/>
      <c r="XCG298" s="99"/>
      <c r="XCH298" s="99"/>
      <c r="XCI298" s="99"/>
      <c r="XCJ298" s="99"/>
      <c r="XCK298" s="99"/>
      <c r="XCL298" s="99"/>
      <c r="XCM298" s="99"/>
      <c r="XCN298" s="99"/>
      <c r="XCO298" s="99"/>
      <c r="XCP298" s="99"/>
      <c r="XCQ298" s="99"/>
      <c r="XCR298" s="99"/>
      <c r="XCS298" s="99"/>
      <c r="XCT298" s="99"/>
      <c r="XCU298" s="99"/>
      <c r="XCV298" s="99"/>
      <c r="XCW298" s="99"/>
      <c r="XCX298" s="99"/>
      <c r="XCY298" s="99"/>
      <c r="XCZ298" s="99"/>
      <c r="XDA298" s="99"/>
      <c r="XDB298" s="99"/>
      <c r="XDC298" s="99"/>
      <c r="XDD298" s="99"/>
      <c r="XDE298" s="99"/>
      <c r="XDF298" s="99"/>
      <c r="XDG298" s="99"/>
      <c r="XDH298" s="99"/>
      <c r="XDI298" s="99"/>
      <c r="XDJ298" s="99"/>
      <c r="XDK298" s="99"/>
      <c r="XDL298" s="99"/>
      <c r="XDM298" s="99"/>
      <c r="XDN298" s="99"/>
      <c r="XDO298" s="99"/>
      <c r="XDP298" s="99"/>
      <c r="XDQ298" s="99"/>
      <c r="XDR298" s="99"/>
      <c r="XDS298" s="99"/>
      <c r="XDT298" s="99"/>
      <c r="XDU298" s="99"/>
      <c r="XDV298" s="99"/>
      <c r="XDW298" s="99"/>
      <c r="XDX298" s="99"/>
      <c r="XDY298" s="99"/>
      <c r="XDZ298" s="99"/>
      <c r="XEA298" s="99"/>
      <c r="XEB298" s="99"/>
      <c r="XEC298" s="99"/>
      <c r="XED298" s="99"/>
      <c r="XEE298" s="99"/>
      <c r="XEF298" s="99"/>
      <c r="XEG298" s="99"/>
      <c r="XEH298" s="99"/>
      <c r="XEI298" s="99"/>
      <c r="XEJ298" s="99"/>
      <c r="XEK298" s="99"/>
      <c r="XEL298" s="99"/>
      <c r="XEM298" s="99"/>
      <c r="XEN298" s="99"/>
      <c r="XEO298" s="99"/>
      <c r="XEP298" s="99"/>
      <c r="XEQ298" s="99"/>
      <c r="XER298" s="99"/>
      <c r="XES298" s="99"/>
      <c r="XET298" s="99"/>
      <c r="XEU298" s="99"/>
      <c r="XEV298" s="99"/>
      <c r="XEW298" s="99"/>
      <c r="XEX298" s="99"/>
      <c r="XEY298" s="99"/>
      <c r="XEZ298" s="99"/>
      <c r="XFA298" s="86"/>
    </row>
    <row r="299" spans="1:16381" s="77" customFormat="1" ht="14.15" customHeight="1" x14ac:dyDescent="0.2">
      <c r="A299" s="171" t="s">
        <v>1516</v>
      </c>
      <c r="B299" s="172" t="s">
        <v>2726</v>
      </c>
      <c r="C299" s="258">
        <f t="shared" si="65"/>
        <v>21</v>
      </c>
      <c r="D299" s="263">
        <f t="shared" si="66"/>
        <v>21</v>
      </c>
      <c r="E299" s="125">
        <v>21</v>
      </c>
      <c r="F299" s="125"/>
      <c r="G299" s="125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5">
        <v>10</v>
      </c>
      <c r="AB299" s="125">
        <v>1</v>
      </c>
      <c r="AC299" s="125">
        <v>10</v>
      </c>
      <c r="AD299" s="125"/>
      <c r="AE299" s="125"/>
      <c r="AF299" s="125"/>
      <c r="AG299" s="125"/>
      <c r="AH299" s="125"/>
      <c r="AI299" s="125"/>
      <c r="AJ299" s="125"/>
      <c r="AK299" s="310">
        <v>740</v>
      </c>
      <c r="AL299" s="310">
        <f t="shared" ref="AL299:AL363" si="69">AK299*E299</f>
        <v>15540</v>
      </c>
      <c r="AM299" s="65" t="s">
        <v>654</v>
      </c>
      <c r="AN299" s="65"/>
      <c r="AO299" s="65"/>
      <c r="AP299" s="65"/>
      <c r="AQ299" s="65"/>
      <c r="AR299" s="65"/>
      <c r="AS299" s="76"/>
    </row>
    <row r="300" spans="1:16381" s="67" customFormat="1" ht="14.15" customHeight="1" x14ac:dyDescent="0.2">
      <c r="A300" s="171" t="s">
        <v>1930</v>
      </c>
      <c r="B300" s="172" t="s">
        <v>1104</v>
      </c>
      <c r="C300" s="258">
        <f t="shared" si="65"/>
        <v>0</v>
      </c>
      <c r="D300" s="263">
        <f t="shared" si="66"/>
        <v>0</v>
      </c>
      <c r="E300" s="125"/>
      <c r="F300" s="125"/>
      <c r="G300" s="125"/>
      <c r="H300" s="126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310">
        <v>2080</v>
      </c>
      <c r="AL300" s="310">
        <f t="shared" si="69"/>
        <v>0</v>
      </c>
      <c r="AM300" s="65" t="s">
        <v>654</v>
      </c>
      <c r="AN300" s="65"/>
      <c r="AO300" s="65"/>
      <c r="AP300" s="65"/>
      <c r="AQ300" s="65"/>
      <c r="AR300" s="65"/>
      <c r="AS300" s="66"/>
    </row>
    <row r="301" spans="1:16381" s="67" customFormat="1" ht="14.15" customHeight="1" x14ac:dyDescent="0.2">
      <c r="A301" s="171" t="s">
        <v>1931</v>
      </c>
      <c r="B301" s="172" t="s">
        <v>2727</v>
      </c>
      <c r="C301" s="258">
        <f t="shared" si="65"/>
        <v>462</v>
      </c>
      <c r="D301" s="263">
        <f t="shared" si="66"/>
        <v>462</v>
      </c>
      <c r="E301" s="125">
        <v>462</v>
      </c>
      <c r="F301" s="125"/>
      <c r="G301" s="125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5">
        <v>278</v>
      </c>
      <c r="AB301" s="125">
        <v>75</v>
      </c>
      <c r="AC301" s="125">
        <v>109</v>
      </c>
      <c r="AD301" s="125"/>
      <c r="AE301" s="125"/>
      <c r="AF301" s="125"/>
      <c r="AG301" s="125"/>
      <c r="AH301" s="125"/>
      <c r="AI301" s="125"/>
      <c r="AJ301" s="125"/>
      <c r="AK301" s="310">
        <v>3390</v>
      </c>
      <c r="AL301" s="310">
        <f t="shared" si="69"/>
        <v>1566180</v>
      </c>
      <c r="AM301" s="65" t="s">
        <v>654</v>
      </c>
      <c r="AN301" s="65"/>
      <c r="AO301" s="65"/>
      <c r="AP301" s="65"/>
      <c r="AQ301" s="65"/>
      <c r="AR301" s="65"/>
      <c r="AS301" s="66"/>
    </row>
    <row r="302" spans="1:16381" s="67" customFormat="1" ht="14.15" customHeight="1" x14ac:dyDescent="0.2">
      <c r="A302" s="171" t="s">
        <v>1932</v>
      </c>
      <c r="B302" s="172" t="s">
        <v>2891</v>
      </c>
      <c r="C302" s="258">
        <f t="shared" si="65"/>
        <v>90</v>
      </c>
      <c r="D302" s="263">
        <f t="shared" si="66"/>
        <v>90</v>
      </c>
      <c r="E302" s="125">
        <v>90</v>
      </c>
      <c r="F302" s="125"/>
      <c r="G302" s="125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/>
      <c r="Z302" s="126"/>
      <c r="AA302" s="125">
        <v>40</v>
      </c>
      <c r="AB302" s="125">
        <v>46</v>
      </c>
      <c r="AC302" s="125">
        <v>4</v>
      </c>
      <c r="AD302" s="125"/>
      <c r="AE302" s="125"/>
      <c r="AF302" s="125"/>
      <c r="AG302" s="125"/>
      <c r="AH302" s="125"/>
      <c r="AI302" s="125"/>
      <c r="AJ302" s="125"/>
      <c r="AK302" s="310">
        <v>1440</v>
      </c>
      <c r="AL302" s="310">
        <f t="shared" si="69"/>
        <v>129600</v>
      </c>
      <c r="AM302" s="65" t="s">
        <v>654</v>
      </c>
      <c r="AN302" s="65"/>
      <c r="AO302" s="65"/>
      <c r="AP302" s="65"/>
      <c r="AQ302" s="65"/>
      <c r="AR302" s="65"/>
      <c r="AS302" s="66"/>
    </row>
    <row r="303" spans="1:16381" s="67" customFormat="1" ht="14.15" customHeight="1" x14ac:dyDescent="0.2">
      <c r="A303" s="171" t="s">
        <v>1933</v>
      </c>
      <c r="B303" s="172" t="s">
        <v>2892</v>
      </c>
      <c r="C303" s="258">
        <f t="shared" si="65"/>
        <v>63</v>
      </c>
      <c r="D303" s="263">
        <f t="shared" si="66"/>
        <v>63</v>
      </c>
      <c r="E303" s="125">
        <v>63</v>
      </c>
      <c r="F303" s="125"/>
      <c r="G303" s="125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5">
        <v>16</v>
      </c>
      <c r="AB303" s="125">
        <v>19</v>
      </c>
      <c r="AC303" s="125">
        <v>28</v>
      </c>
      <c r="AD303" s="125"/>
      <c r="AE303" s="125"/>
      <c r="AF303" s="125"/>
      <c r="AG303" s="125"/>
      <c r="AH303" s="125"/>
      <c r="AI303" s="125"/>
      <c r="AJ303" s="125"/>
      <c r="AK303" s="310">
        <v>2120</v>
      </c>
      <c r="AL303" s="310">
        <f t="shared" si="69"/>
        <v>133560</v>
      </c>
      <c r="AM303" s="65" t="s">
        <v>654</v>
      </c>
      <c r="AN303" s="65"/>
      <c r="AO303" s="65"/>
      <c r="AP303" s="65"/>
      <c r="AQ303" s="65"/>
      <c r="AR303" s="65"/>
      <c r="AS303" s="66"/>
    </row>
    <row r="304" spans="1:16381" s="67" customFormat="1" ht="14.15" customHeight="1" x14ac:dyDescent="0.2">
      <c r="A304" s="171" t="s">
        <v>1934</v>
      </c>
      <c r="B304" s="172" t="s">
        <v>2893</v>
      </c>
      <c r="C304" s="258">
        <f t="shared" si="65"/>
        <v>0</v>
      </c>
      <c r="D304" s="263">
        <f t="shared" si="66"/>
        <v>0</v>
      </c>
      <c r="E304" s="125"/>
      <c r="F304" s="125"/>
      <c r="G304" s="125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310">
        <v>5020</v>
      </c>
      <c r="AL304" s="310">
        <f t="shared" si="69"/>
        <v>0</v>
      </c>
      <c r="AM304" s="65" t="s">
        <v>654</v>
      </c>
      <c r="AN304" s="65"/>
      <c r="AO304" s="65"/>
      <c r="AP304" s="65"/>
      <c r="AQ304" s="65"/>
      <c r="AR304" s="65"/>
      <c r="AS304" s="66"/>
    </row>
    <row r="305" spans="1:45" s="67" customFormat="1" ht="14.15" customHeight="1" x14ac:dyDescent="0.2">
      <c r="A305" s="171" t="s">
        <v>1935</v>
      </c>
      <c r="B305" s="172" t="s">
        <v>1105</v>
      </c>
      <c r="C305" s="258">
        <f t="shared" si="65"/>
        <v>226</v>
      </c>
      <c r="D305" s="263">
        <f t="shared" si="66"/>
        <v>226</v>
      </c>
      <c r="E305" s="125">
        <v>226</v>
      </c>
      <c r="F305" s="125"/>
      <c r="G305" s="125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5">
        <v>23</v>
      </c>
      <c r="AB305" s="125">
        <v>104</v>
      </c>
      <c r="AC305" s="125">
        <v>99</v>
      </c>
      <c r="AD305" s="125"/>
      <c r="AE305" s="125"/>
      <c r="AF305" s="125"/>
      <c r="AG305" s="125"/>
      <c r="AH305" s="125"/>
      <c r="AI305" s="125"/>
      <c r="AJ305" s="125"/>
      <c r="AK305" s="310">
        <v>1900</v>
      </c>
      <c r="AL305" s="310">
        <f t="shared" si="69"/>
        <v>429400</v>
      </c>
      <c r="AM305" s="65" t="s">
        <v>654</v>
      </c>
      <c r="AN305" s="65"/>
      <c r="AO305" s="65"/>
      <c r="AP305" s="65"/>
      <c r="AQ305" s="65"/>
      <c r="AR305" s="65"/>
      <c r="AS305" s="66"/>
    </row>
    <row r="306" spans="1:45" s="67" customFormat="1" ht="14.15" customHeight="1" x14ac:dyDescent="0.2">
      <c r="A306" s="171" t="s">
        <v>1936</v>
      </c>
      <c r="B306" s="172" t="s">
        <v>1106</v>
      </c>
      <c r="C306" s="258">
        <f t="shared" si="65"/>
        <v>0</v>
      </c>
      <c r="D306" s="263">
        <f t="shared" si="66"/>
        <v>0</v>
      </c>
      <c r="E306" s="125"/>
      <c r="F306" s="125"/>
      <c r="G306" s="125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310">
        <v>5860</v>
      </c>
      <c r="AL306" s="310">
        <f t="shared" si="69"/>
        <v>0</v>
      </c>
      <c r="AM306" s="65" t="s">
        <v>654</v>
      </c>
      <c r="AN306" s="65"/>
      <c r="AO306" s="65"/>
      <c r="AP306" s="65"/>
      <c r="AQ306" s="65"/>
      <c r="AR306" s="65"/>
      <c r="AS306" s="66"/>
    </row>
    <row r="307" spans="1:45" s="67" customFormat="1" ht="14.15" customHeight="1" x14ac:dyDescent="0.2">
      <c r="A307" s="171" t="s">
        <v>1937</v>
      </c>
      <c r="B307" s="172" t="s">
        <v>1107</v>
      </c>
      <c r="C307" s="258">
        <f t="shared" si="65"/>
        <v>0</v>
      </c>
      <c r="D307" s="263">
        <f t="shared" si="66"/>
        <v>0</v>
      </c>
      <c r="E307" s="125"/>
      <c r="F307" s="125"/>
      <c r="G307" s="125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310">
        <v>590</v>
      </c>
      <c r="AL307" s="310">
        <f t="shared" si="69"/>
        <v>0</v>
      </c>
      <c r="AM307" s="65" t="s">
        <v>654</v>
      </c>
      <c r="AN307" s="65"/>
      <c r="AO307" s="65"/>
      <c r="AP307" s="65"/>
      <c r="AQ307" s="65"/>
      <c r="AR307" s="65"/>
      <c r="AS307" s="66"/>
    </row>
    <row r="308" spans="1:45" s="67" customFormat="1" ht="14.15" customHeight="1" x14ac:dyDescent="0.2">
      <c r="A308" s="171" t="s">
        <v>1938</v>
      </c>
      <c r="B308" s="172" t="s">
        <v>1108</v>
      </c>
      <c r="C308" s="258">
        <f t="shared" si="65"/>
        <v>10</v>
      </c>
      <c r="D308" s="263">
        <f t="shared" si="66"/>
        <v>10</v>
      </c>
      <c r="E308" s="125">
        <v>10</v>
      </c>
      <c r="F308" s="125"/>
      <c r="G308" s="125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5">
        <v>3</v>
      </c>
      <c r="AB308" s="125">
        <v>6</v>
      </c>
      <c r="AC308" s="125">
        <v>1</v>
      </c>
      <c r="AD308" s="125"/>
      <c r="AE308" s="125"/>
      <c r="AF308" s="125"/>
      <c r="AG308" s="125"/>
      <c r="AH308" s="125"/>
      <c r="AI308" s="125"/>
      <c r="AJ308" s="125"/>
      <c r="AK308" s="310">
        <v>1190</v>
      </c>
      <c r="AL308" s="310">
        <f t="shared" si="69"/>
        <v>11900</v>
      </c>
      <c r="AM308" s="65" t="s">
        <v>654</v>
      </c>
      <c r="AN308" s="65"/>
      <c r="AO308" s="65"/>
      <c r="AP308" s="65"/>
      <c r="AQ308" s="65"/>
      <c r="AR308" s="65"/>
      <c r="AS308" s="66"/>
    </row>
    <row r="309" spans="1:45" s="67" customFormat="1" ht="14.15" customHeight="1" x14ac:dyDescent="0.2">
      <c r="A309" s="171" t="s">
        <v>1939</v>
      </c>
      <c r="B309" s="172" t="s">
        <v>1109</v>
      </c>
      <c r="C309" s="258">
        <f t="shared" si="65"/>
        <v>234</v>
      </c>
      <c r="D309" s="263">
        <f t="shared" si="66"/>
        <v>234</v>
      </c>
      <c r="E309" s="125">
        <v>234</v>
      </c>
      <c r="F309" s="125"/>
      <c r="G309" s="125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5">
        <v>52</v>
      </c>
      <c r="AB309" s="125">
        <v>40</v>
      </c>
      <c r="AC309" s="125">
        <v>142</v>
      </c>
      <c r="AD309" s="125"/>
      <c r="AE309" s="125"/>
      <c r="AF309" s="125"/>
      <c r="AG309" s="125"/>
      <c r="AH309" s="125"/>
      <c r="AI309" s="125"/>
      <c r="AJ309" s="125"/>
      <c r="AK309" s="310">
        <v>1320</v>
      </c>
      <c r="AL309" s="310">
        <f t="shared" si="69"/>
        <v>308880</v>
      </c>
      <c r="AM309" s="65" t="s">
        <v>654</v>
      </c>
      <c r="AN309" s="65"/>
      <c r="AO309" s="65"/>
      <c r="AP309" s="65"/>
      <c r="AQ309" s="65"/>
      <c r="AR309" s="65"/>
      <c r="AS309" s="66"/>
    </row>
    <row r="310" spans="1:45" s="67" customFormat="1" ht="14.15" customHeight="1" x14ac:dyDescent="0.2">
      <c r="A310" s="171" t="s">
        <v>1940</v>
      </c>
      <c r="B310" s="172" t="s">
        <v>2894</v>
      </c>
      <c r="C310" s="258">
        <f t="shared" si="65"/>
        <v>249</v>
      </c>
      <c r="D310" s="263">
        <f t="shared" si="66"/>
        <v>249</v>
      </c>
      <c r="E310" s="125">
        <v>249</v>
      </c>
      <c r="F310" s="125"/>
      <c r="G310" s="125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5">
        <v>49</v>
      </c>
      <c r="AB310" s="125">
        <v>123</v>
      </c>
      <c r="AC310" s="125">
        <v>77</v>
      </c>
      <c r="AD310" s="125"/>
      <c r="AE310" s="125"/>
      <c r="AF310" s="125"/>
      <c r="AG310" s="125"/>
      <c r="AH310" s="125"/>
      <c r="AI310" s="125"/>
      <c r="AJ310" s="125"/>
      <c r="AK310" s="310">
        <v>1040</v>
      </c>
      <c r="AL310" s="310">
        <f t="shared" si="69"/>
        <v>258960</v>
      </c>
      <c r="AM310" s="65" t="s">
        <v>654</v>
      </c>
      <c r="AN310" s="65"/>
      <c r="AO310" s="65"/>
      <c r="AP310" s="65"/>
      <c r="AQ310" s="65"/>
      <c r="AR310" s="65"/>
      <c r="AS310" s="66"/>
    </row>
    <row r="311" spans="1:45" s="67" customFormat="1" ht="14.15" customHeight="1" x14ac:dyDescent="0.2">
      <c r="A311" s="171" t="s">
        <v>1941</v>
      </c>
      <c r="B311" s="172" t="s">
        <v>995</v>
      </c>
      <c r="C311" s="258">
        <f t="shared" si="65"/>
        <v>0</v>
      </c>
      <c r="D311" s="263">
        <f t="shared" si="66"/>
        <v>0</v>
      </c>
      <c r="E311" s="125"/>
      <c r="F311" s="125"/>
      <c r="G311" s="125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310">
        <v>1900</v>
      </c>
      <c r="AL311" s="310">
        <f t="shared" si="69"/>
        <v>0</v>
      </c>
      <c r="AM311" s="65" t="s">
        <v>654</v>
      </c>
      <c r="AN311" s="65"/>
      <c r="AO311" s="65"/>
      <c r="AP311" s="65"/>
      <c r="AQ311" s="65"/>
      <c r="AR311" s="65"/>
      <c r="AS311" s="66"/>
    </row>
    <row r="312" spans="1:45" s="67" customFormat="1" ht="14.15" customHeight="1" x14ac:dyDescent="0.2">
      <c r="A312" s="171" t="s">
        <v>1942</v>
      </c>
      <c r="B312" s="172" t="s">
        <v>3504</v>
      </c>
      <c r="C312" s="258">
        <f t="shared" si="65"/>
        <v>0</v>
      </c>
      <c r="D312" s="263">
        <f t="shared" si="66"/>
        <v>0</v>
      </c>
      <c r="E312" s="125"/>
      <c r="F312" s="125"/>
      <c r="G312" s="125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310">
        <v>4280</v>
      </c>
      <c r="AL312" s="310">
        <f t="shared" si="69"/>
        <v>0</v>
      </c>
      <c r="AM312" s="65" t="s">
        <v>654</v>
      </c>
      <c r="AN312" s="65"/>
      <c r="AO312" s="65"/>
      <c r="AP312" s="65"/>
      <c r="AQ312" s="65"/>
      <c r="AR312" s="65"/>
      <c r="AS312" s="66"/>
    </row>
    <row r="313" spans="1:45" s="67" customFormat="1" ht="14.15" customHeight="1" x14ac:dyDescent="0.2">
      <c r="A313" s="171" t="s">
        <v>1943</v>
      </c>
      <c r="B313" s="172" t="s">
        <v>810</v>
      </c>
      <c r="C313" s="258">
        <f t="shared" si="65"/>
        <v>1</v>
      </c>
      <c r="D313" s="263">
        <f t="shared" si="66"/>
        <v>1</v>
      </c>
      <c r="E313" s="125">
        <v>1</v>
      </c>
      <c r="F313" s="125"/>
      <c r="G313" s="125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5">
        <v>1</v>
      </c>
      <c r="AB313" s="125"/>
      <c r="AC313" s="125"/>
      <c r="AD313" s="125"/>
      <c r="AE313" s="125"/>
      <c r="AF313" s="125"/>
      <c r="AG313" s="125"/>
      <c r="AH313" s="125">
        <v>1</v>
      </c>
      <c r="AI313" s="125"/>
      <c r="AJ313" s="125"/>
      <c r="AK313" s="310">
        <v>2920</v>
      </c>
      <c r="AL313" s="310">
        <f t="shared" si="69"/>
        <v>2920</v>
      </c>
      <c r="AM313" s="65" t="s">
        <v>654</v>
      </c>
      <c r="AN313" s="65"/>
      <c r="AO313" s="65"/>
      <c r="AP313" s="65"/>
      <c r="AQ313" s="65"/>
      <c r="AR313" s="65"/>
      <c r="AS313" s="66"/>
    </row>
    <row r="314" spans="1:45" s="67" customFormat="1" ht="14.15" customHeight="1" x14ac:dyDescent="0.2">
      <c r="A314" s="171" t="s">
        <v>1944</v>
      </c>
      <c r="B314" s="172" t="s">
        <v>2728</v>
      </c>
      <c r="C314" s="258">
        <f t="shared" si="65"/>
        <v>0</v>
      </c>
      <c r="D314" s="263">
        <f t="shared" si="66"/>
        <v>0</v>
      </c>
      <c r="E314" s="125"/>
      <c r="F314" s="125"/>
      <c r="G314" s="125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310">
        <v>1390</v>
      </c>
      <c r="AL314" s="310">
        <f t="shared" si="69"/>
        <v>0</v>
      </c>
      <c r="AM314" s="65" t="s">
        <v>654</v>
      </c>
      <c r="AN314" s="65"/>
      <c r="AO314" s="65"/>
      <c r="AP314" s="65"/>
      <c r="AQ314" s="65"/>
      <c r="AR314" s="65"/>
      <c r="AS314" s="66"/>
    </row>
    <row r="315" spans="1:45" s="67" customFormat="1" ht="14.15" customHeight="1" x14ac:dyDescent="0.2">
      <c r="A315" s="171" t="s">
        <v>1945</v>
      </c>
      <c r="B315" s="172" t="s">
        <v>811</v>
      </c>
      <c r="C315" s="258">
        <f t="shared" si="65"/>
        <v>15</v>
      </c>
      <c r="D315" s="263">
        <f t="shared" si="66"/>
        <v>15</v>
      </c>
      <c r="E315" s="125">
        <v>15</v>
      </c>
      <c r="F315" s="125"/>
      <c r="G315" s="125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5">
        <v>3</v>
      </c>
      <c r="AB315" s="125">
        <v>10</v>
      </c>
      <c r="AC315" s="125">
        <v>2</v>
      </c>
      <c r="AD315" s="125"/>
      <c r="AE315" s="125"/>
      <c r="AF315" s="125"/>
      <c r="AG315" s="125"/>
      <c r="AH315" s="125"/>
      <c r="AI315" s="125"/>
      <c r="AJ315" s="125"/>
      <c r="AK315" s="310">
        <v>1240</v>
      </c>
      <c r="AL315" s="310">
        <f t="shared" si="69"/>
        <v>18600</v>
      </c>
      <c r="AM315" s="65" t="s">
        <v>654</v>
      </c>
      <c r="AN315" s="65"/>
      <c r="AO315" s="65"/>
      <c r="AP315" s="65"/>
      <c r="AQ315" s="65"/>
      <c r="AR315" s="65"/>
      <c r="AS315" s="66"/>
    </row>
    <row r="316" spans="1:45" s="67" customFormat="1" ht="14.15" customHeight="1" x14ac:dyDescent="0.2">
      <c r="A316" s="171" t="s">
        <v>1946</v>
      </c>
      <c r="B316" s="172" t="s">
        <v>812</v>
      </c>
      <c r="C316" s="258">
        <f t="shared" si="65"/>
        <v>4</v>
      </c>
      <c r="D316" s="263">
        <f t="shared" si="66"/>
        <v>4</v>
      </c>
      <c r="E316" s="125">
        <v>4</v>
      </c>
      <c r="F316" s="125"/>
      <c r="G316" s="125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5">
        <v>1</v>
      </c>
      <c r="AB316" s="125">
        <v>3</v>
      </c>
      <c r="AC316" s="125"/>
      <c r="AD316" s="125"/>
      <c r="AE316" s="125"/>
      <c r="AF316" s="125"/>
      <c r="AG316" s="125"/>
      <c r="AH316" s="125"/>
      <c r="AI316" s="125"/>
      <c r="AJ316" s="125"/>
      <c r="AK316" s="310">
        <v>1840</v>
      </c>
      <c r="AL316" s="310">
        <f t="shared" si="69"/>
        <v>7360</v>
      </c>
      <c r="AM316" s="65" t="s">
        <v>654</v>
      </c>
      <c r="AN316" s="65"/>
      <c r="AO316" s="65"/>
      <c r="AP316" s="65"/>
      <c r="AQ316" s="65"/>
      <c r="AR316" s="65"/>
      <c r="AS316" s="66"/>
    </row>
    <row r="317" spans="1:45" s="67" customFormat="1" ht="14.15" customHeight="1" x14ac:dyDescent="0.2">
      <c r="A317" s="171" t="s">
        <v>1947</v>
      </c>
      <c r="B317" s="172" t="s">
        <v>2729</v>
      </c>
      <c r="C317" s="258">
        <f t="shared" si="65"/>
        <v>0</v>
      </c>
      <c r="D317" s="263">
        <f t="shared" si="66"/>
        <v>0</v>
      </c>
      <c r="E317" s="125"/>
      <c r="F317" s="125"/>
      <c r="G317" s="125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310">
        <v>2670</v>
      </c>
      <c r="AL317" s="310">
        <f t="shared" si="69"/>
        <v>0</v>
      </c>
      <c r="AM317" s="65" t="s">
        <v>654</v>
      </c>
      <c r="AN317" s="65"/>
      <c r="AO317" s="65"/>
      <c r="AP317" s="65"/>
      <c r="AQ317" s="65"/>
      <c r="AR317" s="65"/>
      <c r="AS317" s="66"/>
    </row>
    <row r="318" spans="1:45" s="67" customFormat="1" ht="14.15" customHeight="1" x14ac:dyDescent="0.2">
      <c r="A318" s="171" t="s">
        <v>1948</v>
      </c>
      <c r="B318" s="172" t="s">
        <v>2895</v>
      </c>
      <c r="C318" s="258">
        <f t="shared" si="65"/>
        <v>1462</v>
      </c>
      <c r="D318" s="263">
        <f t="shared" si="66"/>
        <v>1462</v>
      </c>
      <c r="E318" s="125">
        <v>1462</v>
      </c>
      <c r="F318" s="125"/>
      <c r="G318" s="125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5">
        <v>445</v>
      </c>
      <c r="AB318" s="125">
        <v>345</v>
      </c>
      <c r="AC318" s="125">
        <v>672</v>
      </c>
      <c r="AD318" s="125"/>
      <c r="AE318" s="125"/>
      <c r="AF318" s="125"/>
      <c r="AG318" s="125"/>
      <c r="AH318" s="125"/>
      <c r="AI318" s="125"/>
      <c r="AJ318" s="125"/>
      <c r="AK318" s="310">
        <v>1210</v>
      </c>
      <c r="AL318" s="310">
        <f t="shared" si="69"/>
        <v>1769020</v>
      </c>
      <c r="AM318" s="65" t="s">
        <v>654</v>
      </c>
      <c r="AN318" s="65"/>
      <c r="AO318" s="65"/>
      <c r="AP318" s="65"/>
      <c r="AQ318" s="65"/>
      <c r="AR318" s="65"/>
      <c r="AS318" s="66"/>
    </row>
    <row r="319" spans="1:45" s="67" customFormat="1" ht="14.15" customHeight="1" x14ac:dyDescent="0.2">
      <c r="A319" s="171" t="s">
        <v>1949</v>
      </c>
      <c r="B319" s="172" t="s">
        <v>2730</v>
      </c>
      <c r="C319" s="258">
        <f t="shared" si="65"/>
        <v>0</v>
      </c>
      <c r="D319" s="263">
        <f t="shared" si="66"/>
        <v>0</v>
      </c>
      <c r="E319" s="125"/>
      <c r="F319" s="125"/>
      <c r="G319" s="125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310">
        <v>2670</v>
      </c>
      <c r="AL319" s="310">
        <f t="shared" si="69"/>
        <v>0</v>
      </c>
      <c r="AM319" s="65" t="s">
        <v>654</v>
      </c>
      <c r="AN319" s="65"/>
      <c r="AO319" s="65"/>
      <c r="AP319" s="65"/>
      <c r="AQ319" s="65"/>
      <c r="AR319" s="65"/>
      <c r="AS319" s="66"/>
    </row>
    <row r="320" spans="1:45" s="67" customFormat="1" ht="14.15" customHeight="1" x14ac:dyDescent="0.2">
      <c r="A320" s="171" t="s">
        <v>1950</v>
      </c>
      <c r="B320" s="172" t="s">
        <v>3505</v>
      </c>
      <c r="C320" s="258">
        <f t="shared" si="65"/>
        <v>60</v>
      </c>
      <c r="D320" s="263">
        <f t="shared" si="66"/>
        <v>60</v>
      </c>
      <c r="E320" s="125">
        <v>60</v>
      </c>
      <c r="F320" s="125"/>
      <c r="G320" s="125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5">
        <v>10</v>
      </c>
      <c r="AB320" s="125">
        <v>22</v>
      </c>
      <c r="AC320" s="125">
        <v>28</v>
      </c>
      <c r="AD320" s="125"/>
      <c r="AE320" s="125"/>
      <c r="AF320" s="125"/>
      <c r="AG320" s="125"/>
      <c r="AH320" s="125">
        <v>60</v>
      </c>
      <c r="AI320" s="125"/>
      <c r="AJ320" s="125"/>
      <c r="AK320" s="310">
        <v>4280</v>
      </c>
      <c r="AL320" s="310">
        <f t="shared" si="69"/>
        <v>256800</v>
      </c>
      <c r="AM320" s="65" t="s">
        <v>654</v>
      </c>
      <c r="AN320" s="65"/>
      <c r="AO320" s="65"/>
      <c r="AP320" s="65"/>
      <c r="AQ320" s="65"/>
      <c r="AR320" s="65"/>
      <c r="AS320" s="66"/>
    </row>
    <row r="321" spans="1:45" s="67" customFormat="1" ht="14.15" customHeight="1" x14ac:dyDescent="0.2">
      <c r="A321" s="171" t="s">
        <v>1951</v>
      </c>
      <c r="B321" s="172" t="s">
        <v>197</v>
      </c>
      <c r="C321" s="258">
        <f t="shared" si="65"/>
        <v>94</v>
      </c>
      <c r="D321" s="263">
        <f t="shared" si="66"/>
        <v>94</v>
      </c>
      <c r="E321" s="125">
        <v>94</v>
      </c>
      <c r="F321" s="125"/>
      <c r="G321" s="125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5">
        <v>12</v>
      </c>
      <c r="AB321" s="125">
        <v>51</v>
      </c>
      <c r="AC321" s="125">
        <v>31</v>
      </c>
      <c r="AD321" s="125"/>
      <c r="AE321" s="125"/>
      <c r="AF321" s="125"/>
      <c r="AG321" s="125"/>
      <c r="AH321" s="125">
        <v>94</v>
      </c>
      <c r="AI321" s="125"/>
      <c r="AJ321" s="125"/>
      <c r="AK321" s="310">
        <v>3270</v>
      </c>
      <c r="AL321" s="310">
        <f t="shared" si="69"/>
        <v>307380</v>
      </c>
      <c r="AM321" s="65" t="s">
        <v>654</v>
      </c>
      <c r="AN321" s="65"/>
      <c r="AO321" s="65"/>
      <c r="AP321" s="65"/>
      <c r="AQ321" s="65"/>
      <c r="AR321" s="65"/>
      <c r="AS321" s="66"/>
    </row>
    <row r="322" spans="1:45" s="67" customFormat="1" ht="14.15" customHeight="1" x14ac:dyDescent="0.2">
      <c r="A322" s="171" t="s">
        <v>1952</v>
      </c>
      <c r="B322" s="172" t="s">
        <v>1861</v>
      </c>
      <c r="C322" s="258">
        <f t="shared" si="65"/>
        <v>28</v>
      </c>
      <c r="D322" s="263">
        <f t="shared" si="66"/>
        <v>28</v>
      </c>
      <c r="E322" s="125">
        <v>28</v>
      </c>
      <c r="F322" s="125"/>
      <c r="G322" s="125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5">
        <v>13</v>
      </c>
      <c r="AB322" s="125"/>
      <c r="AC322" s="125">
        <v>15</v>
      </c>
      <c r="AD322" s="125"/>
      <c r="AE322" s="125"/>
      <c r="AF322" s="125"/>
      <c r="AG322" s="125"/>
      <c r="AH322" s="125">
        <v>28</v>
      </c>
      <c r="AI322" s="125"/>
      <c r="AJ322" s="125"/>
      <c r="AK322" s="310">
        <v>8920</v>
      </c>
      <c r="AL322" s="310">
        <f t="shared" si="69"/>
        <v>249760</v>
      </c>
      <c r="AM322" s="65" t="s">
        <v>654</v>
      </c>
      <c r="AN322" s="65"/>
      <c r="AO322" s="65"/>
      <c r="AP322" s="65"/>
      <c r="AQ322" s="65"/>
      <c r="AR322" s="65"/>
      <c r="AS322" s="66"/>
    </row>
    <row r="323" spans="1:45" s="67" customFormat="1" ht="14.15" customHeight="1" x14ac:dyDescent="0.2">
      <c r="A323" s="171" t="s">
        <v>1953</v>
      </c>
      <c r="B323" s="172" t="s">
        <v>198</v>
      </c>
      <c r="C323" s="258">
        <f t="shared" si="65"/>
        <v>74</v>
      </c>
      <c r="D323" s="263">
        <f t="shared" si="66"/>
        <v>74</v>
      </c>
      <c r="E323" s="125">
        <v>74</v>
      </c>
      <c r="F323" s="125"/>
      <c r="G323" s="125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5">
        <v>36</v>
      </c>
      <c r="AB323" s="125">
        <v>21</v>
      </c>
      <c r="AC323" s="125">
        <v>17</v>
      </c>
      <c r="AD323" s="125"/>
      <c r="AE323" s="125"/>
      <c r="AF323" s="125"/>
      <c r="AG323" s="125"/>
      <c r="AH323" s="125"/>
      <c r="AI323" s="125"/>
      <c r="AJ323" s="125"/>
      <c r="AK323" s="310">
        <v>1950</v>
      </c>
      <c r="AL323" s="310">
        <f t="shared" si="69"/>
        <v>144300</v>
      </c>
      <c r="AM323" s="65" t="s">
        <v>654</v>
      </c>
      <c r="AN323" s="65"/>
      <c r="AO323" s="65"/>
      <c r="AP323" s="65"/>
      <c r="AQ323" s="65"/>
      <c r="AR323" s="65"/>
      <c r="AS323" s="66"/>
    </row>
    <row r="324" spans="1:45" s="67" customFormat="1" ht="14.15" customHeight="1" x14ac:dyDescent="0.2">
      <c r="A324" s="171" t="s">
        <v>1954</v>
      </c>
      <c r="B324" s="172" t="s">
        <v>549</v>
      </c>
      <c r="C324" s="258">
        <f t="shared" si="65"/>
        <v>0</v>
      </c>
      <c r="D324" s="263">
        <f t="shared" si="66"/>
        <v>0</v>
      </c>
      <c r="E324" s="125"/>
      <c r="F324" s="125"/>
      <c r="G324" s="125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310">
        <v>5320</v>
      </c>
      <c r="AL324" s="310">
        <f t="shared" si="69"/>
        <v>0</v>
      </c>
      <c r="AM324" s="65" t="s">
        <v>654</v>
      </c>
      <c r="AN324" s="65"/>
      <c r="AO324" s="65"/>
      <c r="AP324" s="65"/>
      <c r="AQ324" s="65"/>
      <c r="AR324" s="65"/>
      <c r="AS324" s="66"/>
    </row>
    <row r="325" spans="1:45" s="67" customFormat="1" ht="14.15" customHeight="1" x14ac:dyDescent="0.2">
      <c r="A325" s="171" t="s">
        <v>1955</v>
      </c>
      <c r="B325" s="172" t="s">
        <v>667</v>
      </c>
      <c r="C325" s="258">
        <f t="shared" si="65"/>
        <v>5181</v>
      </c>
      <c r="D325" s="263">
        <f t="shared" si="66"/>
        <v>5181</v>
      </c>
      <c r="E325" s="125">
        <v>5181</v>
      </c>
      <c r="F325" s="125"/>
      <c r="G325" s="125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5">
        <v>2574</v>
      </c>
      <c r="AB325" s="125">
        <v>666</v>
      </c>
      <c r="AC325" s="125">
        <v>1941</v>
      </c>
      <c r="AD325" s="125"/>
      <c r="AE325" s="125"/>
      <c r="AF325" s="125"/>
      <c r="AG325" s="125"/>
      <c r="AH325" s="125"/>
      <c r="AI325" s="125"/>
      <c r="AJ325" s="125"/>
      <c r="AK325" s="310">
        <v>1120</v>
      </c>
      <c r="AL325" s="310">
        <f t="shared" si="69"/>
        <v>5802720</v>
      </c>
      <c r="AM325" s="65" t="s">
        <v>654</v>
      </c>
      <c r="AN325" s="65"/>
      <c r="AO325" s="65"/>
      <c r="AP325" s="65"/>
      <c r="AQ325" s="65"/>
      <c r="AR325" s="65"/>
      <c r="AS325" s="66"/>
    </row>
    <row r="326" spans="1:45" s="67" customFormat="1" ht="14.15" customHeight="1" x14ac:dyDescent="0.2">
      <c r="A326" s="171" t="s">
        <v>1956</v>
      </c>
      <c r="B326" s="172" t="s">
        <v>668</v>
      </c>
      <c r="C326" s="258">
        <f t="shared" si="65"/>
        <v>0</v>
      </c>
      <c r="D326" s="263">
        <f t="shared" si="66"/>
        <v>0</v>
      </c>
      <c r="E326" s="125"/>
      <c r="F326" s="125"/>
      <c r="G326" s="125"/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310">
        <v>5320</v>
      </c>
      <c r="AL326" s="310">
        <f t="shared" si="69"/>
        <v>0</v>
      </c>
      <c r="AM326" s="65" t="s">
        <v>654</v>
      </c>
      <c r="AN326" s="65"/>
      <c r="AO326" s="65"/>
      <c r="AP326" s="65"/>
      <c r="AQ326" s="65"/>
      <c r="AR326" s="65"/>
      <c r="AS326" s="66"/>
    </row>
    <row r="327" spans="1:45" s="67" customFormat="1" ht="23.25" customHeight="1" x14ac:dyDescent="0.2">
      <c r="A327" s="171" t="s">
        <v>1957</v>
      </c>
      <c r="B327" s="172" t="s">
        <v>2731</v>
      </c>
      <c r="C327" s="258">
        <f t="shared" si="65"/>
        <v>313</v>
      </c>
      <c r="D327" s="263">
        <f t="shared" si="66"/>
        <v>313</v>
      </c>
      <c r="E327" s="125">
        <v>313</v>
      </c>
      <c r="F327" s="125"/>
      <c r="G327" s="125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5">
        <v>39</v>
      </c>
      <c r="AB327" s="125">
        <v>265</v>
      </c>
      <c r="AC327" s="125">
        <v>9</v>
      </c>
      <c r="AD327" s="125"/>
      <c r="AE327" s="125"/>
      <c r="AF327" s="125"/>
      <c r="AG327" s="125"/>
      <c r="AH327" s="125"/>
      <c r="AI327" s="125"/>
      <c r="AJ327" s="125"/>
      <c r="AK327" s="310">
        <v>5660</v>
      </c>
      <c r="AL327" s="310">
        <f t="shared" si="69"/>
        <v>1771580</v>
      </c>
      <c r="AM327" s="65" t="s">
        <v>654</v>
      </c>
      <c r="AN327" s="65"/>
      <c r="AO327" s="65"/>
      <c r="AP327" s="65"/>
      <c r="AQ327" s="65"/>
      <c r="AR327" s="65"/>
      <c r="AS327" s="66"/>
    </row>
    <row r="328" spans="1:45" s="67" customFormat="1" ht="33" customHeight="1" x14ac:dyDescent="0.2">
      <c r="A328" s="171" t="s">
        <v>1958</v>
      </c>
      <c r="B328" s="172" t="s">
        <v>550</v>
      </c>
      <c r="C328" s="258">
        <f t="shared" si="65"/>
        <v>184</v>
      </c>
      <c r="D328" s="263">
        <f t="shared" si="66"/>
        <v>184</v>
      </c>
      <c r="E328" s="125">
        <v>184</v>
      </c>
      <c r="F328" s="125"/>
      <c r="G328" s="125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5">
        <v>155</v>
      </c>
      <c r="AB328" s="125">
        <v>23</v>
      </c>
      <c r="AC328" s="125">
        <v>6</v>
      </c>
      <c r="AD328" s="125"/>
      <c r="AE328" s="125"/>
      <c r="AF328" s="125"/>
      <c r="AG328" s="125"/>
      <c r="AH328" s="125">
        <v>38</v>
      </c>
      <c r="AI328" s="125">
        <v>5</v>
      </c>
      <c r="AJ328" s="125"/>
      <c r="AK328" s="310">
        <v>5090</v>
      </c>
      <c r="AL328" s="310">
        <f t="shared" si="69"/>
        <v>936560</v>
      </c>
      <c r="AM328" s="65" t="s">
        <v>654</v>
      </c>
      <c r="AN328" s="65"/>
      <c r="AO328" s="65"/>
      <c r="AP328" s="65"/>
      <c r="AQ328" s="65"/>
      <c r="AR328" s="65"/>
      <c r="AS328" s="66"/>
    </row>
    <row r="329" spans="1:45" s="67" customFormat="1" ht="14.15" customHeight="1" x14ac:dyDescent="0.2">
      <c r="A329" s="171" t="s">
        <v>1959</v>
      </c>
      <c r="B329" s="172" t="s">
        <v>669</v>
      </c>
      <c r="C329" s="258">
        <f t="shared" si="65"/>
        <v>0</v>
      </c>
      <c r="D329" s="263">
        <f t="shared" si="66"/>
        <v>0</v>
      </c>
      <c r="E329" s="125"/>
      <c r="F329" s="125"/>
      <c r="G329" s="125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310">
        <v>1900</v>
      </c>
      <c r="AL329" s="310">
        <f t="shared" si="69"/>
        <v>0</v>
      </c>
      <c r="AM329" s="65" t="s">
        <v>654</v>
      </c>
      <c r="AN329" s="65"/>
      <c r="AO329" s="65"/>
      <c r="AP329" s="65"/>
      <c r="AQ329" s="65"/>
      <c r="AR329" s="65"/>
      <c r="AS329" s="66"/>
    </row>
    <row r="330" spans="1:45" s="67" customFormat="1" ht="14.15" customHeight="1" x14ac:dyDescent="0.2">
      <c r="A330" s="171" t="s">
        <v>1960</v>
      </c>
      <c r="B330" s="172" t="s">
        <v>551</v>
      </c>
      <c r="C330" s="258">
        <f t="shared" si="65"/>
        <v>0</v>
      </c>
      <c r="D330" s="263">
        <f t="shared" si="66"/>
        <v>0</v>
      </c>
      <c r="E330" s="125"/>
      <c r="F330" s="125"/>
      <c r="G330" s="125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310">
        <v>5170</v>
      </c>
      <c r="AL330" s="310">
        <f t="shared" si="69"/>
        <v>0</v>
      </c>
      <c r="AM330" s="65" t="s">
        <v>654</v>
      </c>
      <c r="AN330" s="65"/>
      <c r="AO330" s="65"/>
      <c r="AP330" s="65"/>
      <c r="AQ330" s="65"/>
      <c r="AR330" s="65"/>
      <c r="AS330" s="66"/>
    </row>
    <row r="331" spans="1:45" s="67" customFormat="1" ht="14.15" customHeight="1" x14ac:dyDescent="0.2">
      <c r="A331" s="171" t="s">
        <v>1961</v>
      </c>
      <c r="B331" s="172" t="s">
        <v>697</v>
      </c>
      <c r="C331" s="258">
        <f t="shared" si="65"/>
        <v>197</v>
      </c>
      <c r="D331" s="263">
        <f t="shared" si="66"/>
        <v>197</v>
      </c>
      <c r="E331" s="125">
        <v>197</v>
      </c>
      <c r="F331" s="125"/>
      <c r="G331" s="125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5">
        <v>10</v>
      </c>
      <c r="AB331" s="125">
        <v>77</v>
      </c>
      <c r="AC331" s="125">
        <v>110</v>
      </c>
      <c r="AD331" s="125"/>
      <c r="AE331" s="125"/>
      <c r="AF331" s="125"/>
      <c r="AG331" s="125"/>
      <c r="AH331" s="125"/>
      <c r="AI331" s="125"/>
      <c r="AJ331" s="125"/>
      <c r="AK331" s="310">
        <v>1220</v>
      </c>
      <c r="AL331" s="310">
        <f t="shared" si="69"/>
        <v>240340</v>
      </c>
      <c r="AM331" s="65" t="s">
        <v>654</v>
      </c>
      <c r="AN331" s="65"/>
      <c r="AO331" s="65"/>
      <c r="AP331" s="65"/>
      <c r="AQ331" s="65"/>
      <c r="AR331" s="65"/>
      <c r="AS331" s="66"/>
    </row>
    <row r="332" spans="1:45" s="67" customFormat="1" ht="14.15" customHeight="1" x14ac:dyDescent="0.2">
      <c r="A332" s="171" t="s">
        <v>1962</v>
      </c>
      <c r="B332" s="172" t="s">
        <v>2896</v>
      </c>
      <c r="C332" s="258">
        <f t="shared" si="65"/>
        <v>657</v>
      </c>
      <c r="D332" s="263">
        <f t="shared" si="66"/>
        <v>657</v>
      </c>
      <c r="E332" s="125">
        <v>657</v>
      </c>
      <c r="F332" s="125"/>
      <c r="G332" s="125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5">
        <v>411</v>
      </c>
      <c r="AB332" s="125">
        <v>142</v>
      </c>
      <c r="AC332" s="125">
        <v>104</v>
      </c>
      <c r="AD332" s="125"/>
      <c r="AE332" s="125"/>
      <c r="AF332" s="125"/>
      <c r="AG332" s="125"/>
      <c r="AH332" s="125"/>
      <c r="AI332" s="125"/>
      <c r="AJ332" s="125"/>
      <c r="AK332" s="310">
        <v>1570</v>
      </c>
      <c r="AL332" s="310">
        <f t="shared" si="69"/>
        <v>1031490</v>
      </c>
      <c r="AM332" s="65" t="s">
        <v>654</v>
      </c>
      <c r="AN332" s="65"/>
      <c r="AO332" s="65"/>
      <c r="AP332" s="65"/>
      <c r="AQ332" s="65"/>
      <c r="AR332" s="65"/>
      <c r="AS332" s="66"/>
    </row>
    <row r="333" spans="1:45" s="67" customFormat="1" ht="14.15" customHeight="1" x14ac:dyDescent="0.2">
      <c r="A333" s="171" t="s">
        <v>1963</v>
      </c>
      <c r="B333" s="172" t="s">
        <v>698</v>
      </c>
      <c r="C333" s="258">
        <f t="shared" si="65"/>
        <v>0</v>
      </c>
      <c r="D333" s="263">
        <f t="shared" si="66"/>
        <v>0</v>
      </c>
      <c r="E333" s="125"/>
      <c r="F333" s="125"/>
      <c r="G333" s="125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310">
        <v>590</v>
      </c>
      <c r="AL333" s="310">
        <f t="shared" si="69"/>
        <v>0</v>
      </c>
      <c r="AM333" s="65" t="s">
        <v>654</v>
      </c>
      <c r="AN333" s="65"/>
      <c r="AO333" s="65"/>
      <c r="AP333" s="65"/>
      <c r="AQ333" s="65"/>
      <c r="AR333" s="65"/>
      <c r="AS333" s="66"/>
    </row>
    <row r="334" spans="1:45" s="67" customFormat="1" ht="14.15" customHeight="1" x14ac:dyDescent="0.2">
      <c r="A334" s="171" t="s">
        <v>1964</v>
      </c>
      <c r="B334" s="172" t="s">
        <v>203</v>
      </c>
      <c r="C334" s="258">
        <f t="shared" si="65"/>
        <v>161</v>
      </c>
      <c r="D334" s="263">
        <f t="shared" si="66"/>
        <v>161</v>
      </c>
      <c r="E334" s="125">
        <v>161</v>
      </c>
      <c r="F334" s="125"/>
      <c r="G334" s="125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5">
        <v>74</v>
      </c>
      <c r="AB334" s="125">
        <v>68</v>
      </c>
      <c r="AC334" s="125">
        <v>19</v>
      </c>
      <c r="AD334" s="125"/>
      <c r="AE334" s="125"/>
      <c r="AF334" s="125"/>
      <c r="AG334" s="125"/>
      <c r="AH334" s="125"/>
      <c r="AI334" s="125"/>
      <c r="AJ334" s="125"/>
      <c r="AK334" s="310">
        <v>2020</v>
      </c>
      <c r="AL334" s="310">
        <f t="shared" si="69"/>
        <v>325220</v>
      </c>
      <c r="AM334" s="65" t="s">
        <v>654</v>
      </c>
      <c r="AN334" s="65"/>
      <c r="AO334" s="65"/>
      <c r="AP334" s="65"/>
      <c r="AQ334" s="65"/>
      <c r="AR334" s="65"/>
      <c r="AS334" s="66"/>
    </row>
    <row r="335" spans="1:45" s="67" customFormat="1" ht="20" x14ac:dyDescent="0.2">
      <c r="A335" s="171" t="s">
        <v>1965</v>
      </c>
      <c r="B335" s="172" t="s">
        <v>1002</v>
      </c>
      <c r="C335" s="258">
        <f t="shared" si="65"/>
        <v>1729</v>
      </c>
      <c r="D335" s="263">
        <f t="shared" si="66"/>
        <v>1729</v>
      </c>
      <c r="E335" s="125">
        <v>1729</v>
      </c>
      <c r="F335" s="125"/>
      <c r="G335" s="125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5">
        <v>924</v>
      </c>
      <c r="AB335" s="125">
        <v>149</v>
      </c>
      <c r="AC335" s="125">
        <v>656</v>
      </c>
      <c r="AD335" s="125"/>
      <c r="AE335" s="125"/>
      <c r="AF335" s="125"/>
      <c r="AG335" s="125"/>
      <c r="AH335" s="125"/>
      <c r="AI335" s="125"/>
      <c r="AJ335" s="125"/>
      <c r="AK335" s="310">
        <v>3370</v>
      </c>
      <c r="AL335" s="310">
        <f t="shared" si="69"/>
        <v>5826730</v>
      </c>
      <c r="AM335" s="65" t="s">
        <v>654</v>
      </c>
      <c r="AN335" s="65"/>
      <c r="AO335" s="65"/>
      <c r="AP335" s="65"/>
      <c r="AQ335" s="65"/>
      <c r="AR335" s="65"/>
      <c r="AS335" s="66"/>
    </row>
    <row r="336" spans="1:45" s="67" customFormat="1" ht="14.15" customHeight="1" x14ac:dyDescent="0.2">
      <c r="A336" s="171" t="s">
        <v>1966</v>
      </c>
      <c r="B336" s="172" t="s">
        <v>2897</v>
      </c>
      <c r="C336" s="258">
        <f t="shared" si="65"/>
        <v>1029</v>
      </c>
      <c r="D336" s="263">
        <f t="shared" si="66"/>
        <v>1029</v>
      </c>
      <c r="E336" s="125">
        <v>1029</v>
      </c>
      <c r="F336" s="125"/>
      <c r="G336" s="125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5">
        <v>286</v>
      </c>
      <c r="AB336" s="125">
        <v>335</v>
      </c>
      <c r="AC336" s="125">
        <v>408</v>
      </c>
      <c r="AD336" s="125"/>
      <c r="AE336" s="125"/>
      <c r="AF336" s="125"/>
      <c r="AG336" s="125"/>
      <c r="AH336" s="125">
        <v>52</v>
      </c>
      <c r="AI336" s="125"/>
      <c r="AJ336" s="125"/>
      <c r="AK336" s="310">
        <v>1210</v>
      </c>
      <c r="AL336" s="310">
        <f t="shared" si="69"/>
        <v>1245090</v>
      </c>
      <c r="AM336" s="65" t="s">
        <v>654</v>
      </c>
      <c r="AN336" s="65"/>
      <c r="AO336" s="65"/>
      <c r="AP336" s="65"/>
      <c r="AQ336" s="65"/>
      <c r="AR336" s="65"/>
      <c r="AS336" s="66"/>
    </row>
    <row r="337" spans="1:45" s="67" customFormat="1" ht="14.15" customHeight="1" x14ac:dyDescent="0.2">
      <c r="A337" s="171" t="s">
        <v>1967</v>
      </c>
      <c r="B337" s="172" t="s">
        <v>3506</v>
      </c>
      <c r="C337" s="258">
        <f t="shared" si="65"/>
        <v>31</v>
      </c>
      <c r="D337" s="263">
        <f t="shared" si="66"/>
        <v>31</v>
      </c>
      <c r="E337" s="125">
        <v>31</v>
      </c>
      <c r="F337" s="125"/>
      <c r="G337" s="125"/>
      <c r="H337" s="126"/>
      <c r="I337" s="126"/>
      <c r="J337" s="126"/>
      <c r="K337" s="126"/>
      <c r="L337" s="126"/>
      <c r="M337" s="126"/>
      <c r="N337" s="126"/>
      <c r="O337" s="126"/>
      <c r="P337" s="126"/>
      <c r="Q337" s="126"/>
      <c r="R337" s="126"/>
      <c r="S337" s="126"/>
      <c r="T337" s="126"/>
      <c r="U337" s="126"/>
      <c r="V337" s="126"/>
      <c r="W337" s="126"/>
      <c r="X337" s="126"/>
      <c r="Y337" s="126"/>
      <c r="Z337" s="126"/>
      <c r="AA337" s="125"/>
      <c r="AB337" s="125">
        <v>31</v>
      </c>
      <c r="AC337" s="125"/>
      <c r="AD337" s="125"/>
      <c r="AE337" s="125"/>
      <c r="AF337" s="125"/>
      <c r="AG337" s="125"/>
      <c r="AH337" s="125">
        <v>19</v>
      </c>
      <c r="AI337" s="125"/>
      <c r="AJ337" s="125"/>
      <c r="AK337" s="310">
        <v>5430</v>
      </c>
      <c r="AL337" s="310">
        <f t="shared" si="69"/>
        <v>168330</v>
      </c>
      <c r="AM337" s="65" t="s">
        <v>654</v>
      </c>
      <c r="AN337" s="65"/>
      <c r="AO337" s="65"/>
      <c r="AP337" s="65"/>
      <c r="AQ337" s="65"/>
      <c r="AR337" s="65"/>
      <c r="AS337" s="66"/>
    </row>
    <row r="338" spans="1:45" s="67" customFormat="1" ht="14.15" customHeight="1" x14ac:dyDescent="0.2">
      <c r="A338" s="171" t="s">
        <v>1968</v>
      </c>
      <c r="B338" s="172" t="s">
        <v>337</v>
      </c>
      <c r="C338" s="258">
        <f t="shared" si="65"/>
        <v>0</v>
      </c>
      <c r="D338" s="263">
        <f t="shared" si="66"/>
        <v>0</v>
      </c>
      <c r="E338" s="125"/>
      <c r="F338" s="125"/>
      <c r="G338" s="125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310">
        <v>4000</v>
      </c>
      <c r="AL338" s="310">
        <f t="shared" si="69"/>
        <v>0</v>
      </c>
      <c r="AM338" s="65" t="s">
        <v>654</v>
      </c>
      <c r="AN338" s="65"/>
      <c r="AO338" s="65"/>
      <c r="AP338" s="65"/>
      <c r="AQ338" s="65"/>
      <c r="AR338" s="65"/>
      <c r="AS338" s="66"/>
    </row>
    <row r="339" spans="1:45" s="67" customFormat="1" ht="14.15" customHeight="1" x14ac:dyDescent="0.2">
      <c r="A339" s="171" t="s">
        <v>1969</v>
      </c>
      <c r="B339" s="172" t="s">
        <v>1070</v>
      </c>
      <c r="C339" s="258">
        <f t="shared" si="65"/>
        <v>0</v>
      </c>
      <c r="D339" s="263">
        <f t="shared" si="66"/>
        <v>0</v>
      </c>
      <c r="E339" s="125"/>
      <c r="F339" s="125"/>
      <c r="G339" s="125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310">
        <v>1900</v>
      </c>
      <c r="AL339" s="310">
        <f t="shared" si="69"/>
        <v>0</v>
      </c>
      <c r="AM339" s="65" t="s">
        <v>654</v>
      </c>
      <c r="AN339" s="65"/>
      <c r="AO339" s="65"/>
      <c r="AP339" s="65"/>
      <c r="AQ339" s="65"/>
      <c r="AR339" s="65"/>
      <c r="AS339" s="66"/>
    </row>
    <row r="340" spans="1:45" s="67" customFormat="1" ht="14.15" customHeight="1" x14ac:dyDescent="0.2">
      <c r="A340" s="171" t="s">
        <v>1970</v>
      </c>
      <c r="B340" s="172" t="s">
        <v>2732</v>
      </c>
      <c r="C340" s="258">
        <f t="shared" si="65"/>
        <v>19</v>
      </c>
      <c r="D340" s="263">
        <f t="shared" si="66"/>
        <v>19</v>
      </c>
      <c r="E340" s="125">
        <v>19</v>
      </c>
      <c r="F340" s="125"/>
      <c r="G340" s="125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5">
        <v>7</v>
      </c>
      <c r="AB340" s="125">
        <v>3</v>
      </c>
      <c r="AC340" s="125">
        <v>9</v>
      </c>
      <c r="AD340" s="125"/>
      <c r="AE340" s="125"/>
      <c r="AF340" s="125"/>
      <c r="AG340" s="125"/>
      <c r="AH340" s="125">
        <v>19</v>
      </c>
      <c r="AI340" s="125"/>
      <c r="AJ340" s="125"/>
      <c r="AK340" s="310">
        <v>2080</v>
      </c>
      <c r="AL340" s="310">
        <f t="shared" si="69"/>
        <v>39520</v>
      </c>
      <c r="AM340" s="65" t="s">
        <v>654</v>
      </c>
      <c r="AN340" s="65"/>
      <c r="AO340" s="65"/>
      <c r="AP340" s="65"/>
      <c r="AQ340" s="65"/>
      <c r="AR340" s="65"/>
      <c r="AS340" s="66"/>
    </row>
    <row r="341" spans="1:45" s="67" customFormat="1" ht="14.15" customHeight="1" x14ac:dyDescent="0.2">
      <c r="A341" s="171" t="s">
        <v>1971</v>
      </c>
      <c r="B341" s="172" t="s">
        <v>2733</v>
      </c>
      <c r="C341" s="258">
        <f t="shared" si="65"/>
        <v>2</v>
      </c>
      <c r="D341" s="263">
        <f t="shared" si="66"/>
        <v>2</v>
      </c>
      <c r="E341" s="125">
        <v>2</v>
      </c>
      <c r="F341" s="125"/>
      <c r="G341" s="125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5">
        <v>1</v>
      </c>
      <c r="AB341" s="125">
        <v>1</v>
      </c>
      <c r="AC341" s="125"/>
      <c r="AD341" s="125"/>
      <c r="AE341" s="125"/>
      <c r="AF341" s="125"/>
      <c r="AG341" s="125"/>
      <c r="AH341" s="125">
        <v>2</v>
      </c>
      <c r="AI341" s="125"/>
      <c r="AJ341" s="125"/>
      <c r="AK341" s="310">
        <v>2670</v>
      </c>
      <c r="AL341" s="310">
        <f t="shared" si="69"/>
        <v>5340</v>
      </c>
      <c r="AM341" s="65" t="s">
        <v>654</v>
      </c>
      <c r="AN341" s="65"/>
      <c r="AO341" s="65"/>
      <c r="AP341" s="65"/>
      <c r="AQ341" s="65"/>
      <c r="AR341" s="65"/>
      <c r="AS341" s="66"/>
    </row>
    <row r="342" spans="1:45" s="67" customFormat="1" ht="14.15" customHeight="1" x14ac:dyDescent="0.2">
      <c r="A342" s="171" t="s">
        <v>1972</v>
      </c>
      <c r="B342" s="172" t="s">
        <v>2734</v>
      </c>
      <c r="C342" s="258">
        <f t="shared" si="65"/>
        <v>599</v>
      </c>
      <c r="D342" s="263">
        <f t="shared" si="66"/>
        <v>599</v>
      </c>
      <c r="E342" s="125">
        <v>599</v>
      </c>
      <c r="F342" s="125"/>
      <c r="G342" s="125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5">
        <v>412</v>
      </c>
      <c r="AB342" s="125">
        <v>87</v>
      </c>
      <c r="AC342" s="125">
        <v>100</v>
      </c>
      <c r="AD342" s="125"/>
      <c r="AE342" s="125"/>
      <c r="AF342" s="125"/>
      <c r="AG342" s="125"/>
      <c r="AH342" s="125"/>
      <c r="AI342" s="125"/>
      <c r="AJ342" s="125"/>
      <c r="AK342" s="310">
        <v>2670</v>
      </c>
      <c r="AL342" s="310">
        <f t="shared" si="69"/>
        <v>1599330</v>
      </c>
      <c r="AM342" s="65" t="s">
        <v>654</v>
      </c>
      <c r="AN342" s="65"/>
      <c r="AO342" s="65"/>
      <c r="AP342" s="65"/>
      <c r="AQ342" s="65"/>
      <c r="AR342" s="65"/>
      <c r="AS342" s="66"/>
    </row>
    <row r="343" spans="1:45" s="67" customFormat="1" ht="14.15" customHeight="1" x14ac:dyDescent="0.2">
      <c r="A343" s="171" t="s">
        <v>1973</v>
      </c>
      <c r="B343" s="172" t="s">
        <v>2898</v>
      </c>
      <c r="C343" s="258">
        <f t="shared" si="65"/>
        <v>1371</v>
      </c>
      <c r="D343" s="263">
        <f t="shared" si="66"/>
        <v>1371</v>
      </c>
      <c r="E343" s="125">
        <v>1371</v>
      </c>
      <c r="F343" s="125"/>
      <c r="G343" s="125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5">
        <v>461</v>
      </c>
      <c r="AB343" s="125">
        <v>245</v>
      </c>
      <c r="AC343" s="125">
        <v>665</v>
      </c>
      <c r="AD343" s="125"/>
      <c r="AE343" s="125"/>
      <c r="AF343" s="125"/>
      <c r="AG343" s="125"/>
      <c r="AH343" s="125"/>
      <c r="AI343" s="125"/>
      <c r="AJ343" s="125"/>
      <c r="AK343" s="310">
        <v>1210</v>
      </c>
      <c r="AL343" s="310">
        <f t="shared" si="69"/>
        <v>1658910</v>
      </c>
      <c r="AM343" s="65" t="s">
        <v>654</v>
      </c>
      <c r="AN343" s="65"/>
      <c r="AO343" s="65"/>
      <c r="AP343" s="65"/>
      <c r="AQ343" s="65"/>
      <c r="AR343" s="65"/>
      <c r="AS343" s="66"/>
    </row>
    <row r="344" spans="1:45" s="67" customFormat="1" ht="14.15" customHeight="1" x14ac:dyDescent="0.2">
      <c r="A344" s="171" t="s">
        <v>1974</v>
      </c>
      <c r="B344" s="172" t="s">
        <v>2610</v>
      </c>
      <c r="C344" s="258">
        <f t="shared" si="65"/>
        <v>0</v>
      </c>
      <c r="D344" s="263">
        <f t="shared" si="66"/>
        <v>0</v>
      </c>
      <c r="E344" s="125"/>
      <c r="F344" s="125"/>
      <c r="G344" s="125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/>
      <c r="R344" s="126"/>
      <c r="S344" s="126"/>
      <c r="T344" s="126"/>
      <c r="U344" s="126"/>
      <c r="V344" s="126"/>
      <c r="W344" s="126"/>
      <c r="X344" s="126"/>
      <c r="Y344" s="126"/>
      <c r="Z344" s="126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310">
        <v>1530</v>
      </c>
      <c r="AL344" s="310">
        <f t="shared" si="69"/>
        <v>0</v>
      </c>
      <c r="AM344" s="65" t="s">
        <v>654</v>
      </c>
      <c r="AN344" s="65"/>
      <c r="AO344" s="65"/>
      <c r="AP344" s="65"/>
      <c r="AQ344" s="65"/>
      <c r="AR344" s="65"/>
      <c r="AS344" s="66"/>
    </row>
    <row r="345" spans="1:45" s="67" customFormat="1" ht="14.15" customHeight="1" x14ac:dyDescent="0.2">
      <c r="A345" s="171" t="s">
        <v>1975</v>
      </c>
      <c r="B345" s="172" t="s">
        <v>1072</v>
      </c>
      <c r="C345" s="258">
        <f t="shared" si="65"/>
        <v>0</v>
      </c>
      <c r="D345" s="263">
        <f t="shared" si="66"/>
        <v>0</v>
      </c>
      <c r="E345" s="125"/>
      <c r="F345" s="125"/>
      <c r="G345" s="125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310">
        <v>7670</v>
      </c>
      <c r="AL345" s="310">
        <f t="shared" si="69"/>
        <v>0</v>
      </c>
      <c r="AM345" s="65" t="s">
        <v>654</v>
      </c>
      <c r="AN345" s="65"/>
      <c r="AO345" s="65"/>
      <c r="AP345" s="65"/>
      <c r="AQ345" s="65"/>
      <c r="AR345" s="65"/>
      <c r="AS345" s="66"/>
    </row>
    <row r="346" spans="1:45" s="67" customFormat="1" ht="14.15" customHeight="1" x14ac:dyDescent="0.2">
      <c r="A346" s="171" t="s">
        <v>4008</v>
      </c>
      <c r="B346" s="172" t="s">
        <v>4010</v>
      </c>
      <c r="C346" s="357">
        <f t="shared" si="65"/>
        <v>79</v>
      </c>
      <c r="D346" s="359">
        <f t="shared" si="66"/>
        <v>79</v>
      </c>
      <c r="E346" s="125">
        <v>79</v>
      </c>
      <c r="F346" s="125"/>
      <c r="G346" s="125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5">
        <v>10</v>
      </c>
      <c r="AB346" s="125">
        <v>65</v>
      </c>
      <c r="AC346" s="125">
        <v>4</v>
      </c>
      <c r="AD346" s="125"/>
      <c r="AE346" s="125"/>
      <c r="AF346" s="125"/>
      <c r="AG346" s="125"/>
      <c r="AH346" s="125"/>
      <c r="AI346" s="125"/>
      <c r="AJ346" s="125"/>
      <c r="AK346" s="310">
        <v>1310</v>
      </c>
      <c r="AL346" s="310">
        <f t="shared" si="69"/>
        <v>103490</v>
      </c>
      <c r="AM346" s="65" t="s">
        <v>654</v>
      </c>
      <c r="AN346" s="65"/>
      <c r="AO346" s="65"/>
      <c r="AP346" s="65"/>
      <c r="AQ346" s="65"/>
      <c r="AR346" s="65"/>
      <c r="AS346" s="66"/>
    </row>
    <row r="347" spans="1:45" s="67" customFormat="1" ht="14.15" customHeight="1" x14ac:dyDescent="0.2">
      <c r="A347" s="171" t="s">
        <v>4009</v>
      </c>
      <c r="B347" s="172" t="s">
        <v>4011</v>
      </c>
      <c r="C347" s="357">
        <f t="shared" si="65"/>
        <v>334</v>
      </c>
      <c r="D347" s="359">
        <f t="shared" si="66"/>
        <v>334</v>
      </c>
      <c r="E347" s="125">
        <v>334</v>
      </c>
      <c r="F347" s="125"/>
      <c r="G347" s="125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5">
        <v>187</v>
      </c>
      <c r="AB347" s="125">
        <v>134</v>
      </c>
      <c r="AC347" s="125">
        <v>13</v>
      </c>
      <c r="AD347" s="125"/>
      <c r="AE347" s="125"/>
      <c r="AF347" s="125"/>
      <c r="AG347" s="125"/>
      <c r="AH347" s="125"/>
      <c r="AI347" s="125"/>
      <c r="AJ347" s="125"/>
      <c r="AK347" s="310">
        <v>1310</v>
      </c>
      <c r="AL347" s="310">
        <f t="shared" si="69"/>
        <v>437540</v>
      </c>
      <c r="AM347" s="65" t="s">
        <v>654</v>
      </c>
      <c r="AN347" s="65"/>
      <c r="AO347" s="65"/>
      <c r="AP347" s="65"/>
      <c r="AQ347" s="65"/>
      <c r="AR347" s="65"/>
      <c r="AS347" s="66"/>
    </row>
    <row r="348" spans="1:45" s="67" customFormat="1" ht="14.15" customHeight="1" x14ac:dyDescent="0.2">
      <c r="A348" s="171" t="s">
        <v>1976</v>
      </c>
      <c r="B348" s="172" t="s">
        <v>1073</v>
      </c>
      <c r="C348" s="258">
        <f t="shared" si="65"/>
        <v>0</v>
      </c>
      <c r="D348" s="263">
        <f t="shared" si="66"/>
        <v>0</v>
      </c>
      <c r="E348" s="125"/>
      <c r="F348" s="125"/>
      <c r="G348" s="125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310">
        <v>5560</v>
      </c>
      <c r="AL348" s="310">
        <f t="shared" si="69"/>
        <v>0</v>
      </c>
      <c r="AM348" s="65" t="s">
        <v>654</v>
      </c>
      <c r="AN348" s="65"/>
      <c r="AO348" s="65"/>
      <c r="AP348" s="65"/>
      <c r="AQ348" s="65"/>
      <c r="AR348" s="65"/>
      <c r="AS348" s="66"/>
    </row>
    <row r="349" spans="1:45" s="67" customFormat="1" ht="24" customHeight="1" x14ac:dyDescent="0.2">
      <c r="A349" s="171" t="s">
        <v>1977</v>
      </c>
      <c r="B349" s="172" t="s">
        <v>1003</v>
      </c>
      <c r="C349" s="258">
        <f t="shared" si="65"/>
        <v>577</v>
      </c>
      <c r="D349" s="263">
        <f t="shared" si="66"/>
        <v>577</v>
      </c>
      <c r="E349" s="125">
        <v>577</v>
      </c>
      <c r="F349" s="125"/>
      <c r="G349" s="125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5">
        <v>125</v>
      </c>
      <c r="AB349" s="125">
        <v>347</v>
      </c>
      <c r="AC349" s="125">
        <v>105</v>
      </c>
      <c r="AD349" s="125"/>
      <c r="AE349" s="125"/>
      <c r="AF349" s="125"/>
      <c r="AG349" s="125"/>
      <c r="AH349" s="125"/>
      <c r="AI349" s="125"/>
      <c r="AJ349" s="125"/>
      <c r="AK349" s="310">
        <v>9640</v>
      </c>
      <c r="AL349" s="310">
        <f t="shared" si="69"/>
        <v>5562280</v>
      </c>
      <c r="AM349" s="65" t="s">
        <v>654</v>
      </c>
      <c r="AN349" s="65"/>
      <c r="AO349" s="65"/>
      <c r="AP349" s="65"/>
      <c r="AQ349" s="65"/>
      <c r="AR349" s="65"/>
      <c r="AS349" s="66"/>
    </row>
    <row r="350" spans="1:45" s="67" customFormat="1" ht="14.15" customHeight="1" x14ac:dyDescent="0.2">
      <c r="A350" s="171" t="s">
        <v>1978</v>
      </c>
      <c r="B350" s="172" t="s">
        <v>1074</v>
      </c>
      <c r="C350" s="258">
        <f t="shared" si="65"/>
        <v>326</v>
      </c>
      <c r="D350" s="263">
        <f t="shared" si="66"/>
        <v>326</v>
      </c>
      <c r="E350" s="125">
        <v>326</v>
      </c>
      <c r="F350" s="125"/>
      <c r="G350" s="125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5">
        <v>18</v>
      </c>
      <c r="AB350" s="125">
        <v>80</v>
      </c>
      <c r="AC350" s="125">
        <v>228</v>
      </c>
      <c r="AD350" s="125"/>
      <c r="AE350" s="125"/>
      <c r="AF350" s="125"/>
      <c r="AG350" s="125"/>
      <c r="AH350" s="125"/>
      <c r="AI350" s="125"/>
      <c r="AJ350" s="125"/>
      <c r="AK350" s="310">
        <v>1740</v>
      </c>
      <c r="AL350" s="310">
        <f t="shared" si="69"/>
        <v>567240</v>
      </c>
      <c r="AM350" s="65" t="s">
        <v>654</v>
      </c>
      <c r="AN350" s="65"/>
      <c r="AO350" s="65"/>
      <c r="AP350" s="65"/>
      <c r="AQ350" s="65"/>
      <c r="AR350" s="65"/>
      <c r="AS350" s="66"/>
    </row>
    <row r="351" spans="1:45" s="67" customFormat="1" ht="14.15" customHeight="1" x14ac:dyDescent="0.2">
      <c r="A351" s="171" t="s">
        <v>1979</v>
      </c>
      <c r="B351" s="172" t="s">
        <v>2735</v>
      </c>
      <c r="C351" s="258">
        <f t="shared" si="65"/>
        <v>40</v>
      </c>
      <c r="D351" s="263">
        <f t="shared" si="66"/>
        <v>40</v>
      </c>
      <c r="E351" s="125">
        <v>40</v>
      </c>
      <c r="F351" s="125"/>
      <c r="G351" s="125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5">
        <v>22</v>
      </c>
      <c r="AB351" s="125">
        <v>9</v>
      </c>
      <c r="AC351" s="125">
        <v>9</v>
      </c>
      <c r="AD351" s="125"/>
      <c r="AE351" s="125"/>
      <c r="AF351" s="125"/>
      <c r="AG351" s="125"/>
      <c r="AH351" s="125"/>
      <c r="AI351" s="125"/>
      <c r="AJ351" s="125"/>
      <c r="AK351" s="310">
        <v>1580</v>
      </c>
      <c r="AL351" s="310">
        <f t="shared" si="69"/>
        <v>63200</v>
      </c>
      <c r="AM351" s="65" t="s">
        <v>654</v>
      </c>
      <c r="AN351" s="65"/>
      <c r="AO351" s="65"/>
      <c r="AP351" s="65"/>
      <c r="AQ351" s="65"/>
      <c r="AR351" s="65"/>
      <c r="AS351" s="66"/>
    </row>
    <row r="352" spans="1:45" s="67" customFormat="1" ht="14.15" customHeight="1" x14ac:dyDescent="0.2">
      <c r="A352" s="171" t="s">
        <v>1980</v>
      </c>
      <c r="B352" s="172" t="s">
        <v>3507</v>
      </c>
      <c r="C352" s="258">
        <f t="shared" si="65"/>
        <v>0</v>
      </c>
      <c r="D352" s="263">
        <f t="shared" si="66"/>
        <v>0</v>
      </c>
      <c r="E352" s="125"/>
      <c r="F352" s="125"/>
      <c r="G352" s="125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310">
        <v>2830</v>
      </c>
      <c r="AL352" s="310">
        <f t="shared" si="69"/>
        <v>0</v>
      </c>
      <c r="AM352" s="65" t="s">
        <v>654</v>
      </c>
      <c r="AN352" s="65"/>
      <c r="AO352" s="65"/>
      <c r="AP352" s="65"/>
      <c r="AQ352" s="65"/>
      <c r="AR352" s="65"/>
      <c r="AS352" s="66"/>
    </row>
    <row r="353" spans="1:45" s="67" customFormat="1" ht="14.15" customHeight="1" x14ac:dyDescent="0.2">
      <c r="A353" s="171" t="s">
        <v>2649</v>
      </c>
      <c r="B353" s="172" t="s">
        <v>2650</v>
      </c>
      <c r="C353" s="258">
        <f t="shared" si="65"/>
        <v>60</v>
      </c>
      <c r="D353" s="263">
        <f t="shared" si="66"/>
        <v>60</v>
      </c>
      <c r="E353" s="125">
        <v>60</v>
      </c>
      <c r="F353" s="125"/>
      <c r="G353" s="125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5">
        <v>13</v>
      </c>
      <c r="AB353" s="125">
        <v>47</v>
      </c>
      <c r="AC353" s="125"/>
      <c r="AD353" s="125"/>
      <c r="AE353" s="125"/>
      <c r="AF353" s="125"/>
      <c r="AG353" s="125"/>
      <c r="AH353" s="125">
        <v>53</v>
      </c>
      <c r="AI353" s="125">
        <v>7</v>
      </c>
      <c r="AJ353" s="125"/>
      <c r="AK353" s="310">
        <v>6470</v>
      </c>
      <c r="AL353" s="310">
        <f t="shared" si="69"/>
        <v>388200</v>
      </c>
      <c r="AM353" s="65" t="s">
        <v>654</v>
      </c>
      <c r="AN353" s="65"/>
      <c r="AO353" s="65"/>
      <c r="AP353" s="65"/>
      <c r="AQ353" s="65"/>
      <c r="AR353" s="65"/>
      <c r="AS353" s="66"/>
    </row>
    <row r="354" spans="1:45" s="67" customFormat="1" ht="21" customHeight="1" x14ac:dyDescent="0.2">
      <c r="A354" s="171" t="s">
        <v>2554</v>
      </c>
      <c r="B354" s="172" t="s">
        <v>4615</v>
      </c>
      <c r="C354" s="258">
        <f t="shared" si="65"/>
        <v>136</v>
      </c>
      <c r="D354" s="263">
        <f t="shared" si="66"/>
        <v>136</v>
      </c>
      <c r="E354" s="125">
        <v>136</v>
      </c>
      <c r="F354" s="125"/>
      <c r="G354" s="125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5">
        <v>19</v>
      </c>
      <c r="AB354" s="125">
        <v>117</v>
      </c>
      <c r="AC354" s="125"/>
      <c r="AD354" s="125"/>
      <c r="AE354" s="125"/>
      <c r="AF354" s="125"/>
      <c r="AG354" s="125"/>
      <c r="AH354" s="125">
        <v>126</v>
      </c>
      <c r="AI354" s="125">
        <v>10</v>
      </c>
      <c r="AJ354" s="125"/>
      <c r="AK354" s="310">
        <v>12890</v>
      </c>
      <c r="AL354" s="310">
        <f t="shared" si="69"/>
        <v>1753040</v>
      </c>
      <c r="AM354" s="65" t="s">
        <v>654</v>
      </c>
      <c r="AN354" s="65"/>
      <c r="AO354" s="65"/>
      <c r="AP354" s="65"/>
      <c r="AQ354" s="65"/>
      <c r="AR354" s="65"/>
      <c r="AS354" s="66"/>
    </row>
    <row r="355" spans="1:45" s="67" customFormat="1" ht="14.15" customHeight="1" x14ac:dyDescent="0.2">
      <c r="A355" s="171" t="s">
        <v>2555</v>
      </c>
      <c r="B355" s="172" t="s">
        <v>2556</v>
      </c>
      <c r="C355" s="258">
        <f t="shared" si="65"/>
        <v>0</v>
      </c>
      <c r="D355" s="263">
        <f t="shared" si="66"/>
        <v>0</v>
      </c>
      <c r="E355" s="125"/>
      <c r="F355" s="125"/>
      <c r="G355" s="125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310">
        <v>40770</v>
      </c>
      <c r="AL355" s="310">
        <f t="shared" si="69"/>
        <v>0</v>
      </c>
      <c r="AM355" s="65" t="s">
        <v>654</v>
      </c>
      <c r="AN355" s="65"/>
      <c r="AO355" s="65"/>
      <c r="AP355" s="65"/>
      <c r="AQ355" s="65"/>
      <c r="AR355" s="65"/>
      <c r="AS355" s="66"/>
    </row>
    <row r="356" spans="1:45" s="67" customFormat="1" ht="14.15" customHeight="1" x14ac:dyDescent="0.2">
      <c r="A356" s="171" t="s">
        <v>2557</v>
      </c>
      <c r="B356" s="172" t="s">
        <v>2899</v>
      </c>
      <c r="C356" s="258">
        <f t="shared" si="65"/>
        <v>975</v>
      </c>
      <c r="D356" s="263">
        <f t="shared" si="66"/>
        <v>975</v>
      </c>
      <c r="E356" s="125">
        <v>975</v>
      </c>
      <c r="F356" s="125"/>
      <c r="G356" s="125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5">
        <v>785</v>
      </c>
      <c r="AB356" s="125">
        <v>76</v>
      </c>
      <c r="AC356" s="125">
        <v>114</v>
      </c>
      <c r="AD356" s="125"/>
      <c r="AE356" s="125"/>
      <c r="AF356" s="125"/>
      <c r="AG356" s="125"/>
      <c r="AH356" s="125"/>
      <c r="AI356" s="125"/>
      <c r="AJ356" s="125"/>
      <c r="AK356" s="310">
        <v>1850</v>
      </c>
      <c r="AL356" s="310">
        <f t="shared" si="69"/>
        <v>1803750</v>
      </c>
      <c r="AM356" s="65" t="s">
        <v>654</v>
      </c>
      <c r="AN356" s="65"/>
      <c r="AO356" s="65"/>
      <c r="AP356" s="65"/>
      <c r="AQ356" s="65"/>
      <c r="AR356" s="65"/>
      <c r="AS356" s="66"/>
    </row>
    <row r="357" spans="1:45" s="72" customFormat="1" ht="14.15" customHeight="1" x14ac:dyDescent="0.2">
      <c r="A357" s="171" t="s">
        <v>2558</v>
      </c>
      <c r="B357" s="172" t="s">
        <v>2900</v>
      </c>
      <c r="C357" s="258">
        <f t="shared" si="65"/>
        <v>0</v>
      </c>
      <c r="D357" s="263">
        <f t="shared" si="66"/>
        <v>0</v>
      </c>
      <c r="E357" s="125"/>
      <c r="F357" s="125"/>
      <c r="G357" s="125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310">
        <v>7270</v>
      </c>
      <c r="AL357" s="310">
        <f t="shared" si="69"/>
        <v>0</v>
      </c>
      <c r="AM357" s="65" t="s">
        <v>654</v>
      </c>
      <c r="AN357" s="65"/>
      <c r="AO357" s="65"/>
      <c r="AP357" s="65"/>
      <c r="AQ357" s="65"/>
      <c r="AR357" s="65"/>
      <c r="AS357" s="71"/>
    </row>
    <row r="358" spans="1:45" s="72" customFormat="1" ht="14.15" customHeight="1" x14ac:dyDescent="0.2">
      <c r="A358" s="250" t="s">
        <v>3087</v>
      </c>
      <c r="B358" s="251" t="s">
        <v>3089</v>
      </c>
      <c r="C358" s="258">
        <f t="shared" si="65"/>
        <v>0</v>
      </c>
      <c r="D358" s="263">
        <f t="shared" si="66"/>
        <v>0</v>
      </c>
      <c r="E358" s="125"/>
      <c r="F358" s="125"/>
      <c r="G358" s="125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310">
        <v>17790</v>
      </c>
      <c r="AL358" s="310">
        <f t="shared" si="69"/>
        <v>0</v>
      </c>
      <c r="AM358" s="65" t="s">
        <v>654</v>
      </c>
      <c r="AN358" s="65"/>
      <c r="AO358" s="65"/>
      <c r="AP358" s="65"/>
      <c r="AQ358" s="65"/>
      <c r="AR358" s="65"/>
      <c r="AS358" s="71"/>
    </row>
    <row r="359" spans="1:45" s="72" customFormat="1" ht="14.15" customHeight="1" x14ac:dyDescent="0.2">
      <c r="A359" s="250" t="s">
        <v>3088</v>
      </c>
      <c r="B359" s="251" t="s">
        <v>3090</v>
      </c>
      <c r="C359" s="258">
        <f t="shared" ref="C359:C439" si="70">SUM(D359+G359)</f>
        <v>0</v>
      </c>
      <c r="D359" s="263">
        <f t="shared" ref="D359:D439" si="71">SUM(E359:F359)</f>
        <v>0</v>
      </c>
      <c r="E359" s="125"/>
      <c r="F359" s="125"/>
      <c r="G359" s="125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310">
        <v>58240</v>
      </c>
      <c r="AL359" s="310">
        <f t="shared" si="69"/>
        <v>0</v>
      </c>
      <c r="AM359" s="65" t="s">
        <v>654</v>
      </c>
      <c r="AN359" s="65"/>
      <c r="AO359" s="65"/>
      <c r="AP359" s="65"/>
      <c r="AQ359" s="65"/>
      <c r="AR359" s="65"/>
      <c r="AS359" s="71"/>
    </row>
    <row r="360" spans="1:45" s="72" customFormat="1" ht="14.15" customHeight="1" x14ac:dyDescent="0.2">
      <c r="A360" s="250" t="s">
        <v>3156</v>
      </c>
      <c r="B360" s="251" t="s">
        <v>3157</v>
      </c>
      <c r="C360" s="258">
        <f t="shared" si="70"/>
        <v>1</v>
      </c>
      <c r="D360" s="263">
        <f t="shared" si="71"/>
        <v>1</v>
      </c>
      <c r="E360" s="125">
        <v>1</v>
      </c>
      <c r="F360" s="125"/>
      <c r="G360" s="125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5">
        <v>1</v>
      </c>
      <c r="AB360" s="125"/>
      <c r="AC360" s="125"/>
      <c r="AD360" s="125"/>
      <c r="AE360" s="125"/>
      <c r="AF360" s="125"/>
      <c r="AG360" s="125"/>
      <c r="AH360" s="125">
        <v>1</v>
      </c>
      <c r="AI360" s="125"/>
      <c r="AJ360" s="125"/>
      <c r="AK360" s="319">
        <v>28510</v>
      </c>
      <c r="AL360" s="319">
        <f t="shared" si="69"/>
        <v>28510</v>
      </c>
      <c r="AM360" s="65" t="s">
        <v>654</v>
      </c>
      <c r="AN360" s="65"/>
      <c r="AO360" s="65"/>
      <c r="AP360" s="65"/>
      <c r="AQ360" s="65"/>
      <c r="AR360" s="65"/>
      <c r="AS360" s="71"/>
    </row>
    <row r="361" spans="1:45" s="72" customFormat="1" ht="14.15" customHeight="1" x14ac:dyDescent="0.2">
      <c r="A361" s="250" t="s">
        <v>3158</v>
      </c>
      <c r="B361" s="251" t="s">
        <v>3159</v>
      </c>
      <c r="C361" s="258">
        <f t="shared" si="70"/>
        <v>1</v>
      </c>
      <c r="D361" s="263">
        <f t="shared" si="71"/>
        <v>1</v>
      </c>
      <c r="E361" s="125">
        <v>1</v>
      </c>
      <c r="F361" s="125"/>
      <c r="G361" s="125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5">
        <v>1</v>
      </c>
      <c r="AB361" s="125"/>
      <c r="AC361" s="125"/>
      <c r="AD361" s="125"/>
      <c r="AE361" s="125"/>
      <c r="AF361" s="125"/>
      <c r="AG361" s="125"/>
      <c r="AH361" s="125">
        <v>1</v>
      </c>
      <c r="AI361" s="125"/>
      <c r="AJ361" s="125"/>
      <c r="AK361" s="319">
        <v>16010</v>
      </c>
      <c r="AL361" s="319">
        <f t="shared" si="69"/>
        <v>16010</v>
      </c>
      <c r="AM361" s="65" t="s">
        <v>654</v>
      </c>
      <c r="AN361" s="65"/>
      <c r="AO361" s="65"/>
      <c r="AP361" s="65"/>
      <c r="AQ361" s="65"/>
      <c r="AR361" s="65"/>
      <c r="AS361" s="71"/>
    </row>
    <row r="362" spans="1:45" s="72" customFormat="1" ht="14.15" customHeight="1" x14ac:dyDescent="0.2">
      <c r="A362" s="250" t="s">
        <v>3160</v>
      </c>
      <c r="B362" s="251" t="s">
        <v>3161</v>
      </c>
      <c r="C362" s="258">
        <f t="shared" si="70"/>
        <v>0</v>
      </c>
      <c r="D362" s="263">
        <f t="shared" si="71"/>
        <v>0</v>
      </c>
      <c r="E362" s="125"/>
      <c r="F362" s="125"/>
      <c r="G362" s="125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319">
        <v>6580</v>
      </c>
      <c r="AL362" s="319">
        <f t="shared" si="69"/>
        <v>0</v>
      </c>
      <c r="AM362" s="65" t="s">
        <v>654</v>
      </c>
      <c r="AN362" s="65"/>
      <c r="AO362" s="65"/>
      <c r="AP362" s="65"/>
      <c r="AQ362" s="65"/>
      <c r="AR362" s="65"/>
      <c r="AS362" s="71"/>
    </row>
    <row r="363" spans="1:45" s="72" customFormat="1" ht="14.15" customHeight="1" x14ac:dyDescent="0.2">
      <c r="A363" s="171" t="s">
        <v>3984</v>
      </c>
      <c r="B363" s="172" t="s">
        <v>3996</v>
      </c>
      <c r="C363" s="357">
        <f t="shared" si="70"/>
        <v>0</v>
      </c>
      <c r="D363" s="359">
        <f t="shared" si="71"/>
        <v>0</v>
      </c>
      <c r="E363" s="125"/>
      <c r="F363" s="125"/>
      <c r="G363" s="125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319">
        <v>48840</v>
      </c>
      <c r="AL363" s="319">
        <f t="shared" si="69"/>
        <v>0</v>
      </c>
      <c r="AM363" s="65" t="s">
        <v>654</v>
      </c>
      <c r="AN363" s="65"/>
      <c r="AO363" s="65"/>
      <c r="AP363" s="65"/>
      <c r="AQ363" s="65"/>
      <c r="AR363" s="65"/>
      <c r="AS363" s="71"/>
    </row>
    <row r="364" spans="1:45" s="72" customFormat="1" ht="14.15" customHeight="1" x14ac:dyDescent="0.2">
      <c r="A364" s="171" t="s">
        <v>3985</v>
      </c>
      <c r="B364" s="172" t="s">
        <v>3997</v>
      </c>
      <c r="C364" s="357">
        <f t="shared" si="70"/>
        <v>0</v>
      </c>
      <c r="D364" s="359">
        <f t="shared" si="71"/>
        <v>0</v>
      </c>
      <c r="E364" s="125"/>
      <c r="F364" s="125"/>
      <c r="G364" s="125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319">
        <v>40110</v>
      </c>
      <c r="AL364" s="319">
        <f t="shared" ref="AL364:AL374" si="72">AK364*E364</f>
        <v>0</v>
      </c>
      <c r="AM364" s="65" t="s">
        <v>654</v>
      </c>
      <c r="AN364" s="65"/>
      <c r="AO364" s="65"/>
      <c r="AP364" s="65"/>
      <c r="AQ364" s="65"/>
      <c r="AR364" s="65"/>
      <c r="AS364" s="71"/>
    </row>
    <row r="365" spans="1:45" s="72" customFormat="1" ht="14.15" customHeight="1" x14ac:dyDescent="0.2">
      <c r="A365" s="171" t="s">
        <v>3986</v>
      </c>
      <c r="B365" s="172" t="s">
        <v>3998</v>
      </c>
      <c r="C365" s="357">
        <f t="shared" si="70"/>
        <v>0</v>
      </c>
      <c r="D365" s="359">
        <f t="shared" si="71"/>
        <v>0</v>
      </c>
      <c r="E365" s="125"/>
      <c r="F365" s="125"/>
      <c r="G365" s="125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319">
        <v>2060</v>
      </c>
      <c r="AL365" s="319">
        <f t="shared" si="72"/>
        <v>0</v>
      </c>
      <c r="AM365" s="65" t="s">
        <v>654</v>
      </c>
      <c r="AN365" s="65"/>
      <c r="AO365" s="65"/>
      <c r="AP365" s="65"/>
      <c r="AQ365" s="65"/>
      <c r="AR365" s="65"/>
      <c r="AS365" s="71"/>
    </row>
    <row r="366" spans="1:45" s="72" customFormat="1" ht="14.15" customHeight="1" x14ac:dyDescent="0.2">
      <c r="A366" s="171" t="s">
        <v>3987</v>
      </c>
      <c r="B366" s="172" t="s">
        <v>3999</v>
      </c>
      <c r="C366" s="357">
        <f t="shared" si="70"/>
        <v>0</v>
      </c>
      <c r="D366" s="359">
        <f t="shared" si="71"/>
        <v>0</v>
      </c>
      <c r="E366" s="125"/>
      <c r="F366" s="125"/>
      <c r="G366" s="125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319">
        <v>45350</v>
      </c>
      <c r="AL366" s="319">
        <f t="shared" si="72"/>
        <v>0</v>
      </c>
      <c r="AM366" s="65" t="s">
        <v>654</v>
      </c>
      <c r="AN366" s="65"/>
      <c r="AO366" s="65"/>
      <c r="AP366" s="65"/>
      <c r="AQ366" s="65"/>
      <c r="AR366" s="65"/>
      <c r="AS366" s="71"/>
    </row>
    <row r="367" spans="1:45" s="72" customFormat="1" ht="14.15" customHeight="1" x14ac:dyDescent="0.2">
      <c r="A367" s="171" t="s">
        <v>3988</v>
      </c>
      <c r="B367" s="172" t="s">
        <v>4000</v>
      </c>
      <c r="C367" s="357">
        <f t="shared" si="70"/>
        <v>0</v>
      </c>
      <c r="D367" s="359">
        <f t="shared" si="71"/>
        <v>0</v>
      </c>
      <c r="E367" s="125"/>
      <c r="F367" s="125"/>
      <c r="G367" s="125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319">
        <v>12810</v>
      </c>
      <c r="AL367" s="319">
        <f t="shared" si="72"/>
        <v>0</v>
      </c>
      <c r="AM367" s="65" t="s">
        <v>654</v>
      </c>
      <c r="AN367" s="65"/>
      <c r="AO367" s="65"/>
      <c r="AP367" s="65"/>
      <c r="AQ367" s="65"/>
      <c r="AR367" s="65"/>
      <c r="AS367" s="71"/>
    </row>
    <row r="368" spans="1:45" s="72" customFormat="1" ht="20" x14ac:dyDescent="0.2">
      <c r="A368" s="171" t="s">
        <v>3989</v>
      </c>
      <c r="B368" s="172" t="s">
        <v>4001</v>
      </c>
      <c r="C368" s="357">
        <f t="shared" si="70"/>
        <v>0</v>
      </c>
      <c r="D368" s="359">
        <f t="shared" si="71"/>
        <v>0</v>
      </c>
      <c r="E368" s="125"/>
      <c r="F368" s="125"/>
      <c r="G368" s="125"/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319">
        <v>6380</v>
      </c>
      <c r="AL368" s="319">
        <f t="shared" si="72"/>
        <v>0</v>
      </c>
      <c r="AM368" s="65" t="s">
        <v>654</v>
      </c>
      <c r="AN368" s="65"/>
      <c r="AO368" s="65"/>
      <c r="AP368" s="65"/>
      <c r="AQ368" s="65"/>
      <c r="AR368" s="65"/>
      <c r="AS368" s="71"/>
    </row>
    <row r="369" spans="1:45" s="72" customFormat="1" ht="14.15" customHeight="1" x14ac:dyDescent="0.2">
      <c r="A369" s="171" t="s">
        <v>3990</v>
      </c>
      <c r="B369" s="172" t="s">
        <v>4002</v>
      </c>
      <c r="C369" s="357">
        <f t="shared" si="70"/>
        <v>0</v>
      </c>
      <c r="D369" s="359">
        <f t="shared" si="71"/>
        <v>0</v>
      </c>
      <c r="E369" s="125"/>
      <c r="F369" s="125"/>
      <c r="G369" s="125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319">
        <v>83770</v>
      </c>
      <c r="AL369" s="319">
        <f t="shared" si="72"/>
        <v>0</v>
      </c>
      <c r="AM369" s="65" t="s">
        <v>654</v>
      </c>
      <c r="AN369" s="65"/>
      <c r="AO369" s="65"/>
      <c r="AP369" s="65"/>
      <c r="AQ369" s="65"/>
      <c r="AR369" s="65"/>
      <c r="AS369" s="71"/>
    </row>
    <row r="370" spans="1:45" s="72" customFormat="1" ht="14.15" customHeight="1" x14ac:dyDescent="0.2">
      <c r="A370" s="171" t="s">
        <v>3991</v>
      </c>
      <c r="B370" s="172" t="s">
        <v>4003</v>
      </c>
      <c r="C370" s="357">
        <f t="shared" si="70"/>
        <v>0</v>
      </c>
      <c r="D370" s="359">
        <f t="shared" si="71"/>
        <v>0</v>
      </c>
      <c r="E370" s="125"/>
      <c r="F370" s="125"/>
      <c r="G370" s="125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319">
        <v>54390</v>
      </c>
      <c r="AL370" s="319">
        <f t="shared" si="72"/>
        <v>0</v>
      </c>
      <c r="AM370" s="65" t="s">
        <v>654</v>
      </c>
      <c r="AN370" s="65"/>
      <c r="AO370" s="65"/>
      <c r="AP370" s="65"/>
      <c r="AQ370" s="65"/>
      <c r="AR370" s="65"/>
      <c r="AS370" s="71"/>
    </row>
    <row r="371" spans="1:45" s="72" customFormat="1" ht="14.15" customHeight="1" x14ac:dyDescent="0.2">
      <c r="A371" s="171" t="s">
        <v>3992</v>
      </c>
      <c r="B371" s="172" t="s">
        <v>4004</v>
      </c>
      <c r="C371" s="357">
        <f t="shared" si="70"/>
        <v>0</v>
      </c>
      <c r="D371" s="359">
        <f t="shared" si="71"/>
        <v>0</v>
      </c>
      <c r="E371" s="125"/>
      <c r="F371" s="125"/>
      <c r="G371" s="125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319">
        <v>23260</v>
      </c>
      <c r="AL371" s="319">
        <f t="shared" si="72"/>
        <v>0</v>
      </c>
      <c r="AM371" s="65" t="s">
        <v>654</v>
      </c>
      <c r="AN371" s="65"/>
      <c r="AO371" s="65"/>
      <c r="AP371" s="65"/>
      <c r="AQ371" s="65"/>
      <c r="AR371" s="65"/>
      <c r="AS371" s="71"/>
    </row>
    <row r="372" spans="1:45" s="72" customFormat="1" ht="14.15" customHeight="1" x14ac:dyDescent="0.2">
      <c r="A372" s="171" t="s">
        <v>3993</v>
      </c>
      <c r="B372" s="172" t="s">
        <v>4005</v>
      </c>
      <c r="C372" s="357">
        <f t="shared" si="70"/>
        <v>0</v>
      </c>
      <c r="D372" s="359">
        <f t="shared" si="71"/>
        <v>0</v>
      </c>
      <c r="E372" s="125"/>
      <c r="F372" s="125"/>
      <c r="G372" s="125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319">
        <v>10780</v>
      </c>
      <c r="AL372" s="319">
        <f t="shared" si="72"/>
        <v>0</v>
      </c>
      <c r="AM372" s="65" t="s">
        <v>654</v>
      </c>
      <c r="AN372" s="65"/>
      <c r="AO372" s="65"/>
      <c r="AP372" s="65"/>
      <c r="AQ372" s="65"/>
      <c r="AR372" s="65"/>
      <c r="AS372" s="71"/>
    </row>
    <row r="373" spans="1:45" s="72" customFormat="1" ht="14.15" customHeight="1" x14ac:dyDescent="0.2">
      <c r="A373" s="171" t="s">
        <v>3994</v>
      </c>
      <c r="B373" s="172" t="s">
        <v>4006</v>
      </c>
      <c r="C373" s="357">
        <f t="shared" si="70"/>
        <v>2</v>
      </c>
      <c r="D373" s="359">
        <f t="shared" si="71"/>
        <v>2</v>
      </c>
      <c r="E373" s="125">
        <v>2</v>
      </c>
      <c r="F373" s="125"/>
      <c r="G373" s="125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5">
        <v>2</v>
      </c>
      <c r="AB373" s="125"/>
      <c r="AC373" s="125"/>
      <c r="AD373" s="125"/>
      <c r="AE373" s="125"/>
      <c r="AF373" s="125"/>
      <c r="AG373" s="125"/>
      <c r="AH373" s="125">
        <v>2</v>
      </c>
      <c r="AI373" s="125"/>
      <c r="AJ373" s="125"/>
      <c r="AK373" s="319">
        <v>78320</v>
      </c>
      <c r="AL373" s="319">
        <f t="shared" si="72"/>
        <v>156640</v>
      </c>
      <c r="AM373" s="65" t="s">
        <v>654</v>
      </c>
      <c r="AN373" s="65"/>
      <c r="AO373" s="65"/>
      <c r="AP373" s="65"/>
      <c r="AQ373" s="65"/>
      <c r="AR373" s="65"/>
      <c r="AS373" s="71"/>
    </row>
    <row r="374" spans="1:45" s="72" customFormat="1" ht="14.15" customHeight="1" x14ac:dyDescent="0.2">
      <c r="A374" s="171" t="s">
        <v>3995</v>
      </c>
      <c r="B374" s="172" t="s">
        <v>4007</v>
      </c>
      <c r="C374" s="357">
        <f t="shared" si="70"/>
        <v>2</v>
      </c>
      <c r="D374" s="359">
        <f t="shared" si="71"/>
        <v>2</v>
      </c>
      <c r="E374" s="125">
        <v>2</v>
      </c>
      <c r="F374" s="125"/>
      <c r="G374" s="125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5">
        <v>2</v>
      </c>
      <c r="AB374" s="125"/>
      <c r="AC374" s="125"/>
      <c r="AD374" s="125"/>
      <c r="AE374" s="125"/>
      <c r="AF374" s="125"/>
      <c r="AG374" s="125"/>
      <c r="AH374" s="125">
        <v>2</v>
      </c>
      <c r="AI374" s="125"/>
      <c r="AJ374" s="125"/>
      <c r="AK374" s="319">
        <v>92800</v>
      </c>
      <c r="AL374" s="319">
        <f t="shared" si="72"/>
        <v>185600</v>
      </c>
      <c r="AM374" s="65" t="s">
        <v>654</v>
      </c>
      <c r="AN374" s="65"/>
      <c r="AO374" s="65"/>
      <c r="AP374" s="65"/>
      <c r="AQ374" s="65"/>
      <c r="AR374" s="65"/>
      <c r="AS374" s="71"/>
    </row>
    <row r="375" spans="1:45" s="75" customFormat="1" ht="14.15" customHeight="1" x14ac:dyDescent="0.2">
      <c r="A375" s="293"/>
      <c r="B375" s="294" t="s">
        <v>467</v>
      </c>
      <c r="C375" s="295">
        <f>SUM(C299:C374)</f>
        <v>17099</v>
      </c>
      <c r="D375" s="358">
        <f>SUM(D299:D374)</f>
        <v>17099</v>
      </c>
      <c r="E375" s="358">
        <f>SUM(E299:E374)</f>
        <v>17099</v>
      </c>
      <c r="F375" s="358">
        <f>SUM(F299:F374)</f>
        <v>0</v>
      </c>
      <c r="G375" s="358">
        <f>SUM(G299:G374)</f>
        <v>0</v>
      </c>
      <c r="H375" s="927"/>
      <c r="I375" s="928"/>
      <c r="J375" s="928"/>
      <c r="K375" s="928"/>
      <c r="L375" s="928"/>
      <c r="M375" s="928"/>
      <c r="N375" s="928"/>
      <c r="O375" s="928"/>
      <c r="P375" s="928"/>
      <c r="Q375" s="928"/>
      <c r="R375" s="928"/>
      <c r="S375" s="928"/>
      <c r="T375" s="928"/>
      <c r="U375" s="928"/>
      <c r="V375" s="928"/>
      <c r="W375" s="928"/>
      <c r="X375" s="928"/>
      <c r="Y375" s="928"/>
      <c r="Z375" s="929"/>
      <c r="AA375" s="295">
        <f t="shared" ref="AA375:AL375" si="73">SUM(AA299:AA374)</f>
        <v>7531</v>
      </c>
      <c r="AB375" s="358">
        <f t="shared" si="73"/>
        <v>3833</v>
      </c>
      <c r="AC375" s="358">
        <f t="shared" si="73"/>
        <v>5735</v>
      </c>
      <c r="AD375" s="358">
        <f t="shared" si="73"/>
        <v>0</v>
      </c>
      <c r="AE375" s="358">
        <f t="shared" si="73"/>
        <v>0</v>
      </c>
      <c r="AF375" s="358">
        <f t="shared" si="73"/>
        <v>0</v>
      </c>
      <c r="AG375" s="358">
        <f t="shared" si="73"/>
        <v>0</v>
      </c>
      <c r="AH375" s="358">
        <f t="shared" si="73"/>
        <v>498</v>
      </c>
      <c r="AI375" s="358">
        <f t="shared" si="73"/>
        <v>22</v>
      </c>
      <c r="AJ375" s="358">
        <f t="shared" si="73"/>
        <v>0</v>
      </c>
      <c r="AK375" s="314">
        <f t="shared" si="73"/>
        <v>853170</v>
      </c>
      <c r="AL375" s="314">
        <f t="shared" si="73"/>
        <v>37326820</v>
      </c>
      <c r="AM375" s="65"/>
      <c r="AN375" s="73"/>
      <c r="AO375" s="73"/>
      <c r="AP375" s="73"/>
      <c r="AQ375" s="73"/>
      <c r="AR375" s="73"/>
      <c r="AS375" s="74"/>
    </row>
    <row r="376" spans="1:45" s="87" customFormat="1" ht="14.15" customHeight="1" x14ac:dyDescent="0.2">
      <c r="A376" s="293"/>
      <c r="B376" s="296" t="s">
        <v>4358</v>
      </c>
      <c r="C376" s="940"/>
      <c r="D376" s="941"/>
      <c r="E376" s="941"/>
      <c r="F376" s="941"/>
      <c r="G376" s="941"/>
      <c r="H376" s="941"/>
      <c r="I376" s="941"/>
      <c r="J376" s="941"/>
      <c r="K376" s="941"/>
      <c r="L376" s="941"/>
      <c r="M376" s="941"/>
      <c r="N376" s="941"/>
      <c r="O376" s="941"/>
      <c r="P376" s="941"/>
      <c r="Q376" s="941"/>
      <c r="R376" s="941"/>
      <c r="S376" s="941"/>
      <c r="T376" s="941"/>
      <c r="U376" s="941"/>
      <c r="V376" s="941"/>
      <c r="W376" s="941"/>
      <c r="X376" s="941"/>
      <c r="Y376" s="941"/>
      <c r="Z376" s="942"/>
      <c r="AA376" s="292"/>
      <c r="AB376" s="292"/>
      <c r="AC376" s="292"/>
      <c r="AD376" s="920"/>
      <c r="AE376" s="920"/>
      <c r="AF376" s="920"/>
      <c r="AG376" s="920"/>
      <c r="AH376" s="920"/>
      <c r="AI376" s="920"/>
      <c r="AJ376" s="920"/>
      <c r="AK376" s="920"/>
      <c r="AL376" s="920"/>
      <c r="AM376" s="85" t="s">
        <v>654</v>
      </c>
      <c r="AN376" s="85"/>
      <c r="AO376" s="85"/>
      <c r="AP376" s="85"/>
      <c r="AQ376" s="85"/>
      <c r="AR376" s="85"/>
      <c r="AS376" s="86"/>
    </row>
    <row r="377" spans="1:45" s="77" customFormat="1" ht="14.15" customHeight="1" x14ac:dyDescent="0.2">
      <c r="A377" s="254" t="s">
        <v>1981</v>
      </c>
      <c r="B377" s="255" t="s">
        <v>1075</v>
      </c>
      <c r="C377" s="258">
        <f t="shared" si="70"/>
        <v>0</v>
      </c>
      <c r="D377" s="263">
        <f t="shared" si="71"/>
        <v>0</v>
      </c>
      <c r="E377" s="125"/>
      <c r="F377" s="125"/>
      <c r="G377" s="125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310">
        <v>7370</v>
      </c>
      <c r="AL377" s="310">
        <f t="shared" ref="AL377:AL420" si="74">AK377*E377</f>
        <v>0</v>
      </c>
      <c r="AM377" s="65" t="s">
        <v>654</v>
      </c>
      <c r="AN377" s="65"/>
      <c r="AO377" s="65"/>
      <c r="AP377" s="65"/>
      <c r="AQ377" s="65"/>
      <c r="AR377" s="65"/>
      <c r="AS377" s="76"/>
    </row>
    <row r="378" spans="1:45" s="67" customFormat="1" ht="14.15" customHeight="1" x14ac:dyDescent="0.2">
      <c r="A378" s="254" t="s">
        <v>1982</v>
      </c>
      <c r="B378" s="255" t="s">
        <v>1076</v>
      </c>
      <c r="C378" s="258">
        <f t="shared" si="70"/>
        <v>0</v>
      </c>
      <c r="D378" s="263">
        <f t="shared" si="71"/>
        <v>0</v>
      </c>
      <c r="E378" s="125"/>
      <c r="F378" s="125"/>
      <c r="G378" s="125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310">
        <v>6350</v>
      </c>
      <c r="AL378" s="310">
        <f t="shared" si="74"/>
        <v>0</v>
      </c>
      <c r="AM378" s="65" t="s">
        <v>654</v>
      </c>
      <c r="AN378" s="65"/>
      <c r="AO378" s="65"/>
      <c r="AP378" s="65"/>
      <c r="AQ378" s="65"/>
      <c r="AR378" s="65"/>
      <c r="AS378" s="66"/>
    </row>
    <row r="379" spans="1:45" s="67" customFormat="1" ht="14.15" customHeight="1" x14ac:dyDescent="0.2">
      <c r="A379" s="254" t="s">
        <v>1983</v>
      </c>
      <c r="B379" s="255" t="s">
        <v>1077</v>
      </c>
      <c r="C379" s="258">
        <f t="shared" si="70"/>
        <v>11</v>
      </c>
      <c r="D379" s="263">
        <f t="shared" si="71"/>
        <v>11</v>
      </c>
      <c r="E379" s="125">
        <v>11</v>
      </c>
      <c r="F379" s="125"/>
      <c r="G379" s="125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5">
        <v>1</v>
      </c>
      <c r="AB379" s="125">
        <v>10</v>
      </c>
      <c r="AC379" s="125"/>
      <c r="AD379" s="125"/>
      <c r="AE379" s="125"/>
      <c r="AF379" s="125"/>
      <c r="AG379" s="125"/>
      <c r="AH379" s="125">
        <v>11</v>
      </c>
      <c r="AI379" s="125"/>
      <c r="AJ379" s="125"/>
      <c r="AK379" s="310">
        <v>4760</v>
      </c>
      <c r="AL379" s="310">
        <f t="shared" si="74"/>
        <v>52360</v>
      </c>
      <c r="AM379" s="65" t="s">
        <v>654</v>
      </c>
      <c r="AN379" s="65"/>
      <c r="AO379" s="65"/>
      <c r="AP379" s="65"/>
      <c r="AQ379" s="65"/>
      <c r="AR379" s="65"/>
      <c r="AS379" s="66"/>
    </row>
    <row r="380" spans="1:45" s="67" customFormat="1" ht="14.15" customHeight="1" x14ac:dyDescent="0.2">
      <c r="A380" s="254" t="s">
        <v>1984</v>
      </c>
      <c r="B380" s="255" t="s">
        <v>3401</v>
      </c>
      <c r="C380" s="258">
        <f>SUM(D380+G380)</f>
        <v>0</v>
      </c>
      <c r="D380" s="263">
        <f t="shared" si="71"/>
        <v>0</v>
      </c>
      <c r="E380" s="125"/>
      <c r="F380" s="125"/>
      <c r="G380" s="125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310">
        <v>5780</v>
      </c>
      <c r="AL380" s="310">
        <f t="shared" si="74"/>
        <v>0</v>
      </c>
      <c r="AM380" s="65" t="s">
        <v>654</v>
      </c>
      <c r="AN380" s="65"/>
      <c r="AO380" s="65"/>
      <c r="AP380" s="65"/>
      <c r="AQ380" s="65"/>
      <c r="AR380" s="65"/>
      <c r="AS380" s="66"/>
    </row>
    <row r="381" spans="1:45" s="67" customFormat="1" ht="14.15" customHeight="1" x14ac:dyDescent="0.2">
      <c r="A381" s="254" t="s">
        <v>1985</v>
      </c>
      <c r="B381" s="255" t="s">
        <v>1078</v>
      </c>
      <c r="C381" s="258">
        <f t="shared" si="70"/>
        <v>21</v>
      </c>
      <c r="D381" s="263">
        <f t="shared" si="71"/>
        <v>21</v>
      </c>
      <c r="E381" s="125">
        <v>21</v>
      </c>
      <c r="F381" s="125"/>
      <c r="G381" s="125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5">
        <v>3</v>
      </c>
      <c r="AB381" s="125">
        <v>17</v>
      </c>
      <c r="AC381" s="125">
        <v>1</v>
      </c>
      <c r="AD381" s="125"/>
      <c r="AE381" s="125"/>
      <c r="AF381" s="125"/>
      <c r="AG381" s="125"/>
      <c r="AH381" s="125">
        <v>21</v>
      </c>
      <c r="AI381" s="125"/>
      <c r="AJ381" s="125"/>
      <c r="AK381" s="310">
        <v>4760</v>
      </c>
      <c r="AL381" s="310">
        <f t="shared" si="74"/>
        <v>99960</v>
      </c>
      <c r="AM381" s="65" t="s">
        <v>654</v>
      </c>
      <c r="AN381" s="65"/>
      <c r="AO381" s="65"/>
      <c r="AP381" s="65"/>
      <c r="AQ381" s="65"/>
      <c r="AR381" s="65"/>
      <c r="AS381" s="66"/>
    </row>
    <row r="382" spans="1:45" s="67" customFormat="1" ht="14.15" customHeight="1" x14ac:dyDescent="0.2">
      <c r="A382" s="254" t="s">
        <v>1986</v>
      </c>
      <c r="B382" s="255" t="s">
        <v>1079</v>
      </c>
      <c r="C382" s="258">
        <f t="shared" si="70"/>
        <v>5</v>
      </c>
      <c r="D382" s="263">
        <f t="shared" si="71"/>
        <v>5</v>
      </c>
      <c r="E382" s="125">
        <v>5</v>
      </c>
      <c r="F382" s="125"/>
      <c r="G382" s="125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5">
        <v>1</v>
      </c>
      <c r="AB382" s="125">
        <v>4</v>
      </c>
      <c r="AC382" s="125"/>
      <c r="AD382" s="125"/>
      <c r="AE382" s="125"/>
      <c r="AF382" s="125"/>
      <c r="AG382" s="125"/>
      <c r="AH382" s="125">
        <v>5</v>
      </c>
      <c r="AI382" s="125"/>
      <c r="AJ382" s="125"/>
      <c r="AK382" s="310">
        <v>6350</v>
      </c>
      <c r="AL382" s="310">
        <f t="shared" si="74"/>
        <v>31750</v>
      </c>
      <c r="AM382" s="65" t="s">
        <v>654</v>
      </c>
      <c r="AN382" s="65"/>
      <c r="AO382" s="65"/>
      <c r="AP382" s="65"/>
      <c r="AQ382" s="65"/>
      <c r="AR382" s="65"/>
      <c r="AS382" s="66"/>
    </row>
    <row r="383" spans="1:45" s="67" customFormat="1" ht="14.15" customHeight="1" x14ac:dyDescent="0.2">
      <c r="A383" s="254" t="s">
        <v>1987</v>
      </c>
      <c r="B383" s="255" t="s">
        <v>2736</v>
      </c>
      <c r="C383" s="258">
        <f t="shared" si="70"/>
        <v>11</v>
      </c>
      <c r="D383" s="263">
        <f t="shared" si="71"/>
        <v>11</v>
      </c>
      <c r="E383" s="125">
        <v>11</v>
      </c>
      <c r="F383" s="125"/>
      <c r="G383" s="125"/>
      <c r="H383" s="126"/>
      <c r="I383" s="126"/>
      <c r="J383" s="126"/>
      <c r="K383" s="126"/>
      <c r="L383" s="126"/>
      <c r="M383" s="126"/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5">
        <v>1</v>
      </c>
      <c r="AB383" s="125">
        <v>10</v>
      </c>
      <c r="AC383" s="125"/>
      <c r="AD383" s="125"/>
      <c r="AE383" s="125"/>
      <c r="AF383" s="125"/>
      <c r="AG383" s="125"/>
      <c r="AH383" s="125">
        <v>11</v>
      </c>
      <c r="AI383" s="125"/>
      <c r="AJ383" s="125"/>
      <c r="AK383" s="310">
        <v>6350</v>
      </c>
      <c r="AL383" s="310">
        <f t="shared" si="74"/>
        <v>69850</v>
      </c>
      <c r="AM383" s="65" t="s">
        <v>654</v>
      </c>
      <c r="AN383" s="65"/>
      <c r="AO383" s="65"/>
      <c r="AP383" s="65"/>
      <c r="AQ383" s="65"/>
      <c r="AR383" s="65"/>
      <c r="AS383" s="66"/>
    </row>
    <row r="384" spans="1:45" s="67" customFormat="1" ht="14.15" customHeight="1" x14ac:dyDescent="0.2">
      <c r="A384" s="254" t="s">
        <v>1988</v>
      </c>
      <c r="B384" s="255" t="s">
        <v>1166</v>
      </c>
      <c r="C384" s="258">
        <f t="shared" si="70"/>
        <v>1</v>
      </c>
      <c r="D384" s="263">
        <f t="shared" si="71"/>
        <v>1</v>
      </c>
      <c r="E384" s="125">
        <v>1</v>
      </c>
      <c r="F384" s="125"/>
      <c r="G384" s="125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5"/>
      <c r="AB384" s="125">
        <v>1</v>
      </c>
      <c r="AC384" s="125"/>
      <c r="AD384" s="125"/>
      <c r="AE384" s="125"/>
      <c r="AF384" s="125"/>
      <c r="AG384" s="125"/>
      <c r="AH384" s="125"/>
      <c r="AI384" s="125">
        <v>1</v>
      </c>
      <c r="AJ384" s="125"/>
      <c r="AK384" s="310">
        <v>4510</v>
      </c>
      <c r="AL384" s="310">
        <f t="shared" si="74"/>
        <v>4510</v>
      </c>
      <c r="AM384" s="65" t="s">
        <v>654</v>
      </c>
      <c r="AN384" s="65"/>
      <c r="AO384" s="65"/>
      <c r="AP384" s="65"/>
      <c r="AQ384" s="65"/>
      <c r="AR384" s="65"/>
      <c r="AS384" s="66"/>
    </row>
    <row r="385" spans="1:45" s="67" customFormat="1" ht="14.15" customHeight="1" x14ac:dyDescent="0.2">
      <c r="A385" s="254" t="s">
        <v>1989</v>
      </c>
      <c r="B385" s="255" t="s">
        <v>1167</v>
      </c>
      <c r="C385" s="258">
        <f t="shared" si="70"/>
        <v>0</v>
      </c>
      <c r="D385" s="263">
        <f t="shared" si="71"/>
        <v>0</v>
      </c>
      <c r="E385" s="125"/>
      <c r="F385" s="125"/>
      <c r="G385" s="125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310">
        <v>6350</v>
      </c>
      <c r="AL385" s="310">
        <f t="shared" si="74"/>
        <v>0</v>
      </c>
      <c r="AM385" s="65" t="s">
        <v>654</v>
      </c>
      <c r="AN385" s="65"/>
      <c r="AO385" s="65"/>
      <c r="AP385" s="65"/>
      <c r="AQ385" s="65"/>
      <c r="AR385" s="65"/>
      <c r="AS385" s="66"/>
    </row>
    <row r="386" spans="1:45" s="67" customFormat="1" ht="14.15" customHeight="1" x14ac:dyDescent="0.2">
      <c r="A386" s="254" t="s">
        <v>1990</v>
      </c>
      <c r="B386" s="255" t="s">
        <v>2737</v>
      </c>
      <c r="C386" s="258">
        <f t="shared" si="70"/>
        <v>7</v>
      </c>
      <c r="D386" s="263">
        <f t="shared" si="71"/>
        <v>7</v>
      </c>
      <c r="E386" s="125">
        <v>7</v>
      </c>
      <c r="F386" s="125"/>
      <c r="G386" s="125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5">
        <v>1</v>
      </c>
      <c r="AB386" s="125">
        <v>3</v>
      </c>
      <c r="AC386" s="125">
        <v>3</v>
      </c>
      <c r="AD386" s="125"/>
      <c r="AE386" s="125"/>
      <c r="AF386" s="125"/>
      <c r="AG386" s="125"/>
      <c r="AH386" s="125">
        <v>7</v>
      </c>
      <c r="AI386" s="125"/>
      <c r="AJ386" s="125"/>
      <c r="AK386" s="310">
        <v>4720</v>
      </c>
      <c r="AL386" s="310">
        <f t="shared" si="74"/>
        <v>33040</v>
      </c>
      <c r="AM386" s="65" t="s">
        <v>654</v>
      </c>
      <c r="AN386" s="65"/>
      <c r="AO386" s="65"/>
      <c r="AP386" s="65"/>
      <c r="AQ386" s="65"/>
      <c r="AR386" s="65"/>
      <c r="AS386" s="66"/>
    </row>
    <row r="387" spans="1:45" s="67" customFormat="1" ht="14.15" customHeight="1" x14ac:dyDescent="0.2">
      <c r="A387" s="254" t="s">
        <v>1991</v>
      </c>
      <c r="B387" s="255" t="s">
        <v>1168</v>
      </c>
      <c r="C387" s="258">
        <f t="shared" si="70"/>
        <v>42</v>
      </c>
      <c r="D387" s="263">
        <f t="shared" si="71"/>
        <v>42</v>
      </c>
      <c r="E387" s="125">
        <v>42</v>
      </c>
      <c r="F387" s="125"/>
      <c r="G387" s="125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5">
        <v>2</v>
      </c>
      <c r="AB387" s="125">
        <v>40</v>
      </c>
      <c r="AC387" s="125"/>
      <c r="AD387" s="125"/>
      <c r="AE387" s="125"/>
      <c r="AF387" s="125"/>
      <c r="AG387" s="125"/>
      <c r="AH387" s="125">
        <v>42</v>
      </c>
      <c r="AI387" s="125"/>
      <c r="AJ387" s="125"/>
      <c r="AK387" s="310">
        <v>4720</v>
      </c>
      <c r="AL387" s="310">
        <f t="shared" si="74"/>
        <v>198240</v>
      </c>
      <c r="AM387" s="65" t="s">
        <v>654</v>
      </c>
      <c r="AN387" s="65"/>
      <c r="AO387" s="65"/>
      <c r="AP387" s="65"/>
      <c r="AQ387" s="65"/>
      <c r="AR387" s="65"/>
      <c r="AS387" s="66"/>
    </row>
    <row r="388" spans="1:45" s="67" customFormat="1" ht="14.15" customHeight="1" x14ac:dyDescent="0.2">
      <c r="A388" s="254" t="s">
        <v>1992</v>
      </c>
      <c r="B388" s="255" t="s">
        <v>1169</v>
      </c>
      <c r="C388" s="258">
        <f t="shared" si="70"/>
        <v>41</v>
      </c>
      <c r="D388" s="263">
        <f t="shared" si="71"/>
        <v>41</v>
      </c>
      <c r="E388" s="125">
        <v>41</v>
      </c>
      <c r="F388" s="125"/>
      <c r="G388" s="125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5">
        <v>2</v>
      </c>
      <c r="AB388" s="125">
        <v>39</v>
      </c>
      <c r="AC388" s="125"/>
      <c r="AD388" s="125"/>
      <c r="AE388" s="125"/>
      <c r="AF388" s="125"/>
      <c r="AG388" s="125"/>
      <c r="AH388" s="125">
        <v>41</v>
      </c>
      <c r="AI388" s="125"/>
      <c r="AJ388" s="125"/>
      <c r="AK388" s="310">
        <v>4720</v>
      </c>
      <c r="AL388" s="310">
        <f t="shared" si="74"/>
        <v>193520</v>
      </c>
      <c r="AM388" s="65" t="s">
        <v>654</v>
      </c>
      <c r="AN388" s="65"/>
      <c r="AO388" s="65"/>
      <c r="AP388" s="65"/>
      <c r="AQ388" s="65"/>
      <c r="AR388" s="65"/>
      <c r="AS388" s="66"/>
    </row>
    <row r="389" spans="1:45" s="67" customFormat="1" ht="14.15" customHeight="1" x14ac:dyDescent="0.2">
      <c r="A389" s="254" t="s">
        <v>1993</v>
      </c>
      <c r="B389" s="255" t="s">
        <v>1170</v>
      </c>
      <c r="C389" s="258">
        <f t="shared" si="70"/>
        <v>2</v>
      </c>
      <c r="D389" s="263">
        <f t="shared" si="71"/>
        <v>2</v>
      </c>
      <c r="E389" s="125">
        <v>2</v>
      </c>
      <c r="F389" s="125"/>
      <c r="G389" s="125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5">
        <v>1</v>
      </c>
      <c r="AB389" s="125">
        <v>1</v>
      </c>
      <c r="AC389" s="125"/>
      <c r="AD389" s="125"/>
      <c r="AE389" s="125"/>
      <c r="AF389" s="125"/>
      <c r="AG389" s="125"/>
      <c r="AH389" s="125"/>
      <c r="AI389" s="125">
        <v>2</v>
      </c>
      <c r="AJ389" s="125"/>
      <c r="AK389" s="310">
        <v>11020</v>
      </c>
      <c r="AL389" s="310">
        <f t="shared" si="74"/>
        <v>22040</v>
      </c>
      <c r="AM389" s="65" t="s">
        <v>654</v>
      </c>
      <c r="AN389" s="65"/>
      <c r="AO389" s="65"/>
      <c r="AP389" s="65"/>
      <c r="AQ389" s="65"/>
      <c r="AR389" s="65"/>
      <c r="AS389" s="66"/>
    </row>
    <row r="390" spans="1:45" s="67" customFormat="1" ht="14.15" customHeight="1" x14ac:dyDescent="0.2">
      <c r="A390" s="254" t="s">
        <v>1994</v>
      </c>
      <c r="B390" s="255" t="s">
        <v>1151</v>
      </c>
      <c r="C390" s="258">
        <f t="shared" si="70"/>
        <v>14</v>
      </c>
      <c r="D390" s="263">
        <f t="shared" si="71"/>
        <v>14</v>
      </c>
      <c r="E390" s="125">
        <v>14</v>
      </c>
      <c r="F390" s="125"/>
      <c r="G390" s="125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5"/>
      <c r="AB390" s="125">
        <v>14</v>
      </c>
      <c r="AC390" s="125"/>
      <c r="AD390" s="125"/>
      <c r="AE390" s="125"/>
      <c r="AF390" s="125"/>
      <c r="AG390" s="125"/>
      <c r="AH390" s="125">
        <v>14</v>
      </c>
      <c r="AI390" s="125"/>
      <c r="AJ390" s="125"/>
      <c r="AK390" s="310">
        <v>11020</v>
      </c>
      <c r="AL390" s="310">
        <f t="shared" si="74"/>
        <v>154280</v>
      </c>
      <c r="AM390" s="65" t="s">
        <v>654</v>
      </c>
      <c r="AN390" s="65"/>
      <c r="AO390" s="65"/>
      <c r="AP390" s="65"/>
      <c r="AQ390" s="65"/>
      <c r="AR390" s="65"/>
      <c r="AS390" s="66"/>
    </row>
    <row r="391" spans="1:45" s="67" customFormat="1" ht="14.15" customHeight="1" x14ac:dyDescent="0.2">
      <c r="A391" s="254" t="s">
        <v>1995</v>
      </c>
      <c r="B391" s="255" t="s">
        <v>1152</v>
      </c>
      <c r="C391" s="258">
        <f t="shared" si="70"/>
        <v>34</v>
      </c>
      <c r="D391" s="263">
        <f t="shared" si="71"/>
        <v>34</v>
      </c>
      <c r="E391" s="125">
        <v>34</v>
      </c>
      <c r="F391" s="125"/>
      <c r="G391" s="125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5">
        <v>2</v>
      </c>
      <c r="AB391" s="125">
        <v>31</v>
      </c>
      <c r="AC391" s="125">
        <v>1</v>
      </c>
      <c r="AD391" s="125"/>
      <c r="AE391" s="125"/>
      <c r="AF391" s="125"/>
      <c r="AG391" s="125"/>
      <c r="AH391" s="125">
        <v>34</v>
      </c>
      <c r="AI391" s="125"/>
      <c r="AJ391" s="125"/>
      <c r="AK391" s="310">
        <v>4720</v>
      </c>
      <c r="AL391" s="310">
        <f t="shared" si="74"/>
        <v>160480</v>
      </c>
      <c r="AM391" s="65" t="s">
        <v>654</v>
      </c>
      <c r="AN391" s="65"/>
      <c r="AO391" s="65"/>
      <c r="AP391" s="65"/>
      <c r="AQ391" s="65"/>
      <c r="AR391" s="65"/>
      <c r="AS391" s="66"/>
    </row>
    <row r="392" spans="1:45" s="67" customFormat="1" ht="14.15" customHeight="1" x14ac:dyDescent="0.2">
      <c r="A392" s="254" t="s">
        <v>1996</v>
      </c>
      <c r="B392" s="255" t="s">
        <v>3508</v>
      </c>
      <c r="C392" s="258">
        <f t="shared" si="70"/>
        <v>19</v>
      </c>
      <c r="D392" s="263">
        <f t="shared" si="71"/>
        <v>19</v>
      </c>
      <c r="E392" s="125">
        <v>19</v>
      </c>
      <c r="F392" s="125"/>
      <c r="G392" s="125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5"/>
      <c r="AB392" s="125">
        <v>19</v>
      </c>
      <c r="AC392" s="125"/>
      <c r="AD392" s="125"/>
      <c r="AE392" s="125"/>
      <c r="AF392" s="125"/>
      <c r="AG392" s="125"/>
      <c r="AH392" s="125">
        <v>19</v>
      </c>
      <c r="AI392" s="125"/>
      <c r="AJ392" s="125"/>
      <c r="AK392" s="310">
        <v>12730</v>
      </c>
      <c r="AL392" s="310">
        <f t="shared" si="74"/>
        <v>241870</v>
      </c>
      <c r="AM392" s="65" t="s">
        <v>654</v>
      </c>
      <c r="AN392" s="65"/>
      <c r="AO392" s="65"/>
      <c r="AP392" s="65"/>
      <c r="AQ392" s="65"/>
      <c r="AR392" s="65"/>
      <c r="AS392" s="66"/>
    </row>
    <row r="393" spans="1:45" s="67" customFormat="1" ht="14.15" customHeight="1" x14ac:dyDescent="0.2">
      <c r="A393" s="254" t="s">
        <v>1997</v>
      </c>
      <c r="B393" s="255" t="s">
        <v>813</v>
      </c>
      <c r="C393" s="258">
        <f t="shared" si="70"/>
        <v>62</v>
      </c>
      <c r="D393" s="263">
        <f t="shared" si="71"/>
        <v>62</v>
      </c>
      <c r="E393" s="125">
        <v>62</v>
      </c>
      <c r="F393" s="125"/>
      <c r="G393" s="125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5">
        <v>4</v>
      </c>
      <c r="AB393" s="125">
        <v>58</v>
      </c>
      <c r="AC393" s="125"/>
      <c r="AD393" s="125"/>
      <c r="AE393" s="125"/>
      <c r="AF393" s="125"/>
      <c r="AG393" s="125"/>
      <c r="AH393" s="125">
        <v>62</v>
      </c>
      <c r="AI393" s="125"/>
      <c r="AJ393" s="125"/>
      <c r="AK393" s="310">
        <v>7220</v>
      </c>
      <c r="AL393" s="310">
        <f t="shared" si="74"/>
        <v>447640</v>
      </c>
      <c r="AM393" s="65" t="s">
        <v>654</v>
      </c>
      <c r="AN393" s="65"/>
      <c r="AO393" s="65"/>
      <c r="AP393" s="65"/>
      <c r="AQ393" s="65"/>
      <c r="AR393" s="65"/>
      <c r="AS393" s="66"/>
    </row>
    <row r="394" spans="1:45" s="67" customFormat="1" ht="14.15" customHeight="1" x14ac:dyDescent="0.2">
      <c r="A394" s="254" t="s">
        <v>1998</v>
      </c>
      <c r="B394" s="255" t="s">
        <v>814</v>
      </c>
      <c r="C394" s="258">
        <f t="shared" si="70"/>
        <v>0</v>
      </c>
      <c r="D394" s="263">
        <f t="shared" si="71"/>
        <v>0</v>
      </c>
      <c r="E394" s="125"/>
      <c r="F394" s="125"/>
      <c r="G394" s="125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310">
        <v>4720</v>
      </c>
      <c r="AL394" s="310">
        <f t="shared" si="74"/>
        <v>0</v>
      </c>
      <c r="AM394" s="65" t="s">
        <v>654</v>
      </c>
      <c r="AN394" s="65"/>
      <c r="AO394" s="65"/>
      <c r="AP394" s="65"/>
      <c r="AQ394" s="65"/>
      <c r="AR394" s="65"/>
      <c r="AS394" s="66"/>
    </row>
    <row r="395" spans="1:45" s="67" customFormat="1" ht="14.15" customHeight="1" x14ac:dyDescent="0.2">
      <c r="A395" s="254" t="s">
        <v>1999</v>
      </c>
      <c r="B395" s="255" t="s">
        <v>20</v>
      </c>
      <c r="C395" s="258">
        <f t="shared" si="70"/>
        <v>24</v>
      </c>
      <c r="D395" s="263">
        <f t="shared" si="71"/>
        <v>24</v>
      </c>
      <c r="E395" s="125">
        <v>24</v>
      </c>
      <c r="F395" s="125"/>
      <c r="G395" s="125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5">
        <v>2</v>
      </c>
      <c r="AB395" s="125">
        <v>22</v>
      </c>
      <c r="AC395" s="125"/>
      <c r="AD395" s="125"/>
      <c r="AE395" s="125"/>
      <c r="AF395" s="125"/>
      <c r="AG395" s="125"/>
      <c r="AH395" s="125">
        <v>24</v>
      </c>
      <c r="AI395" s="125"/>
      <c r="AJ395" s="125"/>
      <c r="AK395" s="310">
        <v>4720</v>
      </c>
      <c r="AL395" s="310">
        <f t="shared" si="74"/>
        <v>113280</v>
      </c>
      <c r="AM395" s="65" t="s">
        <v>654</v>
      </c>
      <c r="AN395" s="65"/>
      <c r="AO395" s="65"/>
      <c r="AP395" s="65"/>
      <c r="AQ395" s="65"/>
      <c r="AR395" s="65"/>
      <c r="AS395" s="66"/>
    </row>
    <row r="396" spans="1:45" s="67" customFormat="1" ht="14.15" customHeight="1" x14ac:dyDescent="0.2">
      <c r="A396" s="254" t="s">
        <v>2000</v>
      </c>
      <c r="B396" s="255" t="s">
        <v>21</v>
      </c>
      <c r="C396" s="258">
        <f t="shared" si="70"/>
        <v>0</v>
      </c>
      <c r="D396" s="263">
        <f t="shared" si="71"/>
        <v>0</v>
      </c>
      <c r="E396" s="125"/>
      <c r="F396" s="125"/>
      <c r="G396" s="125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310">
        <v>6350</v>
      </c>
      <c r="AL396" s="310">
        <f t="shared" si="74"/>
        <v>0</v>
      </c>
      <c r="AM396" s="65" t="s">
        <v>654</v>
      </c>
      <c r="AN396" s="65"/>
      <c r="AO396" s="65"/>
      <c r="AP396" s="65"/>
      <c r="AQ396" s="65"/>
      <c r="AR396" s="65"/>
      <c r="AS396" s="66"/>
    </row>
    <row r="397" spans="1:45" s="67" customFormat="1" ht="14.15" customHeight="1" x14ac:dyDescent="0.2">
      <c r="A397" s="254" t="s">
        <v>2001</v>
      </c>
      <c r="B397" s="255" t="s">
        <v>4014</v>
      </c>
      <c r="C397" s="258">
        <f t="shared" si="70"/>
        <v>5</v>
      </c>
      <c r="D397" s="263">
        <f t="shared" si="71"/>
        <v>5</v>
      </c>
      <c r="E397" s="125">
        <v>5</v>
      </c>
      <c r="F397" s="125"/>
      <c r="G397" s="125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5"/>
      <c r="AB397" s="125">
        <v>5</v>
      </c>
      <c r="AC397" s="125"/>
      <c r="AD397" s="125"/>
      <c r="AE397" s="125"/>
      <c r="AF397" s="125"/>
      <c r="AG397" s="125"/>
      <c r="AH397" s="125">
        <v>5</v>
      </c>
      <c r="AI397" s="125"/>
      <c r="AJ397" s="125"/>
      <c r="AK397" s="310">
        <v>11020</v>
      </c>
      <c r="AL397" s="310">
        <f t="shared" si="74"/>
        <v>55100</v>
      </c>
      <c r="AM397" s="65" t="s">
        <v>654</v>
      </c>
      <c r="AN397" s="65"/>
      <c r="AO397" s="65"/>
      <c r="AP397" s="65"/>
      <c r="AQ397" s="65"/>
      <c r="AR397" s="65"/>
      <c r="AS397" s="66"/>
    </row>
    <row r="398" spans="1:45" s="67" customFormat="1" ht="14.15" customHeight="1" x14ac:dyDescent="0.2">
      <c r="A398" s="254" t="s">
        <v>2002</v>
      </c>
      <c r="B398" s="255" t="s">
        <v>4015</v>
      </c>
      <c r="C398" s="258">
        <f t="shared" si="70"/>
        <v>20</v>
      </c>
      <c r="D398" s="263">
        <f t="shared" si="71"/>
        <v>20</v>
      </c>
      <c r="E398" s="125">
        <v>20</v>
      </c>
      <c r="F398" s="125"/>
      <c r="G398" s="125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5">
        <v>1</v>
      </c>
      <c r="AB398" s="125">
        <v>19</v>
      </c>
      <c r="AC398" s="125"/>
      <c r="AD398" s="125"/>
      <c r="AE398" s="125"/>
      <c r="AF398" s="125"/>
      <c r="AG398" s="125"/>
      <c r="AH398" s="125">
        <v>20</v>
      </c>
      <c r="AI398" s="125"/>
      <c r="AJ398" s="125"/>
      <c r="AK398" s="310">
        <v>4760</v>
      </c>
      <c r="AL398" s="310">
        <f t="shared" si="74"/>
        <v>95200</v>
      </c>
      <c r="AM398" s="65" t="s">
        <v>654</v>
      </c>
      <c r="AN398" s="65"/>
      <c r="AO398" s="65"/>
      <c r="AP398" s="65"/>
      <c r="AQ398" s="65"/>
      <c r="AR398" s="65"/>
      <c r="AS398" s="66"/>
    </row>
    <row r="399" spans="1:45" s="67" customFormat="1" ht="14.15" customHeight="1" x14ac:dyDescent="0.2">
      <c r="A399" s="254" t="s">
        <v>2003</v>
      </c>
      <c r="B399" s="255" t="s">
        <v>4016</v>
      </c>
      <c r="C399" s="258">
        <f t="shared" si="70"/>
        <v>0</v>
      </c>
      <c r="D399" s="263">
        <f t="shared" si="71"/>
        <v>0</v>
      </c>
      <c r="E399" s="125"/>
      <c r="F399" s="125"/>
      <c r="G399" s="125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310">
        <v>5780</v>
      </c>
      <c r="AL399" s="310">
        <f t="shared" si="74"/>
        <v>0</v>
      </c>
      <c r="AM399" s="65" t="s">
        <v>654</v>
      </c>
      <c r="AN399" s="65"/>
      <c r="AO399" s="65"/>
      <c r="AP399" s="65"/>
      <c r="AQ399" s="65"/>
      <c r="AR399" s="65"/>
      <c r="AS399" s="66"/>
    </row>
    <row r="400" spans="1:45" s="67" customFormat="1" ht="14.15" customHeight="1" x14ac:dyDescent="0.2">
      <c r="A400" s="254" t="s">
        <v>2651</v>
      </c>
      <c r="B400" s="255" t="s">
        <v>2652</v>
      </c>
      <c r="C400" s="258">
        <f t="shared" si="70"/>
        <v>1</v>
      </c>
      <c r="D400" s="263">
        <f t="shared" si="71"/>
        <v>1</v>
      </c>
      <c r="E400" s="125">
        <v>1</v>
      </c>
      <c r="F400" s="125"/>
      <c r="G400" s="125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5"/>
      <c r="AB400" s="125">
        <v>1</v>
      </c>
      <c r="AC400" s="125"/>
      <c r="AD400" s="125"/>
      <c r="AE400" s="125"/>
      <c r="AF400" s="125"/>
      <c r="AG400" s="125"/>
      <c r="AH400" s="125"/>
      <c r="AI400" s="125">
        <v>1</v>
      </c>
      <c r="AJ400" s="125"/>
      <c r="AK400" s="310">
        <v>11760</v>
      </c>
      <c r="AL400" s="310">
        <f t="shared" si="74"/>
        <v>11760</v>
      </c>
      <c r="AM400" s="65" t="s">
        <v>654</v>
      </c>
      <c r="AN400" s="65"/>
      <c r="AO400" s="65"/>
      <c r="AP400" s="65"/>
      <c r="AQ400" s="65"/>
      <c r="AR400" s="65"/>
      <c r="AS400" s="66"/>
    </row>
    <row r="401" spans="1:45" s="67" customFormat="1" ht="14.15" customHeight="1" x14ac:dyDescent="0.2">
      <c r="A401" s="254" t="s">
        <v>2004</v>
      </c>
      <c r="B401" s="255" t="s">
        <v>4017</v>
      </c>
      <c r="C401" s="258">
        <f t="shared" si="70"/>
        <v>320</v>
      </c>
      <c r="D401" s="263">
        <f t="shared" si="71"/>
        <v>320</v>
      </c>
      <c r="E401" s="125">
        <v>320</v>
      </c>
      <c r="F401" s="125"/>
      <c r="G401" s="125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5">
        <v>36</v>
      </c>
      <c r="AB401" s="125">
        <v>282</v>
      </c>
      <c r="AC401" s="125">
        <v>2</v>
      </c>
      <c r="AD401" s="125"/>
      <c r="AE401" s="125"/>
      <c r="AF401" s="125"/>
      <c r="AG401" s="125"/>
      <c r="AH401" s="125">
        <v>320</v>
      </c>
      <c r="AI401" s="125"/>
      <c r="AJ401" s="125"/>
      <c r="AK401" s="310">
        <v>4130</v>
      </c>
      <c r="AL401" s="310">
        <f t="shared" si="74"/>
        <v>1321600</v>
      </c>
      <c r="AM401" s="65" t="s">
        <v>654</v>
      </c>
      <c r="AN401" s="65"/>
      <c r="AO401" s="65"/>
      <c r="AP401" s="65"/>
      <c r="AQ401" s="65"/>
      <c r="AR401" s="65"/>
      <c r="AS401" s="66"/>
    </row>
    <row r="402" spans="1:45" s="67" customFormat="1" ht="14.15" customHeight="1" x14ac:dyDescent="0.2">
      <c r="A402" s="254" t="s">
        <v>2005</v>
      </c>
      <c r="B402" s="255" t="s">
        <v>4018</v>
      </c>
      <c r="C402" s="258">
        <f t="shared" si="70"/>
        <v>1</v>
      </c>
      <c r="D402" s="263">
        <f t="shared" si="71"/>
        <v>1</v>
      </c>
      <c r="E402" s="125">
        <v>1</v>
      </c>
      <c r="F402" s="125"/>
      <c r="G402" s="125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5"/>
      <c r="AB402" s="125">
        <v>1</v>
      </c>
      <c r="AC402" s="125"/>
      <c r="AD402" s="125"/>
      <c r="AE402" s="125"/>
      <c r="AF402" s="125"/>
      <c r="AG402" s="125"/>
      <c r="AH402" s="125">
        <v>1</v>
      </c>
      <c r="AI402" s="125"/>
      <c r="AJ402" s="125"/>
      <c r="AK402" s="310">
        <v>6350</v>
      </c>
      <c r="AL402" s="310">
        <f t="shared" si="74"/>
        <v>6350</v>
      </c>
      <c r="AM402" s="65" t="s">
        <v>654</v>
      </c>
      <c r="AN402" s="65"/>
      <c r="AO402" s="65"/>
      <c r="AP402" s="65"/>
      <c r="AQ402" s="65"/>
      <c r="AR402" s="65"/>
      <c r="AS402" s="66"/>
    </row>
    <row r="403" spans="1:45" s="67" customFormat="1" ht="14.15" customHeight="1" x14ac:dyDescent="0.2">
      <c r="A403" s="254" t="s">
        <v>2006</v>
      </c>
      <c r="B403" s="255" t="s">
        <v>4019</v>
      </c>
      <c r="C403" s="258">
        <f t="shared" si="70"/>
        <v>322</v>
      </c>
      <c r="D403" s="263">
        <f t="shared" si="71"/>
        <v>322</v>
      </c>
      <c r="E403" s="125">
        <v>322</v>
      </c>
      <c r="F403" s="125"/>
      <c r="G403" s="125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5">
        <v>36</v>
      </c>
      <c r="AB403" s="125">
        <v>284</v>
      </c>
      <c r="AC403" s="125">
        <v>2</v>
      </c>
      <c r="AD403" s="125"/>
      <c r="AE403" s="125"/>
      <c r="AF403" s="125"/>
      <c r="AG403" s="125"/>
      <c r="AH403" s="125">
        <v>322</v>
      </c>
      <c r="AI403" s="125"/>
      <c r="AJ403" s="125"/>
      <c r="AK403" s="310">
        <v>4720</v>
      </c>
      <c r="AL403" s="310">
        <f t="shared" si="74"/>
        <v>1519840</v>
      </c>
      <c r="AM403" s="65" t="s">
        <v>654</v>
      </c>
      <c r="AN403" s="65"/>
      <c r="AO403" s="65"/>
      <c r="AP403" s="65"/>
      <c r="AQ403" s="65"/>
      <c r="AR403" s="65"/>
      <c r="AS403" s="66"/>
    </row>
    <row r="404" spans="1:45" s="67" customFormat="1" ht="14.15" customHeight="1" x14ac:dyDescent="0.2">
      <c r="A404" s="254" t="s">
        <v>2007</v>
      </c>
      <c r="B404" s="255" t="s">
        <v>4020</v>
      </c>
      <c r="C404" s="258">
        <f t="shared" si="70"/>
        <v>0</v>
      </c>
      <c r="D404" s="263">
        <f t="shared" si="71"/>
        <v>0</v>
      </c>
      <c r="E404" s="125"/>
      <c r="F404" s="125"/>
      <c r="G404" s="125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310">
        <v>4130</v>
      </c>
      <c r="AL404" s="310">
        <f t="shared" si="74"/>
        <v>0</v>
      </c>
      <c r="AM404" s="65" t="s">
        <v>654</v>
      </c>
      <c r="AN404" s="65"/>
      <c r="AO404" s="65"/>
      <c r="AP404" s="65"/>
      <c r="AQ404" s="65"/>
      <c r="AR404" s="65"/>
      <c r="AS404" s="66"/>
    </row>
    <row r="405" spans="1:45" s="67" customFormat="1" ht="14.15" customHeight="1" x14ac:dyDescent="0.2">
      <c r="A405" s="254" t="s">
        <v>2008</v>
      </c>
      <c r="B405" s="255" t="s">
        <v>4021</v>
      </c>
      <c r="C405" s="258">
        <f t="shared" si="70"/>
        <v>57</v>
      </c>
      <c r="D405" s="263">
        <f t="shared" si="71"/>
        <v>57</v>
      </c>
      <c r="E405" s="125">
        <v>57</v>
      </c>
      <c r="F405" s="125"/>
      <c r="G405" s="125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5">
        <v>15</v>
      </c>
      <c r="AB405" s="125">
        <v>41</v>
      </c>
      <c r="AC405" s="125">
        <v>1</v>
      </c>
      <c r="AD405" s="125"/>
      <c r="AE405" s="125"/>
      <c r="AF405" s="125"/>
      <c r="AG405" s="125"/>
      <c r="AH405" s="125">
        <v>57</v>
      </c>
      <c r="AI405" s="125"/>
      <c r="AJ405" s="125"/>
      <c r="AK405" s="310">
        <v>4130</v>
      </c>
      <c r="AL405" s="310">
        <f t="shared" si="74"/>
        <v>235410</v>
      </c>
      <c r="AM405" s="65" t="s">
        <v>654</v>
      </c>
      <c r="AN405" s="65"/>
      <c r="AO405" s="65"/>
      <c r="AP405" s="65"/>
      <c r="AQ405" s="65"/>
      <c r="AR405" s="65"/>
      <c r="AS405" s="66"/>
    </row>
    <row r="406" spans="1:45" s="67" customFormat="1" ht="14.15" customHeight="1" x14ac:dyDescent="0.2">
      <c r="A406" s="254" t="s">
        <v>2009</v>
      </c>
      <c r="B406" s="255" t="s">
        <v>4022</v>
      </c>
      <c r="C406" s="258">
        <f t="shared" si="70"/>
        <v>28</v>
      </c>
      <c r="D406" s="263">
        <f t="shared" si="71"/>
        <v>28</v>
      </c>
      <c r="E406" s="125">
        <v>28</v>
      </c>
      <c r="F406" s="125"/>
      <c r="G406" s="125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5">
        <v>1</v>
      </c>
      <c r="AB406" s="125">
        <v>27</v>
      </c>
      <c r="AC406" s="125"/>
      <c r="AD406" s="125"/>
      <c r="AE406" s="125"/>
      <c r="AF406" s="125"/>
      <c r="AG406" s="125"/>
      <c r="AH406" s="125">
        <v>28</v>
      </c>
      <c r="AI406" s="125"/>
      <c r="AJ406" s="125"/>
      <c r="AK406" s="310">
        <v>6350</v>
      </c>
      <c r="AL406" s="310">
        <f t="shared" si="74"/>
        <v>177800</v>
      </c>
      <c r="AM406" s="65" t="s">
        <v>654</v>
      </c>
      <c r="AN406" s="65"/>
      <c r="AO406" s="65"/>
      <c r="AP406" s="65"/>
      <c r="AQ406" s="65"/>
      <c r="AR406" s="65"/>
      <c r="AS406" s="66"/>
    </row>
    <row r="407" spans="1:45" s="67" customFormat="1" ht="14.15" customHeight="1" x14ac:dyDescent="0.2">
      <c r="A407" s="254" t="s">
        <v>2010</v>
      </c>
      <c r="B407" s="255" t="s">
        <v>1049</v>
      </c>
      <c r="C407" s="258">
        <f t="shared" si="70"/>
        <v>28</v>
      </c>
      <c r="D407" s="263">
        <f t="shared" si="71"/>
        <v>28</v>
      </c>
      <c r="E407" s="125">
        <v>28</v>
      </c>
      <c r="F407" s="125"/>
      <c r="G407" s="125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5">
        <v>1</v>
      </c>
      <c r="AB407" s="125">
        <v>27</v>
      </c>
      <c r="AC407" s="125"/>
      <c r="AD407" s="125"/>
      <c r="AE407" s="125"/>
      <c r="AF407" s="125"/>
      <c r="AG407" s="125"/>
      <c r="AH407" s="125">
        <v>28</v>
      </c>
      <c r="AI407" s="125"/>
      <c r="AJ407" s="125"/>
      <c r="AK407" s="310">
        <v>4720</v>
      </c>
      <c r="AL407" s="310">
        <f t="shared" si="74"/>
        <v>132160</v>
      </c>
      <c r="AM407" s="65" t="s">
        <v>654</v>
      </c>
      <c r="AN407" s="65"/>
      <c r="AO407" s="65"/>
      <c r="AP407" s="65"/>
      <c r="AQ407" s="65"/>
      <c r="AR407" s="65"/>
      <c r="AS407" s="66"/>
    </row>
    <row r="408" spans="1:45" s="67" customFormat="1" ht="20" x14ac:dyDescent="0.2">
      <c r="A408" s="254" t="s">
        <v>2559</v>
      </c>
      <c r="B408" s="255" t="s">
        <v>2560</v>
      </c>
      <c r="C408" s="357">
        <f t="shared" si="70"/>
        <v>0</v>
      </c>
      <c r="D408" s="359">
        <f t="shared" si="71"/>
        <v>0</v>
      </c>
      <c r="E408" s="125"/>
      <c r="F408" s="125"/>
      <c r="G408" s="125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310">
        <v>27870</v>
      </c>
      <c r="AL408" s="310">
        <f t="shared" si="74"/>
        <v>0</v>
      </c>
      <c r="AM408" s="65" t="s">
        <v>654</v>
      </c>
      <c r="AN408" s="65"/>
      <c r="AO408" s="65"/>
      <c r="AP408" s="65"/>
      <c r="AQ408" s="65"/>
      <c r="AR408" s="65"/>
      <c r="AS408" s="66"/>
    </row>
    <row r="409" spans="1:45" s="67" customFormat="1" ht="14.15" customHeight="1" x14ac:dyDescent="0.2">
      <c r="A409" s="370" t="s">
        <v>3162</v>
      </c>
      <c r="B409" s="255" t="s">
        <v>3163</v>
      </c>
      <c r="C409" s="258">
        <f t="shared" si="70"/>
        <v>1</v>
      </c>
      <c r="D409" s="263">
        <f t="shared" si="71"/>
        <v>1</v>
      </c>
      <c r="E409" s="125">
        <v>1</v>
      </c>
      <c r="F409" s="125"/>
      <c r="G409" s="125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5">
        <v>1</v>
      </c>
      <c r="AB409" s="125"/>
      <c r="AC409" s="125"/>
      <c r="AD409" s="125"/>
      <c r="AE409" s="125"/>
      <c r="AF409" s="125"/>
      <c r="AG409" s="125"/>
      <c r="AH409" s="125">
        <v>1</v>
      </c>
      <c r="AI409" s="125"/>
      <c r="AJ409" s="125"/>
      <c r="AK409" s="310">
        <v>39860</v>
      </c>
      <c r="AL409" s="310">
        <f t="shared" si="74"/>
        <v>39860</v>
      </c>
      <c r="AM409" s="65" t="s">
        <v>654</v>
      </c>
      <c r="AN409" s="65"/>
      <c r="AO409" s="65"/>
      <c r="AP409" s="65"/>
      <c r="AQ409" s="65"/>
      <c r="AR409" s="65"/>
      <c r="AS409" s="66"/>
    </row>
    <row r="410" spans="1:45" s="67" customFormat="1" ht="14.15" customHeight="1" x14ac:dyDescent="0.2">
      <c r="A410" s="370" t="s">
        <v>3164</v>
      </c>
      <c r="B410" s="255" t="s">
        <v>3165</v>
      </c>
      <c r="C410" s="258">
        <f t="shared" si="70"/>
        <v>0</v>
      </c>
      <c r="D410" s="263">
        <f t="shared" si="71"/>
        <v>0</v>
      </c>
      <c r="E410" s="125"/>
      <c r="F410" s="125"/>
      <c r="G410" s="125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310">
        <v>37580</v>
      </c>
      <c r="AL410" s="310">
        <f t="shared" si="74"/>
        <v>0</v>
      </c>
      <c r="AM410" s="65" t="s">
        <v>654</v>
      </c>
      <c r="AN410" s="65"/>
      <c r="AO410" s="65"/>
      <c r="AP410" s="65"/>
      <c r="AQ410" s="65"/>
      <c r="AR410" s="65"/>
      <c r="AS410" s="66"/>
    </row>
    <row r="411" spans="1:45" s="67" customFormat="1" ht="14.15" customHeight="1" x14ac:dyDescent="0.2">
      <c r="A411" s="370" t="s">
        <v>3166</v>
      </c>
      <c r="B411" s="255" t="s">
        <v>3167</v>
      </c>
      <c r="C411" s="258">
        <f t="shared" si="70"/>
        <v>0</v>
      </c>
      <c r="D411" s="263">
        <f t="shared" si="71"/>
        <v>0</v>
      </c>
      <c r="E411" s="125"/>
      <c r="F411" s="125"/>
      <c r="G411" s="125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310">
        <v>43320</v>
      </c>
      <c r="AL411" s="310">
        <f t="shared" si="74"/>
        <v>0</v>
      </c>
      <c r="AM411" s="65" t="s">
        <v>654</v>
      </c>
      <c r="AN411" s="65"/>
      <c r="AO411" s="65"/>
      <c r="AP411" s="65"/>
      <c r="AQ411" s="65"/>
      <c r="AR411" s="65"/>
      <c r="AS411" s="66"/>
    </row>
    <row r="412" spans="1:45" s="67" customFormat="1" ht="14.15" customHeight="1" x14ac:dyDescent="0.2">
      <c r="A412" s="370" t="s">
        <v>3168</v>
      </c>
      <c r="B412" s="255" t="s">
        <v>3169</v>
      </c>
      <c r="C412" s="258">
        <f t="shared" si="70"/>
        <v>0</v>
      </c>
      <c r="D412" s="263">
        <f t="shared" si="71"/>
        <v>0</v>
      </c>
      <c r="E412" s="125"/>
      <c r="F412" s="125"/>
      <c r="G412" s="125"/>
      <c r="H412" s="126"/>
      <c r="I412" s="126"/>
      <c r="J412" s="126"/>
      <c r="K412" s="126"/>
      <c r="L412" s="126"/>
      <c r="M412" s="126"/>
      <c r="N412" s="126"/>
      <c r="O412" s="126"/>
      <c r="P412" s="126"/>
      <c r="Q412" s="126"/>
      <c r="R412" s="126"/>
      <c r="S412" s="126"/>
      <c r="T412" s="126"/>
      <c r="U412" s="126"/>
      <c r="V412" s="126"/>
      <c r="W412" s="126"/>
      <c r="X412" s="126"/>
      <c r="Y412" s="126"/>
      <c r="Z412" s="126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310">
        <v>44600</v>
      </c>
      <c r="AL412" s="310">
        <f t="shared" si="74"/>
        <v>0</v>
      </c>
      <c r="AM412" s="65" t="s">
        <v>654</v>
      </c>
      <c r="AN412" s="65"/>
      <c r="AO412" s="65"/>
      <c r="AP412" s="65"/>
      <c r="AQ412" s="65"/>
      <c r="AR412" s="65"/>
      <c r="AS412" s="66"/>
    </row>
    <row r="413" spans="1:45" s="72" customFormat="1" ht="14.15" customHeight="1" x14ac:dyDescent="0.2">
      <c r="A413" s="370" t="s">
        <v>4012</v>
      </c>
      <c r="B413" s="255" t="s">
        <v>4023</v>
      </c>
      <c r="C413" s="258">
        <f t="shared" si="70"/>
        <v>0</v>
      </c>
      <c r="D413" s="263">
        <f t="shared" si="71"/>
        <v>0</v>
      </c>
      <c r="E413" s="125"/>
      <c r="F413" s="125"/>
      <c r="G413" s="125"/>
      <c r="H413" s="126"/>
      <c r="I413" s="126"/>
      <c r="J413" s="126"/>
      <c r="K413" s="126"/>
      <c r="L413" s="126"/>
      <c r="M413" s="126"/>
      <c r="N413" s="126"/>
      <c r="O413" s="126"/>
      <c r="P413" s="126"/>
      <c r="Q413" s="126"/>
      <c r="R413" s="126"/>
      <c r="S413" s="126"/>
      <c r="T413" s="126"/>
      <c r="U413" s="126"/>
      <c r="V413" s="126"/>
      <c r="W413" s="126"/>
      <c r="X413" s="126"/>
      <c r="Y413" s="126"/>
      <c r="Z413" s="126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310">
        <v>17320</v>
      </c>
      <c r="AL413" s="310">
        <f t="shared" si="74"/>
        <v>0</v>
      </c>
      <c r="AM413" s="65" t="s">
        <v>654</v>
      </c>
      <c r="AN413" s="65"/>
      <c r="AO413" s="65"/>
      <c r="AP413" s="65"/>
      <c r="AQ413" s="65"/>
      <c r="AR413" s="65"/>
      <c r="AS413" s="71"/>
    </row>
    <row r="414" spans="1:45" s="72" customFormat="1" ht="14.15" customHeight="1" x14ac:dyDescent="0.2">
      <c r="A414" s="370" t="s">
        <v>4013</v>
      </c>
      <c r="B414" s="255" t="s">
        <v>4024</v>
      </c>
      <c r="C414" s="258">
        <f t="shared" si="70"/>
        <v>0</v>
      </c>
      <c r="D414" s="263">
        <f t="shared" si="71"/>
        <v>0</v>
      </c>
      <c r="E414" s="125"/>
      <c r="F414" s="125"/>
      <c r="G414" s="125"/>
      <c r="H414" s="126"/>
      <c r="I414" s="126"/>
      <c r="J414" s="126"/>
      <c r="K414" s="126"/>
      <c r="L414" s="126"/>
      <c r="M414" s="126"/>
      <c r="N414" s="126"/>
      <c r="O414" s="126"/>
      <c r="P414" s="126"/>
      <c r="Q414" s="126"/>
      <c r="R414" s="126"/>
      <c r="S414" s="126"/>
      <c r="T414" s="126"/>
      <c r="U414" s="126"/>
      <c r="V414" s="126"/>
      <c r="W414" s="126"/>
      <c r="X414" s="126"/>
      <c r="Y414" s="126"/>
      <c r="Z414" s="126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319">
        <v>32400</v>
      </c>
      <c r="AL414" s="319">
        <f t="shared" si="74"/>
        <v>0</v>
      </c>
      <c r="AM414" s="65" t="s">
        <v>654</v>
      </c>
      <c r="AN414" s="65"/>
      <c r="AO414" s="65"/>
      <c r="AP414" s="65"/>
      <c r="AQ414" s="65"/>
      <c r="AR414" s="65"/>
      <c r="AS414" s="71"/>
    </row>
    <row r="415" spans="1:45" s="72" customFormat="1" ht="14.15" customHeight="1" x14ac:dyDescent="0.2">
      <c r="A415" s="254" t="s">
        <v>2011</v>
      </c>
      <c r="B415" s="173" t="s">
        <v>3400</v>
      </c>
      <c r="C415" s="258">
        <f t="shared" si="70"/>
        <v>0</v>
      </c>
      <c r="D415" s="263">
        <f t="shared" si="71"/>
        <v>0</v>
      </c>
      <c r="E415" s="125"/>
      <c r="F415" s="125"/>
      <c r="G415" s="125"/>
      <c r="H415" s="126"/>
      <c r="I415" s="126"/>
      <c r="J415" s="126"/>
      <c r="K415" s="126"/>
      <c r="L415" s="126"/>
      <c r="M415" s="126"/>
      <c r="N415" s="126"/>
      <c r="O415" s="126"/>
      <c r="P415" s="126"/>
      <c r="Q415" s="126"/>
      <c r="R415" s="126"/>
      <c r="S415" s="126"/>
      <c r="T415" s="126"/>
      <c r="U415" s="126"/>
      <c r="V415" s="126"/>
      <c r="W415" s="126"/>
      <c r="X415" s="126"/>
      <c r="Y415" s="126"/>
      <c r="Z415" s="126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319">
        <v>5780</v>
      </c>
      <c r="AL415" s="319">
        <f t="shared" si="74"/>
        <v>0</v>
      </c>
      <c r="AM415" s="65" t="s">
        <v>654</v>
      </c>
      <c r="AN415" s="65"/>
      <c r="AO415" s="65"/>
      <c r="AP415" s="65"/>
      <c r="AQ415" s="65"/>
      <c r="AR415" s="65"/>
      <c r="AS415" s="71"/>
    </row>
    <row r="416" spans="1:45" s="72" customFormat="1" ht="14.15" customHeight="1" x14ac:dyDescent="0.2">
      <c r="A416" s="254" t="s">
        <v>2012</v>
      </c>
      <c r="B416" s="255" t="s">
        <v>694</v>
      </c>
      <c r="C416" s="258">
        <f t="shared" si="70"/>
        <v>2</v>
      </c>
      <c r="D416" s="263">
        <f t="shared" si="71"/>
        <v>2</v>
      </c>
      <c r="E416" s="125">
        <v>2</v>
      </c>
      <c r="F416" s="125"/>
      <c r="G416" s="125"/>
      <c r="H416" s="126"/>
      <c r="I416" s="126"/>
      <c r="J416" s="126"/>
      <c r="K416" s="126"/>
      <c r="L416" s="126"/>
      <c r="M416" s="126"/>
      <c r="N416" s="126"/>
      <c r="O416" s="126"/>
      <c r="P416" s="126"/>
      <c r="Q416" s="126"/>
      <c r="R416" s="126"/>
      <c r="S416" s="126"/>
      <c r="T416" s="126"/>
      <c r="U416" s="126"/>
      <c r="V416" s="126"/>
      <c r="W416" s="126"/>
      <c r="X416" s="126"/>
      <c r="Y416" s="126"/>
      <c r="Z416" s="126"/>
      <c r="AA416" s="125"/>
      <c r="AB416" s="125">
        <v>2</v>
      </c>
      <c r="AC416" s="125"/>
      <c r="AD416" s="125"/>
      <c r="AE416" s="125"/>
      <c r="AF416" s="125"/>
      <c r="AG416" s="125"/>
      <c r="AH416" s="125">
        <v>2</v>
      </c>
      <c r="AI416" s="125"/>
      <c r="AJ416" s="125"/>
      <c r="AK416" s="319">
        <v>5190</v>
      </c>
      <c r="AL416" s="319">
        <f t="shared" si="74"/>
        <v>10380</v>
      </c>
      <c r="AM416" s="65" t="s">
        <v>654</v>
      </c>
      <c r="AN416" s="65"/>
      <c r="AO416" s="65"/>
      <c r="AP416" s="65"/>
      <c r="AQ416" s="65"/>
      <c r="AR416" s="65"/>
      <c r="AS416" s="71"/>
    </row>
    <row r="417" spans="1:16381" s="72" customFormat="1" ht="20" x14ac:dyDescent="0.2">
      <c r="A417" s="254" t="s">
        <v>2013</v>
      </c>
      <c r="B417" s="255" t="s">
        <v>4025</v>
      </c>
      <c r="C417" s="258">
        <f t="shared" si="70"/>
        <v>26</v>
      </c>
      <c r="D417" s="263">
        <f t="shared" si="71"/>
        <v>26</v>
      </c>
      <c r="E417" s="125">
        <v>26</v>
      </c>
      <c r="F417" s="125"/>
      <c r="G417" s="125"/>
      <c r="H417" s="126"/>
      <c r="I417" s="126"/>
      <c r="J417" s="126"/>
      <c r="K417" s="126"/>
      <c r="L417" s="126"/>
      <c r="M417" s="126"/>
      <c r="N417" s="126"/>
      <c r="O417" s="126"/>
      <c r="P417" s="126"/>
      <c r="Q417" s="126"/>
      <c r="R417" s="126"/>
      <c r="S417" s="126"/>
      <c r="T417" s="126"/>
      <c r="U417" s="126"/>
      <c r="V417" s="126"/>
      <c r="W417" s="126"/>
      <c r="X417" s="126"/>
      <c r="Y417" s="126"/>
      <c r="Z417" s="126"/>
      <c r="AA417" s="125">
        <v>4</v>
      </c>
      <c r="AB417" s="125">
        <v>20</v>
      </c>
      <c r="AC417" s="125">
        <v>2</v>
      </c>
      <c r="AD417" s="125"/>
      <c r="AE417" s="125"/>
      <c r="AF417" s="125"/>
      <c r="AG417" s="125"/>
      <c r="AH417" s="125">
        <v>26</v>
      </c>
      <c r="AI417" s="125"/>
      <c r="AJ417" s="125"/>
      <c r="AK417" s="319">
        <v>4760</v>
      </c>
      <c r="AL417" s="319">
        <f t="shared" si="74"/>
        <v>123760</v>
      </c>
      <c r="AM417" s="65" t="s">
        <v>654</v>
      </c>
      <c r="AN417" s="65"/>
      <c r="AO417" s="65"/>
      <c r="AP417" s="65"/>
      <c r="AQ417" s="65"/>
      <c r="AR417" s="65"/>
      <c r="AS417" s="71"/>
    </row>
    <row r="418" spans="1:16381" s="72" customFormat="1" ht="20" x14ac:dyDescent="0.2">
      <c r="A418" s="254" t="s">
        <v>2611</v>
      </c>
      <c r="B418" s="255" t="s">
        <v>2612</v>
      </c>
      <c r="C418" s="258">
        <f t="shared" si="70"/>
        <v>0</v>
      </c>
      <c r="D418" s="263">
        <f t="shared" si="71"/>
        <v>0</v>
      </c>
      <c r="E418" s="125"/>
      <c r="F418" s="125"/>
      <c r="G418" s="125"/>
      <c r="H418" s="126"/>
      <c r="I418" s="126"/>
      <c r="J418" s="126"/>
      <c r="K418" s="126"/>
      <c r="L418" s="126"/>
      <c r="M418" s="126"/>
      <c r="N418" s="126"/>
      <c r="O418" s="126"/>
      <c r="P418" s="126"/>
      <c r="Q418" s="126"/>
      <c r="R418" s="126"/>
      <c r="S418" s="126"/>
      <c r="T418" s="126"/>
      <c r="U418" s="126"/>
      <c r="V418" s="126"/>
      <c r="W418" s="126"/>
      <c r="X418" s="126"/>
      <c r="Y418" s="126"/>
      <c r="Z418" s="126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319">
        <v>31530</v>
      </c>
      <c r="AL418" s="319">
        <f t="shared" si="74"/>
        <v>0</v>
      </c>
      <c r="AM418" s="65" t="s">
        <v>654</v>
      </c>
      <c r="AN418" s="65"/>
      <c r="AO418" s="65"/>
      <c r="AP418" s="65"/>
      <c r="AQ418" s="65"/>
      <c r="AR418" s="65"/>
      <c r="AS418" s="71"/>
    </row>
    <row r="419" spans="1:16381" s="72" customFormat="1" ht="20" x14ac:dyDescent="0.2">
      <c r="A419" s="254" t="s">
        <v>2613</v>
      </c>
      <c r="B419" s="255" t="s">
        <v>2614</v>
      </c>
      <c r="C419" s="357">
        <f t="shared" si="70"/>
        <v>0</v>
      </c>
      <c r="D419" s="359">
        <f t="shared" si="71"/>
        <v>0</v>
      </c>
      <c r="E419" s="125"/>
      <c r="F419" s="125"/>
      <c r="G419" s="125"/>
      <c r="H419" s="126"/>
      <c r="I419" s="126"/>
      <c r="J419" s="126"/>
      <c r="K419" s="126"/>
      <c r="L419" s="126"/>
      <c r="M419" s="126"/>
      <c r="N419" s="126"/>
      <c r="O419" s="126"/>
      <c r="P419" s="126"/>
      <c r="Q419" s="126"/>
      <c r="R419" s="126"/>
      <c r="S419" s="126"/>
      <c r="T419" s="126"/>
      <c r="U419" s="126"/>
      <c r="V419" s="126"/>
      <c r="W419" s="126"/>
      <c r="X419" s="126"/>
      <c r="Y419" s="126"/>
      <c r="Z419" s="126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319">
        <v>27870</v>
      </c>
      <c r="AL419" s="319">
        <f t="shared" si="74"/>
        <v>0</v>
      </c>
      <c r="AM419" s="65" t="s">
        <v>654</v>
      </c>
      <c r="AN419" s="65"/>
      <c r="AO419" s="65"/>
      <c r="AP419" s="65"/>
      <c r="AQ419" s="65"/>
      <c r="AR419" s="65"/>
      <c r="AS419" s="71"/>
    </row>
    <row r="420" spans="1:16381" s="72" customFormat="1" ht="12" customHeight="1" x14ac:dyDescent="0.2">
      <c r="A420" s="370" t="s">
        <v>3170</v>
      </c>
      <c r="B420" s="255" t="s">
        <v>3171</v>
      </c>
      <c r="C420" s="357">
        <f t="shared" si="70"/>
        <v>0</v>
      </c>
      <c r="D420" s="359">
        <f t="shared" si="71"/>
        <v>0</v>
      </c>
      <c r="E420" s="125"/>
      <c r="F420" s="125"/>
      <c r="G420" s="125"/>
      <c r="H420" s="126"/>
      <c r="I420" s="126"/>
      <c r="J420" s="126"/>
      <c r="K420" s="126"/>
      <c r="L420" s="126"/>
      <c r="M420" s="126"/>
      <c r="N420" s="126"/>
      <c r="O420" s="126"/>
      <c r="P420" s="126"/>
      <c r="Q420" s="126"/>
      <c r="R420" s="126"/>
      <c r="S420" s="126"/>
      <c r="T420" s="126"/>
      <c r="U420" s="126"/>
      <c r="V420" s="126"/>
      <c r="W420" s="126"/>
      <c r="X420" s="126"/>
      <c r="Y420" s="126"/>
      <c r="Z420" s="126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319">
        <v>55050</v>
      </c>
      <c r="AL420" s="319">
        <f t="shared" si="74"/>
        <v>0</v>
      </c>
      <c r="AM420" s="65" t="s">
        <v>654</v>
      </c>
      <c r="AN420" s="65"/>
      <c r="AO420" s="65"/>
      <c r="AP420" s="65"/>
      <c r="AQ420" s="65"/>
      <c r="AR420" s="65"/>
      <c r="AS420" s="71"/>
    </row>
    <row r="421" spans="1:16381" s="75" customFormat="1" ht="14.15" customHeight="1" x14ac:dyDescent="0.2">
      <c r="A421" s="293"/>
      <c r="B421" s="294" t="s">
        <v>467</v>
      </c>
      <c r="C421" s="295">
        <f>SUM(C377:C420)</f>
        <v>1105</v>
      </c>
      <c r="D421" s="358">
        <f t="shared" ref="D421:G421" si="75">SUM(D377:D420)</f>
        <v>1105</v>
      </c>
      <c r="E421" s="358">
        <f t="shared" si="75"/>
        <v>1105</v>
      </c>
      <c r="F421" s="358">
        <f t="shared" si="75"/>
        <v>0</v>
      </c>
      <c r="G421" s="358">
        <f t="shared" si="75"/>
        <v>0</v>
      </c>
      <c r="H421" s="927"/>
      <c r="I421" s="928"/>
      <c r="J421" s="928"/>
      <c r="K421" s="928"/>
      <c r="L421" s="928"/>
      <c r="M421" s="928"/>
      <c r="N421" s="928"/>
      <c r="O421" s="928"/>
      <c r="P421" s="928"/>
      <c r="Q421" s="928"/>
      <c r="R421" s="928"/>
      <c r="S421" s="928"/>
      <c r="T421" s="928"/>
      <c r="U421" s="928"/>
      <c r="V421" s="928"/>
      <c r="W421" s="928"/>
      <c r="X421" s="928"/>
      <c r="Y421" s="928"/>
      <c r="Z421" s="929"/>
      <c r="AA421" s="297">
        <f>SUM(AA377:AA420)</f>
        <v>115</v>
      </c>
      <c r="AB421" s="297">
        <f t="shared" ref="AB421:AJ421" si="76">SUM(AB377:AB420)</f>
        <v>978</v>
      </c>
      <c r="AC421" s="297">
        <f t="shared" si="76"/>
        <v>12</v>
      </c>
      <c r="AD421" s="297">
        <f t="shared" si="76"/>
        <v>0</v>
      </c>
      <c r="AE421" s="297">
        <f t="shared" si="76"/>
        <v>0</v>
      </c>
      <c r="AF421" s="297">
        <f t="shared" si="76"/>
        <v>0</v>
      </c>
      <c r="AG421" s="297">
        <f t="shared" si="76"/>
        <v>0</v>
      </c>
      <c r="AH421" s="297">
        <f t="shared" si="76"/>
        <v>1101</v>
      </c>
      <c r="AI421" s="297">
        <f t="shared" si="76"/>
        <v>4</v>
      </c>
      <c r="AJ421" s="297">
        <f t="shared" si="76"/>
        <v>0</v>
      </c>
      <c r="AK421" s="314">
        <f>SUM(AK377:AK420)</f>
        <v>570220</v>
      </c>
      <c r="AL421" s="314">
        <f>SUM(AL377:AL420)</f>
        <v>5552040</v>
      </c>
      <c r="AM421" s="828"/>
      <c r="AN421" s="78"/>
      <c r="AO421" s="78"/>
      <c r="AP421" s="78"/>
      <c r="AQ421" s="78"/>
      <c r="AR421" s="78"/>
      <c r="AS421" s="79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  <c r="BG421" s="80"/>
      <c r="BH421" s="80"/>
      <c r="BI421" s="80"/>
      <c r="BJ421" s="80"/>
      <c r="BK421" s="80"/>
      <c r="BL421" s="80"/>
      <c r="BM421" s="80"/>
      <c r="BN421" s="80"/>
      <c r="BO421" s="80"/>
      <c r="BP421" s="80"/>
      <c r="BQ421" s="80"/>
      <c r="BR421" s="80"/>
      <c r="BS421" s="80"/>
      <c r="BT421" s="80"/>
      <c r="BU421" s="80"/>
      <c r="BV421" s="80"/>
      <c r="BW421" s="80"/>
      <c r="BX421" s="80"/>
      <c r="BY421" s="80"/>
      <c r="BZ421" s="80"/>
      <c r="CA421" s="80"/>
      <c r="CB421" s="80"/>
      <c r="CC421" s="80"/>
      <c r="CD421" s="80"/>
      <c r="CE421" s="80"/>
      <c r="CF421" s="80"/>
      <c r="CG421" s="80"/>
      <c r="CH421" s="80"/>
      <c r="CI421" s="80"/>
      <c r="CJ421" s="80"/>
      <c r="CK421" s="80"/>
      <c r="CL421" s="80"/>
      <c r="CM421" s="80"/>
      <c r="CN421" s="80"/>
      <c r="CO421" s="80"/>
      <c r="CP421" s="80"/>
      <c r="CQ421" s="80"/>
      <c r="CR421" s="80"/>
      <c r="CS421" s="80"/>
      <c r="CT421" s="80"/>
      <c r="CU421" s="80"/>
      <c r="CV421" s="80"/>
      <c r="CW421" s="80"/>
      <c r="CX421" s="80"/>
      <c r="CY421" s="80"/>
      <c r="CZ421" s="80"/>
      <c r="DA421" s="80"/>
      <c r="DB421" s="80"/>
      <c r="DC421" s="80"/>
      <c r="DD421" s="80"/>
      <c r="DE421" s="80"/>
      <c r="DF421" s="80"/>
      <c r="DG421" s="80"/>
      <c r="DH421" s="80"/>
      <c r="DI421" s="80"/>
      <c r="DJ421" s="80"/>
      <c r="DK421" s="80"/>
      <c r="DL421" s="80"/>
      <c r="DM421" s="80"/>
      <c r="DN421" s="80"/>
      <c r="DO421" s="80"/>
      <c r="DP421" s="80"/>
      <c r="DQ421" s="80"/>
      <c r="DR421" s="80"/>
      <c r="DS421" s="80"/>
      <c r="DT421" s="80"/>
      <c r="DU421" s="80"/>
      <c r="DV421" s="80"/>
      <c r="DW421" s="80"/>
      <c r="DX421" s="80"/>
      <c r="DY421" s="80"/>
      <c r="DZ421" s="80"/>
      <c r="EA421" s="80"/>
      <c r="EB421" s="80"/>
      <c r="EC421" s="80"/>
      <c r="ED421" s="80"/>
      <c r="EE421" s="80"/>
      <c r="EF421" s="80"/>
      <c r="EG421" s="80"/>
      <c r="EH421" s="80"/>
      <c r="EI421" s="80"/>
      <c r="EJ421" s="80"/>
      <c r="EK421" s="80"/>
      <c r="EL421" s="80"/>
      <c r="EM421" s="80"/>
      <c r="EN421" s="80"/>
      <c r="EO421" s="80"/>
      <c r="EP421" s="80"/>
      <c r="EQ421" s="80"/>
      <c r="ER421" s="80"/>
      <c r="ES421" s="80"/>
      <c r="ET421" s="80"/>
      <c r="EU421" s="80"/>
      <c r="EV421" s="80"/>
      <c r="EW421" s="80"/>
      <c r="EX421" s="80"/>
      <c r="EY421" s="80"/>
      <c r="EZ421" s="80"/>
      <c r="FA421" s="80"/>
      <c r="FB421" s="80"/>
      <c r="FC421" s="80"/>
      <c r="FD421" s="80"/>
      <c r="FE421" s="80"/>
      <c r="FF421" s="80"/>
      <c r="FG421" s="80"/>
      <c r="FH421" s="80"/>
      <c r="FI421" s="80"/>
      <c r="FJ421" s="80"/>
      <c r="FK421" s="80"/>
      <c r="FL421" s="80"/>
      <c r="FM421" s="80"/>
      <c r="FN421" s="80"/>
      <c r="FO421" s="80"/>
      <c r="FP421" s="80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80"/>
      <c r="GD421" s="80"/>
      <c r="GE421" s="80"/>
      <c r="GF421" s="80"/>
      <c r="GG421" s="80"/>
      <c r="GH421" s="80"/>
      <c r="GI421" s="80"/>
      <c r="GJ421" s="80"/>
      <c r="GK421" s="80"/>
      <c r="GL421" s="80"/>
      <c r="GM421" s="80"/>
      <c r="GN421" s="80"/>
      <c r="GO421" s="80"/>
      <c r="GP421" s="80"/>
      <c r="GQ421" s="80"/>
      <c r="GR421" s="80"/>
      <c r="GS421" s="80"/>
      <c r="GT421" s="80"/>
      <c r="GU421" s="80"/>
      <c r="GV421" s="80"/>
      <c r="GW421" s="80"/>
      <c r="GX421" s="80"/>
      <c r="GY421" s="80"/>
      <c r="GZ421" s="80"/>
      <c r="HA421" s="80"/>
      <c r="HB421" s="80"/>
      <c r="HC421" s="80"/>
      <c r="HD421" s="80"/>
      <c r="HE421" s="80"/>
      <c r="HF421" s="80"/>
      <c r="HG421" s="80"/>
      <c r="HH421" s="80"/>
      <c r="HI421" s="80"/>
      <c r="HJ421" s="80"/>
      <c r="HK421" s="80"/>
      <c r="HL421" s="80"/>
      <c r="HM421" s="80"/>
      <c r="HN421" s="80"/>
      <c r="HO421" s="80"/>
      <c r="HP421" s="80"/>
      <c r="HQ421" s="80"/>
      <c r="HR421" s="80"/>
      <c r="HS421" s="80"/>
      <c r="HT421" s="80"/>
      <c r="HU421" s="80"/>
      <c r="HV421" s="80"/>
      <c r="HW421" s="80"/>
      <c r="HX421" s="80"/>
      <c r="HY421" s="80"/>
      <c r="HZ421" s="80"/>
      <c r="IA421" s="80"/>
      <c r="IB421" s="80"/>
      <c r="IC421" s="80"/>
      <c r="ID421" s="80"/>
      <c r="IE421" s="80"/>
      <c r="IF421" s="80"/>
      <c r="IG421" s="80"/>
      <c r="IH421" s="80"/>
      <c r="II421" s="80"/>
      <c r="IJ421" s="80"/>
      <c r="IK421" s="80"/>
      <c r="IL421" s="80"/>
      <c r="IM421" s="80"/>
      <c r="IN421" s="80"/>
      <c r="IO421" s="80"/>
      <c r="IP421" s="80"/>
      <c r="IQ421" s="80"/>
      <c r="IR421" s="80"/>
      <c r="IS421" s="80"/>
      <c r="IT421" s="80"/>
      <c r="IU421" s="80"/>
      <c r="IV421" s="80"/>
      <c r="IW421" s="80"/>
      <c r="IX421" s="80"/>
      <c r="IY421" s="80"/>
      <c r="IZ421" s="80"/>
      <c r="JA421" s="80"/>
      <c r="JB421" s="80"/>
      <c r="JC421" s="80"/>
      <c r="JD421" s="80"/>
      <c r="JE421" s="80"/>
      <c r="JF421" s="80"/>
      <c r="JG421" s="80"/>
      <c r="JH421" s="80"/>
      <c r="JI421" s="80"/>
      <c r="JJ421" s="80"/>
      <c r="JK421" s="80"/>
      <c r="JL421" s="80"/>
      <c r="JM421" s="80"/>
      <c r="JN421" s="80"/>
      <c r="JO421" s="80"/>
      <c r="JP421" s="80"/>
      <c r="JQ421" s="80"/>
      <c r="JR421" s="80"/>
      <c r="JS421" s="80"/>
      <c r="JT421" s="80"/>
      <c r="JU421" s="80"/>
      <c r="JV421" s="80"/>
      <c r="JW421" s="80"/>
      <c r="JX421" s="80"/>
      <c r="JY421" s="80"/>
      <c r="JZ421" s="80"/>
      <c r="KA421" s="80"/>
      <c r="KB421" s="80"/>
      <c r="KC421" s="80"/>
      <c r="KD421" s="80"/>
      <c r="KE421" s="80"/>
      <c r="KF421" s="80"/>
      <c r="KG421" s="80"/>
      <c r="KH421" s="80"/>
      <c r="KI421" s="80"/>
      <c r="KJ421" s="80"/>
      <c r="KK421" s="80"/>
      <c r="KL421" s="80"/>
      <c r="KM421" s="80"/>
      <c r="KN421" s="80"/>
      <c r="KO421" s="80"/>
      <c r="KP421" s="80"/>
      <c r="KQ421" s="80"/>
      <c r="KR421" s="80"/>
      <c r="KS421" s="80"/>
      <c r="KT421" s="80"/>
      <c r="KU421" s="80"/>
      <c r="KV421" s="80"/>
      <c r="KW421" s="80"/>
      <c r="KX421" s="80"/>
      <c r="KY421" s="80"/>
      <c r="KZ421" s="80"/>
      <c r="LA421" s="80"/>
      <c r="LB421" s="80"/>
      <c r="LC421" s="80"/>
      <c r="LD421" s="80"/>
      <c r="LE421" s="80"/>
      <c r="LF421" s="80"/>
      <c r="LG421" s="80"/>
      <c r="LH421" s="80"/>
      <c r="LI421" s="80"/>
      <c r="LJ421" s="80"/>
      <c r="LK421" s="80"/>
      <c r="LL421" s="80"/>
      <c r="LM421" s="80"/>
      <c r="LN421" s="80"/>
      <c r="LO421" s="80"/>
      <c r="LP421" s="80"/>
      <c r="LQ421" s="80"/>
      <c r="LR421" s="80"/>
      <c r="LS421" s="80"/>
      <c r="LT421" s="80"/>
      <c r="LU421" s="80"/>
      <c r="LV421" s="80"/>
      <c r="LW421" s="80"/>
      <c r="LX421" s="80"/>
      <c r="LY421" s="80"/>
      <c r="LZ421" s="80"/>
      <c r="MA421" s="80"/>
      <c r="MB421" s="80"/>
      <c r="MC421" s="80"/>
      <c r="MD421" s="80"/>
      <c r="ME421" s="80"/>
      <c r="MF421" s="80"/>
      <c r="MG421" s="80"/>
      <c r="MH421" s="80"/>
      <c r="MI421" s="80"/>
      <c r="MJ421" s="80"/>
      <c r="MK421" s="80"/>
      <c r="ML421" s="80"/>
      <c r="MM421" s="80"/>
      <c r="MN421" s="80"/>
      <c r="MO421" s="80"/>
      <c r="MP421" s="80"/>
      <c r="MQ421" s="80"/>
      <c r="MR421" s="80"/>
      <c r="MS421" s="80"/>
      <c r="MT421" s="80"/>
      <c r="MU421" s="80"/>
      <c r="MV421" s="80"/>
      <c r="MW421" s="80"/>
      <c r="MX421" s="80"/>
      <c r="MY421" s="80"/>
      <c r="MZ421" s="80"/>
      <c r="NA421" s="80"/>
      <c r="NB421" s="80"/>
      <c r="NC421" s="80"/>
      <c r="ND421" s="80"/>
      <c r="NE421" s="80"/>
      <c r="NF421" s="80"/>
      <c r="NG421" s="80"/>
      <c r="NH421" s="80"/>
      <c r="NI421" s="80"/>
      <c r="NJ421" s="80"/>
      <c r="NK421" s="80"/>
      <c r="NL421" s="80"/>
      <c r="NM421" s="80"/>
      <c r="NN421" s="80"/>
      <c r="NO421" s="80"/>
      <c r="NP421" s="80"/>
      <c r="NQ421" s="80"/>
      <c r="NR421" s="80"/>
      <c r="NS421" s="80"/>
      <c r="NT421" s="80"/>
      <c r="NU421" s="80"/>
      <c r="NV421" s="80"/>
      <c r="NW421" s="80"/>
      <c r="NX421" s="80"/>
      <c r="NY421" s="80"/>
      <c r="NZ421" s="80"/>
      <c r="OA421" s="80"/>
      <c r="OB421" s="80"/>
      <c r="OC421" s="80"/>
      <c r="OD421" s="80"/>
      <c r="OE421" s="80"/>
      <c r="OF421" s="80"/>
      <c r="OG421" s="80"/>
      <c r="OH421" s="80"/>
      <c r="OI421" s="80"/>
      <c r="OJ421" s="80"/>
      <c r="OK421" s="80"/>
      <c r="OL421" s="80"/>
      <c r="OM421" s="80"/>
      <c r="ON421" s="80"/>
      <c r="OO421" s="80"/>
      <c r="OP421" s="80"/>
      <c r="OQ421" s="80"/>
      <c r="OR421" s="80"/>
      <c r="OS421" s="80"/>
      <c r="OT421" s="80"/>
      <c r="OU421" s="80"/>
      <c r="OV421" s="80"/>
      <c r="OW421" s="80"/>
      <c r="OX421" s="80"/>
      <c r="OY421" s="80"/>
      <c r="OZ421" s="80"/>
      <c r="PA421" s="80"/>
      <c r="PB421" s="80"/>
      <c r="PC421" s="80"/>
      <c r="PD421" s="80"/>
      <c r="PE421" s="80"/>
      <c r="PF421" s="80"/>
      <c r="PG421" s="80"/>
      <c r="PH421" s="80"/>
      <c r="PI421" s="80"/>
      <c r="PJ421" s="80"/>
      <c r="PK421" s="80"/>
      <c r="PL421" s="80"/>
      <c r="PM421" s="80"/>
      <c r="PN421" s="80"/>
      <c r="PO421" s="80"/>
      <c r="PP421" s="80"/>
      <c r="PQ421" s="80"/>
      <c r="PR421" s="80"/>
      <c r="PS421" s="80"/>
      <c r="PT421" s="80"/>
      <c r="PU421" s="80"/>
      <c r="PV421" s="80"/>
      <c r="PW421" s="80"/>
      <c r="PX421" s="80"/>
      <c r="PY421" s="80"/>
      <c r="PZ421" s="80"/>
      <c r="QA421" s="80"/>
      <c r="QB421" s="80"/>
      <c r="QC421" s="80"/>
      <c r="QD421" s="80"/>
      <c r="QE421" s="80"/>
      <c r="QF421" s="80"/>
      <c r="QG421" s="80"/>
      <c r="QH421" s="80"/>
      <c r="QI421" s="80"/>
      <c r="QJ421" s="80"/>
      <c r="QK421" s="80"/>
      <c r="QL421" s="80"/>
      <c r="QM421" s="80"/>
      <c r="QN421" s="80"/>
      <c r="QO421" s="80"/>
      <c r="QP421" s="80"/>
      <c r="QQ421" s="80"/>
      <c r="QR421" s="80"/>
      <c r="QS421" s="80"/>
      <c r="QT421" s="80"/>
      <c r="QU421" s="80"/>
      <c r="QV421" s="80"/>
      <c r="QW421" s="80"/>
      <c r="QX421" s="80"/>
      <c r="QY421" s="80"/>
      <c r="QZ421" s="80"/>
      <c r="RA421" s="80"/>
      <c r="RB421" s="80"/>
      <c r="RC421" s="80"/>
      <c r="RD421" s="80"/>
      <c r="RE421" s="80"/>
      <c r="RF421" s="80"/>
      <c r="RG421" s="80"/>
      <c r="RH421" s="80"/>
      <c r="RI421" s="80"/>
      <c r="RJ421" s="80"/>
      <c r="RK421" s="80"/>
      <c r="RL421" s="80"/>
      <c r="RM421" s="80"/>
      <c r="RN421" s="80"/>
      <c r="RO421" s="80"/>
      <c r="RP421" s="80"/>
      <c r="RQ421" s="80"/>
      <c r="RR421" s="80"/>
      <c r="RS421" s="80"/>
      <c r="RT421" s="80"/>
      <c r="RU421" s="80"/>
      <c r="RV421" s="80"/>
      <c r="RW421" s="80"/>
      <c r="RX421" s="80"/>
      <c r="RY421" s="80"/>
      <c r="RZ421" s="80"/>
      <c r="SA421" s="80"/>
      <c r="SB421" s="80"/>
      <c r="SC421" s="80"/>
      <c r="SD421" s="80"/>
      <c r="SE421" s="80"/>
      <c r="SF421" s="80"/>
      <c r="SG421" s="80"/>
      <c r="SH421" s="80"/>
      <c r="SI421" s="80"/>
      <c r="SJ421" s="80"/>
      <c r="SK421" s="80"/>
      <c r="SL421" s="80"/>
      <c r="SM421" s="80"/>
      <c r="SN421" s="80"/>
      <c r="SO421" s="80"/>
      <c r="SP421" s="80"/>
      <c r="SQ421" s="80"/>
      <c r="SR421" s="80"/>
      <c r="SS421" s="80"/>
      <c r="ST421" s="80"/>
      <c r="SU421" s="80"/>
      <c r="SV421" s="80"/>
      <c r="SW421" s="80"/>
      <c r="SX421" s="80"/>
      <c r="SY421" s="80"/>
      <c r="SZ421" s="80"/>
      <c r="TA421" s="80"/>
      <c r="TB421" s="80"/>
      <c r="TC421" s="80"/>
      <c r="TD421" s="80"/>
      <c r="TE421" s="80"/>
      <c r="TF421" s="80"/>
      <c r="TG421" s="80"/>
      <c r="TH421" s="80"/>
      <c r="TI421" s="80"/>
      <c r="TJ421" s="80"/>
      <c r="TK421" s="80"/>
      <c r="TL421" s="80"/>
      <c r="TM421" s="80"/>
      <c r="TN421" s="80"/>
      <c r="TO421" s="80"/>
      <c r="TP421" s="80"/>
      <c r="TQ421" s="80"/>
      <c r="TR421" s="80"/>
      <c r="TS421" s="80"/>
      <c r="TT421" s="80"/>
      <c r="TU421" s="80"/>
      <c r="TV421" s="80"/>
      <c r="TW421" s="80"/>
      <c r="TX421" s="80"/>
      <c r="TY421" s="80"/>
      <c r="TZ421" s="80"/>
      <c r="UA421" s="80"/>
      <c r="UB421" s="80"/>
      <c r="UC421" s="80"/>
      <c r="UD421" s="80"/>
      <c r="UE421" s="80"/>
      <c r="UF421" s="80"/>
      <c r="UG421" s="80"/>
      <c r="UH421" s="80"/>
      <c r="UI421" s="80"/>
      <c r="UJ421" s="80"/>
      <c r="UK421" s="80"/>
      <c r="UL421" s="80"/>
      <c r="UM421" s="80"/>
      <c r="UN421" s="80"/>
      <c r="UO421" s="80"/>
      <c r="UP421" s="80"/>
      <c r="UQ421" s="80"/>
      <c r="UR421" s="80"/>
      <c r="US421" s="80"/>
      <c r="UT421" s="80"/>
      <c r="UU421" s="80"/>
      <c r="UV421" s="80"/>
      <c r="UW421" s="80"/>
      <c r="UX421" s="80"/>
      <c r="UY421" s="80"/>
      <c r="UZ421" s="80"/>
      <c r="VA421" s="80"/>
      <c r="VB421" s="80"/>
      <c r="VC421" s="80"/>
      <c r="VD421" s="80"/>
      <c r="VE421" s="80"/>
      <c r="VF421" s="80"/>
      <c r="VG421" s="80"/>
      <c r="VH421" s="80"/>
      <c r="VI421" s="80"/>
      <c r="VJ421" s="80"/>
      <c r="VK421" s="80"/>
      <c r="VL421" s="80"/>
      <c r="VM421" s="80"/>
      <c r="VN421" s="80"/>
      <c r="VO421" s="80"/>
      <c r="VP421" s="80"/>
      <c r="VQ421" s="80"/>
      <c r="VR421" s="80"/>
      <c r="VS421" s="80"/>
      <c r="VT421" s="80"/>
      <c r="VU421" s="80"/>
      <c r="VV421" s="80"/>
      <c r="VW421" s="80"/>
      <c r="VX421" s="80"/>
      <c r="VY421" s="80"/>
      <c r="VZ421" s="80"/>
      <c r="WA421" s="80"/>
      <c r="WB421" s="80"/>
      <c r="WC421" s="80"/>
      <c r="WD421" s="80"/>
      <c r="WE421" s="80"/>
      <c r="WF421" s="80"/>
      <c r="WG421" s="80"/>
      <c r="WH421" s="80"/>
      <c r="WI421" s="80"/>
      <c r="WJ421" s="80"/>
      <c r="WK421" s="80"/>
      <c r="WL421" s="80"/>
      <c r="WM421" s="80"/>
      <c r="WN421" s="80"/>
      <c r="WO421" s="80"/>
      <c r="WP421" s="80"/>
      <c r="WQ421" s="80"/>
      <c r="WR421" s="80"/>
      <c r="WS421" s="80"/>
      <c r="WT421" s="80"/>
      <c r="WU421" s="80"/>
      <c r="WV421" s="80"/>
      <c r="WW421" s="80"/>
      <c r="WX421" s="80"/>
      <c r="WY421" s="80"/>
      <c r="WZ421" s="80"/>
      <c r="XA421" s="80"/>
      <c r="XB421" s="80"/>
      <c r="XC421" s="80"/>
      <c r="XD421" s="80"/>
      <c r="XE421" s="80"/>
      <c r="XF421" s="80"/>
      <c r="XG421" s="80"/>
      <c r="XH421" s="80"/>
      <c r="XI421" s="80"/>
      <c r="XJ421" s="80"/>
      <c r="XK421" s="80"/>
      <c r="XL421" s="80"/>
      <c r="XM421" s="80"/>
      <c r="XN421" s="80"/>
      <c r="XO421" s="80"/>
      <c r="XP421" s="80"/>
      <c r="XQ421" s="80"/>
      <c r="XR421" s="80"/>
      <c r="XS421" s="80"/>
      <c r="XT421" s="80"/>
      <c r="XU421" s="80"/>
      <c r="XV421" s="80"/>
      <c r="XW421" s="80"/>
      <c r="XX421" s="80"/>
      <c r="XY421" s="80"/>
      <c r="XZ421" s="80"/>
      <c r="YA421" s="80"/>
      <c r="YB421" s="80"/>
      <c r="YC421" s="80"/>
      <c r="YD421" s="80"/>
      <c r="YE421" s="80"/>
      <c r="YF421" s="80"/>
      <c r="YG421" s="80"/>
      <c r="YH421" s="80"/>
      <c r="YI421" s="80"/>
      <c r="YJ421" s="80"/>
      <c r="YK421" s="80"/>
      <c r="YL421" s="80"/>
      <c r="YM421" s="80"/>
      <c r="YN421" s="80"/>
      <c r="YO421" s="80"/>
      <c r="YP421" s="80"/>
      <c r="YQ421" s="80"/>
      <c r="YR421" s="80"/>
      <c r="YS421" s="80"/>
      <c r="YT421" s="80"/>
      <c r="YU421" s="80"/>
      <c r="YV421" s="80"/>
      <c r="YW421" s="80"/>
      <c r="YX421" s="80"/>
      <c r="YY421" s="80"/>
      <c r="YZ421" s="80"/>
      <c r="ZA421" s="80"/>
      <c r="ZB421" s="80"/>
      <c r="ZC421" s="80"/>
      <c r="ZD421" s="80"/>
      <c r="ZE421" s="80"/>
      <c r="ZF421" s="80"/>
      <c r="ZG421" s="80"/>
      <c r="ZH421" s="80"/>
      <c r="ZI421" s="80"/>
      <c r="ZJ421" s="80"/>
      <c r="ZK421" s="80"/>
      <c r="ZL421" s="80"/>
      <c r="ZM421" s="80"/>
      <c r="ZN421" s="80"/>
      <c r="ZO421" s="80"/>
      <c r="ZP421" s="80"/>
      <c r="ZQ421" s="80"/>
      <c r="ZR421" s="80"/>
      <c r="ZS421" s="80"/>
      <c r="ZT421" s="80"/>
      <c r="ZU421" s="80"/>
      <c r="ZV421" s="80"/>
      <c r="ZW421" s="80"/>
      <c r="ZX421" s="80"/>
      <c r="ZY421" s="80"/>
      <c r="ZZ421" s="80"/>
      <c r="AAA421" s="80"/>
      <c r="AAB421" s="80"/>
      <c r="AAC421" s="80"/>
      <c r="AAD421" s="80"/>
      <c r="AAE421" s="80"/>
      <c r="AAF421" s="80"/>
      <c r="AAG421" s="80"/>
      <c r="AAH421" s="80"/>
      <c r="AAI421" s="80"/>
      <c r="AAJ421" s="80"/>
      <c r="AAK421" s="80"/>
      <c r="AAL421" s="80"/>
      <c r="AAM421" s="80"/>
      <c r="AAN421" s="80"/>
      <c r="AAO421" s="80"/>
      <c r="AAP421" s="80"/>
      <c r="AAQ421" s="80"/>
      <c r="AAR421" s="80"/>
      <c r="AAS421" s="80"/>
      <c r="AAT421" s="80"/>
      <c r="AAU421" s="80"/>
      <c r="AAV421" s="80"/>
      <c r="AAW421" s="80"/>
      <c r="AAX421" s="80"/>
      <c r="AAY421" s="80"/>
      <c r="AAZ421" s="80"/>
      <c r="ABA421" s="80"/>
      <c r="ABB421" s="80"/>
      <c r="ABC421" s="80"/>
      <c r="ABD421" s="80"/>
      <c r="ABE421" s="80"/>
      <c r="ABF421" s="80"/>
      <c r="ABG421" s="80"/>
      <c r="ABH421" s="80"/>
      <c r="ABI421" s="80"/>
      <c r="ABJ421" s="80"/>
      <c r="ABK421" s="80"/>
      <c r="ABL421" s="80"/>
      <c r="ABM421" s="80"/>
      <c r="ABN421" s="80"/>
      <c r="ABO421" s="80"/>
      <c r="ABP421" s="80"/>
      <c r="ABQ421" s="80"/>
      <c r="ABR421" s="80"/>
      <c r="ABS421" s="80"/>
      <c r="ABT421" s="80"/>
      <c r="ABU421" s="80"/>
      <c r="ABV421" s="80"/>
      <c r="ABW421" s="80"/>
      <c r="ABX421" s="80"/>
      <c r="ABY421" s="80"/>
      <c r="ABZ421" s="80"/>
      <c r="ACA421" s="80"/>
      <c r="ACB421" s="80"/>
      <c r="ACC421" s="80"/>
      <c r="ACD421" s="80"/>
      <c r="ACE421" s="80"/>
      <c r="ACF421" s="80"/>
      <c r="ACG421" s="80"/>
      <c r="ACH421" s="80"/>
      <c r="ACI421" s="80"/>
      <c r="ACJ421" s="80"/>
      <c r="ACK421" s="80"/>
      <c r="ACL421" s="80"/>
      <c r="ACM421" s="80"/>
      <c r="ACN421" s="80"/>
      <c r="ACO421" s="80"/>
      <c r="ACP421" s="80"/>
      <c r="ACQ421" s="80"/>
      <c r="ACR421" s="80"/>
      <c r="ACS421" s="80"/>
      <c r="ACT421" s="80"/>
      <c r="ACU421" s="80"/>
      <c r="ACV421" s="80"/>
      <c r="ACW421" s="80"/>
      <c r="ACX421" s="80"/>
      <c r="ACY421" s="80"/>
      <c r="ACZ421" s="80"/>
      <c r="ADA421" s="80"/>
      <c r="ADB421" s="80"/>
      <c r="ADC421" s="80"/>
      <c r="ADD421" s="80"/>
      <c r="ADE421" s="80"/>
      <c r="ADF421" s="80"/>
      <c r="ADG421" s="80"/>
      <c r="ADH421" s="80"/>
      <c r="ADI421" s="80"/>
      <c r="ADJ421" s="80"/>
      <c r="ADK421" s="80"/>
      <c r="ADL421" s="80"/>
      <c r="ADM421" s="80"/>
      <c r="ADN421" s="80"/>
      <c r="ADO421" s="80"/>
      <c r="ADP421" s="80"/>
      <c r="ADQ421" s="80"/>
      <c r="ADR421" s="80"/>
      <c r="ADS421" s="80"/>
      <c r="ADT421" s="80"/>
      <c r="ADU421" s="80"/>
      <c r="ADV421" s="80"/>
      <c r="ADW421" s="80"/>
      <c r="ADX421" s="80"/>
      <c r="ADY421" s="80"/>
      <c r="ADZ421" s="80"/>
      <c r="AEA421" s="80"/>
      <c r="AEB421" s="80"/>
      <c r="AEC421" s="80"/>
      <c r="AED421" s="80"/>
      <c r="AEE421" s="80"/>
      <c r="AEF421" s="80"/>
      <c r="AEG421" s="80"/>
      <c r="AEH421" s="80"/>
      <c r="AEI421" s="80"/>
      <c r="AEJ421" s="80"/>
      <c r="AEK421" s="80"/>
      <c r="AEL421" s="80"/>
      <c r="AEM421" s="80"/>
      <c r="AEN421" s="80"/>
      <c r="AEO421" s="80"/>
      <c r="AEP421" s="80"/>
      <c r="AEQ421" s="80"/>
      <c r="AER421" s="80"/>
      <c r="AES421" s="80"/>
      <c r="AET421" s="80"/>
      <c r="AEU421" s="80"/>
      <c r="AEV421" s="80"/>
      <c r="AEW421" s="80"/>
      <c r="AEX421" s="80"/>
      <c r="AEY421" s="80"/>
      <c r="AEZ421" s="80"/>
      <c r="AFA421" s="80"/>
      <c r="AFB421" s="80"/>
      <c r="AFC421" s="80"/>
      <c r="AFD421" s="80"/>
      <c r="AFE421" s="80"/>
      <c r="AFF421" s="80"/>
      <c r="AFG421" s="80"/>
      <c r="AFH421" s="80"/>
      <c r="AFI421" s="80"/>
      <c r="AFJ421" s="80"/>
      <c r="AFK421" s="80"/>
      <c r="AFL421" s="80"/>
      <c r="AFM421" s="80"/>
      <c r="AFN421" s="80"/>
      <c r="AFO421" s="80"/>
      <c r="AFP421" s="80"/>
      <c r="AFQ421" s="80"/>
      <c r="AFR421" s="80"/>
      <c r="AFS421" s="80"/>
      <c r="AFT421" s="80"/>
      <c r="AFU421" s="80"/>
      <c r="AFV421" s="80"/>
      <c r="AFW421" s="80"/>
      <c r="AFX421" s="80"/>
      <c r="AFY421" s="80"/>
      <c r="AFZ421" s="80"/>
      <c r="AGA421" s="80"/>
      <c r="AGB421" s="80"/>
      <c r="AGC421" s="80"/>
      <c r="AGD421" s="80"/>
      <c r="AGE421" s="80"/>
      <c r="AGF421" s="80"/>
      <c r="AGG421" s="80"/>
      <c r="AGH421" s="80"/>
      <c r="AGI421" s="80"/>
      <c r="AGJ421" s="80"/>
      <c r="AGK421" s="80"/>
      <c r="AGL421" s="80"/>
      <c r="AGM421" s="80"/>
      <c r="AGN421" s="80"/>
      <c r="AGO421" s="80"/>
      <c r="AGP421" s="80"/>
      <c r="AGQ421" s="80"/>
      <c r="AGR421" s="80"/>
      <c r="AGS421" s="80"/>
      <c r="AGT421" s="80"/>
      <c r="AGU421" s="80"/>
      <c r="AGV421" s="80"/>
      <c r="AGW421" s="80"/>
      <c r="AGX421" s="80"/>
      <c r="AGY421" s="80"/>
      <c r="AGZ421" s="80"/>
      <c r="AHA421" s="80"/>
      <c r="AHB421" s="80"/>
      <c r="AHC421" s="80"/>
      <c r="AHD421" s="80"/>
      <c r="AHE421" s="80"/>
      <c r="AHF421" s="80"/>
      <c r="AHG421" s="80"/>
      <c r="AHH421" s="80"/>
      <c r="AHI421" s="80"/>
      <c r="AHJ421" s="80"/>
      <c r="AHK421" s="80"/>
      <c r="AHL421" s="80"/>
      <c r="AHM421" s="80"/>
      <c r="AHN421" s="80"/>
      <c r="AHO421" s="80"/>
      <c r="AHP421" s="80"/>
      <c r="AHQ421" s="80"/>
      <c r="AHR421" s="80"/>
      <c r="AHS421" s="80"/>
      <c r="AHT421" s="80"/>
      <c r="AHU421" s="80"/>
      <c r="AHV421" s="80"/>
      <c r="AHW421" s="80"/>
      <c r="AHX421" s="80"/>
      <c r="AHY421" s="80"/>
      <c r="AHZ421" s="80"/>
      <c r="AIA421" s="80"/>
      <c r="AIB421" s="80"/>
      <c r="AIC421" s="80"/>
      <c r="AID421" s="80"/>
      <c r="AIE421" s="80"/>
      <c r="AIF421" s="80"/>
      <c r="AIG421" s="80"/>
      <c r="AIH421" s="80"/>
      <c r="AII421" s="80"/>
      <c r="AIJ421" s="80"/>
      <c r="AIK421" s="80"/>
      <c r="AIL421" s="80"/>
      <c r="AIM421" s="80"/>
      <c r="AIN421" s="80"/>
      <c r="AIO421" s="80"/>
      <c r="AIP421" s="80"/>
      <c r="AIQ421" s="80"/>
      <c r="AIR421" s="80"/>
      <c r="AIS421" s="80"/>
      <c r="AIT421" s="80"/>
      <c r="AIU421" s="80"/>
      <c r="AIV421" s="80"/>
      <c r="AIW421" s="80"/>
      <c r="AIX421" s="80"/>
      <c r="AIY421" s="80"/>
      <c r="AIZ421" s="80"/>
      <c r="AJA421" s="80"/>
      <c r="AJB421" s="80"/>
      <c r="AJC421" s="80"/>
      <c r="AJD421" s="80"/>
      <c r="AJE421" s="80"/>
      <c r="AJF421" s="80"/>
      <c r="AJG421" s="80"/>
      <c r="AJH421" s="80"/>
      <c r="AJI421" s="80"/>
      <c r="AJJ421" s="80"/>
      <c r="AJK421" s="80"/>
      <c r="AJL421" s="80"/>
      <c r="AJM421" s="80"/>
      <c r="AJN421" s="80"/>
      <c r="AJO421" s="80"/>
      <c r="AJP421" s="80"/>
      <c r="AJQ421" s="80"/>
      <c r="AJR421" s="80"/>
      <c r="AJS421" s="80"/>
      <c r="AJT421" s="80"/>
      <c r="AJU421" s="80"/>
      <c r="AJV421" s="80"/>
      <c r="AJW421" s="80"/>
      <c r="AJX421" s="80"/>
      <c r="AJY421" s="80"/>
      <c r="AJZ421" s="80"/>
      <c r="AKA421" s="80"/>
      <c r="AKB421" s="80"/>
      <c r="AKC421" s="80"/>
      <c r="AKD421" s="80"/>
      <c r="AKE421" s="80"/>
      <c r="AKF421" s="80"/>
      <c r="AKG421" s="80"/>
      <c r="AKH421" s="80"/>
      <c r="AKI421" s="80"/>
      <c r="AKJ421" s="80"/>
      <c r="AKK421" s="80"/>
      <c r="AKL421" s="80"/>
      <c r="AKM421" s="80"/>
      <c r="AKN421" s="80"/>
      <c r="AKO421" s="80"/>
      <c r="AKP421" s="80"/>
      <c r="AKQ421" s="80"/>
      <c r="AKR421" s="80"/>
      <c r="AKS421" s="80"/>
      <c r="AKT421" s="80"/>
      <c r="AKU421" s="80"/>
      <c r="AKV421" s="80"/>
      <c r="AKW421" s="80"/>
      <c r="AKX421" s="80"/>
      <c r="AKY421" s="80"/>
      <c r="AKZ421" s="80"/>
      <c r="ALA421" s="80"/>
      <c r="ALB421" s="80"/>
      <c r="ALC421" s="80"/>
      <c r="ALD421" s="80"/>
      <c r="ALE421" s="80"/>
      <c r="ALF421" s="80"/>
      <c r="ALG421" s="80"/>
      <c r="ALH421" s="80"/>
      <c r="ALI421" s="80"/>
      <c r="ALJ421" s="80"/>
      <c r="ALK421" s="80"/>
      <c r="ALL421" s="80"/>
      <c r="ALM421" s="80"/>
      <c r="ALN421" s="80"/>
      <c r="ALO421" s="80"/>
      <c r="ALP421" s="80"/>
      <c r="ALQ421" s="80"/>
      <c r="ALR421" s="80"/>
      <c r="ALS421" s="80"/>
      <c r="ALT421" s="80"/>
      <c r="ALU421" s="80"/>
      <c r="ALV421" s="80"/>
      <c r="ALW421" s="80"/>
      <c r="ALX421" s="80"/>
      <c r="ALY421" s="80"/>
      <c r="ALZ421" s="80"/>
      <c r="AMA421" s="80"/>
      <c r="AMB421" s="80"/>
      <c r="AMC421" s="80"/>
      <c r="AMD421" s="80"/>
      <c r="AME421" s="80"/>
      <c r="AMF421" s="80"/>
      <c r="AMG421" s="80"/>
      <c r="AMH421" s="80"/>
      <c r="AMI421" s="80"/>
      <c r="AMJ421" s="80"/>
      <c r="AMK421" s="80"/>
      <c r="AML421" s="80"/>
      <c r="AMM421" s="80"/>
      <c r="AMN421" s="80"/>
      <c r="AMO421" s="80"/>
      <c r="AMP421" s="80"/>
      <c r="AMQ421" s="80"/>
      <c r="AMR421" s="80"/>
      <c r="AMS421" s="80"/>
      <c r="AMT421" s="80"/>
      <c r="AMU421" s="80"/>
      <c r="AMV421" s="80"/>
      <c r="AMW421" s="80"/>
      <c r="AMX421" s="80"/>
      <c r="AMY421" s="80"/>
      <c r="AMZ421" s="80"/>
      <c r="ANA421" s="80"/>
      <c r="ANB421" s="80"/>
      <c r="ANC421" s="80"/>
      <c r="AND421" s="80"/>
      <c r="ANE421" s="80"/>
      <c r="ANF421" s="80"/>
      <c r="ANG421" s="80"/>
      <c r="ANH421" s="80"/>
      <c r="ANI421" s="80"/>
      <c r="ANJ421" s="80"/>
      <c r="ANK421" s="80"/>
      <c r="ANL421" s="80"/>
      <c r="ANM421" s="80"/>
      <c r="ANN421" s="80"/>
      <c r="ANO421" s="80"/>
      <c r="ANP421" s="80"/>
      <c r="ANQ421" s="80"/>
      <c r="ANR421" s="80"/>
      <c r="ANS421" s="80"/>
      <c r="ANT421" s="80"/>
      <c r="ANU421" s="80"/>
      <c r="ANV421" s="80"/>
      <c r="ANW421" s="80"/>
      <c r="ANX421" s="80"/>
      <c r="ANY421" s="80"/>
      <c r="ANZ421" s="80"/>
      <c r="AOA421" s="80"/>
      <c r="AOB421" s="80"/>
      <c r="AOC421" s="80"/>
      <c r="AOD421" s="80"/>
      <c r="AOE421" s="80"/>
      <c r="AOF421" s="80"/>
      <c r="AOG421" s="80"/>
      <c r="AOH421" s="80"/>
      <c r="AOI421" s="80"/>
      <c r="AOJ421" s="80"/>
      <c r="AOK421" s="80"/>
      <c r="AOL421" s="80"/>
      <c r="AOM421" s="80"/>
      <c r="AON421" s="80"/>
      <c r="AOO421" s="80"/>
      <c r="AOP421" s="80"/>
      <c r="AOQ421" s="80"/>
      <c r="AOR421" s="80"/>
      <c r="AOS421" s="80"/>
      <c r="AOT421" s="80"/>
      <c r="AOU421" s="80"/>
      <c r="AOV421" s="80"/>
      <c r="AOW421" s="80"/>
      <c r="AOX421" s="80"/>
      <c r="AOY421" s="80"/>
      <c r="AOZ421" s="80"/>
      <c r="APA421" s="80"/>
      <c r="APB421" s="80"/>
      <c r="APC421" s="80"/>
      <c r="APD421" s="80"/>
      <c r="APE421" s="80"/>
      <c r="APF421" s="80"/>
      <c r="APG421" s="80"/>
      <c r="APH421" s="80"/>
      <c r="API421" s="80"/>
      <c r="APJ421" s="80"/>
      <c r="APK421" s="80"/>
      <c r="APL421" s="80"/>
      <c r="APM421" s="80"/>
      <c r="APN421" s="80"/>
      <c r="APO421" s="80"/>
      <c r="APP421" s="80"/>
      <c r="APQ421" s="80"/>
      <c r="APR421" s="80"/>
      <c r="APS421" s="80"/>
      <c r="APT421" s="80"/>
      <c r="APU421" s="80"/>
      <c r="APV421" s="80"/>
      <c r="APW421" s="80"/>
      <c r="APX421" s="80"/>
      <c r="APY421" s="80"/>
      <c r="APZ421" s="80"/>
      <c r="AQA421" s="80"/>
      <c r="AQB421" s="80"/>
      <c r="AQC421" s="80"/>
      <c r="AQD421" s="80"/>
      <c r="AQE421" s="80"/>
      <c r="AQF421" s="80"/>
      <c r="AQG421" s="80"/>
      <c r="AQH421" s="80"/>
      <c r="AQI421" s="80"/>
      <c r="AQJ421" s="80"/>
      <c r="AQK421" s="80"/>
      <c r="AQL421" s="80"/>
      <c r="AQM421" s="80"/>
      <c r="AQN421" s="80"/>
      <c r="AQO421" s="80"/>
      <c r="AQP421" s="80"/>
      <c r="AQQ421" s="80"/>
      <c r="AQR421" s="80"/>
      <c r="AQS421" s="80"/>
      <c r="AQT421" s="80"/>
      <c r="AQU421" s="80"/>
      <c r="AQV421" s="80"/>
      <c r="AQW421" s="80"/>
      <c r="AQX421" s="80"/>
      <c r="AQY421" s="80"/>
      <c r="AQZ421" s="80"/>
      <c r="ARA421" s="80"/>
      <c r="ARB421" s="80"/>
      <c r="ARC421" s="80"/>
      <c r="ARD421" s="80"/>
      <c r="ARE421" s="80"/>
      <c r="ARF421" s="80"/>
      <c r="ARG421" s="80"/>
      <c r="ARH421" s="80"/>
      <c r="ARI421" s="80"/>
      <c r="ARJ421" s="80"/>
      <c r="ARK421" s="80"/>
      <c r="ARL421" s="80"/>
      <c r="ARM421" s="80"/>
      <c r="ARN421" s="80"/>
      <c r="ARO421" s="80"/>
      <c r="ARP421" s="80"/>
      <c r="ARQ421" s="80"/>
      <c r="ARR421" s="80"/>
      <c r="ARS421" s="80"/>
      <c r="ART421" s="80"/>
      <c r="ARU421" s="80"/>
      <c r="ARV421" s="80"/>
      <c r="ARW421" s="80"/>
      <c r="ARX421" s="80"/>
      <c r="ARY421" s="80"/>
      <c r="ARZ421" s="80"/>
      <c r="ASA421" s="80"/>
      <c r="ASB421" s="80"/>
      <c r="ASC421" s="80"/>
      <c r="ASD421" s="80"/>
      <c r="ASE421" s="80"/>
      <c r="ASF421" s="80"/>
      <c r="ASG421" s="80"/>
      <c r="ASH421" s="80"/>
      <c r="ASI421" s="80"/>
      <c r="ASJ421" s="80"/>
      <c r="ASK421" s="80"/>
      <c r="ASL421" s="80"/>
      <c r="ASM421" s="80"/>
      <c r="ASN421" s="80"/>
      <c r="ASO421" s="80"/>
      <c r="ASP421" s="80"/>
      <c r="ASQ421" s="80"/>
      <c r="ASR421" s="80"/>
      <c r="ASS421" s="80"/>
      <c r="AST421" s="80"/>
      <c r="ASU421" s="80"/>
      <c r="ASV421" s="80"/>
      <c r="ASW421" s="80"/>
      <c r="ASX421" s="80"/>
      <c r="ASY421" s="80"/>
      <c r="ASZ421" s="80"/>
      <c r="ATA421" s="80"/>
      <c r="ATB421" s="80"/>
      <c r="ATC421" s="80"/>
      <c r="ATD421" s="80"/>
      <c r="ATE421" s="80"/>
      <c r="ATF421" s="80"/>
      <c r="ATG421" s="80"/>
      <c r="ATH421" s="80"/>
      <c r="ATI421" s="80"/>
      <c r="ATJ421" s="80"/>
      <c r="ATK421" s="80"/>
      <c r="ATL421" s="80"/>
      <c r="ATM421" s="80"/>
      <c r="ATN421" s="80"/>
      <c r="ATO421" s="80"/>
      <c r="ATP421" s="80"/>
      <c r="ATQ421" s="80"/>
      <c r="ATR421" s="80"/>
      <c r="ATS421" s="80"/>
      <c r="ATT421" s="80"/>
      <c r="ATU421" s="80"/>
      <c r="ATV421" s="80"/>
      <c r="ATW421" s="80"/>
      <c r="ATX421" s="80"/>
      <c r="ATY421" s="80"/>
      <c r="ATZ421" s="80"/>
      <c r="AUA421" s="80"/>
      <c r="AUB421" s="80"/>
      <c r="AUC421" s="80"/>
      <c r="AUD421" s="80"/>
      <c r="AUE421" s="80"/>
      <c r="AUF421" s="80"/>
      <c r="AUG421" s="80"/>
      <c r="AUH421" s="80"/>
      <c r="AUI421" s="80"/>
      <c r="AUJ421" s="80"/>
      <c r="AUK421" s="80"/>
      <c r="AUL421" s="80"/>
      <c r="AUM421" s="80"/>
      <c r="AUN421" s="80"/>
      <c r="AUO421" s="80"/>
      <c r="AUP421" s="80"/>
      <c r="AUQ421" s="80"/>
      <c r="AUR421" s="80"/>
      <c r="AUS421" s="80"/>
      <c r="AUT421" s="80"/>
      <c r="AUU421" s="80"/>
      <c r="AUV421" s="80"/>
      <c r="AUW421" s="80"/>
      <c r="AUX421" s="80"/>
      <c r="AUY421" s="80"/>
      <c r="AUZ421" s="80"/>
      <c r="AVA421" s="80"/>
      <c r="AVB421" s="80"/>
      <c r="AVC421" s="80"/>
      <c r="AVD421" s="80"/>
      <c r="AVE421" s="80"/>
      <c r="AVF421" s="80"/>
      <c r="AVG421" s="80"/>
      <c r="AVH421" s="80"/>
      <c r="AVI421" s="80"/>
      <c r="AVJ421" s="80"/>
      <c r="AVK421" s="80"/>
      <c r="AVL421" s="80"/>
      <c r="AVM421" s="80"/>
      <c r="AVN421" s="80"/>
      <c r="AVO421" s="80"/>
      <c r="AVP421" s="80"/>
      <c r="AVQ421" s="80"/>
      <c r="AVR421" s="80"/>
      <c r="AVS421" s="80"/>
      <c r="AVT421" s="80"/>
      <c r="AVU421" s="80"/>
      <c r="AVV421" s="80"/>
      <c r="AVW421" s="80"/>
      <c r="AVX421" s="80"/>
      <c r="AVY421" s="80"/>
      <c r="AVZ421" s="80"/>
      <c r="AWA421" s="80"/>
      <c r="AWB421" s="80"/>
      <c r="AWC421" s="80"/>
      <c r="AWD421" s="80"/>
      <c r="AWE421" s="80"/>
      <c r="AWF421" s="80"/>
      <c r="AWG421" s="80"/>
      <c r="AWH421" s="80"/>
      <c r="AWI421" s="80"/>
      <c r="AWJ421" s="80"/>
      <c r="AWK421" s="80"/>
      <c r="AWL421" s="80"/>
      <c r="AWM421" s="80"/>
      <c r="AWN421" s="80"/>
      <c r="AWO421" s="80"/>
      <c r="AWP421" s="80"/>
      <c r="AWQ421" s="80"/>
      <c r="AWR421" s="80"/>
      <c r="AWS421" s="80"/>
      <c r="AWT421" s="80"/>
      <c r="AWU421" s="80"/>
      <c r="AWV421" s="80"/>
      <c r="AWW421" s="80"/>
      <c r="AWX421" s="80"/>
      <c r="AWY421" s="80"/>
      <c r="AWZ421" s="80"/>
      <c r="AXA421" s="80"/>
      <c r="AXB421" s="80"/>
      <c r="AXC421" s="80"/>
      <c r="AXD421" s="80"/>
      <c r="AXE421" s="80"/>
      <c r="AXF421" s="80"/>
      <c r="AXG421" s="80"/>
      <c r="AXH421" s="80"/>
      <c r="AXI421" s="80"/>
      <c r="AXJ421" s="80"/>
      <c r="AXK421" s="80"/>
      <c r="AXL421" s="80"/>
      <c r="AXM421" s="80"/>
      <c r="AXN421" s="80"/>
      <c r="AXO421" s="80"/>
      <c r="AXP421" s="80"/>
      <c r="AXQ421" s="80"/>
      <c r="AXR421" s="80"/>
      <c r="AXS421" s="80"/>
      <c r="AXT421" s="80"/>
      <c r="AXU421" s="80"/>
      <c r="AXV421" s="80"/>
      <c r="AXW421" s="80"/>
      <c r="AXX421" s="80"/>
      <c r="AXY421" s="80"/>
      <c r="AXZ421" s="80"/>
      <c r="AYA421" s="80"/>
      <c r="AYB421" s="80"/>
      <c r="AYC421" s="80"/>
      <c r="AYD421" s="80"/>
      <c r="AYE421" s="80"/>
      <c r="AYF421" s="80"/>
      <c r="AYG421" s="80"/>
      <c r="AYH421" s="80"/>
      <c r="AYI421" s="80"/>
      <c r="AYJ421" s="80"/>
      <c r="AYK421" s="80"/>
      <c r="AYL421" s="80"/>
      <c r="AYM421" s="80"/>
      <c r="AYN421" s="80"/>
      <c r="AYO421" s="80"/>
      <c r="AYP421" s="80"/>
      <c r="AYQ421" s="80"/>
      <c r="AYR421" s="80"/>
      <c r="AYS421" s="80"/>
      <c r="AYT421" s="80"/>
      <c r="AYU421" s="80"/>
      <c r="AYV421" s="80"/>
      <c r="AYW421" s="80"/>
      <c r="AYX421" s="80"/>
      <c r="AYY421" s="80"/>
      <c r="AYZ421" s="80"/>
      <c r="AZA421" s="80"/>
      <c r="AZB421" s="80"/>
      <c r="AZC421" s="80"/>
      <c r="AZD421" s="80"/>
      <c r="AZE421" s="80"/>
      <c r="AZF421" s="80"/>
      <c r="AZG421" s="80"/>
      <c r="AZH421" s="80"/>
      <c r="AZI421" s="80"/>
      <c r="AZJ421" s="80"/>
      <c r="AZK421" s="80"/>
      <c r="AZL421" s="80"/>
      <c r="AZM421" s="80"/>
      <c r="AZN421" s="80"/>
      <c r="AZO421" s="80"/>
      <c r="AZP421" s="80"/>
      <c r="AZQ421" s="80"/>
      <c r="AZR421" s="80"/>
      <c r="AZS421" s="80"/>
      <c r="AZT421" s="80"/>
      <c r="AZU421" s="80"/>
      <c r="AZV421" s="80"/>
      <c r="AZW421" s="80"/>
      <c r="AZX421" s="80"/>
      <c r="AZY421" s="80"/>
      <c r="AZZ421" s="80"/>
      <c r="BAA421" s="80"/>
      <c r="BAB421" s="80"/>
      <c r="BAC421" s="80"/>
      <c r="BAD421" s="80"/>
      <c r="BAE421" s="80"/>
      <c r="BAF421" s="80"/>
      <c r="BAG421" s="80"/>
      <c r="BAH421" s="80"/>
      <c r="BAI421" s="80"/>
      <c r="BAJ421" s="80"/>
      <c r="BAK421" s="80"/>
      <c r="BAL421" s="80"/>
      <c r="BAM421" s="80"/>
      <c r="BAN421" s="80"/>
      <c r="BAO421" s="80"/>
      <c r="BAP421" s="80"/>
      <c r="BAQ421" s="80"/>
      <c r="BAR421" s="80"/>
      <c r="BAS421" s="80"/>
      <c r="BAT421" s="80"/>
      <c r="BAU421" s="80"/>
      <c r="BAV421" s="80"/>
      <c r="BAW421" s="80"/>
      <c r="BAX421" s="80"/>
      <c r="BAY421" s="80"/>
      <c r="BAZ421" s="80"/>
      <c r="BBA421" s="80"/>
      <c r="BBB421" s="80"/>
      <c r="BBC421" s="80"/>
      <c r="BBD421" s="80"/>
      <c r="BBE421" s="80"/>
      <c r="BBF421" s="80"/>
      <c r="BBG421" s="80"/>
      <c r="BBH421" s="80"/>
      <c r="BBI421" s="80"/>
      <c r="BBJ421" s="80"/>
      <c r="BBK421" s="80"/>
      <c r="BBL421" s="80"/>
      <c r="BBM421" s="80"/>
      <c r="BBN421" s="80"/>
      <c r="BBO421" s="80"/>
      <c r="BBP421" s="80"/>
      <c r="BBQ421" s="80"/>
      <c r="BBR421" s="80"/>
      <c r="BBS421" s="80"/>
      <c r="BBT421" s="80"/>
      <c r="BBU421" s="80"/>
      <c r="BBV421" s="80"/>
      <c r="BBW421" s="80"/>
      <c r="BBX421" s="80"/>
      <c r="BBY421" s="80"/>
      <c r="BBZ421" s="80"/>
      <c r="BCA421" s="80"/>
      <c r="BCB421" s="80"/>
      <c r="BCC421" s="80"/>
      <c r="BCD421" s="80"/>
      <c r="BCE421" s="80"/>
      <c r="BCF421" s="80"/>
      <c r="BCG421" s="80"/>
      <c r="BCH421" s="80"/>
      <c r="BCI421" s="80"/>
      <c r="BCJ421" s="80"/>
      <c r="BCK421" s="80"/>
      <c r="BCL421" s="80"/>
      <c r="BCM421" s="80"/>
      <c r="BCN421" s="80"/>
      <c r="BCO421" s="80"/>
      <c r="BCP421" s="80"/>
      <c r="BCQ421" s="80"/>
      <c r="BCR421" s="80"/>
      <c r="BCS421" s="80"/>
      <c r="BCT421" s="80"/>
      <c r="BCU421" s="80"/>
      <c r="BCV421" s="80"/>
      <c r="BCW421" s="80"/>
      <c r="BCX421" s="80"/>
      <c r="BCY421" s="80"/>
      <c r="BCZ421" s="80"/>
      <c r="BDA421" s="80"/>
      <c r="BDB421" s="80"/>
      <c r="BDC421" s="80"/>
      <c r="BDD421" s="80"/>
      <c r="BDE421" s="80"/>
      <c r="BDF421" s="80"/>
      <c r="BDG421" s="80"/>
      <c r="BDH421" s="80"/>
      <c r="BDI421" s="80"/>
      <c r="BDJ421" s="80"/>
      <c r="BDK421" s="80"/>
      <c r="BDL421" s="80"/>
      <c r="BDM421" s="80"/>
      <c r="BDN421" s="80"/>
      <c r="BDO421" s="80"/>
      <c r="BDP421" s="80"/>
      <c r="BDQ421" s="80"/>
      <c r="BDR421" s="80"/>
      <c r="BDS421" s="80"/>
      <c r="BDT421" s="80"/>
      <c r="BDU421" s="80"/>
      <c r="BDV421" s="80"/>
      <c r="BDW421" s="80"/>
      <c r="BDX421" s="80"/>
      <c r="BDY421" s="80"/>
      <c r="BDZ421" s="80"/>
      <c r="BEA421" s="80"/>
      <c r="BEB421" s="80"/>
      <c r="BEC421" s="80"/>
      <c r="BED421" s="80"/>
      <c r="BEE421" s="80"/>
      <c r="BEF421" s="80"/>
      <c r="BEG421" s="80"/>
      <c r="BEH421" s="80"/>
      <c r="BEI421" s="80"/>
      <c r="BEJ421" s="80"/>
      <c r="BEK421" s="80"/>
      <c r="BEL421" s="80"/>
      <c r="BEM421" s="80"/>
      <c r="BEN421" s="80"/>
      <c r="BEO421" s="80"/>
      <c r="BEP421" s="80"/>
      <c r="BEQ421" s="80"/>
      <c r="BER421" s="80"/>
      <c r="BES421" s="80"/>
      <c r="BET421" s="80"/>
      <c r="BEU421" s="80"/>
      <c r="BEV421" s="80"/>
      <c r="BEW421" s="80"/>
      <c r="BEX421" s="80"/>
      <c r="BEY421" s="80"/>
      <c r="BEZ421" s="80"/>
      <c r="BFA421" s="80"/>
      <c r="BFB421" s="80"/>
      <c r="BFC421" s="80"/>
      <c r="BFD421" s="80"/>
      <c r="BFE421" s="80"/>
      <c r="BFF421" s="80"/>
      <c r="BFG421" s="80"/>
      <c r="BFH421" s="80"/>
      <c r="BFI421" s="80"/>
      <c r="BFJ421" s="80"/>
      <c r="BFK421" s="80"/>
      <c r="BFL421" s="80"/>
      <c r="BFM421" s="80"/>
      <c r="BFN421" s="80"/>
      <c r="BFO421" s="80"/>
      <c r="BFP421" s="80"/>
      <c r="BFQ421" s="80"/>
      <c r="BFR421" s="80"/>
      <c r="BFS421" s="80"/>
      <c r="BFT421" s="80"/>
      <c r="BFU421" s="80"/>
      <c r="BFV421" s="80"/>
      <c r="BFW421" s="80"/>
      <c r="BFX421" s="80"/>
      <c r="BFY421" s="80"/>
      <c r="BFZ421" s="80"/>
      <c r="BGA421" s="80"/>
      <c r="BGB421" s="80"/>
      <c r="BGC421" s="80"/>
      <c r="BGD421" s="80"/>
      <c r="BGE421" s="80"/>
      <c r="BGF421" s="80"/>
      <c r="BGG421" s="80"/>
      <c r="BGH421" s="80"/>
      <c r="BGI421" s="80"/>
      <c r="BGJ421" s="80"/>
      <c r="BGK421" s="80"/>
      <c r="BGL421" s="80"/>
      <c r="BGM421" s="80"/>
      <c r="BGN421" s="80"/>
      <c r="BGO421" s="80"/>
      <c r="BGP421" s="80"/>
      <c r="BGQ421" s="80"/>
      <c r="BGR421" s="80"/>
      <c r="BGS421" s="80"/>
      <c r="BGT421" s="80"/>
      <c r="BGU421" s="80"/>
      <c r="BGV421" s="80"/>
      <c r="BGW421" s="80"/>
      <c r="BGX421" s="80"/>
      <c r="BGY421" s="80"/>
      <c r="BGZ421" s="80"/>
      <c r="BHA421" s="80"/>
      <c r="BHB421" s="80"/>
      <c r="BHC421" s="80"/>
      <c r="BHD421" s="80"/>
      <c r="BHE421" s="80"/>
      <c r="BHF421" s="80"/>
      <c r="BHG421" s="80"/>
      <c r="BHH421" s="80"/>
      <c r="BHI421" s="80"/>
      <c r="BHJ421" s="80"/>
      <c r="BHK421" s="80"/>
      <c r="BHL421" s="80"/>
      <c r="BHM421" s="80"/>
      <c r="BHN421" s="80"/>
      <c r="BHO421" s="80"/>
      <c r="BHP421" s="80"/>
      <c r="BHQ421" s="80"/>
      <c r="BHR421" s="80"/>
      <c r="BHS421" s="80"/>
      <c r="BHT421" s="80"/>
      <c r="BHU421" s="80"/>
      <c r="BHV421" s="80"/>
      <c r="BHW421" s="80"/>
      <c r="BHX421" s="80"/>
      <c r="BHY421" s="80"/>
      <c r="BHZ421" s="80"/>
      <c r="BIA421" s="80"/>
      <c r="BIB421" s="80"/>
      <c r="BIC421" s="80"/>
      <c r="BID421" s="80"/>
      <c r="BIE421" s="80"/>
      <c r="BIF421" s="80"/>
      <c r="BIG421" s="80"/>
      <c r="BIH421" s="80"/>
      <c r="BII421" s="80"/>
      <c r="BIJ421" s="80"/>
      <c r="BIK421" s="80"/>
      <c r="BIL421" s="80"/>
      <c r="BIM421" s="80"/>
      <c r="BIN421" s="80"/>
      <c r="BIO421" s="80"/>
      <c r="BIP421" s="80"/>
      <c r="BIQ421" s="80"/>
      <c r="BIR421" s="80"/>
      <c r="BIS421" s="80"/>
      <c r="BIT421" s="80"/>
      <c r="BIU421" s="80"/>
      <c r="BIV421" s="80"/>
      <c r="BIW421" s="80"/>
      <c r="BIX421" s="80"/>
      <c r="BIY421" s="80"/>
      <c r="BIZ421" s="80"/>
      <c r="BJA421" s="80"/>
      <c r="BJB421" s="80"/>
      <c r="BJC421" s="80"/>
      <c r="BJD421" s="80"/>
      <c r="BJE421" s="80"/>
      <c r="BJF421" s="80"/>
      <c r="BJG421" s="80"/>
      <c r="BJH421" s="80"/>
      <c r="BJI421" s="80"/>
      <c r="BJJ421" s="80"/>
      <c r="BJK421" s="80"/>
      <c r="BJL421" s="80"/>
      <c r="BJM421" s="80"/>
      <c r="BJN421" s="80"/>
      <c r="BJO421" s="80"/>
      <c r="BJP421" s="80"/>
      <c r="BJQ421" s="80"/>
      <c r="BJR421" s="80"/>
      <c r="BJS421" s="80"/>
      <c r="BJT421" s="80"/>
      <c r="BJU421" s="80"/>
      <c r="BJV421" s="80"/>
      <c r="BJW421" s="80"/>
      <c r="BJX421" s="80"/>
      <c r="BJY421" s="80"/>
      <c r="BJZ421" s="80"/>
      <c r="BKA421" s="80"/>
      <c r="BKB421" s="80"/>
      <c r="BKC421" s="80"/>
      <c r="BKD421" s="80"/>
      <c r="BKE421" s="80"/>
      <c r="BKF421" s="80"/>
      <c r="BKG421" s="80"/>
      <c r="BKH421" s="80"/>
      <c r="BKI421" s="80"/>
      <c r="BKJ421" s="80"/>
      <c r="BKK421" s="80"/>
      <c r="BKL421" s="80"/>
      <c r="BKM421" s="80"/>
      <c r="BKN421" s="80"/>
      <c r="BKO421" s="80"/>
      <c r="BKP421" s="80"/>
      <c r="BKQ421" s="80"/>
      <c r="BKR421" s="80"/>
      <c r="BKS421" s="80"/>
      <c r="BKT421" s="80"/>
      <c r="BKU421" s="80"/>
      <c r="BKV421" s="80"/>
      <c r="BKW421" s="80"/>
      <c r="BKX421" s="80"/>
      <c r="BKY421" s="80"/>
      <c r="BKZ421" s="80"/>
      <c r="BLA421" s="80"/>
      <c r="BLB421" s="80"/>
      <c r="BLC421" s="80"/>
      <c r="BLD421" s="80"/>
      <c r="BLE421" s="80"/>
      <c r="BLF421" s="80"/>
      <c r="BLG421" s="80"/>
      <c r="BLH421" s="80"/>
      <c r="BLI421" s="80"/>
      <c r="BLJ421" s="80"/>
      <c r="BLK421" s="80"/>
      <c r="BLL421" s="80"/>
      <c r="BLM421" s="80"/>
      <c r="BLN421" s="80"/>
      <c r="BLO421" s="80"/>
      <c r="BLP421" s="80"/>
      <c r="BLQ421" s="80"/>
      <c r="BLR421" s="80"/>
      <c r="BLS421" s="80"/>
      <c r="BLT421" s="80"/>
      <c r="BLU421" s="80"/>
      <c r="BLV421" s="80"/>
      <c r="BLW421" s="80"/>
      <c r="BLX421" s="80"/>
      <c r="BLY421" s="80"/>
      <c r="BLZ421" s="80"/>
      <c r="BMA421" s="80"/>
      <c r="BMB421" s="80"/>
      <c r="BMC421" s="80"/>
      <c r="BMD421" s="80"/>
      <c r="BME421" s="80"/>
      <c r="BMF421" s="80"/>
      <c r="BMG421" s="80"/>
      <c r="BMH421" s="80"/>
      <c r="BMI421" s="80"/>
      <c r="BMJ421" s="80"/>
      <c r="BMK421" s="80"/>
      <c r="BML421" s="80"/>
      <c r="BMM421" s="80"/>
      <c r="BMN421" s="80"/>
      <c r="BMO421" s="80"/>
      <c r="BMP421" s="80"/>
      <c r="BMQ421" s="80"/>
      <c r="BMR421" s="80"/>
      <c r="BMS421" s="80"/>
      <c r="BMT421" s="80"/>
      <c r="BMU421" s="80"/>
      <c r="BMV421" s="80"/>
      <c r="BMW421" s="80"/>
      <c r="BMX421" s="80"/>
      <c r="BMY421" s="80"/>
      <c r="BMZ421" s="80"/>
      <c r="BNA421" s="80"/>
      <c r="BNB421" s="80"/>
      <c r="BNC421" s="80"/>
      <c r="BND421" s="80"/>
      <c r="BNE421" s="80"/>
      <c r="BNF421" s="80"/>
      <c r="BNG421" s="80"/>
      <c r="BNH421" s="80"/>
      <c r="BNI421" s="80"/>
      <c r="BNJ421" s="80"/>
      <c r="BNK421" s="80"/>
      <c r="BNL421" s="80"/>
      <c r="BNM421" s="80"/>
      <c r="BNN421" s="80"/>
      <c r="BNO421" s="80"/>
      <c r="BNP421" s="80"/>
      <c r="BNQ421" s="80"/>
      <c r="BNR421" s="80"/>
      <c r="BNS421" s="80"/>
      <c r="BNT421" s="80"/>
      <c r="BNU421" s="80"/>
      <c r="BNV421" s="80"/>
      <c r="BNW421" s="80"/>
      <c r="BNX421" s="80"/>
      <c r="BNY421" s="80"/>
      <c r="BNZ421" s="80"/>
      <c r="BOA421" s="80"/>
      <c r="BOB421" s="80"/>
      <c r="BOC421" s="80"/>
      <c r="BOD421" s="80"/>
      <c r="BOE421" s="80"/>
      <c r="BOF421" s="80"/>
      <c r="BOG421" s="80"/>
      <c r="BOH421" s="80"/>
      <c r="BOI421" s="80"/>
      <c r="BOJ421" s="80"/>
      <c r="BOK421" s="80"/>
      <c r="BOL421" s="80"/>
      <c r="BOM421" s="80"/>
      <c r="BON421" s="80"/>
      <c r="BOO421" s="80"/>
      <c r="BOP421" s="80"/>
      <c r="BOQ421" s="80"/>
      <c r="BOR421" s="80"/>
      <c r="BOS421" s="80"/>
      <c r="BOT421" s="80"/>
      <c r="BOU421" s="80"/>
      <c r="BOV421" s="80"/>
      <c r="BOW421" s="80"/>
      <c r="BOX421" s="80"/>
      <c r="BOY421" s="80"/>
      <c r="BOZ421" s="80"/>
      <c r="BPA421" s="80"/>
      <c r="BPB421" s="80"/>
      <c r="BPC421" s="80"/>
      <c r="BPD421" s="80"/>
      <c r="BPE421" s="80"/>
      <c r="BPF421" s="80"/>
      <c r="BPG421" s="80"/>
      <c r="BPH421" s="80"/>
      <c r="BPI421" s="80"/>
      <c r="BPJ421" s="80"/>
      <c r="BPK421" s="80"/>
      <c r="BPL421" s="80"/>
      <c r="BPM421" s="80"/>
      <c r="BPN421" s="80"/>
      <c r="BPO421" s="80"/>
      <c r="BPP421" s="80"/>
      <c r="BPQ421" s="80"/>
      <c r="BPR421" s="80"/>
      <c r="BPS421" s="80"/>
      <c r="BPT421" s="80"/>
      <c r="BPU421" s="80"/>
      <c r="BPV421" s="80"/>
      <c r="BPW421" s="80"/>
      <c r="BPX421" s="80"/>
      <c r="BPY421" s="80"/>
      <c r="BPZ421" s="80"/>
      <c r="BQA421" s="80"/>
      <c r="BQB421" s="80"/>
      <c r="BQC421" s="80"/>
      <c r="BQD421" s="80"/>
      <c r="BQE421" s="80"/>
      <c r="BQF421" s="80"/>
      <c r="BQG421" s="80"/>
      <c r="BQH421" s="80"/>
      <c r="BQI421" s="80"/>
      <c r="BQJ421" s="80"/>
      <c r="BQK421" s="80"/>
      <c r="BQL421" s="80"/>
      <c r="BQM421" s="80"/>
      <c r="BQN421" s="80"/>
      <c r="BQO421" s="80"/>
      <c r="BQP421" s="80"/>
      <c r="BQQ421" s="80"/>
      <c r="BQR421" s="80"/>
      <c r="BQS421" s="80"/>
      <c r="BQT421" s="80"/>
      <c r="BQU421" s="80"/>
      <c r="BQV421" s="80"/>
      <c r="BQW421" s="80"/>
      <c r="BQX421" s="80"/>
      <c r="BQY421" s="80"/>
      <c r="BQZ421" s="80"/>
      <c r="BRA421" s="80"/>
      <c r="BRB421" s="80"/>
      <c r="BRC421" s="80"/>
      <c r="BRD421" s="80"/>
      <c r="BRE421" s="80"/>
      <c r="BRF421" s="80"/>
      <c r="BRG421" s="80"/>
      <c r="BRH421" s="80"/>
      <c r="BRI421" s="80"/>
      <c r="BRJ421" s="80"/>
      <c r="BRK421" s="80"/>
      <c r="BRL421" s="80"/>
      <c r="BRM421" s="80"/>
      <c r="BRN421" s="80"/>
      <c r="BRO421" s="80"/>
      <c r="BRP421" s="80"/>
      <c r="BRQ421" s="80"/>
      <c r="BRR421" s="80"/>
      <c r="BRS421" s="80"/>
      <c r="BRT421" s="80"/>
      <c r="BRU421" s="80"/>
      <c r="BRV421" s="80"/>
      <c r="BRW421" s="80"/>
      <c r="BRX421" s="80"/>
      <c r="BRY421" s="80"/>
      <c r="BRZ421" s="80"/>
      <c r="BSA421" s="80"/>
      <c r="BSB421" s="80"/>
      <c r="BSC421" s="80"/>
      <c r="BSD421" s="80"/>
      <c r="BSE421" s="80"/>
      <c r="BSF421" s="80"/>
      <c r="BSG421" s="80"/>
      <c r="BSH421" s="80"/>
      <c r="BSI421" s="80"/>
      <c r="BSJ421" s="80"/>
      <c r="BSK421" s="80"/>
      <c r="BSL421" s="80"/>
      <c r="BSM421" s="80"/>
      <c r="BSN421" s="80"/>
      <c r="BSO421" s="80"/>
      <c r="BSP421" s="80"/>
      <c r="BSQ421" s="80"/>
      <c r="BSR421" s="80"/>
      <c r="BSS421" s="80"/>
      <c r="BST421" s="80"/>
      <c r="BSU421" s="80"/>
      <c r="BSV421" s="80"/>
      <c r="BSW421" s="80"/>
      <c r="BSX421" s="80"/>
      <c r="BSY421" s="80"/>
      <c r="BSZ421" s="80"/>
      <c r="BTA421" s="80"/>
      <c r="BTB421" s="80"/>
      <c r="BTC421" s="80"/>
      <c r="BTD421" s="80"/>
      <c r="BTE421" s="80"/>
      <c r="BTF421" s="80"/>
      <c r="BTG421" s="80"/>
      <c r="BTH421" s="80"/>
      <c r="BTI421" s="80"/>
      <c r="BTJ421" s="80"/>
      <c r="BTK421" s="80"/>
      <c r="BTL421" s="80"/>
      <c r="BTM421" s="80"/>
      <c r="BTN421" s="80"/>
      <c r="BTO421" s="80"/>
      <c r="BTP421" s="80"/>
      <c r="BTQ421" s="80"/>
      <c r="BTR421" s="80"/>
      <c r="BTS421" s="80"/>
      <c r="BTT421" s="80"/>
      <c r="BTU421" s="80"/>
      <c r="BTV421" s="80"/>
      <c r="BTW421" s="80"/>
      <c r="BTX421" s="80"/>
      <c r="BTY421" s="80"/>
      <c r="BTZ421" s="80"/>
      <c r="BUA421" s="80"/>
      <c r="BUB421" s="80"/>
      <c r="BUC421" s="80"/>
      <c r="BUD421" s="80"/>
      <c r="BUE421" s="80"/>
      <c r="BUF421" s="80"/>
      <c r="BUG421" s="80"/>
      <c r="BUH421" s="80"/>
      <c r="BUI421" s="80"/>
      <c r="BUJ421" s="80"/>
      <c r="BUK421" s="80"/>
      <c r="BUL421" s="80"/>
      <c r="BUM421" s="80"/>
      <c r="BUN421" s="80"/>
      <c r="BUO421" s="80"/>
      <c r="BUP421" s="80"/>
      <c r="BUQ421" s="80"/>
      <c r="BUR421" s="80"/>
      <c r="BUS421" s="80"/>
      <c r="BUT421" s="80"/>
      <c r="BUU421" s="80"/>
      <c r="BUV421" s="80"/>
      <c r="BUW421" s="80"/>
      <c r="BUX421" s="80"/>
      <c r="BUY421" s="80"/>
      <c r="BUZ421" s="80"/>
      <c r="BVA421" s="80"/>
      <c r="BVB421" s="80"/>
      <c r="BVC421" s="80"/>
      <c r="BVD421" s="80"/>
      <c r="BVE421" s="80"/>
      <c r="BVF421" s="80"/>
      <c r="BVG421" s="80"/>
      <c r="BVH421" s="80"/>
      <c r="BVI421" s="80"/>
      <c r="BVJ421" s="80"/>
      <c r="BVK421" s="80"/>
      <c r="BVL421" s="80"/>
      <c r="BVM421" s="80"/>
      <c r="BVN421" s="80"/>
      <c r="BVO421" s="80"/>
      <c r="BVP421" s="80"/>
      <c r="BVQ421" s="80"/>
      <c r="BVR421" s="80"/>
      <c r="BVS421" s="80"/>
      <c r="BVT421" s="80"/>
      <c r="BVU421" s="80"/>
      <c r="BVV421" s="80"/>
      <c r="BVW421" s="80"/>
      <c r="BVX421" s="80"/>
      <c r="BVY421" s="80"/>
      <c r="BVZ421" s="80"/>
      <c r="BWA421" s="80"/>
      <c r="BWB421" s="80"/>
      <c r="BWC421" s="80"/>
      <c r="BWD421" s="80"/>
      <c r="BWE421" s="80"/>
      <c r="BWF421" s="80"/>
      <c r="BWG421" s="80"/>
      <c r="BWH421" s="80"/>
      <c r="BWI421" s="80"/>
      <c r="BWJ421" s="80"/>
      <c r="BWK421" s="80"/>
      <c r="BWL421" s="80"/>
      <c r="BWM421" s="80"/>
      <c r="BWN421" s="80"/>
      <c r="BWO421" s="80"/>
      <c r="BWP421" s="80"/>
      <c r="BWQ421" s="80"/>
      <c r="BWR421" s="80"/>
      <c r="BWS421" s="80"/>
      <c r="BWT421" s="80"/>
      <c r="BWU421" s="80"/>
      <c r="BWV421" s="80"/>
      <c r="BWW421" s="80"/>
      <c r="BWX421" s="80"/>
      <c r="BWY421" s="80"/>
      <c r="BWZ421" s="80"/>
      <c r="BXA421" s="80"/>
      <c r="BXB421" s="80"/>
      <c r="BXC421" s="80"/>
      <c r="BXD421" s="80"/>
      <c r="BXE421" s="80"/>
      <c r="BXF421" s="80"/>
      <c r="BXG421" s="80"/>
      <c r="BXH421" s="80"/>
      <c r="BXI421" s="80"/>
      <c r="BXJ421" s="80"/>
      <c r="BXK421" s="80"/>
      <c r="BXL421" s="80"/>
      <c r="BXM421" s="80"/>
      <c r="BXN421" s="80"/>
      <c r="BXO421" s="80"/>
      <c r="BXP421" s="80"/>
      <c r="BXQ421" s="80"/>
      <c r="BXR421" s="80"/>
      <c r="BXS421" s="80"/>
      <c r="BXT421" s="80"/>
      <c r="BXU421" s="80"/>
      <c r="BXV421" s="80"/>
      <c r="BXW421" s="80"/>
      <c r="BXX421" s="80"/>
      <c r="BXY421" s="80"/>
      <c r="BXZ421" s="80"/>
      <c r="BYA421" s="80"/>
      <c r="BYB421" s="80"/>
      <c r="BYC421" s="80"/>
      <c r="BYD421" s="80"/>
      <c r="BYE421" s="80"/>
      <c r="BYF421" s="80"/>
      <c r="BYG421" s="80"/>
      <c r="BYH421" s="80"/>
      <c r="BYI421" s="80"/>
      <c r="BYJ421" s="80"/>
      <c r="BYK421" s="80"/>
      <c r="BYL421" s="80"/>
      <c r="BYM421" s="80"/>
      <c r="BYN421" s="80"/>
      <c r="BYO421" s="80"/>
      <c r="BYP421" s="80"/>
      <c r="BYQ421" s="80"/>
      <c r="BYR421" s="80"/>
      <c r="BYS421" s="80"/>
      <c r="BYT421" s="80"/>
      <c r="BYU421" s="80"/>
      <c r="BYV421" s="80"/>
      <c r="BYW421" s="80"/>
      <c r="BYX421" s="80"/>
      <c r="BYY421" s="80"/>
      <c r="BYZ421" s="80"/>
      <c r="BZA421" s="80"/>
      <c r="BZB421" s="80"/>
      <c r="BZC421" s="80"/>
      <c r="BZD421" s="80"/>
      <c r="BZE421" s="80"/>
      <c r="BZF421" s="80"/>
      <c r="BZG421" s="80"/>
      <c r="BZH421" s="80"/>
      <c r="BZI421" s="80"/>
      <c r="BZJ421" s="80"/>
      <c r="BZK421" s="80"/>
      <c r="BZL421" s="80"/>
      <c r="BZM421" s="80"/>
      <c r="BZN421" s="80"/>
      <c r="BZO421" s="80"/>
      <c r="BZP421" s="80"/>
      <c r="BZQ421" s="80"/>
      <c r="BZR421" s="80"/>
      <c r="BZS421" s="80"/>
      <c r="BZT421" s="80"/>
      <c r="BZU421" s="80"/>
      <c r="BZV421" s="80"/>
      <c r="BZW421" s="80"/>
      <c r="BZX421" s="80"/>
      <c r="BZY421" s="80"/>
      <c r="BZZ421" s="80"/>
      <c r="CAA421" s="80"/>
      <c r="CAB421" s="80"/>
      <c r="CAC421" s="80"/>
      <c r="CAD421" s="80"/>
      <c r="CAE421" s="80"/>
      <c r="CAF421" s="80"/>
      <c r="CAG421" s="80"/>
      <c r="CAH421" s="80"/>
      <c r="CAI421" s="80"/>
      <c r="CAJ421" s="80"/>
      <c r="CAK421" s="80"/>
      <c r="CAL421" s="80"/>
      <c r="CAM421" s="80"/>
      <c r="CAN421" s="80"/>
      <c r="CAO421" s="80"/>
      <c r="CAP421" s="80"/>
      <c r="CAQ421" s="80"/>
      <c r="CAR421" s="80"/>
      <c r="CAS421" s="80"/>
      <c r="CAT421" s="80"/>
      <c r="CAU421" s="80"/>
      <c r="CAV421" s="80"/>
      <c r="CAW421" s="80"/>
      <c r="CAX421" s="80"/>
      <c r="CAY421" s="80"/>
      <c r="CAZ421" s="80"/>
      <c r="CBA421" s="80"/>
      <c r="CBB421" s="80"/>
      <c r="CBC421" s="80"/>
      <c r="CBD421" s="80"/>
      <c r="CBE421" s="80"/>
      <c r="CBF421" s="80"/>
      <c r="CBG421" s="80"/>
      <c r="CBH421" s="80"/>
      <c r="CBI421" s="80"/>
      <c r="CBJ421" s="80"/>
      <c r="CBK421" s="80"/>
      <c r="CBL421" s="80"/>
      <c r="CBM421" s="80"/>
      <c r="CBN421" s="80"/>
      <c r="CBO421" s="80"/>
      <c r="CBP421" s="80"/>
      <c r="CBQ421" s="80"/>
      <c r="CBR421" s="80"/>
      <c r="CBS421" s="80"/>
      <c r="CBT421" s="80"/>
      <c r="CBU421" s="80"/>
      <c r="CBV421" s="80"/>
      <c r="CBW421" s="80"/>
      <c r="CBX421" s="80"/>
      <c r="CBY421" s="80"/>
      <c r="CBZ421" s="80"/>
      <c r="CCA421" s="80"/>
      <c r="CCB421" s="80"/>
      <c r="CCC421" s="80"/>
      <c r="CCD421" s="80"/>
      <c r="CCE421" s="80"/>
      <c r="CCF421" s="80"/>
      <c r="CCG421" s="80"/>
      <c r="CCH421" s="80"/>
      <c r="CCI421" s="80"/>
      <c r="CCJ421" s="80"/>
      <c r="CCK421" s="80"/>
      <c r="CCL421" s="80"/>
      <c r="CCM421" s="80"/>
      <c r="CCN421" s="80"/>
      <c r="CCO421" s="80"/>
      <c r="CCP421" s="80"/>
      <c r="CCQ421" s="80"/>
      <c r="CCR421" s="80"/>
      <c r="CCS421" s="80"/>
      <c r="CCT421" s="80"/>
      <c r="CCU421" s="80"/>
      <c r="CCV421" s="80"/>
      <c r="CCW421" s="80"/>
      <c r="CCX421" s="80"/>
      <c r="CCY421" s="80"/>
      <c r="CCZ421" s="80"/>
      <c r="CDA421" s="80"/>
      <c r="CDB421" s="80"/>
      <c r="CDC421" s="80"/>
      <c r="CDD421" s="80"/>
      <c r="CDE421" s="80"/>
      <c r="CDF421" s="80"/>
      <c r="CDG421" s="80"/>
      <c r="CDH421" s="80"/>
      <c r="CDI421" s="80"/>
      <c r="CDJ421" s="80"/>
      <c r="CDK421" s="80"/>
      <c r="CDL421" s="80"/>
      <c r="CDM421" s="80"/>
      <c r="CDN421" s="80"/>
      <c r="CDO421" s="80"/>
      <c r="CDP421" s="80"/>
      <c r="CDQ421" s="80"/>
      <c r="CDR421" s="80"/>
      <c r="CDS421" s="80"/>
      <c r="CDT421" s="80"/>
      <c r="CDU421" s="80"/>
      <c r="CDV421" s="80"/>
      <c r="CDW421" s="80"/>
      <c r="CDX421" s="80"/>
      <c r="CDY421" s="80"/>
      <c r="CDZ421" s="80"/>
      <c r="CEA421" s="80"/>
      <c r="CEB421" s="80"/>
      <c r="CEC421" s="80"/>
      <c r="CED421" s="80"/>
      <c r="CEE421" s="80"/>
      <c r="CEF421" s="80"/>
      <c r="CEG421" s="80"/>
      <c r="CEH421" s="80"/>
      <c r="CEI421" s="80"/>
      <c r="CEJ421" s="80"/>
      <c r="CEK421" s="80"/>
      <c r="CEL421" s="80"/>
      <c r="CEM421" s="80"/>
      <c r="CEN421" s="80"/>
      <c r="CEO421" s="80"/>
      <c r="CEP421" s="80"/>
      <c r="CEQ421" s="80"/>
      <c r="CER421" s="80"/>
      <c r="CES421" s="80"/>
      <c r="CET421" s="80"/>
      <c r="CEU421" s="80"/>
      <c r="CEV421" s="80"/>
      <c r="CEW421" s="80"/>
      <c r="CEX421" s="80"/>
      <c r="CEY421" s="80"/>
      <c r="CEZ421" s="80"/>
      <c r="CFA421" s="80"/>
      <c r="CFB421" s="80"/>
      <c r="CFC421" s="80"/>
      <c r="CFD421" s="80"/>
      <c r="CFE421" s="80"/>
      <c r="CFF421" s="80"/>
      <c r="CFG421" s="80"/>
      <c r="CFH421" s="80"/>
      <c r="CFI421" s="80"/>
      <c r="CFJ421" s="80"/>
      <c r="CFK421" s="80"/>
      <c r="CFL421" s="80"/>
      <c r="CFM421" s="80"/>
      <c r="CFN421" s="80"/>
      <c r="CFO421" s="80"/>
      <c r="CFP421" s="80"/>
      <c r="CFQ421" s="80"/>
      <c r="CFR421" s="80"/>
      <c r="CFS421" s="80"/>
      <c r="CFT421" s="80"/>
      <c r="CFU421" s="80"/>
      <c r="CFV421" s="80"/>
      <c r="CFW421" s="80"/>
      <c r="CFX421" s="80"/>
      <c r="CFY421" s="80"/>
      <c r="CFZ421" s="80"/>
      <c r="CGA421" s="80"/>
      <c r="CGB421" s="80"/>
      <c r="CGC421" s="80"/>
      <c r="CGD421" s="80"/>
      <c r="CGE421" s="80"/>
      <c r="CGF421" s="80"/>
      <c r="CGG421" s="80"/>
      <c r="CGH421" s="80"/>
      <c r="CGI421" s="80"/>
      <c r="CGJ421" s="80"/>
      <c r="CGK421" s="80"/>
      <c r="CGL421" s="80"/>
      <c r="CGM421" s="80"/>
      <c r="CGN421" s="80"/>
      <c r="CGO421" s="80"/>
      <c r="CGP421" s="80"/>
      <c r="CGQ421" s="80"/>
      <c r="CGR421" s="80"/>
      <c r="CGS421" s="80"/>
      <c r="CGT421" s="80"/>
      <c r="CGU421" s="80"/>
      <c r="CGV421" s="80"/>
      <c r="CGW421" s="80"/>
      <c r="CGX421" s="80"/>
      <c r="CGY421" s="80"/>
      <c r="CGZ421" s="80"/>
      <c r="CHA421" s="80"/>
      <c r="CHB421" s="80"/>
      <c r="CHC421" s="80"/>
      <c r="CHD421" s="80"/>
      <c r="CHE421" s="80"/>
      <c r="CHF421" s="80"/>
      <c r="CHG421" s="80"/>
      <c r="CHH421" s="80"/>
      <c r="CHI421" s="80"/>
      <c r="CHJ421" s="80"/>
      <c r="CHK421" s="80"/>
      <c r="CHL421" s="80"/>
      <c r="CHM421" s="80"/>
      <c r="CHN421" s="80"/>
      <c r="CHO421" s="80"/>
      <c r="CHP421" s="80"/>
      <c r="CHQ421" s="80"/>
      <c r="CHR421" s="80"/>
      <c r="CHS421" s="80"/>
      <c r="CHT421" s="80"/>
      <c r="CHU421" s="80"/>
      <c r="CHV421" s="80"/>
      <c r="CHW421" s="80"/>
      <c r="CHX421" s="80"/>
      <c r="CHY421" s="80"/>
      <c r="CHZ421" s="80"/>
      <c r="CIA421" s="80"/>
      <c r="CIB421" s="80"/>
      <c r="CIC421" s="80"/>
      <c r="CID421" s="80"/>
      <c r="CIE421" s="80"/>
      <c r="CIF421" s="80"/>
      <c r="CIG421" s="80"/>
      <c r="CIH421" s="80"/>
      <c r="CII421" s="80"/>
      <c r="CIJ421" s="80"/>
      <c r="CIK421" s="80"/>
      <c r="CIL421" s="80"/>
      <c r="CIM421" s="80"/>
      <c r="CIN421" s="80"/>
      <c r="CIO421" s="80"/>
      <c r="CIP421" s="80"/>
      <c r="CIQ421" s="80"/>
      <c r="CIR421" s="80"/>
      <c r="CIS421" s="80"/>
      <c r="CIT421" s="80"/>
      <c r="CIU421" s="80"/>
      <c r="CIV421" s="80"/>
      <c r="CIW421" s="80"/>
      <c r="CIX421" s="80"/>
      <c r="CIY421" s="80"/>
      <c r="CIZ421" s="80"/>
      <c r="CJA421" s="80"/>
      <c r="CJB421" s="80"/>
      <c r="CJC421" s="80"/>
      <c r="CJD421" s="80"/>
      <c r="CJE421" s="80"/>
      <c r="CJF421" s="80"/>
      <c r="CJG421" s="80"/>
      <c r="CJH421" s="80"/>
      <c r="CJI421" s="80"/>
      <c r="CJJ421" s="80"/>
      <c r="CJK421" s="80"/>
      <c r="CJL421" s="80"/>
      <c r="CJM421" s="80"/>
      <c r="CJN421" s="80"/>
      <c r="CJO421" s="80"/>
      <c r="CJP421" s="80"/>
      <c r="CJQ421" s="80"/>
      <c r="CJR421" s="80"/>
      <c r="CJS421" s="80"/>
      <c r="CJT421" s="80"/>
      <c r="CJU421" s="80"/>
      <c r="CJV421" s="80"/>
      <c r="CJW421" s="80"/>
      <c r="CJX421" s="80"/>
      <c r="CJY421" s="80"/>
      <c r="CJZ421" s="80"/>
      <c r="CKA421" s="80"/>
      <c r="CKB421" s="80"/>
      <c r="CKC421" s="80"/>
      <c r="CKD421" s="80"/>
      <c r="CKE421" s="80"/>
      <c r="CKF421" s="80"/>
      <c r="CKG421" s="80"/>
      <c r="CKH421" s="80"/>
      <c r="CKI421" s="80"/>
      <c r="CKJ421" s="80"/>
      <c r="CKK421" s="80"/>
      <c r="CKL421" s="80"/>
      <c r="CKM421" s="80"/>
      <c r="CKN421" s="80"/>
      <c r="CKO421" s="80"/>
      <c r="CKP421" s="80"/>
      <c r="CKQ421" s="80"/>
      <c r="CKR421" s="80"/>
      <c r="CKS421" s="80"/>
      <c r="CKT421" s="80"/>
      <c r="CKU421" s="80"/>
      <c r="CKV421" s="80"/>
      <c r="CKW421" s="80"/>
      <c r="CKX421" s="80"/>
      <c r="CKY421" s="80"/>
      <c r="CKZ421" s="80"/>
      <c r="CLA421" s="80"/>
      <c r="CLB421" s="80"/>
      <c r="CLC421" s="80"/>
      <c r="CLD421" s="80"/>
      <c r="CLE421" s="80"/>
      <c r="CLF421" s="80"/>
      <c r="CLG421" s="80"/>
      <c r="CLH421" s="80"/>
      <c r="CLI421" s="80"/>
      <c r="CLJ421" s="80"/>
      <c r="CLK421" s="80"/>
      <c r="CLL421" s="80"/>
      <c r="CLM421" s="80"/>
      <c r="CLN421" s="80"/>
      <c r="CLO421" s="80"/>
      <c r="CLP421" s="80"/>
      <c r="CLQ421" s="80"/>
      <c r="CLR421" s="80"/>
      <c r="CLS421" s="80"/>
      <c r="CLT421" s="80"/>
      <c r="CLU421" s="80"/>
      <c r="CLV421" s="80"/>
      <c r="CLW421" s="80"/>
      <c r="CLX421" s="80"/>
      <c r="CLY421" s="80"/>
      <c r="CLZ421" s="80"/>
      <c r="CMA421" s="80"/>
      <c r="CMB421" s="80"/>
      <c r="CMC421" s="80"/>
      <c r="CMD421" s="80"/>
      <c r="CME421" s="80"/>
      <c r="CMF421" s="80"/>
      <c r="CMG421" s="80"/>
      <c r="CMH421" s="80"/>
      <c r="CMI421" s="80"/>
      <c r="CMJ421" s="80"/>
      <c r="CMK421" s="80"/>
      <c r="CML421" s="80"/>
      <c r="CMM421" s="80"/>
      <c r="CMN421" s="80"/>
      <c r="CMO421" s="80"/>
      <c r="CMP421" s="80"/>
      <c r="CMQ421" s="80"/>
      <c r="CMR421" s="80"/>
      <c r="CMS421" s="80"/>
      <c r="CMT421" s="80"/>
      <c r="CMU421" s="80"/>
      <c r="CMV421" s="80"/>
      <c r="CMW421" s="80"/>
      <c r="CMX421" s="80"/>
      <c r="CMY421" s="80"/>
      <c r="CMZ421" s="80"/>
      <c r="CNA421" s="80"/>
      <c r="CNB421" s="80"/>
      <c r="CNC421" s="80"/>
      <c r="CND421" s="80"/>
      <c r="CNE421" s="80"/>
      <c r="CNF421" s="80"/>
      <c r="CNG421" s="80"/>
      <c r="CNH421" s="80"/>
      <c r="CNI421" s="80"/>
      <c r="CNJ421" s="80"/>
      <c r="CNK421" s="80"/>
      <c r="CNL421" s="80"/>
      <c r="CNM421" s="80"/>
      <c r="CNN421" s="80"/>
      <c r="CNO421" s="80"/>
      <c r="CNP421" s="80"/>
      <c r="CNQ421" s="80"/>
      <c r="CNR421" s="80"/>
      <c r="CNS421" s="80"/>
      <c r="CNT421" s="80"/>
      <c r="CNU421" s="80"/>
      <c r="CNV421" s="80"/>
      <c r="CNW421" s="80"/>
      <c r="CNX421" s="80"/>
      <c r="CNY421" s="80"/>
      <c r="CNZ421" s="80"/>
      <c r="COA421" s="80"/>
      <c r="COB421" s="80"/>
      <c r="COC421" s="80"/>
      <c r="COD421" s="80"/>
      <c r="COE421" s="80"/>
      <c r="COF421" s="80"/>
      <c r="COG421" s="80"/>
      <c r="COH421" s="80"/>
      <c r="COI421" s="80"/>
      <c r="COJ421" s="80"/>
      <c r="COK421" s="80"/>
      <c r="COL421" s="80"/>
      <c r="COM421" s="80"/>
      <c r="CON421" s="80"/>
      <c r="COO421" s="80"/>
      <c r="COP421" s="80"/>
      <c r="COQ421" s="80"/>
      <c r="COR421" s="80"/>
      <c r="COS421" s="80"/>
      <c r="COT421" s="80"/>
      <c r="COU421" s="80"/>
      <c r="COV421" s="80"/>
      <c r="COW421" s="80"/>
      <c r="COX421" s="80"/>
      <c r="COY421" s="80"/>
      <c r="COZ421" s="80"/>
      <c r="CPA421" s="80"/>
      <c r="CPB421" s="80"/>
      <c r="CPC421" s="80"/>
      <c r="CPD421" s="80"/>
      <c r="CPE421" s="80"/>
      <c r="CPF421" s="80"/>
      <c r="CPG421" s="80"/>
      <c r="CPH421" s="80"/>
      <c r="CPI421" s="80"/>
      <c r="CPJ421" s="80"/>
      <c r="CPK421" s="80"/>
      <c r="CPL421" s="80"/>
      <c r="CPM421" s="80"/>
      <c r="CPN421" s="80"/>
      <c r="CPO421" s="80"/>
      <c r="CPP421" s="80"/>
      <c r="CPQ421" s="80"/>
      <c r="CPR421" s="80"/>
      <c r="CPS421" s="80"/>
      <c r="CPT421" s="80"/>
      <c r="CPU421" s="80"/>
      <c r="CPV421" s="80"/>
      <c r="CPW421" s="80"/>
      <c r="CPX421" s="80"/>
      <c r="CPY421" s="80"/>
      <c r="CPZ421" s="80"/>
      <c r="CQA421" s="80"/>
      <c r="CQB421" s="80"/>
      <c r="CQC421" s="80"/>
      <c r="CQD421" s="80"/>
      <c r="CQE421" s="80"/>
      <c r="CQF421" s="80"/>
      <c r="CQG421" s="80"/>
      <c r="CQH421" s="80"/>
      <c r="CQI421" s="80"/>
      <c r="CQJ421" s="80"/>
      <c r="CQK421" s="80"/>
      <c r="CQL421" s="80"/>
      <c r="CQM421" s="80"/>
      <c r="CQN421" s="80"/>
      <c r="CQO421" s="80"/>
      <c r="CQP421" s="80"/>
      <c r="CQQ421" s="80"/>
      <c r="CQR421" s="80"/>
      <c r="CQS421" s="80"/>
      <c r="CQT421" s="80"/>
      <c r="CQU421" s="80"/>
      <c r="CQV421" s="80"/>
      <c r="CQW421" s="80"/>
      <c r="CQX421" s="80"/>
      <c r="CQY421" s="80"/>
      <c r="CQZ421" s="80"/>
      <c r="CRA421" s="80"/>
      <c r="CRB421" s="80"/>
      <c r="CRC421" s="80"/>
      <c r="CRD421" s="80"/>
      <c r="CRE421" s="80"/>
      <c r="CRF421" s="80"/>
      <c r="CRG421" s="80"/>
      <c r="CRH421" s="80"/>
      <c r="CRI421" s="80"/>
      <c r="CRJ421" s="80"/>
      <c r="CRK421" s="80"/>
      <c r="CRL421" s="80"/>
      <c r="CRM421" s="80"/>
      <c r="CRN421" s="80"/>
      <c r="CRO421" s="80"/>
      <c r="CRP421" s="80"/>
      <c r="CRQ421" s="80"/>
      <c r="CRR421" s="80"/>
      <c r="CRS421" s="80"/>
      <c r="CRT421" s="80"/>
      <c r="CRU421" s="80"/>
      <c r="CRV421" s="80"/>
      <c r="CRW421" s="80"/>
      <c r="CRX421" s="80"/>
      <c r="CRY421" s="80"/>
      <c r="CRZ421" s="80"/>
      <c r="CSA421" s="80"/>
      <c r="CSB421" s="80"/>
      <c r="CSC421" s="80"/>
      <c r="CSD421" s="80"/>
      <c r="CSE421" s="80"/>
      <c r="CSF421" s="80"/>
      <c r="CSG421" s="80"/>
      <c r="CSH421" s="80"/>
      <c r="CSI421" s="80"/>
      <c r="CSJ421" s="80"/>
      <c r="CSK421" s="80"/>
      <c r="CSL421" s="80"/>
      <c r="CSM421" s="80"/>
      <c r="CSN421" s="80"/>
      <c r="CSO421" s="80"/>
      <c r="CSP421" s="80"/>
      <c r="CSQ421" s="80"/>
      <c r="CSR421" s="80"/>
      <c r="CSS421" s="80"/>
      <c r="CST421" s="80"/>
      <c r="CSU421" s="80"/>
      <c r="CSV421" s="80"/>
      <c r="CSW421" s="80"/>
      <c r="CSX421" s="80"/>
      <c r="CSY421" s="80"/>
      <c r="CSZ421" s="80"/>
      <c r="CTA421" s="80"/>
      <c r="CTB421" s="80"/>
      <c r="CTC421" s="80"/>
      <c r="CTD421" s="80"/>
      <c r="CTE421" s="80"/>
      <c r="CTF421" s="80"/>
      <c r="CTG421" s="80"/>
      <c r="CTH421" s="80"/>
      <c r="CTI421" s="80"/>
      <c r="CTJ421" s="80"/>
      <c r="CTK421" s="80"/>
      <c r="CTL421" s="80"/>
      <c r="CTM421" s="80"/>
      <c r="CTN421" s="80"/>
      <c r="CTO421" s="80"/>
      <c r="CTP421" s="80"/>
      <c r="CTQ421" s="80"/>
      <c r="CTR421" s="80"/>
      <c r="CTS421" s="80"/>
      <c r="CTT421" s="80"/>
      <c r="CTU421" s="80"/>
      <c r="CTV421" s="80"/>
      <c r="CTW421" s="80"/>
      <c r="CTX421" s="80"/>
      <c r="CTY421" s="80"/>
      <c r="CTZ421" s="80"/>
      <c r="CUA421" s="80"/>
      <c r="CUB421" s="80"/>
      <c r="CUC421" s="80"/>
      <c r="CUD421" s="80"/>
      <c r="CUE421" s="80"/>
      <c r="CUF421" s="80"/>
      <c r="CUG421" s="80"/>
      <c r="CUH421" s="80"/>
      <c r="CUI421" s="80"/>
      <c r="CUJ421" s="80"/>
      <c r="CUK421" s="80"/>
      <c r="CUL421" s="80"/>
      <c r="CUM421" s="80"/>
      <c r="CUN421" s="80"/>
      <c r="CUO421" s="80"/>
      <c r="CUP421" s="80"/>
      <c r="CUQ421" s="80"/>
      <c r="CUR421" s="80"/>
      <c r="CUS421" s="80"/>
      <c r="CUT421" s="80"/>
      <c r="CUU421" s="80"/>
      <c r="CUV421" s="80"/>
      <c r="CUW421" s="80"/>
      <c r="CUX421" s="80"/>
      <c r="CUY421" s="80"/>
      <c r="CUZ421" s="80"/>
      <c r="CVA421" s="80"/>
      <c r="CVB421" s="80"/>
      <c r="CVC421" s="80"/>
      <c r="CVD421" s="80"/>
      <c r="CVE421" s="80"/>
      <c r="CVF421" s="80"/>
      <c r="CVG421" s="80"/>
      <c r="CVH421" s="80"/>
      <c r="CVI421" s="80"/>
      <c r="CVJ421" s="80"/>
      <c r="CVK421" s="80"/>
      <c r="CVL421" s="80"/>
      <c r="CVM421" s="80"/>
      <c r="CVN421" s="80"/>
      <c r="CVO421" s="80"/>
      <c r="CVP421" s="80"/>
      <c r="CVQ421" s="80"/>
      <c r="CVR421" s="80"/>
      <c r="CVS421" s="80"/>
      <c r="CVT421" s="80"/>
      <c r="CVU421" s="80"/>
      <c r="CVV421" s="80"/>
      <c r="CVW421" s="80"/>
      <c r="CVX421" s="80"/>
      <c r="CVY421" s="80"/>
      <c r="CVZ421" s="80"/>
      <c r="CWA421" s="80"/>
      <c r="CWB421" s="80"/>
      <c r="CWC421" s="80"/>
      <c r="CWD421" s="80"/>
      <c r="CWE421" s="80"/>
      <c r="CWF421" s="80"/>
      <c r="CWG421" s="80"/>
      <c r="CWH421" s="80"/>
      <c r="CWI421" s="80"/>
      <c r="CWJ421" s="80"/>
      <c r="CWK421" s="80"/>
      <c r="CWL421" s="80"/>
      <c r="CWM421" s="80"/>
      <c r="CWN421" s="80"/>
      <c r="CWO421" s="80"/>
      <c r="CWP421" s="80"/>
      <c r="CWQ421" s="80"/>
      <c r="CWR421" s="80"/>
      <c r="CWS421" s="80"/>
      <c r="CWT421" s="80"/>
      <c r="CWU421" s="80"/>
      <c r="CWV421" s="80"/>
      <c r="CWW421" s="80"/>
      <c r="CWX421" s="80"/>
      <c r="CWY421" s="80"/>
      <c r="CWZ421" s="80"/>
      <c r="CXA421" s="80"/>
      <c r="CXB421" s="80"/>
      <c r="CXC421" s="80"/>
      <c r="CXD421" s="80"/>
      <c r="CXE421" s="80"/>
      <c r="CXF421" s="80"/>
      <c r="CXG421" s="80"/>
      <c r="CXH421" s="80"/>
      <c r="CXI421" s="80"/>
      <c r="CXJ421" s="80"/>
      <c r="CXK421" s="80"/>
      <c r="CXL421" s="80"/>
      <c r="CXM421" s="80"/>
      <c r="CXN421" s="80"/>
      <c r="CXO421" s="80"/>
      <c r="CXP421" s="80"/>
      <c r="CXQ421" s="80"/>
      <c r="CXR421" s="80"/>
      <c r="CXS421" s="80"/>
      <c r="CXT421" s="80"/>
      <c r="CXU421" s="80"/>
      <c r="CXV421" s="80"/>
      <c r="CXW421" s="80"/>
      <c r="CXX421" s="80"/>
      <c r="CXY421" s="80"/>
      <c r="CXZ421" s="80"/>
      <c r="CYA421" s="80"/>
      <c r="CYB421" s="80"/>
      <c r="CYC421" s="80"/>
      <c r="CYD421" s="80"/>
      <c r="CYE421" s="80"/>
      <c r="CYF421" s="80"/>
      <c r="CYG421" s="80"/>
      <c r="CYH421" s="80"/>
      <c r="CYI421" s="80"/>
      <c r="CYJ421" s="80"/>
      <c r="CYK421" s="80"/>
      <c r="CYL421" s="80"/>
      <c r="CYM421" s="80"/>
      <c r="CYN421" s="80"/>
      <c r="CYO421" s="80"/>
      <c r="CYP421" s="80"/>
      <c r="CYQ421" s="80"/>
      <c r="CYR421" s="80"/>
      <c r="CYS421" s="80"/>
      <c r="CYT421" s="80"/>
      <c r="CYU421" s="80"/>
      <c r="CYV421" s="80"/>
      <c r="CYW421" s="80"/>
      <c r="CYX421" s="80"/>
      <c r="CYY421" s="80"/>
      <c r="CYZ421" s="80"/>
      <c r="CZA421" s="80"/>
      <c r="CZB421" s="80"/>
      <c r="CZC421" s="80"/>
      <c r="CZD421" s="80"/>
      <c r="CZE421" s="80"/>
      <c r="CZF421" s="80"/>
      <c r="CZG421" s="80"/>
      <c r="CZH421" s="80"/>
      <c r="CZI421" s="80"/>
      <c r="CZJ421" s="80"/>
      <c r="CZK421" s="80"/>
      <c r="CZL421" s="80"/>
      <c r="CZM421" s="80"/>
      <c r="CZN421" s="80"/>
      <c r="CZO421" s="80"/>
      <c r="CZP421" s="80"/>
      <c r="CZQ421" s="80"/>
      <c r="CZR421" s="80"/>
      <c r="CZS421" s="80"/>
      <c r="CZT421" s="80"/>
      <c r="CZU421" s="80"/>
      <c r="CZV421" s="80"/>
      <c r="CZW421" s="80"/>
      <c r="CZX421" s="80"/>
      <c r="CZY421" s="80"/>
      <c r="CZZ421" s="80"/>
      <c r="DAA421" s="80"/>
      <c r="DAB421" s="80"/>
      <c r="DAC421" s="80"/>
      <c r="DAD421" s="80"/>
      <c r="DAE421" s="80"/>
      <c r="DAF421" s="80"/>
      <c r="DAG421" s="80"/>
      <c r="DAH421" s="80"/>
      <c r="DAI421" s="80"/>
      <c r="DAJ421" s="80"/>
      <c r="DAK421" s="80"/>
      <c r="DAL421" s="80"/>
      <c r="DAM421" s="80"/>
      <c r="DAN421" s="80"/>
      <c r="DAO421" s="80"/>
      <c r="DAP421" s="80"/>
      <c r="DAQ421" s="80"/>
      <c r="DAR421" s="80"/>
      <c r="DAS421" s="80"/>
      <c r="DAT421" s="80"/>
      <c r="DAU421" s="80"/>
      <c r="DAV421" s="80"/>
      <c r="DAW421" s="80"/>
      <c r="DAX421" s="80"/>
      <c r="DAY421" s="80"/>
      <c r="DAZ421" s="80"/>
      <c r="DBA421" s="80"/>
      <c r="DBB421" s="80"/>
      <c r="DBC421" s="80"/>
      <c r="DBD421" s="80"/>
      <c r="DBE421" s="80"/>
      <c r="DBF421" s="80"/>
      <c r="DBG421" s="80"/>
      <c r="DBH421" s="80"/>
      <c r="DBI421" s="80"/>
      <c r="DBJ421" s="80"/>
      <c r="DBK421" s="80"/>
      <c r="DBL421" s="80"/>
      <c r="DBM421" s="80"/>
      <c r="DBN421" s="80"/>
      <c r="DBO421" s="80"/>
      <c r="DBP421" s="80"/>
      <c r="DBQ421" s="80"/>
      <c r="DBR421" s="80"/>
      <c r="DBS421" s="80"/>
      <c r="DBT421" s="80"/>
      <c r="DBU421" s="80"/>
      <c r="DBV421" s="80"/>
      <c r="DBW421" s="80"/>
      <c r="DBX421" s="80"/>
      <c r="DBY421" s="80"/>
      <c r="DBZ421" s="80"/>
      <c r="DCA421" s="80"/>
      <c r="DCB421" s="80"/>
      <c r="DCC421" s="80"/>
      <c r="DCD421" s="80"/>
      <c r="DCE421" s="80"/>
      <c r="DCF421" s="80"/>
      <c r="DCG421" s="80"/>
      <c r="DCH421" s="80"/>
      <c r="DCI421" s="80"/>
      <c r="DCJ421" s="80"/>
      <c r="DCK421" s="80"/>
      <c r="DCL421" s="80"/>
      <c r="DCM421" s="80"/>
      <c r="DCN421" s="80"/>
      <c r="DCO421" s="80"/>
      <c r="DCP421" s="80"/>
      <c r="DCQ421" s="80"/>
      <c r="DCR421" s="80"/>
      <c r="DCS421" s="80"/>
      <c r="DCT421" s="80"/>
      <c r="DCU421" s="80"/>
      <c r="DCV421" s="80"/>
      <c r="DCW421" s="80"/>
      <c r="DCX421" s="80"/>
      <c r="DCY421" s="80"/>
      <c r="DCZ421" s="80"/>
      <c r="DDA421" s="80"/>
      <c r="DDB421" s="80"/>
      <c r="DDC421" s="80"/>
      <c r="DDD421" s="80"/>
      <c r="DDE421" s="80"/>
      <c r="DDF421" s="80"/>
      <c r="DDG421" s="80"/>
      <c r="DDH421" s="80"/>
      <c r="DDI421" s="80"/>
      <c r="DDJ421" s="80"/>
      <c r="DDK421" s="80"/>
      <c r="DDL421" s="80"/>
      <c r="DDM421" s="80"/>
      <c r="DDN421" s="80"/>
      <c r="DDO421" s="80"/>
      <c r="DDP421" s="80"/>
      <c r="DDQ421" s="80"/>
      <c r="DDR421" s="80"/>
      <c r="DDS421" s="80"/>
      <c r="DDT421" s="80"/>
      <c r="DDU421" s="80"/>
      <c r="DDV421" s="80"/>
      <c r="DDW421" s="80"/>
      <c r="DDX421" s="80"/>
      <c r="DDY421" s="80"/>
      <c r="DDZ421" s="80"/>
      <c r="DEA421" s="80"/>
      <c r="DEB421" s="80"/>
      <c r="DEC421" s="80"/>
      <c r="DED421" s="80"/>
      <c r="DEE421" s="80"/>
      <c r="DEF421" s="80"/>
      <c r="DEG421" s="80"/>
      <c r="DEH421" s="80"/>
      <c r="DEI421" s="80"/>
      <c r="DEJ421" s="80"/>
      <c r="DEK421" s="80"/>
      <c r="DEL421" s="80"/>
      <c r="DEM421" s="80"/>
      <c r="DEN421" s="80"/>
      <c r="DEO421" s="80"/>
      <c r="DEP421" s="80"/>
      <c r="DEQ421" s="80"/>
      <c r="DER421" s="80"/>
      <c r="DES421" s="80"/>
      <c r="DET421" s="80"/>
      <c r="DEU421" s="80"/>
      <c r="DEV421" s="80"/>
      <c r="DEW421" s="80"/>
      <c r="DEX421" s="80"/>
      <c r="DEY421" s="80"/>
      <c r="DEZ421" s="80"/>
      <c r="DFA421" s="80"/>
      <c r="DFB421" s="80"/>
      <c r="DFC421" s="80"/>
      <c r="DFD421" s="80"/>
      <c r="DFE421" s="80"/>
      <c r="DFF421" s="80"/>
      <c r="DFG421" s="80"/>
      <c r="DFH421" s="80"/>
      <c r="DFI421" s="80"/>
      <c r="DFJ421" s="80"/>
      <c r="DFK421" s="80"/>
      <c r="DFL421" s="80"/>
      <c r="DFM421" s="80"/>
      <c r="DFN421" s="80"/>
      <c r="DFO421" s="80"/>
      <c r="DFP421" s="80"/>
      <c r="DFQ421" s="80"/>
      <c r="DFR421" s="80"/>
      <c r="DFS421" s="80"/>
      <c r="DFT421" s="80"/>
      <c r="DFU421" s="80"/>
      <c r="DFV421" s="80"/>
      <c r="DFW421" s="80"/>
      <c r="DFX421" s="80"/>
      <c r="DFY421" s="80"/>
      <c r="DFZ421" s="80"/>
      <c r="DGA421" s="80"/>
      <c r="DGB421" s="80"/>
      <c r="DGC421" s="80"/>
      <c r="DGD421" s="80"/>
      <c r="DGE421" s="80"/>
      <c r="DGF421" s="80"/>
      <c r="DGG421" s="80"/>
      <c r="DGH421" s="80"/>
      <c r="DGI421" s="80"/>
      <c r="DGJ421" s="80"/>
      <c r="DGK421" s="80"/>
      <c r="DGL421" s="80"/>
      <c r="DGM421" s="80"/>
      <c r="DGN421" s="80"/>
      <c r="DGO421" s="80"/>
      <c r="DGP421" s="80"/>
      <c r="DGQ421" s="80"/>
      <c r="DGR421" s="80"/>
      <c r="DGS421" s="80"/>
      <c r="DGT421" s="80"/>
      <c r="DGU421" s="80"/>
      <c r="DGV421" s="80"/>
      <c r="DGW421" s="80"/>
      <c r="DGX421" s="80"/>
      <c r="DGY421" s="80"/>
      <c r="DGZ421" s="80"/>
      <c r="DHA421" s="80"/>
      <c r="DHB421" s="80"/>
      <c r="DHC421" s="80"/>
      <c r="DHD421" s="80"/>
      <c r="DHE421" s="80"/>
      <c r="DHF421" s="80"/>
      <c r="DHG421" s="80"/>
      <c r="DHH421" s="80"/>
      <c r="DHI421" s="80"/>
      <c r="DHJ421" s="80"/>
      <c r="DHK421" s="80"/>
      <c r="DHL421" s="80"/>
      <c r="DHM421" s="80"/>
      <c r="DHN421" s="80"/>
      <c r="DHO421" s="80"/>
      <c r="DHP421" s="80"/>
      <c r="DHQ421" s="80"/>
      <c r="DHR421" s="80"/>
      <c r="DHS421" s="80"/>
      <c r="DHT421" s="80"/>
      <c r="DHU421" s="80"/>
      <c r="DHV421" s="80"/>
      <c r="DHW421" s="80"/>
      <c r="DHX421" s="80"/>
      <c r="DHY421" s="80"/>
      <c r="DHZ421" s="80"/>
      <c r="DIA421" s="80"/>
      <c r="DIB421" s="80"/>
      <c r="DIC421" s="80"/>
      <c r="DID421" s="80"/>
      <c r="DIE421" s="80"/>
      <c r="DIF421" s="80"/>
      <c r="DIG421" s="80"/>
      <c r="DIH421" s="80"/>
      <c r="DII421" s="80"/>
      <c r="DIJ421" s="80"/>
      <c r="DIK421" s="80"/>
      <c r="DIL421" s="80"/>
      <c r="DIM421" s="80"/>
      <c r="DIN421" s="80"/>
      <c r="DIO421" s="80"/>
      <c r="DIP421" s="80"/>
      <c r="DIQ421" s="80"/>
      <c r="DIR421" s="80"/>
      <c r="DIS421" s="80"/>
      <c r="DIT421" s="80"/>
      <c r="DIU421" s="80"/>
      <c r="DIV421" s="80"/>
      <c r="DIW421" s="80"/>
      <c r="DIX421" s="80"/>
      <c r="DIY421" s="80"/>
      <c r="DIZ421" s="80"/>
      <c r="DJA421" s="80"/>
      <c r="DJB421" s="80"/>
      <c r="DJC421" s="80"/>
      <c r="DJD421" s="80"/>
      <c r="DJE421" s="80"/>
      <c r="DJF421" s="80"/>
      <c r="DJG421" s="80"/>
      <c r="DJH421" s="80"/>
      <c r="DJI421" s="80"/>
      <c r="DJJ421" s="80"/>
      <c r="DJK421" s="80"/>
      <c r="DJL421" s="80"/>
      <c r="DJM421" s="80"/>
      <c r="DJN421" s="80"/>
      <c r="DJO421" s="80"/>
      <c r="DJP421" s="80"/>
      <c r="DJQ421" s="80"/>
      <c r="DJR421" s="80"/>
      <c r="DJS421" s="80"/>
      <c r="DJT421" s="80"/>
      <c r="DJU421" s="80"/>
      <c r="DJV421" s="80"/>
      <c r="DJW421" s="80"/>
      <c r="DJX421" s="80"/>
      <c r="DJY421" s="80"/>
      <c r="DJZ421" s="80"/>
      <c r="DKA421" s="80"/>
      <c r="DKB421" s="80"/>
      <c r="DKC421" s="80"/>
      <c r="DKD421" s="80"/>
      <c r="DKE421" s="80"/>
      <c r="DKF421" s="80"/>
      <c r="DKG421" s="80"/>
      <c r="DKH421" s="80"/>
      <c r="DKI421" s="80"/>
      <c r="DKJ421" s="80"/>
      <c r="DKK421" s="80"/>
      <c r="DKL421" s="80"/>
      <c r="DKM421" s="80"/>
      <c r="DKN421" s="80"/>
      <c r="DKO421" s="80"/>
      <c r="DKP421" s="80"/>
      <c r="DKQ421" s="80"/>
      <c r="DKR421" s="80"/>
      <c r="DKS421" s="80"/>
      <c r="DKT421" s="80"/>
      <c r="DKU421" s="80"/>
      <c r="DKV421" s="80"/>
      <c r="DKW421" s="80"/>
      <c r="DKX421" s="80"/>
      <c r="DKY421" s="80"/>
      <c r="DKZ421" s="80"/>
      <c r="DLA421" s="80"/>
      <c r="DLB421" s="80"/>
      <c r="DLC421" s="80"/>
      <c r="DLD421" s="80"/>
      <c r="DLE421" s="80"/>
      <c r="DLF421" s="80"/>
      <c r="DLG421" s="80"/>
      <c r="DLH421" s="80"/>
      <c r="DLI421" s="80"/>
      <c r="DLJ421" s="80"/>
      <c r="DLK421" s="80"/>
      <c r="DLL421" s="80"/>
      <c r="DLM421" s="80"/>
      <c r="DLN421" s="80"/>
      <c r="DLO421" s="80"/>
      <c r="DLP421" s="80"/>
      <c r="DLQ421" s="80"/>
      <c r="DLR421" s="80"/>
      <c r="DLS421" s="80"/>
      <c r="DLT421" s="80"/>
      <c r="DLU421" s="80"/>
      <c r="DLV421" s="80"/>
      <c r="DLW421" s="80"/>
      <c r="DLX421" s="80"/>
      <c r="DLY421" s="80"/>
      <c r="DLZ421" s="80"/>
      <c r="DMA421" s="80"/>
      <c r="DMB421" s="80"/>
      <c r="DMC421" s="80"/>
      <c r="DMD421" s="80"/>
      <c r="DME421" s="80"/>
      <c r="DMF421" s="80"/>
      <c r="DMG421" s="80"/>
      <c r="DMH421" s="80"/>
      <c r="DMI421" s="80"/>
      <c r="DMJ421" s="80"/>
      <c r="DMK421" s="80"/>
      <c r="DML421" s="80"/>
      <c r="DMM421" s="80"/>
      <c r="DMN421" s="80"/>
      <c r="DMO421" s="80"/>
      <c r="DMP421" s="80"/>
      <c r="DMQ421" s="80"/>
      <c r="DMR421" s="80"/>
      <c r="DMS421" s="80"/>
      <c r="DMT421" s="80"/>
      <c r="DMU421" s="80"/>
      <c r="DMV421" s="80"/>
      <c r="DMW421" s="80"/>
      <c r="DMX421" s="80"/>
      <c r="DMY421" s="80"/>
      <c r="DMZ421" s="80"/>
      <c r="DNA421" s="80"/>
      <c r="DNB421" s="80"/>
      <c r="DNC421" s="80"/>
      <c r="DND421" s="80"/>
      <c r="DNE421" s="80"/>
      <c r="DNF421" s="80"/>
      <c r="DNG421" s="80"/>
      <c r="DNH421" s="80"/>
      <c r="DNI421" s="80"/>
      <c r="DNJ421" s="80"/>
      <c r="DNK421" s="80"/>
      <c r="DNL421" s="80"/>
      <c r="DNM421" s="80"/>
      <c r="DNN421" s="80"/>
      <c r="DNO421" s="80"/>
      <c r="DNP421" s="80"/>
      <c r="DNQ421" s="80"/>
      <c r="DNR421" s="80"/>
      <c r="DNS421" s="80"/>
      <c r="DNT421" s="80"/>
      <c r="DNU421" s="80"/>
      <c r="DNV421" s="80"/>
      <c r="DNW421" s="80"/>
      <c r="DNX421" s="80"/>
      <c r="DNY421" s="80"/>
      <c r="DNZ421" s="80"/>
      <c r="DOA421" s="80"/>
      <c r="DOB421" s="80"/>
      <c r="DOC421" s="80"/>
      <c r="DOD421" s="80"/>
      <c r="DOE421" s="80"/>
      <c r="DOF421" s="80"/>
      <c r="DOG421" s="80"/>
      <c r="DOH421" s="80"/>
      <c r="DOI421" s="80"/>
      <c r="DOJ421" s="80"/>
      <c r="DOK421" s="80"/>
      <c r="DOL421" s="80"/>
      <c r="DOM421" s="80"/>
      <c r="DON421" s="80"/>
      <c r="DOO421" s="80"/>
      <c r="DOP421" s="80"/>
      <c r="DOQ421" s="80"/>
      <c r="DOR421" s="80"/>
      <c r="DOS421" s="80"/>
      <c r="DOT421" s="80"/>
      <c r="DOU421" s="80"/>
      <c r="DOV421" s="80"/>
      <c r="DOW421" s="80"/>
      <c r="DOX421" s="80"/>
      <c r="DOY421" s="80"/>
      <c r="DOZ421" s="80"/>
      <c r="DPA421" s="80"/>
      <c r="DPB421" s="80"/>
      <c r="DPC421" s="80"/>
      <c r="DPD421" s="80"/>
      <c r="DPE421" s="80"/>
      <c r="DPF421" s="80"/>
      <c r="DPG421" s="80"/>
      <c r="DPH421" s="80"/>
      <c r="DPI421" s="80"/>
      <c r="DPJ421" s="80"/>
      <c r="DPK421" s="80"/>
      <c r="DPL421" s="80"/>
      <c r="DPM421" s="80"/>
      <c r="DPN421" s="80"/>
      <c r="DPO421" s="80"/>
      <c r="DPP421" s="80"/>
      <c r="DPQ421" s="80"/>
      <c r="DPR421" s="80"/>
      <c r="DPS421" s="80"/>
      <c r="DPT421" s="80"/>
      <c r="DPU421" s="80"/>
      <c r="DPV421" s="80"/>
      <c r="DPW421" s="80"/>
      <c r="DPX421" s="80"/>
      <c r="DPY421" s="80"/>
      <c r="DPZ421" s="80"/>
      <c r="DQA421" s="80"/>
      <c r="DQB421" s="80"/>
      <c r="DQC421" s="80"/>
      <c r="DQD421" s="80"/>
      <c r="DQE421" s="80"/>
      <c r="DQF421" s="80"/>
      <c r="DQG421" s="80"/>
      <c r="DQH421" s="80"/>
      <c r="DQI421" s="80"/>
      <c r="DQJ421" s="80"/>
      <c r="DQK421" s="80"/>
      <c r="DQL421" s="80"/>
      <c r="DQM421" s="80"/>
      <c r="DQN421" s="80"/>
      <c r="DQO421" s="80"/>
      <c r="DQP421" s="80"/>
      <c r="DQQ421" s="80"/>
      <c r="DQR421" s="80"/>
      <c r="DQS421" s="80"/>
      <c r="DQT421" s="80"/>
      <c r="DQU421" s="80"/>
      <c r="DQV421" s="80"/>
      <c r="DQW421" s="80"/>
      <c r="DQX421" s="80"/>
      <c r="DQY421" s="80"/>
      <c r="DQZ421" s="80"/>
      <c r="DRA421" s="80"/>
      <c r="DRB421" s="80"/>
      <c r="DRC421" s="80"/>
      <c r="DRD421" s="80"/>
      <c r="DRE421" s="80"/>
      <c r="DRF421" s="80"/>
      <c r="DRG421" s="80"/>
      <c r="DRH421" s="80"/>
      <c r="DRI421" s="80"/>
      <c r="DRJ421" s="80"/>
      <c r="DRK421" s="80"/>
      <c r="DRL421" s="80"/>
      <c r="DRM421" s="80"/>
      <c r="DRN421" s="80"/>
      <c r="DRO421" s="80"/>
      <c r="DRP421" s="80"/>
      <c r="DRQ421" s="80"/>
      <c r="DRR421" s="80"/>
      <c r="DRS421" s="80"/>
      <c r="DRT421" s="80"/>
      <c r="DRU421" s="80"/>
      <c r="DRV421" s="80"/>
      <c r="DRW421" s="80"/>
      <c r="DRX421" s="80"/>
      <c r="DRY421" s="80"/>
      <c r="DRZ421" s="80"/>
      <c r="DSA421" s="80"/>
      <c r="DSB421" s="80"/>
      <c r="DSC421" s="80"/>
      <c r="DSD421" s="80"/>
      <c r="DSE421" s="80"/>
      <c r="DSF421" s="80"/>
      <c r="DSG421" s="80"/>
      <c r="DSH421" s="80"/>
      <c r="DSI421" s="80"/>
      <c r="DSJ421" s="80"/>
      <c r="DSK421" s="80"/>
      <c r="DSL421" s="80"/>
      <c r="DSM421" s="80"/>
      <c r="DSN421" s="80"/>
      <c r="DSO421" s="80"/>
      <c r="DSP421" s="80"/>
      <c r="DSQ421" s="80"/>
      <c r="DSR421" s="80"/>
      <c r="DSS421" s="80"/>
      <c r="DST421" s="80"/>
      <c r="DSU421" s="80"/>
      <c r="DSV421" s="80"/>
      <c r="DSW421" s="80"/>
      <c r="DSX421" s="80"/>
      <c r="DSY421" s="80"/>
      <c r="DSZ421" s="80"/>
      <c r="DTA421" s="80"/>
      <c r="DTB421" s="80"/>
      <c r="DTC421" s="80"/>
      <c r="DTD421" s="80"/>
      <c r="DTE421" s="80"/>
      <c r="DTF421" s="80"/>
      <c r="DTG421" s="80"/>
      <c r="DTH421" s="80"/>
      <c r="DTI421" s="80"/>
      <c r="DTJ421" s="80"/>
      <c r="DTK421" s="80"/>
      <c r="DTL421" s="80"/>
      <c r="DTM421" s="80"/>
      <c r="DTN421" s="80"/>
      <c r="DTO421" s="80"/>
      <c r="DTP421" s="80"/>
      <c r="DTQ421" s="80"/>
      <c r="DTR421" s="80"/>
      <c r="DTS421" s="80"/>
      <c r="DTT421" s="80"/>
      <c r="DTU421" s="80"/>
      <c r="DTV421" s="80"/>
      <c r="DTW421" s="80"/>
      <c r="DTX421" s="80"/>
      <c r="DTY421" s="80"/>
      <c r="DTZ421" s="80"/>
      <c r="DUA421" s="80"/>
      <c r="DUB421" s="80"/>
      <c r="DUC421" s="80"/>
      <c r="DUD421" s="80"/>
      <c r="DUE421" s="80"/>
      <c r="DUF421" s="80"/>
      <c r="DUG421" s="80"/>
      <c r="DUH421" s="80"/>
      <c r="DUI421" s="80"/>
      <c r="DUJ421" s="80"/>
      <c r="DUK421" s="80"/>
      <c r="DUL421" s="80"/>
      <c r="DUM421" s="80"/>
      <c r="DUN421" s="80"/>
      <c r="DUO421" s="80"/>
      <c r="DUP421" s="80"/>
      <c r="DUQ421" s="80"/>
      <c r="DUR421" s="80"/>
      <c r="DUS421" s="80"/>
      <c r="DUT421" s="80"/>
      <c r="DUU421" s="80"/>
      <c r="DUV421" s="80"/>
      <c r="DUW421" s="80"/>
      <c r="DUX421" s="80"/>
      <c r="DUY421" s="80"/>
      <c r="DUZ421" s="80"/>
      <c r="DVA421" s="80"/>
      <c r="DVB421" s="80"/>
      <c r="DVC421" s="80"/>
      <c r="DVD421" s="80"/>
      <c r="DVE421" s="80"/>
      <c r="DVF421" s="80"/>
      <c r="DVG421" s="80"/>
      <c r="DVH421" s="80"/>
      <c r="DVI421" s="80"/>
      <c r="DVJ421" s="80"/>
      <c r="DVK421" s="80"/>
      <c r="DVL421" s="80"/>
      <c r="DVM421" s="80"/>
      <c r="DVN421" s="80"/>
      <c r="DVO421" s="80"/>
      <c r="DVP421" s="80"/>
      <c r="DVQ421" s="80"/>
      <c r="DVR421" s="80"/>
      <c r="DVS421" s="80"/>
      <c r="DVT421" s="80"/>
      <c r="DVU421" s="80"/>
      <c r="DVV421" s="80"/>
      <c r="DVW421" s="80"/>
      <c r="DVX421" s="80"/>
      <c r="DVY421" s="80"/>
      <c r="DVZ421" s="80"/>
      <c r="DWA421" s="80"/>
      <c r="DWB421" s="80"/>
      <c r="DWC421" s="80"/>
      <c r="DWD421" s="80"/>
      <c r="DWE421" s="80"/>
      <c r="DWF421" s="80"/>
      <c r="DWG421" s="80"/>
      <c r="DWH421" s="80"/>
      <c r="DWI421" s="80"/>
      <c r="DWJ421" s="80"/>
      <c r="DWK421" s="80"/>
      <c r="DWL421" s="80"/>
      <c r="DWM421" s="80"/>
      <c r="DWN421" s="80"/>
      <c r="DWO421" s="80"/>
      <c r="DWP421" s="80"/>
      <c r="DWQ421" s="80"/>
      <c r="DWR421" s="80"/>
      <c r="DWS421" s="80"/>
      <c r="DWT421" s="80"/>
      <c r="DWU421" s="80"/>
      <c r="DWV421" s="80"/>
      <c r="DWW421" s="80"/>
      <c r="DWX421" s="80"/>
      <c r="DWY421" s="80"/>
      <c r="DWZ421" s="80"/>
      <c r="DXA421" s="80"/>
      <c r="DXB421" s="80"/>
      <c r="DXC421" s="80"/>
      <c r="DXD421" s="80"/>
      <c r="DXE421" s="80"/>
      <c r="DXF421" s="80"/>
      <c r="DXG421" s="80"/>
      <c r="DXH421" s="80"/>
      <c r="DXI421" s="80"/>
      <c r="DXJ421" s="80"/>
      <c r="DXK421" s="80"/>
      <c r="DXL421" s="80"/>
      <c r="DXM421" s="80"/>
      <c r="DXN421" s="80"/>
      <c r="DXO421" s="80"/>
      <c r="DXP421" s="80"/>
      <c r="DXQ421" s="80"/>
      <c r="DXR421" s="80"/>
      <c r="DXS421" s="80"/>
      <c r="DXT421" s="80"/>
      <c r="DXU421" s="80"/>
      <c r="DXV421" s="80"/>
      <c r="DXW421" s="80"/>
      <c r="DXX421" s="80"/>
      <c r="DXY421" s="80"/>
      <c r="DXZ421" s="80"/>
      <c r="DYA421" s="80"/>
      <c r="DYB421" s="80"/>
      <c r="DYC421" s="80"/>
      <c r="DYD421" s="80"/>
      <c r="DYE421" s="80"/>
      <c r="DYF421" s="80"/>
      <c r="DYG421" s="80"/>
      <c r="DYH421" s="80"/>
      <c r="DYI421" s="80"/>
      <c r="DYJ421" s="80"/>
      <c r="DYK421" s="80"/>
      <c r="DYL421" s="80"/>
      <c r="DYM421" s="80"/>
      <c r="DYN421" s="80"/>
      <c r="DYO421" s="80"/>
      <c r="DYP421" s="80"/>
      <c r="DYQ421" s="80"/>
      <c r="DYR421" s="80"/>
      <c r="DYS421" s="80"/>
      <c r="DYT421" s="80"/>
      <c r="DYU421" s="80"/>
      <c r="DYV421" s="80"/>
      <c r="DYW421" s="80"/>
      <c r="DYX421" s="80"/>
      <c r="DYY421" s="80"/>
      <c r="DYZ421" s="80"/>
      <c r="DZA421" s="80"/>
      <c r="DZB421" s="80"/>
      <c r="DZC421" s="80"/>
      <c r="DZD421" s="80"/>
      <c r="DZE421" s="80"/>
      <c r="DZF421" s="80"/>
      <c r="DZG421" s="80"/>
      <c r="DZH421" s="80"/>
      <c r="DZI421" s="80"/>
      <c r="DZJ421" s="80"/>
      <c r="DZK421" s="80"/>
      <c r="DZL421" s="80"/>
      <c r="DZM421" s="80"/>
      <c r="DZN421" s="80"/>
      <c r="DZO421" s="80"/>
      <c r="DZP421" s="80"/>
      <c r="DZQ421" s="80"/>
      <c r="DZR421" s="80"/>
      <c r="DZS421" s="80"/>
      <c r="DZT421" s="80"/>
      <c r="DZU421" s="80"/>
      <c r="DZV421" s="80"/>
      <c r="DZW421" s="80"/>
      <c r="DZX421" s="80"/>
      <c r="DZY421" s="80"/>
      <c r="DZZ421" s="80"/>
      <c r="EAA421" s="80"/>
      <c r="EAB421" s="80"/>
      <c r="EAC421" s="80"/>
      <c r="EAD421" s="80"/>
      <c r="EAE421" s="80"/>
      <c r="EAF421" s="80"/>
      <c r="EAG421" s="80"/>
      <c r="EAH421" s="80"/>
      <c r="EAI421" s="80"/>
      <c r="EAJ421" s="80"/>
      <c r="EAK421" s="80"/>
      <c r="EAL421" s="80"/>
      <c r="EAM421" s="80"/>
      <c r="EAN421" s="80"/>
      <c r="EAO421" s="80"/>
      <c r="EAP421" s="80"/>
      <c r="EAQ421" s="80"/>
      <c r="EAR421" s="80"/>
      <c r="EAS421" s="80"/>
      <c r="EAT421" s="80"/>
      <c r="EAU421" s="80"/>
      <c r="EAV421" s="80"/>
      <c r="EAW421" s="80"/>
      <c r="EAX421" s="80"/>
      <c r="EAY421" s="80"/>
      <c r="EAZ421" s="80"/>
      <c r="EBA421" s="80"/>
      <c r="EBB421" s="80"/>
      <c r="EBC421" s="80"/>
      <c r="EBD421" s="80"/>
      <c r="EBE421" s="80"/>
      <c r="EBF421" s="80"/>
      <c r="EBG421" s="80"/>
      <c r="EBH421" s="80"/>
      <c r="EBI421" s="80"/>
      <c r="EBJ421" s="80"/>
      <c r="EBK421" s="80"/>
      <c r="EBL421" s="80"/>
      <c r="EBM421" s="80"/>
      <c r="EBN421" s="80"/>
      <c r="EBO421" s="80"/>
      <c r="EBP421" s="80"/>
      <c r="EBQ421" s="80"/>
      <c r="EBR421" s="80"/>
      <c r="EBS421" s="80"/>
      <c r="EBT421" s="80"/>
      <c r="EBU421" s="80"/>
      <c r="EBV421" s="80"/>
      <c r="EBW421" s="80"/>
      <c r="EBX421" s="80"/>
      <c r="EBY421" s="80"/>
      <c r="EBZ421" s="80"/>
      <c r="ECA421" s="80"/>
      <c r="ECB421" s="80"/>
      <c r="ECC421" s="80"/>
      <c r="ECD421" s="80"/>
      <c r="ECE421" s="80"/>
      <c r="ECF421" s="80"/>
      <c r="ECG421" s="80"/>
      <c r="ECH421" s="80"/>
      <c r="ECI421" s="80"/>
      <c r="ECJ421" s="80"/>
      <c r="ECK421" s="80"/>
      <c r="ECL421" s="80"/>
      <c r="ECM421" s="80"/>
      <c r="ECN421" s="80"/>
      <c r="ECO421" s="80"/>
      <c r="ECP421" s="80"/>
      <c r="ECQ421" s="80"/>
      <c r="ECR421" s="80"/>
      <c r="ECS421" s="80"/>
      <c r="ECT421" s="80"/>
      <c r="ECU421" s="80"/>
      <c r="ECV421" s="80"/>
      <c r="ECW421" s="80"/>
      <c r="ECX421" s="80"/>
      <c r="ECY421" s="80"/>
      <c r="ECZ421" s="80"/>
      <c r="EDA421" s="80"/>
      <c r="EDB421" s="80"/>
      <c r="EDC421" s="80"/>
      <c r="EDD421" s="80"/>
      <c r="EDE421" s="80"/>
      <c r="EDF421" s="80"/>
      <c r="EDG421" s="80"/>
      <c r="EDH421" s="80"/>
      <c r="EDI421" s="80"/>
      <c r="EDJ421" s="80"/>
      <c r="EDK421" s="80"/>
      <c r="EDL421" s="80"/>
      <c r="EDM421" s="80"/>
      <c r="EDN421" s="80"/>
      <c r="EDO421" s="80"/>
      <c r="EDP421" s="80"/>
      <c r="EDQ421" s="80"/>
      <c r="EDR421" s="80"/>
      <c r="EDS421" s="80"/>
      <c r="EDT421" s="80"/>
      <c r="EDU421" s="80"/>
      <c r="EDV421" s="80"/>
      <c r="EDW421" s="80"/>
      <c r="EDX421" s="80"/>
      <c r="EDY421" s="80"/>
      <c r="EDZ421" s="80"/>
      <c r="EEA421" s="80"/>
      <c r="EEB421" s="80"/>
      <c r="EEC421" s="80"/>
      <c r="EED421" s="80"/>
      <c r="EEE421" s="80"/>
      <c r="EEF421" s="80"/>
      <c r="EEG421" s="80"/>
      <c r="EEH421" s="80"/>
      <c r="EEI421" s="80"/>
      <c r="EEJ421" s="80"/>
      <c r="EEK421" s="80"/>
      <c r="EEL421" s="80"/>
      <c r="EEM421" s="80"/>
      <c r="EEN421" s="80"/>
      <c r="EEO421" s="80"/>
      <c r="EEP421" s="80"/>
      <c r="EEQ421" s="80"/>
      <c r="EER421" s="80"/>
      <c r="EES421" s="80"/>
      <c r="EET421" s="80"/>
      <c r="EEU421" s="80"/>
      <c r="EEV421" s="80"/>
      <c r="EEW421" s="80"/>
      <c r="EEX421" s="80"/>
      <c r="EEY421" s="80"/>
      <c r="EEZ421" s="80"/>
      <c r="EFA421" s="80"/>
      <c r="EFB421" s="80"/>
      <c r="EFC421" s="80"/>
      <c r="EFD421" s="80"/>
      <c r="EFE421" s="80"/>
      <c r="EFF421" s="80"/>
      <c r="EFG421" s="80"/>
      <c r="EFH421" s="80"/>
      <c r="EFI421" s="80"/>
      <c r="EFJ421" s="80"/>
      <c r="EFK421" s="80"/>
      <c r="EFL421" s="80"/>
      <c r="EFM421" s="80"/>
      <c r="EFN421" s="80"/>
      <c r="EFO421" s="80"/>
      <c r="EFP421" s="80"/>
      <c r="EFQ421" s="80"/>
      <c r="EFR421" s="80"/>
      <c r="EFS421" s="80"/>
      <c r="EFT421" s="80"/>
      <c r="EFU421" s="80"/>
      <c r="EFV421" s="80"/>
      <c r="EFW421" s="80"/>
      <c r="EFX421" s="80"/>
      <c r="EFY421" s="80"/>
      <c r="EFZ421" s="80"/>
      <c r="EGA421" s="80"/>
      <c r="EGB421" s="80"/>
      <c r="EGC421" s="80"/>
      <c r="EGD421" s="80"/>
      <c r="EGE421" s="80"/>
      <c r="EGF421" s="80"/>
      <c r="EGG421" s="80"/>
      <c r="EGH421" s="80"/>
      <c r="EGI421" s="80"/>
      <c r="EGJ421" s="80"/>
      <c r="EGK421" s="80"/>
      <c r="EGL421" s="80"/>
      <c r="EGM421" s="80"/>
      <c r="EGN421" s="80"/>
      <c r="EGO421" s="80"/>
      <c r="EGP421" s="80"/>
      <c r="EGQ421" s="80"/>
      <c r="EGR421" s="80"/>
      <c r="EGS421" s="80"/>
      <c r="EGT421" s="80"/>
      <c r="EGU421" s="80"/>
      <c r="EGV421" s="80"/>
      <c r="EGW421" s="80"/>
      <c r="EGX421" s="80"/>
      <c r="EGY421" s="80"/>
      <c r="EGZ421" s="80"/>
      <c r="EHA421" s="80"/>
      <c r="EHB421" s="80"/>
      <c r="EHC421" s="80"/>
      <c r="EHD421" s="80"/>
      <c r="EHE421" s="80"/>
      <c r="EHF421" s="80"/>
      <c r="EHG421" s="80"/>
      <c r="EHH421" s="80"/>
      <c r="EHI421" s="80"/>
      <c r="EHJ421" s="80"/>
      <c r="EHK421" s="80"/>
      <c r="EHL421" s="80"/>
      <c r="EHM421" s="80"/>
      <c r="EHN421" s="80"/>
      <c r="EHO421" s="80"/>
      <c r="EHP421" s="80"/>
      <c r="EHQ421" s="80"/>
      <c r="EHR421" s="80"/>
      <c r="EHS421" s="80"/>
      <c r="EHT421" s="80"/>
      <c r="EHU421" s="80"/>
      <c r="EHV421" s="80"/>
      <c r="EHW421" s="80"/>
      <c r="EHX421" s="80"/>
      <c r="EHY421" s="80"/>
      <c r="EHZ421" s="80"/>
      <c r="EIA421" s="80"/>
      <c r="EIB421" s="80"/>
      <c r="EIC421" s="80"/>
      <c r="EID421" s="80"/>
      <c r="EIE421" s="80"/>
      <c r="EIF421" s="80"/>
      <c r="EIG421" s="80"/>
      <c r="EIH421" s="80"/>
      <c r="EII421" s="80"/>
      <c r="EIJ421" s="80"/>
      <c r="EIK421" s="80"/>
      <c r="EIL421" s="80"/>
      <c r="EIM421" s="80"/>
      <c r="EIN421" s="80"/>
      <c r="EIO421" s="80"/>
      <c r="EIP421" s="80"/>
      <c r="EIQ421" s="80"/>
      <c r="EIR421" s="80"/>
      <c r="EIS421" s="80"/>
      <c r="EIT421" s="80"/>
      <c r="EIU421" s="80"/>
      <c r="EIV421" s="80"/>
      <c r="EIW421" s="80"/>
      <c r="EIX421" s="80"/>
      <c r="EIY421" s="80"/>
      <c r="EIZ421" s="80"/>
      <c r="EJA421" s="80"/>
      <c r="EJB421" s="80"/>
      <c r="EJC421" s="80"/>
      <c r="EJD421" s="80"/>
      <c r="EJE421" s="80"/>
      <c r="EJF421" s="80"/>
      <c r="EJG421" s="80"/>
      <c r="EJH421" s="80"/>
      <c r="EJI421" s="80"/>
      <c r="EJJ421" s="80"/>
      <c r="EJK421" s="80"/>
      <c r="EJL421" s="80"/>
      <c r="EJM421" s="80"/>
      <c r="EJN421" s="80"/>
      <c r="EJO421" s="80"/>
      <c r="EJP421" s="80"/>
      <c r="EJQ421" s="80"/>
      <c r="EJR421" s="80"/>
      <c r="EJS421" s="80"/>
      <c r="EJT421" s="80"/>
      <c r="EJU421" s="80"/>
      <c r="EJV421" s="80"/>
      <c r="EJW421" s="80"/>
      <c r="EJX421" s="80"/>
      <c r="EJY421" s="80"/>
      <c r="EJZ421" s="80"/>
      <c r="EKA421" s="80"/>
      <c r="EKB421" s="80"/>
      <c r="EKC421" s="80"/>
      <c r="EKD421" s="80"/>
      <c r="EKE421" s="80"/>
      <c r="EKF421" s="80"/>
      <c r="EKG421" s="80"/>
      <c r="EKH421" s="80"/>
      <c r="EKI421" s="80"/>
      <c r="EKJ421" s="80"/>
      <c r="EKK421" s="80"/>
      <c r="EKL421" s="80"/>
      <c r="EKM421" s="80"/>
      <c r="EKN421" s="80"/>
      <c r="EKO421" s="80"/>
      <c r="EKP421" s="80"/>
      <c r="EKQ421" s="80"/>
      <c r="EKR421" s="80"/>
      <c r="EKS421" s="80"/>
      <c r="EKT421" s="80"/>
      <c r="EKU421" s="80"/>
      <c r="EKV421" s="80"/>
      <c r="EKW421" s="80"/>
      <c r="EKX421" s="80"/>
      <c r="EKY421" s="80"/>
      <c r="EKZ421" s="80"/>
      <c r="ELA421" s="80"/>
      <c r="ELB421" s="80"/>
      <c r="ELC421" s="80"/>
      <c r="ELD421" s="80"/>
      <c r="ELE421" s="80"/>
      <c r="ELF421" s="80"/>
      <c r="ELG421" s="80"/>
      <c r="ELH421" s="80"/>
      <c r="ELI421" s="80"/>
      <c r="ELJ421" s="80"/>
      <c r="ELK421" s="80"/>
      <c r="ELL421" s="80"/>
      <c r="ELM421" s="80"/>
      <c r="ELN421" s="80"/>
      <c r="ELO421" s="80"/>
      <c r="ELP421" s="80"/>
      <c r="ELQ421" s="80"/>
      <c r="ELR421" s="80"/>
      <c r="ELS421" s="80"/>
      <c r="ELT421" s="80"/>
      <c r="ELU421" s="80"/>
      <c r="ELV421" s="80"/>
      <c r="ELW421" s="80"/>
      <c r="ELX421" s="80"/>
      <c r="ELY421" s="80"/>
      <c r="ELZ421" s="80"/>
      <c r="EMA421" s="80"/>
      <c r="EMB421" s="80"/>
      <c r="EMC421" s="80"/>
      <c r="EMD421" s="80"/>
      <c r="EME421" s="80"/>
      <c r="EMF421" s="80"/>
      <c r="EMG421" s="80"/>
      <c r="EMH421" s="80"/>
      <c r="EMI421" s="80"/>
      <c r="EMJ421" s="80"/>
      <c r="EMK421" s="80"/>
      <c r="EML421" s="80"/>
      <c r="EMM421" s="80"/>
      <c r="EMN421" s="80"/>
      <c r="EMO421" s="80"/>
      <c r="EMP421" s="80"/>
      <c r="EMQ421" s="80"/>
      <c r="EMR421" s="80"/>
      <c r="EMS421" s="80"/>
      <c r="EMT421" s="80"/>
      <c r="EMU421" s="80"/>
      <c r="EMV421" s="80"/>
      <c r="EMW421" s="80"/>
      <c r="EMX421" s="80"/>
      <c r="EMY421" s="80"/>
      <c r="EMZ421" s="80"/>
      <c r="ENA421" s="80"/>
      <c r="ENB421" s="80"/>
      <c r="ENC421" s="80"/>
      <c r="END421" s="80"/>
      <c r="ENE421" s="80"/>
      <c r="ENF421" s="80"/>
      <c r="ENG421" s="80"/>
      <c r="ENH421" s="80"/>
      <c r="ENI421" s="80"/>
      <c r="ENJ421" s="80"/>
      <c r="ENK421" s="80"/>
      <c r="ENL421" s="80"/>
      <c r="ENM421" s="80"/>
      <c r="ENN421" s="80"/>
      <c r="ENO421" s="80"/>
      <c r="ENP421" s="80"/>
      <c r="ENQ421" s="80"/>
      <c r="ENR421" s="80"/>
      <c r="ENS421" s="80"/>
      <c r="ENT421" s="80"/>
      <c r="ENU421" s="80"/>
      <c r="ENV421" s="80"/>
      <c r="ENW421" s="80"/>
      <c r="ENX421" s="80"/>
      <c r="ENY421" s="80"/>
      <c r="ENZ421" s="80"/>
      <c r="EOA421" s="80"/>
      <c r="EOB421" s="80"/>
      <c r="EOC421" s="80"/>
      <c r="EOD421" s="80"/>
      <c r="EOE421" s="80"/>
      <c r="EOF421" s="80"/>
      <c r="EOG421" s="80"/>
      <c r="EOH421" s="80"/>
      <c r="EOI421" s="80"/>
      <c r="EOJ421" s="80"/>
      <c r="EOK421" s="80"/>
      <c r="EOL421" s="80"/>
      <c r="EOM421" s="80"/>
      <c r="EON421" s="80"/>
      <c r="EOO421" s="80"/>
      <c r="EOP421" s="80"/>
      <c r="EOQ421" s="80"/>
      <c r="EOR421" s="80"/>
      <c r="EOS421" s="80"/>
      <c r="EOT421" s="80"/>
      <c r="EOU421" s="80"/>
      <c r="EOV421" s="80"/>
      <c r="EOW421" s="80"/>
      <c r="EOX421" s="80"/>
      <c r="EOY421" s="80"/>
      <c r="EOZ421" s="80"/>
      <c r="EPA421" s="80"/>
      <c r="EPB421" s="80"/>
      <c r="EPC421" s="80"/>
      <c r="EPD421" s="80"/>
      <c r="EPE421" s="80"/>
      <c r="EPF421" s="80"/>
      <c r="EPG421" s="80"/>
      <c r="EPH421" s="80"/>
      <c r="EPI421" s="80"/>
      <c r="EPJ421" s="80"/>
      <c r="EPK421" s="80"/>
      <c r="EPL421" s="80"/>
      <c r="EPM421" s="80"/>
      <c r="EPN421" s="80"/>
      <c r="EPO421" s="80"/>
      <c r="EPP421" s="80"/>
      <c r="EPQ421" s="80"/>
      <c r="EPR421" s="80"/>
      <c r="EPS421" s="80"/>
      <c r="EPT421" s="80"/>
      <c r="EPU421" s="80"/>
      <c r="EPV421" s="80"/>
      <c r="EPW421" s="80"/>
      <c r="EPX421" s="80"/>
      <c r="EPY421" s="80"/>
      <c r="EPZ421" s="80"/>
      <c r="EQA421" s="80"/>
      <c r="EQB421" s="80"/>
      <c r="EQC421" s="80"/>
      <c r="EQD421" s="80"/>
      <c r="EQE421" s="80"/>
      <c r="EQF421" s="80"/>
      <c r="EQG421" s="80"/>
      <c r="EQH421" s="80"/>
      <c r="EQI421" s="80"/>
      <c r="EQJ421" s="80"/>
      <c r="EQK421" s="80"/>
      <c r="EQL421" s="80"/>
      <c r="EQM421" s="80"/>
      <c r="EQN421" s="80"/>
      <c r="EQO421" s="80"/>
      <c r="EQP421" s="80"/>
      <c r="EQQ421" s="80"/>
      <c r="EQR421" s="80"/>
      <c r="EQS421" s="80"/>
      <c r="EQT421" s="80"/>
      <c r="EQU421" s="80"/>
      <c r="EQV421" s="80"/>
      <c r="EQW421" s="80"/>
      <c r="EQX421" s="80"/>
      <c r="EQY421" s="80"/>
      <c r="EQZ421" s="80"/>
      <c r="ERA421" s="80"/>
      <c r="ERB421" s="80"/>
      <c r="ERC421" s="80"/>
      <c r="ERD421" s="80"/>
      <c r="ERE421" s="80"/>
      <c r="ERF421" s="80"/>
      <c r="ERG421" s="80"/>
      <c r="ERH421" s="80"/>
      <c r="ERI421" s="80"/>
      <c r="ERJ421" s="80"/>
      <c r="ERK421" s="80"/>
      <c r="ERL421" s="80"/>
      <c r="ERM421" s="80"/>
      <c r="ERN421" s="80"/>
      <c r="ERO421" s="80"/>
      <c r="ERP421" s="80"/>
      <c r="ERQ421" s="80"/>
      <c r="ERR421" s="80"/>
      <c r="ERS421" s="80"/>
      <c r="ERT421" s="80"/>
      <c r="ERU421" s="80"/>
      <c r="ERV421" s="80"/>
      <c r="ERW421" s="80"/>
      <c r="ERX421" s="80"/>
      <c r="ERY421" s="80"/>
      <c r="ERZ421" s="80"/>
      <c r="ESA421" s="80"/>
      <c r="ESB421" s="80"/>
      <c r="ESC421" s="80"/>
      <c r="ESD421" s="80"/>
      <c r="ESE421" s="80"/>
      <c r="ESF421" s="80"/>
      <c r="ESG421" s="80"/>
      <c r="ESH421" s="80"/>
      <c r="ESI421" s="80"/>
      <c r="ESJ421" s="80"/>
      <c r="ESK421" s="80"/>
      <c r="ESL421" s="80"/>
      <c r="ESM421" s="80"/>
      <c r="ESN421" s="80"/>
      <c r="ESO421" s="80"/>
      <c r="ESP421" s="80"/>
      <c r="ESQ421" s="80"/>
      <c r="ESR421" s="80"/>
      <c r="ESS421" s="80"/>
      <c r="EST421" s="80"/>
      <c r="ESU421" s="80"/>
      <c r="ESV421" s="80"/>
      <c r="ESW421" s="80"/>
      <c r="ESX421" s="80"/>
      <c r="ESY421" s="80"/>
      <c r="ESZ421" s="80"/>
      <c r="ETA421" s="80"/>
      <c r="ETB421" s="80"/>
      <c r="ETC421" s="80"/>
      <c r="ETD421" s="80"/>
      <c r="ETE421" s="80"/>
      <c r="ETF421" s="80"/>
      <c r="ETG421" s="80"/>
      <c r="ETH421" s="80"/>
      <c r="ETI421" s="80"/>
      <c r="ETJ421" s="80"/>
      <c r="ETK421" s="80"/>
      <c r="ETL421" s="80"/>
      <c r="ETM421" s="80"/>
      <c r="ETN421" s="80"/>
      <c r="ETO421" s="80"/>
      <c r="ETP421" s="80"/>
      <c r="ETQ421" s="80"/>
      <c r="ETR421" s="80"/>
      <c r="ETS421" s="80"/>
      <c r="ETT421" s="80"/>
      <c r="ETU421" s="80"/>
      <c r="ETV421" s="80"/>
      <c r="ETW421" s="80"/>
      <c r="ETX421" s="80"/>
      <c r="ETY421" s="80"/>
      <c r="ETZ421" s="80"/>
      <c r="EUA421" s="80"/>
      <c r="EUB421" s="80"/>
      <c r="EUC421" s="80"/>
      <c r="EUD421" s="80"/>
      <c r="EUE421" s="80"/>
      <c r="EUF421" s="80"/>
      <c r="EUG421" s="80"/>
      <c r="EUH421" s="80"/>
      <c r="EUI421" s="80"/>
      <c r="EUJ421" s="80"/>
      <c r="EUK421" s="80"/>
      <c r="EUL421" s="80"/>
      <c r="EUM421" s="80"/>
      <c r="EUN421" s="80"/>
      <c r="EUO421" s="80"/>
      <c r="EUP421" s="80"/>
      <c r="EUQ421" s="80"/>
      <c r="EUR421" s="80"/>
      <c r="EUS421" s="80"/>
      <c r="EUT421" s="80"/>
      <c r="EUU421" s="80"/>
      <c r="EUV421" s="80"/>
      <c r="EUW421" s="80"/>
      <c r="EUX421" s="80"/>
      <c r="EUY421" s="80"/>
      <c r="EUZ421" s="80"/>
      <c r="EVA421" s="80"/>
      <c r="EVB421" s="80"/>
      <c r="EVC421" s="80"/>
      <c r="EVD421" s="80"/>
      <c r="EVE421" s="80"/>
      <c r="EVF421" s="80"/>
      <c r="EVG421" s="80"/>
      <c r="EVH421" s="80"/>
      <c r="EVI421" s="80"/>
      <c r="EVJ421" s="80"/>
      <c r="EVK421" s="80"/>
      <c r="EVL421" s="80"/>
      <c r="EVM421" s="80"/>
      <c r="EVN421" s="80"/>
      <c r="EVO421" s="80"/>
      <c r="EVP421" s="80"/>
      <c r="EVQ421" s="80"/>
      <c r="EVR421" s="80"/>
      <c r="EVS421" s="80"/>
      <c r="EVT421" s="80"/>
      <c r="EVU421" s="80"/>
      <c r="EVV421" s="80"/>
      <c r="EVW421" s="80"/>
      <c r="EVX421" s="80"/>
      <c r="EVY421" s="80"/>
      <c r="EVZ421" s="80"/>
      <c r="EWA421" s="80"/>
      <c r="EWB421" s="80"/>
      <c r="EWC421" s="80"/>
      <c r="EWD421" s="80"/>
      <c r="EWE421" s="80"/>
      <c r="EWF421" s="80"/>
      <c r="EWG421" s="80"/>
      <c r="EWH421" s="80"/>
      <c r="EWI421" s="80"/>
      <c r="EWJ421" s="80"/>
      <c r="EWK421" s="80"/>
      <c r="EWL421" s="80"/>
      <c r="EWM421" s="80"/>
      <c r="EWN421" s="80"/>
      <c r="EWO421" s="80"/>
      <c r="EWP421" s="80"/>
      <c r="EWQ421" s="80"/>
      <c r="EWR421" s="80"/>
      <c r="EWS421" s="80"/>
      <c r="EWT421" s="80"/>
      <c r="EWU421" s="80"/>
      <c r="EWV421" s="80"/>
      <c r="EWW421" s="80"/>
      <c r="EWX421" s="80"/>
      <c r="EWY421" s="80"/>
      <c r="EWZ421" s="80"/>
      <c r="EXA421" s="80"/>
      <c r="EXB421" s="80"/>
      <c r="EXC421" s="80"/>
      <c r="EXD421" s="80"/>
      <c r="EXE421" s="80"/>
      <c r="EXF421" s="80"/>
      <c r="EXG421" s="80"/>
      <c r="EXH421" s="80"/>
      <c r="EXI421" s="80"/>
      <c r="EXJ421" s="80"/>
      <c r="EXK421" s="80"/>
      <c r="EXL421" s="80"/>
      <c r="EXM421" s="80"/>
      <c r="EXN421" s="80"/>
      <c r="EXO421" s="80"/>
      <c r="EXP421" s="80"/>
      <c r="EXQ421" s="80"/>
      <c r="EXR421" s="80"/>
      <c r="EXS421" s="80"/>
      <c r="EXT421" s="80"/>
      <c r="EXU421" s="80"/>
      <c r="EXV421" s="80"/>
      <c r="EXW421" s="80"/>
      <c r="EXX421" s="80"/>
      <c r="EXY421" s="80"/>
      <c r="EXZ421" s="80"/>
      <c r="EYA421" s="80"/>
      <c r="EYB421" s="80"/>
      <c r="EYC421" s="80"/>
      <c r="EYD421" s="80"/>
      <c r="EYE421" s="80"/>
      <c r="EYF421" s="80"/>
      <c r="EYG421" s="80"/>
      <c r="EYH421" s="80"/>
      <c r="EYI421" s="80"/>
      <c r="EYJ421" s="80"/>
      <c r="EYK421" s="80"/>
      <c r="EYL421" s="80"/>
      <c r="EYM421" s="80"/>
      <c r="EYN421" s="80"/>
      <c r="EYO421" s="80"/>
      <c r="EYP421" s="80"/>
      <c r="EYQ421" s="80"/>
      <c r="EYR421" s="80"/>
      <c r="EYS421" s="80"/>
      <c r="EYT421" s="80"/>
      <c r="EYU421" s="80"/>
      <c r="EYV421" s="80"/>
      <c r="EYW421" s="80"/>
      <c r="EYX421" s="80"/>
      <c r="EYY421" s="80"/>
      <c r="EYZ421" s="80"/>
      <c r="EZA421" s="80"/>
      <c r="EZB421" s="80"/>
      <c r="EZC421" s="80"/>
      <c r="EZD421" s="80"/>
      <c r="EZE421" s="80"/>
      <c r="EZF421" s="80"/>
      <c r="EZG421" s="80"/>
      <c r="EZH421" s="80"/>
      <c r="EZI421" s="80"/>
      <c r="EZJ421" s="80"/>
      <c r="EZK421" s="80"/>
      <c r="EZL421" s="80"/>
      <c r="EZM421" s="80"/>
      <c r="EZN421" s="80"/>
      <c r="EZO421" s="80"/>
      <c r="EZP421" s="80"/>
      <c r="EZQ421" s="80"/>
      <c r="EZR421" s="80"/>
      <c r="EZS421" s="80"/>
      <c r="EZT421" s="80"/>
      <c r="EZU421" s="80"/>
      <c r="EZV421" s="80"/>
      <c r="EZW421" s="80"/>
      <c r="EZX421" s="80"/>
      <c r="EZY421" s="80"/>
      <c r="EZZ421" s="80"/>
      <c r="FAA421" s="80"/>
      <c r="FAB421" s="80"/>
      <c r="FAC421" s="80"/>
      <c r="FAD421" s="80"/>
      <c r="FAE421" s="80"/>
      <c r="FAF421" s="80"/>
      <c r="FAG421" s="80"/>
      <c r="FAH421" s="80"/>
      <c r="FAI421" s="80"/>
      <c r="FAJ421" s="80"/>
      <c r="FAK421" s="80"/>
      <c r="FAL421" s="80"/>
      <c r="FAM421" s="80"/>
      <c r="FAN421" s="80"/>
      <c r="FAO421" s="80"/>
      <c r="FAP421" s="80"/>
      <c r="FAQ421" s="80"/>
      <c r="FAR421" s="80"/>
      <c r="FAS421" s="80"/>
      <c r="FAT421" s="80"/>
      <c r="FAU421" s="80"/>
      <c r="FAV421" s="80"/>
      <c r="FAW421" s="80"/>
      <c r="FAX421" s="80"/>
      <c r="FAY421" s="80"/>
      <c r="FAZ421" s="80"/>
      <c r="FBA421" s="80"/>
      <c r="FBB421" s="80"/>
      <c r="FBC421" s="80"/>
      <c r="FBD421" s="80"/>
      <c r="FBE421" s="80"/>
      <c r="FBF421" s="80"/>
      <c r="FBG421" s="80"/>
      <c r="FBH421" s="80"/>
      <c r="FBI421" s="80"/>
      <c r="FBJ421" s="80"/>
      <c r="FBK421" s="80"/>
      <c r="FBL421" s="80"/>
      <c r="FBM421" s="80"/>
      <c r="FBN421" s="80"/>
      <c r="FBO421" s="80"/>
      <c r="FBP421" s="80"/>
      <c r="FBQ421" s="80"/>
      <c r="FBR421" s="80"/>
      <c r="FBS421" s="80"/>
      <c r="FBT421" s="80"/>
      <c r="FBU421" s="80"/>
      <c r="FBV421" s="80"/>
      <c r="FBW421" s="80"/>
      <c r="FBX421" s="80"/>
      <c r="FBY421" s="80"/>
      <c r="FBZ421" s="80"/>
      <c r="FCA421" s="80"/>
      <c r="FCB421" s="80"/>
      <c r="FCC421" s="80"/>
      <c r="FCD421" s="80"/>
      <c r="FCE421" s="80"/>
      <c r="FCF421" s="80"/>
      <c r="FCG421" s="80"/>
      <c r="FCH421" s="80"/>
      <c r="FCI421" s="80"/>
      <c r="FCJ421" s="80"/>
      <c r="FCK421" s="80"/>
      <c r="FCL421" s="80"/>
      <c r="FCM421" s="80"/>
      <c r="FCN421" s="80"/>
      <c r="FCO421" s="80"/>
      <c r="FCP421" s="80"/>
      <c r="FCQ421" s="80"/>
      <c r="FCR421" s="80"/>
      <c r="FCS421" s="80"/>
      <c r="FCT421" s="80"/>
      <c r="FCU421" s="80"/>
      <c r="FCV421" s="80"/>
      <c r="FCW421" s="80"/>
      <c r="FCX421" s="80"/>
      <c r="FCY421" s="80"/>
      <c r="FCZ421" s="80"/>
      <c r="FDA421" s="80"/>
      <c r="FDB421" s="80"/>
      <c r="FDC421" s="80"/>
      <c r="FDD421" s="80"/>
      <c r="FDE421" s="80"/>
      <c r="FDF421" s="80"/>
      <c r="FDG421" s="80"/>
      <c r="FDH421" s="80"/>
      <c r="FDI421" s="80"/>
      <c r="FDJ421" s="80"/>
      <c r="FDK421" s="80"/>
      <c r="FDL421" s="80"/>
      <c r="FDM421" s="80"/>
      <c r="FDN421" s="80"/>
      <c r="FDO421" s="80"/>
      <c r="FDP421" s="80"/>
      <c r="FDQ421" s="80"/>
      <c r="FDR421" s="80"/>
      <c r="FDS421" s="80"/>
      <c r="FDT421" s="80"/>
      <c r="FDU421" s="80"/>
      <c r="FDV421" s="80"/>
      <c r="FDW421" s="80"/>
      <c r="FDX421" s="80"/>
      <c r="FDY421" s="80"/>
      <c r="FDZ421" s="80"/>
      <c r="FEA421" s="80"/>
      <c r="FEB421" s="80"/>
      <c r="FEC421" s="80"/>
      <c r="FED421" s="80"/>
      <c r="FEE421" s="80"/>
      <c r="FEF421" s="80"/>
      <c r="FEG421" s="80"/>
      <c r="FEH421" s="80"/>
      <c r="FEI421" s="80"/>
      <c r="FEJ421" s="80"/>
      <c r="FEK421" s="80"/>
      <c r="FEL421" s="80"/>
      <c r="FEM421" s="80"/>
      <c r="FEN421" s="80"/>
      <c r="FEO421" s="80"/>
      <c r="FEP421" s="80"/>
      <c r="FEQ421" s="80"/>
      <c r="FER421" s="80"/>
      <c r="FES421" s="80"/>
      <c r="FET421" s="80"/>
      <c r="FEU421" s="80"/>
      <c r="FEV421" s="80"/>
      <c r="FEW421" s="80"/>
      <c r="FEX421" s="80"/>
      <c r="FEY421" s="80"/>
      <c r="FEZ421" s="80"/>
      <c r="FFA421" s="80"/>
      <c r="FFB421" s="80"/>
      <c r="FFC421" s="80"/>
      <c r="FFD421" s="80"/>
      <c r="FFE421" s="80"/>
      <c r="FFF421" s="80"/>
      <c r="FFG421" s="80"/>
      <c r="FFH421" s="80"/>
      <c r="FFI421" s="80"/>
      <c r="FFJ421" s="80"/>
      <c r="FFK421" s="80"/>
      <c r="FFL421" s="80"/>
      <c r="FFM421" s="80"/>
      <c r="FFN421" s="80"/>
      <c r="FFO421" s="80"/>
      <c r="FFP421" s="80"/>
      <c r="FFQ421" s="80"/>
      <c r="FFR421" s="80"/>
      <c r="FFS421" s="80"/>
      <c r="FFT421" s="80"/>
      <c r="FFU421" s="80"/>
      <c r="FFV421" s="80"/>
      <c r="FFW421" s="80"/>
      <c r="FFX421" s="80"/>
      <c r="FFY421" s="80"/>
      <c r="FFZ421" s="80"/>
      <c r="FGA421" s="80"/>
      <c r="FGB421" s="80"/>
      <c r="FGC421" s="80"/>
      <c r="FGD421" s="80"/>
      <c r="FGE421" s="80"/>
      <c r="FGF421" s="80"/>
      <c r="FGG421" s="80"/>
      <c r="FGH421" s="80"/>
      <c r="FGI421" s="80"/>
      <c r="FGJ421" s="80"/>
      <c r="FGK421" s="80"/>
      <c r="FGL421" s="80"/>
      <c r="FGM421" s="80"/>
      <c r="FGN421" s="80"/>
      <c r="FGO421" s="80"/>
      <c r="FGP421" s="80"/>
      <c r="FGQ421" s="80"/>
      <c r="FGR421" s="80"/>
      <c r="FGS421" s="80"/>
      <c r="FGT421" s="80"/>
      <c r="FGU421" s="80"/>
      <c r="FGV421" s="80"/>
      <c r="FGW421" s="80"/>
      <c r="FGX421" s="80"/>
      <c r="FGY421" s="80"/>
      <c r="FGZ421" s="80"/>
      <c r="FHA421" s="80"/>
      <c r="FHB421" s="80"/>
      <c r="FHC421" s="80"/>
      <c r="FHD421" s="80"/>
      <c r="FHE421" s="80"/>
      <c r="FHF421" s="80"/>
      <c r="FHG421" s="80"/>
      <c r="FHH421" s="80"/>
      <c r="FHI421" s="80"/>
      <c r="FHJ421" s="80"/>
      <c r="FHK421" s="80"/>
      <c r="FHL421" s="80"/>
      <c r="FHM421" s="80"/>
      <c r="FHN421" s="80"/>
      <c r="FHO421" s="80"/>
      <c r="FHP421" s="80"/>
      <c r="FHQ421" s="80"/>
      <c r="FHR421" s="80"/>
      <c r="FHS421" s="80"/>
      <c r="FHT421" s="80"/>
      <c r="FHU421" s="80"/>
      <c r="FHV421" s="80"/>
      <c r="FHW421" s="80"/>
      <c r="FHX421" s="80"/>
      <c r="FHY421" s="80"/>
      <c r="FHZ421" s="80"/>
      <c r="FIA421" s="80"/>
      <c r="FIB421" s="80"/>
      <c r="FIC421" s="80"/>
      <c r="FID421" s="80"/>
      <c r="FIE421" s="80"/>
      <c r="FIF421" s="80"/>
      <c r="FIG421" s="80"/>
      <c r="FIH421" s="80"/>
      <c r="FII421" s="80"/>
      <c r="FIJ421" s="80"/>
      <c r="FIK421" s="80"/>
      <c r="FIL421" s="80"/>
      <c r="FIM421" s="80"/>
      <c r="FIN421" s="80"/>
      <c r="FIO421" s="80"/>
      <c r="FIP421" s="80"/>
      <c r="FIQ421" s="80"/>
      <c r="FIR421" s="80"/>
      <c r="FIS421" s="80"/>
      <c r="FIT421" s="80"/>
      <c r="FIU421" s="80"/>
      <c r="FIV421" s="80"/>
      <c r="FIW421" s="80"/>
      <c r="FIX421" s="80"/>
      <c r="FIY421" s="80"/>
      <c r="FIZ421" s="80"/>
      <c r="FJA421" s="80"/>
      <c r="FJB421" s="80"/>
      <c r="FJC421" s="80"/>
      <c r="FJD421" s="80"/>
      <c r="FJE421" s="80"/>
      <c r="FJF421" s="80"/>
      <c r="FJG421" s="80"/>
      <c r="FJH421" s="80"/>
      <c r="FJI421" s="80"/>
      <c r="FJJ421" s="80"/>
      <c r="FJK421" s="80"/>
      <c r="FJL421" s="80"/>
      <c r="FJM421" s="80"/>
      <c r="FJN421" s="80"/>
      <c r="FJO421" s="80"/>
      <c r="FJP421" s="80"/>
      <c r="FJQ421" s="80"/>
      <c r="FJR421" s="80"/>
      <c r="FJS421" s="80"/>
      <c r="FJT421" s="80"/>
      <c r="FJU421" s="80"/>
      <c r="FJV421" s="80"/>
      <c r="FJW421" s="80"/>
      <c r="FJX421" s="80"/>
      <c r="FJY421" s="80"/>
      <c r="FJZ421" s="80"/>
      <c r="FKA421" s="80"/>
      <c r="FKB421" s="80"/>
      <c r="FKC421" s="80"/>
      <c r="FKD421" s="80"/>
      <c r="FKE421" s="80"/>
      <c r="FKF421" s="80"/>
      <c r="FKG421" s="80"/>
      <c r="FKH421" s="80"/>
      <c r="FKI421" s="80"/>
      <c r="FKJ421" s="80"/>
      <c r="FKK421" s="80"/>
      <c r="FKL421" s="80"/>
      <c r="FKM421" s="80"/>
      <c r="FKN421" s="80"/>
      <c r="FKO421" s="80"/>
      <c r="FKP421" s="80"/>
      <c r="FKQ421" s="80"/>
      <c r="FKR421" s="80"/>
      <c r="FKS421" s="80"/>
      <c r="FKT421" s="80"/>
      <c r="FKU421" s="80"/>
      <c r="FKV421" s="80"/>
      <c r="FKW421" s="80"/>
      <c r="FKX421" s="80"/>
      <c r="FKY421" s="80"/>
      <c r="FKZ421" s="80"/>
      <c r="FLA421" s="80"/>
      <c r="FLB421" s="80"/>
      <c r="FLC421" s="80"/>
      <c r="FLD421" s="80"/>
      <c r="FLE421" s="80"/>
      <c r="FLF421" s="80"/>
      <c r="FLG421" s="80"/>
      <c r="FLH421" s="80"/>
      <c r="FLI421" s="80"/>
      <c r="FLJ421" s="80"/>
      <c r="FLK421" s="80"/>
      <c r="FLL421" s="80"/>
      <c r="FLM421" s="80"/>
      <c r="FLN421" s="80"/>
      <c r="FLO421" s="80"/>
      <c r="FLP421" s="80"/>
      <c r="FLQ421" s="80"/>
      <c r="FLR421" s="80"/>
      <c r="FLS421" s="80"/>
      <c r="FLT421" s="80"/>
      <c r="FLU421" s="80"/>
      <c r="FLV421" s="80"/>
      <c r="FLW421" s="80"/>
      <c r="FLX421" s="80"/>
      <c r="FLY421" s="80"/>
      <c r="FLZ421" s="80"/>
      <c r="FMA421" s="80"/>
      <c r="FMB421" s="80"/>
      <c r="FMC421" s="80"/>
      <c r="FMD421" s="80"/>
      <c r="FME421" s="80"/>
      <c r="FMF421" s="80"/>
      <c r="FMG421" s="80"/>
      <c r="FMH421" s="80"/>
      <c r="FMI421" s="80"/>
      <c r="FMJ421" s="80"/>
      <c r="FMK421" s="80"/>
      <c r="FML421" s="80"/>
      <c r="FMM421" s="80"/>
      <c r="FMN421" s="80"/>
      <c r="FMO421" s="80"/>
      <c r="FMP421" s="80"/>
      <c r="FMQ421" s="80"/>
      <c r="FMR421" s="80"/>
      <c r="FMS421" s="80"/>
      <c r="FMT421" s="80"/>
      <c r="FMU421" s="80"/>
      <c r="FMV421" s="80"/>
      <c r="FMW421" s="80"/>
      <c r="FMX421" s="80"/>
      <c r="FMY421" s="80"/>
      <c r="FMZ421" s="80"/>
      <c r="FNA421" s="80"/>
      <c r="FNB421" s="80"/>
      <c r="FNC421" s="80"/>
      <c r="FND421" s="80"/>
      <c r="FNE421" s="80"/>
      <c r="FNF421" s="80"/>
      <c r="FNG421" s="80"/>
      <c r="FNH421" s="80"/>
      <c r="FNI421" s="80"/>
      <c r="FNJ421" s="80"/>
      <c r="FNK421" s="80"/>
      <c r="FNL421" s="80"/>
      <c r="FNM421" s="80"/>
      <c r="FNN421" s="80"/>
      <c r="FNO421" s="80"/>
      <c r="FNP421" s="80"/>
      <c r="FNQ421" s="80"/>
      <c r="FNR421" s="80"/>
      <c r="FNS421" s="80"/>
      <c r="FNT421" s="80"/>
      <c r="FNU421" s="80"/>
      <c r="FNV421" s="80"/>
      <c r="FNW421" s="80"/>
      <c r="FNX421" s="80"/>
      <c r="FNY421" s="80"/>
      <c r="FNZ421" s="80"/>
      <c r="FOA421" s="80"/>
      <c r="FOB421" s="80"/>
      <c r="FOC421" s="80"/>
      <c r="FOD421" s="80"/>
      <c r="FOE421" s="80"/>
      <c r="FOF421" s="80"/>
      <c r="FOG421" s="80"/>
      <c r="FOH421" s="80"/>
      <c r="FOI421" s="80"/>
      <c r="FOJ421" s="80"/>
      <c r="FOK421" s="80"/>
      <c r="FOL421" s="80"/>
      <c r="FOM421" s="80"/>
      <c r="FON421" s="80"/>
      <c r="FOO421" s="80"/>
      <c r="FOP421" s="80"/>
      <c r="FOQ421" s="80"/>
      <c r="FOR421" s="80"/>
      <c r="FOS421" s="80"/>
      <c r="FOT421" s="80"/>
      <c r="FOU421" s="80"/>
      <c r="FOV421" s="80"/>
      <c r="FOW421" s="80"/>
      <c r="FOX421" s="80"/>
      <c r="FOY421" s="80"/>
      <c r="FOZ421" s="80"/>
      <c r="FPA421" s="80"/>
      <c r="FPB421" s="80"/>
      <c r="FPC421" s="80"/>
      <c r="FPD421" s="80"/>
      <c r="FPE421" s="80"/>
      <c r="FPF421" s="80"/>
      <c r="FPG421" s="80"/>
      <c r="FPH421" s="80"/>
      <c r="FPI421" s="80"/>
      <c r="FPJ421" s="80"/>
      <c r="FPK421" s="80"/>
      <c r="FPL421" s="80"/>
      <c r="FPM421" s="80"/>
      <c r="FPN421" s="80"/>
      <c r="FPO421" s="80"/>
      <c r="FPP421" s="80"/>
      <c r="FPQ421" s="80"/>
      <c r="FPR421" s="80"/>
      <c r="FPS421" s="80"/>
      <c r="FPT421" s="80"/>
      <c r="FPU421" s="80"/>
      <c r="FPV421" s="80"/>
      <c r="FPW421" s="80"/>
      <c r="FPX421" s="80"/>
      <c r="FPY421" s="80"/>
      <c r="FPZ421" s="80"/>
      <c r="FQA421" s="80"/>
      <c r="FQB421" s="80"/>
      <c r="FQC421" s="80"/>
      <c r="FQD421" s="80"/>
      <c r="FQE421" s="80"/>
      <c r="FQF421" s="80"/>
      <c r="FQG421" s="80"/>
      <c r="FQH421" s="80"/>
      <c r="FQI421" s="80"/>
      <c r="FQJ421" s="80"/>
      <c r="FQK421" s="80"/>
      <c r="FQL421" s="80"/>
      <c r="FQM421" s="80"/>
      <c r="FQN421" s="80"/>
      <c r="FQO421" s="80"/>
      <c r="FQP421" s="80"/>
      <c r="FQQ421" s="80"/>
      <c r="FQR421" s="80"/>
      <c r="FQS421" s="80"/>
      <c r="FQT421" s="80"/>
      <c r="FQU421" s="80"/>
      <c r="FQV421" s="80"/>
      <c r="FQW421" s="80"/>
      <c r="FQX421" s="80"/>
      <c r="FQY421" s="80"/>
      <c r="FQZ421" s="80"/>
      <c r="FRA421" s="80"/>
      <c r="FRB421" s="80"/>
      <c r="FRC421" s="80"/>
      <c r="FRD421" s="80"/>
      <c r="FRE421" s="80"/>
      <c r="FRF421" s="80"/>
      <c r="FRG421" s="80"/>
      <c r="FRH421" s="80"/>
      <c r="FRI421" s="80"/>
      <c r="FRJ421" s="80"/>
      <c r="FRK421" s="80"/>
      <c r="FRL421" s="80"/>
      <c r="FRM421" s="80"/>
      <c r="FRN421" s="80"/>
      <c r="FRO421" s="80"/>
      <c r="FRP421" s="80"/>
      <c r="FRQ421" s="80"/>
      <c r="FRR421" s="80"/>
      <c r="FRS421" s="80"/>
      <c r="FRT421" s="80"/>
      <c r="FRU421" s="80"/>
      <c r="FRV421" s="80"/>
      <c r="FRW421" s="80"/>
      <c r="FRX421" s="80"/>
      <c r="FRY421" s="80"/>
      <c r="FRZ421" s="80"/>
      <c r="FSA421" s="80"/>
      <c r="FSB421" s="80"/>
      <c r="FSC421" s="80"/>
      <c r="FSD421" s="80"/>
      <c r="FSE421" s="80"/>
      <c r="FSF421" s="80"/>
      <c r="FSG421" s="80"/>
      <c r="FSH421" s="80"/>
      <c r="FSI421" s="80"/>
      <c r="FSJ421" s="80"/>
      <c r="FSK421" s="80"/>
      <c r="FSL421" s="80"/>
      <c r="FSM421" s="80"/>
      <c r="FSN421" s="80"/>
      <c r="FSO421" s="80"/>
      <c r="FSP421" s="80"/>
      <c r="FSQ421" s="80"/>
      <c r="FSR421" s="80"/>
      <c r="FSS421" s="80"/>
      <c r="FST421" s="80"/>
      <c r="FSU421" s="80"/>
      <c r="FSV421" s="80"/>
      <c r="FSW421" s="80"/>
      <c r="FSX421" s="80"/>
      <c r="FSY421" s="80"/>
      <c r="FSZ421" s="80"/>
      <c r="FTA421" s="80"/>
      <c r="FTB421" s="80"/>
      <c r="FTC421" s="80"/>
      <c r="FTD421" s="80"/>
      <c r="FTE421" s="80"/>
      <c r="FTF421" s="80"/>
      <c r="FTG421" s="80"/>
      <c r="FTH421" s="80"/>
      <c r="FTI421" s="80"/>
      <c r="FTJ421" s="80"/>
      <c r="FTK421" s="80"/>
      <c r="FTL421" s="80"/>
      <c r="FTM421" s="80"/>
      <c r="FTN421" s="80"/>
      <c r="FTO421" s="80"/>
      <c r="FTP421" s="80"/>
      <c r="FTQ421" s="80"/>
      <c r="FTR421" s="80"/>
      <c r="FTS421" s="80"/>
      <c r="FTT421" s="80"/>
      <c r="FTU421" s="80"/>
      <c r="FTV421" s="80"/>
      <c r="FTW421" s="80"/>
      <c r="FTX421" s="80"/>
      <c r="FTY421" s="80"/>
      <c r="FTZ421" s="80"/>
      <c r="FUA421" s="80"/>
      <c r="FUB421" s="80"/>
      <c r="FUC421" s="80"/>
      <c r="FUD421" s="80"/>
      <c r="FUE421" s="80"/>
      <c r="FUF421" s="80"/>
      <c r="FUG421" s="80"/>
      <c r="FUH421" s="80"/>
      <c r="FUI421" s="80"/>
      <c r="FUJ421" s="80"/>
      <c r="FUK421" s="80"/>
      <c r="FUL421" s="80"/>
      <c r="FUM421" s="80"/>
      <c r="FUN421" s="80"/>
      <c r="FUO421" s="80"/>
      <c r="FUP421" s="80"/>
      <c r="FUQ421" s="80"/>
      <c r="FUR421" s="80"/>
      <c r="FUS421" s="80"/>
      <c r="FUT421" s="80"/>
      <c r="FUU421" s="80"/>
      <c r="FUV421" s="80"/>
      <c r="FUW421" s="80"/>
      <c r="FUX421" s="80"/>
      <c r="FUY421" s="80"/>
      <c r="FUZ421" s="80"/>
      <c r="FVA421" s="80"/>
      <c r="FVB421" s="80"/>
      <c r="FVC421" s="80"/>
      <c r="FVD421" s="80"/>
      <c r="FVE421" s="80"/>
      <c r="FVF421" s="80"/>
      <c r="FVG421" s="80"/>
      <c r="FVH421" s="80"/>
      <c r="FVI421" s="80"/>
      <c r="FVJ421" s="80"/>
      <c r="FVK421" s="80"/>
      <c r="FVL421" s="80"/>
      <c r="FVM421" s="80"/>
      <c r="FVN421" s="80"/>
      <c r="FVO421" s="80"/>
      <c r="FVP421" s="80"/>
      <c r="FVQ421" s="80"/>
      <c r="FVR421" s="80"/>
      <c r="FVS421" s="80"/>
      <c r="FVT421" s="80"/>
      <c r="FVU421" s="80"/>
      <c r="FVV421" s="80"/>
      <c r="FVW421" s="80"/>
      <c r="FVX421" s="80"/>
      <c r="FVY421" s="80"/>
      <c r="FVZ421" s="80"/>
      <c r="FWA421" s="80"/>
      <c r="FWB421" s="80"/>
      <c r="FWC421" s="80"/>
      <c r="FWD421" s="80"/>
      <c r="FWE421" s="80"/>
      <c r="FWF421" s="80"/>
      <c r="FWG421" s="80"/>
      <c r="FWH421" s="80"/>
      <c r="FWI421" s="80"/>
      <c r="FWJ421" s="80"/>
      <c r="FWK421" s="80"/>
      <c r="FWL421" s="80"/>
      <c r="FWM421" s="80"/>
      <c r="FWN421" s="80"/>
      <c r="FWO421" s="80"/>
      <c r="FWP421" s="80"/>
      <c r="FWQ421" s="80"/>
      <c r="FWR421" s="80"/>
      <c r="FWS421" s="80"/>
      <c r="FWT421" s="80"/>
      <c r="FWU421" s="80"/>
      <c r="FWV421" s="80"/>
      <c r="FWW421" s="80"/>
      <c r="FWX421" s="80"/>
      <c r="FWY421" s="80"/>
      <c r="FWZ421" s="80"/>
      <c r="FXA421" s="80"/>
      <c r="FXB421" s="80"/>
      <c r="FXC421" s="80"/>
      <c r="FXD421" s="80"/>
      <c r="FXE421" s="80"/>
      <c r="FXF421" s="80"/>
      <c r="FXG421" s="80"/>
      <c r="FXH421" s="80"/>
      <c r="FXI421" s="80"/>
      <c r="FXJ421" s="80"/>
      <c r="FXK421" s="80"/>
      <c r="FXL421" s="80"/>
      <c r="FXM421" s="80"/>
      <c r="FXN421" s="80"/>
      <c r="FXO421" s="80"/>
      <c r="FXP421" s="80"/>
      <c r="FXQ421" s="80"/>
      <c r="FXR421" s="80"/>
      <c r="FXS421" s="80"/>
      <c r="FXT421" s="80"/>
      <c r="FXU421" s="80"/>
      <c r="FXV421" s="80"/>
      <c r="FXW421" s="80"/>
      <c r="FXX421" s="80"/>
      <c r="FXY421" s="80"/>
      <c r="FXZ421" s="80"/>
      <c r="FYA421" s="80"/>
      <c r="FYB421" s="80"/>
      <c r="FYC421" s="80"/>
      <c r="FYD421" s="80"/>
      <c r="FYE421" s="80"/>
      <c r="FYF421" s="80"/>
      <c r="FYG421" s="80"/>
      <c r="FYH421" s="80"/>
      <c r="FYI421" s="80"/>
      <c r="FYJ421" s="80"/>
      <c r="FYK421" s="80"/>
      <c r="FYL421" s="80"/>
      <c r="FYM421" s="80"/>
      <c r="FYN421" s="80"/>
      <c r="FYO421" s="80"/>
      <c r="FYP421" s="80"/>
      <c r="FYQ421" s="80"/>
      <c r="FYR421" s="80"/>
      <c r="FYS421" s="80"/>
      <c r="FYT421" s="80"/>
      <c r="FYU421" s="80"/>
      <c r="FYV421" s="80"/>
      <c r="FYW421" s="80"/>
      <c r="FYX421" s="80"/>
      <c r="FYY421" s="80"/>
      <c r="FYZ421" s="80"/>
      <c r="FZA421" s="80"/>
      <c r="FZB421" s="80"/>
      <c r="FZC421" s="80"/>
      <c r="FZD421" s="80"/>
      <c r="FZE421" s="80"/>
      <c r="FZF421" s="80"/>
      <c r="FZG421" s="80"/>
      <c r="FZH421" s="80"/>
      <c r="FZI421" s="80"/>
      <c r="FZJ421" s="80"/>
      <c r="FZK421" s="80"/>
      <c r="FZL421" s="80"/>
      <c r="FZM421" s="80"/>
      <c r="FZN421" s="80"/>
      <c r="FZO421" s="80"/>
      <c r="FZP421" s="80"/>
      <c r="FZQ421" s="80"/>
      <c r="FZR421" s="80"/>
      <c r="FZS421" s="80"/>
      <c r="FZT421" s="80"/>
      <c r="FZU421" s="80"/>
      <c r="FZV421" s="80"/>
      <c r="FZW421" s="80"/>
      <c r="FZX421" s="80"/>
      <c r="FZY421" s="80"/>
      <c r="FZZ421" s="80"/>
      <c r="GAA421" s="80"/>
      <c r="GAB421" s="80"/>
      <c r="GAC421" s="80"/>
      <c r="GAD421" s="80"/>
      <c r="GAE421" s="80"/>
      <c r="GAF421" s="80"/>
      <c r="GAG421" s="80"/>
      <c r="GAH421" s="80"/>
      <c r="GAI421" s="80"/>
      <c r="GAJ421" s="80"/>
      <c r="GAK421" s="80"/>
      <c r="GAL421" s="80"/>
      <c r="GAM421" s="80"/>
      <c r="GAN421" s="80"/>
      <c r="GAO421" s="80"/>
      <c r="GAP421" s="80"/>
      <c r="GAQ421" s="80"/>
      <c r="GAR421" s="80"/>
      <c r="GAS421" s="80"/>
      <c r="GAT421" s="80"/>
      <c r="GAU421" s="80"/>
      <c r="GAV421" s="80"/>
      <c r="GAW421" s="80"/>
      <c r="GAX421" s="80"/>
      <c r="GAY421" s="80"/>
      <c r="GAZ421" s="80"/>
      <c r="GBA421" s="80"/>
      <c r="GBB421" s="80"/>
      <c r="GBC421" s="80"/>
      <c r="GBD421" s="80"/>
      <c r="GBE421" s="80"/>
      <c r="GBF421" s="80"/>
      <c r="GBG421" s="80"/>
      <c r="GBH421" s="80"/>
      <c r="GBI421" s="80"/>
      <c r="GBJ421" s="80"/>
      <c r="GBK421" s="80"/>
      <c r="GBL421" s="80"/>
      <c r="GBM421" s="80"/>
      <c r="GBN421" s="80"/>
      <c r="GBO421" s="80"/>
      <c r="GBP421" s="80"/>
      <c r="GBQ421" s="80"/>
      <c r="GBR421" s="80"/>
      <c r="GBS421" s="80"/>
      <c r="GBT421" s="80"/>
      <c r="GBU421" s="80"/>
      <c r="GBV421" s="80"/>
      <c r="GBW421" s="80"/>
      <c r="GBX421" s="80"/>
      <c r="GBY421" s="80"/>
      <c r="GBZ421" s="80"/>
      <c r="GCA421" s="80"/>
      <c r="GCB421" s="80"/>
      <c r="GCC421" s="80"/>
      <c r="GCD421" s="80"/>
      <c r="GCE421" s="80"/>
      <c r="GCF421" s="80"/>
      <c r="GCG421" s="80"/>
      <c r="GCH421" s="80"/>
      <c r="GCI421" s="80"/>
      <c r="GCJ421" s="80"/>
      <c r="GCK421" s="80"/>
      <c r="GCL421" s="80"/>
      <c r="GCM421" s="80"/>
      <c r="GCN421" s="80"/>
      <c r="GCO421" s="80"/>
      <c r="GCP421" s="80"/>
      <c r="GCQ421" s="80"/>
      <c r="GCR421" s="80"/>
      <c r="GCS421" s="80"/>
      <c r="GCT421" s="80"/>
      <c r="GCU421" s="80"/>
      <c r="GCV421" s="80"/>
      <c r="GCW421" s="80"/>
      <c r="GCX421" s="80"/>
      <c r="GCY421" s="80"/>
      <c r="GCZ421" s="80"/>
      <c r="GDA421" s="80"/>
      <c r="GDB421" s="80"/>
      <c r="GDC421" s="80"/>
      <c r="GDD421" s="80"/>
      <c r="GDE421" s="80"/>
      <c r="GDF421" s="80"/>
      <c r="GDG421" s="80"/>
      <c r="GDH421" s="80"/>
      <c r="GDI421" s="80"/>
      <c r="GDJ421" s="80"/>
      <c r="GDK421" s="80"/>
      <c r="GDL421" s="80"/>
      <c r="GDM421" s="80"/>
      <c r="GDN421" s="80"/>
      <c r="GDO421" s="80"/>
      <c r="GDP421" s="80"/>
      <c r="GDQ421" s="80"/>
      <c r="GDR421" s="80"/>
      <c r="GDS421" s="80"/>
      <c r="GDT421" s="80"/>
      <c r="GDU421" s="80"/>
      <c r="GDV421" s="80"/>
      <c r="GDW421" s="80"/>
      <c r="GDX421" s="80"/>
      <c r="GDY421" s="80"/>
      <c r="GDZ421" s="80"/>
      <c r="GEA421" s="80"/>
      <c r="GEB421" s="80"/>
      <c r="GEC421" s="80"/>
      <c r="GED421" s="80"/>
      <c r="GEE421" s="80"/>
      <c r="GEF421" s="80"/>
      <c r="GEG421" s="80"/>
      <c r="GEH421" s="80"/>
      <c r="GEI421" s="80"/>
      <c r="GEJ421" s="80"/>
      <c r="GEK421" s="80"/>
      <c r="GEL421" s="80"/>
      <c r="GEM421" s="80"/>
      <c r="GEN421" s="80"/>
      <c r="GEO421" s="80"/>
      <c r="GEP421" s="80"/>
      <c r="GEQ421" s="80"/>
      <c r="GER421" s="80"/>
      <c r="GES421" s="80"/>
      <c r="GET421" s="80"/>
      <c r="GEU421" s="80"/>
      <c r="GEV421" s="80"/>
      <c r="GEW421" s="80"/>
      <c r="GEX421" s="80"/>
      <c r="GEY421" s="80"/>
      <c r="GEZ421" s="80"/>
      <c r="GFA421" s="80"/>
      <c r="GFB421" s="80"/>
      <c r="GFC421" s="80"/>
      <c r="GFD421" s="80"/>
      <c r="GFE421" s="80"/>
      <c r="GFF421" s="80"/>
      <c r="GFG421" s="80"/>
      <c r="GFH421" s="80"/>
      <c r="GFI421" s="80"/>
      <c r="GFJ421" s="80"/>
      <c r="GFK421" s="80"/>
      <c r="GFL421" s="80"/>
      <c r="GFM421" s="80"/>
      <c r="GFN421" s="80"/>
      <c r="GFO421" s="80"/>
      <c r="GFP421" s="80"/>
      <c r="GFQ421" s="80"/>
      <c r="GFR421" s="80"/>
      <c r="GFS421" s="80"/>
      <c r="GFT421" s="80"/>
      <c r="GFU421" s="80"/>
      <c r="GFV421" s="80"/>
      <c r="GFW421" s="80"/>
      <c r="GFX421" s="80"/>
      <c r="GFY421" s="80"/>
      <c r="GFZ421" s="80"/>
      <c r="GGA421" s="80"/>
      <c r="GGB421" s="80"/>
      <c r="GGC421" s="80"/>
      <c r="GGD421" s="80"/>
      <c r="GGE421" s="80"/>
      <c r="GGF421" s="80"/>
      <c r="GGG421" s="80"/>
      <c r="GGH421" s="80"/>
      <c r="GGI421" s="80"/>
      <c r="GGJ421" s="80"/>
      <c r="GGK421" s="80"/>
      <c r="GGL421" s="80"/>
      <c r="GGM421" s="80"/>
      <c r="GGN421" s="80"/>
      <c r="GGO421" s="80"/>
      <c r="GGP421" s="80"/>
      <c r="GGQ421" s="80"/>
      <c r="GGR421" s="80"/>
      <c r="GGS421" s="80"/>
      <c r="GGT421" s="80"/>
      <c r="GGU421" s="80"/>
      <c r="GGV421" s="80"/>
      <c r="GGW421" s="80"/>
      <c r="GGX421" s="80"/>
      <c r="GGY421" s="80"/>
      <c r="GGZ421" s="80"/>
      <c r="GHA421" s="80"/>
      <c r="GHB421" s="80"/>
      <c r="GHC421" s="80"/>
      <c r="GHD421" s="80"/>
      <c r="GHE421" s="80"/>
      <c r="GHF421" s="80"/>
      <c r="GHG421" s="80"/>
      <c r="GHH421" s="80"/>
      <c r="GHI421" s="80"/>
      <c r="GHJ421" s="80"/>
      <c r="GHK421" s="80"/>
      <c r="GHL421" s="80"/>
      <c r="GHM421" s="80"/>
      <c r="GHN421" s="80"/>
      <c r="GHO421" s="80"/>
      <c r="GHP421" s="80"/>
      <c r="GHQ421" s="80"/>
      <c r="GHR421" s="80"/>
      <c r="GHS421" s="80"/>
      <c r="GHT421" s="80"/>
      <c r="GHU421" s="80"/>
      <c r="GHV421" s="80"/>
      <c r="GHW421" s="80"/>
      <c r="GHX421" s="80"/>
      <c r="GHY421" s="80"/>
      <c r="GHZ421" s="80"/>
      <c r="GIA421" s="80"/>
      <c r="GIB421" s="80"/>
      <c r="GIC421" s="80"/>
      <c r="GID421" s="80"/>
      <c r="GIE421" s="80"/>
      <c r="GIF421" s="80"/>
      <c r="GIG421" s="80"/>
      <c r="GIH421" s="80"/>
      <c r="GII421" s="80"/>
      <c r="GIJ421" s="80"/>
      <c r="GIK421" s="80"/>
      <c r="GIL421" s="80"/>
      <c r="GIM421" s="80"/>
      <c r="GIN421" s="80"/>
      <c r="GIO421" s="80"/>
      <c r="GIP421" s="80"/>
      <c r="GIQ421" s="80"/>
      <c r="GIR421" s="80"/>
      <c r="GIS421" s="80"/>
      <c r="GIT421" s="80"/>
      <c r="GIU421" s="80"/>
      <c r="GIV421" s="80"/>
      <c r="GIW421" s="80"/>
      <c r="GIX421" s="80"/>
      <c r="GIY421" s="80"/>
      <c r="GIZ421" s="80"/>
      <c r="GJA421" s="80"/>
      <c r="GJB421" s="80"/>
      <c r="GJC421" s="80"/>
      <c r="GJD421" s="80"/>
      <c r="GJE421" s="80"/>
      <c r="GJF421" s="80"/>
      <c r="GJG421" s="80"/>
      <c r="GJH421" s="80"/>
      <c r="GJI421" s="80"/>
      <c r="GJJ421" s="80"/>
      <c r="GJK421" s="80"/>
      <c r="GJL421" s="80"/>
      <c r="GJM421" s="80"/>
      <c r="GJN421" s="80"/>
      <c r="GJO421" s="80"/>
      <c r="GJP421" s="80"/>
      <c r="GJQ421" s="80"/>
      <c r="GJR421" s="80"/>
      <c r="GJS421" s="80"/>
      <c r="GJT421" s="80"/>
      <c r="GJU421" s="80"/>
      <c r="GJV421" s="80"/>
      <c r="GJW421" s="80"/>
      <c r="GJX421" s="80"/>
      <c r="GJY421" s="80"/>
      <c r="GJZ421" s="80"/>
      <c r="GKA421" s="80"/>
      <c r="GKB421" s="80"/>
      <c r="GKC421" s="80"/>
      <c r="GKD421" s="80"/>
      <c r="GKE421" s="80"/>
      <c r="GKF421" s="80"/>
      <c r="GKG421" s="80"/>
      <c r="GKH421" s="80"/>
      <c r="GKI421" s="80"/>
      <c r="GKJ421" s="80"/>
      <c r="GKK421" s="80"/>
      <c r="GKL421" s="80"/>
      <c r="GKM421" s="80"/>
      <c r="GKN421" s="80"/>
      <c r="GKO421" s="80"/>
      <c r="GKP421" s="80"/>
      <c r="GKQ421" s="80"/>
      <c r="GKR421" s="80"/>
      <c r="GKS421" s="80"/>
      <c r="GKT421" s="80"/>
      <c r="GKU421" s="80"/>
      <c r="GKV421" s="80"/>
      <c r="GKW421" s="80"/>
      <c r="GKX421" s="80"/>
      <c r="GKY421" s="80"/>
      <c r="GKZ421" s="80"/>
      <c r="GLA421" s="80"/>
      <c r="GLB421" s="80"/>
      <c r="GLC421" s="80"/>
      <c r="GLD421" s="80"/>
      <c r="GLE421" s="80"/>
      <c r="GLF421" s="80"/>
      <c r="GLG421" s="80"/>
      <c r="GLH421" s="80"/>
      <c r="GLI421" s="80"/>
      <c r="GLJ421" s="80"/>
      <c r="GLK421" s="80"/>
      <c r="GLL421" s="80"/>
      <c r="GLM421" s="80"/>
      <c r="GLN421" s="80"/>
      <c r="GLO421" s="80"/>
      <c r="GLP421" s="80"/>
      <c r="GLQ421" s="80"/>
      <c r="GLR421" s="80"/>
      <c r="GLS421" s="80"/>
      <c r="GLT421" s="80"/>
      <c r="GLU421" s="80"/>
      <c r="GLV421" s="80"/>
      <c r="GLW421" s="80"/>
      <c r="GLX421" s="80"/>
      <c r="GLY421" s="80"/>
      <c r="GLZ421" s="80"/>
      <c r="GMA421" s="80"/>
      <c r="GMB421" s="80"/>
      <c r="GMC421" s="80"/>
      <c r="GMD421" s="80"/>
      <c r="GME421" s="80"/>
      <c r="GMF421" s="80"/>
      <c r="GMG421" s="80"/>
      <c r="GMH421" s="80"/>
      <c r="GMI421" s="80"/>
      <c r="GMJ421" s="80"/>
      <c r="GMK421" s="80"/>
      <c r="GML421" s="80"/>
      <c r="GMM421" s="80"/>
      <c r="GMN421" s="80"/>
      <c r="GMO421" s="80"/>
      <c r="GMP421" s="80"/>
      <c r="GMQ421" s="80"/>
      <c r="GMR421" s="80"/>
      <c r="GMS421" s="80"/>
      <c r="GMT421" s="80"/>
      <c r="GMU421" s="80"/>
      <c r="GMV421" s="80"/>
      <c r="GMW421" s="80"/>
      <c r="GMX421" s="80"/>
      <c r="GMY421" s="80"/>
      <c r="GMZ421" s="80"/>
      <c r="GNA421" s="80"/>
      <c r="GNB421" s="80"/>
      <c r="GNC421" s="80"/>
      <c r="GND421" s="80"/>
      <c r="GNE421" s="80"/>
      <c r="GNF421" s="80"/>
      <c r="GNG421" s="80"/>
      <c r="GNH421" s="80"/>
      <c r="GNI421" s="80"/>
      <c r="GNJ421" s="80"/>
      <c r="GNK421" s="80"/>
      <c r="GNL421" s="80"/>
      <c r="GNM421" s="80"/>
      <c r="GNN421" s="80"/>
      <c r="GNO421" s="80"/>
      <c r="GNP421" s="80"/>
      <c r="GNQ421" s="80"/>
      <c r="GNR421" s="80"/>
      <c r="GNS421" s="80"/>
      <c r="GNT421" s="80"/>
      <c r="GNU421" s="80"/>
      <c r="GNV421" s="80"/>
      <c r="GNW421" s="80"/>
      <c r="GNX421" s="80"/>
      <c r="GNY421" s="80"/>
      <c r="GNZ421" s="80"/>
      <c r="GOA421" s="80"/>
      <c r="GOB421" s="80"/>
      <c r="GOC421" s="80"/>
      <c r="GOD421" s="80"/>
      <c r="GOE421" s="80"/>
      <c r="GOF421" s="80"/>
      <c r="GOG421" s="80"/>
      <c r="GOH421" s="80"/>
      <c r="GOI421" s="80"/>
      <c r="GOJ421" s="80"/>
      <c r="GOK421" s="80"/>
      <c r="GOL421" s="80"/>
      <c r="GOM421" s="80"/>
      <c r="GON421" s="80"/>
      <c r="GOO421" s="80"/>
      <c r="GOP421" s="80"/>
      <c r="GOQ421" s="80"/>
      <c r="GOR421" s="80"/>
      <c r="GOS421" s="80"/>
      <c r="GOT421" s="80"/>
      <c r="GOU421" s="80"/>
      <c r="GOV421" s="80"/>
      <c r="GOW421" s="80"/>
      <c r="GOX421" s="80"/>
      <c r="GOY421" s="80"/>
      <c r="GOZ421" s="80"/>
      <c r="GPA421" s="80"/>
      <c r="GPB421" s="80"/>
      <c r="GPC421" s="80"/>
      <c r="GPD421" s="80"/>
      <c r="GPE421" s="80"/>
      <c r="GPF421" s="80"/>
      <c r="GPG421" s="80"/>
      <c r="GPH421" s="80"/>
      <c r="GPI421" s="80"/>
      <c r="GPJ421" s="80"/>
      <c r="GPK421" s="80"/>
      <c r="GPL421" s="80"/>
      <c r="GPM421" s="80"/>
      <c r="GPN421" s="80"/>
      <c r="GPO421" s="80"/>
      <c r="GPP421" s="80"/>
      <c r="GPQ421" s="80"/>
      <c r="GPR421" s="80"/>
      <c r="GPS421" s="80"/>
      <c r="GPT421" s="80"/>
      <c r="GPU421" s="80"/>
      <c r="GPV421" s="80"/>
      <c r="GPW421" s="80"/>
      <c r="GPX421" s="80"/>
      <c r="GPY421" s="80"/>
      <c r="GPZ421" s="80"/>
      <c r="GQA421" s="80"/>
      <c r="GQB421" s="80"/>
      <c r="GQC421" s="80"/>
      <c r="GQD421" s="80"/>
      <c r="GQE421" s="80"/>
      <c r="GQF421" s="80"/>
      <c r="GQG421" s="80"/>
      <c r="GQH421" s="80"/>
      <c r="GQI421" s="80"/>
      <c r="GQJ421" s="80"/>
      <c r="GQK421" s="80"/>
      <c r="GQL421" s="80"/>
      <c r="GQM421" s="80"/>
      <c r="GQN421" s="80"/>
      <c r="GQO421" s="80"/>
      <c r="GQP421" s="80"/>
      <c r="GQQ421" s="80"/>
      <c r="GQR421" s="80"/>
      <c r="GQS421" s="80"/>
      <c r="GQT421" s="80"/>
      <c r="GQU421" s="80"/>
      <c r="GQV421" s="80"/>
      <c r="GQW421" s="80"/>
      <c r="GQX421" s="80"/>
      <c r="GQY421" s="80"/>
      <c r="GQZ421" s="80"/>
      <c r="GRA421" s="80"/>
      <c r="GRB421" s="80"/>
      <c r="GRC421" s="80"/>
      <c r="GRD421" s="80"/>
      <c r="GRE421" s="80"/>
      <c r="GRF421" s="80"/>
      <c r="GRG421" s="80"/>
      <c r="GRH421" s="80"/>
      <c r="GRI421" s="80"/>
      <c r="GRJ421" s="80"/>
      <c r="GRK421" s="80"/>
      <c r="GRL421" s="80"/>
      <c r="GRM421" s="80"/>
      <c r="GRN421" s="80"/>
      <c r="GRO421" s="80"/>
      <c r="GRP421" s="80"/>
      <c r="GRQ421" s="80"/>
      <c r="GRR421" s="80"/>
      <c r="GRS421" s="80"/>
      <c r="GRT421" s="80"/>
      <c r="GRU421" s="80"/>
      <c r="GRV421" s="80"/>
      <c r="GRW421" s="80"/>
      <c r="GRX421" s="80"/>
      <c r="GRY421" s="80"/>
      <c r="GRZ421" s="80"/>
      <c r="GSA421" s="80"/>
      <c r="GSB421" s="80"/>
      <c r="GSC421" s="80"/>
      <c r="GSD421" s="80"/>
      <c r="GSE421" s="80"/>
      <c r="GSF421" s="80"/>
      <c r="GSG421" s="80"/>
      <c r="GSH421" s="80"/>
      <c r="GSI421" s="80"/>
      <c r="GSJ421" s="80"/>
      <c r="GSK421" s="80"/>
      <c r="GSL421" s="80"/>
      <c r="GSM421" s="80"/>
      <c r="GSN421" s="80"/>
      <c r="GSO421" s="80"/>
      <c r="GSP421" s="80"/>
      <c r="GSQ421" s="80"/>
      <c r="GSR421" s="80"/>
      <c r="GSS421" s="80"/>
      <c r="GST421" s="80"/>
      <c r="GSU421" s="80"/>
      <c r="GSV421" s="80"/>
      <c r="GSW421" s="80"/>
      <c r="GSX421" s="80"/>
      <c r="GSY421" s="80"/>
      <c r="GSZ421" s="80"/>
      <c r="GTA421" s="80"/>
      <c r="GTB421" s="80"/>
      <c r="GTC421" s="80"/>
      <c r="GTD421" s="80"/>
      <c r="GTE421" s="80"/>
      <c r="GTF421" s="80"/>
      <c r="GTG421" s="80"/>
      <c r="GTH421" s="80"/>
      <c r="GTI421" s="80"/>
      <c r="GTJ421" s="80"/>
      <c r="GTK421" s="80"/>
      <c r="GTL421" s="80"/>
      <c r="GTM421" s="80"/>
      <c r="GTN421" s="80"/>
      <c r="GTO421" s="80"/>
      <c r="GTP421" s="80"/>
      <c r="GTQ421" s="80"/>
      <c r="GTR421" s="80"/>
      <c r="GTS421" s="80"/>
      <c r="GTT421" s="80"/>
      <c r="GTU421" s="80"/>
      <c r="GTV421" s="80"/>
      <c r="GTW421" s="80"/>
      <c r="GTX421" s="80"/>
      <c r="GTY421" s="80"/>
      <c r="GTZ421" s="80"/>
      <c r="GUA421" s="80"/>
      <c r="GUB421" s="80"/>
      <c r="GUC421" s="80"/>
      <c r="GUD421" s="80"/>
      <c r="GUE421" s="80"/>
      <c r="GUF421" s="80"/>
      <c r="GUG421" s="80"/>
      <c r="GUH421" s="80"/>
      <c r="GUI421" s="80"/>
      <c r="GUJ421" s="80"/>
      <c r="GUK421" s="80"/>
      <c r="GUL421" s="80"/>
      <c r="GUM421" s="80"/>
      <c r="GUN421" s="80"/>
      <c r="GUO421" s="80"/>
      <c r="GUP421" s="80"/>
      <c r="GUQ421" s="80"/>
      <c r="GUR421" s="80"/>
      <c r="GUS421" s="80"/>
      <c r="GUT421" s="80"/>
      <c r="GUU421" s="80"/>
      <c r="GUV421" s="80"/>
      <c r="GUW421" s="80"/>
      <c r="GUX421" s="80"/>
      <c r="GUY421" s="80"/>
      <c r="GUZ421" s="80"/>
      <c r="GVA421" s="80"/>
      <c r="GVB421" s="80"/>
      <c r="GVC421" s="80"/>
      <c r="GVD421" s="80"/>
      <c r="GVE421" s="80"/>
      <c r="GVF421" s="80"/>
      <c r="GVG421" s="80"/>
      <c r="GVH421" s="80"/>
      <c r="GVI421" s="80"/>
      <c r="GVJ421" s="80"/>
      <c r="GVK421" s="80"/>
      <c r="GVL421" s="80"/>
      <c r="GVM421" s="80"/>
      <c r="GVN421" s="80"/>
      <c r="GVO421" s="80"/>
      <c r="GVP421" s="80"/>
      <c r="GVQ421" s="80"/>
      <c r="GVR421" s="80"/>
      <c r="GVS421" s="80"/>
      <c r="GVT421" s="80"/>
      <c r="GVU421" s="80"/>
      <c r="GVV421" s="80"/>
      <c r="GVW421" s="80"/>
      <c r="GVX421" s="80"/>
      <c r="GVY421" s="80"/>
      <c r="GVZ421" s="80"/>
      <c r="GWA421" s="80"/>
      <c r="GWB421" s="80"/>
      <c r="GWC421" s="80"/>
      <c r="GWD421" s="80"/>
      <c r="GWE421" s="80"/>
      <c r="GWF421" s="80"/>
      <c r="GWG421" s="80"/>
      <c r="GWH421" s="80"/>
      <c r="GWI421" s="80"/>
      <c r="GWJ421" s="80"/>
      <c r="GWK421" s="80"/>
      <c r="GWL421" s="80"/>
      <c r="GWM421" s="80"/>
      <c r="GWN421" s="80"/>
      <c r="GWO421" s="80"/>
      <c r="GWP421" s="80"/>
      <c r="GWQ421" s="80"/>
      <c r="GWR421" s="80"/>
      <c r="GWS421" s="80"/>
      <c r="GWT421" s="80"/>
      <c r="GWU421" s="80"/>
      <c r="GWV421" s="80"/>
      <c r="GWW421" s="80"/>
      <c r="GWX421" s="80"/>
      <c r="GWY421" s="80"/>
      <c r="GWZ421" s="80"/>
      <c r="GXA421" s="80"/>
      <c r="GXB421" s="80"/>
      <c r="GXC421" s="80"/>
      <c r="GXD421" s="80"/>
      <c r="GXE421" s="80"/>
      <c r="GXF421" s="80"/>
      <c r="GXG421" s="80"/>
      <c r="GXH421" s="80"/>
      <c r="GXI421" s="80"/>
      <c r="GXJ421" s="80"/>
      <c r="GXK421" s="80"/>
      <c r="GXL421" s="80"/>
      <c r="GXM421" s="80"/>
      <c r="GXN421" s="80"/>
      <c r="GXO421" s="80"/>
      <c r="GXP421" s="80"/>
      <c r="GXQ421" s="80"/>
      <c r="GXR421" s="80"/>
      <c r="GXS421" s="80"/>
      <c r="GXT421" s="80"/>
      <c r="GXU421" s="80"/>
      <c r="GXV421" s="80"/>
      <c r="GXW421" s="80"/>
      <c r="GXX421" s="80"/>
      <c r="GXY421" s="80"/>
      <c r="GXZ421" s="80"/>
      <c r="GYA421" s="80"/>
      <c r="GYB421" s="80"/>
      <c r="GYC421" s="80"/>
      <c r="GYD421" s="80"/>
      <c r="GYE421" s="80"/>
      <c r="GYF421" s="80"/>
      <c r="GYG421" s="80"/>
      <c r="GYH421" s="80"/>
      <c r="GYI421" s="80"/>
      <c r="GYJ421" s="80"/>
      <c r="GYK421" s="80"/>
      <c r="GYL421" s="80"/>
      <c r="GYM421" s="80"/>
      <c r="GYN421" s="80"/>
      <c r="GYO421" s="80"/>
      <c r="GYP421" s="80"/>
      <c r="GYQ421" s="80"/>
      <c r="GYR421" s="80"/>
      <c r="GYS421" s="80"/>
      <c r="GYT421" s="80"/>
      <c r="GYU421" s="80"/>
      <c r="GYV421" s="80"/>
      <c r="GYW421" s="80"/>
      <c r="GYX421" s="80"/>
      <c r="GYY421" s="80"/>
      <c r="GYZ421" s="80"/>
      <c r="GZA421" s="80"/>
      <c r="GZB421" s="80"/>
      <c r="GZC421" s="80"/>
      <c r="GZD421" s="80"/>
      <c r="GZE421" s="80"/>
      <c r="GZF421" s="80"/>
      <c r="GZG421" s="80"/>
      <c r="GZH421" s="80"/>
      <c r="GZI421" s="80"/>
      <c r="GZJ421" s="80"/>
      <c r="GZK421" s="80"/>
      <c r="GZL421" s="80"/>
      <c r="GZM421" s="80"/>
      <c r="GZN421" s="80"/>
      <c r="GZO421" s="80"/>
      <c r="GZP421" s="80"/>
      <c r="GZQ421" s="80"/>
      <c r="GZR421" s="80"/>
      <c r="GZS421" s="80"/>
      <c r="GZT421" s="80"/>
      <c r="GZU421" s="80"/>
      <c r="GZV421" s="80"/>
      <c r="GZW421" s="80"/>
      <c r="GZX421" s="80"/>
      <c r="GZY421" s="80"/>
      <c r="GZZ421" s="80"/>
      <c r="HAA421" s="80"/>
      <c r="HAB421" s="80"/>
      <c r="HAC421" s="80"/>
      <c r="HAD421" s="80"/>
      <c r="HAE421" s="80"/>
      <c r="HAF421" s="80"/>
      <c r="HAG421" s="80"/>
      <c r="HAH421" s="80"/>
      <c r="HAI421" s="80"/>
      <c r="HAJ421" s="80"/>
      <c r="HAK421" s="80"/>
      <c r="HAL421" s="80"/>
      <c r="HAM421" s="80"/>
      <c r="HAN421" s="80"/>
      <c r="HAO421" s="80"/>
      <c r="HAP421" s="80"/>
      <c r="HAQ421" s="80"/>
      <c r="HAR421" s="80"/>
      <c r="HAS421" s="80"/>
      <c r="HAT421" s="80"/>
      <c r="HAU421" s="80"/>
      <c r="HAV421" s="80"/>
      <c r="HAW421" s="80"/>
      <c r="HAX421" s="80"/>
      <c r="HAY421" s="80"/>
      <c r="HAZ421" s="80"/>
      <c r="HBA421" s="80"/>
      <c r="HBB421" s="80"/>
      <c r="HBC421" s="80"/>
      <c r="HBD421" s="80"/>
      <c r="HBE421" s="80"/>
      <c r="HBF421" s="80"/>
      <c r="HBG421" s="80"/>
      <c r="HBH421" s="80"/>
      <c r="HBI421" s="80"/>
      <c r="HBJ421" s="80"/>
      <c r="HBK421" s="80"/>
      <c r="HBL421" s="80"/>
      <c r="HBM421" s="80"/>
      <c r="HBN421" s="80"/>
      <c r="HBO421" s="80"/>
      <c r="HBP421" s="80"/>
      <c r="HBQ421" s="80"/>
      <c r="HBR421" s="80"/>
      <c r="HBS421" s="80"/>
      <c r="HBT421" s="80"/>
      <c r="HBU421" s="80"/>
      <c r="HBV421" s="80"/>
      <c r="HBW421" s="80"/>
      <c r="HBX421" s="80"/>
      <c r="HBY421" s="80"/>
      <c r="HBZ421" s="80"/>
      <c r="HCA421" s="80"/>
      <c r="HCB421" s="80"/>
      <c r="HCC421" s="80"/>
      <c r="HCD421" s="80"/>
      <c r="HCE421" s="80"/>
      <c r="HCF421" s="80"/>
      <c r="HCG421" s="80"/>
      <c r="HCH421" s="80"/>
      <c r="HCI421" s="80"/>
      <c r="HCJ421" s="80"/>
      <c r="HCK421" s="80"/>
      <c r="HCL421" s="80"/>
      <c r="HCM421" s="80"/>
      <c r="HCN421" s="80"/>
      <c r="HCO421" s="80"/>
      <c r="HCP421" s="80"/>
      <c r="HCQ421" s="80"/>
      <c r="HCR421" s="80"/>
      <c r="HCS421" s="80"/>
      <c r="HCT421" s="80"/>
      <c r="HCU421" s="80"/>
      <c r="HCV421" s="80"/>
      <c r="HCW421" s="80"/>
      <c r="HCX421" s="80"/>
      <c r="HCY421" s="80"/>
      <c r="HCZ421" s="80"/>
      <c r="HDA421" s="80"/>
      <c r="HDB421" s="80"/>
      <c r="HDC421" s="80"/>
      <c r="HDD421" s="80"/>
      <c r="HDE421" s="80"/>
      <c r="HDF421" s="80"/>
      <c r="HDG421" s="80"/>
      <c r="HDH421" s="80"/>
      <c r="HDI421" s="80"/>
      <c r="HDJ421" s="80"/>
      <c r="HDK421" s="80"/>
      <c r="HDL421" s="80"/>
      <c r="HDM421" s="80"/>
      <c r="HDN421" s="80"/>
      <c r="HDO421" s="80"/>
      <c r="HDP421" s="80"/>
      <c r="HDQ421" s="80"/>
      <c r="HDR421" s="80"/>
      <c r="HDS421" s="80"/>
      <c r="HDT421" s="80"/>
      <c r="HDU421" s="80"/>
      <c r="HDV421" s="80"/>
      <c r="HDW421" s="80"/>
      <c r="HDX421" s="80"/>
      <c r="HDY421" s="80"/>
      <c r="HDZ421" s="80"/>
      <c r="HEA421" s="80"/>
      <c r="HEB421" s="80"/>
      <c r="HEC421" s="80"/>
      <c r="HED421" s="80"/>
      <c r="HEE421" s="80"/>
      <c r="HEF421" s="80"/>
      <c r="HEG421" s="80"/>
      <c r="HEH421" s="80"/>
      <c r="HEI421" s="80"/>
      <c r="HEJ421" s="80"/>
      <c r="HEK421" s="80"/>
      <c r="HEL421" s="80"/>
      <c r="HEM421" s="80"/>
      <c r="HEN421" s="80"/>
      <c r="HEO421" s="80"/>
      <c r="HEP421" s="80"/>
      <c r="HEQ421" s="80"/>
      <c r="HER421" s="80"/>
      <c r="HES421" s="80"/>
      <c r="HET421" s="80"/>
      <c r="HEU421" s="80"/>
      <c r="HEV421" s="80"/>
      <c r="HEW421" s="80"/>
      <c r="HEX421" s="80"/>
      <c r="HEY421" s="80"/>
      <c r="HEZ421" s="80"/>
      <c r="HFA421" s="80"/>
      <c r="HFB421" s="80"/>
      <c r="HFC421" s="80"/>
      <c r="HFD421" s="80"/>
      <c r="HFE421" s="80"/>
      <c r="HFF421" s="80"/>
      <c r="HFG421" s="80"/>
      <c r="HFH421" s="80"/>
      <c r="HFI421" s="80"/>
      <c r="HFJ421" s="80"/>
      <c r="HFK421" s="80"/>
      <c r="HFL421" s="80"/>
      <c r="HFM421" s="80"/>
      <c r="HFN421" s="80"/>
      <c r="HFO421" s="80"/>
      <c r="HFP421" s="80"/>
      <c r="HFQ421" s="80"/>
      <c r="HFR421" s="80"/>
      <c r="HFS421" s="80"/>
      <c r="HFT421" s="80"/>
      <c r="HFU421" s="80"/>
      <c r="HFV421" s="80"/>
      <c r="HFW421" s="80"/>
      <c r="HFX421" s="80"/>
      <c r="HFY421" s="80"/>
      <c r="HFZ421" s="80"/>
      <c r="HGA421" s="80"/>
      <c r="HGB421" s="80"/>
      <c r="HGC421" s="80"/>
      <c r="HGD421" s="80"/>
      <c r="HGE421" s="80"/>
      <c r="HGF421" s="80"/>
      <c r="HGG421" s="80"/>
      <c r="HGH421" s="80"/>
      <c r="HGI421" s="80"/>
      <c r="HGJ421" s="80"/>
      <c r="HGK421" s="80"/>
      <c r="HGL421" s="80"/>
      <c r="HGM421" s="80"/>
      <c r="HGN421" s="80"/>
      <c r="HGO421" s="80"/>
      <c r="HGP421" s="80"/>
      <c r="HGQ421" s="80"/>
      <c r="HGR421" s="80"/>
      <c r="HGS421" s="80"/>
      <c r="HGT421" s="80"/>
      <c r="HGU421" s="80"/>
      <c r="HGV421" s="80"/>
      <c r="HGW421" s="80"/>
      <c r="HGX421" s="80"/>
      <c r="HGY421" s="80"/>
      <c r="HGZ421" s="80"/>
      <c r="HHA421" s="80"/>
      <c r="HHB421" s="80"/>
      <c r="HHC421" s="80"/>
      <c r="HHD421" s="80"/>
      <c r="HHE421" s="80"/>
      <c r="HHF421" s="80"/>
      <c r="HHG421" s="80"/>
      <c r="HHH421" s="80"/>
      <c r="HHI421" s="80"/>
      <c r="HHJ421" s="80"/>
      <c r="HHK421" s="80"/>
      <c r="HHL421" s="80"/>
      <c r="HHM421" s="80"/>
      <c r="HHN421" s="80"/>
      <c r="HHO421" s="80"/>
      <c r="HHP421" s="80"/>
      <c r="HHQ421" s="80"/>
      <c r="HHR421" s="80"/>
      <c r="HHS421" s="80"/>
      <c r="HHT421" s="80"/>
      <c r="HHU421" s="80"/>
      <c r="HHV421" s="80"/>
      <c r="HHW421" s="80"/>
      <c r="HHX421" s="80"/>
      <c r="HHY421" s="80"/>
      <c r="HHZ421" s="80"/>
      <c r="HIA421" s="80"/>
      <c r="HIB421" s="80"/>
      <c r="HIC421" s="80"/>
      <c r="HID421" s="80"/>
      <c r="HIE421" s="80"/>
      <c r="HIF421" s="80"/>
      <c r="HIG421" s="80"/>
      <c r="HIH421" s="80"/>
      <c r="HII421" s="80"/>
      <c r="HIJ421" s="80"/>
      <c r="HIK421" s="80"/>
      <c r="HIL421" s="80"/>
      <c r="HIM421" s="80"/>
      <c r="HIN421" s="80"/>
      <c r="HIO421" s="80"/>
      <c r="HIP421" s="80"/>
      <c r="HIQ421" s="80"/>
      <c r="HIR421" s="80"/>
      <c r="HIS421" s="80"/>
      <c r="HIT421" s="80"/>
      <c r="HIU421" s="80"/>
      <c r="HIV421" s="80"/>
      <c r="HIW421" s="80"/>
      <c r="HIX421" s="80"/>
      <c r="HIY421" s="80"/>
      <c r="HIZ421" s="80"/>
      <c r="HJA421" s="80"/>
      <c r="HJB421" s="80"/>
      <c r="HJC421" s="80"/>
      <c r="HJD421" s="80"/>
      <c r="HJE421" s="80"/>
      <c r="HJF421" s="80"/>
      <c r="HJG421" s="80"/>
      <c r="HJH421" s="80"/>
      <c r="HJI421" s="80"/>
      <c r="HJJ421" s="80"/>
      <c r="HJK421" s="80"/>
      <c r="HJL421" s="80"/>
      <c r="HJM421" s="80"/>
      <c r="HJN421" s="80"/>
      <c r="HJO421" s="80"/>
      <c r="HJP421" s="80"/>
      <c r="HJQ421" s="80"/>
      <c r="HJR421" s="80"/>
      <c r="HJS421" s="80"/>
      <c r="HJT421" s="80"/>
      <c r="HJU421" s="80"/>
      <c r="HJV421" s="80"/>
      <c r="HJW421" s="80"/>
      <c r="HJX421" s="80"/>
      <c r="HJY421" s="80"/>
      <c r="HJZ421" s="80"/>
      <c r="HKA421" s="80"/>
      <c r="HKB421" s="80"/>
      <c r="HKC421" s="80"/>
      <c r="HKD421" s="80"/>
      <c r="HKE421" s="80"/>
      <c r="HKF421" s="80"/>
      <c r="HKG421" s="80"/>
      <c r="HKH421" s="80"/>
      <c r="HKI421" s="80"/>
      <c r="HKJ421" s="80"/>
      <c r="HKK421" s="80"/>
      <c r="HKL421" s="80"/>
      <c r="HKM421" s="80"/>
      <c r="HKN421" s="80"/>
      <c r="HKO421" s="80"/>
      <c r="HKP421" s="80"/>
      <c r="HKQ421" s="80"/>
      <c r="HKR421" s="80"/>
      <c r="HKS421" s="80"/>
      <c r="HKT421" s="80"/>
      <c r="HKU421" s="80"/>
      <c r="HKV421" s="80"/>
      <c r="HKW421" s="80"/>
      <c r="HKX421" s="80"/>
      <c r="HKY421" s="80"/>
      <c r="HKZ421" s="80"/>
      <c r="HLA421" s="80"/>
      <c r="HLB421" s="80"/>
      <c r="HLC421" s="80"/>
      <c r="HLD421" s="80"/>
      <c r="HLE421" s="80"/>
      <c r="HLF421" s="80"/>
      <c r="HLG421" s="80"/>
      <c r="HLH421" s="80"/>
      <c r="HLI421" s="80"/>
      <c r="HLJ421" s="80"/>
      <c r="HLK421" s="80"/>
      <c r="HLL421" s="80"/>
      <c r="HLM421" s="80"/>
      <c r="HLN421" s="80"/>
      <c r="HLO421" s="80"/>
      <c r="HLP421" s="80"/>
      <c r="HLQ421" s="80"/>
      <c r="HLR421" s="80"/>
      <c r="HLS421" s="80"/>
      <c r="HLT421" s="80"/>
      <c r="HLU421" s="80"/>
      <c r="HLV421" s="80"/>
      <c r="HLW421" s="80"/>
      <c r="HLX421" s="80"/>
      <c r="HLY421" s="80"/>
      <c r="HLZ421" s="80"/>
      <c r="HMA421" s="80"/>
      <c r="HMB421" s="80"/>
      <c r="HMC421" s="80"/>
      <c r="HMD421" s="80"/>
      <c r="HME421" s="80"/>
      <c r="HMF421" s="80"/>
      <c r="HMG421" s="80"/>
      <c r="HMH421" s="80"/>
      <c r="HMI421" s="80"/>
      <c r="HMJ421" s="80"/>
      <c r="HMK421" s="80"/>
      <c r="HML421" s="80"/>
      <c r="HMM421" s="80"/>
      <c r="HMN421" s="80"/>
      <c r="HMO421" s="80"/>
      <c r="HMP421" s="80"/>
      <c r="HMQ421" s="80"/>
      <c r="HMR421" s="80"/>
      <c r="HMS421" s="80"/>
      <c r="HMT421" s="80"/>
      <c r="HMU421" s="80"/>
      <c r="HMV421" s="80"/>
      <c r="HMW421" s="80"/>
      <c r="HMX421" s="80"/>
      <c r="HMY421" s="80"/>
      <c r="HMZ421" s="80"/>
      <c r="HNA421" s="80"/>
      <c r="HNB421" s="80"/>
      <c r="HNC421" s="80"/>
      <c r="HND421" s="80"/>
      <c r="HNE421" s="80"/>
      <c r="HNF421" s="80"/>
      <c r="HNG421" s="80"/>
      <c r="HNH421" s="80"/>
      <c r="HNI421" s="80"/>
      <c r="HNJ421" s="80"/>
      <c r="HNK421" s="80"/>
      <c r="HNL421" s="80"/>
      <c r="HNM421" s="80"/>
      <c r="HNN421" s="80"/>
      <c r="HNO421" s="80"/>
      <c r="HNP421" s="80"/>
      <c r="HNQ421" s="80"/>
      <c r="HNR421" s="80"/>
      <c r="HNS421" s="80"/>
      <c r="HNT421" s="80"/>
      <c r="HNU421" s="80"/>
      <c r="HNV421" s="80"/>
      <c r="HNW421" s="80"/>
      <c r="HNX421" s="80"/>
      <c r="HNY421" s="80"/>
      <c r="HNZ421" s="80"/>
      <c r="HOA421" s="80"/>
      <c r="HOB421" s="80"/>
      <c r="HOC421" s="80"/>
      <c r="HOD421" s="80"/>
      <c r="HOE421" s="80"/>
      <c r="HOF421" s="80"/>
      <c r="HOG421" s="80"/>
      <c r="HOH421" s="80"/>
      <c r="HOI421" s="80"/>
      <c r="HOJ421" s="80"/>
      <c r="HOK421" s="80"/>
      <c r="HOL421" s="80"/>
      <c r="HOM421" s="80"/>
      <c r="HON421" s="80"/>
      <c r="HOO421" s="80"/>
      <c r="HOP421" s="80"/>
      <c r="HOQ421" s="80"/>
      <c r="HOR421" s="80"/>
      <c r="HOS421" s="80"/>
      <c r="HOT421" s="80"/>
      <c r="HOU421" s="80"/>
      <c r="HOV421" s="80"/>
      <c r="HOW421" s="80"/>
      <c r="HOX421" s="80"/>
      <c r="HOY421" s="80"/>
      <c r="HOZ421" s="80"/>
      <c r="HPA421" s="80"/>
      <c r="HPB421" s="80"/>
      <c r="HPC421" s="80"/>
      <c r="HPD421" s="80"/>
      <c r="HPE421" s="80"/>
      <c r="HPF421" s="80"/>
      <c r="HPG421" s="80"/>
      <c r="HPH421" s="80"/>
      <c r="HPI421" s="80"/>
      <c r="HPJ421" s="80"/>
      <c r="HPK421" s="80"/>
      <c r="HPL421" s="80"/>
      <c r="HPM421" s="80"/>
      <c r="HPN421" s="80"/>
      <c r="HPO421" s="80"/>
      <c r="HPP421" s="80"/>
      <c r="HPQ421" s="80"/>
      <c r="HPR421" s="80"/>
      <c r="HPS421" s="80"/>
      <c r="HPT421" s="80"/>
      <c r="HPU421" s="80"/>
      <c r="HPV421" s="80"/>
      <c r="HPW421" s="80"/>
      <c r="HPX421" s="80"/>
      <c r="HPY421" s="80"/>
      <c r="HPZ421" s="80"/>
      <c r="HQA421" s="80"/>
      <c r="HQB421" s="80"/>
      <c r="HQC421" s="80"/>
      <c r="HQD421" s="80"/>
      <c r="HQE421" s="80"/>
      <c r="HQF421" s="80"/>
      <c r="HQG421" s="80"/>
      <c r="HQH421" s="80"/>
      <c r="HQI421" s="80"/>
      <c r="HQJ421" s="80"/>
      <c r="HQK421" s="80"/>
      <c r="HQL421" s="80"/>
      <c r="HQM421" s="80"/>
      <c r="HQN421" s="80"/>
      <c r="HQO421" s="80"/>
      <c r="HQP421" s="80"/>
      <c r="HQQ421" s="80"/>
      <c r="HQR421" s="80"/>
      <c r="HQS421" s="80"/>
      <c r="HQT421" s="80"/>
      <c r="HQU421" s="80"/>
      <c r="HQV421" s="80"/>
      <c r="HQW421" s="80"/>
      <c r="HQX421" s="80"/>
      <c r="HQY421" s="80"/>
      <c r="HQZ421" s="80"/>
      <c r="HRA421" s="80"/>
      <c r="HRB421" s="80"/>
      <c r="HRC421" s="80"/>
      <c r="HRD421" s="80"/>
      <c r="HRE421" s="80"/>
      <c r="HRF421" s="80"/>
      <c r="HRG421" s="80"/>
      <c r="HRH421" s="80"/>
      <c r="HRI421" s="80"/>
      <c r="HRJ421" s="80"/>
      <c r="HRK421" s="80"/>
      <c r="HRL421" s="80"/>
      <c r="HRM421" s="80"/>
      <c r="HRN421" s="80"/>
      <c r="HRO421" s="80"/>
      <c r="HRP421" s="80"/>
      <c r="HRQ421" s="80"/>
      <c r="HRR421" s="80"/>
      <c r="HRS421" s="80"/>
      <c r="HRT421" s="80"/>
      <c r="HRU421" s="80"/>
      <c r="HRV421" s="80"/>
      <c r="HRW421" s="80"/>
      <c r="HRX421" s="80"/>
      <c r="HRY421" s="80"/>
      <c r="HRZ421" s="80"/>
      <c r="HSA421" s="80"/>
      <c r="HSB421" s="80"/>
      <c r="HSC421" s="80"/>
      <c r="HSD421" s="80"/>
      <c r="HSE421" s="80"/>
      <c r="HSF421" s="80"/>
      <c r="HSG421" s="80"/>
      <c r="HSH421" s="80"/>
      <c r="HSI421" s="80"/>
      <c r="HSJ421" s="80"/>
      <c r="HSK421" s="80"/>
      <c r="HSL421" s="80"/>
      <c r="HSM421" s="80"/>
      <c r="HSN421" s="80"/>
      <c r="HSO421" s="80"/>
      <c r="HSP421" s="80"/>
      <c r="HSQ421" s="80"/>
      <c r="HSR421" s="80"/>
      <c r="HSS421" s="80"/>
      <c r="HST421" s="80"/>
      <c r="HSU421" s="80"/>
      <c r="HSV421" s="80"/>
      <c r="HSW421" s="80"/>
      <c r="HSX421" s="80"/>
      <c r="HSY421" s="80"/>
      <c r="HSZ421" s="80"/>
      <c r="HTA421" s="80"/>
      <c r="HTB421" s="80"/>
      <c r="HTC421" s="80"/>
      <c r="HTD421" s="80"/>
      <c r="HTE421" s="80"/>
      <c r="HTF421" s="80"/>
      <c r="HTG421" s="80"/>
      <c r="HTH421" s="80"/>
      <c r="HTI421" s="80"/>
      <c r="HTJ421" s="80"/>
      <c r="HTK421" s="80"/>
      <c r="HTL421" s="80"/>
      <c r="HTM421" s="80"/>
      <c r="HTN421" s="80"/>
      <c r="HTO421" s="80"/>
      <c r="HTP421" s="80"/>
      <c r="HTQ421" s="80"/>
      <c r="HTR421" s="80"/>
      <c r="HTS421" s="80"/>
      <c r="HTT421" s="80"/>
      <c r="HTU421" s="80"/>
      <c r="HTV421" s="80"/>
      <c r="HTW421" s="80"/>
      <c r="HTX421" s="80"/>
      <c r="HTY421" s="80"/>
      <c r="HTZ421" s="80"/>
      <c r="HUA421" s="80"/>
      <c r="HUB421" s="80"/>
      <c r="HUC421" s="80"/>
      <c r="HUD421" s="80"/>
      <c r="HUE421" s="80"/>
      <c r="HUF421" s="80"/>
      <c r="HUG421" s="80"/>
      <c r="HUH421" s="80"/>
      <c r="HUI421" s="80"/>
      <c r="HUJ421" s="80"/>
      <c r="HUK421" s="80"/>
      <c r="HUL421" s="80"/>
      <c r="HUM421" s="80"/>
      <c r="HUN421" s="80"/>
      <c r="HUO421" s="80"/>
      <c r="HUP421" s="80"/>
      <c r="HUQ421" s="80"/>
      <c r="HUR421" s="80"/>
      <c r="HUS421" s="80"/>
      <c r="HUT421" s="80"/>
      <c r="HUU421" s="80"/>
      <c r="HUV421" s="80"/>
      <c r="HUW421" s="80"/>
      <c r="HUX421" s="80"/>
      <c r="HUY421" s="80"/>
      <c r="HUZ421" s="80"/>
      <c r="HVA421" s="80"/>
      <c r="HVB421" s="80"/>
      <c r="HVC421" s="80"/>
      <c r="HVD421" s="80"/>
      <c r="HVE421" s="80"/>
      <c r="HVF421" s="80"/>
      <c r="HVG421" s="80"/>
      <c r="HVH421" s="80"/>
      <c r="HVI421" s="80"/>
      <c r="HVJ421" s="80"/>
      <c r="HVK421" s="80"/>
      <c r="HVL421" s="80"/>
      <c r="HVM421" s="80"/>
      <c r="HVN421" s="80"/>
      <c r="HVO421" s="80"/>
      <c r="HVP421" s="80"/>
      <c r="HVQ421" s="80"/>
      <c r="HVR421" s="80"/>
      <c r="HVS421" s="80"/>
      <c r="HVT421" s="80"/>
      <c r="HVU421" s="80"/>
      <c r="HVV421" s="80"/>
      <c r="HVW421" s="80"/>
      <c r="HVX421" s="80"/>
      <c r="HVY421" s="80"/>
      <c r="HVZ421" s="80"/>
      <c r="HWA421" s="80"/>
      <c r="HWB421" s="80"/>
      <c r="HWC421" s="80"/>
      <c r="HWD421" s="80"/>
      <c r="HWE421" s="80"/>
      <c r="HWF421" s="80"/>
      <c r="HWG421" s="80"/>
      <c r="HWH421" s="80"/>
      <c r="HWI421" s="80"/>
      <c r="HWJ421" s="80"/>
      <c r="HWK421" s="80"/>
      <c r="HWL421" s="80"/>
      <c r="HWM421" s="80"/>
      <c r="HWN421" s="80"/>
      <c r="HWO421" s="80"/>
      <c r="HWP421" s="80"/>
      <c r="HWQ421" s="80"/>
      <c r="HWR421" s="80"/>
      <c r="HWS421" s="80"/>
      <c r="HWT421" s="80"/>
      <c r="HWU421" s="80"/>
      <c r="HWV421" s="80"/>
      <c r="HWW421" s="80"/>
      <c r="HWX421" s="80"/>
      <c r="HWY421" s="80"/>
      <c r="HWZ421" s="80"/>
      <c r="HXA421" s="80"/>
      <c r="HXB421" s="80"/>
      <c r="HXC421" s="80"/>
      <c r="HXD421" s="80"/>
      <c r="HXE421" s="80"/>
      <c r="HXF421" s="80"/>
      <c r="HXG421" s="80"/>
      <c r="HXH421" s="80"/>
      <c r="HXI421" s="80"/>
      <c r="HXJ421" s="80"/>
      <c r="HXK421" s="80"/>
      <c r="HXL421" s="80"/>
      <c r="HXM421" s="80"/>
      <c r="HXN421" s="80"/>
      <c r="HXO421" s="80"/>
      <c r="HXP421" s="80"/>
      <c r="HXQ421" s="80"/>
      <c r="HXR421" s="80"/>
      <c r="HXS421" s="80"/>
      <c r="HXT421" s="80"/>
      <c r="HXU421" s="80"/>
      <c r="HXV421" s="80"/>
      <c r="HXW421" s="80"/>
      <c r="HXX421" s="80"/>
      <c r="HXY421" s="80"/>
      <c r="HXZ421" s="80"/>
      <c r="HYA421" s="80"/>
      <c r="HYB421" s="80"/>
      <c r="HYC421" s="80"/>
      <c r="HYD421" s="80"/>
      <c r="HYE421" s="80"/>
      <c r="HYF421" s="80"/>
      <c r="HYG421" s="80"/>
      <c r="HYH421" s="80"/>
      <c r="HYI421" s="80"/>
      <c r="HYJ421" s="80"/>
      <c r="HYK421" s="80"/>
      <c r="HYL421" s="80"/>
      <c r="HYM421" s="80"/>
      <c r="HYN421" s="80"/>
      <c r="HYO421" s="80"/>
      <c r="HYP421" s="80"/>
      <c r="HYQ421" s="80"/>
      <c r="HYR421" s="80"/>
      <c r="HYS421" s="80"/>
      <c r="HYT421" s="80"/>
      <c r="HYU421" s="80"/>
      <c r="HYV421" s="80"/>
      <c r="HYW421" s="80"/>
      <c r="HYX421" s="80"/>
      <c r="HYY421" s="80"/>
      <c r="HYZ421" s="80"/>
      <c r="HZA421" s="80"/>
      <c r="HZB421" s="80"/>
      <c r="HZC421" s="80"/>
      <c r="HZD421" s="80"/>
      <c r="HZE421" s="80"/>
      <c r="HZF421" s="80"/>
      <c r="HZG421" s="80"/>
      <c r="HZH421" s="80"/>
      <c r="HZI421" s="80"/>
      <c r="HZJ421" s="80"/>
      <c r="HZK421" s="80"/>
      <c r="HZL421" s="80"/>
      <c r="HZM421" s="80"/>
      <c r="HZN421" s="80"/>
      <c r="HZO421" s="80"/>
      <c r="HZP421" s="80"/>
      <c r="HZQ421" s="80"/>
      <c r="HZR421" s="80"/>
      <c r="HZS421" s="80"/>
      <c r="HZT421" s="80"/>
      <c r="HZU421" s="80"/>
      <c r="HZV421" s="80"/>
      <c r="HZW421" s="80"/>
      <c r="HZX421" s="80"/>
      <c r="HZY421" s="80"/>
      <c r="HZZ421" s="80"/>
      <c r="IAA421" s="80"/>
      <c r="IAB421" s="80"/>
      <c r="IAC421" s="80"/>
      <c r="IAD421" s="80"/>
      <c r="IAE421" s="80"/>
      <c r="IAF421" s="80"/>
      <c r="IAG421" s="80"/>
      <c r="IAH421" s="80"/>
      <c r="IAI421" s="80"/>
      <c r="IAJ421" s="80"/>
      <c r="IAK421" s="80"/>
      <c r="IAL421" s="80"/>
      <c r="IAM421" s="80"/>
      <c r="IAN421" s="80"/>
      <c r="IAO421" s="80"/>
      <c r="IAP421" s="80"/>
      <c r="IAQ421" s="80"/>
      <c r="IAR421" s="80"/>
      <c r="IAS421" s="80"/>
      <c r="IAT421" s="80"/>
      <c r="IAU421" s="80"/>
      <c r="IAV421" s="80"/>
      <c r="IAW421" s="80"/>
      <c r="IAX421" s="80"/>
      <c r="IAY421" s="80"/>
      <c r="IAZ421" s="80"/>
      <c r="IBA421" s="80"/>
      <c r="IBB421" s="80"/>
      <c r="IBC421" s="80"/>
      <c r="IBD421" s="80"/>
      <c r="IBE421" s="80"/>
      <c r="IBF421" s="80"/>
      <c r="IBG421" s="80"/>
      <c r="IBH421" s="80"/>
      <c r="IBI421" s="80"/>
      <c r="IBJ421" s="80"/>
      <c r="IBK421" s="80"/>
      <c r="IBL421" s="80"/>
      <c r="IBM421" s="80"/>
      <c r="IBN421" s="80"/>
      <c r="IBO421" s="80"/>
      <c r="IBP421" s="80"/>
      <c r="IBQ421" s="80"/>
      <c r="IBR421" s="80"/>
      <c r="IBS421" s="80"/>
      <c r="IBT421" s="80"/>
      <c r="IBU421" s="80"/>
      <c r="IBV421" s="80"/>
      <c r="IBW421" s="80"/>
      <c r="IBX421" s="80"/>
      <c r="IBY421" s="80"/>
      <c r="IBZ421" s="80"/>
      <c r="ICA421" s="80"/>
      <c r="ICB421" s="80"/>
      <c r="ICC421" s="80"/>
      <c r="ICD421" s="80"/>
      <c r="ICE421" s="80"/>
      <c r="ICF421" s="80"/>
      <c r="ICG421" s="80"/>
      <c r="ICH421" s="80"/>
      <c r="ICI421" s="80"/>
      <c r="ICJ421" s="80"/>
      <c r="ICK421" s="80"/>
      <c r="ICL421" s="80"/>
      <c r="ICM421" s="80"/>
      <c r="ICN421" s="80"/>
      <c r="ICO421" s="80"/>
      <c r="ICP421" s="80"/>
      <c r="ICQ421" s="80"/>
      <c r="ICR421" s="80"/>
      <c r="ICS421" s="80"/>
      <c r="ICT421" s="80"/>
      <c r="ICU421" s="80"/>
      <c r="ICV421" s="80"/>
      <c r="ICW421" s="80"/>
      <c r="ICX421" s="80"/>
      <c r="ICY421" s="80"/>
      <c r="ICZ421" s="80"/>
      <c r="IDA421" s="80"/>
      <c r="IDB421" s="80"/>
      <c r="IDC421" s="80"/>
      <c r="IDD421" s="80"/>
      <c r="IDE421" s="80"/>
      <c r="IDF421" s="80"/>
      <c r="IDG421" s="80"/>
      <c r="IDH421" s="80"/>
      <c r="IDI421" s="80"/>
      <c r="IDJ421" s="80"/>
      <c r="IDK421" s="80"/>
      <c r="IDL421" s="80"/>
      <c r="IDM421" s="80"/>
      <c r="IDN421" s="80"/>
      <c r="IDO421" s="80"/>
      <c r="IDP421" s="80"/>
      <c r="IDQ421" s="80"/>
      <c r="IDR421" s="80"/>
      <c r="IDS421" s="80"/>
      <c r="IDT421" s="80"/>
      <c r="IDU421" s="80"/>
      <c r="IDV421" s="80"/>
      <c r="IDW421" s="80"/>
      <c r="IDX421" s="80"/>
      <c r="IDY421" s="80"/>
      <c r="IDZ421" s="80"/>
      <c r="IEA421" s="80"/>
      <c r="IEB421" s="80"/>
      <c r="IEC421" s="80"/>
      <c r="IED421" s="80"/>
      <c r="IEE421" s="80"/>
      <c r="IEF421" s="80"/>
      <c r="IEG421" s="80"/>
      <c r="IEH421" s="80"/>
      <c r="IEI421" s="80"/>
      <c r="IEJ421" s="80"/>
      <c r="IEK421" s="80"/>
      <c r="IEL421" s="80"/>
      <c r="IEM421" s="80"/>
      <c r="IEN421" s="80"/>
      <c r="IEO421" s="80"/>
      <c r="IEP421" s="80"/>
      <c r="IEQ421" s="80"/>
      <c r="IER421" s="80"/>
      <c r="IES421" s="80"/>
      <c r="IET421" s="80"/>
      <c r="IEU421" s="80"/>
      <c r="IEV421" s="80"/>
      <c r="IEW421" s="80"/>
      <c r="IEX421" s="80"/>
      <c r="IEY421" s="80"/>
      <c r="IEZ421" s="80"/>
      <c r="IFA421" s="80"/>
      <c r="IFB421" s="80"/>
      <c r="IFC421" s="80"/>
      <c r="IFD421" s="80"/>
      <c r="IFE421" s="80"/>
      <c r="IFF421" s="80"/>
      <c r="IFG421" s="80"/>
      <c r="IFH421" s="80"/>
      <c r="IFI421" s="80"/>
      <c r="IFJ421" s="80"/>
      <c r="IFK421" s="80"/>
      <c r="IFL421" s="80"/>
      <c r="IFM421" s="80"/>
      <c r="IFN421" s="80"/>
      <c r="IFO421" s="80"/>
      <c r="IFP421" s="80"/>
      <c r="IFQ421" s="80"/>
      <c r="IFR421" s="80"/>
      <c r="IFS421" s="80"/>
      <c r="IFT421" s="80"/>
      <c r="IFU421" s="80"/>
      <c r="IFV421" s="80"/>
      <c r="IFW421" s="80"/>
      <c r="IFX421" s="80"/>
      <c r="IFY421" s="80"/>
      <c r="IFZ421" s="80"/>
      <c r="IGA421" s="80"/>
      <c r="IGB421" s="80"/>
      <c r="IGC421" s="80"/>
      <c r="IGD421" s="80"/>
      <c r="IGE421" s="80"/>
      <c r="IGF421" s="80"/>
      <c r="IGG421" s="80"/>
      <c r="IGH421" s="80"/>
      <c r="IGI421" s="80"/>
      <c r="IGJ421" s="80"/>
      <c r="IGK421" s="80"/>
      <c r="IGL421" s="80"/>
      <c r="IGM421" s="80"/>
      <c r="IGN421" s="80"/>
      <c r="IGO421" s="80"/>
      <c r="IGP421" s="80"/>
      <c r="IGQ421" s="80"/>
      <c r="IGR421" s="80"/>
      <c r="IGS421" s="80"/>
      <c r="IGT421" s="80"/>
      <c r="IGU421" s="80"/>
      <c r="IGV421" s="80"/>
      <c r="IGW421" s="80"/>
      <c r="IGX421" s="80"/>
      <c r="IGY421" s="80"/>
      <c r="IGZ421" s="80"/>
      <c r="IHA421" s="80"/>
      <c r="IHB421" s="80"/>
      <c r="IHC421" s="80"/>
      <c r="IHD421" s="80"/>
      <c r="IHE421" s="80"/>
      <c r="IHF421" s="80"/>
      <c r="IHG421" s="80"/>
      <c r="IHH421" s="80"/>
      <c r="IHI421" s="80"/>
      <c r="IHJ421" s="80"/>
      <c r="IHK421" s="80"/>
      <c r="IHL421" s="80"/>
      <c r="IHM421" s="80"/>
      <c r="IHN421" s="80"/>
      <c r="IHO421" s="80"/>
      <c r="IHP421" s="80"/>
      <c r="IHQ421" s="80"/>
      <c r="IHR421" s="80"/>
      <c r="IHS421" s="80"/>
      <c r="IHT421" s="80"/>
      <c r="IHU421" s="80"/>
      <c r="IHV421" s="80"/>
      <c r="IHW421" s="80"/>
      <c r="IHX421" s="80"/>
      <c r="IHY421" s="80"/>
      <c r="IHZ421" s="80"/>
      <c r="IIA421" s="80"/>
      <c r="IIB421" s="80"/>
      <c r="IIC421" s="80"/>
      <c r="IID421" s="80"/>
      <c r="IIE421" s="80"/>
      <c r="IIF421" s="80"/>
      <c r="IIG421" s="80"/>
      <c r="IIH421" s="80"/>
      <c r="III421" s="80"/>
      <c r="IIJ421" s="80"/>
      <c r="IIK421" s="80"/>
      <c r="IIL421" s="80"/>
      <c r="IIM421" s="80"/>
      <c r="IIN421" s="80"/>
      <c r="IIO421" s="80"/>
      <c r="IIP421" s="80"/>
      <c r="IIQ421" s="80"/>
      <c r="IIR421" s="80"/>
      <c r="IIS421" s="80"/>
      <c r="IIT421" s="80"/>
      <c r="IIU421" s="80"/>
      <c r="IIV421" s="80"/>
      <c r="IIW421" s="80"/>
      <c r="IIX421" s="80"/>
      <c r="IIY421" s="80"/>
      <c r="IIZ421" s="80"/>
      <c r="IJA421" s="80"/>
      <c r="IJB421" s="80"/>
      <c r="IJC421" s="80"/>
      <c r="IJD421" s="80"/>
      <c r="IJE421" s="80"/>
      <c r="IJF421" s="80"/>
      <c r="IJG421" s="80"/>
      <c r="IJH421" s="80"/>
      <c r="IJI421" s="80"/>
      <c r="IJJ421" s="80"/>
      <c r="IJK421" s="80"/>
      <c r="IJL421" s="80"/>
      <c r="IJM421" s="80"/>
      <c r="IJN421" s="80"/>
      <c r="IJO421" s="80"/>
      <c r="IJP421" s="80"/>
      <c r="IJQ421" s="80"/>
      <c r="IJR421" s="80"/>
      <c r="IJS421" s="80"/>
      <c r="IJT421" s="80"/>
      <c r="IJU421" s="80"/>
      <c r="IJV421" s="80"/>
      <c r="IJW421" s="80"/>
      <c r="IJX421" s="80"/>
      <c r="IJY421" s="80"/>
      <c r="IJZ421" s="80"/>
      <c r="IKA421" s="80"/>
      <c r="IKB421" s="80"/>
      <c r="IKC421" s="80"/>
      <c r="IKD421" s="80"/>
      <c r="IKE421" s="80"/>
      <c r="IKF421" s="80"/>
      <c r="IKG421" s="80"/>
      <c r="IKH421" s="80"/>
      <c r="IKI421" s="80"/>
      <c r="IKJ421" s="80"/>
      <c r="IKK421" s="80"/>
      <c r="IKL421" s="80"/>
      <c r="IKM421" s="80"/>
      <c r="IKN421" s="80"/>
      <c r="IKO421" s="80"/>
      <c r="IKP421" s="80"/>
      <c r="IKQ421" s="80"/>
      <c r="IKR421" s="80"/>
      <c r="IKS421" s="80"/>
      <c r="IKT421" s="80"/>
      <c r="IKU421" s="80"/>
      <c r="IKV421" s="80"/>
      <c r="IKW421" s="80"/>
      <c r="IKX421" s="80"/>
      <c r="IKY421" s="80"/>
      <c r="IKZ421" s="80"/>
      <c r="ILA421" s="80"/>
      <c r="ILB421" s="80"/>
      <c r="ILC421" s="80"/>
      <c r="ILD421" s="80"/>
      <c r="ILE421" s="80"/>
      <c r="ILF421" s="80"/>
      <c r="ILG421" s="80"/>
      <c r="ILH421" s="80"/>
      <c r="ILI421" s="80"/>
      <c r="ILJ421" s="80"/>
      <c r="ILK421" s="80"/>
      <c r="ILL421" s="80"/>
      <c r="ILM421" s="80"/>
      <c r="ILN421" s="80"/>
      <c r="ILO421" s="80"/>
      <c r="ILP421" s="80"/>
      <c r="ILQ421" s="80"/>
      <c r="ILR421" s="80"/>
      <c r="ILS421" s="80"/>
      <c r="ILT421" s="80"/>
      <c r="ILU421" s="80"/>
      <c r="ILV421" s="80"/>
      <c r="ILW421" s="80"/>
      <c r="ILX421" s="80"/>
      <c r="ILY421" s="80"/>
      <c r="ILZ421" s="80"/>
      <c r="IMA421" s="80"/>
      <c r="IMB421" s="80"/>
      <c r="IMC421" s="80"/>
      <c r="IMD421" s="80"/>
      <c r="IME421" s="80"/>
      <c r="IMF421" s="80"/>
      <c r="IMG421" s="80"/>
      <c r="IMH421" s="80"/>
      <c r="IMI421" s="80"/>
      <c r="IMJ421" s="80"/>
      <c r="IMK421" s="80"/>
      <c r="IML421" s="80"/>
      <c r="IMM421" s="80"/>
      <c r="IMN421" s="80"/>
      <c r="IMO421" s="80"/>
      <c r="IMP421" s="80"/>
      <c r="IMQ421" s="80"/>
      <c r="IMR421" s="80"/>
      <c r="IMS421" s="80"/>
      <c r="IMT421" s="80"/>
      <c r="IMU421" s="80"/>
      <c r="IMV421" s="80"/>
      <c r="IMW421" s="80"/>
      <c r="IMX421" s="80"/>
      <c r="IMY421" s="80"/>
      <c r="IMZ421" s="80"/>
      <c r="INA421" s="80"/>
      <c r="INB421" s="80"/>
      <c r="INC421" s="80"/>
      <c r="IND421" s="80"/>
      <c r="INE421" s="80"/>
      <c r="INF421" s="80"/>
      <c r="ING421" s="80"/>
      <c r="INH421" s="80"/>
      <c r="INI421" s="80"/>
      <c r="INJ421" s="80"/>
      <c r="INK421" s="80"/>
      <c r="INL421" s="80"/>
      <c r="INM421" s="80"/>
      <c r="INN421" s="80"/>
      <c r="INO421" s="80"/>
      <c r="INP421" s="80"/>
      <c r="INQ421" s="80"/>
      <c r="INR421" s="80"/>
      <c r="INS421" s="80"/>
      <c r="INT421" s="80"/>
      <c r="INU421" s="80"/>
      <c r="INV421" s="80"/>
      <c r="INW421" s="80"/>
      <c r="INX421" s="80"/>
      <c r="INY421" s="80"/>
      <c r="INZ421" s="80"/>
      <c r="IOA421" s="80"/>
      <c r="IOB421" s="80"/>
      <c r="IOC421" s="80"/>
      <c r="IOD421" s="80"/>
      <c r="IOE421" s="80"/>
      <c r="IOF421" s="80"/>
      <c r="IOG421" s="80"/>
      <c r="IOH421" s="80"/>
      <c r="IOI421" s="80"/>
      <c r="IOJ421" s="80"/>
      <c r="IOK421" s="80"/>
      <c r="IOL421" s="80"/>
      <c r="IOM421" s="80"/>
      <c r="ION421" s="80"/>
      <c r="IOO421" s="80"/>
      <c r="IOP421" s="80"/>
      <c r="IOQ421" s="80"/>
      <c r="IOR421" s="80"/>
      <c r="IOS421" s="80"/>
      <c r="IOT421" s="80"/>
      <c r="IOU421" s="80"/>
      <c r="IOV421" s="80"/>
      <c r="IOW421" s="80"/>
      <c r="IOX421" s="80"/>
      <c r="IOY421" s="80"/>
      <c r="IOZ421" s="80"/>
      <c r="IPA421" s="80"/>
      <c r="IPB421" s="80"/>
      <c r="IPC421" s="80"/>
      <c r="IPD421" s="80"/>
      <c r="IPE421" s="80"/>
      <c r="IPF421" s="80"/>
      <c r="IPG421" s="80"/>
      <c r="IPH421" s="80"/>
      <c r="IPI421" s="80"/>
      <c r="IPJ421" s="80"/>
      <c r="IPK421" s="80"/>
      <c r="IPL421" s="80"/>
      <c r="IPM421" s="80"/>
      <c r="IPN421" s="80"/>
      <c r="IPO421" s="80"/>
      <c r="IPP421" s="80"/>
      <c r="IPQ421" s="80"/>
      <c r="IPR421" s="80"/>
      <c r="IPS421" s="80"/>
      <c r="IPT421" s="80"/>
      <c r="IPU421" s="80"/>
      <c r="IPV421" s="80"/>
      <c r="IPW421" s="80"/>
      <c r="IPX421" s="80"/>
      <c r="IPY421" s="80"/>
      <c r="IPZ421" s="80"/>
      <c r="IQA421" s="80"/>
      <c r="IQB421" s="80"/>
      <c r="IQC421" s="80"/>
      <c r="IQD421" s="80"/>
      <c r="IQE421" s="80"/>
      <c r="IQF421" s="80"/>
      <c r="IQG421" s="80"/>
      <c r="IQH421" s="80"/>
      <c r="IQI421" s="80"/>
      <c r="IQJ421" s="80"/>
      <c r="IQK421" s="80"/>
      <c r="IQL421" s="80"/>
      <c r="IQM421" s="80"/>
      <c r="IQN421" s="80"/>
      <c r="IQO421" s="80"/>
      <c r="IQP421" s="80"/>
      <c r="IQQ421" s="80"/>
      <c r="IQR421" s="80"/>
      <c r="IQS421" s="80"/>
      <c r="IQT421" s="80"/>
      <c r="IQU421" s="80"/>
      <c r="IQV421" s="80"/>
      <c r="IQW421" s="80"/>
      <c r="IQX421" s="80"/>
      <c r="IQY421" s="80"/>
      <c r="IQZ421" s="80"/>
      <c r="IRA421" s="80"/>
      <c r="IRB421" s="80"/>
      <c r="IRC421" s="80"/>
      <c r="IRD421" s="80"/>
      <c r="IRE421" s="80"/>
      <c r="IRF421" s="80"/>
      <c r="IRG421" s="80"/>
      <c r="IRH421" s="80"/>
      <c r="IRI421" s="80"/>
      <c r="IRJ421" s="80"/>
      <c r="IRK421" s="80"/>
      <c r="IRL421" s="80"/>
      <c r="IRM421" s="80"/>
      <c r="IRN421" s="80"/>
      <c r="IRO421" s="80"/>
      <c r="IRP421" s="80"/>
      <c r="IRQ421" s="80"/>
      <c r="IRR421" s="80"/>
      <c r="IRS421" s="80"/>
      <c r="IRT421" s="80"/>
      <c r="IRU421" s="80"/>
      <c r="IRV421" s="80"/>
      <c r="IRW421" s="80"/>
      <c r="IRX421" s="80"/>
      <c r="IRY421" s="80"/>
      <c r="IRZ421" s="80"/>
      <c r="ISA421" s="80"/>
      <c r="ISB421" s="80"/>
      <c r="ISC421" s="80"/>
      <c r="ISD421" s="80"/>
      <c r="ISE421" s="80"/>
      <c r="ISF421" s="80"/>
      <c r="ISG421" s="80"/>
      <c r="ISH421" s="80"/>
      <c r="ISI421" s="80"/>
      <c r="ISJ421" s="80"/>
      <c r="ISK421" s="80"/>
      <c r="ISL421" s="80"/>
      <c r="ISM421" s="80"/>
      <c r="ISN421" s="80"/>
      <c r="ISO421" s="80"/>
      <c r="ISP421" s="80"/>
      <c r="ISQ421" s="80"/>
      <c r="ISR421" s="80"/>
      <c r="ISS421" s="80"/>
      <c r="IST421" s="80"/>
      <c r="ISU421" s="80"/>
      <c r="ISV421" s="80"/>
      <c r="ISW421" s="80"/>
      <c r="ISX421" s="80"/>
      <c r="ISY421" s="80"/>
      <c r="ISZ421" s="80"/>
      <c r="ITA421" s="80"/>
      <c r="ITB421" s="80"/>
      <c r="ITC421" s="80"/>
      <c r="ITD421" s="80"/>
      <c r="ITE421" s="80"/>
      <c r="ITF421" s="80"/>
      <c r="ITG421" s="80"/>
      <c r="ITH421" s="80"/>
      <c r="ITI421" s="80"/>
      <c r="ITJ421" s="80"/>
      <c r="ITK421" s="80"/>
      <c r="ITL421" s="80"/>
      <c r="ITM421" s="80"/>
      <c r="ITN421" s="80"/>
      <c r="ITO421" s="80"/>
      <c r="ITP421" s="80"/>
      <c r="ITQ421" s="80"/>
      <c r="ITR421" s="80"/>
      <c r="ITS421" s="80"/>
      <c r="ITT421" s="80"/>
      <c r="ITU421" s="80"/>
      <c r="ITV421" s="80"/>
      <c r="ITW421" s="80"/>
      <c r="ITX421" s="80"/>
      <c r="ITY421" s="80"/>
      <c r="ITZ421" s="80"/>
      <c r="IUA421" s="80"/>
      <c r="IUB421" s="80"/>
      <c r="IUC421" s="80"/>
      <c r="IUD421" s="80"/>
      <c r="IUE421" s="80"/>
      <c r="IUF421" s="80"/>
      <c r="IUG421" s="80"/>
      <c r="IUH421" s="80"/>
      <c r="IUI421" s="80"/>
      <c r="IUJ421" s="80"/>
      <c r="IUK421" s="80"/>
      <c r="IUL421" s="80"/>
      <c r="IUM421" s="80"/>
      <c r="IUN421" s="80"/>
      <c r="IUO421" s="80"/>
      <c r="IUP421" s="80"/>
      <c r="IUQ421" s="80"/>
      <c r="IUR421" s="80"/>
      <c r="IUS421" s="80"/>
      <c r="IUT421" s="80"/>
      <c r="IUU421" s="80"/>
      <c r="IUV421" s="80"/>
      <c r="IUW421" s="80"/>
      <c r="IUX421" s="80"/>
      <c r="IUY421" s="80"/>
      <c r="IUZ421" s="80"/>
      <c r="IVA421" s="80"/>
      <c r="IVB421" s="80"/>
      <c r="IVC421" s="80"/>
      <c r="IVD421" s="80"/>
      <c r="IVE421" s="80"/>
      <c r="IVF421" s="80"/>
      <c r="IVG421" s="80"/>
      <c r="IVH421" s="80"/>
      <c r="IVI421" s="80"/>
      <c r="IVJ421" s="80"/>
      <c r="IVK421" s="80"/>
      <c r="IVL421" s="80"/>
      <c r="IVM421" s="80"/>
      <c r="IVN421" s="80"/>
      <c r="IVO421" s="80"/>
      <c r="IVP421" s="80"/>
      <c r="IVQ421" s="80"/>
      <c r="IVR421" s="80"/>
      <c r="IVS421" s="80"/>
      <c r="IVT421" s="80"/>
      <c r="IVU421" s="80"/>
      <c r="IVV421" s="80"/>
      <c r="IVW421" s="80"/>
      <c r="IVX421" s="80"/>
      <c r="IVY421" s="80"/>
      <c r="IVZ421" s="80"/>
      <c r="IWA421" s="80"/>
      <c r="IWB421" s="80"/>
      <c r="IWC421" s="80"/>
      <c r="IWD421" s="80"/>
      <c r="IWE421" s="80"/>
      <c r="IWF421" s="80"/>
      <c r="IWG421" s="80"/>
      <c r="IWH421" s="80"/>
      <c r="IWI421" s="80"/>
      <c r="IWJ421" s="80"/>
      <c r="IWK421" s="80"/>
      <c r="IWL421" s="80"/>
      <c r="IWM421" s="80"/>
      <c r="IWN421" s="80"/>
      <c r="IWO421" s="80"/>
      <c r="IWP421" s="80"/>
      <c r="IWQ421" s="80"/>
      <c r="IWR421" s="80"/>
      <c r="IWS421" s="80"/>
      <c r="IWT421" s="80"/>
      <c r="IWU421" s="80"/>
      <c r="IWV421" s="80"/>
      <c r="IWW421" s="80"/>
      <c r="IWX421" s="80"/>
      <c r="IWY421" s="80"/>
      <c r="IWZ421" s="80"/>
      <c r="IXA421" s="80"/>
      <c r="IXB421" s="80"/>
      <c r="IXC421" s="80"/>
      <c r="IXD421" s="80"/>
      <c r="IXE421" s="80"/>
      <c r="IXF421" s="80"/>
      <c r="IXG421" s="80"/>
      <c r="IXH421" s="80"/>
      <c r="IXI421" s="80"/>
      <c r="IXJ421" s="80"/>
      <c r="IXK421" s="80"/>
      <c r="IXL421" s="80"/>
      <c r="IXM421" s="80"/>
      <c r="IXN421" s="80"/>
      <c r="IXO421" s="80"/>
      <c r="IXP421" s="80"/>
      <c r="IXQ421" s="80"/>
      <c r="IXR421" s="80"/>
      <c r="IXS421" s="80"/>
      <c r="IXT421" s="80"/>
      <c r="IXU421" s="80"/>
      <c r="IXV421" s="80"/>
      <c r="IXW421" s="80"/>
      <c r="IXX421" s="80"/>
      <c r="IXY421" s="80"/>
      <c r="IXZ421" s="80"/>
      <c r="IYA421" s="80"/>
      <c r="IYB421" s="80"/>
      <c r="IYC421" s="80"/>
      <c r="IYD421" s="80"/>
      <c r="IYE421" s="80"/>
      <c r="IYF421" s="80"/>
      <c r="IYG421" s="80"/>
      <c r="IYH421" s="80"/>
      <c r="IYI421" s="80"/>
      <c r="IYJ421" s="80"/>
      <c r="IYK421" s="80"/>
      <c r="IYL421" s="80"/>
      <c r="IYM421" s="80"/>
      <c r="IYN421" s="80"/>
      <c r="IYO421" s="80"/>
      <c r="IYP421" s="80"/>
      <c r="IYQ421" s="80"/>
      <c r="IYR421" s="80"/>
      <c r="IYS421" s="80"/>
      <c r="IYT421" s="80"/>
      <c r="IYU421" s="80"/>
      <c r="IYV421" s="80"/>
      <c r="IYW421" s="80"/>
      <c r="IYX421" s="80"/>
      <c r="IYY421" s="80"/>
      <c r="IYZ421" s="80"/>
      <c r="IZA421" s="80"/>
      <c r="IZB421" s="80"/>
      <c r="IZC421" s="80"/>
      <c r="IZD421" s="80"/>
      <c r="IZE421" s="80"/>
      <c r="IZF421" s="80"/>
      <c r="IZG421" s="80"/>
      <c r="IZH421" s="80"/>
      <c r="IZI421" s="80"/>
      <c r="IZJ421" s="80"/>
      <c r="IZK421" s="80"/>
      <c r="IZL421" s="80"/>
      <c r="IZM421" s="80"/>
      <c r="IZN421" s="80"/>
      <c r="IZO421" s="80"/>
      <c r="IZP421" s="80"/>
      <c r="IZQ421" s="80"/>
      <c r="IZR421" s="80"/>
      <c r="IZS421" s="80"/>
      <c r="IZT421" s="80"/>
      <c r="IZU421" s="80"/>
      <c r="IZV421" s="80"/>
      <c r="IZW421" s="80"/>
      <c r="IZX421" s="80"/>
      <c r="IZY421" s="80"/>
      <c r="IZZ421" s="80"/>
      <c r="JAA421" s="80"/>
      <c r="JAB421" s="80"/>
      <c r="JAC421" s="80"/>
      <c r="JAD421" s="80"/>
      <c r="JAE421" s="80"/>
      <c r="JAF421" s="80"/>
      <c r="JAG421" s="80"/>
      <c r="JAH421" s="80"/>
      <c r="JAI421" s="80"/>
      <c r="JAJ421" s="80"/>
      <c r="JAK421" s="80"/>
      <c r="JAL421" s="80"/>
      <c r="JAM421" s="80"/>
      <c r="JAN421" s="80"/>
      <c r="JAO421" s="80"/>
      <c r="JAP421" s="80"/>
      <c r="JAQ421" s="80"/>
      <c r="JAR421" s="80"/>
      <c r="JAS421" s="80"/>
      <c r="JAT421" s="80"/>
      <c r="JAU421" s="80"/>
      <c r="JAV421" s="80"/>
      <c r="JAW421" s="80"/>
      <c r="JAX421" s="80"/>
      <c r="JAY421" s="80"/>
      <c r="JAZ421" s="80"/>
      <c r="JBA421" s="80"/>
      <c r="JBB421" s="80"/>
      <c r="JBC421" s="80"/>
      <c r="JBD421" s="80"/>
      <c r="JBE421" s="80"/>
      <c r="JBF421" s="80"/>
      <c r="JBG421" s="80"/>
      <c r="JBH421" s="80"/>
      <c r="JBI421" s="80"/>
      <c r="JBJ421" s="80"/>
      <c r="JBK421" s="80"/>
      <c r="JBL421" s="80"/>
      <c r="JBM421" s="80"/>
      <c r="JBN421" s="80"/>
      <c r="JBO421" s="80"/>
      <c r="JBP421" s="80"/>
      <c r="JBQ421" s="80"/>
      <c r="JBR421" s="80"/>
      <c r="JBS421" s="80"/>
      <c r="JBT421" s="80"/>
      <c r="JBU421" s="80"/>
      <c r="JBV421" s="80"/>
      <c r="JBW421" s="80"/>
      <c r="JBX421" s="80"/>
      <c r="JBY421" s="80"/>
      <c r="JBZ421" s="80"/>
      <c r="JCA421" s="80"/>
      <c r="JCB421" s="80"/>
      <c r="JCC421" s="80"/>
      <c r="JCD421" s="80"/>
      <c r="JCE421" s="80"/>
      <c r="JCF421" s="80"/>
      <c r="JCG421" s="80"/>
      <c r="JCH421" s="80"/>
      <c r="JCI421" s="80"/>
      <c r="JCJ421" s="80"/>
      <c r="JCK421" s="80"/>
      <c r="JCL421" s="80"/>
      <c r="JCM421" s="80"/>
      <c r="JCN421" s="80"/>
      <c r="JCO421" s="80"/>
      <c r="JCP421" s="80"/>
      <c r="JCQ421" s="80"/>
      <c r="JCR421" s="80"/>
      <c r="JCS421" s="80"/>
      <c r="JCT421" s="80"/>
      <c r="JCU421" s="80"/>
      <c r="JCV421" s="80"/>
      <c r="JCW421" s="80"/>
      <c r="JCX421" s="80"/>
      <c r="JCY421" s="80"/>
      <c r="JCZ421" s="80"/>
      <c r="JDA421" s="80"/>
      <c r="JDB421" s="80"/>
      <c r="JDC421" s="80"/>
      <c r="JDD421" s="80"/>
      <c r="JDE421" s="80"/>
      <c r="JDF421" s="80"/>
      <c r="JDG421" s="80"/>
      <c r="JDH421" s="80"/>
      <c r="JDI421" s="80"/>
      <c r="JDJ421" s="80"/>
      <c r="JDK421" s="80"/>
      <c r="JDL421" s="80"/>
      <c r="JDM421" s="80"/>
      <c r="JDN421" s="80"/>
      <c r="JDO421" s="80"/>
      <c r="JDP421" s="80"/>
      <c r="JDQ421" s="80"/>
      <c r="JDR421" s="80"/>
      <c r="JDS421" s="80"/>
      <c r="JDT421" s="80"/>
      <c r="JDU421" s="80"/>
      <c r="JDV421" s="80"/>
      <c r="JDW421" s="80"/>
      <c r="JDX421" s="80"/>
      <c r="JDY421" s="80"/>
      <c r="JDZ421" s="80"/>
      <c r="JEA421" s="80"/>
      <c r="JEB421" s="80"/>
      <c r="JEC421" s="80"/>
      <c r="JED421" s="80"/>
      <c r="JEE421" s="80"/>
      <c r="JEF421" s="80"/>
      <c r="JEG421" s="80"/>
      <c r="JEH421" s="80"/>
      <c r="JEI421" s="80"/>
      <c r="JEJ421" s="80"/>
      <c r="JEK421" s="80"/>
      <c r="JEL421" s="80"/>
      <c r="JEM421" s="80"/>
      <c r="JEN421" s="80"/>
      <c r="JEO421" s="80"/>
      <c r="JEP421" s="80"/>
      <c r="JEQ421" s="80"/>
      <c r="JER421" s="80"/>
      <c r="JES421" s="80"/>
      <c r="JET421" s="80"/>
      <c r="JEU421" s="80"/>
      <c r="JEV421" s="80"/>
      <c r="JEW421" s="80"/>
      <c r="JEX421" s="80"/>
      <c r="JEY421" s="80"/>
      <c r="JEZ421" s="80"/>
      <c r="JFA421" s="80"/>
      <c r="JFB421" s="80"/>
      <c r="JFC421" s="80"/>
      <c r="JFD421" s="80"/>
      <c r="JFE421" s="80"/>
      <c r="JFF421" s="80"/>
      <c r="JFG421" s="80"/>
      <c r="JFH421" s="80"/>
      <c r="JFI421" s="80"/>
      <c r="JFJ421" s="80"/>
      <c r="JFK421" s="80"/>
      <c r="JFL421" s="80"/>
      <c r="JFM421" s="80"/>
      <c r="JFN421" s="80"/>
      <c r="JFO421" s="80"/>
      <c r="JFP421" s="80"/>
      <c r="JFQ421" s="80"/>
      <c r="JFR421" s="80"/>
      <c r="JFS421" s="80"/>
      <c r="JFT421" s="80"/>
      <c r="JFU421" s="80"/>
      <c r="JFV421" s="80"/>
      <c r="JFW421" s="80"/>
      <c r="JFX421" s="80"/>
      <c r="JFY421" s="80"/>
      <c r="JFZ421" s="80"/>
      <c r="JGA421" s="80"/>
      <c r="JGB421" s="80"/>
      <c r="JGC421" s="80"/>
      <c r="JGD421" s="80"/>
      <c r="JGE421" s="80"/>
      <c r="JGF421" s="80"/>
      <c r="JGG421" s="80"/>
      <c r="JGH421" s="80"/>
      <c r="JGI421" s="80"/>
      <c r="JGJ421" s="80"/>
      <c r="JGK421" s="80"/>
      <c r="JGL421" s="80"/>
      <c r="JGM421" s="80"/>
      <c r="JGN421" s="80"/>
      <c r="JGO421" s="80"/>
      <c r="JGP421" s="80"/>
      <c r="JGQ421" s="80"/>
      <c r="JGR421" s="80"/>
      <c r="JGS421" s="80"/>
      <c r="JGT421" s="80"/>
      <c r="JGU421" s="80"/>
      <c r="JGV421" s="80"/>
      <c r="JGW421" s="80"/>
      <c r="JGX421" s="80"/>
      <c r="JGY421" s="80"/>
      <c r="JGZ421" s="80"/>
      <c r="JHA421" s="80"/>
      <c r="JHB421" s="80"/>
      <c r="JHC421" s="80"/>
      <c r="JHD421" s="80"/>
      <c r="JHE421" s="80"/>
      <c r="JHF421" s="80"/>
      <c r="JHG421" s="80"/>
      <c r="JHH421" s="80"/>
      <c r="JHI421" s="80"/>
      <c r="JHJ421" s="80"/>
      <c r="JHK421" s="80"/>
      <c r="JHL421" s="80"/>
      <c r="JHM421" s="80"/>
      <c r="JHN421" s="80"/>
      <c r="JHO421" s="80"/>
      <c r="JHP421" s="80"/>
      <c r="JHQ421" s="80"/>
      <c r="JHR421" s="80"/>
      <c r="JHS421" s="80"/>
      <c r="JHT421" s="80"/>
      <c r="JHU421" s="80"/>
      <c r="JHV421" s="80"/>
      <c r="JHW421" s="80"/>
      <c r="JHX421" s="80"/>
      <c r="JHY421" s="80"/>
      <c r="JHZ421" s="80"/>
      <c r="JIA421" s="80"/>
      <c r="JIB421" s="80"/>
      <c r="JIC421" s="80"/>
      <c r="JID421" s="80"/>
      <c r="JIE421" s="80"/>
      <c r="JIF421" s="80"/>
      <c r="JIG421" s="80"/>
      <c r="JIH421" s="80"/>
      <c r="JII421" s="80"/>
      <c r="JIJ421" s="80"/>
      <c r="JIK421" s="80"/>
      <c r="JIL421" s="80"/>
      <c r="JIM421" s="80"/>
      <c r="JIN421" s="80"/>
      <c r="JIO421" s="80"/>
      <c r="JIP421" s="80"/>
      <c r="JIQ421" s="80"/>
      <c r="JIR421" s="80"/>
      <c r="JIS421" s="80"/>
      <c r="JIT421" s="80"/>
      <c r="JIU421" s="80"/>
      <c r="JIV421" s="80"/>
      <c r="JIW421" s="80"/>
      <c r="JIX421" s="80"/>
      <c r="JIY421" s="80"/>
      <c r="JIZ421" s="80"/>
      <c r="JJA421" s="80"/>
      <c r="JJB421" s="80"/>
      <c r="JJC421" s="80"/>
      <c r="JJD421" s="80"/>
      <c r="JJE421" s="80"/>
      <c r="JJF421" s="80"/>
      <c r="JJG421" s="80"/>
      <c r="JJH421" s="80"/>
      <c r="JJI421" s="80"/>
      <c r="JJJ421" s="80"/>
      <c r="JJK421" s="80"/>
      <c r="JJL421" s="80"/>
      <c r="JJM421" s="80"/>
      <c r="JJN421" s="80"/>
      <c r="JJO421" s="80"/>
      <c r="JJP421" s="80"/>
      <c r="JJQ421" s="80"/>
      <c r="JJR421" s="80"/>
      <c r="JJS421" s="80"/>
      <c r="JJT421" s="80"/>
      <c r="JJU421" s="80"/>
      <c r="JJV421" s="80"/>
      <c r="JJW421" s="80"/>
      <c r="JJX421" s="80"/>
      <c r="JJY421" s="80"/>
      <c r="JJZ421" s="80"/>
      <c r="JKA421" s="80"/>
      <c r="JKB421" s="80"/>
      <c r="JKC421" s="80"/>
      <c r="JKD421" s="80"/>
      <c r="JKE421" s="80"/>
      <c r="JKF421" s="80"/>
      <c r="JKG421" s="80"/>
      <c r="JKH421" s="80"/>
      <c r="JKI421" s="80"/>
      <c r="JKJ421" s="80"/>
      <c r="JKK421" s="80"/>
      <c r="JKL421" s="80"/>
      <c r="JKM421" s="80"/>
      <c r="JKN421" s="80"/>
      <c r="JKO421" s="80"/>
      <c r="JKP421" s="80"/>
      <c r="JKQ421" s="80"/>
      <c r="JKR421" s="80"/>
      <c r="JKS421" s="80"/>
      <c r="JKT421" s="80"/>
      <c r="JKU421" s="80"/>
      <c r="JKV421" s="80"/>
      <c r="JKW421" s="80"/>
      <c r="JKX421" s="80"/>
      <c r="JKY421" s="80"/>
      <c r="JKZ421" s="80"/>
      <c r="JLA421" s="80"/>
      <c r="JLB421" s="80"/>
      <c r="JLC421" s="80"/>
      <c r="JLD421" s="80"/>
      <c r="JLE421" s="80"/>
      <c r="JLF421" s="80"/>
      <c r="JLG421" s="80"/>
      <c r="JLH421" s="80"/>
      <c r="JLI421" s="80"/>
      <c r="JLJ421" s="80"/>
      <c r="JLK421" s="80"/>
      <c r="JLL421" s="80"/>
      <c r="JLM421" s="80"/>
      <c r="JLN421" s="80"/>
      <c r="JLO421" s="80"/>
      <c r="JLP421" s="80"/>
      <c r="JLQ421" s="80"/>
      <c r="JLR421" s="80"/>
      <c r="JLS421" s="80"/>
      <c r="JLT421" s="80"/>
      <c r="JLU421" s="80"/>
      <c r="JLV421" s="80"/>
      <c r="JLW421" s="80"/>
      <c r="JLX421" s="80"/>
      <c r="JLY421" s="80"/>
      <c r="JLZ421" s="80"/>
      <c r="JMA421" s="80"/>
      <c r="JMB421" s="80"/>
      <c r="JMC421" s="80"/>
      <c r="JMD421" s="80"/>
      <c r="JME421" s="80"/>
      <c r="JMF421" s="80"/>
      <c r="JMG421" s="80"/>
      <c r="JMH421" s="80"/>
      <c r="JMI421" s="80"/>
      <c r="JMJ421" s="80"/>
      <c r="JMK421" s="80"/>
      <c r="JML421" s="80"/>
      <c r="JMM421" s="80"/>
      <c r="JMN421" s="80"/>
      <c r="JMO421" s="80"/>
      <c r="JMP421" s="80"/>
      <c r="JMQ421" s="80"/>
      <c r="JMR421" s="80"/>
      <c r="JMS421" s="80"/>
      <c r="JMT421" s="80"/>
      <c r="JMU421" s="80"/>
      <c r="JMV421" s="80"/>
      <c r="JMW421" s="80"/>
      <c r="JMX421" s="80"/>
      <c r="JMY421" s="80"/>
      <c r="JMZ421" s="80"/>
      <c r="JNA421" s="80"/>
      <c r="JNB421" s="80"/>
      <c r="JNC421" s="80"/>
      <c r="JND421" s="80"/>
      <c r="JNE421" s="80"/>
      <c r="JNF421" s="80"/>
      <c r="JNG421" s="80"/>
      <c r="JNH421" s="80"/>
      <c r="JNI421" s="80"/>
      <c r="JNJ421" s="80"/>
      <c r="JNK421" s="80"/>
      <c r="JNL421" s="80"/>
      <c r="JNM421" s="80"/>
      <c r="JNN421" s="80"/>
      <c r="JNO421" s="80"/>
      <c r="JNP421" s="80"/>
      <c r="JNQ421" s="80"/>
      <c r="JNR421" s="80"/>
      <c r="JNS421" s="80"/>
      <c r="JNT421" s="80"/>
      <c r="JNU421" s="80"/>
      <c r="JNV421" s="80"/>
      <c r="JNW421" s="80"/>
      <c r="JNX421" s="80"/>
      <c r="JNY421" s="80"/>
      <c r="JNZ421" s="80"/>
      <c r="JOA421" s="80"/>
      <c r="JOB421" s="80"/>
      <c r="JOC421" s="80"/>
      <c r="JOD421" s="80"/>
      <c r="JOE421" s="80"/>
      <c r="JOF421" s="80"/>
      <c r="JOG421" s="80"/>
      <c r="JOH421" s="80"/>
      <c r="JOI421" s="80"/>
      <c r="JOJ421" s="80"/>
      <c r="JOK421" s="80"/>
      <c r="JOL421" s="80"/>
      <c r="JOM421" s="80"/>
      <c r="JON421" s="80"/>
      <c r="JOO421" s="80"/>
      <c r="JOP421" s="80"/>
      <c r="JOQ421" s="80"/>
      <c r="JOR421" s="80"/>
      <c r="JOS421" s="80"/>
      <c r="JOT421" s="80"/>
      <c r="JOU421" s="80"/>
      <c r="JOV421" s="80"/>
      <c r="JOW421" s="80"/>
      <c r="JOX421" s="80"/>
      <c r="JOY421" s="80"/>
      <c r="JOZ421" s="80"/>
      <c r="JPA421" s="80"/>
      <c r="JPB421" s="80"/>
      <c r="JPC421" s="80"/>
      <c r="JPD421" s="80"/>
      <c r="JPE421" s="80"/>
      <c r="JPF421" s="80"/>
      <c r="JPG421" s="80"/>
      <c r="JPH421" s="80"/>
      <c r="JPI421" s="80"/>
      <c r="JPJ421" s="80"/>
      <c r="JPK421" s="80"/>
      <c r="JPL421" s="80"/>
      <c r="JPM421" s="80"/>
      <c r="JPN421" s="80"/>
      <c r="JPO421" s="80"/>
      <c r="JPP421" s="80"/>
      <c r="JPQ421" s="80"/>
      <c r="JPR421" s="80"/>
      <c r="JPS421" s="80"/>
      <c r="JPT421" s="80"/>
      <c r="JPU421" s="80"/>
      <c r="JPV421" s="80"/>
      <c r="JPW421" s="80"/>
      <c r="JPX421" s="80"/>
      <c r="JPY421" s="80"/>
      <c r="JPZ421" s="80"/>
      <c r="JQA421" s="80"/>
      <c r="JQB421" s="80"/>
      <c r="JQC421" s="80"/>
      <c r="JQD421" s="80"/>
      <c r="JQE421" s="80"/>
      <c r="JQF421" s="80"/>
      <c r="JQG421" s="80"/>
      <c r="JQH421" s="80"/>
      <c r="JQI421" s="80"/>
      <c r="JQJ421" s="80"/>
      <c r="JQK421" s="80"/>
      <c r="JQL421" s="80"/>
      <c r="JQM421" s="80"/>
      <c r="JQN421" s="80"/>
      <c r="JQO421" s="80"/>
      <c r="JQP421" s="80"/>
      <c r="JQQ421" s="80"/>
      <c r="JQR421" s="80"/>
      <c r="JQS421" s="80"/>
      <c r="JQT421" s="80"/>
      <c r="JQU421" s="80"/>
      <c r="JQV421" s="80"/>
      <c r="JQW421" s="80"/>
      <c r="JQX421" s="80"/>
      <c r="JQY421" s="80"/>
      <c r="JQZ421" s="80"/>
      <c r="JRA421" s="80"/>
      <c r="JRB421" s="80"/>
      <c r="JRC421" s="80"/>
      <c r="JRD421" s="80"/>
      <c r="JRE421" s="80"/>
      <c r="JRF421" s="80"/>
      <c r="JRG421" s="80"/>
      <c r="JRH421" s="80"/>
      <c r="JRI421" s="80"/>
      <c r="JRJ421" s="80"/>
      <c r="JRK421" s="80"/>
      <c r="JRL421" s="80"/>
      <c r="JRM421" s="80"/>
      <c r="JRN421" s="80"/>
      <c r="JRO421" s="80"/>
      <c r="JRP421" s="80"/>
      <c r="JRQ421" s="80"/>
      <c r="JRR421" s="80"/>
      <c r="JRS421" s="80"/>
      <c r="JRT421" s="80"/>
      <c r="JRU421" s="80"/>
      <c r="JRV421" s="80"/>
      <c r="JRW421" s="80"/>
      <c r="JRX421" s="80"/>
      <c r="JRY421" s="80"/>
      <c r="JRZ421" s="80"/>
      <c r="JSA421" s="80"/>
      <c r="JSB421" s="80"/>
      <c r="JSC421" s="80"/>
      <c r="JSD421" s="80"/>
      <c r="JSE421" s="80"/>
      <c r="JSF421" s="80"/>
      <c r="JSG421" s="80"/>
      <c r="JSH421" s="80"/>
      <c r="JSI421" s="80"/>
      <c r="JSJ421" s="80"/>
      <c r="JSK421" s="80"/>
      <c r="JSL421" s="80"/>
      <c r="JSM421" s="80"/>
      <c r="JSN421" s="80"/>
      <c r="JSO421" s="80"/>
      <c r="JSP421" s="80"/>
      <c r="JSQ421" s="80"/>
      <c r="JSR421" s="80"/>
      <c r="JSS421" s="80"/>
      <c r="JST421" s="80"/>
      <c r="JSU421" s="80"/>
      <c r="JSV421" s="80"/>
      <c r="JSW421" s="80"/>
      <c r="JSX421" s="80"/>
      <c r="JSY421" s="80"/>
      <c r="JSZ421" s="80"/>
      <c r="JTA421" s="80"/>
      <c r="JTB421" s="80"/>
      <c r="JTC421" s="80"/>
      <c r="JTD421" s="80"/>
      <c r="JTE421" s="80"/>
      <c r="JTF421" s="80"/>
      <c r="JTG421" s="80"/>
      <c r="JTH421" s="80"/>
      <c r="JTI421" s="80"/>
      <c r="JTJ421" s="80"/>
      <c r="JTK421" s="80"/>
      <c r="JTL421" s="80"/>
      <c r="JTM421" s="80"/>
      <c r="JTN421" s="80"/>
      <c r="JTO421" s="80"/>
      <c r="JTP421" s="80"/>
      <c r="JTQ421" s="80"/>
      <c r="JTR421" s="80"/>
      <c r="JTS421" s="80"/>
      <c r="JTT421" s="80"/>
      <c r="JTU421" s="80"/>
      <c r="JTV421" s="80"/>
      <c r="JTW421" s="80"/>
      <c r="JTX421" s="80"/>
      <c r="JTY421" s="80"/>
      <c r="JTZ421" s="80"/>
      <c r="JUA421" s="80"/>
      <c r="JUB421" s="80"/>
      <c r="JUC421" s="80"/>
      <c r="JUD421" s="80"/>
      <c r="JUE421" s="80"/>
      <c r="JUF421" s="80"/>
      <c r="JUG421" s="80"/>
      <c r="JUH421" s="80"/>
      <c r="JUI421" s="80"/>
      <c r="JUJ421" s="80"/>
      <c r="JUK421" s="80"/>
      <c r="JUL421" s="80"/>
      <c r="JUM421" s="80"/>
      <c r="JUN421" s="80"/>
      <c r="JUO421" s="80"/>
      <c r="JUP421" s="80"/>
      <c r="JUQ421" s="80"/>
      <c r="JUR421" s="80"/>
      <c r="JUS421" s="80"/>
      <c r="JUT421" s="80"/>
      <c r="JUU421" s="80"/>
      <c r="JUV421" s="80"/>
      <c r="JUW421" s="80"/>
      <c r="JUX421" s="80"/>
      <c r="JUY421" s="80"/>
      <c r="JUZ421" s="80"/>
      <c r="JVA421" s="80"/>
      <c r="JVB421" s="80"/>
      <c r="JVC421" s="80"/>
      <c r="JVD421" s="80"/>
      <c r="JVE421" s="80"/>
      <c r="JVF421" s="80"/>
      <c r="JVG421" s="80"/>
      <c r="JVH421" s="80"/>
      <c r="JVI421" s="80"/>
      <c r="JVJ421" s="80"/>
      <c r="JVK421" s="80"/>
      <c r="JVL421" s="80"/>
      <c r="JVM421" s="80"/>
      <c r="JVN421" s="80"/>
      <c r="JVO421" s="80"/>
      <c r="JVP421" s="80"/>
      <c r="JVQ421" s="80"/>
      <c r="JVR421" s="80"/>
      <c r="JVS421" s="80"/>
      <c r="JVT421" s="80"/>
      <c r="JVU421" s="80"/>
      <c r="JVV421" s="80"/>
      <c r="JVW421" s="80"/>
      <c r="JVX421" s="80"/>
      <c r="JVY421" s="80"/>
      <c r="JVZ421" s="80"/>
      <c r="JWA421" s="80"/>
      <c r="JWB421" s="80"/>
      <c r="JWC421" s="80"/>
      <c r="JWD421" s="80"/>
      <c r="JWE421" s="80"/>
      <c r="JWF421" s="80"/>
      <c r="JWG421" s="80"/>
      <c r="JWH421" s="80"/>
      <c r="JWI421" s="80"/>
      <c r="JWJ421" s="80"/>
      <c r="JWK421" s="80"/>
      <c r="JWL421" s="80"/>
      <c r="JWM421" s="80"/>
      <c r="JWN421" s="80"/>
      <c r="JWO421" s="80"/>
      <c r="JWP421" s="80"/>
      <c r="JWQ421" s="80"/>
      <c r="JWR421" s="80"/>
      <c r="JWS421" s="80"/>
      <c r="JWT421" s="80"/>
      <c r="JWU421" s="80"/>
      <c r="JWV421" s="80"/>
      <c r="JWW421" s="80"/>
      <c r="JWX421" s="80"/>
      <c r="JWY421" s="80"/>
      <c r="JWZ421" s="80"/>
      <c r="JXA421" s="80"/>
      <c r="JXB421" s="80"/>
      <c r="JXC421" s="80"/>
      <c r="JXD421" s="80"/>
      <c r="JXE421" s="80"/>
      <c r="JXF421" s="80"/>
      <c r="JXG421" s="80"/>
      <c r="JXH421" s="80"/>
      <c r="JXI421" s="80"/>
      <c r="JXJ421" s="80"/>
      <c r="JXK421" s="80"/>
      <c r="JXL421" s="80"/>
      <c r="JXM421" s="80"/>
      <c r="JXN421" s="80"/>
      <c r="JXO421" s="80"/>
      <c r="JXP421" s="80"/>
      <c r="JXQ421" s="80"/>
      <c r="JXR421" s="80"/>
      <c r="JXS421" s="80"/>
      <c r="JXT421" s="80"/>
      <c r="JXU421" s="80"/>
      <c r="JXV421" s="80"/>
      <c r="JXW421" s="80"/>
      <c r="JXX421" s="80"/>
      <c r="JXY421" s="80"/>
      <c r="JXZ421" s="80"/>
      <c r="JYA421" s="80"/>
      <c r="JYB421" s="80"/>
      <c r="JYC421" s="80"/>
      <c r="JYD421" s="80"/>
      <c r="JYE421" s="80"/>
      <c r="JYF421" s="80"/>
      <c r="JYG421" s="80"/>
      <c r="JYH421" s="80"/>
      <c r="JYI421" s="80"/>
      <c r="JYJ421" s="80"/>
      <c r="JYK421" s="80"/>
      <c r="JYL421" s="80"/>
      <c r="JYM421" s="80"/>
      <c r="JYN421" s="80"/>
      <c r="JYO421" s="80"/>
      <c r="JYP421" s="80"/>
      <c r="JYQ421" s="80"/>
      <c r="JYR421" s="80"/>
      <c r="JYS421" s="80"/>
      <c r="JYT421" s="80"/>
      <c r="JYU421" s="80"/>
      <c r="JYV421" s="80"/>
      <c r="JYW421" s="80"/>
      <c r="JYX421" s="80"/>
      <c r="JYY421" s="80"/>
      <c r="JYZ421" s="80"/>
      <c r="JZA421" s="80"/>
      <c r="JZB421" s="80"/>
      <c r="JZC421" s="80"/>
      <c r="JZD421" s="80"/>
      <c r="JZE421" s="80"/>
      <c r="JZF421" s="80"/>
      <c r="JZG421" s="80"/>
      <c r="JZH421" s="80"/>
      <c r="JZI421" s="80"/>
      <c r="JZJ421" s="80"/>
      <c r="JZK421" s="80"/>
      <c r="JZL421" s="80"/>
      <c r="JZM421" s="80"/>
      <c r="JZN421" s="80"/>
      <c r="JZO421" s="80"/>
      <c r="JZP421" s="80"/>
      <c r="JZQ421" s="80"/>
      <c r="JZR421" s="80"/>
      <c r="JZS421" s="80"/>
      <c r="JZT421" s="80"/>
      <c r="JZU421" s="80"/>
      <c r="JZV421" s="80"/>
      <c r="JZW421" s="80"/>
      <c r="JZX421" s="80"/>
      <c r="JZY421" s="80"/>
      <c r="JZZ421" s="80"/>
      <c r="KAA421" s="80"/>
      <c r="KAB421" s="80"/>
      <c r="KAC421" s="80"/>
      <c r="KAD421" s="80"/>
      <c r="KAE421" s="80"/>
      <c r="KAF421" s="80"/>
      <c r="KAG421" s="80"/>
      <c r="KAH421" s="80"/>
      <c r="KAI421" s="80"/>
      <c r="KAJ421" s="80"/>
      <c r="KAK421" s="80"/>
      <c r="KAL421" s="80"/>
      <c r="KAM421" s="80"/>
      <c r="KAN421" s="80"/>
      <c r="KAO421" s="80"/>
      <c r="KAP421" s="80"/>
      <c r="KAQ421" s="80"/>
      <c r="KAR421" s="80"/>
      <c r="KAS421" s="80"/>
      <c r="KAT421" s="80"/>
      <c r="KAU421" s="80"/>
      <c r="KAV421" s="80"/>
      <c r="KAW421" s="80"/>
      <c r="KAX421" s="80"/>
      <c r="KAY421" s="80"/>
      <c r="KAZ421" s="80"/>
      <c r="KBA421" s="80"/>
      <c r="KBB421" s="80"/>
      <c r="KBC421" s="80"/>
      <c r="KBD421" s="80"/>
      <c r="KBE421" s="80"/>
      <c r="KBF421" s="80"/>
      <c r="KBG421" s="80"/>
      <c r="KBH421" s="80"/>
      <c r="KBI421" s="80"/>
      <c r="KBJ421" s="80"/>
      <c r="KBK421" s="80"/>
      <c r="KBL421" s="80"/>
      <c r="KBM421" s="80"/>
      <c r="KBN421" s="80"/>
      <c r="KBO421" s="80"/>
      <c r="KBP421" s="80"/>
      <c r="KBQ421" s="80"/>
      <c r="KBR421" s="80"/>
      <c r="KBS421" s="80"/>
      <c r="KBT421" s="80"/>
      <c r="KBU421" s="80"/>
      <c r="KBV421" s="80"/>
      <c r="KBW421" s="80"/>
      <c r="KBX421" s="80"/>
      <c r="KBY421" s="80"/>
      <c r="KBZ421" s="80"/>
      <c r="KCA421" s="80"/>
      <c r="KCB421" s="80"/>
      <c r="KCC421" s="80"/>
      <c r="KCD421" s="80"/>
      <c r="KCE421" s="80"/>
      <c r="KCF421" s="80"/>
      <c r="KCG421" s="80"/>
      <c r="KCH421" s="80"/>
      <c r="KCI421" s="80"/>
      <c r="KCJ421" s="80"/>
      <c r="KCK421" s="80"/>
      <c r="KCL421" s="80"/>
      <c r="KCM421" s="80"/>
      <c r="KCN421" s="80"/>
      <c r="KCO421" s="80"/>
      <c r="KCP421" s="80"/>
      <c r="KCQ421" s="80"/>
      <c r="KCR421" s="80"/>
      <c r="KCS421" s="80"/>
      <c r="KCT421" s="80"/>
      <c r="KCU421" s="80"/>
      <c r="KCV421" s="80"/>
      <c r="KCW421" s="80"/>
      <c r="KCX421" s="80"/>
      <c r="KCY421" s="80"/>
      <c r="KCZ421" s="80"/>
      <c r="KDA421" s="80"/>
      <c r="KDB421" s="80"/>
      <c r="KDC421" s="80"/>
      <c r="KDD421" s="80"/>
      <c r="KDE421" s="80"/>
      <c r="KDF421" s="80"/>
      <c r="KDG421" s="80"/>
      <c r="KDH421" s="80"/>
      <c r="KDI421" s="80"/>
      <c r="KDJ421" s="80"/>
      <c r="KDK421" s="80"/>
      <c r="KDL421" s="80"/>
      <c r="KDM421" s="80"/>
      <c r="KDN421" s="80"/>
      <c r="KDO421" s="80"/>
      <c r="KDP421" s="80"/>
      <c r="KDQ421" s="80"/>
      <c r="KDR421" s="80"/>
      <c r="KDS421" s="80"/>
      <c r="KDT421" s="80"/>
      <c r="KDU421" s="80"/>
      <c r="KDV421" s="80"/>
      <c r="KDW421" s="80"/>
      <c r="KDX421" s="80"/>
      <c r="KDY421" s="80"/>
      <c r="KDZ421" s="80"/>
      <c r="KEA421" s="80"/>
      <c r="KEB421" s="80"/>
      <c r="KEC421" s="80"/>
      <c r="KED421" s="80"/>
      <c r="KEE421" s="80"/>
      <c r="KEF421" s="80"/>
      <c r="KEG421" s="80"/>
      <c r="KEH421" s="80"/>
      <c r="KEI421" s="80"/>
      <c r="KEJ421" s="80"/>
      <c r="KEK421" s="80"/>
      <c r="KEL421" s="80"/>
      <c r="KEM421" s="80"/>
      <c r="KEN421" s="80"/>
      <c r="KEO421" s="80"/>
      <c r="KEP421" s="80"/>
      <c r="KEQ421" s="80"/>
      <c r="KER421" s="80"/>
      <c r="KES421" s="80"/>
      <c r="KET421" s="80"/>
      <c r="KEU421" s="80"/>
      <c r="KEV421" s="80"/>
      <c r="KEW421" s="80"/>
      <c r="KEX421" s="80"/>
      <c r="KEY421" s="80"/>
      <c r="KEZ421" s="80"/>
      <c r="KFA421" s="80"/>
      <c r="KFB421" s="80"/>
      <c r="KFC421" s="80"/>
      <c r="KFD421" s="80"/>
      <c r="KFE421" s="80"/>
      <c r="KFF421" s="80"/>
      <c r="KFG421" s="80"/>
      <c r="KFH421" s="80"/>
      <c r="KFI421" s="80"/>
      <c r="KFJ421" s="80"/>
      <c r="KFK421" s="80"/>
      <c r="KFL421" s="80"/>
      <c r="KFM421" s="80"/>
      <c r="KFN421" s="80"/>
      <c r="KFO421" s="80"/>
      <c r="KFP421" s="80"/>
      <c r="KFQ421" s="80"/>
      <c r="KFR421" s="80"/>
      <c r="KFS421" s="80"/>
      <c r="KFT421" s="80"/>
      <c r="KFU421" s="80"/>
      <c r="KFV421" s="80"/>
      <c r="KFW421" s="80"/>
      <c r="KFX421" s="80"/>
      <c r="KFY421" s="80"/>
      <c r="KFZ421" s="80"/>
      <c r="KGA421" s="80"/>
      <c r="KGB421" s="80"/>
      <c r="KGC421" s="80"/>
      <c r="KGD421" s="80"/>
      <c r="KGE421" s="80"/>
      <c r="KGF421" s="80"/>
      <c r="KGG421" s="80"/>
      <c r="KGH421" s="80"/>
      <c r="KGI421" s="80"/>
      <c r="KGJ421" s="80"/>
      <c r="KGK421" s="80"/>
      <c r="KGL421" s="80"/>
      <c r="KGM421" s="80"/>
      <c r="KGN421" s="80"/>
      <c r="KGO421" s="80"/>
      <c r="KGP421" s="80"/>
      <c r="KGQ421" s="80"/>
      <c r="KGR421" s="80"/>
      <c r="KGS421" s="80"/>
      <c r="KGT421" s="80"/>
      <c r="KGU421" s="80"/>
      <c r="KGV421" s="80"/>
      <c r="KGW421" s="80"/>
      <c r="KGX421" s="80"/>
      <c r="KGY421" s="80"/>
      <c r="KGZ421" s="80"/>
      <c r="KHA421" s="80"/>
      <c r="KHB421" s="80"/>
      <c r="KHC421" s="80"/>
      <c r="KHD421" s="80"/>
      <c r="KHE421" s="80"/>
      <c r="KHF421" s="80"/>
      <c r="KHG421" s="80"/>
      <c r="KHH421" s="80"/>
      <c r="KHI421" s="80"/>
      <c r="KHJ421" s="80"/>
      <c r="KHK421" s="80"/>
      <c r="KHL421" s="80"/>
      <c r="KHM421" s="80"/>
      <c r="KHN421" s="80"/>
      <c r="KHO421" s="80"/>
      <c r="KHP421" s="80"/>
      <c r="KHQ421" s="80"/>
      <c r="KHR421" s="80"/>
      <c r="KHS421" s="80"/>
      <c r="KHT421" s="80"/>
      <c r="KHU421" s="80"/>
      <c r="KHV421" s="80"/>
      <c r="KHW421" s="80"/>
      <c r="KHX421" s="80"/>
      <c r="KHY421" s="80"/>
      <c r="KHZ421" s="80"/>
      <c r="KIA421" s="80"/>
      <c r="KIB421" s="80"/>
      <c r="KIC421" s="80"/>
      <c r="KID421" s="80"/>
      <c r="KIE421" s="80"/>
      <c r="KIF421" s="80"/>
      <c r="KIG421" s="80"/>
      <c r="KIH421" s="80"/>
      <c r="KII421" s="80"/>
      <c r="KIJ421" s="80"/>
      <c r="KIK421" s="80"/>
      <c r="KIL421" s="80"/>
      <c r="KIM421" s="80"/>
      <c r="KIN421" s="80"/>
      <c r="KIO421" s="80"/>
      <c r="KIP421" s="80"/>
      <c r="KIQ421" s="80"/>
      <c r="KIR421" s="80"/>
      <c r="KIS421" s="80"/>
      <c r="KIT421" s="80"/>
      <c r="KIU421" s="80"/>
      <c r="KIV421" s="80"/>
      <c r="KIW421" s="80"/>
      <c r="KIX421" s="80"/>
      <c r="KIY421" s="80"/>
      <c r="KIZ421" s="80"/>
      <c r="KJA421" s="80"/>
      <c r="KJB421" s="80"/>
      <c r="KJC421" s="80"/>
      <c r="KJD421" s="80"/>
      <c r="KJE421" s="80"/>
      <c r="KJF421" s="80"/>
      <c r="KJG421" s="80"/>
      <c r="KJH421" s="80"/>
      <c r="KJI421" s="80"/>
      <c r="KJJ421" s="80"/>
      <c r="KJK421" s="80"/>
      <c r="KJL421" s="80"/>
      <c r="KJM421" s="80"/>
      <c r="KJN421" s="80"/>
      <c r="KJO421" s="80"/>
      <c r="KJP421" s="80"/>
      <c r="KJQ421" s="80"/>
      <c r="KJR421" s="80"/>
      <c r="KJS421" s="80"/>
      <c r="KJT421" s="80"/>
      <c r="KJU421" s="80"/>
      <c r="KJV421" s="80"/>
      <c r="KJW421" s="80"/>
      <c r="KJX421" s="80"/>
      <c r="KJY421" s="80"/>
      <c r="KJZ421" s="80"/>
      <c r="KKA421" s="80"/>
      <c r="KKB421" s="80"/>
      <c r="KKC421" s="80"/>
      <c r="KKD421" s="80"/>
      <c r="KKE421" s="80"/>
      <c r="KKF421" s="80"/>
      <c r="KKG421" s="80"/>
      <c r="KKH421" s="80"/>
      <c r="KKI421" s="80"/>
      <c r="KKJ421" s="80"/>
      <c r="KKK421" s="80"/>
      <c r="KKL421" s="80"/>
      <c r="KKM421" s="80"/>
      <c r="KKN421" s="80"/>
      <c r="KKO421" s="80"/>
      <c r="KKP421" s="80"/>
      <c r="KKQ421" s="80"/>
      <c r="KKR421" s="80"/>
      <c r="KKS421" s="80"/>
      <c r="KKT421" s="80"/>
      <c r="KKU421" s="80"/>
      <c r="KKV421" s="80"/>
      <c r="KKW421" s="80"/>
      <c r="KKX421" s="80"/>
      <c r="KKY421" s="80"/>
      <c r="KKZ421" s="80"/>
      <c r="KLA421" s="80"/>
      <c r="KLB421" s="80"/>
      <c r="KLC421" s="80"/>
      <c r="KLD421" s="80"/>
      <c r="KLE421" s="80"/>
      <c r="KLF421" s="80"/>
      <c r="KLG421" s="80"/>
      <c r="KLH421" s="80"/>
      <c r="KLI421" s="80"/>
      <c r="KLJ421" s="80"/>
      <c r="KLK421" s="80"/>
      <c r="KLL421" s="80"/>
      <c r="KLM421" s="80"/>
      <c r="KLN421" s="80"/>
      <c r="KLO421" s="80"/>
      <c r="KLP421" s="80"/>
      <c r="KLQ421" s="80"/>
      <c r="KLR421" s="80"/>
      <c r="KLS421" s="80"/>
      <c r="KLT421" s="80"/>
      <c r="KLU421" s="80"/>
      <c r="KLV421" s="80"/>
      <c r="KLW421" s="80"/>
      <c r="KLX421" s="80"/>
      <c r="KLY421" s="80"/>
      <c r="KLZ421" s="80"/>
      <c r="KMA421" s="80"/>
      <c r="KMB421" s="80"/>
      <c r="KMC421" s="80"/>
      <c r="KMD421" s="80"/>
      <c r="KME421" s="80"/>
      <c r="KMF421" s="80"/>
      <c r="KMG421" s="80"/>
      <c r="KMH421" s="80"/>
      <c r="KMI421" s="80"/>
      <c r="KMJ421" s="80"/>
      <c r="KMK421" s="80"/>
      <c r="KML421" s="80"/>
      <c r="KMM421" s="80"/>
      <c r="KMN421" s="80"/>
      <c r="KMO421" s="80"/>
      <c r="KMP421" s="80"/>
      <c r="KMQ421" s="80"/>
      <c r="KMR421" s="80"/>
      <c r="KMS421" s="80"/>
      <c r="KMT421" s="80"/>
      <c r="KMU421" s="80"/>
      <c r="KMV421" s="80"/>
      <c r="KMW421" s="80"/>
      <c r="KMX421" s="80"/>
      <c r="KMY421" s="80"/>
      <c r="KMZ421" s="80"/>
      <c r="KNA421" s="80"/>
      <c r="KNB421" s="80"/>
      <c r="KNC421" s="80"/>
      <c r="KND421" s="80"/>
      <c r="KNE421" s="80"/>
      <c r="KNF421" s="80"/>
      <c r="KNG421" s="80"/>
      <c r="KNH421" s="80"/>
      <c r="KNI421" s="80"/>
      <c r="KNJ421" s="80"/>
      <c r="KNK421" s="80"/>
      <c r="KNL421" s="80"/>
      <c r="KNM421" s="80"/>
      <c r="KNN421" s="80"/>
      <c r="KNO421" s="80"/>
      <c r="KNP421" s="80"/>
      <c r="KNQ421" s="80"/>
      <c r="KNR421" s="80"/>
      <c r="KNS421" s="80"/>
      <c r="KNT421" s="80"/>
      <c r="KNU421" s="80"/>
      <c r="KNV421" s="80"/>
      <c r="KNW421" s="80"/>
      <c r="KNX421" s="80"/>
      <c r="KNY421" s="80"/>
      <c r="KNZ421" s="80"/>
      <c r="KOA421" s="80"/>
      <c r="KOB421" s="80"/>
      <c r="KOC421" s="80"/>
      <c r="KOD421" s="80"/>
      <c r="KOE421" s="80"/>
      <c r="KOF421" s="80"/>
      <c r="KOG421" s="80"/>
      <c r="KOH421" s="80"/>
      <c r="KOI421" s="80"/>
      <c r="KOJ421" s="80"/>
      <c r="KOK421" s="80"/>
      <c r="KOL421" s="80"/>
      <c r="KOM421" s="80"/>
      <c r="KON421" s="80"/>
      <c r="KOO421" s="80"/>
      <c r="KOP421" s="80"/>
      <c r="KOQ421" s="80"/>
      <c r="KOR421" s="80"/>
      <c r="KOS421" s="80"/>
      <c r="KOT421" s="80"/>
      <c r="KOU421" s="80"/>
      <c r="KOV421" s="80"/>
      <c r="KOW421" s="80"/>
      <c r="KOX421" s="80"/>
      <c r="KOY421" s="80"/>
      <c r="KOZ421" s="80"/>
      <c r="KPA421" s="80"/>
      <c r="KPB421" s="80"/>
      <c r="KPC421" s="80"/>
      <c r="KPD421" s="80"/>
      <c r="KPE421" s="80"/>
      <c r="KPF421" s="80"/>
      <c r="KPG421" s="80"/>
      <c r="KPH421" s="80"/>
      <c r="KPI421" s="80"/>
      <c r="KPJ421" s="80"/>
      <c r="KPK421" s="80"/>
      <c r="KPL421" s="80"/>
      <c r="KPM421" s="80"/>
      <c r="KPN421" s="80"/>
      <c r="KPO421" s="80"/>
      <c r="KPP421" s="80"/>
      <c r="KPQ421" s="80"/>
      <c r="KPR421" s="80"/>
      <c r="KPS421" s="80"/>
      <c r="KPT421" s="80"/>
      <c r="KPU421" s="80"/>
      <c r="KPV421" s="80"/>
      <c r="KPW421" s="80"/>
      <c r="KPX421" s="80"/>
      <c r="KPY421" s="80"/>
      <c r="KPZ421" s="80"/>
      <c r="KQA421" s="80"/>
      <c r="KQB421" s="80"/>
      <c r="KQC421" s="80"/>
      <c r="KQD421" s="80"/>
      <c r="KQE421" s="80"/>
      <c r="KQF421" s="80"/>
      <c r="KQG421" s="80"/>
      <c r="KQH421" s="80"/>
      <c r="KQI421" s="80"/>
      <c r="KQJ421" s="80"/>
      <c r="KQK421" s="80"/>
      <c r="KQL421" s="80"/>
      <c r="KQM421" s="80"/>
      <c r="KQN421" s="80"/>
      <c r="KQO421" s="80"/>
      <c r="KQP421" s="80"/>
      <c r="KQQ421" s="80"/>
      <c r="KQR421" s="80"/>
      <c r="KQS421" s="80"/>
      <c r="KQT421" s="80"/>
      <c r="KQU421" s="80"/>
      <c r="KQV421" s="80"/>
      <c r="KQW421" s="80"/>
      <c r="KQX421" s="80"/>
      <c r="KQY421" s="80"/>
      <c r="KQZ421" s="80"/>
      <c r="KRA421" s="80"/>
      <c r="KRB421" s="80"/>
      <c r="KRC421" s="80"/>
      <c r="KRD421" s="80"/>
      <c r="KRE421" s="80"/>
      <c r="KRF421" s="80"/>
      <c r="KRG421" s="80"/>
      <c r="KRH421" s="80"/>
      <c r="KRI421" s="80"/>
      <c r="KRJ421" s="80"/>
      <c r="KRK421" s="80"/>
      <c r="KRL421" s="80"/>
      <c r="KRM421" s="80"/>
      <c r="KRN421" s="80"/>
      <c r="KRO421" s="80"/>
      <c r="KRP421" s="80"/>
      <c r="KRQ421" s="80"/>
      <c r="KRR421" s="80"/>
      <c r="KRS421" s="80"/>
      <c r="KRT421" s="80"/>
      <c r="KRU421" s="80"/>
      <c r="KRV421" s="80"/>
      <c r="KRW421" s="80"/>
      <c r="KRX421" s="80"/>
      <c r="KRY421" s="80"/>
      <c r="KRZ421" s="80"/>
      <c r="KSA421" s="80"/>
      <c r="KSB421" s="80"/>
      <c r="KSC421" s="80"/>
      <c r="KSD421" s="80"/>
      <c r="KSE421" s="80"/>
      <c r="KSF421" s="80"/>
      <c r="KSG421" s="80"/>
      <c r="KSH421" s="80"/>
      <c r="KSI421" s="80"/>
      <c r="KSJ421" s="80"/>
      <c r="KSK421" s="80"/>
      <c r="KSL421" s="80"/>
      <c r="KSM421" s="80"/>
      <c r="KSN421" s="80"/>
      <c r="KSO421" s="80"/>
      <c r="KSP421" s="80"/>
      <c r="KSQ421" s="80"/>
      <c r="KSR421" s="80"/>
      <c r="KSS421" s="80"/>
      <c r="KST421" s="80"/>
      <c r="KSU421" s="80"/>
      <c r="KSV421" s="80"/>
      <c r="KSW421" s="80"/>
      <c r="KSX421" s="80"/>
      <c r="KSY421" s="80"/>
      <c r="KSZ421" s="80"/>
      <c r="KTA421" s="80"/>
      <c r="KTB421" s="80"/>
      <c r="KTC421" s="80"/>
      <c r="KTD421" s="80"/>
      <c r="KTE421" s="80"/>
      <c r="KTF421" s="80"/>
      <c r="KTG421" s="80"/>
      <c r="KTH421" s="80"/>
      <c r="KTI421" s="80"/>
      <c r="KTJ421" s="80"/>
      <c r="KTK421" s="80"/>
      <c r="KTL421" s="80"/>
      <c r="KTM421" s="80"/>
      <c r="KTN421" s="80"/>
      <c r="KTO421" s="80"/>
      <c r="KTP421" s="80"/>
      <c r="KTQ421" s="80"/>
      <c r="KTR421" s="80"/>
      <c r="KTS421" s="80"/>
      <c r="KTT421" s="80"/>
      <c r="KTU421" s="80"/>
      <c r="KTV421" s="80"/>
      <c r="KTW421" s="80"/>
      <c r="KTX421" s="80"/>
      <c r="KTY421" s="80"/>
      <c r="KTZ421" s="80"/>
      <c r="KUA421" s="80"/>
      <c r="KUB421" s="80"/>
      <c r="KUC421" s="80"/>
      <c r="KUD421" s="80"/>
      <c r="KUE421" s="80"/>
      <c r="KUF421" s="80"/>
      <c r="KUG421" s="80"/>
      <c r="KUH421" s="80"/>
      <c r="KUI421" s="80"/>
      <c r="KUJ421" s="80"/>
      <c r="KUK421" s="80"/>
      <c r="KUL421" s="80"/>
      <c r="KUM421" s="80"/>
      <c r="KUN421" s="80"/>
      <c r="KUO421" s="80"/>
      <c r="KUP421" s="80"/>
      <c r="KUQ421" s="80"/>
      <c r="KUR421" s="80"/>
      <c r="KUS421" s="80"/>
      <c r="KUT421" s="80"/>
      <c r="KUU421" s="80"/>
      <c r="KUV421" s="80"/>
      <c r="KUW421" s="80"/>
      <c r="KUX421" s="80"/>
      <c r="KUY421" s="80"/>
      <c r="KUZ421" s="80"/>
      <c r="KVA421" s="80"/>
      <c r="KVB421" s="80"/>
      <c r="KVC421" s="80"/>
      <c r="KVD421" s="80"/>
      <c r="KVE421" s="80"/>
      <c r="KVF421" s="80"/>
      <c r="KVG421" s="80"/>
      <c r="KVH421" s="80"/>
      <c r="KVI421" s="80"/>
      <c r="KVJ421" s="80"/>
      <c r="KVK421" s="80"/>
      <c r="KVL421" s="80"/>
      <c r="KVM421" s="80"/>
      <c r="KVN421" s="80"/>
      <c r="KVO421" s="80"/>
      <c r="KVP421" s="80"/>
      <c r="KVQ421" s="80"/>
      <c r="KVR421" s="80"/>
      <c r="KVS421" s="80"/>
      <c r="KVT421" s="80"/>
      <c r="KVU421" s="80"/>
      <c r="KVV421" s="80"/>
      <c r="KVW421" s="80"/>
      <c r="KVX421" s="80"/>
      <c r="KVY421" s="80"/>
      <c r="KVZ421" s="80"/>
      <c r="KWA421" s="80"/>
      <c r="KWB421" s="80"/>
      <c r="KWC421" s="80"/>
      <c r="KWD421" s="80"/>
      <c r="KWE421" s="80"/>
      <c r="KWF421" s="80"/>
      <c r="KWG421" s="80"/>
      <c r="KWH421" s="80"/>
      <c r="KWI421" s="80"/>
      <c r="KWJ421" s="80"/>
      <c r="KWK421" s="80"/>
      <c r="KWL421" s="80"/>
      <c r="KWM421" s="80"/>
      <c r="KWN421" s="80"/>
      <c r="KWO421" s="80"/>
      <c r="KWP421" s="80"/>
      <c r="KWQ421" s="80"/>
      <c r="KWR421" s="80"/>
      <c r="KWS421" s="80"/>
      <c r="KWT421" s="80"/>
      <c r="KWU421" s="80"/>
      <c r="KWV421" s="80"/>
      <c r="KWW421" s="80"/>
      <c r="KWX421" s="80"/>
      <c r="KWY421" s="80"/>
      <c r="KWZ421" s="80"/>
      <c r="KXA421" s="80"/>
      <c r="KXB421" s="80"/>
      <c r="KXC421" s="80"/>
      <c r="KXD421" s="80"/>
      <c r="KXE421" s="80"/>
      <c r="KXF421" s="80"/>
      <c r="KXG421" s="80"/>
      <c r="KXH421" s="80"/>
      <c r="KXI421" s="80"/>
      <c r="KXJ421" s="80"/>
      <c r="KXK421" s="80"/>
      <c r="KXL421" s="80"/>
      <c r="KXM421" s="80"/>
      <c r="KXN421" s="80"/>
      <c r="KXO421" s="80"/>
      <c r="KXP421" s="80"/>
      <c r="KXQ421" s="80"/>
      <c r="KXR421" s="80"/>
      <c r="KXS421" s="80"/>
      <c r="KXT421" s="80"/>
      <c r="KXU421" s="80"/>
      <c r="KXV421" s="80"/>
      <c r="KXW421" s="80"/>
      <c r="KXX421" s="80"/>
      <c r="KXY421" s="80"/>
      <c r="KXZ421" s="80"/>
      <c r="KYA421" s="80"/>
      <c r="KYB421" s="80"/>
      <c r="KYC421" s="80"/>
      <c r="KYD421" s="80"/>
      <c r="KYE421" s="80"/>
      <c r="KYF421" s="80"/>
      <c r="KYG421" s="80"/>
      <c r="KYH421" s="80"/>
      <c r="KYI421" s="80"/>
      <c r="KYJ421" s="80"/>
      <c r="KYK421" s="80"/>
      <c r="KYL421" s="80"/>
      <c r="KYM421" s="80"/>
      <c r="KYN421" s="80"/>
      <c r="KYO421" s="80"/>
      <c r="KYP421" s="80"/>
      <c r="KYQ421" s="80"/>
      <c r="KYR421" s="80"/>
      <c r="KYS421" s="80"/>
      <c r="KYT421" s="80"/>
      <c r="KYU421" s="80"/>
      <c r="KYV421" s="80"/>
      <c r="KYW421" s="80"/>
      <c r="KYX421" s="80"/>
      <c r="KYY421" s="80"/>
      <c r="KYZ421" s="80"/>
      <c r="KZA421" s="80"/>
      <c r="KZB421" s="80"/>
      <c r="KZC421" s="80"/>
      <c r="KZD421" s="80"/>
      <c r="KZE421" s="80"/>
      <c r="KZF421" s="80"/>
      <c r="KZG421" s="80"/>
      <c r="KZH421" s="80"/>
      <c r="KZI421" s="80"/>
      <c r="KZJ421" s="80"/>
      <c r="KZK421" s="80"/>
      <c r="KZL421" s="80"/>
      <c r="KZM421" s="80"/>
      <c r="KZN421" s="80"/>
      <c r="KZO421" s="80"/>
      <c r="KZP421" s="80"/>
      <c r="KZQ421" s="80"/>
      <c r="KZR421" s="80"/>
      <c r="KZS421" s="80"/>
      <c r="KZT421" s="80"/>
      <c r="KZU421" s="80"/>
      <c r="KZV421" s="80"/>
      <c r="KZW421" s="80"/>
      <c r="KZX421" s="80"/>
      <c r="KZY421" s="80"/>
      <c r="KZZ421" s="80"/>
      <c r="LAA421" s="80"/>
      <c r="LAB421" s="80"/>
      <c r="LAC421" s="80"/>
      <c r="LAD421" s="80"/>
      <c r="LAE421" s="80"/>
      <c r="LAF421" s="80"/>
      <c r="LAG421" s="80"/>
      <c r="LAH421" s="80"/>
      <c r="LAI421" s="80"/>
      <c r="LAJ421" s="80"/>
      <c r="LAK421" s="80"/>
      <c r="LAL421" s="80"/>
      <c r="LAM421" s="80"/>
      <c r="LAN421" s="80"/>
      <c r="LAO421" s="80"/>
      <c r="LAP421" s="80"/>
      <c r="LAQ421" s="80"/>
      <c r="LAR421" s="80"/>
      <c r="LAS421" s="80"/>
      <c r="LAT421" s="80"/>
      <c r="LAU421" s="80"/>
      <c r="LAV421" s="80"/>
      <c r="LAW421" s="80"/>
      <c r="LAX421" s="80"/>
      <c r="LAY421" s="80"/>
      <c r="LAZ421" s="80"/>
      <c r="LBA421" s="80"/>
      <c r="LBB421" s="80"/>
      <c r="LBC421" s="80"/>
      <c r="LBD421" s="80"/>
      <c r="LBE421" s="80"/>
      <c r="LBF421" s="80"/>
      <c r="LBG421" s="80"/>
      <c r="LBH421" s="80"/>
      <c r="LBI421" s="80"/>
      <c r="LBJ421" s="80"/>
      <c r="LBK421" s="80"/>
      <c r="LBL421" s="80"/>
      <c r="LBM421" s="80"/>
      <c r="LBN421" s="80"/>
      <c r="LBO421" s="80"/>
      <c r="LBP421" s="80"/>
      <c r="LBQ421" s="80"/>
      <c r="LBR421" s="80"/>
      <c r="LBS421" s="80"/>
      <c r="LBT421" s="80"/>
      <c r="LBU421" s="80"/>
      <c r="LBV421" s="80"/>
      <c r="LBW421" s="80"/>
      <c r="LBX421" s="80"/>
      <c r="LBY421" s="80"/>
      <c r="LBZ421" s="80"/>
      <c r="LCA421" s="80"/>
      <c r="LCB421" s="80"/>
      <c r="LCC421" s="80"/>
      <c r="LCD421" s="80"/>
      <c r="LCE421" s="80"/>
      <c r="LCF421" s="80"/>
      <c r="LCG421" s="80"/>
      <c r="LCH421" s="80"/>
      <c r="LCI421" s="80"/>
      <c r="LCJ421" s="80"/>
      <c r="LCK421" s="80"/>
      <c r="LCL421" s="80"/>
      <c r="LCM421" s="80"/>
      <c r="LCN421" s="80"/>
      <c r="LCO421" s="80"/>
      <c r="LCP421" s="80"/>
      <c r="LCQ421" s="80"/>
      <c r="LCR421" s="80"/>
      <c r="LCS421" s="80"/>
      <c r="LCT421" s="80"/>
      <c r="LCU421" s="80"/>
      <c r="LCV421" s="80"/>
      <c r="LCW421" s="80"/>
      <c r="LCX421" s="80"/>
      <c r="LCY421" s="80"/>
      <c r="LCZ421" s="80"/>
      <c r="LDA421" s="80"/>
      <c r="LDB421" s="80"/>
      <c r="LDC421" s="80"/>
      <c r="LDD421" s="80"/>
      <c r="LDE421" s="80"/>
      <c r="LDF421" s="80"/>
      <c r="LDG421" s="80"/>
      <c r="LDH421" s="80"/>
      <c r="LDI421" s="80"/>
      <c r="LDJ421" s="80"/>
      <c r="LDK421" s="80"/>
      <c r="LDL421" s="80"/>
      <c r="LDM421" s="80"/>
      <c r="LDN421" s="80"/>
      <c r="LDO421" s="80"/>
      <c r="LDP421" s="80"/>
      <c r="LDQ421" s="80"/>
      <c r="LDR421" s="80"/>
      <c r="LDS421" s="80"/>
      <c r="LDT421" s="80"/>
      <c r="LDU421" s="80"/>
      <c r="LDV421" s="80"/>
      <c r="LDW421" s="80"/>
      <c r="LDX421" s="80"/>
      <c r="LDY421" s="80"/>
      <c r="LDZ421" s="80"/>
      <c r="LEA421" s="80"/>
      <c r="LEB421" s="80"/>
      <c r="LEC421" s="80"/>
      <c r="LED421" s="80"/>
      <c r="LEE421" s="80"/>
      <c r="LEF421" s="80"/>
      <c r="LEG421" s="80"/>
      <c r="LEH421" s="80"/>
      <c r="LEI421" s="80"/>
      <c r="LEJ421" s="80"/>
      <c r="LEK421" s="80"/>
      <c r="LEL421" s="80"/>
      <c r="LEM421" s="80"/>
      <c r="LEN421" s="80"/>
      <c r="LEO421" s="80"/>
      <c r="LEP421" s="80"/>
      <c r="LEQ421" s="80"/>
      <c r="LER421" s="80"/>
      <c r="LES421" s="80"/>
      <c r="LET421" s="80"/>
      <c r="LEU421" s="80"/>
      <c r="LEV421" s="80"/>
      <c r="LEW421" s="80"/>
      <c r="LEX421" s="80"/>
      <c r="LEY421" s="80"/>
      <c r="LEZ421" s="80"/>
      <c r="LFA421" s="80"/>
      <c r="LFB421" s="80"/>
      <c r="LFC421" s="80"/>
      <c r="LFD421" s="80"/>
      <c r="LFE421" s="80"/>
      <c r="LFF421" s="80"/>
      <c r="LFG421" s="80"/>
      <c r="LFH421" s="80"/>
      <c r="LFI421" s="80"/>
      <c r="LFJ421" s="80"/>
      <c r="LFK421" s="80"/>
      <c r="LFL421" s="80"/>
      <c r="LFM421" s="80"/>
      <c r="LFN421" s="80"/>
      <c r="LFO421" s="80"/>
      <c r="LFP421" s="80"/>
      <c r="LFQ421" s="80"/>
      <c r="LFR421" s="80"/>
      <c r="LFS421" s="80"/>
      <c r="LFT421" s="80"/>
      <c r="LFU421" s="80"/>
      <c r="LFV421" s="80"/>
      <c r="LFW421" s="80"/>
      <c r="LFX421" s="80"/>
      <c r="LFY421" s="80"/>
      <c r="LFZ421" s="80"/>
      <c r="LGA421" s="80"/>
      <c r="LGB421" s="80"/>
      <c r="LGC421" s="80"/>
      <c r="LGD421" s="80"/>
      <c r="LGE421" s="80"/>
      <c r="LGF421" s="80"/>
      <c r="LGG421" s="80"/>
      <c r="LGH421" s="80"/>
      <c r="LGI421" s="80"/>
      <c r="LGJ421" s="80"/>
      <c r="LGK421" s="80"/>
      <c r="LGL421" s="80"/>
      <c r="LGM421" s="80"/>
      <c r="LGN421" s="80"/>
      <c r="LGO421" s="80"/>
      <c r="LGP421" s="80"/>
      <c r="LGQ421" s="80"/>
      <c r="LGR421" s="80"/>
      <c r="LGS421" s="80"/>
      <c r="LGT421" s="80"/>
      <c r="LGU421" s="80"/>
      <c r="LGV421" s="80"/>
      <c r="LGW421" s="80"/>
      <c r="LGX421" s="80"/>
      <c r="LGY421" s="80"/>
      <c r="LGZ421" s="80"/>
      <c r="LHA421" s="80"/>
      <c r="LHB421" s="80"/>
      <c r="LHC421" s="80"/>
      <c r="LHD421" s="80"/>
      <c r="LHE421" s="80"/>
      <c r="LHF421" s="80"/>
      <c r="LHG421" s="80"/>
      <c r="LHH421" s="80"/>
      <c r="LHI421" s="80"/>
      <c r="LHJ421" s="80"/>
      <c r="LHK421" s="80"/>
      <c r="LHL421" s="80"/>
      <c r="LHM421" s="80"/>
      <c r="LHN421" s="80"/>
      <c r="LHO421" s="80"/>
      <c r="LHP421" s="80"/>
      <c r="LHQ421" s="80"/>
      <c r="LHR421" s="80"/>
      <c r="LHS421" s="80"/>
      <c r="LHT421" s="80"/>
      <c r="LHU421" s="80"/>
      <c r="LHV421" s="80"/>
      <c r="LHW421" s="80"/>
      <c r="LHX421" s="80"/>
      <c r="LHY421" s="80"/>
      <c r="LHZ421" s="80"/>
      <c r="LIA421" s="80"/>
      <c r="LIB421" s="80"/>
      <c r="LIC421" s="80"/>
      <c r="LID421" s="80"/>
      <c r="LIE421" s="80"/>
      <c r="LIF421" s="80"/>
      <c r="LIG421" s="80"/>
      <c r="LIH421" s="80"/>
      <c r="LII421" s="80"/>
      <c r="LIJ421" s="80"/>
      <c r="LIK421" s="80"/>
      <c r="LIL421" s="80"/>
      <c r="LIM421" s="80"/>
      <c r="LIN421" s="80"/>
      <c r="LIO421" s="80"/>
      <c r="LIP421" s="80"/>
      <c r="LIQ421" s="80"/>
      <c r="LIR421" s="80"/>
      <c r="LIS421" s="80"/>
      <c r="LIT421" s="80"/>
      <c r="LIU421" s="80"/>
      <c r="LIV421" s="80"/>
      <c r="LIW421" s="80"/>
      <c r="LIX421" s="80"/>
      <c r="LIY421" s="80"/>
      <c r="LIZ421" s="80"/>
      <c r="LJA421" s="80"/>
      <c r="LJB421" s="80"/>
      <c r="LJC421" s="80"/>
      <c r="LJD421" s="80"/>
      <c r="LJE421" s="80"/>
      <c r="LJF421" s="80"/>
      <c r="LJG421" s="80"/>
      <c r="LJH421" s="80"/>
      <c r="LJI421" s="80"/>
      <c r="LJJ421" s="80"/>
      <c r="LJK421" s="80"/>
      <c r="LJL421" s="80"/>
      <c r="LJM421" s="80"/>
      <c r="LJN421" s="80"/>
      <c r="LJO421" s="80"/>
      <c r="LJP421" s="80"/>
      <c r="LJQ421" s="80"/>
      <c r="LJR421" s="80"/>
      <c r="LJS421" s="80"/>
      <c r="LJT421" s="80"/>
      <c r="LJU421" s="80"/>
      <c r="LJV421" s="80"/>
      <c r="LJW421" s="80"/>
      <c r="LJX421" s="80"/>
      <c r="LJY421" s="80"/>
      <c r="LJZ421" s="80"/>
      <c r="LKA421" s="80"/>
      <c r="LKB421" s="80"/>
      <c r="LKC421" s="80"/>
      <c r="LKD421" s="80"/>
      <c r="LKE421" s="80"/>
      <c r="LKF421" s="80"/>
      <c r="LKG421" s="80"/>
      <c r="LKH421" s="80"/>
      <c r="LKI421" s="80"/>
      <c r="LKJ421" s="80"/>
      <c r="LKK421" s="80"/>
      <c r="LKL421" s="80"/>
      <c r="LKM421" s="80"/>
      <c r="LKN421" s="80"/>
      <c r="LKO421" s="80"/>
      <c r="LKP421" s="80"/>
      <c r="LKQ421" s="80"/>
      <c r="LKR421" s="80"/>
      <c r="LKS421" s="80"/>
      <c r="LKT421" s="80"/>
      <c r="LKU421" s="80"/>
      <c r="LKV421" s="80"/>
      <c r="LKW421" s="80"/>
      <c r="LKX421" s="80"/>
      <c r="LKY421" s="80"/>
      <c r="LKZ421" s="80"/>
      <c r="LLA421" s="80"/>
      <c r="LLB421" s="80"/>
      <c r="LLC421" s="80"/>
      <c r="LLD421" s="80"/>
      <c r="LLE421" s="80"/>
      <c r="LLF421" s="80"/>
      <c r="LLG421" s="80"/>
      <c r="LLH421" s="80"/>
      <c r="LLI421" s="80"/>
      <c r="LLJ421" s="80"/>
      <c r="LLK421" s="80"/>
      <c r="LLL421" s="80"/>
      <c r="LLM421" s="80"/>
      <c r="LLN421" s="80"/>
      <c r="LLO421" s="80"/>
      <c r="LLP421" s="80"/>
      <c r="LLQ421" s="80"/>
      <c r="LLR421" s="80"/>
      <c r="LLS421" s="80"/>
      <c r="LLT421" s="80"/>
      <c r="LLU421" s="80"/>
      <c r="LLV421" s="80"/>
      <c r="LLW421" s="80"/>
      <c r="LLX421" s="80"/>
      <c r="LLY421" s="80"/>
      <c r="LLZ421" s="80"/>
      <c r="LMA421" s="80"/>
      <c r="LMB421" s="80"/>
      <c r="LMC421" s="80"/>
      <c r="LMD421" s="80"/>
      <c r="LME421" s="80"/>
      <c r="LMF421" s="80"/>
      <c r="LMG421" s="80"/>
      <c r="LMH421" s="80"/>
      <c r="LMI421" s="80"/>
      <c r="LMJ421" s="80"/>
      <c r="LMK421" s="80"/>
      <c r="LML421" s="80"/>
      <c r="LMM421" s="80"/>
      <c r="LMN421" s="80"/>
      <c r="LMO421" s="80"/>
      <c r="LMP421" s="80"/>
      <c r="LMQ421" s="80"/>
      <c r="LMR421" s="80"/>
      <c r="LMS421" s="80"/>
      <c r="LMT421" s="80"/>
      <c r="LMU421" s="80"/>
      <c r="LMV421" s="80"/>
      <c r="LMW421" s="80"/>
      <c r="LMX421" s="80"/>
      <c r="LMY421" s="80"/>
      <c r="LMZ421" s="80"/>
      <c r="LNA421" s="80"/>
      <c r="LNB421" s="80"/>
      <c r="LNC421" s="80"/>
      <c r="LND421" s="80"/>
      <c r="LNE421" s="80"/>
      <c r="LNF421" s="80"/>
      <c r="LNG421" s="80"/>
      <c r="LNH421" s="80"/>
      <c r="LNI421" s="80"/>
      <c r="LNJ421" s="80"/>
      <c r="LNK421" s="80"/>
      <c r="LNL421" s="80"/>
      <c r="LNM421" s="80"/>
      <c r="LNN421" s="80"/>
      <c r="LNO421" s="80"/>
      <c r="LNP421" s="80"/>
      <c r="LNQ421" s="80"/>
      <c r="LNR421" s="80"/>
      <c r="LNS421" s="80"/>
      <c r="LNT421" s="80"/>
      <c r="LNU421" s="80"/>
      <c r="LNV421" s="80"/>
      <c r="LNW421" s="80"/>
      <c r="LNX421" s="80"/>
      <c r="LNY421" s="80"/>
      <c r="LNZ421" s="80"/>
      <c r="LOA421" s="80"/>
      <c r="LOB421" s="80"/>
      <c r="LOC421" s="80"/>
      <c r="LOD421" s="80"/>
      <c r="LOE421" s="80"/>
      <c r="LOF421" s="80"/>
      <c r="LOG421" s="80"/>
      <c r="LOH421" s="80"/>
      <c r="LOI421" s="80"/>
      <c r="LOJ421" s="80"/>
      <c r="LOK421" s="80"/>
      <c r="LOL421" s="80"/>
      <c r="LOM421" s="80"/>
      <c r="LON421" s="80"/>
      <c r="LOO421" s="80"/>
      <c r="LOP421" s="80"/>
      <c r="LOQ421" s="80"/>
      <c r="LOR421" s="80"/>
      <c r="LOS421" s="80"/>
      <c r="LOT421" s="80"/>
      <c r="LOU421" s="80"/>
      <c r="LOV421" s="80"/>
      <c r="LOW421" s="80"/>
      <c r="LOX421" s="80"/>
      <c r="LOY421" s="80"/>
      <c r="LOZ421" s="80"/>
      <c r="LPA421" s="80"/>
      <c r="LPB421" s="80"/>
      <c r="LPC421" s="80"/>
      <c r="LPD421" s="80"/>
      <c r="LPE421" s="80"/>
      <c r="LPF421" s="80"/>
      <c r="LPG421" s="80"/>
      <c r="LPH421" s="80"/>
      <c r="LPI421" s="80"/>
      <c r="LPJ421" s="80"/>
      <c r="LPK421" s="80"/>
      <c r="LPL421" s="80"/>
      <c r="LPM421" s="80"/>
      <c r="LPN421" s="80"/>
      <c r="LPO421" s="80"/>
      <c r="LPP421" s="80"/>
      <c r="LPQ421" s="80"/>
      <c r="LPR421" s="80"/>
      <c r="LPS421" s="80"/>
      <c r="LPT421" s="80"/>
      <c r="LPU421" s="80"/>
      <c r="LPV421" s="80"/>
      <c r="LPW421" s="80"/>
      <c r="LPX421" s="80"/>
      <c r="LPY421" s="80"/>
      <c r="LPZ421" s="80"/>
      <c r="LQA421" s="80"/>
      <c r="LQB421" s="80"/>
      <c r="LQC421" s="80"/>
      <c r="LQD421" s="80"/>
      <c r="LQE421" s="80"/>
      <c r="LQF421" s="80"/>
      <c r="LQG421" s="80"/>
      <c r="LQH421" s="80"/>
      <c r="LQI421" s="80"/>
      <c r="LQJ421" s="80"/>
      <c r="LQK421" s="80"/>
      <c r="LQL421" s="80"/>
      <c r="LQM421" s="80"/>
      <c r="LQN421" s="80"/>
      <c r="LQO421" s="80"/>
      <c r="LQP421" s="80"/>
      <c r="LQQ421" s="80"/>
      <c r="LQR421" s="80"/>
      <c r="LQS421" s="80"/>
      <c r="LQT421" s="80"/>
      <c r="LQU421" s="80"/>
      <c r="LQV421" s="80"/>
      <c r="LQW421" s="80"/>
      <c r="LQX421" s="80"/>
      <c r="LQY421" s="80"/>
      <c r="LQZ421" s="80"/>
      <c r="LRA421" s="80"/>
      <c r="LRB421" s="80"/>
      <c r="LRC421" s="80"/>
      <c r="LRD421" s="80"/>
      <c r="LRE421" s="80"/>
      <c r="LRF421" s="80"/>
      <c r="LRG421" s="80"/>
      <c r="LRH421" s="80"/>
      <c r="LRI421" s="80"/>
      <c r="LRJ421" s="80"/>
      <c r="LRK421" s="80"/>
      <c r="LRL421" s="80"/>
      <c r="LRM421" s="80"/>
      <c r="LRN421" s="80"/>
      <c r="LRO421" s="80"/>
      <c r="LRP421" s="80"/>
      <c r="LRQ421" s="80"/>
      <c r="LRR421" s="80"/>
      <c r="LRS421" s="80"/>
      <c r="LRT421" s="80"/>
      <c r="LRU421" s="80"/>
      <c r="LRV421" s="80"/>
      <c r="LRW421" s="80"/>
      <c r="LRX421" s="80"/>
      <c r="LRY421" s="80"/>
      <c r="LRZ421" s="80"/>
      <c r="LSA421" s="80"/>
      <c r="LSB421" s="80"/>
      <c r="LSC421" s="80"/>
      <c r="LSD421" s="80"/>
      <c r="LSE421" s="80"/>
      <c r="LSF421" s="80"/>
      <c r="LSG421" s="80"/>
      <c r="LSH421" s="80"/>
      <c r="LSI421" s="80"/>
      <c r="LSJ421" s="80"/>
      <c r="LSK421" s="80"/>
      <c r="LSL421" s="80"/>
      <c r="LSM421" s="80"/>
      <c r="LSN421" s="80"/>
      <c r="LSO421" s="80"/>
      <c r="LSP421" s="80"/>
      <c r="LSQ421" s="80"/>
      <c r="LSR421" s="80"/>
      <c r="LSS421" s="80"/>
      <c r="LST421" s="80"/>
      <c r="LSU421" s="80"/>
      <c r="LSV421" s="80"/>
      <c r="LSW421" s="80"/>
      <c r="LSX421" s="80"/>
      <c r="LSY421" s="80"/>
      <c r="LSZ421" s="80"/>
      <c r="LTA421" s="80"/>
      <c r="LTB421" s="80"/>
      <c r="LTC421" s="80"/>
      <c r="LTD421" s="80"/>
      <c r="LTE421" s="80"/>
      <c r="LTF421" s="80"/>
      <c r="LTG421" s="80"/>
      <c r="LTH421" s="80"/>
      <c r="LTI421" s="80"/>
      <c r="LTJ421" s="80"/>
      <c r="LTK421" s="80"/>
      <c r="LTL421" s="80"/>
      <c r="LTM421" s="80"/>
      <c r="LTN421" s="80"/>
      <c r="LTO421" s="80"/>
      <c r="LTP421" s="80"/>
      <c r="LTQ421" s="80"/>
      <c r="LTR421" s="80"/>
      <c r="LTS421" s="80"/>
      <c r="LTT421" s="80"/>
      <c r="LTU421" s="80"/>
      <c r="LTV421" s="80"/>
      <c r="LTW421" s="80"/>
      <c r="LTX421" s="80"/>
      <c r="LTY421" s="80"/>
      <c r="LTZ421" s="80"/>
      <c r="LUA421" s="80"/>
      <c r="LUB421" s="80"/>
      <c r="LUC421" s="80"/>
      <c r="LUD421" s="80"/>
      <c r="LUE421" s="80"/>
      <c r="LUF421" s="80"/>
      <c r="LUG421" s="80"/>
      <c r="LUH421" s="80"/>
      <c r="LUI421" s="80"/>
      <c r="LUJ421" s="80"/>
      <c r="LUK421" s="80"/>
      <c r="LUL421" s="80"/>
      <c r="LUM421" s="80"/>
      <c r="LUN421" s="80"/>
      <c r="LUO421" s="80"/>
      <c r="LUP421" s="80"/>
      <c r="LUQ421" s="80"/>
      <c r="LUR421" s="80"/>
      <c r="LUS421" s="80"/>
      <c r="LUT421" s="80"/>
      <c r="LUU421" s="80"/>
      <c r="LUV421" s="80"/>
      <c r="LUW421" s="80"/>
      <c r="LUX421" s="80"/>
      <c r="LUY421" s="80"/>
      <c r="LUZ421" s="80"/>
      <c r="LVA421" s="80"/>
      <c r="LVB421" s="80"/>
      <c r="LVC421" s="80"/>
      <c r="LVD421" s="80"/>
      <c r="LVE421" s="80"/>
      <c r="LVF421" s="80"/>
      <c r="LVG421" s="80"/>
      <c r="LVH421" s="80"/>
      <c r="LVI421" s="80"/>
      <c r="LVJ421" s="80"/>
      <c r="LVK421" s="80"/>
      <c r="LVL421" s="80"/>
      <c r="LVM421" s="80"/>
      <c r="LVN421" s="80"/>
      <c r="LVO421" s="80"/>
      <c r="LVP421" s="80"/>
      <c r="LVQ421" s="80"/>
      <c r="LVR421" s="80"/>
      <c r="LVS421" s="80"/>
      <c r="LVT421" s="80"/>
      <c r="LVU421" s="80"/>
      <c r="LVV421" s="80"/>
      <c r="LVW421" s="80"/>
      <c r="LVX421" s="80"/>
      <c r="LVY421" s="80"/>
      <c r="LVZ421" s="80"/>
      <c r="LWA421" s="80"/>
      <c r="LWB421" s="80"/>
      <c r="LWC421" s="80"/>
      <c r="LWD421" s="80"/>
      <c r="LWE421" s="80"/>
      <c r="LWF421" s="80"/>
      <c r="LWG421" s="80"/>
      <c r="LWH421" s="80"/>
      <c r="LWI421" s="80"/>
      <c r="LWJ421" s="80"/>
      <c r="LWK421" s="80"/>
      <c r="LWL421" s="80"/>
      <c r="LWM421" s="80"/>
      <c r="LWN421" s="80"/>
      <c r="LWO421" s="80"/>
      <c r="LWP421" s="80"/>
      <c r="LWQ421" s="80"/>
      <c r="LWR421" s="80"/>
      <c r="LWS421" s="80"/>
      <c r="LWT421" s="80"/>
      <c r="LWU421" s="80"/>
      <c r="LWV421" s="80"/>
      <c r="LWW421" s="80"/>
      <c r="LWX421" s="80"/>
      <c r="LWY421" s="80"/>
      <c r="LWZ421" s="80"/>
      <c r="LXA421" s="80"/>
      <c r="LXB421" s="80"/>
      <c r="LXC421" s="80"/>
      <c r="LXD421" s="80"/>
      <c r="LXE421" s="80"/>
      <c r="LXF421" s="80"/>
      <c r="LXG421" s="80"/>
      <c r="LXH421" s="80"/>
      <c r="LXI421" s="80"/>
      <c r="LXJ421" s="80"/>
      <c r="LXK421" s="80"/>
      <c r="LXL421" s="80"/>
      <c r="LXM421" s="80"/>
      <c r="LXN421" s="80"/>
      <c r="LXO421" s="80"/>
      <c r="LXP421" s="80"/>
      <c r="LXQ421" s="80"/>
      <c r="LXR421" s="80"/>
      <c r="LXS421" s="80"/>
      <c r="LXT421" s="80"/>
      <c r="LXU421" s="80"/>
      <c r="LXV421" s="80"/>
      <c r="LXW421" s="80"/>
      <c r="LXX421" s="80"/>
      <c r="LXY421" s="80"/>
      <c r="LXZ421" s="80"/>
      <c r="LYA421" s="80"/>
      <c r="LYB421" s="80"/>
      <c r="LYC421" s="80"/>
      <c r="LYD421" s="80"/>
      <c r="LYE421" s="80"/>
      <c r="LYF421" s="80"/>
      <c r="LYG421" s="80"/>
      <c r="LYH421" s="80"/>
      <c r="LYI421" s="80"/>
      <c r="LYJ421" s="80"/>
      <c r="LYK421" s="80"/>
      <c r="LYL421" s="80"/>
      <c r="LYM421" s="80"/>
      <c r="LYN421" s="80"/>
      <c r="LYO421" s="80"/>
      <c r="LYP421" s="80"/>
      <c r="LYQ421" s="80"/>
      <c r="LYR421" s="80"/>
      <c r="LYS421" s="80"/>
      <c r="LYT421" s="80"/>
      <c r="LYU421" s="80"/>
      <c r="LYV421" s="80"/>
      <c r="LYW421" s="80"/>
      <c r="LYX421" s="80"/>
      <c r="LYY421" s="80"/>
      <c r="LYZ421" s="80"/>
      <c r="LZA421" s="80"/>
      <c r="LZB421" s="80"/>
      <c r="LZC421" s="80"/>
      <c r="LZD421" s="80"/>
      <c r="LZE421" s="80"/>
      <c r="LZF421" s="80"/>
      <c r="LZG421" s="80"/>
      <c r="LZH421" s="80"/>
      <c r="LZI421" s="80"/>
      <c r="LZJ421" s="80"/>
      <c r="LZK421" s="80"/>
      <c r="LZL421" s="80"/>
      <c r="LZM421" s="80"/>
      <c r="LZN421" s="80"/>
      <c r="LZO421" s="80"/>
      <c r="LZP421" s="80"/>
      <c r="LZQ421" s="80"/>
      <c r="LZR421" s="80"/>
      <c r="LZS421" s="80"/>
      <c r="LZT421" s="80"/>
      <c r="LZU421" s="80"/>
      <c r="LZV421" s="80"/>
      <c r="LZW421" s="80"/>
      <c r="LZX421" s="80"/>
      <c r="LZY421" s="80"/>
      <c r="LZZ421" s="80"/>
      <c r="MAA421" s="80"/>
      <c r="MAB421" s="80"/>
      <c r="MAC421" s="80"/>
      <c r="MAD421" s="80"/>
      <c r="MAE421" s="80"/>
      <c r="MAF421" s="80"/>
      <c r="MAG421" s="80"/>
      <c r="MAH421" s="80"/>
      <c r="MAI421" s="80"/>
      <c r="MAJ421" s="80"/>
      <c r="MAK421" s="80"/>
      <c r="MAL421" s="80"/>
      <c r="MAM421" s="80"/>
      <c r="MAN421" s="80"/>
      <c r="MAO421" s="80"/>
      <c r="MAP421" s="80"/>
      <c r="MAQ421" s="80"/>
      <c r="MAR421" s="80"/>
      <c r="MAS421" s="80"/>
      <c r="MAT421" s="80"/>
      <c r="MAU421" s="80"/>
      <c r="MAV421" s="80"/>
      <c r="MAW421" s="80"/>
      <c r="MAX421" s="80"/>
      <c r="MAY421" s="80"/>
      <c r="MAZ421" s="80"/>
      <c r="MBA421" s="80"/>
      <c r="MBB421" s="80"/>
      <c r="MBC421" s="80"/>
      <c r="MBD421" s="80"/>
      <c r="MBE421" s="80"/>
      <c r="MBF421" s="80"/>
      <c r="MBG421" s="80"/>
      <c r="MBH421" s="80"/>
      <c r="MBI421" s="80"/>
      <c r="MBJ421" s="80"/>
      <c r="MBK421" s="80"/>
      <c r="MBL421" s="80"/>
      <c r="MBM421" s="80"/>
      <c r="MBN421" s="80"/>
      <c r="MBO421" s="80"/>
      <c r="MBP421" s="80"/>
      <c r="MBQ421" s="80"/>
      <c r="MBR421" s="80"/>
      <c r="MBS421" s="80"/>
      <c r="MBT421" s="80"/>
      <c r="MBU421" s="80"/>
      <c r="MBV421" s="80"/>
      <c r="MBW421" s="80"/>
      <c r="MBX421" s="80"/>
      <c r="MBY421" s="80"/>
      <c r="MBZ421" s="80"/>
      <c r="MCA421" s="80"/>
      <c r="MCB421" s="80"/>
      <c r="MCC421" s="80"/>
      <c r="MCD421" s="80"/>
      <c r="MCE421" s="80"/>
      <c r="MCF421" s="80"/>
      <c r="MCG421" s="80"/>
      <c r="MCH421" s="80"/>
      <c r="MCI421" s="80"/>
      <c r="MCJ421" s="80"/>
      <c r="MCK421" s="80"/>
      <c r="MCL421" s="80"/>
      <c r="MCM421" s="80"/>
      <c r="MCN421" s="80"/>
      <c r="MCO421" s="80"/>
      <c r="MCP421" s="80"/>
      <c r="MCQ421" s="80"/>
      <c r="MCR421" s="80"/>
      <c r="MCS421" s="80"/>
      <c r="MCT421" s="80"/>
      <c r="MCU421" s="80"/>
      <c r="MCV421" s="80"/>
      <c r="MCW421" s="80"/>
      <c r="MCX421" s="80"/>
      <c r="MCY421" s="80"/>
      <c r="MCZ421" s="80"/>
      <c r="MDA421" s="80"/>
      <c r="MDB421" s="80"/>
      <c r="MDC421" s="80"/>
      <c r="MDD421" s="80"/>
      <c r="MDE421" s="80"/>
      <c r="MDF421" s="80"/>
      <c r="MDG421" s="80"/>
      <c r="MDH421" s="80"/>
      <c r="MDI421" s="80"/>
      <c r="MDJ421" s="80"/>
      <c r="MDK421" s="80"/>
      <c r="MDL421" s="80"/>
      <c r="MDM421" s="80"/>
      <c r="MDN421" s="80"/>
      <c r="MDO421" s="80"/>
      <c r="MDP421" s="80"/>
      <c r="MDQ421" s="80"/>
      <c r="MDR421" s="80"/>
      <c r="MDS421" s="80"/>
      <c r="MDT421" s="80"/>
      <c r="MDU421" s="80"/>
      <c r="MDV421" s="80"/>
      <c r="MDW421" s="80"/>
      <c r="MDX421" s="80"/>
      <c r="MDY421" s="80"/>
      <c r="MDZ421" s="80"/>
      <c r="MEA421" s="80"/>
      <c r="MEB421" s="80"/>
      <c r="MEC421" s="80"/>
      <c r="MED421" s="80"/>
      <c r="MEE421" s="80"/>
      <c r="MEF421" s="80"/>
      <c r="MEG421" s="80"/>
      <c r="MEH421" s="80"/>
      <c r="MEI421" s="80"/>
      <c r="MEJ421" s="80"/>
      <c r="MEK421" s="80"/>
      <c r="MEL421" s="80"/>
      <c r="MEM421" s="80"/>
      <c r="MEN421" s="80"/>
      <c r="MEO421" s="80"/>
      <c r="MEP421" s="80"/>
      <c r="MEQ421" s="80"/>
      <c r="MER421" s="80"/>
      <c r="MES421" s="80"/>
      <c r="MET421" s="80"/>
      <c r="MEU421" s="80"/>
      <c r="MEV421" s="80"/>
      <c r="MEW421" s="80"/>
      <c r="MEX421" s="80"/>
      <c r="MEY421" s="80"/>
      <c r="MEZ421" s="80"/>
      <c r="MFA421" s="80"/>
      <c r="MFB421" s="80"/>
      <c r="MFC421" s="80"/>
      <c r="MFD421" s="80"/>
      <c r="MFE421" s="80"/>
      <c r="MFF421" s="80"/>
      <c r="MFG421" s="80"/>
      <c r="MFH421" s="80"/>
      <c r="MFI421" s="80"/>
      <c r="MFJ421" s="80"/>
      <c r="MFK421" s="80"/>
      <c r="MFL421" s="80"/>
      <c r="MFM421" s="80"/>
      <c r="MFN421" s="80"/>
      <c r="MFO421" s="80"/>
      <c r="MFP421" s="80"/>
      <c r="MFQ421" s="80"/>
      <c r="MFR421" s="80"/>
      <c r="MFS421" s="80"/>
      <c r="MFT421" s="80"/>
      <c r="MFU421" s="80"/>
      <c r="MFV421" s="80"/>
      <c r="MFW421" s="80"/>
      <c r="MFX421" s="80"/>
      <c r="MFY421" s="80"/>
      <c r="MFZ421" s="80"/>
      <c r="MGA421" s="80"/>
      <c r="MGB421" s="80"/>
      <c r="MGC421" s="80"/>
      <c r="MGD421" s="80"/>
      <c r="MGE421" s="80"/>
      <c r="MGF421" s="80"/>
      <c r="MGG421" s="80"/>
      <c r="MGH421" s="80"/>
      <c r="MGI421" s="80"/>
      <c r="MGJ421" s="80"/>
      <c r="MGK421" s="80"/>
      <c r="MGL421" s="80"/>
      <c r="MGM421" s="80"/>
      <c r="MGN421" s="80"/>
      <c r="MGO421" s="80"/>
      <c r="MGP421" s="80"/>
      <c r="MGQ421" s="80"/>
      <c r="MGR421" s="80"/>
      <c r="MGS421" s="80"/>
      <c r="MGT421" s="80"/>
      <c r="MGU421" s="80"/>
      <c r="MGV421" s="80"/>
      <c r="MGW421" s="80"/>
      <c r="MGX421" s="80"/>
      <c r="MGY421" s="80"/>
      <c r="MGZ421" s="80"/>
      <c r="MHA421" s="80"/>
      <c r="MHB421" s="80"/>
      <c r="MHC421" s="80"/>
      <c r="MHD421" s="80"/>
      <c r="MHE421" s="80"/>
      <c r="MHF421" s="80"/>
      <c r="MHG421" s="80"/>
      <c r="MHH421" s="80"/>
      <c r="MHI421" s="80"/>
      <c r="MHJ421" s="80"/>
      <c r="MHK421" s="80"/>
      <c r="MHL421" s="80"/>
      <c r="MHM421" s="80"/>
      <c r="MHN421" s="80"/>
      <c r="MHO421" s="80"/>
      <c r="MHP421" s="80"/>
      <c r="MHQ421" s="80"/>
      <c r="MHR421" s="80"/>
      <c r="MHS421" s="80"/>
      <c r="MHT421" s="80"/>
      <c r="MHU421" s="80"/>
      <c r="MHV421" s="80"/>
      <c r="MHW421" s="80"/>
      <c r="MHX421" s="80"/>
      <c r="MHY421" s="80"/>
      <c r="MHZ421" s="80"/>
      <c r="MIA421" s="80"/>
      <c r="MIB421" s="80"/>
      <c r="MIC421" s="80"/>
      <c r="MID421" s="80"/>
      <c r="MIE421" s="80"/>
      <c r="MIF421" s="80"/>
      <c r="MIG421" s="80"/>
      <c r="MIH421" s="80"/>
      <c r="MII421" s="80"/>
      <c r="MIJ421" s="80"/>
      <c r="MIK421" s="80"/>
      <c r="MIL421" s="80"/>
      <c r="MIM421" s="80"/>
      <c r="MIN421" s="80"/>
      <c r="MIO421" s="80"/>
      <c r="MIP421" s="80"/>
      <c r="MIQ421" s="80"/>
      <c r="MIR421" s="80"/>
      <c r="MIS421" s="80"/>
      <c r="MIT421" s="80"/>
      <c r="MIU421" s="80"/>
      <c r="MIV421" s="80"/>
      <c r="MIW421" s="80"/>
      <c r="MIX421" s="80"/>
      <c r="MIY421" s="80"/>
      <c r="MIZ421" s="80"/>
      <c r="MJA421" s="80"/>
      <c r="MJB421" s="80"/>
      <c r="MJC421" s="80"/>
      <c r="MJD421" s="80"/>
      <c r="MJE421" s="80"/>
      <c r="MJF421" s="80"/>
      <c r="MJG421" s="80"/>
      <c r="MJH421" s="80"/>
      <c r="MJI421" s="80"/>
      <c r="MJJ421" s="80"/>
      <c r="MJK421" s="80"/>
      <c r="MJL421" s="80"/>
      <c r="MJM421" s="80"/>
      <c r="MJN421" s="80"/>
      <c r="MJO421" s="80"/>
      <c r="MJP421" s="80"/>
      <c r="MJQ421" s="80"/>
      <c r="MJR421" s="80"/>
      <c r="MJS421" s="80"/>
      <c r="MJT421" s="80"/>
      <c r="MJU421" s="80"/>
      <c r="MJV421" s="80"/>
      <c r="MJW421" s="80"/>
      <c r="MJX421" s="80"/>
      <c r="MJY421" s="80"/>
      <c r="MJZ421" s="80"/>
      <c r="MKA421" s="80"/>
      <c r="MKB421" s="80"/>
      <c r="MKC421" s="80"/>
      <c r="MKD421" s="80"/>
      <c r="MKE421" s="80"/>
      <c r="MKF421" s="80"/>
      <c r="MKG421" s="80"/>
      <c r="MKH421" s="80"/>
      <c r="MKI421" s="80"/>
      <c r="MKJ421" s="80"/>
      <c r="MKK421" s="80"/>
      <c r="MKL421" s="80"/>
      <c r="MKM421" s="80"/>
      <c r="MKN421" s="80"/>
      <c r="MKO421" s="80"/>
      <c r="MKP421" s="80"/>
      <c r="MKQ421" s="80"/>
      <c r="MKR421" s="80"/>
      <c r="MKS421" s="80"/>
      <c r="MKT421" s="80"/>
      <c r="MKU421" s="80"/>
      <c r="MKV421" s="80"/>
      <c r="MKW421" s="80"/>
      <c r="MKX421" s="80"/>
      <c r="MKY421" s="80"/>
      <c r="MKZ421" s="80"/>
      <c r="MLA421" s="80"/>
      <c r="MLB421" s="80"/>
      <c r="MLC421" s="80"/>
      <c r="MLD421" s="80"/>
      <c r="MLE421" s="80"/>
      <c r="MLF421" s="80"/>
      <c r="MLG421" s="80"/>
      <c r="MLH421" s="80"/>
      <c r="MLI421" s="80"/>
      <c r="MLJ421" s="80"/>
      <c r="MLK421" s="80"/>
      <c r="MLL421" s="80"/>
      <c r="MLM421" s="80"/>
      <c r="MLN421" s="80"/>
      <c r="MLO421" s="80"/>
      <c r="MLP421" s="80"/>
      <c r="MLQ421" s="80"/>
      <c r="MLR421" s="80"/>
      <c r="MLS421" s="80"/>
      <c r="MLT421" s="80"/>
      <c r="MLU421" s="80"/>
      <c r="MLV421" s="80"/>
      <c r="MLW421" s="80"/>
      <c r="MLX421" s="80"/>
      <c r="MLY421" s="80"/>
      <c r="MLZ421" s="80"/>
      <c r="MMA421" s="80"/>
      <c r="MMB421" s="80"/>
      <c r="MMC421" s="80"/>
      <c r="MMD421" s="80"/>
      <c r="MME421" s="80"/>
      <c r="MMF421" s="80"/>
      <c r="MMG421" s="80"/>
      <c r="MMH421" s="80"/>
      <c r="MMI421" s="80"/>
      <c r="MMJ421" s="80"/>
      <c r="MMK421" s="80"/>
      <c r="MML421" s="80"/>
      <c r="MMM421" s="80"/>
      <c r="MMN421" s="80"/>
      <c r="MMO421" s="80"/>
      <c r="MMP421" s="80"/>
      <c r="MMQ421" s="80"/>
      <c r="MMR421" s="80"/>
      <c r="MMS421" s="80"/>
      <c r="MMT421" s="80"/>
      <c r="MMU421" s="80"/>
      <c r="MMV421" s="80"/>
      <c r="MMW421" s="80"/>
      <c r="MMX421" s="80"/>
      <c r="MMY421" s="80"/>
      <c r="MMZ421" s="80"/>
      <c r="MNA421" s="80"/>
      <c r="MNB421" s="80"/>
      <c r="MNC421" s="80"/>
      <c r="MND421" s="80"/>
      <c r="MNE421" s="80"/>
      <c r="MNF421" s="80"/>
      <c r="MNG421" s="80"/>
      <c r="MNH421" s="80"/>
      <c r="MNI421" s="80"/>
      <c r="MNJ421" s="80"/>
      <c r="MNK421" s="80"/>
      <c r="MNL421" s="80"/>
      <c r="MNM421" s="80"/>
      <c r="MNN421" s="80"/>
      <c r="MNO421" s="80"/>
      <c r="MNP421" s="80"/>
      <c r="MNQ421" s="80"/>
      <c r="MNR421" s="80"/>
      <c r="MNS421" s="80"/>
      <c r="MNT421" s="80"/>
      <c r="MNU421" s="80"/>
      <c r="MNV421" s="80"/>
      <c r="MNW421" s="80"/>
      <c r="MNX421" s="80"/>
      <c r="MNY421" s="80"/>
      <c r="MNZ421" s="80"/>
      <c r="MOA421" s="80"/>
      <c r="MOB421" s="80"/>
      <c r="MOC421" s="80"/>
      <c r="MOD421" s="80"/>
      <c r="MOE421" s="80"/>
      <c r="MOF421" s="80"/>
      <c r="MOG421" s="80"/>
      <c r="MOH421" s="80"/>
      <c r="MOI421" s="80"/>
      <c r="MOJ421" s="80"/>
      <c r="MOK421" s="80"/>
      <c r="MOL421" s="80"/>
      <c r="MOM421" s="80"/>
      <c r="MON421" s="80"/>
      <c r="MOO421" s="80"/>
      <c r="MOP421" s="80"/>
      <c r="MOQ421" s="80"/>
      <c r="MOR421" s="80"/>
      <c r="MOS421" s="80"/>
      <c r="MOT421" s="80"/>
      <c r="MOU421" s="80"/>
      <c r="MOV421" s="80"/>
      <c r="MOW421" s="80"/>
      <c r="MOX421" s="80"/>
      <c r="MOY421" s="80"/>
      <c r="MOZ421" s="80"/>
      <c r="MPA421" s="80"/>
      <c r="MPB421" s="80"/>
      <c r="MPC421" s="80"/>
      <c r="MPD421" s="80"/>
      <c r="MPE421" s="80"/>
      <c r="MPF421" s="80"/>
      <c r="MPG421" s="80"/>
      <c r="MPH421" s="80"/>
      <c r="MPI421" s="80"/>
      <c r="MPJ421" s="80"/>
      <c r="MPK421" s="80"/>
      <c r="MPL421" s="80"/>
      <c r="MPM421" s="80"/>
      <c r="MPN421" s="80"/>
      <c r="MPO421" s="80"/>
      <c r="MPP421" s="80"/>
      <c r="MPQ421" s="80"/>
      <c r="MPR421" s="80"/>
      <c r="MPS421" s="80"/>
      <c r="MPT421" s="80"/>
      <c r="MPU421" s="80"/>
      <c r="MPV421" s="80"/>
      <c r="MPW421" s="80"/>
      <c r="MPX421" s="80"/>
      <c r="MPY421" s="80"/>
      <c r="MPZ421" s="80"/>
      <c r="MQA421" s="80"/>
      <c r="MQB421" s="80"/>
      <c r="MQC421" s="80"/>
      <c r="MQD421" s="80"/>
      <c r="MQE421" s="80"/>
      <c r="MQF421" s="80"/>
      <c r="MQG421" s="80"/>
      <c r="MQH421" s="80"/>
      <c r="MQI421" s="80"/>
      <c r="MQJ421" s="80"/>
      <c r="MQK421" s="80"/>
      <c r="MQL421" s="80"/>
      <c r="MQM421" s="80"/>
      <c r="MQN421" s="80"/>
      <c r="MQO421" s="80"/>
      <c r="MQP421" s="80"/>
      <c r="MQQ421" s="80"/>
      <c r="MQR421" s="80"/>
      <c r="MQS421" s="80"/>
      <c r="MQT421" s="80"/>
      <c r="MQU421" s="80"/>
      <c r="MQV421" s="80"/>
      <c r="MQW421" s="80"/>
      <c r="MQX421" s="80"/>
      <c r="MQY421" s="80"/>
      <c r="MQZ421" s="80"/>
      <c r="MRA421" s="80"/>
      <c r="MRB421" s="80"/>
      <c r="MRC421" s="80"/>
      <c r="MRD421" s="80"/>
      <c r="MRE421" s="80"/>
      <c r="MRF421" s="80"/>
      <c r="MRG421" s="80"/>
      <c r="MRH421" s="80"/>
      <c r="MRI421" s="80"/>
      <c r="MRJ421" s="80"/>
      <c r="MRK421" s="80"/>
      <c r="MRL421" s="80"/>
      <c r="MRM421" s="80"/>
      <c r="MRN421" s="80"/>
      <c r="MRO421" s="80"/>
      <c r="MRP421" s="80"/>
      <c r="MRQ421" s="80"/>
      <c r="MRR421" s="80"/>
      <c r="MRS421" s="80"/>
      <c r="MRT421" s="80"/>
      <c r="MRU421" s="80"/>
      <c r="MRV421" s="80"/>
      <c r="MRW421" s="80"/>
      <c r="MRX421" s="80"/>
      <c r="MRY421" s="80"/>
      <c r="MRZ421" s="80"/>
      <c r="MSA421" s="80"/>
      <c r="MSB421" s="80"/>
      <c r="MSC421" s="80"/>
      <c r="MSD421" s="80"/>
      <c r="MSE421" s="80"/>
      <c r="MSF421" s="80"/>
      <c r="MSG421" s="80"/>
      <c r="MSH421" s="80"/>
      <c r="MSI421" s="80"/>
      <c r="MSJ421" s="80"/>
      <c r="MSK421" s="80"/>
      <c r="MSL421" s="80"/>
      <c r="MSM421" s="80"/>
      <c r="MSN421" s="80"/>
      <c r="MSO421" s="80"/>
      <c r="MSP421" s="80"/>
      <c r="MSQ421" s="80"/>
      <c r="MSR421" s="80"/>
      <c r="MSS421" s="80"/>
      <c r="MST421" s="80"/>
      <c r="MSU421" s="80"/>
      <c r="MSV421" s="80"/>
      <c r="MSW421" s="80"/>
      <c r="MSX421" s="80"/>
      <c r="MSY421" s="80"/>
      <c r="MSZ421" s="80"/>
      <c r="MTA421" s="80"/>
      <c r="MTB421" s="80"/>
      <c r="MTC421" s="80"/>
      <c r="MTD421" s="80"/>
      <c r="MTE421" s="80"/>
      <c r="MTF421" s="80"/>
      <c r="MTG421" s="80"/>
      <c r="MTH421" s="80"/>
      <c r="MTI421" s="80"/>
      <c r="MTJ421" s="80"/>
      <c r="MTK421" s="80"/>
      <c r="MTL421" s="80"/>
      <c r="MTM421" s="80"/>
      <c r="MTN421" s="80"/>
      <c r="MTO421" s="80"/>
      <c r="MTP421" s="80"/>
      <c r="MTQ421" s="80"/>
      <c r="MTR421" s="80"/>
      <c r="MTS421" s="80"/>
      <c r="MTT421" s="80"/>
      <c r="MTU421" s="80"/>
      <c r="MTV421" s="80"/>
      <c r="MTW421" s="80"/>
      <c r="MTX421" s="80"/>
      <c r="MTY421" s="80"/>
      <c r="MTZ421" s="80"/>
      <c r="MUA421" s="80"/>
      <c r="MUB421" s="80"/>
      <c r="MUC421" s="80"/>
      <c r="MUD421" s="80"/>
      <c r="MUE421" s="80"/>
      <c r="MUF421" s="80"/>
      <c r="MUG421" s="80"/>
      <c r="MUH421" s="80"/>
      <c r="MUI421" s="80"/>
      <c r="MUJ421" s="80"/>
      <c r="MUK421" s="80"/>
      <c r="MUL421" s="80"/>
      <c r="MUM421" s="80"/>
      <c r="MUN421" s="80"/>
      <c r="MUO421" s="80"/>
      <c r="MUP421" s="80"/>
      <c r="MUQ421" s="80"/>
      <c r="MUR421" s="80"/>
      <c r="MUS421" s="80"/>
      <c r="MUT421" s="80"/>
      <c r="MUU421" s="80"/>
      <c r="MUV421" s="80"/>
      <c r="MUW421" s="80"/>
      <c r="MUX421" s="80"/>
      <c r="MUY421" s="80"/>
      <c r="MUZ421" s="80"/>
      <c r="MVA421" s="80"/>
      <c r="MVB421" s="80"/>
      <c r="MVC421" s="80"/>
      <c r="MVD421" s="80"/>
      <c r="MVE421" s="80"/>
      <c r="MVF421" s="80"/>
      <c r="MVG421" s="80"/>
      <c r="MVH421" s="80"/>
      <c r="MVI421" s="80"/>
      <c r="MVJ421" s="80"/>
      <c r="MVK421" s="80"/>
      <c r="MVL421" s="80"/>
      <c r="MVM421" s="80"/>
      <c r="MVN421" s="80"/>
      <c r="MVO421" s="80"/>
      <c r="MVP421" s="80"/>
      <c r="MVQ421" s="80"/>
      <c r="MVR421" s="80"/>
      <c r="MVS421" s="80"/>
      <c r="MVT421" s="80"/>
      <c r="MVU421" s="80"/>
      <c r="MVV421" s="80"/>
      <c r="MVW421" s="80"/>
      <c r="MVX421" s="80"/>
      <c r="MVY421" s="80"/>
      <c r="MVZ421" s="80"/>
      <c r="MWA421" s="80"/>
      <c r="MWB421" s="80"/>
      <c r="MWC421" s="80"/>
      <c r="MWD421" s="80"/>
      <c r="MWE421" s="80"/>
      <c r="MWF421" s="80"/>
      <c r="MWG421" s="80"/>
      <c r="MWH421" s="80"/>
      <c r="MWI421" s="80"/>
      <c r="MWJ421" s="80"/>
      <c r="MWK421" s="80"/>
      <c r="MWL421" s="80"/>
      <c r="MWM421" s="80"/>
      <c r="MWN421" s="80"/>
      <c r="MWO421" s="80"/>
      <c r="MWP421" s="80"/>
      <c r="MWQ421" s="80"/>
      <c r="MWR421" s="80"/>
      <c r="MWS421" s="80"/>
      <c r="MWT421" s="80"/>
      <c r="MWU421" s="80"/>
      <c r="MWV421" s="80"/>
      <c r="MWW421" s="80"/>
      <c r="MWX421" s="80"/>
      <c r="MWY421" s="80"/>
      <c r="MWZ421" s="80"/>
      <c r="MXA421" s="80"/>
      <c r="MXB421" s="80"/>
      <c r="MXC421" s="80"/>
      <c r="MXD421" s="80"/>
      <c r="MXE421" s="80"/>
      <c r="MXF421" s="80"/>
      <c r="MXG421" s="80"/>
      <c r="MXH421" s="80"/>
      <c r="MXI421" s="80"/>
      <c r="MXJ421" s="80"/>
      <c r="MXK421" s="80"/>
      <c r="MXL421" s="80"/>
      <c r="MXM421" s="80"/>
      <c r="MXN421" s="80"/>
      <c r="MXO421" s="80"/>
      <c r="MXP421" s="80"/>
      <c r="MXQ421" s="80"/>
      <c r="MXR421" s="80"/>
      <c r="MXS421" s="80"/>
      <c r="MXT421" s="80"/>
      <c r="MXU421" s="80"/>
      <c r="MXV421" s="80"/>
      <c r="MXW421" s="80"/>
      <c r="MXX421" s="80"/>
      <c r="MXY421" s="80"/>
      <c r="MXZ421" s="80"/>
      <c r="MYA421" s="80"/>
      <c r="MYB421" s="80"/>
      <c r="MYC421" s="80"/>
      <c r="MYD421" s="80"/>
      <c r="MYE421" s="80"/>
      <c r="MYF421" s="80"/>
      <c r="MYG421" s="80"/>
      <c r="MYH421" s="80"/>
      <c r="MYI421" s="80"/>
      <c r="MYJ421" s="80"/>
      <c r="MYK421" s="80"/>
      <c r="MYL421" s="80"/>
      <c r="MYM421" s="80"/>
      <c r="MYN421" s="80"/>
      <c r="MYO421" s="80"/>
      <c r="MYP421" s="80"/>
      <c r="MYQ421" s="80"/>
      <c r="MYR421" s="80"/>
      <c r="MYS421" s="80"/>
      <c r="MYT421" s="80"/>
      <c r="MYU421" s="80"/>
      <c r="MYV421" s="80"/>
      <c r="MYW421" s="80"/>
      <c r="MYX421" s="80"/>
      <c r="MYY421" s="80"/>
      <c r="MYZ421" s="80"/>
      <c r="MZA421" s="80"/>
      <c r="MZB421" s="80"/>
      <c r="MZC421" s="80"/>
      <c r="MZD421" s="80"/>
      <c r="MZE421" s="80"/>
      <c r="MZF421" s="80"/>
      <c r="MZG421" s="80"/>
      <c r="MZH421" s="80"/>
      <c r="MZI421" s="80"/>
      <c r="MZJ421" s="80"/>
      <c r="MZK421" s="80"/>
      <c r="MZL421" s="80"/>
      <c r="MZM421" s="80"/>
      <c r="MZN421" s="80"/>
      <c r="MZO421" s="80"/>
      <c r="MZP421" s="80"/>
      <c r="MZQ421" s="80"/>
      <c r="MZR421" s="80"/>
      <c r="MZS421" s="80"/>
      <c r="MZT421" s="80"/>
      <c r="MZU421" s="80"/>
      <c r="MZV421" s="80"/>
      <c r="MZW421" s="80"/>
      <c r="MZX421" s="80"/>
      <c r="MZY421" s="80"/>
      <c r="MZZ421" s="80"/>
      <c r="NAA421" s="80"/>
      <c r="NAB421" s="80"/>
      <c r="NAC421" s="80"/>
      <c r="NAD421" s="80"/>
      <c r="NAE421" s="80"/>
      <c r="NAF421" s="80"/>
      <c r="NAG421" s="80"/>
      <c r="NAH421" s="80"/>
      <c r="NAI421" s="80"/>
      <c r="NAJ421" s="80"/>
      <c r="NAK421" s="80"/>
      <c r="NAL421" s="80"/>
      <c r="NAM421" s="80"/>
      <c r="NAN421" s="80"/>
      <c r="NAO421" s="80"/>
      <c r="NAP421" s="80"/>
      <c r="NAQ421" s="80"/>
      <c r="NAR421" s="80"/>
      <c r="NAS421" s="80"/>
      <c r="NAT421" s="80"/>
      <c r="NAU421" s="80"/>
      <c r="NAV421" s="80"/>
      <c r="NAW421" s="80"/>
      <c r="NAX421" s="80"/>
      <c r="NAY421" s="80"/>
      <c r="NAZ421" s="80"/>
      <c r="NBA421" s="80"/>
      <c r="NBB421" s="80"/>
      <c r="NBC421" s="80"/>
      <c r="NBD421" s="80"/>
      <c r="NBE421" s="80"/>
      <c r="NBF421" s="80"/>
      <c r="NBG421" s="80"/>
      <c r="NBH421" s="80"/>
      <c r="NBI421" s="80"/>
      <c r="NBJ421" s="80"/>
      <c r="NBK421" s="80"/>
      <c r="NBL421" s="80"/>
      <c r="NBM421" s="80"/>
      <c r="NBN421" s="80"/>
      <c r="NBO421" s="80"/>
      <c r="NBP421" s="80"/>
      <c r="NBQ421" s="80"/>
      <c r="NBR421" s="80"/>
      <c r="NBS421" s="80"/>
      <c r="NBT421" s="80"/>
      <c r="NBU421" s="80"/>
      <c r="NBV421" s="80"/>
      <c r="NBW421" s="80"/>
      <c r="NBX421" s="80"/>
      <c r="NBY421" s="80"/>
      <c r="NBZ421" s="80"/>
      <c r="NCA421" s="80"/>
      <c r="NCB421" s="80"/>
      <c r="NCC421" s="80"/>
      <c r="NCD421" s="80"/>
      <c r="NCE421" s="80"/>
      <c r="NCF421" s="80"/>
      <c r="NCG421" s="80"/>
      <c r="NCH421" s="80"/>
      <c r="NCI421" s="80"/>
      <c r="NCJ421" s="80"/>
      <c r="NCK421" s="80"/>
      <c r="NCL421" s="80"/>
      <c r="NCM421" s="80"/>
      <c r="NCN421" s="80"/>
      <c r="NCO421" s="80"/>
      <c r="NCP421" s="80"/>
      <c r="NCQ421" s="80"/>
      <c r="NCR421" s="80"/>
      <c r="NCS421" s="80"/>
      <c r="NCT421" s="80"/>
      <c r="NCU421" s="80"/>
      <c r="NCV421" s="80"/>
      <c r="NCW421" s="80"/>
      <c r="NCX421" s="80"/>
      <c r="NCY421" s="80"/>
      <c r="NCZ421" s="80"/>
      <c r="NDA421" s="80"/>
      <c r="NDB421" s="80"/>
      <c r="NDC421" s="80"/>
      <c r="NDD421" s="80"/>
      <c r="NDE421" s="80"/>
      <c r="NDF421" s="80"/>
      <c r="NDG421" s="80"/>
      <c r="NDH421" s="80"/>
      <c r="NDI421" s="80"/>
      <c r="NDJ421" s="80"/>
      <c r="NDK421" s="80"/>
      <c r="NDL421" s="80"/>
      <c r="NDM421" s="80"/>
      <c r="NDN421" s="80"/>
      <c r="NDO421" s="80"/>
      <c r="NDP421" s="80"/>
      <c r="NDQ421" s="80"/>
      <c r="NDR421" s="80"/>
      <c r="NDS421" s="80"/>
      <c r="NDT421" s="80"/>
      <c r="NDU421" s="80"/>
      <c r="NDV421" s="80"/>
      <c r="NDW421" s="80"/>
      <c r="NDX421" s="80"/>
      <c r="NDY421" s="80"/>
      <c r="NDZ421" s="80"/>
      <c r="NEA421" s="80"/>
      <c r="NEB421" s="80"/>
      <c r="NEC421" s="80"/>
      <c r="NED421" s="80"/>
      <c r="NEE421" s="80"/>
      <c r="NEF421" s="80"/>
      <c r="NEG421" s="80"/>
      <c r="NEH421" s="80"/>
      <c r="NEI421" s="80"/>
      <c r="NEJ421" s="80"/>
      <c r="NEK421" s="80"/>
      <c r="NEL421" s="80"/>
      <c r="NEM421" s="80"/>
      <c r="NEN421" s="80"/>
      <c r="NEO421" s="80"/>
      <c r="NEP421" s="80"/>
      <c r="NEQ421" s="80"/>
      <c r="NER421" s="80"/>
      <c r="NES421" s="80"/>
      <c r="NET421" s="80"/>
      <c r="NEU421" s="80"/>
      <c r="NEV421" s="80"/>
      <c r="NEW421" s="80"/>
      <c r="NEX421" s="80"/>
      <c r="NEY421" s="80"/>
      <c r="NEZ421" s="80"/>
      <c r="NFA421" s="80"/>
      <c r="NFB421" s="80"/>
      <c r="NFC421" s="80"/>
      <c r="NFD421" s="80"/>
      <c r="NFE421" s="80"/>
      <c r="NFF421" s="80"/>
      <c r="NFG421" s="80"/>
      <c r="NFH421" s="80"/>
      <c r="NFI421" s="80"/>
      <c r="NFJ421" s="80"/>
      <c r="NFK421" s="80"/>
      <c r="NFL421" s="80"/>
      <c r="NFM421" s="80"/>
      <c r="NFN421" s="80"/>
      <c r="NFO421" s="80"/>
      <c r="NFP421" s="80"/>
      <c r="NFQ421" s="80"/>
      <c r="NFR421" s="80"/>
      <c r="NFS421" s="80"/>
      <c r="NFT421" s="80"/>
      <c r="NFU421" s="80"/>
      <c r="NFV421" s="80"/>
      <c r="NFW421" s="80"/>
      <c r="NFX421" s="80"/>
      <c r="NFY421" s="80"/>
      <c r="NFZ421" s="80"/>
      <c r="NGA421" s="80"/>
      <c r="NGB421" s="80"/>
      <c r="NGC421" s="80"/>
      <c r="NGD421" s="80"/>
      <c r="NGE421" s="80"/>
      <c r="NGF421" s="80"/>
      <c r="NGG421" s="80"/>
      <c r="NGH421" s="80"/>
      <c r="NGI421" s="80"/>
      <c r="NGJ421" s="80"/>
      <c r="NGK421" s="80"/>
      <c r="NGL421" s="80"/>
      <c r="NGM421" s="80"/>
      <c r="NGN421" s="80"/>
      <c r="NGO421" s="80"/>
      <c r="NGP421" s="80"/>
      <c r="NGQ421" s="80"/>
      <c r="NGR421" s="80"/>
      <c r="NGS421" s="80"/>
      <c r="NGT421" s="80"/>
      <c r="NGU421" s="80"/>
      <c r="NGV421" s="80"/>
      <c r="NGW421" s="80"/>
      <c r="NGX421" s="80"/>
      <c r="NGY421" s="80"/>
      <c r="NGZ421" s="80"/>
      <c r="NHA421" s="80"/>
      <c r="NHB421" s="80"/>
      <c r="NHC421" s="80"/>
      <c r="NHD421" s="80"/>
      <c r="NHE421" s="80"/>
      <c r="NHF421" s="80"/>
      <c r="NHG421" s="80"/>
      <c r="NHH421" s="80"/>
      <c r="NHI421" s="80"/>
      <c r="NHJ421" s="80"/>
      <c r="NHK421" s="80"/>
      <c r="NHL421" s="80"/>
      <c r="NHM421" s="80"/>
      <c r="NHN421" s="80"/>
      <c r="NHO421" s="80"/>
      <c r="NHP421" s="80"/>
      <c r="NHQ421" s="80"/>
      <c r="NHR421" s="80"/>
      <c r="NHS421" s="80"/>
      <c r="NHT421" s="80"/>
      <c r="NHU421" s="80"/>
      <c r="NHV421" s="80"/>
      <c r="NHW421" s="80"/>
      <c r="NHX421" s="80"/>
      <c r="NHY421" s="80"/>
      <c r="NHZ421" s="80"/>
      <c r="NIA421" s="80"/>
      <c r="NIB421" s="80"/>
      <c r="NIC421" s="80"/>
      <c r="NID421" s="80"/>
      <c r="NIE421" s="80"/>
      <c r="NIF421" s="80"/>
      <c r="NIG421" s="80"/>
      <c r="NIH421" s="80"/>
      <c r="NII421" s="80"/>
      <c r="NIJ421" s="80"/>
      <c r="NIK421" s="80"/>
      <c r="NIL421" s="80"/>
      <c r="NIM421" s="80"/>
      <c r="NIN421" s="80"/>
      <c r="NIO421" s="80"/>
      <c r="NIP421" s="80"/>
      <c r="NIQ421" s="80"/>
      <c r="NIR421" s="80"/>
      <c r="NIS421" s="80"/>
      <c r="NIT421" s="80"/>
      <c r="NIU421" s="80"/>
      <c r="NIV421" s="80"/>
      <c r="NIW421" s="80"/>
      <c r="NIX421" s="80"/>
      <c r="NIY421" s="80"/>
      <c r="NIZ421" s="80"/>
      <c r="NJA421" s="80"/>
      <c r="NJB421" s="80"/>
      <c r="NJC421" s="80"/>
      <c r="NJD421" s="80"/>
      <c r="NJE421" s="80"/>
      <c r="NJF421" s="80"/>
      <c r="NJG421" s="80"/>
      <c r="NJH421" s="80"/>
      <c r="NJI421" s="80"/>
      <c r="NJJ421" s="80"/>
      <c r="NJK421" s="80"/>
      <c r="NJL421" s="80"/>
      <c r="NJM421" s="80"/>
      <c r="NJN421" s="80"/>
      <c r="NJO421" s="80"/>
      <c r="NJP421" s="80"/>
      <c r="NJQ421" s="80"/>
      <c r="NJR421" s="80"/>
      <c r="NJS421" s="80"/>
      <c r="NJT421" s="80"/>
      <c r="NJU421" s="80"/>
      <c r="NJV421" s="80"/>
      <c r="NJW421" s="80"/>
      <c r="NJX421" s="80"/>
      <c r="NJY421" s="80"/>
      <c r="NJZ421" s="80"/>
      <c r="NKA421" s="80"/>
      <c r="NKB421" s="80"/>
      <c r="NKC421" s="80"/>
      <c r="NKD421" s="80"/>
      <c r="NKE421" s="80"/>
      <c r="NKF421" s="80"/>
      <c r="NKG421" s="80"/>
      <c r="NKH421" s="80"/>
      <c r="NKI421" s="80"/>
      <c r="NKJ421" s="80"/>
      <c r="NKK421" s="80"/>
      <c r="NKL421" s="80"/>
      <c r="NKM421" s="80"/>
      <c r="NKN421" s="80"/>
      <c r="NKO421" s="80"/>
      <c r="NKP421" s="80"/>
      <c r="NKQ421" s="80"/>
      <c r="NKR421" s="80"/>
      <c r="NKS421" s="80"/>
      <c r="NKT421" s="80"/>
      <c r="NKU421" s="80"/>
      <c r="NKV421" s="80"/>
      <c r="NKW421" s="80"/>
      <c r="NKX421" s="80"/>
      <c r="NKY421" s="80"/>
      <c r="NKZ421" s="80"/>
      <c r="NLA421" s="80"/>
      <c r="NLB421" s="80"/>
      <c r="NLC421" s="80"/>
      <c r="NLD421" s="80"/>
      <c r="NLE421" s="80"/>
      <c r="NLF421" s="80"/>
      <c r="NLG421" s="80"/>
      <c r="NLH421" s="80"/>
      <c r="NLI421" s="80"/>
      <c r="NLJ421" s="80"/>
      <c r="NLK421" s="80"/>
      <c r="NLL421" s="80"/>
      <c r="NLM421" s="80"/>
      <c r="NLN421" s="80"/>
      <c r="NLO421" s="80"/>
      <c r="NLP421" s="80"/>
      <c r="NLQ421" s="80"/>
      <c r="NLR421" s="80"/>
      <c r="NLS421" s="80"/>
      <c r="NLT421" s="80"/>
      <c r="NLU421" s="80"/>
      <c r="NLV421" s="80"/>
      <c r="NLW421" s="80"/>
      <c r="NLX421" s="80"/>
      <c r="NLY421" s="80"/>
      <c r="NLZ421" s="80"/>
      <c r="NMA421" s="80"/>
      <c r="NMB421" s="80"/>
      <c r="NMC421" s="80"/>
      <c r="NMD421" s="80"/>
      <c r="NME421" s="80"/>
      <c r="NMF421" s="80"/>
      <c r="NMG421" s="80"/>
      <c r="NMH421" s="80"/>
      <c r="NMI421" s="80"/>
      <c r="NMJ421" s="80"/>
      <c r="NMK421" s="80"/>
      <c r="NML421" s="80"/>
      <c r="NMM421" s="80"/>
      <c r="NMN421" s="80"/>
      <c r="NMO421" s="80"/>
      <c r="NMP421" s="80"/>
      <c r="NMQ421" s="80"/>
      <c r="NMR421" s="80"/>
      <c r="NMS421" s="80"/>
      <c r="NMT421" s="80"/>
      <c r="NMU421" s="80"/>
      <c r="NMV421" s="80"/>
      <c r="NMW421" s="80"/>
      <c r="NMX421" s="80"/>
      <c r="NMY421" s="80"/>
      <c r="NMZ421" s="80"/>
      <c r="NNA421" s="80"/>
      <c r="NNB421" s="80"/>
      <c r="NNC421" s="80"/>
      <c r="NND421" s="80"/>
      <c r="NNE421" s="80"/>
      <c r="NNF421" s="80"/>
      <c r="NNG421" s="80"/>
      <c r="NNH421" s="80"/>
      <c r="NNI421" s="80"/>
      <c r="NNJ421" s="80"/>
      <c r="NNK421" s="80"/>
      <c r="NNL421" s="80"/>
      <c r="NNM421" s="80"/>
      <c r="NNN421" s="80"/>
      <c r="NNO421" s="80"/>
      <c r="NNP421" s="80"/>
      <c r="NNQ421" s="80"/>
      <c r="NNR421" s="80"/>
      <c r="NNS421" s="80"/>
      <c r="NNT421" s="80"/>
      <c r="NNU421" s="80"/>
      <c r="NNV421" s="80"/>
      <c r="NNW421" s="80"/>
      <c r="NNX421" s="80"/>
      <c r="NNY421" s="80"/>
      <c r="NNZ421" s="80"/>
      <c r="NOA421" s="80"/>
      <c r="NOB421" s="80"/>
      <c r="NOC421" s="80"/>
      <c r="NOD421" s="80"/>
      <c r="NOE421" s="80"/>
      <c r="NOF421" s="80"/>
      <c r="NOG421" s="80"/>
      <c r="NOH421" s="80"/>
      <c r="NOI421" s="80"/>
      <c r="NOJ421" s="80"/>
      <c r="NOK421" s="80"/>
      <c r="NOL421" s="80"/>
      <c r="NOM421" s="80"/>
      <c r="NON421" s="80"/>
      <c r="NOO421" s="80"/>
      <c r="NOP421" s="80"/>
      <c r="NOQ421" s="80"/>
      <c r="NOR421" s="80"/>
      <c r="NOS421" s="80"/>
      <c r="NOT421" s="80"/>
      <c r="NOU421" s="80"/>
      <c r="NOV421" s="80"/>
      <c r="NOW421" s="80"/>
      <c r="NOX421" s="80"/>
      <c r="NOY421" s="80"/>
      <c r="NOZ421" s="80"/>
      <c r="NPA421" s="80"/>
      <c r="NPB421" s="80"/>
      <c r="NPC421" s="80"/>
      <c r="NPD421" s="80"/>
      <c r="NPE421" s="80"/>
      <c r="NPF421" s="80"/>
      <c r="NPG421" s="80"/>
      <c r="NPH421" s="80"/>
      <c r="NPI421" s="80"/>
      <c r="NPJ421" s="80"/>
      <c r="NPK421" s="80"/>
      <c r="NPL421" s="80"/>
      <c r="NPM421" s="80"/>
      <c r="NPN421" s="80"/>
      <c r="NPO421" s="80"/>
      <c r="NPP421" s="80"/>
      <c r="NPQ421" s="80"/>
      <c r="NPR421" s="80"/>
      <c r="NPS421" s="80"/>
      <c r="NPT421" s="80"/>
      <c r="NPU421" s="80"/>
      <c r="NPV421" s="80"/>
      <c r="NPW421" s="80"/>
      <c r="NPX421" s="80"/>
      <c r="NPY421" s="80"/>
      <c r="NPZ421" s="80"/>
      <c r="NQA421" s="80"/>
      <c r="NQB421" s="80"/>
      <c r="NQC421" s="80"/>
      <c r="NQD421" s="80"/>
      <c r="NQE421" s="80"/>
      <c r="NQF421" s="80"/>
      <c r="NQG421" s="80"/>
      <c r="NQH421" s="80"/>
      <c r="NQI421" s="80"/>
      <c r="NQJ421" s="80"/>
      <c r="NQK421" s="80"/>
      <c r="NQL421" s="80"/>
      <c r="NQM421" s="80"/>
      <c r="NQN421" s="80"/>
      <c r="NQO421" s="80"/>
      <c r="NQP421" s="80"/>
      <c r="NQQ421" s="80"/>
      <c r="NQR421" s="80"/>
      <c r="NQS421" s="80"/>
      <c r="NQT421" s="80"/>
      <c r="NQU421" s="80"/>
      <c r="NQV421" s="80"/>
      <c r="NQW421" s="80"/>
      <c r="NQX421" s="80"/>
      <c r="NQY421" s="80"/>
      <c r="NQZ421" s="80"/>
      <c r="NRA421" s="80"/>
      <c r="NRB421" s="80"/>
      <c r="NRC421" s="80"/>
      <c r="NRD421" s="80"/>
      <c r="NRE421" s="80"/>
      <c r="NRF421" s="80"/>
      <c r="NRG421" s="80"/>
      <c r="NRH421" s="80"/>
      <c r="NRI421" s="80"/>
      <c r="NRJ421" s="80"/>
      <c r="NRK421" s="80"/>
      <c r="NRL421" s="80"/>
      <c r="NRM421" s="80"/>
      <c r="NRN421" s="80"/>
      <c r="NRO421" s="80"/>
      <c r="NRP421" s="80"/>
      <c r="NRQ421" s="80"/>
      <c r="NRR421" s="80"/>
      <c r="NRS421" s="80"/>
      <c r="NRT421" s="80"/>
      <c r="NRU421" s="80"/>
      <c r="NRV421" s="80"/>
      <c r="NRW421" s="80"/>
      <c r="NRX421" s="80"/>
      <c r="NRY421" s="80"/>
      <c r="NRZ421" s="80"/>
      <c r="NSA421" s="80"/>
      <c r="NSB421" s="80"/>
      <c r="NSC421" s="80"/>
      <c r="NSD421" s="80"/>
      <c r="NSE421" s="80"/>
      <c r="NSF421" s="80"/>
      <c r="NSG421" s="80"/>
      <c r="NSH421" s="80"/>
      <c r="NSI421" s="80"/>
      <c r="NSJ421" s="80"/>
      <c r="NSK421" s="80"/>
      <c r="NSL421" s="80"/>
      <c r="NSM421" s="80"/>
      <c r="NSN421" s="80"/>
      <c r="NSO421" s="80"/>
      <c r="NSP421" s="80"/>
      <c r="NSQ421" s="80"/>
      <c r="NSR421" s="80"/>
      <c r="NSS421" s="80"/>
      <c r="NST421" s="80"/>
      <c r="NSU421" s="80"/>
      <c r="NSV421" s="80"/>
      <c r="NSW421" s="80"/>
      <c r="NSX421" s="80"/>
      <c r="NSY421" s="80"/>
      <c r="NSZ421" s="80"/>
      <c r="NTA421" s="80"/>
      <c r="NTB421" s="80"/>
      <c r="NTC421" s="80"/>
      <c r="NTD421" s="80"/>
      <c r="NTE421" s="80"/>
      <c r="NTF421" s="80"/>
      <c r="NTG421" s="80"/>
      <c r="NTH421" s="80"/>
      <c r="NTI421" s="80"/>
      <c r="NTJ421" s="80"/>
      <c r="NTK421" s="80"/>
      <c r="NTL421" s="80"/>
      <c r="NTM421" s="80"/>
      <c r="NTN421" s="80"/>
      <c r="NTO421" s="80"/>
      <c r="NTP421" s="80"/>
      <c r="NTQ421" s="80"/>
      <c r="NTR421" s="80"/>
      <c r="NTS421" s="80"/>
      <c r="NTT421" s="80"/>
      <c r="NTU421" s="80"/>
      <c r="NTV421" s="80"/>
      <c r="NTW421" s="80"/>
      <c r="NTX421" s="80"/>
      <c r="NTY421" s="80"/>
      <c r="NTZ421" s="80"/>
      <c r="NUA421" s="80"/>
      <c r="NUB421" s="80"/>
      <c r="NUC421" s="80"/>
      <c r="NUD421" s="80"/>
      <c r="NUE421" s="80"/>
      <c r="NUF421" s="80"/>
      <c r="NUG421" s="80"/>
      <c r="NUH421" s="80"/>
      <c r="NUI421" s="80"/>
      <c r="NUJ421" s="80"/>
      <c r="NUK421" s="80"/>
      <c r="NUL421" s="80"/>
      <c r="NUM421" s="80"/>
      <c r="NUN421" s="80"/>
      <c r="NUO421" s="80"/>
      <c r="NUP421" s="80"/>
      <c r="NUQ421" s="80"/>
      <c r="NUR421" s="80"/>
      <c r="NUS421" s="80"/>
      <c r="NUT421" s="80"/>
      <c r="NUU421" s="80"/>
      <c r="NUV421" s="80"/>
      <c r="NUW421" s="80"/>
      <c r="NUX421" s="80"/>
      <c r="NUY421" s="80"/>
      <c r="NUZ421" s="80"/>
      <c r="NVA421" s="80"/>
      <c r="NVB421" s="80"/>
      <c r="NVC421" s="80"/>
      <c r="NVD421" s="80"/>
      <c r="NVE421" s="80"/>
      <c r="NVF421" s="80"/>
      <c r="NVG421" s="80"/>
      <c r="NVH421" s="80"/>
      <c r="NVI421" s="80"/>
      <c r="NVJ421" s="80"/>
      <c r="NVK421" s="80"/>
      <c r="NVL421" s="80"/>
      <c r="NVM421" s="80"/>
      <c r="NVN421" s="80"/>
      <c r="NVO421" s="80"/>
      <c r="NVP421" s="80"/>
      <c r="NVQ421" s="80"/>
      <c r="NVR421" s="80"/>
      <c r="NVS421" s="80"/>
      <c r="NVT421" s="80"/>
      <c r="NVU421" s="80"/>
      <c r="NVV421" s="80"/>
      <c r="NVW421" s="80"/>
      <c r="NVX421" s="80"/>
      <c r="NVY421" s="80"/>
      <c r="NVZ421" s="80"/>
      <c r="NWA421" s="80"/>
      <c r="NWB421" s="80"/>
      <c r="NWC421" s="80"/>
      <c r="NWD421" s="80"/>
      <c r="NWE421" s="80"/>
      <c r="NWF421" s="80"/>
      <c r="NWG421" s="80"/>
      <c r="NWH421" s="80"/>
      <c r="NWI421" s="80"/>
      <c r="NWJ421" s="80"/>
      <c r="NWK421" s="80"/>
      <c r="NWL421" s="80"/>
      <c r="NWM421" s="80"/>
      <c r="NWN421" s="80"/>
      <c r="NWO421" s="80"/>
      <c r="NWP421" s="80"/>
      <c r="NWQ421" s="80"/>
      <c r="NWR421" s="80"/>
      <c r="NWS421" s="80"/>
      <c r="NWT421" s="80"/>
      <c r="NWU421" s="80"/>
      <c r="NWV421" s="80"/>
      <c r="NWW421" s="80"/>
      <c r="NWX421" s="80"/>
      <c r="NWY421" s="80"/>
      <c r="NWZ421" s="80"/>
      <c r="NXA421" s="80"/>
      <c r="NXB421" s="80"/>
      <c r="NXC421" s="80"/>
      <c r="NXD421" s="80"/>
      <c r="NXE421" s="80"/>
      <c r="NXF421" s="80"/>
      <c r="NXG421" s="80"/>
      <c r="NXH421" s="80"/>
      <c r="NXI421" s="80"/>
      <c r="NXJ421" s="80"/>
      <c r="NXK421" s="80"/>
      <c r="NXL421" s="80"/>
      <c r="NXM421" s="80"/>
      <c r="NXN421" s="80"/>
      <c r="NXO421" s="80"/>
      <c r="NXP421" s="80"/>
      <c r="NXQ421" s="80"/>
      <c r="NXR421" s="80"/>
      <c r="NXS421" s="80"/>
      <c r="NXT421" s="80"/>
      <c r="NXU421" s="80"/>
      <c r="NXV421" s="80"/>
      <c r="NXW421" s="80"/>
      <c r="NXX421" s="80"/>
      <c r="NXY421" s="80"/>
      <c r="NXZ421" s="80"/>
      <c r="NYA421" s="80"/>
      <c r="NYB421" s="80"/>
      <c r="NYC421" s="80"/>
      <c r="NYD421" s="80"/>
      <c r="NYE421" s="80"/>
      <c r="NYF421" s="80"/>
      <c r="NYG421" s="80"/>
      <c r="NYH421" s="80"/>
      <c r="NYI421" s="80"/>
      <c r="NYJ421" s="80"/>
      <c r="NYK421" s="80"/>
      <c r="NYL421" s="80"/>
      <c r="NYM421" s="80"/>
      <c r="NYN421" s="80"/>
      <c r="NYO421" s="80"/>
      <c r="NYP421" s="80"/>
      <c r="NYQ421" s="80"/>
      <c r="NYR421" s="80"/>
      <c r="NYS421" s="80"/>
      <c r="NYT421" s="80"/>
      <c r="NYU421" s="80"/>
      <c r="NYV421" s="80"/>
      <c r="NYW421" s="80"/>
      <c r="NYX421" s="80"/>
      <c r="NYY421" s="80"/>
      <c r="NYZ421" s="80"/>
      <c r="NZA421" s="80"/>
      <c r="NZB421" s="80"/>
      <c r="NZC421" s="80"/>
      <c r="NZD421" s="80"/>
      <c r="NZE421" s="80"/>
      <c r="NZF421" s="80"/>
      <c r="NZG421" s="80"/>
      <c r="NZH421" s="80"/>
      <c r="NZI421" s="80"/>
      <c r="NZJ421" s="80"/>
      <c r="NZK421" s="80"/>
      <c r="NZL421" s="80"/>
      <c r="NZM421" s="80"/>
      <c r="NZN421" s="80"/>
      <c r="NZO421" s="80"/>
      <c r="NZP421" s="80"/>
      <c r="NZQ421" s="80"/>
      <c r="NZR421" s="80"/>
      <c r="NZS421" s="80"/>
      <c r="NZT421" s="80"/>
      <c r="NZU421" s="80"/>
      <c r="NZV421" s="80"/>
      <c r="NZW421" s="80"/>
      <c r="NZX421" s="80"/>
      <c r="NZY421" s="80"/>
      <c r="NZZ421" s="80"/>
      <c r="OAA421" s="80"/>
      <c r="OAB421" s="80"/>
      <c r="OAC421" s="80"/>
      <c r="OAD421" s="80"/>
      <c r="OAE421" s="80"/>
      <c r="OAF421" s="80"/>
      <c r="OAG421" s="80"/>
      <c r="OAH421" s="80"/>
      <c r="OAI421" s="80"/>
      <c r="OAJ421" s="80"/>
      <c r="OAK421" s="80"/>
      <c r="OAL421" s="80"/>
      <c r="OAM421" s="80"/>
      <c r="OAN421" s="80"/>
      <c r="OAO421" s="80"/>
      <c r="OAP421" s="80"/>
      <c r="OAQ421" s="80"/>
      <c r="OAR421" s="80"/>
      <c r="OAS421" s="80"/>
      <c r="OAT421" s="80"/>
      <c r="OAU421" s="80"/>
      <c r="OAV421" s="80"/>
      <c r="OAW421" s="80"/>
      <c r="OAX421" s="80"/>
      <c r="OAY421" s="80"/>
      <c r="OAZ421" s="80"/>
      <c r="OBA421" s="80"/>
      <c r="OBB421" s="80"/>
      <c r="OBC421" s="80"/>
      <c r="OBD421" s="80"/>
      <c r="OBE421" s="80"/>
      <c r="OBF421" s="80"/>
      <c r="OBG421" s="80"/>
      <c r="OBH421" s="80"/>
      <c r="OBI421" s="80"/>
      <c r="OBJ421" s="80"/>
      <c r="OBK421" s="80"/>
      <c r="OBL421" s="80"/>
      <c r="OBM421" s="80"/>
      <c r="OBN421" s="80"/>
      <c r="OBO421" s="80"/>
      <c r="OBP421" s="80"/>
      <c r="OBQ421" s="80"/>
      <c r="OBR421" s="80"/>
      <c r="OBS421" s="80"/>
      <c r="OBT421" s="80"/>
      <c r="OBU421" s="80"/>
      <c r="OBV421" s="80"/>
      <c r="OBW421" s="80"/>
      <c r="OBX421" s="80"/>
      <c r="OBY421" s="80"/>
      <c r="OBZ421" s="80"/>
      <c r="OCA421" s="80"/>
      <c r="OCB421" s="80"/>
      <c r="OCC421" s="80"/>
      <c r="OCD421" s="80"/>
      <c r="OCE421" s="80"/>
      <c r="OCF421" s="80"/>
      <c r="OCG421" s="80"/>
      <c r="OCH421" s="80"/>
      <c r="OCI421" s="80"/>
      <c r="OCJ421" s="80"/>
      <c r="OCK421" s="80"/>
      <c r="OCL421" s="80"/>
      <c r="OCM421" s="80"/>
      <c r="OCN421" s="80"/>
      <c r="OCO421" s="80"/>
      <c r="OCP421" s="80"/>
      <c r="OCQ421" s="80"/>
      <c r="OCR421" s="80"/>
      <c r="OCS421" s="80"/>
      <c r="OCT421" s="80"/>
      <c r="OCU421" s="80"/>
      <c r="OCV421" s="80"/>
      <c r="OCW421" s="80"/>
      <c r="OCX421" s="80"/>
      <c r="OCY421" s="80"/>
      <c r="OCZ421" s="80"/>
      <c r="ODA421" s="80"/>
      <c r="ODB421" s="80"/>
      <c r="ODC421" s="80"/>
      <c r="ODD421" s="80"/>
      <c r="ODE421" s="80"/>
      <c r="ODF421" s="80"/>
      <c r="ODG421" s="80"/>
      <c r="ODH421" s="80"/>
      <c r="ODI421" s="80"/>
      <c r="ODJ421" s="80"/>
      <c r="ODK421" s="80"/>
      <c r="ODL421" s="80"/>
      <c r="ODM421" s="80"/>
      <c r="ODN421" s="80"/>
      <c r="ODO421" s="80"/>
      <c r="ODP421" s="80"/>
      <c r="ODQ421" s="80"/>
      <c r="ODR421" s="80"/>
      <c r="ODS421" s="80"/>
      <c r="ODT421" s="80"/>
      <c r="ODU421" s="80"/>
      <c r="ODV421" s="80"/>
      <c r="ODW421" s="80"/>
      <c r="ODX421" s="80"/>
      <c r="ODY421" s="80"/>
      <c r="ODZ421" s="80"/>
      <c r="OEA421" s="80"/>
      <c r="OEB421" s="80"/>
      <c r="OEC421" s="80"/>
      <c r="OED421" s="80"/>
      <c r="OEE421" s="80"/>
      <c r="OEF421" s="80"/>
      <c r="OEG421" s="80"/>
      <c r="OEH421" s="80"/>
      <c r="OEI421" s="80"/>
      <c r="OEJ421" s="80"/>
      <c r="OEK421" s="80"/>
      <c r="OEL421" s="80"/>
      <c r="OEM421" s="80"/>
      <c r="OEN421" s="80"/>
      <c r="OEO421" s="80"/>
      <c r="OEP421" s="80"/>
      <c r="OEQ421" s="80"/>
      <c r="OER421" s="80"/>
      <c r="OES421" s="80"/>
      <c r="OET421" s="80"/>
      <c r="OEU421" s="80"/>
      <c r="OEV421" s="80"/>
      <c r="OEW421" s="80"/>
      <c r="OEX421" s="80"/>
      <c r="OEY421" s="80"/>
      <c r="OEZ421" s="80"/>
      <c r="OFA421" s="80"/>
      <c r="OFB421" s="80"/>
      <c r="OFC421" s="80"/>
      <c r="OFD421" s="80"/>
      <c r="OFE421" s="80"/>
      <c r="OFF421" s="80"/>
      <c r="OFG421" s="80"/>
      <c r="OFH421" s="80"/>
      <c r="OFI421" s="80"/>
      <c r="OFJ421" s="80"/>
      <c r="OFK421" s="80"/>
      <c r="OFL421" s="80"/>
      <c r="OFM421" s="80"/>
      <c r="OFN421" s="80"/>
      <c r="OFO421" s="80"/>
      <c r="OFP421" s="80"/>
      <c r="OFQ421" s="80"/>
      <c r="OFR421" s="80"/>
      <c r="OFS421" s="80"/>
      <c r="OFT421" s="80"/>
      <c r="OFU421" s="80"/>
      <c r="OFV421" s="80"/>
      <c r="OFW421" s="80"/>
      <c r="OFX421" s="80"/>
      <c r="OFY421" s="80"/>
      <c r="OFZ421" s="80"/>
      <c r="OGA421" s="80"/>
      <c r="OGB421" s="80"/>
      <c r="OGC421" s="80"/>
      <c r="OGD421" s="80"/>
      <c r="OGE421" s="80"/>
      <c r="OGF421" s="80"/>
      <c r="OGG421" s="80"/>
      <c r="OGH421" s="80"/>
      <c r="OGI421" s="80"/>
      <c r="OGJ421" s="80"/>
      <c r="OGK421" s="80"/>
      <c r="OGL421" s="80"/>
      <c r="OGM421" s="80"/>
      <c r="OGN421" s="80"/>
      <c r="OGO421" s="80"/>
      <c r="OGP421" s="80"/>
      <c r="OGQ421" s="80"/>
      <c r="OGR421" s="80"/>
      <c r="OGS421" s="80"/>
      <c r="OGT421" s="80"/>
      <c r="OGU421" s="80"/>
      <c r="OGV421" s="80"/>
      <c r="OGW421" s="80"/>
      <c r="OGX421" s="80"/>
      <c r="OGY421" s="80"/>
      <c r="OGZ421" s="80"/>
      <c r="OHA421" s="80"/>
      <c r="OHB421" s="80"/>
      <c r="OHC421" s="80"/>
      <c r="OHD421" s="80"/>
      <c r="OHE421" s="80"/>
      <c r="OHF421" s="80"/>
      <c r="OHG421" s="80"/>
      <c r="OHH421" s="80"/>
      <c r="OHI421" s="80"/>
      <c r="OHJ421" s="80"/>
      <c r="OHK421" s="80"/>
      <c r="OHL421" s="80"/>
      <c r="OHM421" s="80"/>
      <c r="OHN421" s="80"/>
      <c r="OHO421" s="80"/>
      <c r="OHP421" s="80"/>
      <c r="OHQ421" s="80"/>
      <c r="OHR421" s="80"/>
      <c r="OHS421" s="80"/>
      <c r="OHT421" s="80"/>
      <c r="OHU421" s="80"/>
      <c r="OHV421" s="80"/>
      <c r="OHW421" s="80"/>
      <c r="OHX421" s="80"/>
      <c r="OHY421" s="80"/>
      <c r="OHZ421" s="80"/>
      <c r="OIA421" s="80"/>
      <c r="OIB421" s="80"/>
      <c r="OIC421" s="80"/>
      <c r="OID421" s="80"/>
      <c r="OIE421" s="80"/>
      <c r="OIF421" s="80"/>
      <c r="OIG421" s="80"/>
      <c r="OIH421" s="80"/>
      <c r="OII421" s="80"/>
      <c r="OIJ421" s="80"/>
      <c r="OIK421" s="80"/>
      <c r="OIL421" s="80"/>
      <c r="OIM421" s="80"/>
      <c r="OIN421" s="80"/>
      <c r="OIO421" s="80"/>
      <c r="OIP421" s="80"/>
      <c r="OIQ421" s="80"/>
      <c r="OIR421" s="80"/>
      <c r="OIS421" s="80"/>
      <c r="OIT421" s="80"/>
      <c r="OIU421" s="80"/>
      <c r="OIV421" s="80"/>
      <c r="OIW421" s="80"/>
      <c r="OIX421" s="80"/>
      <c r="OIY421" s="80"/>
      <c r="OIZ421" s="80"/>
      <c r="OJA421" s="80"/>
      <c r="OJB421" s="80"/>
      <c r="OJC421" s="80"/>
      <c r="OJD421" s="80"/>
      <c r="OJE421" s="80"/>
      <c r="OJF421" s="80"/>
      <c r="OJG421" s="80"/>
      <c r="OJH421" s="80"/>
      <c r="OJI421" s="80"/>
      <c r="OJJ421" s="80"/>
      <c r="OJK421" s="80"/>
      <c r="OJL421" s="80"/>
      <c r="OJM421" s="80"/>
      <c r="OJN421" s="80"/>
      <c r="OJO421" s="80"/>
      <c r="OJP421" s="80"/>
      <c r="OJQ421" s="80"/>
      <c r="OJR421" s="80"/>
      <c r="OJS421" s="80"/>
      <c r="OJT421" s="80"/>
      <c r="OJU421" s="80"/>
      <c r="OJV421" s="80"/>
      <c r="OJW421" s="80"/>
      <c r="OJX421" s="80"/>
      <c r="OJY421" s="80"/>
      <c r="OJZ421" s="80"/>
      <c r="OKA421" s="80"/>
      <c r="OKB421" s="80"/>
      <c r="OKC421" s="80"/>
      <c r="OKD421" s="80"/>
      <c r="OKE421" s="80"/>
      <c r="OKF421" s="80"/>
      <c r="OKG421" s="80"/>
      <c r="OKH421" s="80"/>
      <c r="OKI421" s="80"/>
      <c r="OKJ421" s="80"/>
      <c r="OKK421" s="80"/>
      <c r="OKL421" s="80"/>
      <c r="OKM421" s="80"/>
      <c r="OKN421" s="80"/>
      <c r="OKO421" s="80"/>
      <c r="OKP421" s="80"/>
      <c r="OKQ421" s="80"/>
      <c r="OKR421" s="80"/>
      <c r="OKS421" s="80"/>
      <c r="OKT421" s="80"/>
      <c r="OKU421" s="80"/>
      <c r="OKV421" s="80"/>
      <c r="OKW421" s="80"/>
      <c r="OKX421" s="80"/>
      <c r="OKY421" s="80"/>
      <c r="OKZ421" s="80"/>
      <c r="OLA421" s="80"/>
      <c r="OLB421" s="80"/>
      <c r="OLC421" s="80"/>
      <c r="OLD421" s="80"/>
      <c r="OLE421" s="80"/>
      <c r="OLF421" s="80"/>
      <c r="OLG421" s="80"/>
      <c r="OLH421" s="80"/>
      <c r="OLI421" s="80"/>
      <c r="OLJ421" s="80"/>
      <c r="OLK421" s="80"/>
      <c r="OLL421" s="80"/>
      <c r="OLM421" s="80"/>
      <c r="OLN421" s="80"/>
      <c r="OLO421" s="80"/>
      <c r="OLP421" s="80"/>
      <c r="OLQ421" s="80"/>
      <c r="OLR421" s="80"/>
      <c r="OLS421" s="80"/>
      <c r="OLT421" s="80"/>
      <c r="OLU421" s="80"/>
      <c r="OLV421" s="80"/>
      <c r="OLW421" s="80"/>
      <c r="OLX421" s="80"/>
      <c r="OLY421" s="80"/>
      <c r="OLZ421" s="80"/>
      <c r="OMA421" s="80"/>
      <c r="OMB421" s="80"/>
      <c r="OMC421" s="80"/>
      <c r="OMD421" s="80"/>
      <c r="OME421" s="80"/>
      <c r="OMF421" s="80"/>
      <c r="OMG421" s="80"/>
      <c r="OMH421" s="80"/>
      <c r="OMI421" s="80"/>
      <c r="OMJ421" s="80"/>
      <c r="OMK421" s="80"/>
      <c r="OML421" s="80"/>
      <c r="OMM421" s="80"/>
      <c r="OMN421" s="80"/>
      <c r="OMO421" s="80"/>
      <c r="OMP421" s="80"/>
      <c r="OMQ421" s="80"/>
      <c r="OMR421" s="80"/>
      <c r="OMS421" s="80"/>
      <c r="OMT421" s="80"/>
      <c r="OMU421" s="80"/>
      <c r="OMV421" s="80"/>
      <c r="OMW421" s="80"/>
      <c r="OMX421" s="80"/>
      <c r="OMY421" s="80"/>
      <c r="OMZ421" s="80"/>
      <c r="ONA421" s="80"/>
      <c r="ONB421" s="80"/>
      <c r="ONC421" s="80"/>
      <c r="OND421" s="80"/>
      <c r="ONE421" s="80"/>
      <c r="ONF421" s="80"/>
      <c r="ONG421" s="80"/>
      <c r="ONH421" s="80"/>
      <c r="ONI421" s="80"/>
      <c r="ONJ421" s="80"/>
      <c r="ONK421" s="80"/>
      <c r="ONL421" s="80"/>
      <c r="ONM421" s="80"/>
      <c r="ONN421" s="80"/>
      <c r="ONO421" s="80"/>
      <c r="ONP421" s="80"/>
      <c r="ONQ421" s="80"/>
      <c r="ONR421" s="80"/>
      <c r="ONS421" s="80"/>
      <c r="ONT421" s="80"/>
      <c r="ONU421" s="80"/>
      <c r="ONV421" s="80"/>
      <c r="ONW421" s="80"/>
      <c r="ONX421" s="80"/>
      <c r="ONY421" s="80"/>
      <c r="ONZ421" s="80"/>
      <c r="OOA421" s="80"/>
      <c r="OOB421" s="80"/>
      <c r="OOC421" s="80"/>
      <c r="OOD421" s="80"/>
      <c r="OOE421" s="80"/>
      <c r="OOF421" s="80"/>
      <c r="OOG421" s="80"/>
      <c r="OOH421" s="80"/>
      <c r="OOI421" s="80"/>
      <c r="OOJ421" s="80"/>
      <c r="OOK421" s="80"/>
      <c r="OOL421" s="80"/>
      <c r="OOM421" s="80"/>
      <c r="OON421" s="80"/>
      <c r="OOO421" s="80"/>
      <c r="OOP421" s="80"/>
      <c r="OOQ421" s="80"/>
      <c r="OOR421" s="80"/>
      <c r="OOS421" s="80"/>
      <c r="OOT421" s="80"/>
      <c r="OOU421" s="80"/>
      <c r="OOV421" s="80"/>
      <c r="OOW421" s="80"/>
      <c r="OOX421" s="80"/>
      <c r="OOY421" s="80"/>
      <c r="OOZ421" s="80"/>
      <c r="OPA421" s="80"/>
      <c r="OPB421" s="80"/>
      <c r="OPC421" s="80"/>
      <c r="OPD421" s="80"/>
      <c r="OPE421" s="80"/>
      <c r="OPF421" s="80"/>
      <c r="OPG421" s="80"/>
      <c r="OPH421" s="80"/>
      <c r="OPI421" s="80"/>
      <c r="OPJ421" s="80"/>
      <c r="OPK421" s="80"/>
      <c r="OPL421" s="80"/>
      <c r="OPM421" s="80"/>
      <c r="OPN421" s="80"/>
      <c r="OPO421" s="80"/>
      <c r="OPP421" s="80"/>
      <c r="OPQ421" s="80"/>
      <c r="OPR421" s="80"/>
      <c r="OPS421" s="80"/>
      <c r="OPT421" s="80"/>
      <c r="OPU421" s="80"/>
      <c r="OPV421" s="80"/>
      <c r="OPW421" s="80"/>
      <c r="OPX421" s="80"/>
      <c r="OPY421" s="80"/>
      <c r="OPZ421" s="80"/>
      <c r="OQA421" s="80"/>
      <c r="OQB421" s="80"/>
      <c r="OQC421" s="80"/>
      <c r="OQD421" s="80"/>
      <c r="OQE421" s="80"/>
      <c r="OQF421" s="80"/>
      <c r="OQG421" s="80"/>
      <c r="OQH421" s="80"/>
      <c r="OQI421" s="80"/>
      <c r="OQJ421" s="80"/>
      <c r="OQK421" s="80"/>
      <c r="OQL421" s="80"/>
      <c r="OQM421" s="80"/>
      <c r="OQN421" s="80"/>
      <c r="OQO421" s="80"/>
      <c r="OQP421" s="80"/>
      <c r="OQQ421" s="80"/>
      <c r="OQR421" s="80"/>
      <c r="OQS421" s="80"/>
      <c r="OQT421" s="80"/>
      <c r="OQU421" s="80"/>
      <c r="OQV421" s="80"/>
      <c r="OQW421" s="80"/>
      <c r="OQX421" s="80"/>
      <c r="OQY421" s="80"/>
      <c r="OQZ421" s="80"/>
      <c r="ORA421" s="80"/>
      <c r="ORB421" s="80"/>
      <c r="ORC421" s="80"/>
      <c r="ORD421" s="80"/>
      <c r="ORE421" s="80"/>
      <c r="ORF421" s="80"/>
      <c r="ORG421" s="80"/>
      <c r="ORH421" s="80"/>
      <c r="ORI421" s="80"/>
      <c r="ORJ421" s="80"/>
      <c r="ORK421" s="80"/>
      <c r="ORL421" s="80"/>
      <c r="ORM421" s="80"/>
      <c r="ORN421" s="80"/>
      <c r="ORO421" s="80"/>
      <c r="ORP421" s="80"/>
      <c r="ORQ421" s="80"/>
      <c r="ORR421" s="80"/>
      <c r="ORS421" s="80"/>
      <c r="ORT421" s="80"/>
      <c r="ORU421" s="80"/>
      <c r="ORV421" s="80"/>
      <c r="ORW421" s="80"/>
      <c r="ORX421" s="80"/>
      <c r="ORY421" s="80"/>
      <c r="ORZ421" s="80"/>
      <c r="OSA421" s="80"/>
      <c r="OSB421" s="80"/>
      <c r="OSC421" s="80"/>
      <c r="OSD421" s="80"/>
      <c r="OSE421" s="80"/>
      <c r="OSF421" s="80"/>
      <c r="OSG421" s="80"/>
      <c r="OSH421" s="80"/>
      <c r="OSI421" s="80"/>
      <c r="OSJ421" s="80"/>
      <c r="OSK421" s="80"/>
      <c r="OSL421" s="80"/>
      <c r="OSM421" s="80"/>
      <c r="OSN421" s="80"/>
      <c r="OSO421" s="80"/>
      <c r="OSP421" s="80"/>
      <c r="OSQ421" s="80"/>
      <c r="OSR421" s="80"/>
      <c r="OSS421" s="80"/>
      <c r="OST421" s="80"/>
      <c r="OSU421" s="80"/>
      <c r="OSV421" s="80"/>
      <c r="OSW421" s="80"/>
      <c r="OSX421" s="80"/>
      <c r="OSY421" s="80"/>
      <c r="OSZ421" s="80"/>
      <c r="OTA421" s="80"/>
      <c r="OTB421" s="80"/>
      <c r="OTC421" s="80"/>
      <c r="OTD421" s="80"/>
      <c r="OTE421" s="80"/>
      <c r="OTF421" s="80"/>
      <c r="OTG421" s="80"/>
      <c r="OTH421" s="80"/>
      <c r="OTI421" s="80"/>
      <c r="OTJ421" s="80"/>
      <c r="OTK421" s="80"/>
      <c r="OTL421" s="80"/>
      <c r="OTM421" s="80"/>
      <c r="OTN421" s="80"/>
      <c r="OTO421" s="80"/>
      <c r="OTP421" s="80"/>
      <c r="OTQ421" s="80"/>
      <c r="OTR421" s="80"/>
      <c r="OTS421" s="80"/>
      <c r="OTT421" s="80"/>
      <c r="OTU421" s="80"/>
      <c r="OTV421" s="80"/>
      <c r="OTW421" s="80"/>
      <c r="OTX421" s="80"/>
      <c r="OTY421" s="80"/>
      <c r="OTZ421" s="80"/>
      <c r="OUA421" s="80"/>
      <c r="OUB421" s="80"/>
      <c r="OUC421" s="80"/>
      <c r="OUD421" s="80"/>
      <c r="OUE421" s="80"/>
      <c r="OUF421" s="80"/>
      <c r="OUG421" s="80"/>
      <c r="OUH421" s="80"/>
      <c r="OUI421" s="80"/>
      <c r="OUJ421" s="80"/>
      <c r="OUK421" s="80"/>
      <c r="OUL421" s="80"/>
      <c r="OUM421" s="80"/>
      <c r="OUN421" s="80"/>
      <c r="OUO421" s="80"/>
      <c r="OUP421" s="80"/>
      <c r="OUQ421" s="80"/>
      <c r="OUR421" s="80"/>
      <c r="OUS421" s="80"/>
      <c r="OUT421" s="80"/>
      <c r="OUU421" s="80"/>
      <c r="OUV421" s="80"/>
      <c r="OUW421" s="80"/>
      <c r="OUX421" s="80"/>
      <c r="OUY421" s="80"/>
      <c r="OUZ421" s="80"/>
      <c r="OVA421" s="80"/>
      <c r="OVB421" s="80"/>
      <c r="OVC421" s="80"/>
      <c r="OVD421" s="80"/>
      <c r="OVE421" s="80"/>
      <c r="OVF421" s="80"/>
      <c r="OVG421" s="80"/>
      <c r="OVH421" s="80"/>
      <c r="OVI421" s="80"/>
      <c r="OVJ421" s="80"/>
      <c r="OVK421" s="80"/>
      <c r="OVL421" s="80"/>
      <c r="OVM421" s="80"/>
      <c r="OVN421" s="80"/>
      <c r="OVO421" s="80"/>
      <c r="OVP421" s="80"/>
      <c r="OVQ421" s="80"/>
      <c r="OVR421" s="80"/>
      <c r="OVS421" s="80"/>
      <c r="OVT421" s="80"/>
      <c r="OVU421" s="80"/>
      <c r="OVV421" s="80"/>
      <c r="OVW421" s="80"/>
      <c r="OVX421" s="80"/>
      <c r="OVY421" s="80"/>
      <c r="OVZ421" s="80"/>
      <c r="OWA421" s="80"/>
      <c r="OWB421" s="80"/>
      <c r="OWC421" s="80"/>
      <c r="OWD421" s="80"/>
      <c r="OWE421" s="80"/>
      <c r="OWF421" s="80"/>
      <c r="OWG421" s="80"/>
      <c r="OWH421" s="80"/>
      <c r="OWI421" s="80"/>
      <c r="OWJ421" s="80"/>
      <c r="OWK421" s="80"/>
      <c r="OWL421" s="80"/>
      <c r="OWM421" s="80"/>
      <c r="OWN421" s="80"/>
      <c r="OWO421" s="80"/>
      <c r="OWP421" s="80"/>
      <c r="OWQ421" s="80"/>
      <c r="OWR421" s="80"/>
      <c r="OWS421" s="80"/>
      <c r="OWT421" s="80"/>
      <c r="OWU421" s="80"/>
      <c r="OWV421" s="80"/>
      <c r="OWW421" s="80"/>
      <c r="OWX421" s="80"/>
      <c r="OWY421" s="80"/>
      <c r="OWZ421" s="80"/>
      <c r="OXA421" s="80"/>
      <c r="OXB421" s="80"/>
      <c r="OXC421" s="80"/>
      <c r="OXD421" s="80"/>
      <c r="OXE421" s="80"/>
      <c r="OXF421" s="80"/>
      <c r="OXG421" s="80"/>
      <c r="OXH421" s="80"/>
      <c r="OXI421" s="80"/>
      <c r="OXJ421" s="80"/>
      <c r="OXK421" s="80"/>
      <c r="OXL421" s="80"/>
      <c r="OXM421" s="80"/>
      <c r="OXN421" s="80"/>
      <c r="OXO421" s="80"/>
      <c r="OXP421" s="80"/>
      <c r="OXQ421" s="80"/>
      <c r="OXR421" s="80"/>
      <c r="OXS421" s="80"/>
      <c r="OXT421" s="80"/>
      <c r="OXU421" s="80"/>
      <c r="OXV421" s="80"/>
      <c r="OXW421" s="80"/>
      <c r="OXX421" s="80"/>
      <c r="OXY421" s="80"/>
      <c r="OXZ421" s="80"/>
      <c r="OYA421" s="80"/>
      <c r="OYB421" s="80"/>
      <c r="OYC421" s="80"/>
      <c r="OYD421" s="80"/>
      <c r="OYE421" s="80"/>
      <c r="OYF421" s="80"/>
      <c r="OYG421" s="80"/>
      <c r="OYH421" s="80"/>
      <c r="OYI421" s="80"/>
      <c r="OYJ421" s="80"/>
      <c r="OYK421" s="80"/>
      <c r="OYL421" s="80"/>
      <c r="OYM421" s="80"/>
      <c r="OYN421" s="80"/>
      <c r="OYO421" s="80"/>
      <c r="OYP421" s="80"/>
      <c r="OYQ421" s="80"/>
      <c r="OYR421" s="80"/>
      <c r="OYS421" s="80"/>
      <c r="OYT421" s="80"/>
      <c r="OYU421" s="80"/>
      <c r="OYV421" s="80"/>
      <c r="OYW421" s="80"/>
      <c r="OYX421" s="80"/>
      <c r="OYY421" s="80"/>
      <c r="OYZ421" s="80"/>
      <c r="OZA421" s="80"/>
      <c r="OZB421" s="80"/>
      <c r="OZC421" s="80"/>
      <c r="OZD421" s="80"/>
      <c r="OZE421" s="80"/>
      <c r="OZF421" s="80"/>
      <c r="OZG421" s="80"/>
      <c r="OZH421" s="80"/>
      <c r="OZI421" s="80"/>
      <c r="OZJ421" s="80"/>
      <c r="OZK421" s="80"/>
      <c r="OZL421" s="80"/>
      <c r="OZM421" s="80"/>
      <c r="OZN421" s="80"/>
      <c r="OZO421" s="80"/>
      <c r="OZP421" s="80"/>
      <c r="OZQ421" s="80"/>
      <c r="OZR421" s="80"/>
      <c r="OZS421" s="80"/>
      <c r="OZT421" s="80"/>
      <c r="OZU421" s="80"/>
      <c r="OZV421" s="80"/>
      <c r="OZW421" s="80"/>
      <c r="OZX421" s="80"/>
      <c r="OZY421" s="80"/>
      <c r="OZZ421" s="80"/>
      <c r="PAA421" s="80"/>
      <c r="PAB421" s="80"/>
      <c r="PAC421" s="80"/>
      <c r="PAD421" s="80"/>
      <c r="PAE421" s="80"/>
      <c r="PAF421" s="80"/>
      <c r="PAG421" s="80"/>
      <c r="PAH421" s="80"/>
      <c r="PAI421" s="80"/>
      <c r="PAJ421" s="80"/>
      <c r="PAK421" s="80"/>
      <c r="PAL421" s="80"/>
      <c r="PAM421" s="80"/>
      <c r="PAN421" s="80"/>
      <c r="PAO421" s="80"/>
      <c r="PAP421" s="80"/>
      <c r="PAQ421" s="80"/>
      <c r="PAR421" s="80"/>
      <c r="PAS421" s="80"/>
      <c r="PAT421" s="80"/>
      <c r="PAU421" s="80"/>
      <c r="PAV421" s="80"/>
      <c r="PAW421" s="80"/>
      <c r="PAX421" s="80"/>
      <c r="PAY421" s="80"/>
      <c r="PAZ421" s="80"/>
      <c r="PBA421" s="80"/>
      <c r="PBB421" s="80"/>
      <c r="PBC421" s="80"/>
      <c r="PBD421" s="80"/>
      <c r="PBE421" s="80"/>
      <c r="PBF421" s="80"/>
      <c r="PBG421" s="80"/>
      <c r="PBH421" s="80"/>
      <c r="PBI421" s="80"/>
      <c r="PBJ421" s="80"/>
      <c r="PBK421" s="80"/>
      <c r="PBL421" s="80"/>
      <c r="PBM421" s="80"/>
      <c r="PBN421" s="80"/>
      <c r="PBO421" s="80"/>
      <c r="PBP421" s="80"/>
      <c r="PBQ421" s="80"/>
      <c r="PBR421" s="80"/>
      <c r="PBS421" s="80"/>
      <c r="PBT421" s="80"/>
      <c r="PBU421" s="80"/>
      <c r="PBV421" s="80"/>
      <c r="PBW421" s="80"/>
      <c r="PBX421" s="80"/>
      <c r="PBY421" s="80"/>
      <c r="PBZ421" s="80"/>
      <c r="PCA421" s="80"/>
      <c r="PCB421" s="80"/>
      <c r="PCC421" s="80"/>
      <c r="PCD421" s="80"/>
      <c r="PCE421" s="80"/>
      <c r="PCF421" s="80"/>
      <c r="PCG421" s="80"/>
      <c r="PCH421" s="80"/>
      <c r="PCI421" s="80"/>
      <c r="PCJ421" s="80"/>
      <c r="PCK421" s="80"/>
      <c r="PCL421" s="80"/>
      <c r="PCM421" s="80"/>
      <c r="PCN421" s="80"/>
      <c r="PCO421" s="80"/>
      <c r="PCP421" s="80"/>
      <c r="PCQ421" s="80"/>
      <c r="PCR421" s="80"/>
      <c r="PCS421" s="80"/>
      <c r="PCT421" s="80"/>
      <c r="PCU421" s="80"/>
      <c r="PCV421" s="80"/>
      <c r="PCW421" s="80"/>
      <c r="PCX421" s="80"/>
      <c r="PCY421" s="80"/>
      <c r="PCZ421" s="80"/>
      <c r="PDA421" s="80"/>
      <c r="PDB421" s="80"/>
      <c r="PDC421" s="80"/>
      <c r="PDD421" s="80"/>
      <c r="PDE421" s="80"/>
      <c r="PDF421" s="80"/>
      <c r="PDG421" s="80"/>
      <c r="PDH421" s="80"/>
      <c r="PDI421" s="80"/>
      <c r="PDJ421" s="80"/>
      <c r="PDK421" s="80"/>
      <c r="PDL421" s="80"/>
      <c r="PDM421" s="80"/>
      <c r="PDN421" s="80"/>
      <c r="PDO421" s="80"/>
      <c r="PDP421" s="80"/>
      <c r="PDQ421" s="80"/>
      <c r="PDR421" s="80"/>
      <c r="PDS421" s="80"/>
      <c r="PDT421" s="80"/>
      <c r="PDU421" s="80"/>
      <c r="PDV421" s="80"/>
      <c r="PDW421" s="80"/>
      <c r="PDX421" s="80"/>
      <c r="PDY421" s="80"/>
      <c r="PDZ421" s="80"/>
      <c r="PEA421" s="80"/>
      <c r="PEB421" s="80"/>
      <c r="PEC421" s="80"/>
      <c r="PED421" s="80"/>
      <c r="PEE421" s="80"/>
      <c r="PEF421" s="80"/>
      <c r="PEG421" s="80"/>
      <c r="PEH421" s="80"/>
      <c r="PEI421" s="80"/>
      <c r="PEJ421" s="80"/>
      <c r="PEK421" s="80"/>
      <c r="PEL421" s="80"/>
      <c r="PEM421" s="80"/>
      <c r="PEN421" s="80"/>
      <c r="PEO421" s="80"/>
      <c r="PEP421" s="80"/>
      <c r="PEQ421" s="80"/>
      <c r="PER421" s="80"/>
      <c r="PES421" s="80"/>
      <c r="PET421" s="80"/>
      <c r="PEU421" s="80"/>
      <c r="PEV421" s="80"/>
      <c r="PEW421" s="80"/>
      <c r="PEX421" s="80"/>
      <c r="PEY421" s="80"/>
      <c r="PEZ421" s="80"/>
      <c r="PFA421" s="80"/>
      <c r="PFB421" s="80"/>
      <c r="PFC421" s="80"/>
      <c r="PFD421" s="80"/>
      <c r="PFE421" s="80"/>
      <c r="PFF421" s="80"/>
      <c r="PFG421" s="80"/>
      <c r="PFH421" s="80"/>
      <c r="PFI421" s="80"/>
      <c r="PFJ421" s="80"/>
      <c r="PFK421" s="80"/>
      <c r="PFL421" s="80"/>
      <c r="PFM421" s="80"/>
      <c r="PFN421" s="80"/>
      <c r="PFO421" s="80"/>
      <c r="PFP421" s="80"/>
      <c r="PFQ421" s="80"/>
      <c r="PFR421" s="80"/>
      <c r="PFS421" s="80"/>
      <c r="PFT421" s="80"/>
      <c r="PFU421" s="80"/>
      <c r="PFV421" s="80"/>
      <c r="PFW421" s="80"/>
      <c r="PFX421" s="80"/>
      <c r="PFY421" s="80"/>
      <c r="PFZ421" s="80"/>
      <c r="PGA421" s="80"/>
      <c r="PGB421" s="80"/>
      <c r="PGC421" s="80"/>
      <c r="PGD421" s="80"/>
      <c r="PGE421" s="80"/>
      <c r="PGF421" s="80"/>
      <c r="PGG421" s="80"/>
      <c r="PGH421" s="80"/>
      <c r="PGI421" s="80"/>
      <c r="PGJ421" s="80"/>
      <c r="PGK421" s="80"/>
      <c r="PGL421" s="80"/>
      <c r="PGM421" s="80"/>
      <c r="PGN421" s="80"/>
      <c r="PGO421" s="80"/>
      <c r="PGP421" s="80"/>
      <c r="PGQ421" s="80"/>
      <c r="PGR421" s="80"/>
      <c r="PGS421" s="80"/>
      <c r="PGT421" s="80"/>
      <c r="PGU421" s="80"/>
      <c r="PGV421" s="80"/>
      <c r="PGW421" s="80"/>
      <c r="PGX421" s="80"/>
      <c r="PGY421" s="80"/>
      <c r="PGZ421" s="80"/>
      <c r="PHA421" s="80"/>
      <c r="PHB421" s="80"/>
      <c r="PHC421" s="80"/>
      <c r="PHD421" s="80"/>
      <c r="PHE421" s="80"/>
      <c r="PHF421" s="80"/>
      <c r="PHG421" s="80"/>
      <c r="PHH421" s="80"/>
      <c r="PHI421" s="80"/>
      <c r="PHJ421" s="80"/>
      <c r="PHK421" s="80"/>
      <c r="PHL421" s="80"/>
      <c r="PHM421" s="80"/>
      <c r="PHN421" s="80"/>
      <c r="PHO421" s="80"/>
      <c r="PHP421" s="80"/>
      <c r="PHQ421" s="80"/>
      <c r="PHR421" s="80"/>
      <c r="PHS421" s="80"/>
      <c r="PHT421" s="80"/>
      <c r="PHU421" s="80"/>
      <c r="PHV421" s="80"/>
      <c r="PHW421" s="80"/>
      <c r="PHX421" s="80"/>
      <c r="PHY421" s="80"/>
      <c r="PHZ421" s="80"/>
      <c r="PIA421" s="80"/>
      <c r="PIB421" s="80"/>
      <c r="PIC421" s="80"/>
      <c r="PID421" s="80"/>
      <c r="PIE421" s="80"/>
      <c r="PIF421" s="80"/>
      <c r="PIG421" s="80"/>
      <c r="PIH421" s="80"/>
      <c r="PII421" s="80"/>
      <c r="PIJ421" s="80"/>
      <c r="PIK421" s="80"/>
      <c r="PIL421" s="80"/>
      <c r="PIM421" s="80"/>
      <c r="PIN421" s="80"/>
      <c r="PIO421" s="80"/>
      <c r="PIP421" s="80"/>
      <c r="PIQ421" s="80"/>
      <c r="PIR421" s="80"/>
      <c r="PIS421" s="80"/>
      <c r="PIT421" s="80"/>
      <c r="PIU421" s="80"/>
      <c r="PIV421" s="80"/>
      <c r="PIW421" s="80"/>
      <c r="PIX421" s="80"/>
      <c r="PIY421" s="80"/>
      <c r="PIZ421" s="80"/>
      <c r="PJA421" s="80"/>
      <c r="PJB421" s="80"/>
      <c r="PJC421" s="80"/>
      <c r="PJD421" s="80"/>
      <c r="PJE421" s="80"/>
      <c r="PJF421" s="80"/>
      <c r="PJG421" s="80"/>
      <c r="PJH421" s="80"/>
      <c r="PJI421" s="80"/>
      <c r="PJJ421" s="80"/>
      <c r="PJK421" s="80"/>
      <c r="PJL421" s="80"/>
      <c r="PJM421" s="80"/>
      <c r="PJN421" s="80"/>
      <c r="PJO421" s="80"/>
      <c r="PJP421" s="80"/>
      <c r="PJQ421" s="80"/>
      <c r="PJR421" s="80"/>
      <c r="PJS421" s="80"/>
      <c r="PJT421" s="80"/>
      <c r="PJU421" s="80"/>
      <c r="PJV421" s="80"/>
      <c r="PJW421" s="80"/>
      <c r="PJX421" s="80"/>
      <c r="PJY421" s="80"/>
      <c r="PJZ421" s="80"/>
      <c r="PKA421" s="80"/>
      <c r="PKB421" s="80"/>
      <c r="PKC421" s="80"/>
      <c r="PKD421" s="80"/>
      <c r="PKE421" s="80"/>
      <c r="PKF421" s="80"/>
      <c r="PKG421" s="80"/>
      <c r="PKH421" s="80"/>
      <c r="PKI421" s="80"/>
      <c r="PKJ421" s="80"/>
      <c r="PKK421" s="80"/>
      <c r="PKL421" s="80"/>
      <c r="PKM421" s="80"/>
      <c r="PKN421" s="80"/>
      <c r="PKO421" s="80"/>
      <c r="PKP421" s="80"/>
      <c r="PKQ421" s="80"/>
      <c r="PKR421" s="80"/>
      <c r="PKS421" s="80"/>
      <c r="PKT421" s="80"/>
      <c r="PKU421" s="80"/>
      <c r="PKV421" s="80"/>
      <c r="PKW421" s="80"/>
      <c r="PKX421" s="80"/>
      <c r="PKY421" s="80"/>
      <c r="PKZ421" s="80"/>
      <c r="PLA421" s="80"/>
      <c r="PLB421" s="80"/>
      <c r="PLC421" s="80"/>
      <c r="PLD421" s="80"/>
      <c r="PLE421" s="80"/>
      <c r="PLF421" s="80"/>
      <c r="PLG421" s="80"/>
      <c r="PLH421" s="80"/>
      <c r="PLI421" s="80"/>
      <c r="PLJ421" s="80"/>
      <c r="PLK421" s="80"/>
      <c r="PLL421" s="80"/>
      <c r="PLM421" s="80"/>
      <c r="PLN421" s="80"/>
      <c r="PLO421" s="80"/>
      <c r="PLP421" s="80"/>
      <c r="PLQ421" s="80"/>
      <c r="PLR421" s="80"/>
      <c r="PLS421" s="80"/>
      <c r="PLT421" s="80"/>
      <c r="PLU421" s="80"/>
      <c r="PLV421" s="80"/>
      <c r="PLW421" s="80"/>
      <c r="PLX421" s="80"/>
      <c r="PLY421" s="80"/>
      <c r="PLZ421" s="80"/>
      <c r="PMA421" s="80"/>
      <c r="PMB421" s="80"/>
      <c r="PMC421" s="80"/>
      <c r="PMD421" s="80"/>
      <c r="PME421" s="80"/>
      <c r="PMF421" s="80"/>
      <c r="PMG421" s="80"/>
      <c r="PMH421" s="80"/>
      <c r="PMI421" s="80"/>
      <c r="PMJ421" s="80"/>
      <c r="PMK421" s="80"/>
      <c r="PML421" s="80"/>
      <c r="PMM421" s="80"/>
      <c r="PMN421" s="80"/>
      <c r="PMO421" s="80"/>
      <c r="PMP421" s="80"/>
      <c r="PMQ421" s="80"/>
      <c r="PMR421" s="80"/>
      <c r="PMS421" s="80"/>
      <c r="PMT421" s="80"/>
      <c r="PMU421" s="80"/>
      <c r="PMV421" s="80"/>
      <c r="PMW421" s="80"/>
      <c r="PMX421" s="80"/>
      <c r="PMY421" s="80"/>
      <c r="PMZ421" s="80"/>
      <c r="PNA421" s="80"/>
      <c r="PNB421" s="80"/>
      <c r="PNC421" s="80"/>
      <c r="PND421" s="80"/>
      <c r="PNE421" s="80"/>
      <c r="PNF421" s="80"/>
      <c r="PNG421" s="80"/>
      <c r="PNH421" s="80"/>
      <c r="PNI421" s="80"/>
      <c r="PNJ421" s="80"/>
      <c r="PNK421" s="80"/>
      <c r="PNL421" s="80"/>
      <c r="PNM421" s="80"/>
      <c r="PNN421" s="80"/>
      <c r="PNO421" s="80"/>
      <c r="PNP421" s="80"/>
      <c r="PNQ421" s="80"/>
      <c r="PNR421" s="80"/>
      <c r="PNS421" s="80"/>
      <c r="PNT421" s="80"/>
      <c r="PNU421" s="80"/>
      <c r="PNV421" s="80"/>
      <c r="PNW421" s="80"/>
      <c r="PNX421" s="80"/>
      <c r="PNY421" s="80"/>
      <c r="PNZ421" s="80"/>
      <c r="POA421" s="80"/>
      <c r="POB421" s="80"/>
      <c r="POC421" s="80"/>
      <c r="POD421" s="80"/>
      <c r="POE421" s="80"/>
      <c r="POF421" s="80"/>
      <c r="POG421" s="80"/>
      <c r="POH421" s="80"/>
      <c r="POI421" s="80"/>
      <c r="POJ421" s="80"/>
      <c r="POK421" s="80"/>
      <c r="POL421" s="80"/>
      <c r="POM421" s="80"/>
      <c r="PON421" s="80"/>
      <c r="POO421" s="80"/>
      <c r="POP421" s="80"/>
      <c r="POQ421" s="80"/>
      <c r="POR421" s="80"/>
      <c r="POS421" s="80"/>
      <c r="POT421" s="80"/>
      <c r="POU421" s="80"/>
      <c r="POV421" s="80"/>
      <c r="POW421" s="80"/>
      <c r="POX421" s="80"/>
      <c r="POY421" s="80"/>
      <c r="POZ421" s="80"/>
      <c r="PPA421" s="80"/>
      <c r="PPB421" s="80"/>
      <c r="PPC421" s="80"/>
      <c r="PPD421" s="80"/>
      <c r="PPE421" s="80"/>
      <c r="PPF421" s="80"/>
      <c r="PPG421" s="80"/>
      <c r="PPH421" s="80"/>
      <c r="PPI421" s="80"/>
      <c r="PPJ421" s="80"/>
      <c r="PPK421" s="80"/>
      <c r="PPL421" s="80"/>
      <c r="PPM421" s="80"/>
      <c r="PPN421" s="80"/>
      <c r="PPO421" s="80"/>
      <c r="PPP421" s="80"/>
      <c r="PPQ421" s="80"/>
      <c r="PPR421" s="80"/>
      <c r="PPS421" s="80"/>
      <c r="PPT421" s="80"/>
      <c r="PPU421" s="80"/>
      <c r="PPV421" s="80"/>
      <c r="PPW421" s="80"/>
      <c r="PPX421" s="80"/>
      <c r="PPY421" s="80"/>
      <c r="PPZ421" s="80"/>
      <c r="PQA421" s="80"/>
      <c r="PQB421" s="80"/>
      <c r="PQC421" s="80"/>
      <c r="PQD421" s="80"/>
      <c r="PQE421" s="80"/>
      <c r="PQF421" s="80"/>
      <c r="PQG421" s="80"/>
      <c r="PQH421" s="80"/>
      <c r="PQI421" s="80"/>
      <c r="PQJ421" s="80"/>
      <c r="PQK421" s="80"/>
      <c r="PQL421" s="80"/>
      <c r="PQM421" s="80"/>
      <c r="PQN421" s="80"/>
      <c r="PQO421" s="80"/>
      <c r="PQP421" s="80"/>
      <c r="PQQ421" s="80"/>
      <c r="PQR421" s="80"/>
      <c r="PQS421" s="80"/>
      <c r="PQT421" s="80"/>
      <c r="PQU421" s="80"/>
      <c r="PQV421" s="80"/>
      <c r="PQW421" s="80"/>
      <c r="PQX421" s="80"/>
      <c r="PQY421" s="80"/>
      <c r="PQZ421" s="80"/>
      <c r="PRA421" s="80"/>
      <c r="PRB421" s="80"/>
      <c r="PRC421" s="80"/>
      <c r="PRD421" s="80"/>
      <c r="PRE421" s="80"/>
      <c r="PRF421" s="80"/>
      <c r="PRG421" s="80"/>
      <c r="PRH421" s="80"/>
      <c r="PRI421" s="80"/>
      <c r="PRJ421" s="80"/>
      <c r="PRK421" s="80"/>
      <c r="PRL421" s="80"/>
      <c r="PRM421" s="80"/>
      <c r="PRN421" s="80"/>
      <c r="PRO421" s="80"/>
      <c r="PRP421" s="80"/>
      <c r="PRQ421" s="80"/>
      <c r="PRR421" s="80"/>
      <c r="PRS421" s="80"/>
      <c r="PRT421" s="80"/>
      <c r="PRU421" s="80"/>
      <c r="PRV421" s="80"/>
      <c r="PRW421" s="80"/>
      <c r="PRX421" s="80"/>
      <c r="PRY421" s="80"/>
      <c r="PRZ421" s="80"/>
      <c r="PSA421" s="80"/>
      <c r="PSB421" s="80"/>
      <c r="PSC421" s="80"/>
      <c r="PSD421" s="80"/>
      <c r="PSE421" s="80"/>
      <c r="PSF421" s="80"/>
      <c r="PSG421" s="80"/>
      <c r="PSH421" s="80"/>
      <c r="PSI421" s="80"/>
      <c r="PSJ421" s="80"/>
      <c r="PSK421" s="80"/>
      <c r="PSL421" s="80"/>
      <c r="PSM421" s="80"/>
      <c r="PSN421" s="80"/>
      <c r="PSO421" s="80"/>
      <c r="PSP421" s="80"/>
      <c r="PSQ421" s="80"/>
      <c r="PSR421" s="80"/>
      <c r="PSS421" s="80"/>
      <c r="PST421" s="80"/>
      <c r="PSU421" s="80"/>
      <c r="PSV421" s="80"/>
      <c r="PSW421" s="80"/>
      <c r="PSX421" s="80"/>
      <c r="PSY421" s="80"/>
      <c r="PSZ421" s="80"/>
      <c r="PTA421" s="80"/>
      <c r="PTB421" s="80"/>
      <c r="PTC421" s="80"/>
      <c r="PTD421" s="80"/>
      <c r="PTE421" s="80"/>
      <c r="PTF421" s="80"/>
      <c r="PTG421" s="80"/>
      <c r="PTH421" s="80"/>
      <c r="PTI421" s="80"/>
      <c r="PTJ421" s="80"/>
      <c r="PTK421" s="80"/>
      <c r="PTL421" s="80"/>
      <c r="PTM421" s="80"/>
      <c r="PTN421" s="80"/>
      <c r="PTO421" s="80"/>
      <c r="PTP421" s="80"/>
      <c r="PTQ421" s="80"/>
      <c r="PTR421" s="80"/>
      <c r="PTS421" s="80"/>
      <c r="PTT421" s="80"/>
      <c r="PTU421" s="80"/>
      <c r="PTV421" s="80"/>
      <c r="PTW421" s="80"/>
      <c r="PTX421" s="80"/>
      <c r="PTY421" s="80"/>
      <c r="PTZ421" s="80"/>
      <c r="PUA421" s="80"/>
      <c r="PUB421" s="80"/>
      <c r="PUC421" s="80"/>
      <c r="PUD421" s="80"/>
      <c r="PUE421" s="80"/>
      <c r="PUF421" s="80"/>
      <c r="PUG421" s="80"/>
      <c r="PUH421" s="80"/>
      <c r="PUI421" s="80"/>
      <c r="PUJ421" s="80"/>
      <c r="PUK421" s="80"/>
      <c r="PUL421" s="80"/>
      <c r="PUM421" s="80"/>
      <c r="PUN421" s="80"/>
      <c r="PUO421" s="80"/>
      <c r="PUP421" s="80"/>
      <c r="PUQ421" s="80"/>
      <c r="PUR421" s="80"/>
      <c r="PUS421" s="80"/>
      <c r="PUT421" s="80"/>
      <c r="PUU421" s="80"/>
      <c r="PUV421" s="80"/>
      <c r="PUW421" s="80"/>
      <c r="PUX421" s="80"/>
      <c r="PUY421" s="80"/>
      <c r="PUZ421" s="80"/>
      <c r="PVA421" s="80"/>
      <c r="PVB421" s="80"/>
      <c r="PVC421" s="80"/>
      <c r="PVD421" s="80"/>
      <c r="PVE421" s="80"/>
      <c r="PVF421" s="80"/>
      <c r="PVG421" s="80"/>
      <c r="PVH421" s="80"/>
      <c r="PVI421" s="80"/>
      <c r="PVJ421" s="80"/>
      <c r="PVK421" s="80"/>
      <c r="PVL421" s="80"/>
      <c r="PVM421" s="80"/>
      <c r="PVN421" s="80"/>
      <c r="PVO421" s="80"/>
      <c r="PVP421" s="80"/>
      <c r="PVQ421" s="80"/>
      <c r="PVR421" s="80"/>
      <c r="PVS421" s="80"/>
      <c r="PVT421" s="80"/>
      <c r="PVU421" s="80"/>
      <c r="PVV421" s="80"/>
      <c r="PVW421" s="80"/>
      <c r="PVX421" s="80"/>
      <c r="PVY421" s="80"/>
      <c r="PVZ421" s="80"/>
      <c r="PWA421" s="80"/>
      <c r="PWB421" s="80"/>
      <c r="PWC421" s="80"/>
      <c r="PWD421" s="80"/>
      <c r="PWE421" s="80"/>
      <c r="PWF421" s="80"/>
      <c r="PWG421" s="80"/>
      <c r="PWH421" s="80"/>
      <c r="PWI421" s="80"/>
      <c r="PWJ421" s="80"/>
      <c r="PWK421" s="80"/>
      <c r="PWL421" s="80"/>
      <c r="PWM421" s="80"/>
      <c r="PWN421" s="80"/>
      <c r="PWO421" s="80"/>
      <c r="PWP421" s="80"/>
      <c r="PWQ421" s="80"/>
      <c r="PWR421" s="80"/>
      <c r="PWS421" s="80"/>
      <c r="PWT421" s="80"/>
      <c r="PWU421" s="80"/>
      <c r="PWV421" s="80"/>
      <c r="PWW421" s="80"/>
      <c r="PWX421" s="80"/>
      <c r="PWY421" s="80"/>
      <c r="PWZ421" s="80"/>
      <c r="PXA421" s="80"/>
      <c r="PXB421" s="80"/>
      <c r="PXC421" s="80"/>
      <c r="PXD421" s="80"/>
      <c r="PXE421" s="80"/>
      <c r="PXF421" s="80"/>
      <c r="PXG421" s="80"/>
      <c r="PXH421" s="80"/>
      <c r="PXI421" s="80"/>
      <c r="PXJ421" s="80"/>
      <c r="PXK421" s="80"/>
      <c r="PXL421" s="80"/>
      <c r="PXM421" s="80"/>
      <c r="PXN421" s="80"/>
      <c r="PXO421" s="80"/>
      <c r="PXP421" s="80"/>
      <c r="PXQ421" s="80"/>
      <c r="PXR421" s="80"/>
      <c r="PXS421" s="80"/>
      <c r="PXT421" s="80"/>
      <c r="PXU421" s="80"/>
      <c r="PXV421" s="80"/>
      <c r="PXW421" s="80"/>
      <c r="PXX421" s="80"/>
      <c r="PXY421" s="80"/>
      <c r="PXZ421" s="80"/>
      <c r="PYA421" s="80"/>
      <c r="PYB421" s="80"/>
      <c r="PYC421" s="80"/>
      <c r="PYD421" s="80"/>
      <c r="PYE421" s="80"/>
      <c r="PYF421" s="80"/>
      <c r="PYG421" s="80"/>
      <c r="PYH421" s="80"/>
      <c r="PYI421" s="80"/>
      <c r="PYJ421" s="80"/>
      <c r="PYK421" s="80"/>
      <c r="PYL421" s="80"/>
      <c r="PYM421" s="80"/>
      <c r="PYN421" s="80"/>
      <c r="PYO421" s="80"/>
      <c r="PYP421" s="80"/>
      <c r="PYQ421" s="80"/>
      <c r="PYR421" s="80"/>
      <c r="PYS421" s="80"/>
      <c r="PYT421" s="80"/>
      <c r="PYU421" s="80"/>
      <c r="PYV421" s="80"/>
      <c r="PYW421" s="80"/>
      <c r="PYX421" s="80"/>
      <c r="PYY421" s="80"/>
      <c r="PYZ421" s="80"/>
      <c r="PZA421" s="80"/>
      <c r="PZB421" s="80"/>
      <c r="PZC421" s="80"/>
      <c r="PZD421" s="80"/>
      <c r="PZE421" s="80"/>
      <c r="PZF421" s="80"/>
      <c r="PZG421" s="80"/>
      <c r="PZH421" s="80"/>
      <c r="PZI421" s="80"/>
      <c r="PZJ421" s="80"/>
      <c r="PZK421" s="80"/>
      <c r="PZL421" s="80"/>
      <c r="PZM421" s="80"/>
      <c r="PZN421" s="80"/>
      <c r="PZO421" s="80"/>
      <c r="PZP421" s="80"/>
      <c r="PZQ421" s="80"/>
      <c r="PZR421" s="80"/>
      <c r="PZS421" s="80"/>
      <c r="PZT421" s="80"/>
      <c r="PZU421" s="80"/>
      <c r="PZV421" s="80"/>
      <c r="PZW421" s="80"/>
      <c r="PZX421" s="80"/>
      <c r="PZY421" s="80"/>
      <c r="PZZ421" s="80"/>
      <c r="QAA421" s="80"/>
      <c r="QAB421" s="80"/>
      <c r="QAC421" s="80"/>
      <c r="QAD421" s="80"/>
      <c r="QAE421" s="80"/>
      <c r="QAF421" s="80"/>
      <c r="QAG421" s="80"/>
      <c r="QAH421" s="80"/>
      <c r="QAI421" s="80"/>
      <c r="QAJ421" s="80"/>
      <c r="QAK421" s="80"/>
      <c r="QAL421" s="80"/>
      <c r="QAM421" s="80"/>
      <c r="QAN421" s="80"/>
      <c r="QAO421" s="80"/>
      <c r="QAP421" s="80"/>
      <c r="QAQ421" s="80"/>
      <c r="QAR421" s="80"/>
      <c r="QAS421" s="80"/>
      <c r="QAT421" s="80"/>
      <c r="QAU421" s="80"/>
      <c r="QAV421" s="80"/>
      <c r="QAW421" s="80"/>
      <c r="QAX421" s="80"/>
      <c r="QAY421" s="80"/>
      <c r="QAZ421" s="80"/>
      <c r="QBA421" s="80"/>
      <c r="QBB421" s="80"/>
      <c r="QBC421" s="80"/>
      <c r="QBD421" s="80"/>
      <c r="QBE421" s="80"/>
      <c r="QBF421" s="80"/>
      <c r="QBG421" s="80"/>
      <c r="QBH421" s="80"/>
      <c r="QBI421" s="80"/>
      <c r="QBJ421" s="80"/>
      <c r="QBK421" s="80"/>
      <c r="QBL421" s="80"/>
      <c r="QBM421" s="80"/>
      <c r="QBN421" s="80"/>
      <c r="QBO421" s="80"/>
      <c r="QBP421" s="80"/>
      <c r="QBQ421" s="80"/>
      <c r="QBR421" s="80"/>
      <c r="QBS421" s="80"/>
      <c r="QBT421" s="80"/>
      <c r="QBU421" s="80"/>
      <c r="QBV421" s="80"/>
      <c r="QBW421" s="80"/>
      <c r="QBX421" s="80"/>
      <c r="QBY421" s="80"/>
      <c r="QBZ421" s="80"/>
      <c r="QCA421" s="80"/>
      <c r="QCB421" s="80"/>
      <c r="QCC421" s="80"/>
      <c r="QCD421" s="80"/>
      <c r="QCE421" s="80"/>
      <c r="QCF421" s="80"/>
      <c r="QCG421" s="80"/>
      <c r="QCH421" s="80"/>
      <c r="QCI421" s="80"/>
      <c r="QCJ421" s="80"/>
      <c r="QCK421" s="80"/>
      <c r="QCL421" s="80"/>
      <c r="QCM421" s="80"/>
      <c r="QCN421" s="80"/>
      <c r="QCO421" s="80"/>
      <c r="QCP421" s="80"/>
      <c r="QCQ421" s="80"/>
      <c r="QCR421" s="80"/>
      <c r="QCS421" s="80"/>
      <c r="QCT421" s="80"/>
      <c r="QCU421" s="80"/>
      <c r="QCV421" s="80"/>
      <c r="QCW421" s="80"/>
      <c r="QCX421" s="80"/>
      <c r="QCY421" s="80"/>
      <c r="QCZ421" s="80"/>
      <c r="QDA421" s="80"/>
      <c r="QDB421" s="80"/>
      <c r="QDC421" s="80"/>
      <c r="QDD421" s="80"/>
      <c r="QDE421" s="80"/>
      <c r="QDF421" s="80"/>
      <c r="QDG421" s="80"/>
      <c r="QDH421" s="80"/>
      <c r="QDI421" s="80"/>
      <c r="QDJ421" s="80"/>
      <c r="QDK421" s="80"/>
      <c r="QDL421" s="80"/>
      <c r="QDM421" s="80"/>
      <c r="QDN421" s="80"/>
      <c r="QDO421" s="80"/>
      <c r="QDP421" s="80"/>
      <c r="QDQ421" s="80"/>
      <c r="QDR421" s="80"/>
      <c r="QDS421" s="80"/>
      <c r="QDT421" s="80"/>
      <c r="QDU421" s="80"/>
      <c r="QDV421" s="80"/>
      <c r="QDW421" s="80"/>
      <c r="QDX421" s="80"/>
      <c r="QDY421" s="80"/>
      <c r="QDZ421" s="80"/>
      <c r="QEA421" s="80"/>
      <c r="QEB421" s="80"/>
      <c r="QEC421" s="80"/>
      <c r="QED421" s="80"/>
      <c r="QEE421" s="80"/>
      <c r="QEF421" s="80"/>
      <c r="QEG421" s="80"/>
      <c r="QEH421" s="80"/>
      <c r="QEI421" s="80"/>
      <c r="QEJ421" s="80"/>
      <c r="QEK421" s="80"/>
      <c r="QEL421" s="80"/>
      <c r="QEM421" s="80"/>
      <c r="QEN421" s="80"/>
      <c r="QEO421" s="80"/>
      <c r="QEP421" s="80"/>
      <c r="QEQ421" s="80"/>
      <c r="QER421" s="80"/>
      <c r="QES421" s="80"/>
      <c r="QET421" s="80"/>
      <c r="QEU421" s="80"/>
      <c r="QEV421" s="80"/>
      <c r="QEW421" s="80"/>
      <c r="QEX421" s="80"/>
      <c r="QEY421" s="80"/>
      <c r="QEZ421" s="80"/>
      <c r="QFA421" s="80"/>
      <c r="QFB421" s="80"/>
      <c r="QFC421" s="80"/>
      <c r="QFD421" s="80"/>
      <c r="QFE421" s="80"/>
      <c r="QFF421" s="80"/>
      <c r="QFG421" s="80"/>
      <c r="QFH421" s="80"/>
      <c r="QFI421" s="80"/>
      <c r="QFJ421" s="80"/>
      <c r="QFK421" s="80"/>
      <c r="QFL421" s="80"/>
      <c r="QFM421" s="80"/>
      <c r="QFN421" s="80"/>
      <c r="QFO421" s="80"/>
      <c r="QFP421" s="80"/>
      <c r="QFQ421" s="80"/>
      <c r="QFR421" s="80"/>
      <c r="QFS421" s="80"/>
      <c r="QFT421" s="80"/>
      <c r="QFU421" s="80"/>
      <c r="QFV421" s="80"/>
      <c r="QFW421" s="80"/>
      <c r="QFX421" s="80"/>
      <c r="QFY421" s="80"/>
      <c r="QFZ421" s="80"/>
      <c r="QGA421" s="80"/>
      <c r="QGB421" s="80"/>
      <c r="QGC421" s="80"/>
      <c r="QGD421" s="80"/>
      <c r="QGE421" s="80"/>
      <c r="QGF421" s="80"/>
      <c r="QGG421" s="80"/>
      <c r="QGH421" s="80"/>
      <c r="QGI421" s="80"/>
      <c r="QGJ421" s="80"/>
      <c r="QGK421" s="80"/>
      <c r="QGL421" s="80"/>
      <c r="QGM421" s="80"/>
      <c r="QGN421" s="80"/>
      <c r="QGO421" s="80"/>
      <c r="QGP421" s="80"/>
      <c r="QGQ421" s="80"/>
      <c r="QGR421" s="80"/>
      <c r="QGS421" s="80"/>
      <c r="QGT421" s="80"/>
      <c r="QGU421" s="80"/>
      <c r="QGV421" s="80"/>
      <c r="QGW421" s="80"/>
      <c r="QGX421" s="80"/>
      <c r="QGY421" s="80"/>
      <c r="QGZ421" s="80"/>
      <c r="QHA421" s="80"/>
      <c r="QHB421" s="80"/>
      <c r="QHC421" s="80"/>
      <c r="QHD421" s="80"/>
      <c r="QHE421" s="80"/>
      <c r="QHF421" s="80"/>
      <c r="QHG421" s="80"/>
      <c r="QHH421" s="80"/>
      <c r="QHI421" s="80"/>
      <c r="QHJ421" s="80"/>
      <c r="QHK421" s="80"/>
      <c r="QHL421" s="80"/>
      <c r="QHM421" s="80"/>
      <c r="QHN421" s="80"/>
      <c r="QHO421" s="80"/>
      <c r="QHP421" s="80"/>
      <c r="QHQ421" s="80"/>
      <c r="QHR421" s="80"/>
      <c r="QHS421" s="80"/>
      <c r="QHT421" s="80"/>
      <c r="QHU421" s="80"/>
      <c r="QHV421" s="80"/>
      <c r="QHW421" s="80"/>
      <c r="QHX421" s="80"/>
      <c r="QHY421" s="80"/>
      <c r="QHZ421" s="80"/>
      <c r="QIA421" s="80"/>
      <c r="QIB421" s="80"/>
      <c r="QIC421" s="80"/>
      <c r="QID421" s="80"/>
      <c r="QIE421" s="80"/>
      <c r="QIF421" s="80"/>
      <c r="QIG421" s="80"/>
      <c r="QIH421" s="80"/>
      <c r="QII421" s="80"/>
      <c r="QIJ421" s="80"/>
      <c r="QIK421" s="80"/>
      <c r="QIL421" s="80"/>
      <c r="QIM421" s="80"/>
      <c r="QIN421" s="80"/>
      <c r="QIO421" s="80"/>
      <c r="QIP421" s="80"/>
      <c r="QIQ421" s="80"/>
      <c r="QIR421" s="80"/>
      <c r="QIS421" s="80"/>
      <c r="QIT421" s="80"/>
      <c r="QIU421" s="80"/>
      <c r="QIV421" s="80"/>
      <c r="QIW421" s="80"/>
      <c r="QIX421" s="80"/>
      <c r="QIY421" s="80"/>
      <c r="QIZ421" s="80"/>
      <c r="QJA421" s="80"/>
      <c r="QJB421" s="80"/>
      <c r="QJC421" s="80"/>
      <c r="QJD421" s="80"/>
      <c r="QJE421" s="80"/>
      <c r="QJF421" s="80"/>
      <c r="QJG421" s="80"/>
      <c r="QJH421" s="80"/>
      <c r="QJI421" s="80"/>
      <c r="QJJ421" s="80"/>
      <c r="QJK421" s="80"/>
      <c r="QJL421" s="80"/>
      <c r="QJM421" s="80"/>
      <c r="QJN421" s="80"/>
      <c r="QJO421" s="80"/>
      <c r="QJP421" s="80"/>
      <c r="QJQ421" s="80"/>
      <c r="QJR421" s="80"/>
      <c r="QJS421" s="80"/>
      <c r="QJT421" s="80"/>
      <c r="QJU421" s="80"/>
      <c r="QJV421" s="80"/>
      <c r="QJW421" s="80"/>
      <c r="QJX421" s="80"/>
      <c r="QJY421" s="80"/>
      <c r="QJZ421" s="80"/>
      <c r="QKA421" s="80"/>
      <c r="QKB421" s="80"/>
      <c r="QKC421" s="80"/>
      <c r="QKD421" s="80"/>
      <c r="QKE421" s="80"/>
      <c r="QKF421" s="80"/>
      <c r="QKG421" s="80"/>
      <c r="QKH421" s="80"/>
      <c r="QKI421" s="80"/>
      <c r="QKJ421" s="80"/>
      <c r="QKK421" s="80"/>
      <c r="QKL421" s="80"/>
      <c r="QKM421" s="80"/>
      <c r="QKN421" s="80"/>
      <c r="QKO421" s="80"/>
      <c r="QKP421" s="80"/>
      <c r="QKQ421" s="80"/>
      <c r="QKR421" s="80"/>
      <c r="QKS421" s="80"/>
      <c r="QKT421" s="80"/>
      <c r="QKU421" s="80"/>
      <c r="QKV421" s="80"/>
      <c r="QKW421" s="80"/>
      <c r="QKX421" s="80"/>
      <c r="QKY421" s="80"/>
      <c r="QKZ421" s="80"/>
      <c r="QLA421" s="80"/>
      <c r="QLB421" s="80"/>
      <c r="QLC421" s="80"/>
      <c r="QLD421" s="80"/>
      <c r="QLE421" s="80"/>
      <c r="QLF421" s="80"/>
      <c r="QLG421" s="80"/>
      <c r="QLH421" s="80"/>
      <c r="QLI421" s="80"/>
      <c r="QLJ421" s="80"/>
      <c r="QLK421" s="80"/>
      <c r="QLL421" s="80"/>
      <c r="QLM421" s="80"/>
      <c r="QLN421" s="80"/>
      <c r="QLO421" s="80"/>
      <c r="QLP421" s="80"/>
      <c r="QLQ421" s="80"/>
      <c r="QLR421" s="80"/>
      <c r="QLS421" s="80"/>
      <c r="QLT421" s="80"/>
      <c r="QLU421" s="80"/>
      <c r="QLV421" s="80"/>
      <c r="QLW421" s="80"/>
      <c r="QLX421" s="80"/>
      <c r="QLY421" s="80"/>
      <c r="QLZ421" s="80"/>
      <c r="QMA421" s="80"/>
      <c r="QMB421" s="80"/>
      <c r="QMC421" s="80"/>
      <c r="QMD421" s="80"/>
      <c r="QME421" s="80"/>
      <c r="QMF421" s="80"/>
      <c r="QMG421" s="80"/>
      <c r="QMH421" s="80"/>
      <c r="QMI421" s="80"/>
      <c r="QMJ421" s="80"/>
      <c r="QMK421" s="80"/>
      <c r="QML421" s="80"/>
      <c r="QMM421" s="80"/>
      <c r="QMN421" s="80"/>
      <c r="QMO421" s="80"/>
      <c r="QMP421" s="80"/>
      <c r="QMQ421" s="80"/>
      <c r="QMR421" s="80"/>
      <c r="QMS421" s="80"/>
      <c r="QMT421" s="80"/>
      <c r="QMU421" s="80"/>
      <c r="QMV421" s="80"/>
      <c r="QMW421" s="80"/>
      <c r="QMX421" s="80"/>
      <c r="QMY421" s="80"/>
      <c r="QMZ421" s="80"/>
      <c r="QNA421" s="80"/>
      <c r="QNB421" s="80"/>
      <c r="QNC421" s="80"/>
      <c r="QND421" s="80"/>
      <c r="QNE421" s="80"/>
      <c r="QNF421" s="80"/>
      <c r="QNG421" s="80"/>
      <c r="QNH421" s="80"/>
      <c r="QNI421" s="80"/>
      <c r="QNJ421" s="80"/>
      <c r="QNK421" s="80"/>
      <c r="QNL421" s="80"/>
      <c r="QNM421" s="80"/>
      <c r="QNN421" s="80"/>
      <c r="QNO421" s="80"/>
      <c r="QNP421" s="80"/>
      <c r="QNQ421" s="80"/>
      <c r="QNR421" s="80"/>
      <c r="QNS421" s="80"/>
      <c r="QNT421" s="80"/>
      <c r="QNU421" s="80"/>
      <c r="QNV421" s="80"/>
      <c r="QNW421" s="80"/>
      <c r="QNX421" s="80"/>
      <c r="QNY421" s="80"/>
      <c r="QNZ421" s="80"/>
      <c r="QOA421" s="80"/>
      <c r="QOB421" s="80"/>
      <c r="QOC421" s="80"/>
      <c r="QOD421" s="80"/>
      <c r="QOE421" s="80"/>
      <c r="QOF421" s="80"/>
      <c r="QOG421" s="80"/>
      <c r="QOH421" s="80"/>
      <c r="QOI421" s="80"/>
      <c r="QOJ421" s="80"/>
      <c r="QOK421" s="80"/>
      <c r="QOL421" s="80"/>
      <c r="QOM421" s="80"/>
      <c r="QON421" s="80"/>
      <c r="QOO421" s="80"/>
      <c r="QOP421" s="80"/>
      <c r="QOQ421" s="80"/>
      <c r="QOR421" s="80"/>
      <c r="QOS421" s="80"/>
      <c r="QOT421" s="80"/>
      <c r="QOU421" s="80"/>
      <c r="QOV421" s="80"/>
      <c r="QOW421" s="80"/>
      <c r="QOX421" s="80"/>
      <c r="QOY421" s="80"/>
      <c r="QOZ421" s="80"/>
      <c r="QPA421" s="80"/>
      <c r="QPB421" s="80"/>
      <c r="QPC421" s="80"/>
      <c r="QPD421" s="80"/>
      <c r="QPE421" s="80"/>
      <c r="QPF421" s="80"/>
      <c r="QPG421" s="80"/>
      <c r="QPH421" s="80"/>
      <c r="QPI421" s="80"/>
      <c r="QPJ421" s="80"/>
      <c r="QPK421" s="80"/>
      <c r="QPL421" s="80"/>
      <c r="QPM421" s="80"/>
      <c r="QPN421" s="80"/>
      <c r="QPO421" s="80"/>
      <c r="QPP421" s="80"/>
      <c r="QPQ421" s="80"/>
      <c r="QPR421" s="80"/>
      <c r="QPS421" s="80"/>
      <c r="QPT421" s="80"/>
      <c r="QPU421" s="80"/>
      <c r="QPV421" s="80"/>
      <c r="QPW421" s="80"/>
      <c r="QPX421" s="80"/>
      <c r="QPY421" s="80"/>
      <c r="QPZ421" s="80"/>
      <c r="QQA421" s="80"/>
      <c r="QQB421" s="80"/>
      <c r="QQC421" s="80"/>
      <c r="QQD421" s="80"/>
      <c r="QQE421" s="80"/>
      <c r="QQF421" s="80"/>
      <c r="QQG421" s="80"/>
      <c r="QQH421" s="80"/>
      <c r="QQI421" s="80"/>
      <c r="QQJ421" s="80"/>
      <c r="QQK421" s="80"/>
      <c r="QQL421" s="80"/>
      <c r="QQM421" s="80"/>
      <c r="QQN421" s="80"/>
      <c r="QQO421" s="80"/>
      <c r="QQP421" s="80"/>
      <c r="QQQ421" s="80"/>
      <c r="QQR421" s="80"/>
      <c r="QQS421" s="80"/>
      <c r="QQT421" s="80"/>
      <c r="QQU421" s="80"/>
      <c r="QQV421" s="80"/>
      <c r="QQW421" s="80"/>
      <c r="QQX421" s="80"/>
      <c r="QQY421" s="80"/>
      <c r="QQZ421" s="80"/>
      <c r="QRA421" s="80"/>
      <c r="QRB421" s="80"/>
      <c r="QRC421" s="80"/>
      <c r="QRD421" s="80"/>
      <c r="QRE421" s="80"/>
      <c r="QRF421" s="80"/>
      <c r="QRG421" s="80"/>
      <c r="QRH421" s="80"/>
      <c r="QRI421" s="80"/>
      <c r="QRJ421" s="80"/>
      <c r="QRK421" s="80"/>
      <c r="QRL421" s="80"/>
      <c r="QRM421" s="80"/>
      <c r="QRN421" s="80"/>
      <c r="QRO421" s="80"/>
      <c r="QRP421" s="80"/>
      <c r="QRQ421" s="80"/>
      <c r="QRR421" s="80"/>
      <c r="QRS421" s="80"/>
      <c r="QRT421" s="80"/>
      <c r="QRU421" s="80"/>
      <c r="QRV421" s="80"/>
      <c r="QRW421" s="80"/>
      <c r="QRX421" s="80"/>
      <c r="QRY421" s="80"/>
      <c r="QRZ421" s="80"/>
      <c r="QSA421" s="80"/>
      <c r="QSB421" s="80"/>
      <c r="QSC421" s="80"/>
      <c r="QSD421" s="80"/>
      <c r="QSE421" s="80"/>
      <c r="QSF421" s="80"/>
      <c r="QSG421" s="80"/>
      <c r="QSH421" s="80"/>
      <c r="QSI421" s="80"/>
      <c r="QSJ421" s="80"/>
      <c r="QSK421" s="80"/>
      <c r="QSL421" s="80"/>
      <c r="QSM421" s="80"/>
      <c r="QSN421" s="80"/>
      <c r="QSO421" s="80"/>
      <c r="QSP421" s="80"/>
      <c r="QSQ421" s="80"/>
      <c r="QSR421" s="80"/>
      <c r="QSS421" s="80"/>
      <c r="QST421" s="80"/>
      <c r="QSU421" s="80"/>
      <c r="QSV421" s="80"/>
      <c r="QSW421" s="80"/>
      <c r="QSX421" s="80"/>
      <c r="QSY421" s="80"/>
      <c r="QSZ421" s="80"/>
      <c r="QTA421" s="80"/>
      <c r="QTB421" s="80"/>
      <c r="QTC421" s="80"/>
      <c r="QTD421" s="80"/>
      <c r="QTE421" s="80"/>
      <c r="QTF421" s="80"/>
      <c r="QTG421" s="80"/>
      <c r="QTH421" s="80"/>
      <c r="QTI421" s="80"/>
      <c r="QTJ421" s="80"/>
      <c r="QTK421" s="80"/>
      <c r="QTL421" s="80"/>
      <c r="QTM421" s="80"/>
      <c r="QTN421" s="80"/>
      <c r="QTO421" s="80"/>
      <c r="QTP421" s="80"/>
      <c r="QTQ421" s="80"/>
      <c r="QTR421" s="80"/>
      <c r="QTS421" s="80"/>
      <c r="QTT421" s="80"/>
      <c r="QTU421" s="80"/>
      <c r="QTV421" s="80"/>
      <c r="QTW421" s="80"/>
      <c r="QTX421" s="80"/>
      <c r="QTY421" s="80"/>
      <c r="QTZ421" s="80"/>
      <c r="QUA421" s="80"/>
      <c r="QUB421" s="80"/>
      <c r="QUC421" s="80"/>
      <c r="QUD421" s="80"/>
      <c r="QUE421" s="80"/>
      <c r="QUF421" s="80"/>
      <c r="QUG421" s="80"/>
      <c r="QUH421" s="80"/>
      <c r="QUI421" s="80"/>
      <c r="QUJ421" s="80"/>
      <c r="QUK421" s="80"/>
      <c r="QUL421" s="80"/>
      <c r="QUM421" s="80"/>
      <c r="QUN421" s="80"/>
      <c r="QUO421" s="80"/>
      <c r="QUP421" s="80"/>
      <c r="QUQ421" s="80"/>
      <c r="QUR421" s="80"/>
      <c r="QUS421" s="80"/>
      <c r="QUT421" s="80"/>
      <c r="QUU421" s="80"/>
      <c r="QUV421" s="80"/>
      <c r="QUW421" s="80"/>
      <c r="QUX421" s="80"/>
      <c r="QUY421" s="80"/>
      <c r="QUZ421" s="80"/>
      <c r="QVA421" s="80"/>
      <c r="QVB421" s="80"/>
      <c r="QVC421" s="80"/>
      <c r="QVD421" s="80"/>
      <c r="QVE421" s="80"/>
      <c r="QVF421" s="80"/>
      <c r="QVG421" s="80"/>
      <c r="QVH421" s="80"/>
      <c r="QVI421" s="80"/>
      <c r="QVJ421" s="80"/>
      <c r="QVK421" s="80"/>
      <c r="QVL421" s="80"/>
      <c r="QVM421" s="80"/>
      <c r="QVN421" s="80"/>
      <c r="QVO421" s="80"/>
      <c r="QVP421" s="80"/>
      <c r="QVQ421" s="80"/>
      <c r="QVR421" s="80"/>
      <c r="QVS421" s="80"/>
      <c r="QVT421" s="80"/>
      <c r="QVU421" s="80"/>
      <c r="QVV421" s="80"/>
      <c r="QVW421" s="80"/>
      <c r="QVX421" s="80"/>
      <c r="QVY421" s="80"/>
      <c r="QVZ421" s="80"/>
      <c r="QWA421" s="80"/>
      <c r="QWB421" s="80"/>
      <c r="QWC421" s="80"/>
      <c r="QWD421" s="80"/>
      <c r="QWE421" s="80"/>
      <c r="QWF421" s="80"/>
      <c r="QWG421" s="80"/>
      <c r="QWH421" s="80"/>
      <c r="QWI421" s="80"/>
      <c r="QWJ421" s="80"/>
      <c r="QWK421" s="80"/>
      <c r="QWL421" s="80"/>
      <c r="QWM421" s="80"/>
      <c r="QWN421" s="80"/>
      <c r="QWO421" s="80"/>
      <c r="QWP421" s="80"/>
      <c r="QWQ421" s="80"/>
      <c r="QWR421" s="80"/>
      <c r="QWS421" s="80"/>
      <c r="QWT421" s="80"/>
      <c r="QWU421" s="80"/>
      <c r="QWV421" s="80"/>
      <c r="QWW421" s="80"/>
      <c r="QWX421" s="80"/>
      <c r="QWY421" s="80"/>
      <c r="QWZ421" s="80"/>
      <c r="QXA421" s="80"/>
      <c r="QXB421" s="80"/>
      <c r="QXC421" s="80"/>
      <c r="QXD421" s="80"/>
      <c r="QXE421" s="80"/>
      <c r="QXF421" s="80"/>
      <c r="QXG421" s="80"/>
      <c r="QXH421" s="80"/>
      <c r="QXI421" s="80"/>
      <c r="QXJ421" s="80"/>
      <c r="QXK421" s="80"/>
      <c r="QXL421" s="80"/>
      <c r="QXM421" s="80"/>
      <c r="QXN421" s="80"/>
      <c r="QXO421" s="80"/>
      <c r="QXP421" s="80"/>
      <c r="QXQ421" s="80"/>
      <c r="QXR421" s="80"/>
      <c r="QXS421" s="80"/>
      <c r="QXT421" s="80"/>
      <c r="QXU421" s="80"/>
      <c r="QXV421" s="80"/>
      <c r="QXW421" s="80"/>
      <c r="QXX421" s="80"/>
      <c r="QXY421" s="80"/>
      <c r="QXZ421" s="80"/>
      <c r="QYA421" s="80"/>
      <c r="QYB421" s="80"/>
      <c r="QYC421" s="80"/>
      <c r="QYD421" s="80"/>
      <c r="QYE421" s="80"/>
      <c r="QYF421" s="80"/>
      <c r="QYG421" s="80"/>
      <c r="QYH421" s="80"/>
      <c r="QYI421" s="80"/>
      <c r="QYJ421" s="80"/>
      <c r="QYK421" s="80"/>
      <c r="QYL421" s="80"/>
      <c r="QYM421" s="80"/>
      <c r="QYN421" s="80"/>
      <c r="QYO421" s="80"/>
      <c r="QYP421" s="80"/>
      <c r="QYQ421" s="80"/>
      <c r="QYR421" s="80"/>
      <c r="QYS421" s="80"/>
      <c r="QYT421" s="80"/>
      <c r="QYU421" s="80"/>
      <c r="QYV421" s="80"/>
      <c r="QYW421" s="80"/>
      <c r="QYX421" s="80"/>
      <c r="QYY421" s="80"/>
      <c r="QYZ421" s="80"/>
      <c r="QZA421" s="80"/>
      <c r="QZB421" s="80"/>
      <c r="QZC421" s="80"/>
      <c r="QZD421" s="80"/>
      <c r="QZE421" s="80"/>
      <c r="QZF421" s="80"/>
      <c r="QZG421" s="80"/>
      <c r="QZH421" s="80"/>
      <c r="QZI421" s="80"/>
      <c r="QZJ421" s="80"/>
      <c r="QZK421" s="80"/>
      <c r="QZL421" s="80"/>
      <c r="QZM421" s="80"/>
      <c r="QZN421" s="80"/>
      <c r="QZO421" s="80"/>
      <c r="QZP421" s="80"/>
      <c r="QZQ421" s="80"/>
      <c r="QZR421" s="80"/>
      <c r="QZS421" s="80"/>
      <c r="QZT421" s="80"/>
      <c r="QZU421" s="80"/>
      <c r="QZV421" s="80"/>
      <c r="QZW421" s="80"/>
      <c r="QZX421" s="80"/>
      <c r="QZY421" s="80"/>
      <c r="QZZ421" s="80"/>
      <c r="RAA421" s="80"/>
      <c r="RAB421" s="80"/>
      <c r="RAC421" s="80"/>
      <c r="RAD421" s="80"/>
      <c r="RAE421" s="80"/>
      <c r="RAF421" s="80"/>
      <c r="RAG421" s="80"/>
      <c r="RAH421" s="80"/>
      <c r="RAI421" s="80"/>
      <c r="RAJ421" s="80"/>
      <c r="RAK421" s="80"/>
      <c r="RAL421" s="80"/>
      <c r="RAM421" s="80"/>
      <c r="RAN421" s="80"/>
      <c r="RAO421" s="80"/>
      <c r="RAP421" s="80"/>
      <c r="RAQ421" s="80"/>
      <c r="RAR421" s="80"/>
      <c r="RAS421" s="80"/>
      <c r="RAT421" s="80"/>
      <c r="RAU421" s="80"/>
      <c r="RAV421" s="80"/>
      <c r="RAW421" s="80"/>
      <c r="RAX421" s="80"/>
      <c r="RAY421" s="80"/>
      <c r="RAZ421" s="80"/>
      <c r="RBA421" s="80"/>
      <c r="RBB421" s="80"/>
      <c r="RBC421" s="80"/>
      <c r="RBD421" s="80"/>
      <c r="RBE421" s="80"/>
      <c r="RBF421" s="80"/>
      <c r="RBG421" s="80"/>
      <c r="RBH421" s="80"/>
      <c r="RBI421" s="80"/>
      <c r="RBJ421" s="80"/>
      <c r="RBK421" s="80"/>
      <c r="RBL421" s="80"/>
      <c r="RBM421" s="80"/>
      <c r="RBN421" s="80"/>
      <c r="RBO421" s="80"/>
      <c r="RBP421" s="80"/>
      <c r="RBQ421" s="80"/>
      <c r="RBR421" s="80"/>
      <c r="RBS421" s="80"/>
      <c r="RBT421" s="80"/>
      <c r="RBU421" s="80"/>
      <c r="RBV421" s="80"/>
      <c r="RBW421" s="80"/>
      <c r="RBX421" s="80"/>
      <c r="RBY421" s="80"/>
      <c r="RBZ421" s="80"/>
      <c r="RCA421" s="80"/>
      <c r="RCB421" s="80"/>
      <c r="RCC421" s="80"/>
      <c r="RCD421" s="80"/>
      <c r="RCE421" s="80"/>
      <c r="RCF421" s="80"/>
      <c r="RCG421" s="80"/>
      <c r="RCH421" s="80"/>
      <c r="RCI421" s="80"/>
      <c r="RCJ421" s="80"/>
      <c r="RCK421" s="80"/>
      <c r="RCL421" s="80"/>
      <c r="RCM421" s="80"/>
      <c r="RCN421" s="80"/>
      <c r="RCO421" s="80"/>
      <c r="RCP421" s="80"/>
      <c r="RCQ421" s="80"/>
      <c r="RCR421" s="80"/>
      <c r="RCS421" s="80"/>
      <c r="RCT421" s="80"/>
      <c r="RCU421" s="80"/>
      <c r="RCV421" s="80"/>
      <c r="RCW421" s="80"/>
      <c r="RCX421" s="80"/>
      <c r="RCY421" s="80"/>
      <c r="RCZ421" s="80"/>
      <c r="RDA421" s="80"/>
      <c r="RDB421" s="80"/>
      <c r="RDC421" s="80"/>
      <c r="RDD421" s="80"/>
      <c r="RDE421" s="80"/>
      <c r="RDF421" s="80"/>
      <c r="RDG421" s="80"/>
      <c r="RDH421" s="80"/>
      <c r="RDI421" s="80"/>
      <c r="RDJ421" s="80"/>
      <c r="RDK421" s="80"/>
      <c r="RDL421" s="80"/>
      <c r="RDM421" s="80"/>
      <c r="RDN421" s="80"/>
      <c r="RDO421" s="80"/>
      <c r="RDP421" s="80"/>
      <c r="RDQ421" s="80"/>
      <c r="RDR421" s="80"/>
      <c r="RDS421" s="80"/>
      <c r="RDT421" s="80"/>
      <c r="RDU421" s="80"/>
      <c r="RDV421" s="80"/>
      <c r="RDW421" s="80"/>
      <c r="RDX421" s="80"/>
      <c r="RDY421" s="80"/>
      <c r="RDZ421" s="80"/>
      <c r="REA421" s="80"/>
      <c r="REB421" s="80"/>
      <c r="REC421" s="80"/>
      <c r="RED421" s="80"/>
      <c r="REE421" s="80"/>
      <c r="REF421" s="80"/>
      <c r="REG421" s="80"/>
      <c r="REH421" s="80"/>
      <c r="REI421" s="80"/>
      <c r="REJ421" s="80"/>
      <c r="REK421" s="80"/>
      <c r="REL421" s="80"/>
      <c r="REM421" s="80"/>
      <c r="REN421" s="80"/>
      <c r="REO421" s="80"/>
      <c r="REP421" s="80"/>
      <c r="REQ421" s="80"/>
      <c r="RER421" s="80"/>
      <c r="RES421" s="80"/>
      <c r="RET421" s="80"/>
      <c r="REU421" s="80"/>
      <c r="REV421" s="80"/>
      <c r="REW421" s="80"/>
      <c r="REX421" s="80"/>
      <c r="REY421" s="80"/>
      <c r="REZ421" s="80"/>
      <c r="RFA421" s="80"/>
      <c r="RFB421" s="80"/>
      <c r="RFC421" s="80"/>
      <c r="RFD421" s="80"/>
      <c r="RFE421" s="80"/>
      <c r="RFF421" s="80"/>
      <c r="RFG421" s="80"/>
      <c r="RFH421" s="80"/>
      <c r="RFI421" s="80"/>
      <c r="RFJ421" s="80"/>
      <c r="RFK421" s="80"/>
      <c r="RFL421" s="80"/>
      <c r="RFM421" s="80"/>
      <c r="RFN421" s="80"/>
      <c r="RFO421" s="80"/>
      <c r="RFP421" s="80"/>
      <c r="RFQ421" s="80"/>
      <c r="RFR421" s="80"/>
      <c r="RFS421" s="80"/>
      <c r="RFT421" s="80"/>
      <c r="RFU421" s="80"/>
      <c r="RFV421" s="80"/>
      <c r="RFW421" s="80"/>
      <c r="RFX421" s="80"/>
      <c r="RFY421" s="80"/>
      <c r="RFZ421" s="80"/>
      <c r="RGA421" s="80"/>
      <c r="RGB421" s="80"/>
      <c r="RGC421" s="80"/>
      <c r="RGD421" s="80"/>
      <c r="RGE421" s="80"/>
      <c r="RGF421" s="80"/>
      <c r="RGG421" s="80"/>
      <c r="RGH421" s="80"/>
      <c r="RGI421" s="80"/>
      <c r="RGJ421" s="80"/>
      <c r="RGK421" s="80"/>
      <c r="RGL421" s="80"/>
      <c r="RGM421" s="80"/>
      <c r="RGN421" s="80"/>
      <c r="RGO421" s="80"/>
      <c r="RGP421" s="80"/>
      <c r="RGQ421" s="80"/>
      <c r="RGR421" s="80"/>
      <c r="RGS421" s="80"/>
      <c r="RGT421" s="80"/>
      <c r="RGU421" s="80"/>
      <c r="RGV421" s="80"/>
      <c r="RGW421" s="80"/>
      <c r="RGX421" s="80"/>
      <c r="RGY421" s="80"/>
      <c r="RGZ421" s="80"/>
      <c r="RHA421" s="80"/>
      <c r="RHB421" s="80"/>
      <c r="RHC421" s="80"/>
      <c r="RHD421" s="80"/>
      <c r="RHE421" s="80"/>
      <c r="RHF421" s="80"/>
      <c r="RHG421" s="80"/>
      <c r="RHH421" s="80"/>
      <c r="RHI421" s="80"/>
      <c r="RHJ421" s="80"/>
      <c r="RHK421" s="80"/>
      <c r="RHL421" s="80"/>
      <c r="RHM421" s="80"/>
      <c r="RHN421" s="80"/>
      <c r="RHO421" s="80"/>
      <c r="RHP421" s="80"/>
      <c r="RHQ421" s="80"/>
      <c r="RHR421" s="80"/>
      <c r="RHS421" s="80"/>
      <c r="RHT421" s="80"/>
      <c r="RHU421" s="80"/>
      <c r="RHV421" s="80"/>
      <c r="RHW421" s="80"/>
      <c r="RHX421" s="80"/>
      <c r="RHY421" s="80"/>
      <c r="RHZ421" s="80"/>
      <c r="RIA421" s="80"/>
      <c r="RIB421" s="80"/>
      <c r="RIC421" s="80"/>
      <c r="RID421" s="80"/>
      <c r="RIE421" s="80"/>
      <c r="RIF421" s="80"/>
      <c r="RIG421" s="80"/>
      <c r="RIH421" s="80"/>
      <c r="RII421" s="80"/>
      <c r="RIJ421" s="80"/>
      <c r="RIK421" s="80"/>
      <c r="RIL421" s="80"/>
      <c r="RIM421" s="80"/>
      <c r="RIN421" s="80"/>
      <c r="RIO421" s="80"/>
      <c r="RIP421" s="80"/>
      <c r="RIQ421" s="80"/>
      <c r="RIR421" s="80"/>
      <c r="RIS421" s="80"/>
      <c r="RIT421" s="80"/>
      <c r="RIU421" s="80"/>
      <c r="RIV421" s="80"/>
      <c r="RIW421" s="80"/>
      <c r="RIX421" s="80"/>
      <c r="RIY421" s="80"/>
      <c r="RIZ421" s="80"/>
      <c r="RJA421" s="80"/>
      <c r="RJB421" s="80"/>
      <c r="RJC421" s="80"/>
      <c r="RJD421" s="80"/>
      <c r="RJE421" s="80"/>
      <c r="RJF421" s="80"/>
      <c r="RJG421" s="80"/>
      <c r="RJH421" s="80"/>
      <c r="RJI421" s="80"/>
      <c r="RJJ421" s="80"/>
      <c r="RJK421" s="80"/>
      <c r="RJL421" s="80"/>
      <c r="RJM421" s="80"/>
      <c r="RJN421" s="80"/>
      <c r="RJO421" s="80"/>
      <c r="RJP421" s="80"/>
      <c r="RJQ421" s="80"/>
      <c r="RJR421" s="80"/>
      <c r="RJS421" s="80"/>
      <c r="RJT421" s="80"/>
      <c r="RJU421" s="80"/>
      <c r="RJV421" s="80"/>
      <c r="RJW421" s="80"/>
      <c r="RJX421" s="80"/>
      <c r="RJY421" s="80"/>
      <c r="RJZ421" s="80"/>
      <c r="RKA421" s="80"/>
      <c r="RKB421" s="80"/>
      <c r="RKC421" s="80"/>
      <c r="RKD421" s="80"/>
      <c r="RKE421" s="80"/>
      <c r="RKF421" s="80"/>
      <c r="RKG421" s="80"/>
      <c r="RKH421" s="80"/>
      <c r="RKI421" s="80"/>
      <c r="RKJ421" s="80"/>
      <c r="RKK421" s="80"/>
      <c r="RKL421" s="80"/>
      <c r="RKM421" s="80"/>
      <c r="RKN421" s="80"/>
      <c r="RKO421" s="80"/>
      <c r="RKP421" s="80"/>
      <c r="RKQ421" s="80"/>
      <c r="RKR421" s="80"/>
      <c r="RKS421" s="80"/>
      <c r="RKT421" s="80"/>
      <c r="RKU421" s="80"/>
      <c r="RKV421" s="80"/>
      <c r="RKW421" s="80"/>
      <c r="RKX421" s="80"/>
      <c r="RKY421" s="80"/>
      <c r="RKZ421" s="80"/>
      <c r="RLA421" s="80"/>
      <c r="RLB421" s="80"/>
      <c r="RLC421" s="80"/>
      <c r="RLD421" s="80"/>
      <c r="RLE421" s="80"/>
      <c r="RLF421" s="80"/>
      <c r="RLG421" s="80"/>
      <c r="RLH421" s="80"/>
      <c r="RLI421" s="80"/>
      <c r="RLJ421" s="80"/>
      <c r="RLK421" s="80"/>
      <c r="RLL421" s="80"/>
      <c r="RLM421" s="80"/>
      <c r="RLN421" s="80"/>
      <c r="RLO421" s="80"/>
      <c r="RLP421" s="80"/>
      <c r="RLQ421" s="80"/>
      <c r="RLR421" s="80"/>
      <c r="RLS421" s="80"/>
      <c r="RLT421" s="80"/>
      <c r="RLU421" s="80"/>
      <c r="RLV421" s="80"/>
      <c r="RLW421" s="80"/>
      <c r="RLX421" s="80"/>
      <c r="RLY421" s="80"/>
      <c r="RLZ421" s="80"/>
      <c r="RMA421" s="80"/>
      <c r="RMB421" s="80"/>
      <c r="RMC421" s="80"/>
      <c r="RMD421" s="80"/>
      <c r="RME421" s="80"/>
      <c r="RMF421" s="80"/>
      <c r="RMG421" s="80"/>
      <c r="RMH421" s="80"/>
      <c r="RMI421" s="80"/>
      <c r="RMJ421" s="80"/>
      <c r="RMK421" s="80"/>
      <c r="RML421" s="80"/>
      <c r="RMM421" s="80"/>
      <c r="RMN421" s="80"/>
      <c r="RMO421" s="80"/>
      <c r="RMP421" s="80"/>
      <c r="RMQ421" s="80"/>
      <c r="RMR421" s="80"/>
      <c r="RMS421" s="80"/>
      <c r="RMT421" s="80"/>
      <c r="RMU421" s="80"/>
      <c r="RMV421" s="80"/>
      <c r="RMW421" s="80"/>
      <c r="RMX421" s="80"/>
      <c r="RMY421" s="80"/>
      <c r="RMZ421" s="80"/>
      <c r="RNA421" s="80"/>
      <c r="RNB421" s="80"/>
      <c r="RNC421" s="80"/>
      <c r="RND421" s="80"/>
      <c r="RNE421" s="80"/>
      <c r="RNF421" s="80"/>
      <c r="RNG421" s="80"/>
      <c r="RNH421" s="80"/>
      <c r="RNI421" s="80"/>
      <c r="RNJ421" s="80"/>
      <c r="RNK421" s="80"/>
      <c r="RNL421" s="80"/>
      <c r="RNM421" s="80"/>
      <c r="RNN421" s="80"/>
      <c r="RNO421" s="80"/>
      <c r="RNP421" s="80"/>
      <c r="RNQ421" s="80"/>
      <c r="RNR421" s="80"/>
      <c r="RNS421" s="80"/>
      <c r="RNT421" s="80"/>
      <c r="RNU421" s="80"/>
      <c r="RNV421" s="80"/>
      <c r="RNW421" s="80"/>
      <c r="RNX421" s="80"/>
      <c r="RNY421" s="80"/>
      <c r="RNZ421" s="80"/>
      <c r="ROA421" s="80"/>
      <c r="ROB421" s="80"/>
      <c r="ROC421" s="80"/>
      <c r="ROD421" s="80"/>
      <c r="ROE421" s="80"/>
      <c r="ROF421" s="80"/>
      <c r="ROG421" s="80"/>
      <c r="ROH421" s="80"/>
      <c r="ROI421" s="80"/>
      <c r="ROJ421" s="80"/>
      <c r="ROK421" s="80"/>
      <c r="ROL421" s="80"/>
      <c r="ROM421" s="80"/>
      <c r="RON421" s="80"/>
      <c r="ROO421" s="80"/>
      <c r="ROP421" s="80"/>
      <c r="ROQ421" s="80"/>
      <c r="ROR421" s="80"/>
      <c r="ROS421" s="80"/>
      <c r="ROT421" s="80"/>
      <c r="ROU421" s="80"/>
      <c r="ROV421" s="80"/>
      <c r="ROW421" s="80"/>
      <c r="ROX421" s="80"/>
      <c r="ROY421" s="80"/>
      <c r="ROZ421" s="80"/>
      <c r="RPA421" s="80"/>
      <c r="RPB421" s="80"/>
      <c r="RPC421" s="80"/>
      <c r="RPD421" s="80"/>
      <c r="RPE421" s="80"/>
      <c r="RPF421" s="80"/>
      <c r="RPG421" s="80"/>
      <c r="RPH421" s="80"/>
      <c r="RPI421" s="80"/>
      <c r="RPJ421" s="80"/>
      <c r="RPK421" s="80"/>
      <c r="RPL421" s="80"/>
      <c r="RPM421" s="80"/>
      <c r="RPN421" s="80"/>
      <c r="RPO421" s="80"/>
      <c r="RPP421" s="80"/>
      <c r="RPQ421" s="80"/>
      <c r="RPR421" s="80"/>
      <c r="RPS421" s="80"/>
      <c r="RPT421" s="80"/>
      <c r="RPU421" s="80"/>
      <c r="RPV421" s="80"/>
      <c r="RPW421" s="80"/>
      <c r="RPX421" s="80"/>
      <c r="RPY421" s="80"/>
      <c r="RPZ421" s="80"/>
      <c r="RQA421" s="80"/>
      <c r="RQB421" s="80"/>
      <c r="RQC421" s="80"/>
      <c r="RQD421" s="80"/>
      <c r="RQE421" s="80"/>
      <c r="RQF421" s="80"/>
      <c r="RQG421" s="80"/>
      <c r="RQH421" s="80"/>
      <c r="RQI421" s="80"/>
      <c r="RQJ421" s="80"/>
      <c r="RQK421" s="80"/>
      <c r="RQL421" s="80"/>
      <c r="RQM421" s="80"/>
      <c r="RQN421" s="80"/>
      <c r="RQO421" s="80"/>
      <c r="RQP421" s="80"/>
      <c r="RQQ421" s="80"/>
      <c r="RQR421" s="80"/>
      <c r="RQS421" s="80"/>
      <c r="RQT421" s="80"/>
      <c r="RQU421" s="80"/>
      <c r="RQV421" s="80"/>
      <c r="RQW421" s="80"/>
      <c r="RQX421" s="80"/>
      <c r="RQY421" s="80"/>
      <c r="RQZ421" s="80"/>
      <c r="RRA421" s="80"/>
      <c r="RRB421" s="80"/>
      <c r="RRC421" s="80"/>
      <c r="RRD421" s="80"/>
      <c r="RRE421" s="80"/>
      <c r="RRF421" s="80"/>
      <c r="RRG421" s="80"/>
      <c r="RRH421" s="80"/>
      <c r="RRI421" s="80"/>
      <c r="RRJ421" s="80"/>
      <c r="RRK421" s="80"/>
      <c r="RRL421" s="80"/>
      <c r="RRM421" s="80"/>
      <c r="RRN421" s="80"/>
      <c r="RRO421" s="80"/>
      <c r="RRP421" s="80"/>
      <c r="RRQ421" s="80"/>
      <c r="RRR421" s="80"/>
      <c r="RRS421" s="80"/>
      <c r="RRT421" s="80"/>
      <c r="RRU421" s="80"/>
      <c r="RRV421" s="80"/>
      <c r="RRW421" s="80"/>
      <c r="RRX421" s="80"/>
      <c r="RRY421" s="80"/>
      <c r="RRZ421" s="80"/>
      <c r="RSA421" s="80"/>
      <c r="RSB421" s="80"/>
      <c r="RSC421" s="80"/>
      <c r="RSD421" s="80"/>
      <c r="RSE421" s="80"/>
      <c r="RSF421" s="80"/>
      <c r="RSG421" s="80"/>
      <c r="RSH421" s="80"/>
      <c r="RSI421" s="80"/>
      <c r="RSJ421" s="80"/>
      <c r="RSK421" s="80"/>
      <c r="RSL421" s="80"/>
      <c r="RSM421" s="80"/>
      <c r="RSN421" s="80"/>
      <c r="RSO421" s="80"/>
      <c r="RSP421" s="80"/>
      <c r="RSQ421" s="80"/>
      <c r="RSR421" s="80"/>
      <c r="RSS421" s="80"/>
      <c r="RST421" s="80"/>
      <c r="RSU421" s="80"/>
      <c r="RSV421" s="80"/>
      <c r="RSW421" s="80"/>
      <c r="RSX421" s="80"/>
      <c r="RSY421" s="80"/>
      <c r="RSZ421" s="80"/>
      <c r="RTA421" s="80"/>
      <c r="RTB421" s="80"/>
      <c r="RTC421" s="80"/>
      <c r="RTD421" s="80"/>
      <c r="RTE421" s="80"/>
      <c r="RTF421" s="80"/>
      <c r="RTG421" s="80"/>
      <c r="RTH421" s="80"/>
      <c r="RTI421" s="80"/>
      <c r="RTJ421" s="80"/>
      <c r="RTK421" s="80"/>
      <c r="RTL421" s="80"/>
      <c r="RTM421" s="80"/>
      <c r="RTN421" s="80"/>
      <c r="RTO421" s="80"/>
      <c r="RTP421" s="80"/>
      <c r="RTQ421" s="80"/>
      <c r="RTR421" s="80"/>
      <c r="RTS421" s="80"/>
      <c r="RTT421" s="80"/>
      <c r="RTU421" s="80"/>
      <c r="RTV421" s="80"/>
      <c r="RTW421" s="80"/>
      <c r="RTX421" s="80"/>
      <c r="RTY421" s="80"/>
      <c r="RTZ421" s="80"/>
      <c r="RUA421" s="80"/>
      <c r="RUB421" s="80"/>
      <c r="RUC421" s="80"/>
      <c r="RUD421" s="80"/>
      <c r="RUE421" s="80"/>
      <c r="RUF421" s="80"/>
      <c r="RUG421" s="80"/>
      <c r="RUH421" s="80"/>
      <c r="RUI421" s="80"/>
      <c r="RUJ421" s="80"/>
      <c r="RUK421" s="80"/>
      <c r="RUL421" s="80"/>
      <c r="RUM421" s="80"/>
      <c r="RUN421" s="80"/>
      <c r="RUO421" s="80"/>
      <c r="RUP421" s="80"/>
      <c r="RUQ421" s="80"/>
      <c r="RUR421" s="80"/>
      <c r="RUS421" s="80"/>
      <c r="RUT421" s="80"/>
      <c r="RUU421" s="80"/>
      <c r="RUV421" s="80"/>
      <c r="RUW421" s="80"/>
      <c r="RUX421" s="80"/>
      <c r="RUY421" s="80"/>
      <c r="RUZ421" s="80"/>
      <c r="RVA421" s="80"/>
      <c r="RVB421" s="80"/>
      <c r="RVC421" s="80"/>
      <c r="RVD421" s="80"/>
      <c r="RVE421" s="80"/>
      <c r="RVF421" s="80"/>
      <c r="RVG421" s="80"/>
      <c r="RVH421" s="80"/>
      <c r="RVI421" s="80"/>
      <c r="RVJ421" s="80"/>
      <c r="RVK421" s="80"/>
      <c r="RVL421" s="80"/>
      <c r="RVM421" s="80"/>
      <c r="RVN421" s="80"/>
      <c r="RVO421" s="80"/>
      <c r="RVP421" s="80"/>
      <c r="RVQ421" s="80"/>
      <c r="RVR421" s="80"/>
      <c r="RVS421" s="80"/>
      <c r="RVT421" s="80"/>
      <c r="RVU421" s="80"/>
      <c r="RVV421" s="80"/>
      <c r="RVW421" s="80"/>
      <c r="RVX421" s="80"/>
      <c r="RVY421" s="80"/>
      <c r="RVZ421" s="80"/>
      <c r="RWA421" s="80"/>
      <c r="RWB421" s="80"/>
      <c r="RWC421" s="80"/>
      <c r="RWD421" s="80"/>
      <c r="RWE421" s="80"/>
      <c r="RWF421" s="80"/>
      <c r="RWG421" s="80"/>
      <c r="RWH421" s="80"/>
      <c r="RWI421" s="80"/>
      <c r="RWJ421" s="80"/>
      <c r="RWK421" s="80"/>
      <c r="RWL421" s="80"/>
      <c r="RWM421" s="80"/>
      <c r="RWN421" s="80"/>
      <c r="RWO421" s="80"/>
      <c r="RWP421" s="80"/>
      <c r="RWQ421" s="80"/>
      <c r="RWR421" s="80"/>
      <c r="RWS421" s="80"/>
      <c r="RWT421" s="80"/>
      <c r="RWU421" s="80"/>
      <c r="RWV421" s="80"/>
      <c r="RWW421" s="80"/>
      <c r="RWX421" s="80"/>
      <c r="RWY421" s="80"/>
      <c r="RWZ421" s="80"/>
      <c r="RXA421" s="80"/>
      <c r="RXB421" s="80"/>
      <c r="RXC421" s="80"/>
      <c r="RXD421" s="80"/>
      <c r="RXE421" s="80"/>
      <c r="RXF421" s="80"/>
      <c r="RXG421" s="80"/>
      <c r="RXH421" s="80"/>
      <c r="RXI421" s="80"/>
      <c r="RXJ421" s="80"/>
      <c r="RXK421" s="80"/>
      <c r="RXL421" s="80"/>
      <c r="RXM421" s="80"/>
      <c r="RXN421" s="80"/>
      <c r="RXO421" s="80"/>
      <c r="RXP421" s="80"/>
      <c r="RXQ421" s="80"/>
      <c r="RXR421" s="80"/>
      <c r="RXS421" s="80"/>
      <c r="RXT421" s="80"/>
      <c r="RXU421" s="80"/>
      <c r="RXV421" s="80"/>
      <c r="RXW421" s="80"/>
      <c r="RXX421" s="80"/>
      <c r="RXY421" s="80"/>
      <c r="RXZ421" s="80"/>
      <c r="RYA421" s="80"/>
      <c r="RYB421" s="80"/>
      <c r="RYC421" s="80"/>
      <c r="RYD421" s="80"/>
      <c r="RYE421" s="80"/>
      <c r="RYF421" s="80"/>
      <c r="RYG421" s="80"/>
      <c r="RYH421" s="80"/>
      <c r="RYI421" s="80"/>
      <c r="RYJ421" s="80"/>
      <c r="RYK421" s="80"/>
      <c r="RYL421" s="80"/>
      <c r="RYM421" s="80"/>
      <c r="RYN421" s="80"/>
      <c r="RYO421" s="80"/>
      <c r="RYP421" s="80"/>
      <c r="RYQ421" s="80"/>
      <c r="RYR421" s="80"/>
      <c r="RYS421" s="80"/>
      <c r="RYT421" s="80"/>
      <c r="RYU421" s="80"/>
      <c r="RYV421" s="80"/>
      <c r="RYW421" s="80"/>
      <c r="RYX421" s="80"/>
      <c r="RYY421" s="80"/>
      <c r="RYZ421" s="80"/>
      <c r="RZA421" s="80"/>
      <c r="RZB421" s="80"/>
      <c r="RZC421" s="80"/>
      <c r="RZD421" s="80"/>
      <c r="RZE421" s="80"/>
      <c r="RZF421" s="80"/>
      <c r="RZG421" s="80"/>
      <c r="RZH421" s="80"/>
      <c r="RZI421" s="80"/>
      <c r="RZJ421" s="80"/>
      <c r="RZK421" s="80"/>
      <c r="RZL421" s="80"/>
      <c r="RZM421" s="80"/>
      <c r="RZN421" s="80"/>
      <c r="RZO421" s="80"/>
      <c r="RZP421" s="80"/>
      <c r="RZQ421" s="80"/>
      <c r="RZR421" s="80"/>
      <c r="RZS421" s="80"/>
      <c r="RZT421" s="80"/>
      <c r="RZU421" s="80"/>
      <c r="RZV421" s="80"/>
      <c r="RZW421" s="80"/>
      <c r="RZX421" s="80"/>
      <c r="RZY421" s="80"/>
      <c r="RZZ421" s="80"/>
      <c r="SAA421" s="80"/>
      <c r="SAB421" s="80"/>
      <c r="SAC421" s="80"/>
      <c r="SAD421" s="80"/>
      <c r="SAE421" s="80"/>
      <c r="SAF421" s="80"/>
      <c r="SAG421" s="80"/>
      <c r="SAH421" s="80"/>
      <c r="SAI421" s="80"/>
      <c r="SAJ421" s="80"/>
      <c r="SAK421" s="80"/>
      <c r="SAL421" s="80"/>
      <c r="SAM421" s="80"/>
      <c r="SAN421" s="80"/>
      <c r="SAO421" s="80"/>
      <c r="SAP421" s="80"/>
      <c r="SAQ421" s="80"/>
      <c r="SAR421" s="80"/>
      <c r="SAS421" s="80"/>
      <c r="SAT421" s="80"/>
      <c r="SAU421" s="80"/>
      <c r="SAV421" s="80"/>
      <c r="SAW421" s="80"/>
      <c r="SAX421" s="80"/>
      <c r="SAY421" s="80"/>
      <c r="SAZ421" s="80"/>
      <c r="SBA421" s="80"/>
      <c r="SBB421" s="80"/>
      <c r="SBC421" s="80"/>
      <c r="SBD421" s="80"/>
      <c r="SBE421" s="80"/>
      <c r="SBF421" s="80"/>
      <c r="SBG421" s="80"/>
      <c r="SBH421" s="80"/>
      <c r="SBI421" s="80"/>
      <c r="SBJ421" s="80"/>
      <c r="SBK421" s="80"/>
      <c r="SBL421" s="80"/>
      <c r="SBM421" s="80"/>
      <c r="SBN421" s="80"/>
      <c r="SBO421" s="80"/>
      <c r="SBP421" s="80"/>
      <c r="SBQ421" s="80"/>
      <c r="SBR421" s="80"/>
      <c r="SBS421" s="80"/>
      <c r="SBT421" s="80"/>
      <c r="SBU421" s="80"/>
      <c r="SBV421" s="80"/>
      <c r="SBW421" s="80"/>
      <c r="SBX421" s="80"/>
      <c r="SBY421" s="80"/>
      <c r="SBZ421" s="80"/>
      <c r="SCA421" s="80"/>
      <c r="SCB421" s="80"/>
      <c r="SCC421" s="80"/>
      <c r="SCD421" s="80"/>
      <c r="SCE421" s="80"/>
      <c r="SCF421" s="80"/>
      <c r="SCG421" s="80"/>
      <c r="SCH421" s="80"/>
      <c r="SCI421" s="80"/>
      <c r="SCJ421" s="80"/>
      <c r="SCK421" s="80"/>
      <c r="SCL421" s="80"/>
      <c r="SCM421" s="80"/>
      <c r="SCN421" s="80"/>
      <c r="SCO421" s="80"/>
      <c r="SCP421" s="80"/>
      <c r="SCQ421" s="80"/>
      <c r="SCR421" s="80"/>
      <c r="SCS421" s="80"/>
      <c r="SCT421" s="80"/>
      <c r="SCU421" s="80"/>
      <c r="SCV421" s="80"/>
      <c r="SCW421" s="80"/>
      <c r="SCX421" s="80"/>
      <c r="SCY421" s="80"/>
      <c r="SCZ421" s="80"/>
      <c r="SDA421" s="80"/>
      <c r="SDB421" s="80"/>
      <c r="SDC421" s="80"/>
      <c r="SDD421" s="80"/>
      <c r="SDE421" s="80"/>
      <c r="SDF421" s="80"/>
      <c r="SDG421" s="80"/>
      <c r="SDH421" s="80"/>
      <c r="SDI421" s="80"/>
      <c r="SDJ421" s="80"/>
      <c r="SDK421" s="80"/>
      <c r="SDL421" s="80"/>
      <c r="SDM421" s="80"/>
      <c r="SDN421" s="80"/>
      <c r="SDO421" s="80"/>
      <c r="SDP421" s="80"/>
      <c r="SDQ421" s="80"/>
      <c r="SDR421" s="80"/>
      <c r="SDS421" s="80"/>
      <c r="SDT421" s="80"/>
      <c r="SDU421" s="80"/>
      <c r="SDV421" s="80"/>
      <c r="SDW421" s="80"/>
      <c r="SDX421" s="80"/>
      <c r="SDY421" s="80"/>
      <c r="SDZ421" s="80"/>
      <c r="SEA421" s="80"/>
      <c r="SEB421" s="80"/>
      <c r="SEC421" s="80"/>
      <c r="SED421" s="80"/>
      <c r="SEE421" s="80"/>
      <c r="SEF421" s="80"/>
      <c r="SEG421" s="80"/>
      <c r="SEH421" s="80"/>
      <c r="SEI421" s="80"/>
      <c r="SEJ421" s="80"/>
      <c r="SEK421" s="80"/>
      <c r="SEL421" s="80"/>
      <c r="SEM421" s="80"/>
      <c r="SEN421" s="80"/>
      <c r="SEO421" s="80"/>
      <c r="SEP421" s="80"/>
      <c r="SEQ421" s="80"/>
      <c r="SER421" s="80"/>
      <c r="SES421" s="80"/>
      <c r="SET421" s="80"/>
      <c r="SEU421" s="80"/>
      <c r="SEV421" s="80"/>
      <c r="SEW421" s="80"/>
      <c r="SEX421" s="80"/>
      <c r="SEY421" s="80"/>
      <c r="SEZ421" s="80"/>
      <c r="SFA421" s="80"/>
      <c r="SFB421" s="80"/>
      <c r="SFC421" s="80"/>
      <c r="SFD421" s="80"/>
      <c r="SFE421" s="80"/>
      <c r="SFF421" s="80"/>
      <c r="SFG421" s="80"/>
      <c r="SFH421" s="80"/>
      <c r="SFI421" s="80"/>
      <c r="SFJ421" s="80"/>
      <c r="SFK421" s="80"/>
      <c r="SFL421" s="80"/>
      <c r="SFM421" s="80"/>
      <c r="SFN421" s="80"/>
      <c r="SFO421" s="80"/>
      <c r="SFP421" s="80"/>
      <c r="SFQ421" s="80"/>
      <c r="SFR421" s="80"/>
      <c r="SFS421" s="80"/>
      <c r="SFT421" s="80"/>
      <c r="SFU421" s="80"/>
      <c r="SFV421" s="80"/>
      <c r="SFW421" s="80"/>
      <c r="SFX421" s="80"/>
      <c r="SFY421" s="80"/>
      <c r="SFZ421" s="80"/>
      <c r="SGA421" s="80"/>
      <c r="SGB421" s="80"/>
      <c r="SGC421" s="80"/>
      <c r="SGD421" s="80"/>
      <c r="SGE421" s="80"/>
      <c r="SGF421" s="80"/>
      <c r="SGG421" s="80"/>
      <c r="SGH421" s="80"/>
      <c r="SGI421" s="80"/>
      <c r="SGJ421" s="80"/>
      <c r="SGK421" s="80"/>
      <c r="SGL421" s="80"/>
      <c r="SGM421" s="80"/>
      <c r="SGN421" s="80"/>
      <c r="SGO421" s="80"/>
      <c r="SGP421" s="80"/>
      <c r="SGQ421" s="80"/>
      <c r="SGR421" s="80"/>
      <c r="SGS421" s="80"/>
      <c r="SGT421" s="80"/>
      <c r="SGU421" s="80"/>
      <c r="SGV421" s="80"/>
      <c r="SGW421" s="80"/>
      <c r="SGX421" s="80"/>
      <c r="SGY421" s="80"/>
      <c r="SGZ421" s="80"/>
      <c r="SHA421" s="80"/>
      <c r="SHB421" s="80"/>
      <c r="SHC421" s="80"/>
      <c r="SHD421" s="80"/>
      <c r="SHE421" s="80"/>
      <c r="SHF421" s="80"/>
      <c r="SHG421" s="80"/>
      <c r="SHH421" s="80"/>
      <c r="SHI421" s="80"/>
      <c r="SHJ421" s="80"/>
      <c r="SHK421" s="80"/>
      <c r="SHL421" s="80"/>
      <c r="SHM421" s="80"/>
      <c r="SHN421" s="80"/>
      <c r="SHO421" s="80"/>
      <c r="SHP421" s="80"/>
      <c r="SHQ421" s="80"/>
      <c r="SHR421" s="80"/>
      <c r="SHS421" s="80"/>
      <c r="SHT421" s="80"/>
      <c r="SHU421" s="80"/>
      <c r="SHV421" s="80"/>
      <c r="SHW421" s="80"/>
      <c r="SHX421" s="80"/>
      <c r="SHY421" s="80"/>
      <c r="SHZ421" s="80"/>
      <c r="SIA421" s="80"/>
      <c r="SIB421" s="80"/>
      <c r="SIC421" s="80"/>
      <c r="SID421" s="80"/>
      <c r="SIE421" s="80"/>
      <c r="SIF421" s="80"/>
      <c r="SIG421" s="80"/>
      <c r="SIH421" s="80"/>
      <c r="SII421" s="80"/>
      <c r="SIJ421" s="80"/>
      <c r="SIK421" s="80"/>
      <c r="SIL421" s="80"/>
      <c r="SIM421" s="80"/>
      <c r="SIN421" s="80"/>
      <c r="SIO421" s="80"/>
      <c r="SIP421" s="80"/>
      <c r="SIQ421" s="80"/>
      <c r="SIR421" s="80"/>
      <c r="SIS421" s="80"/>
      <c r="SIT421" s="80"/>
      <c r="SIU421" s="80"/>
      <c r="SIV421" s="80"/>
      <c r="SIW421" s="80"/>
      <c r="SIX421" s="80"/>
      <c r="SIY421" s="80"/>
      <c r="SIZ421" s="80"/>
      <c r="SJA421" s="80"/>
      <c r="SJB421" s="80"/>
      <c r="SJC421" s="80"/>
      <c r="SJD421" s="80"/>
      <c r="SJE421" s="80"/>
      <c r="SJF421" s="80"/>
      <c r="SJG421" s="80"/>
      <c r="SJH421" s="80"/>
      <c r="SJI421" s="80"/>
      <c r="SJJ421" s="80"/>
      <c r="SJK421" s="80"/>
      <c r="SJL421" s="80"/>
      <c r="SJM421" s="80"/>
      <c r="SJN421" s="80"/>
      <c r="SJO421" s="80"/>
      <c r="SJP421" s="80"/>
      <c r="SJQ421" s="80"/>
      <c r="SJR421" s="80"/>
      <c r="SJS421" s="80"/>
      <c r="SJT421" s="80"/>
      <c r="SJU421" s="80"/>
      <c r="SJV421" s="80"/>
      <c r="SJW421" s="80"/>
      <c r="SJX421" s="80"/>
      <c r="SJY421" s="80"/>
      <c r="SJZ421" s="80"/>
      <c r="SKA421" s="80"/>
      <c r="SKB421" s="80"/>
      <c r="SKC421" s="80"/>
      <c r="SKD421" s="80"/>
      <c r="SKE421" s="80"/>
      <c r="SKF421" s="80"/>
      <c r="SKG421" s="80"/>
      <c r="SKH421" s="80"/>
      <c r="SKI421" s="80"/>
      <c r="SKJ421" s="80"/>
      <c r="SKK421" s="80"/>
      <c r="SKL421" s="80"/>
      <c r="SKM421" s="80"/>
      <c r="SKN421" s="80"/>
      <c r="SKO421" s="80"/>
      <c r="SKP421" s="80"/>
      <c r="SKQ421" s="80"/>
      <c r="SKR421" s="80"/>
      <c r="SKS421" s="80"/>
      <c r="SKT421" s="80"/>
      <c r="SKU421" s="80"/>
      <c r="SKV421" s="80"/>
      <c r="SKW421" s="80"/>
      <c r="SKX421" s="80"/>
      <c r="SKY421" s="80"/>
      <c r="SKZ421" s="80"/>
      <c r="SLA421" s="80"/>
      <c r="SLB421" s="80"/>
      <c r="SLC421" s="80"/>
      <c r="SLD421" s="80"/>
      <c r="SLE421" s="80"/>
      <c r="SLF421" s="80"/>
      <c r="SLG421" s="80"/>
      <c r="SLH421" s="80"/>
      <c r="SLI421" s="80"/>
      <c r="SLJ421" s="80"/>
      <c r="SLK421" s="80"/>
      <c r="SLL421" s="80"/>
      <c r="SLM421" s="80"/>
      <c r="SLN421" s="80"/>
      <c r="SLO421" s="80"/>
      <c r="SLP421" s="80"/>
      <c r="SLQ421" s="80"/>
      <c r="SLR421" s="80"/>
      <c r="SLS421" s="80"/>
      <c r="SLT421" s="80"/>
      <c r="SLU421" s="80"/>
      <c r="SLV421" s="80"/>
      <c r="SLW421" s="80"/>
      <c r="SLX421" s="80"/>
      <c r="SLY421" s="80"/>
      <c r="SLZ421" s="80"/>
      <c r="SMA421" s="80"/>
      <c r="SMB421" s="80"/>
      <c r="SMC421" s="80"/>
      <c r="SMD421" s="80"/>
      <c r="SME421" s="80"/>
      <c r="SMF421" s="80"/>
      <c r="SMG421" s="80"/>
      <c r="SMH421" s="80"/>
      <c r="SMI421" s="80"/>
      <c r="SMJ421" s="80"/>
      <c r="SMK421" s="80"/>
      <c r="SML421" s="80"/>
      <c r="SMM421" s="80"/>
      <c r="SMN421" s="80"/>
      <c r="SMO421" s="80"/>
      <c r="SMP421" s="80"/>
      <c r="SMQ421" s="80"/>
      <c r="SMR421" s="80"/>
      <c r="SMS421" s="80"/>
      <c r="SMT421" s="80"/>
      <c r="SMU421" s="80"/>
      <c r="SMV421" s="80"/>
      <c r="SMW421" s="80"/>
      <c r="SMX421" s="80"/>
      <c r="SMY421" s="80"/>
      <c r="SMZ421" s="80"/>
      <c r="SNA421" s="80"/>
      <c r="SNB421" s="80"/>
      <c r="SNC421" s="80"/>
      <c r="SND421" s="80"/>
      <c r="SNE421" s="80"/>
      <c r="SNF421" s="80"/>
      <c r="SNG421" s="80"/>
      <c r="SNH421" s="80"/>
      <c r="SNI421" s="80"/>
      <c r="SNJ421" s="80"/>
      <c r="SNK421" s="80"/>
      <c r="SNL421" s="80"/>
      <c r="SNM421" s="80"/>
      <c r="SNN421" s="80"/>
      <c r="SNO421" s="80"/>
      <c r="SNP421" s="80"/>
      <c r="SNQ421" s="80"/>
      <c r="SNR421" s="80"/>
      <c r="SNS421" s="80"/>
      <c r="SNT421" s="80"/>
      <c r="SNU421" s="80"/>
      <c r="SNV421" s="80"/>
      <c r="SNW421" s="80"/>
      <c r="SNX421" s="80"/>
      <c r="SNY421" s="80"/>
      <c r="SNZ421" s="80"/>
      <c r="SOA421" s="80"/>
      <c r="SOB421" s="80"/>
      <c r="SOC421" s="80"/>
      <c r="SOD421" s="80"/>
      <c r="SOE421" s="80"/>
      <c r="SOF421" s="80"/>
      <c r="SOG421" s="80"/>
      <c r="SOH421" s="80"/>
      <c r="SOI421" s="80"/>
      <c r="SOJ421" s="80"/>
      <c r="SOK421" s="80"/>
      <c r="SOL421" s="80"/>
      <c r="SOM421" s="80"/>
      <c r="SON421" s="80"/>
      <c r="SOO421" s="80"/>
      <c r="SOP421" s="80"/>
      <c r="SOQ421" s="80"/>
      <c r="SOR421" s="80"/>
      <c r="SOS421" s="80"/>
      <c r="SOT421" s="80"/>
      <c r="SOU421" s="80"/>
      <c r="SOV421" s="80"/>
      <c r="SOW421" s="80"/>
      <c r="SOX421" s="80"/>
      <c r="SOY421" s="80"/>
      <c r="SOZ421" s="80"/>
      <c r="SPA421" s="80"/>
      <c r="SPB421" s="80"/>
      <c r="SPC421" s="80"/>
      <c r="SPD421" s="80"/>
      <c r="SPE421" s="80"/>
      <c r="SPF421" s="80"/>
      <c r="SPG421" s="80"/>
      <c r="SPH421" s="80"/>
      <c r="SPI421" s="80"/>
      <c r="SPJ421" s="80"/>
      <c r="SPK421" s="80"/>
      <c r="SPL421" s="80"/>
      <c r="SPM421" s="80"/>
      <c r="SPN421" s="80"/>
      <c r="SPO421" s="80"/>
      <c r="SPP421" s="80"/>
      <c r="SPQ421" s="80"/>
      <c r="SPR421" s="80"/>
      <c r="SPS421" s="80"/>
      <c r="SPT421" s="80"/>
      <c r="SPU421" s="80"/>
      <c r="SPV421" s="80"/>
      <c r="SPW421" s="80"/>
      <c r="SPX421" s="80"/>
      <c r="SPY421" s="80"/>
      <c r="SPZ421" s="80"/>
      <c r="SQA421" s="80"/>
      <c r="SQB421" s="80"/>
      <c r="SQC421" s="80"/>
      <c r="SQD421" s="80"/>
      <c r="SQE421" s="80"/>
      <c r="SQF421" s="80"/>
      <c r="SQG421" s="80"/>
      <c r="SQH421" s="80"/>
      <c r="SQI421" s="80"/>
      <c r="SQJ421" s="80"/>
      <c r="SQK421" s="80"/>
      <c r="SQL421" s="80"/>
      <c r="SQM421" s="80"/>
      <c r="SQN421" s="80"/>
      <c r="SQO421" s="80"/>
      <c r="SQP421" s="80"/>
      <c r="SQQ421" s="80"/>
      <c r="SQR421" s="80"/>
      <c r="SQS421" s="80"/>
      <c r="SQT421" s="80"/>
      <c r="SQU421" s="80"/>
      <c r="SQV421" s="80"/>
      <c r="SQW421" s="80"/>
      <c r="SQX421" s="80"/>
      <c r="SQY421" s="80"/>
      <c r="SQZ421" s="80"/>
      <c r="SRA421" s="80"/>
      <c r="SRB421" s="80"/>
      <c r="SRC421" s="80"/>
      <c r="SRD421" s="80"/>
      <c r="SRE421" s="80"/>
      <c r="SRF421" s="80"/>
      <c r="SRG421" s="80"/>
      <c r="SRH421" s="80"/>
      <c r="SRI421" s="80"/>
      <c r="SRJ421" s="80"/>
      <c r="SRK421" s="80"/>
      <c r="SRL421" s="80"/>
      <c r="SRM421" s="80"/>
      <c r="SRN421" s="80"/>
      <c r="SRO421" s="80"/>
      <c r="SRP421" s="80"/>
      <c r="SRQ421" s="80"/>
      <c r="SRR421" s="80"/>
      <c r="SRS421" s="80"/>
      <c r="SRT421" s="80"/>
      <c r="SRU421" s="80"/>
      <c r="SRV421" s="80"/>
      <c r="SRW421" s="80"/>
      <c r="SRX421" s="80"/>
      <c r="SRY421" s="80"/>
      <c r="SRZ421" s="80"/>
      <c r="SSA421" s="80"/>
      <c r="SSB421" s="80"/>
      <c r="SSC421" s="80"/>
      <c r="SSD421" s="80"/>
      <c r="SSE421" s="80"/>
      <c r="SSF421" s="80"/>
      <c r="SSG421" s="80"/>
      <c r="SSH421" s="80"/>
      <c r="SSI421" s="80"/>
      <c r="SSJ421" s="80"/>
      <c r="SSK421" s="80"/>
      <c r="SSL421" s="80"/>
      <c r="SSM421" s="80"/>
      <c r="SSN421" s="80"/>
      <c r="SSO421" s="80"/>
      <c r="SSP421" s="80"/>
      <c r="SSQ421" s="80"/>
      <c r="SSR421" s="80"/>
      <c r="SSS421" s="80"/>
      <c r="SST421" s="80"/>
      <c r="SSU421" s="80"/>
      <c r="SSV421" s="80"/>
      <c r="SSW421" s="80"/>
      <c r="SSX421" s="80"/>
      <c r="SSY421" s="80"/>
      <c r="SSZ421" s="80"/>
      <c r="STA421" s="80"/>
      <c r="STB421" s="80"/>
      <c r="STC421" s="80"/>
      <c r="STD421" s="80"/>
      <c r="STE421" s="80"/>
      <c r="STF421" s="80"/>
      <c r="STG421" s="80"/>
      <c r="STH421" s="80"/>
      <c r="STI421" s="80"/>
      <c r="STJ421" s="80"/>
      <c r="STK421" s="80"/>
      <c r="STL421" s="80"/>
      <c r="STM421" s="80"/>
      <c r="STN421" s="80"/>
      <c r="STO421" s="80"/>
      <c r="STP421" s="80"/>
      <c r="STQ421" s="80"/>
      <c r="STR421" s="80"/>
      <c r="STS421" s="80"/>
      <c r="STT421" s="80"/>
      <c r="STU421" s="80"/>
      <c r="STV421" s="80"/>
      <c r="STW421" s="80"/>
      <c r="STX421" s="80"/>
      <c r="STY421" s="80"/>
      <c r="STZ421" s="80"/>
      <c r="SUA421" s="80"/>
      <c r="SUB421" s="80"/>
      <c r="SUC421" s="80"/>
      <c r="SUD421" s="80"/>
      <c r="SUE421" s="80"/>
      <c r="SUF421" s="80"/>
      <c r="SUG421" s="80"/>
      <c r="SUH421" s="80"/>
      <c r="SUI421" s="80"/>
      <c r="SUJ421" s="80"/>
      <c r="SUK421" s="80"/>
      <c r="SUL421" s="80"/>
      <c r="SUM421" s="80"/>
      <c r="SUN421" s="80"/>
      <c r="SUO421" s="80"/>
      <c r="SUP421" s="80"/>
      <c r="SUQ421" s="80"/>
      <c r="SUR421" s="80"/>
      <c r="SUS421" s="80"/>
      <c r="SUT421" s="80"/>
      <c r="SUU421" s="80"/>
      <c r="SUV421" s="80"/>
      <c r="SUW421" s="80"/>
      <c r="SUX421" s="80"/>
      <c r="SUY421" s="80"/>
      <c r="SUZ421" s="80"/>
      <c r="SVA421" s="80"/>
      <c r="SVB421" s="80"/>
      <c r="SVC421" s="80"/>
      <c r="SVD421" s="80"/>
      <c r="SVE421" s="80"/>
      <c r="SVF421" s="80"/>
      <c r="SVG421" s="80"/>
      <c r="SVH421" s="80"/>
      <c r="SVI421" s="80"/>
      <c r="SVJ421" s="80"/>
      <c r="SVK421" s="80"/>
      <c r="SVL421" s="80"/>
      <c r="SVM421" s="80"/>
      <c r="SVN421" s="80"/>
      <c r="SVO421" s="80"/>
      <c r="SVP421" s="80"/>
      <c r="SVQ421" s="80"/>
      <c r="SVR421" s="80"/>
      <c r="SVS421" s="80"/>
      <c r="SVT421" s="80"/>
      <c r="SVU421" s="80"/>
      <c r="SVV421" s="80"/>
      <c r="SVW421" s="80"/>
      <c r="SVX421" s="80"/>
      <c r="SVY421" s="80"/>
      <c r="SVZ421" s="80"/>
      <c r="SWA421" s="80"/>
      <c r="SWB421" s="80"/>
      <c r="SWC421" s="80"/>
      <c r="SWD421" s="80"/>
      <c r="SWE421" s="80"/>
      <c r="SWF421" s="80"/>
      <c r="SWG421" s="80"/>
      <c r="SWH421" s="80"/>
      <c r="SWI421" s="80"/>
      <c r="SWJ421" s="80"/>
      <c r="SWK421" s="80"/>
      <c r="SWL421" s="80"/>
      <c r="SWM421" s="80"/>
      <c r="SWN421" s="80"/>
      <c r="SWO421" s="80"/>
      <c r="SWP421" s="80"/>
      <c r="SWQ421" s="80"/>
      <c r="SWR421" s="80"/>
      <c r="SWS421" s="80"/>
      <c r="SWT421" s="80"/>
      <c r="SWU421" s="80"/>
      <c r="SWV421" s="80"/>
      <c r="SWW421" s="80"/>
      <c r="SWX421" s="80"/>
      <c r="SWY421" s="80"/>
      <c r="SWZ421" s="80"/>
      <c r="SXA421" s="80"/>
      <c r="SXB421" s="80"/>
      <c r="SXC421" s="80"/>
      <c r="SXD421" s="80"/>
      <c r="SXE421" s="80"/>
      <c r="SXF421" s="80"/>
      <c r="SXG421" s="80"/>
      <c r="SXH421" s="80"/>
      <c r="SXI421" s="80"/>
      <c r="SXJ421" s="80"/>
      <c r="SXK421" s="80"/>
      <c r="SXL421" s="80"/>
      <c r="SXM421" s="80"/>
      <c r="SXN421" s="80"/>
      <c r="SXO421" s="80"/>
      <c r="SXP421" s="80"/>
      <c r="SXQ421" s="80"/>
      <c r="SXR421" s="80"/>
      <c r="SXS421" s="80"/>
      <c r="SXT421" s="80"/>
      <c r="SXU421" s="80"/>
      <c r="SXV421" s="80"/>
      <c r="SXW421" s="80"/>
      <c r="SXX421" s="80"/>
      <c r="SXY421" s="80"/>
      <c r="SXZ421" s="80"/>
      <c r="SYA421" s="80"/>
      <c r="SYB421" s="80"/>
      <c r="SYC421" s="80"/>
      <c r="SYD421" s="80"/>
      <c r="SYE421" s="80"/>
      <c r="SYF421" s="80"/>
      <c r="SYG421" s="80"/>
      <c r="SYH421" s="80"/>
      <c r="SYI421" s="80"/>
      <c r="SYJ421" s="80"/>
      <c r="SYK421" s="80"/>
      <c r="SYL421" s="80"/>
      <c r="SYM421" s="80"/>
      <c r="SYN421" s="80"/>
      <c r="SYO421" s="80"/>
      <c r="SYP421" s="80"/>
      <c r="SYQ421" s="80"/>
      <c r="SYR421" s="80"/>
      <c r="SYS421" s="80"/>
      <c r="SYT421" s="80"/>
      <c r="SYU421" s="80"/>
      <c r="SYV421" s="80"/>
      <c r="SYW421" s="80"/>
      <c r="SYX421" s="80"/>
      <c r="SYY421" s="80"/>
      <c r="SYZ421" s="80"/>
      <c r="SZA421" s="80"/>
      <c r="SZB421" s="80"/>
      <c r="SZC421" s="80"/>
      <c r="SZD421" s="80"/>
      <c r="SZE421" s="80"/>
      <c r="SZF421" s="80"/>
      <c r="SZG421" s="80"/>
      <c r="SZH421" s="80"/>
      <c r="SZI421" s="80"/>
      <c r="SZJ421" s="80"/>
      <c r="SZK421" s="80"/>
      <c r="SZL421" s="80"/>
      <c r="SZM421" s="80"/>
      <c r="SZN421" s="80"/>
      <c r="SZO421" s="80"/>
      <c r="SZP421" s="80"/>
      <c r="SZQ421" s="80"/>
      <c r="SZR421" s="80"/>
      <c r="SZS421" s="80"/>
      <c r="SZT421" s="80"/>
      <c r="SZU421" s="80"/>
      <c r="SZV421" s="80"/>
      <c r="SZW421" s="80"/>
      <c r="SZX421" s="80"/>
      <c r="SZY421" s="80"/>
      <c r="SZZ421" s="80"/>
      <c r="TAA421" s="80"/>
      <c r="TAB421" s="80"/>
      <c r="TAC421" s="80"/>
      <c r="TAD421" s="80"/>
      <c r="TAE421" s="80"/>
      <c r="TAF421" s="80"/>
      <c r="TAG421" s="80"/>
      <c r="TAH421" s="80"/>
      <c r="TAI421" s="80"/>
      <c r="TAJ421" s="80"/>
      <c r="TAK421" s="80"/>
      <c r="TAL421" s="80"/>
      <c r="TAM421" s="80"/>
      <c r="TAN421" s="80"/>
      <c r="TAO421" s="80"/>
      <c r="TAP421" s="80"/>
      <c r="TAQ421" s="80"/>
      <c r="TAR421" s="80"/>
      <c r="TAS421" s="80"/>
      <c r="TAT421" s="80"/>
      <c r="TAU421" s="80"/>
      <c r="TAV421" s="80"/>
      <c r="TAW421" s="80"/>
      <c r="TAX421" s="80"/>
      <c r="TAY421" s="80"/>
      <c r="TAZ421" s="80"/>
      <c r="TBA421" s="80"/>
      <c r="TBB421" s="80"/>
      <c r="TBC421" s="80"/>
      <c r="TBD421" s="80"/>
      <c r="TBE421" s="80"/>
      <c r="TBF421" s="80"/>
      <c r="TBG421" s="80"/>
      <c r="TBH421" s="80"/>
      <c r="TBI421" s="80"/>
      <c r="TBJ421" s="80"/>
      <c r="TBK421" s="80"/>
      <c r="TBL421" s="80"/>
      <c r="TBM421" s="80"/>
      <c r="TBN421" s="80"/>
      <c r="TBO421" s="80"/>
      <c r="TBP421" s="80"/>
      <c r="TBQ421" s="80"/>
      <c r="TBR421" s="80"/>
      <c r="TBS421" s="80"/>
      <c r="TBT421" s="80"/>
      <c r="TBU421" s="80"/>
      <c r="TBV421" s="80"/>
      <c r="TBW421" s="80"/>
      <c r="TBX421" s="80"/>
      <c r="TBY421" s="80"/>
      <c r="TBZ421" s="80"/>
      <c r="TCA421" s="80"/>
      <c r="TCB421" s="80"/>
      <c r="TCC421" s="80"/>
      <c r="TCD421" s="80"/>
      <c r="TCE421" s="80"/>
      <c r="TCF421" s="80"/>
      <c r="TCG421" s="80"/>
      <c r="TCH421" s="80"/>
      <c r="TCI421" s="80"/>
      <c r="TCJ421" s="80"/>
      <c r="TCK421" s="80"/>
      <c r="TCL421" s="80"/>
      <c r="TCM421" s="80"/>
      <c r="TCN421" s="80"/>
      <c r="TCO421" s="80"/>
      <c r="TCP421" s="80"/>
      <c r="TCQ421" s="80"/>
      <c r="TCR421" s="80"/>
      <c r="TCS421" s="80"/>
      <c r="TCT421" s="80"/>
      <c r="TCU421" s="80"/>
      <c r="TCV421" s="80"/>
      <c r="TCW421" s="80"/>
      <c r="TCX421" s="80"/>
      <c r="TCY421" s="80"/>
      <c r="TCZ421" s="80"/>
      <c r="TDA421" s="80"/>
      <c r="TDB421" s="80"/>
      <c r="TDC421" s="80"/>
      <c r="TDD421" s="80"/>
      <c r="TDE421" s="80"/>
      <c r="TDF421" s="80"/>
      <c r="TDG421" s="80"/>
      <c r="TDH421" s="80"/>
      <c r="TDI421" s="80"/>
      <c r="TDJ421" s="80"/>
      <c r="TDK421" s="80"/>
      <c r="TDL421" s="80"/>
      <c r="TDM421" s="80"/>
      <c r="TDN421" s="80"/>
      <c r="TDO421" s="80"/>
      <c r="TDP421" s="80"/>
      <c r="TDQ421" s="80"/>
      <c r="TDR421" s="80"/>
      <c r="TDS421" s="80"/>
      <c r="TDT421" s="80"/>
      <c r="TDU421" s="80"/>
      <c r="TDV421" s="80"/>
      <c r="TDW421" s="80"/>
      <c r="TDX421" s="80"/>
      <c r="TDY421" s="80"/>
      <c r="TDZ421" s="80"/>
      <c r="TEA421" s="80"/>
      <c r="TEB421" s="80"/>
      <c r="TEC421" s="80"/>
      <c r="TED421" s="80"/>
      <c r="TEE421" s="80"/>
      <c r="TEF421" s="80"/>
      <c r="TEG421" s="80"/>
      <c r="TEH421" s="80"/>
      <c r="TEI421" s="80"/>
      <c r="TEJ421" s="80"/>
      <c r="TEK421" s="80"/>
      <c r="TEL421" s="80"/>
      <c r="TEM421" s="80"/>
      <c r="TEN421" s="80"/>
      <c r="TEO421" s="80"/>
      <c r="TEP421" s="80"/>
      <c r="TEQ421" s="80"/>
      <c r="TER421" s="80"/>
      <c r="TES421" s="80"/>
      <c r="TET421" s="80"/>
      <c r="TEU421" s="80"/>
      <c r="TEV421" s="80"/>
      <c r="TEW421" s="80"/>
      <c r="TEX421" s="80"/>
      <c r="TEY421" s="80"/>
      <c r="TEZ421" s="80"/>
      <c r="TFA421" s="80"/>
      <c r="TFB421" s="80"/>
      <c r="TFC421" s="80"/>
      <c r="TFD421" s="80"/>
      <c r="TFE421" s="80"/>
      <c r="TFF421" s="80"/>
      <c r="TFG421" s="80"/>
      <c r="TFH421" s="80"/>
      <c r="TFI421" s="80"/>
      <c r="TFJ421" s="80"/>
      <c r="TFK421" s="80"/>
      <c r="TFL421" s="80"/>
      <c r="TFM421" s="80"/>
      <c r="TFN421" s="80"/>
      <c r="TFO421" s="80"/>
      <c r="TFP421" s="80"/>
      <c r="TFQ421" s="80"/>
      <c r="TFR421" s="80"/>
      <c r="TFS421" s="80"/>
      <c r="TFT421" s="80"/>
      <c r="TFU421" s="80"/>
      <c r="TFV421" s="80"/>
      <c r="TFW421" s="80"/>
      <c r="TFX421" s="80"/>
      <c r="TFY421" s="80"/>
      <c r="TFZ421" s="80"/>
      <c r="TGA421" s="80"/>
      <c r="TGB421" s="80"/>
      <c r="TGC421" s="80"/>
      <c r="TGD421" s="80"/>
      <c r="TGE421" s="80"/>
      <c r="TGF421" s="80"/>
      <c r="TGG421" s="80"/>
      <c r="TGH421" s="80"/>
      <c r="TGI421" s="80"/>
      <c r="TGJ421" s="80"/>
      <c r="TGK421" s="80"/>
      <c r="TGL421" s="80"/>
      <c r="TGM421" s="80"/>
      <c r="TGN421" s="80"/>
      <c r="TGO421" s="80"/>
      <c r="TGP421" s="80"/>
      <c r="TGQ421" s="80"/>
      <c r="TGR421" s="80"/>
      <c r="TGS421" s="80"/>
      <c r="TGT421" s="80"/>
      <c r="TGU421" s="80"/>
      <c r="TGV421" s="80"/>
      <c r="TGW421" s="80"/>
      <c r="TGX421" s="80"/>
      <c r="TGY421" s="80"/>
      <c r="TGZ421" s="80"/>
      <c r="THA421" s="80"/>
      <c r="THB421" s="80"/>
      <c r="THC421" s="80"/>
      <c r="THD421" s="80"/>
      <c r="THE421" s="80"/>
      <c r="THF421" s="80"/>
      <c r="THG421" s="80"/>
      <c r="THH421" s="80"/>
      <c r="THI421" s="80"/>
      <c r="THJ421" s="80"/>
      <c r="THK421" s="80"/>
      <c r="THL421" s="80"/>
      <c r="THM421" s="80"/>
      <c r="THN421" s="80"/>
      <c r="THO421" s="80"/>
      <c r="THP421" s="80"/>
      <c r="THQ421" s="80"/>
      <c r="THR421" s="80"/>
      <c r="THS421" s="80"/>
      <c r="THT421" s="80"/>
      <c r="THU421" s="80"/>
      <c r="THV421" s="80"/>
      <c r="THW421" s="80"/>
      <c r="THX421" s="80"/>
      <c r="THY421" s="80"/>
      <c r="THZ421" s="80"/>
      <c r="TIA421" s="80"/>
      <c r="TIB421" s="80"/>
      <c r="TIC421" s="80"/>
      <c r="TID421" s="80"/>
      <c r="TIE421" s="80"/>
      <c r="TIF421" s="80"/>
      <c r="TIG421" s="80"/>
      <c r="TIH421" s="80"/>
      <c r="TII421" s="80"/>
      <c r="TIJ421" s="80"/>
      <c r="TIK421" s="80"/>
      <c r="TIL421" s="80"/>
      <c r="TIM421" s="80"/>
      <c r="TIN421" s="80"/>
      <c r="TIO421" s="80"/>
      <c r="TIP421" s="80"/>
      <c r="TIQ421" s="80"/>
      <c r="TIR421" s="80"/>
      <c r="TIS421" s="80"/>
      <c r="TIT421" s="80"/>
      <c r="TIU421" s="80"/>
      <c r="TIV421" s="80"/>
      <c r="TIW421" s="80"/>
      <c r="TIX421" s="80"/>
      <c r="TIY421" s="80"/>
      <c r="TIZ421" s="80"/>
      <c r="TJA421" s="80"/>
      <c r="TJB421" s="80"/>
      <c r="TJC421" s="80"/>
      <c r="TJD421" s="80"/>
      <c r="TJE421" s="80"/>
      <c r="TJF421" s="80"/>
      <c r="TJG421" s="80"/>
      <c r="TJH421" s="80"/>
      <c r="TJI421" s="80"/>
      <c r="TJJ421" s="80"/>
      <c r="TJK421" s="80"/>
      <c r="TJL421" s="80"/>
      <c r="TJM421" s="80"/>
      <c r="TJN421" s="80"/>
      <c r="TJO421" s="80"/>
      <c r="TJP421" s="80"/>
      <c r="TJQ421" s="80"/>
      <c r="TJR421" s="80"/>
      <c r="TJS421" s="80"/>
      <c r="TJT421" s="80"/>
      <c r="TJU421" s="80"/>
      <c r="TJV421" s="80"/>
      <c r="TJW421" s="80"/>
      <c r="TJX421" s="80"/>
      <c r="TJY421" s="80"/>
      <c r="TJZ421" s="80"/>
      <c r="TKA421" s="80"/>
      <c r="TKB421" s="80"/>
      <c r="TKC421" s="80"/>
      <c r="TKD421" s="80"/>
      <c r="TKE421" s="80"/>
      <c r="TKF421" s="80"/>
      <c r="TKG421" s="80"/>
      <c r="TKH421" s="80"/>
      <c r="TKI421" s="80"/>
      <c r="TKJ421" s="80"/>
      <c r="TKK421" s="80"/>
      <c r="TKL421" s="80"/>
      <c r="TKM421" s="80"/>
      <c r="TKN421" s="80"/>
      <c r="TKO421" s="80"/>
      <c r="TKP421" s="80"/>
      <c r="TKQ421" s="80"/>
      <c r="TKR421" s="80"/>
      <c r="TKS421" s="80"/>
      <c r="TKT421" s="80"/>
      <c r="TKU421" s="80"/>
      <c r="TKV421" s="80"/>
      <c r="TKW421" s="80"/>
      <c r="TKX421" s="80"/>
      <c r="TKY421" s="80"/>
      <c r="TKZ421" s="80"/>
      <c r="TLA421" s="80"/>
      <c r="TLB421" s="80"/>
      <c r="TLC421" s="80"/>
      <c r="TLD421" s="80"/>
      <c r="TLE421" s="80"/>
      <c r="TLF421" s="80"/>
      <c r="TLG421" s="80"/>
      <c r="TLH421" s="80"/>
      <c r="TLI421" s="80"/>
      <c r="TLJ421" s="80"/>
      <c r="TLK421" s="80"/>
      <c r="TLL421" s="80"/>
      <c r="TLM421" s="80"/>
      <c r="TLN421" s="80"/>
      <c r="TLO421" s="80"/>
      <c r="TLP421" s="80"/>
      <c r="TLQ421" s="80"/>
      <c r="TLR421" s="80"/>
      <c r="TLS421" s="80"/>
      <c r="TLT421" s="80"/>
      <c r="TLU421" s="80"/>
      <c r="TLV421" s="80"/>
      <c r="TLW421" s="80"/>
      <c r="TLX421" s="80"/>
      <c r="TLY421" s="80"/>
      <c r="TLZ421" s="80"/>
      <c r="TMA421" s="80"/>
      <c r="TMB421" s="80"/>
      <c r="TMC421" s="80"/>
      <c r="TMD421" s="80"/>
      <c r="TME421" s="80"/>
      <c r="TMF421" s="80"/>
      <c r="TMG421" s="80"/>
      <c r="TMH421" s="80"/>
      <c r="TMI421" s="80"/>
      <c r="TMJ421" s="80"/>
      <c r="TMK421" s="80"/>
      <c r="TML421" s="80"/>
      <c r="TMM421" s="80"/>
      <c r="TMN421" s="80"/>
      <c r="TMO421" s="80"/>
      <c r="TMP421" s="80"/>
      <c r="TMQ421" s="80"/>
      <c r="TMR421" s="80"/>
      <c r="TMS421" s="80"/>
      <c r="TMT421" s="80"/>
      <c r="TMU421" s="80"/>
      <c r="TMV421" s="80"/>
      <c r="TMW421" s="80"/>
      <c r="TMX421" s="80"/>
      <c r="TMY421" s="80"/>
      <c r="TMZ421" s="80"/>
      <c r="TNA421" s="80"/>
      <c r="TNB421" s="80"/>
      <c r="TNC421" s="80"/>
      <c r="TND421" s="80"/>
      <c r="TNE421" s="80"/>
      <c r="TNF421" s="80"/>
      <c r="TNG421" s="80"/>
      <c r="TNH421" s="80"/>
      <c r="TNI421" s="80"/>
      <c r="TNJ421" s="80"/>
      <c r="TNK421" s="80"/>
      <c r="TNL421" s="80"/>
      <c r="TNM421" s="80"/>
      <c r="TNN421" s="80"/>
      <c r="TNO421" s="80"/>
      <c r="TNP421" s="80"/>
      <c r="TNQ421" s="80"/>
      <c r="TNR421" s="80"/>
      <c r="TNS421" s="80"/>
      <c r="TNT421" s="80"/>
      <c r="TNU421" s="80"/>
      <c r="TNV421" s="80"/>
      <c r="TNW421" s="80"/>
      <c r="TNX421" s="80"/>
      <c r="TNY421" s="80"/>
      <c r="TNZ421" s="80"/>
      <c r="TOA421" s="80"/>
      <c r="TOB421" s="80"/>
      <c r="TOC421" s="80"/>
      <c r="TOD421" s="80"/>
      <c r="TOE421" s="80"/>
      <c r="TOF421" s="80"/>
      <c r="TOG421" s="80"/>
      <c r="TOH421" s="80"/>
      <c r="TOI421" s="80"/>
      <c r="TOJ421" s="80"/>
      <c r="TOK421" s="80"/>
      <c r="TOL421" s="80"/>
      <c r="TOM421" s="80"/>
      <c r="TON421" s="80"/>
      <c r="TOO421" s="80"/>
      <c r="TOP421" s="80"/>
      <c r="TOQ421" s="80"/>
      <c r="TOR421" s="80"/>
      <c r="TOS421" s="80"/>
      <c r="TOT421" s="80"/>
      <c r="TOU421" s="80"/>
      <c r="TOV421" s="80"/>
      <c r="TOW421" s="80"/>
      <c r="TOX421" s="80"/>
      <c r="TOY421" s="80"/>
      <c r="TOZ421" s="80"/>
      <c r="TPA421" s="80"/>
      <c r="TPB421" s="80"/>
      <c r="TPC421" s="80"/>
      <c r="TPD421" s="80"/>
      <c r="TPE421" s="80"/>
      <c r="TPF421" s="80"/>
      <c r="TPG421" s="80"/>
      <c r="TPH421" s="80"/>
      <c r="TPI421" s="80"/>
      <c r="TPJ421" s="80"/>
      <c r="TPK421" s="80"/>
      <c r="TPL421" s="80"/>
      <c r="TPM421" s="80"/>
      <c r="TPN421" s="80"/>
      <c r="TPO421" s="80"/>
      <c r="TPP421" s="80"/>
      <c r="TPQ421" s="80"/>
      <c r="TPR421" s="80"/>
      <c r="TPS421" s="80"/>
      <c r="TPT421" s="80"/>
      <c r="TPU421" s="80"/>
      <c r="TPV421" s="80"/>
      <c r="TPW421" s="80"/>
      <c r="TPX421" s="80"/>
      <c r="TPY421" s="80"/>
      <c r="TPZ421" s="80"/>
      <c r="TQA421" s="80"/>
      <c r="TQB421" s="80"/>
      <c r="TQC421" s="80"/>
      <c r="TQD421" s="80"/>
      <c r="TQE421" s="80"/>
      <c r="TQF421" s="80"/>
      <c r="TQG421" s="80"/>
      <c r="TQH421" s="80"/>
      <c r="TQI421" s="80"/>
      <c r="TQJ421" s="80"/>
      <c r="TQK421" s="80"/>
      <c r="TQL421" s="80"/>
      <c r="TQM421" s="80"/>
      <c r="TQN421" s="80"/>
      <c r="TQO421" s="80"/>
      <c r="TQP421" s="80"/>
      <c r="TQQ421" s="80"/>
      <c r="TQR421" s="80"/>
      <c r="TQS421" s="80"/>
      <c r="TQT421" s="80"/>
      <c r="TQU421" s="80"/>
      <c r="TQV421" s="80"/>
      <c r="TQW421" s="80"/>
      <c r="TQX421" s="80"/>
      <c r="TQY421" s="80"/>
      <c r="TQZ421" s="80"/>
      <c r="TRA421" s="80"/>
      <c r="TRB421" s="80"/>
      <c r="TRC421" s="80"/>
      <c r="TRD421" s="80"/>
      <c r="TRE421" s="80"/>
      <c r="TRF421" s="80"/>
      <c r="TRG421" s="80"/>
      <c r="TRH421" s="80"/>
      <c r="TRI421" s="80"/>
      <c r="TRJ421" s="80"/>
      <c r="TRK421" s="80"/>
      <c r="TRL421" s="80"/>
      <c r="TRM421" s="80"/>
      <c r="TRN421" s="80"/>
      <c r="TRO421" s="80"/>
      <c r="TRP421" s="80"/>
      <c r="TRQ421" s="80"/>
      <c r="TRR421" s="80"/>
      <c r="TRS421" s="80"/>
      <c r="TRT421" s="80"/>
      <c r="TRU421" s="80"/>
      <c r="TRV421" s="80"/>
      <c r="TRW421" s="80"/>
      <c r="TRX421" s="80"/>
      <c r="TRY421" s="80"/>
      <c r="TRZ421" s="80"/>
      <c r="TSA421" s="80"/>
      <c r="TSB421" s="80"/>
      <c r="TSC421" s="80"/>
      <c r="TSD421" s="80"/>
      <c r="TSE421" s="80"/>
      <c r="TSF421" s="80"/>
      <c r="TSG421" s="80"/>
      <c r="TSH421" s="80"/>
      <c r="TSI421" s="80"/>
      <c r="TSJ421" s="80"/>
      <c r="TSK421" s="80"/>
      <c r="TSL421" s="80"/>
      <c r="TSM421" s="80"/>
      <c r="TSN421" s="80"/>
      <c r="TSO421" s="80"/>
      <c r="TSP421" s="80"/>
      <c r="TSQ421" s="80"/>
      <c r="TSR421" s="80"/>
      <c r="TSS421" s="80"/>
      <c r="TST421" s="80"/>
      <c r="TSU421" s="80"/>
      <c r="TSV421" s="80"/>
      <c r="TSW421" s="80"/>
      <c r="TSX421" s="80"/>
      <c r="TSY421" s="80"/>
      <c r="TSZ421" s="80"/>
      <c r="TTA421" s="80"/>
      <c r="TTB421" s="80"/>
      <c r="TTC421" s="80"/>
      <c r="TTD421" s="80"/>
      <c r="TTE421" s="80"/>
      <c r="TTF421" s="80"/>
      <c r="TTG421" s="80"/>
      <c r="TTH421" s="80"/>
      <c r="TTI421" s="80"/>
      <c r="TTJ421" s="80"/>
      <c r="TTK421" s="80"/>
      <c r="TTL421" s="80"/>
      <c r="TTM421" s="80"/>
      <c r="TTN421" s="80"/>
      <c r="TTO421" s="80"/>
      <c r="TTP421" s="80"/>
      <c r="TTQ421" s="80"/>
      <c r="TTR421" s="80"/>
      <c r="TTS421" s="80"/>
      <c r="TTT421" s="80"/>
      <c r="TTU421" s="80"/>
      <c r="TTV421" s="80"/>
      <c r="TTW421" s="80"/>
      <c r="TTX421" s="80"/>
      <c r="TTY421" s="80"/>
      <c r="TTZ421" s="80"/>
      <c r="TUA421" s="80"/>
      <c r="TUB421" s="80"/>
      <c r="TUC421" s="80"/>
      <c r="TUD421" s="80"/>
      <c r="TUE421" s="80"/>
      <c r="TUF421" s="80"/>
      <c r="TUG421" s="80"/>
      <c r="TUH421" s="80"/>
      <c r="TUI421" s="80"/>
      <c r="TUJ421" s="80"/>
      <c r="TUK421" s="80"/>
      <c r="TUL421" s="80"/>
      <c r="TUM421" s="80"/>
      <c r="TUN421" s="80"/>
      <c r="TUO421" s="80"/>
      <c r="TUP421" s="80"/>
      <c r="TUQ421" s="80"/>
      <c r="TUR421" s="80"/>
      <c r="TUS421" s="80"/>
      <c r="TUT421" s="80"/>
      <c r="TUU421" s="80"/>
      <c r="TUV421" s="80"/>
      <c r="TUW421" s="80"/>
      <c r="TUX421" s="80"/>
      <c r="TUY421" s="80"/>
      <c r="TUZ421" s="80"/>
      <c r="TVA421" s="80"/>
      <c r="TVB421" s="80"/>
      <c r="TVC421" s="80"/>
      <c r="TVD421" s="80"/>
      <c r="TVE421" s="80"/>
      <c r="TVF421" s="80"/>
      <c r="TVG421" s="80"/>
      <c r="TVH421" s="80"/>
      <c r="TVI421" s="80"/>
      <c r="TVJ421" s="80"/>
      <c r="TVK421" s="80"/>
      <c r="TVL421" s="80"/>
      <c r="TVM421" s="80"/>
      <c r="TVN421" s="80"/>
      <c r="TVO421" s="80"/>
      <c r="TVP421" s="80"/>
      <c r="TVQ421" s="80"/>
      <c r="TVR421" s="80"/>
      <c r="TVS421" s="80"/>
      <c r="TVT421" s="80"/>
      <c r="TVU421" s="80"/>
      <c r="TVV421" s="80"/>
      <c r="TVW421" s="80"/>
      <c r="TVX421" s="80"/>
      <c r="TVY421" s="80"/>
      <c r="TVZ421" s="80"/>
      <c r="TWA421" s="80"/>
      <c r="TWB421" s="80"/>
      <c r="TWC421" s="80"/>
      <c r="TWD421" s="80"/>
      <c r="TWE421" s="80"/>
      <c r="TWF421" s="80"/>
      <c r="TWG421" s="80"/>
      <c r="TWH421" s="80"/>
      <c r="TWI421" s="80"/>
      <c r="TWJ421" s="80"/>
      <c r="TWK421" s="80"/>
      <c r="TWL421" s="80"/>
      <c r="TWM421" s="80"/>
      <c r="TWN421" s="80"/>
      <c r="TWO421" s="80"/>
      <c r="TWP421" s="80"/>
      <c r="TWQ421" s="80"/>
      <c r="TWR421" s="80"/>
      <c r="TWS421" s="80"/>
      <c r="TWT421" s="80"/>
      <c r="TWU421" s="80"/>
      <c r="TWV421" s="80"/>
      <c r="TWW421" s="80"/>
      <c r="TWX421" s="80"/>
      <c r="TWY421" s="80"/>
      <c r="TWZ421" s="80"/>
      <c r="TXA421" s="80"/>
      <c r="TXB421" s="80"/>
      <c r="TXC421" s="80"/>
      <c r="TXD421" s="80"/>
      <c r="TXE421" s="80"/>
      <c r="TXF421" s="80"/>
      <c r="TXG421" s="80"/>
      <c r="TXH421" s="80"/>
      <c r="TXI421" s="80"/>
      <c r="TXJ421" s="80"/>
      <c r="TXK421" s="80"/>
      <c r="TXL421" s="80"/>
      <c r="TXM421" s="80"/>
      <c r="TXN421" s="80"/>
      <c r="TXO421" s="80"/>
      <c r="TXP421" s="80"/>
      <c r="TXQ421" s="80"/>
      <c r="TXR421" s="80"/>
      <c r="TXS421" s="80"/>
      <c r="TXT421" s="80"/>
      <c r="TXU421" s="80"/>
      <c r="TXV421" s="80"/>
      <c r="TXW421" s="80"/>
      <c r="TXX421" s="80"/>
      <c r="TXY421" s="80"/>
      <c r="TXZ421" s="80"/>
      <c r="TYA421" s="80"/>
      <c r="TYB421" s="80"/>
      <c r="TYC421" s="80"/>
      <c r="TYD421" s="80"/>
      <c r="TYE421" s="80"/>
      <c r="TYF421" s="80"/>
      <c r="TYG421" s="80"/>
      <c r="TYH421" s="80"/>
      <c r="TYI421" s="80"/>
      <c r="TYJ421" s="80"/>
      <c r="TYK421" s="80"/>
      <c r="TYL421" s="80"/>
      <c r="TYM421" s="80"/>
      <c r="TYN421" s="80"/>
      <c r="TYO421" s="80"/>
      <c r="TYP421" s="80"/>
      <c r="TYQ421" s="80"/>
      <c r="TYR421" s="80"/>
      <c r="TYS421" s="80"/>
      <c r="TYT421" s="80"/>
      <c r="TYU421" s="80"/>
      <c r="TYV421" s="80"/>
      <c r="TYW421" s="80"/>
      <c r="TYX421" s="80"/>
      <c r="TYY421" s="80"/>
      <c r="TYZ421" s="80"/>
      <c r="TZA421" s="80"/>
      <c r="TZB421" s="80"/>
      <c r="TZC421" s="80"/>
      <c r="TZD421" s="80"/>
      <c r="TZE421" s="80"/>
      <c r="TZF421" s="80"/>
      <c r="TZG421" s="80"/>
      <c r="TZH421" s="80"/>
      <c r="TZI421" s="80"/>
      <c r="TZJ421" s="80"/>
      <c r="TZK421" s="80"/>
      <c r="TZL421" s="80"/>
      <c r="TZM421" s="80"/>
      <c r="TZN421" s="80"/>
      <c r="TZO421" s="80"/>
      <c r="TZP421" s="80"/>
      <c r="TZQ421" s="80"/>
      <c r="TZR421" s="80"/>
      <c r="TZS421" s="80"/>
      <c r="TZT421" s="80"/>
      <c r="TZU421" s="80"/>
      <c r="TZV421" s="80"/>
      <c r="TZW421" s="80"/>
      <c r="TZX421" s="80"/>
      <c r="TZY421" s="80"/>
      <c r="TZZ421" s="80"/>
      <c r="UAA421" s="80"/>
      <c r="UAB421" s="80"/>
      <c r="UAC421" s="80"/>
      <c r="UAD421" s="80"/>
      <c r="UAE421" s="80"/>
      <c r="UAF421" s="80"/>
      <c r="UAG421" s="80"/>
      <c r="UAH421" s="80"/>
      <c r="UAI421" s="80"/>
      <c r="UAJ421" s="80"/>
      <c r="UAK421" s="80"/>
      <c r="UAL421" s="80"/>
      <c r="UAM421" s="80"/>
      <c r="UAN421" s="80"/>
      <c r="UAO421" s="80"/>
      <c r="UAP421" s="80"/>
      <c r="UAQ421" s="80"/>
      <c r="UAR421" s="80"/>
      <c r="UAS421" s="80"/>
      <c r="UAT421" s="80"/>
      <c r="UAU421" s="80"/>
      <c r="UAV421" s="80"/>
      <c r="UAW421" s="80"/>
      <c r="UAX421" s="80"/>
      <c r="UAY421" s="80"/>
      <c r="UAZ421" s="80"/>
      <c r="UBA421" s="80"/>
      <c r="UBB421" s="80"/>
      <c r="UBC421" s="80"/>
      <c r="UBD421" s="80"/>
      <c r="UBE421" s="80"/>
      <c r="UBF421" s="80"/>
      <c r="UBG421" s="80"/>
      <c r="UBH421" s="80"/>
      <c r="UBI421" s="80"/>
      <c r="UBJ421" s="80"/>
      <c r="UBK421" s="80"/>
      <c r="UBL421" s="80"/>
      <c r="UBM421" s="80"/>
      <c r="UBN421" s="80"/>
      <c r="UBO421" s="80"/>
      <c r="UBP421" s="80"/>
      <c r="UBQ421" s="80"/>
      <c r="UBR421" s="80"/>
      <c r="UBS421" s="80"/>
      <c r="UBT421" s="80"/>
      <c r="UBU421" s="80"/>
      <c r="UBV421" s="80"/>
      <c r="UBW421" s="80"/>
      <c r="UBX421" s="80"/>
      <c r="UBY421" s="80"/>
      <c r="UBZ421" s="80"/>
      <c r="UCA421" s="80"/>
      <c r="UCB421" s="80"/>
      <c r="UCC421" s="80"/>
      <c r="UCD421" s="80"/>
      <c r="UCE421" s="80"/>
      <c r="UCF421" s="80"/>
      <c r="UCG421" s="80"/>
      <c r="UCH421" s="80"/>
      <c r="UCI421" s="80"/>
      <c r="UCJ421" s="80"/>
      <c r="UCK421" s="80"/>
      <c r="UCL421" s="80"/>
      <c r="UCM421" s="80"/>
      <c r="UCN421" s="80"/>
      <c r="UCO421" s="80"/>
      <c r="UCP421" s="80"/>
      <c r="UCQ421" s="80"/>
      <c r="UCR421" s="80"/>
      <c r="UCS421" s="80"/>
      <c r="UCT421" s="80"/>
      <c r="UCU421" s="80"/>
      <c r="UCV421" s="80"/>
      <c r="UCW421" s="80"/>
      <c r="UCX421" s="80"/>
      <c r="UCY421" s="80"/>
      <c r="UCZ421" s="80"/>
      <c r="UDA421" s="80"/>
      <c r="UDB421" s="80"/>
      <c r="UDC421" s="80"/>
      <c r="UDD421" s="80"/>
      <c r="UDE421" s="80"/>
      <c r="UDF421" s="80"/>
      <c r="UDG421" s="80"/>
      <c r="UDH421" s="80"/>
      <c r="UDI421" s="80"/>
      <c r="UDJ421" s="80"/>
      <c r="UDK421" s="80"/>
      <c r="UDL421" s="80"/>
      <c r="UDM421" s="80"/>
      <c r="UDN421" s="80"/>
      <c r="UDO421" s="80"/>
      <c r="UDP421" s="80"/>
      <c r="UDQ421" s="80"/>
      <c r="UDR421" s="80"/>
      <c r="UDS421" s="80"/>
      <c r="UDT421" s="80"/>
      <c r="UDU421" s="80"/>
      <c r="UDV421" s="80"/>
      <c r="UDW421" s="80"/>
      <c r="UDX421" s="80"/>
      <c r="UDY421" s="80"/>
      <c r="UDZ421" s="80"/>
      <c r="UEA421" s="80"/>
      <c r="UEB421" s="80"/>
      <c r="UEC421" s="80"/>
      <c r="UED421" s="80"/>
      <c r="UEE421" s="80"/>
      <c r="UEF421" s="80"/>
      <c r="UEG421" s="80"/>
      <c r="UEH421" s="80"/>
      <c r="UEI421" s="80"/>
      <c r="UEJ421" s="80"/>
      <c r="UEK421" s="80"/>
      <c r="UEL421" s="80"/>
      <c r="UEM421" s="80"/>
      <c r="UEN421" s="80"/>
      <c r="UEO421" s="80"/>
      <c r="UEP421" s="80"/>
      <c r="UEQ421" s="80"/>
      <c r="UER421" s="80"/>
      <c r="UES421" s="80"/>
      <c r="UET421" s="80"/>
      <c r="UEU421" s="80"/>
      <c r="UEV421" s="80"/>
      <c r="UEW421" s="80"/>
      <c r="UEX421" s="80"/>
      <c r="UEY421" s="80"/>
      <c r="UEZ421" s="80"/>
      <c r="UFA421" s="80"/>
      <c r="UFB421" s="80"/>
      <c r="UFC421" s="80"/>
      <c r="UFD421" s="80"/>
      <c r="UFE421" s="80"/>
      <c r="UFF421" s="80"/>
      <c r="UFG421" s="80"/>
      <c r="UFH421" s="80"/>
      <c r="UFI421" s="80"/>
      <c r="UFJ421" s="80"/>
      <c r="UFK421" s="80"/>
      <c r="UFL421" s="80"/>
      <c r="UFM421" s="80"/>
      <c r="UFN421" s="80"/>
      <c r="UFO421" s="80"/>
      <c r="UFP421" s="80"/>
      <c r="UFQ421" s="80"/>
      <c r="UFR421" s="80"/>
      <c r="UFS421" s="80"/>
      <c r="UFT421" s="80"/>
      <c r="UFU421" s="80"/>
      <c r="UFV421" s="80"/>
      <c r="UFW421" s="80"/>
      <c r="UFX421" s="80"/>
      <c r="UFY421" s="80"/>
      <c r="UFZ421" s="80"/>
      <c r="UGA421" s="80"/>
      <c r="UGB421" s="80"/>
      <c r="UGC421" s="80"/>
      <c r="UGD421" s="80"/>
      <c r="UGE421" s="80"/>
      <c r="UGF421" s="80"/>
      <c r="UGG421" s="80"/>
      <c r="UGH421" s="80"/>
      <c r="UGI421" s="80"/>
      <c r="UGJ421" s="80"/>
      <c r="UGK421" s="80"/>
      <c r="UGL421" s="80"/>
      <c r="UGM421" s="80"/>
      <c r="UGN421" s="80"/>
      <c r="UGO421" s="80"/>
      <c r="UGP421" s="80"/>
      <c r="UGQ421" s="80"/>
      <c r="UGR421" s="80"/>
      <c r="UGS421" s="80"/>
      <c r="UGT421" s="80"/>
      <c r="UGU421" s="80"/>
      <c r="UGV421" s="80"/>
      <c r="UGW421" s="80"/>
      <c r="UGX421" s="80"/>
      <c r="UGY421" s="80"/>
      <c r="UGZ421" s="80"/>
      <c r="UHA421" s="80"/>
      <c r="UHB421" s="80"/>
      <c r="UHC421" s="80"/>
      <c r="UHD421" s="80"/>
      <c r="UHE421" s="80"/>
      <c r="UHF421" s="80"/>
      <c r="UHG421" s="80"/>
      <c r="UHH421" s="80"/>
      <c r="UHI421" s="80"/>
      <c r="UHJ421" s="80"/>
      <c r="UHK421" s="80"/>
      <c r="UHL421" s="80"/>
      <c r="UHM421" s="80"/>
      <c r="UHN421" s="80"/>
      <c r="UHO421" s="80"/>
      <c r="UHP421" s="80"/>
      <c r="UHQ421" s="80"/>
      <c r="UHR421" s="80"/>
      <c r="UHS421" s="80"/>
      <c r="UHT421" s="80"/>
      <c r="UHU421" s="80"/>
      <c r="UHV421" s="80"/>
      <c r="UHW421" s="80"/>
      <c r="UHX421" s="80"/>
      <c r="UHY421" s="80"/>
      <c r="UHZ421" s="80"/>
      <c r="UIA421" s="80"/>
      <c r="UIB421" s="80"/>
      <c r="UIC421" s="80"/>
      <c r="UID421" s="80"/>
      <c r="UIE421" s="80"/>
      <c r="UIF421" s="80"/>
      <c r="UIG421" s="80"/>
      <c r="UIH421" s="80"/>
      <c r="UII421" s="80"/>
      <c r="UIJ421" s="80"/>
      <c r="UIK421" s="80"/>
      <c r="UIL421" s="80"/>
      <c r="UIM421" s="80"/>
      <c r="UIN421" s="80"/>
      <c r="UIO421" s="80"/>
      <c r="UIP421" s="80"/>
      <c r="UIQ421" s="80"/>
      <c r="UIR421" s="80"/>
      <c r="UIS421" s="80"/>
      <c r="UIT421" s="80"/>
      <c r="UIU421" s="80"/>
      <c r="UIV421" s="80"/>
      <c r="UIW421" s="80"/>
      <c r="UIX421" s="80"/>
      <c r="UIY421" s="80"/>
      <c r="UIZ421" s="80"/>
      <c r="UJA421" s="80"/>
      <c r="UJB421" s="80"/>
      <c r="UJC421" s="80"/>
      <c r="UJD421" s="80"/>
      <c r="UJE421" s="80"/>
      <c r="UJF421" s="80"/>
      <c r="UJG421" s="80"/>
      <c r="UJH421" s="80"/>
      <c r="UJI421" s="80"/>
      <c r="UJJ421" s="80"/>
      <c r="UJK421" s="80"/>
      <c r="UJL421" s="80"/>
      <c r="UJM421" s="80"/>
      <c r="UJN421" s="80"/>
      <c r="UJO421" s="80"/>
      <c r="UJP421" s="80"/>
      <c r="UJQ421" s="80"/>
      <c r="UJR421" s="80"/>
      <c r="UJS421" s="80"/>
      <c r="UJT421" s="80"/>
      <c r="UJU421" s="80"/>
      <c r="UJV421" s="80"/>
      <c r="UJW421" s="80"/>
      <c r="UJX421" s="80"/>
      <c r="UJY421" s="80"/>
      <c r="UJZ421" s="80"/>
      <c r="UKA421" s="80"/>
      <c r="UKB421" s="80"/>
      <c r="UKC421" s="80"/>
      <c r="UKD421" s="80"/>
      <c r="UKE421" s="80"/>
      <c r="UKF421" s="80"/>
      <c r="UKG421" s="80"/>
      <c r="UKH421" s="80"/>
      <c r="UKI421" s="80"/>
      <c r="UKJ421" s="80"/>
      <c r="UKK421" s="80"/>
      <c r="UKL421" s="80"/>
      <c r="UKM421" s="80"/>
      <c r="UKN421" s="80"/>
      <c r="UKO421" s="80"/>
      <c r="UKP421" s="80"/>
      <c r="UKQ421" s="80"/>
      <c r="UKR421" s="80"/>
      <c r="UKS421" s="80"/>
      <c r="UKT421" s="80"/>
      <c r="UKU421" s="80"/>
      <c r="UKV421" s="80"/>
      <c r="UKW421" s="80"/>
      <c r="UKX421" s="80"/>
      <c r="UKY421" s="80"/>
      <c r="UKZ421" s="80"/>
      <c r="ULA421" s="80"/>
      <c r="ULB421" s="80"/>
      <c r="ULC421" s="80"/>
      <c r="ULD421" s="80"/>
      <c r="ULE421" s="80"/>
      <c r="ULF421" s="80"/>
      <c r="ULG421" s="80"/>
      <c r="ULH421" s="80"/>
      <c r="ULI421" s="80"/>
      <c r="ULJ421" s="80"/>
      <c r="ULK421" s="80"/>
      <c r="ULL421" s="80"/>
      <c r="ULM421" s="80"/>
      <c r="ULN421" s="80"/>
      <c r="ULO421" s="80"/>
      <c r="ULP421" s="80"/>
      <c r="ULQ421" s="80"/>
      <c r="ULR421" s="80"/>
      <c r="ULS421" s="80"/>
      <c r="ULT421" s="80"/>
      <c r="ULU421" s="80"/>
      <c r="ULV421" s="80"/>
      <c r="ULW421" s="80"/>
      <c r="ULX421" s="80"/>
      <c r="ULY421" s="80"/>
      <c r="ULZ421" s="80"/>
      <c r="UMA421" s="80"/>
      <c r="UMB421" s="80"/>
      <c r="UMC421" s="80"/>
      <c r="UMD421" s="80"/>
      <c r="UME421" s="80"/>
      <c r="UMF421" s="80"/>
      <c r="UMG421" s="80"/>
      <c r="UMH421" s="80"/>
      <c r="UMI421" s="80"/>
      <c r="UMJ421" s="80"/>
      <c r="UMK421" s="80"/>
      <c r="UML421" s="80"/>
      <c r="UMM421" s="80"/>
      <c r="UMN421" s="80"/>
      <c r="UMO421" s="80"/>
      <c r="UMP421" s="80"/>
      <c r="UMQ421" s="80"/>
      <c r="UMR421" s="80"/>
      <c r="UMS421" s="80"/>
      <c r="UMT421" s="80"/>
      <c r="UMU421" s="80"/>
      <c r="UMV421" s="80"/>
      <c r="UMW421" s="80"/>
      <c r="UMX421" s="80"/>
      <c r="UMY421" s="80"/>
      <c r="UMZ421" s="80"/>
      <c r="UNA421" s="80"/>
      <c r="UNB421" s="80"/>
      <c r="UNC421" s="80"/>
      <c r="UND421" s="80"/>
      <c r="UNE421" s="80"/>
      <c r="UNF421" s="80"/>
      <c r="UNG421" s="80"/>
      <c r="UNH421" s="80"/>
      <c r="UNI421" s="80"/>
      <c r="UNJ421" s="80"/>
      <c r="UNK421" s="80"/>
      <c r="UNL421" s="80"/>
      <c r="UNM421" s="80"/>
      <c r="UNN421" s="80"/>
      <c r="UNO421" s="80"/>
      <c r="UNP421" s="80"/>
      <c r="UNQ421" s="80"/>
      <c r="UNR421" s="80"/>
      <c r="UNS421" s="80"/>
      <c r="UNT421" s="80"/>
      <c r="UNU421" s="80"/>
      <c r="UNV421" s="80"/>
      <c r="UNW421" s="80"/>
      <c r="UNX421" s="80"/>
      <c r="UNY421" s="80"/>
      <c r="UNZ421" s="80"/>
      <c r="UOA421" s="80"/>
      <c r="UOB421" s="80"/>
      <c r="UOC421" s="80"/>
      <c r="UOD421" s="80"/>
      <c r="UOE421" s="80"/>
      <c r="UOF421" s="80"/>
      <c r="UOG421" s="80"/>
      <c r="UOH421" s="80"/>
      <c r="UOI421" s="80"/>
      <c r="UOJ421" s="80"/>
      <c r="UOK421" s="80"/>
      <c r="UOL421" s="80"/>
      <c r="UOM421" s="80"/>
      <c r="UON421" s="80"/>
      <c r="UOO421" s="80"/>
      <c r="UOP421" s="80"/>
      <c r="UOQ421" s="80"/>
      <c r="UOR421" s="80"/>
      <c r="UOS421" s="80"/>
      <c r="UOT421" s="80"/>
      <c r="UOU421" s="80"/>
      <c r="UOV421" s="80"/>
      <c r="UOW421" s="80"/>
      <c r="UOX421" s="80"/>
      <c r="UOY421" s="80"/>
      <c r="UOZ421" s="80"/>
      <c r="UPA421" s="80"/>
      <c r="UPB421" s="80"/>
      <c r="UPC421" s="80"/>
      <c r="UPD421" s="80"/>
      <c r="UPE421" s="80"/>
      <c r="UPF421" s="80"/>
      <c r="UPG421" s="80"/>
      <c r="UPH421" s="80"/>
      <c r="UPI421" s="80"/>
      <c r="UPJ421" s="80"/>
      <c r="UPK421" s="80"/>
      <c r="UPL421" s="80"/>
      <c r="UPM421" s="80"/>
      <c r="UPN421" s="80"/>
      <c r="UPO421" s="80"/>
      <c r="UPP421" s="80"/>
      <c r="UPQ421" s="80"/>
      <c r="UPR421" s="80"/>
      <c r="UPS421" s="80"/>
      <c r="UPT421" s="80"/>
      <c r="UPU421" s="80"/>
      <c r="UPV421" s="80"/>
      <c r="UPW421" s="80"/>
      <c r="UPX421" s="80"/>
      <c r="UPY421" s="80"/>
      <c r="UPZ421" s="80"/>
      <c r="UQA421" s="80"/>
      <c r="UQB421" s="80"/>
      <c r="UQC421" s="80"/>
      <c r="UQD421" s="80"/>
      <c r="UQE421" s="80"/>
      <c r="UQF421" s="80"/>
      <c r="UQG421" s="80"/>
      <c r="UQH421" s="80"/>
      <c r="UQI421" s="80"/>
      <c r="UQJ421" s="80"/>
      <c r="UQK421" s="80"/>
      <c r="UQL421" s="80"/>
      <c r="UQM421" s="80"/>
      <c r="UQN421" s="80"/>
      <c r="UQO421" s="80"/>
      <c r="UQP421" s="80"/>
      <c r="UQQ421" s="80"/>
      <c r="UQR421" s="80"/>
      <c r="UQS421" s="80"/>
      <c r="UQT421" s="80"/>
      <c r="UQU421" s="80"/>
      <c r="UQV421" s="80"/>
      <c r="UQW421" s="80"/>
      <c r="UQX421" s="80"/>
      <c r="UQY421" s="80"/>
      <c r="UQZ421" s="80"/>
      <c r="URA421" s="80"/>
      <c r="URB421" s="80"/>
      <c r="URC421" s="80"/>
      <c r="URD421" s="80"/>
      <c r="URE421" s="80"/>
      <c r="URF421" s="80"/>
      <c r="URG421" s="80"/>
      <c r="URH421" s="80"/>
      <c r="URI421" s="80"/>
      <c r="URJ421" s="80"/>
      <c r="URK421" s="80"/>
      <c r="URL421" s="80"/>
      <c r="URM421" s="80"/>
      <c r="URN421" s="80"/>
      <c r="URO421" s="80"/>
      <c r="URP421" s="80"/>
      <c r="URQ421" s="80"/>
      <c r="URR421" s="80"/>
      <c r="URS421" s="80"/>
      <c r="URT421" s="80"/>
      <c r="URU421" s="80"/>
      <c r="URV421" s="80"/>
      <c r="URW421" s="80"/>
      <c r="URX421" s="80"/>
      <c r="URY421" s="80"/>
      <c r="URZ421" s="80"/>
      <c r="USA421" s="80"/>
      <c r="USB421" s="80"/>
      <c r="USC421" s="80"/>
      <c r="USD421" s="80"/>
      <c r="USE421" s="80"/>
      <c r="USF421" s="80"/>
      <c r="USG421" s="80"/>
      <c r="USH421" s="80"/>
      <c r="USI421" s="80"/>
      <c r="USJ421" s="80"/>
      <c r="USK421" s="80"/>
      <c r="USL421" s="80"/>
      <c r="USM421" s="80"/>
      <c r="USN421" s="80"/>
      <c r="USO421" s="80"/>
      <c r="USP421" s="80"/>
      <c r="USQ421" s="80"/>
      <c r="USR421" s="80"/>
      <c r="USS421" s="80"/>
      <c r="UST421" s="80"/>
      <c r="USU421" s="80"/>
      <c r="USV421" s="80"/>
      <c r="USW421" s="80"/>
      <c r="USX421" s="80"/>
      <c r="USY421" s="80"/>
      <c r="USZ421" s="80"/>
      <c r="UTA421" s="80"/>
      <c r="UTB421" s="80"/>
      <c r="UTC421" s="80"/>
      <c r="UTD421" s="80"/>
      <c r="UTE421" s="80"/>
      <c r="UTF421" s="80"/>
      <c r="UTG421" s="80"/>
      <c r="UTH421" s="80"/>
      <c r="UTI421" s="80"/>
      <c r="UTJ421" s="80"/>
      <c r="UTK421" s="80"/>
      <c r="UTL421" s="80"/>
      <c r="UTM421" s="80"/>
      <c r="UTN421" s="80"/>
      <c r="UTO421" s="80"/>
      <c r="UTP421" s="80"/>
      <c r="UTQ421" s="80"/>
      <c r="UTR421" s="80"/>
      <c r="UTS421" s="80"/>
      <c r="UTT421" s="80"/>
      <c r="UTU421" s="80"/>
      <c r="UTV421" s="80"/>
      <c r="UTW421" s="80"/>
      <c r="UTX421" s="80"/>
      <c r="UTY421" s="80"/>
      <c r="UTZ421" s="80"/>
      <c r="UUA421" s="80"/>
      <c r="UUB421" s="80"/>
      <c r="UUC421" s="80"/>
      <c r="UUD421" s="80"/>
      <c r="UUE421" s="80"/>
      <c r="UUF421" s="80"/>
      <c r="UUG421" s="80"/>
      <c r="UUH421" s="80"/>
      <c r="UUI421" s="80"/>
      <c r="UUJ421" s="80"/>
      <c r="UUK421" s="80"/>
      <c r="UUL421" s="80"/>
      <c r="UUM421" s="80"/>
      <c r="UUN421" s="80"/>
      <c r="UUO421" s="80"/>
      <c r="UUP421" s="80"/>
      <c r="UUQ421" s="80"/>
      <c r="UUR421" s="80"/>
      <c r="UUS421" s="80"/>
      <c r="UUT421" s="80"/>
      <c r="UUU421" s="80"/>
      <c r="UUV421" s="80"/>
      <c r="UUW421" s="80"/>
      <c r="UUX421" s="80"/>
      <c r="UUY421" s="80"/>
      <c r="UUZ421" s="80"/>
      <c r="UVA421" s="80"/>
      <c r="UVB421" s="80"/>
      <c r="UVC421" s="80"/>
      <c r="UVD421" s="80"/>
      <c r="UVE421" s="80"/>
      <c r="UVF421" s="80"/>
      <c r="UVG421" s="80"/>
      <c r="UVH421" s="80"/>
      <c r="UVI421" s="80"/>
      <c r="UVJ421" s="80"/>
      <c r="UVK421" s="80"/>
      <c r="UVL421" s="80"/>
      <c r="UVM421" s="80"/>
      <c r="UVN421" s="80"/>
      <c r="UVO421" s="80"/>
      <c r="UVP421" s="80"/>
      <c r="UVQ421" s="80"/>
      <c r="UVR421" s="80"/>
      <c r="UVS421" s="80"/>
      <c r="UVT421" s="80"/>
      <c r="UVU421" s="80"/>
      <c r="UVV421" s="80"/>
      <c r="UVW421" s="80"/>
      <c r="UVX421" s="80"/>
      <c r="UVY421" s="80"/>
      <c r="UVZ421" s="80"/>
      <c r="UWA421" s="80"/>
      <c r="UWB421" s="80"/>
      <c r="UWC421" s="80"/>
      <c r="UWD421" s="80"/>
      <c r="UWE421" s="80"/>
      <c r="UWF421" s="80"/>
      <c r="UWG421" s="80"/>
      <c r="UWH421" s="80"/>
      <c r="UWI421" s="80"/>
      <c r="UWJ421" s="80"/>
      <c r="UWK421" s="80"/>
      <c r="UWL421" s="80"/>
      <c r="UWM421" s="80"/>
      <c r="UWN421" s="80"/>
      <c r="UWO421" s="80"/>
      <c r="UWP421" s="80"/>
      <c r="UWQ421" s="80"/>
      <c r="UWR421" s="80"/>
      <c r="UWS421" s="80"/>
      <c r="UWT421" s="80"/>
      <c r="UWU421" s="80"/>
      <c r="UWV421" s="80"/>
      <c r="UWW421" s="80"/>
      <c r="UWX421" s="80"/>
      <c r="UWY421" s="80"/>
      <c r="UWZ421" s="80"/>
      <c r="UXA421" s="80"/>
      <c r="UXB421" s="80"/>
      <c r="UXC421" s="80"/>
      <c r="UXD421" s="80"/>
      <c r="UXE421" s="80"/>
      <c r="UXF421" s="80"/>
      <c r="UXG421" s="80"/>
      <c r="UXH421" s="80"/>
      <c r="UXI421" s="80"/>
      <c r="UXJ421" s="80"/>
      <c r="UXK421" s="80"/>
      <c r="UXL421" s="80"/>
      <c r="UXM421" s="80"/>
      <c r="UXN421" s="80"/>
      <c r="UXO421" s="80"/>
      <c r="UXP421" s="80"/>
      <c r="UXQ421" s="80"/>
      <c r="UXR421" s="80"/>
      <c r="UXS421" s="80"/>
      <c r="UXT421" s="80"/>
      <c r="UXU421" s="80"/>
      <c r="UXV421" s="80"/>
      <c r="UXW421" s="80"/>
      <c r="UXX421" s="80"/>
      <c r="UXY421" s="80"/>
      <c r="UXZ421" s="80"/>
      <c r="UYA421" s="80"/>
      <c r="UYB421" s="80"/>
      <c r="UYC421" s="80"/>
      <c r="UYD421" s="80"/>
      <c r="UYE421" s="80"/>
      <c r="UYF421" s="80"/>
      <c r="UYG421" s="80"/>
      <c r="UYH421" s="80"/>
      <c r="UYI421" s="80"/>
      <c r="UYJ421" s="80"/>
      <c r="UYK421" s="80"/>
      <c r="UYL421" s="80"/>
      <c r="UYM421" s="80"/>
      <c r="UYN421" s="80"/>
      <c r="UYO421" s="80"/>
      <c r="UYP421" s="80"/>
      <c r="UYQ421" s="80"/>
      <c r="UYR421" s="80"/>
      <c r="UYS421" s="80"/>
      <c r="UYT421" s="80"/>
      <c r="UYU421" s="80"/>
      <c r="UYV421" s="80"/>
      <c r="UYW421" s="80"/>
      <c r="UYX421" s="80"/>
      <c r="UYY421" s="80"/>
      <c r="UYZ421" s="80"/>
      <c r="UZA421" s="80"/>
      <c r="UZB421" s="80"/>
      <c r="UZC421" s="80"/>
      <c r="UZD421" s="80"/>
      <c r="UZE421" s="80"/>
      <c r="UZF421" s="80"/>
      <c r="UZG421" s="80"/>
      <c r="UZH421" s="80"/>
      <c r="UZI421" s="80"/>
      <c r="UZJ421" s="80"/>
      <c r="UZK421" s="80"/>
      <c r="UZL421" s="80"/>
      <c r="UZM421" s="80"/>
      <c r="UZN421" s="80"/>
      <c r="UZO421" s="80"/>
      <c r="UZP421" s="80"/>
      <c r="UZQ421" s="80"/>
      <c r="UZR421" s="80"/>
      <c r="UZS421" s="80"/>
      <c r="UZT421" s="80"/>
      <c r="UZU421" s="80"/>
      <c r="UZV421" s="80"/>
      <c r="UZW421" s="80"/>
      <c r="UZX421" s="80"/>
      <c r="UZY421" s="80"/>
      <c r="UZZ421" s="80"/>
      <c r="VAA421" s="80"/>
      <c r="VAB421" s="80"/>
      <c r="VAC421" s="80"/>
      <c r="VAD421" s="80"/>
      <c r="VAE421" s="80"/>
      <c r="VAF421" s="80"/>
      <c r="VAG421" s="80"/>
      <c r="VAH421" s="80"/>
      <c r="VAI421" s="80"/>
      <c r="VAJ421" s="80"/>
      <c r="VAK421" s="80"/>
      <c r="VAL421" s="80"/>
      <c r="VAM421" s="80"/>
      <c r="VAN421" s="80"/>
      <c r="VAO421" s="80"/>
      <c r="VAP421" s="80"/>
      <c r="VAQ421" s="80"/>
      <c r="VAR421" s="80"/>
      <c r="VAS421" s="80"/>
      <c r="VAT421" s="80"/>
      <c r="VAU421" s="80"/>
      <c r="VAV421" s="80"/>
      <c r="VAW421" s="80"/>
      <c r="VAX421" s="80"/>
      <c r="VAY421" s="80"/>
      <c r="VAZ421" s="80"/>
      <c r="VBA421" s="80"/>
      <c r="VBB421" s="80"/>
      <c r="VBC421" s="80"/>
      <c r="VBD421" s="80"/>
      <c r="VBE421" s="80"/>
      <c r="VBF421" s="80"/>
      <c r="VBG421" s="80"/>
      <c r="VBH421" s="80"/>
      <c r="VBI421" s="80"/>
      <c r="VBJ421" s="80"/>
      <c r="VBK421" s="80"/>
      <c r="VBL421" s="80"/>
      <c r="VBM421" s="80"/>
      <c r="VBN421" s="80"/>
      <c r="VBO421" s="80"/>
      <c r="VBP421" s="80"/>
      <c r="VBQ421" s="80"/>
      <c r="VBR421" s="80"/>
      <c r="VBS421" s="80"/>
      <c r="VBT421" s="80"/>
      <c r="VBU421" s="80"/>
      <c r="VBV421" s="80"/>
      <c r="VBW421" s="80"/>
      <c r="VBX421" s="80"/>
      <c r="VBY421" s="80"/>
      <c r="VBZ421" s="80"/>
      <c r="VCA421" s="80"/>
      <c r="VCB421" s="80"/>
      <c r="VCC421" s="80"/>
      <c r="VCD421" s="80"/>
      <c r="VCE421" s="80"/>
      <c r="VCF421" s="80"/>
      <c r="VCG421" s="80"/>
      <c r="VCH421" s="80"/>
      <c r="VCI421" s="80"/>
      <c r="VCJ421" s="80"/>
      <c r="VCK421" s="80"/>
      <c r="VCL421" s="80"/>
      <c r="VCM421" s="80"/>
      <c r="VCN421" s="80"/>
      <c r="VCO421" s="80"/>
      <c r="VCP421" s="80"/>
      <c r="VCQ421" s="80"/>
      <c r="VCR421" s="80"/>
      <c r="VCS421" s="80"/>
      <c r="VCT421" s="80"/>
      <c r="VCU421" s="80"/>
      <c r="VCV421" s="80"/>
      <c r="VCW421" s="80"/>
      <c r="VCX421" s="80"/>
      <c r="VCY421" s="80"/>
      <c r="VCZ421" s="80"/>
      <c r="VDA421" s="80"/>
      <c r="VDB421" s="80"/>
      <c r="VDC421" s="80"/>
      <c r="VDD421" s="80"/>
      <c r="VDE421" s="80"/>
      <c r="VDF421" s="80"/>
      <c r="VDG421" s="80"/>
      <c r="VDH421" s="80"/>
      <c r="VDI421" s="80"/>
      <c r="VDJ421" s="80"/>
      <c r="VDK421" s="80"/>
      <c r="VDL421" s="80"/>
      <c r="VDM421" s="80"/>
      <c r="VDN421" s="80"/>
      <c r="VDO421" s="80"/>
      <c r="VDP421" s="80"/>
      <c r="VDQ421" s="80"/>
      <c r="VDR421" s="80"/>
      <c r="VDS421" s="80"/>
      <c r="VDT421" s="80"/>
      <c r="VDU421" s="80"/>
      <c r="VDV421" s="80"/>
      <c r="VDW421" s="80"/>
      <c r="VDX421" s="80"/>
      <c r="VDY421" s="80"/>
      <c r="VDZ421" s="80"/>
      <c r="VEA421" s="80"/>
      <c r="VEB421" s="80"/>
      <c r="VEC421" s="80"/>
      <c r="VED421" s="80"/>
      <c r="VEE421" s="80"/>
      <c r="VEF421" s="80"/>
      <c r="VEG421" s="80"/>
      <c r="VEH421" s="80"/>
      <c r="VEI421" s="80"/>
      <c r="VEJ421" s="80"/>
      <c r="VEK421" s="80"/>
      <c r="VEL421" s="80"/>
      <c r="VEM421" s="80"/>
      <c r="VEN421" s="80"/>
      <c r="VEO421" s="80"/>
      <c r="VEP421" s="80"/>
      <c r="VEQ421" s="80"/>
      <c r="VER421" s="80"/>
      <c r="VES421" s="80"/>
      <c r="VET421" s="80"/>
      <c r="VEU421" s="80"/>
      <c r="VEV421" s="80"/>
      <c r="VEW421" s="80"/>
      <c r="VEX421" s="80"/>
      <c r="VEY421" s="80"/>
      <c r="VEZ421" s="80"/>
      <c r="VFA421" s="80"/>
      <c r="VFB421" s="80"/>
      <c r="VFC421" s="80"/>
      <c r="VFD421" s="80"/>
      <c r="VFE421" s="80"/>
      <c r="VFF421" s="80"/>
      <c r="VFG421" s="80"/>
      <c r="VFH421" s="80"/>
      <c r="VFI421" s="80"/>
      <c r="VFJ421" s="80"/>
      <c r="VFK421" s="80"/>
      <c r="VFL421" s="80"/>
      <c r="VFM421" s="80"/>
      <c r="VFN421" s="80"/>
      <c r="VFO421" s="80"/>
      <c r="VFP421" s="80"/>
      <c r="VFQ421" s="80"/>
      <c r="VFR421" s="80"/>
      <c r="VFS421" s="80"/>
      <c r="VFT421" s="80"/>
      <c r="VFU421" s="80"/>
      <c r="VFV421" s="80"/>
      <c r="VFW421" s="80"/>
      <c r="VFX421" s="80"/>
      <c r="VFY421" s="80"/>
      <c r="VFZ421" s="80"/>
      <c r="VGA421" s="80"/>
      <c r="VGB421" s="80"/>
      <c r="VGC421" s="80"/>
      <c r="VGD421" s="80"/>
      <c r="VGE421" s="80"/>
      <c r="VGF421" s="80"/>
      <c r="VGG421" s="80"/>
      <c r="VGH421" s="80"/>
      <c r="VGI421" s="80"/>
      <c r="VGJ421" s="80"/>
      <c r="VGK421" s="80"/>
      <c r="VGL421" s="80"/>
      <c r="VGM421" s="80"/>
      <c r="VGN421" s="80"/>
      <c r="VGO421" s="80"/>
      <c r="VGP421" s="80"/>
      <c r="VGQ421" s="80"/>
      <c r="VGR421" s="80"/>
      <c r="VGS421" s="80"/>
      <c r="VGT421" s="80"/>
      <c r="VGU421" s="80"/>
      <c r="VGV421" s="80"/>
      <c r="VGW421" s="80"/>
      <c r="VGX421" s="80"/>
      <c r="VGY421" s="80"/>
      <c r="VGZ421" s="80"/>
      <c r="VHA421" s="80"/>
      <c r="VHB421" s="80"/>
      <c r="VHC421" s="80"/>
      <c r="VHD421" s="80"/>
      <c r="VHE421" s="80"/>
      <c r="VHF421" s="80"/>
      <c r="VHG421" s="80"/>
      <c r="VHH421" s="80"/>
      <c r="VHI421" s="80"/>
      <c r="VHJ421" s="80"/>
      <c r="VHK421" s="80"/>
      <c r="VHL421" s="80"/>
      <c r="VHM421" s="80"/>
      <c r="VHN421" s="80"/>
      <c r="VHO421" s="80"/>
      <c r="VHP421" s="80"/>
      <c r="VHQ421" s="80"/>
      <c r="VHR421" s="80"/>
      <c r="VHS421" s="80"/>
      <c r="VHT421" s="80"/>
      <c r="VHU421" s="80"/>
      <c r="VHV421" s="80"/>
      <c r="VHW421" s="80"/>
      <c r="VHX421" s="80"/>
      <c r="VHY421" s="80"/>
      <c r="VHZ421" s="80"/>
      <c r="VIA421" s="80"/>
      <c r="VIB421" s="80"/>
      <c r="VIC421" s="80"/>
      <c r="VID421" s="80"/>
      <c r="VIE421" s="80"/>
      <c r="VIF421" s="80"/>
      <c r="VIG421" s="80"/>
      <c r="VIH421" s="80"/>
      <c r="VII421" s="80"/>
      <c r="VIJ421" s="80"/>
      <c r="VIK421" s="80"/>
      <c r="VIL421" s="80"/>
      <c r="VIM421" s="80"/>
      <c r="VIN421" s="80"/>
      <c r="VIO421" s="80"/>
      <c r="VIP421" s="80"/>
      <c r="VIQ421" s="80"/>
      <c r="VIR421" s="80"/>
      <c r="VIS421" s="80"/>
      <c r="VIT421" s="80"/>
      <c r="VIU421" s="80"/>
      <c r="VIV421" s="80"/>
      <c r="VIW421" s="80"/>
      <c r="VIX421" s="80"/>
      <c r="VIY421" s="80"/>
      <c r="VIZ421" s="80"/>
      <c r="VJA421" s="80"/>
      <c r="VJB421" s="80"/>
      <c r="VJC421" s="80"/>
      <c r="VJD421" s="80"/>
      <c r="VJE421" s="80"/>
      <c r="VJF421" s="80"/>
      <c r="VJG421" s="80"/>
      <c r="VJH421" s="80"/>
      <c r="VJI421" s="80"/>
      <c r="VJJ421" s="80"/>
      <c r="VJK421" s="80"/>
      <c r="VJL421" s="80"/>
      <c r="VJM421" s="80"/>
      <c r="VJN421" s="80"/>
      <c r="VJO421" s="80"/>
      <c r="VJP421" s="80"/>
      <c r="VJQ421" s="80"/>
      <c r="VJR421" s="80"/>
      <c r="VJS421" s="80"/>
      <c r="VJT421" s="80"/>
      <c r="VJU421" s="80"/>
      <c r="VJV421" s="80"/>
      <c r="VJW421" s="80"/>
      <c r="VJX421" s="80"/>
      <c r="VJY421" s="80"/>
      <c r="VJZ421" s="80"/>
      <c r="VKA421" s="80"/>
      <c r="VKB421" s="80"/>
      <c r="VKC421" s="80"/>
      <c r="VKD421" s="80"/>
      <c r="VKE421" s="80"/>
      <c r="VKF421" s="80"/>
      <c r="VKG421" s="80"/>
      <c r="VKH421" s="80"/>
      <c r="VKI421" s="80"/>
      <c r="VKJ421" s="80"/>
      <c r="VKK421" s="80"/>
      <c r="VKL421" s="80"/>
      <c r="VKM421" s="80"/>
      <c r="VKN421" s="80"/>
      <c r="VKO421" s="80"/>
      <c r="VKP421" s="80"/>
      <c r="VKQ421" s="80"/>
      <c r="VKR421" s="80"/>
      <c r="VKS421" s="80"/>
      <c r="VKT421" s="80"/>
      <c r="VKU421" s="80"/>
      <c r="VKV421" s="80"/>
      <c r="VKW421" s="80"/>
      <c r="VKX421" s="80"/>
      <c r="VKY421" s="80"/>
      <c r="VKZ421" s="80"/>
      <c r="VLA421" s="80"/>
      <c r="VLB421" s="80"/>
      <c r="VLC421" s="80"/>
      <c r="VLD421" s="80"/>
      <c r="VLE421" s="80"/>
      <c r="VLF421" s="80"/>
      <c r="VLG421" s="80"/>
      <c r="VLH421" s="80"/>
      <c r="VLI421" s="80"/>
      <c r="VLJ421" s="80"/>
      <c r="VLK421" s="80"/>
      <c r="VLL421" s="80"/>
      <c r="VLM421" s="80"/>
      <c r="VLN421" s="80"/>
      <c r="VLO421" s="80"/>
      <c r="VLP421" s="80"/>
      <c r="VLQ421" s="80"/>
      <c r="VLR421" s="80"/>
      <c r="VLS421" s="80"/>
      <c r="VLT421" s="80"/>
      <c r="VLU421" s="80"/>
      <c r="VLV421" s="80"/>
      <c r="VLW421" s="80"/>
      <c r="VLX421" s="80"/>
      <c r="VLY421" s="80"/>
      <c r="VLZ421" s="80"/>
      <c r="VMA421" s="80"/>
      <c r="VMB421" s="80"/>
      <c r="VMC421" s="80"/>
      <c r="VMD421" s="80"/>
      <c r="VME421" s="80"/>
      <c r="VMF421" s="80"/>
      <c r="VMG421" s="80"/>
      <c r="VMH421" s="80"/>
      <c r="VMI421" s="80"/>
      <c r="VMJ421" s="80"/>
      <c r="VMK421" s="80"/>
      <c r="VML421" s="80"/>
      <c r="VMM421" s="80"/>
      <c r="VMN421" s="80"/>
      <c r="VMO421" s="80"/>
      <c r="VMP421" s="80"/>
      <c r="VMQ421" s="80"/>
      <c r="VMR421" s="80"/>
      <c r="VMS421" s="80"/>
      <c r="VMT421" s="80"/>
      <c r="VMU421" s="80"/>
      <c r="VMV421" s="80"/>
      <c r="VMW421" s="80"/>
      <c r="VMX421" s="80"/>
      <c r="VMY421" s="80"/>
      <c r="VMZ421" s="80"/>
      <c r="VNA421" s="80"/>
      <c r="VNB421" s="80"/>
      <c r="VNC421" s="80"/>
      <c r="VND421" s="80"/>
      <c r="VNE421" s="80"/>
      <c r="VNF421" s="80"/>
      <c r="VNG421" s="80"/>
      <c r="VNH421" s="80"/>
      <c r="VNI421" s="80"/>
      <c r="VNJ421" s="80"/>
      <c r="VNK421" s="80"/>
      <c r="VNL421" s="80"/>
      <c r="VNM421" s="80"/>
      <c r="VNN421" s="80"/>
      <c r="VNO421" s="80"/>
      <c r="VNP421" s="80"/>
      <c r="VNQ421" s="80"/>
      <c r="VNR421" s="80"/>
      <c r="VNS421" s="80"/>
      <c r="VNT421" s="80"/>
      <c r="VNU421" s="80"/>
      <c r="VNV421" s="80"/>
      <c r="VNW421" s="80"/>
      <c r="VNX421" s="80"/>
      <c r="VNY421" s="80"/>
      <c r="VNZ421" s="80"/>
      <c r="VOA421" s="80"/>
      <c r="VOB421" s="80"/>
      <c r="VOC421" s="80"/>
      <c r="VOD421" s="80"/>
      <c r="VOE421" s="80"/>
      <c r="VOF421" s="80"/>
      <c r="VOG421" s="80"/>
      <c r="VOH421" s="80"/>
      <c r="VOI421" s="80"/>
      <c r="VOJ421" s="80"/>
      <c r="VOK421" s="80"/>
      <c r="VOL421" s="80"/>
      <c r="VOM421" s="80"/>
      <c r="VON421" s="80"/>
      <c r="VOO421" s="80"/>
      <c r="VOP421" s="80"/>
      <c r="VOQ421" s="80"/>
      <c r="VOR421" s="80"/>
      <c r="VOS421" s="80"/>
      <c r="VOT421" s="80"/>
      <c r="VOU421" s="80"/>
      <c r="VOV421" s="80"/>
      <c r="VOW421" s="80"/>
      <c r="VOX421" s="80"/>
      <c r="VOY421" s="80"/>
      <c r="VOZ421" s="80"/>
      <c r="VPA421" s="80"/>
      <c r="VPB421" s="80"/>
      <c r="VPC421" s="80"/>
      <c r="VPD421" s="80"/>
      <c r="VPE421" s="80"/>
      <c r="VPF421" s="80"/>
      <c r="VPG421" s="80"/>
      <c r="VPH421" s="80"/>
      <c r="VPI421" s="80"/>
      <c r="VPJ421" s="80"/>
      <c r="VPK421" s="80"/>
      <c r="VPL421" s="80"/>
      <c r="VPM421" s="80"/>
      <c r="VPN421" s="80"/>
      <c r="VPO421" s="80"/>
      <c r="VPP421" s="80"/>
      <c r="VPQ421" s="80"/>
      <c r="VPR421" s="80"/>
      <c r="VPS421" s="80"/>
      <c r="VPT421" s="80"/>
      <c r="VPU421" s="80"/>
      <c r="VPV421" s="80"/>
      <c r="VPW421" s="80"/>
      <c r="VPX421" s="80"/>
      <c r="VPY421" s="80"/>
      <c r="VPZ421" s="80"/>
      <c r="VQA421" s="80"/>
      <c r="VQB421" s="80"/>
      <c r="VQC421" s="80"/>
      <c r="VQD421" s="80"/>
      <c r="VQE421" s="80"/>
      <c r="VQF421" s="80"/>
      <c r="VQG421" s="80"/>
      <c r="VQH421" s="80"/>
      <c r="VQI421" s="80"/>
      <c r="VQJ421" s="80"/>
      <c r="VQK421" s="80"/>
      <c r="VQL421" s="80"/>
      <c r="VQM421" s="80"/>
      <c r="VQN421" s="80"/>
      <c r="VQO421" s="80"/>
      <c r="VQP421" s="80"/>
      <c r="VQQ421" s="80"/>
      <c r="VQR421" s="80"/>
      <c r="VQS421" s="80"/>
      <c r="VQT421" s="80"/>
      <c r="VQU421" s="80"/>
      <c r="VQV421" s="80"/>
      <c r="VQW421" s="80"/>
      <c r="VQX421" s="80"/>
      <c r="VQY421" s="80"/>
      <c r="VQZ421" s="80"/>
      <c r="VRA421" s="80"/>
      <c r="VRB421" s="80"/>
      <c r="VRC421" s="80"/>
      <c r="VRD421" s="80"/>
      <c r="VRE421" s="80"/>
      <c r="VRF421" s="80"/>
      <c r="VRG421" s="80"/>
      <c r="VRH421" s="80"/>
      <c r="VRI421" s="80"/>
      <c r="VRJ421" s="80"/>
      <c r="VRK421" s="80"/>
      <c r="VRL421" s="80"/>
      <c r="VRM421" s="80"/>
      <c r="VRN421" s="80"/>
      <c r="VRO421" s="80"/>
      <c r="VRP421" s="80"/>
      <c r="VRQ421" s="80"/>
      <c r="VRR421" s="80"/>
      <c r="VRS421" s="80"/>
      <c r="VRT421" s="80"/>
      <c r="VRU421" s="80"/>
      <c r="VRV421" s="80"/>
      <c r="VRW421" s="80"/>
      <c r="VRX421" s="80"/>
      <c r="VRY421" s="80"/>
      <c r="VRZ421" s="80"/>
      <c r="VSA421" s="80"/>
      <c r="VSB421" s="80"/>
      <c r="VSC421" s="80"/>
      <c r="VSD421" s="80"/>
      <c r="VSE421" s="80"/>
      <c r="VSF421" s="80"/>
      <c r="VSG421" s="80"/>
      <c r="VSH421" s="80"/>
      <c r="VSI421" s="80"/>
      <c r="VSJ421" s="80"/>
      <c r="VSK421" s="80"/>
      <c r="VSL421" s="80"/>
      <c r="VSM421" s="80"/>
      <c r="VSN421" s="80"/>
      <c r="VSO421" s="80"/>
      <c r="VSP421" s="80"/>
      <c r="VSQ421" s="80"/>
      <c r="VSR421" s="80"/>
      <c r="VSS421" s="80"/>
      <c r="VST421" s="80"/>
      <c r="VSU421" s="80"/>
      <c r="VSV421" s="80"/>
      <c r="VSW421" s="80"/>
      <c r="VSX421" s="80"/>
      <c r="VSY421" s="80"/>
      <c r="VSZ421" s="80"/>
      <c r="VTA421" s="80"/>
      <c r="VTB421" s="80"/>
      <c r="VTC421" s="80"/>
      <c r="VTD421" s="80"/>
      <c r="VTE421" s="80"/>
      <c r="VTF421" s="80"/>
      <c r="VTG421" s="80"/>
      <c r="VTH421" s="80"/>
      <c r="VTI421" s="80"/>
      <c r="VTJ421" s="80"/>
      <c r="VTK421" s="80"/>
      <c r="VTL421" s="80"/>
      <c r="VTM421" s="80"/>
      <c r="VTN421" s="80"/>
      <c r="VTO421" s="80"/>
      <c r="VTP421" s="80"/>
      <c r="VTQ421" s="80"/>
      <c r="VTR421" s="80"/>
      <c r="VTS421" s="80"/>
      <c r="VTT421" s="80"/>
      <c r="VTU421" s="80"/>
      <c r="VTV421" s="80"/>
      <c r="VTW421" s="80"/>
      <c r="VTX421" s="80"/>
      <c r="VTY421" s="80"/>
      <c r="VTZ421" s="80"/>
      <c r="VUA421" s="80"/>
      <c r="VUB421" s="80"/>
      <c r="VUC421" s="80"/>
      <c r="VUD421" s="80"/>
      <c r="VUE421" s="80"/>
      <c r="VUF421" s="80"/>
      <c r="VUG421" s="80"/>
      <c r="VUH421" s="80"/>
      <c r="VUI421" s="80"/>
      <c r="VUJ421" s="80"/>
      <c r="VUK421" s="80"/>
      <c r="VUL421" s="80"/>
      <c r="VUM421" s="80"/>
      <c r="VUN421" s="80"/>
      <c r="VUO421" s="80"/>
      <c r="VUP421" s="80"/>
      <c r="VUQ421" s="80"/>
      <c r="VUR421" s="80"/>
      <c r="VUS421" s="80"/>
      <c r="VUT421" s="80"/>
      <c r="VUU421" s="80"/>
      <c r="VUV421" s="80"/>
      <c r="VUW421" s="80"/>
      <c r="VUX421" s="80"/>
      <c r="VUY421" s="80"/>
      <c r="VUZ421" s="80"/>
      <c r="VVA421" s="80"/>
      <c r="VVB421" s="80"/>
      <c r="VVC421" s="80"/>
      <c r="VVD421" s="80"/>
      <c r="VVE421" s="80"/>
      <c r="VVF421" s="80"/>
      <c r="VVG421" s="80"/>
      <c r="VVH421" s="80"/>
      <c r="VVI421" s="80"/>
      <c r="VVJ421" s="80"/>
      <c r="VVK421" s="80"/>
      <c r="VVL421" s="80"/>
      <c r="VVM421" s="80"/>
      <c r="VVN421" s="80"/>
      <c r="VVO421" s="80"/>
      <c r="VVP421" s="80"/>
      <c r="VVQ421" s="80"/>
      <c r="VVR421" s="80"/>
      <c r="VVS421" s="80"/>
      <c r="VVT421" s="80"/>
      <c r="VVU421" s="80"/>
      <c r="VVV421" s="80"/>
      <c r="VVW421" s="80"/>
      <c r="VVX421" s="80"/>
      <c r="VVY421" s="80"/>
      <c r="VVZ421" s="80"/>
      <c r="VWA421" s="80"/>
      <c r="VWB421" s="80"/>
      <c r="VWC421" s="80"/>
      <c r="VWD421" s="80"/>
      <c r="VWE421" s="80"/>
      <c r="VWF421" s="80"/>
      <c r="VWG421" s="80"/>
      <c r="VWH421" s="80"/>
      <c r="VWI421" s="80"/>
      <c r="VWJ421" s="80"/>
      <c r="VWK421" s="80"/>
      <c r="VWL421" s="80"/>
      <c r="VWM421" s="80"/>
      <c r="VWN421" s="80"/>
      <c r="VWO421" s="80"/>
      <c r="VWP421" s="80"/>
      <c r="VWQ421" s="80"/>
      <c r="VWR421" s="80"/>
      <c r="VWS421" s="80"/>
      <c r="VWT421" s="80"/>
      <c r="VWU421" s="80"/>
      <c r="VWV421" s="80"/>
      <c r="VWW421" s="80"/>
      <c r="VWX421" s="80"/>
      <c r="VWY421" s="80"/>
      <c r="VWZ421" s="80"/>
      <c r="VXA421" s="80"/>
      <c r="VXB421" s="80"/>
      <c r="VXC421" s="80"/>
      <c r="VXD421" s="80"/>
      <c r="VXE421" s="80"/>
      <c r="VXF421" s="80"/>
      <c r="VXG421" s="80"/>
      <c r="VXH421" s="80"/>
      <c r="VXI421" s="80"/>
      <c r="VXJ421" s="80"/>
      <c r="VXK421" s="80"/>
      <c r="VXL421" s="80"/>
      <c r="VXM421" s="80"/>
      <c r="VXN421" s="80"/>
      <c r="VXO421" s="80"/>
      <c r="VXP421" s="80"/>
      <c r="VXQ421" s="80"/>
      <c r="VXR421" s="80"/>
      <c r="VXS421" s="80"/>
      <c r="VXT421" s="80"/>
      <c r="VXU421" s="80"/>
      <c r="VXV421" s="80"/>
      <c r="VXW421" s="80"/>
      <c r="VXX421" s="80"/>
      <c r="VXY421" s="80"/>
      <c r="VXZ421" s="80"/>
      <c r="VYA421" s="80"/>
      <c r="VYB421" s="80"/>
      <c r="VYC421" s="80"/>
      <c r="VYD421" s="80"/>
      <c r="VYE421" s="80"/>
      <c r="VYF421" s="80"/>
      <c r="VYG421" s="80"/>
      <c r="VYH421" s="80"/>
      <c r="VYI421" s="80"/>
      <c r="VYJ421" s="80"/>
      <c r="VYK421" s="80"/>
      <c r="VYL421" s="80"/>
      <c r="VYM421" s="80"/>
      <c r="VYN421" s="80"/>
      <c r="VYO421" s="80"/>
      <c r="VYP421" s="80"/>
      <c r="VYQ421" s="80"/>
      <c r="VYR421" s="80"/>
      <c r="VYS421" s="80"/>
      <c r="VYT421" s="80"/>
      <c r="VYU421" s="80"/>
      <c r="VYV421" s="80"/>
      <c r="VYW421" s="80"/>
      <c r="VYX421" s="80"/>
      <c r="VYY421" s="80"/>
      <c r="VYZ421" s="80"/>
      <c r="VZA421" s="80"/>
      <c r="VZB421" s="80"/>
      <c r="VZC421" s="80"/>
      <c r="VZD421" s="80"/>
      <c r="VZE421" s="80"/>
      <c r="VZF421" s="80"/>
      <c r="VZG421" s="80"/>
      <c r="VZH421" s="80"/>
      <c r="VZI421" s="80"/>
      <c r="VZJ421" s="80"/>
      <c r="VZK421" s="80"/>
      <c r="VZL421" s="80"/>
      <c r="VZM421" s="80"/>
      <c r="VZN421" s="80"/>
      <c r="VZO421" s="80"/>
      <c r="VZP421" s="80"/>
      <c r="VZQ421" s="80"/>
      <c r="VZR421" s="80"/>
      <c r="VZS421" s="80"/>
      <c r="VZT421" s="80"/>
      <c r="VZU421" s="80"/>
      <c r="VZV421" s="80"/>
      <c r="VZW421" s="80"/>
      <c r="VZX421" s="80"/>
      <c r="VZY421" s="80"/>
      <c r="VZZ421" s="80"/>
      <c r="WAA421" s="80"/>
      <c r="WAB421" s="80"/>
      <c r="WAC421" s="80"/>
      <c r="WAD421" s="80"/>
      <c r="WAE421" s="80"/>
      <c r="WAF421" s="80"/>
      <c r="WAG421" s="80"/>
      <c r="WAH421" s="80"/>
      <c r="WAI421" s="80"/>
      <c r="WAJ421" s="80"/>
      <c r="WAK421" s="80"/>
      <c r="WAL421" s="80"/>
      <c r="WAM421" s="80"/>
      <c r="WAN421" s="80"/>
      <c r="WAO421" s="80"/>
      <c r="WAP421" s="80"/>
      <c r="WAQ421" s="80"/>
      <c r="WAR421" s="80"/>
      <c r="WAS421" s="80"/>
      <c r="WAT421" s="80"/>
      <c r="WAU421" s="80"/>
      <c r="WAV421" s="80"/>
      <c r="WAW421" s="80"/>
      <c r="WAX421" s="80"/>
      <c r="WAY421" s="80"/>
      <c r="WAZ421" s="80"/>
      <c r="WBA421" s="80"/>
      <c r="WBB421" s="80"/>
      <c r="WBC421" s="80"/>
      <c r="WBD421" s="80"/>
      <c r="WBE421" s="80"/>
      <c r="WBF421" s="80"/>
      <c r="WBG421" s="80"/>
      <c r="WBH421" s="80"/>
      <c r="WBI421" s="80"/>
      <c r="WBJ421" s="80"/>
      <c r="WBK421" s="80"/>
      <c r="WBL421" s="80"/>
      <c r="WBM421" s="80"/>
      <c r="WBN421" s="80"/>
      <c r="WBO421" s="80"/>
      <c r="WBP421" s="80"/>
      <c r="WBQ421" s="80"/>
      <c r="WBR421" s="80"/>
      <c r="WBS421" s="80"/>
      <c r="WBT421" s="80"/>
      <c r="WBU421" s="80"/>
      <c r="WBV421" s="80"/>
      <c r="WBW421" s="80"/>
      <c r="WBX421" s="80"/>
      <c r="WBY421" s="80"/>
      <c r="WBZ421" s="80"/>
      <c r="WCA421" s="80"/>
      <c r="WCB421" s="80"/>
      <c r="WCC421" s="80"/>
      <c r="WCD421" s="80"/>
      <c r="WCE421" s="80"/>
      <c r="WCF421" s="80"/>
      <c r="WCG421" s="80"/>
      <c r="WCH421" s="80"/>
      <c r="WCI421" s="80"/>
      <c r="WCJ421" s="80"/>
      <c r="WCK421" s="80"/>
      <c r="WCL421" s="80"/>
      <c r="WCM421" s="80"/>
      <c r="WCN421" s="80"/>
      <c r="WCO421" s="80"/>
      <c r="WCP421" s="80"/>
      <c r="WCQ421" s="80"/>
      <c r="WCR421" s="80"/>
      <c r="WCS421" s="80"/>
      <c r="WCT421" s="80"/>
      <c r="WCU421" s="80"/>
      <c r="WCV421" s="80"/>
      <c r="WCW421" s="80"/>
      <c r="WCX421" s="80"/>
      <c r="WCY421" s="80"/>
      <c r="WCZ421" s="80"/>
      <c r="WDA421" s="80"/>
      <c r="WDB421" s="80"/>
      <c r="WDC421" s="80"/>
      <c r="WDD421" s="80"/>
      <c r="WDE421" s="80"/>
      <c r="WDF421" s="80"/>
      <c r="WDG421" s="80"/>
      <c r="WDH421" s="80"/>
      <c r="WDI421" s="80"/>
      <c r="WDJ421" s="80"/>
      <c r="WDK421" s="80"/>
      <c r="WDL421" s="80"/>
      <c r="WDM421" s="80"/>
      <c r="WDN421" s="80"/>
      <c r="WDO421" s="80"/>
      <c r="WDP421" s="80"/>
      <c r="WDQ421" s="80"/>
      <c r="WDR421" s="80"/>
      <c r="WDS421" s="80"/>
      <c r="WDT421" s="80"/>
      <c r="WDU421" s="80"/>
      <c r="WDV421" s="80"/>
      <c r="WDW421" s="80"/>
      <c r="WDX421" s="80"/>
      <c r="WDY421" s="80"/>
      <c r="WDZ421" s="80"/>
      <c r="WEA421" s="80"/>
      <c r="WEB421" s="80"/>
      <c r="WEC421" s="80"/>
      <c r="WED421" s="80"/>
      <c r="WEE421" s="80"/>
      <c r="WEF421" s="80"/>
      <c r="WEG421" s="80"/>
      <c r="WEH421" s="80"/>
      <c r="WEI421" s="80"/>
      <c r="WEJ421" s="80"/>
      <c r="WEK421" s="80"/>
      <c r="WEL421" s="80"/>
      <c r="WEM421" s="80"/>
      <c r="WEN421" s="80"/>
      <c r="WEO421" s="80"/>
      <c r="WEP421" s="80"/>
      <c r="WEQ421" s="80"/>
      <c r="WER421" s="80"/>
      <c r="WES421" s="80"/>
      <c r="WET421" s="80"/>
      <c r="WEU421" s="80"/>
      <c r="WEV421" s="80"/>
      <c r="WEW421" s="80"/>
      <c r="WEX421" s="80"/>
      <c r="WEY421" s="80"/>
      <c r="WEZ421" s="80"/>
      <c r="WFA421" s="80"/>
      <c r="WFB421" s="80"/>
      <c r="WFC421" s="80"/>
      <c r="WFD421" s="80"/>
      <c r="WFE421" s="80"/>
      <c r="WFF421" s="80"/>
      <c r="WFG421" s="80"/>
      <c r="WFH421" s="80"/>
      <c r="WFI421" s="80"/>
      <c r="WFJ421" s="80"/>
      <c r="WFK421" s="80"/>
      <c r="WFL421" s="80"/>
      <c r="WFM421" s="80"/>
      <c r="WFN421" s="80"/>
      <c r="WFO421" s="80"/>
      <c r="WFP421" s="80"/>
      <c r="WFQ421" s="80"/>
      <c r="WFR421" s="80"/>
      <c r="WFS421" s="80"/>
      <c r="WFT421" s="80"/>
      <c r="WFU421" s="80"/>
      <c r="WFV421" s="80"/>
      <c r="WFW421" s="80"/>
      <c r="WFX421" s="80"/>
      <c r="WFY421" s="80"/>
      <c r="WFZ421" s="80"/>
      <c r="WGA421" s="80"/>
      <c r="WGB421" s="80"/>
      <c r="WGC421" s="80"/>
      <c r="WGD421" s="80"/>
      <c r="WGE421" s="80"/>
      <c r="WGF421" s="80"/>
      <c r="WGG421" s="80"/>
      <c r="WGH421" s="80"/>
      <c r="WGI421" s="80"/>
      <c r="WGJ421" s="80"/>
      <c r="WGK421" s="80"/>
      <c r="WGL421" s="80"/>
      <c r="WGM421" s="80"/>
      <c r="WGN421" s="80"/>
      <c r="WGO421" s="80"/>
      <c r="WGP421" s="80"/>
      <c r="WGQ421" s="80"/>
      <c r="WGR421" s="80"/>
      <c r="WGS421" s="80"/>
      <c r="WGT421" s="80"/>
      <c r="WGU421" s="80"/>
      <c r="WGV421" s="80"/>
      <c r="WGW421" s="80"/>
      <c r="WGX421" s="80"/>
      <c r="WGY421" s="80"/>
      <c r="WGZ421" s="80"/>
      <c r="WHA421" s="80"/>
      <c r="WHB421" s="80"/>
      <c r="WHC421" s="80"/>
      <c r="WHD421" s="80"/>
      <c r="WHE421" s="80"/>
      <c r="WHF421" s="80"/>
      <c r="WHG421" s="80"/>
      <c r="WHH421" s="80"/>
      <c r="WHI421" s="80"/>
      <c r="WHJ421" s="80"/>
      <c r="WHK421" s="80"/>
      <c r="WHL421" s="80"/>
      <c r="WHM421" s="80"/>
      <c r="WHN421" s="80"/>
      <c r="WHO421" s="80"/>
      <c r="WHP421" s="80"/>
      <c r="WHQ421" s="80"/>
      <c r="WHR421" s="80"/>
      <c r="WHS421" s="80"/>
      <c r="WHT421" s="80"/>
      <c r="WHU421" s="80"/>
      <c r="WHV421" s="80"/>
      <c r="WHW421" s="80"/>
      <c r="WHX421" s="80"/>
      <c r="WHY421" s="80"/>
      <c r="WHZ421" s="80"/>
      <c r="WIA421" s="80"/>
      <c r="WIB421" s="80"/>
      <c r="WIC421" s="80"/>
      <c r="WID421" s="80"/>
      <c r="WIE421" s="80"/>
      <c r="WIF421" s="80"/>
      <c r="WIG421" s="80"/>
      <c r="WIH421" s="80"/>
      <c r="WII421" s="80"/>
      <c r="WIJ421" s="80"/>
      <c r="WIK421" s="80"/>
      <c r="WIL421" s="80"/>
      <c r="WIM421" s="80"/>
      <c r="WIN421" s="80"/>
      <c r="WIO421" s="80"/>
      <c r="WIP421" s="80"/>
      <c r="WIQ421" s="80"/>
      <c r="WIR421" s="80"/>
      <c r="WIS421" s="80"/>
      <c r="WIT421" s="80"/>
      <c r="WIU421" s="80"/>
      <c r="WIV421" s="80"/>
      <c r="WIW421" s="80"/>
      <c r="WIX421" s="80"/>
      <c r="WIY421" s="80"/>
      <c r="WIZ421" s="80"/>
      <c r="WJA421" s="80"/>
      <c r="WJB421" s="80"/>
      <c r="WJC421" s="80"/>
      <c r="WJD421" s="80"/>
      <c r="WJE421" s="80"/>
      <c r="WJF421" s="80"/>
      <c r="WJG421" s="80"/>
      <c r="WJH421" s="80"/>
      <c r="WJI421" s="80"/>
      <c r="WJJ421" s="80"/>
      <c r="WJK421" s="80"/>
      <c r="WJL421" s="80"/>
      <c r="WJM421" s="80"/>
      <c r="WJN421" s="80"/>
      <c r="WJO421" s="80"/>
      <c r="WJP421" s="80"/>
      <c r="WJQ421" s="80"/>
      <c r="WJR421" s="80"/>
      <c r="WJS421" s="80"/>
      <c r="WJT421" s="80"/>
      <c r="WJU421" s="80"/>
      <c r="WJV421" s="80"/>
      <c r="WJW421" s="80"/>
      <c r="WJX421" s="80"/>
      <c r="WJY421" s="80"/>
      <c r="WJZ421" s="80"/>
      <c r="WKA421" s="80"/>
      <c r="WKB421" s="80"/>
      <c r="WKC421" s="80"/>
      <c r="WKD421" s="80"/>
      <c r="WKE421" s="80"/>
      <c r="WKF421" s="80"/>
      <c r="WKG421" s="80"/>
      <c r="WKH421" s="80"/>
      <c r="WKI421" s="80"/>
      <c r="WKJ421" s="80"/>
      <c r="WKK421" s="80"/>
      <c r="WKL421" s="80"/>
      <c r="WKM421" s="80"/>
      <c r="WKN421" s="80"/>
      <c r="WKO421" s="80"/>
      <c r="WKP421" s="80"/>
      <c r="WKQ421" s="80"/>
      <c r="WKR421" s="80"/>
      <c r="WKS421" s="80"/>
      <c r="WKT421" s="80"/>
      <c r="WKU421" s="80"/>
      <c r="WKV421" s="80"/>
      <c r="WKW421" s="80"/>
      <c r="WKX421" s="80"/>
      <c r="WKY421" s="80"/>
      <c r="WKZ421" s="80"/>
      <c r="WLA421" s="80"/>
      <c r="WLB421" s="80"/>
      <c r="WLC421" s="80"/>
      <c r="WLD421" s="80"/>
      <c r="WLE421" s="80"/>
      <c r="WLF421" s="80"/>
      <c r="WLG421" s="80"/>
      <c r="WLH421" s="80"/>
      <c r="WLI421" s="80"/>
      <c r="WLJ421" s="80"/>
      <c r="WLK421" s="80"/>
      <c r="WLL421" s="80"/>
      <c r="WLM421" s="80"/>
      <c r="WLN421" s="80"/>
      <c r="WLO421" s="80"/>
      <c r="WLP421" s="80"/>
      <c r="WLQ421" s="80"/>
      <c r="WLR421" s="80"/>
      <c r="WLS421" s="80"/>
      <c r="WLT421" s="80"/>
      <c r="WLU421" s="80"/>
      <c r="WLV421" s="80"/>
      <c r="WLW421" s="80"/>
      <c r="WLX421" s="80"/>
      <c r="WLY421" s="80"/>
      <c r="WLZ421" s="80"/>
      <c r="WMA421" s="80"/>
      <c r="WMB421" s="80"/>
      <c r="WMC421" s="80"/>
      <c r="WMD421" s="80"/>
      <c r="WME421" s="80"/>
      <c r="WMF421" s="80"/>
      <c r="WMG421" s="80"/>
      <c r="WMH421" s="80"/>
      <c r="WMI421" s="80"/>
      <c r="WMJ421" s="80"/>
      <c r="WMK421" s="80"/>
      <c r="WML421" s="80"/>
      <c r="WMM421" s="80"/>
      <c r="WMN421" s="80"/>
      <c r="WMO421" s="80"/>
      <c r="WMP421" s="80"/>
      <c r="WMQ421" s="80"/>
      <c r="WMR421" s="80"/>
      <c r="WMS421" s="80"/>
      <c r="WMT421" s="80"/>
      <c r="WMU421" s="80"/>
      <c r="WMV421" s="80"/>
      <c r="WMW421" s="80"/>
      <c r="WMX421" s="80"/>
      <c r="WMY421" s="80"/>
      <c r="WMZ421" s="80"/>
      <c r="WNA421" s="80"/>
      <c r="WNB421" s="80"/>
      <c r="WNC421" s="80"/>
      <c r="WND421" s="80"/>
      <c r="WNE421" s="80"/>
      <c r="WNF421" s="80"/>
      <c r="WNG421" s="80"/>
      <c r="WNH421" s="80"/>
      <c r="WNI421" s="80"/>
      <c r="WNJ421" s="80"/>
      <c r="WNK421" s="80"/>
      <c r="WNL421" s="80"/>
      <c r="WNM421" s="80"/>
      <c r="WNN421" s="80"/>
      <c r="WNO421" s="80"/>
      <c r="WNP421" s="80"/>
      <c r="WNQ421" s="80"/>
      <c r="WNR421" s="80"/>
      <c r="WNS421" s="80"/>
      <c r="WNT421" s="80"/>
      <c r="WNU421" s="80"/>
      <c r="WNV421" s="80"/>
      <c r="WNW421" s="80"/>
      <c r="WNX421" s="80"/>
      <c r="WNY421" s="80"/>
      <c r="WNZ421" s="80"/>
      <c r="WOA421" s="80"/>
      <c r="WOB421" s="80"/>
      <c r="WOC421" s="80"/>
      <c r="WOD421" s="80"/>
      <c r="WOE421" s="80"/>
      <c r="WOF421" s="80"/>
      <c r="WOG421" s="80"/>
      <c r="WOH421" s="80"/>
      <c r="WOI421" s="80"/>
      <c r="WOJ421" s="80"/>
      <c r="WOK421" s="80"/>
      <c r="WOL421" s="80"/>
      <c r="WOM421" s="80"/>
      <c r="WON421" s="80"/>
      <c r="WOO421" s="80"/>
      <c r="WOP421" s="80"/>
      <c r="WOQ421" s="80"/>
      <c r="WOR421" s="80"/>
      <c r="WOS421" s="80"/>
      <c r="WOT421" s="80"/>
      <c r="WOU421" s="80"/>
      <c r="WOV421" s="80"/>
      <c r="WOW421" s="80"/>
      <c r="WOX421" s="80"/>
      <c r="WOY421" s="80"/>
      <c r="WOZ421" s="80"/>
      <c r="WPA421" s="80"/>
      <c r="WPB421" s="80"/>
      <c r="WPC421" s="80"/>
      <c r="WPD421" s="80"/>
      <c r="WPE421" s="80"/>
      <c r="WPF421" s="80"/>
      <c r="WPG421" s="80"/>
      <c r="WPH421" s="80"/>
      <c r="WPI421" s="80"/>
      <c r="WPJ421" s="80"/>
      <c r="WPK421" s="80"/>
      <c r="WPL421" s="80"/>
      <c r="WPM421" s="80"/>
      <c r="WPN421" s="80"/>
      <c r="WPO421" s="80"/>
      <c r="WPP421" s="80"/>
      <c r="WPQ421" s="80"/>
      <c r="WPR421" s="80"/>
      <c r="WPS421" s="80"/>
      <c r="WPT421" s="80"/>
      <c r="WPU421" s="80"/>
      <c r="WPV421" s="80"/>
      <c r="WPW421" s="80"/>
      <c r="WPX421" s="80"/>
      <c r="WPY421" s="80"/>
      <c r="WPZ421" s="80"/>
      <c r="WQA421" s="80"/>
      <c r="WQB421" s="80"/>
      <c r="WQC421" s="80"/>
      <c r="WQD421" s="80"/>
      <c r="WQE421" s="80"/>
      <c r="WQF421" s="80"/>
      <c r="WQG421" s="80"/>
      <c r="WQH421" s="80"/>
      <c r="WQI421" s="80"/>
      <c r="WQJ421" s="80"/>
      <c r="WQK421" s="80"/>
      <c r="WQL421" s="80"/>
      <c r="WQM421" s="80"/>
      <c r="WQN421" s="80"/>
      <c r="WQO421" s="80"/>
      <c r="WQP421" s="80"/>
      <c r="WQQ421" s="80"/>
      <c r="WQR421" s="80"/>
      <c r="WQS421" s="80"/>
      <c r="WQT421" s="80"/>
      <c r="WQU421" s="80"/>
      <c r="WQV421" s="80"/>
      <c r="WQW421" s="80"/>
      <c r="WQX421" s="80"/>
      <c r="WQY421" s="80"/>
      <c r="WQZ421" s="80"/>
      <c r="WRA421" s="80"/>
      <c r="WRB421" s="80"/>
      <c r="WRC421" s="80"/>
      <c r="WRD421" s="80"/>
      <c r="WRE421" s="80"/>
      <c r="WRF421" s="80"/>
      <c r="WRG421" s="80"/>
      <c r="WRH421" s="80"/>
      <c r="WRI421" s="80"/>
      <c r="WRJ421" s="80"/>
      <c r="WRK421" s="80"/>
      <c r="WRL421" s="80"/>
      <c r="WRM421" s="80"/>
      <c r="WRN421" s="80"/>
      <c r="WRO421" s="80"/>
      <c r="WRP421" s="80"/>
      <c r="WRQ421" s="80"/>
      <c r="WRR421" s="80"/>
      <c r="WRS421" s="80"/>
      <c r="WRT421" s="80"/>
      <c r="WRU421" s="80"/>
      <c r="WRV421" s="80"/>
      <c r="WRW421" s="80"/>
      <c r="WRX421" s="80"/>
      <c r="WRY421" s="80"/>
      <c r="WRZ421" s="80"/>
      <c r="WSA421" s="80"/>
      <c r="WSB421" s="80"/>
      <c r="WSC421" s="80"/>
      <c r="WSD421" s="80"/>
      <c r="WSE421" s="80"/>
      <c r="WSF421" s="80"/>
      <c r="WSG421" s="80"/>
      <c r="WSH421" s="80"/>
      <c r="WSI421" s="80"/>
      <c r="WSJ421" s="80"/>
      <c r="WSK421" s="80"/>
      <c r="WSL421" s="80"/>
      <c r="WSM421" s="80"/>
      <c r="WSN421" s="80"/>
      <c r="WSO421" s="80"/>
      <c r="WSP421" s="80"/>
      <c r="WSQ421" s="80"/>
      <c r="WSR421" s="80"/>
      <c r="WSS421" s="80"/>
      <c r="WST421" s="80"/>
      <c r="WSU421" s="80"/>
      <c r="WSV421" s="80"/>
      <c r="WSW421" s="80"/>
      <c r="WSX421" s="80"/>
      <c r="WSY421" s="80"/>
      <c r="WSZ421" s="80"/>
      <c r="WTA421" s="80"/>
      <c r="WTB421" s="80"/>
      <c r="WTC421" s="80"/>
      <c r="WTD421" s="80"/>
      <c r="WTE421" s="80"/>
      <c r="WTF421" s="80"/>
      <c r="WTG421" s="80"/>
      <c r="WTH421" s="80"/>
      <c r="WTI421" s="80"/>
      <c r="WTJ421" s="80"/>
      <c r="WTK421" s="80"/>
      <c r="WTL421" s="80"/>
      <c r="WTM421" s="80"/>
      <c r="WTN421" s="80"/>
      <c r="WTO421" s="80"/>
      <c r="WTP421" s="80"/>
      <c r="WTQ421" s="80"/>
      <c r="WTR421" s="80"/>
      <c r="WTS421" s="80"/>
      <c r="WTT421" s="80"/>
      <c r="WTU421" s="80"/>
      <c r="WTV421" s="80"/>
      <c r="WTW421" s="80"/>
      <c r="WTX421" s="80"/>
      <c r="WTY421" s="80"/>
      <c r="WTZ421" s="80"/>
      <c r="WUA421" s="80"/>
      <c r="WUB421" s="80"/>
      <c r="WUC421" s="80"/>
      <c r="WUD421" s="80"/>
      <c r="WUE421" s="80"/>
      <c r="WUF421" s="80"/>
      <c r="WUG421" s="80"/>
      <c r="WUH421" s="80"/>
      <c r="WUI421" s="80"/>
      <c r="WUJ421" s="80"/>
      <c r="WUK421" s="80"/>
      <c r="WUL421" s="80"/>
      <c r="WUM421" s="80"/>
      <c r="WUN421" s="80"/>
      <c r="WUO421" s="80"/>
      <c r="WUP421" s="80"/>
      <c r="WUQ421" s="80"/>
      <c r="WUR421" s="80"/>
      <c r="WUS421" s="80"/>
      <c r="WUT421" s="80"/>
      <c r="WUU421" s="80"/>
      <c r="WUV421" s="80"/>
      <c r="WUW421" s="80"/>
      <c r="WUX421" s="80"/>
      <c r="WUY421" s="80"/>
      <c r="WUZ421" s="80"/>
      <c r="WVA421" s="80"/>
      <c r="WVB421" s="80"/>
      <c r="WVC421" s="80"/>
      <c r="WVD421" s="80"/>
      <c r="WVE421" s="80"/>
      <c r="WVF421" s="80"/>
      <c r="WVG421" s="80"/>
      <c r="WVH421" s="80"/>
      <c r="WVI421" s="80"/>
      <c r="WVJ421" s="80"/>
      <c r="WVK421" s="80"/>
      <c r="WVL421" s="80"/>
      <c r="WVM421" s="80"/>
      <c r="WVN421" s="80"/>
      <c r="WVO421" s="80"/>
      <c r="WVP421" s="80"/>
      <c r="WVQ421" s="80"/>
      <c r="WVR421" s="80"/>
      <c r="WVS421" s="80"/>
      <c r="WVT421" s="80"/>
      <c r="WVU421" s="80"/>
      <c r="WVV421" s="80"/>
      <c r="WVW421" s="80"/>
      <c r="WVX421" s="80"/>
      <c r="WVY421" s="80"/>
      <c r="WVZ421" s="80"/>
      <c r="WWA421" s="80"/>
      <c r="WWB421" s="80"/>
      <c r="WWC421" s="80"/>
      <c r="WWD421" s="80"/>
      <c r="WWE421" s="80"/>
      <c r="WWF421" s="80"/>
      <c r="WWG421" s="80"/>
      <c r="WWH421" s="80"/>
      <c r="WWI421" s="80"/>
      <c r="WWJ421" s="80"/>
      <c r="WWK421" s="80"/>
      <c r="WWL421" s="80"/>
      <c r="WWM421" s="80"/>
      <c r="WWN421" s="80"/>
      <c r="WWO421" s="80"/>
      <c r="WWP421" s="80"/>
      <c r="WWQ421" s="80"/>
      <c r="WWR421" s="80"/>
      <c r="WWS421" s="80"/>
      <c r="WWT421" s="80"/>
      <c r="WWU421" s="80"/>
      <c r="WWV421" s="80"/>
      <c r="WWW421" s="80"/>
      <c r="WWX421" s="80"/>
      <c r="WWY421" s="80"/>
      <c r="WWZ421" s="80"/>
      <c r="WXA421" s="80"/>
      <c r="WXB421" s="80"/>
      <c r="WXC421" s="80"/>
      <c r="WXD421" s="80"/>
      <c r="WXE421" s="80"/>
      <c r="WXF421" s="80"/>
      <c r="WXG421" s="80"/>
      <c r="WXH421" s="80"/>
      <c r="WXI421" s="80"/>
      <c r="WXJ421" s="80"/>
      <c r="WXK421" s="80"/>
      <c r="WXL421" s="80"/>
      <c r="WXM421" s="80"/>
      <c r="WXN421" s="80"/>
      <c r="WXO421" s="80"/>
      <c r="WXP421" s="80"/>
      <c r="WXQ421" s="80"/>
      <c r="WXR421" s="80"/>
      <c r="WXS421" s="80"/>
      <c r="WXT421" s="80"/>
      <c r="WXU421" s="80"/>
      <c r="WXV421" s="80"/>
      <c r="WXW421" s="80"/>
      <c r="WXX421" s="80"/>
      <c r="WXY421" s="80"/>
      <c r="WXZ421" s="80"/>
      <c r="WYA421" s="80"/>
      <c r="WYB421" s="80"/>
      <c r="WYC421" s="80"/>
      <c r="WYD421" s="80"/>
      <c r="WYE421" s="80"/>
      <c r="WYF421" s="80"/>
      <c r="WYG421" s="80"/>
      <c r="WYH421" s="80"/>
      <c r="WYI421" s="80"/>
      <c r="WYJ421" s="80"/>
      <c r="WYK421" s="80"/>
      <c r="WYL421" s="80"/>
      <c r="WYM421" s="80"/>
      <c r="WYN421" s="80"/>
      <c r="WYO421" s="80"/>
      <c r="WYP421" s="80"/>
      <c r="WYQ421" s="80"/>
      <c r="WYR421" s="80"/>
      <c r="WYS421" s="80"/>
      <c r="WYT421" s="80"/>
      <c r="WYU421" s="80"/>
      <c r="WYV421" s="80"/>
      <c r="WYW421" s="80"/>
      <c r="WYX421" s="80"/>
      <c r="WYY421" s="80"/>
      <c r="WYZ421" s="80"/>
      <c r="WZA421" s="80"/>
      <c r="WZB421" s="80"/>
      <c r="WZC421" s="80"/>
      <c r="WZD421" s="80"/>
      <c r="WZE421" s="80"/>
      <c r="WZF421" s="80"/>
      <c r="WZG421" s="80"/>
      <c r="WZH421" s="80"/>
      <c r="WZI421" s="80"/>
      <c r="WZJ421" s="80"/>
      <c r="WZK421" s="80"/>
      <c r="WZL421" s="80"/>
      <c r="WZM421" s="80"/>
      <c r="WZN421" s="80"/>
      <c r="WZO421" s="80"/>
      <c r="WZP421" s="80"/>
      <c r="WZQ421" s="80"/>
      <c r="WZR421" s="80"/>
      <c r="WZS421" s="80"/>
      <c r="WZT421" s="80"/>
      <c r="WZU421" s="80"/>
      <c r="WZV421" s="80"/>
      <c r="WZW421" s="80"/>
      <c r="WZX421" s="80"/>
      <c r="WZY421" s="80"/>
      <c r="WZZ421" s="80"/>
      <c r="XAA421" s="80"/>
      <c r="XAB421" s="80"/>
      <c r="XAC421" s="80"/>
      <c r="XAD421" s="80"/>
      <c r="XAE421" s="80"/>
      <c r="XAF421" s="80"/>
      <c r="XAG421" s="80"/>
      <c r="XAH421" s="80"/>
      <c r="XAI421" s="80"/>
      <c r="XAJ421" s="80"/>
      <c r="XAK421" s="80"/>
      <c r="XAL421" s="80"/>
      <c r="XAM421" s="80"/>
      <c r="XAN421" s="80"/>
      <c r="XAO421" s="80"/>
      <c r="XAP421" s="80"/>
      <c r="XAQ421" s="80"/>
      <c r="XAR421" s="80"/>
      <c r="XAS421" s="80"/>
      <c r="XAT421" s="80"/>
      <c r="XAU421" s="80"/>
      <c r="XAV421" s="80"/>
      <c r="XAW421" s="80"/>
      <c r="XAX421" s="80"/>
      <c r="XAY421" s="80"/>
      <c r="XAZ421" s="80"/>
      <c r="XBA421" s="80"/>
      <c r="XBB421" s="80"/>
      <c r="XBC421" s="80"/>
      <c r="XBD421" s="80"/>
      <c r="XBE421" s="80"/>
      <c r="XBF421" s="80"/>
      <c r="XBG421" s="80"/>
      <c r="XBH421" s="80"/>
      <c r="XBI421" s="80"/>
      <c r="XBJ421" s="80"/>
      <c r="XBK421" s="80"/>
      <c r="XBL421" s="80"/>
      <c r="XBM421" s="80"/>
      <c r="XBN421" s="80"/>
      <c r="XBO421" s="80"/>
      <c r="XBP421" s="80"/>
      <c r="XBQ421" s="80"/>
      <c r="XBR421" s="80"/>
      <c r="XBS421" s="80"/>
      <c r="XBT421" s="80"/>
      <c r="XBU421" s="80"/>
      <c r="XBV421" s="80"/>
      <c r="XBW421" s="80"/>
      <c r="XBX421" s="80"/>
      <c r="XBY421" s="80"/>
      <c r="XBZ421" s="80"/>
      <c r="XCA421" s="80"/>
      <c r="XCB421" s="80"/>
      <c r="XCC421" s="80"/>
      <c r="XCD421" s="80"/>
      <c r="XCE421" s="80"/>
      <c r="XCF421" s="80"/>
      <c r="XCG421" s="80"/>
      <c r="XCH421" s="80"/>
      <c r="XCI421" s="80"/>
      <c r="XCJ421" s="80"/>
      <c r="XCK421" s="80"/>
      <c r="XCL421" s="80"/>
      <c r="XCM421" s="80"/>
      <c r="XCN421" s="80"/>
      <c r="XCO421" s="80"/>
      <c r="XCP421" s="80"/>
      <c r="XCQ421" s="80"/>
      <c r="XCR421" s="80"/>
      <c r="XCS421" s="80"/>
      <c r="XCT421" s="80"/>
      <c r="XCU421" s="80"/>
      <c r="XCV421" s="80"/>
      <c r="XCW421" s="80"/>
      <c r="XCX421" s="80"/>
      <c r="XCY421" s="80"/>
      <c r="XCZ421" s="80"/>
      <c r="XDA421" s="80"/>
      <c r="XDB421" s="80"/>
      <c r="XDC421" s="80"/>
      <c r="XDD421" s="80"/>
      <c r="XDE421" s="80"/>
      <c r="XDF421" s="80"/>
      <c r="XDG421" s="80"/>
      <c r="XDH421" s="80"/>
      <c r="XDI421" s="80"/>
      <c r="XDJ421" s="80"/>
      <c r="XDK421" s="80"/>
      <c r="XDL421" s="80"/>
      <c r="XDM421" s="80"/>
      <c r="XDN421" s="80"/>
      <c r="XDO421" s="80"/>
      <c r="XDP421" s="80"/>
      <c r="XDQ421" s="80"/>
      <c r="XDR421" s="80"/>
      <c r="XDS421" s="80"/>
      <c r="XDT421" s="80"/>
      <c r="XDU421" s="80"/>
      <c r="XDV421" s="80"/>
      <c r="XDW421" s="80"/>
      <c r="XDX421" s="80"/>
      <c r="XDY421" s="80"/>
      <c r="XDZ421" s="80"/>
      <c r="XEA421" s="80"/>
      <c r="XEB421" s="80"/>
      <c r="XEC421" s="80"/>
      <c r="XED421" s="80"/>
      <c r="XEE421" s="80"/>
      <c r="XEF421" s="80"/>
      <c r="XEG421" s="80"/>
      <c r="XEH421" s="80"/>
      <c r="XEI421" s="80"/>
      <c r="XEJ421" s="80"/>
      <c r="XEK421" s="80"/>
      <c r="XEL421" s="80"/>
      <c r="XEM421" s="80"/>
      <c r="XEN421" s="80"/>
      <c r="XEO421" s="80"/>
      <c r="XEP421" s="80"/>
      <c r="XEQ421" s="80"/>
      <c r="XER421" s="80"/>
      <c r="XES421" s="80"/>
      <c r="XET421" s="80"/>
      <c r="XEU421" s="80"/>
      <c r="XEV421" s="80"/>
      <c r="XEW421" s="80"/>
      <c r="XEX421" s="80"/>
      <c r="XEY421" s="80"/>
      <c r="XEZ421" s="80"/>
      <c r="XFA421" s="80"/>
    </row>
    <row r="422" spans="1:16381" s="67" customFormat="1" ht="14.15" customHeight="1" x14ac:dyDescent="0.2">
      <c r="A422" s="293"/>
      <c r="B422" s="296" t="s">
        <v>4359</v>
      </c>
      <c r="C422" s="940"/>
      <c r="D422" s="941"/>
      <c r="E422" s="941"/>
      <c r="F422" s="941"/>
      <c r="G422" s="941"/>
      <c r="H422" s="941"/>
      <c r="I422" s="941"/>
      <c r="J422" s="941"/>
      <c r="K422" s="941"/>
      <c r="L422" s="941"/>
      <c r="M422" s="941"/>
      <c r="N422" s="941"/>
      <c r="O422" s="941"/>
      <c r="P422" s="941"/>
      <c r="Q422" s="941"/>
      <c r="R422" s="941"/>
      <c r="S422" s="941"/>
      <c r="T422" s="941"/>
      <c r="U422" s="941"/>
      <c r="V422" s="941"/>
      <c r="W422" s="941"/>
      <c r="X422" s="941"/>
      <c r="Y422" s="941"/>
      <c r="Z422" s="941"/>
      <c r="AA422" s="941"/>
      <c r="AB422" s="941"/>
      <c r="AC422" s="941"/>
      <c r="AD422" s="941"/>
      <c r="AE422" s="941"/>
      <c r="AF422" s="941"/>
      <c r="AG422" s="941"/>
      <c r="AH422" s="941"/>
      <c r="AI422" s="941"/>
      <c r="AJ422" s="941"/>
      <c r="AK422" s="941"/>
      <c r="AL422" s="942"/>
      <c r="AM422" s="65" t="s">
        <v>654</v>
      </c>
      <c r="AN422" s="65"/>
      <c r="AO422" s="65"/>
      <c r="AP422" s="65"/>
      <c r="AQ422" s="65"/>
      <c r="AR422" s="65"/>
      <c r="AS422" s="66"/>
    </row>
    <row r="423" spans="1:16381" s="77" customFormat="1" ht="24" customHeight="1" x14ac:dyDescent="0.2">
      <c r="A423" s="148" t="s">
        <v>1517</v>
      </c>
      <c r="B423" s="149" t="s">
        <v>575</v>
      </c>
      <c r="C423" s="258">
        <f t="shared" si="70"/>
        <v>32</v>
      </c>
      <c r="D423" s="263">
        <f t="shared" si="71"/>
        <v>32</v>
      </c>
      <c r="E423" s="125">
        <v>32</v>
      </c>
      <c r="F423" s="125"/>
      <c r="G423" s="125"/>
      <c r="H423" s="126"/>
      <c r="I423" s="126"/>
      <c r="J423" s="126"/>
      <c r="K423" s="126"/>
      <c r="L423" s="126"/>
      <c r="M423" s="126"/>
      <c r="N423" s="126"/>
      <c r="O423" s="126"/>
      <c r="P423" s="126"/>
      <c r="Q423" s="126"/>
      <c r="R423" s="126"/>
      <c r="S423" s="126"/>
      <c r="T423" s="126"/>
      <c r="U423" s="126"/>
      <c r="V423" s="126"/>
      <c r="W423" s="126"/>
      <c r="X423" s="126"/>
      <c r="Y423" s="126"/>
      <c r="Z423" s="126"/>
      <c r="AA423" s="125">
        <v>4</v>
      </c>
      <c r="AB423" s="125">
        <v>28</v>
      </c>
      <c r="AC423" s="125"/>
      <c r="AD423" s="125"/>
      <c r="AE423" s="125"/>
      <c r="AF423" s="125"/>
      <c r="AG423" s="125"/>
      <c r="AH423" s="125">
        <v>32</v>
      </c>
      <c r="AI423" s="125"/>
      <c r="AJ423" s="125"/>
      <c r="AK423" s="310">
        <v>41700</v>
      </c>
      <c r="AL423" s="310">
        <f t="shared" ref="AL423:AL434" si="77">AK423*E423</f>
        <v>1334400</v>
      </c>
      <c r="AM423" s="65" t="s">
        <v>654</v>
      </c>
      <c r="AN423" s="65"/>
      <c r="AO423" s="65"/>
      <c r="AP423" s="65"/>
      <c r="AQ423" s="65"/>
      <c r="AR423" s="65"/>
      <c r="AS423" s="76"/>
    </row>
    <row r="424" spans="1:16381" s="67" customFormat="1" ht="20" x14ac:dyDescent="0.2">
      <c r="A424" s="148" t="s">
        <v>1518</v>
      </c>
      <c r="B424" s="149" t="s">
        <v>2977</v>
      </c>
      <c r="C424" s="258">
        <f t="shared" si="70"/>
        <v>0</v>
      </c>
      <c r="D424" s="263">
        <f t="shared" si="71"/>
        <v>0</v>
      </c>
      <c r="E424" s="125"/>
      <c r="F424" s="125"/>
      <c r="G424" s="125"/>
      <c r="H424" s="126"/>
      <c r="I424" s="126"/>
      <c r="J424" s="126"/>
      <c r="K424" s="126"/>
      <c r="L424" s="126"/>
      <c r="M424" s="126"/>
      <c r="N424" s="126"/>
      <c r="O424" s="126"/>
      <c r="P424" s="126"/>
      <c r="Q424" s="126"/>
      <c r="R424" s="126"/>
      <c r="S424" s="126"/>
      <c r="T424" s="126"/>
      <c r="U424" s="126"/>
      <c r="V424" s="126"/>
      <c r="W424" s="126"/>
      <c r="X424" s="126"/>
      <c r="Y424" s="126"/>
      <c r="Z424" s="126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310">
        <v>44590</v>
      </c>
      <c r="AL424" s="310">
        <f t="shared" si="77"/>
        <v>0</v>
      </c>
      <c r="AM424" s="65" t="s">
        <v>654</v>
      </c>
      <c r="AN424" s="65"/>
      <c r="AO424" s="65"/>
      <c r="AP424" s="65"/>
      <c r="AQ424" s="65"/>
      <c r="AR424" s="65"/>
      <c r="AS424" s="66"/>
    </row>
    <row r="425" spans="1:16381" s="67" customFormat="1" ht="24" customHeight="1" x14ac:dyDescent="0.2">
      <c r="A425" s="148" t="s">
        <v>1519</v>
      </c>
      <c r="B425" s="149" t="s">
        <v>2978</v>
      </c>
      <c r="C425" s="258">
        <f t="shared" si="70"/>
        <v>0</v>
      </c>
      <c r="D425" s="263">
        <f t="shared" si="71"/>
        <v>0</v>
      </c>
      <c r="E425" s="125"/>
      <c r="F425" s="125"/>
      <c r="G425" s="125"/>
      <c r="H425" s="126"/>
      <c r="I425" s="126"/>
      <c r="J425" s="126"/>
      <c r="K425" s="126"/>
      <c r="L425" s="126"/>
      <c r="M425" s="126"/>
      <c r="N425" s="126"/>
      <c r="O425" s="126"/>
      <c r="P425" s="126"/>
      <c r="Q425" s="126"/>
      <c r="R425" s="126"/>
      <c r="S425" s="126"/>
      <c r="T425" s="126"/>
      <c r="U425" s="126"/>
      <c r="V425" s="126"/>
      <c r="W425" s="126"/>
      <c r="X425" s="126"/>
      <c r="Y425" s="126"/>
      <c r="Z425" s="126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310">
        <v>44590</v>
      </c>
      <c r="AL425" s="310">
        <f t="shared" si="77"/>
        <v>0</v>
      </c>
      <c r="AM425" s="65" t="s">
        <v>654</v>
      </c>
      <c r="AN425" s="65"/>
      <c r="AO425" s="65"/>
      <c r="AP425" s="65"/>
      <c r="AQ425" s="65"/>
      <c r="AR425" s="65"/>
      <c r="AS425" s="66"/>
    </row>
    <row r="426" spans="1:16381" s="72" customFormat="1" ht="14.15" customHeight="1" x14ac:dyDescent="0.2">
      <c r="A426" s="148" t="s">
        <v>2561</v>
      </c>
      <c r="B426" s="149" t="s">
        <v>2901</v>
      </c>
      <c r="C426" s="258">
        <f t="shared" si="70"/>
        <v>1</v>
      </c>
      <c r="D426" s="263">
        <f t="shared" si="71"/>
        <v>1</v>
      </c>
      <c r="E426" s="125">
        <v>1</v>
      </c>
      <c r="F426" s="125"/>
      <c r="G426" s="125"/>
      <c r="H426" s="126"/>
      <c r="I426" s="126"/>
      <c r="J426" s="126"/>
      <c r="K426" s="126"/>
      <c r="L426" s="126"/>
      <c r="M426" s="126"/>
      <c r="N426" s="126"/>
      <c r="O426" s="126"/>
      <c r="P426" s="126"/>
      <c r="Q426" s="126"/>
      <c r="R426" s="126"/>
      <c r="S426" s="126"/>
      <c r="T426" s="126"/>
      <c r="U426" s="126"/>
      <c r="V426" s="126"/>
      <c r="W426" s="126"/>
      <c r="X426" s="126"/>
      <c r="Y426" s="126"/>
      <c r="Z426" s="126"/>
      <c r="AA426" s="125"/>
      <c r="AB426" s="125">
        <v>1</v>
      </c>
      <c r="AC426" s="125"/>
      <c r="AD426" s="125"/>
      <c r="AE426" s="125"/>
      <c r="AF426" s="125"/>
      <c r="AG426" s="125"/>
      <c r="AH426" s="125">
        <v>1</v>
      </c>
      <c r="AI426" s="125"/>
      <c r="AJ426" s="125"/>
      <c r="AK426" s="310">
        <v>59220</v>
      </c>
      <c r="AL426" s="310">
        <f t="shared" si="77"/>
        <v>59220</v>
      </c>
      <c r="AM426" s="65" t="s">
        <v>654</v>
      </c>
      <c r="AN426" s="65"/>
      <c r="AO426" s="65"/>
      <c r="AP426" s="65"/>
      <c r="AQ426" s="65"/>
      <c r="AR426" s="65"/>
      <c r="AS426" s="71"/>
    </row>
    <row r="427" spans="1:16381" s="72" customFormat="1" ht="12" customHeight="1" x14ac:dyDescent="0.2">
      <c r="A427" s="148" t="s">
        <v>2941</v>
      </c>
      <c r="B427" s="149" t="s">
        <v>2942</v>
      </c>
      <c r="C427" s="258">
        <f t="shared" si="70"/>
        <v>0</v>
      </c>
      <c r="D427" s="263">
        <f t="shared" si="71"/>
        <v>0</v>
      </c>
      <c r="E427" s="125"/>
      <c r="F427" s="125"/>
      <c r="G427" s="125"/>
      <c r="H427" s="126"/>
      <c r="I427" s="126"/>
      <c r="J427" s="126"/>
      <c r="K427" s="126"/>
      <c r="L427" s="126"/>
      <c r="M427" s="126"/>
      <c r="N427" s="126"/>
      <c r="O427" s="126"/>
      <c r="P427" s="126"/>
      <c r="Q427" s="126"/>
      <c r="R427" s="126"/>
      <c r="S427" s="126"/>
      <c r="T427" s="126"/>
      <c r="U427" s="126"/>
      <c r="V427" s="126"/>
      <c r="W427" s="126"/>
      <c r="X427" s="126"/>
      <c r="Y427" s="126"/>
      <c r="Z427" s="126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310">
        <v>33810</v>
      </c>
      <c r="AL427" s="310">
        <f t="shared" si="77"/>
        <v>0</v>
      </c>
      <c r="AM427" s="65" t="s">
        <v>654</v>
      </c>
      <c r="AN427" s="65"/>
      <c r="AO427" s="65"/>
      <c r="AP427" s="65"/>
      <c r="AQ427" s="65"/>
      <c r="AR427" s="65"/>
      <c r="AS427" s="71"/>
    </row>
    <row r="428" spans="1:16381" s="72" customFormat="1" ht="24" customHeight="1" x14ac:dyDescent="0.2">
      <c r="A428" s="244" t="s">
        <v>3063</v>
      </c>
      <c r="B428" s="245" t="s">
        <v>3064</v>
      </c>
      <c r="C428" s="258">
        <f t="shared" si="70"/>
        <v>2</v>
      </c>
      <c r="D428" s="263">
        <f t="shared" si="71"/>
        <v>2</v>
      </c>
      <c r="E428" s="125">
        <v>2</v>
      </c>
      <c r="F428" s="125"/>
      <c r="G428" s="125"/>
      <c r="H428" s="126"/>
      <c r="I428" s="126"/>
      <c r="J428" s="126"/>
      <c r="K428" s="126"/>
      <c r="L428" s="126"/>
      <c r="M428" s="126"/>
      <c r="N428" s="126"/>
      <c r="O428" s="126"/>
      <c r="P428" s="126"/>
      <c r="Q428" s="126"/>
      <c r="R428" s="126"/>
      <c r="S428" s="126"/>
      <c r="T428" s="126"/>
      <c r="U428" s="126"/>
      <c r="V428" s="126"/>
      <c r="W428" s="126"/>
      <c r="X428" s="126"/>
      <c r="Y428" s="126"/>
      <c r="Z428" s="126"/>
      <c r="AA428" s="125"/>
      <c r="AB428" s="125">
        <v>2</v>
      </c>
      <c r="AC428" s="125"/>
      <c r="AD428" s="125"/>
      <c r="AE428" s="125"/>
      <c r="AF428" s="125"/>
      <c r="AG428" s="125"/>
      <c r="AH428" s="125">
        <v>2</v>
      </c>
      <c r="AI428" s="125"/>
      <c r="AJ428" s="125"/>
      <c r="AK428" s="310">
        <v>187160</v>
      </c>
      <c r="AL428" s="310">
        <f t="shared" si="77"/>
        <v>374320</v>
      </c>
      <c r="AM428" s="65" t="s">
        <v>654</v>
      </c>
      <c r="AN428" s="65"/>
      <c r="AO428" s="65"/>
      <c r="AP428" s="65"/>
      <c r="AQ428" s="65"/>
      <c r="AR428" s="65"/>
      <c r="AS428" s="71"/>
    </row>
    <row r="429" spans="1:16381" s="72" customFormat="1" ht="24" customHeight="1" x14ac:dyDescent="0.2">
      <c r="A429" s="244" t="s">
        <v>3065</v>
      </c>
      <c r="B429" s="245" t="s">
        <v>3066</v>
      </c>
      <c r="C429" s="258">
        <f t="shared" si="70"/>
        <v>8</v>
      </c>
      <c r="D429" s="263">
        <f t="shared" si="71"/>
        <v>8</v>
      </c>
      <c r="E429" s="125">
        <v>8</v>
      </c>
      <c r="F429" s="125"/>
      <c r="G429" s="125"/>
      <c r="H429" s="126"/>
      <c r="I429" s="126"/>
      <c r="J429" s="126"/>
      <c r="K429" s="126"/>
      <c r="L429" s="126"/>
      <c r="M429" s="126"/>
      <c r="N429" s="126"/>
      <c r="O429" s="126"/>
      <c r="P429" s="126"/>
      <c r="Q429" s="126"/>
      <c r="R429" s="126"/>
      <c r="S429" s="126"/>
      <c r="T429" s="126"/>
      <c r="U429" s="126"/>
      <c r="V429" s="126"/>
      <c r="W429" s="126"/>
      <c r="X429" s="126"/>
      <c r="Y429" s="126"/>
      <c r="Z429" s="126"/>
      <c r="AA429" s="125">
        <v>6</v>
      </c>
      <c r="AB429" s="125">
        <v>2</v>
      </c>
      <c r="AC429" s="125"/>
      <c r="AD429" s="125"/>
      <c r="AE429" s="125"/>
      <c r="AF429" s="125"/>
      <c r="AG429" s="125"/>
      <c r="AH429" s="125">
        <v>8</v>
      </c>
      <c r="AI429" s="125"/>
      <c r="AJ429" s="125"/>
      <c r="AK429" s="310">
        <v>94860</v>
      </c>
      <c r="AL429" s="310">
        <f t="shared" si="77"/>
        <v>758880</v>
      </c>
      <c r="AM429" s="65" t="s">
        <v>654</v>
      </c>
      <c r="AN429" s="65"/>
      <c r="AO429" s="65"/>
      <c r="AP429" s="65"/>
      <c r="AQ429" s="65"/>
      <c r="AR429" s="65"/>
      <c r="AS429" s="71"/>
    </row>
    <row r="430" spans="1:16381" s="72" customFormat="1" ht="20" x14ac:dyDescent="0.2">
      <c r="A430" s="244" t="s">
        <v>3067</v>
      </c>
      <c r="B430" s="245" t="s">
        <v>3068</v>
      </c>
      <c r="C430" s="258">
        <f t="shared" si="70"/>
        <v>5</v>
      </c>
      <c r="D430" s="263">
        <f t="shared" si="71"/>
        <v>5</v>
      </c>
      <c r="E430" s="125">
        <v>5</v>
      </c>
      <c r="F430" s="125"/>
      <c r="G430" s="125"/>
      <c r="H430" s="126"/>
      <c r="I430" s="126"/>
      <c r="J430" s="126"/>
      <c r="K430" s="126"/>
      <c r="L430" s="126"/>
      <c r="M430" s="126"/>
      <c r="N430" s="126"/>
      <c r="O430" s="126"/>
      <c r="P430" s="126"/>
      <c r="Q430" s="126"/>
      <c r="R430" s="126"/>
      <c r="S430" s="126"/>
      <c r="T430" s="126"/>
      <c r="U430" s="126"/>
      <c r="V430" s="126"/>
      <c r="W430" s="126"/>
      <c r="X430" s="126"/>
      <c r="Y430" s="126"/>
      <c r="Z430" s="126"/>
      <c r="AA430" s="125"/>
      <c r="AB430" s="125">
        <v>5</v>
      </c>
      <c r="AC430" s="125"/>
      <c r="AD430" s="125"/>
      <c r="AE430" s="125"/>
      <c r="AF430" s="125"/>
      <c r="AG430" s="125"/>
      <c r="AH430" s="125">
        <v>5</v>
      </c>
      <c r="AI430" s="125"/>
      <c r="AJ430" s="125"/>
      <c r="AK430" s="310">
        <v>112060</v>
      </c>
      <c r="AL430" s="310">
        <f t="shared" si="77"/>
        <v>560300</v>
      </c>
      <c r="AM430" s="65" t="s">
        <v>654</v>
      </c>
      <c r="AN430" s="65"/>
      <c r="AO430" s="65"/>
      <c r="AP430" s="65"/>
      <c r="AQ430" s="65"/>
      <c r="AR430" s="65"/>
      <c r="AS430" s="71"/>
    </row>
    <row r="431" spans="1:16381" s="72" customFormat="1" ht="20" x14ac:dyDescent="0.2">
      <c r="A431" s="244" t="s">
        <v>3172</v>
      </c>
      <c r="B431" s="245" t="s">
        <v>3173</v>
      </c>
      <c r="C431" s="258">
        <f t="shared" si="70"/>
        <v>0</v>
      </c>
      <c r="D431" s="263">
        <f t="shared" si="71"/>
        <v>0</v>
      </c>
      <c r="E431" s="125"/>
      <c r="F431" s="125"/>
      <c r="G431" s="125"/>
      <c r="H431" s="126"/>
      <c r="I431" s="126"/>
      <c r="J431" s="126"/>
      <c r="K431" s="126"/>
      <c r="L431" s="126"/>
      <c r="M431" s="126"/>
      <c r="N431" s="126"/>
      <c r="O431" s="126"/>
      <c r="P431" s="126"/>
      <c r="Q431" s="126"/>
      <c r="R431" s="126"/>
      <c r="S431" s="126"/>
      <c r="T431" s="126"/>
      <c r="U431" s="126"/>
      <c r="V431" s="126"/>
      <c r="W431" s="126"/>
      <c r="X431" s="126"/>
      <c r="Y431" s="126"/>
      <c r="Z431" s="126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310">
        <v>175460</v>
      </c>
      <c r="AL431" s="310">
        <f t="shared" si="77"/>
        <v>0</v>
      </c>
      <c r="AM431" s="65" t="s">
        <v>654</v>
      </c>
      <c r="AN431" s="65"/>
      <c r="AO431" s="65"/>
      <c r="AP431" s="65"/>
      <c r="AQ431" s="65"/>
      <c r="AR431" s="65"/>
      <c r="AS431" s="71"/>
    </row>
    <row r="432" spans="1:16381" s="72" customFormat="1" ht="14.15" customHeight="1" x14ac:dyDescent="0.2">
      <c r="A432" s="148" t="s">
        <v>4026</v>
      </c>
      <c r="B432" s="149" t="s">
        <v>4029</v>
      </c>
      <c r="C432" s="357">
        <f t="shared" si="70"/>
        <v>0</v>
      </c>
      <c r="D432" s="359">
        <f t="shared" si="71"/>
        <v>0</v>
      </c>
      <c r="E432" s="125"/>
      <c r="F432" s="125"/>
      <c r="G432" s="125"/>
      <c r="H432" s="126"/>
      <c r="I432" s="126"/>
      <c r="J432" s="126"/>
      <c r="K432" s="126"/>
      <c r="L432" s="126"/>
      <c r="M432" s="126"/>
      <c r="N432" s="126"/>
      <c r="O432" s="126"/>
      <c r="P432" s="126"/>
      <c r="Q432" s="126"/>
      <c r="R432" s="126"/>
      <c r="S432" s="126"/>
      <c r="T432" s="126"/>
      <c r="U432" s="126"/>
      <c r="V432" s="126"/>
      <c r="W432" s="126"/>
      <c r="X432" s="126"/>
      <c r="Y432" s="126"/>
      <c r="Z432" s="126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310">
        <v>173230</v>
      </c>
      <c r="AL432" s="310">
        <f t="shared" si="77"/>
        <v>0</v>
      </c>
      <c r="AM432" s="65" t="s">
        <v>654</v>
      </c>
      <c r="AN432" s="65"/>
      <c r="AO432" s="65"/>
      <c r="AP432" s="65"/>
      <c r="AQ432" s="65"/>
      <c r="AR432" s="65"/>
      <c r="AS432" s="71"/>
    </row>
    <row r="433" spans="1:16381" s="72" customFormat="1" ht="14.15" customHeight="1" x14ac:dyDescent="0.2">
      <c r="A433" s="148" t="s">
        <v>4027</v>
      </c>
      <c r="B433" s="149" t="s">
        <v>4030</v>
      </c>
      <c r="C433" s="357">
        <f t="shared" si="70"/>
        <v>0</v>
      </c>
      <c r="D433" s="359">
        <f t="shared" si="71"/>
        <v>0</v>
      </c>
      <c r="E433" s="125"/>
      <c r="F433" s="125"/>
      <c r="G433" s="125"/>
      <c r="H433" s="126"/>
      <c r="I433" s="126"/>
      <c r="J433" s="126"/>
      <c r="K433" s="126"/>
      <c r="L433" s="126"/>
      <c r="M433" s="126"/>
      <c r="N433" s="126"/>
      <c r="O433" s="126"/>
      <c r="P433" s="126"/>
      <c r="Q433" s="126"/>
      <c r="R433" s="126"/>
      <c r="S433" s="126"/>
      <c r="T433" s="126"/>
      <c r="U433" s="126"/>
      <c r="V433" s="126"/>
      <c r="W433" s="126"/>
      <c r="X433" s="126"/>
      <c r="Y433" s="126"/>
      <c r="Z433" s="126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310">
        <v>129350</v>
      </c>
      <c r="AL433" s="310">
        <f t="shared" si="77"/>
        <v>0</v>
      </c>
      <c r="AM433" s="65" t="s">
        <v>654</v>
      </c>
      <c r="AN433" s="65"/>
      <c r="AO433" s="65"/>
      <c r="AP433" s="65"/>
      <c r="AQ433" s="65"/>
      <c r="AR433" s="65"/>
      <c r="AS433" s="71"/>
    </row>
    <row r="434" spans="1:16381" s="72" customFormat="1" ht="14.15" customHeight="1" x14ac:dyDescent="0.2">
      <c r="A434" s="148" t="s">
        <v>4028</v>
      </c>
      <c r="B434" s="149" t="s">
        <v>4031</v>
      </c>
      <c r="C434" s="357">
        <f t="shared" si="70"/>
        <v>0</v>
      </c>
      <c r="D434" s="359">
        <f t="shared" si="71"/>
        <v>0</v>
      </c>
      <c r="E434" s="125"/>
      <c r="F434" s="125"/>
      <c r="G434" s="125"/>
      <c r="H434" s="126"/>
      <c r="I434" s="126"/>
      <c r="J434" s="126"/>
      <c r="K434" s="126"/>
      <c r="L434" s="126"/>
      <c r="M434" s="126"/>
      <c r="N434" s="126"/>
      <c r="O434" s="126"/>
      <c r="P434" s="126"/>
      <c r="Q434" s="126"/>
      <c r="R434" s="126"/>
      <c r="S434" s="126"/>
      <c r="T434" s="126"/>
      <c r="U434" s="126"/>
      <c r="V434" s="126"/>
      <c r="W434" s="126"/>
      <c r="X434" s="126"/>
      <c r="Y434" s="126"/>
      <c r="Z434" s="126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310">
        <v>117260</v>
      </c>
      <c r="AL434" s="310">
        <f t="shared" si="77"/>
        <v>0</v>
      </c>
      <c r="AM434" s="65" t="s">
        <v>654</v>
      </c>
      <c r="AN434" s="65"/>
      <c r="AO434" s="65"/>
      <c r="AP434" s="65"/>
      <c r="AQ434" s="65"/>
      <c r="AR434" s="65"/>
      <c r="AS434" s="71"/>
    </row>
    <row r="435" spans="1:16381" s="67" customFormat="1" ht="14.15" customHeight="1" x14ac:dyDescent="0.2">
      <c r="A435" s="293"/>
      <c r="B435" s="294" t="s">
        <v>467</v>
      </c>
      <c r="C435" s="297">
        <f>SUM(C423:C434)</f>
        <v>48</v>
      </c>
      <c r="D435" s="297">
        <f t="shared" ref="D435:G435" si="78">SUM(D423:D434)</f>
        <v>48</v>
      </c>
      <c r="E435" s="297">
        <f t="shared" si="78"/>
        <v>48</v>
      </c>
      <c r="F435" s="297">
        <f t="shared" si="78"/>
        <v>0</v>
      </c>
      <c r="G435" s="297">
        <f t="shared" si="78"/>
        <v>0</v>
      </c>
      <c r="H435" s="937"/>
      <c r="I435" s="938"/>
      <c r="J435" s="938"/>
      <c r="K435" s="938"/>
      <c r="L435" s="938"/>
      <c r="M435" s="938"/>
      <c r="N435" s="938"/>
      <c r="O435" s="938"/>
      <c r="P435" s="938"/>
      <c r="Q435" s="938"/>
      <c r="R435" s="938"/>
      <c r="S435" s="938"/>
      <c r="T435" s="938"/>
      <c r="U435" s="938"/>
      <c r="V435" s="938"/>
      <c r="W435" s="938"/>
      <c r="X435" s="938"/>
      <c r="Y435" s="938"/>
      <c r="Z435" s="939"/>
      <c r="AA435" s="297">
        <f>SUM(AA423:AA434)</f>
        <v>10</v>
      </c>
      <c r="AB435" s="297">
        <f t="shared" ref="AB435:AJ435" si="79">SUM(AB423:AB434)</f>
        <v>38</v>
      </c>
      <c r="AC435" s="297">
        <f t="shared" si="79"/>
        <v>0</v>
      </c>
      <c r="AD435" s="297">
        <f t="shared" si="79"/>
        <v>0</v>
      </c>
      <c r="AE435" s="297">
        <f t="shared" si="79"/>
        <v>0</v>
      </c>
      <c r="AF435" s="297">
        <f t="shared" si="79"/>
        <v>0</v>
      </c>
      <c r="AG435" s="297">
        <f t="shared" si="79"/>
        <v>0</v>
      </c>
      <c r="AH435" s="297">
        <f t="shared" si="79"/>
        <v>48</v>
      </c>
      <c r="AI435" s="297">
        <f t="shared" si="79"/>
        <v>0</v>
      </c>
      <c r="AJ435" s="297">
        <f t="shared" si="79"/>
        <v>0</v>
      </c>
      <c r="AK435" s="314">
        <f>SUM(AK423:AK434)</f>
        <v>1213290</v>
      </c>
      <c r="AL435" s="314">
        <f>SUM(AL423:AL434)</f>
        <v>3087120</v>
      </c>
      <c r="AM435" s="100"/>
      <c r="AN435" s="100"/>
      <c r="AO435" s="100"/>
      <c r="AP435" s="100"/>
      <c r="AQ435" s="100"/>
      <c r="AR435" s="100"/>
      <c r="AS435" s="101"/>
      <c r="AT435" s="102"/>
      <c r="AU435" s="102"/>
      <c r="AV435" s="102"/>
      <c r="AW435" s="102"/>
      <c r="AX435" s="102"/>
      <c r="AY435" s="102"/>
      <c r="AZ435" s="102"/>
      <c r="BA435" s="102"/>
      <c r="BB435" s="102"/>
      <c r="BC435" s="102"/>
      <c r="BD435" s="102"/>
      <c r="BE435" s="102"/>
      <c r="BF435" s="102"/>
      <c r="BG435" s="102"/>
      <c r="BH435" s="102"/>
      <c r="BI435" s="102"/>
      <c r="BJ435" s="102"/>
      <c r="BK435" s="102"/>
      <c r="BL435" s="102"/>
      <c r="BM435" s="102"/>
      <c r="BN435" s="102"/>
      <c r="BO435" s="102"/>
      <c r="BP435" s="102"/>
      <c r="BQ435" s="102"/>
      <c r="BR435" s="102"/>
      <c r="BS435" s="102"/>
      <c r="BT435" s="102"/>
      <c r="BU435" s="102"/>
      <c r="BV435" s="102"/>
      <c r="BW435" s="102"/>
      <c r="BX435" s="102"/>
      <c r="BY435" s="102"/>
      <c r="BZ435" s="102"/>
      <c r="CA435" s="102"/>
      <c r="CB435" s="102"/>
      <c r="CC435" s="102"/>
      <c r="CD435" s="102"/>
      <c r="CE435" s="102"/>
      <c r="CF435" s="102"/>
      <c r="CG435" s="102"/>
      <c r="CH435" s="102"/>
      <c r="CI435" s="102"/>
      <c r="CJ435" s="102"/>
      <c r="CK435" s="102"/>
      <c r="CL435" s="102"/>
      <c r="CM435" s="102"/>
      <c r="CN435" s="102"/>
      <c r="CO435" s="102"/>
      <c r="CP435" s="102"/>
      <c r="CQ435" s="102"/>
      <c r="CR435" s="102"/>
      <c r="CS435" s="102"/>
      <c r="CT435" s="102"/>
      <c r="CU435" s="102"/>
      <c r="CV435" s="102"/>
      <c r="CW435" s="102"/>
      <c r="CX435" s="102"/>
      <c r="CY435" s="102"/>
      <c r="CZ435" s="102"/>
      <c r="DA435" s="102"/>
      <c r="DB435" s="102"/>
      <c r="DC435" s="102"/>
      <c r="DD435" s="102"/>
      <c r="DE435" s="102"/>
      <c r="DF435" s="102"/>
      <c r="DG435" s="102"/>
      <c r="DH435" s="102"/>
      <c r="DI435" s="102"/>
      <c r="DJ435" s="102"/>
      <c r="DK435" s="102"/>
      <c r="DL435" s="102"/>
      <c r="DM435" s="102"/>
      <c r="DN435" s="102"/>
      <c r="DO435" s="102"/>
      <c r="DP435" s="102"/>
      <c r="DQ435" s="102"/>
      <c r="DR435" s="102"/>
      <c r="DS435" s="102"/>
      <c r="DT435" s="102"/>
      <c r="DU435" s="102"/>
      <c r="DV435" s="102"/>
      <c r="DW435" s="102"/>
      <c r="DX435" s="102"/>
      <c r="DY435" s="102"/>
      <c r="DZ435" s="102"/>
      <c r="EA435" s="102"/>
      <c r="EB435" s="102"/>
      <c r="EC435" s="102"/>
      <c r="ED435" s="102"/>
      <c r="EE435" s="102"/>
      <c r="EF435" s="102"/>
      <c r="EG435" s="102"/>
      <c r="EH435" s="102"/>
      <c r="EI435" s="102"/>
      <c r="EJ435" s="102"/>
      <c r="EK435" s="102"/>
      <c r="EL435" s="102"/>
      <c r="EM435" s="102"/>
      <c r="EN435" s="102"/>
      <c r="EO435" s="102"/>
      <c r="EP435" s="102"/>
      <c r="EQ435" s="102"/>
      <c r="ER435" s="102"/>
      <c r="ES435" s="102"/>
      <c r="ET435" s="102"/>
      <c r="EU435" s="102"/>
      <c r="EV435" s="102"/>
      <c r="EW435" s="102"/>
      <c r="EX435" s="102"/>
      <c r="EY435" s="102"/>
      <c r="EZ435" s="102"/>
      <c r="FA435" s="102"/>
      <c r="FB435" s="102"/>
      <c r="FC435" s="102"/>
      <c r="FD435" s="102"/>
      <c r="FE435" s="102"/>
      <c r="FF435" s="102"/>
      <c r="FG435" s="102"/>
      <c r="FH435" s="102"/>
      <c r="FI435" s="102"/>
      <c r="FJ435" s="102"/>
      <c r="FK435" s="102"/>
      <c r="FL435" s="102"/>
      <c r="FM435" s="102"/>
      <c r="FN435" s="102"/>
      <c r="FO435" s="102"/>
      <c r="FP435" s="102"/>
      <c r="FQ435" s="102"/>
      <c r="FR435" s="102"/>
      <c r="FS435" s="102"/>
      <c r="FT435" s="102"/>
      <c r="FU435" s="102"/>
      <c r="FV435" s="102"/>
      <c r="FW435" s="102"/>
      <c r="FX435" s="102"/>
      <c r="FY435" s="102"/>
      <c r="FZ435" s="102"/>
      <c r="GA435" s="102"/>
      <c r="GB435" s="102"/>
      <c r="GC435" s="102"/>
      <c r="GD435" s="102"/>
      <c r="GE435" s="102"/>
      <c r="GF435" s="102"/>
      <c r="GG435" s="102"/>
      <c r="GH435" s="102"/>
      <c r="GI435" s="102"/>
      <c r="GJ435" s="102"/>
      <c r="GK435" s="102"/>
      <c r="GL435" s="102"/>
      <c r="GM435" s="102"/>
      <c r="GN435" s="102"/>
      <c r="GO435" s="102"/>
      <c r="GP435" s="102"/>
      <c r="GQ435" s="102"/>
      <c r="GR435" s="102"/>
      <c r="GS435" s="102"/>
      <c r="GT435" s="102"/>
      <c r="GU435" s="102"/>
      <c r="GV435" s="102"/>
      <c r="GW435" s="102"/>
      <c r="GX435" s="102"/>
      <c r="GY435" s="102"/>
      <c r="GZ435" s="102"/>
      <c r="HA435" s="102"/>
      <c r="HB435" s="102"/>
      <c r="HC435" s="102"/>
      <c r="HD435" s="102"/>
      <c r="HE435" s="102"/>
      <c r="HF435" s="102"/>
      <c r="HG435" s="102"/>
      <c r="HH435" s="102"/>
      <c r="HI435" s="102"/>
      <c r="HJ435" s="102"/>
      <c r="HK435" s="102"/>
      <c r="HL435" s="102"/>
      <c r="HM435" s="102"/>
      <c r="HN435" s="102"/>
      <c r="HO435" s="102"/>
      <c r="HP435" s="102"/>
      <c r="HQ435" s="102"/>
      <c r="HR435" s="102"/>
      <c r="HS435" s="102"/>
      <c r="HT435" s="102"/>
      <c r="HU435" s="102"/>
      <c r="HV435" s="102"/>
      <c r="HW435" s="102"/>
      <c r="HX435" s="102"/>
      <c r="HY435" s="102"/>
      <c r="HZ435" s="102"/>
      <c r="IA435" s="102"/>
      <c r="IB435" s="102"/>
      <c r="IC435" s="102"/>
      <c r="ID435" s="102"/>
      <c r="IE435" s="102"/>
      <c r="IF435" s="102"/>
      <c r="IG435" s="102"/>
      <c r="IH435" s="102"/>
      <c r="II435" s="102"/>
      <c r="IJ435" s="102"/>
      <c r="IK435" s="102"/>
      <c r="IL435" s="102"/>
      <c r="IM435" s="102"/>
      <c r="IN435" s="102"/>
      <c r="IO435" s="102"/>
      <c r="IP435" s="102"/>
      <c r="IQ435" s="102"/>
      <c r="IR435" s="102"/>
      <c r="IS435" s="102"/>
      <c r="IT435" s="102"/>
      <c r="IU435" s="102"/>
      <c r="IV435" s="102"/>
      <c r="IW435" s="102"/>
      <c r="IX435" s="102"/>
      <c r="IY435" s="102"/>
      <c r="IZ435" s="102"/>
      <c r="JA435" s="102"/>
      <c r="JB435" s="102"/>
      <c r="JC435" s="102"/>
      <c r="JD435" s="102"/>
      <c r="JE435" s="102"/>
      <c r="JF435" s="102"/>
      <c r="JG435" s="102"/>
      <c r="JH435" s="102"/>
      <c r="JI435" s="102"/>
      <c r="JJ435" s="102"/>
      <c r="JK435" s="102"/>
      <c r="JL435" s="102"/>
      <c r="JM435" s="102"/>
      <c r="JN435" s="102"/>
      <c r="JO435" s="102"/>
      <c r="JP435" s="102"/>
      <c r="JQ435" s="102"/>
      <c r="JR435" s="102"/>
      <c r="JS435" s="102"/>
      <c r="JT435" s="102"/>
      <c r="JU435" s="102"/>
      <c r="JV435" s="102"/>
      <c r="JW435" s="102"/>
      <c r="JX435" s="102"/>
      <c r="JY435" s="102"/>
      <c r="JZ435" s="102"/>
      <c r="KA435" s="102"/>
      <c r="KB435" s="102"/>
      <c r="KC435" s="102"/>
      <c r="KD435" s="102"/>
      <c r="KE435" s="102"/>
      <c r="KF435" s="102"/>
      <c r="KG435" s="102"/>
      <c r="KH435" s="102"/>
      <c r="KI435" s="102"/>
      <c r="KJ435" s="102"/>
      <c r="KK435" s="102"/>
      <c r="KL435" s="102"/>
      <c r="KM435" s="102"/>
      <c r="KN435" s="102"/>
      <c r="KO435" s="102"/>
      <c r="KP435" s="102"/>
      <c r="KQ435" s="102"/>
      <c r="KR435" s="102"/>
      <c r="KS435" s="102"/>
      <c r="KT435" s="102"/>
      <c r="KU435" s="102"/>
      <c r="KV435" s="102"/>
      <c r="KW435" s="102"/>
      <c r="KX435" s="102"/>
      <c r="KY435" s="102"/>
      <c r="KZ435" s="102"/>
      <c r="LA435" s="102"/>
      <c r="LB435" s="102"/>
      <c r="LC435" s="102"/>
      <c r="LD435" s="102"/>
      <c r="LE435" s="102"/>
      <c r="LF435" s="102"/>
      <c r="LG435" s="102"/>
      <c r="LH435" s="102"/>
      <c r="LI435" s="102"/>
      <c r="LJ435" s="102"/>
      <c r="LK435" s="102"/>
      <c r="LL435" s="102"/>
      <c r="LM435" s="102"/>
      <c r="LN435" s="102"/>
      <c r="LO435" s="102"/>
      <c r="LP435" s="102"/>
      <c r="LQ435" s="102"/>
      <c r="LR435" s="102"/>
      <c r="LS435" s="102"/>
      <c r="LT435" s="102"/>
      <c r="LU435" s="102"/>
      <c r="LV435" s="102"/>
      <c r="LW435" s="102"/>
      <c r="LX435" s="102"/>
      <c r="LY435" s="102"/>
      <c r="LZ435" s="102"/>
      <c r="MA435" s="102"/>
      <c r="MB435" s="102"/>
      <c r="MC435" s="102"/>
      <c r="MD435" s="102"/>
      <c r="ME435" s="102"/>
      <c r="MF435" s="102"/>
      <c r="MG435" s="102"/>
      <c r="MH435" s="102"/>
      <c r="MI435" s="102"/>
      <c r="MJ435" s="102"/>
      <c r="MK435" s="102"/>
      <c r="ML435" s="102"/>
      <c r="MM435" s="102"/>
      <c r="MN435" s="102"/>
      <c r="MO435" s="102"/>
      <c r="MP435" s="102"/>
      <c r="MQ435" s="102"/>
      <c r="MR435" s="102"/>
      <c r="MS435" s="102"/>
      <c r="MT435" s="102"/>
      <c r="MU435" s="102"/>
      <c r="MV435" s="102"/>
      <c r="MW435" s="102"/>
      <c r="MX435" s="102"/>
      <c r="MY435" s="102"/>
      <c r="MZ435" s="102"/>
      <c r="NA435" s="102"/>
      <c r="NB435" s="102"/>
      <c r="NC435" s="102"/>
      <c r="ND435" s="102"/>
      <c r="NE435" s="102"/>
      <c r="NF435" s="102"/>
      <c r="NG435" s="102"/>
      <c r="NH435" s="102"/>
      <c r="NI435" s="102"/>
      <c r="NJ435" s="102"/>
      <c r="NK435" s="102"/>
      <c r="NL435" s="102"/>
      <c r="NM435" s="102"/>
      <c r="NN435" s="102"/>
      <c r="NO435" s="102"/>
      <c r="NP435" s="102"/>
      <c r="NQ435" s="102"/>
      <c r="NR435" s="102"/>
      <c r="NS435" s="102"/>
      <c r="NT435" s="102"/>
      <c r="NU435" s="102"/>
      <c r="NV435" s="102"/>
      <c r="NW435" s="102"/>
      <c r="NX435" s="102"/>
      <c r="NY435" s="102"/>
      <c r="NZ435" s="102"/>
      <c r="OA435" s="102"/>
      <c r="OB435" s="102"/>
      <c r="OC435" s="102"/>
      <c r="OD435" s="102"/>
      <c r="OE435" s="102"/>
      <c r="OF435" s="102"/>
      <c r="OG435" s="102"/>
      <c r="OH435" s="102"/>
      <c r="OI435" s="102"/>
      <c r="OJ435" s="102"/>
      <c r="OK435" s="102"/>
      <c r="OL435" s="102"/>
      <c r="OM435" s="102"/>
      <c r="ON435" s="102"/>
      <c r="OO435" s="102"/>
      <c r="OP435" s="102"/>
      <c r="OQ435" s="102"/>
      <c r="OR435" s="102"/>
      <c r="OS435" s="102"/>
      <c r="OT435" s="102"/>
      <c r="OU435" s="102"/>
      <c r="OV435" s="102"/>
      <c r="OW435" s="102"/>
      <c r="OX435" s="102"/>
      <c r="OY435" s="102"/>
      <c r="OZ435" s="102"/>
      <c r="PA435" s="102"/>
      <c r="PB435" s="102"/>
      <c r="PC435" s="102"/>
      <c r="PD435" s="102"/>
      <c r="PE435" s="102"/>
      <c r="PF435" s="102"/>
      <c r="PG435" s="102"/>
      <c r="PH435" s="102"/>
      <c r="PI435" s="102"/>
      <c r="PJ435" s="102"/>
      <c r="PK435" s="102"/>
      <c r="PL435" s="102"/>
      <c r="PM435" s="102"/>
      <c r="PN435" s="102"/>
      <c r="PO435" s="102"/>
      <c r="PP435" s="102"/>
      <c r="PQ435" s="102"/>
      <c r="PR435" s="102"/>
      <c r="PS435" s="102"/>
      <c r="PT435" s="102"/>
      <c r="PU435" s="102"/>
      <c r="PV435" s="102"/>
      <c r="PW435" s="102"/>
      <c r="PX435" s="102"/>
      <c r="PY435" s="102"/>
      <c r="PZ435" s="102"/>
      <c r="QA435" s="102"/>
      <c r="QB435" s="102"/>
      <c r="QC435" s="102"/>
      <c r="QD435" s="102"/>
      <c r="QE435" s="102"/>
      <c r="QF435" s="102"/>
      <c r="QG435" s="102"/>
      <c r="QH435" s="102"/>
      <c r="QI435" s="102"/>
      <c r="QJ435" s="102"/>
      <c r="QK435" s="102"/>
      <c r="QL435" s="102"/>
      <c r="QM435" s="102"/>
      <c r="QN435" s="102"/>
      <c r="QO435" s="102"/>
      <c r="QP435" s="102"/>
      <c r="QQ435" s="102"/>
      <c r="QR435" s="102"/>
      <c r="QS435" s="102"/>
      <c r="QT435" s="102"/>
      <c r="QU435" s="102"/>
      <c r="QV435" s="102"/>
      <c r="QW435" s="102"/>
      <c r="QX435" s="102"/>
      <c r="QY435" s="102"/>
      <c r="QZ435" s="102"/>
      <c r="RA435" s="102"/>
      <c r="RB435" s="102"/>
      <c r="RC435" s="102"/>
      <c r="RD435" s="102"/>
      <c r="RE435" s="102"/>
      <c r="RF435" s="102"/>
      <c r="RG435" s="102"/>
      <c r="RH435" s="102"/>
      <c r="RI435" s="102"/>
      <c r="RJ435" s="102"/>
      <c r="RK435" s="102"/>
      <c r="RL435" s="102"/>
      <c r="RM435" s="102"/>
      <c r="RN435" s="102"/>
      <c r="RO435" s="102"/>
      <c r="RP435" s="102"/>
      <c r="RQ435" s="102"/>
      <c r="RR435" s="102"/>
      <c r="RS435" s="102"/>
      <c r="RT435" s="102"/>
      <c r="RU435" s="102"/>
      <c r="RV435" s="102"/>
      <c r="RW435" s="102"/>
      <c r="RX435" s="102"/>
      <c r="RY435" s="102"/>
      <c r="RZ435" s="102"/>
      <c r="SA435" s="102"/>
      <c r="SB435" s="102"/>
      <c r="SC435" s="102"/>
      <c r="SD435" s="102"/>
      <c r="SE435" s="102"/>
      <c r="SF435" s="102"/>
      <c r="SG435" s="102"/>
      <c r="SH435" s="102"/>
      <c r="SI435" s="102"/>
      <c r="SJ435" s="102"/>
      <c r="SK435" s="102"/>
      <c r="SL435" s="102"/>
      <c r="SM435" s="102"/>
      <c r="SN435" s="102"/>
      <c r="SO435" s="102"/>
      <c r="SP435" s="102"/>
      <c r="SQ435" s="102"/>
      <c r="SR435" s="102"/>
      <c r="SS435" s="102"/>
      <c r="ST435" s="102"/>
      <c r="SU435" s="102"/>
      <c r="SV435" s="102"/>
      <c r="SW435" s="102"/>
      <c r="SX435" s="102"/>
      <c r="SY435" s="102"/>
      <c r="SZ435" s="102"/>
      <c r="TA435" s="102"/>
      <c r="TB435" s="102"/>
      <c r="TC435" s="102"/>
      <c r="TD435" s="102"/>
      <c r="TE435" s="102"/>
      <c r="TF435" s="102"/>
      <c r="TG435" s="102"/>
      <c r="TH435" s="102"/>
      <c r="TI435" s="102"/>
      <c r="TJ435" s="102"/>
      <c r="TK435" s="102"/>
      <c r="TL435" s="102"/>
      <c r="TM435" s="102"/>
      <c r="TN435" s="102"/>
      <c r="TO435" s="102"/>
      <c r="TP435" s="102"/>
      <c r="TQ435" s="102"/>
      <c r="TR435" s="102"/>
      <c r="TS435" s="102"/>
      <c r="TT435" s="102"/>
      <c r="TU435" s="102"/>
      <c r="TV435" s="102"/>
      <c r="TW435" s="102"/>
      <c r="TX435" s="102"/>
      <c r="TY435" s="102"/>
      <c r="TZ435" s="102"/>
      <c r="UA435" s="102"/>
      <c r="UB435" s="102"/>
      <c r="UC435" s="102"/>
      <c r="UD435" s="102"/>
      <c r="UE435" s="102"/>
      <c r="UF435" s="102"/>
      <c r="UG435" s="102"/>
      <c r="UH435" s="102"/>
      <c r="UI435" s="102"/>
      <c r="UJ435" s="102"/>
      <c r="UK435" s="102"/>
      <c r="UL435" s="102"/>
      <c r="UM435" s="102"/>
      <c r="UN435" s="102"/>
      <c r="UO435" s="102"/>
      <c r="UP435" s="102"/>
      <c r="UQ435" s="102"/>
      <c r="UR435" s="102"/>
      <c r="US435" s="102"/>
      <c r="UT435" s="102"/>
      <c r="UU435" s="102"/>
      <c r="UV435" s="102"/>
      <c r="UW435" s="102"/>
      <c r="UX435" s="102"/>
      <c r="UY435" s="102"/>
      <c r="UZ435" s="102"/>
      <c r="VA435" s="102"/>
      <c r="VB435" s="102"/>
      <c r="VC435" s="102"/>
      <c r="VD435" s="102"/>
      <c r="VE435" s="102"/>
      <c r="VF435" s="102"/>
      <c r="VG435" s="102"/>
      <c r="VH435" s="102"/>
      <c r="VI435" s="102"/>
      <c r="VJ435" s="102"/>
      <c r="VK435" s="102"/>
      <c r="VL435" s="102"/>
      <c r="VM435" s="102"/>
      <c r="VN435" s="102"/>
      <c r="VO435" s="102"/>
      <c r="VP435" s="102"/>
      <c r="VQ435" s="102"/>
      <c r="VR435" s="102"/>
      <c r="VS435" s="102"/>
      <c r="VT435" s="102"/>
      <c r="VU435" s="102"/>
      <c r="VV435" s="102"/>
      <c r="VW435" s="102"/>
      <c r="VX435" s="102"/>
      <c r="VY435" s="102"/>
      <c r="VZ435" s="102"/>
      <c r="WA435" s="102"/>
      <c r="WB435" s="102"/>
      <c r="WC435" s="102"/>
      <c r="WD435" s="102"/>
      <c r="WE435" s="102"/>
      <c r="WF435" s="102"/>
      <c r="WG435" s="102"/>
      <c r="WH435" s="102"/>
      <c r="WI435" s="102"/>
      <c r="WJ435" s="102"/>
      <c r="WK435" s="102"/>
      <c r="WL435" s="102"/>
      <c r="WM435" s="102"/>
      <c r="WN435" s="102"/>
      <c r="WO435" s="102"/>
      <c r="WP435" s="102"/>
      <c r="WQ435" s="102"/>
      <c r="WR435" s="102"/>
      <c r="WS435" s="102"/>
      <c r="WT435" s="102"/>
      <c r="WU435" s="102"/>
      <c r="WV435" s="102"/>
      <c r="WW435" s="102"/>
      <c r="WX435" s="102"/>
      <c r="WY435" s="102"/>
      <c r="WZ435" s="102"/>
      <c r="XA435" s="102"/>
      <c r="XB435" s="102"/>
      <c r="XC435" s="102"/>
      <c r="XD435" s="102"/>
      <c r="XE435" s="102"/>
      <c r="XF435" s="102"/>
      <c r="XG435" s="102"/>
      <c r="XH435" s="102"/>
      <c r="XI435" s="102"/>
      <c r="XJ435" s="102"/>
      <c r="XK435" s="102"/>
      <c r="XL435" s="102"/>
      <c r="XM435" s="102"/>
      <c r="XN435" s="102"/>
      <c r="XO435" s="102"/>
      <c r="XP435" s="102"/>
      <c r="XQ435" s="102"/>
      <c r="XR435" s="102"/>
      <c r="XS435" s="102"/>
      <c r="XT435" s="102"/>
      <c r="XU435" s="102"/>
      <c r="XV435" s="102"/>
      <c r="XW435" s="102"/>
      <c r="XX435" s="102"/>
      <c r="XY435" s="102"/>
      <c r="XZ435" s="102"/>
      <c r="YA435" s="102"/>
      <c r="YB435" s="102"/>
      <c r="YC435" s="102"/>
      <c r="YD435" s="102"/>
      <c r="YE435" s="102"/>
      <c r="YF435" s="102"/>
      <c r="YG435" s="102"/>
      <c r="YH435" s="102"/>
      <c r="YI435" s="102"/>
      <c r="YJ435" s="102"/>
      <c r="YK435" s="102"/>
      <c r="YL435" s="102"/>
      <c r="YM435" s="102"/>
      <c r="YN435" s="102"/>
      <c r="YO435" s="102"/>
      <c r="YP435" s="102"/>
      <c r="YQ435" s="102"/>
      <c r="YR435" s="102"/>
      <c r="YS435" s="102"/>
      <c r="YT435" s="102"/>
      <c r="YU435" s="102"/>
      <c r="YV435" s="102"/>
      <c r="YW435" s="102"/>
      <c r="YX435" s="102"/>
      <c r="YY435" s="102"/>
      <c r="YZ435" s="102"/>
      <c r="ZA435" s="102"/>
      <c r="ZB435" s="102"/>
      <c r="ZC435" s="102"/>
      <c r="ZD435" s="102"/>
      <c r="ZE435" s="102"/>
      <c r="ZF435" s="102"/>
      <c r="ZG435" s="102"/>
      <c r="ZH435" s="102"/>
      <c r="ZI435" s="102"/>
      <c r="ZJ435" s="102"/>
      <c r="ZK435" s="102"/>
      <c r="ZL435" s="102"/>
      <c r="ZM435" s="102"/>
      <c r="ZN435" s="102"/>
      <c r="ZO435" s="102"/>
      <c r="ZP435" s="102"/>
      <c r="ZQ435" s="102"/>
      <c r="ZR435" s="102"/>
      <c r="ZS435" s="102"/>
      <c r="ZT435" s="102"/>
      <c r="ZU435" s="102"/>
      <c r="ZV435" s="102"/>
      <c r="ZW435" s="102"/>
      <c r="ZX435" s="102"/>
      <c r="ZY435" s="102"/>
      <c r="ZZ435" s="102"/>
      <c r="AAA435" s="102"/>
      <c r="AAB435" s="102"/>
      <c r="AAC435" s="102"/>
      <c r="AAD435" s="102"/>
      <c r="AAE435" s="102"/>
      <c r="AAF435" s="102"/>
      <c r="AAG435" s="102"/>
      <c r="AAH435" s="102"/>
      <c r="AAI435" s="102"/>
      <c r="AAJ435" s="102"/>
      <c r="AAK435" s="102"/>
      <c r="AAL435" s="102"/>
      <c r="AAM435" s="102"/>
      <c r="AAN435" s="102"/>
      <c r="AAO435" s="102"/>
      <c r="AAP435" s="102"/>
      <c r="AAQ435" s="102"/>
      <c r="AAR435" s="102"/>
      <c r="AAS435" s="102"/>
      <c r="AAT435" s="102"/>
      <c r="AAU435" s="102"/>
      <c r="AAV435" s="102"/>
      <c r="AAW435" s="102"/>
      <c r="AAX435" s="102"/>
      <c r="AAY435" s="102"/>
      <c r="AAZ435" s="102"/>
      <c r="ABA435" s="102"/>
      <c r="ABB435" s="102"/>
      <c r="ABC435" s="102"/>
      <c r="ABD435" s="102"/>
      <c r="ABE435" s="102"/>
      <c r="ABF435" s="102"/>
      <c r="ABG435" s="102"/>
      <c r="ABH435" s="102"/>
      <c r="ABI435" s="102"/>
      <c r="ABJ435" s="102"/>
      <c r="ABK435" s="102"/>
      <c r="ABL435" s="102"/>
      <c r="ABM435" s="102"/>
      <c r="ABN435" s="102"/>
      <c r="ABO435" s="102"/>
      <c r="ABP435" s="102"/>
      <c r="ABQ435" s="102"/>
      <c r="ABR435" s="102"/>
      <c r="ABS435" s="102"/>
      <c r="ABT435" s="102"/>
      <c r="ABU435" s="102"/>
      <c r="ABV435" s="102"/>
      <c r="ABW435" s="102"/>
      <c r="ABX435" s="102"/>
      <c r="ABY435" s="102"/>
      <c r="ABZ435" s="102"/>
      <c r="ACA435" s="102"/>
      <c r="ACB435" s="102"/>
      <c r="ACC435" s="102"/>
      <c r="ACD435" s="102"/>
      <c r="ACE435" s="102"/>
      <c r="ACF435" s="102"/>
      <c r="ACG435" s="102"/>
      <c r="ACH435" s="102"/>
      <c r="ACI435" s="102"/>
      <c r="ACJ435" s="102"/>
      <c r="ACK435" s="102"/>
      <c r="ACL435" s="102"/>
      <c r="ACM435" s="102"/>
      <c r="ACN435" s="102"/>
      <c r="ACO435" s="102"/>
      <c r="ACP435" s="102"/>
      <c r="ACQ435" s="102"/>
      <c r="ACR435" s="102"/>
      <c r="ACS435" s="102"/>
      <c r="ACT435" s="102"/>
      <c r="ACU435" s="102"/>
      <c r="ACV435" s="102"/>
      <c r="ACW435" s="102"/>
      <c r="ACX435" s="102"/>
      <c r="ACY435" s="102"/>
      <c r="ACZ435" s="102"/>
      <c r="ADA435" s="102"/>
      <c r="ADB435" s="102"/>
      <c r="ADC435" s="102"/>
      <c r="ADD435" s="102"/>
      <c r="ADE435" s="102"/>
      <c r="ADF435" s="102"/>
      <c r="ADG435" s="102"/>
      <c r="ADH435" s="102"/>
      <c r="ADI435" s="102"/>
      <c r="ADJ435" s="102"/>
      <c r="ADK435" s="102"/>
      <c r="ADL435" s="102"/>
      <c r="ADM435" s="102"/>
      <c r="ADN435" s="102"/>
      <c r="ADO435" s="102"/>
      <c r="ADP435" s="102"/>
      <c r="ADQ435" s="102"/>
      <c r="ADR435" s="102"/>
      <c r="ADS435" s="102"/>
      <c r="ADT435" s="102"/>
      <c r="ADU435" s="102"/>
      <c r="ADV435" s="102"/>
      <c r="ADW435" s="102"/>
      <c r="ADX435" s="102"/>
      <c r="ADY435" s="102"/>
      <c r="ADZ435" s="102"/>
      <c r="AEA435" s="102"/>
      <c r="AEB435" s="102"/>
      <c r="AEC435" s="102"/>
      <c r="AED435" s="102"/>
      <c r="AEE435" s="102"/>
      <c r="AEF435" s="102"/>
      <c r="AEG435" s="102"/>
      <c r="AEH435" s="102"/>
      <c r="AEI435" s="102"/>
      <c r="AEJ435" s="102"/>
      <c r="AEK435" s="102"/>
      <c r="AEL435" s="102"/>
      <c r="AEM435" s="102"/>
      <c r="AEN435" s="102"/>
      <c r="AEO435" s="102"/>
      <c r="AEP435" s="102"/>
      <c r="AEQ435" s="102"/>
      <c r="AER435" s="102"/>
      <c r="AES435" s="102"/>
      <c r="AET435" s="102"/>
      <c r="AEU435" s="102"/>
      <c r="AEV435" s="102"/>
      <c r="AEW435" s="102"/>
      <c r="AEX435" s="102"/>
      <c r="AEY435" s="102"/>
      <c r="AEZ435" s="102"/>
      <c r="AFA435" s="102"/>
      <c r="AFB435" s="102"/>
      <c r="AFC435" s="102"/>
      <c r="AFD435" s="102"/>
      <c r="AFE435" s="102"/>
      <c r="AFF435" s="102"/>
      <c r="AFG435" s="102"/>
      <c r="AFH435" s="102"/>
      <c r="AFI435" s="102"/>
      <c r="AFJ435" s="102"/>
      <c r="AFK435" s="102"/>
      <c r="AFL435" s="102"/>
      <c r="AFM435" s="102"/>
      <c r="AFN435" s="102"/>
      <c r="AFO435" s="102"/>
      <c r="AFP435" s="102"/>
      <c r="AFQ435" s="102"/>
      <c r="AFR435" s="102"/>
      <c r="AFS435" s="102"/>
      <c r="AFT435" s="102"/>
      <c r="AFU435" s="102"/>
      <c r="AFV435" s="102"/>
      <c r="AFW435" s="102"/>
      <c r="AFX435" s="102"/>
      <c r="AFY435" s="102"/>
      <c r="AFZ435" s="102"/>
      <c r="AGA435" s="102"/>
      <c r="AGB435" s="102"/>
      <c r="AGC435" s="102"/>
      <c r="AGD435" s="102"/>
      <c r="AGE435" s="102"/>
      <c r="AGF435" s="102"/>
      <c r="AGG435" s="102"/>
      <c r="AGH435" s="102"/>
      <c r="AGI435" s="102"/>
      <c r="AGJ435" s="102"/>
      <c r="AGK435" s="102"/>
      <c r="AGL435" s="102"/>
      <c r="AGM435" s="102"/>
      <c r="AGN435" s="102"/>
      <c r="AGO435" s="102"/>
      <c r="AGP435" s="102"/>
      <c r="AGQ435" s="102"/>
      <c r="AGR435" s="102"/>
      <c r="AGS435" s="102"/>
      <c r="AGT435" s="102"/>
      <c r="AGU435" s="102"/>
      <c r="AGV435" s="102"/>
      <c r="AGW435" s="102"/>
      <c r="AGX435" s="102"/>
      <c r="AGY435" s="102"/>
      <c r="AGZ435" s="102"/>
      <c r="AHA435" s="102"/>
      <c r="AHB435" s="102"/>
      <c r="AHC435" s="102"/>
      <c r="AHD435" s="102"/>
      <c r="AHE435" s="102"/>
      <c r="AHF435" s="102"/>
      <c r="AHG435" s="102"/>
      <c r="AHH435" s="102"/>
      <c r="AHI435" s="102"/>
      <c r="AHJ435" s="102"/>
      <c r="AHK435" s="102"/>
      <c r="AHL435" s="102"/>
      <c r="AHM435" s="102"/>
      <c r="AHN435" s="102"/>
      <c r="AHO435" s="102"/>
      <c r="AHP435" s="102"/>
      <c r="AHQ435" s="102"/>
      <c r="AHR435" s="102"/>
      <c r="AHS435" s="102"/>
      <c r="AHT435" s="102"/>
      <c r="AHU435" s="102"/>
      <c r="AHV435" s="102"/>
      <c r="AHW435" s="102"/>
      <c r="AHX435" s="102"/>
      <c r="AHY435" s="102"/>
      <c r="AHZ435" s="102"/>
      <c r="AIA435" s="102"/>
      <c r="AIB435" s="102"/>
      <c r="AIC435" s="102"/>
      <c r="AID435" s="102"/>
      <c r="AIE435" s="102"/>
      <c r="AIF435" s="102"/>
      <c r="AIG435" s="102"/>
      <c r="AIH435" s="102"/>
      <c r="AII435" s="102"/>
      <c r="AIJ435" s="102"/>
      <c r="AIK435" s="102"/>
      <c r="AIL435" s="102"/>
      <c r="AIM435" s="102"/>
      <c r="AIN435" s="102"/>
      <c r="AIO435" s="102"/>
      <c r="AIP435" s="102"/>
      <c r="AIQ435" s="102"/>
      <c r="AIR435" s="102"/>
      <c r="AIS435" s="102"/>
      <c r="AIT435" s="102"/>
      <c r="AIU435" s="102"/>
      <c r="AIV435" s="102"/>
      <c r="AIW435" s="102"/>
      <c r="AIX435" s="102"/>
      <c r="AIY435" s="102"/>
      <c r="AIZ435" s="102"/>
      <c r="AJA435" s="102"/>
      <c r="AJB435" s="102"/>
      <c r="AJC435" s="102"/>
      <c r="AJD435" s="102"/>
      <c r="AJE435" s="102"/>
      <c r="AJF435" s="102"/>
      <c r="AJG435" s="102"/>
      <c r="AJH435" s="102"/>
      <c r="AJI435" s="102"/>
      <c r="AJJ435" s="102"/>
      <c r="AJK435" s="102"/>
      <c r="AJL435" s="102"/>
      <c r="AJM435" s="102"/>
      <c r="AJN435" s="102"/>
      <c r="AJO435" s="102"/>
      <c r="AJP435" s="102"/>
      <c r="AJQ435" s="102"/>
      <c r="AJR435" s="102"/>
      <c r="AJS435" s="102"/>
      <c r="AJT435" s="102"/>
      <c r="AJU435" s="102"/>
      <c r="AJV435" s="102"/>
      <c r="AJW435" s="102"/>
      <c r="AJX435" s="102"/>
      <c r="AJY435" s="102"/>
      <c r="AJZ435" s="102"/>
      <c r="AKA435" s="102"/>
      <c r="AKB435" s="102"/>
      <c r="AKC435" s="102"/>
      <c r="AKD435" s="102"/>
      <c r="AKE435" s="102"/>
      <c r="AKF435" s="102"/>
      <c r="AKG435" s="102"/>
      <c r="AKH435" s="102"/>
      <c r="AKI435" s="102"/>
      <c r="AKJ435" s="102"/>
      <c r="AKK435" s="102"/>
      <c r="AKL435" s="102"/>
      <c r="AKM435" s="102"/>
      <c r="AKN435" s="102"/>
      <c r="AKO435" s="102"/>
      <c r="AKP435" s="102"/>
      <c r="AKQ435" s="102"/>
      <c r="AKR435" s="102"/>
      <c r="AKS435" s="102"/>
      <c r="AKT435" s="102"/>
      <c r="AKU435" s="102"/>
      <c r="AKV435" s="102"/>
      <c r="AKW435" s="102"/>
      <c r="AKX435" s="102"/>
      <c r="AKY435" s="102"/>
      <c r="AKZ435" s="102"/>
      <c r="ALA435" s="102"/>
      <c r="ALB435" s="102"/>
      <c r="ALC435" s="102"/>
      <c r="ALD435" s="102"/>
      <c r="ALE435" s="102"/>
      <c r="ALF435" s="102"/>
      <c r="ALG435" s="102"/>
      <c r="ALH435" s="102"/>
      <c r="ALI435" s="102"/>
      <c r="ALJ435" s="102"/>
      <c r="ALK435" s="102"/>
      <c r="ALL435" s="102"/>
      <c r="ALM435" s="102"/>
      <c r="ALN435" s="102"/>
      <c r="ALO435" s="102"/>
      <c r="ALP435" s="102"/>
      <c r="ALQ435" s="102"/>
      <c r="ALR435" s="102"/>
      <c r="ALS435" s="102"/>
      <c r="ALT435" s="102"/>
      <c r="ALU435" s="102"/>
      <c r="ALV435" s="102"/>
      <c r="ALW435" s="102"/>
      <c r="ALX435" s="102"/>
      <c r="ALY435" s="102"/>
      <c r="ALZ435" s="102"/>
      <c r="AMA435" s="102"/>
      <c r="AMB435" s="102"/>
      <c r="AMC435" s="102"/>
      <c r="AMD435" s="102"/>
      <c r="AME435" s="102"/>
      <c r="AMF435" s="102"/>
      <c r="AMG435" s="102"/>
      <c r="AMH435" s="102"/>
      <c r="AMI435" s="102"/>
      <c r="AMJ435" s="102"/>
      <c r="AMK435" s="102"/>
      <c r="AML435" s="102"/>
      <c r="AMM435" s="102"/>
      <c r="AMN435" s="102"/>
      <c r="AMO435" s="102"/>
      <c r="AMP435" s="102"/>
      <c r="AMQ435" s="102"/>
      <c r="AMR435" s="102"/>
      <c r="AMS435" s="102"/>
      <c r="AMT435" s="102"/>
      <c r="AMU435" s="102"/>
      <c r="AMV435" s="102"/>
      <c r="AMW435" s="102"/>
      <c r="AMX435" s="102"/>
      <c r="AMY435" s="102"/>
      <c r="AMZ435" s="102"/>
      <c r="ANA435" s="102"/>
      <c r="ANB435" s="102"/>
      <c r="ANC435" s="102"/>
      <c r="AND435" s="102"/>
      <c r="ANE435" s="102"/>
      <c r="ANF435" s="102"/>
      <c r="ANG435" s="102"/>
      <c r="ANH435" s="102"/>
      <c r="ANI435" s="102"/>
      <c r="ANJ435" s="102"/>
      <c r="ANK435" s="102"/>
      <c r="ANL435" s="102"/>
      <c r="ANM435" s="102"/>
      <c r="ANN435" s="102"/>
      <c r="ANO435" s="102"/>
      <c r="ANP435" s="102"/>
      <c r="ANQ435" s="102"/>
      <c r="ANR435" s="102"/>
      <c r="ANS435" s="102"/>
      <c r="ANT435" s="102"/>
      <c r="ANU435" s="102"/>
      <c r="ANV435" s="102"/>
      <c r="ANW435" s="102"/>
      <c r="ANX435" s="102"/>
      <c r="ANY435" s="102"/>
      <c r="ANZ435" s="102"/>
      <c r="AOA435" s="102"/>
      <c r="AOB435" s="102"/>
      <c r="AOC435" s="102"/>
      <c r="AOD435" s="102"/>
      <c r="AOE435" s="102"/>
      <c r="AOF435" s="102"/>
      <c r="AOG435" s="102"/>
      <c r="AOH435" s="102"/>
      <c r="AOI435" s="102"/>
      <c r="AOJ435" s="102"/>
      <c r="AOK435" s="102"/>
      <c r="AOL435" s="102"/>
      <c r="AOM435" s="102"/>
      <c r="AON435" s="102"/>
      <c r="AOO435" s="102"/>
      <c r="AOP435" s="102"/>
      <c r="AOQ435" s="102"/>
      <c r="AOR435" s="102"/>
      <c r="AOS435" s="102"/>
      <c r="AOT435" s="102"/>
      <c r="AOU435" s="102"/>
      <c r="AOV435" s="102"/>
      <c r="AOW435" s="102"/>
      <c r="AOX435" s="102"/>
      <c r="AOY435" s="102"/>
      <c r="AOZ435" s="102"/>
      <c r="APA435" s="102"/>
      <c r="APB435" s="102"/>
      <c r="APC435" s="102"/>
      <c r="APD435" s="102"/>
      <c r="APE435" s="102"/>
      <c r="APF435" s="102"/>
      <c r="APG435" s="102"/>
      <c r="APH435" s="102"/>
      <c r="API435" s="102"/>
      <c r="APJ435" s="102"/>
      <c r="APK435" s="102"/>
      <c r="APL435" s="102"/>
      <c r="APM435" s="102"/>
      <c r="APN435" s="102"/>
      <c r="APO435" s="102"/>
      <c r="APP435" s="102"/>
      <c r="APQ435" s="102"/>
      <c r="APR435" s="102"/>
      <c r="APS435" s="102"/>
      <c r="APT435" s="102"/>
      <c r="APU435" s="102"/>
      <c r="APV435" s="102"/>
      <c r="APW435" s="102"/>
      <c r="APX435" s="102"/>
      <c r="APY435" s="102"/>
      <c r="APZ435" s="102"/>
      <c r="AQA435" s="102"/>
      <c r="AQB435" s="102"/>
      <c r="AQC435" s="102"/>
      <c r="AQD435" s="102"/>
      <c r="AQE435" s="102"/>
      <c r="AQF435" s="102"/>
      <c r="AQG435" s="102"/>
      <c r="AQH435" s="102"/>
      <c r="AQI435" s="102"/>
      <c r="AQJ435" s="102"/>
      <c r="AQK435" s="102"/>
      <c r="AQL435" s="102"/>
      <c r="AQM435" s="102"/>
      <c r="AQN435" s="102"/>
      <c r="AQO435" s="102"/>
      <c r="AQP435" s="102"/>
      <c r="AQQ435" s="102"/>
      <c r="AQR435" s="102"/>
      <c r="AQS435" s="102"/>
      <c r="AQT435" s="102"/>
      <c r="AQU435" s="102"/>
      <c r="AQV435" s="102"/>
      <c r="AQW435" s="102"/>
      <c r="AQX435" s="102"/>
      <c r="AQY435" s="102"/>
      <c r="AQZ435" s="102"/>
      <c r="ARA435" s="102"/>
      <c r="ARB435" s="102"/>
      <c r="ARC435" s="102"/>
      <c r="ARD435" s="102"/>
      <c r="ARE435" s="102"/>
      <c r="ARF435" s="102"/>
      <c r="ARG435" s="102"/>
      <c r="ARH435" s="102"/>
      <c r="ARI435" s="102"/>
      <c r="ARJ435" s="102"/>
      <c r="ARK435" s="102"/>
      <c r="ARL435" s="102"/>
      <c r="ARM435" s="102"/>
      <c r="ARN435" s="102"/>
      <c r="ARO435" s="102"/>
      <c r="ARP435" s="102"/>
      <c r="ARQ435" s="102"/>
      <c r="ARR435" s="102"/>
      <c r="ARS435" s="102"/>
      <c r="ART435" s="102"/>
      <c r="ARU435" s="102"/>
      <c r="ARV435" s="102"/>
      <c r="ARW435" s="102"/>
      <c r="ARX435" s="102"/>
      <c r="ARY435" s="102"/>
      <c r="ARZ435" s="102"/>
      <c r="ASA435" s="102"/>
      <c r="ASB435" s="102"/>
      <c r="ASC435" s="102"/>
      <c r="ASD435" s="102"/>
      <c r="ASE435" s="102"/>
      <c r="ASF435" s="102"/>
      <c r="ASG435" s="102"/>
      <c r="ASH435" s="102"/>
      <c r="ASI435" s="102"/>
      <c r="ASJ435" s="102"/>
      <c r="ASK435" s="102"/>
      <c r="ASL435" s="102"/>
      <c r="ASM435" s="102"/>
      <c r="ASN435" s="102"/>
      <c r="ASO435" s="102"/>
      <c r="ASP435" s="102"/>
      <c r="ASQ435" s="102"/>
      <c r="ASR435" s="102"/>
      <c r="ASS435" s="102"/>
      <c r="AST435" s="102"/>
      <c r="ASU435" s="102"/>
      <c r="ASV435" s="102"/>
      <c r="ASW435" s="102"/>
      <c r="ASX435" s="102"/>
      <c r="ASY435" s="102"/>
      <c r="ASZ435" s="102"/>
      <c r="ATA435" s="102"/>
      <c r="ATB435" s="102"/>
      <c r="ATC435" s="102"/>
      <c r="ATD435" s="102"/>
      <c r="ATE435" s="102"/>
      <c r="ATF435" s="102"/>
      <c r="ATG435" s="102"/>
      <c r="ATH435" s="102"/>
      <c r="ATI435" s="102"/>
      <c r="ATJ435" s="102"/>
      <c r="ATK435" s="102"/>
      <c r="ATL435" s="102"/>
      <c r="ATM435" s="102"/>
      <c r="ATN435" s="102"/>
      <c r="ATO435" s="102"/>
      <c r="ATP435" s="102"/>
      <c r="ATQ435" s="102"/>
      <c r="ATR435" s="102"/>
      <c r="ATS435" s="102"/>
      <c r="ATT435" s="102"/>
      <c r="ATU435" s="102"/>
      <c r="ATV435" s="102"/>
      <c r="ATW435" s="102"/>
      <c r="ATX435" s="102"/>
      <c r="ATY435" s="102"/>
      <c r="ATZ435" s="102"/>
      <c r="AUA435" s="102"/>
      <c r="AUB435" s="102"/>
      <c r="AUC435" s="102"/>
      <c r="AUD435" s="102"/>
      <c r="AUE435" s="102"/>
      <c r="AUF435" s="102"/>
      <c r="AUG435" s="102"/>
      <c r="AUH435" s="102"/>
      <c r="AUI435" s="102"/>
      <c r="AUJ435" s="102"/>
      <c r="AUK435" s="102"/>
      <c r="AUL435" s="102"/>
      <c r="AUM435" s="102"/>
      <c r="AUN435" s="102"/>
      <c r="AUO435" s="102"/>
      <c r="AUP435" s="102"/>
      <c r="AUQ435" s="102"/>
      <c r="AUR435" s="102"/>
      <c r="AUS435" s="102"/>
      <c r="AUT435" s="102"/>
      <c r="AUU435" s="102"/>
      <c r="AUV435" s="102"/>
      <c r="AUW435" s="102"/>
      <c r="AUX435" s="102"/>
      <c r="AUY435" s="102"/>
      <c r="AUZ435" s="102"/>
      <c r="AVA435" s="102"/>
      <c r="AVB435" s="102"/>
      <c r="AVC435" s="102"/>
      <c r="AVD435" s="102"/>
      <c r="AVE435" s="102"/>
      <c r="AVF435" s="102"/>
      <c r="AVG435" s="102"/>
      <c r="AVH435" s="102"/>
      <c r="AVI435" s="102"/>
      <c r="AVJ435" s="102"/>
      <c r="AVK435" s="102"/>
      <c r="AVL435" s="102"/>
      <c r="AVM435" s="102"/>
      <c r="AVN435" s="102"/>
      <c r="AVO435" s="102"/>
      <c r="AVP435" s="102"/>
      <c r="AVQ435" s="102"/>
      <c r="AVR435" s="102"/>
      <c r="AVS435" s="102"/>
      <c r="AVT435" s="102"/>
      <c r="AVU435" s="102"/>
      <c r="AVV435" s="102"/>
      <c r="AVW435" s="102"/>
      <c r="AVX435" s="102"/>
      <c r="AVY435" s="102"/>
      <c r="AVZ435" s="102"/>
      <c r="AWA435" s="102"/>
      <c r="AWB435" s="102"/>
      <c r="AWC435" s="102"/>
      <c r="AWD435" s="102"/>
      <c r="AWE435" s="102"/>
      <c r="AWF435" s="102"/>
      <c r="AWG435" s="102"/>
      <c r="AWH435" s="102"/>
      <c r="AWI435" s="102"/>
      <c r="AWJ435" s="102"/>
      <c r="AWK435" s="102"/>
      <c r="AWL435" s="102"/>
      <c r="AWM435" s="102"/>
      <c r="AWN435" s="102"/>
      <c r="AWO435" s="102"/>
      <c r="AWP435" s="102"/>
      <c r="AWQ435" s="102"/>
      <c r="AWR435" s="102"/>
      <c r="AWS435" s="102"/>
      <c r="AWT435" s="102"/>
      <c r="AWU435" s="102"/>
      <c r="AWV435" s="102"/>
      <c r="AWW435" s="102"/>
      <c r="AWX435" s="102"/>
      <c r="AWY435" s="102"/>
      <c r="AWZ435" s="102"/>
      <c r="AXA435" s="102"/>
      <c r="AXB435" s="102"/>
      <c r="AXC435" s="102"/>
      <c r="AXD435" s="102"/>
      <c r="AXE435" s="102"/>
      <c r="AXF435" s="102"/>
      <c r="AXG435" s="102"/>
      <c r="AXH435" s="102"/>
      <c r="AXI435" s="102"/>
      <c r="AXJ435" s="102"/>
      <c r="AXK435" s="102"/>
      <c r="AXL435" s="102"/>
      <c r="AXM435" s="102"/>
      <c r="AXN435" s="102"/>
      <c r="AXO435" s="102"/>
      <c r="AXP435" s="102"/>
      <c r="AXQ435" s="102"/>
      <c r="AXR435" s="102"/>
      <c r="AXS435" s="102"/>
      <c r="AXT435" s="102"/>
      <c r="AXU435" s="102"/>
      <c r="AXV435" s="102"/>
      <c r="AXW435" s="102"/>
      <c r="AXX435" s="102"/>
      <c r="AXY435" s="102"/>
      <c r="AXZ435" s="102"/>
      <c r="AYA435" s="102"/>
      <c r="AYB435" s="102"/>
      <c r="AYC435" s="102"/>
      <c r="AYD435" s="102"/>
      <c r="AYE435" s="102"/>
      <c r="AYF435" s="102"/>
      <c r="AYG435" s="102"/>
      <c r="AYH435" s="102"/>
      <c r="AYI435" s="102"/>
      <c r="AYJ435" s="102"/>
      <c r="AYK435" s="102"/>
      <c r="AYL435" s="102"/>
      <c r="AYM435" s="102"/>
      <c r="AYN435" s="102"/>
      <c r="AYO435" s="102"/>
      <c r="AYP435" s="102"/>
      <c r="AYQ435" s="102"/>
      <c r="AYR435" s="102"/>
      <c r="AYS435" s="102"/>
      <c r="AYT435" s="102"/>
      <c r="AYU435" s="102"/>
      <c r="AYV435" s="102"/>
      <c r="AYW435" s="102"/>
      <c r="AYX435" s="102"/>
      <c r="AYY435" s="102"/>
      <c r="AYZ435" s="102"/>
      <c r="AZA435" s="102"/>
      <c r="AZB435" s="102"/>
      <c r="AZC435" s="102"/>
      <c r="AZD435" s="102"/>
      <c r="AZE435" s="102"/>
      <c r="AZF435" s="102"/>
      <c r="AZG435" s="102"/>
      <c r="AZH435" s="102"/>
      <c r="AZI435" s="102"/>
      <c r="AZJ435" s="102"/>
      <c r="AZK435" s="102"/>
      <c r="AZL435" s="102"/>
      <c r="AZM435" s="102"/>
      <c r="AZN435" s="102"/>
      <c r="AZO435" s="102"/>
      <c r="AZP435" s="102"/>
      <c r="AZQ435" s="102"/>
      <c r="AZR435" s="102"/>
      <c r="AZS435" s="102"/>
      <c r="AZT435" s="102"/>
      <c r="AZU435" s="102"/>
      <c r="AZV435" s="102"/>
      <c r="AZW435" s="102"/>
      <c r="AZX435" s="102"/>
      <c r="AZY435" s="102"/>
      <c r="AZZ435" s="102"/>
      <c r="BAA435" s="102"/>
      <c r="BAB435" s="102"/>
      <c r="BAC435" s="102"/>
      <c r="BAD435" s="102"/>
      <c r="BAE435" s="102"/>
      <c r="BAF435" s="102"/>
      <c r="BAG435" s="102"/>
      <c r="BAH435" s="102"/>
      <c r="BAI435" s="102"/>
      <c r="BAJ435" s="102"/>
      <c r="BAK435" s="102"/>
      <c r="BAL435" s="102"/>
      <c r="BAM435" s="102"/>
      <c r="BAN435" s="102"/>
      <c r="BAO435" s="102"/>
      <c r="BAP435" s="102"/>
      <c r="BAQ435" s="102"/>
      <c r="BAR435" s="102"/>
      <c r="BAS435" s="102"/>
      <c r="BAT435" s="102"/>
      <c r="BAU435" s="102"/>
      <c r="BAV435" s="102"/>
      <c r="BAW435" s="102"/>
      <c r="BAX435" s="102"/>
      <c r="BAY435" s="102"/>
      <c r="BAZ435" s="102"/>
      <c r="BBA435" s="102"/>
      <c r="BBB435" s="102"/>
      <c r="BBC435" s="102"/>
      <c r="BBD435" s="102"/>
      <c r="BBE435" s="102"/>
      <c r="BBF435" s="102"/>
      <c r="BBG435" s="102"/>
      <c r="BBH435" s="102"/>
      <c r="BBI435" s="102"/>
      <c r="BBJ435" s="102"/>
      <c r="BBK435" s="102"/>
      <c r="BBL435" s="102"/>
      <c r="BBM435" s="102"/>
      <c r="BBN435" s="102"/>
      <c r="BBO435" s="102"/>
      <c r="BBP435" s="102"/>
      <c r="BBQ435" s="102"/>
      <c r="BBR435" s="102"/>
      <c r="BBS435" s="102"/>
      <c r="BBT435" s="102"/>
      <c r="BBU435" s="102"/>
      <c r="BBV435" s="102"/>
      <c r="BBW435" s="102"/>
      <c r="BBX435" s="102"/>
      <c r="BBY435" s="102"/>
      <c r="BBZ435" s="102"/>
      <c r="BCA435" s="102"/>
      <c r="BCB435" s="102"/>
      <c r="BCC435" s="102"/>
      <c r="BCD435" s="102"/>
      <c r="BCE435" s="102"/>
      <c r="BCF435" s="102"/>
      <c r="BCG435" s="102"/>
      <c r="BCH435" s="102"/>
      <c r="BCI435" s="102"/>
      <c r="BCJ435" s="102"/>
      <c r="BCK435" s="102"/>
      <c r="BCL435" s="102"/>
      <c r="BCM435" s="102"/>
      <c r="BCN435" s="102"/>
      <c r="BCO435" s="102"/>
      <c r="BCP435" s="102"/>
      <c r="BCQ435" s="102"/>
      <c r="BCR435" s="102"/>
      <c r="BCS435" s="102"/>
      <c r="BCT435" s="102"/>
      <c r="BCU435" s="102"/>
      <c r="BCV435" s="102"/>
      <c r="BCW435" s="102"/>
      <c r="BCX435" s="102"/>
      <c r="BCY435" s="102"/>
      <c r="BCZ435" s="102"/>
      <c r="BDA435" s="102"/>
      <c r="BDB435" s="102"/>
      <c r="BDC435" s="102"/>
      <c r="BDD435" s="102"/>
      <c r="BDE435" s="102"/>
      <c r="BDF435" s="102"/>
      <c r="BDG435" s="102"/>
      <c r="BDH435" s="102"/>
      <c r="BDI435" s="102"/>
      <c r="BDJ435" s="102"/>
      <c r="BDK435" s="102"/>
      <c r="BDL435" s="102"/>
      <c r="BDM435" s="102"/>
      <c r="BDN435" s="102"/>
      <c r="BDO435" s="102"/>
      <c r="BDP435" s="102"/>
      <c r="BDQ435" s="102"/>
      <c r="BDR435" s="102"/>
      <c r="BDS435" s="102"/>
      <c r="BDT435" s="102"/>
      <c r="BDU435" s="102"/>
      <c r="BDV435" s="102"/>
      <c r="BDW435" s="102"/>
      <c r="BDX435" s="102"/>
      <c r="BDY435" s="102"/>
      <c r="BDZ435" s="102"/>
      <c r="BEA435" s="102"/>
      <c r="BEB435" s="102"/>
      <c r="BEC435" s="102"/>
      <c r="BED435" s="102"/>
      <c r="BEE435" s="102"/>
      <c r="BEF435" s="102"/>
      <c r="BEG435" s="102"/>
      <c r="BEH435" s="102"/>
      <c r="BEI435" s="102"/>
      <c r="BEJ435" s="102"/>
      <c r="BEK435" s="102"/>
      <c r="BEL435" s="102"/>
      <c r="BEM435" s="102"/>
      <c r="BEN435" s="102"/>
      <c r="BEO435" s="102"/>
      <c r="BEP435" s="102"/>
      <c r="BEQ435" s="102"/>
      <c r="BER435" s="102"/>
      <c r="BES435" s="102"/>
      <c r="BET435" s="102"/>
      <c r="BEU435" s="102"/>
      <c r="BEV435" s="102"/>
      <c r="BEW435" s="102"/>
      <c r="BEX435" s="102"/>
      <c r="BEY435" s="102"/>
      <c r="BEZ435" s="102"/>
      <c r="BFA435" s="102"/>
      <c r="BFB435" s="102"/>
      <c r="BFC435" s="102"/>
      <c r="BFD435" s="102"/>
      <c r="BFE435" s="102"/>
      <c r="BFF435" s="102"/>
      <c r="BFG435" s="102"/>
      <c r="BFH435" s="102"/>
      <c r="BFI435" s="102"/>
      <c r="BFJ435" s="102"/>
      <c r="BFK435" s="102"/>
      <c r="BFL435" s="102"/>
      <c r="BFM435" s="102"/>
      <c r="BFN435" s="102"/>
      <c r="BFO435" s="102"/>
      <c r="BFP435" s="102"/>
      <c r="BFQ435" s="102"/>
      <c r="BFR435" s="102"/>
      <c r="BFS435" s="102"/>
      <c r="BFT435" s="102"/>
      <c r="BFU435" s="102"/>
      <c r="BFV435" s="102"/>
      <c r="BFW435" s="102"/>
      <c r="BFX435" s="102"/>
      <c r="BFY435" s="102"/>
      <c r="BFZ435" s="102"/>
      <c r="BGA435" s="102"/>
      <c r="BGB435" s="102"/>
      <c r="BGC435" s="102"/>
      <c r="BGD435" s="102"/>
      <c r="BGE435" s="102"/>
      <c r="BGF435" s="102"/>
      <c r="BGG435" s="102"/>
      <c r="BGH435" s="102"/>
      <c r="BGI435" s="102"/>
      <c r="BGJ435" s="102"/>
      <c r="BGK435" s="102"/>
      <c r="BGL435" s="102"/>
      <c r="BGM435" s="102"/>
      <c r="BGN435" s="102"/>
      <c r="BGO435" s="102"/>
      <c r="BGP435" s="102"/>
      <c r="BGQ435" s="102"/>
      <c r="BGR435" s="102"/>
      <c r="BGS435" s="102"/>
      <c r="BGT435" s="102"/>
      <c r="BGU435" s="102"/>
      <c r="BGV435" s="102"/>
      <c r="BGW435" s="102"/>
      <c r="BGX435" s="102"/>
      <c r="BGY435" s="102"/>
      <c r="BGZ435" s="102"/>
      <c r="BHA435" s="102"/>
      <c r="BHB435" s="102"/>
      <c r="BHC435" s="102"/>
      <c r="BHD435" s="102"/>
      <c r="BHE435" s="102"/>
      <c r="BHF435" s="102"/>
      <c r="BHG435" s="102"/>
      <c r="BHH435" s="102"/>
      <c r="BHI435" s="102"/>
      <c r="BHJ435" s="102"/>
      <c r="BHK435" s="102"/>
      <c r="BHL435" s="102"/>
      <c r="BHM435" s="102"/>
      <c r="BHN435" s="102"/>
      <c r="BHO435" s="102"/>
      <c r="BHP435" s="102"/>
      <c r="BHQ435" s="102"/>
      <c r="BHR435" s="102"/>
      <c r="BHS435" s="102"/>
      <c r="BHT435" s="102"/>
      <c r="BHU435" s="102"/>
      <c r="BHV435" s="102"/>
      <c r="BHW435" s="102"/>
      <c r="BHX435" s="102"/>
      <c r="BHY435" s="102"/>
      <c r="BHZ435" s="102"/>
      <c r="BIA435" s="102"/>
      <c r="BIB435" s="102"/>
      <c r="BIC435" s="102"/>
      <c r="BID435" s="102"/>
      <c r="BIE435" s="102"/>
      <c r="BIF435" s="102"/>
      <c r="BIG435" s="102"/>
      <c r="BIH435" s="102"/>
      <c r="BII435" s="102"/>
      <c r="BIJ435" s="102"/>
      <c r="BIK435" s="102"/>
      <c r="BIL435" s="102"/>
      <c r="BIM435" s="102"/>
      <c r="BIN435" s="102"/>
      <c r="BIO435" s="102"/>
      <c r="BIP435" s="102"/>
      <c r="BIQ435" s="102"/>
      <c r="BIR435" s="102"/>
      <c r="BIS435" s="102"/>
      <c r="BIT435" s="102"/>
      <c r="BIU435" s="102"/>
      <c r="BIV435" s="102"/>
      <c r="BIW435" s="102"/>
      <c r="BIX435" s="102"/>
      <c r="BIY435" s="102"/>
      <c r="BIZ435" s="102"/>
      <c r="BJA435" s="102"/>
      <c r="BJB435" s="102"/>
      <c r="BJC435" s="102"/>
      <c r="BJD435" s="102"/>
      <c r="BJE435" s="102"/>
      <c r="BJF435" s="102"/>
      <c r="BJG435" s="102"/>
      <c r="BJH435" s="102"/>
      <c r="BJI435" s="102"/>
      <c r="BJJ435" s="102"/>
      <c r="BJK435" s="102"/>
      <c r="BJL435" s="102"/>
      <c r="BJM435" s="102"/>
      <c r="BJN435" s="102"/>
      <c r="BJO435" s="102"/>
      <c r="BJP435" s="102"/>
      <c r="BJQ435" s="102"/>
      <c r="BJR435" s="102"/>
      <c r="BJS435" s="102"/>
      <c r="BJT435" s="102"/>
      <c r="BJU435" s="102"/>
      <c r="BJV435" s="102"/>
      <c r="BJW435" s="102"/>
      <c r="BJX435" s="102"/>
      <c r="BJY435" s="102"/>
      <c r="BJZ435" s="102"/>
      <c r="BKA435" s="102"/>
      <c r="BKB435" s="102"/>
      <c r="BKC435" s="102"/>
      <c r="BKD435" s="102"/>
      <c r="BKE435" s="102"/>
      <c r="BKF435" s="102"/>
      <c r="BKG435" s="102"/>
      <c r="BKH435" s="102"/>
      <c r="BKI435" s="102"/>
      <c r="BKJ435" s="102"/>
      <c r="BKK435" s="102"/>
      <c r="BKL435" s="102"/>
      <c r="BKM435" s="102"/>
      <c r="BKN435" s="102"/>
      <c r="BKO435" s="102"/>
      <c r="BKP435" s="102"/>
      <c r="BKQ435" s="102"/>
      <c r="BKR435" s="102"/>
      <c r="BKS435" s="102"/>
      <c r="BKT435" s="102"/>
      <c r="BKU435" s="102"/>
      <c r="BKV435" s="102"/>
      <c r="BKW435" s="102"/>
      <c r="BKX435" s="102"/>
      <c r="BKY435" s="102"/>
      <c r="BKZ435" s="102"/>
      <c r="BLA435" s="102"/>
      <c r="BLB435" s="102"/>
      <c r="BLC435" s="102"/>
      <c r="BLD435" s="102"/>
      <c r="BLE435" s="102"/>
      <c r="BLF435" s="102"/>
      <c r="BLG435" s="102"/>
      <c r="BLH435" s="102"/>
      <c r="BLI435" s="102"/>
      <c r="BLJ435" s="102"/>
      <c r="BLK435" s="102"/>
      <c r="BLL435" s="102"/>
      <c r="BLM435" s="102"/>
      <c r="BLN435" s="102"/>
      <c r="BLO435" s="102"/>
      <c r="BLP435" s="102"/>
      <c r="BLQ435" s="102"/>
      <c r="BLR435" s="102"/>
      <c r="BLS435" s="102"/>
      <c r="BLT435" s="102"/>
      <c r="BLU435" s="102"/>
      <c r="BLV435" s="102"/>
      <c r="BLW435" s="102"/>
      <c r="BLX435" s="102"/>
      <c r="BLY435" s="102"/>
      <c r="BLZ435" s="102"/>
      <c r="BMA435" s="102"/>
      <c r="BMB435" s="102"/>
      <c r="BMC435" s="102"/>
      <c r="BMD435" s="102"/>
      <c r="BME435" s="102"/>
      <c r="BMF435" s="102"/>
      <c r="BMG435" s="102"/>
      <c r="BMH435" s="102"/>
      <c r="BMI435" s="102"/>
      <c r="BMJ435" s="102"/>
      <c r="BMK435" s="102"/>
      <c r="BML435" s="102"/>
      <c r="BMM435" s="102"/>
      <c r="BMN435" s="102"/>
      <c r="BMO435" s="102"/>
      <c r="BMP435" s="102"/>
      <c r="BMQ435" s="102"/>
      <c r="BMR435" s="102"/>
      <c r="BMS435" s="102"/>
      <c r="BMT435" s="102"/>
      <c r="BMU435" s="102"/>
      <c r="BMV435" s="102"/>
      <c r="BMW435" s="102"/>
      <c r="BMX435" s="102"/>
      <c r="BMY435" s="102"/>
      <c r="BMZ435" s="102"/>
      <c r="BNA435" s="102"/>
      <c r="BNB435" s="102"/>
      <c r="BNC435" s="102"/>
      <c r="BND435" s="102"/>
      <c r="BNE435" s="102"/>
      <c r="BNF435" s="102"/>
      <c r="BNG435" s="102"/>
      <c r="BNH435" s="102"/>
      <c r="BNI435" s="102"/>
      <c r="BNJ435" s="102"/>
      <c r="BNK435" s="102"/>
      <c r="BNL435" s="102"/>
      <c r="BNM435" s="102"/>
      <c r="BNN435" s="102"/>
      <c r="BNO435" s="102"/>
      <c r="BNP435" s="102"/>
      <c r="BNQ435" s="102"/>
      <c r="BNR435" s="102"/>
      <c r="BNS435" s="102"/>
      <c r="BNT435" s="102"/>
      <c r="BNU435" s="102"/>
      <c r="BNV435" s="102"/>
      <c r="BNW435" s="102"/>
      <c r="BNX435" s="102"/>
      <c r="BNY435" s="102"/>
      <c r="BNZ435" s="102"/>
      <c r="BOA435" s="102"/>
      <c r="BOB435" s="102"/>
      <c r="BOC435" s="102"/>
      <c r="BOD435" s="102"/>
      <c r="BOE435" s="102"/>
      <c r="BOF435" s="102"/>
      <c r="BOG435" s="102"/>
      <c r="BOH435" s="102"/>
      <c r="BOI435" s="102"/>
      <c r="BOJ435" s="102"/>
      <c r="BOK435" s="102"/>
      <c r="BOL435" s="102"/>
      <c r="BOM435" s="102"/>
      <c r="BON435" s="102"/>
      <c r="BOO435" s="102"/>
      <c r="BOP435" s="102"/>
      <c r="BOQ435" s="102"/>
      <c r="BOR435" s="102"/>
      <c r="BOS435" s="102"/>
      <c r="BOT435" s="102"/>
      <c r="BOU435" s="102"/>
      <c r="BOV435" s="102"/>
      <c r="BOW435" s="102"/>
      <c r="BOX435" s="102"/>
      <c r="BOY435" s="102"/>
      <c r="BOZ435" s="102"/>
      <c r="BPA435" s="102"/>
      <c r="BPB435" s="102"/>
      <c r="BPC435" s="102"/>
      <c r="BPD435" s="102"/>
      <c r="BPE435" s="102"/>
      <c r="BPF435" s="102"/>
      <c r="BPG435" s="102"/>
      <c r="BPH435" s="102"/>
      <c r="BPI435" s="102"/>
      <c r="BPJ435" s="102"/>
      <c r="BPK435" s="102"/>
      <c r="BPL435" s="102"/>
      <c r="BPM435" s="102"/>
      <c r="BPN435" s="102"/>
      <c r="BPO435" s="102"/>
      <c r="BPP435" s="102"/>
      <c r="BPQ435" s="102"/>
      <c r="BPR435" s="102"/>
      <c r="BPS435" s="102"/>
      <c r="BPT435" s="102"/>
      <c r="BPU435" s="102"/>
      <c r="BPV435" s="102"/>
      <c r="BPW435" s="102"/>
      <c r="BPX435" s="102"/>
      <c r="BPY435" s="102"/>
      <c r="BPZ435" s="102"/>
      <c r="BQA435" s="102"/>
      <c r="BQB435" s="102"/>
      <c r="BQC435" s="102"/>
      <c r="BQD435" s="102"/>
      <c r="BQE435" s="102"/>
      <c r="BQF435" s="102"/>
      <c r="BQG435" s="102"/>
      <c r="BQH435" s="102"/>
      <c r="BQI435" s="102"/>
      <c r="BQJ435" s="102"/>
      <c r="BQK435" s="102"/>
      <c r="BQL435" s="102"/>
      <c r="BQM435" s="102"/>
      <c r="BQN435" s="102"/>
      <c r="BQO435" s="102"/>
      <c r="BQP435" s="102"/>
      <c r="BQQ435" s="102"/>
      <c r="BQR435" s="102"/>
      <c r="BQS435" s="102"/>
      <c r="BQT435" s="102"/>
      <c r="BQU435" s="102"/>
      <c r="BQV435" s="102"/>
      <c r="BQW435" s="102"/>
      <c r="BQX435" s="102"/>
      <c r="BQY435" s="102"/>
      <c r="BQZ435" s="102"/>
      <c r="BRA435" s="102"/>
      <c r="BRB435" s="102"/>
      <c r="BRC435" s="102"/>
      <c r="BRD435" s="102"/>
      <c r="BRE435" s="102"/>
      <c r="BRF435" s="102"/>
      <c r="BRG435" s="102"/>
      <c r="BRH435" s="102"/>
      <c r="BRI435" s="102"/>
      <c r="BRJ435" s="102"/>
      <c r="BRK435" s="102"/>
      <c r="BRL435" s="102"/>
      <c r="BRM435" s="102"/>
      <c r="BRN435" s="102"/>
      <c r="BRO435" s="102"/>
      <c r="BRP435" s="102"/>
      <c r="BRQ435" s="102"/>
      <c r="BRR435" s="102"/>
      <c r="BRS435" s="102"/>
      <c r="BRT435" s="102"/>
      <c r="BRU435" s="102"/>
      <c r="BRV435" s="102"/>
      <c r="BRW435" s="102"/>
      <c r="BRX435" s="102"/>
      <c r="BRY435" s="102"/>
      <c r="BRZ435" s="102"/>
      <c r="BSA435" s="102"/>
      <c r="BSB435" s="102"/>
      <c r="BSC435" s="102"/>
      <c r="BSD435" s="102"/>
      <c r="BSE435" s="102"/>
      <c r="BSF435" s="102"/>
      <c r="BSG435" s="102"/>
      <c r="BSH435" s="102"/>
      <c r="BSI435" s="102"/>
      <c r="BSJ435" s="102"/>
      <c r="BSK435" s="102"/>
      <c r="BSL435" s="102"/>
      <c r="BSM435" s="102"/>
      <c r="BSN435" s="102"/>
      <c r="BSO435" s="102"/>
      <c r="BSP435" s="102"/>
      <c r="BSQ435" s="102"/>
      <c r="BSR435" s="102"/>
      <c r="BSS435" s="102"/>
      <c r="BST435" s="102"/>
      <c r="BSU435" s="102"/>
      <c r="BSV435" s="102"/>
      <c r="BSW435" s="102"/>
      <c r="BSX435" s="102"/>
      <c r="BSY435" s="102"/>
      <c r="BSZ435" s="102"/>
      <c r="BTA435" s="102"/>
      <c r="BTB435" s="102"/>
      <c r="BTC435" s="102"/>
      <c r="BTD435" s="102"/>
      <c r="BTE435" s="102"/>
      <c r="BTF435" s="102"/>
      <c r="BTG435" s="102"/>
      <c r="BTH435" s="102"/>
      <c r="BTI435" s="102"/>
      <c r="BTJ435" s="102"/>
      <c r="BTK435" s="102"/>
      <c r="BTL435" s="102"/>
      <c r="BTM435" s="102"/>
      <c r="BTN435" s="102"/>
      <c r="BTO435" s="102"/>
      <c r="BTP435" s="102"/>
      <c r="BTQ435" s="102"/>
      <c r="BTR435" s="102"/>
      <c r="BTS435" s="102"/>
      <c r="BTT435" s="102"/>
      <c r="BTU435" s="102"/>
      <c r="BTV435" s="102"/>
      <c r="BTW435" s="102"/>
      <c r="BTX435" s="102"/>
      <c r="BTY435" s="102"/>
      <c r="BTZ435" s="102"/>
      <c r="BUA435" s="102"/>
      <c r="BUB435" s="102"/>
      <c r="BUC435" s="102"/>
      <c r="BUD435" s="102"/>
      <c r="BUE435" s="102"/>
      <c r="BUF435" s="102"/>
      <c r="BUG435" s="102"/>
      <c r="BUH435" s="102"/>
      <c r="BUI435" s="102"/>
      <c r="BUJ435" s="102"/>
      <c r="BUK435" s="102"/>
      <c r="BUL435" s="102"/>
      <c r="BUM435" s="102"/>
      <c r="BUN435" s="102"/>
      <c r="BUO435" s="102"/>
      <c r="BUP435" s="102"/>
      <c r="BUQ435" s="102"/>
      <c r="BUR435" s="102"/>
      <c r="BUS435" s="102"/>
      <c r="BUT435" s="102"/>
      <c r="BUU435" s="102"/>
      <c r="BUV435" s="102"/>
      <c r="BUW435" s="102"/>
      <c r="BUX435" s="102"/>
      <c r="BUY435" s="102"/>
      <c r="BUZ435" s="102"/>
      <c r="BVA435" s="102"/>
      <c r="BVB435" s="102"/>
      <c r="BVC435" s="102"/>
      <c r="BVD435" s="102"/>
      <c r="BVE435" s="102"/>
      <c r="BVF435" s="102"/>
      <c r="BVG435" s="102"/>
      <c r="BVH435" s="102"/>
      <c r="BVI435" s="102"/>
      <c r="BVJ435" s="102"/>
      <c r="BVK435" s="102"/>
      <c r="BVL435" s="102"/>
      <c r="BVM435" s="102"/>
      <c r="BVN435" s="102"/>
      <c r="BVO435" s="102"/>
      <c r="BVP435" s="102"/>
      <c r="BVQ435" s="102"/>
      <c r="BVR435" s="102"/>
      <c r="BVS435" s="102"/>
      <c r="BVT435" s="102"/>
      <c r="BVU435" s="102"/>
      <c r="BVV435" s="102"/>
      <c r="BVW435" s="102"/>
      <c r="BVX435" s="102"/>
      <c r="BVY435" s="102"/>
      <c r="BVZ435" s="102"/>
      <c r="BWA435" s="102"/>
      <c r="BWB435" s="102"/>
      <c r="BWC435" s="102"/>
      <c r="BWD435" s="102"/>
      <c r="BWE435" s="102"/>
      <c r="BWF435" s="102"/>
      <c r="BWG435" s="102"/>
      <c r="BWH435" s="102"/>
      <c r="BWI435" s="102"/>
      <c r="BWJ435" s="102"/>
      <c r="BWK435" s="102"/>
      <c r="BWL435" s="102"/>
      <c r="BWM435" s="102"/>
      <c r="BWN435" s="102"/>
      <c r="BWO435" s="102"/>
      <c r="BWP435" s="102"/>
      <c r="BWQ435" s="102"/>
      <c r="BWR435" s="102"/>
      <c r="BWS435" s="102"/>
      <c r="BWT435" s="102"/>
      <c r="BWU435" s="102"/>
      <c r="BWV435" s="102"/>
      <c r="BWW435" s="102"/>
      <c r="BWX435" s="102"/>
      <c r="BWY435" s="102"/>
      <c r="BWZ435" s="102"/>
      <c r="BXA435" s="102"/>
      <c r="BXB435" s="102"/>
      <c r="BXC435" s="102"/>
      <c r="BXD435" s="102"/>
      <c r="BXE435" s="102"/>
      <c r="BXF435" s="102"/>
      <c r="BXG435" s="102"/>
      <c r="BXH435" s="102"/>
      <c r="BXI435" s="102"/>
      <c r="BXJ435" s="102"/>
      <c r="BXK435" s="102"/>
      <c r="BXL435" s="102"/>
      <c r="BXM435" s="102"/>
      <c r="BXN435" s="102"/>
      <c r="BXO435" s="102"/>
      <c r="BXP435" s="102"/>
      <c r="BXQ435" s="102"/>
      <c r="BXR435" s="102"/>
      <c r="BXS435" s="102"/>
      <c r="BXT435" s="102"/>
      <c r="BXU435" s="102"/>
      <c r="BXV435" s="102"/>
      <c r="BXW435" s="102"/>
      <c r="BXX435" s="102"/>
      <c r="BXY435" s="102"/>
      <c r="BXZ435" s="102"/>
      <c r="BYA435" s="102"/>
      <c r="BYB435" s="102"/>
      <c r="BYC435" s="102"/>
      <c r="BYD435" s="102"/>
      <c r="BYE435" s="102"/>
      <c r="BYF435" s="102"/>
      <c r="BYG435" s="102"/>
      <c r="BYH435" s="102"/>
      <c r="BYI435" s="102"/>
      <c r="BYJ435" s="102"/>
      <c r="BYK435" s="102"/>
      <c r="BYL435" s="102"/>
      <c r="BYM435" s="102"/>
      <c r="BYN435" s="102"/>
      <c r="BYO435" s="102"/>
      <c r="BYP435" s="102"/>
      <c r="BYQ435" s="102"/>
      <c r="BYR435" s="102"/>
      <c r="BYS435" s="102"/>
      <c r="BYT435" s="102"/>
      <c r="BYU435" s="102"/>
      <c r="BYV435" s="102"/>
      <c r="BYW435" s="102"/>
      <c r="BYX435" s="102"/>
      <c r="BYY435" s="102"/>
      <c r="BYZ435" s="102"/>
      <c r="BZA435" s="102"/>
      <c r="BZB435" s="102"/>
      <c r="BZC435" s="102"/>
      <c r="BZD435" s="102"/>
      <c r="BZE435" s="102"/>
      <c r="BZF435" s="102"/>
      <c r="BZG435" s="102"/>
      <c r="BZH435" s="102"/>
      <c r="BZI435" s="102"/>
      <c r="BZJ435" s="102"/>
      <c r="BZK435" s="102"/>
      <c r="BZL435" s="102"/>
      <c r="BZM435" s="102"/>
      <c r="BZN435" s="102"/>
      <c r="BZO435" s="102"/>
      <c r="BZP435" s="102"/>
      <c r="BZQ435" s="102"/>
      <c r="BZR435" s="102"/>
      <c r="BZS435" s="102"/>
      <c r="BZT435" s="102"/>
      <c r="BZU435" s="102"/>
      <c r="BZV435" s="102"/>
      <c r="BZW435" s="102"/>
      <c r="BZX435" s="102"/>
      <c r="BZY435" s="102"/>
      <c r="BZZ435" s="102"/>
      <c r="CAA435" s="102"/>
      <c r="CAB435" s="102"/>
      <c r="CAC435" s="102"/>
      <c r="CAD435" s="102"/>
      <c r="CAE435" s="102"/>
      <c r="CAF435" s="102"/>
      <c r="CAG435" s="102"/>
      <c r="CAH435" s="102"/>
      <c r="CAI435" s="102"/>
      <c r="CAJ435" s="102"/>
      <c r="CAK435" s="102"/>
      <c r="CAL435" s="102"/>
      <c r="CAM435" s="102"/>
      <c r="CAN435" s="102"/>
      <c r="CAO435" s="102"/>
      <c r="CAP435" s="102"/>
      <c r="CAQ435" s="102"/>
      <c r="CAR435" s="102"/>
      <c r="CAS435" s="102"/>
      <c r="CAT435" s="102"/>
      <c r="CAU435" s="102"/>
      <c r="CAV435" s="102"/>
      <c r="CAW435" s="102"/>
      <c r="CAX435" s="102"/>
      <c r="CAY435" s="102"/>
      <c r="CAZ435" s="102"/>
      <c r="CBA435" s="102"/>
      <c r="CBB435" s="102"/>
      <c r="CBC435" s="102"/>
      <c r="CBD435" s="102"/>
      <c r="CBE435" s="102"/>
      <c r="CBF435" s="102"/>
      <c r="CBG435" s="102"/>
      <c r="CBH435" s="102"/>
      <c r="CBI435" s="102"/>
      <c r="CBJ435" s="102"/>
      <c r="CBK435" s="102"/>
      <c r="CBL435" s="102"/>
      <c r="CBM435" s="102"/>
      <c r="CBN435" s="102"/>
      <c r="CBO435" s="102"/>
      <c r="CBP435" s="102"/>
      <c r="CBQ435" s="102"/>
      <c r="CBR435" s="102"/>
      <c r="CBS435" s="102"/>
      <c r="CBT435" s="102"/>
      <c r="CBU435" s="102"/>
      <c r="CBV435" s="102"/>
      <c r="CBW435" s="102"/>
      <c r="CBX435" s="102"/>
      <c r="CBY435" s="102"/>
      <c r="CBZ435" s="102"/>
      <c r="CCA435" s="102"/>
      <c r="CCB435" s="102"/>
      <c r="CCC435" s="102"/>
      <c r="CCD435" s="102"/>
      <c r="CCE435" s="102"/>
      <c r="CCF435" s="102"/>
      <c r="CCG435" s="102"/>
      <c r="CCH435" s="102"/>
      <c r="CCI435" s="102"/>
      <c r="CCJ435" s="102"/>
      <c r="CCK435" s="102"/>
      <c r="CCL435" s="102"/>
      <c r="CCM435" s="102"/>
      <c r="CCN435" s="102"/>
      <c r="CCO435" s="102"/>
      <c r="CCP435" s="102"/>
      <c r="CCQ435" s="102"/>
      <c r="CCR435" s="102"/>
      <c r="CCS435" s="102"/>
      <c r="CCT435" s="102"/>
      <c r="CCU435" s="102"/>
      <c r="CCV435" s="102"/>
      <c r="CCW435" s="102"/>
      <c r="CCX435" s="102"/>
      <c r="CCY435" s="102"/>
      <c r="CCZ435" s="102"/>
      <c r="CDA435" s="102"/>
      <c r="CDB435" s="102"/>
      <c r="CDC435" s="102"/>
      <c r="CDD435" s="102"/>
      <c r="CDE435" s="102"/>
      <c r="CDF435" s="102"/>
      <c r="CDG435" s="102"/>
      <c r="CDH435" s="102"/>
      <c r="CDI435" s="102"/>
      <c r="CDJ435" s="102"/>
      <c r="CDK435" s="102"/>
      <c r="CDL435" s="102"/>
      <c r="CDM435" s="102"/>
      <c r="CDN435" s="102"/>
      <c r="CDO435" s="102"/>
      <c r="CDP435" s="102"/>
      <c r="CDQ435" s="102"/>
      <c r="CDR435" s="102"/>
      <c r="CDS435" s="102"/>
      <c r="CDT435" s="102"/>
      <c r="CDU435" s="102"/>
      <c r="CDV435" s="102"/>
      <c r="CDW435" s="102"/>
      <c r="CDX435" s="102"/>
      <c r="CDY435" s="102"/>
      <c r="CDZ435" s="102"/>
      <c r="CEA435" s="102"/>
      <c r="CEB435" s="102"/>
      <c r="CEC435" s="102"/>
      <c r="CED435" s="102"/>
      <c r="CEE435" s="102"/>
      <c r="CEF435" s="102"/>
      <c r="CEG435" s="102"/>
      <c r="CEH435" s="102"/>
      <c r="CEI435" s="102"/>
      <c r="CEJ435" s="102"/>
      <c r="CEK435" s="102"/>
      <c r="CEL435" s="102"/>
      <c r="CEM435" s="102"/>
      <c r="CEN435" s="102"/>
      <c r="CEO435" s="102"/>
      <c r="CEP435" s="102"/>
      <c r="CEQ435" s="102"/>
      <c r="CER435" s="102"/>
      <c r="CES435" s="102"/>
      <c r="CET435" s="102"/>
      <c r="CEU435" s="102"/>
      <c r="CEV435" s="102"/>
      <c r="CEW435" s="102"/>
      <c r="CEX435" s="102"/>
      <c r="CEY435" s="102"/>
      <c r="CEZ435" s="102"/>
      <c r="CFA435" s="102"/>
      <c r="CFB435" s="102"/>
      <c r="CFC435" s="102"/>
      <c r="CFD435" s="102"/>
      <c r="CFE435" s="102"/>
      <c r="CFF435" s="102"/>
      <c r="CFG435" s="102"/>
      <c r="CFH435" s="102"/>
      <c r="CFI435" s="102"/>
      <c r="CFJ435" s="102"/>
      <c r="CFK435" s="102"/>
      <c r="CFL435" s="102"/>
      <c r="CFM435" s="102"/>
      <c r="CFN435" s="102"/>
      <c r="CFO435" s="102"/>
      <c r="CFP435" s="102"/>
      <c r="CFQ435" s="102"/>
      <c r="CFR435" s="102"/>
      <c r="CFS435" s="102"/>
      <c r="CFT435" s="102"/>
      <c r="CFU435" s="102"/>
      <c r="CFV435" s="102"/>
      <c r="CFW435" s="102"/>
      <c r="CFX435" s="102"/>
      <c r="CFY435" s="102"/>
      <c r="CFZ435" s="102"/>
      <c r="CGA435" s="102"/>
      <c r="CGB435" s="102"/>
      <c r="CGC435" s="102"/>
      <c r="CGD435" s="102"/>
      <c r="CGE435" s="102"/>
      <c r="CGF435" s="102"/>
      <c r="CGG435" s="102"/>
      <c r="CGH435" s="102"/>
      <c r="CGI435" s="102"/>
      <c r="CGJ435" s="102"/>
      <c r="CGK435" s="102"/>
      <c r="CGL435" s="102"/>
      <c r="CGM435" s="102"/>
      <c r="CGN435" s="102"/>
      <c r="CGO435" s="102"/>
      <c r="CGP435" s="102"/>
      <c r="CGQ435" s="102"/>
      <c r="CGR435" s="102"/>
      <c r="CGS435" s="102"/>
      <c r="CGT435" s="102"/>
      <c r="CGU435" s="102"/>
      <c r="CGV435" s="102"/>
      <c r="CGW435" s="102"/>
      <c r="CGX435" s="102"/>
      <c r="CGY435" s="102"/>
      <c r="CGZ435" s="102"/>
      <c r="CHA435" s="102"/>
      <c r="CHB435" s="102"/>
      <c r="CHC435" s="102"/>
      <c r="CHD435" s="102"/>
      <c r="CHE435" s="102"/>
      <c r="CHF435" s="102"/>
      <c r="CHG435" s="102"/>
      <c r="CHH435" s="102"/>
      <c r="CHI435" s="102"/>
      <c r="CHJ435" s="102"/>
      <c r="CHK435" s="102"/>
      <c r="CHL435" s="102"/>
      <c r="CHM435" s="102"/>
      <c r="CHN435" s="102"/>
      <c r="CHO435" s="102"/>
      <c r="CHP435" s="102"/>
      <c r="CHQ435" s="102"/>
      <c r="CHR435" s="102"/>
      <c r="CHS435" s="102"/>
      <c r="CHT435" s="102"/>
      <c r="CHU435" s="102"/>
      <c r="CHV435" s="102"/>
      <c r="CHW435" s="102"/>
      <c r="CHX435" s="102"/>
      <c r="CHY435" s="102"/>
      <c r="CHZ435" s="102"/>
      <c r="CIA435" s="102"/>
      <c r="CIB435" s="102"/>
      <c r="CIC435" s="102"/>
      <c r="CID435" s="102"/>
      <c r="CIE435" s="102"/>
      <c r="CIF435" s="102"/>
      <c r="CIG435" s="102"/>
      <c r="CIH435" s="102"/>
      <c r="CII435" s="102"/>
      <c r="CIJ435" s="102"/>
      <c r="CIK435" s="102"/>
      <c r="CIL435" s="102"/>
      <c r="CIM435" s="102"/>
      <c r="CIN435" s="102"/>
      <c r="CIO435" s="102"/>
      <c r="CIP435" s="102"/>
      <c r="CIQ435" s="102"/>
      <c r="CIR435" s="102"/>
      <c r="CIS435" s="102"/>
      <c r="CIT435" s="102"/>
      <c r="CIU435" s="102"/>
      <c r="CIV435" s="102"/>
      <c r="CIW435" s="102"/>
      <c r="CIX435" s="102"/>
      <c r="CIY435" s="102"/>
      <c r="CIZ435" s="102"/>
      <c r="CJA435" s="102"/>
      <c r="CJB435" s="102"/>
      <c r="CJC435" s="102"/>
      <c r="CJD435" s="102"/>
      <c r="CJE435" s="102"/>
      <c r="CJF435" s="102"/>
      <c r="CJG435" s="102"/>
      <c r="CJH435" s="102"/>
      <c r="CJI435" s="102"/>
      <c r="CJJ435" s="102"/>
      <c r="CJK435" s="102"/>
      <c r="CJL435" s="102"/>
      <c r="CJM435" s="102"/>
      <c r="CJN435" s="102"/>
      <c r="CJO435" s="102"/>
      <c r="CJP435" s="102"/>
      <c r="CJQ435" s="102"/>
      <c r="CJR435" s="102"/>
      <c r="CJS435" s="102"/>
      <c r="CJT435" s="102"/>
      <c r="CJU435" s="102"/>
      <c r="CJV435" s="102"/>
      <c r="CJW435" s="102"/>
      <c r="CJX435" s="102"/>
      <c r="CJY435" s="102"/>
      <c r="CJZ435" s="102"/>
      <c r="CKA435" s="102"/>
      <c r="CKB435" s="102"/>
      <c r="CKC435" s="102"/>
      <c r="CKD435" s="102"/>
      <c r="CKE435" s="102"/>
      <c r="CKF435" s="102"/>
      <c r="CKG435" s="102"/>
      <c r="CKH435" s="102"/>
      <c r="CKI435" s="102"/>
      <c r="CKJ435" s="102"/>
      <c r="CKK435" s="102"/>
      <c r="CKL435" s="102"/>
      <c r="CKM435" s="102"/>
      <c r="CKN435" s="102"/>
      <c r="CKO435" s="102"/>
      <c r="CKP435" s="102"/>
      <c r="CKQ435" s="102"/>
      <c r="CKR435" s="102"/>
      <c r="CKS435" s="102"/>
      <c r="CKT435" s="102"/>
      <c r="CKU435" s="102"/>
      <c r="CKV435" s="102"/>
      <c r="CKW435" s="102"/>
      <c r="CKX435" s="102"/>
      <c r="CKY435" s="102"/>
      <c r="CKZ435" s="102"/>
      <c r="CLA435" s="102"/>
      <c r="CLB435" s="102"/>
      <c r="CLC435" s="102"/>
      <c r="CLD435" s="102"/>
      <c r="CLE435" s="102"/>
      <c r="CLF435" s="102"/>
      <c r="CLG435" s="102"/>
      <c r="CLH435" s="102"/>
      <c r="CLI435" s="102"/>
      <c r="CLJ435" s="102"/>
      <c r="CLK435" s="102"/>
      <c r="CLL435" s="102"/>
      <c r="CLM435" s="102"/>
      <c r="CLN435" s="102"/>
      <c r="CLO435" s="102"/>
      <c r="CLP435" s="102"/>
      <c r="CLQ435" s="102"/>
      <c r="CLR435" s="102"/>
      <c r="CLS435" s="102"/>
      <c r="CLT435" s="102"/>
      <c r="CLU435" s="102"/>
      <c r="CLV435" s="102"/>
      <c r="CLW435" s="102"/>
      <c r="CLX435" s="102"/>
      <c r="CLY435" s="102"/>
      <c r="CLZ435" s="102"/>
      <c r="CMA435" s="102"/>
      <c r="CMB435" s="102"/>
      <c r="CMC435" s="102"/>
      <c r="CMD435" s="102"/>
      <c r="CME435" s="102"/>
      <c r="CMF435" s="102"/>
      <c r="CMG435" s="102"/>
      <c r="CMH435" s="102"/>
      <c r="CMI435" s="102"/>
      <c r="CMJ435" s="102"/>
      <c r="CMK435" s="102"/>
      <c r="CML435" s="102"/>
      <c r="CMM435" s="102"/>
      <c r="CMN435" s="102"/>
      <c r="CMO435" s="102"/>
      <c r="CMP435" s="102"/>
      <c r="CMQ435" s="102"/>
      <c r="CMR435" s="102"/>
      <c r="CMS435" s="102"/>
      <c r="CMT435" s="102"/>
      <c r="CMU435" s="102"/>
      <c r="CMV435" s="102"/>
      <c r="CMW435" s="102"/>
      <c r="CMX435" s="102"/>
      <c r="CMY435" s="102"/>
      <c r="CMZ435" s="102"/>
      <c r="CNA435" s="102"/>
      <c r="CNB435" s="102"/>
      <c r="CNC435" s="102"/>
      <c r="CND435" s="102"/>
      <c r="CNE435" s="102"/>
      <c r="CNF435" s="102"/>
      <c r="CNG435" s="102"/>
      <c r="CNH435" s="102"/>
      <c r="CNI435" s="102"/>
      <c r="CNJ435" s="102"/>
      <c r="CNK435" s="102"/>
      <c r="CNL435" s="102"/>
      <c r="CNM435" s="102"/>
      <c r="CNN435" s="102"/>
      <c r="CNO435" s="102"/>
      <c r="CNP435" s="102"/>
      <c r="CNQ435" s="102"/>
      <c r="CNR435" s="102"/>
      <c r="CNS435" s="102"/>
      <c r="CNT435" s="102"/>
      <c r="CNU435" s="102"/>
      <c r="CNV435" s="102"/>
      <c r="CNW435" s="102"/>
      <c r="CNX435" s="102"/>
      <c r="CNY435" s="102"/>
      <c r="CNZ435" s="102"/>
      <c r="COA435" s="102"/>
      <c r="COB435" s="102"/>
      <c r="COC435" s="102"/>
      <c r="COD435" s="102"/>
      <c r="COE435" s="102"/>
      <c r="COF435" s="102"/>
      <c r="COG435" s="102"/>
      <c r="COH435" s="102"/>
      <c r="COI435" s="102"/>
      <c r="COJ435" s="102"/>
      <c r="COK435" s="102"/>
      <c r="COL435" s="102"/>
      <c r="COM435" s="102"/>
      <c r="CON435" s="102"/>
      <c r="COO435" s="102"/>
      <c r="COP435" s="102"/>
      <c r="COQ435" s="102"/>
      <c r="COR435" s="102"/>
      <c r="COS435" s="102"/>
      <c r="COT435" s="102"/>
      <c r="COU435" s="102"/>
      <c r="COV435" s="102"/>
      <c r="COW435" s="102"/>
      <c r="COX435" s="102"/>
      <c r="COY435" s="102"/>
      <c r="COZ435" s="102"/>
      <c r="CPA435" s="102"/>
      <c r="CPB435" s="102"/>
      <c r="CPC435" s="102"/>
      <c r="CPD435" s="102"/>
      <c r="CPE435" s="102"/>
      <c r="CPF435" s="102"/>
      <c r="CPG435" s="102"/>
      <c r="CPH435" s="102"/>
      <c r="CPI435" s="102"/>
      <c r="CPJ435" s="102"/>
      <c r="CPK435" s="102"/>
      <c r="CPL435" s="102"/>
      <c r="CPM435" s="102"/>
      <c r="CPN435" s="102"/>
      <c r="CPO435" s="102"/>
      <c r="CPP435" s="102"/>
      <c r="CPQ435" s="102"/>
      <c r="CPR435" s="102"/>
      <c r="CPS435" s="102"/>
      <c r="CPT435" s="102"/>
      <c r="CPU435" s="102"/>
      <c r="CPV435" s="102"/>
      <c r="CPW435" s="102"/>
      <c r="CPX435" s="102"/>
      <c r="CPY435" s="102"/>
      <c r="CPZ435" s="102"/>
      <c r="CQA435" s="102"/>
      <c r="CQB435" s="102"/>
      <c r="CQC435" s="102"/>
      <c r="CQD435" s="102"/>
      <c r="CQE435" s="102"/>
      <c r="CQF435" s="102"/>
      <c r="CQG435" s="102"/>
      <c r="CQH435" s="102"/>
      <c r="CQI435" s="102"/>
      <c r="CQJ435" s="102"/>
      <c r="CQK435" s="102"/>
      <c r="CQL435" s="102"/>
      <c r="CQM435" s="102"/>
      <c r="CQN435" s="102"/>
      <c r="CQO435" s="102"/>
      <c r="CQP435" s="102"/>
      <c r="CQQ435" s="102"/>
      <c r="CQR435" s="102"/>
      <c r="CQS435" s="102"/>
      <c r="CQT435" s="102"/>
      <c r="CQU435" s="102"/>
      <c r="CQV435" s="102"/>
      <c r="CQW435" s="102"/>
      <c r="CQX435" s="102"/>
      <c r="CQY435" s="102"/>
      <c r="CQZ435" s="102"/>
      <c r="CRA435" s="102"/>
      <c r="CRB435" s="102"/>
      <c r="CRC435" s="102"/>
      <c r="CRD435" s="102"/>
      <c r="CRE435" s="102"/>
      <c r="CRF435" s="102"/>
      <c r="CRG435" s="102"/>
      <c r="CRH435" s="102"/>
      <c r="CRI435" s="102"/>
      <c r="CRJ435" s="102"/>
      <c r="CRK435" s="102"/>
      <c r="CRL435" s="102"/>
      <c r="CRM435" s="102"/>
      <c r="CRN435" s="102"/>
      <c r="CRO435" s="102"/>
      <c r="CRP435" s="102"/>
      <c r="CRQ435" s="102"/>
      <c r="CRR435" s="102"/>
      <c r="CRS435" s="102"/>
      <c r="CRT435" s="102"/>
      <c r="CRU435" s="102"/>
      <c r="CRV435" s="102"/>
      <c r="CRW435" s="102"/>
      <c r="CRX435" s="102"/>
      <c r="CRY435" s="102"/>
      <c r="CRZ435" s="102"/>
      <c r="CSA435" s="102"/>
      <c r="CSB435" s="102"/>
      <c r="CSC435" s="102"/>
      <c r="CSD435" s="102"/>
      <c r="CSE435" s="102"/>
      <c r="CSF435" s="102"/>
      <c r="CSG435" s="102"/>
      <c r="CSH435" s="102"/>
      <c r="CSI435" s="102"/>
      <c r="CSJ435" s="102"/>
      <c r="CSK435" s="102"/>
      <c r="CSL435" s="102"/>
      <c r="CSM435" s="102"/>
      <c r="CSN435" s="102"/>
      <c r="CSO435" s="102"/>
      <c r="CSP435" s="102"/>
      <c r="CSQ435" s="102"/>
      <c r="CSR435" s="102"/>
      <c r="CSS435" s="102"/>
      <c r="CST435" s="102"/>
      <c r="CSU435" s="102"/>
      <c r="CSV435" s="102"/>
      <c r="CSW435" s="102"/>
      <c r="CSX435" s="102"/>
      <c r="CSY435" s="102"/>
      <c r="CSZ435" s="102"/>
      <c r="CTA435" s="102"/>
      <c r="CTB435" s="102"/>
      <c r="CTC435" s="102"/>
      <c r="CTD435" s="102"/>
      <c r="CTE435" s="102"/>
      <c r="CTF435" s="102"/>
      <c r="CTG435" s="102"/>
      <c r="CTH435" s="102"/>
      <c r="CTI435" s="102"/>
      <c r="CTJ435" s="102"/>
      <c r="CTK435" s="102"/>
      <c r="CTL435" s="102"/>
      <c r="CTM435" s="102"/>
      <c r="CTN435" s="102"/>
      <c r="CTO435" s="102"/>
      <c r="CTP435" s="102"/>
      <c r="CTQ435" s="102"/>
      <c r="CTR435" s="102"/>
      <c r="CTS435" s="102"/>
      <c r="CTT435" s="102"/>
      <c r="CTU435" s="102"/>
      <c r="CTV435" s="102"/>
      <c r="CTW435" s="102"/>
      <c r="CTX435" s="102"/>
      <c r="CTY435" s="102"/>
      <c r="CTZ435" s="102"/>
      <c r="CUA435" s="102"/>
      <c r="CUB435" s="102"/>
      <c r="CUC435" s="102"/>
      <c r="CUD435" s="102"/>
      <c r="CUE435" s="102"/>
      <c r="CUF435" s="102"/>
      <c r="CUG435" s="102"/>
      <c r="CUH435" s="102"/>
      <c r="CUI435" s="102"/>
      <c r="CUJ435" s="102"/>
      <c r="CUK435" s="102"/>
      <c r="CUL435" s="102"/>
      <c r="CUM435" s="102"/>
      <c r="CUN435" s="102"/>
      <c r="CUO435" s="102"/>
      <c r="CUP435" s="102"/>
      <c r="CUQ435" s="102"/>
      <c r="CUR435" s="102"/>
      <c r="CUS435" s="102"/>
      <c r="CUT435" s="102"/>
      <c r="CUU435" s="102"/>
      <c r="CUV435" s="102"/>
      <c r="CUW435" s="102"/>
      <c r="CUX435" s="102"/>
      <c r="CUY435" s="102"/>
      <c r="CUZ435" s="102"/>
      <c r="CVA435" s="102"/>
      <c r="CVB435" s="102"/>
      <c r="CVC435" s="102"/>
      <c r="CVD435" s="102"/>
      <c r="CVE435" s="102"/>
      <c r="CVF435" s="102"/>
      <c r="CVG435" s="102"/>
      <c r="CVH435" s="102"/>
      <c r="CVI435" s="102"/>
      <c r="CVJ435" s="102"/>
      <c r="CVK435" s="102"/>
      <c r="CVL435" s="102"/>
      <c r="CVM435" s="102"/>
      <c r="CVN435" s="102"/>
      <c r="CVO435" s="102"/>
      <c r="CVP435" s="102"/>
      <c r="CVQ435" s="102"/>
      <c r="CVR435" s="102"/>
      <c r="CVS435" s="102"/>
      <c r="CVT435" s="102"/>
      <c r="CVU435" s="102"/>
      <c r="CVV435" s="102"/>
      <c r="CVW435" s="102"/>
      <c r="CVX435" s="102"/>
      <c r="CVY435" s="102"/>
      <c r="CVZ435" s="102"/>
      <c r="CWA435" s="102"/>
      <c r="CWB435" s="102"/>
      <c r="CWC435" s="102"/>
      <c r="CWD435" s="102"/>
      <c r="CWE435" s="102"/>
      <c r="CWF435" s="102"/>
      <c r="CWG435" s="102"/>
      <c r="CWH435" s="102"/>
      <c r="CWI435" s="102"/>
      <c r="CWJ435" s="102"/>
      <c r="CWK435" s="102"/>
      <c r="CWL435" s="102"/>
      <c r="CWM435" s="102"/>
      <c r="CWN435" s="102"/>
      <c r="CWO435" s="102"/>
      <c r="CWP435" s="102"/>
      <c r="CWQ435" s="102"/>
      <c r="CWR435" s="102"/>
      <c r="CWS435" s="102"/>
      <c r="CWT435" s="102"/>
      <c r="CWU435" s="102"/>
      <c r="CWV435" s="102"/>
      <c r="CWW435" s="102"/>
      <c r="CWX435" s="102"/>
      <c r="CWY435" s="102"/>
      <c r="CWZ435" s="102"/>
      <c r="CXA435" s="102"/>
      <c r="CXB435" s="102"/>
      <c r="CXC435" s="102"/>
      <c r="CXD435" s="102"/>
      <c r="CXE435" s="102"/>
      <c r="CXF435" s="102"/>
      <c r="CXG435" s="102"/>
      <c r="CXH435" s="102"/>
      <c r="CXI435" s="102"/>
      <c r="CXJ435" s="102"/>
      <c r="CXK435" s="102"/>
      <c r="CXL435" s="102"/>
      <c r="CXM435" s="102"/>
      <c r="CXN435" s="102"/>
      <c r="CXO435" s="102"/>
      <c r="CXP435" s="102"/>
      <c r="CXQ435" s="102"/>
      <c r="CXR435" s="102"/>
      <c r="CXS435" s="102"/>
      <c r="CXT435" s="102"/>
      <c r="CXU435" s="102"/>
      <c r="CXV435" s="102"/>
      <c r="CXW435" s="102"/>
      <c r="CXX435" s="102"/>
      <c r="CXY435" s="102"/>
      <c r="CXZ435" s="102"/>
      <c r="CYA435" s="102"/>
      <c r="CYB435" s="102"/>
      <c r="CYC435" s="102"/>
      <c r="CYD435" s="102"/>
      <c r="CYE435" s="102"/>
      <c r="CYF435" s="102"/>
      <c r="CYG435" s="102"/>
      <c r="CYH435" s="102"/>
      <c r="CYI435" s="102"/>
      <c r="CYJ435" s="102"/>
      <c r="CYK435" s="102"/>
      <c r="CYL435" s="102"/>
      <c r="CYM435" s="102"/>
      <c r="CYN435" s="102"/>
      <c r="CYO435" s="102"/>
      <c r="CYP435" s="102"/>
      <c r="CYQ435" s="102"/>
      <c r="CYR435" s="102"/>
      <c r="CYS435" s="102"/>
      <c r="CYT435" s="102"/>
      <c r="CYU435" s="102"/>
      <c r="CYV435" s="102"/>
      <c r="CYW435" s="102"/>
      <c r="CYX435" s="102"/>
      <c r="CYY435" s="102"/>
      <c r="CYZ435" s="102"/>
      <c r="CZA435" s="102"/>
      <c r="CZB435" s="102"/>
      <c r="CZC435" s="102"/>
      <c r="CZD435" s="102"/>
      <c r="CZE435" s="102"/>
      <c r="CZF435" s="102"/>
      <c r="CZG435" s="102"/>
      <c r="CZH435" s="102"/>
      <c r="CZI435" s="102"/>
      <c r="CZJ435" s="102"/>
      <c r="CZK435" s="102"/>
      <c r="CZL435" s="102"/>
      <c r="CZM435" s="102"/>
      <c r="CZN435" s="102"/>
      <c r="CZO435" s="102"/>
      <c r="CZP435" s="102"/>
      <c r="CZQ435" s="102"/>
      <c r="CZR435" s="102"/>
      <c r="CZS435" s="102"/>
      <c r="CZT435" s="102"/>
      <c r="CZU435" s="102"/>
      <c r="CZV435" s="102"/>
      <c r="CZW435" s="102"/>
      <c r="CZX435" s="102"/>
      <c r="CZY435" s="102"/>
      <c r="CZZ435" s="102"/>
      <c r="DAA435" s="102"/>
      <c r="DAB435" s="102"/>
      <c r="DAC435" s="102"/>
      <c r="DAD435" s="102"/>
      <c r="DAE435" s="102"/>
      <c r="DAF435" s="102"/>
      <c r="DAG435" s="102"/>
      <c r="DAH435" s="102"/>
      <c r="DAI435" s="102"/>
      <c r="DAJ435" s="102"/>
      <c r="DAK435" s="102"/>
      <c r="DAL435" s="102"/>
      <c r="DAM435" s="102"/>
      <c r="DAN435" s="102"/>
      <c r="DAO435" s="102"/>
      <c r="DAP435" s="102"/>
      <c r="DAQ435" s="102"/>
      <c r="DAR435" s="102"/>
      <c r="DAS435" s="102"/>
      <c r="DAT435" s="102"/>
      <c r="DAU435" s="102"/>
      <c r="DAV435" s="102"/>
      <c r="DAW435" s="102"/>
      <c r="DAX435" s="102"/>
      <c r="DAY435" s="102"/>
      <c r="DAZ435" s="102"/>
      <c r="DBA435" s="102"/>
      <c r="DBB435" s="102"/>
      <c r="DBC435" s="102"/>
      <c r="DBD435" s="102"/>
      <c r="DBE435" s="102"/>
      <c r="DBF435" s="102"/>
      <c r="DBG435" s="102"/>
      <c r="DBH435" s="102"/>
      <c r="DBI435" s="102"/>
      <c r="DBJ435" s="102"/>
      <c r="DBK435" s="102"/>
      <c r="DBL435" s="102"/>
      <c r="DBM435" s="102"/>
      <c r="DBN435" s="102"/>
      <c r="DBO435" s="102"/>
      <c r="DBP435" s="102"/>
      <c r="DBQ435" s="102"/>
      <c r="DBR435" s="102"/>
      <c r="DBS435" s="102"/>
      <c r="DBT435" s="102"/>
      <c r="DBU435" s="102"/>
      <c r="DBV435" s="102"/>
      <c r="DBW435" s="102"/>
      <c r="DBX435" s="102"/>
      <c r="DBY435" s="102"/>
      <c r="DBZ435" s="102"/>
      <c r="DCA435" s="102"/>
      <c r="DCB435" s="102"/>
      <c r="DCC435" s="102"/>
      <c r="DCD435" s="102"/>
      <c r="DCE435" s="102"/>
      <c r="DCF435" s="102"/>
      <c r="DCG435" s="102"/>
      <c r="DCH435" s="102"/>
      <c r="DCI435" s="102"/>
      <c r="DCJ435" s="102"/>
      <c r="DCK435" s="102"/>
      <c r="DCL435" s="102"/>
      <c r="DCM435" s="102"/>
      <c r="DCN435" s="102"/>
      <c r="DCO435" s="102"/>
      <c r="DCP435" s="102"/>
      <c r="DCQ435" s="102"/>
      <c r="DCR435" s="102"/>
      <c r="DCS435" s="102"/>
      <c r="DCT435" s="102"/>
      <c r="DCU435" s="102"/>
      <c r="DCV435" s="102"/>
      <c r="DCW435" s="102"/>
      <c r="DCX435" s="102"/>
      <c r="DCY435" s="102"/>
      <c r="DCZ435" s="102"/>
      <c r="DDA435" s="102"/>
      <c r="DDB435" s="102"/>
      <c r="DDC435" s="102"/>
      <c r="DDD435" s="102"/>
      <c r="DDE435" s="102"/>
      <c r="DDF435" s="102"/>
      <c r="DDG435" s="102"/>
      <c r="DDH435" s="102"/>
      <c r="DDI435" s="102"/>
      <c r="DDJ435" s="102"/>
      <c r="DDK435" s="102"/>
      <c r="DDL435" s="102"/>
      <c r="DDM435" s="102"/>
      <c r="DDN435" s="102"/>
      <c r="DDO435" s="102"/>
      <c r="DDP435" s="102"/>
      <c r="DDQ435" s="102"/>
      <c r="DDR435" s="102"/>
      <c r="DDS435" s="102"/>
      <c r="DDT435" s="102"/>
      <c r="DDU435" s="102"/>
      <c r="DDV435" s="102"/>
      <c r="DDW435" s="102"/>
      <c r="DDX435" s="102"/>
      <c r="DDY435" s="102"/>
      <c r="DDZ435" s="102"/>
      <c r="DEA435" s="102"/>
      <c r="DEB435" s="102"/>
      <c r="DEC435" s="102"/>
      <c r="DED435" s="102"/>
      <c r="DEE435" s="102"/>
      <c r="DEF435" s="102"/>
      <c r="DEG435" s="102"/>
      <c r="DEH435" s="102"/>
      <c r="DEI435" s="102"/>
      <c r="DEJ435" s="102"/>
      <c r="DEK435" s="102"/>
      <c r="DEL435" s="102"/>
      <c r="DEM435" s="102"/>
      <c r="DEN435" s="102"/>
      <c r="DEO435" s="102"/>
      <c r="DEP435" s="102"/>
      <c r="DEQ435" s="102"/>
      <c r="DER435" s="102"/>
      <c r="DES435" s="102"/>
      <c r="DET435" s="102"/>
      <c r="DEU435" s="102"/>
      <c r="DEV435" s="102"/>
      <c r="DEW435" s="102"/>
      <c r="DEX435" s="102"/>
      <c r="DEY435" s="102"/>
      <c r="DEZ435" s="102"/>
      <c r="DFA435" s="102"/>
      <c r="DFB435" s="102"/>
      <c r="DFC435" s="102"/>
      <c r="DFD435" s="102"/>
      <c r="DFE435" s="102"/>
      <c r="DFF435" s="102"/>
      <c r="DFG435" s="102"/>
      <c r="DFH435" s="102"/>
      <c r="DFI435" s="102"/>
      <c r="DFJ435" s="102"/>
      <c r="DFK435" s="102"/>
      <c r="DFL435" s="102"/>
      <c r="DFM435" s="102"/>
      <c r="DFN435" s="102"/>
      <c r="DFO435" s="102"/>
      <c r="DFP435" s="102"/>
      <c r="DFQ435" s="102"/>
      <c r="DFR435" s="102"/>
      <c r="DFS435" s="102"/>
      <c r="DFT435" s="102"/>
      <c r="DFU435" s="102"/>
      <c r="DFV435" s="102"/>
      <c r="DFW435" s="102"/>
      <c r="DFX435" s="102"/>
      <c r="DFY435" s="102"/>
      <c r="DFZ435" s="102"/>
      <c r="DGA435" s="102"/>
      <c r="DGB435" s="102"/>
      <c r="DGC435" s="102"/>
      <c r="DGD435" s="102"/>
      <c r="DGE435" s="102"/>
      <c r="DGF435" s="102"/>
      <c r="DGG435" s="102"/>
      <c r="DGH435" s="102"/>
      <c r="DGI435" s="102"/>
      <c r="DGJ435" s="102"/>
      <c r="DGK435" s="102"/>
      <c r="DGL435" s="102"/>
      <c r="DGM435" s="102"/>
      <c r="DGN435" s="102"/>
      <c r="DGO435" s="102"/>
      <c r="DGP435" s="102"/>
      <c r="DGQ435" s="102"/>
      <c r="DGR435" s="102"/>
      <c r="DGS435" s="102"/>
      <c r="DGT435" s="102"/>
      <c r="DGU435" s="102"/>
      <c r="DGV435" s="102"/>
      <c r="DGW435" s="102"/>
      <c r="DGX435" s="102"/>
      <c r="DGY435" s="102"/>
      <c r="DGZ435" s="102"/>
      <c r="DHA435" s="102"/>
      <c r="DHB435" s="102"/>
      <c r="DHC435" s="102"/>
      <c r="DHD435" s="102"/>
      <c r="DHE435" s="102"/>
      <c r="DHF435" s="102"/>
      <c r="DHG435" s="102"/>
      <c r="DHH435" s="102"/>
      <c r="DHI435" s="102"/>
      <c r="DHJ435" s="102"/>
      <c r="DHK435" s="102"/>
      <c r="DHL435" s="102"/>
      <c r="DHM435" s="102"/>
      <c r="DHN435" s="102"/>
      <c r="DHO435" s="102"/>
      <c r="DHP435" s="102"/>
      <c r="DHQ435" s="102"/>
      <c r="DHR435" s="102"/>
      <c r="DHS435" s="102"/>
      <c r="DHT435" s="102"/>
      <c r="DHU435" s="102"/>
      <c r="DHV435" s="102"/>
      <c r="DHW435" s="102"/>
      <c r="DHX435" s="102"/>
      <c r="DHY435" s="102"/>
      <c r="DHZ435" s="102"/>
      <c r="DIA435" s="102"/>
      <c r="DIB435" s="102"/>
      <c r="DIC435" s="102"/>
      <c r="DID435" s="102"/>
      <c r="DIE435" s="102"/>
      <c r="DIF435" s="102"/>
      <c r="DIG435" s="102"/>
      <c r="DIH435" s="102"/>
      <c r="DII435" s="102"/>
      <c r="DIJ435" s="102"/>
      <c r="DIK435" s="102"/>
      <c r="DIL435" s="102"/>
      <c r="DIM435" s="102"/>
      <c r="DIN435" s="102"/>
      <c r="DIO435" s="102"/>
      <c r="DIP435" s="102"/>
      <c r="DIQ435" s="102"/>
      <c r="DIR435" s="102"/>
      <c r="DIS435" s="102"/>
      <c r="DIT435" s="102"/>
      <c r="DIU435" s="102"/>
      <c r="DIV435" s="102"/>
      <c r="DIW435" s="102"/>
      <c r="DIX435" s="102"/>
      <c r="DIY435" s="102"/>
      <c r="DIZ435" s="102"/>
      <c r="DJA435" s="102"/>
      <c r="DJB435" s="102"/>
      <c r="DJC435" s="102"/>
      <c r="DJD435" s="102"/>
      <c r="DJE435" s="102"/>
      <c r="DJF435" s="102"/>
      <c r="DJG435" s="102"/>
      <c r="DJH435" s="102"/>
      <c r="DJI435" s="102"/>
      <c r="DJJ435" s="102"/>
      <c r="DJK435" s="102"/>
      <c r="DJL435" s="102"/>
      <c r="DJM435" s="102"/>
      <c r="DJN435" s="102"/>
      <c r="DJO435" s="102"/>
      <c r="DJP435" s="102"/>
      <c r="DJQ435" s="102"/>
      <c r="DJR435" s="102"/>
      <c r="DJS435" s="102"/>
      <c r="DJT435" s="102"/>
      <c r="DJU435" s="102"/>
      <c r="DJV435" s="102"/>
      <c r="DJW435" s="102"/>
      <c r="DJX435" s="102"/>
      <c r="DJY435" s="102"/>
      <c r="DJZ435" s="102"/>
      <c r="DKA435" s="102"/>
      <c r="DKB435" s="102"/>
      <c r="DKC435" s="102"/>
      <c r="DKD435" s="102"/>
      <c r="DKE435" s="102"/>
      <c r="DKF435" s="102"/>
      <c r="DKG435" s="102"/>
      <c r="DKH435" s="102"/>
      <c r="DKI435" s="102"/>
      <c r="DKJ435" s="102"/>
      <c r="DKK435" s="102"/>
      <c r="DKL435" s="102"/>
      <c r="DKM435" s="102"/>
      <c r="DKN435" s="102"/>
      <c r="DKO435" s="102"/>
      <c r="DKP435" s="102"/>
      <c r="DKQ435" s="102"/>
      <c r="DKR435" s="102"/>
      <c r="DKS435" s="102"/>
      <c r="DKT435" s="102"/>
      <c r="DKU435" s="102"/>
      <c r="DKV435" s="102"/>
      <c r="DKW435" s="102"/>
      <c r="DKX435" s="102"/>
      <c r="DKY435" s="102"/>
      <c r="DKZ435" s="102"/>
      <c r="DLA435" s="102"/>
      <c r="DLB435" s="102"/>
      <c r="DLC435" s="102"/>
      <c r="DLD435" s="102"/>
      <c r="DLE435" s="102"/>
      <c r="DLF435" s="102"/>
      <c r="DLG435" s="102"/>
      <c r="DLH435" s="102"/>
      <c r="DLI435" s="102"/>
      <c r="DLJ435" s="102"/>
      <c r="DLK435" s="102"/>
      <c r="DLL435" s="102"/>
      <c r="DLM435" s="102"/>
      <c r="DLN435" s="102"/>
      <c r="DLO435" s="102"/>
      <c r="DLP435" s="102"/>
      <c r="DLQ435" s="102"/>
      <c r="DLR435" s="102"/>
      <c r="DLS435" s="102"/>
      <c r="DLT435" s="102"/>
      <c r="DLU435" s="102"/>
      <c r="DLV435" s="102"/>
      <c r="DLW435" s="102"/>
      <c r="DLX435" s="102"/>
      <c r="DLY435" s="102"/>
      <c r="DLZ435" s="102"/>
      <c r="DMA435" s="102"/>
      <c r="DMB435" s="102"/>
      <c r="DMC435" s="102"/>
      <c r="DMD435" s="102"/>
      <c r="DME435" s="102"/>
      <c r="DMF435" s="102"/>
      <c r="DMG435" s="102"/>
      <c r="DMH435" s="102"/>
      <c r="DMI435" s="102"/>
      <c r="DMJ435" s="102"/>
      <c r="DMK435" s="102"/>
      <c r="DML435" s="102"/>
      <c r="DMM435" s="102"/>
      <c r="DMN435" s="102"/>
      <c r="DMO435" s="102"/>
      <c r="DMP435" s="102"/>
      <c r="DMQ435" s="102"/>
      <c r="DMR435" s="102"/>
      <c r="DMS435" s="102"/>
      <c r="DMT435" s="102"/>
      <c r="DMU435" s="102"/>
      <c r="DMV435" s="102"/>
      <c r="DMW435" s="102"/>
      <c r="DMX435" s="102"/>
      <c r="DMY435" s="102"/>
      <c r="DMZ435" s="102"/>
      <c r="DNA435" s="102"/>
      <c r="DNB435" s="102"/>
      <c r="DNC435" s="102"/>
      <c r="DND435" s="102"/>
      <c r="DNE435" s="102"/>
      <c r="DNF435" s="102"/>
      <c r="DNG435" s="102"/>
      <c r="DNH435" s="102"/>
      <c r="DNI435" s="102"/>
      <c r="DNJ435" s="102"/>
      <c r="DNK435" s="102"/>
      <c r="DNL435" s="102"/>
      <c r="DNM435" s="102"/>
      <c r="DNN435" s="102"/>
      <c r="DNO435" s="102"/>
      <c r="DNP435" s="102"/>
      <c r="DNQ435" s="102"/>
      <c r="DNR435" s="102"/>
      <c r="DNS435" s="102"/>
      <c r="DNT435" s="102"/>
      <c r="DNU435" s="102"/>
      <c r="DNV435" s="102"/>
      <c r="DNW435" s="102"/>
      <c r="DNX435" s="102"/>
      <c r="DNY435" s="102"/>
      <c r="DNZ435" s="102"/>
      <c r="DOA435" s="102"/>
      <c r="DOB435" s="102"/>
      <c r="DOC435" s="102"/>
      <c r="DOD435" s="102"/>
      <c r="DOE435" s="102"/>
      <c r="DOF435" s="102"/>
      <c r="DOG435" s="102"/>
      <c r="DOH435" s="102"/>
      <c r="DOI435" s="102"/>
      <c r="DOJ435" s="102"/>
      <c r="DOK435" s="102"/>
      <c r="DOL435" s="102"/>
      <c r="DOM435" s="102"/>
      <c r="DON435" s="102"/>
      <c r="DOO435" s="102"/>
      <c r="DOP435" s="102"/>
      <c r="DOQ435" s="102"/>
      <c r="DOR435" s="102"/>
      <c r="DOS435" s="102"/>
      <c r="DOT435" s="102"/>
      <c r="DOU435" s="102"/>
      <c r="DOV435" s="102"/>
      <c r="DOW435" s="102"/>
      <c r="DOX435" s="102"/>
      <c r="DOY435" s="102"/>
      <c r="DOZ435" s="102"/>
      <c r="DPA435" s="102"/>
      <c r="DPB435" s="102"/>
      <c r="DPC435" s="102"/>
      <c r="DPD435" s="102"/>
      <c r="DPE435" s="102"/>
      <c r="DPF435" s="102"/>
      <c r="DPG435" s="102"/>
      <c r="DPH435" s="102"/>
      <c r="DPI435" s="102"/>
      <c r="DPJ435" s="102"/>
      <c r="DPK435" s="102"/>
      <c r="DPL435" s="102"/>
      <c r="DPM435" s="102"/>
      <c r="DPN435" s="102"/>
      <c r="DPO435" s="102"/>
      <c r="DPP435" s="102"/>
      <c r="DPQ435" s="102"/>
      <c r="DPR435" s="102"/>
      <c r="DPS435" s="102"/>
      <c r="DPT435" s="102"/>
      <c r="DPU435" s="102"/>
      <c r="DPV435" s="102"/>
      <c r="DPW435" s="102"/>
      <c r="DPX435" s="102"/>
      <c r="DPY435" s="102"/>
      <c r="DPZ435" s="102"/>
      <c r="DQA435" s="102"/>
      <c r="DQB435" s="102"/>
      <c r="DQC435" s="102"/>
      <c r="DQD435" s="102"/>
      <c r="DQE435" s="102"/>
      <c r="DQF435" s="102"/>
      <c r="DQG435" s="102"/>
      <c r="DQH435" s="102"/>
      <c r="DQI435" s="102"/>
      <c r="DQJ435" s="102"/>
      <c r="DQK435" s="102"/>
      <c r="DQL435" s="102"/>
      <c r="DQM435" s="102"/>
      <c r="DQN435" s="102"/>
      <c r="DQO435" s="102"/>
      <c r="DQP435" s="102"/>
      <c r="DQQ435" s="102"/>
      <c r="DQR435" s="102"/>
      <c r="DQS435" s="102"/>
      <c r="DQT435" s="102"/>
      <c r="DQU435" s="102"/>
      <c r="DQV435" s="102"/>
      <c r="DQW435" s="102"/>
      <c r="DQX435" s="102"/>
      <c r="DQY435" s="102"/>
      <c r="DQZ435" s="102"/>
      <c r="DRA435" s="102"/>
      <c r="DRB435" s="102"/>
      <c r="DRC435" s="102"/>
      <c r="DRD435" s="102"/>
      <c r="DRE435" s="102"/>
      <c r="DRF435" s="102"/>
      <c r="DRG435" s="102"/>
      <c r="DRH435" s="102"/>
      <c r="DRI435" s="102"/>
      <c r="DRJ435" s="102"/>
      <c r="DRK435" s="102"/>
      <c r="DRL435" s="102"/>
      <c r="DRM435" s="102"/>
      <c r="DRN435" s="102"/>
      <c r="DRO435" s="102"/>
      <c r="DRP435" s="102"/>
      <c r="DRQ435" s="102"/>
      <c r="DRR435" s="102"/>
      <c r="DRS435" s="102"/>
      <c r="DRT435" s="102"/>
      <c r="DRU435" s="102"/>
      <c r="DRV435" s="102"/>
      <c r="DRW435" s="102"/>
      <c r="DRX435" s="102"/>
      <c r="DRY435" s="102"/>
      <c r="DRZ435" s="102"/>
      <c r="DSA435" s="102"/>
      <c r="DSB435" s="102"/>
      <c r="DSC435" s="102"/>
      <c r="DSD435" s="102"/>
      <c r="DSE435" s="102"/>
      <c r="DSF435" s="102"/>
      <c r="DSG435" s="102"/>
      <c r="DSH435" s="102"/>
      <c r="DSI435" s="102"/>
      <c r="DSJ435" s="102"/>
      <c r="DSK435" s="102"/>
      <c r="DSL435" s="102"/>
      <c r="DSM435" s="102"/>
      <c r="DSN435" s="102"/>
      <c r="DSO435" s="102"/>
      <c r="DSP435" s="102"/>
      <c r="DSQ435" s="102"/>
      <c r="DSR435" s="102"/>
      <c r="DSS435" s="102"/>
      <c r="DST435" s="102"/>
      <c r="DSU435" s="102"/>
      <c r="DSV435" s="102"/>
      <c r="DSW435" s="102"/>
      <c r="DSX435" s="102"/>
      <c r="DSY435" s="102"/>
      <c r="DSZ435" s="102"/>
      <c r="DTA435" s="102"/>
      <c r="DTB435" s="102"/>
      <c r="DTC435" s="102"/>
      <c r="DTD435" s="102"/>
      <c r="DTE435" s="102"/>
      <c r="DTF435" s="102"/>
      <c r="DTG435" s="102"/>
      <c r="DTH435" s="102"/>
      <c r="DTI435" s="102"/>
      <c r="DTJ435" s="102"/>
      <c r="DTK435" s="102"/>
      <c r="DTL435" s="102"/>
      <c r="DTM435" s="102"/>
      <c r="DTN435" s="102"/>
      <c r="DTO435" s="102"/>
      <c r="DTP435" s="102"/>
      <c r="DTQ435" s="102"/>
      <c r="DTR435" s="102"/>
      <c r="DTS435" s="102"/>
      <c r="DTT435" s="102"/>
      <c r="DTU435" s="102"/>
      <c r="DTV435" s="102"/>
      <c r="DTW435" s="102"/>
      <c r="DTX435" s="102"/>
      <c r="DTY435" s="102"/>
      <c r="DTZ435" s="102"/>
      <c r="DUA435" s="102"/>
      <c r="DUB435" s="102"/>
      <c r="DUC435" s="102"/>
      <c r="DUD435" s="102"/>
      <c r="DUE435" s="102"/>
      <c r="DUF435" s="102"/>
      <c r="DUG435" s="102"/>
      <c r="DUH435" s="102"/>
      <c r="DUI435" s="102"/>
      <c r="DUJ435" s="102"/>
      <c r="DUK435" s="102"/>
      <c r="DUL435" s="102"/>
      <c r="DUM435" s="102"/>
      <c r="DUN435" s="102"/>
      <c r="DUO435" s="102"/>
      <c r="DUP435" s="102"/>
      <c r="DUQ435" s="102"/>
      <c r="DUR435" s="102"/>
      <c r="DUS435" s="102"/>
      <c r="DUT435" s="102"/>
      <c r="DUU435" s="102"/>
      <c r="DUV435" s="102"/>
      <c r="DUW435" s="102"/>
      <c r="DUX435" s="102"/>
      <c r="DUY435" s="102"/>
      <c r="DUZ435" s="102"/>
      <c r="DVA435" s="102"/>
      <c r="DVB435" s="102"/>
      <c r="DVC435" s="102"/>
      <c r="DVD435" s="102"/>
      <c r="DVE435" s="102"/>
      <c r="DVF435" s="102"/>
      <c r="DVG435" s="102"/>
      <c r="DVH435" s="102"/>
      <c r="DVI435" s="102"/>
      <c r="DVJ435" s="102"/>
      <c r="DVK435" s="102"/>
      <c r="DVL435" s="102"/>
      <c r="DVM435" s="102"/>
      <c r="DVN435" s="102"/>
      <c r="DVO435" s="102"/>
      <c r="DVP435" s="102"/>
      <c r="DVQ435" s="102"/>
      <c r="DVR435" s="102"/>
      <c r="DVS435" s="102"/>
      <c r="DVT435" s="102"/>
      <c r="DVU435" s="102"/>
      <c r="DVV435" s="102"/>
      <c r="DVW435" s="102"/>
      <c r="DVX435" s="102"/>
      <c r="DVY435" s="102"/>
      <c r="DVZ435" s="102"/>
      <c r="DWA435" s="102"/>
      <c r="DWB435" s="102"/>
      <c r="DWC435" s="102"/>
      <c r="DWD435" s="102"/>
      <c r="DWE435" s="102"/>
      <c r="DWF435" s="102"/>
      <c r="DWG435" s="102"/>
      <c r="DWH435" s="102"/>
      <c r="DWI435" s="102"/>
      <c r="DWJ435" s="102"/>
      <c r="DWK435" s="102"/>
      <c r="DWL435" s="102"/>
      <c r="DWM435" s="102"/>
      <c r="DWN435" s="102"/>
      <c r="DWO435" s="102"/>
      <c r="DWP435" s="102"/>
      <c r="DWQ435" s="102"/>
      <c r="DWR435" s="102"/>
      <c r="DWS435" s="102"/>
      <c r="DWT435" s="102"/>
      <c r="DWU435" s="102"/>
      <c r="DWV435" s="102"/>
      <c r="DWW435" s="102"/>
      <c r="DWX435" s="102"/>
      <c r="DWY435" s="102"/>
      <c r="DWZ435" s="102"/>
      <c r="DXA435" s="102"/>
      <c r="DXB435" s="102"/>
      <c r="DXC435" s="102"/>
      <c r="DXD435" s="102"/>
      <c r="DXE435" s="102"/>
      <c r="DXF435" s="102"/>
      <c r="DXG435" s="102"/>
      <c r="DXH435" s="102"/>
      <c r="DXI435" s="102"/>
      <c r="DXJ435" s="102"/>
      <c r="DXK435" s="102"/>
      <c r="DXL435" s="102"/>
      <c r="DXM435" s="102"/>
      <c r="DXN435" s="102"/>
      <c r="DXO435" s="102"/>
      <c r="DXP435" s="102"/>
      <c r="DXQ435" s="102"/>
      <c r="DXR435" s="102"/>
      <c r="DXS435" s="102"/>
      <c r="DXT435" s="102"/>
      <c r="DXU435" s="102"/>
      <c r="DXV435" s="102"/>
      <c r="DXW435" s="102"/>
      <c r="DXX435" s="102"/>
      <c r="DXY435" s="102"/>
      <c r="DXZ435" s="102"/>
      <c r="DYA435" s="102"/>
      <c r="DYB435" s="102"/>
      <c r="DYC435" s="102"/>
      <c r="DYD435" s="102"/>
      <c r="DYE435" s="102"/>
      <c r="DYF435" s="102"/>
      <c r="DYG435" s="102"/>
      <c r="DYH435" s="102"/>
      <c r="DYI435" s="102"/>
      <c r="DYJ435" s="102"/>
      <c r="DYK435" s="102"/>
      <c r="DYL435" s="102"/>
      <c r="DYM435" s="102"/>
      <c r="DYN435" s="102"/>
      <c r="DYO435" s="102"/>
      <c r="DYP435" s="102"/>
      <c r="DYQ435" s="102"/>
      <c r="DYR435" s="102"/>
      <c r="DYS435" s="102"/>
      <c r="DYT435" s="102"/>
      <c r="DYU435" s="102"/>
      <c r="DYV435" s="102"/>
      <c r="DYW435" s="102"/>
      <c r="DYX435" s="102"/>
      <c r="DYY435" s="102"/>
      <c r="DYZ435" s="102"/>
      <c r="DZA435" s="102"/>
      <c r="DZB435" s="102"/>
      <c r="DZC435" s="102"/>
      <c r="DZD435" s="102"/>
      <c r="DZE435" s="102"/>
      <c r="DZF435" s="102"/>
      <c r="DZG435" s="102"/>
      <c r="DZH435" s="102"/>
      <c r="DZI435" s="102"/>
      <c r="DZJ435" s="102"/>
      <c r="DZK435" s="102"/>
      <c r="DZL435" s="102"/>
      <c r="DZM435" s="102"/>
      <c r="DZN435" s="102"/>
      <c r="DZO435" s="102"/>
      <c r="DZP435" s="102"/>
      <c r="DZQ435" s="102"/>
      <c r="DZR435" s="102"/>
      <c r="DZS435" s="102"/>
      <c r="DZT435" s="102"/>
      <c r="DZU435" s="102"/>
      <c r="DZV435" s="102"/>
      <c r="DZW435" s="102"/>
      <c r="DZX435" s="102"/>
      <c r="DZY435" s="102"/>
      <c r="DZZ435" s="102"/>
      <c r="EAA435" s="102"/>
      <c r="EAB435" s="102"/>
      <c r="EAC435" s="102"/>
      <c r="EAD435" s="102"/>
      <c r="EAE435" s="102"/>
      <c r="EAF435" s="102"/>
      <c r="EAG435" s="102"/>
      <c r="EAH435" s="102"/>
      <c r="EAI435" s="102"/>
      <c r="EAJ435" s="102"/>
      <c r="EAK435" s="102"/>
      <c r="EAL435" s="102"/>
      <c r="EAM435" s="102"/>
      <c r="EAN435" s="102"/>
      <c r="EAO435" s="102"/>
      <c r="EAP435" s="102"/>
      <c r="EAQ435" s="102"/>
      <c r="EAR435" s="102"/>
      <c r="EAS435" s="102"/>
      <c r="EAT435" s="102"/>
      <c r="EAU435" s="102"/>
      <c r="EAV435" s="102"/>
      <c r="EAW435" s="102"/>
      <c r="EAX435" s="102"/>
      <c r="EAY435" s="102"/>
      <c r="EAZ435" s="102"/>
      <c r="EBA435" s="102"/>
      <c r="EBB435" s="102"/>
      <c r="EBC435" s="102"/>
      <c r="EBD435" s="102"/>
      <c r="EBE435" s="102"/>
      <c r="EBF435" s="102"/>
      <c r="EBG435" s="102"/>
      <c r="EBH435" s="102"/>
      <c r="EBI435" s="102"/>
      <c r="EBJ435" s="102"/>
      <c r="EBK435" s="102"/>
      <c r="EBL435" s="102"/>
      <c r="EBM435" s="102"/>
      <c r="EBN435" s="102"/>
      <c r="EBO435" s="102"/>
      <c r="EBP435" s="102"/>
      <c r="EBQ435" s="102"/>
      <c r="EBR435" s="102"/>
      <c r="EBS435" s="102"/>
      <c r="EBT435" s="102"/>
      <c r="EBU435" s="102"/>
      <c r="EBV435" s="102"/>
      <c r="EBW435" s="102"/>
      <c r="EBX435" s="102"/>
      <c r="EBY435" s="102"/>
      <c r="EBZ435" s="102"/>
      <c r="ECA435" s="102"/>
      <c r="ECB435" s="102"/>
      <c r="ECC435" s="102"/>
      <c r="ECD435" s="102"/>
      <c r="ECE435" s="102"/>
      <c r="ECF435" s="102"/>
      <c r="ECG435" s="102"/>
      <c r="ECH435" s="102"/>
      <c r="ECI435" s="102"/>
      <c r="ECJ435" s="102"/>
      <c r="ECK435" s="102"/>
      <c r="ECL435" s="102"/>
      <c r="ECM435" s="102"/>
      <c r="ECN435" s="102"/>
      <c r="ECO435" s="102"/>
      <c r="ECP435" s="102"/>
      <c r="ECQ435" s="102"/>
      <c r="ECR435" s="102"/>
      <c r="ECS435" s="102"/>
      <c r="ECT435" s="102"/>
      <c r="ECU435" s="102"/>
      <c r="ECV435" s="102"/>
      <c r="ECW435" s="102"/>
      <c r="ECX435" s="102"/>
      <c r="ECY435" s="102"/>
      <c r="ECZ435" s="102"/>
      <c r="EDA435" s="102"/>
      <c r="EDB435" s="102"/>
      <c r="EDC435" s="102"/>
      <c r="EDD435" s="102"/>
      <c r="EDE435" s="102"/>
      <c r="EDF435" s="102"/>
      <c r="EDG435" s="102"/>
      <c r="EDH435" s="102"/>
      <c r="EDI435" s="102"/>
      <c r="EDJ435" s="102"/>
      <c r="EDK435" s="102"/>
      <c r="EDL435" s="102"/>
      <c r="EDM435" s="102"/>
      <c r="EDN435" s="102"/>
      <c r="EDO435" s="102"/>
      <c r="EDP435" s="102"/>
      <c r="EDQ435" s="102"/>
      <c r="EDR435" s="102"/>
      <c r="EDS435" s="102"/>
      <c r="EDT435" s="102"/>
      <c r="EDU435" s="102"/>
      <c r="EDV435" s="102"/>
      <c r="EDW435" s="102"/>
      <c r="EDX435" s="102"/>
      <c r="EDY435" s="102"/>
      <c r="EDZ435" s="102"/>
      <c r="EEA435" s="102"/>
      <c r="EEB435" s="102"/>
      <c r="EEC435" s="102"/>
      <c r="EED435" s="102"/>
      <c r="EEE435" s="102"/>
      <c r="EEF435" s="102"/>
      <c r="EEG435" s="102"/>
      <c r="EEH435" s="102"/>
      <c r="EEI435" s="102"/>
      <c r="EEJ435" s="102"/>
      <c r="EEK435" s="102"/>
      <c r="EEL435" s="102"/>
      <c r="EEM435" s="102"/>
      <c r="EEN435" s="102"/>
      <c r="EEO435" s="102"/>
      <c r="EEP435" s="102"/>
      <c r="EEQ435" s="102"/>
      <c r="EER435" s="102"/>
      <c r="EES435" s="102"/>
      <c r="EET435" s="102"/>
      <c r="EEU435" s="102"/>
      <c r="EEV435" s="102"/>
      <c r="EEW435" s="102"/>
      <c r="EEX435" s="102"/>
      <c r="EEY435" s="102"/>
      <c r="EEZ435" s="102"/>
      <c r="EFA435" s="102"/>
      <c r="EFB435" s="102"/>
      <c r="EFC435" s="102"/>
      <c r="EFD435" s="102"/>
      <c r="EFE435" s="102"/>
      <c r="EFF435" s="102"/>
      <c r="EFG435" s="102"/>
      <c r="EFH435" s="102"/>
      <c r="EFI435" s="102"/>
      <c r="EFJ435" s="102"/>
      <c r="EFK435" s="102"/>
      <c r="EFL435" s="102"/>
      <c r="EFM435" s="102"/>
      <c r="EFN435" s="102"/>
      <c r="EFO435" s="102"/>
      <c r="EFP435" s="102"/>
      <c r="EFQ435" s="102"/>
      <c r="EFR435" s="102"/>
      <c r="EFS435" s="102"/>
      <c r="EFT435" s="102"/>
      <c r="EFU435" s="102"/>
      <c r="EFV435" s="102"/>
      <c r="EFW435" s="102"/>
      <c r="EFX435" s="102"/>
      <c r="EFY435" s="102"/>
      <c r="EFZ435" s="102"/>
      <c r="EGA435" s="102"/>
      <c r="EGB435" s="102"/>
      <c r="EGC435" s="102"/>
      <c r="EGD435" s="102"/>
      <c r="EGE435" s="102"/>
      <c r="EGF435" s="102"/>
      <c r="EGG435" s="102"/>
      <c r="EGH435" s="102"/>
      <c r="EGI435" s="102"/>
      <c r="EGJ435" s="102"/>
      <c r="EGK435" s="102"/>
      <c r="EGL435" s="102"/>
      <c r="EGM435" s="102"/>
      <c r="EGN435" s="102"/>
      <c r="EGO435" s="102"/>
      <c r="EGP435" s="102"/>
      <c r="EGQ435" s="102"/>
      <c r="EGR435" s="102"/>
      <c r="EGS435" s="102"/>
      <c r="EGT435" s="102"/>
      <c r="EGU435" s="102"/>
      <c r="EGV435" s="102"/>
      <c r="EGW435" s="102"/>
      <c r="EGX435" s="102"/>
      <c r="EGY435" s="102"/>
      <c r="EGZ435" s="102"/>
      <c r="EHA435" s="102"/>
      <c r="EHB435" s="102"/>
      <c r="EHC435" s="102"/>
      <c r="EHD435" s="102"/>
      <c r="EHE435" s="102"/>
      <c r="EHF435" s="102"/>
      <c r="EHG435" s="102"/>
      <c r="EHH435" s="102"/>
      <c r="EHI435" s="102"/>
      <c r="EHJ435" s="102"/>
      <c r="EHK435" s="102"/>
      <c r="EHL435" s="102"/>
      <c r="EHM435" s="102"/>
      <c r="EHN435" s="102"/>
      <c r="EHO435" s="102"/>
      <c r="EHP435" s="102"/>
      <c r="EHQ435" s="102"/>
      <c r="EHR435" s="102"/>
      <c r="EHS435" s="102"/>
      <c r="EHT435" s="102"/>
      <c r="EHU435" s="102"/>
      <c r="EHV435" s="102"/>
      <c r="EHW435" s="102"/>
      <c r="EHX435" s="102"/>
      <c r="EHY435" s="102"/>
      <c r="EHZ435" s="102"/>
      <c r="EIA435" s="102"/>
      <c r="EIB435" s="102"/>
      <c r="EIC435" s="102"/>
      <c r="EID435" s="102"/>
      <c r="EIE435" s="102"/>
      <c r="EIF435" s="102"/>
      <c r="EIG435" s="102"/>
      <c r="EIH435" s="102"/>
      <c r="EII435" s="102"/>
      <c r="EIJ435" s="102"/>
      <c r="EIK435" s="102"/>
      <c r="EIL435" s="102"/>
      <c r="EIM435" s="102"/>
      <c r="EIN435" s="102"/>
      <c r="EIO435" s="102"/>
      <c r="EIP435" s="102"/>
      <c r="EIQ435" s="102"/>
      <c r="EIR435" s="102"/>
      <c r="EIS435" s="102"/>
      <c r="EIT435" s="102"/>
      <c r="EIU435" s="102"/>
      <c r="EIV435" s="102"/>
      <c r="EIW435" s="102"/>
      <c r="EIX435" s="102"/>
      <c r="EIY435" s="102"/>
      <c r="EIZ435" s="102"/>
      <c r="EJA435" s="102"/>
      <c r="EJB435" s="102"/>
      <c r="EJC435" s="102"/>
      <c r="EJD435" s="102"/>
      <c r="EJE435" s="102"/>
      <c r="EJF435" s="102"/>
      <c r="EJG435" s="102"/>
      <c r="EJH435" s="102"/>
      <c r="EJI435" s="102"/>
      <c r="EJJ435" s="102"/>
      <c r="EJK435" s="102"/>
      <c r="EJL435" s="102"/>
      <c r="EJM435" s="102"/>
      <c r="EJN435" s="102"/>
      <c r="EJO435" s="102"/>
      <c r="EJP435" s="102"/>
      <c r="EJQ435" s="102"/>
      <c r="EJR435" s="102"/>
      <c r="EJS435" s="102"/>
      <c r="EJT435" s="102"/>
      <c r="EJU435" s="102"/>
      <c r="EJV435" s="102"/>
      <c r="EJW435" s="102"/>
      <c r="EJX435" s="102"/>
      <c r="EJY435" s="102"/>
      <c r="EJZ435" s="102"/>
      <c r="EKA435" s="102"/>
      <c r="EKB435" s="102"/>
      <c r="EKC435" s="102"/>
      <c r="EKD435" s="102"/>
      <c r="EKE435" s="102"/>
      <c r="EKF435" s="102"/>
      <c r="EKG435" s="102"/>
      <c r="EKH435" s="102"/>
      <c r="EKI435" s="102"/>
      <c r="EKJ435" s="102"/>
      <c r="EKK435" s="102"/>
      <c r="EKL435" s="102"/>
      <c r="EKM435" s="102"/>
      <c r="EKN435" s="102"/>
      <c r="EKO435" s="102"/>
      <c r="EKP435" s="102"/>
      <c r="EKQ435" s="102"/>
      <c r="EKR435" s="102"/>
      <c r="EKS435" s="102"/>
      <c r="EKT435" s="102"/>
      <c r="EKU435" s="102"/>
      <c r="EKV435" s="102"/>
      <c r="EKW435" s="102"/>
      <c r="EKX435" s="102"/>
      <c r="EKY435" s="102"/>
      <c r="EKZ435" s="102"/>
      <c r="ELA435" s="102"/>
      <c r="ELB435" s="102"/>
      <c r="ELC435" s="102"/>
      <c r="ELD435" s="102"/>
      <c r="ELE435" s="102"/>
      <c r="ELF435" s="102"/>
      <c r="ELG435" s="102"/>
      <c r="ELH435" s="102"/>
      <c r="ELI435" s="102"/>
      <c r="ELJ435" s="102"/>
      <c r="ELK435" s="102"/>
      <c r="ELL435" s="102"/>
      <c r="ELM435" s="102"/>
      <c r="ELN435" s="102"/>
      <c r="ELO435" s="102"/>
      <c r="ELP435" s="102"/>
      <c r="ELQ435" s="102"/>
      <c r="ELR435" s="102"/>
      <c r="ELS435" s="102"/>
      <c r="ELT435" s="102"/>
      <c r="ELU435" s="102"/>
      <c r="ELV435" s="102"/>
      <c r="ELW435" s="102"/>
      <c r="ELX435" s="102"/>
      <c r="ELY435" s="102"/>
      <c r="ELZ435" s="102"/>
      <c r="EMA435" s="102"/>
      <c r="EMB435" s="102"/>
      <c r="EMC435" s="102"/>
      <c r="EMD435" s="102"/>
      <c r="EME435" s="102"/>
      <c r="EMF435" s="102"/>
      <c r="EMG435" s="102"/>
      <c r="EMH435" s="102"/>
      <c r="EMI435" s="102"/>
      <c r="EMJ435" s="102"/>
      <c r="EMK435" s="102"/>
      <c r="EML435" s="102"/>
      <c r="EMM435" s="102"/>
      <c r="EMN435" s="102"/>
      <c r="EMO435" s="102"/>
      <c r="EMP435" s="102"/>
      <c r="EMQ435" s="102"/>
      <c r="EMR435" s="102"/>
      <c r="EMS435" s="102"/>
      <c r="EMT435" s="102"/>
      <c r="EMU435" s="102"/>
      <c r="EMV435" s="102"/>
      <c r="EMW435" s="102"/>
      <c r="EMX435" s="102"/>
      <c r="EMY435" s="102"/>
      <c r="EMZ435" s="102"/>
      <c r="ENA435" s="102"/>
      <c r="ENB435" s="102"/>
      <c r="ENC435" s="102"/>
      <c r="END435" s="102"/>
      <c r="ENE435" s="102"/>
      <c r="ENF435" s="102"/>
      <c r="ENG435" s="102"/>
      <c r="ENH435" s="102"/>
      <c r="ENI435" s="102"/>
      <c r="ENJ435" s="102"/>
      <c r="ENK435" s="102"/>
      <c r="ENL435" s="102"/>
      <c r="ENM435" s="102"/>
      <c r="ENN435" s="102"/>
      <c r="ENO435" s="102"/>
      <c r="ENP435" s="102"/>
      <c r="ENQ435" s="102"/>
      <c r="ENR435" s="102"/>
      <c r="ENS435" s="102"/>
      <c r="ENT435" s="102"/>
      <c r="ENU435" s="102"/>
      <c r="ENV435" s="102"/>
      <c r="ENW435" s="102"/>
      <c r="ENX435" s="102"/>
      <c r="ENY435" s="102"/>
      <c r="ENZ435" s="102"/>
      <c r="EOA435" s="102"/>
      <c r="EOB435" s="102"/>
      <c r="EOC435" s="102"/>
      <c r="EOD435" s="102"/>
      <c r="EOE435" s="102"/>
      <c r="EOF435" s="102"/>
      <c r="EOG435" s="102"/>
      <c r="EOH435" s="102"/>
      <c r="EOI435" s="102"/>
      <c r="EOJ435" s="102"/>
      <c r="EOK435" s="102"/>
      <c r="EOL435" s="102"/>
      <c r="EOM435" s="102"/>
      <c r="EON435" s="102"/>
      <c r="EOO435" s="102"/>
      <c r="EOP435" s="102"/>
      <c r="EOQ435" s="102"/>
      <c r="EOR435" s="102"/>
      <c r="EOS435" s="102"/>
      <c r="EOT435" s="102"/>
      <c r="EOU435" s="102"/>
      <c r="EOV435" s="102"/>
      <c r="EOW435" s="102"/>
      <c r="EOX435" s="102"/>
      <c r="EOY435" s="102"/>
      <c r="EOZ435" s="102"/>
      <c r="EPA435" s="102"/>
      <c r="EPB435" s="102"/>
      <c r="EPC435" s="102"/>
      <c r="EPD435" s="102"/>
      <c r="EPE435" s="102"/>
      <c r="EPF435" s="102"/>
      <c r="EPG435" s="102"/>
      <c r="EPH435" s="102"/>
      <c r="EPI435" s="102"/>
      <c r="EPJ435" s="102"/>
      <c r="EPK435" s="102"/>
      <c r="EPL435" s="102"/>
      <c r="EPM435" s="102"/>
      <c r="EPN435" s="102"/>
      <c r="EPO435" s="102"/>
      <c r="EPP435" s="102"/>
      <c r="EPQ435" s="102"/>
      <c r="EPR435" s="102"/>
      <c r="EPS435" s="102"/>
      <c r="EPT435" s="102"/>
      <c r="EPU435" s="102"/>
      <c r="EPV435" s="102"/>
      <c r="EPW435" s="102"/>
      <c r="EPX435" s="102"/>
      <c r="EPY435" s="102"/>
      <c r="EPZ435" s="102"/>
      <c r="EQA435" s="102"/>
      <c r="EQB435" s="102"/>
      <c r="EQC435" s="102"/>
      <c r="EQD435" s="102"/>
      <c r="EQE435" s="102"/>
      <c r="EQF435" s="102"/>
      <c r="EQG435" s="102"/>
      <c r="EQH435" s="102"/>
      <c r="EQI435" s="102"/>
      <c r="EQJ435" s="102"/>
      <c r="EQK435" s="102"/>
      <c r="EQL435" s="102"/>
      <c r="EQM435" s="102"/>
      <c r="EQN435" s="102"/>
      <c r="EQO435" s="102"/>
      <c r="EQP435" s="102"/>
      <c r="EQQ435" s="102"/>
      <c r="EQR435" s="102"/>
      <c r="EQS435" s="102"/>
      <c r="EQT435" s="102"/>
      <c r="EQU435" s="102"/>
      <c r="EQV435" s="102"/>
      <c r="EQW435" s="102"/>
      <c r="EQX435" s="102"/>
      <c r="EQY435" s="102"/>
      <c r="EQZ435" s="102"/>
      <c r="ERA435" s="102"/>
      <c r="ERB435" s="102"/>
      <c r="ERC435" s="102"/>
      <c r="ERD435" s="102"/>
      <c r="ERE435" s="102"/>
      <c r="ERF435" s="102"/>
      <c r="ERG435" s="102"/>
      <c r="ERH435" s="102"/>
      <c r="ERI435" s="102"/>
      <c r="ERJ435" s="102"/>
      <c r="ERK435" s="102"/>
      <c r="ERL435" s="102"/>
      <c r="ERM435" s="102"/>
      <c r="ERN435" s="102"/>
      <c r="ERO435" s="102"/>
      <c r="ERP435" s="102"/>
      <c r="ERQ435" s="102"/>
      <c r="ERR435" s="102"/>
      <c r="ERS435" s="102"/>
      <c r="ERT435" s="102"/>
      <c r="ERU435" s="102"/>
      <c r="ERV435" s="102"/>
      <c r="ERW435" s="102"/>
      <c r="ERX435" s="102"/>
      <c r="ERY435" s="102"/>
      <c r="ERZ435" s="102"/>
      <c r="ESA435" s="102"/>
      <c r="ESB435" s="102"/>
      <c r="ESC435" s="102"/>
      <c r="ESD435" s="102"/>
      <c r="ESE435" s="102"/>
      <c r="ESF435" s="102"/>
      <c r="ESG435" s="102"/>
      <c r="ESH435" s="102"/>
      <c r="ESI435" s="102"/>
      <c r="ESJ435" s="102"/>
      <c r="ESK435" s="102"/>
      <c r="ESL435" s="102"/>
      <c r="ESM435" s="102"/>
      <c r="ESN435" s="102"/>
      <c r="ESO435" s="102"/>
      <c r="ESP435" s="102"/>
      <c r="ESQ435" s="102"/>
      <c r="ESR435" s="102"/>
      <c r="ESS435" s="102"/>
      <c r="EST435" s="102"/>
      <c r="ESU435" s="102"/>
      <c r="ESV435" s="102"/>
      <c r="ESW435" s="102"/>
      <c r="ESX435" s="102"/>
      <c r="ESY435" s="102"/>
      <c r="ESZ435" s="102"/>
      <c r="ETA435" s="102"/>
      <c r="ETB435" s="102"/>
      <c r="ETC435" s="102"/>
      <c r="ETD435" s="102"/>
      <c r="ETE435" s="102"/>
      <c r="ETF435" s="102"/>
      <c r="ETG435" s="102"/>
      <c r="ETH435" s="102"/>
      <c r="ETI435" s="102"/>
      <c r="ETJ435" s="102"/>
      <c r="ETK435" s="102"/>
      <c r="ETL435" s="102"/>
      <c r="ETM435" s="102"/>
      <c r="ETN435" s="102"/>
      <c r="ETO435" s="102"/>
      <c r="ETP435" s="102"/>
      <c r="ETQ435" s="102"/>
      <c r="ETR435" s="102"/>
      <c r="ETS435" s="102"/>
      <c r="ETT435" s="102"/>
      <c r="ETU435" s="102"/>
      <c r="ETV435" s="102"/>
      <c r="ETW435" s="102"/>
      <c r="ETX435" s="102"/>
      <c r="ETY435" s="102"/>
      <c r="ETZ435" s="102"/>
      <c r="EUA435" s="102"/>
      <c r="EUB435" s="102"/>
      <c r="EUC435" s="102"/>
      <c r="EUD435" s="102"/>
      <c r="EUE435" s="102"/>
      <c r="EUF435" s="102"/>
      <c r="EUG435" s="102"/>
      <c r="EUH435" s="102"/>
      <c r="EUI435" s="102"/>
      <c r="EUJ435" s="102"/>
      <c r="EUK435" s="102"/>
      <c r="EUL435" s="102"/>
      <c r="EUM435" s="102"/>
      <c r="EUN435" s="102"/>
      <c r="EUO435" s="102"/>
      <c r="EUP435" s="102"/>
      <c r="EUQ435" s="102"/>
      <c r="EUR435" s="102"/>
      <c r="EUS435" s="102"/>
      <c r="EUT435" s="102"/>
      <c r="EUU435" s="102"/>
      <c r="EUV435" s="102"/>
      <c r="EUW435" s="102"/>
      <c r="EUX435" s="102"/>
      <c r="EUY435" s="102"/>
      <c r="EUZ435" s="102"/>
      <c r="EVA435" s="102"/>
      <c r="EVB435" s="102"/>
      <c r="EVC435" s="102"/>
      <c r="EVD435" s="102"/>
      <c r="EVE435" s="102"/>
      <c r="EVF435" s="102"/>
      <c r="EVG435" s="102"/>
      <c r="EVH435" s="102"/>
      <c r="EVI435" s="102"/>
      <c r="EVJ435" s="102"/>
      <c r="EVK435" s="102"/>
      <c r="EVL435" s="102"/>
      <c r="EVM435" s="102"/>
      <c r="EVN435" s="102"/>
      <c r="EVO435" s="102"/>
      <c r="EVP435" s="102"/>
      <c r="EVQ435" s="102"/>
      <c r="EVR435" s="102"/>
      <c r="EVS435" s="102"/>
      <c r="EVT435" s="102"/>
      <c r="EVU435" s="102"/>
      <c r="EVV435" s="102"/>
      <c r="EVW435" s="102"/>
      <c r="EVX435" s="102"/>
      <c r="EVY435" s="102"/>
      <c r="EVZ435" s="102"/>
      <c r="EWA435" s="102"/>
      <c r="EWB435" s="102"/>
      <c r="EWC435" s="102"/>
      <c r="EWD435" s="102"/>
      <c r="EWE435" s="102"/>
      <c r="EWF435" s="102"/>
      <c r="EWG435" s="102"/>
      <c r="EWH435" s="102"/>
      <c r="EWI435" s="102"/>
      <c r="EWJ435" s="102"/>
      <c r="EWK435" s="102"/>
      <c r="EWL435" s="102"/>
      <c r="EWM435" s="102"/>
      <c r="EWN435" s="102"/>
      <c r="EWO435" s="102"/>
      <c r="EWP435" s="102"/>
      <c r="EWQ435" s="102"/>
      <c r="EWR435" s="102"/>
      <c r="EWS435" s="102"/>
      <c r="EWT435" s="102"/>
      <c r="EWU435" s="102"/>
      <c r="EWV435" s="102"/>
      <c r="EWW435" s="102"/>
      <c r="EWX435" s="102"/>
      <c r="EWY435" s="102"/>
      <c r="EWZ435" s="102"/>
      <c r="EXA435" s="102"/>
      <c r="EXB435" s="102"/>
      <c r="EXC435" s="102"/>
      <c r="EXD435" s="102"/>
      <c r="EXE435" s="102"/>
      <c r="EXF435" s="102"/>
      <c r="EXG435" s="102"/>
      <c r="EXH435" s="102"/>
      <c r="EXI435" s="102"/>
      <c r="EXJ435" s="102"/>
      <c r="EXK435" s="102"/>
      <c r="EXL435" s="102"/>
      <c r="EXM435" s="102"/>
      <c r="EXN435" s="102"/>
      <c r="EXO435" s="102"/>
      <c r="EXP435" s="102"/>
      <c r="EXQ435" s="102"/>
      <c r="EXR435" s="102"/>
      <c r="EXS435" s="102"/>
      <c r="EXT435" s="102"/>
      <c r="EXU435" s="102"/>
      <c r="EXV435" s="102"/>
      <c r="EXW435" s="102"/>
      <c r="EXX435" s="102"/>
      <c r="EXY435" s="102"/>
      <c r="EXZ435" s="102"/>
      <c r="EYA435" s="102"/>
      <c r="EYB435" s="102"/>
      <c r="EYC435" s="102"/>
      <c r="EYD435" s="102"/>
      <c r="EYE435" s="102"/>
      <c r="EYF435" s="102"/>
      <c r="EYG435" s="102"/>
      <c r="EYH435" s="102"/>
      <c r="EYI435" s="102"/>
      <c r="EYJ435" s="102"/>
      <c r="EYK435" s="102"/>
      <c r="EYL435" s="102"/>
      <c r="EYM435" s="102"/>
      <c r="EYN435" s="102"/>
      <c r="EYO435" s="102"/>
      <c r="EYP435" s="102"/>
      <c r="EYQ435" s="102"/>
      <c r="EYR435" s="102"/>
      <c r="EYS435" s="102"/>
      <c r="EYT435" s="102"/>
      <c r="EYU435" s="102"/>
      <c r="EYV435" s="102"/>
      <c r="EYW435" s="102"/>
      <c r="EYX435" s="102"/>
      <c r="EYY435" s="102"/>
      <c r="EYZ435" s="102"/>
      <c r="EZA435" s="102"/>
      <c r="EZB435" s="102"/>
      <c r="EZC435" s="102"/>
      <c r="EZD435" s="102"/>
      <c r="EZE435" s="102"/>
      <c r="EZF435" s="102"/>
      <c r="EZG435" s="102"/>
      <c r="EZH435" s="102"/>
      <c r="EZI435" s="102"/>
      <c r="EZJ435" s="102"/>
      <c r="EZK435" s="102"/>
      <c r="EZL435" s="102"/>
      <c r="EZM435" s="102"/>
      <c r="EZN435" s="102"/>
      <c r="EZO435" s="102"/>
      <c r="EZP435" s="102"/>
      <c r="EZQ435" s="102"/>
      <c r="EZR435" s="102"/>
      <c r="EZS435" s="102"/>
      <c r="EZT435" s="102"/>
      <c r="EZU435" s="102"/>
      <c r="EZV435" s="102"/>
      <c r="EZW435" s="102"/>
      <c r="EZX435" s="102"/>
      <c r="EZY435" s="102"/>
      <c r="EZZ435" s="102"/>
      <c r="FAA435" s="102"/>
      <c r="FAB435" s="102"/>
      <c r="FAC435" s="102"/>
      <c r="FAD435" s="102"/>
      <c r="FAE435" s="102"/>
      <c r="FAF435" s="102"/>
      <c r="FAG435" s="102"/>
      <c r="FAH435" s="102"/>
      <c r="FAI435" s="102"/>
      <c r="FAJ435" s="102"/>
      <c r="FAK435" s="102"/>
      <c r="FAL435" s="102"/>
      <c r="FAM435" s="102"/>
      <c r="FAN435" s="102"/>
      <c r="FAO435" s="102"/>
      <c r="FAP435" s="102"/>
      <c r="FAQ435" s="102"/>
      <c r="FAR435" s="102"/>
      <c r="FAS435" s="102"/>
      <c r="FAT435" s="102"/>
      <c r="FAU435" s="102"/>
      <c r="FAV435" s="102"/>
      <c r="FAW435" s="102"/>
      <c r="FAX435" s="102"/>
      <c r="FAY435" s="102"/>
      <c r="FAZ435" s="102"/>
      <c r="FBA435" s="102"/>
      <c r="FBB435" s="102"/>
      <c r="FBC435" s="102"/>
      <c r="FBD435" s="102"/>
      <c r="FBE435" s="102"/>
      <c r="FBF435" s="102"/>
      <c r="FBG435" s="102"/>
      <c r="FBH435" s="102"/>
      <c r="FBI435" s="102"/>
      <c r="FBJ435" s="102"/>
      <c r="FBK435" s="102"/>
      <c r="FBL435" s="102"/>
      <c r="FBM435" s="102"/>
      <c r="FBN435" s="102"/>
      <c r="FBO435" s="102"/>
      <c r="FBP435" s="102"/>
      <c r="FBQ435" s="102"/>
      <c r="FBR435" s="102"/>
      <c r="FBS435" s="102"/>
      <c r="FBT435" s="102"/>
      <c r="FBU435" s="102"/>
      <c r="FBV435" s="102"/>
      <c r="FBW435" s="102"/>
      <c r="FBX435" s="102"/>
      <c r="FBY435" s="102"/>
      <c r="FBZ435" s="102"/>
      <c r="FCA435" s="102"/>
      <c r="FCB435" s="102"/>
      <c r="FCC435" s="102"/>
      <c r="FCD435" s="102"/>
      <c r="FCE435" s="102"/>
      <c r="FCF435" s="102"/>
      <c r="FCG435" s="102"/>
      <c r="FCH435" s="102"/>
      <c r="FCI435" s="102"/>
      <c r="FCJ435" s="102"/>
      <c r="FCK435" s="102"/>
      <c r="FCL435" s="102"/>
      <c r="FCM435" s="102"/>
      <c r="FCN435" s="102"/>
      <c r="FCO435" s="102"/>
      <c r="FCP435" s="102"/>
      <c r="FCQ435" s="102"/>
      <c r="FCR435" s="102"/>
      <c r="FCS435" s="102"/>
      <c r="FCT435" s="102"/>
      <c r="FCU435" s="102"/>
      <c r="FCV435" s="102"/>
      <c r="FCW435" s="102"/>
      <c r="FCX435" s="102"/>
      <c r="FCY435" s="102"/>
      <c r="FCZ435" s="102"/>
      <c r="FDA435" s="102"/>
      <c r="FDB435" s="102"/>
      <c r="FDC435" s="102"/>
      <c r="FDD435" s="102"/>
      <c r="FDE435" s="102"/>
      <c r="FDF435" s="102"/>
      <c r="FDG435" s="102"/>
      <c r="FDH435" s="102"/>
      <c r="FDI435" s="102"/>
      <c r="FDJ435" s="102"/>
      <c r="FDK435" s="102"/>
      <c r="FDL435" s="102"/>
      <c r="FDM435" s="102"/>
      <c r="FDN435" s="102"/>
      <c r="FDO435" s="102"/>
      <c r="FDP435" s="102"/>
      <c r="FDQ435" s="102"/>
      <c r="FDR435" s="102"/>
      <c r="FDS435" s="102"/>
      <c r="FDT435" s="102"/>
      <c r="FDU435" s="102"/>
      <c r="FDV435" s="102"/>
      <c r="FDW435" s="102"/>
      <c r="FDX435" s="102"/>
      <c r="FDY435" s="102"/>
      <c r="FDZ435" s="102"/>
      <c r="FEA435" s="102"/>
      <c r="FEB435" s="102"/>
      <c r="FEC435" s="102"/>
      <c r="FED435" s="102"/>
      <c r="FEE435" s="102"/>
      <c r="FEF435" s="102"/>
      <c r="FEG435" s="102"/>
      <c r="FEH435" s="102"/>
      <c r="FEI435" s="102"/>
      <c r="FEJ435" s="102"/>
      <c r="FEK435" s="102"/>
      <c r="FEL435" s="102"/>
      <c r="FEM435" s="102"/>
      <c r="FEN435" s="102"/>
      <c r="FEO435" s="102"/>
      <c r="FEP435" s="102"/>
      <c r="FEQ435" s="102"/>
      <c r="FER435" s="102"/>
      <c r="FES435" s="102"/>
      <c r="FET435" s="102"/>
      <c r="FEU435" s="102"/>
      <c r="FEV435" s="102"/>
      <c r="FEW435" s="102"/>
      <c r="FEX435" s="102"/>
      <c r="FEY435" s="102"/>
      <c r="FEZ435" s="102"/>
      <c r="FFA435" s="102"/>
      <c r="FFB435" s="102"/>
      <c r="FFC435" s="102"/>
      <c r="FFD435" s="102"/>
      <c r="FFE435" s="102"/>
      <c r="FFF435" s="102"/>
      <c r="FFG435" s="102"/>
      <c r="FFH435" s="102"/>
      <c r="FFI435" s="102"/>
      <c r="FFJ435" s="102"/>
      <c r="FFK435" s="102"/>
      <c r="FFL435" s="102"/>
      <c r="FFM435" s="102"/>
      <c r="FFN435" s="102"/>
      <c r="FFO435" s="102"/>
      <c r="FFP435" s="102"/>
      <c r="FFQ435" s="102"/>
      <c r="FFR435" s="102"/>
      <c r="FFS435" s="102"/>
      <c r="FFT435" s="102"/>
      <c r="FFU435" s="102"/>
      <c r="FFV435" s="102"/>
      <c r="FFW435" s="102"/>
      <c r="FFX435" s="102"/>
      <c r="FFY435" s="102"/>
      <c r="FFZ435" s="102"/>
      <c r="FGA435" s="102"/>
      <c r="FGB435" s="102"/>
      <c r="FGC435" s="102"/>
      <c r="FGD435" s="102"/>
      <c r="FGE435" s="102"/>
      <c r="FGF435" s="102"/>
      <c r="FGG435" s="102"/>
      <c r="FGH435" s="102"/>
      <c r="FGI435" s="102"/>
      <c r="FGJ435" s="102"/>
      <c r="FGK435" s="102"/>
      <c r="FGL435" s="102"/>
      <c r="FGM435" s="102"/>
      <c r="FGN435" s="102"/>
      <c r="FGO435" s="102"/>
      <c r="FGP435" s="102"/>
      <c r="FGQ435" s="102"/>
      <c r="FGR435" s="102"/>
      <c r="FGS435" s="102"/>
      <c r="FGT435" s="102"/>
      <c r="FGU435" s="102"/>
      <c r="FGV435" s="102"/>
      <c r="FGW435" s="102"/>
      <c r="FGX435" s="102"/>
      <c r="FGY435" s="102"/>
      <c r="FGZ435" s="102"/>
      <c r="FHA435" s="102"/>
      <c r="FHB435" s="102"/>
      <c r="FHC435" s="102"/>
      <c r="FHD435" s="102"/>
      <c r="FHE435" s="102"/>
      <c r="FHF435" s="102"/>
      <c r="FHG435" s="102"/>
      <c r="FHH435" s="102"/>
      <c r="FHI435" s="102"/>
      <c r="FHJ435" s="102"/>
      <c r="FHK435" s="102"/>
      <c r="FHL435" s="102"/>
      <c r="FHM435" s="102"/>
      <c r="FHN435" s="102"/>
      <c r="FHO435" s="102"/>
      <c r="FHP435" s="102"/>
      <c r="FHQ435" s="102"/>
      <c r="FHR435" s="102"/>
      <c r="FHS435" s="102"/>
      <c r="FHT435" s="102"/>
      <c r="FHU435" s="102"/>
      <c r="FHV435" s="102"/>
      <c r="FHW435" s="102"/>
      <c r="FHX435" s="102"/>
      <c r="FHY435" s="102"/>
      <c r="FHZ435" s="102"/>
      <c r="FIA435" s="102"/>
      <c r="FIB435" s="102"/>
      <c r="FIC435" s="102"/>
      <c r="FID435" s="102"/>
      <c r="FIE435" s="102"/>
      <c r="FIF435" s="102"/>
      <c r="FIG435" s="102"/>
      <c r="FIH435" s="102"/>
      <c r="FII435" s="102"/>
      <c r="FIJ435" s="102"/>
      <c r="FIK435" s="102"/>
      <c r="FIL435" s="102"/>
      <c r="FIM435" s="102"/>
      <c r="FIN435" s="102"/>
      <c r="FIO435" s="102"/>
      <c r="FIP435" s="102"/>
      <c r="FIQ435" s="102"/>
      <c r="FIR435" s="102"/>
      <c r="FIS435" s="102"/>
      <c r="FIT435" s="102"/>
      <c r="FIU435" s="102"/>
      <c r="FIV435" s="102"/>
      <c r="FIW435" s="102"/>
      <c r="FIX435" s="102"/>
      <c r="FIY435" s="102"/>
      <c r="FIZ435" s="102"/>
      <c r="FJA435" s="102"/>
      <c r="FJB435" s="102"/>
      <c r="FJC435" s="102"/>
      <c r="FJD435" s="102"/>
      <c r="FJE435" s="102"/>
      <c r="FJF435" s="102"/>
      <c r="FJG435" s="102"/>
      <c r="FJH435" s="102"/>
      <c r="FJI435" s="102"/>
      <c r="FJJ435" s="102"/>
      <c r="FJK435" s="102"/>
      <c r="FJL435" s="102"/>
      <c r="FJM435" s="102"/>
      <c r="FJN435" s="102"/>
      <c r="FJO435" s="102"/>
      <c r="FJP435" s="102"/>
      <c r="FJQ435" s="102"/>
      <c r="FJR435" s="102"/>
      <c r="FJS435" s="102"/>
      <c r="FJT435" s="102"/>
      <c r="FJU435" s="102"/>
      <c r="FJV435" s="102"/>
      <c r="FJW435" s="102"/>
      <c r="FJX435" s="102"/>
      <c r="FJY435" s="102"/>
      <c r="FJZ435" s="102"/>
      <c r="FKA435" s="102"/>
      <c r="FKB435" s="102"/>
      <c r="FKC435" s="102"/>
      <c r="FKD435" s="102"/>
      <c r="FKE435" s="102"/>
      <c r="FKF435" s="102"/>
      <c r="FKG435" s="102"/>
      <c r="FKH435" s="102"/>
      <c r="FKI435" s="102"/>
      <c r="FKJ435" s="102"/>
      <c r="FKK435" s="102"/>
      <c r="FKL435" s="102"/>
      <c r="FKM435" s="102"/>
      <c r="FKN435" s="102"/>
      <c r="FKO435" s="102"/>
      <c r="FKP435" s="102"/>
      <c r="FKQ435" s="102"/>
      <c r="FKR435" s="102"/>
      <c r="FKS435" s="102"/>
      <c r="FKT435" s="102"/>
      <c r="FKU435" s="102"/>
      <c r="FKV435" s="102"/>
      <c r="FKW435" s="102"/>
      <c r="FKX435" s="102"/>
      <c r="FKY435" s="102"/>
      <c r="FKZ435" s="102"/>
      <c r="FLA435" s="102"/>
      <c r="FLB435" s="102"/>
      <c r="FLC435" s="102"/>
      <c r="FLD435" s="102"/>
      <c r="FLE435" s="102"/>
      <c r="FLF435" s="102"/>
      <c r="FLG435" s="102"/>
      <c r="FLH435" s="102"/>
      <c r="FLI435" s="102"/>
      <c r="FLJ435" s="102"/>
      <c r="FLK435" s="102"/>
      <c r="FLL435" s="102"/>
      <c r="FLM435" s="102"/>
      <c r="FLN435" s="102"/>
      <c r="FLO435" s="102"/>
      <c r="FLP435" s="102"/>
      <c r="FLQ435" s="102"/>
      <c r="FLR435" s="102"/>
      <c r="FLS435" s="102"/>
      <c r="FLT435" s="102"/>
      <c r="FLU435" s="102"/>
      <c r="FLV435" s="102"/>
      <c r="FLW435" s="102"/>
      <c r="FLX435" s="102"/>
      <c r="FLY435" s="102"/>
      <c r="FLZ435" s="102"/>
      <c r="FMA435" s="102"/>
      <c r="FMB435" s="102"/>
      <c r="FMC435" s="102"/>
      <c r="FMD435" s="102"/>
      <c r="FME435" s="102"/>
      <c r="FMF435" s="102"/>
      <c r="FMG435" s="102"/>
      <c r="FMH435" s="102"/>
      <c r="FMI435" s="102"/>
      <c r="FMJ435" s="102"/>
      <c r="FMK435" s="102"/>
      <c r="FML435" s="102"/>
      <c r="FMM435" s="102"/>
      <c r="FMN435" s="102"/>
      <c r="FMO435" s="102"/>
      <c r="FMP435" s="102"/>
      <c r="FMQ435" s="102"/>
      <c r="FMR435" s="102"/>
      <c r="FMS435" s="102"/>
      <c r="FMT435" s="102"/>
      <c r="FMU435" s="102"/>
      <c r="FMV435" s="102"/>
      <c r="FMW435" s="102"/>
      <c r="FMX435" s="102"/>
      <c r="FMY435" s="102"/>
      <c r="FMZ435" s="102"/>
      <c r="FNA435" s="102"/>
      <c r="FNB435" s="102"/>
      <c r="FNC435" s="102"/>
      <c r="FND435" s="102"/>
      <c r="FNE435" s="102"/>
      <c r="FNF435" s="102"/>
      <c r="FNG435" s="102"/>
      <c r="FNH435" s="102"/>
      <c r="FNI435" s="102"/>
      <c r="FNJ435" s="102"/>
      <c r="FNK435" s="102"/>
      <c r="FNL435" s="102"/>
      <c r="FNM435" s="102"/>
      <c r="FNN435" s="102"/>
      <c r="FNO435" s="102"/>
      <c r="FNP435" s="102"/>
      <c r="FNQ435" s="102"/>
      <c r="FNR435" s="102"/>
      <c r="FNS435" s="102"/>
      <c r="FNT435" s="102"/>
      <c r="FNU435" s="102"/>
      <c r="FNV435" s="102"/>
      <c r="FNW435" s="102"/>
      <c r="FNX435" s="102"/>
      <c r="FNY435" s="102"/>
      <c r="FNZ435" s="102"/>
      <c r="FOA435" s="102"/>
      <c r="FOB435" s="102"/>
      <c r="FOC435" s="102"/>
      <c r="FOD435" s="102"/>
      <c r="FOE435" s="102"/>
      <c r="FOF435" s="102"/>
      <c r="FOG435" s="102"/>
      <c r="FOH435" s="102"/>
      <c r="FOI435" s="102"/>
      <c r="FOJ435" s="102"/>
      <c r="FOK435" s="102"/>
      <c r="FOL435" s="102"/>
      <c r="FOM435" s="102"/>
      <c r="FON435" s="102"/>
      <c r="FOO435" s="102"/>
      <c r="FOP435" s="102"/>
      <c r="FOQ435" s="102"/>
      <c r="FOR435" s="102"/>
      <c r="FOS435" s="102"/>
      <c r="FOT435" s="102"/>
      <c r="FOU435" s="102"/>
      <c r="FOV435" s="102"/>
      <c r="FOW435" s="102"/>
      <c r="FOX435" s="102"/>
      <c r="FOY435" s="102"/>
      <c r="FOZ435" s="102"/>
      <c r="FPA435" s="102"/>
      <c r="FPB435" s="102"/>
      <c r="FPC435" s="102"/>
      <c r="FPD435" s="102"/>
      <c r="FPE435" s="102"/>
      <c r="FPF435" s="102"/>
      <c r="FPG435" s="102"/>
      <c r="FPH435" s="102"/>
      <c r="FPI435" s="102"/>
      <c r="FPJ435" s="102"/>
      <c r="FPK435" s="102"/>
      <c r="FPL435" s="102"/>
      <c r="FPM435" s="102"/>
      <c r="FPN435" s="102"/>
      <c r="FPO435" s="102"/>
      <c r="FPP435" s="102"/>
      <c r="FPQ435" s="102"/>
      <c r="FPR435" s="102"/>
      <c r="FPS435" s="102"/>
      <c r="FPT435" s="102"/>
      <c r="FPU435" s="102"/>
      <c r="FPV435" s="102"/>
      <c r="FPW435" s="102"/>
      <c r="FPX435" s="102"/>
      <c r="FPY435" s="102"/>
      <c r="FPZ435" s="102"/>
      <c r="FQA435" s="102"/>
      <c r="FQB435" s="102"/>
      <c r="FQC435" s="102"/>
      <c r="FQD435" s="102"/>
      <c r="FQE435" s="102"/>
      <c r="FQF435" s="102"/>
      <c r="FQG435" s="102"/>
      <c r="FQH435" s="102"/>
      <c r="FQI435" s="102"/>
      <c r="FQJ435" s="102"/>
      <c r="FQK435" s="102"/>
      <c r="FQL435" s="102"/>
      <c r="FQM435" s="102"/>
      <c r="FQN435" s="102"/>
      <c r="FQO435" s="102"/>
      <c r="FQP435" s="102"/>
      <c r="FQQ435" s="102"/>
      <c r="FQR435" s="102"/>
      <c r="FQS435" s="102"/>
      <c r="FQT435" s="102"/>
      <c r="FQU435" s="102"/>
      <c r="FQV435" s="102"/>
      <c r="FQW435" s="102"/>
      <c r="FQX435" s="102"/>
      <c r="FQY435" s="102"/>
      <c r="FQZ435" s="102"/>
      <c r="FRA435" s="102"/>
      <c r="FRB435" s="102"/>
      <c r="FRC435" s="102"/>
      <c r="FRD435" s="102"/>
      <c r="FRE435" s="102"/>
      <c r="FRF435" s="102"/>
      <c r="FRG435" s="102"/>
      <c r="FRH435" s="102"/>
      <c r="FRI435" s="102"/>
      <c r="FRJ435" s="102"/>
      <c r="FRK435" s="102"/>
      <c r="FRL435" s="102"/>
      <c r="FRM435" s="102"/>
      <c r="FRN435" s="102"/>
      <c r="FRO435" s="102"/>
      <c r="FRP435" s="102"/>
      <c r="FRQ435" s="102"/>
      <c r="FRR435" s="102"/>
      <c r="FRS435" s="102"/>
      <c r="FRT435" s="102"/>
      <c r="FRU435" s="102"/>
      <c r="FRV435" s="102"/>
      <c r="FRW435" s="102"/>
      <c r="FRX435" s="102"/>
      <c r="FRY435" s="102"/>
      <c r="FRZ435" s="102"/>
      <c r="FSA435" s="102"/>
      <c r="FSB435" s="102"/>
      <c r="FSC435" s="102"/>
      <c r="FSD435" s="102"/>
      <c r="FSE435" s="102"/>
      <c r="FSF435" s="102"/>
      <c r="FSG435" s="102"/>
      <c r="FSH435" s="102"/>
      <c r="FSI435" s="102"/>
      <c r="FSJ435" s="102"/>
      <c r="FSK435" s="102"/>
      <c r="FSL435" s="102"/>
      <c r="FSM435" s="102"/>
      <c r="FSN435" s="102"/>
      <c r="FSO435" s="102"/>
      <c r="FSP435" s="102"/>
      <c r="FSQ435" s="102"/>
      <c r="FSR435" s="102"/>
      <c r="FSS435" s="102"/>
      <c r="FST435" s="102"/>
      <c r="FSU435" s="102"/>
      <c r="FSV435" s="102"/>
      <c r="FSW435" s="102"/>
      <c r="FSX435" s="102"/>
      <c r="FSY435" s="102"/>
      <c r="FSZ435" s="102"/>
      <c r="FTA435" s="102"/>
      <c r="FTB435" s="102"/>
      <c r="FTC435" s="102"/>
      <c r="FTD435" s="102"/>
      <c r="FTE435" s="102"/>
      <c r="FTF435" s="102"/>
      <c r="FTG435" s="102"/>
      <c r="FTH435" s="102"/>
      <c r="FTI435" s="102"/>
      <c r="FTJ435" s="102"/>
      <c r="FTK435" s="102"/>
      <c r="FTL435" s="102"/>
      <c r="FTM435" s="102"/>
      <c r="FTN435" s="102"/>
      <c r="FTO435" s="102"/>
      <c r="FTP435" s="102"/>
      <c r="FTQ435" s="102"/>
      <c r="FTR435" s="102"/>
      <c r="FTS435" s="102"/>
      <c r="FTT435" s="102"/>
      <c r="FTU435" s="102"/>
      <c r="FTV435" s="102"/>
      <c r="FTW435" s="102"/>
      <c r="FTX435" s="102"/>
      <c r="FTY435" s="102"/>
      <c r="FTZ435" s="102"/>
      <c r="FUA435" s="102"/>
      <c r="FUB435" s="102"/>
      <c r="FUC435" s="102"/>
      <c r="FUD435" s="102"/>
      <c r="FUE435" s="102"/>
      <c r="FUF435" s="102"/>
      <c r="FUG435" s="102"/>
      <c r="FUH435" s="102"/>
      <c r="FUI435" s="102"/>
      <c r="FUJ435" s="102"/>
      <c r="FUK435" s="102"/>
      <c r="FUL435" s="102"/>
      <c r="FUM435" s="102"/>
      <c r="FUN435" s="102"/>
      <c r="FUO435" s="102"/>
      <c r="FUP435" s="102"/>
      <c r="FUQ435" s="102"/>
      <c r="FUR435" s="102"/>
      <c r="FUS435" s="102"/>
      <c r="FUT435" s="102"/>
      <c r="FUU435" s="102"/>
      <c r="FUV435" s="102"/>
      <c r="FUW435" s="102"/>
      <c r="FUX435" s="102"/>
      <c r="FUY435" s="102"/>
      <c r="FUZ435" s="102"/>
      <c r="FVA435" s="102"/>
      <c r="FVB435" s="102"/>
      <c r="FVC435" s="102"/>
      <c r="FVD435" s="102"/>
      <c r="FVE435" s="102"/>
      <c r="FVF435" s="102"/>
      <c r="FVG435" s="102"/>
      <c r="FVH435" s="102"/>
      <c r="FVI435" s="102"/>
      <c r="FVJ435" s="102"/>
      <c r="FVK435" s="102"/>
      <c r="FVL435" s="102"/>
      <c r="FVM435" s="102"/>
      <c r="FVN435" s="102"/>
      <c r="FVO435" s="102"/>
      <c r="FVP435" s="102"/>
      <c r="FVQ435" s="102"/>
      <c r="FVR435" s="102"/>
      <c r="FVS435" s="102"/>
      <c r="FVT435" s="102"/>
      <c r="FVU435" s="102"/>
      <c r="FVV435" s="102"/>
      <c r="FVW435" s="102"/>
      <c r="FVX435" s="102"/>
      <c r="FVY435" s="102"/>
      <c r="FVZ435" s="102"/>
      <c r="FWA435" s="102"/>
      <c r="FWB435" s="102"/>
      <c r="FWC435" s="102"/>
      <c r="FWD435" s="102"/>
      <c r="FWE435" s="102"/>
      <c r="FWF435" s="102"/>
      <c r="FWG435" s="102"/>
      <c r="FWH435" s="102"/>
      <c r="FWI435" s="102"/>
      <c r="FWJ435" s="102"/>
      <c r="FWK435" s="102"/>
      <c r="FWL435" s="102"/>
      <c r="FWM435" s="102"/>
      <c r="FWN435" s="102"/>
      <c r="FWO435" s="102"/>
      <c r="FWP435" s="102"/>
      <c r="FWQ435" s="102"/>
      <c r="FWR435" s="102"/>
      <c r="FWS435" s="102"/>
      <c r="FWT435" s="102"/>
      <c r="FWU435" s="102"/>
      <c r="FWV435" s="102"/>
      <c r="FWW435" s="102"/>
      <c r="FWX435" s="102"/>
      <c r="FWY435" s="102"/>
      <c r="FWZ435" s="102"/>
      <c r="FXA435" s="102"/>
      <c r="FXB435" s="102"/>
      <c r="FXC435" s="102"/>
      <c r="FXD435" s="102"/>
      <c r="FXE435" s="102"/>
      <c r="FXF435" s="102"/>
      <c r="FXG435" s="102"/>
      <c r="FXH435" s="102"/>
      <c r="FXI435" s="102"/>
      <c r="FXJ435" s="102"/>
      <c r="FXK435" s="102"/>
      <c r="FXL435" s="102"/>
      <c r="FXM435" s="102"/>
      <c r="FXN435" s="102"/>
      <c r="FXO435" s="102"/>
      <c r="FXP435" s="102"/>
      <c r="FXQ435" s="102"/>
      <c r="FXR435" s="102"/>
      <c r="FXS435" s="102"/>
      <c r="FXT435" s="102"/>
      <c r="FXU435" s="102"/>
      <c r="FXV435" s="102"/>
      <c r="FXW435" s="102"/>
      <c r="FXX435" s="102"/>
      <c r="FXY435" s="102"/>
      <c r="FXZ435" s="102"/>
      <c r="FYA435" s="102"/>
      <c r="FYB435" s="102"/>
      <c r="FYC435" s="102"/>
      <c r="FYD435" s="102"/>
      <c r="FYE435" s="102"/>
      <c r="FYF435" s="102"/>
      <c r="FYG435" s="102"/>
      <c r="FYH435" s="102"/>
      <c r="FYI435" s="102"/>
      <c r="FYJ435" s="102"/>
      <c r="FYK435" s="102"/>
      <c r="FYL435" s="102"/>
      <c r="FYM435" s="102"/>
      <c r="FYN435" s="102"/>
      <c r="FYO435" s="102"/>
      <c r="FYP435" s="102"/>
      <c r="FYQ435" s="102"/>
      <c r="FYR435" s="102"/>
      <c r="FYS435" s="102"/>
      <c r="FYT435" s="102"/>
      <c r="FYU435" s="102"/>
      <c r="FYV435" s="102"/>
      <c r="FYW435" s="102"/>
      <c r="FYX435" s="102"/>
      <c r="FYY435" s="102"/>
      <c r="FYZ435" s="102"/>
      <c r="FZA435" s="102"/>
      <c r="FZB435" s="102"/>
      <c r="FZC435" s="102"/>
      <c r="FZD435" s="102"/>
      <c r="FZE435" s="102"/>
      <c r="FZF435" s="102"/>
      <c r="FZG435" s="102"/>
      <c r="FZH435" s="102"/>
      <c r="FZI435" s="102"/>
      <c r="FZJ435" s="102"/>
      <c r="FZK435" s="102"/>
      <c r="FZL435" s="102"/>
      <c r="FZM435" s="102"/>
      <c r="FZN435" s="102"/>
      <c r="FZO435" s="102"/>
      <c r="FZP435" s="102"/>
      <c r="FZQ435" s="102"/>
      <c r="FZR435" s="102"/>
      <c r="FZS435" s="102"/>
      <c r="FZT435" s="102"/>
      <c r="FZU435" s="102"/>
      <c r="FZV435" s="102"/>
      <c r="FZW435" s="102"/>
      <c r="FZX435" s="102"/>
      <c r="FZY435" s="102"/>
      <c r="FZZ435" s="102"/>
      <c r="GAA435" s="102"/>
      <c r="GAB435" s="102"/>
      <c r="GAC435" s="102"/>
      <c r="GAD435" s="102"/>
      <c r="GAE435" s="102"/>
      <c r="GAF435" s="102"/>
      <c r="GAG435" s="102"/>
      <c r="GAH435" s="102"/>
      <c r="GAI435" s="102"/>
      <c r="GAJ435" s="102"/>
      <c r="GAK435" s="102"/>
      <c r="GAL435" s="102"/>
      <c r="GAM435" s="102"/>
      <c r="GAN435" s="102"/>
      <c r="GAO435" s="102"/>
      <c r="GAP435" s="102"/>
      <c r="GAQ435" s="102"/>
      <c r="GAR435" s="102"/>
      <c r="GAS435" s="102"/>
      <c r="GAT435" s="102"/>
      <c r="GAU435" s="102"/>
      <c r="GAV435" s="102"/>
      <c r="GAW435" s="102"/>
      <c r="GAX435" s="102"/>
      <c r="GAY435" s="102"/>
      <c r="GAZ435" s="102"/>
      <c r="GBA435" s="102"/>
      <c r="GBB435" s="102"/>
      <c r="GBC435" s="102"/>
      <c r="GBD435" s="102"/>
      <c r="GBE435" s="102"/>
      <c r="GBF435" s="102"/>
      <c r="GBG435" s="102"/>
      <c r="GBH435" s="102"/>
      <c r="GBI435" s="102"/>
      <c r="GBJ435" s="102"/>
      <c r="GBK435" s="102"/>
      <c r="GBL435" s="102"/>
      <c r="GBM435" s="102"/>
      <c r="GBN435" s="102"/>
      <c r="GBO435" s="102"/>
      <c r="GBP435" s="102"/>
      <c r="GBQ435" s="102"/>
      <c r="GBR435" s="102"/>
      <c r="GBS435" s="102"/>
      <c r="GBT435" s="102"/>
      <c r="GBU435" s="102"/>
      <c r="GBV435" s="102"/>
      <c r="GBW435" s="102"/>
      <c r="GBX435" s="102"/>
      <c r="GBY435" s="102"/>
      <c r="GBZ435" s="102"/>
      <c r="GCA435" s="102"/>
      <c r="GCB435" s="102"/>
      <c r="GCC435" s="102"/>
      <c r="GCD435" s="102"/>
      <c r="GCE435" s="102"/>
      <c r="GCF435" s="102"/>
      <c r="GCG435" s="102"/>
      <c r="GCH435" s="102"/>
      <c r="GCI435" s="102"/>
      <c r="GCJ435" s="102"/>
      <c r="GCK435" s="102"/>
      <c r="GCL435" s="102"/>
      <c r="GCM435" s="102"/>
      <c r="GCN435" s="102"/>
      <c r="GCO435" s="102"/>
      <c r="GCP435" s="102"/>
      <c r="GCQ435" s="102"/>
      <c r="GCR435" s="102"/>
      <c r="GCS435" s="102"/>
      <c r="GCT435" s="102"/>
      <c r="GCU435" s="102"/>
      <c r="GCV435" s="102"/>
      <c r="GCW435" s="102"/>
      <c r="GCX435" s="102"/>
      <c r="GCY435" s="102"/>
      <c r="GCZ435" s="102"/>
      <c r="GDA435" s="102"/>
      <c r="GDB435" s="102"/>
      <c r="GDC435" s="102"/>
      <c r="GDD435" s="102"/>
      <c r="GDE435" s="102"/>
      <c r="GDF435" s="102"/>
      <c r="GDG435" s="102"/>
      <c r="GDH435" s="102"/>
      <c r="GDI435" s="102"/>
      <c r="GDJ435" s="102"/>
      <c r="GDK435" s="102"/>
      <c r="GDL435" s="102"/>
      <c r="GDM435" s="102"/>
      <c r="GDN435" s="102"/>
      <c r="GDO435" s="102"/>
      <c r="GDP435" s="102"/>
      <c r="GDQ435" s="102"/>
      <c r="GDR435" s="102"/>
      <c r="GDS435" s="102"/>
      <c r="GDT435" s="102"/>
      <c r="GDU435" s="102"/>
      <c r="GDV435" s="102"/>
      <c r="GDW435" s="102"/>
      <c r="GDX435" s="102"/>
      <c r="GDY435" s="102"/>
      <c r="GDZ435" s="102"/>
      <c r="GEA435" s="102"/>
      <c r="GEB435" s="102"/>
      <c r="GEC435" s="102"/>
      <c r="GED435" s="102"/>
      <c r="GEE435" s="102"/>
      <c r="GEF435" s="102"/>
      <c r="GEG435" s="102"/>
      <c r="GEH435" s="102"/>
      <c r="GEI435" s="102"/>
      <c r="GEJ435" s="102"/>
      <c r="GEK435" s="102"/>
      <c r="GEL435" s="102"/>
      <c r="GEM435" s="102"/>
      <c r="GEN435" s="102"/>
      <c r="GEO435" s="102"/>
      <c r="GEP435" s="102"/>
      <c r="GEQ435" s="102"/>
      <c r="GER435" s="102"/>
      <c r="GES435" s="102"/>
      <c r="GET435" s="102"/>
      <c r="GEU435" s="102"/>
      <c r="GEV435" s="102"/>
      <c r="GEW435" s="102"/>
      <c r="GEX435" s="102"/>
      <c r="GEY435" s="102"/>
      <c r="GEZ435" s="102"/>
      <c r="GFA435" s="102"/>
      <c r="GFB435" s="102"/>
      <c r="GFC435" s="102"/>
      <c r="GFD435" s="102"/>
      <c r="GFE435" s="102"/>
      <c r="GFF435" s="102"/>
      <c r="GFG435" s="102"/>
      <c r="GFH435" s="102"/>
      <c r="GFI435" s="102"/>
      <c r="GFJ435" s="102"/>
      <c r="GFK435" s="102"/>
      <c r="GFL435" s="102"/>
      <c r="GFM435" s="102"/>
      <c r="GFN435" s="102"/>
      <c r="GFO435" s="102"/>
      <c r="GFP435" s="102"/>
      <c r="GFQ435" s="102"/>
      <c r="GFR435" s="102"/>
      <c r="GFS435" s="102"/>
      <c r="GFT435" s="102"/>
      <c r="GFU435" s="102"/>
      <c r="GFV435" s="102"/>
      <c r="GFW435" s="102"/>
      <c r="GFX435" s="102"/>
      <c r="GFY435" s="102"/>
      <c r="GFZ435" s="102"/>
      <c r="GGA435" s="102"/>
      <c r="GGB435" s="102"/>
      <c r="GGC435" s="102"/>
      <c r="GGD435" s="102"/>
      <c r="GGE435" s="102"/>
      <c r="GGF435" s="102"/>
      <c r="GGG435" s="102"/>
      <c r="GGH435" s="102"/>
      <c r="GGI435" s="102"/>
      <c r="GGJ435" s="102"/>
      <c r="GGK435" s="102"/>
      <c r="GGL435" s="102"/>
      <c r="GGM435" s="102"/>
      <c r="GGN435" s="102"/>
      <c r="GGO435" s="102"/>
      <c r="GGP435" s="102"/>
      <c r="GGQ435" s="102"/>
      <c r="GGR435" s="102"/>
      <c r="GGS435" s="102"/>
      <c r="GGT435" s="102"/>
      <c r="GGU435" s="102"/>
      <c r="GGV435" s="102"/>
      <c r="GGW435" s="102"/>
      <c r="GGX435" s="102"/>
      <c r="GGY435" s="102"/>
      <c r="GGZ435" s="102"/>
      <c r="GHA435" s="102"/>
      <c r="GHB435" s="102"/>
      <c r="GHC435" s="102"/>
      <c r="GHD435" s="102"/>
      <c r="GHE435" s="102"/>
      <c r="GHF435" s="102"/>
      <c r="GHG435" s="102"/>
      <c r="GHH435" s="102"/>
      <c r="GHI435" s="102"/>
      <c r="GHJ435" s="102"/>
      <c r="GHK435" s="102"/>
      <c r="GHL435" s="102"/>
      <c r="GHM435" s="102"/>
      <c r="GHN435" s="102"/>
      <c r="GHO435" s="102"/>
      <c r="GHP435" s="102"/>
      <c r="GHQ435" s="102"/>
      <c r="GHR435" s="102"/>
      <c r="GHS435" s="102"/>
      <c r="GHT435" s="102"/>
      <c r="GHU435" s="102"/>
      <c r="GHV435" s="102"/>
      <c r="GHW435" s="102"/>
      <c r="GHX435" s="102"/>
      <c r="GHY435" s="102"/>
      <c r="GHZ435" s="102"/>
      <c r="GIA435" s="102"/>
      <c r="GIB435" s="102"/>
      <c r="GIC435" s="102"/>
      <c r="GID435" s="102"/>
      <c r="GIE435" s="102"/>
      <c r="GIF435" s="102"/>
      <c r="GIG435" s="102"/>
      <c r="GIH435" s="102"/>
      <c r="GII435" s="102"/>
      <c r="GIJ435" s="102"/>
      <c r="GIK435" s="102"/>
      <c r="GIL435" s="102"/>
      <c r="GIM435" s="102"/>
      <c r="GIN435" s="102"/>
      <c r="GIO435" s="102"/>
      <c r="GIP435" s="102"/>
      <c r="GIQ435" s="102"/>
      <c r="GIR435" s="102"/>
      <c r="GIS435" s="102"/>
      <c r="GIT435" s="102"/>
      <c r="GIU435" s="102"/>
      <c r="GIV435" s="102"/>
      <c r="GIW435" s="102"/>
      <c r="GIX435" s="102"/>
      <c r="GIY435" s="102"/>
      <c r="GIZ435" s="102"/>
      <c r="GJA435" s="102"/>
      <c r="GJB435" s="102"/>
      <c r="GJC435" s="102"/>
      <c r="GJD435" s="102"/>
      <c r="GJE435" s="102"/>
      <c r="GJF435" s="102"/>
      <c r="GJG435" s="102"/>
      <c r="GJH435" s="102"/>
      <c r="GJI435" s="102"/>
      <c r="GJJ435" s="102"/>
      <c r="GJK435" s="102"/>
      <c r="GJL435" s="102"/>
      <c r="GJM435" s="102"/>
      <c r="GJN435" s="102"/>
      <c r="GJO435" s="102"/>
      <c r="GJP435" s="102"/>
      <c r="GJQ435" s="102"/>
      <c r="GJR435" s="102"/>
      <c r="GJS435" s="102"/>
      <c r="GJT435" s="102"/>
      <c r="GJU435" s="102"/>
      <c r="GJV435" s="102"/>
      <c r="GJW435" s="102"/>
      <c r="GJX435" s="102"/>
      <c r="GJY435" s="102"/>
      <c r="GJZ435" s="102"/>
      <c r="GKA435" s="102"/>
      <c r="GKB435" s="102"/>
      <c r="GKC435" s="102"/>
      <c r="GKD435" s="102"/>
      <c r="GKE435" s="102"/>
      <c r="GKF435" s="102"/>
      <c r="GKG435" s="102"/>
      <c r="GKH435" s="102"/>
      <c r="GKI435" s="102"/>
      <c r="GKJ435" s="102"/>
      <c r="GKK435" s="102"/>
      <c r="GKL435" s="102"/>
      <c r="GKM435" s="102"/>
      <c r="GKN435" s="102"/>
      <c r="GKO435" s="102"/>
      <c r="GKP435" s="102"/>
      <c r="GKQ435" s="102"/>
      <c r="GKR435" s="102"/>
      <c r="GKS435" s="102"/>
      <c r="GKT435" s="102"/>
      <c r="GKU435" s="102"/>
      <c r="GKV435" s="102"/>
      <c r="GKW435" s="102"/>
      <c r="GKX435" s="102"/>
      <c r="GKY435" s="102"/>
      <c r="GKZ435" s="102"/>
      <c r="GLA435" s="102"/>
      <c r="GLB435" s="102"/>
      <c r="GLC435" s="102"/>
      <c r="GLD435" s="102"/>
      <c r="GLE435" s="102"/>
      <c r="GLF435" s="102"/>
      <c r="GLG435" s="102"/>
      <c r="GLH435" s="102"/>
      <c r="GLI435" s="102"/>
      <c r="GLJ435" s="102"/>
      <c r="GLK435" s="102"/>
      <c r="GLL435" s="102"/>
      <c r="GLM435" s="102"/>
      <c r="GLN435" s="102"/>
      <c r="GLO435" s="102"/>
      <c r="GLP435" s="102"/>
      <c r="GLQ435" s="102"/>
      <c r="GLR435" s="102"/>
      <c r="GLS435" s="102"/>
      <c r="GLT435" s="102"/>
      <c r="GLU435" s="102"/>
      <c r="GLV435" s="102"/>
      <c r="GLW435" s="102"/>
      <c r="GLX435" s="102"/>
      <c r="GLY435" s="102"/>
      <c r="GLZ435" s="102"/>
      <c r="GMA435" s="102"/>
      <c r="GMB435" s="102"/>
      <c r="GMC435" s="102"/>
      <c r="GMD435" s="102"/>
      <c r="GME435" s="102"/>
      <c r="GMF435" s="102"/>
      <c r="GMG435" s="102"/>
      <c r="GMH435" s="102"/>
      <c r="GMI435" s="102"/>
      <c r="GMJ435" s="102"/>
      <c r="GMK435" s="102"/>
      <c r="GML435" s="102"/>
      <c r="GMM435" s="102"/>
      <c r="GMN435" s="102"/>
      <c r="GMO435" s="102"/>
      <c r="GMP435" s="102"/>
      <c r="GMQ435" s="102"/>
      <c r="GMR435" s="102"/>
      <c r="GMS435" s="102"/>
      <c r="GMT435" s="102"/>
      <c r="GMU435" s="102"/>
      <c r="GMV435" s="102"/>
      <c r="GMW435" s="102"/>
      <c r="GMX435" s="102"/>
      <c r="GMY435" s="102"/>
      <c r="GMZ435" s="102"/>
      <c r="GNA435" s="102"/>
      <c r="GNB435" s="102"/>
      <c r="GNC435" s="102"/>
      <c r="GND435" s="102"/>
      <c r="GNE435" s="102"/>
      <c r="GNF435" s="102"/>
      <c r="GNG435" s="102"/>
      <c r="GNH435" s="102"/>
      <c r="GNI435" s="102"/>
      <c r="GNJ435" s="102"/>
      <c r="GNK435" s="102"/>
      <c r="GNL435" s="102"/>
      <c r="GNM435" s="102"/>
      <c r="GNN435" s="102"/>
      <c r="GNO435" s="102"/>
      <c r="GNP435" s="102"/>
      <c r="GNQ435" s="102"/>
      <c r="GNR435" s="102"/>
      <c r="GNS435" s="102"/>
      <c r="GNT435" s="102"/>
      <c r="GNU435" s="102"/>
      <c r="GNV435" s="102"/>
      <c r="GNW435" s="102"/>
      <c r="GNX435" s="102"/>
      <c r="GNY435" s="102"/>
      <c r="GNZ435" s="102"/>
      <c r="GOA435" s="102"/>
      <c r="GOB435" s="102"/>
      <c r="GOC435" s="102"/>
      <c r="GOD435" s="102"/>
      <c r="GOE435" s="102"/>
      <c r="GOF435" s="102"/>
      <c r="GOG435" s="102"/>
      <c r="GOH435" s="102"/>
      <c r="GOI435" s="102"/>
      <c r="GOJ435" s="102"/>
      <c r="GOK435" s="102"/>
      <c r="GOL435" s="102"/>
      <c r="GOM435" s="102"/>
      <c r="GON435" s="102"/>
      <c r="GOO435" s="102"/>
      <c r="GOP435" s="102"/>
      <c r="GOQ435" s="102"/>
      <c r="GOR435" s="102"/>
      <c r="GOS435" s="102"/>
      <c r="GOT435" s="102"/>
      <c r="GOU435" s="102"/>
      <c r="GOV435" s="102"/>
      <c r="GOW435" s="102"/>
      <c r="GOX435" s="102"/>
      <c r="GOY435" s="102"/>
      <c r="GOZ435" s="102"/>
      <c r="GPA435" s="102"/>
      <c r="GPB435" s="102"/>
      <c r="GPC435" s="102"/>
      <c r="GPD435" s="102"/>
      <c r="GPE435" s="102"/>
      <c r="GPF435" s="102"/>
      <c r="GPG435" s="102"/>
      <c r="GPH435" s="102"/>
      <c r="GPI435" s="102"/>
      <c r="GPJ435" s="102"/>
      <c r="GPK435" s="102"/>
      <c r="GPL435" s="102"/>
      <c r="GPM435" s="102"/>
      <c r="GPN435" s="102"/>
      <c r="GPO435" s="102"/>
      <c r="GPP435" s="102"/>
      <c r="GPQ435" s="102"/>
      <c r="GPR435" s="102"/>
      <c r="GPS435" s="102"/>
      <c r="GPT435" s="102"/>
      <c r="GPU435" s="102"/>
      <c r="GPV435" s="102"/>
      <c r="GPW435" s="102"/>
      <c r="GPX435" s="102"/>
      <c r="GPY435" s="102"/>
      <c r="GPZ435" s="102"/>
      <c r="GQA435" s="102"/>
      <c r="GQB435" s="102"/>
      <c r="GQC435" s="102"/>
      <c r="GQD435" s="102"/>
      <c r="GQE435" s="102"/>
      <c r="GQF435" s="102"/>
      <c r="GQG435" s="102"/>
      <c r="GQH435" s="102"/>
      <c r="GQI435" s="102"/>
      <c r="GQJ435" s="102"/>
      <c r="GQK435" s="102"/>
      <c r="GQL435" s="102"/>
      <c r="GQM435" s="102"/>
      <c r="GQN435" s="102"/>
      <c r="GQO435" s="102"/>
      <c r="GQP435" s="102"/>
      <c r="GQQ435" s="102"/>
      <c r="GQR435" s="102"/>
      <c r="GQS435" s="102"/>
      <c r="GQT435" s="102"/>
      <c r="GQU435" s="102"/>
      <c r="GQV435" s="102"/>
      <c r="GQW435" s="102"/>
      <c r="GQX435" s="102"/>
      <c r="GQY435" s="102"/>
      <c r="GQZ435" s="102"/>
      <c r="GRA435" s="102"/>
      <c r="GRB435" s="102"/>
      <c r="GRC435" s="102"/>
      <c r="GRD435" s="102"/>
      <c r="GRE435" s="102"/>
      <c r="GRF435" s="102"/>
      <c r="GRG435" s="102"/>
      <c r="GRH435" s="102"/>
      <c r="GRI435" s="102"/>
      <c r="GRJ435" s="102"/>
      <c r="GRK435" s="102"/>
      <c r="GRL435" s="102"/>
      <c r="GRM435" s="102"/>
      <c r="GRN435" s="102"/>
      <c r="GRO435" s="102"/>
      <c r="GRP435" s="102"/>
      <c r="GRQ435" s="102"/>
      <c r="GRR435" s="102"/>
      <c r="GRS435" s="102"/>
      <c r="GRT435" s="102"/>
      <c r="GRU435" s="102"/>
      <c r="GRV435" s="102"/>
      <c r="GRW435" s="102"/>
      <c r="GRX435" s="102"/>
      <c r="GRY435" s="102"/>
      <c r="GRZ435" s="102"/>
      <c r="GSA435" s="102"/>
      <c r="GSB435" s="102"/>
      <c r="GSC435" s="102"/>
      <c r="GSD435" s="102"/>
      <c r="GSE435" s="102"/>
      <c r="GSF435" s="102"/>
      <c r="GSG435" s="102"/>
      <c r="GSH435" s="102"/>
      <c r="GSI435" s="102"/>
      <c r="GSJ435" s="102"/>
      <c r="GSK435" s="102"/>
      <c r="GSL435" s="102"/>
      <c r="GSM435" s="102"/>
      <c r="GSN435" s="102"/>
      <c r="GSO435" s="102"/>
      <c r="GSP435" s="102"/>
      <c r="GSQ435" s="102"/>
      <c r="GSR435" s="102"/>
      <c r="GSS435" s="102"/>
      <c r="GST435" s="102"/>
      <c r="GSU435" s="102"/>
      <c r="GSV435" s="102"/>
      <c r="GSW435" s="102"/>
      <c r="GSX435" s="102"/>
      <c r="GSY435" s="102"/>
      <c r="GSZ435" s="102"/>
      <c r="GTA435" s="102"/>
      <c r="GTB435" s="102"/>
      <c r="GTC435" s="102"/>
      <c r="GTD435" s="102"/>
      <c r="GTE435" s="102"/>
      <c r="GTF435" s="102"/>
      <c r="GTG435" s="102"/>
      <c r="GTH435" s="102"/>
      <c r="GTI435" s="102"/>
      <c r="GTJ435" s="102"/>
      <c r="GTK435" s="102"/>
      <c r="GTL435" s="102"/>
      <c r="GTM435" s="102"/>
      <c r="GTN435" s="102"/>
      <c r="GTO435" s="102"/>
      <c r="GTP435" s="102"/>
      <c r="GTQ435" s="102"/>
      <c r="GTR435" s="102"/>
      <c r="GTS435" s="102"/>
      <c r="GTT435" s="102"/>
      <c r="GTU435" s="102"/>
      <c r="GTV435" s="102"/>
      <c r="GTW435" s="102"/>
      <c r="GTX435" s="102"/>
      <c r="GTY435" s="102"/>
      <c r="GTZ435" s="102"/>
      <c r="GUA435" s="102"/>
      <c r="GUB435" s="102"/>
      <c r="GUC435" s="102"/>
      <c r="GUD435" s="102"/>
      <c r="GUE435" s="102"/>
      <c r="GUF435" s="102"/>
      <c r="GUG435" s="102"/>
      <c r="GUH435" s="102"/>
      <c r="GUI435" s="102"/>
      <c r="GUJ435" s="102"/>
      <c r="GUK435" s="102"/>
      <c r="GUL435" s="102"/>
      <c r="GUM435" s="102"/>
      <c r="GUN435" s="102"/>
      <c r="GUO435" s="102"/>
      <c r="GUP435" s="102"/>
      <c r="GUQ435" s="102"/>
      <c r="GUR435" s="102"/>
      <c r="GUS435" s="102"/>
      <c r="GUT435" s="102"/>
      <c r="GUU435" s="102"/>
      <c r="GUV435" s="102"/>
      <c r="GUW435" s="102"/>
      <c r="GUX435" s="102"/>
      <c r="GUY435" s="102"/>
      <c r="GUZ435" s="102"/>
      <c r="GVA435" s="102"/>
      <c r="GVB435" s="102"/>
      <c r="GVC435" s="102"/>
      <c r="GVD435" s="102"/>
      <c r="GVE435" s="102"/>
      <c r="GVF435" s="102"/>
      <c r="GVG435" s="102"/>
      <c r="GVH435" s="102"/>
      <c r="GVI435" s="102"/>
      <c r="GVJ435" s="102"/>
      <c r="GVK435" s="102"/>
      <c r="GVL435" s="102"/>
      <c r="GVM435" s="102"/>
      <c r="GVN435" s="102"/>
      <c r="GVO435" s="102"/>
      <c r="GVP435" s="102"/>
      <c r="GVQ435" s="102"/>
      <c r="GVR435" s="102"/>
      <c r="GVS435" s="102"/>
      <c r="GVT435" s="102"/>
      <c r="GVU435" s="102"/>
      <c r="GVV435" s="102"/>
      <c r="GVW435" s="102"/>
      <c r="GVX435" s="102"/>
      <c r="GVY435" s="102"/>
      <c r="GVZ435" s="102"/>
      <c r="GWA435" s="102"/>
      <c r="GWB435" s="102"/>
      <c r="GWC435" s="102"/>
      <c r="GWD435" s="102"/>
      <c r="GWE435" s="102"/>
      <c r="GWF435" s="102"/>
      <c r="GWG435" s="102"/>
      <c r="GWH435" s="102"/>
      <c r="GWI435" s="102"/>
      <c r="GWJ435" s="102"/>
      <c r="GWK435" s="102"/>
      <c r="GWL435" s="102"/>
      <c r="GWM435" s="102"/>
      <c r="GWN435" s="102"/>
      <c r="GWO435" s="102"/>
      <c r="GWP435" s="102"/>
      <c r="GWQ435" s="102"/>
      <c r="GWR435" s="102"/>
      <c r="GWS435" s="102"/>
      <c r="GWT435" s="102"/>
      <c r="GWU435" s="102"/>
      <c r="GWV435" s="102"/>
      <c r="GWW435" s="102"/>
      <c r="GWX435" s="102"/>
      <c r="GWY435" s="102"/>
      <c r="GWZ435" s="102"/>
      <c r="GXA435" s="102"/>
      <c r="GXB435" s="102"/>
      <c r="GXC435" s="102"/>
      <c r="GXD435" s="102"/>
      <c r="GXE435" s="102"/>
      <c r="GXF435" s="102"/>
      <c r="GXG435" s="102"/>
      <c r="GXH435" s="102"/>
      <c r="GXI435" s="102"/>
      <c r="GXJ435" s="102"/>
      <c r="GXK435" s="102"/>
      <c r="GXL435" s="102"/>
      <c r="GXM435" s="102"/>
      <c r="GXN435" s="102"/>
      <c r="GXO435" s="102"/>
      <c r="GXP435" s="102"/>
      <c r="GXQ435" s="102"/>
      <c r="GXR435" s="102"/>
      <c r="GXS435" s="102"/>
      <c r="GXT435" s="102"/>
      <c r="GXU435" s="102"/>
      <c r="GXV435" s="102"/>
      <c r="GXW435" s="102"/>
      <c r="GXX435" s="102"/>
      <c r="GXY435" s="102"/>
      <c r="GXZ435" s="102"/>
      <c r="GYA435" s="102"/>
      <c r="GYB435" s="102"/>
      <c r="GYC435" s="102"/>
      <c r="GYD435" s="102"/>
      <c r="GYE435" s="102"/>
      <c r="GYF435" s="102"/>
      <c r="GYG435" s="102"/>
      <c r="GYH435" s="102"/>
      <c r="GYI435" s="102"/>
      <c r="GYJ435" s="102"/>
      <c r="GYK435" s="102"/>
      <c r="GYL435" s="102"/>
      <c r="GYM435" s="102"/>
      <c r="GYN435" s="102"/>
      <c r="GYO435" s="102"/>
      <c r="GYP435" s="102"/>
      <c r="GYQ435" s="102"/>
      <c r="GYR435" s="102"/>
      <c r="GYS435" s="102"/>
      <c r="GYT435" s="102"/>
      <c r="GYU435" s="102"/>
      <c r="GYV435" s="102"/>
      <c r="GYW435" s="102"/>
      <c r="GYX435" s="102"/>
      <c r="GYY435" s="102"/>
      <c r="GYZ435" s="102"/>
      <c r="GZA435" s="102"/>
      <c r="GZB435" s="102"/>
      <c r="GZC435" s="102"/>
      <c r="GZD435" s="102"/>
      <c r="GZE435" s="102"/>
      <c r="GZF435" s="102"/>
      <c r="GZG435" s="102"/>
      <c r="GZH435" s="102"/>
      <c r="GZI435" s="102"/>
      <c r="GZJ435" s="102"/>
      <c r="GZK435" s="102"/>
      <c r="GZL435" s="102"/>
      <c r="GZM435" s="102"/>
      <c r="GZN435" s="102"/>
      <c r="GZO435" s="102"/>
      <c r="GZP435" s="102"/>
      <c r="GZQ435" s="102"/>
      <c r="GZR435" s="102"/>
      <c r="GZS435" s="102"/>
      <c r="GZT435" s="102"/>
      <c r="GZU435" s="102"/>
      <c r="GZV435" s="102"/>
      <c r="GZW435" s="102"/>
      <c r="GZX435" s="102"/>
      <c r="GZY435" s="102"/>
      <c r="GZZ435" s="102"/>
      <c r="HAA435" s="102"/>
      <c r="HAB435" s="102"/>
      <c r="HAC435" s="102"/>
      <c r="HAD435" s="102"/>
      <c r="HAE435" s="102"/>
      <c r="HAF435" s="102"/>
      <c r="HAG435" s="102"/>
      <c r="HAH435" s="102"/>
      <c r="HAI435" s="102"/>
      <c r="HAJ435" s="102"/>
      <c r="HAK435" s="102"/>
      <c r="HAL435" s="102"/>
      <c r="HAM435" s="102"/>
      <c r="HAN435" s="102"/>
      <c r="HAO435" s="102"/>
      <c r="HAP435" s="102"/>
      <c r="HAQ435" s="102"/>
      <c r="HAR435" s="102"/>
      <c r="HAS435" s="102"/>
      <c r="HAT435" s="102"/>
      <c r="HAU435" s="102"/>
      <c r="HAV435" s="102"/>
      <c r="HAW435" s="102"/>
      <c r="HAX435" s="102"/>
      <c r="HAY435" s="102"/>
      <c r="HAZ435" s="102"/>
      <c r="HBA435" s="102"/>
      <c r="HBB435" s="102"/>
      <c r="HBC435" s="102"/>
      <c r="HBD435" s="102"/>
      <c r="HBE435" s="102"/>
      <c r="HBF435" s="102"/>
      <c r="HBG435" s="102"/>
      <c r="HBH435" s="102"/>
      <c r="HBI435" s="102"/>
      <c r="HBJ435" s="102"/>
      <c r="HBK435" s="102"/>
      <c r="HBL435" s="102"/>
      <c r="HBM435" s="102"/>
      <c r="HBN435" s="102"/>
      <c r="HBO435" s="102"/>
      <c r="HBP435" s="102"/>
      <c r="HBQ435" s="102"/>
      <c r="HBR435" s="102"/>
      <c r="HBS435" s="102"/>
      <c r="HBT435" s="102"/>
      <c r="HBU435" s="102"/>
      <c r="HBV435" s="102"/>
      <c r="HBW435" s="102"/>
      <c r="HBX435" s="102"/>
      <c r="HBY435" s="102"/>
      <c r="HBZ435" s="102"/>
      <c r="HCA435" s="102"/>
      <c r="HCB435" s="102"/>
      <c r="HCC435" s="102"/>
      <c r="HCD435" s="102"/>
      <c r="HCE435" s="102"/>
      <c r="HCF435" s="102"/>
      <c r="HCG435" s="102"/>
      <c r="HCH435" s="102"/>
      <c r="HCI435" s="102"/>
      <c r="HCJ435" s="102"/>
      <c r="HCK435" s="102"/>
      <c r="HCL435" s="102"/>
      <c r="HCM435" s="102"/>
      <c r="HCN435" s="102"/>
      <c r="HCO435" s="102"/>
      <c r="HCP435" s="102"/>
      <c r="HCQ435" s="102"/>
      <c r="HCR435" s="102"/>
      <c r="HCS435" s="102"/>
      <c r="HCT435" s="102"/>
      <c r="HCU435" s="102"/>
      <c r="HCV435" s="102"/>
      <c r="HCW435" s="102"/>
      <c r="HCX435" s="102"/>
      <c r="HCY435" s="102"/>
      <c r="HCZ435" s="102"/>
      <c r="HDA435" s="102"/>
      <c r="HDB435" s="102"/>
      <c r="HDC435" s="102"/>
      <c r="HDD435" s="102"/>
      <c r="HDE435" s="102"/>
      <c r="HDF435" s="102"/>
      <c r="HDG435" s="102"/>
      <c r="HDH435" s="102"/>
      <c r="HDI435" s="102"/>
      <c r="HDJ435" s="102"/>
      <c r="HDK435" s="102"/>
      <c r="HDL435" s="102"/>
      <c r="HDM435" s="102"/>
      <c r="HDN435" s="102"/>
      <c r="HDO435" s="102"/>
      <c r="HDP435" s="102"/>
      <c r="HDQ435" s="102"/>
      <c r="HDR435" s="102"/>
      <c r="HDS435" s="102"/>
      <c r="HDT435" s="102"/>
      <c r="HDU435" s="102"/>
      <c r="HDV435" s="102"/>
      <c r="HDW435" s="102"/>
      <c r="HDX435" s="102"/>
      <c r="HDY435" s="102"/>
      <c r="HDZ435" s="102"/>
      <c r="HEA435" s="102"/>
      <c r="HEB435" s="102"/>
      <c r="HEC435" s="102"/>
      <c r="HED435" s="102"/>
      <c r="HEE435" s="102"/>
      <c r="HEF435" s="102"/>
      <c r="HEG435" s="102"/>
      <c r="HEH435" s="102"/>
      <c r="HEI435" s="102"/>
      <c r="HEJ435" s="102"/>
      <c r="HEK435" s="102"/>
      <c r="HEL435" s="102"/>
      <c r="HEM435" s="102"/>
      <c r="HEN435" s="102"/>
      <c r="HEO435" s="102"/>
      <c r="HEP435" s="102"/>
      <c r="HEQ435" s="102"/>
      <c r="HER435" s="102"/>
      <c r="HES435" s="102"/>
      <c r="HET435" s="102"/>
      <c r="HEU435" s="102"/>
      <c r="HEV435" s="102"/>
      <c r="HEW435" s="102"/>
      <c r="HEX435" s="102"/>
      <c r="HEY435" s="102"/>
      <c r="HEZ435" s="102"/>
      <c r="HFA435" s="102"/>
      <c r="HFB435" s="102"/>
      <c r="HFC435" s="102"/>
      <c r="HFD435" s="102"/>
      <c r="HFE435" s="102"/>
      <c r="HFF435" s="102"/>
      <c r="HFG435" s="102"/>
      <c r="HFH435" s="102"/>
      <c r="HFI435" s="102"/>
      <c r="HFJ435" s="102"/>
      <c r="HFK435" s="102"/>
      <c r="HFL435" s="102"/>
      <c r="HFM435" s="102"/>
      <c r="HFN435" s="102"/>
      <c r="HFO435" s="102"/>
      <c r="HFP435" s="102"/>
      <c r="HFQ435" s="102"/>
      <c r="HFR435" s="102"/>
      <c r="HFS435" s="102"/>
      <c r="HFT435" s="102"/>
      <c r="HFU435" s="102"/>
      <c r="HFV435" s="102"/>
      <c r="HFW435" s="102"/>
      <c r="HFX435" s="102"/>
      <c r="HFY435" s="102"/>
      <c r="HFZ435" s="102"/>
      <c r="HGA435" s="102"/>
      <c r="HGB435" s="102"/>
      <c r="HGC435" s="102"/>
      <c r="HGD435" s="102"/>
      <c r="HGE435" s="102"/>
      <c r="HGF435" s="102"/>
      <c r="HGG435" s="102"/>
      <c r="HGH435" s="102"/>
      <c r="HGI435" s="102"/>
      <c r="HGJ435" s="102"/>
      <c r="HGK435" s="102"/>
      <c r="HGL435" s="102"/>
      <c r="HGM435" s="102"/>
      <c r="HGN435" s="102"/>
      <c r="HGO435" s="102"/>
      <c r="HGP435" s="102"/>
      <c r="HGQ435" s="102"/>
      <c r="HGR435" s="102"/>
      <c r="HGS435" s="102"/>
      <c r="HGT435" s="102"/>
      <c r="HGU435" s="102"/>
      <c r="HGV435" s="102"/>
      <c r="HGW435" s="102"/>
      <c r="HGX435" s="102"/>
      <c r="HGY435" s="102"/>
      <c r="HGZ435" s="102"/>
      <c r="HHA435" s="102"/>
      <c r="HHB435" s="102"/>
      <c r="HHC435" s="102"/>
      <c r="HHD435" s="102"/>
      <c r="HHE435" s="102"/>
      <c r="HHF435" s="102"/>
      <c r="HHG435" s="102"/>
      <c r="HHH435" s="102"/>
      <c r="HHI435" s="102"/>
      <c r="HHJ435" s="102"/>
      <c r="HHK435" s="102"/>
      <c r="HHL435" s="102"/>
      <c r="HHM435" s="102"/>
      <c r="HHN435" s="102"/>
      <c r="HHO435" s="102"/>
      <c r="HHP435" s="102"/>
      <c r="HHQ435" s="102"/>
      <c r="HHR435" s="102"/>
      <c r="HHS435" s="102"/>
      <c r="HHT435" s="102"/>
      <c r="HHU435" s="102"/>
      <c r="HHV435" s="102"/>
      <c r="HHW435" s="102"/>
      <c r="HHX435" s="102"/>
      <c r="HHY435" s="102"/>
      <c r="HHZ435" s="102"/>
      <c r="HIA435" s="102"/>
      <c r="HIB435" s="102"/>
      <c r="HIC435" s="102"/>
      <c r="HID435" s="102"/>
      <c r="HIE435" s="102"/>
      <c r="HIF435" s="102"/>
      <c r="HIG435" s="102"/>
      <c r="HIH435" s="102"/>
      <c r="HII435" s="102"/>
      <c r="HIJ435" s="102"/>
      <c r="HIK435" s="102"/>
      <c r="HIL435" s="102"/>
      <c r="HIM435" s="102"/>
      <c r="HIN435" s="102"/>
      <c r="HIO435" s="102"/>
      <c r="HIP435" s="102"/>
      <c r="HIQ435" s="102"/>
      <c r="HIR435" s="102"/>
      <c r="HIS435" s="102"/>
      <c r="HIT435" s="102"/>
      <c r="HIU435" s="102"/>
      <c r="HIV435" s="102"/>
      <c r="HIW435" s="102"/>
      <c r="HIX435" s="102"/>
      <c r="HIY435" s="102"/>
      <c r="HIZ435" s="102"/>
      <c r="HJA435" s="102"/>
      <c r="HJB435" s="102"/>
      <c r="HJC435" s="102"/>
      <c r="HJD435" s="102"/>
      <c r="HJE435" s="102"/>
      <c r="HJF435" s="102"/>
      <c r="HJG435" s="102"/>
      <c r="HJH435" s="102"/>
      <c r="HJI435" s="102"/>
      <c r="HJJ435" s="102"/>
      <c r="HJK435" s="102"/>
      <c r="HJL435" s="102"/>
      <c r="HJM435" s="102"/>
      <c r="HJN435" s="102"/>
      <c r="HJO435" s="102"/>
      <c r="HJP435" s="102"/>
      <c r="HJQ435" s="102"/>
      <c r="HJR435" s="102"/>
      <c r="HJS435" s="102"/>
      <c r="HJT435" s="102"/>
      <c r="HJU435" s="102"/>
      <c r="HJV435" s="102"/>
      <c r="HJW435" s="102"/>
      <c r="HJX435" s="102"/>
      <c r="HJY435" s="102"/>
      <c r="HJZ435" s="102"/>
      <c r="HKA435" s="102"/>
      <c r="HKB435" s="102"/>
      <c r="HKC435" s="102"/>
      <c r="HKD435" s="102"/>
      <c r="HKE435" s="102"/>
      <c r="HKF435" s="102"/>
      <c r="HKG435" s="102"/>
      <c r="HKH435" s="102"/>
      <c r="HKI435" s="102"/>
      <c r="HKJ435" s="102"/>
      <c r="HKK435" s="102"/>
      <c r="HKL435" s="102"/>
      <c r="HKM435" s="102"/>
      <c r="HKN435" s="102"/>
      <c r="HKO435" s="102"/>
      <c r="HKP435" s="102"/>
      <c r="HKQ435" s="102"/>
      <c r="HKR435" s="102"/>
      <c r="HKS435" s="102"/>
      <c r="HKT435" s="102"/>
      <c r="HKU435" s="102"/>
      <c r="HKV435" s="102"/>
      <c r="HKW435" s="102"/>
      <c r="HKX435" s="102"/>
      <c r="HKY435" s="102"/>
      <c r="HKZ435" s="102"/>
      <c r="HLA435" s="102"/>
      <c r="HLB435" s="102"/>
      <c r="HLC435" s="102"/>
      <c r="HLD435" s="102"/>
      <c r="HLE435" s="102"/>
      <c r="HLF435" s="102"/>
      <c r="HLG435" s="102"/>
      <c r="HLH435" s="102"/>
      <c r="HLI435" s="102"/>
      <c r="HLJ435" s="102"/>
      <c r="HLK435" s="102"/>
      <c r="HLL435" s="102"/>
      <c r="HLM435" s="102"/>
      <c r="HLN435" s="102"/>
      <c r="HLO435" s="102"/>
      <c r="HLP435" s="102"/>
      <c r="HLQ435" s="102"/>
      <c r="HLR435" s="102"/>
      <c r="HLS435" s="102"/>
      <c r="HLT435" s="102"/>
      <c r="HLU435" s="102"/>
      <c r="HLV435" s="102"/>
      <c r="HLW435" s="102"/>
      <c r="HLX435" s="102"/>
      <c r="HLY435" s="102"/>
      <c r="HLZ435" s="102"/>
      <c r="HMA435" s="102"/>
      <c r="HMB435" s="102"/>
      <c r="HMC435" s="102"/>
      <c r="HMD435" s="102"/>
      <c r="HME435" s="102"/>
      <c r="HMF435" s="102"/>
      <c r="HMG435" s="102"/>
      <c r="HMH435" s="102"/>
      <c r="HMI435" s="102"/>
      <c r="HMJ435" s="102"/>
      <c r="HMK435" s="102"/>
      <c r="HML435" s="102"/>
      <c r="HMM435" s="102"/>
      <c r="HMN435" s="102"/>
      <c r="HMO435" s="102"/>
      <c r="HMP435" s="102"/>
      <c r="HMQ435" s="102"/>
      <c r="HMR435" s="102"/>
      <c r="HMS435" s="102"/>
      <c r="HMT435" s="102"/>
      <c r="HMU435" s="102"/>
      <c r="HMV435" s="102"/>
      <c r="HMW435" s="102"/>
      <c r="HMX435" s="102"/>
      <c r="HMY435" s="102"/>
      <c r="HMZ435" s="102"/>
      <c r="HNA435" s="102"/>
      <c r="HNB435" s="102"/>
      <c r="HNC435" s="102"/>
      <c r="HND435" s="102"/>
      <c r="HNE435" s="102"/>
      <c r="HNF435" s="102"/>
      <c r="HNG435" s="102"/>
      <c r="HNH435" s="102"/>
      <c r="HNI435" s="102"/>
      <c r="HNJ435" s="102"/>
      <c r="HNK435" s="102"/>
      <c r="HNL435" s="102"/>
      <c r="HNM435" s="102"/>
      <c r="HNN435" s="102"/>
      <c r="HNO435" s="102"/>
      <c r="HNP435" s="102"/>
      <c r="HNQ435" s="102"/>
      <c r="HNR435" s="102"/>
      <c r="HNS435" s="102"/>
      <c r="HNT435" s="102"/>
      <c r="HNU435" s="102"/>
      <c r="HNV435" s="102"/>
      <c r="HNW435" s="102"/>
      <c r="HNX435" s="102"/>
      <c r="HNY435" s="102"/>
      <c r="HNZ435" s="102"/>
      <c r="HOA435" s="102"/>
      <c r="HOB435" s="102"/>
      <c r="HOC435" s="102"/>
      <c r="HOD435" s="102"/>
      <c r="HOE435" s="102"/>
      <c r="HOF435" s="102"/>
      <c r="HOG435" s="102"/>
      <c r="HOH435" s="102"/>
      <c r="HOI435" s="102"/>
      <c r="HOJ435" s="102"/>
      <c r="HOK435" s="102"/>
      <c r="HOL435" s="102"/>
      <c r="HOM435" s="102"/>
      <c r="HON435" s="102"/>
      <c r="HOO435" s="102"/>
      <c r="HOP435" s="102"/>
      <c r="HOQ435" s="102"/>
      <c r="HOR435" s="102"/>
      <c r="HOS435" s="102"/>
      <c r="HOT435" s="102"/>
      <c r="HOU435" s="102"/>
      <c r="HOV435" s="102"/>
      <c r="HOW435" s="102"/>
      <c r="HOX435" s="102"/>
      <c r="HOY435" s="102"/>
      <c r="HOZ435" s="102"/>
      <c r="HPA435" s="102"/>
      <c r="HPB435" s="102"/>
      <c r="HPC435" s="102"/>
      <c r="HPD435" s="102"/>
      <c r="HPE435" s="102"/>
      <c r="HPF435" s="102"/>
      <c r="HPG435" s="102"/>
      <c r="HPH435" s="102"/>
      <c r="HPI435" s="102"/>
      <c r="HPJ435" s="102"/>
      <c r="HPK435" s="102"/>
      <c r="HPL435" s="102"/>
      <c r="HPM435" s="102"/>
      <c r="HPN435" s="102"/>
      <c r="HPO435" s="102"/>
      <c r="HPP435" s="102"/>
      <c r="HPQ435" s="102"/>
      <c r="HPR435" s="102"/>
      <c r="HPS435" s="102"/>
      <c r="HPT435" s="102"/>
      <c r="HPU435" s="102"/>
      <c r="HPV435" s="102"/>
      <c r="HPW435" s="102"/>
      <c r="HPX435" s="102"/>
      <c r="HPY435" s="102"/>
      <c r="HPZ435" s="102"/>
      <c r="HQA435" s="102"/>
      <c r="HQB435" s="102"/>
      <c r="HQC435" s="102"/>
      <c r="HQD435" s="102"/>
      <c r="HQE435" s="102"/>
      <c r="HQF435" s="102"/>
      <c r="HQG435" s="102"/>
      <c r="HQH435" s="102"/>
      <c r="HQI435" s="102"/>
      <c r="HQJ435" s="102"/>
      <c r="HQK435" s="102"/>
      <c r="HQL435" s="102"/>
      <c r="HQM435" s="102"/>
      <c r="HQN435" s="102"/>
      <c r="HQO435" s="102"/>
      <c r="HQP435" s="102"/>
      <c r="HQQ435" s="102"/>
      <c r="HQR435" s="102"/>
      <c r="HQS435" s="102"/>
      <c r="HQT435" s="102"/>
      <c r="HQU435" s="102"/>
      <c r="HQV435" s="102"/>
      <c r="HQW435" s="102"/>
      <c r="HQX435" s="102"/>
      <c r="HQY435" s="102"/>
      <c r="HQZ435" s="102"/>
      <c r="HRA435" s="102"/>
      <c r="HRB435" s="102"/>
      <c r="HRC435" s="102"/>
      <c r="HRD435" s="102"/>
      <c r="HRE435" s="102"/>
      <c r="HRF435" s="102"/>
      <c r="HRG435" s="102"/>
      <c r="HRH435" s="102"/>
      <c r="HRI435" s="102"/>
      <c r="HRJ435" s="102"/>
      <c r="HRK435" s="102"/>
      <c r="HRL435" s="102"/>
      <c r="HRM435" s="102"/>
      <c r="HRN435" s="102"/>
      <c r="HRO435" s="102"/>
      <c r="HRP435" s="102"/>
      <c r="HRQ435" s="102"/>
      <c r="HRR435" s="102"/>
      <c r="HRS435" s="102"/>
      <c r="HRT435" s="102"/>
      <c r="HRU435" s="102"/>
      <c r="HRV435" s="102"/>
      <c r="HRW435" s="102"/>
      <c r="HRX435" s="102"/>
      <c r="HRY435" s="102"/>
      <c r="HRZ435" s="102"/>
      <c r="HSA435" s="102"/>
      <c r="HSB435" s="102"/>
      <c r="HSC435" s="102"/>
      <c r="HSD435" s="102"/>
      <c r="HSE435" s="102"/>
      <c r="HSF435" s="102"/>
      <c r="HSG435" s="102"/>
      <c r="HSH435" s="102"/>
      <c r="HSI435" s="102"/>
      <c r="HSJ435" s="102"/>
      <c r="HSK435" s="102"/>
      <c r="HSL435" s="102"/>
      <c r="HSM435" s="102"/>
      <c r="HSN435" s="102"/>
      <c r="HSO435" s="102"/>
      <c r="HSP435" s="102"/>
      <c r="HSQ435" s="102"/>
      <c r="HSR435" s="102"/>
      <c r="HSS435" s="102"/>
      <c r="HST435" s="102"/>
      <c r="HSU435" s="102"/>
      <c r="HSV435" s="102"/>
      <c r="HSW435" s="102"/>
      <c r="HSX435" s="102"/>
      <c r="HSY435" s="102"/>
      <c r="HSZ435" s="102"/>
      <c r="HTA435" s="102"/>
      <c r="HTB435" s="102"/>
      <c r="HTC435" s="102"/>
      <c r="HTD435" s="102"/>
      <c r="HTE435" s="102"/>
      <c r="HTF435" s="102"/>
      <c r="HTG435" s="102"/>
      <c r="HTH435" s="102"/>
      <c r="HTI435" s="102"/>
      <c r="HTJ435" s="102"/>
      <c r="HTK435" s="102"/>
      <c r="HTL435" s="102"/>
      <c r="HTM435" s="102"/>
      <c r="HTN435" s="102"/>
      <c r="HTO435" s="102"/>
      <c r="HTP435" s="102"/>
      <c r="HTQ435" s="102"/>
      <c r="HTR435" s="102"/>
      <c r="HTS435" s="102"/>
      <c r="HTT435" s="102"/>
      <c r="HTU435" s="102"/>
      <c r="HTV435" s="102"/>
      <c r="HTW435" s="102"/>
      <c r="HTX435" s="102"/>
      <c r="HTY435" s="102"/>
      <c r="HTZ435" s="102"/>
      <c r="HUA435" s="102"/>
      <c r="HUB435" s="102"/>
      <c r="HUC435" s="102"/>
      <c r="HUD435" s="102"/>
      <c r="HUE435" s="102"/>
      <c r="HUF435" s="102"/>
      <c r="HUG435" s="102"/>
      <c r="HUH435" s="102"/>
      <c r="HUI435" s="102"/>
      <c r="HUJ435" s="102"/>
      <c r="HUK435" s="102"/>
      <c r="HUL435" s="102"/>
      <c r="HUM435" s="102"/>
      <c r="HUN435" s="102"/>
      <c r="HUO435" s="102"/>
      <c r="HUP435" s="102"/>
      <c r="HUQ435" s="102"/>
      <c r="HUR435" s="102"/>
      <c r="HUS435" s="102"/>
      <c r="HUT435" s="102"/>
      <c r="HUU435" s="102"/>
      <c r="HUV435" s="102"/>
      <c r="HUW435" s="102"/>
      <c r="HUX435" s="102"/>
      <c r="HUY435" s="102"/>
      <c r="HUZ435" s="102"/>
      <c r="HVA435" s="102"/>
      <c r="HVB435" s="102"/>
      <c r="HVC435" s="102"/>
      <c r="HVD435" s="102"/>
      <c r="HVE435" s="102"/>
      <c r="HVF435" s="102"/>
      <c r="HVG435" s="102"/>
      <c r="HVH435" s="102"/>
      <c r="HVI435" s="102"/>
      <c r="HVJ435" s="102"/>
      <c r="HVK435" s="102"/>
      <c r="HVL435" s="102"/>
      <c r="HVM435" s="102"/>
      <c r="HVN435" s="102"/>
      <c r="HVO435" s="102"/>
      <c r="HVP435" s="102"/>
      <c r="HVQ435" s="102"/>
      <c r="HVR435" s="102"/>
      <c r="HVS435" s="102"/>
      <c r="HVT435" s="102"/>
      <c r="HVU435" s="102"/>
      <c r="HVV435" s="102"/>
      <c r="HVW435" s="102"/>
      <c r="HVX435" s="102"/>
      <c r="HVY435" s="102"/>
      <c r="HVZ435" s="102"/>
      <c r="HWA435" s="102"/>
      <c r="HWB435" s="102"/>
      <c r="HWC435" s="102"/>
      <c r="HWD435" s="102"/>
      <c r="HWE435" s="102"/>
      <c r="HWF435" s="102"/>
      <c r="HWG435" s="102"/>
      <c r="HWH435" s="102"/>
      <c r="HWI435" s="102"/>
      <c r="HWJ435" s="102"/>
      <c r="HWK435" s="102"/>
      <c r="HWL435" s="102"/>
      <c r="HWM435" s="102"/>
      <c r="HWN435" s="102"/>
      <c r="HWO435" s="102"/>
      <c r="HWP435" s="102"/>
      <c r="HWQ435" s="102"/>
      <c r="HWR435" s="102"/>
      <c r="HWS435" s="102"/>
      <c r="HWT435" s="102"/>
      <c r="HWU435" s="102"/>
      <c r="HWV435" s="102"/>
      <c r="HWW435" s="102"/>
      <c r="HWX435" s="102"/>
      <c r="HWY435" s="102"/>
      <c r="HWZ435" s="102"/>
      <c r="HXA435" s="102"/>
      <c r="HXB435" s="102"/>
      <c r="HXC435" s="102"/>
      <c r="HXD435" s="102"/>
      <c r="HXE435" s="102"/>
      <c r="HXF435" s="102"/>
      <c r="HXG435" s="102"/>
      <c r="HXH435" s="102"/>
      <c r="HXI435" s="102"/>
      <c r="HXJ435" s="102"/>
      <c r="HXK435" s="102"/>
      <c r="HXL435" s="102"/>
      <c r="HXM435" s="102"/>
      <c r="HXN435" s="102"/>
      <c r="HXO435" s="102"/>
      <c r="HXP435" s="102"/>
      <c r="HXQ435" s="102"/>
      <c r="HXR435" s="102"/>
      <c r="HXS435" s="102"/>
      <c r="HXT435" s="102"/>
      <c r="HXU435" s="102"/>
      <c r="HXV435" s="102"/>
      <c r="HXW435" s="102"/>
      <c r="HXX435" s="102"/>
      <c r="HXY435" s="102"/>
      <c r="HXZ435" s="102"/>
      <c r="HYA435" s="102"/>
      <c r="HYB435" s="102"/>
      <c r="HYC435" s="102"/>
      <c r="HYD435" s="102"/>
      <c r="HYE435" s="102"/>
      <c r="HYF435" s="102"/>
      <c r="HYG435" s="102"/>
      <c r="HYH435" s="102"/>
      <c r="HYI435" s="102"/>
      <c r="HYJ435" s="102"/>
      <c r="HYK435" s="102"/>
      <c r="HYL435" s="102"/>
      <c r="HYM435" s="102"/>
      <c r="HYN435" s="102"/>
      <c r="HYO435" s="102"/>
      <c r="HYP435" s="102"/>
      <c r="HYQ435" s="102"/>
      <c r="HYR435" s="102"/>
      <c r="HYS435" s="102"/>
      <c r="HYT435" s="102"/>
      <c r="HYU435" s="102"/>
      <c r="HYV435" s="102"/>
      <c r="HYW435" s="102"/>
      <c r="HYX435" s="102"/>
      <c r="HYY435" s="102"/>
      <c r="HYZ435" s="102"/>
      <c r="HZA435" s="102"/>
      <c r="HZB435" s="102"/>
      <c r="HZC435" s="102"/>
      <c r="HZD435" s="102"/>
      <c r="HZE435" s="102"/>
      <c r="HZF435" s="102"/>
      <c r="HZG435" s="102"/>
      <c r="HZH435" s="102"/>
      <c r="HZI435" s="102"/>
      <c r="HZJ435" s="102"/>
      <c r="HZK435" s="102"/>
      <c r="HZL435" s="102"/>
      <c r="HZM435" s="102"/>
      <c r="HZN435" s="102"/>
      <c r="HZO435" s="102"/>
      <c r="HZP435" s="102"/>
      <c r="HZQ435" s="102"/>
      <c r="HZR435" s="102"/>
      <c r="HZS435" s="102"/>
      <c r="HZT435" s="102"/>
      <c r="HZU435" s="102"/>
      <c r="HZV435" s="102"/>
      <c r="HZW435" s="102"/>
      <c r="HZX435" s="102"/>
      <c r="HZY435" s="102"/>
      <c r="HZZ435" s="102"/>
      <c r="IAA435" s="102"/>
      <c r="IAB435" s="102"/>
      <c r="IAC435" s="102"/>
      <c r="IAD435" s="102"/>
      <c r="IAE435" s="102"/>
      <c r="IAF435" s="102"/>
      <c r="IAG435" s="102"/>
      <c r="IAH435" s="102"/>
      <c r="IAI435" s="102"/>
      <c r="IAJ435" s="102"/>
      <c r="IAK435" s="102"/>
      <c r="IAL435" s="102"/>
      <c r="IAM435" s="102"/>
      <c r="IAN435" s="102"/>
      <c r="IAO435" s="102"/>
      <c r="IAP435" s="102"/>
      <c r="IAQ435" s="102"/>
      <c r="IAR435" s="102"/>
      <c r="IAS435" s="102"/>
      <c r="IAT435" s="102"/>
      <c r="IAU435" s="102"/>
      <c r="IAV435" s="102"/>
      <c r="IAW435" s="102"/>
      <c r="IAX435" s="102"/>
      <c r="IAY435" s="102"/>
      <c r="IAZ435" s="102"/>
      <c r="IBA435" s="102"/>
      <c r="IBB435" s="102"/>
      <c r="IBC435" s="102"/>
      <c r="IBD435" s="102"/>
      <c r="IBE435" s="102"/>
      <c r="IBF435" s="102"/>
      <c r="IBG435" s="102"/>
      <c r="IBH435" s="102"/>
      <c r="IBI435" s="102"/>
      <c r="IBJ435" s="102"/>
      <c r="IBK435" s="102"/>
      <c r="IBL435" s="102"/>
      <c r="IBM435" s="102"/>
      <c r="IBN435" s="102"/>
      <c r="IBO435" s="102"/>
      <c r="IBP435" s="102"/>
      <c r="IBQ435" s="102"/>
      <c r="IBR435" s="102"/>
      <c r="IBS435" s="102"/>
      <c r="IBT435" s="102"/>
      <c r="IBU435" s="102"/>
      <c r="IBV435" s="102"/>
      <c r="IBW435" s="102"/>
      <c r="IBX435" s="102"/>
      <c r="IBY435" s="102"/>
      <c r="IBZ435" s="102"/>
      <c r="ICA435" s="102"/>
      <c r="ICB435" s="102"/>
      <c r="ICC435" s="102"/>
      <c r="ICD435" s="102"/>
      <c r="ICE435" s="102"/>
      <c r="ICF435" s="102"/>
      <c r="ICG435" s="102"/>
      <c r="ICH435" s="102"/>
      <c r="ICI435" s="102"/>
      <c r="ICJ435" s="102"/>
      <c r="ICK435" s="102"/>
      <c r="ICL435" s="102"/>
      <c r="ICM435" s="102"/>
      <c r="ICN435" s="102"/>
      <c r="ICO435" s="102"/>
      <c r="ICP435" s="102"/>
      <c r="ICQ435" s="102"/>
      <c r="ICR435" s="102"/>
      <c r="ICS435" s="102"/>
      <c r="ICT435" s="102"/>
      <c r="ICU435" s="102"/>
      <c r="ICV435" s="102"/>
      <c r="ICW435" s="102"/>
      <c r="ICX435" s="102"/>
      <c r="ICY435" s="102"/>
      <c r="ICZ435" s="102"/>
      <c r="IDA435" s="102"/>
      <c r="IDB435" s="102"/>
      <c r="IDC435" s="102"/>
      <c r="IDD435" s="102"/>
      <c r="IDE435" s="102"/>
      <c r="IDF435" s="102"/>
      <c r="IDG435" s="102"/>
      <c r="IDH435" s="102"/>
      <c r="IDI435" s="102"/>
      <c r="IDJ435" s="102"/>
      <c r="IDK435" s="102"/>
      <c r="IDL435" s="102"/>
      <c r="IDM435" s="102"/>
      <c r="IDN435" s="102"/>
      <c r="IDO435" s="102"/>
      <c r="IDP435" s="102"/>
      <c r="IDQ435" s="102"/>
      <c r="IDR435" s="102"/>
      <c r="IDS435" s="102"/>
      <c r="IDT435" s="102"/>
      <c r="IDU435" s="102"/>
      <c r="IDV435" s="102"/>
      <c r="IDW435" s="102"/>
      <c r="IDX435" s="102"/>
      <c r="IDY435" s="102"/>
      <c r="IDZ435" s="102"/>
      <c r="IEA435" s="102"/>
      <c r="IEB435" s="102"/>
      <c r="IEC435" s="102"/>
      <c r="IED435" s="102"/>
      <c r="IEE435" s="102"/>
      <c r="IEF435" s="102"/>
      <c r="IEG435" s="102"/>
      <c r="IEH435" s="102"/>
      <c r="IEI435" s="102"/>
      <c r="IEJ435" s="102"/>
      <c r="IEK435" s="102"/>
      <c r="IEL435" s="102"/>
      <c r="IEM435" s="102"/>
      <c r="IEN435" s="102"/>
      <c r="IEO435" s="102"/>
      <c r="IEP435" s="102"/>
      <c r="IEQ435" s="102"/>
      <c r="IER435" s="102"/>
      <c r="IES435" s="102"/>
      <c r="IET435" s="102"/>
      <c r="IEU435" s="102"/>
      <c r="IEV435" s="102"/>
      <c r="IEW435" s="102"/>
      <c r="IEX435" s="102"/>
      <c r="IEY435" s="102"/>
      <c r="IEZ435" s="102"/>
      <c r="IFA435" s="102"/>
      <c r="IFB435" s="102"/>
      <c r="IFC435" s="102"/>
      <c r="IFD435" s="102"/>
      <c r="IFE435" s="102"/>
      <c r="IFF435" s="102"/>
      <c r="IFG435" s="102"/>
      <c r="IFH435" s="102"/>
      <c r="IFI435" s="102"/>
      <c r="IFJ435" s="102"/>
      <c r="IFK435" s="102"/>
      <c r="IFL435" s="102"/>
      <c r="IFM435" s="102"/>
      <c r="IFN435" s="102"/>
      <c r="IFO435" s="102"/>
      <c r="IFP435" s="102"/>
      <c r="IFQ435" s="102"/>
      <c r="IFR435" s="102"/>
      <c r="IFS435" s="102"/>
      <c r="IFT435" s="102"/>
      <c r="IFU435" s="102"/>
      <c r="IFV435" s="102"/>
      <c r="IFW435" s="102"/>
      <c r="IFX435" s="102"/>
      <c r="IFY435" s="102"/>
      <c r="IFZ435" s="102"/>
      <c r="IGA435" s="102"/>
      <c r="IGB435" s="102"/>
      <c r="IGC435" s="102"/>
      <c r="IGD435" s="102"/>
      <c r="IGE435" s="102"/>
      <c r="IGF435" s="102"/>
      <c r="IGG435" s="102"/>
      <c r="IGH435" s="102"/>
      <c r="IGI435" s="102"/>
      <c r="IGJ435" s="102"/>
      <c r="IGK435" s="102"/>
      <c r="IGL435" s="102"/>
      <c r="IGM435" s="102"/>
      <c r="IGN435" s="102"/>
      <c r="IGO435" s="102"/>
      <c r="IGP435" s="102"/>
      <c r="IGQ435" s="102"/>
      <c r="IGR435" s="102"/>
      <c r="IGS435" s="102"/>
      <c r="IGT435" s="102"/>
      <c r="IGU435" s="102"/>
      <c r="IGV435" s="102"/>
      <c r="IGW435" s="102"/>
      <c r="IGX435" s="102"/>
      <c r="IGY435" s="102"/>
      <c r="IGZ435" s="102"/>
      <c r="IHA435" s="102"/>
      <c r="IHB435" s="102"/>
      <c r="IHC435" s="102"/>
      <c r="IHD435" s="102"/>
      <c r="IHE435" s="102"/>
      <c r="IHF435" s="102"/>
      <c r="IHG435" s="102"/>
      <c r="IHH435" s="102"/>
      <c r="IHI435" s="102"/>
      <c r="IHJ435" s="102"/>
      <c r="IHK435" s="102"/>
      <c r="IHL435" s="102"/>
      <c r="IHM435" s="102"/>
      <c r="IHN435" s="102"/>
      <c r="IHO435" s="102"/>
      <c r="IHP435" s="102"/>
      <c r="IHQ435" s="102"/>
      <c r="IHR435" s="102"/>
      <c r="IHS435" s="102"/>
      <c r="IHT435" s="102"/>
      <c r="IHU435" s="102"/>
      <c r="IHV435" s="102"/>
      <c r="IHW435" s="102"/>
      <c r="IHX435" s="102"/>
      <c r="IHY435" s="102"/>
      <c r="IHZ435" s="102"/>
      <c r="IIA435" s="102"/>
      <c r="IIB435" s="102"/>
      <c r="IIC435" s="102"/>
      <c r="IID435" s="102"/>
      <c r="IIE435" s="102"/>
      <c r="IIF435" s="102"/>
      <c r="IIG435" s="102"/>
      <c r="IIH435" s="102"/>
      <c r="III435" s="102"/>
      <c r="IIJ435" s="102"/>
      <c r="IIK435" s="102"/>
      <c r="IIL435" s="102"/>
      <c r="IIM435" s="102"/>
      <c r="IIN435" s="102"/>
      <c r="IIO435" s="102"/>
      <c r="IIP435" s="102"/>
      <c r="IIQ435" s="102"/>
      <c r="IIR435" s="102"/>
      <c r="IIS435" s="102"/>
      <c r="IIT435" s="102"/>
      <c r="IIU435" s="102"/>
      <c r="IIV435" s="102"/>
      <c r="IIW435" s="102"/>
      <c r="IIX435" s="102"/>
      <c r="IIY435" s="102"/>
      <c r="IIZ435" s="102"/>
      <c r="IJA435" s="102"/>
      <c r="IJB435" s="102"/>
      <c r="IJC435" s="102"/>
      <c r="IJD435" s="102"/>
      <c r="IJE435" s="102"/>
      <c r="IJF435" s="102"/>
      <c r="IJG435" s="102"/>
      <c r="IJH435" s="102"/>
      <c r="IJI435" s="102"/>
      <c r="IJJ435" s="102"/>
      <c r="IJK435" s="102"/>
      <c r="IJL435" s="102"/>
      <c r="IJM435" s="102"/>
      <c r="IJN435" s="102"/>
      <c r="IJO435" s="102"/>
      <c r="IJP435" s="102"/>
      <c r="IJQ435" s="102"/>
      <c r="IJR435" s="102"/>
      <c r="IJS435" s="102"/>
      <c r="IJT435" s="102"/>
      <c r="IJU435" s="102"/>
      <c r="IJV435" s="102"/>
      <c r="IJW435" s="102"/>
      <c r="IJX435" s="102"/>
      <c r="IJY435" s="102"/>
      <c r="IJZ435" s="102"/>
      <c r="IKA435" s="102"/>
      <c r="IKB435" s="102"/>
      <c r="IKC435" s="102"/>
      <c r="IKD435" s="102"/>
      <c r="IKE435" s="102"/>
      <c r="IKF435" s="102"/>
      <c r="IKG435" s="102"/>
      <c r="IKH435" s="102"/>
      <c r="IKI435" s="102"/>
      <c r="IKJ435" s="102"/>
      <c r="IKK435" s="102"/>
      <c r="IKL435" s="102"/>
      <c r="IKM435" s="102"/>
      <c r="IKN435" s="102"/>
      <c r="IKO435" s="102"/>
      <c r="IKP435" s="102"/>
      <c r="IKQ435" s="102"/>
      <c r="IKR435" s="102"/>
      <c r="IKS435" s="102"/>
      <c r="IKT435" s="102"/>
      <c r="IKU435" s="102"/>
      <c r="IKV435" s="102"/>
      <c r="IKW435" s="102"/>
      <c r="IKX435" s="102"/>
      <c r="IKY435" s="102"/>
      <c r="IKZ435" s="102"/>
      <c r="ILA435" s="102"/>
      <c r="ILB435" s="102"/>
      <c r="ILC435" s="102"/>
      <c r="ILD435" s="102"/>
      <c r="ILE435" s="102"/>
      <c r="ILF435" s="102"/>
      <c r="ILG435" s="102"/>
      <c r="ILH435" s="102"/>
      <c r="ILI435" s="102"/>
      <c r="ILJ435" s="102"/>
      <c r="ILK435" s="102"/>
      <c r="ILL435" s="102"/>
      <c r="ILM435" s="102"/>
      <c r="ILN435" s="102"/>
      <c r="ILO435" s="102"/>
      <c r="ILP435" s="102"/>
      <c r="ILQ435" s="102"/>
      <c r="ILR435" s="102"/>
      <c r="ILS435" s="102"/>
      <c r="ILT435" s="102"/>
      <c r="ILU435" s="102"/>
      <c r="ILV435" s="102"/>
      <c r="ILW435" s="102"/>
      <c r="ILX435" s="102"/>
      <c r="ILY435" s="102"/>
      <c r="ILZ435" s="102"/>
      <c r="IMA435" s="102"/>
      <c r="IMB435" s="102"/>
      <c r="IMC435" s="102"/>
      <c r="IMD435" s="102"/>
      <c r="IME435" s="102"/>
      <c r="IMF435" s="102"/>
      <c r="IMG435" s="102"/>
      <c r="IMH435" s="102"/>
      <c r="IMI435" s="102"/>
      <c r="IMJ435" s="102"/>
      <c r="IMK435" s="102"/>
      <c r="IML435" s="102"/>
      <c r="IMM435" s="102"/>
      <c r="IMN435" s="102"/>
      <c r="IMO435" s="102"/>
      <c r="IMP435" s="102"/>
      <c r="IMQ435" s="102"/>
      <c r="IMR435" s="102"/>
      <c r="IMS435" s="102"/>
      <c r="IMT435" s="102"/>
      <c r="IMU435" s="102"/>
      <c r="IMV435" s="102"/>
      <c r="IMW435" s="102"/>
      <c r="IMX435" s="102"/>
      <c r="IMY435" s="102"/>
      <c r="IMZ435" s="102"/>
      <c r="INA435" s="102"/>
      <c r="INB435" s="102"/>
      <c r="INC435" s="102"/>
      <c r="IND435" s="102"/>
      <c r="INE435" s="102"/>
      <c r="INF435" s="102"/>
      <c r="ING435" s="102"/>
      <c r="INH435" s="102"/>
      <c r="INI435" s="102"/>
      <c r="INJ435" s="102"/>
      <c r="INK435" s="102"/>
      <c r="INL435" s="102"/>
      <c r="INM435" s="102"/>
      <c r="INN435" s="102"/>
      <c r="INO435" s="102"/>
      <c r="INP435" s="102"/>
      <c r="INQ435" s="102"/>
      <c r="INR435" s="102"/>
      <c r="INS435" s="102"/>
      <c r="INT435" s="102"/>
      <c r="INU435" s="102"/>
      <c r="INV435" s="102"/>
      <c r="INW435" s="102"/>
      <c r="INX435" s="102"/>
      <c r="INY435" s="102"/>
      <c r="INZ435" s="102"/>
      <c r="IOA435" s="102"/>
      <c r="IOB435" s="102"/>
      <c r="IOC435" s="102"/>
      <c r="IOD435" s="102"/>
      <c r="IOE435" s="102"/>
      <c r="IOF435" s="102"/>
      <c r="IOG435" s="102"/>
      <c r="IOH435" s="102"/>
      <c r="IOI435" s="102"/>
      <c r="IOJ435" s="102"/>
      <c r="IOK435" s="102"/>
      <c r="IOL435" s="102"/>
      <c r="IOM435" s="102"/>
      <c r="ION435" s="102"/>
      <c r="IOO435" s="102"/>
      <c r="IOP435" s="102"/>
      <c r="IOQ435" s="102"/>
      <c r="IOR435" s="102"/>
      <c r="IOS435" s="102"/>
      <c r="IOT435" s="102"/>
      <c r="IOU435" s="102"/>
      <c r="IOV435" s="102"/>
      <c r="IOW435" s="102"/>
      <c r="IOX435" s="102"/>
      <c r="IOY435" s="102"/>
      <c r="IOZ435" s="102"/>
      <c r="IPA435" s="102"/>
      <c r="IPB435" s="102"/>
      <c r="IPC435" s="102"/>
      <c r="IPD435" s="102"/>
      <c r="IPE435" s="102"/>
      <c r="IPF435" s="102"/>
      <c r="IPG435" s="102"/>
      <c r="IPH435" s="102"/>
      <c r="IPI435" s="102"/>
      <c r="IPJ435" s="102"/>
      <c r="IPK435" s="102"/>
      <c r="IPL435" s="102"/>
      <c r="IPM435" s="102"/>
      <c r="IPN435" s="102"/>
      <c r="IPO435" s="102"/>
      <c r="IPP435" s="102"/>
      <c r="IPQ435" s="102"/>
      <c r="IPR435" s="102"/>
      <c r="IPS435" s="102"/>
      <c r="IPT435" s="102"/>
      <c r="IPU435" s="102"/>
      <c r="IPV435" s="102"/>
      <c r="IPW435" s="102"/>
      <c r="IPX435" s="102"/>
      <c r="IPY435" s="102"/>
      <c r="IPZ435" s="102"/>
      <c r="IQA435" s="102"/>
      <c r="IQB435" s="102"/>
      <c r="IQC435" s="102"/>
      <c r="IQD435" s="102"/>
      <c r="IQE435" s="102"/>
      <c r="IQF435" s="102"/>
      <c r="IQG435" s="102"/>
      <c r="IQH435" s="102"/>
      <c r="IQI435" s="102"/>
      <c r="IQJ435" s="102"/>
      <c r="IQK435" s="102"/>
      <c r="IQL435" s="102"/>
      <c r="IQM435" s="102"/>
      <c r="IQN435" s="102"/>
      <c r="IQO435" s="102"/>
      <c r="IQP435" s="102"/>
      <c r="IQQ435" s="102"/>
      <c r="IQR435" s="102"/>
      <c r="IQS435" s="102"/>
      <c r="IQT435" s="102"/>
      <c r="IQU435" s="102"/>
      <c r="IQV435" s="102"/>
      <c r="IQW435" s="102"/>
      <c r="IQX435" s="102"/>
      <c r="IQY435" s="102"/>
      <c r="IQZ435" s="102"/>
      <c r="IRA435" s="102"/>
      <c r="IRB435" s="102"/>
      <c r="IRC435" s="102"/>
      <c r="IRD435" s="102"/>
      <c r="IRE435" s="102"/>
      <c r="IRF435" s="102"/>
      <c r="IRG435" s="102"/>
      <c r="IRH435" s="102"/>
      <c r="IRI435" s="102"/>
      <c r="IRJ435" s="102"/>
      <c r="IRK435" s="102"/>
      <c r="IRL435" s="102"/>
      <c r="IRM435" s="102"/>
      <c r="IRN435" s="102"/>
      <c r="IRO435" s="102"/>
      <c r="IRP435" s="102"/>
      <c r="IRQ435" s="102"/>
      <c r="IRR435" s="102"/>
      <c r="IRS435" s="102"/>
      <c r="IRT435" s="102"/>
      <c r="IRU435" s="102"/>
      <c r="IRV435" s="102"/>
      <c r="IRW435" s="102"/>
      <c r="IRX435" s="102"/>
      <c r="IRY435" s="102"/>
      <c r="IRZ435" s="102"/>
      <c r="ISA435" s="102"/>
      <c r="ISB435" s="102"/>
      <c r="ISC435" s="102"/>
      <c r="ISD435" s="102"/>
      <c r="ISE435" s="102"/>
      <c r="ISF435" s="102"/>
      <c r="ISG435" s="102"/>
      <c r="ISH435" s="102"/>
      <c r="ISI435" s="102"/>
      <c r="ISJ435" s="102"/>
      <c r="ISK435" s="102"/>
      <c r="ISL435" s="102"/>
      <c r="ISM435" s="102"/>
      <c r="ISN435" s="102"/>
      <c r="ISO435" s="102"/>
      <c r="ISP435" s="102"/>
      <c r="ISQ435" s="102"/>
      <c r="ISR435" s="102"/>
      <c r="ISS435" s="102"/>
      <c r="IST435" s="102"/>
      <c r="ISU435" s="102"/>
      <c r="ISV435" s="102"/>
      <c r="ISW435" s="102"/>
      <c r="ISX435" s="102"/>
      <c r="ISY435" s="102"/>
      <c r="ISZ435" s="102"/>
      <c r="ITA435" s="102"/>
      <c r="ITB435" s="102"/>
      <c r="ITC435" s="102"/>
      <c r="ITD435" s="102"/>
      <c r="ITE435" s="102"/>
      <c r="ITF435" s="102"/>
      <c r="ITG435" s="102"/>
      <c r="ITH435" s="102"/>
      <c r="ITI435" s="102"/>
      <c r="ITJ435" s="102"/>
      <c r="ITK435" s="102"/>
      <c r="ITL435" s="102"/>
      <c r="ITM435" s="102"/>
      <c r="ITN435" s="102"/>
      <c r="ITO435" s="102"/>
      <c r="ITP435" s="102"/>
      <c r="ITQ435" s="102"/>
      <c r="ITR435" s="102"/>
      <c r="ITS435" s="102"/>
      <c r="ITT435" s="102"/>
      <c r="ITU435" s="102"/>
      <c r="ITV435" s="102"/>
      <c r="ITW435" s="102"/>
      <c r="ITX435" s="102"/>
      <c r="ITY435" s="102"/>
      <c r="ITZ435" s="102"/>
      <c r="IUA435" s="102"/>
      <c r="IUB435" s="102"/>
      <c r="IUC435" s="102"/>
      <c r="IUD435" s="102"/>
      <c r="IUE435" s="102"/>
      <c r="IUF435" s="102"/>
      <c r="IUG435" s="102"/>
      <c r="IUH435" s="102"/>
      <c r="IUI435" s="102"/>
      <c r="IUJ435" s="102"/>
      <c r="IUK435" s="102"/>
      <c r="IUL435" s="102"/>
      <c r="IUM435" s="102"/>
      <c r="IUN435" s="102"/>
      <c r="IUO435" s="102"/>
      <c r="IUP435" s="102"/>
      <c r="IUQ435" s="102"/>
      <c r="IUR435" s="102"/>
      <c r="IUS435" s="102"/>
      <c r="IUT435" s="102"/>
      <c r="IUU435" s="102"/>
      <c r="IUV435" s="102"/>
      <c r="IUW435" s="102"/>
      <c r="IUX435" s="102"/>
      <c r="IUY435" s="102"/>
      <c r="IUZ435" s="102"/>
      <c r="IVA435" s="102"/>
      <c r="IVB435" s="102"/>
      <c r="IVC435" s="102"/>
      <c r="IVD435" s="102"/>
      <c r="IVE435" s="102"/>
      <c r="IVF435" s="102"/>
      <c r="IVG435" s="102"/>
      <c r="IVH435" s="102"/>
      <c r="IVI435" s="102"/>
      <c r="IVJ435" s="102"/>
      <c r="IVK435" s="102"/>
      <c r="IVL435" s="102"/>
      <c r="IVM435" s="102"/>
      <c r="IVN435" s="102"/>
      <c r="IVO435" s="102"/>
      <c r="IVP435" s="102"/>
      <c r="IVQ435" s="102"/>
      <c r="IVR435" s="102"/>
      <c r="IVS435" s="102"/>
      <c r="IVT435" s="102"/>
      <c r="IVU435" s="102"/>
      <c r="IVV435" s="102"/>
      <c r="IVW435" s="102"/>
      <c r="IVX435" s="102"/>
      <c r="IVY435" s="102"/>
      <c r="IVZ435" s="102"/>
      <c r="IWA435" s="102"/>
      <c r="IWB435" s="102"/>
      <c r="IWC435" s="102"/>
      <c r="IWD435" s="102"/>
      <c r="IWE435" s="102"/>
      <c r="IWF435" s="102"/>
      <c r="IWG435" s="102"/>
      <c r="IWH435" s="102"/>
      <c r="IWI435" s="102"/>
      <c r="IWJ435" s="102"/>
      <c r="IWK435" s="102"/>
      <c r="IWL435" s="102"/>
      <c r="IWM435" s="102"/>
      <c r="IWN435" s="102"/>
      <c r="IWO435" s="102"/>
      <c r="IWP435" s="102"/>
      <c r="IWQ435" s="102"/>
      <c r="IWR435" s="102"/>
      <c r="IWS435" s="102"/>
      <c r="IWT435" s="102"/>
      <c r="IWU435" s="102"/>
      <c r="IWV435" s="102"/>
      <c r="IWW435" s="102"/>
      <c r="IWX435" s="102"/>
      <c r="IWY435" s="102"/>
      <c r="IWZ435" s="102"/>
      <c r="IXA435" s="102"/>
      <c r="IXB435" s="102"/>
      <c r="IXC435" s="102"/>
      <c r="IXD435" s="102"/>
      <c r="IXE435" s="102"/>
      <c r="IXF435" s="102"/>
      <c r="IXG435" s="102"/>
      <c r="IXH435" s="102"/>
      <c r="IXI435" s="102"/>
      <c r="IXJ435" s="102"/>
      <c r="IXK435" s="102"/>
      <c r="IXL435" s="102"/>
      <c r="IXM435" s="102"/>
      <c r="IXN435" s="102"/>
      <c r="IXO435" s="102"/>
      <c r="IXP435" s="102"/>
      <c r="IXQ435" s="102"/>
      <c r="IXR435" s="102"/>
      <c r="IXS435" s="102"/>
      <c r="IXT435" s="102"/>
      <c r="IXU435" s="102"/>
      <c r="IXV435" s="102"/>
      <c r="IXW435" s="102"/>
      <c r="IXX435" s="102"/>
      <c r="IXY435" s="102"/>
      <c r="IXZ435" s="102"/>
      <c r="IYA435" s="102"/>
      <c r="IYB435" s="102"/>
      <c r="IYC435" s="102"/>
      <c r="IYD435" s="102"/>
      <c r="IYE435" s="102"/>
      <c r="IYF435" s="102"/>
      <c r="IYG435" s="102"/>
      <c r="IYH435" s="102"/>
      <c r="IYI435" s="102"/>
      <c r="IYJ435" s="102"/>
      <c r="IYK435" s="102"/>
      <c r="IYL435" s="102"/>
      <c r="IYM435" s="102"/>
      <c r="IYN435" s="102"/>
      <c r="IYO435" s="102"/>
      <c r="IYP435" s="102"/>
      <c r="IYQ435" s="102"/>
      <c r="IYR435" s="102"/>
      <c r="IYS435" s="102"/>
      <c r="IYT435" s="102"/>
      <c r="IYU435" s="102"/>
      <c r="IYV435" s="102"/>
      <c r="IYW435" s="102"/>
      <c r="IYX435" s="102"/>
      <c r="IYY435" s="102"/>
      <c r="IYZ435" s="102"/>
      <c r="IZA435" s="102"/>
      <c r="IZB435" s="102"/>
      <c r="IZC435" s="102"/>
      <c r="IZD435" s="102"/>
      <c r="IZE435" s="102"/>
      <c r="IZF435" s="102"/>
      <c r="IZG435" s="102"/>
      <c r="IZH435" s="102"/>
      <c r="IZI435" s="102"/>
      <c r="IZJ435" s="102"/>
      <c r="IZK435" s="102"/>
      <c r="IZL435" s="102"/>
      <c r="IZM435" s="102"/>
      <c r="IZN435" s="102"/>
      <c r="IZO435" s="102"/>
      <c r="IZP435" s="102"/>
      <c r="IZQ435" s="102"/>
      <c r="IZR435" s="102"/>
      <c r="IZS435" s="102"/>
      <c r="IZT435" s="102"/>
      <c r="IZU435" s="102"/>
      <c r="IZV435" s="102"/>
      <c r="IZW435" s="102"/>
      <c r="IZX435" s="102"/>
      <c r="IZY435" s="102"/>
      <c r="IZZ435" s="102"/>
      <c r="JAA435" s="102"/>
      <c r="JAB435" s="102"/>
      <c r="JAC435" s="102"/>
      <c r="JAD435" s="102"/>
      <c r="JAE435" s="102"/>
      <c r="JAF435" s="102"/>
      <c r="JAG435" s="102"/>
      <c r="JAH435" s="102"/>
      <c r="JAI435" s="102"/>
      <c r="JAJ435" s="102"/>
      <c r="JAK435" s="102"/>
      <c r="JAL435" s="102"/>
      <c r="JAM435" s="102"/>
      <c r="JAN435" s="102"/>
      <c r="JAO435" s="102"/>
      <c r="JAP435" s="102"/>
      <c r="JAQ435" s="102"/>
      <c r="JAR435" s="102"/>
      <c r="JAS435" s="102"/>
      <c r="JAT435" s="102"/>
      <c r="JAU435" s="102"/>
      <c r="JAV435" s="102"/>
      <c r="JAW435" s="102"/>
      <c r="JAX435" s="102"/>
      <c r="JAY435" s="102"/>
      <c r="JAZ435" s="102"/>
      <c r="JBA435" s="102"/>
      <c r="JBB435" s="102"/>
      <c r="JBC435" s="102"/>
      <c r="JBD435" s="102"/>
      <c r="JBE435" s="102"/>
      <c r="JBF435" s="102"/>
      <c r="JBG435" s="102"/>
      <c r="JBH435" s="102"/>
      <c r="JBI435" s="102"/>
      <c r="JBJ435" s="102"/>
      <c r="JBK435" s="102"/>
      <c r="JBL435" s="102"/>
      <c r="JBM435" s="102"/>
      <c r="JBN435" s="102"/>
      <c r="JBO435" s="102"/>
      <c r="JBP435" s="102"/>
      <c r="JBQ435" s="102"/>
      <c r="JBR435" s="102"/>
      <c r="JBS435" s="102"/>
      <c r="JBT435" s="102"/>
      <c r="JBU435" s="102"/>
      <c r="JBV435" s="102"/>
      <c r="JBW435" s="102"/>
      <c r="JBX435" s="102"/>
      <c r="JBY435" s="102"/>
      <c r="JBZ435" s="102"/>
      <c r="JCA435" s="102"/>
      <c r="JCB435" s="102"/>
      <c r="JCC435" s="102"/>
      <c r="JCD435" s="102"/>
      <c r="JCE435" s="102"/>
      <c r="JCF435" s="102"/>
      <c r="JCG435" s="102"/>
      <c r="JCH435" s="102"/>
      <c r="JCI435" s="102"/>
      <c r="JCJ435" s="102"/>
      <c r="JCK435" s="102"/>
      <c r="JCL435" s="102"/>
      <c r="JCM435" s="102"/>
      <c r="JCN435" s="102"/>
      <c r="JCO435" s="102"/>
      <c r="JCP435" s="102"/>
      <c r="JCQ435" s="102"/>
      <c r="JCR435" s="102"/>
      <c r="JCS435" s="102"/>
      <c r="JCT435" s="102"/>
      <c r="JCU435" s="102"/>
      <c r="JCV435" s="102"/>
      <c r="JCW435" s="102"/>
      <c r="JCX435" s="102"/>
      <c r="JCY435" s="102"/>
      <c r="JCZ435" s="102"/>
      <c r="JDA435" s="102"/>
      <c r="JDB435" s="102"/>
      <c r="JDC435" s="102"/>
      <c r="JDD435" s="102"/>
      <c r="JDE435" s="102"/>
      <c r="JDF435" s="102"/>
      <c r="JDG435" s="102"/>
      <c r="JDH435" s="102"/>
      <c r="JDI435" s="102"/>
      <c r="JDJ435" s="102"/>
      <c r="JDK435" s="102"/>
      <c r="JDL435" s="102"/>
      <c r="JDM435" s="102"/>
      <c r="JDN435" s="102"/>
      <c r="JDO435" s="102"/>
      <c r="JDP435" s="102"/>
      <c r="JDQ435" s="102"/>
      <c r="JDR435" s="102"/>
      <c r="JDS435" s="102"/>
      <c r="JDT435" s="102"/>
      <c r="JDU435" s="102"/>
      <c r="JDV435" s="102"/>
      <c r="JDW435" s="102"/>
      <c r="JDX435" s="102"/>
      <c r="JDY435" s="102"/>
      <c r="JDZ435" s="102"/>
      <c r="JEA435" s="102"/>
      <c r="JEB435" s="102"/>
      <c r="JEC435" s="102"/>
      <c r="JED435" s="102"/>
      <c r="JEE435" s="102"/>
      <c r="JEF435" s="102"/>
      <c r="JEG435" s="102"/>
      <c r="JEH435" s="102"/>
      <c r="JEI435" s="102"/>
      <c r="JEJ435" s="102"/>
      <c r="JEK435" s="102"/>
      <c r="JEL435" s="102"/>
      <c r="JEM435" s="102"/>
      <c r="JEN435" s="102"/>
      <c r="JEO435" s="102"/>
      <c r="JEP435" s="102"/>
      <c r="JEQ435" s="102"/>
      <c r="JER435" s="102"/>
      <c r="JES435" s="102"/>
      <c r="JET435" s="102"/>
      <c r="JEU435" s="102"/>
      <c r="JEV435" s="102"/>
      <c r="JEW435" s="102"/>
      <c r="JEX435" s="102"/>
      <c r="JEY435" s="102"/>
      <c r="JEZ435" s="102"/>
      <c r="JFA435" s="102"/>
      <c r="JFB435" s="102"/>
      <c r="JFC435" s="102"/>
      <c r="JFD435" s="102"/>
      <c r="JFE435" s="102"/>
      <c r="JFF435" s="102"/>
      <c r="JFG435" s="102"/>
      <c r="JFH435" s="102"/>
      <c r="JFI435" s="102"/>
      <c r="JFJ435" s="102"/>
      <c r="JFK435" s="102"/>
      <c r="JFL435" s="102"/>
      <c r="JFM435" s="102"/>
      <c r="JFN435" s="102"/>
      <c r="JFO435" s="102"/>
      <c r="JFP435" s="102"/>
      <c r="JFQ435" s="102"/>
      <c r="JFR435" s="102"/>
      <c r="JFS435" s="102"/>
      <c r="JFT435" s="102"/>
      <c r="JFU435" s="102"/>
      <c r="JFV435" s="102"/>
      <c r="JFW435" s="102"/>
      <c r="JFX435" s="102"/>
      <c r="JFY435" s="102"/>
      <c r="JFZ435" s="102"/>
      <c r="JGA435" s="102"/>
      <c r="JGB435" s="102"/>
      <c r="JGC435" s="102"/>
      <c r="JGD435" s="102"/>
      <c r="JGE435" s="102"/>
      <c r="JGF435" s="102"/>
      <c r="JGG435" s="102"/>
      <c r="JGH435" s="102"/>
      <c r="JGI435" s="102"/>
      <c r="JGJ435" s="102"/>
      <c r="JGK435" s="102"/>
      <c r="JGL435" s="102"/>
      <c r="JGM435" s="102"/>
      <c r="JGN435" s="102"/>
      <c r="JGO435" s="102"/>
      <c r="JGP435" s="102"/>
      <c r="JGQ435" s="102"/>
      <c r="JGR435" s="102"/>
      <c r="JGS435" s="102"/>
      <c r="JGT435" s="102"/>
      <c r="JGU435" s="102"/>
      <c r="JGV435" s="102"/>
      <c r="JGW435" s="102"/>
      <c r="JGX435" s="102"/>
      <c r="JGY435" s="102"/>
      <c r="JGZ435" s="102"/>
      <c r="JHA435" s="102"/>
      <c r="JHB435" s="102"/>
      <c r="JHC435" s="102"/>
      <c r="JHD435" s="102"/>
      <c r="JHE435" s="102"/>
      <c r="JHF435" s="102"/>
      <c r="JHG435" s="102"/>
      <c r="JHH435" s="102"/>
      <c r="JHI435" s="102"/>
      <c r="JHJ435" s="102"/>
      <c r="JHK435" s="102"/>
      <c r="JHL435" s="102"/>
      <c r="JHM435" s="102"/>
      <c r="JHN435" s="102"/>
      <c r="JHO435" s="102"/>
      <c r="JHP435" s="102"/>
      <c r="JHQ435" s="102"/>
      <c r="JHR435" s="102"/>
      <c r="JHS435" s="102"/>
      <c r="JHT435" s="102"/>
      <c r="JHU435" s="102"/>
      <c r="JHV435" s="102"/>
      <c r="JHW435" s="102"/>
      <c r="JHX435" s="102"/>
      <c r="JHY435" s="102"/>
      <c r="JHZ435" s="102"/>
      <c r="JIA435" s="102"/>
      <c r="JIB435" s="102"/>
      <c r="JIC435" s="102"/>
      <c r="JID435" s="102"/>
      <c r="JIE435" s="102"/>
      <c r="JIF435" s="102"/>
      <c r="JIG435" s="102"/>
      <c r="JIH435" s="102"/>
      <c r="JII435" s="102"/>
      <c r="JIJ435" s="102"/>
      <c r="JIK435" s="102"/>
      <c r="JIL435" s="102"/>
      <c r="JIM435" s="102"/>
      <c r="JIN435" s="102"/>
      <c r="JIO435" s="102"/>
      <c r="JIP435" s="102"/>
      <c r="JIQ435" s="102"/>
      <c r="JIR435" s="102"/>
      <c r="JIS435" s="102"/>
      <c r="JIT435" s="102"/>
      <c r="JIU435" s="102"/>
      <c r="JIV435" s="102"/>
      <c r="JIW435" s="102"/>
      <c r="JIX435" s="102"/>
      <c r="JIY435" s="102"/>
      <c r="JIZ435" s="102"/>
      <c r="JJA435" s="102"/>
      <c r="JJB435" s="102"/>
      <c r="JJC435" s="102"/>
      <c r="JJD435" s="102"/>
      <c r="JJE435" s="102"/>
      <c r="JJF435" s="102"/>
      <c r="JJG435" s="102"/>
      <c r="JJH435" s="102"/>
      <c r="JJI435" s="102"/>
      <c r="JJJ435" s="102"/>
      <c r="JJK435" s="102"/>
      <c r="JJL435" s="102"/>
      <c r="JJM435" s="102"/>
      <c r="JJN435" s="102"/>
      <c r="JJO435" s="102"/>
      <c r="JJP435" s="102"/>
      <c r="JJQ435" s="102"/>
      <c r="JJR435" s="102"/>
      <c r="JJS435" s="102"/>
      <c r="JJT435" s="102"/>
      <c r="JJU435" s="102"/>
      <c r="JJV435" s="102"/>
      <c r="JJW435" s="102"/>
      <c r="JJX435" s="102"/>
      <c r="JJY435" s="102"/>
      <c r="JJZ435" s="102"/>
      <c r="JKA435" s="102"/>
      <c r="JKB435" s="102"/>
      <c r="JKC435" s="102"/>
      <c r="JKD435" s="102"/>
      <c r="JKE435" s="102"/>
      <c r="JKF435" s="102"/>
      <c r="JKG435" s="102"/>
      <c r="JKH435" s="102"/>
      <c r="JKI435" s="102"/>
      <c r="JKJ435" s="102"/>
      <c r="JKK435" s="102"/>
      <c r="JKL435" s="102"/>
      <c r="JKM435" s="102"/>
      <c r="JKN435" s="102"/>
      <c r="JKO435" s="102"/>
      <c r="JKP435" s="102"/>
      <c r="JKQ435" s="102"/>
      <c r="JKR435" s="102"/>
      <c r="JKS435" s="102"/>
      <c r="JKT435" s="102"/>
      <c r="JKU435" s="102"/>
      <c r="JKV435" s="102"/>
      <c r="JKW435" s="102"/>
      <c r="JKX435" s="102"/>
      <c r="JKY435" s="102"/>
      <c r="JKZ435" s="102"/>
      <c r="JLA435" s="102"/>
      <c r="JLB435" s="102"/>
      <c r="JLC435" s="102"/>
      <c r="JLD435" s="102"/>
      <c r="JLE435" s="102"/>
      <c r="JLF435" s="102"/>
      <c r="JLG435" s="102"/>
      <c r="JLH435" s="102"/>
      <c r="JLI435" s="102"/>
      <c r="JLJ435" s="102"/>
      <c r="JLK435" s="102"/>
      <c r="JLL435" s="102"/>
      <c r="JLM435" s="102"/>
      <c r="JLN435" s="102"/>
      <c r="JLO435" s="102"/>
      <c r="JLP435" s="102"/>
      <c r="JLQ435" s="102"/>
      <c r="JLR435" s="102"/>
      <c r="JLS435" s="102"/>
      <c r="JLT435" s="102"/>
      <c r="JLU435" s="102"/>
      <c r="JLV435" s="102"/>
      <c r="JLW435" s="102"/>
      <c r="JLX435" s="102"/>
      <c r="JLY435" s="102"/>
      <c r="JLZ435" s="102"/>
      <c r="JMA435" s="102"/>
      <c r="JMB435" s="102"/>
      <c r="JMC435" s="102"/>
      <c r="JMD435" s="102"/>
      <c r="JME435" s="102"/>
      <c r="JMF435" s="102"/>
      <c r="JMG435" s="102"/>
      <c r="JMH435" s="102"/>
      <c r="JMI435" s="102"/>
      <c r="JMJ435" s="102"/>
      <c r="JMK435" s="102"/>
      <c r="JML435" s="102"/>
      <c r="JMM435" s="102"/>
      <c r="JMN435" s="102"/>
      <c r="JMO435" s="102"/>
      <c r="JMP435" s="102"/>
      <c r="JMQ435" s="102"/>
      <c r="JMR435" s="102"/>
      <c r="JMS435" s="102"/>
      <c r="JMT435" s="102"/>
      <c r="JMU435" s="102"/>
      <c r="JMV435" s="102"/>
      <c r="JMW435" s="102"/>
      <c r="JMX435" s="102"/>
      <c r="JMY435" s="102"/>
      <c r="JMZ435" s="102"/>
      <c r="JNA435" s="102"/>
      <c r="JNB435" s="102"/>
      <c r="JNC435" s="102"/>
      <c r="JND435" s="102"/>
      <c r="JNE435" s="102"/>
      <c r="JNF435" s="102"/>
      <c r="JNG435" s="102"/>
      <c r="JNH435" s="102"/>
      <c r="JNI435" s="102"/>
      <c r="JNJ435" s="102"/>
      <c r="JNK435" s="102"/>
      <c r="JNL435" s="102"/>
      <c r="JNM435" s="102"/>
      <c r="JNN435" s="102"/>
      <c r="JNO435" s="102"/>
      <c r="JNP435" s="102"/>
      <c r="JNQ435" s="102"/>
      <c r="JNR435" s="102"/>
      <c r="JNS435" s="102"/>
      <c r="JNT435" s="102"/>
      <c r="JNU435" s="102"/>
      <c r="JNV435" s="102"/>
      <c r="JNW435" s="102"/>
      <c r="JNX435" s="102"/>
      <c r="JNY435" s="102"/>
      <c r="JNZ435" s="102"/>
      <c r="JOA435" s="102"/>
      <c r="JOB435" s="102"/>
      <c r="JOC435" s="102"/>
      <c r="JOD435" s="102"/>
      <c r="JOE435" s="102"/>
      <c r="JOF435" s="102"/>
      <c r="JOG435" s="102"/>
      <c r="JOH435" s="102"/>
      <c r="JOI435" s="102"/>
      <c r="JOJ435" s="102"/>
      <c r="JOK435" s="102"/>
      <c r="JOL435" s="102"/>
      <c r="JOM435" s="102"/>
      <c r="JON435" s="102"/>
      <c r="JOO435" s="102"/>
      <c r="JOP435" s="102"/>
      <c r="JOQ435" s="102"/>
      <c r="JOR435" s="102"/>
      <c r="JOS435" s="102"/>
      <c r="JOT435" s="102"/>
      <c r="JOU435" s="102"/>
      <c r="JOV435" s="102"/>
      <c r="JOW435" s="102"/>
      <c r="JOX435" s="102"/>
      <c r="JOY435" s="102"/>
      <c r="JOZ435" s="102"/>
      <c r="JPA435" s="102"/>
      <c r="JPB435" s="102"/>
      <c r="JPC435" s="102"/>
      <c r="JPD435" s="102"/>
      <c r="JPE435" s="102"/>
      <c r="JPF435" s="102"/>
      <c r="JPG435" s="102"/>
      <c r="JPH435" s="102"/>
      <c r="JPI435" s="102"/>
      <c r="JPJ435" s="102"/>
      <c r="JPK435" s="102"/>
      <c r="JPL435" s="102"/>
      <c r="JPM435" s="102"/>
      <c r="JPN435" s="102"/>
      <c r="JPO435" s="102"/>
      <c r="JPP435" s="102"/>
      <c r="JPQ435" s="102"/>
      <c r="JPR435" s="102"/>
      <c r="JPS435" s="102"/>
      <c r="JPT435" s="102"/>
      <c r="JPU435" s="102"/>
      <c r="JPV435" s="102"/>
      <c r="JPW435" s="102"/>
      <c r="JPX435" s="102"/>
      <c r="JPY435" s="102"/>
      <c r="JPZ435" s="102"/>
      <c r="JQA435" s="102"/>
      <c r="JQB435" s="102"/>
      <c r="JQC435" s="102"/>
      <c r="JQD435" s="102"/>
      <c r="JQE435" s="102"/>
      <c r="JQF435" s="102"/>
      <c r="JQG435" s="102"/>
      <c r="JQH435" s="102"/>
      <c r="JQI435" s="102"/>
      <c r="JQJ435" s="102"/>
      <c r="JQK435" s="102"/>
      <c r="JQL435" s="102"/>
      <c r="JQM435" s="102"/>
      <c r="JQN435" s="102"/>
      <c r="JQO435" s="102"/>
      <c r="JQP435" s="102"/>
      <c r="JQQ435" s="102"/>
      <c r="JQR435" s="102"/>
      <c r="JQS435" s="102"/>
      <c r="JQT435" s="102"/>
      <c r="JQU435" s="102"/>
      <c r="JQV435" s="102"/>
      <c r="JQW435" s="102"/>
      <c r="JQX435" s="102"/>
      <c r="JQY435" s="102"/>
      <c r="JQZ435" s="102"/>
      <c r="JRA435" s="102"/>
      <c r="JRB435" s="102"/>
      <c r="JRC435" s="102"/>
      <c r="JRD435" s="102"/>
      <c r="JRE435" s="102"/>
      <c r="JRF435" s="102"/>
      <c r="JRG435" s="102"/>
      <c r="JRH435" s="102"/>
      <c r="JRI435" s="102"/>
      <c r="JRJ435" s="102"/>
      <c r="JRK435" s="102"/>
      <c r="JRL435" s="102"/>
      <c r="JRM435" s="102"/>
      <c r="JRN435" s="102"/>
      <c r="JRO435" s="102"/>
      <c r="JRP435" s="102"/>
      <c r="JRQ435" s="102"/>
      <c r="JRR435" s="102"/>
      <c r="JRS435" s="102"/>
      <c r="JRT435" s="102"/>
      <c r="JRU435" s="102"/>
      <c r="JRV435" s="102"/>
      <c r="JRW435" s="102"/>
      <c r="JRX435" s="102"/>
      <c r="JRY435" s="102"/>
      <c r="JRZ435" s="102"/>
      <c r="JSA435" s="102"/>
      <c r="JSB435" s="102"/>
      <c r="JSC435" s="102"/>
      <c r="JSD435" s="102"/>
      <c r="JSE435" s="102"/>
      <c r="JSF435" s="102"/>
      <c r="JSG435" s="102"/>
      <c r="JSH435" s="102"/>
      <c r="JSI435" s="102"/>
      <c r="JSJ435" s="102"/>
      <c r="JSK435" s="102"/>
      <c r="JSL435" s="102"/>
      <c r="JSM435" s="102"/>
      <c r="JSN435" s="102"/>
      <c r="JSO435" s="102"/>
      <c r="JSP435" s="102"/>
      <c r="JSQ435" s="102"/>
      <c r="JSR435" s="102"/>
      <c r="JSS435" s="102"/>
      <c r="JST435" s="102"/>
      <c r="JSU435" s="102"/>
      <c r="JSV435" s="102"/>
      <c r="JSW435" s="102"/>
      <c r="JSX435" s="102"/>
      <c r="JSY435" s="102"/>
      <c r="JSZ435" s="102"/>
      <c r="JTA435" s="102"/>
      <c r="JTB435" s="102"/>
      <c r="JTC435" s="102"/>
      <c r="JTD435" s="102"/>
      <c r="JTE435" s="102"/>
      <c r="JTF435" s="102"/>
      <c r="JTG435" s="102"/>
      <c r="JTH435" s="102"/>
      <c r="JTI435" s="102"/>
      <c r="JTJ435" s="102"/>
      <c r="JTK435" s="102"/>
      <c r="JTL435" s="102"/>
      <c r="JTM435" s="102"/>
      <c r="JTN435" s="102"/>
      <c r="JTO435" s="102"/>
      <c r="JTP435" s="102"/>
      <c r="JTQ435" s="102"/>
      <c r="JTR435" s="102"/>
      <c r="JTS435" s="102"/>
      <c r="JTT435" s="102"/>
      <c r="JTU435" s="102"/>
      <c r="JTV435" s="102"/>
      <c r="JTW435" s="102"/>
      <c r="JTX435" s="102"/>
      <c r="JTY435" s="102"/>
      <c r="JTZ435" s="102"/>
      <c r="JUA435" s="102"/>
      <c r="JUB435" s="102"/>
      <c r="JUC435" s="102"/>
      <c r="JUD435" s="102"/>
      <c r="JUE435" s="102"/>
      <c r="JUF435" s="102"/>
      <c r="JUG435" s="102"/>
      <c r="JUH435" s="102"/>
      <c r="JUI435" s="102"/>
      <c r="JUJ435" s="102"/>
      <c r="JUK435" s="102"/>
      <c r="JUL435" s="102"/>
      <c r="JUM435" s="102"/>
      <c r="JUN435" s="102"/>
      <c r="JUO435" s="102"/>
      <c r="JUP435" s="102"/>
      <c r="JUQ435" s="102"/>
      <c r="JUR435" s="102"/>
      <c r="JUS435" s="102"/>
      <c r="JUT435" s="102"/>
      <c r="JUU435" s="102"/>
      <c r="JUV435" s="102"/>
      <c r="JUW435" s="102"/>
      <c r="JUX435" s="102"/>
      <c r="JUY435" s="102"/>
      <c r="JUZ435" s="102"/>
      <c r="JVA435" s="102"/>
      <c r="JVB435" s="102"/>
      <c r="JVC435" s="102"/>
      <c r="JVD435" s="102"/>
      <c r="JVE435" s="102"/>
      <c r="JVF435" s="102"/>
      <c r="JVG435" s="102"/>
      <c r="JVH435" s="102"/>
      <c r="JVI435" s="102"/>
      <c r="JVJ435" s="102"/>
      <c r="JVK435" s="102"/>
      <c r="JVL435" s="102"/>
      <c r="JVM435" s="102"/>
      <c r="JVN435" s="102"/>
      <c r="JVO435" s="102"/>
      <c r="JVP435" s="102"/>
      <c r="JVQ435" s="102"/>
      <c r="JVR435" s="102"/>
      <c r="JVS435" s="102"/>
      <c r="JVT435" s="102"/>
      <c r="JVU435" s="102"/>
      <c r="JVV435" s="102"/>
      <c r="JVW435" s="102"/>
      <c r="JVX435" s="102"/>
      <c r="JVY435" s="102"/>
      <c r="JVZ435" s="102"/>
      <c r="JWA435" s="102"/>
      <c r="JWB435" s="102"/>
      <c r="JWC435" s="102"/>
      <c r="JWD435" s="102"/>
      <c r="JWE435" s="102"/>
      <c r="JWF435" s="102"/>
      <c r="JWG435" s="102"/>
      <c r="JWH435" s="102"/>
      <c r="JWI435" s="102"/>
      <c r="JWJ435" s="102"/>
      <c r="JWK435" s="102"/>
      <c r="JWL435" s="102"/>
      <c r="JWM435" s="102"/>
      <c r="JWN435" s="102"/>
      <c r="JWO435" s="102"/>
      <c r="JWP435" s="102"/>
      <c r="JWQ435" s="102"/>
      <c r="JWR435" s="102"/>
      <c r="JWS435" s="102"/>
      <c r="JWT435" s="102"/>
      <c r="JWU435" s="102"/>
      <c r="JWV435" s="102"/>
      <c r="JWW435" s="102"/>
      <c r="JWX435" s="102"/>
      <c r="JWY435" s="102"/>
      <c r="JWZ435" s="102"/>
      <c r="JXA435" s="102"/>
      <c r="JXB435" s="102"/>
      <c r="JXC435" s="102"/>
      <c r="JXD435" s="102"/>
      <c r="JXE435" s="102"/>
      <c r="JXF435" s="102"/>
      <c r="JXG435" s="102"/>
      <c r="JXH435" s="102"/>
      <c r="JXI435" s="102"/>
      <c r="JXJ435" s="102"/>
      <c r="JXK435" s="102"/>
      <c r="JXL435" s="102"/>
      <c r="JXM435" s="102"/>
      <c r="JXN435" s="102"/>
      <c r="JXO435" s="102"/>
      <c r="JXP435" s="102"/>
      <c r="JXQ435" s="102"/>
      <c r="JXR435" s="102"/>
      <c r="JXS435" s="102"/>
      <c r="JXT435" s="102"/>
      <c r="JXU435" s="102"/>
      <c r="JXV435" s="102"/>
      <c r="JXW435" s="102"/>
      <c r="JXX435" s="102"/>
      <c r="JXY435" s="102"/>
      <c r="JXZ435" s="102"/>
      <c r="JYA435" s="102"/>
      <c r="JYB435" s="102"/>
      <c r="JYC435" s="102"/>
      <c r="JYD435" s="102"/>
      <c r="JYE435" s="102"/>
      <c r="JYF435" s="102"/>
      <c r="JYG435" s="102"/>
      <c r="JYH435" s="102"/>
      <c r="JYI435" s="102"/>
      <c r="JYJ435" s="102"/>
      <c r="JYK435" s="102"/>
      <c r="JYL435" s="102"/>
      <c r="JYM435" s="102"/>
      <c r="JYN435" s="102"/>
      <c r="JYO435" s="102"/>
      <c r="JYP435" s="102"/>
      <c r="JYQ435" s="102"/>
      <c r="JYR435" s="102"/>
      <c r="JYS435" s="102"/>
      <c r="JYT435" s="102"/>
      <c r="JYU435" s="102"/>
      <c r="JYV435" s="102"/>
      <c r="JYW435" s="102"/>
      <c r="JYX435" s="102"/>
      <c r="JYY435" s="102"/>
      <c r="JYZ435" s="102"/>
      <c r="JZA435" s="102"/>
      <c r="JZB435" s="102"/>
      <c r="JZC435" s="102"/>
      <c r="JZD435" s="102"/>
      <c r="JZE435" s="102"/>
      <c r="JZF435" s="102"/>
      <c r="JZG435" s="102"/>
      <c r="JZH435" s="102"/>
      <c r="JZI435" s="102"/>
      <c r="JZJ435" s="102"/>
      <c r="JZK435" s="102"/>
      <c r="JZL435" s="102"/>
      <c r="JZM435" s="102"/>
      <c r="JZN435" s="102"/>
      <c r="JZO435" s="102"/>
      <c r="JZP435" s="102"/>
      <c r="JZQ435" s="102"/>
      <c r="JZR435" s="102"/>
      <c r="JZS435" s="102"/>
      <c r="JZT435" s="102"/>
      <c r="JZU435" s="102"/>
      <c r="JZV435" s="102"/>
      <c r="JZW435" s="102"/>
      <c r="JZX435" s="102"/>
      <c r="JZY435" s="102"/>
      <c r="JZZ435" s="102"/>
      <c r="KAA435" s="102"/>
      <c r="KAB435" s="102"/>
      <c r="KAC435" s="102"/>
      <c r="KAD435" s="102"/>
      <c r="KAE435" s="102"/>
      <c r="KAF435" s="102"/>
      <c r="KAG435" s="102"/>
      <c r="KAH435" s="102"/>
      <c r="KAI435" s="102"/>
      <c r="KAJ435" s="102"/>
      <c r="KAK435" s="102"/>
      <c r="KAL435" s="102"/>
      <c r="KAM435" s="102"/>
      <c r="KAN435" s="102"/>
      <c r="KAO435" s="102"/>
      <c r="KAP435" s="102"/>
      <c r="KAQ435" s="102"/>
      <c r="KAR435" s="102"/>
      <c r="KAS435" s="102"/>
      <c r="KAT435" s="102"/>
      <c r="KAU435" s="102"/>
      <c r="KAV435" s="102"/>
      <c r="KAW435" s="102"/>
      <c r="KAX435" s="102"/>
      <c r="KAY435" s="102"/>
      <c r="KAZ435" s="102"/>
      <c r="KBA435" s="102"/>
      <c r="KBB435" s="102"/>
      <c r="KBC435" s="102"/>
      <c r="KBD435" s="102"/>
      <c r="KBE435" s="102"/>
      <c r="KBF435" s="102"/>
      <c r="KBG435" s="102"/>
      <c r="KBH435" s="102"/>
      <c r="KBI435" s="102"/>
      <c r="KBJ435" s="102"/>
      <c r="KBK435" s="102"/>
      <c r="KBL435" s="102"/>
      <c r="KBM435" s="102"/>
      <c r="KBN435" s="102"/>
      <c r="KBO435" s="102"/>
      <c r="KBP435" s="102"/>
      <c r="KBQ435" s="102"/>
      <c r="KBR435" s="102"/>
      <c r="KBS435" s="102"/>
      <c r="KBT435" s="102"/>
      <c r="KBU435" s="102"/>
      <c r="KBV435" s="102"/>
      <c r="KBW435" s="102"/>
      <c r="KBX435" s="102"/>
      <c r="KBY435" s="102"/>
      <c r="KBZ435" s="102"/>
      <c r="KCA435" s="102"/>
      <c r="KCB435" s="102"/>
      <c r="KCC435" s="102"/>
      <c r="KCD435" s="102"/>
      <c r="KCE435" s="102"/>
      <c r="KCF435" s="102"/>
      <c r="KCG435" s="102"/>
      <c r="KCH435" s="102"/>
      <c r="KCI435" s="102"/>
      <c r="KCJ435" s="102"/>
      <c r="KCK435" s="102"/>
      <c r="KCL435" s="102"/>
      <c r="KCM435" s="102"/>
      <c r="KCN435" s="102"/>
      <c r="KCO435" s="102"/>
      <c r="KCP435" s="102"/>
      <c r="KCQ435" s="102"/>
      <c r="KCR435" s="102"/>
      <c r="KCS435" s="102"/>
      <c r="KCT435" s="102"/>
      <c r="KCU435" s="102"/>
      <c r="KCV435" s="102"/>
      <c r="KCW435" s="102"/>
      <c r="KCX435" s="102"/>
      <c r="KCY435" s="102"/>
      <c r="KCZ435" s="102"/>
      <c r="KDA435" s="102"/>
      <c r="KDB435" s="102"/>
      <c r="KDC435" s="102"/>
      <c r="KDD435" s="102"/>
      <c r="KDE435" s="102"/>
      <c r="KDF435" s="102"/>
      <c r="KDG435" s="102"/>
      <c r="KDH435" s="102"/>
      <c r="KDI435" s="102"/>
      <c r="KDJ435" s="102"/>
      <c r="KDK435" s="102"/>
      <c r="KDL435" s="102"/>
      <c r="KDM435" s="102"/>
      <c r="KDN435" s="102"/>
      <c r="KDO435" s="102"/>
      <c r="KDP435" s="102"/>
      <c r="KDQ435" s="102"/>
      <c r="KDR435" s="102"/>
      <c r="KDS435" s="102"/>
      <c r="KDT435" s="102"/>
      <c r="KDU435" s="102"/>
      <c r="KDV435" s="102"/>
      <c r="KDW435" s="102"/>
      <c r="KDX435" s="102"/>
      <c r="KDY435" s="102"/>
      <c r="KDZ435" s="102"/>
      <c r="KEA435" s="102"/>
      <c r="KEB435" s="102"/>
      <c r="KEC435" s="102"/>
      <c r="KED435" s="102"/>
      <c r="KEE435" s="102"/>
      <c r="KEF435" s="102"/>
      <c r="KEG435" s="102"/>
      <c r="KEH435" s="102"/>
      <c r="KEI435" s="102"/>
      <c r="KEJ435" s="102"/>
      <c r="KEK435" s="102"/>
      <c r="KEL435" s="102"/>
      <c r="KEM435" s="102"/>
      <c r="KEN435" s="102"/>
      <c r="KEO435" s="102"/>
      <c r="KEP435" s="102"/>
      <c r="KEQ435" s="102"/>
      <c r="KER435" s="102"/>
      <c r="KES435" s="102"/>
      <c r="KET435" s="102"/>
      <c r="KEU435" s="102"/>
      <c r="KEV435" s="102"/>
      <c r="KEW435" s="102"/>
      <c r="KEX435" s="102"/>
      <c r="KEY435" s="102"/>
      <c r="KEZ435" s="102"/>
      <c r="KFA435" s="102"/>
      <c r="KFB435" s="102"/>
      <c r="KFC435" s="102"/>
      <c r="KFD435" s="102"/>
      <c r="KFE435" s="102"/>
      <c r="KFF435" s="102"/>
      <c r="KFG435" s="102"/>
      <c r="KFH435" s="102"/>
      <c r="KFI435" s="102"/>
      <c r="KFJ435" s="102"/>
      <c r="KFK435" s="102"/>
      <c r="KFL435" s="102"/>
      <c r="KFM435" s="102"/>
      <c r="KFN435" s="102"/>
      <c r="KFO435" s="102"/>
      <c r="KFP435" s="102"/>
      <c r="KFQ435" s="102"/>
      <c r="KFR435" s="102"/>
      <c r="KFS435" s="102"/>
      <c r="KFT435" s="102"/>
      <c r="KFU435" s="102"/>
      <c r="KFV435" s="102"/>
      <c r="KFW435" s="102"/>
      <c r="KFX435" s="102"/>
      <c r="KFY435" s="102"/>
      <c r="KFZ435" s="102"/>
      <c r="KGA435" s="102"/>
      <c r="KGB435" s="102"/>
      <c r="KGC435" s="102"/>
      <c r="KGD435" s="102"/>
      <c r="KGE435" s="102"/>
      <c r="KGF435" s="102"/>
      <c r="KGG435" s="102"/>
      <c r="KGH435" s="102"/>
      <c r="KGI435" s="102"/>
      <c r="KGJ435" s="102"/>
      <c r="KGK435" s="102"/>
      <c r="KGL435" s="102"/>
      <c r="KGM435" s="102"/>
      <c r="KGN435" s="102"/>
      <c r="KGO435" s="102"/>
      <c r="KGP435" s="102"/>
      <c r="KGQ435" s="102"/>
      <c r="KGR435" s="102"/>
      <c r="KGS435" s="102"/>
      <c r="KGT435" s="102"/>
      <c r="KGU435" s="102"/>
      <c r="KGV435" s="102"/>
      <c r="KGW435" s="102"/>
      <c r="KGX435" s="102"/>
      <c r="KGY435" s="102"/>
      <c r="KGZ435" s="102"/>
      <c r="KHA435" s="102"/>
      <c r="KHB435" s="102"/>
      <c r="KHC435" s="102"/>
      <c r="KHD435" s="102"/>
      <c r="KHE435" s="102"/>
      <c r="KHF435" s="102"/>
      <c r="KHG435" s="102"/>
      <c r="KHH435" s="102"/>
      <c r="KHI435" s="102"/>
      <c r="KHJ435" s="102"/>
      <c r="KHK435" s="102"/>
      <c r="KHL435" s="102"/>
      <c r="KHM435" s="102"/>
      <c r="KHN435" s="102"/>
      <c r="KHO435" s="102"/>
      <c r="KHP435" s="102"/>
      <c r="KHQ435" s="102"/>
      <c r="KHR435" s="102"/>
      <c r="KHS435" s="102"/>
      <c r="KHT435" s="102"/>
      <c r="KHU435" s="102"/>
      <c r="KHV435" s="102"/>
      <c r="KHW435" s="102"/>
      <c r="KHX435" s="102"/>
      <c r="KHY435" s="102"/>
      <c r="KHZ435" s="102"/>
      <c r="KIA435" s="102"/>
      <c r="KIB435" s="102"/>
      <c r="KIC435" s="102"/>
      <c r="KID435" s="102"/>
      <c r="KIE435" s="102"/>
      <c r="KIF435" s="102"/>
      <c r="KIG435" s="102"/>
      <c r="KIH435" s="102"/>
      <c r="KII435" s="102"/>
      <c r="KIJ435" s="102"/>
      <c r="KIK435" s="102"/>
      <c r="KIL435" s="102"/>
      <c r="KIM435" s="102"/>
      <c r="KIN435" s="102"/>
      <c r="KIO435" s="102"/>
      <c r="KIP435" s="102"/>
      <c r="KIQ435" s="102"/>
      <c r="KIR435" s="102"/>
      <c r="KIS435" s="102"/>
      <c r="KIT435" s="102"/>
      <c r="KIU435" s="102"/>
      <c r="KIV435" s="102"/>
      <c r="KIW435" s="102"/>
      <c r="KIX435" s="102"/>
      <c r="KIY435" s="102"/>
      <c r="KIZ435" s="102"/>
      <c r="KJA435" s="102"/>
      <c r="KJB435" s="102"/>
      <c r="KJC435" s="102"/>
      <c r="KJD435" s="102"/>
      <c r="KJE435" s="102"/>
      <c r="KJF435" s="102"/>
      <c r="KJG435" s="102"/>
      <c r="KJH435" s="102"/>
      <c r="KJI435" s="102"/>
      <c r="KJJ435" s="102"/>
      <c r="KJK435" s="102"/>
      <c r="KJL435" s="102"/>
      <c r="KJM435" s="102"/>
      <c r="KJN435" s="102"/>
      <c r="KJO435" s="102"/>
      <c r="KJP435" s="102"/>
      <c r="KJQ435" s="102"/>
      <c r="KJR435" s="102"/>
      <c r="KJS435" s="102"/>
      <c r="KJT435" s="102"/>
      <c r="KJU435" s="102"/>
      <c r="KJV435" s="102"/>
      <c r="KJW435" s="102"/>
      <c r="KJX435" s="102"/>
      <c r="KJY435" s="102"/>
      <c r="KJZ435" s="102"/>
      <c r="KKA435" s="102"/>
      <c r="KKB435" s="102"/>
      <c r="KKC435" s="102"/>
      <c r="KKD435" s="102"/>
      <c r="KKE435" s="102"/>
      <c r="KKF435" s="102"/>
      <c r="KKG435" s="102"/>
      <c r="KKH435" s="102"/>
      <c r="KKI435" s="102"/>
      <c r="KKJ435" s="102"/>
      <c r="KKK435" s="102"/>
      <c r="KKL435" s="102"/>
      <c r="KKM435" s="102"/>
      <c r="KKN435" s="102"/>
      <c r="KKO435" s="102"/>
      <c r="KKP435" s="102"/>
      <c r="KKQ435" s="102"/>
      <c r="KKR435" s="102"/>
      <c r="KKS435" s="102"/>
      <c r="KKT435" s="102"/>
      <c r="KKU435" s="102"/>
      <c r="KKV435" s="102"/>
      <c r="KKW435" s="102"/>
      <c r="KKX435" s="102"/>
      <c r="KKY435" s="102"/>
      <c r="KKZ435" s="102"/>
      <c r="KLA435" s="102"/>
      <c r="KLB435" s="102"/>
      <c r="KLC435" s="102"/>
      <c r="KLD435" s="102"/>
      <c r="KLE435" s="102"/>
      <c r="KLF435" s="102"/>
      <c r="KLG435" s="102"/>
      <c r="KLH435" s="102"/>
      <c r="KLI435" s="102"/>
      <c r="KLJ435" s="102"/>
      <c r="KLK435" s="102"/>
      <c r="KLL435" s="102"/>
      <c r="KLM435" s="102"/>
      <c r="KLN435" s="102"/>
      <c r="KLO435" s="102"/>
      <c r="KLP435" s="102"/>
      <c r="KLQ435" s="102"/>
      <c r="KLR435" s="102"/>
      <c r="KLS435" s="102"/>
      <c r="KLT435" s="102"/>
      <c r="KLU435" s="102"/>
      <c r="KLV435" s="102"/>
      <c r="KLW435" s="102"/>
      <c r="KLX435" s="102"/>
      <c r="KLY435" s="102"/>
      <c r="KLZ435" s="102"/>
      <c r="KMA435" s="102"/>
      <c r="KMB435" s="102"/>
      <c r="KMC435" s="102"/>
      <c r="KMD435" s="102"/>
      <c r="KME435" s="102"/>
      <c r="KMF435" s="102"/>
      <c r="KMG435" s="102"/>
      <c r="KMH435" s="102"/>
      <c r="KMI435" s="102"/>
      <c r="KMJ435" s="102"/>
      <c r="KMK435" s="102"/>
      <c r="KML435" s="102"/>
      <c r="KMM435" s="102"/>
      <c r="KMN435" s="102"/>
      <c r="KMO435" s="102"/>
      <c r="KMP435" s="102"/>
      <c r="KMQ435" s="102"/>
      <c r="KMR435" s="102"/>
      <c r="KMS435" s="102"/>
      <c r="KMT435" s="102"/>
      <c r="KMU435" s="102"/>
      <c r="KMV435" s="102"/>
      <c r="KMW435" s="102"/>
      <c r="KMX435" s="102"/>
      <c r="KMY435" s="102"/>
      <c r="KMZ435" s="102"/>
      <c r="KNA435" s="102"/>
      <c r="KNB435" s="102"/>
      <c r="KNC435" s="102"/>
      <c r="KND435" s="102"/>
      <c r="KNE435" s="102"/>
      <c r="KNF435" s="102"/>
      <c r="KNG435" s="102"/>
      <c r="KNH435" s="102"/>
      <c r="KNI435" s="102"/>
      <c r="KNJ435" s="102"/>
      <c r="KNK435" s="102"/>
      <c r="KNL435" s="102"/>
      <c r="KNM435" s="102"/>
      <c r="KNN435" s="102"/>
      <c r="KNO435" s="102"/>
      <c r="KNP435" s="102"/>
      <c r="KNQ435" s="102"/>
      <c r="KNR435" s="102"/>
      <c r="KNS435" s="102"/>
      <c r="KNT435" s="102"/>
      <c r="KNU435" s="102"/>
      <c r="KNV435" s="102"/>
      <c r="KNW435" s="102"/>
      <c r="KNX435" s="102"/>
      <c r="KNY435" s="102"/>
      <c r="KNZ435" s="102"/>
      <c r="KOA435" s="102"/>
      <c r="KOB435" s="102"/>
      <c r="KOC435" s="102"/>
      <c r="KOD435" s="102"/>
      <c r="KOE435" s="102"/>
      <c r="KOF435" s="102"/>
      <c r="KOG435" s="102"/>
      <c r="KOH435" s="102"/>
      <c r="KOI435" s="102"/>
      <c r="KOJ435" s="102"/>
      <c r="KOK435" s="102"/>
      <c r="KOL435" s="102"/>
      <c r="KOM435" s="102"/>
      <c r="KON435" s="102"/>
      <c r="KOO435" s="102"/>
      <c r="KOP435" s="102"/>
      <c r="KOQ435" s="102"/>
      <c r="KOR435" s="102"/>
      <c r="KOS435" s="102"/>
      <c r="KOT435" s="102"/>
      <c r="KOU435" s="102"/>
      <c r="KOV435" s="102"/>
      <c r="KOW435" s="102"/>
      <c r="KOX435" s="102"/>
      <c r="KOY435" s="102"/>
      <c r="KOZ435" s="102"/>
      <c r="KPA435" s="102"/>
      <c r="KPB435" s="102"/>
      <c r="KPC435" s="102"/>
      <c r="KPD435" s="102"/>
      <c r="KPE435" s="102"/>
      <c r="KPF435" s="102"/>
      <c r="KPG435" s="102"/>
      <c r="KPH435" s="102"/>
      <c r="KPI435" s="102"/>
      <c r="KPJ435" s="102"/>
      <c r="KPK435" s="102"/>
      <c r="KPL435" s="102"/>
      <c r="KPM435" s="102"/>
      <c r="KPN435" s="102"/>
      <c r="KPO435" s="102"/>
      <c r="KPP435" s="102"/>
      <c r="KPQ435" s="102"/>
      <c r="KPR435" s="102"/>
      <c r="KPS435" s="102"/>
      <c r="KPT435" s="102"/>
      <c r="KPU435" s="102"/>
      <c r="KPV435" s="102"/>
      <c r="KPW435" s="102"/>
      <c r="KPX435" s="102"/>
      <c r="KPY435" s="102"/>
      <c r="KPZ435" s="102"/>
      <c r="KQA435" s="102"/>
      <c r="KQB435" s="102"/>
      <c r="KQC435" s="102"/>
      <c r="KQD435" s="102"/>
      <c r="KQE435" s="102"/>
      <c r="KQF435" s="102"/>
      <c r="KQG435" s="102"/>
      <c r="KQH435" s="102"/>
      <c r="KQI435" s="102"/>
      <c r="KQJ435" s="102"/>
      <c r="KQK435" s="102"/>
      <c r="KQL435" s="102"/>
      <c r="KQM435" s="102"/>
      <c r="KQN435" s="102"/>
      <c r="KQO435" s="102"/>
      <c r="KQP435" s="102"/>
      <c r="KQQ435" s="102"/>
      <c r="KQR435" s="102"/>
      <c r="KQS435" s="102"/>
      <c r="KQT435" s="102"/>
      <c r="KQU435" s="102"/>
      <c r="KQV435" s="102"/>
      <c r="KQW435" s="102"/>
      <c r="KQX435" s="102"/>
      <c r="KQY435" s="102"/>
      <c r="KQZ435" s="102"/>
      <c r="KRA435" s="102"/>
      <c r="KRB435" s="102"/>
      <c r="KRC435" s="102"/>
      <c r="KRD435" s="102"/>
      <c r="KRE435" s="102"/>
      <c r="KRF435" s="102"/>
      <c r="KRG435" s="102"/>
      <c r="KRH435" s="102"/>
      <c r="KRI435" s="102"/>
      <c r="KRJ435" s="102"/>
      <c r="KRK435" s="102"/>
      <c r="KRL435" s="102"/>
      <c r="KRM435" s="102"/>
      <c r="KRN435" s="102"/>
      <c r="KRO435" s="102"/>
      <c r="KRP435" s="102"/>
      <c r="KRQ435" s="102"/>
      <c r="KRR435" s="102"/>
      <c r="KRS435" s="102"/>
      <c r="KRT435" s="102"/>
      <c r="KRU435" s="102"/>
      <c r="KRV435" s="102"/>
      <c r="KRW435" s="102"/>
      <c r="KRX435" s="102"/>
      <c r="KRY435" s="102"/>
      <c r="KRZ435" s="102"/>
      <c r="KSA435" s="102"/>
      <c r="KSB435" s="102"/>
      <c r="KSC435" s="102"/>
      <c r="KSD435" s="102"/>
      <c r="KSE435" s="102"/>
      <c r="KSF435" s="102"/>
      <c r="KSG435" s="102"/>
      <c r="KSH435" s="102"/>
      <c r="KSI435" s="102"/>
      <c r="KSJ435" s="102"/>
      <c r="KSK435" s="102"/>
      <c r="KSL435" s="102"/>
      <c r="KSM435" s="102"/>
      <c r="KSN435" s="102"/>
      <c r="KSO435" s="102"/>
      <c r="KSP435" s="102"/>
      <c r="KSQ435" s="102"/>
      <c r="KSR435" s="102"/>
      <c r="KSS435" s="102"/>
      <c r="KST435" s="102"/>
      <c r="KSU435" s="102"/>
      <c r="KSV435" s="102"/>
      <c r="KSW435" s="102"/>
      <c r="KSX435" s="102"/>
      <c r="KSY435" s="102"/>
      <c r="KSZ435" s="102"/>
      <c r="KTA435" s="102"/>
      <c r="KTB435" s="102"/>
      <c r="KTC435" s="102"/>
      <c r="KTD435" s="102"/>
      <c r="KTE435" s="102"/>
      <c r="KTF435" s="102"/>
      <c r="KTG435" s="102"/>
      <c r="KTH435" s="102"/>
      <c r="KTI435" s="102"/>
      <c r="KTJ435" s="102"/>
      <c r="KTK435" s="102"/>
      <c r="KTL435" s="102"/>
      <c r="KTM435" s="102"/>
      <c r="KTN435" s="102"/>
      <c r="KTO435" s="102"/>
      <c r="KTP435" s="102"/>
      <c r="KTQ435" s="102"/>
      <c r="KTR435" s="102"/>
      <c r="KTS435" s="102"/>
      <c r="KTT435" s="102"/>
      <c r="KTU435" s="102"/>
      <c r="KTV435" s="102"/>
      <c r="KTW435" s="102"/>
      <c r="KTX435" s="102"/>
      <c r="KTY435" s="102"/>
      <c r="KTZ435" s="102"/>
      <c r="KUA435" s="102"/>
      <c r="KUB435" s="102"/>
      <c r="KUC435" s="102"/>
      <c r="KUD435" s="102"/>
      <c r="KUE435" s="102"/>
      <c r="KUF435" s="102"/>
      <c r="KUG435" s="102"/>
      <c r="KUH435" s="102"/>
      <c r="KUI435" s="102"/>
      <c r="KUJ435" s="102"/>
      <c r="KUK435" s="102"/>
      <c r="KUL435" s="102"/>
      <c r="KUM435" s="102"/>
      <c r="KUN435" s="102"/>
      <c r="KUO435" s="102"/>
      <c r="KUP435" s="102"/>
      <c r="KUQ435" s="102"/>
      <c r="KUR435" s="102"/>
      <c r="KUS435" s="102"/>
      <c r="KUT435" s="102"/>
      <c r="KUU435" s="102"/>
      <c r="KUV435" s="102"/>
      <c r="KUW435" s="102"/>
      <c r="KUX435" s="102"/>
      <c r="KUY435" s="102"/>
      <c r="KUZ435" s="102"/>
      <c r="KVA435" s="102"/>
      <c r="KVB435" s="102"/>
      <c r="KVC435" s="102"/>
      <c r="KVD435" s="102"/>
      <c r="KVE435" s="102"/>
      <c r="KVF435" s="102"/>
      <c r="KVG435" s="102"/>
      <c r="KVH435" s="102"/>
      <c r="KVI435" s="102"/>
      <c r="KVJ435" s="102"/>
      <c r="KVK435" s="102"/>
      <c r="KVL435" s="102"/>
      <c r="KVM435" s="102"/>
      <c r="KVN435" s="102"/>
      <c r="KVO435" s="102"/>
      <c r="KVP435" s="102"/>
      <c r="KVQ435" s="102"/>
      <c r="KVR435" s="102"/>
      <c r="KVS435" s="102"/>
      <c r="KVT435" s="102"/>
      <c r="KVU435" s="102"/>
      <c r="KVV435" s="102"/>
      <c r="KVW435" s="102"/>
      <c r="KVX435" s="102"/>
      <c r="KVY435" s="102"/>
      <c r="KVZ435" s="102"/>
      <c r="KWA435" s="102"/>
      <c r="KWB435" s="102"/>
      <c r="KWC435" s="102"/>
      <c r="KWD435" s="102"/>
      <c r="KWE435" s="102"/>
      <c r="KWF435" s="102"/>
      <c r="KWG435" s="102"/>
      <c r="KWH435" s="102"/>
      <c r="KWI435" s="102"/>
      <c r="KWJ435" s="102"/>
      <c r="KWK435" s="102"/>
      <c r="KWL435" s="102"/>
      <c r="KWM435" s="102"/>
      <c r="KWN435" s="102"/>
      <c r="KWO435" s="102"/>
      <c r="KWP435" s="102"/>
      <c r="KWQ435" s="102"/>
      <c r="KWR435" s="102"/>
      <c r="KWS435" s="102"/>
      <c r="KWT435" s="102"/>
      <c r="KWU435" s="102"/>
      <c r="KWV435" s="102"/>
      <c r="KWW435" s="102"/>
      <c r="KWX435" s="102"/>
      <c r="KWY435" s="102"/>
      <c r="KWZ435" s="102"/>
      <c r="KXA435" s="102"/>
      <c r="KXB435" s="102"/>
      <c r="KXC435" s="102"/>
      <c r="KXD435" s="102"/>
      <c r="KXE435" s="102"/>
      <c r="KXF435" s="102"/>
      <c r="KXG435" s="102"/>
      <c r="KXH435" s="102"/>
      <c r="KXI435" s="102"/>
      <c r="KXJ435" s="102"/>
      <c r="KXK435" s="102"/>
      <c r="KXL435" s="102"/>
      <c r="KXM435" s="102"/>
      <c r="KXN435" s="102"/>
      <c r="KXO435" s="102"/>
      <c r="KXP435" s="102"/>
      <c r="KXQ435" s="102"/>
      <c r="KXR435" s="102"/>
      <c r="KXS435" s="102"/>
      <c r="KXT435" s="102"/>
      <c r="KXU435" s="102"/>
      <c r="KXV435" s="102"/>
      <c r="KXW435" s="102"/>
      <c r="KXX435" s="102"/>
      <c r="KXY435" s="102"/>
      <c r="KXZ435" s="102"/>
      <c r="KYA435" s="102"/>
      <c r="KYB435" s="102"/>
      <c r="KYC435" s="102"/>
      <c r="KYD435" s="102"/>
      <c r="KYE435" s="102"/>
      <c r="KYF435" s="102"/>
      <c r="KYG435" s="102"/>
      <c r="KYH435" s="102"/>
      <c r="KYI435" s="102"/>
      <c r="KYJ435" s="102"/>
      <c r="KYK435" s="102"/>
      <c r="KYL435" s="102"/>
      <c r="KYM435" s="102"/>
      <c r="KYN435" s="102"/>
      <c r="KYO435" s="102"/>
      <c r="KYP435" s="102"/>
      <c r="KYQ435" s="102"/>
      <c r="KYR435" s="102"/>
      <c r="KYS435" s="102"/>
      <c r="KYT435" s="102"/>
      <c r="KYU435" s="102"/>
      <c r="KYV435" s="102"/>
      <c r="KYW435" s="102"/>
      <c r="KYX435" s="102"/>
      <c r="KYY435" s="102"/>
      <c r="KYZ435" s="102"/>
      <c r="KZA435" s="102"/>
      <c r="KZB435" s="102"/>
      <c r="KZC435" s="102"/>
      <c r="KZD435" s="102"/>
      <c r="KZE435" s="102"/>
      <c r="KZF435" s="102"/>
      <c r="KZG435" s="102"/>
      <c r="KZH435" s="102"/>
      <c r="KZI435" s="102"/>
      <c r="KZJ435" s="102"/>
      <c r="KZK435" s="102"/>
      <c r="KZL435" s="102"/>
      <c r="KZM435" s="102"/>
      <c r="KZN435" s="102"/>
      <c r="KZO435" s="102"/>
      <c r="KZP435" s="102"/>
      <c r="KZQ435" s="102"/>
      <c r="KZR435" s="102"/>
      <c r="KZS435" s="102"/>
      <c r="KZT435" s="102"/>
      <c r="KZU435" s="102"/>
      <c r="KZV435" s="102"/>
      <c r="KZW435" s="102"/>
      <c r="KZX435" s="102"/>
      <c r="KZY435" s="102"/>
      <c r="KZZ435" s="102"/>
      <c r="LAA435" s="102"/>
      <c r="LAB435" s="102"/>
      <c r="LAC435" s="102"/>
      <c r="LAD435" s="102"/>
      <c r="LAE435" s="102"/>
      <c r="LAF435" s="102"/>
      <c r="LAG435" s="102"/>
      <c r="LAH435" s="102"/>
      <c r="LAI435" s="102"/>
      <c r="LAJ435" s="102"/>
      <c r="LAK435" s="102"/>
      <c r="LAL435" s="102"/>
      <c r="LAM435" s="102"/>
      <c r="LAN435" s="102"/>
      <c r="LAO435" s="102"/>
      <c r="LAP435" s="102"/>
      <c r="LAQ435" s="102"/>
      <c r="LAR435" s="102"/>
      <c r="LAS435" s="102"/>
      <c r="LAT435" s="102"/>
      <c r="LAU435" s="102"/>
      <c r="LAV435" s="102"/>
      <c r="LAW435" s="102"/>
      <c r="LAX435" s="102"/>
      <c r="LAY435" s="102"/>
      <c r="LAZ435" s="102"/>
      <c r="LBA435" s="102"/>
      <c r="LBB435" s="102"/>
      <c r="LBC435" s="102"/>
      <c r="LBD435" s="102"/>
      <c r="LBE435" s="102"/>
      <c r="LBF435" s="102"/>
      <c r="LBG435" s="102"/>
      <c r="LBH435" s="102"/>
      <c r="LBI435" s="102"/>
      <c r="LBJ435" s="102"/>
      <c r="LBK435" s="102"/>
      <c r="LBL435" s="102"/>
      <c r="LBM435" s="102"/>
      <c r="LBN435" s="102"/>
      <c r="LBO435" s="102"/>
      <c r="LBP435" s="102"/>
      <c r="LBQ435" s="102"/>
      <c r="LBR435" s="102"/>
      <c r="LBS435" s="102"/>
      <c r="LBT435" s="102"/>
      <c r="LBU435" s="102"/>
      <c r="LBV435" s="102"/>
      <c r="LBW435" s="102"/>
      <c r="LBX435" s="102"/>
      <c r="LBY435" s="102"/>
      <c r="LBZ435" s="102"/>
      <c r="LCA435" s="102"/>
      <c r="LCB435" s="102"/>
      <c r="LCC435" s="102"/>
      <c r="LCD435" s="102"/>
      <c r="LCE435" s="102"/>
      <c r="LCF435" s="102"/>
      <c r="LCG435" s="102"/>
      <c r="LCH435" s="102"/>
      <c r="LCI435" s="102"/>
      <c r="LCJ435" s="102"/>
      <c r="LCK435" s="102"/>
      <c r="LCL435" s="102"/>
      <c r="LCM435" s="102"/>
      <c r="LCN435" s="102"/>
      <c r="LCO435" s="102"/>
      <c r="LCP435" s="102"/>
      <c r="LCQ435" s="102"/>
      <c r="LCR435" s="102"/>
      <c r="LCS435" s="102"/>
      <c r="LCT435" s="102"/>
      <c r="LCU435" s="102"/>
      <c r="LCV435" s="102"/>
      <c r="LCW435" s="102"/>
      <c r="LCX435" s="102"/>
      <c r="LCY435" s="102"/>
      <c r="LCZ435" s="102"/>
      <c r="LDA435" s="102"/>
      <c r="LDB435" s="102"/>
      <c r="LDC435" s="102"/>
      <c r="LDD435" s="102"/>
      <c r="LDE435" s="102"/>
      <c r="LDF435" s="102"/>
      <c r="LDG435" s="102"/>
      <c r="LDH435" s="102"/>
      <c r="LDI435" s="102"/>
      <c r="LDJ435" s="102"/>
      <c r="LDK435" s="102"/>
      <c r="LDL435" s="102"/>
      <c r="LDM435" s="102"/>
      <c r="LDN435" s="102"/>
      <c r="LDO435" s="102"/>
      <c r="LDP435" s="102"/>
      <c r="LDQ435" s="102"/>
      <c r="LDR435" s="102"/>
      <c r="LDS435" s="102"/>
      <c r="LDT435" s="102"/>
      <c r="LDU435" s="102"/>
      <c r="LDV435" s="102"/>
      <c r="LDW435" s="102"/>
      <c r="LDX435" s="102"/>
      <c r="LDY435" s="102"/>
      <c r="LDZ435" s="102"/>
      <c r="LEA435" s="102"/>
      <c r="LEB435" s="102"/>
      <c r="LEC435" s="102"/>
      <c r="LED435" s="102"/>
      <c r="LEE435" s="102"/>
      <c r="LEF435" s="102"/>
      <c r="LEG435" s="102"/>
      <c r="LEH435" s="102"/>
      <c r="LEI435" s="102"/>
      <c r="LEJ435" s="102"/>
      <c r="LEK435" s="102"/>
      <c r="LEL435" s="102"/>
      <c r="LEM435" s="102"/>
      <c r="LEN435" s="102"/>
      <c r="LEO435" s="102"/>
      <c r="LEP435" s="102"/>
      <c r="LEQ435" s="102"/>
      <c r="LER435" s="102"/>
      <c r="LES435" s="102"/>
      <c r="LET435" s="102"/>
      <c r="LEU435" s="102"/>
      <c r="LEV435" s="102"/>
      <c r="LEW435" s="102"/>
      <c r="LEX435" s="102"/>
      <c r="LEY435" s="102"/>
      <c r="LEZ435" s="102"/>
      <c r="LFA435" s="102"/>
      <c r="LFB435" s="102"/>
      <c r="LFC435" s="102"/>
      <c r="LFD435" s="102"/>
      <c r="LFE435" s="102"/>
      <c r="LFF435" s="102"/>
      <c r="LFG435" s="102"/>
      <c r="LFH435" s="102"/>
      <c r="LFI435" s="102"/>
      <c r="LFJ435" s="102"/>
      <c r="LFK435" s="102"/>
      <c r="LFL435" s="102"/>
      <c r="LFM435" s="102"/>
      <c r="LFN435" s="102"/>
      <c r="LFO435" s="102"/>
      <c r="LFP435" s="102"/>
      <c r="LFQ435" s="102"/>
      <c r="LFR435" s="102"/>
      <c r="LFS435" s="102"/>
      <c r="LFT435" s="102"/>
      <c r="LFU435" s="102"/>
      <c r="LFV435" s="102"/>
      <c r="LFW435" s="102"/>
      <c r="LFX435" s="102"/>
      <c r="LFY435" s="102"/>
      <c r="LFZ435" s="102"/>
      <c r="LGA435" s="102"/>
      <c r="LGB435" s="102"/>
      <c r="LGC435" s="102"/>
      <c r="LGD435" s="102"/>
      <c r="LGE435" s="102"/>
      <c r="LGF435" s="102"/>
      <c r="LGG435" s="102"/>
      <c r="LGH435" s="102"/>
      <c r="LGI435" s="102"/>
      <c r="LGJ435" s="102"/>
      <c r="LGK435" s="102"/>
      <c r="LGL435" s="102"/>
      <c r="LGM435" s="102"/>
      <c r="LGN435" s="102"/>
      <c r="LGO435" s="102"/>
      <c r="LGP435" s="102"/>
      <c r="LGQ435" s="102"/>
      <c r="LGR435" s="102"/>
      <c r="LGS435" s="102"/>
      <c r="LGT435" s="102"/>
      <c r="LGU435" s="102"/>
      <c r="LGV435" s="102"/>
      <c r="LGW435" s="102"/>
      <c r="LGX435" s="102"/>
      <c r="LGY435" s="102"/>
      <c r="LGZ435" s="102"/>
      <c r="LHA435" s="102"/>
      <c r="LHB435" s="102"/>
      <c r="LHC435" s="102"/>
      <c r="LHD435" s="102"/>
      <c r="LHE435" s="102"/>
      <c r="LHF435" s="102"/>
      <c r="LHG435" s="102"/>
      <c r="LHH435" s="102"/>
      <c r="LHI435" s="102"/>
      <c r="LHJ435" s="102"/>
      <c r="LHK435" s="102"/>
      <c r="LHL435" s="102"/>
      <c r="LHM435" s="102"/>
      <c r="LHN435" s="102"/>
      <c r="LHO435" s="102"/>
      <c r="LHP435" s="102"/>
      <c r="LHQ435" s="102"/>
      <c r="LHR435" s="102"/>
      <c r="LHS435" s="102"/>
      <c r="LHT435" s="102"/>
      <c r="LHU435" s="102"/>
      <c r="LHV435" s="102"/>
      <c r="LHW435" s="102"/>
      <c r="LHX435" s="102"/>
      <c r="LHY435" s="102"/>
      <c r="LHZ435" s="102"/>
      <c r="LIA435" s="102"/>
      <c r="LIB435" s="102"/>
      <c r="LIC435" s="102"/>
      <c r="LID435" s="102"/>
      <c r="LIE435" s="102"/>
      <c r="LIF435" s="102"/>
      <c r="LIG435" s="102"/>
      <c r="LIH435" s="102"/>
      <c r="LII435" s="102"/>
      <c r="LIJ435" s="102"/>
      <c r="LIK435" s="102"/>
      <c r="LIL435" s="102"/>
      <c r="LIM435" s="102"/>
      <c r="LIN435" s="102"/>
      <c r="LIO435" s="102"/>
      <c r="LIP435" s="102"/>
      <c r="LIQ435" s="102"/>
      <c r="LIR435" s="102"/>
      <c r="LIS435" s="102"/>
      <c r="LIT435" s="102"/>
      <c r="LIU435" s="102"/>
      <c r="LIV435" s="102"/>
      <c r="LIW435" s="102"/>
      <c r="LIX435" s="102"/>
      <c r="LIY435" s="102"/>
      <c r="LIZ435" s="102"/>
      <c r="LJA435" s="102"/>
      <c r="LJB435" s="102"/>
      <c r="LJC435" s="102"/>
      <c r="LJD435" s="102"/>
      <c r="LJE435" s="102"/>
      <c r="LJF435" s="102"/>
      <c r="LJG435" s="102"/>
      <c r="LJH435" s="102"/>
      <c r="LJI435" s="102"/>
      <c r="LJJ435" s="102"/>
      <c r="LJK435" s="102"/>
      <c r="LJL435" s="102"/>
      <c r="LJM435" s="102"/>
      <c r="LJN435" s="102"/>
      <c r="LJO435" s="102"/>
      <c r="LJP435" s="102"/>
      <c r="LJQ435" s="102"/>
      <c r="LJR435" s="102"/>
      <c r="LJS435" s="102"/>
      <c r="LJT435" s="102"/>
      <c r="LJU435" s="102"/>
      <c r="LJV435" s="102"/>
      <c r="LJW435" s="102"/>
      <c r="LJX435" s="102"/>
      <c r="LJY435" s="102"/>
      <c r="LJZ435" s="102"/>
      <c r="LKA435" s="102"/>
      <c r="LKB435" s="102"/>
      <c r="LKC435" s="102"/>
      <c r="LKD435" s="102"/>
      <c r="LKE435" s="102"/>
      <c r="LKF435" s="102"/>
      <c r="LKG435" s="102"/>
      <c r="LKH435" s="102"/>
      <c r="LKI435" s="102"/>
      <c r="LKJ435" s="102"/>
      <c r="LKK435" s="102"/>
      <c r="LKL435" s="102"/>
      <c r="LKM435" s="102"/>
      <c r="LKN435" s="102"/>
      <c r="LKO435" s="102"/>
      <c r="LKP435" s="102"/>
      <c r="LKQ435" s="102"/>
      <c r="LKR435" s="102"/>
      <c r="LKS435" s="102"/>
      <c r="LKT435" s="102"/>
      <c r="LKU435" s="102"/>
      <c r="LKV435" s="102"/>
      <c r="LKW435" s="102"/>
      <c r="LKX435" s="102"/>
      <c r="LKY435" s="102"/>
      <c r="LKZ435" s="102"/>
      <c r="LLA435" s="102"/>
      <c r="LLB435" s="102"/>
      <c r="LLC435" s="102"/>
      <c r="LLD435" s="102"/>
      <c r="LLE435" s="102"/>
      <c r="LLF435" s="102"/>
      <c r="LLG435" s="102"/>
      <c r="LLH435" s="102"/>
      <c r="LLI435" s="102"/>
      <c r="LLJ435" s="102"/>
      <c r="LLK435" s="102"/>
      <c r="LLL435" s="102"/>
      <c r="LLM435" s="102"/>
      <c r="LLN435" s="102"/>
      <c r="LLO435" s="102"/>
      <c r="LLP435" s="102"/>
      <c r="LLQ435" s="102"/>
      <c r="LLR435" s="102"/>
      <c r="LLS435" s="102"/>
      <c r="LLT435" s="102"/>
      <c r="LLU435" s="102"/>
      <c r="LLV435" s="102"/>
      <c r="LLW435" s="102"/>
      <c r="LLX435" s="102"/>
      <c r="LLY435" s="102"/>
      <c r="LLZ435" s="102"/>
      <c r="LMA435" s="102"/>
      <c r="LMB435" s="102"/>
      <c r="LMC435" s="102"/>
      <c r="LMD435" s="102"/>
      <c r="LME435" s="102"/>
      <c r="LMF435" s="102"/>
      <c r="LMG435" s="102"/>
      <c r="LMH435" s="102"/>
      <c r="LMI435" s="102"/>
      <c r="LMJ435" s="102"/>
      <c r="LMK435" s="102"/>
      <c r="LML435" s="102"/>
      <c r="LMM435" s="102"/>
      <c r="LMN435" s="102"/>
      <c r="LMO435" s="102"/>
      <c r="LMP435" s="102"/>
      <c r="LMQ435" s="102"/>
      <c r="LMR435" s="102"/>
      <c r="LMS435" s="102"/>
      <c r="LMT435" s="102"/>
      <c r="LMU435" s="102"/>
      <c r="LMV435" s="102"/>
      <c r="LMW435" s="102"/>
      <c r="LMX435" s="102"/>
      <c r="LMY435" s="102"/>
      <c r="LMZ435" s="102"/>
      <c r="LNA435" s="102"/>
      <c r="LNB435" s="102"/>
      <c r="LNC435" s="102"/>
      <c r="LND435" s="102"/>
      <c r="LNE435" s="102"/>
      <c r="LNF435" s="102"/>
      <c r="LNG435" s="102"/>
      <c r="LNH435" s="102"/>
      <c r="LNI435" s="102"/>
      <c r="LNJ435" s="102"/>
      <c r="LNK435" s="102"/>
      <c r="LNL435" s="102"/>
      <c r="LNM435" s="102"/>
      <c r="LNN435" s="102"/>
      <c r="LNO435" s="102"/>
      <c r="LNP435" s="102"/>
      <c r="LNQ435" s="102"/>
      <c r="LNR435" s="102"/>
      <c r="LNS435" s="102"/>
      <c r="LNT435" s="102"/>
      <c r="LNU435" s="102"/>
      <c r="LNV435" s="102"/>
      <c r="LNW435" s="102"/>
      <c r="LNX435" s="102"/>
      <c r="LNY435" s="102"/>
      <c r="LNZ435" s="102"/>
      <c r="LOA435" s="102"/>
      <c r="LOB435" s="102"/>
      <c r="LOC435" s="102"/>
      <c r="LOD435" s="102"/>
      <c r="LOE435" s="102"/>
      <c r="LOF435" s="102"/>
      <c r="LOG435" s="102"/>
      <c r="LOH435" s="102"/>
      <c r="LOI435" s="102"/>
      <c r="LOJ435" s="102"/>
      <c r="LOK435" s="102"/>
      <c r="LOL435" s="102"/>
      <c r="LOM435" s="102"/>
      <c r="LON435" s="102"/>
      <c r="LOO435" s="102"/>
      <c r="LOP435" s="102"/>
      <c r="LOQ435" s="102"/>
      <c r="LOR435" s="102"/>
      <c r="LOS435" s="102"/>
      <c r="LOT435" s="102"/>
      <c r="LOU435" s="102"/>
      <c r="LOV435" s="102"/>
      <c r="LOW435" s="102"/>
      <c r="LOX435" s="102"/>
      <c r="LOY435" s="102"/>
      <c r="LOZ435" s="102"/>
      <c r="LPA435" s="102"/>
      <c r="LPB435" s="102"/>
      <c r="LPC435" s="102"/>
      <c r="LPD435" s="102"/>
      <c r="LPE435" s="102"/>
      <c r="LPF435" s="102"/>
      <c r="LPG435" s="102"/>
      <c r="LPH435" s="102"/>
      <c r="LPI435" s="102"/>
      <c r="LPJ435" s="102"/>
      <c r="LPK435" s="102"/>
      <c r="LPL435" s="102"/>
      <c r="LPM435" s="102"/>
      <c r="LPN435" s="102"/>
      <c r="LPO435" s="102"/>
      <c r="LPP435" s="102"/>
      <c r="LPQ435" s="102"/>
      <c r="LPR435" s="102"/>
      <c r="LPS435" s="102"/>
      <c r="LPT435" s="102"/>
      <c r="LPU435" s="102"/>
      <c r="LPV435" s="102"/>
      <c r="LPW435" s="102"/>
      <c r="LPX435" s="102"/>
      <c r="LPY435" s="102"/>
      <c r="LPZ435" s="102"/>
      <c r="LQA435" s="102"/>
      <c r="LQB435" s="102"/>
      <c r="LQC435" s="102"/>
      <c r="LQD435" s="102"/>
      <c r="LQE435" s="102"/>
      <c r="LQF435" s="102"/>
      <c r="LQG435" s="102"/>
      <c r="LQH435" s="102"/>
      <c r="LQI435" s="102"/>
      <c r="LQJ435" s="102"/>
      <c r="LQK435" s="102"/>
      <c r="LQL435" s="102"/>
      <c r="LQM435" s="102"/>
      <c r="LQN435" s="102"/>
      <c r="LQO435" s="102"/>
      <c r="LQP435" s="102"/>
      <c r="LQQ435" s="102"/>
      <c r="LQR435" s="102"/>
      <c r="LQS435" s="102"/>
      <c r="LQT435" s="102"/>
      <c r="LQU435" s="102"/>
      <c r="LQV435" s="102"/>
      <c r="LQW435" s="102"/>
      <c r="LQX435" s="102"/>
      <c r="LQY435" s="102"/>
      <c r="LQZ435" s="102"/>
      <c r="LRA435" s="102"/>
      <c r="LRB435" s="102"/>
      <c r="LRC435" s="102"/>
      <c r="LRD435" s="102"/>
      <c r="LRE435" s="102"/>
      <c r="LRF435" s="102"/>
      <c r="LRG435" s="102"/>
      <c r="LRH435" s="102"/>
      <c r="LRI435" s="102"/>
      <c r="LRJ435" s="102"/>
      <c r="LRK435" s="102"/>
      <c r="LRL435" s="102"/>
      <c r="LRM435" s="102"/>
      <c r="LRN435" s="102"/>
      <c r="LRO435" s="102"/>
      <c r="LRP435" s="102"/>
      <c r="LRQ435" s="102"/>
      <c r="LRR435" s="102"/>
      <c r="LRS435" s="102"/>
      <c r="LRT435" s="102"/>
      <c r="LRU435" s="102"/>
      <c r="LRV435" s="102"/>
      <c r="LRW435" s="102"/>
      <c r="LRX435" s="102"/>
      <c r="LRY435" s="102"/>
      <c r="LRZ435" s="102"/>
      <c r="LSA435" s="102"/>
      <c r="LSB435" s="102"/>
      <c r="LSC435" s="102"/>
      <c r="LSD435" s="102"/>
      <c r="LSE435" s="102"/>
      <c r="LSF435" s="102"/>
      <c r="LSG435" s="102"/>
      <c r="LSH435" s="102"/>
      <c r="LSI435" s="102"/>
      <c r="LSJ435" s="102"/>
      <c r="LSK435" s="102"/>
      <c r="LSL435" s="102"/>
      <c r="LSM435" s="102"/>
      <c r="LSN435" s="102"/>
      <c r="LSO435" s="102"/>
      <c r="LSP435" s="102"/>
      <c r="LSQ435" s="102"/>
      <c r="LSR435" s="102"/>
      <c r="LSS435" s="102"/>
      <c r="LST435" s="102"/>
      <c r="LSU435" s="102"/>
      <c r="LSV435" s="102"/>
      <c r="LSW435" s="102"/>
      <c r="LSX435" s="102"/>
      <c r="LSY435" s="102"/>
      <c r="LSZ435" s="102"/>
      <c r="LTA435" s="102"/>
      <c r="LTB435" s="102"/>
      <c r="LTC435" s="102"/>
      <c r="LTD435" s="102"/>
      <c r="LTE435" s="102"/>
      <c r="LTF435" s="102"/>
      <c r="LTG435" s="102"/>
      <c r="LTH435" s="102"/>
      <c r="LTI435" s="102"/>
      <c r="LTJ435" s="102"/>
      <c r="LTK435" s="102"/>
      <c r="LTL435" s="102"/>
      <c r="LTM435" s="102"/>
      <c r="LTN435" s="102"/>
      <c r="LTO435" s="102"/>
      <c r="LTP435" s="102"/>
      <c r="LTQ435" s="102"/>
      <c r="LTR435" s="102"/>
      <c r="LTS435" s="102"/>
      <c r="LTT435" s="102"/>
      <c r="LTU435" s="102"/>
      <c r="LTV435" s="102"/>
      <c r="LTW435" s="102"/>
      <c r="LTX435" s="102"/>
      <c r="LTY435" s="102"/>
      <c r="LTZ435" s="102"/>
      <c r="LUA435" s="102"/>
      <c r="LUB435" s="102"/>
      <c r="LUC435" s="102"/>
      <c r="LUD435" s="102"/>
      <c r="LUE435" s="102"/>
      <c r="LUF435" s="102"/>
      <c r="LUG435" s="102"/>
      <c r="LUH435" s="102"/>
      <c r="LUI435" s="102"/>
      <c r="LUJ435" s="102"/>
      <c r="LUK435" s="102"/>
      <c r="LUL435" s="102"/>
      <c r="LUM435" s="102"/>
      <c r="LUN435" s="102"/>
      <c r="LUO435" s="102"/>
      <c r="LUP435" s="102"/>
      <c r="LUQ435" s="102"/>
      <c r="LUR435" s="102"/>
      <c r="LUS435" s="102"/>
      <c r="LUT435" s="102"/>
      <c r="LUU435" s="102"/>
      <c r="LUV435" s="102"/>
      <c r="LUW435" s="102"/>
      <c r="LUX435" s="102"/>
      <c r="LUY435" s="102"/>
      <c r="LUZ435" s="102"/>
      <c r="LVA435" s="102"/>
      <c r="LVB435" s="102"/>
      <c r="LVC435" s="102"/>
      <c r="LVD435" s="102"/>
      <c r="LVE435" s="102"/>
      <c r="LVF435" s="102"/>
      <c r="LVG435" s="102"/>
      <c r="LVH435" s="102"/>
      <c r="LVI435" s="102"/>
      <c r="LVJ435" s="102"/>
      <c r="LVK435" s="102"/>
      <c r="LVL435" s="102"/>
      <c r="LVM435" s="102"/>
      <c r="LVN435" s="102"/>
      <c r="LVO435" s="102"/>
      <c r="LVP435" s="102"/>
      <c r="LVQ435" s="102"/>
      <c r="LVR435" s="102"/>
      <c r="LVS435" s="102"/>
      <c r="LVT435" s="102"/>
      <c r="LVU435" s="102"/>
      <c r="LVV435" s="102"/>
      <c r="LVW435" s="102"/>
      <c r="LVX435" s="102"/>
      <c r="LVY435" s="102"/>
      <c r="LVZ435" s="102"/>
      <c r="LWA435" s="102"/>
      <c r="LWB435" s="102"/>
      <c r="LWC435" s="102"/>
      <c r="LWD435" s="102"/>
      <c r="LWE435" s="102"/>
      <c r="LWF435" s="102"/>
      <c r="LWG435" s="102"/>
      <c r="LWH435" s="102"/>
      <c r="LWI435" s="102"/>
      <c r="LWJ435" s="102"/>
      <c r="LWK435" s="102"/>
      <c r="LWL435" s="102"/>
      <c r="LWM435" s="102"/>
      <c r="LWN435" s="102"/>
      <c r="LWO435" s="102"/>
      <c r="LWP435" s="102"/>
      <c r="LWQ435" s="102"/>
      <c r="LWR435" s="102"/>
      <c r="LWS435" s="102"/>
      <c r="LWT435" s="102"/>
      <c r="LWU435" s="102"/>
      <c r="LWV435" s="102"/>
      <c r="LWW435" s="102"/>
      <c r="LWX435" s="102"/>
      <c r="LWY435" s="102"/>
      <c r="LWZ435" s="102"/>
      <c r="LXA435" s="102"/>
      <c r="LXB435" s="102"/>
      <c r="LXC435" s="102"/>
      <c r="LXD435" s="102"/>
      <c r="LXE435" s="102"/>
      <c r="LXF435" s="102"/>
      <c r="LXG435" s="102"/>
      <c r="LXH435" s="102"/>
      <c r="LXI435" s="102"/>
      <c r="LXJ435" s="102"/>
      <c r="LXK435" s="102"/>
      <c r="LXL435" s="102"/>
      <c r="LXM435" s="102"/>
      <c r="LXN435" s="102"/>
      <c r="LXO435" s="102"/>
      <c r="LXP435" s="102"/>
      <c r="LXQ435" s="102"/>
      <c r="LXR435" s="102"/>
      <c r="LXS435" s="102"/>
      <c r="LXT435" s="102"/>
      <c r="LXU435" s="102"/>
      <c r="LXV435" s="102"/>
      <c r="LXW435" s="102"/>
      <c r="LXX435" s="102"/>
      <c r="LXY435" s="102"/>
      <c r="LXZ435" s="102"/>
      <c r="LYA435" s="102"/>
      <c r="LYB435" s="102"/>
      <c r="LYC435" s="102"/>
      <c r="LYD435" s="102"/>
      <c r="LYE435" s="102"/>
      <c r="LYF435" s="102"/>
      <c r="LYG435" s="102"/>
      <c r="LYH435" s="102"/>
      <c r="LYI435" s="102"/>
      <c r="LYJ435" s="102"/>
      <c r="LYK435" s="102"/>
      <c r="LYL435" s="102"/>
      <c r="LYM435" s="102"/>
      <c r="LYN435" s="102"/>
      <c r="LYO435" s="102"/>
      <c r="LYP435" s="102"/>
      <c r="LYQ435" s="102"/>
      <c r="LYR435" s="102"/>
      <c r="LYS435" s="102"/>
      <c r="LYT435" s="102"/>
      <c r="LYU435" s="102"/>
      <c r="LYV435" s="102"/>
      <c r="LYW435" s="102"/>
      <c r="LYX435" s="102"/>
      <c r="LYY435" s="102"/>
      <c r="LYZ435" s="102"/>
      <c r="LZA435" s="102"/>
      <c r="LZB435" s="102"/>
      <c r="LZC435" s="102"/>
      <c r="LZD435" s="102"/>
      <c r="LZE435" s="102"/>
      <c r="LZF435" s="102"/>
      <c r="LZG435" s="102"/>
      <c r="LZH435" s="102"/>
      <c r="LZI435" s="102"/>
      <c r="LZJ435" s="102"/>
      <c r="LZK435" s="102"/>
      <c r="LZL435" s="102"/>
      <c r="LZM435" s="102"/>
      <c r="LZN435" s="102"/>
      <c r="LZO435" s="102"/>
      <c r="LZP435" s="102"/>
      <c r="LZQ435" s="102"/>
      <c r="LZR435" s="102"/>
      <c r="LZS435" s="102"/>
      <c r="LZT435" s="102"/>
      <c r="LZU435" s="102"/>
      <c r="LZV435" s="102"/>
      <c r="LZW435" s="102"/>
      <c r="LZX435" s="102"/>
      <c r="LZY435" s="102"/>
      <c r="LZZ435" s="102"/>
      <c r="MAA435" s="102"/>
      <c r="MAB435" s="102"/>
      <c r="MAC435" s="102"/>
      <c r="MAD435" s="102"/>
      <c r="MAE435" s="102"/>
      <c r="MAF435" s="102"/>
      <c r="MAG435" s="102"/>
      <c r="MAH435" s="102"/>
      <c r="MAI435" s="102"/>
      <c r="MAJ435" s="102"/>
      <c r="MAK435" s="102"/>
      <c r="MAL435" s="102"/>
      <c r="MAM435" s="102"/>
      <c r="MAN435" s="102"/>
      <c r="MAO435" s="102"/>
      <c r="MAP435" s="102"/>
      <c r="MAQ435" s="102"/>
      <c r="MAR435" s="102"/>
      <c r="MAS435" s="102"/>
      <c r="MAT435" s="102"/>
      <c r="MAU435" s="102"/>
      <c r="MAV435" s="102"/>
      <c r="MAW435" s="102"/>
      <c r="MAX435" s="102"/>
      <c r="MAY435" s="102"/>
      <c r="MAZ435" s="102"/>
      <c r="MBA435" s="102"/>
      <c r="MBB435" s="102"/>
      <c r="MBC435" s="102"/>
      <c r="MBD435" s="102"/>
      <c r="MBE435" s="102"/>
      <c r="MBF435" s="102"/>
      <c r="MBG435" s="102"/>
      <c r="MBH435" s="102"/>
      <c r="MBI435" s="102"/>
      <c r="MBJ435" s="102"/>
      <c r="MBK435" s="102"/>
      <c r="MBL435" s="102"/>
      <c r="MBM435" s="102"/>
      <c r="MBN435" s="102"/>
      <c r="MBO435" s="102"/>
      <c r="MBP435" s="102"/>
      <c r="MBQ435" s="102"/>
      <c r="MBR435" s="102"/>
      <c r="MBS435" s="102"/>
      <c r="MBT435" s="102"/>
      <c r="MBU435" s="102"/>
      <c r="MBV435" s="102"/>
      <c r="MBW435" s="102"/>
      <c r="MBX435" s="102"/>
      <c r="MBY435" s="102"/>
      <c r="MBZ435" s="102"/>
      <c r="MCA435" s="102"/>
      <c r="MCB435" s="102"/>
      <c r="MCC435" s="102"/>
      <c r="MCD435" s="102"/>
      <c r="MCE435" s="102"/>
      <c r="MCF435" s="102"/>
      <c r="MCG435" s="102"/>
      <c r="MCH435" s="102"/>
      <c r="MCI435" s="102"/>
      <c r="MCJ435" s="102"/>
      <c r="MCK435" s="102"/>
      <c r="MCL435" s="102"/>
      <c r="MCM435" s="102"/>
      <c r="MCN435" s="102"/>
      <c r="MCO435" s="102"/>
      <c r="MCP435" s="102"/>
      <c r="MCQ435" s="102"/>
      <c r="MCR435" s="102"/>
      <c r="MCS435" s="102"/>
      <c r="MCT435" s="102"/>
      <c r="MCU435" s="102"/>
      <c r="MCV435" s="102"/>
      <c r="MCW435" s="102"/>
      <c r="MCX435" s="102"/>
      <c r="MCY435" s="102"/>
      <c r="MCZ435" s="102"/>
      <c r="MDA435" s="102"/>
      <c r="MDB435" s="102"/>
      <c r="MDC435" s="102"/>
      <c r="MDD435" s="102"/>
      <c r="MDE435" s="102"/>
      <c r="MDF435" s="102"/>
      <c r="MDG435" s="102"/>
      <c r="MDH435" s="102"/>
      <c r="MDI435" s="102"/>
      <c r="MDJ435" s="102"/>
      <c r="MDK435" s="102"/>
      <c r="MDL435" s="102"/>
      <c r="MDM435" s="102"/>
      <c r="MDN435" s="102"/>
      <c r="MDO435" s="102"/>
      <c r="MDP435" s="102"/>
      <c r="MDQ435" s="102"/>
      <c r="MDR435" s="102"/>
      <c r="MDS435" s="102"/>
      <c r="MDT435" s="102"/>
      <c r="MDU435" s="102"/>
      <c r="MDV435" s="102"/>
      <c r="MDW435" s="102"/>
      <c r="MDX435" s="102"/>
      <c r="MDY435" s="102"/>
      <c r="MDZ435" s="102"/>
      <c r="MEA435" s="102"/>
      <c r="MEB435" s="102"/>
      <c r="MEC435" s="102"/>
      <c r="MED435" s="102"/>
      <c r="MEE435" s="102"/>
      <c r="MEF435" s="102"/>
      <c r="MEG435" s="102"/>
      <c r="MEH435" s="102"/>
      <c r="MEI435" s="102"/>
      <c r="MEJ435" s="102"/>
      <c r="MEK435" s="102"/>
      <c r="MEL435" s="102"/>
      <c r="MEM435" s="102"/>
      <c r="MEN435" s="102"/>
      <c r="MEO435" s="102"/>
      <c r="MEP435" s="102"/>
      <c r="MEQ435" s="102"/>
      <c r="MER435" s="102"/>
      <c r="MES435" s="102"/>
      <c r="MET435" s="102"/>
      <c r="MEU435" s="102"/>
      <c r="MEV435" s="102"/>
      <c r="MEW435" s="102"/>
      <c r="MEX435" s="102"/>
      <c r="MEY435" s="102"/>
      <c r="MEZ435" s="102"/>
      <c r="MFA435" s="102"/>
      <c r="MFB435" s="102"/>
      <c r="MFC435" s="102"/>
      <c r="MFD435" s="102"/>
      <c r="MFE435" s="102"/>
      <c r="MFF435" s="102"/>
      <c r="MFG435" s="102"/>
      <c r="MFH435" s="102"/>
      <c r="MFI435" s="102"/>
      <c r="MFJ435" s="102"/>
      <c r="MFK435" s="102"/>
      <c r="MFL435" s="102"/>
      <c r="MFM435" s="102"/>
      <c r="MFN435" s="102"/>
      <c r="MFO435" s="102"/>
      <c r="MFP435" s="102"/>
      <c r="MFQ435" s="102"/>
      <c r="MFR435" s="102"/>
      <c r="MFS435" s="102"/>
      <c r="MFT435" s="102"/>
      <c r="MFU435" s="102"/>
      <c r="MFV435" s="102"/>
      <c r="MFW435" s="102"/>
      <c r="MFX435" s="102"/>
      <c r="MFY435" s="102"/>
      <c r="MFZ435" s="102"/>
      <c r="MGA435" s="102"/>
      <c r="MGB435" s="102"/>
      <c r="MGC435" s="102"/>
      <c r="MGD435" s="102"/>
      <c r="MGE435" s="102"/>
      <c r="MGF435" s="102"/>
      <c r="MGG435" s="102"/>
      <c r="MGH435" s="102"/>
      <c r="MGI435" s="102"/>
      <c r="MGJ435" s="102"/>
      <c r="MGK435" s="102"/>
      <c r="MGL435" s="102"/>
      <c r="MGM435" s="102"/>
      <c r="MGN435" s="102"/>
      <c r="MGO435" s="102"/>
      <c r="MGP435" s="102"/>
      <c r="MGQ435" s="102"/>
      <c r="MGR435" s="102"/>
      <c r="MGS435" s="102"/>
      <c r="MGT435" s="102"/>
      <c r="MGU435" s="102"/>
      <c r="MGV435" s="102"/>
      <c r="MGW435" s="102"/>
      <c r="MGX435" s="102"/>
      <c r="MGY435" s="102"/>
      <c r="MGZ435" s="102"/>
      <c r="MHA435" s="102"/>
      <c r="MHB435" s="102"/>
      <c r="MHC435" s="102"/>
      <c r="MHD435" s="102"/>
      <c r="MHE435" s="102"/>
      <c r="MHF435" s="102"/>
      <c r="MHG435" s="102"/>
      <c r="MHH435" s="102"/>
      <c r="MHI435" s="102"/>
      <c r="MHJ435" s="102"/>
      <c r="MHK435" s="102"/>
      <c r="MHL435" s="102"/>
      <c r="MHM435" s="102"/>
      <c r="MHN435" s="102"/>
      <c r="MHO435" s="102"/>
      <c r="MHP435" s="102"/>
      <c r="MHQ435" s="102"/>
      <c r="MHR435" s="102"/>
      <c r="MHS435" s="102"/>
      <c r="MHT435" s="102"/>
      <c r="MHU435" s="102"/>
      <c r="MHV435" s="102"/>
      <c r="MHW435" s="102"/>
      <c r="MHX435" s="102"/>
      <c r="MHY435" s="102"/>
      <c r="MHZ435" s="102"/>
      <c r="MIA435" s="102"/>
      <c r="MIB435" s="102"/>
      <c r="MIC435" s="102"/>
      <c r="MID435" s="102"/>
      <c r="MIE435" s="102"/>
      <c r="MIF435" s="102"/>
      <c r="MIG435" s="102"/>
      <c r="MIH435" s="102"/>
      <c r="MII435" s="102"/>
      <c r="MIJ435" s="102"/>
      <c r="MIK435" s="102"/>
      <c r="MIL435" s="102"/>
      <c r="MIM435" s="102"/>
      <c r="MIN435" s="102"/>
      <c r="MIO435" s="102"/>
      <c r="MIP435" s="102"/>
      <c r="MIQ435" s="102"/>
      <c r="MIR435" s="102"/>
      <c r="MIS435" s="102"/>
      <c r="MIT435" s="102"/>
      <c r="MIU435" s="102"/>
      <c r="MIV435" s="102"/>
      <c r="MIW435" s="102"/>
      <c r="MIX435" s="102"/>
      <c r="MIY435" s="102"/>
      <c r="MIZ435" s="102"/>
      <c r="MJA435" s="102"/>
      <c r="MJB435" s="102"/>
      <c r="MJC435" s="102"/>
      <c r="MJD435" s="102"/>
      <c r="MJE435" s="102"/>
      <c r="MJF435" s="102"/>
      <c r="MJG435" s="102"/>
      <c r="MJH435" s="102"/>
      <c r="MJI435" s="102"/>
      <c r="MJJ435" s="102"/>
      <c r="MJK435" s="102"/>
      <c r="MJL435" s="102"/>
      <c r="MJM435" s="102"/>
      <c r="MJN435" s="102"/>
      <c r="MJO435" s="102"/>
      <c r="MJP435" s="102"/>
      <c r="MJQ435" s="102"/>
      <c r="MJR435" s="102"/>
      <c r="MJS435" s="102"/>
      <c r="MJT435" s="102"/>
      <c r="MJU435" s="102"/>
      <c r="MJV435" s="102"/>
      <c r="MJW435" s="102"/>
      <c r="MJX435" s="102"/>
      <c r="MJY435" s="102"/>
      <c r="MJZ435" s="102"/>
      <c r="MKA435" s="102"/>
      <c r="MKB435" s="102"/>
      <c r="MKC435" s="102"/>
      <c r="MKD435" s="102"/>
      <c r="MKE435" s="102"/>
      <c r="MKF435" s="102"/>
      <c r="MKG435" s="102"/>
      <c r="MKH435" s="102"/>
      <c r="MKI435" s="102"/>
      <c r="MKJ435" s="102"/>
      <c r="MKK435" s="102"/>
      <c r="MKL435" s="102"/>
      <c r="MKM435" s="102"/>
      <c r="MKN435" s="102"/>
      <c r="MKO435" s="102"/>
      <c r="MKP435" s="102"/>
      <c r="MKQ435" s="102"/>
      <c r="MKR435" s="102"/>
      <c r="MKS435" s="102"/>
      <c r="MKT435" s="102"/>
      <c r="MKU435" s="102"/>
      <c r="MKV435" s="102"/>
      <c r="MKW435" s="102"/>
      <c r="MKX435" s="102"/>
      <c r="MKY435" s="102"/>
      <c r="MKZ435" s="102"/>
      <c r="MLA435" s="102"/>
      <c r="MLB435" s="102"/>
      <c r="MLC435" s="102"/>
      <c r="MLD435" s="102"/>
      <c r="MLE435" s="102"/>
      <c r="MLF435" s="102"/>
      <c r="MLG435" s="102"/>
      <c r="MLH435" s="102"/>
      <c r="MLI435" s="102"/>
      <c r="MLJ435" s="102"/>
      <c r="MLK435" s="102"/>
      <c r="MLL435" s="102"/>
      <c r="MLM435" s="102"/>
      <c r="MLN435" s="102"/>
      <c r="MLO435" s="102"/>
      <c r="MLP435" s="102"/>
      <c r="MLQ435" s="102"/>
      <c r="MLR435" s="102"/>
      <c r="MLS435" s="102"/>
      <c r="MLT435" s="102"/>
      <c r="MLU435" s="102"/>
      <c r="MLV435" s="102"/>
      <c r="MLW435" s="102"/>
      <c r="MLX435" s="102"/>
      <c r="MLY435" s="102"/>
      <c r="MLZ435" s="102"/>
      <c r="MMA435" s="102"/>
      <c r="MMB435" s="102"/>
      <c r="MMC435" s="102"/>
      <c r="MMD435" s="102"/>
      <c r="MME435" s="102"/>
      <c r="MMF435" s="102"/>
      <c r="MMG435" s="102"/>
      <c r="MMH435" s="102"/>
      <c r="MMI435" s="102"/>
      <c r="MMJ435" s="102"/>
      <c r="MMK435" s="102"/>
      <c r="MML435" s="102"/>
      <c r="MMM435" s="102"/>
      <c r="MMN435" s="102"/>
      <c r="MMO435" s="102"/>
      <c r="MMP435" s="102"/>
      <c r="MMQ435" s="102"/>
      <c r="MMR435" s="102"/>
      <c r="MMS435" s="102"/>
      <c r="MMT435" s="102"/>
      <c r="MMU435" s="102"/>
      <c r="MMV435" s="102"/>
      <c r="MMW435" s="102"/>
      <c r="MMX435" s="102"/>
      <c r="MMY435" s="102"/>
      <c r="MMZ435" s="102"/>
      <c r="MNA435" s="102"/>
      <c r="MNB435" s="102"/>
      <c r="MNC435" s="102"/>
      <c r="MND435" s="102"/>
      <c r="MNE435" s="102"/>
      <c r="MNF435" s="102"/>
      <c r="MNG435" s="102"/>
      <c r="MNH435" s="102"/>
      <c r="MNI435" s="102"/>
      <c r="MNJ435" s="102"/>
      <c r="MNK435" s="102"/>
      <c r="MNL435" s="102"/>
      <c r="MNM435" s="102"/>
      <c r="MNN435" s="102"/>
      <c r="MNO435" s="102"/>
      <c r="MNP435" s="102"/>
      <c r="MNQ435" s="102"/>
      <c r="MNR435" s="102"/>
      <c r="MNS435" s="102"/>
      <c r="MNT435" s="102"/>
      <c r="MNU435" s="102"/>
      <c r="MNV435" s="102"/>
      <c r="MNW435" s="102"/>
      <c r="MNX435" s="102"/>
      <c r="MNY435" s="102"/>
      <c r="MNZ435" s="102"/>
      <c r="MOA435" s="102"/>
      <c r="MOB435" s="102"/>
      <c r="MOC435" s="102"/>
      <c r="MOD435" s="102"/>
      <c r="MOE435" s="102"/>
      <c r="MOF435" s="102"/>
      <c r="MOG435" s="102"/>
      <c r="MOH435" s="102"/>
      <c r="MOI435" s="102"/>
      <c r="MOJ435" s="102"/>
      <c r="MOK435" s="102"/>
      <c r="MOL435" s="102"/>
      <c r="MOM435" s="102"/>
      <c r="MON435" s="102"/>
      <c r="MOO435" s="102"/>
      <c r="MOP435" s="102"/>
      <c r="MOQ435" s="102"/>
      <c r="MOR435" s="102"/>
      <c r="MOS435" s="102"/>
      <c r="MOT435" s="102"/>
      <c r="MOU435" s="102"/>
      <c r="MOV435" s="102"/>
      <c r="MOW435" s="102"/>
      <c r="MOX435" s="102"/>
      <c r="MOY435" s="102"/>
      <c r="MOZ435" s="102"/>
      <c r="MPA435" s="102"/>
      <c r="MPB435" s="102"/>
      <c r="MPC435" s="102"/>
      <c r="MPD435" s="102"/>
      <c r="MPE435" s="102"/>
      <c r="MPF435" s="102"/>
      <c r="MPG435" s="102"/>
      <c r="MPH435" s="102"/>
      <c r="MPI435" s="102"/>
      <c r="MPJ435" s="102"/>
      <c r="MPK435" s="102"/>
      <c r="MPL435" s="102"/>
      <c r="MPM435" s="102"/>
      <c r="MPN435" s="102"/>
      <c r="MPO435" s="102"/>
      <c r="MPP435" s="102"/>
      <c r="MPQ435" s="102"/>
      <c r="MPR435" s="102"/>
      <c r="MPS435" s="102"/>
      <c r="MPT435" s="102"/>
      <c r="MPU435" s="102"/>
      <c r="MPV435" s="102"/>
      <c r="MPW435" s="102"/>
      <c r="MPX435" s="102"/>
      <c r="MPY435" s="102"/>
      <c r="MPZ435" s="102"/>
      <c r="MQA435" s="102"/>
      <c r="MQB435" s="102"/>
      <c r="MQC435" s="102"/>
      <c r="MQD435" s="102"/>
      <c r="MQE435" s="102"/>
      <c r="MQF435" s="102"/>
      <c r="MQG435" s="102"/>
      <c r="MQH435" s="102"/>
      <c r="MQI435" s="102"/>
      <c r="MQJ435" s="102"/>
      <c r="MQK435" s="102"/>
      <c r="MQL435" s="102"/>
      <c r="MQM435" s="102"/>
      <c r="MQN435" s="102"/>
      <c r="MQO435" s="102"/>
      <c r="MQP435" s="102"/>
      <c r="MQQ435" s="102"/>
      <c r="MQR435" s="102"/>
      <c r="MQS435" s="102"/>
      <c r="MQT435" s="102"/>
      <c r="MQU435" s="102"/>
      <c r="MQV435" s="102"/>
      <c r="MQW435" s="102"/>
      <c r="MQX435" s="102"/>
      <c r="MQY435" s="102"/>
      <c r="MQZ435" s="102"/>
      <c r="MRA435" s="102"/>
      <c r="MRB435" s="102"/>
      <c r="MRC435" s="102"/>
      <c r="MRD435" s="102"/>
      <c r="MRE435" s="102"/>
      <c r="MRF435" s="102"/>
      <c r="MRG435" s="102"/>
      <c r="MRH435" s="102"/>
      <c r="MRI435" s="102"/>
      <c r="MRJ435" s="102"/>
      <c r="MRK435" s="102"/>
      <c r="MRL435" s="102"/>
      <c r="MRM435" s="102"/>
      <c r="MRN435" s="102"/>
      <c r="MRO435" s="102"/>
      <c r="MRP435" s="102"/>
      <c r="MRQ435" s="102"/>
      <c r="MRR435" s="102"/>
      <c r="MRS435" s="102"/>
      <c r="MRT435" s="102"/>
      <c r="MRU435" s="102"/>
      <c r="MRV435" s="102"/>
      <c r="MRW435" s="102"/>
      <c r="MRX435" s="102"/>
      <c r="MRY435" s="102"/>
      <c r="MRZ435" s="102"/>
      <c r="MSA435" s="102"/>
      <c r="MSB435" s="102"/>
      <c r="MSC435" s="102"/>
      <c r="MSD435" s="102"/>
      <c r="MSE435" s="102"/>
      <c r="MSF435" s="102"/>
      <c r="MSG435" s="102"/>
      <c r="MSH435" s="102"/>
      <c r="MSI435" s="102"/>
      <c r="MSJ435" s="102"/>
      <c r="MSK435" s="102"/>
      <c r="MSL435" s="102"/>
      <c r="MSM435" s="102"/>
      <c r="MSN435" s="102"/>
      <c r="MSO435" s="102"/>
      <c r="MSP435" s="102"/>
      <c r="MSQ435" s="102"/>
      <c r="MSR435" s="102"/>
      <c r="MSS435" s="102"/>
      <c r="MST435" s="102"/>
      <c r="MSU435" s="102"/>
      <c r="MSV435" s="102"/>
      <c r="MSW435" s="102"/>
      <c r="MSX435" s="102"/>
      <c r="MSY435" s="102"/>
      <c r="MSZ435" s="102"/>
      <c r="MTA435" s="102"/>
      <c r="MTB435" s="102"/>
      <c r="MTC435" s="102"/>
      <c r="MTD435" s="102"/>
      <c r="MTE435" s="102"/>
      <c r="MTF435" s="102"/>
      <c r="MTG435" s="102"/>
      <c r="MTH435" s="102"/>
      <c r="MTI435" s="102"/>
      <c r="MTJ435" s="102"/>
      <c r="MTK435" s="102"/>
      <c r="MTL435" s="102"/>
      <c r="MTM435" s="102"/>
      <c r="MTN435" s="102"/>
      <c r="MTO435" s="102"/>
      <c r="MTP435" s="102"/>
      <c r="MTQ435" s="102"/>
      <c r="MTR435" s="102"/>
      <c r="MTS435" s="102"/>
      <c r="MTT435" s="102"/>
      <c r="MTU435" s="102"/>
      <c r="MTV435" s="102"/>
      <c r="MTW435" s="102"/>
      <c r="MTX435" s="102"/>
      <c r="MTY435" s="102"/>
      <c r="MTZ435" s="102"/>
      <c r="MUA435" s="102"/>
      <c r="MUB435" s="102"/>
      <c r="MUC435" s="102"/>
      <c r="MUD435" s="102"/>
      <c r="MUE435" s="102"/>
      <c r="MUF435" s="102"/>
      <c r="MUG435" s="102"/>
      <c r="MUH435" s="102"/>
      <c r="MUI435" s="102"/>
      <c r="MUJ435" s="102"/>
      <c r="MUK435" s="102"/>
      <c r="MUL435" s="102"/>
      <c r="MUM435" s="102"/>
      <c r="MUN435" s="102"/>
      <c r="MUO435" s="102"/>
      <c r="MUP435" s="102"/>
      <c r="MUQ435" s="102"/>
      <c r="MUR435" s="102"/>
      <c r="MUS435" s="102"/>
      <c r="MUT435" s="102"/>
      <c r="MUU435" s="102"/>
      <c r="MUV435" s="102"/>
      <c r="MUW435" s="102"/>
      <c r="MUX435" s="102"/>
      <c r="MUY435" s="102"/>
      <c r="MUZ435" s="102"/>
      <c r="MVA435" s="102"/>
      <c r="MVB435" s="102"/>
      <c r="MVC435" s="102"/>
      <c r="MVD435" s="102"/>
      <c r="MVE435" s="102"/>
      <c r="MVF435" s="102"/>
      <c r="MVG435" s="102"/>
      <c r="MVH435" s="102"/>
      <c r="MVI435" s="102"/>
      <c r="MVJ435" s="102"/>
      <c r="MVK435" s="102"/>
      <c r="MVL435" s="102"/>
      <c r="MVM435" s="102"/>
      <c r="MVN435" s="102"/>
      <c r="MVO435" s="102"/>
      <c r="MVP435" s="102"/>
      <c r="MVQ435" s="102"/>
      <c r="MVR435" s="102"/>
      <c r="MVS435" s="102"/>
      <c r="MVT435" s="102"/>
      <c r="MVU435" s="102"/>
      <c r="MVV435" s="102"/>
      <c r="MVW435" s="102"/>
      <c r="MVX435" s="102"/>
      <c r="MVY435" s="102"/>
      <c r="MVZ435" s="102"/>
      <c r="MWA435" s="102"/>
      <c r="MWB435" s="102"/>
      <c r="MWC435" s="102"/>
      <c r="MWD435" s="102"/>
      <c r="MWE435" s="102"/>
      <c r="MWF435" s="102"/>
      <c r="MWG435" s="102"/>
      <c r="MWH435" s="102"/>
      <c r="MWI435" s="102"/>
      <c r="MWJ435" s="102"/>
      <c r="MWK435" s="102"/>
      <c r="MWL435" s="102"/>
      <c r="MWM435" s="102"/>
      <c r="MWN435" s="102"/>
      <c r="MWO435" s="102"/>
      <c r="MWP435" s="102"/>
      <c r="MWQ435" s="102"/>
      <c r="MWR435" s="102"/>
      <c r="MWS435" s="102"/>
      <c r="MWT435" s="102"/>
      <c r="MWU435" s="102"/>
      <c r="MWV435" s="102"/>
      <c r="MWW435" s="102"/>
      <c r="MWX435" s="102"/>
      <c r="MWY435" s="102"/>
      <c r="MWZ435" s="102"/>
      <c r="MXA435" s="102"/>
      <c r="MXB435" s="102"/>
      <c r="MXC435" s="102"/>
      <c r="MXD435" s="102"/>
      <c r="MXE435" s="102"/>
      <c r="MXF435" s="102"/>
      <c r="MXG435" s="102"/>
      <c r="MXH435" s="102"/>
      <c r="MXI435" s="102"/>
      <c r="MXJ435" s="102"/>
      <c r="MXK435" s="102"/>
      <c r="MXL435" s="102"/>
      <c r="MXM435" s="102"/>
      <c r="MXN435" s="102"/>
      <c r="MXO435" s="102"/>
      <c r="MXP435" s="102"/>
      <c r="MXQ435" s="102"/>
      <c r="MXR435" s="102"/>
      <c r="MXS435" s="102"/>
      <c r="MXT435" s="102"/>
      <c r="MXU435" s="102"/>
      <c r="MXV435" s="102"/>
      <c r="MXW435" s="102"/>
      <c r="MXX435" s="102"/>
      <c r="MXY435" s="102"/>
      <c r="MXZ435" s="102"/>
      <c r="MYA435" s="102"/>
      <c r="MYB435" s="102"/>
      <c r="MYC435" s="102"/>
      <c r="MYD435" s="102"/>
      <c r="MYE435" s="102"/>
      <c r="MYF435" s="102"/>
      <c r="MYG435" s="102"/>
      <c r="MYH435" s="102"/>
      <c r="MYI435" s="102"/>
      <c r="MYJ435" s="102"/>
      <c r="MYK435" s="102"/>
      <c r="MYL435" s="102"/>
      <c r="MYM435" s="102"/>
      <c r="MYN435" s="102"/>
      <c r="MYO435" s="102"/>
      <c r="MYP435" s="102"/>
      <c r="MYQ435" s="102"/>
      <c r="MYR435" s="102"/>
      <c r="MYS435" s="102"/>
      <c r="MYT435" s="102"/>
      <c r="MYU435" s="102"/>
      <c r="MYV435" s="102"/>
      <c r="MYW435" s="102"/>
      <c r="MYX435" s="102"/>
      <c r="MYY435" s="102"/>
      <c r="MYZ435" s="102"/>
      <c r="MZA435" s="102"/>
      <c r="MZB435" s="102"/>
      <c r="MZC435" s="102"/>
      <c r="MZD435" s="102"/>
      <c r="MZE435" s="102"/>
      <c r="MZF435" s="102"/>
      <c r="MZG435" s="102"/>
      <c r="MZH435" s="102"/>
      <c r="MZI435" s="102"/>
      <c r="MZJ435" s="102"/>
      <c r="MZK435" s="102"/>
      <c r="MZL435" s="102"/>
      <c r="MZM435" s="102"/>
      <c r="MZN435" s="102"/>
      <c r="MZO435" s="102"/>
      <c r="MZP435" s="102"/>
      <c r="MZQ435" s="102"/>
      <c r="MZR435" s="102"/>
      <c r="MZS435" s="102"/>
      <c r="MZT435" s="102"/>
      <c r="MZU435" s="102"/>
      <c r="MZV435" s="102"/>
      <c r="MZW435" s="102"/>
      <c r="MZX435" s="102"/>
      <c r="MZY435" s="102"/>
      <c r="MZZ435" s="102"/>
      <c r="NAA435" s="102"/>
      <c r="NAB435" s="102"/>
      <c r="NAC435" s="102"/>
      <c r="NAD435" s="102"/>
      <c r="NAE435" s="102"/>
      <c r="NAF435" s="102"/>
      <c r="NAG435" s="102"/>
      <c r="NAH435" s="102"/>
      <c r="NAI435" s="102"/>
      <c r="NAJ435" s="102"/>
      <c r="NAK435" s="102"/>
      <c r="NAL435" s="102"/>
      <c r="NAM435" s="102"/>
      <c r="NAN435" s="102"/>
      <c r="NAO435" s="102"/>
      <c r="NAP435" s="102"/>
      <c r="NAQ435" s="102"/>
      <c r="NAR435" s="102"/>
      <c r="NAS435" s="102"/>
      <c r="NAT435" s="102"/>
      <c r="NAU435" s="102"/>
      <c r="NAV435" s="102"/>
      <c r="NAW435" s="102"/>
      <c r="NAX435" s="102"/>
      <c r="NAY435" s="102"/>
      <c r="NAZ435" s="102"/>
      <c r="NBA435" s="102"/>
      <c r="NBB435" s="102"/>
      <c r="NBC435" s="102"/>
      <c r="NBD435" s="102"/>
      <c r="NBE435" s="102"/>
      <c r="NBF435" s="102"/>
      <c r="NBG435" s="102"/>
      <c r="NBH435" s="102"/>
      <c r="NBI435" s="102"/>
      <c r="NBJ435" s="102"/>
      <c r="NBK435" s="102"/>
      <c r="NBL435" s="102"/>
      <c r="NBM435" s="102"/>
      <c r="NBN435" s="102"/>
      <c r="NBO435" s="102"/>
      <c r="NBP435" s="102"/>
      <c r="NBQ435" s="102"/>
      <c r="NBR435" s="102"/>
      <c r="NBS435" s="102"/>
      <c r="NBT435" s="102"/>
      <c r="NBU435" s="102"/>
      <c r="NBV435" s="102"/>
      <c r="NBW435" s="102"/>
      <c r="NBX435" s="102"/>
      <c r="NBY435" s="102"/>
      <c r="NBZ435" s="102"/>
      <c r="NCA435" s="102"/>
      <c r="NCB435" s="102"/>
      <c r="NCC435" s="102"/>
      <c r="NCD435" s="102"/>
      <c r="NCE435" s="102"/>
      <c r="NCF435" s="102"/>
      <c r="NCG435" s="102"/>
      <c r="NCH435" s="102"/>
      <c r="NCI435" s="102"/>
      <c r="NCJ435" s="102"/>
      <c r="NCK435" s="102"/>
      <c r="NCL435" s="102"/>
      <c r="NCM435" s="102"/>
      <c r="NCN435" s="102"/>
      <c r="NCO435" s="102"/>
      <c r="NCP435" s="102"/>
      <c r="NCQ435" s="102"/>
      <c r="NCR435" s="102"/>
      <c r="NCS435" s="102"/>
      <c r="NCT435" s="102"/>
      <c r="NCU435" s="102"/>
      <c r="NCV435" s="102"/>
      <c r="NCW435" s="102"/>
      <c r="NCX435" s="102"/>
      <c r="NCY435" s="102"/>
      <c r="NCZ435" s="102"/>
      <c r="NDA435" s="102"/>
      <c r="NDB435" s="102"/>
      <c r="NDC435" s="102"/>
      <c r="NDD435" s="102"/>
      <c r="NDE435" s="102"/>
      <c r="NDF435" s="102"/>
      <c r="NDG435" s="102"/>
      <c r="NDH435" s="102"/>
      <c r="NDI435" s="102"/>
      <c r="NDJ435" s="102"/>
      <c r="NDK435" s="102"/>
      <c r="NDL435" s="102"/>
      <c r="NDM435" s="102"/>
      <c r="NDN435" s="102"/>
      <c r="NDO435" s="102"/>
      <c r="NDP435" s="102"/>
      <c r="NDQ435" s="102"/>
      <c r="NDR435" s="102"/>
      <c r="NDS435" s="102"/>
      <c r="NDT435" s="102"/>
      <c r="NDU435" s="102"/>
      <c r="NDV435" s="102"/>
      <c r="NDW435" s="102"/>
      <c r="NDX435" s="102"/>
      <c r="NDY435" s="102"/>
      <c r="NDZ435" s="102"/>
      <c r="NEA435" s="102"/>
      <c r="NEB435" s="102"/>
      <c r="NEC435" s="102"/>
      <c r="NED435" s="102"/>
      <c r="NEE435" s="102"/>
      <c r="NEF435" s="102"/>
      <c r="NEG435" s="102"/>
      <c r="NEH435" s="102"/>
      <c r="NEI435" s="102"/>
      <c r="NEJ435" s="102"/>
      <c r="NEK435" s="102"/>
      <c r="NEL435" s="102"/>
      <c r="NEM435" s="102"/>
      <c r="NEN435" s="102"/>
      <c r="NEO435" s="102"/>
      <c r="NEP435" s="102"/>
      <c r="NEQ435" s="102"/>
      <c r="NER435" s="102"/>
      <c r="NES435" s="102"/>
      <c r="NET435" s="102"/>
      <c r="NEU435" s="102"/>
      <c r="NEV435" s="102"/>
      <c r="NEW435" s="102"/>
      <c r="NEX435" s="102"/>
      <c r="NEY435" s="102"/>
      <c r="NEZ435" s="102"/>
      <c r="NFA435" s="102"/>
      <c r="NFB435" s="102"/>
      <c r="NFC435" s="102"/>
      <c r="NFD435" s="102"/>
      <c r="NFE435" s="102"/>
      <c r="NFF435" s="102"/>
      <c r="NFG435" s="102"/>
      <c r="NFH435" s="102"/>
      <c r="NFI435" s="102"/>
      <c r="NFJ435" s="102"/>
      <c r="NFK435" s="102"/>
      <c r="NFL435" s="102"/>
      <c r="NFM435" s="102"/>
      <c r="NFN435" s="102"/>
      <c r="NFO435" s="102"/>
      <c r="NFP435" s="102"/>
      <c r="NFQ435" s="102"/>
      <c r="NFR435" s="102"/>
      <c r="NFS435" s="102"/>
      <c r="NFT435" s="102"/>
      <c r="NFU435" s="102"/>
      <c r="NFV435" s="102"/>
      <c r="NFW435" s="102"/>
      <c r="NFX435" s="102"/>
      <c r="NFY435" s="102"/>
      <c r="NFZ435" s="102"/>
      <c r="NGA435" s="102"/>
      <c r="NGB435" s="102"/>
      <c r="NGC435" s="102"/>
      <c r="NGD435" s="102"/>
      <c r="NGE435" s="102"/>
      <c r="NGF435" s="102"/>
      <c r="NGG435" s="102"/>
      <c r="NGH435" s="102"/>
      <c r="NGI435" s="102"/>
      <c r="NGJ435" s="102"/>
      <c r="NGK435" s="102"/>
      <c r="NGL435" s="102"/>
      <c r="NGM435" s="102"/>
      <c r="NGN435" s="102"/>
      <c r="NGO435" s="102"/>
      <c r="NGP435" s="102"/>
      <c r="NGQ435" s="102"/>
      <c r="NGR435" s="102"/>
      <c r="NGS435" s="102"/>
      <c r="NGT435" s="102"/>
      <c r="NGU435" s="102"/>
      <c r="NGV435" s="102"/>
      <c r="NGW435" s="102"/>
      <c r="NGX435" s="102"/>
      <c r="NGY435" s="102"/>
      <c r="NGZ435" s="102"/>
      <c r="NHA435" s="102"/>
      <c r="NHB435" s="102"/>
      <c r="NHC435" s="102"/>
      <c r="NHD435" s="102"/>
      <c r="NHE435" s="102"/>
      <c r="NHF435" s="102"/>
      <c r="NHG435" s="102"/>
      <c r="NHH435" s="102"/>
      <c r="NHI435" s="102"/>
      <c r="NHJ435" s="102"/>
      <c r="NHK435" s="102"/>
      <c r="NHL435" s="102"/>
      <c r="NHM435" s="102"/>
      <c r="NHN435" s="102"/>
      <c r="NHO435" s="102"/>
      <c r="NHP435" s="102"/>
      <c r="NHQ435" s="102"/>
      <c r="NHR435" s="102"/>
      <c r="NHS435" s="102"/>
      <c r="NHT435" s="102"/>
      <c r="NHU435" s="102"/>
      <c r="NHV435" s="102"/>
      <c r="NHW435" s="102"/>
      <c r="NHX435" s="102"/>
      <c r="NHY435" s="102"/>
      <c r="NHZ435" s="102"/>
      <c r="NIA435" s="102"/>
      <c r="NIB435" s="102"/>
      <c r="NIC435" s="102"/>
      <c r="NID435" s="102"/>
      <c r="NIE435" s="102"/>
      <c r="NIF435" s="102"/>
      <c r="NIG435" s="102"/>
      <c r="NIH435" s="102"/>
      <c r="NII435" s="102"/>
      <c r="NIJ435" s="102"/>
      <c r="NIK435" s="102"/>
      <c r="NIL435" s="102"/>
      <c r="NIM435" s="102"/>
      <c r="NIN435" s="102"/>
      <c r="NIO435" s="102"/>
      <c r="NIP435" s="102"/>
      <c r="NIQ435" s="102"/>
      <c r="NIR435" s="102"/>
      <c r="NIS435" s="102"/>
      <c r="NIT435" s="102"/>
      <c r="NIU435" s="102"/>
      <c r="NIV435" s="102"/>
      <c r="NIW435" s="102"/>
      <c r="NIX435" s="102"/>
      <c r="NIY435" s="102"/>
      <c r="NIZ435" s="102"/>
      <c r="NJA435" s="102"/>
      <c r="NJB435" s="102"/>
      <c r="NJC435" s="102"/>
      <c r="NJD435" s="102"/>
      <c r="NJE435" s="102"/>
      <c r="NJF435" s="102"/>
      <c r="NJG435" s="102"/>
      <c r="NJH435" s="102"/>
      <c r="NJI435" s="102"/>
      <c r="NJJ435" s="102"/>
      <c r="NJK435" s="102"/>
      <c r="NJL435" s="102"/>
      <c r="NJM435" s="102"/>
      <c r="NJN435" s="102"/>
      <c r="NJO435" s="102"/>
      <c r="NJP435" s="102"/>
      <c r="NJQ435" s="102"/>
      <c r="NJR435" s="102"/>
      <c r="NJS435" s="102"/>
      <c r="NJT435" s="102"/>
      <c r="NJU435" s="102"/>
      <c r="NJV435" s="102"/>
      <c r="NJW435" s="102"/>
      <c r="NJX435" s="102"/>
      <c r="NJY435" s="102"/>
      <c r="NJZ435" s="102"/>
      <c r="NKA435" s="102"/>
      <c r="NKB435" s="102"/>
      <c r="NKC435" s="102"/>
      <c r="NKD435" s="102"/>
      <c r="NKE435" s="102"/>
      <c r="NKF435" s="102"/>
      <c r="NKG435" s="102"/>
      <c r="NKH435" s="102"/>
      <c r="NKI435" s="102"/>
      <c r="NKJ435" s="102"/>
      <c r="NKK435" s="102"/>
      <c r="NKL435" s="102"/>
      <c r="NKM435" s="102"/>
      <c r="NKN435" s="102"/>
      <c r="NKO435" s="102"/>
      <c r="NKP435" s="102"/>
      <c r="NKQ435" s="102"/>
      <c r="NKR435" s="102"/>
      <c r="NKS435" s="102"/>
      <c r="NKT435" s="102"/>
      <c r="NKU435" s="102"/>
      <c r="NKV435" s="102"/>
      <c r="NKW435" s="102"/>
      <c r="NKX435" s="102"/>
      <c r="NKY435" s="102"/>
      <c r="NKZ435" s="102"/>
      <c r="NLA435" s="102"/>
      <c r="NLB435" s="102"/>
      <c r="NLC435" s="102"/>
      <c r="NLD435" s="102"/>
      <c r="NLE435" s="102"/>
      <c r="NLF435" s="102"/>
      <c r="NLG435" s="102"/>
      <c r="NLH435" s="102"/>
      <c r="NLI435" s="102"/>
      <c r="NLJ435" s="102"/>
      <c r="NLK435" s="102"/>
      <c r="NLL435" s="102"/>
      <c r="NLM435" s="102"/>
      <c r="NLN435" s="102"/>
      <c r="NLO435" s="102"/>
      <c r="NLP435" s="102"/>
      <c r="NLQ435" s="102"/>
      <c r="NLR435" s="102"/>
      <c r="NLS435" s="102"/>
      <c r="NLT435" s="102"/>
      <c r="NLU435" s="102"/>
      <c r="NLV435" s="102"/>
      <c r="NLW435" s="102"/>
      <c r="NLX435" s="102"/>
      <c r="NLY435" s="102"/>
      <c r="NLZ435" s="102"/>
      <c r="NMA435" s="102"/>
      <c r="NMB435" s="102"/>
      <c r="NMC435" s="102"/>
      <c r="NMD435" s="102"/>
      <c r="NME435" s="102"/>
      <c r="NMF435" s="102"/>
      <c r="NMG435" s="102"/>
      <c r="NMH435" s="102"/>
      <c r="NMI435" s="102"/>
      <c r="NMJ435" s="102"/>
      <c r="NMK435" s="102"/>
      <c r="NML435" s="102"/>
      <c r="NMM435" s="102"/>
      <c r="NMN435" s="102"/>
      <c r="NMO435" s="102"/>
      <c r="NMP435" s="102"/>
      <c r="NMQ435" s="102"/>
      <c r="NMR435" s="102"/>
      <c r="NMS435" s="102"/>
      <c r="NMT435" s="102"/>
      <c r="NMU435" s="102"/>
      <c r="NMV435" s="102"/>
      <c r="NMW435" s="102"/>
      <c r="NMX435" s="102"/>
      <c r="NMY435" s="102"/>
      <c r="NMZ435" s="102"/>
      <c r="NNA435" s="102"/>
      <c r="NNB435" s="102"/>
      <c r="NNC435" s="102"/>
      <c r="NND435" s="102"/>
      <c r="NNE435" s="102"/>
      <c r="NNF435" s="102"/>
      <c r="NNG435" s="102"/>
      <c r="NNH435" s="102"/>
      <c r="NNI435" s="102"/>
      <c r="NNJ435" s="102"/>
      <c r="NNK435" s="102"/>
      <c r="NNL435" s="102"/>
      <c r="NNM435" s="102"/>
      <c r="NNN435" s="102"/>
      <c r="NNO435" s="102"/>
      <c r="NNP435" s="102"/>
      <c r="NNQ435" s="102"/>
      <c r="NNR435" s="102"/>
      <c r="NNS435" s="102"/>
      <c r="NNT435" s="102"/>
      <c r="NNU435" s="102"/>
      <c r="NNV435" s="102"/>
      <c r="NNW435" s="102"/>
      <c r="NNX435" s="102"/>
      <c r="NNY435" s="102"/>
      <c r="NNZ435" s="102"/>
      <c r="NOA435" s="102"/>
      <c r="NOB435" s="102"/>
      <c r="NOC435" s="102"/>
      <c r="NOD435" s="102"/>
      <c r="NOE435" s="102"/>
      <c r="NOF435" s="102"/>
      <c r="NOG435" s="102"/>
      <c r="NOH435" s="102"/>
      <c r="NOI435" s="102"/>
      <c r="NOJ435" s="102"/>
      <c r="NOK435" s="102"/>
      <c r="NOL435" s="102"/>
      <c r="NOM435" s="102"/>
      <c r="NON435" s="102"/>
      <c r="NOO435" s="102"/>
      <c r="NOP435" s="102"/>
      <c r="NOQ435" s="102"/>
      <c r="NOR435" s="102"/>
      <c r="NOS435" s="102"/>
      <c r="NOT435" s="102"/>
      <c r="NOU435" s="102"/>
      <c r="NOV435" s="102"/>
      <c r="NOW435" s="102"/>
      <c r="NOX435" s="102"/>
      <c r="NOY435" s="102"/>
      <c r="NOZ435" s="102"/>
      <c r="NPA435" s="102"/>
      <c r="NPB435" s="102"/>
      <c r="NPC435" s="102"/>
      <c r="NPD435" s="102"/>
      <c r="NPE435" s="102"/>
      <c r="NPF435" s="102"/>
      <c r="NPG435" s="102"/>
      <c r="NPH435" s="102"/>
      <c r="NPI435" s="102"/>
      <c r="NPJ435" s="102"/>
      <c r="NPK435" s="102"/>
      <c r="NPL435" s="102"/>
      <c r="NPM435" s="102"/>
      <c r="NPN435" s="102"/>
      <c r="NPO435" s="102"/>
      <c r="NPP435" s="102"/>
      <c r="NPQ435" s="102"/>
      <c r="NPR435" s="102"/>
      <c r="NPS435" s="102"/>
      <c r="NPT435" s="102"/>
      <c r="NPU435" s="102"/>
      <c r="NPV435" s="102"/>
      <c r="NPW435" s="102"/>
      <c r="NPX435" s="102"/>
      <c r="NPY435" s="102"/>
      <c r="NPZ435" s="102"/>
      <c r="NQA435" s="102"/>
      <c r="NQB435" s="102"/>
      <c r="NQC435" s="102"/>
      <c r="NQD435" s="102"/>
      <c r="NQE435" s="102"/>
      <c r="NQF435" s="102"/>
      <c r="NQG435" s="102"/>
      <c r="NQH435" s="102"/>
      <c r="NQI435" s="102"/>
      <c r="NQJ435" s="102"/>
      <c r="NQK435" s="102"/>
      <c r="NQL435" s="102"/>
      <c r="NQM435" s="102"/>
      <c r="NQN435" s="102"/>
      <c r="NQO435" s="102"/>
      <c r="NQP435" s="102"/>
      <c r="NQQ435" s="102"/>
      <c r="NQR435" s="102"/>
      <c r="NQS435" s="102"/>
      <c r="NQT435" s="102"/>
      <c r="NQU435" s="102"/>
      <c r="NQV435" s="102"/>
      <c r="NQW435" s="102"/>
      <c r="NQX435" s="102"/>
      <c r="NQY435" s="102"/>
      <c r="NQZ435" s="102"/>
      <c r="NRA435" s="102"/>
      <c r="NRB435" s="102"/>
      <c r="NRC435" s="102"/>
      <c r="NRD435" s="102"/>
      <c r="NRE435" s="102"/>
      <c r="NRF435" s="102"/>
      <c r="NRG435" s="102"/>
      <c r="NRH435" s="102"/>
      <c r="NRI435" s="102"/>
      <c r="NRJ435" s="102"/>
      <c r="NRK435" s="102"/>
      <c r="NRL435" s="102"/>
      <c r="NRM435" s="102"/>
      <c r="NRN435" s="102"/>
      <c r="NRO435" s="102"/>
      <c r="NRP435" s="102"/>
      <c r="NRQ435" s="102"/>
      <c r="NRR435" s="102"/>
      <c r="NRS435" s="102"/>
      <c r="NRT435" s="102"/>
      <c r="NRU435" s="102"/>
      <c r="NRV435" s="102"/>
      <c r="NRW435" s="102"/>
      <c r="NRX435" s="102"/>
      <c r="NRY435" s="102"/>
      <c r="NRZ435" s="102"/>
      <c r="NSA435" s="102"/>
      <c r="NSB435" s="102"/>
      <c r="NSC435" s="102"/>
      <c r="NSD435" s="102"/>
      <c r="NSE435" s="102"/>
      <c r="NSF435" s="102"/>
      <c r="NSG435" s="102"/>
      <c r="NSH435" s="102"/>
      <c r="NSI435" s="102"/>
      <c r="NSJ435" s="102"/>
      <c r="NSK435" s="102"/>
      <c r="NSL435" s="102"/>
      <c r="NSM435" s="102"/>
      <c r="NSN435" s="102"/>
      <c r="NSO435" s="102"/>
      <c r="NSP435" s="102"/>
      <c r="NSQ435" s="102"/>
      <c r="NSR435" s="102"/>
      <c r="NSS435" s="102"/>
      <c r="NST435" s="102"/>
      <c r="NSU435" s="102"/>
      <c r="NSV435" s="102"/>
      <c r="NSW435" s="102"/>
      <c r="NSX435" s="102"/>
      <c r="NSY435" s="102"/>
      <c r="NSZ435" s="102"/>
      <c r="NTA435" s="102"/>
      <c r="NTB435" s="102"/>
      <c r="NTC435" s="102"/>
      <c r="NTD435" s="102"/>
      <c r="NTE435" s="102"/>
      <c r="NTF435" s="102"/>
      <c r="NTG435" s="102"/>
      <c r="NTH435" s="102"/>
      <c r="NTI435" s="102"/>
      <c r="NTJ435" s="102"/>
      <c r="NTK435" s="102"/>
      <c r="NTL435" s="102"/>
      <c r="NTM435" s="102"/>
      <c r="NTN435" s="102"/>
      <c r="NTO435" s="102"/>
      <c r="NTP435" s="102"/>
      <c r="NTQ435" s="102"/>
      <c r="NTR435" s="102"/>
      <c r="NTS435" s="102"/>
      <c r="NTT435" s="102"/>
      <c r="NTU435" s="102"/>
      <c r="NTV435" s="102"/>
      <c r="NTW435" s="102"/>
      <c r="NTX435" s="102"/>
      <c r="NTY435" s="102"/>
      <c r="NTZ435" s="102"/>
      <c r="NUA435" s="102"/>
      <c r="NUB435" s="102"/>
      <c r="NUC435" s="102"/>
      <c r="NUD435" s="102"/>
      <c r="NUE435" s="102"/>
      <c r="NUF435" s="102"/>
      <c r="NUG435" s="102"/>
      <c r="NUH435" s="102"/>
      <c r="NUI435" s="102"/>
      <c r="NUJ435" s="102"/>
      <c r="NUK435" s="102"/>
      <c r="NUL435" s="102"/>
      <c r="NUM435" s="102"/>
      <c r="NUN435" s="102"/>
      <c r="NUO435" s="102"/>
      <c r="NUP435" s="102"/>
      <c r="NUQ435" s="102"/>
      <c r="NUR435" s="102"/>
      <c r="NUS435" s="102"/>
      <c r="NUT435" s="102"/>
      <c r="NUU435" s="102"/>
      <c r="NUV435" s="102"/>
      <c r="NUW435" s="102"/>
      <c r="NUX435" s="102"/>
      <c r="NUY435" s="102"/>
      <c r="NUZ435" s="102"/>
      <c r="NVA435" s="102"/>
      <c r="NVB435" s="102"/>
      <c r="NVC435" s="102"/>
      <c r="NVD435" s="102"/>
      <c r="NVE435" s="102"/>
      <c r="NVF435" s="102"/>
      <c r="NVG435" s="102"/>
      <c r="NVH435" s="102"/>
      <c r="NVI435" s="102"/>
      <c r="NVJ435" s="102"/>
      <c r="NVK435" s="102"/>
      <c r="NVL435" s="102"/>
      <c r="NVM435" s="102"/>
      <c r="NVN435" s="102"/>
      <c r="NVO435" s="102"/>
      <c r="NVP435" s="102"/>
      <c r="NVQ435" s="102"/>
      <c r="NVR435" s="102"/>
      <c r="NVS435" s="102"/>
      <c r="NVT435" s="102"/>
      <c r="NVU435" s="102"/>
      <c r="NVV435" s="102"/>
      <c r="NVW435" s="102"/>
      <c r="NVX435" s="102"/>
      <c r="NVY435" s="102"/>
      <c r="NVZ435" s="102"/>
      <c r="NWA435" s="102"/>
      <c r="NWB435" s="102"/>
      <c r="NWC435" s="102"/>
      <c r="NWD435" s="102"/>
      <c r="NWE435" s="102"/>
      <c r="NWF435" s="102"/>
      <c r="NWG435" s="102"/>
      <c r="NWH435" s="102"/>
      <c r="NWI435" s="102"/>
      <c r="NWJ435" s="102"/>
      <c r="NWK435" s="102"/>
      <c r="NWL435" s="102"/>
      <c r="NWM435" s="102"/>
      <c r="NWN435" s="102"/>
      <c r="NWO435" s="102"/>
      <c r="NWP435" s="102"/>
      <c r="NWQ435" s="102"/>
      <c r="NWR435" s="102"/>
      <c r="NWS435" s="102"/>
      <c r="NWT435" s="102"/>
      <c r="NWU435" s="102"/>
      <c r="NWV435" s="102"/>
      <c r="NWW435" s="102"/>
      <c r="NWX435" s="102"/>
      <c r="NWY435" s="102"/>
      <c r="NWZ435" s="102"/>
      <c r="NXA435" s="102"/>
      <c r="NXB435" s="102"/>
      <c r="NXC435" s="102"/>
      <c r="NXD435" s="102"/>
      <c r="NXE435" s="102"/>
      <c r="NXF435" s="102"/>
      <c r="NXG435" s="102"/>
      <c r="NXH435" s="102"/>
      <c r="NXI435" s="102"/>
      <c r="NXJ435" s="102"/>
      <c r="NXK435" s="102"/>
      <c r="NXL435" s="102"/>
      <c r="NXM435" s="102"/>
      <c r="NXN435" s="102"/>
      <c r="NXO435" s="102"/>
      <c r="NXP435" s="102"/>
      <c r="NXQ435" s="102"/>
      <c r="NXR435" s="102"/>
      <c r="NXS435" s="102"/>
      <c r="NXT435" s="102"/>
      <c r="NXU435" s="102"/>
      <c r="NXV435" s="102"/>
      <c r="NXW435" s="102"/>
      <c r="NXX435" s="102"/>
      <c r="NXY435" s="102"/>
      <c r="NXZ435" s="102"/>
      <c r="NYA435" s="102"/>
      <c r="NYB435" s="102"/>
      <c r="NYC435" s="102"/>
      <c r="NYD435" s="102"/>
      <c r="NYE435" s="102"/>
      <c r="NYF435" s="102"/>
      <c r="NYG435" s="102"/>
      <c r="NYH435" s="102"/>
      <c r="NYI435" s="102"/>
      <c r="NYJ435" s="102"/>
      <c r="NYK435" s="102"/>
      <c r="NYL435" s="102"/>
      <c r="NYM435" s="102"/>
      <c r="NYN435" s="102"/>
      <c r="NYO435" s="102"/>
      <c r="NYP435" s="102"/>
      <c r="NYQ435" s="102"/>
      <c r="NYR435" s="102"/>
      <c r="NYS435" s="102"/>
      <c r="NYT435" s="102"/>
      <c r="NYU435" s="102"/>
      <c r="NYV435" s="102"/>
      <c r="NYW435" s="102"/>
      <c r="NYX435" s="102"/>
      <c r="NYY435" s="102"/>
      <c r="NYZ435" s="102"/>
      <c r="NZA435" s="102"/>
      <c r="NZB435" s="102"/>
      <c r="NZC435" s="102"/>
      <c r="NZD435" s="102"/>
      <c r="NZE435" s="102"/>
      <c r="NZF435" s="102"/>
      <c r="NZG435" s="102"/>
      <c r="NZH435" s="102"/>
      <c r="NZI435" s="102"/>
      <c r="NZJ435" s="102"/>
      <c r="NZK435" s="102"/>
      <c r="NZL435" s="102"/>
      <c r="NZM435" s="102"/>
      <c r="NZN435" s="102"/>
      <c r="NZO435" s="102"/>
      <c r="NZP435" s="102"/>
      <c r="NZQ435" s="102"/>
      <c r="NZR435" s="102"/>
      <c r="NZS435" s="102"/>
      <c r="NZT435" s="102"/>
      <c r="NZU435" s="102"/>
      <c r="NZV435" s="102"/>
      <c r="NZW435" s="102"/>
      <c r="NZX435" s="102"/>
      <c r="NZY435" s="102"/>
      <c r="NZZ435" s="102"/>
      <c r="OAA435" s="102"/>
      <c r="OAB435" s="102"/>
      <c r="OAC435" s="102"/>
      <c r="OAD435" s="102"/>
      <c r="OAE435" s="102"/>
      <c r="OAF435" s="102"/>
      <c r="OAG435" s="102"/>
      <c r="OAH435" s="102"/>
      <c r="OAI435" s="102"/>
      <c r="OAJ435" s="102"/>
      <c r="OAK435" s="102"/>
      <c r="OAL435" s="102"/>
      <c r="OAM435" s="102"/>
      <c r="OAN435" s="102"/>
      <c r="OAO435" s="102"/>
      <c r="OAP435" s="102"/>
      <c r="OAQ435" s="102"/>
      <c r="OAR435" s="102"/>
      <c r="OAS435" s="102"/>
      <c r="OAT435" s="102"/>
      <c r="OAU435" s="102"/>
      <c r="OAV435" s="102"/>
      <c r="OAW435" s="102"/>
      <c r="OAX435" s="102"/>
      <c r="OAY435" s="102"/>
      <c r="OAZ435" s="102"/>
      <c r="OBA435" s="102"/>
      <c r="OBB435" s="102"/>
      <c r="OBC435" s="102"/>
      <c r="OBD435" s="102"/>
      <c r="OBE435" s="102"/>
      <c r="OBF435" s="102"/>
      <c r="OBG435" s="102"/>
      <c r="OBH435" s="102"/>
      <c r="OBI435" s="102"/>
      <c r="OBJ435" s="102"/>
      <c r="OBK435" s="102"/>
      <c r="OBL435" s="102"/>
      <c r="OBM435" s="102"/>
      <c r="OBN435" s="102"/>
      <c r="OBO435" s="102"/>
      <c r="OBP435" s="102"/>
      <c r="OBQ435" s="102"/>
      <c r="OBR435" s="102"/>
      <c r="OBS435" s="102"/>
      <c r="OBT435" s="102"/>
      <c r="OBU435" s="102"/>
      <c r="OBV435" s="102"/>
      <c r="OBW435" s="102"/>
      <c r="OBX435" s="102"/>
      <c r="OBY435" s="102"/>
      <c r="OBZ435" s="102"/>
      <c r="OCA435" s="102"/>
      <c r="OCB435" s="102"/>
      <c r="OCC435" s="102"/>
      <c r="OCD435" s="102"/>
      <c r="OCE435" s="102"/>
      <c r="OCF435" s="102"/>
      <c r="OCG435" s="102"/>
      <c r="OCH435" s="102"/>
      <c r="OCI435" s="102"/>
      <c r="OCJ435" s="102"/>
      <c r="OCK435" s="102"/>
      <c r="OCL435" s="102"/>
      <c r="OCM435" s="102"/>
      <c r="OCN435" s="102"/>
      <c r="OCO435" s="102"/>
      <c r="OCP435" s="102"/>
      <c r="OCQ435" s="102"/>
      <c r="OCR435" s="102"/>
      <c r="OCS435" s="102"/>
      <c r="OCT435" s="102"/>
      <c r="OCU435" s="102"/>
      <c r="OCV435" s="102"/>
      <c r="OCW435" s="102"/>
      <c r="OCX435" s="102"/>
      <c r="OCY435" s="102"/>
      <c r="OCZ435" s="102"/>
      <c r="ODA435" s="102"/>
      <c r="ODB435" s="102"/>
      <c r="ODC435" s="102"/>
      <c r="ODD435" s="102"/>
      <c r="ODE435" s="102"/>
      <c r="ODF435" s="102"/>
      <c r="ODG435" s="102"/>
      <c r="ODH435" s="102"/>
      <c r="ODI435" s="102"/>
      <c r="ODJ435" s="102"/>
      <c r="ODK435" s="102"/>
      <c r="ODL435" s="102"/>
      <c r="ODM435" s="102"/>
      <c r="ODN435" s="102"/>
      <c r="ODO435" s="102"/>
      <c r="ODP435" s="102"/>
      <c r="ODQ435" s="102"/>
      <c r="ODR435" s="102"/>
      <c r="ODS435" s="102"/>
      <c r="ODT435" s="102"/>
      <c r="ODU435" s="102"/>
      <c r="ODV435" s="102"/>
      <c r="ODW435" s="102"/>
      <c r="ODX435" s="102"/>
      <c r="ODY435" s="102"/>
      <c r="ODZ435" s="102"/>
      <c r="OEA435" s="102"/>
      <c r="OEB435" s="102"/>
      <c r="OEC435" s="102"/>
      <c r="OED435" s="102"/>
      <c r="OEE435" s="102"/>
      <c r="OEF435" s="102"/>
      <c r="OEG435" s="102"/>
      <c r="OEH435" s="102"/>
      <c r="OEI435" s="102"/>
      <c r="OEJ435" s="102"/>
      <c r="OEK435" s="102"/>
      <c r="OEL435" s="102"/>
      <c r="OEM435" s="102"/>
      <c r="OEN435" s="102"/>
      <c r="OEO435" s="102"/>
      <c r="OEP435" s="102"/>
      <c r="OEQ435" s="102"/>
      <c r="OER435" s="102"/>
      <c r="OES435" s="102"/>
      <c r="OET435" s="102"/>
      <c r="OEU435" s="102"/>
      <c r="OEV435" s="102"/>
      <c r="OEW435" s="102"/>
      <c r="OEX435" s="102"/>
      <c r="OEY435" s="102"/>
      <c r="OEZ435" s="102"/>
      <c r="OFA435" s="102"/>
      <c r="OFB435" s="102"/>
      <c r="OFC435" s="102"/>
      <c r="OFD435" s="102"/>
      <c r="OFE435" s="102"/>
      <c r="OFF435" s="102"/>
      <c r="OFG435" s="102"/>
      <c r="OFH435" s="102"/>
      <c r="OFI435" s="102"/>
      <c r="OFJ435" s="102"/>
      <c r="OFK435" s="102"/>
      <c r="OFL435" s="102"/>
      <c r="OFM435" s="102"/>
      <c r="OFN435" s="102"/>
      <c r="OFO435" s="102"/>
      <c r="OFP435" s="102"/>
      <c r="OFQ435" s="102"/>
      <c r="OFR435" s="102"/>
      <c r="OFS435" s="102"/>
      <c r="OFT435" s="102"/>
      <c r="OFU435" s="102"/>
      <c r="OFV435" s="102"/>
      <c r="OFW435" s="102"/>
      <c r="OFX435" s="102"/>
      <c r="OFY435" s="102"/>
      <c r="OFZ435" s="102"/>
      <c r="OGA435" s="102"/>
      <c r="OGB435" s="102"/>
      <c r="OGC435" s="102"/>
      <c r="OGD435" s="102"/>
      <c r="OGE435" s="102"/>
      <c r="OGF435" s="102"/>
      <c r="OGG435" s="102"/>
      <c r="OGH435" s="102"/>
      <c r="OGI435" s="102"/>
      <c r="OGJ435" s="102"/>
      <c r="OGK435" s="102"/>
      <c r="OGL435" s="102"/>
      <c r="OGM435" s="102"/>
      <c r="OGN435" s="102"/>
      <c r="OGO435" s="102"/>
      <c r="OGP435" s="102"/>
      <c r="OGQ435" s="102"/>
      <c r="OGR435" s="102"/>
      <c r="OGS435" s="102"/>
      <c r="OGT435" s="102"/>
      <c r="OGU435" s="102"/>
      <c r="OGV435" s="102"/>
      <c r="OGW435" s="102"/>
      <c r="OGX435" s="102"/>
      <c r="OGY435" s="102"/>
      <c r="OGZ435" s="102"/>
      <c r="OHA435" s="102"/>
      <c r="OHB435" s="102"/>
      <c r="OHC435" s="102"/>
      <c r="OHD435" s="102"/>
      <c r="OHE435" s="102"/>
      <c r="OHF435" s="102"/>
      <c r="OHG435" s="102"/>
      <c r="OHH435" s="102"/>
      <c r="OHI435" s="102"/>
      <c r="OHJ435" s="102"/>
      <c r="OHK435" s="102"/>
      <c r="OHL435" s="102"/>
      <c r="OHM435" s="102"/>
      <c r="OHN435" s="102"/>
      <c r="OHO435" s="102"/>
      <c r="OHP435" s="102"/>
      <c r="OHQ435" s="102"/>
      <c r="OHR435" s="102"/>
      <c r="OHS435" s="102"/>
      <c r="OHT435" s="102"/>
      <c r="OHU435" s="102"/>
      <c r="OHV435" s="102"/>
      <c r="OHW435" s="102"/>
      <c r="OHX435" s="102"/>
      <c r="OHY435" s="102"/>
      <c r="OHZ435" s="102"/>
      <c r="OIA435" s="102"/>
      <c r="OIB435" s="102"/>
      <c r="OIC435" s="102"/>
      <c r="OID435" s="102"/>
      <c r="OIE435" s="102"/>
      <c r="OIF435" s="102"/>
      <c r="OIG435" s="102"/>
      <c r="OIH435" s="102"/>
      <c r="OII435" s="102"/>
      <c r="OIJ435" s="102"/>
      <c r="OIK435" s="102"/>
      <c r="OIL435" s="102"/>
      <c r="OIM435" s="102"/>
      <c r="OIN435" s="102"/>
      <c r="OIO435" s="102"/>
      <c r="OIP435" s="102"/>
      <c r="OIQ435" s="102"/>
      <c r="OIR435" s="102"/>
      <c r="OIS435" s="102"/>
      <c r="OIT435" s="102"/>
      <c r="OIU435" s="102"/>
      <c r="OIV435" s="102"/>
      <c r="OIW435" s="102"/>
      <c r="OIX435" s="102"/>
      <c r="OIY435" s="102"/>
      <c r="OIZ435" s="102"/>
      <c r="OJA435" s="102"/>
      <c r="OJB435" s="102"/>
      <c r="OJC435" s="102"/>
      <c r="OJD435" s="102"/>
      <c r="OJE435" s="102"/>
      <c r="OJF435" s="102"/>
      <c r="OJG435" s="102"/>
      <c r="OJH435" s="102"/>
      <c r="OJI435" s="102"/>
      <c r="OJJ435" s="102"/>
      <c r="OJK435" s="102"/>
      <c r="OJL435" s="102"/>
      <c r="OJM435" s="102"/>
      <c r="OJN435" s="102"/>
      <c r="OJO435" s="102"/>
      <c r="OJP435" s="102"/>
      <c r="OJQ435" s="102"/>
      <c r="OJR435" s="102"/>
      <c r="OJS435" s="102"/>
      <c r="OJT435" s="102"/>
      <c r="OJU435" s="102"/>
      <c r="OJV435" s="102"/>
      <c r="OJW435" s="102"/>
      <c r="OJX435" s="102"/>
      <c r="OJY435" s="102"/>
      <c r="OJZ435" s="102"/>
      <c r="OKA435" s="102"/>
      <c r="OKB435" s="102"/>
      <c r="OKC435" s="102"/>
      <c r="OKD435" s="102"/>
      <c r="OKE435" s="102"/>
      <c r="OKF435" s="102"/>
      <c r="OKG435" s="102"/>
      <c r="OKH435" s="102"/>
      <c r="OKI435" s="102"/>
      <c r="OKJ435" s="102"/>
      <c r="OKK435" s="102"/>
      <c r="OKL435" s="102"/>
      <c r="OKM435" s="102"/>
      <c r="OKN435" s="102"/>
      <c r="OKO435" s="102"/>
      <c r="OKP435" s="102"/>
      <c r="OKQ435" s="102"/>
      <c r="OKR435" s="102"/>
      <c r="OKS435" s="102"/>
      <c r="OKT435" s="102"/>
      <c r="OKU435" s="102"/>
      <c r="OKV435" s="102"/>
      <c r="OKW435" s="102"/>
      <c r="OKX435" s="102"/>
      <c r="OKY435" s="102"/>
      <c r="OKZ435" s="102"/>
      <c r="OLA435" s="102"/>
      <c r="OLB435" s="102"/>
      <c r="OLC435" s="102"/>
      <c r="OLD435" s="102"/>
      <c r="OLE435" s="102"/>
      <c r="OLF435" s="102"/>
      <c r="OLG435" s="102"/>
      <c r="OLH435" s="102"/>
      <c r="OLI435" s="102"/>
      <c r="OLJ435" s="102"/>
      <c r="OLK435" s="102"/>
      <c r="OLL435" s="102"/>
      <c r="OLM435" s="102"/>
      <c r="OLN435" s="102"/>
      <c r="OLO435" s="102"/>
      <c r="OLP435" s="102"/>
      <c r="OLQ435" s="102"/>
      <c r="OLR435" s="102"/>
      <c r="OLS435" s="102"/>
      <c r="OLT435" s="102"/>
      <c r="OLU435" s="102"/>
      <c r="OLV435" s="102"/>
      <c r="OLW435" s="102"/>
      <c r="OLX435" s="102"/>
      <c r="OLY435" s="102"/>
      <c r="OLZ435" s="102"/>
      <c r="OMA435" s="102"/>
      <c r="OMB435" s="102"/>
      <c r="OMC435" s="102"/>
      <c r="OMD435" s="102"/>
      <c r="OME435" s="102"/>
      <c r="OMF435" s="102"/>
      <c r="OMG435" s="102"/>
      <c r="OMH435" s="102"/>
      <c r="OMI435" s="102"/>
      <c r="OMJ435" s="102"/>
      <c r="OMK435" s="102"/>
      <c r="OML435" s="102"/>
      <c r="OMM435" s="102"/>
      <c r="OMN435" s="102"/>
      <c r="OMO435" s="102"/>
      <c r="OMP435" s="102"/>
      <c r="OMQ435" s="102"/>
      <c r="OMR435" s="102"/>
      <c r="OMS435" s="102"/>
      <c r="OMT435" s="102"/>
      <c r="OMU435" s="102"/>
      <c r="OMV435" s="102"/>
      <c r="OMW435" s="102"/>
      <c r="OMX435" s="102"/>
      <c r="OMY435" s="102"/>
      <c r="OMZ435" s="102"/>
      <c r="ONA435" s="102"/>
      <c r="ONB435" s="102"/>
      <c r="ONC435" s="102"/>
      <c r="OND435" s="102"/>
      <c r="ONE435" s="102"/>
      <c r="ONF435" s="102"/>
      <c r="ONG435" s="102"/>
      <c r="ONH435" s="102"/>
      <c r="ONI435" s="102"/>
      <c r="ONJ435" s="102"/>
      <c r="ONK435" s="102"/>
      <c r="ONL435" s="102"/>
      <c r="ONM435" s="102"/>
      <c r="ONN435" s="102"/>
      <c r="ONO435" s="102"/>
      <c r="ONP435" s="102"/>
      <c r="ONQ435" s="102"/>
      <c r="ONR435" s="102"/>
      <c r="ONS435" s="102"/>
      <c r="ONT435" s="102"/>
      <c r="ONU435" s="102"/>
      <c r="ONV435" s="102"/>
      <c r="ONW435" s="102"/>
      <c r="ONX435" s="102"/>
      <c r="ONY435" s="102"/>
      <c r="ONZ435" s="102"/>
      <c r="OOA435" s="102"/>
      <c r="OOB435" s="102"/>
      <c r="OOC435" s="102"/>
      <c r="OOD435" s="102"/>
      <c r="OOE435" s="102"/>
      <c r="OOF435" s="102"/>
      <c r="OOG435" s="102"/>
      <c r="OOH435" s="102"/>
      <c r="OOI435" s="102"/>
      <c r="OOJ435" s="102"/>
      <c r="OOK435" s="102"/>
      <c r="OOL435" s="102"/>
      <c r="OOM435" s="102"/>
      <c r="OON435" s="102"/>
      <c r="OOO435" s="102"/>
      <c r="OOP435" s="102"/>
      <c r="OOQ435" s="102"/>
      <c r="OOR435" s="102"/>
      <c r="OOS435" s="102"/>
      <c r="OOT435" s="102"/>
      <c r="OOU435" s="102"/>
      <c r="OOV435" s="102"/>
      <c r="OOW435" s="102"/>
      <c r="OOX435" s="102"/>
      <c r="OOY435" s="102"/>
      <c r="OOZ435" s="102"/>
      <c r="OPA435" s="102"/>
      <c r="OPB435" s="102"/>
      <c r="OPC435" s="102"/>
      <c r="OPD435" s="102"/>
      <c r="OPE435" s="102"/>
      <c r="OPF435" s="102"/>
      <c r="OPG435" s="102"/>
      <c r="OPH435" s="102"/>
      <c r="OPI435" s="102"/>
      <c r="OPJ435" s="102"/>
      <c r="OPK435" s="102"/>
      <c r="OPL435" s="102"/>
      <c r="OPM435" s="102"/>
      <c r="OPN435" s="102"/>
      <c r="OPO435" s="102"/>
      <c r="OPP435" s="102"/>
      <c r="OPQ435" s="102"/>
      <c r="OPR435" s="102"/>
      <c r="OPS435" s="102"/>
      <c r="OPT435" s="102"/>
      <c r="OPU435" s="102"/>
      <c r="OPV435" s="102"/>
      <c r="OPW435" s="102"/>
      <c r="OPX435" s="102"/>
      <c r="OPY435" s="102"/>
      <c r="OPZ435" s="102"/>
      <c r="OQA435" s="102"/>
      <c r="OQB435" s="102"/>
      <c r="OQC435" s="102"/>
      <c r="OQD435" s="102"/>
      <c r="OQE435" s="102"/>
      <c r="OQF435" s="102"/>
      <c r="OQG435" s="102"/>
      <c r="OQH435" s="102"/>
      <c r="OQI435" s="102"/>
      <c r="OQJ435" s="102"/>
      <c r="OQK435" s="102"/>
      <c r="OQL435" s="102"/>
      <c r="OQM435" s="102"/>
      <c r="OQN435" s="102"/>
      <c r="OQO435" s="102"/>
      <c r="OQP435" s="102"/>
      <c r="OQQ435" s="102"/>
      <c r="OQR435" s="102"/>
      <c r="OQS435" s="102"/>
      <c r="OQT435" s="102"/>
      <c r="OQU435" s="102"/>
      <c r="OQV435" s="102"/>
      <c r="OQW435" s="102"/>
      <c r="OQX435" s="102"/>
      <c r="OQY435" s="102"/>
      <c r="OQZ435" s="102"/>
      <c r="ORA435" s="102"/>
      <c r="ORB435" s="102"/>
      <c r="ORC435" s="102"/>
      <c r="ORD435" s="102"/>
      <c r="ORE435" s="102"/>
      <c r="ORF435" s="102"/>
      <c r="ORG435" s="102"/>
      <c r="ORH435" s="102"/>
      <c r="ORI435" s="102"/>
      <c r="ORJ435" s="102"/>
      <c r="ORK435" s="102"/>
      <c r="ORL435" s="102"/>
      <c r="ORM435" s="102"/>
      <c r="ORN435" s="102"/>
      <c r="ORO435" s="102"/>
      <c r="ORP435" s="102"/>
      <c r="ORQ435" s="102"/>
      <c r="ORR435" s="102"/>
      <c r="ORS435" s="102"/>
      <c r="ORT435" s="102"/>
      <c r="ORU435" s="102"/>
      <c r="ORV435" s="102"/>
      <c r="ORW435" s="102"/>
      <c r="ORX435" s="102"/>
      <c r="ORY435" s="102"/>
      <c r="ORZ435" s="102"/>
      <c r="OSA435" s="102"/>
      <c r="OSB435" s="102"/>
      <c r="OSC435" s="102"/>
      <c r="OSD435" s="102"/>
      <c r="OSE435" s="102"/>
      <c r="OSF435" s="102"/>
      <c r="OSG435" s="102"/>
      <c r="OSH435" s="102"/>
      <c r="OSI435" s="102"/>
      <c r="OSJ435" s="102"/>
      <c r="OSK435" s="102"/>
      <c r="OSL435" s="102"/>
      <c r="OSM435" s="102"/>
      <c r="OSN435" s="102"/>
      <c r="OSO435" s="102"/>
      <c r="OSP435" s="102"/>
      <c r="OSQ435" s="102"/>
      <c r="OSR435" s="102"/>
      <c r="OSS435" s="102"/>
      <c r="OST435" s="102"/>
      <c r="OSU435" s="102"/>
      <c r="OSV435" s="102"/>
      <c r="OSW435" s="102"/>
      <c r="OSX435" s="102"/>
      <c r="OSY435" s="102"/>
      <c r="OSZ435" s="102"/>
      <c r="OTA435" s="102"/>
      <c r="OTB435" s="102"/>
      <c r="OTC435" s="102"/>
      <c r="OTD435" s="102"/>
      <c r="OTE435" s="102"/>
      <c r="OTF435" s="102"/>
      <c r="OTG435" s="102"/>
      <c r="OTH435" s="102"/>
      <c r="OTI435" s="102"/>
      <c r="OTJ435" s="102"/>
      <c r="OTK435" s="102"/>
      <c r="OTL435" s="102"/>
      <c r="OTM435" s="102"/>
      <c r="OTN435" s="102"/>
      <c r="OTO435" s="102"/>
      <c r="OTP435" s="102"/>
      <c r="OTQ435" s="102"/>
      <c r="OTR435" s="102"/>
      <c r="OTS435" s="102"/>
      <c r="OTT435" s="102"/>
      <c r="OTU435" s="102"/>
      <c r="OTV435" s="102"/>
      <c r="OTW435" s="102"/>
      <c r="OTX435" s="102"/>
      <c r="OTY435" s="102"/>
      <c r="OTZ435" s="102"/>
      <c r="OUA435" s="102"/>
      <c r="OUB435" s="102"/>
      <c r="OUC435" s="102"/>
      <c r="OUD435" s="102"/>
      <c r="OUE435" s="102"/>
      <c r="OUF435" s="102"/>
      <c r="OUG435" s="102"/>
      <c r="OUH435" s="102"/>
      <c r="OUI435" s="102"/>
      <c r="OUJ435" s="102"/>
      <c r="OUK435" s="102"/>
      <c r="OUL435" s="102"/>
      <c r="OUM435" s="102"/>
      <c r="OUN435" s="102"/>
      <c r="OUO435" s="102"/>
      <c r="OUP435" s="102"/>
      <c r="OUQ435" s="102"/>
      <c r="OUR435" s="102"/>
      <c r="OUS435" s="102"/>
      <c r="OUT435" s="102"/>
      <c r="OUU435" s="102"/>
      <c r="OUV435" s="102"/>
      <c r="OUW435" s="102"/>
      <c r="OUX435" s="102"/>
      <c r="OUY435" s="102"/>
      <c r="OUZ435" s="102"/>
      <c r="OVA435" s="102"/>
      <c r="OVB435" s="102"/>
      <c r="OVC435" s="102"/>
      <c r="OVD435" s="102"/>
      <c r="OVE435" s="102"/>
      <c r="OVF435" s="102"/>
      <c r="OVG435" s="102"/>
      <c r="OVH435" s="102"/>
      <c r="OVI435" s="102"/>
      <c r="OVJ435" s="102"/>
      <c r="OVK435" s="102"/>
      <c r="OVL435" s="102"/>
      <c r="OVM435" s="102"/>
      <c r="OVN435" s="102"/>
      <c r="OVO435" s="102"/>
      <c r="OVP435" s="102"/>
      <c r="OVQ435" s="102"/>
      <c r="OVR435" s="102"/>
      <c r="OVS435" s="102"/>
      <c r="OVT435" s="102"/>
      <c r="OVU435" s="102"/>
      <c r="OVV435" s="102"/>
      <c r="OVW435" s="102"/>
      <c r="OVX435" s="102"/>
      <c r="OVY435" s="102"/>
      <c r="OVZ435" s="102"/>
      <c r="OWA435" s="102"/>
      <c r="OWB435" s="102"/>
      <c r="OWC435" s="102"/>
      <c r="OWD435" s="102"/>
      <c r="OWE435" s="102"/>
      <c r="OWF435" s="102"/>
      <c r="OWG435" s="102"/>
      <c r="OWH435" s="102"/>
      <c r="OWI435" s="102"/>
      <c r="OWJ435" s="102"/>
      <c r="OWK435" s="102"/>
      <c r="OWL435" s="102"/>
      <c r="OWM435" s="102"/>
      <c r="OWN435" s="102"/>
      <c r="OWO435" s="102"/>
      <c r="OWP435" s="102"/>
      <c r="OWQ435" s="102"/>
      <c r="OWR435" s="102"/>
      <c r="OWS435" s="102"/>
      <c r="OWT435" s="102"/>
      <c r="OWU435" s="102"/>
      <c r="OWV435" s="102"/>
      <c r="OWW435" s="102"/>
      <c r="OWX435" s="102"/>
      <c r="OWY435" s="102"/>
      <c r="OWZ435" s="102"/>
      <c r="OXA435" s="102"/>
      <c r="OXB435" s="102"/>
      <c r="OXC435" s="102"/>
      <c r="OXD435" s="102"/>
      <c r="OXE435" s="102"/>
      <c r="OXF435" s="102"/>
      <c r="OXG435" s="102"/>
      <c r="OXH435" s="102"/>
      <c r="OXI435" s="102"/>
      <c r="OXJ435" s="102"/>
      <c r="OXK435" s="102"/>
      <c r="OXL435" s="102"/>
      <c r="OXM435" s="102"/>
      <c r="OXN435" s="102"/>
      <c r="OXO435" s="102"/>
      <c r="OXP435" s="102"/>
      <c r="OXQ435" s="102"/>
      <c r="OXR435" s="102"/>
      <c r="OXS435" s="102"/>
      <c r="OXT435" s="102"/>
      <c r="OXU435" s="102"/>
      <c r="OXV435" s="102"/>
      <c r="OXW435" s="102"/>
      <c r="OXX435" s="102"/>
      <c r="OXY435" s="102"/>
      <c r="OXZ435" s="102"/>
      <c r="OYA435" s="102"/>
      <c r="OYB435" s="102"/>
      <c r="OYC435" s="102"/>
      <c r="OYD435" s="102"/>
      <c r="OYE435" s="102"/>
      <c r="OYF435" s="102"/>
      <c r="OYG435" s="102"/>
      <c r="OYH435" s="102"/>
      <c r="OYI435" s="102"/>
      <c r="OYJ435" s="102"/>
      <c r="OYK435" s="102"/>
      <c r="OYL435" s="102"/>
      <c r="OYM435" s="102"/>
      <c r="OYN435" s="102"/>
      <c r="OYO435" s="102"/>
      <c r="OYP435" s="102"/>
      <c r="OYQ435" s="102"/>
      <c r="OYR435" s="102"/>
      <c r="OYS435" s="102"/>
      <c r="OYT435" s="102"/>
      <c r="OYU435" s="102"/>
      <c r="OYV435" s="102"/>
      <c r="OYW435" s="102"/>
      <c r="OYX435" s="102"/>
      <c r="OYY435" s="102"/>
      <c r="OYZ435" s="102"/>
      <c r="OZA435" s="102"/>
      <c r="OZB435" s="102"/>
      <c r="OZC435" s="102"/>
      <c r="OZD435" s="102"/>
      <c r="OZE435" s="102"/>
      <c r="OZF435" s="102"/>
      <c r="OZG435" s="102"/>
      <c r="OZH435" s="102"/>
      <c r="OZI435" s="102"/>
      <c r="OZJ435" s="102"/>
      <c r="OZK435" s="102"/>
      <c r="OZL435" s="102"/>
      <c r="OZM435" s="102"/>
      <c r="OZN435" s="102"/>
      <c r="OZO435" s="102"/>
      <c r="OZP435" s="102"/>
      <c r="OZQ435" s="102"/>
      <c r="OZR435" s="102"/>
      <c r="OZS435" s="102"/>
      <c r="OZT435" s="102"/>
      <c r="OZU435" s="102"/>
      <c r="OZV435" s="102"/>
      <c r="OZW435" s="102"/>
      <c r="OZX435" s="102"/>
      <c r="OZY435" s="102"/>
      <c r="OZZ435" s="102"/>
      <c r="PAA435" s="102"/>
      <c r="PAB435" s="102"/>
      <c r="PAC435" s="102"/>
      <c r="PAD435" s="102"/>
      <c r="PAE435" s="102"/>
      <c r="PAF435" s="102"/>
      <c r="PAG435" s="102"/>
      <c r="PAH435" s="102"/>
      <c r="PAI435" s="102"/>
      <c r="PAJ435" s="102"/>
      <c r="PAK435" s="102"/>
      <c r="PAL435" s="102"/>
      <c r="PAM435" s="102"/>
      <c r="PAN435" s="102"/>
      <c r="PAO435" s="102"/>
      <c r="PAP435" s="102"/>
      <c r="PAQ435" s="102"/>
      <c r="PAR435" s="102"/>
      <c r="PAS435" s="102"/>
      <c r="PAT435" s="102"/>
      <c r="PAU435" s="102"/>
      <c r="PAV435" s="102"/>
      <c r="PAW435" s="102"/>
      <c r="PAX435" s="102"/>
      <c r="PAY435" s="102"/>
      <c r="PAZ435" s="102"/>
      <c r="PBA435" s="102"/>
      <c r="PBB435" s="102"/>
      <c r="PBC435" s="102"/>
      <c r="PBD435" s="102"/>
      <c r="PBE435" s="102"/>
      <c r="PBF435" s="102"/>
      <c r="PBG435" s="102"/>
      <c r="PBH435" s="102"/>
      <c r="PBI435" s="102"/>
      <c r="PBJ435" s="102"/>
      <c r="PBK435" s="102"/>
      <c r="PBL435" s="102"/>
      <c r="PBM435" s="102"/>
      <c r="PBN435" s="102"/>
      <c r="PBO435" s="102"/>
      <c r="PBP435" s="102"/>
      <c r="PBQ435" s="102"/>
      <c r="PBR435" s="102"/>
      <c r="PBS435" s="102"/>
      <c r="PBT435" s="102"/>
      <c r="PBU435" s="102"/>
      <c r="PBV435" s="102"/>
      <c r="PBW435" s="102"/>
      <c r="PBX435" s="102"/>
      <c r="PBY435" s="102"/>
      <c r="PBZ435" s="102"/>
      <c r="PCA435" s="102"/>
      <c r="PCB435" s="102"/>
      <c r="PCC435" s="102"/>
      <c r="PCD435" s="102"/>
      <c r="PCE435" s="102"/>
      <c r="PCF435" s="102"/>
      <c r="PCG435" s="102"/>
      <c r="PCH435" s="102"/>
      <c r="PCI435" s="102"/>
      <c r="PCJ435" s="102"/>
      <c r="PCK435" s="102"/>
      <c r="PCL435" s="102"/>
      <c r="PCM435" s="102"/>
      <c r="PCN435" s="102"/>
      <c r="PCO435" s="102"/>
      <c r="PCP435" s="102"/>
      <c r="PCQ435" s="102"/>
      <c r="PCR435" s="102"/>
      <c r="PCS435" s="102"/>
      <c r="PCT435" s="102"/>
      <c r="PCU435" s="102"/>
      <c r="PCV435" s="102"/>
      <c r="PCW435" s="102"/>
      <c r="PCX435" s="102"/>
      <c r="PCY435" s="102"/>
      <c r="PCZ435" s="102"/>
      <c r="PDA435" s="102"/>
      <c r="PDB435" s="102"/>
      <c r="PDC435" s="102"/>
      <c r="PDD435" s="102"/>
      <c r="PDE435" s="102"/>
      <c r="PDF435" s="102"/>
      <c r="PDG435" s="102"/>
      <c r="PDH435" s="102"/>
      <c r="PDI435" s="102"/>
      <c r="PDJ435" s="102"/>
      <c r="PDK435" s="102"/>
      <c r="PDL435" s="102"/>
      <c r="PDM435" s="102"/>
      <c r="PDN435" s="102"/>
      <c r="PDO435" s="102"/>
      <c r="PDP435" s="102"/>
      <c r="PDQ435" s="102"/>
      <c r="PDR435" s="102"/>
      <c r="PDS435" s="102"/>
      <c r="PDT435" s="102"/>
      <c r="PDU435" s="102"/>
      <c r="PDV435" s="102"/>
      <c r="PDW435" s="102"/>
      <c r="PDX435" s="102"/>
      <c r="PDY435" s="102"/>
      <c r="PDZ435" s="102"/>
      <c r="PEA435" s="102"/>
      <c r="PEB435" s="102"/>
      <c r="PEC435" s="102"/>
      <c r="PED435" s="102"/>
      <c r="PEE435" s="102"/>
      <c r="PEF435" s="102"/>
      <c r="PEG435" s="102"/>
      <c r="PEH435" s="102"/>
      <c r="PEI435" s="102"/>
      <c r="PEJ435" s="102"/>
      <c r="PEK435" s="102"/>
      <c r="PEL435" s="102"/>
      <c r="PEM435" s="102"/>
      <c r="PEN435" s="102"/>
      <c r="PEO435" s="102"/>
      <c r="PEP435" s="102"/>
      <c r="PEQ435" s="102"/>
      <c r="PER435" s="102"/>
      <c r="PES435" s="102"/>
      <c r="PET435" s="102"/>
      <c r="PEU435" s="102"/>
      <c r="PEV435" s="102"/>
      <c r="PEW435" s="102"/>
      <c r="PEX435" s="102"/>
      <c r="PEY435" s="102"/>
      <c r="PEZ435" s="102"/>
      <c r="PFA435" s="102"/>
      <c r="PFB435" s="102"/>
      <c r="PFC435" s="102"/>
      <c r="PFD435" s="102"/>
      <c r="PFE435" s="102"/>
      <c r="PFF435" s="102"/>
      <c r="PFG435" s="102"/>
      <c r="PFH435" s="102"/>
      <c r="PFI435" s="102"/>
      <c r="PFJ435" s="102"/>
      <c r="PFK435" s="102"/>
      <c r="PFL435" s="102"/>
      <c r="PFM435" s="102"/>
      <c r="PFN435" s="102"/>
      <c r="PFO435" s="102"/>
      <c r="PFP435" s="102"/>
      <c r="PFQ435" s="102"/>
      <c r="PFR435" s="102"/>
      <c r="PFS435" s="102"/>
      <c r="PFT435" s="102"/>
      <c r="PFU435" s="102"/>
      <c r="PFV435" s="102"/>
      <c r="PFW435" s="102"/>
      <c r="PFX435" s="102"/>
      <c r="PFY435" s="102"/>
      <c r="PFZ435" s="102"/>
      <c r="PGA435" s="102"/>
      <c r="PGB435" s="102"/>
      <c r="PGC435" s="102"/>
      <c r="PGD435" s="102"/>
      <c r="PGE435" s="102"/>
      <c r="PGF435" s="102"/>
      <c r="PGG435" s="102"/>
      <c r="PGH435" s="102"/>
      <c r="PGI435" s="102"/>
      <c r="PGJ435" s="102"/>
      <c r="PGK435" s="102"/>
      <c r="PGL435" s="102"/>
      <c r="PGM435" s="102"/>
      <c r="PGN435" s="102"/>
      <c r="PGO435" s="102"/>
      <c r="PGP435" s="102"/>
      <c r="PGQ435" s="102"/>
      <c r="PGR435" s="102"/>
      <c r="PGS435" s="102"/>
      <c r="PGT435" s="102"/>
      <c r="PGU435" s="102"/>
      <c r="PGV435" s="102"/>
      <c r="PGW435" s="102"/>
      <c r="PGX435" s="102"/>
      <c r="PGY435" s="102"/>
      <c r="PGZ435" s="102"/>
      <c r="PHA435" s="102"/>
      <c r="PHB435" s="102"/>
      <c r="PHC435" s="102"/>
      <c r="PHD435" s="102"/>
      <c r="PHE435" s="102"/>
      <c r="PHF435" s="102"/>
      <c r="PHG435" s="102"/>
      <c r="PHH435" s="102"/>
      <c r="PHI435" s="102"/>
      <c r="PHJ435" s="102"/>
      <c r="PHK435" s="102"/>
      <c r="PHL435" s="102"/>
      <c r="PHM435" s="102"/>
      <c r="PHN435" s="102"/>
      <c r="PHO435" s="102"/>
      <c r="PHP435" s="102"/>
      <c r="PHQ435" s="102"/>
      <c r="PHR435" s="102"/>
      <c r="PHS435" s="102"/>
      <c r="PHT435" s="102"/>
      <c r="PHU435" s="102"/>
      <c r="PHV435" s="102"/>
      <c r="PHW435" s="102"/>
      <c r="PHX435" s="102"/>
      <c r="PHY435" s="102"/>
      <c r="PHZ435" s="102"/>
      <c r="PIA435" s="102"/>
      <c r="PIB435" s="102"/>
      <c r="PIC435" s="102"/>
      <c r="PID435" s="102"/>
      <c r="PIE435" s="102"/>
      <c r="PIF435" s="102"/>
      <c r="PIG435" s="102"/>
      <c r="PIH435" s="102"/>
      <c r="PII435" s="102"/>
      <c r="PIJ435" s="102"/>
      <c r="PIK435" s="102"/>
      <c r="PIL435" s="102"/>
      <c r="PIM435" s="102"/>
      <c r="PIN435" s="102"/>
      <c r="PIO435" s="102"/>
      <c r="PIP435" s="102"/>
      <c r="PIQ435" s="102"/>
      <c r="PIR435" s="102"/>
      <c r="PIS435" s="102"/>
      <c r="PIT435" s="102"/>
      <c r="PIU435" s="102"/>
      <c r="PIV435" s="102"/>
      <c r="PIW435" s="102"/>
      <c r="PIX435" s="102"/>
      <c r="PIY435" s="102"/>
      <c r="PIZ435" s="102"/>
      <c r="PJA435" s="102"/>
      <c r="PJB435" s="102"/>
      <c r="PJC435" s="102"/>
      <c r="PJD435" s="102"/>
      <c r="PJE435" s="102"/>
      <c r="PJF435" s="102"/>
      <c r="PJG435" s="102"/>
      <c r="PJH435" s="102"/>
      <c r="PJI435" s="102"/>
      <c r="PJJ435" s="102"/>
      <c r="PJK435" s="102"/>
      <c r="PJL435" s="102"/>
      <c r="PJM435" s="102"/>
      <c r="PJN435" s="102"/>
      <c r="PJO435" s="102"/>
      <c r="PJP435" s="102"/>
      <c r="PJQ435" s="102"/>
      <c r="PJR435" s="102"/>
      <c r="PJS435" s="102"/>
      <c r="PJT435" s="102"/>
      <c r="PJU435" s="102"/>
      <c r="PJV435" s="102"/>
      <c r="PJW435" s="102"/>
      <c r="PJX435" s="102"/>
      <c r="PJY435" s="102"/>
      <c r="PJZ435" s="102"/>
      <c r="PKA435" s="102"/>
      <c r="PKB435" s="102"/>
      <c r="PKC435" s="102"/>
      <c r="PKD435" s="102"/>
      <c r="PKE435" s="102"/>
      <c r="PKF435" s="102"/>
      <c r="PKG435" s="102"/>
      <c r="PKH435" s="102"/>
      <c r="PKI435" s="102"/>
      <c r="PKJ435" s="102"/>
      <c r="PKK435" s="102"/>
      <c r="PKL435" s="102"/>
      <c r="PKM435" s="102"/>
      <c r="PKN435" s="102"/>
      <c r="PKO435" s="102"/>
      <c r="PKP435" s="102"/>
      <c r="PKQ435" s="102"/>
      <c r="PKR435" s="102"/>
      <c r="PKS435" s="102"/>
      <c r="PKT435" s="102"/>
      <c r="PKU435" s="102"/>
      <c r="PKV435" s="102"/>
      <c r="PKW435" s="102"/>
      <c r="PKX435" s="102"/>
      <c r="PKY435" s="102"/>
      <c r="PKZ435" s="102"/>
      <c r="PLA435" s="102"/>
      <c r="PLB435" s="102"/>
      <c r="PLC435" s="102"/>
      <c r="PLD435" s="102"/>
      <c r="PLE435" s="102"/>
      <c r="PLF435" s="102"/>
      <c r="PLG435" s="102"/>
      <c r="PLH435" s="102"/>
      <c r="PLI435" s="102"/>
      <c r="PLJ435" s="102"/>
      <c r="PLK435" s="102"/>
      <c r="PLL435" s="102"/>
      <c r="PLM435" s="102"/>
      <c r="PLN435" s="102"/>
      <c r="PLO435" s="102"/>
      <c r="PLP435" s="102"/>
      <c r="PLQ435" s="102"/>
      <c r="PLR435" s="102"/>
      <c r="PLS435" s="102"/>
      <c r="PLT435" s="102"/>
      <c r="PLU435" s="102"/>
      <c r="PLV435" s="102"/>
      <c r="PLW435" s="102"/>
      <c r="PLX435" s="102"/>
      <c r="PLY435" s="102"/>
      <c r="PLZ435" s="102"/>
      <c r="PMA435" s="102"/>
      <c r="PMB435" s="102"/>
      <c r="PMC435" s="102"/>
      <c r="PMD435" s="102"/>
      <c r="PME435" s="102"/>
      <c r="PMF435" s="102"/>
      <c r="PMG435" s="102"/>
      <c r="PMH435" s="102"/>
      <c r="PMI435" s="102"/>
      <c r="PMJ435" s="102"/>
      <c r="PMK435" s="102"/>
      <c r="PML435" s="102"/>
      <c r="PMM435" s="102"/>
      <c r="PMN435" s="102"/>
      <c r="PMO435" s="102"/>
      <c r="PMP435" s="102"/>
      <c r="PMQ435" s="102"/>
      <c r="PMR435" s="102"/>
      <c r="PMS435" s="102"/>
      <c r="PMT435" s="102"/>
      <c r="PMU435" s="102"/>
      <c r="PMV435" s="102"/>
      <c r="PMW435" s="102"/>
      <c r="PMX435" s="102"/>
      <c r="PMY435" s="102"/>
      <c r="PMZ435" s="102"/>
      <c r="PNA435" s="102"/>
      <c r="PNB435" s="102"/>
      <c r="PNC435" s="102"/>
      <c r="PND435" s="102"/>
      <c r="PNE435" s="102"/>
      <c r="PNF435" s="102"/>
      <c r="PNG435" s="102"/>
      <c r="PNH435" s="102"/>
      <c r="PNI435" s="102"/>
      <c r="PNJ435" s="102"/>
      <c r="PNK435" s="102"/>
      <c r="PNL435" s="102"/>
      <c r="PNM435" s="102"/>
      <c r="PNN435" s="102"/>
      <c r="PNO435" s="102"/>
      <c r="PNP435" s="102"/>
      <c r="PNQ435" s="102"/>
      <c r="PNR435" s="102"/>
      <c r="PNS435" s="102"/>
      <c r="PNT435" s="102"/>
      <c r="PNU435" s="102"/>
      <c r="PNV435" s="102"/>
      <c r="PNW435" s="102"/>
      <c r="PNX435" s="102"/>
      <c r="PNY435" s="102"/>
      <c r="PNZ435" s="102"/>
      <c r="POA435" s="102"/>
      <c r="POB435" s="102"/>
      <c r="POC435" s="102"/>
      <c r="POD435" s="102"/>
      <c r="POE435" s="102"/>
      <c r="POF435" s="102"/>
      <c r="POG435" s="102"/>
      <c r="POH435" s="102"/>
      <c r="POI435" s="102"/>
      <c r="POJ435" s="102"/>
      <c r="POK435" s="102"/>
      <c r="POL435" s="102"/>
      <c r="POM435" s="102"/>
      <c r="PON435" s="102"/>
      <c r="POO435" s="102"/>
      <c r="POP435" s="102"/>
      <c r="POQ435" s="102"/>
      <c r="POR435" s="102"/>
      <c r="POS435" s="102"/>
      <c r="POT435" s="102"/>
      <c r="POU435" s="102"/>
      <c r="POV435" s="102"/>
      <c r="POW435" s="102"/>
      <c r="POX435" s="102"/>
      <c r="POY435" s="102"/>
      <c r="POZ435" s="102"/>
      <c r="PPA435" s="102"/>
      <c r="PPB435" s="102"/>
      <c r="PPC435" s="102"/>
      <c r="PPD435" s="102"/>
      <c r="PPE435" s="102"/>
      <c r="PPF435" s="102"/>
      <c r="PPG435" s="102"/>
      <c r="PPH435" s="102"/>
      <c r="PPI435" s="102"/>
      <c r="PPJ435" s="102"/>
      <c r="PPK435" s="102"/>
      <c r="PPL435" s="102"/>
      <c r="PPM435" s="102"/>
      <c r="PPN435" s="102"/>
      <c r="PPO435" s="102"/>
      <c r="PPP435" s="102"/>
      <c r="PPQ435" s="102"/>
      <c r="PPR435" s="102"/>
      <c r="PPS435" s="102"/>
      <c r="PPT435" s="102"/>
      <c r="PPU435" s="102"/>
      <c r="PPV435" s="102"/>
      <c r="PPW435" s="102"/>
      <c r="PPX435" s="102"/>
      <c r="PPY435" s="102"/>
      <c r="PPZ435" s="102"/>
      <c r="PQA435" s="102"/>
      <c r="PQB435" s="102"/>
      <c r="PQC435" s="102"/>
      <c r="PQD435" s="102"/>
      <c r="PQE435" s="102"/>
      <c r="PQF435" s="102"/>
      <c r="PQG435" s="102"/>
      <c r="PQH435" s="102"/>
      <c r="PQI435" s="102"/>
      <c r="PQJ435" s="102"/>
      <c r="PQK435" s="102"/>
      <c r="PQL435" s="102"/>
      <c r="PQM435" s="102"/>
      <c r="PQN435" s="102"/>
      <c r="PQO435" s="102"/>
      <c r="PQP435" s="102"/>
      <c r="PQQ435" s="102"/>
      <c r="PQR435" s="102"/>
      <c r="PQS435" s="102"/>
      <c r="PQT435" s="102"/>
      <c r="PQU435" s="102"/>
      <c r="PQV435" s="102"/>
      <c r="PQW435" s="102"/>
      <c r="PQX435" s="102"/>
      <c r="PQY435" s="102"/>
      <c r="PQZ435" s="102"/>
      <c r="PRA435" s="102"/>
      <c r="PRB435" s="102"/>
      <c r="PRC435" s="102"/>
      <c r="PRD435" s="102"/>
      <c r="PRE435" s="102"/>
      <c r="PRF435" s="102"/>
      <c r="PRG435" s="102"/>
      <c r="PRH435" s="102"/>
      <c r="PRI435" s="102"/>
      <c r="PRJ435" s="102"/>
      <c r="PRK435" s="102"/>
      <c r="PRL435" s="102"/>
      <c r="PRM435" s="102"/>
      <c r="PRN435" s="102"/>
      <c r="PRO435" s="102"/>
      <c r="PRP435" s="102"/>
      <c r="PRQ435" s="102"/>
      <c r="PRR435" s="102"/>
      <c r="PRS435" s="102"/>
      <c r="PRT435" s="102"/>
      <c r="PRU435" s="102"/>
      <c r="PRV435" s="102"/>
      <c r="PRW435" s="102"/>
      <c r="PRX435" s="102"/>
      <c r="PRY435" s="102"/>
      <c r="PRZ435" s="102"/>
      <c r="PSA435" s="102"/>
      <c r="PSB435" s="102"/>
      <c r="PSC435" s="102"/>
      <c r="PSD435" s="102"/>
      <c r="PSE435" s="102"/>
      <c r="PSF435" s="102"/>
      <c r="PSG435" s="102"/>
      <c r="PSH435" s="102"/>
      <c r="PSI435" s="102"/>
      <c r="PSJ435" s="102"/>
      <c r="PSK435" s="102"/>
      <c r="PSL435" s="102"/>
      <c r="PSM435" s="102"/>
      <c r="PSN435" s="102"/>
      <c r="PSO435" s="102"/>
      <c r="PSP435" s="102"/>
      <c r="PSQ435" s="102"/>
      <c r="PSR435" s="102"/>
      <c r="PSS435" s="102"/>
      <c r="PST435" s="102"/>
      <c r="PSU435" s="102"/>
      <c r="PSV435" s="102"/>
      <c r="PSW435" s="102"/>
      <c r="PSX435" s="102"/>
      <c r="PSY435" s="102"/>
      <c r="PSZ435" s="102"/>
      <c r="PTA435" s="102"/>
      <c r="PTB435" s="102"/>
      <c r="PTC435" s="102"/>
      <c r="PTD435" s="102"/>
      <c r="PTE435" s="102"/>
      <c r="PTF435" s="102"/>
      <c r="PTG435" s="102"/>
      <c r="PTH435" s="102"/>
      <c r="PTI435" s="102"/>
      <c r="PTJ435" s="102"/>
      <c r="PTK435" s="102"/>
      <c r="PTL435" s="102"/>
      <c r="PTM435" s="102"/>
      <c r="PTN435" s="102"/>
      <c r="PTO435" s="102"/>
      <c r="PTP435" s="102"/>
      <c r="PTQ435" s="102"/>
      <c r="PTR435" s="102"/>
      <c r="PTS435" s="102"/>
      <c r="PTT435" s="102"/>
      <c r="PTU435" s="102"/>
      <c r="PTV435" s="102"/>
      <c r="PTW435" s="102"/>
      <c r="PTX435" s="102"/>
      <c r="PTY435" s="102"/>
      <c r="PTZ435" s="102"/>
      <c r="PUA435" s="102"/>
      <c r="PUB435" s="102"/>
      <c r="PUC435" s="102"/>
      <c r="PUD435" s="102"/>
      <c r="PUE435" s="102"/>
      <c r="PUF435" s="102"/>
      <c r="PUG435" s="102"/>
      <c r="PUH435" s="102"/>
      <c r="PUI435" s="102"/>
      <c r="PUJ435" s="102"/>
      <c r="PUK435" s="102"/>
      <c r="PUL435" s="102"/>
      <c r="PUM435" s="102"/>
      <c r="PUN435" s="102"/>
      <c r="PUO435" s="102"/>
      <c r="PUP435" s="102"/>
      <c r="PUQ435" s="102"/>
      <c r="PUR435" s="102"/>
      <c r="PUS435" s="102"/>
      <c r="PUT435" s="102"/>
      <c r="PUU435" s="102"/>
      <c r="PUV435" s="102"/>
      <c r="PUW435" s="102"/>
      <c r="PUX435" s="102"/>
      <c r="PUY435" s="102"/>
      <c r="PUZ435" s="102"/>
      <c r="PVA435" s="102"/>
      <c r="PVB435" s="102"/>
      <c r="PVC435" s="102"/>
      <c r="PVD435" s="102"/>
      <c r="PVE435" s="102"/>
      <c r="PVF435" s="102"/>
      <c r="PVG435" s="102"/>
      <c r="PVH435" s="102"/>
      <c r="PVI435" s="102"/>
      <c r="PVJ435" s="102"/>
      <c r="PVK435" s="102"/>
      <c r="PVL435" s="102"/>
      <c r="PVM435" s="102"/>
      <c r="PVN435" s="102"/>
      <c r="PVO435" s="102"/>
      <c r="PVP435" s="102"/>
      <c r="PVQ435" s="102"/>
      <c r="PVR435" s="102"/>
      <c r="PVS435" s="102"/>
      <c r="PVT435" s="102"/>
      <c r="PVU435" s="102"/>
      <c r="PVV435" s="102"/>
      <c r="PVW435" s="102"/>
      <c r="PVX435" s="102"/>
      <c r="PVY435" s="102"/>
      <c r="PVZ435" s="102"/>
      <c r="PWA435" s="102"/>
      <c r="PWB435" s="102"/>
      <c r="PWC435" s="102"/>
      <c r="PWD435" s="102"/>
      <c r="PWE435" s="102"/>
      <c r="PWF435" s="102"/>
      <c r="PWG435" s="102"/>
      <c r="PWH435" s="102"/>
      <c r="PWI435" s="102"/>
      <c r="PWJ435" s="102"/>
      <c r="PWK435" s="102"/>
      <c r="PWL435" s="102"/>
      <c r="PWM435" s="102"/>
      <c r="PWN435" s="102"/>
      <c r="PWO435" s="102"/>
      <c r="PWP435" s="102"/>
      <c r="PWQ435" s="102"/>
      <c r="PWR435" s="102"/>
      <c r="PWS435" s="102"/>
      <c r="PWT435" s="102"/>
      <c r="PWU435" s="102"/>
      <c r="PWV435" s="102"/>
      <c r="PWW435" s="102"/>
      <c r="PWX435" s="102"/>
      <c r="PWY435" s="102"/>
      <c r="PWZ435" s="102"/>
      <c r="PXA435" s="102"/>
      <c r="PXB435" s="102"/>
      <c r="PXC435" s="102"/>
      <c r="PXD435" s="102"/>
      <c r="PXE435" s="102"/>
      <c r="PXF435" s="102"/>
      <c r="PXG435" s="102"/>
      <c r="PXH435" s="102"/>
      <c r="PXI435" s="102"/>
      <c r="PXJ435" s="102"/>
      <c r="PXK435" s="102"/>
      <c r="PXL435" s="102"/>
      <c r="PXM435" s="102"/>
      <c r="PXN435" s="102"/>
      <c r="PXO435" s="102"/>
      <c r="PXP435" s="102"/>
      <c r="PXQ435" s="102"/>
      <c r="PXR435" s="102"/>
      <c r="PXS435" s="102"/>
      <c r="PXT435" s="102"/>
      <c r="PXU435" s="102"/>
      <c r="PXV435" s="102"/>
      <c r="PXW435" s="102"/>
      <c r="PXX435" s="102"/>
      <c r="PXY435" s="102"/>
      <c r="PXZ435" s="102"/>
      <c r="PYA435" s="102"/>
      <c r="PYB435" s="102"/>
      <c r="PYC435" s="102"/>
      <c r="PYD435" s="102"/>
      <c r="PYE435" s="102"/>
      <c r="PYF435" s="102"/>
      <c r="PYG435" s="102"/>
      <c r="PYH435" s="102"/>
      <c r="PYI435" s="102"/>
      <c r="PYJ435" s="102"/>
      <c r="PYK435" s="102"/>
      <c r="PYL435" s="102"/>
      <c r="PYM435" s="102"/>
      <c r="PYN435" s="102"/>
      <c r="PYO435" s="102"/>
      <c r="PYP435" s="102"/>
      <c r="PYQ435" s="102"/>
      <c r="PYR435" s="102"/>
      <c r="PYS435" s="102"/>
      <c r="PYT435" s="102"/>
      <c r="PYU435" s="102"/>
      <c r="PYV435" s="102"/>
      <c r="PYW435" s="102"/>
      <c r="PYX435" s="102"/>
      <c r="PYY435" s="102"/>
      <c r="PYZ435" s="102"/>
      <c r="PZA435" s="102"/>
      <c r="PZB435" s="102"/>
      <c r="PZC435" s="102"/>
      <c r="PZD435" s="102"/>
      <c r="PZE435" s="102"/>
      <c r="PZF435" s="102"/>
      <c r="PZG435" s="102"/>
      <c r="PZH435" s="102"/>
      <c r="PZI435" s="102"/>
      <c r="PZJ435" s="102"/>
      <c r="PZK435" s="102"/>
      <c r="PZL435" s="102"/>
      <c r="PZM435" s="102"/>
      <c r="PZN435" s="102"/>
      <c r="PZO435" s="102"/>
      <c r="PZP435" s="102"/>
      <c r="PZQ435" s="102"/>
      <c r="PZR435" s="102"/>
      <c r="PZS435" s="102"/>
      <c r="PZT435" s="102"/>
      <c r="PZU435" s="102"/>
      <c r="PZV435" s="102"/>
      <c r="PZW435" s="102"/>
      <c r="PZX435" s="102"/>
      <c r="PZY435" s="102"/>
      <c r="PZZ435" s="102"/>
      <c r="QAA435" s="102"/>
      <c r="QAB435" s="102"/>
      <c r="QAC435" s="102"/>
      <c r="QAD435" s="102"/>
      <c r="QAE435" s="102"/>
      <c r="QAF435" s="102"/>
      <c r="QAG435" s="102"/>
      <c r="QAH435" s="102"/>
      <c r="QAI435" s="102"/>
      <c r="QAJ435" s="102"/>
      <c r="QAK435" s="102"/>
      <c r="QAL435" s="102"/>
      <c r="QAM435" s="102"/>
      <c r="QAN435" s="102"/>
      <c r="QAO435" s="102"/>
      <c r="QAP435" s="102"/>
      <c r="QAQ435" s="102"/>
      <c r="QAR435" s="102"/>
      <c r="QAS435" s="102"/>
      <c r="QAT435" s="102"/>
      <c r="QAU435" s="102"/>
      <c r="QAV435" s="102"/>
      <c r="QAW435" s="102"/>
      <c r="QAX435" s="102"/>
      <c r="QAY435" s="102"/>
      <c r="QAZ435" s="102"/>
      <c r="QBA435" s="102"/>
      <c r="QBB435" s="102"/>
      <c r="QBC435" s="102"/>
      <c r="QBD435" s="102"/>
      <c r="QBE435" s="102"/>
      <c r="QBF435" s="102"/>
      <c r="QBG435" s="102"/>
      <c r="QBH435" s="102"/>
      <c r="QBI435" s="102"/>
      <c r="QBJ435" s="102"/>
      <c r="QBK435" s="102"/>
      <c r="QBL435" s="102"/>
      <c r="QBM435" s="102"/>
      <c r="QBN435" s="102"/>
      <c r="QBO435" s="102"/>
      <c r="QBP435" s="102"/>
      <c r="QBQ435" s="102"/>
      <c r="QBR435" s="102"/>
      <c r="QBS435" s="102"/>
      <c r="QBT435" s="102"/>
      <c r="QBU435" s="102"/>
      <c r="QBV435" s="102"/>
      <c r="QBW435" s="102"/>
      <c r="QBX435" s="102"/>
      <c r="QBY435" s="102"/>
      <c r="QBZ435" s="102"/>
      <c r="QCA435" s="102"/>
      <c r="QCB435" s="102"/>
      <c r="QCC435" s="102"/>
      <c r="QCD435" s="102"/>
      <c r="QCE435" s="102"/>
      <c r="QCF435" s="102"/>
      <c r="QCG435" s="102"/>
      <c r="QCH435" s="102"/>
      <c r="QCI435" s="102"/>
      <c r="QCJ435" s="102"/>
      <c r="QCK435" s="102"/>
      <c r="QCL435" s="102"/>
      <c r="QCM435" s="102"/>
      <c r="QCN435" s="102"/>
      <c r="QCO435" s="102"/>
      <c r="QCP435" s="102"/>
      <c r="QCQ435" s="102"/>
      <c r="QCR435" s="102"/>
      <c r="QCS435" s="102"/>
      <c r="QCT435" s="102"/>
      <c r="QCU435" s="102"/>
      <c r="QCV435" s="102"/>
      <c r="QCW435" s="102"/>
      <c r="QCX435" s="102"/>
      <c r="QCY435" s="102"/>
      <c r="QCZ435" s="102"/>
      <c r="QDA435" s="102"/>
      <c r="QDB435" s="102"/>
      <c r="QDC435" s="102"/>
      <c r="QDD435" s="102"/>
      <c r="QDE435" s="102"/>
      <c r="QDF435" s="102"/>
      <c r="QDG435" s="102"/>
      <c r="QDH435" s="102"/>
      <c r="QDI435" s="102"/>
      <c r="QDJ435" s="102"/>
      <c r="QDK435" s="102"/>
      <c r="QDL435" s="102"/>
      <c r="QDM435" s="102"/>
      <c r="QDN435" s="102"/>
      <c r="QDO435" s="102"/>
      <c r="QDP435" s="102"/>
      <c r="QDQ435" s="102"/>
      <c r="QDR435" s="102"/>
      <c r="QDS435" s="102"/>
      <c r="QDT435" s="102"/>
      <c r="QDU435" s="102"/>
      <c r="QDV435" s="102"/>
      <c r="QDW435" s="102"/>
      <c r="QDX435" s="102"/>
      <c r="QDY435" s="102"/>
      <c r="QDZ435" s="102"/>
      <c r="QEA435" s="102"/>
      <c r="QEB435" s="102"/>
      <c r="QEC435" s="102"/>
      <c r="QED435" s="102"/>
      <c r="QEE435" s="102"/>
      <c r="QEF435" s="102"/>
      <c r="QEG435" s="102"/>
      <c r="QEH435" s="102"/>
      <c r="QEI435" s="102"/>
      <c r="QEJ435" s="102"/>
      <c r="QEK435" s="102"/>
      <c r="QEL435" s="102"/>
      <c r="QEM435" s="102"/>
      <c r="QEN435" s="102"/>
      <c r="QEO435" s="102"/>
      <c r="QEP435" s="102"/>
      <c r="QEQ435" s="102"/>
      <c r="QER435" s="102"/>
      <c r="QES435" s="102"/>
      <c r="QET435" s="102"/>
      <c r="QEU435" s="102"/>
      <c r="QEV435" s="102"/>
      <c r="QEW435" s="102"/>
      <c r="QEX435" s="102"/>
      <c r="QEY435" s="102"/>
      <c r="QEZ435" s="102"/>
      <c r="QFA435" s="102"/>
      <c r="QFB435" s="102"/>
      <c r="QFC435" s="102"/>
      <c r="QFD435" s="102"/>
      <c r="QFE435" s="102"/>
      <c r="QFF435" s="102"/>
      <c r="QFG435" s="102"/>
      <c r="QFH435" s="102"/>
      <c r="QFI435" s="102"/>
      <c r="QFJ435" s="102"/>
      <c r="QFK435" s="102"/>
      <c r="QFL435" s="102"/>
      <c r="QFM435" s="102"/>
      <c r="QFN435" s="102"/>
      <c r="QFO435" s="102"/>
      <c r="QFP435" s="102"/>
      <c r="QFQ435" s="102"/>
      <c r="QFR435" s="102"/>
      <c r="QFS435" s="102"/>
      <c r="QFT435" s="102"/>
      <c r="QFU435" s="102"/>
      <c r="QFV435" s="102"/>
      <c r="QFW435" s="102"/>
      <c r="QFX435" s="102"/>
      <c r="QFY435" s="102"/>
      <c r="QFZ435" s="102"/>
      <c r="QGA435" s="102"/>
      <c r="QGB435" s="102"/>
      <c r="QGC435" s="102"/>
      <c r="QGD435" s="102"/>
      <c r="QGE435" s="102"/>
      <c r="QGF435" s="102"/>
      <c r="QGG435" s="102"/>
      <c r="QGH435" s="102"/>
      <c r="QGI435" s="102"/>
      <c r="QGJ435" s="102"/>
      <c r="QGK435" s="102"/>
      <c r="QGL435" s="102"/>
      <c r="QGM435" s="102"/>
      <c r="QGN435" s="102"/>
      <c r="QGO435" s="102"/>
      <c r="QGP435" s="102"/>
      <c r="QGQ435" s="102"/>
      <c r="QGR435" s="102"/>
      <c r="QGS435" s="102"/>
      <c r="QGT435" s="102"/>
      <c r="QGU435" s="102"/>
      <c r="QGV435" s="102"/>
      <c r="QGW435" s="102"/>
      <c r="QGX435" s="102"/>
      <c r="QGY435" s="102"/>
      <c r="QGZ435" s="102"/>
      <c r="QHA435" s="102"/>
      <c r="QHB435" s="102"/>
      <c r="QHC435" s="102"/>
      <c r="QHD435" s="102"/>
      <c r="QHE435" s="102"/>
      <c r="QHF435" s="102"/>
      <c r="QHG435" s="102"/>
      <c r="QHH435" s="102"/>
      <c r="QHI435" s="102"/>
      <c r="QHJ435" s="102"/>
      <c r="QHK435" s="102"/>
      <c r="QHL435" s="102"/>
      <c r="QHM435" s="102"/>
      <c r="QHN435" s="102"/>
      <c r="QHO435" s="102"/>
      <c r="QHP435" s="102"/>
      <c r="QHQ435" s="102"/>
      <c r="QHR435" s="102"/>
      <c r="QHS435" s="102"/>
      <c r="QHT435" s="102"/>
      <c r="QHU435" s="102"/>
      <c r="QHV435" s="102"/>
      <c r="QHW435" s="102"/>
      <c r="QHX435" s="102"/>
      <c r="QHY435" s="102"/>
      <c r="QHZ435" s="102"/>
      <c r="QIA435" s="102"/>
      <c r="QIB435" s="102"/>
      <c r="QIC435" s="102"/>
      <c r="QID435" s="102"/>
      <c r="QIE435" s="102"/>
      <c r="QIF435" s="102"/>
      <c r="QIG435" s="102"/>
      <c r="QIH435" s="102"/>
      <c r="QII435" s="102"/>
      <c r="QIJ435" s="102"/>
      <c r="QIK435" s="102"/>
      <c r="QIL435" s="102"/>
      <c r="QIM435" s="102"/>
      <c r="QIN435" s="102"/>
      <c r="QIO435" s="102"/>
      <c r="QIP435" s="102"/>
      <c r="QIQ435" s="102"/>
      <c r="QIR435" s="102"/>
      <c r="QIS435" s="102"/>
      <c r="QIT435" s="102"/>
      <c r="QIU435" s="102"/>
      <c r="QIV435" s="102"/>
      <c r="QIW435" s="102"/>
      <c r="QIX435" s="102"/>
      <c r="QIY435" s="102"/>
      <c r="QIZ435" s="102"/>
      <c r="QJA435" s="102"/>
      <c r="QJB435" s="102"/>
      <c r="QJC435" s="102"/>
      <c r="QJD435" s="102"/>
      <c r="QJE435" s="102"/>
      <c r="QJF435" s="102"/>
      <c r="QJG435" s="102"/>
      <c r="QJH435" s="102"/>
      <c r="QJI435" s="102"/>
      <c r="QJJ435" s="102"/>
      <c r="QJK435" s="102"/>
      <c r="QJL435" s="102"/>
      <c r="QJM435" s="102"/>
      <c r="QJN435" s="102"/>
      <c r="QJO435" s="102"/>
      <c r="QJP435" s="102"/>
      <c r="QJQ435" s="102"/>
      <c r="QJR435" s="102"/>
      <c r="QJS435" s="102"/>
      <c r="QJT435" s="102"/>
      <c r="QJU435" s="102"/>
      <c r="QJV435" s="102"/>
      <c r="QJW435" s="102"/>
      <c r="QJX435" s="102"/>
      <c r="QJY435" s="102"/>
      <c r="QJZ435" s="102"/>
      <c r="QKA435" s="102"/>
      <c r="QKB435" s="102"/>
      <c r="QKC435" s="102"/>
      <c r="QKD435" s="102"/>
      <c r="QKE435" s="102"/>
      <c r="QKF435" s="102"/>
      <c r="QKG435" s="102"/>
      <c r="QKH435" s="102"/>
      <c r="QKI435" s="102"/>
      <c r="QKJ435" s="102"/>
      <c r="QKK435" s="102"/>
      <c r="QKL435" s="102"/>
      <c r="QKM435" s="102"/>
      <c r="QKN435" s="102"/>
      <c r="QKO435" s="102"/>
      <c r="QKP435" s="102"/>
      <c r="QKQ435" s="102"/>
      <c r="QKR435" s="102"/>
      <c r="QKS435" s="102"/>
      <c r="QKT435" s="102"/>
      <c r="QKU435" s="102"/>
      <c r="QKV435" s="102"/>
      <c r="QKW435" s="102"/>
      <c r="QKX435" s="102"/>
      <c r="QKY435" s="102"/>
      <c r="QKZ435" s="102"/>
      <c r="QLA435" s="102"/>
      <c r="QLB435" s="102"/>
      <c r="QLC435" s="102"/>
      <c r="QLD435" s="102"/>
      <c r="QLE435" s="102"/>
      <c r="QLF435" s="102"/>
      <c r="QLG435" s="102"/>
      <c r="QLH435" s="102"/>
      <c r="QLI435" s="102"/>
      <c r="QLJ435" s="102"/>
      <c r="QLK435" s="102"/>
      <c r="QLL435" s="102"/>
      <c r="QLM435" s="102"/>
      <c r="QLN435" s="102"/>
      <c r="QLO435" s="102"/>
      <c r="QLP435" s="102"/>
      <c r="QLQ435" s="102"/>
      <c r="QLR435" s="102"/>
      <c r="QLS435" s="102"/>
      <c r="QLT435" s="102"/>
      <c r="QLU435" s="102"/>
      <c r="QLV435" s="102"/>
      <c r="QLW435" s="102"/>
      <c r="QLX435" s="102"/>
      <c r="QLY435" s="102"/>
      <c r="QLZ435" s="102"/>
      <c r="QMA435" s="102"/>
      <c r="QMB435" s="102"/>
      <c r="QMC435" s="102"/>
      <c r="QMD435" s="102"/>
      <c r="QME435" s="102"/>
      <c r="QMF435" s="102"/>
      <c r="QMG435" s="102"/>
      <c r="QMH435" s="102"/>
      <c r="QMI435" s="102"/>
      <c r="QMJ435" s="102"/>
      <c r="QMK435" s="102"/>
      <c r="QML435" s="102"/>
      <c r="QMM435" s="102"/>
      <c r="QMN435" s="102"/>
      <c r="QMO435" s="102"/>
      <c r="QMP435" s="102"/>
      <c r="QMQ435" s="102"/>
      <c r="QMR435" s="102"/>
      <c r="QMS435" s="102"/>
      <c r="QMT435" s="102"/>
      <c r="QMU435" s="102"/>
      <c r="QMV435" s="102"/>
      <c r="QMW435" s="102"/>
      <c r="QMX435" s="102"/>
      <c r="QMY435" s="102"/>
      <c r="QMZ435" s="102"/>
      <c r="QNA435" s="102"/>
      <c r="QNB435" s="102"/>
      <c r="QNC435" s="102"/>
      <c r="QND435" s="102"/>
      <c r="QNE435" s="102"/>
      <c r="QNF435" s="102"/>
      <c r="QNG435" s="102"/>
      <c r="QNH435" s="102"/>
      <c r="QNI435" s="102"/>
      <c r="QNJ435" s="102"/>
      <c r="QNK435" s="102"/>
      <c r="QNL435" s="102"/>
      <c r="QNM435" s="102"/>
      <c r="QNN435" s="102"/>
      <c r="QNO435" s="102"/>
      <c r="QNP435" s="102"/>
      <c r="QNQ435" s="102"/>
      <c r="QNR435" s="102"/>
      <c r="QNS435" s="102"/>
      <c r="QNT435" s="102"/>
      <c r="QNU435" s="102"/>
      <c r="QNV435" s="102"/>
      <c r="QNW435" s="102"/>
      <c r="QNX435" s="102"/>
      <c r="QNY435" s="102"/>
      <c r="QNZ435" s="102"/>
      <c r="QOA435" s="102"/>
      <c r="QOB435" s="102"/>
      <c r="QOC435" s="102"/>
      <c r="QOD435" s="102"/>
      <c r="QOE435" s="102"/>
      <c r="QOF435" s="102"/>
      <c r="QOG435" s="102"/>
      <c r="QOH435" s="102"/>
      <c r="QOI435" s="102"/>
      <c r="QOJ435" s="102"/>
      <c r="QOK435" s="102"/>
      <c r="QOL435" s="102"/>
      <c r="QOM435" s="102"/>
      <c r="QON435" s="102"/>
      <c r="QOO435" s="102"/>
      <c r="QOP435" s="102"/>
      <c r="QOQ435" s="102"/>
      <c r="QOR435" s="102"/>
      <c r="QOS435" s="102"/>
      <c r="QOT435" s="102"/>
      <c r="QOU435" s="102"/>
      <c r="QOV435" s="102"/>
      <c r="QOW435" s="102"/>
      <c r="QOX435" s="102"/>
      <c r="QOY435" s="102"/>
      <c r="QOZ435" s="102"/>
      <c r="QPA435" s="102"/>
      <c r="QPB435" s="102"/>
      <c r="QPC435" s="102"/>
      <c r="QPD435" s="102"/>
      <c r="QPE435" s="102"/>
      <c r="QPF435" s="102"/>
      <c r="QPG435" s="102"/>
      <c r="QPH435" s="102"/>
      <c r="QPI435" s="102"/>
      <c r="QPJ435" s="102"/>
      <c r="QPK435" s="102"/>
      <c r="QPL435" s="102"/>
      <c r="QPM435" s="102"/>
      <c r="QPN435" s="102"/>
      <c r="QPO435" s="102"/>
      <c r="QPP435" s="102"/>
      <c r="QPQ435" s="102"/>
      <c r="QPR435" s="102"/>
      <c r="QPS435" s="102"/>
      <c r="QPT435" s="102"/>
      <c r="QPU435" s="102"/>
      <c r="QPV435" s="102"/>
      <c r="QPW435" s="102"/>
      <c r="QPX435" s="102"/>
      <c r="QPY435" s="102"/>
      <c r="QPZ435" s="102"/>
      <c r="QQA435" s="102"/>
      <c r="QQB435" s="102"/>
      <c r="QQC435" s="102"/>
      <c r="QQD435" s="102"/>
      <c r="QQE435" s="102"/>
      <c r="QQF435" s="102"/>
      <c r="QQG435" s="102"/>
      <c r="QQH435" s="102"/>
      <c r="QQI435" s="102"/>
      <c r="QQJ435" s="102"/>
      <c r="QQK435" s="102"/>
      <c r="QQL435" s="102"/>
      <c r="QQM435" s="102"/>
      <c r="QQN435" s="102"/>
      <c r="QQO435" s="102"/>
      <c r="QQP435" s="102"/>
      <c r="QQQ435" s="102"/>
      <c r="QQR435" s="102"/>
      <c r="QQS435" s="102"/>
      <c r="QQT435" s="102"/>
      <c r="QQU435" s="102"/>
      <c r="QQV435" s="102"/>
      <c r="QQW435" s="102"/>
      <c r="QQX435" s="102"/>
      <c r="QQY435" s="102"/>
      <c r="QQZ435" s="102"/>
      <c r="QRA435" s="102"/>
      <c r="QRB435" s="102"/>
      <c r="QRC435" s="102"/>
      <c r="QRD435" s="102"/>
      <c r="QRE435" s="102"/>
      <c r="QRF435" s="102"/>
      <c r="QRG435" s="102"/>
      <c r="QRH435" s="102"/>
      <c r="QRI435" s="102"/>
      <c r="QRJ435" s="102"/>
      <c r="QRK435" s="102"/>
      <c r="QRL435" s="102"/>
      <c r="QRM435" s="102"/>
      <c r="QRN435" s="102"/>
      <c r="QRO435" s="102"/>
      <c r="QRP435" s="102"/>
      <c r="QRQ435" s="102"/>
      <c r="QRR435" s="102"/>
      <c r="QRS435" s="102"/>
      <c r="QRT435" s="102"/>
      <c r="QRU435" s="102"/>
      <c r="QRV435" s="102"/>
      <c r="QRW435" s="102"/>
      <c r="QRX435" s="102"/>
      <c r="QRY435" s="102"/>
      <c r="QRZ435" s="102"/>
      <c r="QSA435" s="102"/>
      <c r="QSB435" s="102"/>
      <c r="QSC435" s="102"/>
      <c r="QSD435" s="102"/>
      <c r="QSE435" s="102"/>
      <c r="QSF435" s="102"/>
      <c r="QSG435" s="102"/>
      <c r="QSH435" s="102"/>
      <c r="QSI435" s="102"/>
      <c r="QSJ435" s="102"/>
      <c r="QSK435" s="102"/>
      <c r="QSL435" s="102"/>
      <c r="QSM435" s="102"/>
      <c r="QSN435" s="102"/>
      <c r="QSO435" s="102"/>
      <c r="QSP435" s="102"/>
      <c r="QSQ435" s="102"/>
      <c r="QSR435" s="102"/>
      <c r="QSS435" s="102"/>
      <c r="QST435" s="102"/>
      <c r="QSU435" s="102"/>
      <c r="QSV435" s="102"/>
      <c r="QSW435" s="102"/>
      <c r="QSX435" s="102"/>
      <c r="QSY435" s="102"/>
      <c r="QSZ435" s="102"/>
      <c r="QTA435" s="102"/>
      <c r="QTB435" s="102"/>
      <c r="QTC435" s="102"/>
      <c r="QTD435" s="102"/>
      <c r="QTE435" s="102"/>
      <c r="QTF435" s="102"/>
      <c r="QTG435" s="102"/>
      <c r="QTH435" s="102"/>
      <c r="QTI435" s="102"/>
      <c r="QTJ435" s="102"/>
      <c r="QTK435" s="102"/>
      <c r="QTL435" s="102"/>
      <c r="QTM435" s="102"/>
      <c r="QTN435" s="102"/>
      <c r="QTO435" s="102"/>
      <c r="QTP435" s="102"/>
      <c r="QTQ435" s="102"/>
      <c r="QTR435" s="102"/>
      <c r="QTS435" s="102"/>
      <c r="QTT435" s="102"/>
      <c r="QTU435" s="102"/>
      <c r="QTV435" s="102"/>
      <c r="QTW435" s="102"/>
      <c r="QTX435" s="102"/>
      <c r="QTY435" s="102"/>
      <c r="QTZ435" s="102"/>
      <c r="QUA435" s="102"/>
      <c r="QUB435" s="102"/>
      <c r="QUC435" s="102"/>
      <c r="QUD435" s="102"/>
      <c r="QUE435" s="102"/>
      <c r="QUF435" s="102"/>
      <c r="QUG435" s="102"/>
      <c r="QUH435" s="102"/>
      <c r="QUI435" s="102"/>
      <c r="QUJ435" s="102"/>
      <c r="QUK435" s="102"/>
      <c r="QUL435" s="102"/>
      <c r="QUM435" s="102"/>
      <c r="QUN435" s="102"/>
      <c r="QUO435" s="102"/>
      <c r="QUP435" s="102"/>
      <c r="QUQ435" s="102"/>
      <c r="QUR435" s="102"/>
      <c r="QUS435" s="102"/>
      <c r="QUT435" s="102"/>
      <c r="QUU435" s="102"/>
      <c r="QUV435" s="102"/>
      <c r="QUW435" s="102"/>
      <c r="QUX435" s="102"/>
      <c r="QUY435" s="102"/>
      <c r="QUZ435" s="102"/>
      <c r="QVA435" s="102"/>
      <c r="QVB435" s="102"/>
      <c r="QVC435" s="102"/>
      <c r="QVD435" s="102"/>
      <c r="QVE435" s="102"/>
      <c r="QVF435" s="102"/>
      <c r="QVG435" s="102"/>
      <c r="QVH435" s="102"/>
      <c r="QVI435" s="102"/>
      <c r="QVJ435" s="102"/>
      <c r="QVK435" s="102"/>
      <c r="QVL435" s="102"/>
      <c r="QVM435" s="102"/>
      <c r="QVN435" s="102"/>
      <c r="QVO435" s="102"/>
      <c r="QVP435" s="102"/>
      <c r="QVQ435" s="102"/>
      <c r="QVR435" s="102"/>
      <c r="QVS435" s="102"/>
      <c r="QVT435" s="102"/>
      <c r="QVU435" s="102"/>
      <c r="QVV435" s="102"/>
      <c r="QVW435" s="102"/>
      <c r="QVX435" s="102"/>
      <c r="QVY435" s="102"/>
      <c r="QVZ435" s="102"/>
      <c r="QWA435" s="102"/>
      <c r="QWB435" s="102"/>
      <c r="QWC435" s="102"/>
      <c r="QWD435" s="102"/>
      <c r="QWE435" s="102"/>
      <c r="QWF435" s="102"/>
      <c r="QWG435" s="102"/>
      <c r="QWH435" s="102"/>
      <c r="QWI435" s="102"/>
      <c r="QWJ435" s="102"/>
      <c r="QWK435" s="102"/>
      <c r="QWL435" s="102"/>
      <c r="QWM435" s="102"/>
      <c r="QWN435" s="102"/>
      <c r="QWO435" s="102"/>
      <c r="QWP435" s="102"/>
      <c r="QWQ435" s="102"/>
      <c r="QWR435" s="102"/>
      <c r="QWS435" s="102"/>
      <c r="QWT435" s="102"/>
      <c r="QWU435" s="102"/>
      <c r="QWV435" s="102"/>
      <c r="QWW435" s="102"/>
      <c r="QWX435" s="102"/>
      <c r="QWY435" s="102"/>
      <c r="QWZ435" s="102"/>
      <c r="QXA435" s="102"/>
      <c r="QXB435" s="102"/>
      <c r="QXC435" s="102"/>
      <c r="QXD435" s="102"/>
      <c r="QXE435" s="102"/>
      <c r="QXF435" s="102"/>
      <c r="QXG435" s="102"/>
      <c r="QXH435" s="102"/>
      <c r="QXI435" s="102"/>
      <c r="QXJ435" s="102"/>
      <c r="QXK435" s="102"/>
      <c r="QXL435" s="102"/>
      <c r="QXM435" s="102"/>
      <c r="QXN435" s="102"/>
      <c r="QXO435" s="102"/>
      <c r="QXP435" s="102"/>
      <c r="QXQ435" s="102"/>
      <c r="QXR435" s="102"/>
      <c r="QXS435" s="102"/>
      <c r="QXT435" s="102"/>
      <c r="QXU435" s="102"/>
      <c r="QXV435" s="102"/>
      <c r="QXW435" s="102"/>
      <c r="QXX435" s="102"/>
      <c r="QXY435" s="102"/>
      <c r="QXZ435" s="102"/>
      <c r="QYA435" s="102"/>
      <c r="QYB435" s="102"/>
      <c r="QYC435" s="102"/>
      <c r="QYD435" s="102"/>
      <c r="QYE435" s="102"/>
      <c r="QYF435" s="102"/>
      <c r="QYG435" s="102"/>
      <c r="QYH435" s="102"/>
      <c r="QYI435" s="102"/>
      <c r="QYJ435" s="102"/>
      <c r="QYK435" s="102"/>
      <c r="QYL435" s="102"/>
      <c r="QYM435" s="102"/>
      <c r="QYN435" s="102"/>
      <c r="QYO435" s="102"/>
      <c r="QYP435" s="102"/>
      <c r="QYQ435" s="102"/>
      <c r="QYR435" s="102"/>
      <c r="QYS435" s="102"/>
      <c r="QYT435" s="102"/>
      <c r="QYU435" s="102"/>
      <c r="QYV435" s="102"/>
      <c r="QYW435" s="102"/>
      <c r="QYX435" s="102"/>
      <c r="QYY435" s="102"/>
      <c r="QYZ435" s="102"/>
      <c r="QZA435" s="102"/>
      <c r="QZB435" s="102"/>
      <c r="QZC435" s="102"/>
      <c r="QZD435" s="102"/>
      <c r="QZE435" s="102"/>
      <c r="QZF435" s="102"/>
      <c r="QZG435" s="102"/>
      <c r="QZH435" s="102"/>
      <c r="QZI435" s="102"/>
      <c r="QZJ435" s="102"/>
      <c r="QZK435" s="102"/>
      <c r="QZL435" s="102"/>
      <c r="QZM435" s="102"/>
      <c r="QZN435" s="102"/>
      <c r="QZO435" s="102"/>
      <c r="QZP435" s="102"/>
      <c r="QZQ435" s="102"/>
      <c r="QZR435" s="102"/>
      <c r="QZS435" s="102"/>
      <c r="QZT435" s="102"/>
      <c r="QZU435" s="102"/>
      <c r="QZV435" s="102"/>
      <c r="QZW435" s="102"/>
      <c r="QZX435" s="102"/>
      <c r="QZY435" s="102"/>
      <c r="QZZ435" s="102"/>
      <c r="RAA435" s="102"/>
      <c r="RAB435" s="102"/>
      <c r="RAC435" s="102"/>
      <c r="RAD435" s="102"/>
      <c r="RAE435" s="102"/>
      <c r="RAF435" s="102"/>
      <c r="RAG435" s="102"/>
      <c r="RAH435" s="102"/>
      <c r="RAI435" s="102"/>
      <c r="RAJ435" s="102"/>
      <c r="RAK435" s="102"/>
      <c r="RAL435" s="102"/>
      <c r="RAM435" s="102"/>
      <c r="RAN435" s="102"/>
      <c r="RAO435" s="102"/>
      <c r="RAP435" s="102"/>
      <c r="RAQ435" s="102"/>
      <c r="RAR435" s="102"/>
      <c r="RAS435" s="102"/>
      <c r="RAT435" s="102"/>
      <c r="RAU435" s="102"/>
      <c r="RAV435" s="102"/>
      <c r="RAW435" s="102"/>
      <c r="RAX435" s="102"/>
      <c r="RAY435" s="102"/>
      <c r="RAZ435" s="102"/>
      <c r="RBA435" s="102"/>
      <c r="RBB435" s="102"/>
      <c r="RBC435" s="102"/>
      <c r="RBD435" s="102"/>
      <c r="RBE435" s="102"/>
      <c r="RBF435" s="102"/>
      <c r="RBG435" s="102"/>
      <c r="RBH435" s="102"/>
      <c r="RBI435" s="102"/>
      <c r="RBJ435" s="102"/>
      <c r="RBK435" s="102"/>
      <c r="RBL435" s="102"/>
      <c r="RBM435" s="102"/>
      <c r="RBN435" s="102"/>
      <c r="RBO435" s="102"/>
      <c r="RBP435" s="102"/>
      <c r="RBQ435" s="102"/>
      <c r="RBR435" s="102"/>
      <c r="RBS435" s="102"/>
      <c r="RBT435" s="102"/>
      <c r="RBU435" s="102"/>
      <c r="RBV435" s="102"/>
      <c r="RBW435" s="102"/>
      <c r="RBX435" s="102"/>
      <c r="RBY435" s="102"/>
      <c r="RBZ435" s="102"/>
      <c r="RCA435" s="102"/>
      <c r="RCB435" s="102"/>
      <c r="RCC435" s="102"/>
      <c r="RCD435" s="102"/>
      <c r="RCE435" s="102"/>
      <c r="RCF435" s="102"/>
      <c r="RCG435" s="102"/>
      <c r="RCH435" s="102"/>
      <c r="RCI435" s="102"/>
      <c r="RCJ435" s="102"/>
      <c r="RCK435" s="102"/>
      <c r="RCL435" s="102"/>
      <c r="RCM435" s="102"/>
      <c r="RCN435" s="102"/>
      <c r="RCO435" s="102"/>
      <c r="RCP435" s="102"/>
      <c r="RCQ435" s="102"/>
      <c r="RCR435" s="102"/>
      <c r="RCS435" s="102"/>
      <c r="RCT435" s="102"/>
      <c r="RCU435" s="102"/>
      <c r="RCV435" s="102"/>
      <c r="RCW435" s="102"/>
      <c r="RCX435" s="102"/>
      <c r="RCY435" s="102"/>
      <c r="RCZ435" s="102"/>
      <c r="RDA435" s="102"/>
      <c r="RDB435" s="102"/>
      <c r="RDC435" s="102"/>
      <c r="RDD435" s="102"/>
      <c r="RDE435" s="102"/>
      <c r="RDF435" s="102"/>
      <c r="RDG435" s="102"/>
      <c r="RDH435" s="102"/>
      <c r="RDI435" s="102"/>
      <c r="RDJ435" s="102"/>
      <c r="RDK435" s="102"/>
      <c r="RDL435" s="102"/>
      <c r="RDM435" s="102"/>
      <c r="RDN435" s="102"/>
      <c r="RDO435" s="102"/>
      <c r="RDP435" s="102"/>
      <c r="RDQ435" s="102"/>
      <c r="RDR435" s="102"/>
      <c r="RDS435" s="102"/>
      <c r="RDT435" s="102"/>
      <c r="RDU435" s="102"/>
      <c r="RDV435" s="102"/>
      <c r="RDW435" s="102"/>
      <c r="RDX435" s="102"/>
      <c r="RDY435" s="102"/>
      <c r="RDZ435" s="102"/>
      <c r="REA435" s="102"/>
      <c r="REB435" s="102"/>
      <c r="REC435" s="102"/>
      <c r="RED435" s="102"/>
      <c r="REE435" s="102"/>
      <c r="REF435" s="102"/>
      <c r="REG435" s="102"/>
      <c r="REH435" s="102"/>
      <c r="REI435" s="102"/>
      <c r="REJ435" s="102"/>
      <c r="REK435" s="102"/>
      <c r="REL435" s="102"/>
      <c r="REM435" s="102"/>
      <c r="REN435" s="102"/>
      <c r="REO435" s="102"/>
      <c r="REP435" s="102"/>
      <c r="REQ435" s="102"/>
      <c r="RER435" s="102"/>
      <c r="RES435" s="102"/>
      <c r="RET435" s="102"/>
      <c r="REU435" s="102"/>
      <c r="REV435" s="102"/>
      <c r="REW435" s="102"/>
      <c r="REX435" s="102"/>
      <c r="REY435" s="102"/>
      <c r="REZ435" s="102"/>
      <c r="RFA435" s="102"/>
      <c r="RFB435" s="102"/>
      <c r="RFC435" s="102"/>
      <c r="RFD435" s="102"/>
      <c r="RFE435" s="102"/>
      <c r="RFF435" s="102"/>
      <c r="RFG435" s="102"/>
      <c r="RFH435" s="102"/>
      <c r="RFI435" s="102"/>
      <c r="RFJ435" s="102"/>
      <c r="RFK435" s="102"/>
      <c r="RFL435" s="102"/>
      <c r="RFM435" s="102"/>
      <c r="RFN435" s="102"/>
      <c r="RFO435" s="102"/>
      <c r="RFP435" s="102"/>
      <c r="RFQ435" s="102"/>
      <c r="RFR435" s="102"/>
      <c r="RFS435" s="102"/>
      <c r="RFT435" s="102"/>
      <c r="RFU435" s="102"/>
      <c r="RFV435" s="102"/>
      <c r="RFW435" s="102"/>
      <c r="RFX435" s="102"/>
      <c r="RFY435" s="102"/>
      <c r="RFZ435" s="102"/>
      <c r="RGA435" s="102"/>
      <c r="RGB435" s="102"/>
      <c r="RGC435" s="102"/>
      <c r="RGD435" s="102"/>
      <c r="RGE435" s="102"/>
      <c r="RGF435" s="102"/>
      <c r="RGG435" s="102"/>
      <c r="RGH435" s="102"/>
      <c r="RGI435" s="102"/>
      <c r="RGJ435" s="102"/>
      <c r="RGK435" s="102"/>
      <c r="RGL435" s="102"/>
      <c r="RGM435" s="102"/>
      <c r="RGN435" s="102"/>
      <c r="RGO435" s="102"/>
      <c r="RGP435" s="102"/>
      <c r="RGQ435" s="102"/>
      <c r="RGR435" s="102"/>
      <c r="RGS435" s="102"/>
      <c r="RGT435" s="102"/>
      <c r="RGU435" s="102"/>
      <c r="RGV435" s="102"/>
      <c r="RGW435" s="102"/>
      <c r="RGX435" s="102"/>
      <c r="RGY435" s="102"/>
      <c r="RGZ435" s="102"/>
      <c r="RHA435" s="102"/>
      <c r="RHB435" s="102"/>
      <c r="RHC435" s="102"/>
      <c r="RHD435" s="102"/>
      <c r="RHE435" s="102"/>
      <c r="RHF435" s="102"/>
      <c r="RHG435" s="102"/>
      <c r="RHH435" s="102"/>
      <c r="RHI435" s="102"/>
      <c r="RHJ435" s="102"/>
      <c r="RHK435" s="102"/>
      <c r="RHL435" s="102"/>
      <c r="RHM435" s="102"/>
      <c r="RHN435" s="102"/>
      <c r="RHO435" s="102"/>
      <c r="RHP435" s="102"/>
      <c r="RHQ435" s="102"/>
      <c r="RHR435" s="102"/>
      <c r="RHS435" s="102"/>
      <c r="RHT435" s="102"/>
      <c r="RHU435" s="102"/>
      <c r="RHV435" s="102"/>
      <c r="RHW435" s="102"/>
      <c r="RHX435" s="102"/>
      <c r="RHY435" s="102"/>
      <c r="RHZ435" s="102"/>
      <c r="RIA435" s="102"/>
      <c r="RIB435" s="102"/>
      <c r="RIC435" s="102"/>
      <c r="RID435" s="102"/>
      <c r="RIE435" s="102"/>
      <c r="RIF435" s="102"/>
      <c r="RIG435" s="102"/>
      <c r="RIH435" s="102"/>
      <c r="RII435" s="102"/>
      <c r="RIJ435" s="102"/>
      <c r="RIK435" s="102"/>
      <c r="RIL435" s="102"/>
      <c r="RIM435" s="102"/>
      <c r="RIN435" s="102"/>
      <c r="RIO435" s="102"/>
      <c r="RIP435" s="102"/>
      <c r="RIQ435" s="102"/>
      <c r="RIR435" s="102"/>
      <c r="RIS435" s="102"/>
      <c r="RIT435" s="102"/>
      <c r="RIU435" s="102"/>
      <c r="RIV435" s="102"/>
      <c r="RIW435" s="102"/>
      <c r="RIX435" s="102"/>
      <c r="RIY435" s="102"/>
      <c r="RIZ435" s="102"/>
      <c r="RJA435" s="102"/>
      <c r="RJB435" s="102"/>
      <c r="RJC435" s="102"/>
      <c r="RJD435" s="102"/>
      <c r="RJE435" s="102"/>
      <c r="RJF435" s="102"/>
      <c r="RJG435" s="102"/>
      <c r="RJH435" s="102"/>
      <c r="RJI435" s="102"/>
      <c r="RJJ435" s="102"/>
      <c r="RJK435" s="102"/>
      <c r="RJL435" s="102"/>
      <c r="RJM435" s="102"/>
      <c r="RJN435" s="102"/>
      <c r="RJO435" s="102"/>
      <c r="RJP435" s="102"/>
      <c r="RJQ435" s="102"/>
      <c r="RJR435" s="102"/>
      <c r="RJS435" s="102"/>
      <c r="RJT435" s="102"/>
      <c r="RJU435" s="102"/>
      <c r="RJV435" s="102"/>
      <c r="RJW435" s="102"/>
      <c r="RJX435" s="102"/>
      <c r="RJY435" s="102"/>
      <c r="RJZ435" s="102"/>
      <c r="RKA435" s="102"/>
      <c r="RKB435" s="102"/>
      <c r="RKC435" s="102"/>
      <c r="RKD435" s="102"/>
      <c r="RKE435" s="102"/>
      <c r="RKF435" s="102"/>
      <c r="RKG435" s="102"/>
      <c r="RKH435" s="102"/>
      <c r="RKI435" s="102"/>
      <c r="RKJ435" s="102"/>
      <c r="RKK435" s="102"/>
      <c r="RKL435" s="102"/>
      <c r="RKM435" s="102"/>
      <c r="RKN435" s="102"/>
      <c r="RKO435" s="102"/>
      <c r="RKP435" s="102"/>
      <c r="RKQ435" s="102"/>
      <c r="RKR435" s="102"/>
      <c r="RKS435" s="102"/>
      <c r="RKT435" s="102"/>
      <c r="RKU435" s="102"/>
      <c r="RKV435" s="102"/>
      <c r="RKW435" s="102"/>
      <c r="RKX435" s="102"/>
      <c r="RKY435" s="102"/>
      <c r="RKZ435" s="102"/>
      <c r="RLA435" s="102"/>
      <c r="RLB435" s="102"/>
      <c r="RLC435" s="102"/>
      <c r="RLD435" s="102"/>
      <c r="RLE435" s="102"/>
      <c r="RLF435" s="102"/>
      <c r="RLG435" s="102"/>
      <c r="RLH435" s="102"/>
      <c r="RLI435" s="102"/>
      <c r="RLJ435" s="102"/>
      <c r="RLK435" s="102"/>
      <c r="RLL435" s="102"/>
      <c r="RLM435" s="102"/>
      <c r="RLN435" s="102"/>
      <c r="RLO435" s="102"/>
      <c r="RLP435" s="102"/>
      <c r="RLQ435" s="102"/>
      <c r="RLR435" s="102"/>
      <c r="RLS435" s="102"/>
      <c r="RLT435" s="102"/>
      <c r="RLU435" s="102"/>
      <c r="RLV435" s="102"/>
      <c r="RLW435" s="102"/>
      <c r="RLX435" s="102"/>
      <c r="RLY435" s="102"/>
      <c r="RLZ435" s="102"/>
      <c r="RMA435" s="102"/>
      <c r="RMB435" s="102"/>
      <c r="RMC435" s="102"/>
      <c r="RMD435" s="102"/>
      <c r="RME435" s="102"/>
      <c r="RMF435" s="102"/>
      <c r="RMG435" s="102"/>
      <c r="RMH435" s="102"/>
      <c r="RMI435" s="102"/>
      <c r="RMJ435" s="102"/>
      <c r="RMK435" s="102"/>
      <c r="RML435" s="102"/>
      <c r="RMM435" s="102"/>
      <c r="RMN435" s="102"/>
      <c r="RMO435" s="102"/>
      <c r="RMP435" s="102"/>
      <c r="RMQ435" s="102"/>
      <c r="RMR435" s="102"/>
      <c r="RMS435" s="102"/>
      <c r="RMT435" s="102"/>
      <c r="RMU435" s="102"/>
      <c r="RMV435" s="102"/>
      <c r="RMW435" s="102"/>
      <c r="RMX435" s="102"/>
      <c r="RMY435" s="102"/>
      <c r="RMZ435" s="102"/>
      <c r="RNA435" s="102"/>
      <c r="RNB435" s="102"/>
      <c r="RNC435" s="102"/>
      <c r="RND435" s="102"/>
      <c r="RNE435" s="102"/>
      <c r="RNF435" s="102"/>
      <c r="RNG435" s="102"/>
      <c r="RNH435" s="102"/>
      <c r="RNI435" s="102"/>
      <c r="RNJ435" s="102"/>
      <c r="RNK435" s="102"/>
      <c r="RNL435" s="102"/>
      <c r="RNM435" s="102"/>
      <c r="RNN435" s="102"/>
      <c r="RNO435" s="102"/>
      <c r="RNP435" s="102"/>
      <c r="RNQ435" s="102"/>
      <c r="RNR435" s="102"/>
      <c r="RNS435" s="102"/>
      <c r="RNT435" s="102"/>
      <c r="RNU435" s="102"/>
      <c r="RNV435" s="102"/>
      <c r="RNW435" s="102"/>
      <c r="RNX435" s="102"/>
      <c r="RNY435" s="102"/>
      <c r="RNZ435" s="102"/>
      <c r="ROA435" s="102"/>
      <c r="ROB435" s="102"/>
      <c r="ROC435" s="102"/>
      <c r="ROD435" s="102"/>
      <c r="ROE435" s="102"/>
      <c r="ROF435" s="102"/>
      <c r="ROG435" s="102"/>
      <c r="ROH435" s="102"/>
      <c r="ROI435" s="102"/>
      <c r="ROJ435" s="102"/>
      <c r="ROK435" s="102"/>
      <c r="ROL435" s="102"/>
      <c r="ROM435" s="102"/>
      <c r="RON435" s="102"/>
      <c r="ROO435" s="102"/>
      <c r="ROP435" s="102"/>
      <c r="ROQ435" s="102"/>
      <c r="ROR435" s="102"/>
      <c r="ROS435" s="102"/>
      <c r="ROT435" s="102"/>
      <c r="ROU435" s="102"/>
      <c r="ROV435" s="102"/>
      <c r="ROW435" s="102"/>
      <c r="ROX435" s="102"/>
      <c r="ROY435" s="102"/>
      <c r="ROZ435" s="102"/>
      <c r="RPA435" s="102"/>
      <c r="RPB435" s="102"/>
      <c r="RPC435" s="102"/>
      <c r="RPD435" s="102"/>
      <c r="RPE435" s="102"/>
      <c r="RPF435" s="102"/>
      <c r="RPG435" s="102"/>
      <c r="RPH435" s="102"/>
      <c r="RPI435" s="102"/>
      <c r="RPJ435" s="102"/>
      <c r="RPK435" s="102"/>
      <c r="RPL435" s="102"/>
      <c r="RPM435" s="102"/>
      <c r="RPN435" s="102"/>
      <c r="RPO435" s="102"/>
      <c r="RPP435" s="102"/>
      <c r="RPQ435" s="102"/>
      <c r="RPR435" s="102"/>
      <c r="RPS435" s="102"/>
      <c r="RPT435" s="102"/>
      <c r="RPU435" s="102"/>
      <c r="RPV435" s="102"/>
      <c r="RPW435" s="102"/>
      <c r="RPX435" s="102"/>
      <c r="RPY435" s="102"/>
      <c r="RPZ435" s="102"/>
      <c r="RQA435" s="102"/>
      <c r="RQB435" s="102"/>
      <c r="RQC435" s="102"/>
      <c r="RQD435" s="102"/>
      <c r="RQE435" s="102"/>
      <c r="RQF435" s="102"/>
      <c r="RQG435" s="102"/>
      <c r="RQH435" s="102"/>
      <c r="RQI435" s="102"/>
      <c r="RQJ435" s="102"/>
      <c r="RQK435" s="102"/>
      <c r="RQL435" s="102"/>
      <c r="RQM435" s="102"/>
      <c r="RQN435" s="102"/>
      <c r="RQO435" s="102"/>
      <c r="RQP435" s="102"/>
      <c r="RQQ435" s="102"/>
      <c r="RQR435" s="102"/>
      <c r="RQS435" s="102"/>
      <c r="RQT435" s="102"/>
      <c r="RQU435" s="102"/>
      <c r="RQV435" s="102"/>
      <c r="RQW435" s="102"/>
      <c r="RQX435" s="102"/>
      <c r="RQY435" s="102"/>
      <c r="RQZ435" s="102"/>
      <c r="RRA435" s="102"/>
      <c r="RRB435" s="102"/>
      <c r="RRC435" s="102"/>
      <c r="RRD435" s="102"/>
      <c r="RRE435" s="102"/>
      <c r="RRF435" s="102"/>
      <c r="RRG435" s="102"/>
      <c r="RRH435" s="102"/>
      <c r="RRI435" s="102"/>
      <c r="RRJ435" s="102"/>
      <c r="RRK435" s="102"/>
      <c r="RRL435" s="102"/>
      <c r="RRM435" s="102"/>
      <c r="RRN435" s="102"/>
      <c r="RRO435" s="102"/>
      <c r="RRP435" s="102"/>
      <c r="RRQ435" s="102"/>
      <c r="RRR435" s="102"/>
      <c r="RRS435" s="102"/>
      <c r="RRT435" s="102"/>
      <c r="RRU435" s="102"/>
      <c r="RRV435" s="102"/>
      <c r="RRW435" s="102"/>
      <c r="RRX435" s="102"/>
      <c r="RRY435" s="102"/>
      <c r="RRZ435" s="102"/>
      <c r="RSA435" s="102"/>
      <c r="RSB435" s="102"/>
      <c r="RSC435" s="102"/>
      <c r="RSD435" s="102"/>
      <c r="RSE435" s="102"/>
      <c r="RSF435" s="102"/>
      <c r="RSG435" s="102"/>
      <c r="RSH435" s="102"/>
      <c r="RSI435" s="102"/>
      <c r="RSJ435" s="102"/>
      <c r="RSK435" s="102"/>
      <c r="RSL435" s="102"/>
      <c r="RSM435" s="102"/>
      <c r="RSN435" s="102"/>
      <c r="RSO435" s="102"/>
      <c r="RSP435" s="102"/>
      <c r="RSQ435" s="102"/>
      <c r="RSR435" s="102"/>
      <c r="RSS435" s="102"/>
      <c r="RST435" s="102"/>
      <c r="RSU435" s="102"/>
      <c r="RSV435" s="102"/>
      <c r="RSW435" s="102"/>
      <c r="RSX435" s="102"/>
      <c r="RSY435" s="102"/>
      <c r="RSZ435" s="102"/>
      <c r="RTA435" s="102"/>
      <c r="RTB435" s="102"/>
      <c r="RTC435" s="102"/>
      <c r="RTD435" s="102"/>
      <c r="RTE435" s="102"/>
      <c r="RTF435" s="102"/>
      <c r="RTG435" s="102"/>
      <c r="RTH435" s="102"/>
      <c r="RTI435" s="102"/>
      <c r="RTJ435" s="102"/>
      <c r="RTK435" s="102"/>
      <c r="RTL435" s="102"/>
      <c r="RTM435" s="102"/>
      <c r="RTN435" s="102"/>
      <c r="RTO435" s="102"/>
      <c r="RTP435" s="102"/>
      <c r="RTQ435" s="102"/>
      <c r="RTR435" s="102"/>
      <c r="RTS435" s="102"/>
      <c r="RTT435" s="102"/>
      <c r="RTU435" s="102"/>
      <c r="RTV435" s="102"/>
      <c r="RTW435" s="102"/>
      <c r="RTX435" s="102"/>
      <c r="RTY435" s="102"/>
      <c r="RTZ435" s="102"/>
      <c r="RUA435" s="102"/>
      <c r="RUB435" s="102"/>
      <c r="RUC435" s="102"/>
      <c r="RUD435" s="102"/>
      <c r="RUE435" s="102"/>
      <c r="RUF435" s="102"/>
      <c r="RUG435" s="102"/>
      <c r="RUH435" s="102"/>
      <c r="RUI435" s="102"/>
      <c r="RUJ435" s="102"/>
      <c r="RUK435" s="102"/>
      <c r="RUL435" s="102"/>
      <c r="RUM435" s="102"/>
      <c r="RUN435" s="102"/>
      <c r="RUO435" s="102"/>
      <c r="RUP435" s="102"/>
      <c r="RUQ435" s="102"/>
      <c r="RUR435" s="102"/>
      <c r="RUS435" s="102"/>
      <c r="RUT435" s="102"/>
      <c r="RUU435" s="102"/>
      <c r="RUV435" s="102"/>
      <c r="RUW435" s="102"/>
      <c r="RUX435" s="102"/>
      <c r="RUY435" s="102"/>
      <c r="RUZ435" s="102"/>
      <c r="RVA435" s="102"/>
      <c r="RVB435" s="102"/>
      <c r="RVC435" s="102"/>
      <c r="RVD435" s="102"/>
      <c r="RVE435" s="102"/>
      <c r="RVF435" s="102"/>
      <c r="RVG435" s="102"/>
      <c r="RVH435" s="102"/>
      <c r="RVI435" s="102"/>
      <c r="RVJ435" s="102"/>
      <c r="RVK435" s="102"/>
      <c r="RVL435" s="102"/>
      <c r="RVM435" s="102"/>
      <c r="RVN435" s="102"/>
      <c r="RVO435" s="102"/>
      <c r="RVP435" s="102"/>
      <c r="RVQ435" s="102"/>
      <c r="RVR435" s="102"/>
      <c r="RVS435" s="102"/>
      <c r="RVT435" s="102"/>
      <c r="RVU435" s="102"/>
      <c r="RVV435" s="102"/>
      <c r="RVW435" s="102"/>
      <c r="RVX435" s="102"/>
      <c r="RVY435" s="102"/>
      <c r="RVZ435" s="102"/>
      <c r="RWA435" s="102"/>
      <c r="RWB435" s="102"/>
      <c r="RWC435" s="102"/>
      <c r="RWD435" s="102"/>
      <c r="RWE435" s="102"/>
      <c r="RWF435" s="102"/>
      <c r="RWG435" s="102"/>
      <c r="RWH435" s="102"/>
      <c r="RWI435" s="102"/>
      <c r="RWJ435" s="102"/>
      <c r="RWK435" s="102"/>
      <c r="RWL435" s="102"/>
      <c r="RWM435" s="102"/>
      <c r="RWN435" s="102"/>
      <c r="RWO435" s="102"/>
      <c r="RWP435" s="102"/>
      <c r="RWQ435" s="102"/>
      <c r="RWR435" s="102"/>
      <c r="RWS435" s="102"/>
      <c r="RWT435" s="102"/>
      <c r="RWU435" s="102"/>
      <c r="RWV435" s="102"/>
      <c r="RWW435" s="102"/>
      <c r="RWX435" s="102"/>
      <c r="RWY435" s="102"/>
      <c r="RWZ435" s="102"/>
      <c r="RXA435" s="102"/>
      <c r="RXB435" s="102"/>
      <c r="RXC435" s="102"/>
      <c r="RXD435" s="102"/>
      <c r="RXE435" s="102"/>
      <c r="RXF435" s="102"/>
      <c r="RXG435" s="102"/>
      <c r="RXH435" s="102"/>
      <c r="RXI435" s="102"/>
      <c r="RXJ435" s="102"/>
      <c r="RXK435" s="102"/>
      <c r="RXL435" s="102"/>
      <c r="RXM435" s="102"/>
      <c r="RXN435" s="102"/>
      <c r="RXO435" s="102"/>
      <c r="RXP435" s="102"/>
      <c r="RXQ435" s="102"/>
      <c r="RXR435" s="102"/>
      <c r="RXS435" s="102"/>
      <c r="RXT435" s="102"/>
      <c r="RXU435" s="102"/>
      <c r="RXV435" s="102"/>
      <c r="RXW435" s="102"/>
      <c r="RXX435" s="102"/>
      <c r="RXY435" s="102"/>
      <c r="RXZ435" s="102"/>
      <c r="RYA435" s="102"/>
      <c r="RYB435" s="102"/>
      <c r="RYC435" s="102"/>
      <c r="RYD435" s="102"/>
      <c r="RYE435" s="102"/>
      <c r="RYF435" s="102"/>
      <c r="RYG435" s="102"/>
      <c r="RYH435" s="102"/>
      <c r="RYI435" s="102"/>
      <c r="RYJ435" s="102"/>
      <c r="RYK435" s="102"/>
      <c r="RYL435" s="102"/>
      <c r="RYM435" s="102"/>
      <c r="RYN435" s="102"/>
      <c r="RYO435" s="102"/>
      <c r="RYP435" s="102"/>
      <c r="RYQ435" s="102"/>
      <c r="RYR435" s="102"/>
      <c r="RYS435" s="102"/>
      <c r="RYT435" s="102"/>
      <c r="RYU435" s="102"/>
      <c r="RYV435" s="102"/>
      <c r="RYW435" s="102"/>
      <c r="RYX435" s="102"/>
      <c r="RYY435" s="102"/>
      <c r="RYZ435" s="102"/>
      <c r="RZA435" s="102"/>
      <c r="RZB435" s="102"/>
      <c r="RZC435" s="102"/>
      <c r="RZD435" s="102"/>
      <c r="RZE435" s="102"/>
      <c r="RZF435" s="102"/>
      <c r="RZG435" s="102"/>
      <c r="RZH435" s="102"/>
      <c r="RZI435" s="102"/>
      <c r="RZJ435" s="102"/>
      <c r="RZK435" s="102"/>
      <c r="RZL435" s="102"/>
      <c r="RZM435" s="102"/>
      <c r="RZN435" s="102"/>
      <c r="RZO435" s="102"/>
      <c r="RZP435" s="102"/>
      <c r="RZQ435" s="102"/>
      <c r="RZR435" s="102"/>
      <c r="RZS435" s="102"/>
      <c r="RZT435" s="102"/>
      <c r="RZU435" s="102"/>
      <c r="RZV435" s="102"/>
      <c r="RZW435" s="102"/>
      <c r="RZX435" s="102"/>
      <c r="RZY435" s="102"/>
      <c r="RZZ435" s="102"/>
      <c r="SAA435" s="102"/>
      <c r="SAB435" s="102"/>
      <c r="SAC435" s="102"/>
      <c r="SAD435" s="102"/>
      <c r="SAE435" s="102"/>
      <c r="SAF435" s="102"/>
      <c r="SAG435" s="102"/>
      <c r="SAH435" s="102"/>
      <c r="SAI435" s="102"/>
      <c r="SAJ435" s="102"/>
      <c r="SAK435" s="102"/>
      <c r="SAL435" s="102"/>
      <c r="SAM435" s="102"/>
      <c r="SAN435" s="102"/>
      <c r="SAO435" s="102"/>
      <c r="SAP435" s="102"/>
      <c r="SAQ435" s="102"/>
      <c r="SAR435" s="102"/>
      <c r="SAS435" s="102"/>
      <c r="SAT435" s="102"/>
      <c r="SAU435" s="102"/>
      <c r="SAV435" s="102"/>
      <c r="SAW435" s="102"/>
      <c r="SAX435" s="102"/>
      <c r="SAY435" s="102"/>
      <c r="SAZ435" s="102"/>
      <c r="SBA435" s="102"/>
      <c r="SBB435" s="102"/>
      <c r="SBC435" s="102"/>
      <c r="SBD435" s="102"/>
      <c r="SBE435" s="102"/>
      <c r="SBF435" s="102"/>
      <c r="SBG435" s="102"/>
      <c r="SBH435" s="102"/>
      <c r="SBI435" s="102"/>
      <c r="SBJ435" s="102"/>
      <c r="SBK435" s="102"/>
      <c r="SBL435" s="102"/>
      <c r="SBM435" s="102"/>
      <c r="SBN435" s="102"/>
      <c r="SBO435" s="102"/>
      <c r="SBP435" s="102"/>
      <c r="SBQ435" s="102"/>
      <c r="SBR435" s="102"/>
      <c r="SBS435" s="102"/>
      <c r="SBT435" s="102"/>
      <c r="SBU435" s="102"/>
      <c r="SBV435" s="102"/>
      <c r="SBW435" s="102"/>
      <c r="SBX435" s="102"/>
      <c r="SBY435" s="102"/>
      <c r="SBZ435" s="102"/>
      <c r="SCA435" s="102"/>
      <c r="SCB435" s="102"/>
      <c r="SCC435" s="102"/>
      <c r="SCD435" s="102"/>
      <c r="SCE435" s="102"/>
      <c r="SCF435" s="102"/>
      <c r="SCG435" s="102"/>
      <c r="SCH435" s="102"/>
      <c r="SCI435" s="102"/>
      <c r="SCJ435" s="102"/>
      <c r="SCK435" s="102"/>
      <c r="SCL435" s="102"/>
      <c r="SCM435" s="102"/>
      <c r="SCN435" s="102"/>
      <c r="SCO435" s="102"/>
      <c r="SCP435" s="102"/>
      <c r="SCQ435" s="102"/>
      <c r="SCR435" s="102"/>
      <c r="SCS435" s="102"/>
      <c r="SCT435" s="102"/>
      <c r="SCU435" s="102"/>
      <c r="SCV435" s="102"/>
      <c r="SCW435" s="102"/>
      <c r="SCX435" s="102"/>
      <c r="SCY435" s="102"/>
      <c r="SCZ435" s="102"/>
      <c r="SDA435" s="102"/>
      <c r="SDB435" s="102"/>
      <c r="SDC435" s="102"/>
      <c r="SDD435" s="102"/>
      <c r="SDE435" s="102"/>
      <c r="SDF435" s="102"/>
      <c r="SDG435" s="102"/>
      <c r="SDH435" s="102"/>
      <c r="SDI435" s="102"/>
      <c r="SDJ435" s="102"/>
      <c r="SDK435" s="102"/>
      <c r="SDL435" s="102"/>
      <c r="SDM435" s="102"/>
      <c r="SDN435" s="102"/>
      <c r="SDO435" s="102"/>
      <c r="SDP435" s="102"/>
      <c r="SDQ435" s="102"/>
      <c r="SDR435" s="102"/>
      <c r="SDS435" s="102"/>
      <c r="SDT435" s="102"/>
      <c r="SDU435" s="102"/>
      <c r="SDV435" s="102"/>
      <c r="SDW435" s="102"/>
      <c r="SDX435" s="102"/>
      <c r="SDY435" s="102"/>
      <c r="SDZ435" s="102"/>
      <c r="SEA435" s="102"/>
      <c r="SEB435" s="102"/>
      <c r="SEC435" s="102"/>
      <c r="SED435" s="102"/>
      <c r="SEE435" s="102"/>
      <c r="SEF435" s="102"/>
      <c r="SEG435" s="102"/>
      <c r="SEH435" s="102"/>
      <c r="SEI435" s="102"/>
      <c r="SEJ435" s="102"/>
      <c r="SEK435" s="102"/>
      <c r="SEL435" s="102"/>
      <c r="SEM435" s="102"/>
      <c r="SEN435" s="102"/>
      <c r="SEO435" s="102"/>
      <c r="SEP435" s="102"/>
      <c r="SEQ435" s="102"/>
      <c r="SER435" s="102"/>
      <c r="SES435" s="102"/>
      <c r="SET435" s="102"/>
      <c r="SEU435" s="102"/>
      <c r="SEV435" s="102"/>
      <c r="SEW435" s="102"/>
      <c r="SEX435" s="102"/>
      <c r="SEY435" s="102"/>
      <c r="SEZ435" s="102"/>
      <c r="SFA435" s="102"/>
      <c r="SFB435" s="102"/>
      <c r="SFC435" s="102"/>
      <c r="SFD435" s="102"/>
      <c r="SFE435" s="102"/>
      <c r="SFF435" s="102"/>
      <c r="SFG435" s="102"/>
      <c r="SFH435" s="102"/>
      <c r="SFI435" s="102"/>
      <c r="SFJ435" s="102"/>
      <c r="SFK435" s="102"/>
      <c r="SFL435" s="102"/>
      <c r="SFM435" s="102"/>
      <c r="SFN435" s="102"/>
      <c r="SFO435" s="102"/>
      <c r="SFP435" s="102"/>
      <c r="SFQ435" s="102"/>
      <c r="SFR435" s="102"/>
      <c r="SFS435" s="102"/>
      <c r="SFT435" s="102"/>
      <c r="SFU435" s="102"/>
      <c r="SFV435" s="102"/>
      <c r="SFW435" s="102"/>
      <c r="SFX435" s="102"/>
      <c r="SFY435" s="102"/>
      <c r="SFZ435" s="102"/>
      <c r="SGA435" s="102"/>
      <c r="SGB435" s="102"/>
      <c r="SGC435" s="102"/>
      <c r="SGD435" s="102"/>
      <c r="SGE435" s="102"/>
      <c r="SGF435" s="102"/>
      <c r="SGG435" s="102"/>
      <c r="SGH435" s="102"/>
      <c r="SGI435" s="102"/>
      <c r="SGJ435" s="102"/>
      <c r="SGK435" s="102"/>
      <c r="SGL435" s="102"/>
      <c r="SGM435" s="102"/>
      <c r="SGN435" s="102"/>
      <c r="SGO435" s="102"/>
      <c r="SGP435" s="102"/>
      <c r="SGQ435" s="102"/>
      <c r="SGR435" s="102"/>
      <c r="SGS435" s="102"/>
      <c r="SGT435" s="102"/>
      <c r="SGU435" s="102"/>
      <c r="SGV435" s="102"/>
      <c r="SGW435" s="102"/>
      <c r="SGX435" s="102"/>
      <c r="SGY435" s="102"/>
      <c r="SGZ435" s="102"/>
      <c r="SHA435" s="102"/>
      <c r="SHB435" s="102"/>
      <c r="SHC435" s="102"/>
      <c r="SHD435" s="102"/>
      <c r="SHE435" s="102"/>
      <c r="SHF435" s="102"/>
      <c r="SHG435" s="102"/>
      <c r="SHH435" s="102"/>
      <c r="SHI435" s="102"/>
      <c r="SHJ435" s="102"/>
      <c r="SHK435" s="102"/>
      <c r="SHL435" s="102"/>
      <c r="SHM435" s="102"/>
      <c r="SHN435" s="102"/>
      <c r="SHO435" s="102"/>
      <c r="SHP435" s="102"/>
      <c r="SHQ435" s="102"/>
      <c r="SHR435" s="102"/>
      <c r="SHS435" s="102"/>
      <c r="SHT435" s="102"/>
      <c r="SHU435" s="102"/>
      <c r="SHV435" s="102"/>
      <c r="SHW435" s="102"/>
      <c r="SHX435" s="102"/>
      <c r="SHY435" s="102"/>
      <c r="SHZ435" s="102"/>
      <c r="SIA435" s="102"/>
      <c r="SIB435" s="102"/>
      <c r="SIC435" s="102"/>
      <c r="SID435" s="102"/>
      <c r="SIE435" s="102"/>
      <c r="SIF435" s="102"/>
      <c r="SIG435" s="102"/>
      <c r="SIH435" s="102"/>
      <c r="SII435" s="102"/>
      <c r="SIJ435" s="102"/>
      <c r="SIK435" s="102"/>
      <c r="SIL435" s="102"/>
      <c r="SIM435" s="102"/>
      <c r="SIN435" s="102"/>
      <c r="SIO435" s="102"/>
      <c r="SIP435" s="102"/>
      <c r="SIQ435" s="102"/>
      <c r="SIR435" s="102"/>
      <c r="SIS435" s="102"/>
      <c r="SIT435" s="102"/>
      <c r="SIU435" s="102"/>
      <c r="SIV435" s="102"/>
      <c r="SIW435" s="102"/>
      <c r="SIX435" s="102"/>
      <c r="SIY435" s="102"/>
      <c r="SIZ435" s="102"/>
      <c r="SJA435" s="102"/>
      <c r="SJB435" s="102"/>
      <c r="SJC435" s="102"/>
      <c r="SJD435" s="102"/>
      <c r="SJE435" s="102"/>
      <c r="SJF435" s="102"/>
      <c r="SJG435" s="102"/>
      <c r="SJH435" s="102"/>
      <c r="SJI435" s="102"/>
      <c r="SJJ435" s="102"/>
      <c r="SJK435" s="102"/>
      <c r="SJL435" s="102"/>
      <c r="SJM435" s="102"/>
      <c r="SJN435" s="102"/>
      <c r="SJO435" s="102"/>
      <c r="SJP435" s="102"/>
      <c r="SJQ435" s="102"/>
      <c r="SJR435" s="102"/>
      <c r="SJS435" s="102"/>
      <c r="SJT435" s="102"/>
      <c r="SJU435" s="102"/>
      <c r="SJV435" s="102"/>
      <c r="SJW435" s="102"/>
      <c r="SJX435" s="102"/>
      <c r="SJY435" s="102"/>
      <c r="SJZ435" s="102"/>
      <c r="SKA435" s="102"/>
      <c r="SKB435" s="102"/>
      <c r="SKC435" s="102"/>
      <c r="SKD435" s="102"/>
      <c r="SKE435" s="102"/>
      <c r="SKF435" s="102"/>
      <c r="SKG435" s="102"/>
      <c r="SKH435" s="102"/>
      <c r="SKI435" s="102"/>
      <c r="SKJ435" s="102"/>
      <c r="SKK435" s="102"/>
      <c r="SKL435" s="102"/>
      <c r="SKM435" s="102"/>
      <c r="SKN435" s="102"/>
      <c r="SKO435" s="102"/>
      <c r="SKP435" s="102"/>
      <c r="SKQ435" s="102"/>
      <c r="SKR435" s="102"/>
      <c r="SKS435" s="102"/>
      <c r="SKT435" s="102"/>
      <c r="SKU435" s="102"/>
      <c r="SKV435" s="102"/>
      <c r="SKW435" s="102"/>
      <c r="SKX435" s="102"/>
      <c r="SKY435" s="102"/>
      <c r="SKZ435" s="102"/>
      <c r="SLA435" s="102"/>
      <c r="SLB435" s="102"/>
      <c r="SLC435" s="102"/>
      <c r="SLD435" s="102"/>
      <c r="SLE435" s="102"/>
      <c r="SLF435" s="102"/>
      <c r="SLG435" s="102"/>
      <c r="SLH435" s="102"/>
      <c r="SLI435" s="102"/>
      <c r="SLJ435" s="102"/>
      <c r="SLK435" s="102"/>
      <c r="SLL435" s="102"/>
      <c r="SLM435" s="102"/>
      <c r="SLN435" s="102"/>
      <c r="SLO435" s="102"/>
      <c r="SLP435" s="102"/>
      <c r="SLQ435" s="102"/>
      <c r="SLR435" s="102"/>
      <c r="SLS435" s="102"/>
      <c r="SLT435" s="102"/>
      <c r="SLU435" s="102"/>
      <c r="SLV435" s="102"/>
      <c r="SLW435" s="102"/>
      <c r="SLX435" s="102"/>
      <c r="SLY435" s="102"/>
      <c r="SLZ435" s="102"/>
      <c r="SMA435" s="102"/>
      <c r="SMB435" s="102"/>
      <c r="SMC435" s="102"/>
      <c r="SMD435" s="102"/>
      <c r="SME435" s="102"/>
      <c r="SMF435" s="102"/>
      <c r="SMG435" s="102"/>
      <c r="SMH435" s="102"/>
      <c r="SMI435" s="102"/>
      <c r="SMJ435" s="102"/>
      <c r="SMK435" s="102"/>
      <c r="SML435" s="102"/>
      <c r="SMM435" s="102"/>
      <c r="SMN435" s="102"/>
      <c r="SMO435" s="102"/>
      <c r="SMP435" s="102"/>
      <c r="SMQ435" s="102"/>
      <c r="SMR435" s="102"/>
      <c r="SMS435" s="102"/>
      <c r="SMT435" s="102"/>
      <c r="SMU435" s="102"/>
      <c r="SMV435" s="102"/>
      <c r="SMW435" s="102"/>
      <c r="SMX435" s="102"/>
      <c r="SMY435" s="102"/>
      <c r="SMZ435" s="102"/>
      <c r="SNA435" s="102"/>
      <c r="SNB435" s="102"/>
      <c r="SNC435" s="102"/>
      <c r="SND435" s="102"/>
      <c r="SNE435" s="102"/>
      <c r="SNF435" s="102"/>
      <c r="SNG435" s="102"/>
      <c r="SNH435" s="102"/>
      <c r="SNI435" s="102"/>
      <c r="SNJ435" s="102"/>
      <c r="SNK435" s="102"/>
      <c r="SNL435" s="102"/>
      <c r="SNM435" s="102"/>
      <c r="SNN435" s="102"/>
      <c r="SNO435" s="102"/>
      <c r="SNP435" s="102"/>
      <c r="SNQ435" s="102"/>
      <c r="SNR435" s="102"/>
      <c r="SNS435" s="102"/>
      <c r="SNT435" s="102"/>
      <c r="SNU435" s="102"/>
      <c r="SNV435" s="102"/>
      <c r="SNW435" s="102"/>
      <c r="SNX435" s="102"/>
      <c r="SNY435" s="102"/>
      <c r="SNZ435" s="102"/>
      <c r="SOA435" s="102"/>
      <c r="SOB435" s="102"/>
      <c r="SOC435" s="102"/>
      <c r="SOD435" s="102"/>
      <c r="SOE435" s="102"/>
      <c r="SOF435" s="102"/>
      <c r="SOG435" s="102"/>
      <c r="SOH435" s="102"/>
      <c r="SOI435" s="102"/>
      <c r="SOJ435" s="102"/>
      <c r="SOK435" s="102"/>
      <c r="SOL435" s="102"/>
      <c r="SOM435" s="102"/>
      <c r="SON435" s="102"/>
      <c r="SOO435" s="102"/>
      <c r="SOP435" s="102"/>
      <c r="SOQ435" s="102"/>
      <c r="SOR435" s="102"/>
      <c r="SOS435" s="102"/>
      <c r="SOT435" s="102"/>
      <c r="SOU435" s="102"/>
      <c r="SOV435" s="102"/>
      <c r="SOW435" s="102"/>
      <c r="SOX435" s="102"/>
      <c r="SOY435" s="102"/>
      <c r="SOZ435" s="102"/>
      <c r="SPA435" s="102"/>
      <c r="SPB435" s="102"/>
      <c r="SPC435" s="102"/>
      <c r="SPD435" s="102"/>
      <c r="SPE435" s="102"/>
      <c r="SPF435" s="102"/>
      <c r="SPG435" s="102"/>
      <c r="SPH435" s="102"/>
      <c r="SPI435" s="102"/>
      <c r="SPJ435" s="102"/>
      <c r="SPK435" s="102"/>
      <c r="SPL435" s="102"/>
      <c r="SPM435" s="102"/>
      <c r="SPN435" s="102"/>
      <c r="SPO435" s="102"/>
      <c r="SPP435" s="102"/>
      <c r="SPQ435" s="102"/>
      <c r="SPR435" s="102"/>
      <c r="SPS435" s="102"/>
      <c r="SPT435" s="102"/>
      <c r="SPU435" s="102"/>
      <c r="SPV435" s="102"/>
      <c r="SPW435" s="102"/>
      <c r="SPX435" s="102"/>
      <c r="SPY435" s="102"/>
      <c r="SPZ435" s="102"/>
      <c r="SQA435" s="102"/>
      <c r="SQB435" s="102"/>
      <c r="SQC435" s="102"/>
      <c r="SQD435" s="102"/>
      <c r="SQE435" s="102"/>
      <c r="SQF435" s="102"/>
      <c r="SQG435" s="102"/>
      <c r="SQH435" s="102"/>
      <c r="SQI435" s="102"/>
      <c r="SQJ435" s="102"/>
      <c r="SQK435" s="102"/>
      <c r="SQL435" s="102"/>
      <c r="SQM435" s="102"/>
      <c r="SQN435" s="102"/>
      <c r="SQO435" s="102"/>
      <c r="SQP435" s="102"/>
      <c r="SQQ435" s="102"/>
      <c r="SQR435" s="102"/>
      <c r="SQS435" s="102"/>
      <c r="SQT435" s="102"/>
      <c r="SQU435" s="102"/>
      <c r="SQV435" s="102"/>
      <c r="SQW435" s="102"/>
      <c r="SQX435" s="102"/>
      <c r="SQY435" s="102"/>
      <c r="SQZ435" s="102"/>
      <c r="SRA435" s="102"/>
      <c r="SRB435" s="102"/>
      <c r="SRC435" s="102"/>
      <c r="SRD435" s="102"/>
      <c r="SRE435" s="102"/>
      <c r="SRF435" s="102"/>
      <c r="SRG435" s="102"/>
      <c r="SRH435" s="102"/>
      <c r="SRI435" s="102"/>
      <c r="SRJ435" s="102"/>
      <c r="SRK435" s="102"/>
      <c r="SRL435" s="102"/>
      <c r="SRM435" s="102"/>
      <c r="SRN435" s="102"/>
      <c r="SRO435" s="102"/>
      <c r="SRP435" s="102"/>
      <c r="SRQ435" s="102"/>
      <c r="SRR435" s="102"/>
      <c r="SRS435" s="102"/>
      <c r="SRT435" s="102"/>
      <c r="SRU435" s="102"/>
      <c r="SRV435" s="102"/>
      <c r="SRW435" s="102"/>
      <c r="SRX435" s="102"/>
      <c r="SRY435" s="102"/>
      <c r="SRZ435" s="102"/>
      <c r="SSA435" s="102"/>
      <c r="SSB435" s="102"/>
      <c r="SSC435" s="102"/>
      <c r="SSD435" s="102"/>
      <c r="SSE435" s="102"/>
      <c r="SSF435" s="102"/>
      <c r="SSG435" s="102"/>
      <c r="SSH435" s="102"/>
      <c r="SSI435" s="102"/>
      <c r="SSJ435" s="102"/>
      <c r="SSK435" s="102"/>
      <c r="SSL435" s="102"/>
      <c r="SSM435" s="102"/>
      <c r="SSN435" s="102"/>
      <c r="SSO435" s="102"/>
      <c r="SSP435" s="102"/>
      <c r="SSQ435" s="102"/>
      <c r="SSR435" s="102"/>
      <c r="SSS435" s="102"/>
      <c r="SST435" s="102"/>
      <c r="SSU435" s="102"/>
      <c r="SSV435" s="102"/>
      <c r="SSW435" s="102"/>
      <c r="SSX435" s="102"/>
      <c r="SSY435" s="102"/>
      <c r="SSZ435" s="102"/>
      <c r="STA435" s="102"/>
      <c r="STB435" s="102"/>
      <c r="STC435" s="102"/>
      <c r="STD435" s="102"/>
      <c r="STE435" s="102"/>
      <c r="STF435" s="102"/>
      <c r="STG435" s="102"/>
      <c r="STH435" s="102"/>
      <c r="STI435" s="102"/>
      <c r="STJ435" s="102"/>
      <c r="STK435" s="102"/>
      <c r="STL435" s="102"/>
      <c r="STM435" s="102"/>
      <c r="STN435" s="102"/>
      <c r="STO435" s="102"/>
      <c r="STP435" s="102"/>
      <c r="STQ435" s="102"/>
      <c r="STR435" s="102"/>
      <c r="STS435" s="102"/>
      <c r="STT435" s="102"/>
      <c r="STU435" s="102"/>
      <c r="STV435" s="102"/>
      <c r="STW435" s="102"/>
      <c r="STX435" s="102"/>
      <c r="STY435" s="102"/>
      <c r="STZ435" s="102"/>
      <c r="SUA435" s="102"/>
      <c r="SUB435" s="102"/>
      <c r="SUC435" s="102"/>
      <c r="SUD435" s="102"/>
      <c r="SUE435" s="102"/>
      <c r="SUF435" s="102"/>
      <c r="SUG435" s="102"/>
      <c r="SUH435" s="102"/>
      <c r="SUI435" s="102"/>
      <c r="SUJ435" s="102"/>
      <c r="SUK435" s="102"/>
      <c r="SUL435" s="102"/>
      <c r="SUM435" s="102"/>
      <c r="SUN435" s="102"/>
      <c r="SUO435" s="102"/>
      <c r="SUP435" s="102"/>
      <c r="SUQ435" s="102"/>
      <c r="SUR435" s="102"/>
      <c r="SUS435" s="102"/>
      <c r="SUT435" s="102"/>
      <c r="SUU435" s="102"/>
      <c r="SUV435" s="102"/>
      <c r="SUW435" s="102"/>
      <c r="SUX435" s="102"/>
      <c r="SUY435" s="102"/>
      <c r="SUZ435" s="102"/>
      <c r="SVA435" s="102"/>
      <c r="SVB435" s="102"/>
      <c r="SVC435" s="102"/>
      <c r="SVD435" s="102"/>
      <c r="SVE435" s="102"/>
      <c r="SVF435" s="102"/>
      <c r="SVG435" s="102"/>
      <c r="SVH435" s="102"/>
      <c r="SVI435" s="102"/>
      <c r="SVJ435" s="102"/>
      <c r="SVK435" s="102"/>
      <c r="SVL435" s="102"/>
      <c r="SVM435" s="102"/>
      <c r="SVN435" s="102"/>
      <c r="SVO435" s="102"/>
      <c r="SVP435" s="102"/>
      <c r="SVQ435" s="102"/>
      <c r="SVR435" s="102"/>
      <c r="SVS435" s="102"/>
      <c r="SVT435" s="102"/>
      <c r="SVU435" s="102"/>
      <c r="SVV435" s="102"/>
      <c r="SVW435" s="102"/>
      <c r="SVX435" s="102"/>
      <c r="SVY435" s="102"/>
      <c r="SVZ435" s="102"/>
      <c r="SWA435" s="102"/>
      <c r="SWB435" s="102"/>
      <c r="SWC435" s="102"/>
      <c r="SWD435" s="102"/>
      <c r="SWE435" s="102"/>
      <c r="SWF435" s="102"/>
      <c r="SWG435" s="102"/>
      <c r="SWH435" s="102"/>
      <c r="SWI435" s="102"/>
      <c r="SWJ435" s="102"/>
      <c r="SWK435" s="102"/>
      <c r="SWL435" s="102"/>
      <c r="SWM435" s="102"/>
      <c r="SWN435" s="102"/>
      <c r="SWO435" s="102"/>
      <c r="SWP435" s="102"/>
      <c r="SWQ435" s="102"/>
      <c r="SWR435" s="102"/>
      <c r="SWS435" s="102"/>
      <c r="SWT435" s="102"/>
      <c r="SWU435" s="102"/>
      <c r="SWV435" s="102"/>
      <c r="SWW435" s="102"/>
      <c r="SWX435" s="102"/>
      <c r="SWY435" s="102"/>
      <c r="SWZ435" s="102"/>
      <c r="SXA435" s="102"/>
      <c r="SXB435" s="102"/>
      <c r="SXC435" s="102"/>
      <c r="SXD435" s="102"/>
      <c r="SXE435" s="102"/>
      <c r="SXF435" s="102"/>
      <c r="SXG435" s="102"/>
      <c r="SXH435" s="102"/>
      <c r="SXI435" s="102"/>
      <c r="SXJ435" s="102"/>
      <c r="SXK435" s="102"/>
      <c r="SXL435" s="102"/>
      <c r="SXM435" s="102"/>
      <c r="SXN435" s="102"/>
      <c r="SXO435" s="102"/>
      <c r="SXP435" s="102"/>
      <c r="SXQ435" s="102"/>
      <c r="SXR435" s="102"/>
      <c r="SXS435" s="102"/>
      <c r="SXT435" s="102"/>
      <c r="SXU435" s="102"/>
      <c r="SXV435" s="102"/>
      <c r="SXW435" s="102"/>
      <c r="SXX435" s="102"/>
      <c r="SXY435" s="102"/>
      <c r="SXZ435" s="102"/>
      <c r="SYA435" s="102"/>
      <c r="SYB435" s="102"/>
      <c r="SYC435" s="102"/>
      <c r="SYD435" s="102"/>
      <c r="SYE435" s="102"/>
      <c r="SYF435" s="102"/>
      <c r="SYG435" s="102"/>
      <c r="SYH435" s="102"/>
      <c r="SYI435" s="102"/>
      <c r="SYJ435" s="102"/>
      <c r="SYK435" s="102"/>
      <c r="SYL435" s="102"/>
      <c r="SYM435" s="102"/>
      <c r="SYN435" s="102"/>
      <c r="SYO435" s="102"/>
      <c r="SYP435" s="102"/>
      <c r="SYQ435" s="102"/>
      <c r="SYR435" s="102"/>
      <c r="SYS435" s="102"/>
      <c r="SYT435" s="102"/>
      <c r="SYU435" s="102"/>
      <c r="SYV435" s="102"/>
      <c r="SYW435" s="102"/>
      <c r="SYX435" s="102"/>
      <c r="SYY435" s="102"/>
      <c r="SYZ435" s="102"/>
      <c r="SZA435" s="102"/>
      <c r="SZB435" s="102"/>
      <c r="SZC435" s="102"/>
      <c r="SZD435" s="102"/>
      <c r="SZE435" s="102"/>
      <c r="SZF435" s="102"/>
      <c r="SZG435" s="102"/>
      <c r="SZH435" s="102"/>
      <c r="SZI435" s="102"/>
      <c r="SZJ435" s="102"/>
      <c r="SZK435" s="102"/>
      <c r="SZL435" s="102"/>
      <c r="SZM435" s="102"/>
      <c r="SZN435" s="102"/>
      <c r="SZO435" s="102"/>
      <c r="SZP435" s="102"/>
      <c r="SZQ435" s="102"/>
      <c r="SZR435" s="102"/>
      <c r="SZS435" s="102"/>
      <c r="SZT435" s="102"/>
      <c r="SZU435" s="102"/>
      <c r="SZV435" s="102"/>
      <c r="SZW435" s="102"/>
      <c r="SZX435" s="102"/>
      <c r="SZY435" s="102"/>
      <c r="SZZ435" s="102"/>
      <c r="TAA435" s="102"/>
      <c r="TAB435" s="102"/>
      <c r="TAC435" s="102"/>
      <c r="TAD435" s="102"/>
      <c r="TAE435" s="102"/>
      <c r="TAF435" s="102"/>
      <c r="TAG435" s="102"/>
      <c r="TAH435" s="102"/>
      <c r="TAI435" s="102"/>
      <c r="TAJ435" s="102"/>
      <c r="TAK435" s="102"/>
      <c r="TAL435" s="102"/>
      <c r="TAM435" s="102"/>
      <c r="TAN435" s="102"/>
      <c r="TAO435" s="102"/>
      <c r="TAP435" s="102"/>
      <c r="TAQ435" s="102"/>
      <c r="TAR435" s="102"/>
      <c r="TAS435" s="102"/>
      <c r="TAT435" s="102"/>
      <c r="TAU435" s="102"/>
      <c r="TAV435" s="102"/>
      <c r="TAW435" s="102"/>
      <c r="TAX435" s="102"/>
      <c r="TAY435" s="102"/>
      <c r="TAZ435" s="102"/>
      <c r="TBA435" s="102"/>
      <c r="TBB435" s="102"/>
      <c r="TBC435" s="102"/>
      <c r="TBD435" s="102"/>
      <c r="TBE435" s="102"/>
      <c r="TBF435" s="102"/>
      <c r="TBG435" s="102"/>
      <c r="TBH435" s="102"/>
      <c r="TBI435" s="102"/>
      <c r="TBJ435" s="102"/>
      <c r="TBK435" s="102"/>
      <c r="TBL435" s="102"/>
      <c r="TBM435" s="102"/>
      <c r="TBN435" s="102"/>
      <c r="TBO435" s="102"/>
      <c r="TBP435" s="102"/>
      <c r="TBQ435" s="102"/>
      <c r="TBR435" s="102"/>
      <c r="TBS435" s="102"/>
      <c r="TBT435" s="102"/>
      <c r="TBU435" s="102"/>
      <c r="TBV435" s="102"/>
      <c r="TBW435" s="102"/>
      <c r="TBX435" s="102"/>
      <c r="TBY435" s="102"/>
      <c r="TBZ435" s="102"/>
      <c r="TCA435" s="102"/>
      <c r="TCB435" s="102"/>
      <c r="TCC435" s="102"/>
      <c r="TCD435" s="102"/>
      <c r="TCE435" s="102"/>
      <c r="TCF435" s="102"/>
      <c r="TCG435" s="102"/>
      <c r="TCH435" s="102"/>
      <c r="TCI435" s="102"/>
      <c r="TCJ435" s="102"/>
      <c r="TCK435" s="102"/>
      <c r="TCL435" s="102"/>
      <c r="TCM435" s="102"/>
      <c r="TCN435" s="102"/>
      <c r="TCO435" s="102"/>
      <c r="TCP435" s="102"/>
      <c r="TCQ435" s="102"/>
      <c r="TCR435" s="102"/>
      <c r="TCS435" s="102"/>
      <c r="TCT435" s="102"/>
      <c r="TCU435" s="102"/>
      <c r="TCV435" s="102"/>
      <c r="TCW435" s="102"/>
      <c r="TCX435" s="102"/>
      <c r="TCY435" s="102"/>
      <c r="TCZ435" s="102"/>
      <c r="TDA435" s="102"/>
      <c r="TDB435" s="102"/>
      <c r="TDC435" s="102"/>
      <c r="TDD435" s="102"/>
      <c r="TDE435" s="102"/>
      <c r="TDF435" s="102"/>
      <c r="TDG435" s="102"/>
      <c r="TDH435" s="102"/>
      <c r="TDI435" s="102"/>
      <c r="TDJ435" s="102"/>
      <c r="TDK435" s="102"/>
      <c r="TDL435" s="102"/>
      <c r="TDM435" s="102"/>
      <c r="TDN435" s="102"/>
      <c r="TDO435" s="102"/>
      <c r="TDP435" s="102"/>
      <c r="TDQ435" s="102"/>
      <c r="TDR435" s="102"/>
      <c r="TDS435" s="102"/>
      <c r="TDT435" s="102"/>
      <c r="TDU435" s="102"/>
      <c r="TDV435" s="102"/>
      <c r="TDW435" s="102"/>
      <c r="TDX435" s="102"/>
      <c r="TDY435" s="102"/>
      <c r="TDZ435" s="102"/>
      <c r="TEA435" s="102"/>
      <c r="TEB435" s="102"/>
      <c r="TEC435" s="102"/>
      <c r="TED435" s="102"/>
      <c r="TEE435" s="102"/>
      <c r="TEF435" s="102"/>
      <c r="TEG435" s="102"/>
      <c r="TEH435" s="102"/>
      <c r="TEI435" s="102"/>
      <c r="TEJ435" s="102"/>
      <c r="TEK435" s="102"/>
      <c r="TEL435" s="102"/>
      <c r="TEM435" s="102"/>
      <c r="TEN435" s="102"/>
      <c r="TEO435" s="102"/>
      <c r="TEP435" s="102"/>
      <c r="TEQ435" s="102"/>
      <c r="TER435" s="102"/>
      <c r="TES435" s="102"/>
      <c r="TET435" s="102"/>
      <c r="TEU435" s="102"/>
      <c r="TEV435" s="102"/>
      <c r="TEW435" s="102"/>
      <c r="TEX435" s="102"/>
      <c r="TEY435" s="102"/>
      <c r="TEZ435" s="102"/>
      <c r="TFA435" s="102"/>
      <c r="TFB435" s="102"/>
      <c r="TFC435" s="102"/>
      <c r="TFD435" s="102"/>
      <c r="TFE435" s="102"/>
      <c r="TFF435" s="102"/>
      <c r="TFG435" s="102"/>
      <c r="TFH435" s="102"/>
      <c r="TFI435" s="102"/>
      <c r="TFJ435" s="102"/>
      <c r="TFK435" s="102"/>
      <c r="TFL435" s="102"/>
      <c r="TFM435" s="102"/>
      <c r="TFN435" s="102"/>
      <c r="TFO435" s="102"/>
      <c r="TFP435" s="102"/>
      <c r="TFQ435" s="102"/>
      <c r="TFR435" s="102"/>
      <c r="TFS435" s="102"/>
      <c r="TFT435" s="102"/>
      <c r="TFU435" s="102"/>
      <c r="TFV435" s="102"/>
      <c r="TFW435" s="102"/>
      <c r="TFX435" s="102"/>
      <c r="TFY435" s="102"/>
      <c r="TFZ435" s="102"/>
      <c r="TGA435" s="102"/>
      <c r="TGB435" s="102"/>
      <c r="TGC435" s="102"/>
      <c r="TGD435" s="102"/>
      <c r="TGE435" s="102"/>
      <c r="TGF435" s="102"/>
      <c r="TGG435" s="102"/>
      <c r="TGH435" s="102"/>
      <c r="TGI435" s="102"/>
      <c r="TGJ435" s="102"/>
      <c r="TGK435" s="102"/>
      <c r="TGL435" s="102"/>
      <c r="TGM435" s="102"/>
      <c r="TGN435" s="102"/>
      <c r="TGO435" s="102"/>
      <c r="TGP435" s="102"/>
      <c r="TGQ435" s="102"/>
      <c r="TGR435" s="102"/>
      <c r="TGS435" s="102"/>
      <c r="TGT435" s="102"/>
      <c r="TGU435" s="102"/>
      <c r="TGV435" s="102"/>
      <c r="TGW435" s="102"/>
      <c r="TGX435" s="102"/>
      <c r="TGY435" s="102"/>
      <c r="TGZ435" s="102"/>
      <c r="THA435" s="102"/>
      <c r="THB435" s="102"/>
      <c r="THC435" s="102"/>
      <c r="THD435" s="102"/>
      <c r="THE435" s="102"/>
      <c r="THF435" s="102"/>
      <c r="THG435" s="102"/>
      <c r="THH435" s="102"/>
      <c r="THI435" s="102"/>
      <c r="THJ435" s="102"/>
      <c r="THK435" s="102"/>
      <c r="THL435" s="102"/>
      <c r="THM435" s="102"/>
      <c r="THN435" s="102"/>
      <c r="THO435" s="102"/>
      <c r="THP435" s="102"/>
      <c r="THQ435" s="102"/>
      <c r="THR435" s="102"/>
      <c r="THS435" s="102"/>
      <c r="THT435" s="102"/>
      <c r="THU435" s="102"/>
      <c r="THV435" s="102"/>
      <c r="THW435" s="102"/>
      <c r="THX435" s="102"/>
      <c r="THY435" s="102"/>
      <c r="THZ435" s="102"/>
      <c r="TIA435" s="102"/>
      <c r="TIB435" s="102"/>
      <c r="TIC435" s="102"/>
      <c r="TID435" s="102"/>
      <c r="TIE435" s="102"/>
      <c r="TIF435" s="102"/>
      <c r="TIG435" s="102"/>
      <c r="TIH435" s="102"/>
      <c r="TII435" s="102"/>
      <c r="TIJ435" s="102"/>
      <c r="TIK435" s="102"/>
      <c r="TIL435" s="102"/>
      <c r="TIM435" s="102"/>
      <c r="TIN435" s="102"/>
      <c r="TIO435" s="102"/>
      <c r="TIP435" s="102"/>
      <c r="TIQ435" s="102"/>
      <c r="TIR435" s="102"/>
      <c r="TIS435" s="102"/>
      <c r="TIT435" s="102"/>
      <c r="TIU435" s="102"/>
      <c r="TIV435" s="102"/>
      <c r="TIW435" s="102"/>
      <c r="TIX435" s="102"/>
      <c r="TIY435" s="102"/>
      <c r="TIZ435" s="102"/>
      <c r="TJA435" s="102"/>
      <c r="TJB435" s="102"/>
      <c r="TJC435" s="102"/>
      <c r="TJD435" s="102"/>
      <c r="TJE435" s="102"/>
      <c r="TJF435" s="102"/>
      <c r="TJG435" s="102"/>
      <c r="TJH435" s="102"/>
      <c r="TJI435" s="102"/>
      <c r="TJJ435" s="102"/>
      <c r="TJK435" s="102"/>
      <c r="TJL435" s="102"/>
      <c r="TJM435" s="102"/>
      <c r="TJN435" s="102"/>
      <c r="TJO435" s="102"/>
      <c r="TJP435" s="102"/>
      <c r="TJQ435" s="102"/>
      <c r="TJR435" s="102"/>
      <c r="TJS435" s="102"/>
      <c r="TJT435" s="102"/>
      <c r="TJU435" s="102"/>
      <c r="TJV435" s="102"/>
      <c r="TJW435" s="102"/>
      <c r="TJX435" s="102"/>
      <c r="TJY435" s="102"/>
      <c r="TJZ435" s="102"/>
      <c r="TKA435" s="102"/>
      <c r="TKB435" s="102"/>
      <c r="TKC435" s="102"/>
      <c r="TKD435" s="102"/>
      <c r="TKE435" s="102"/>
      <c r="TKF435" s="102"/>
      <c r="TKG435" s="102"/>
      <c r="TKH435" s="102"/>
      <c r="TKI435" s="102"/>
      <c r="TKJ435" s="102"/>
      <c r="TKK435" s="102"/>
      <c r="TKL435" s="102"/>
      <c r="TKM435" s="102"/>
      <c r="TKN435" s="102"/>
      <c r="TKO435" s="102"/>
      <c r="TKP435" s="102"/>
      <c r="TKQ435" s="102"/>
      <c r="TKR435" s="102"/>
      <c r="TKS435" s="102"/>
      <c r="TKT435" s="102"/>
      <c r="TKU435" s="102"/>
      <c r="TKV435" s="102"/>
      <c r="TKW435" s="102"/>
      <c r="TKX435" s="102"/>
      <c r="TKY435" s="102"/>
      <c r="TKZ435" s="102"/>
      <c r="TLA435" s="102"/>
      <c r="TLB435" s="102"/>
      <c r="TLC435" s="102"/>
      <c r="TLD435" s="102"/>
      <c r="TLE435" s="102"/>
      <c r="TLF435" s="102"/>
      <c r="TLG435" s="102"/>
      <c r="TLH435" s="102"/>
      <c r="TLI435" s="102"/>
      <c r="TLJ435" s="102"/>
      <c r="TLK435" s="102"/>
      <c r="TLL435" s="102"/>
      <c r="TLM435" s="102"/>
      <c r="TLN435" s="102"/>
      <c r="TLO435" s="102"/>
      <c r="TLP435" s="102"/>
      <c r="TLQ435" s="102"/>
      <c r="TLR435" s="102"/>
      <c r="TLS435" s="102"/>
      <c r="TLT435" s="102"/>
      <c r="TLU435" s="102"/>
      <c r="TLV435" s="102"/>
      <c r="TLW435" s="102"/>
      <c r="TLX435" s="102"/>
      <c r="TLY435" s="102"/>
      <c r="TLZ435" s="102"/>
      <c r="TMA435" s="102"/>
      <c r="TMB435" s="102"/>
      <c r="TMC435" s="102"/>
      <c r="TMD435" s="102"/>
      <c r="TME435" s="102"/>
      <c r="TMF435" s="102"/>
      <c r="TMG435" s="102"/>
      <c r="TMH435" s="102"/>
      <c r="TMI435" s="102"/>
      <c r="TMJ435" s="102"/>
      <c r="TMK435" s="102"/>
      <c r="TML435" s="102"/>
      <c r="TMM435" s="102"/>
      <c r="TMN435" s="102"/>
      <c r="TMO435" s="102"/>
      <c r="TMP435" s="102"/>
      <c r="TMQ435" s="102"/>
      <c r="TMR435" s="102"/>
      <c r="TMS435" s="102"/>
      <c r="TMT435" s="102"/>
      <c r="TMU435" s="102"/>
      <c r="TMV435" s="102"/>
      <c r="TMW435" s="102"/>
      <c r="TMX435" s="102"/>
      <c r="TMY435" s="102"/>
      <c r="TMZ435" s="102"/>
      <c r="TNA435" s="102"/>
      <c r="TNB435" s="102"/>
      <c r="TNC435" s="102"/>
      <c r="TND435" s="102"/>
      <c r="TNE435" s="102"/>
      <c r="TNF435" s="102"/>
      <c r="TNG435" s="102"/>
      <c r="TNH435" s="102"/>
      <c r="TNI435" s="102"/>
      <c r="TNJ435" s="102"/>
      <c r="TNK435" s="102"/>
      <c r="TNL435" s="102"/>
      <c r="TNM435" s="102"/>
      <c r="TNN435" s="102"/>
      <c r="TNO435" s="102"/>
      <c r="TNP435" s="102"/>
      <c r="TNQ435" s="102"/>
      <c r="TNR435" s="102"/>
      <c r="TNS435" s="102"/>
      <c r="TNT435" s="102"/>
      <c r="TNU435" s="102"/>
      <c r="TNV435" s="102"/>
      <c r="TNW435" s="102"/>
      <c r="TNX435" s="102"/>
      <c r="TNY435" s="102"/>
      <c r="TNZ435" s="102"/>
      <c r="TOA435" s="102"/>
      <c r="TOB435" s="102"/>
      <c r="TOC435" s="102"/>
      <c r="TOD435" s="102"/>
      <c r="TOE435" s="102"/>
      <c r="TOF435" s="102"/>
      <c r="TOG435" s="102"/>
      <c r="TOH435" s="102"/>
      <c r="TOI435" s="102"/>
      <c r="TOJ435" s="102"/>
      <c r="TOK435" s="102"/>
      <c r="TOL435" s="102"/>
      <c r="TOM435" s="102"/>
      <c r="TON435" s="102"/>
      <c r="TOO435" s="102"/>
      <c r="TOP435" s="102"/>
      <c r="TOQ435" s="102"/>
      <c r="TOR435" s="102"/>
      <c r="TOS435" s="102"/>
      <c r="TOT435" s="102"/>
      <c r="TOU435" s="102"/>
      <c r="TOV435" s="102"/>
      <c r="TOW435" s="102"/>
      <c r="TOX435" s="102"/>
      <c r="TOY435" s="102"/>
      <c r="TOZ435" s="102"/>
      <c r="TPA435" s="102"/>
      <c r="TPB435" s="102"/>
      <c r="TPC435" s="102"/>
      <c r="TPD435" s="102"/>
      <c r="TPE435" s="102"/>
      <c r="TPF435" s="102"/>
      <c r="TPG435" s="102"/>
      <c r="TPH435" s="102"/>
      <c r="TPI435" s="102"/>
      <c r="TPJ435" s="102"/>
      <c r="TPK435" s="102"/>
      <c r="TPL435" s="102"/>
      <c r="TPM435" s="102"/>
      <c r="TPN435" s="102"/>
      <c r="TPO435" s="102"/>
      <c r="TPP435" s="102"/>
      <c r="TPQ435" s="102"/>
      <c r="TPR435" s="102"/>
      <c r="TPS435" s="102"/>
      <c r="TPT435" s="102"/>
      <c r="TPU435" s="102"/>
      <c r="TPV435" s="102"/>
      <c r="TPW435" s="102"/>
      <c r="TPX435" s="102"/>
      <c r="TPY435" s="102"/>
      <c r="TPZ435" s="102"/>
      <c r="TQA435" s="102"/>
      <c r="TQB435" s="102"/>
      <c r="TQC435" s="102"/>
      <c r="TQD435" s="102"/>
      <c r="TQE435" s="102"/>
      <c r="TQF435" s="102"/>
      <c r="TQG435" s="102"/>
      <c r="TQH435" s="102"/>
      <c r="TQI435" s="102"/>
      <c r="TQJ435" s="102"/>
      <c r="TQK435" s="102"/>
      <c r="TQL435" s="102"/>
      <c r="TQM435" s="102"/>
      <c r="TQN435" s="102"/>
      <c r="TQO435" s="102"/>
      <c r="TQP435" s="102"/>
      <c r="TQQ435" s="102"/>
      <c r="TQR435" s="102"/>
      <c r="TQS435" s="102"/>
      <c r="TQT435" s="102"/>
      <c r="TQU435" s="102"/>
      <c r="TQV435" s="102"/>
      <c r="TQW435" s="102"/>
      <c r="TQX435" s="102"/>
      <c r="TQY435" s="102"/>
      <c r="TQZ435" s="102"/>
      <c r="TRA435" s="102"/>
      <c r="TRB435" s="102"/>
      <c r="TRC435" s="102"/>
      <c r="TRD435" s="102"/>
      <c r="TRE435" s="102"/>
      <c r="TRF435" s="102"/>
      <c r="TRG435" s="102"/>
      <c r="TRH435" s="102"/>
      <c r="TRI435" s="102"/>
      <c r="TRJ435" s="102"/>
      <c r="TRK435" s="102"/>
      <c r="TRL435" s="102"/>
      <c r="TRM435" s="102"/>
      <c r="TRN435" s="102"/>
      <c r="TRO435" s="102"/>
      <c r="TRP435" s="102"/>
      <c r="TRQ435" s="102"/>
      <c r="TRR435" s="102"/>
      <c r="TRS435" s="102"/>
      <c r="TRT435" s="102"/>
      <c r="TRU435" s="102"/>
      <c r="TRV435" s="102"/>
      <c r="TRW435" s="102"/>
      <c r="TRX435" s="102"/>
      <c r="TRY435" s="102"/>
      <c r="TRZ435" s="102"/>
      <c r="TSA435" s="102"/>
      <c r="TSB435" s="102"/>
      <c r="TSC435" s="102"/>
      <c r="TSD435" s="102"/>
      <c r="TSE435" s="102"/>
      <c r="TSF435" s="102"/>
      <c r="TSG435" s="102"/>
      <c r="TSH435" s="102"/>
      <c r="TSI435" s="102"/>
      <c r="TSJ435" s="102"/>
      <c r="TSK435" s="102"/>
      <c r="TSL435" s="102"/>
      <c r="TSM435" s="102"/>
      <c r="TSN435" s="102"/>
      <c r="TSO435" s="102"/>
      <c r="TSP435" s="102"/>
      <c r="TSQ435" s="102"/>
      <c r="TSR435" s="102"/>
      <c r="TSS435" s="102"/>
      <c r="TST435" s="102"/>
      <c r="TSU435" s="102"/>
      <c r="TSV435" s="102"/>
      <c r="TSW435" s="102"/>
      <c r="TSX435" s="102"/>
      <c r="TSY435" s="102"/>
      <c r="TSZ435" s="102"/>
      <c r="TTA435" s="102"/>
      <c r="TTB435" s="102"/>
      <c r="TTC435" s="102"/>
      <c r="TTD435" s="102"/>
      <c r="TTE435" s="102"/>
      <c r="TTF435" s="102"/>
      <c r="TTG435" s="102"/>
      <c r="TTH435" s="102"/>
      <c r="TTI435" s="102"/>
      <c r="TTJ435" s="102"/>
      <c r="TTK435" s="102"/>
      <c r="TTL435" s="102"/>
      <c r="TTM435" s="102"/>
      <c r="TTN435" s="102"/>
      <c r="TTO435" s="102"/>
      <c r="TTP435" s="102"/>
      <c r="TTQ435" s="102"/>
      <c r="TTR435" s="102"/>
      <c r="TTS435" s="102"/>
      <c r="TTT435" s="102"/>
      <c r="TTU435" s="102"/>
      <c r="TTV435" s="102"/>
      <c r="TTW435" s="102"/>
      <c r="TTX435" s="102"/>
      <c r="TTY435" s="102"/>
      <c r="TTZ435" s="102"/>
      <c r="TUA435" s="102"/>
      <c r="TUB435" s="102"/>
      <c r="TUC435" s="102"/>
      <c r="TUD435" s="102"/>
      <c r="TUE435" s="102"/>
      <c r="TUF435" s="102"/>
      <c r="TUG435" s="102"/>
      <c r="TUH435" s="102"/>
      <c r="TUI435" s="102"/>
      <c r="TUJ435" s="102"/>
      <c r="TUK435" s="102"/>
      <c r="TUL435" s="102"/>
      <c r="TUM435" s="102"/>
      <c r="TUN435" s="102"/>
      <c r="TUO435" s="102"/>
      <c r="TUP435" s="102"/>
      <c r="TUQ435" s="102"/>
      <c r="TUR435" s="102"/>
      <c r="TUS435" s="102"/>
      <c r="TUT435" s="102"/>
      <c r="TUU435" s="102"/>
      <c r="TUV435" s="102"/>
      <c r="TUW435" s="102"/>
      <c r="TUX435" s="102"/>
      <c r="TUY435" s="102"/>
      <c r="TUZ435" s="102"/>
      <c r="TVA435" s="102"/>
      <c r="TVB435" s="102"/>
      <c r="TVC435" s="102"/>
      <c r="TVD435" s="102"/>
      <c r="TVE435" s="102"/>
      <c r="TVF435" s="102"/>
      <c r="TVG435" s="102"/>
      <c r="TVH435" s="102"/>
      <c r="TVI435" s="102"/>
      <c r="TVJ435" s="102"/>
      <c r="TVK435" s="102"/>
      <c r="TVL435" s="102"/>
      <c r="TVM435" s="102"/>
      <c r="TVN435" s="102"/>
      <c r="TVO435" s="102"/>
      <c r="TVP435" s="102"/>
      <c r="TVQ435" s="102"/>
      <c r="TVR435" s="102"/>
      <c r="TVS435" s="102"/>
      <c r="TVT435" s="102"/>
      <c r="TVU435" s="102"/>
      <c r="TVV435" s="102"/>
      <c r="TVW435" s="102"/>
      <c r="TVX435" s="102"/>
      <c r="TVY435" s="102"/>
      <c r="TVZ435" s="102"/>
      <c r="TWA435" s="102"/>
      <c r="TWB435" s="102"/>
      <c r="TWC435" s="102"/>
      <c r="TWD435" s="102"/>
      <c r="TWE435" s="102"/>
      <c r="TWF435" s="102"/>
      <c r="TWG435" s="102"/>
      <c r="TWH435" s="102"/>
      <c r="TWI435" s="102"/>
      <c r="TWJ435" s="102"/>
      <c r="TWK435" s="102"/>
      <c r="TWL435" s="102"/>
      <c r="TWM435" s="102"/>
      <c r="TWN435" s="102"/>
      <c r="TWO435" s="102"/>
      <c r="TWP435" s="102"/>
      <c r="TWQ435" s="102"/>
      <c r="TWR435" s="102"/>
      <c r="TWS435" s="102"/>
      <c r="TWT435" s="102"/>
      <c r="TWU435" s="102"/>
      <c r="TWV435" s="102"/>
      <c r="TWW435" s="102"/>
      <c r="TWX435" s="102"/>
      <c r="TWY435" s="102"/>
      <c r="TWZ435" s="102"/>
      <c r="TXA435" s="102"/>
      <c r="TXB435" s="102"/>
      <c r="TXC435" s="102"/>
      <c r="TXD435" s="102"/>
      <c r="TXE435" s="102"/>
      <c r="TXF435" s="102"/>
      <c r="TXG435" s="102"/>
      <c r="TXH435" s="102"/>
      <c r="TXI435" s="102"/>
      <c r="TXJ435" s="102"/>
      <c r="TXK435" s="102"/>
      <c r="TXL435" s="102"/>
      <c r="TXM435" s="102"/>
      <c r="TXN435" s="102"/>
      <c r="TXO435" s="102"/>
      <c r="TXP435" s="102"/>
      <c r="TXQ435" s="102"/>
      <c r="TXR435" s="102"/>
      <c r="TXS435" s="102"/>
      <c r="TXT435" s="102"/>
      <c r="TXU435" s="102"/>
      <c r="TXV435" s="102"/>
      <c r="TXW435" s="102"/>
      <c r="TXX435" s="102"/>
      <c r="TXY435" s="102"/>
      <c r="TXZ435" s="102"/>
      <c r="TYA435" s="102"/>
      <c r="TYB435" s="102"/>
      <c r="TYC435" s="102"/>
      <c r="TYD435" s="102"/>
      <c r="TYE435" s="102"/>
      <c r="TYF435" s="102"/>
      <c r="TYG435" s="102"/>
      <c r="TYH435" s="102"/>
      <c r="TYI435" s="102"/>
      <c r="TYJ435" s="102"/>
      <c r="TYK435" s="102"/>
      <c r="TYL435" s="102"/>
      <c r="TYM435" s="102"/>
      <c r="TYN435" s="102"/>
      <c r="TYO435" s="102"/>
      <c r="TYP435" s="102"/>
      <c r="TYQ435" s="102"/>
      <c r="TYR435" s="102"/>
      <c r="TYS435" s="102"/>
      <c r="TYT435" s="102"/>
      <c r="TYU435" s="102"/>
      <c r="TYV435" s="102"/>
      <c r="TYW435" s="102"/>
      <c r="TYX435" s="102"/>
      <c r="TYY435" s="102"/>
      <c r="TYZ435" s="102"/>
      <c r="TZA435" s="102"/>
      <c r="TZB435" s="102"/>
      <c r="TZC435" s="102"/>
      <c r="TZD435" s="102"/>
      <c r="TZE435" s="102"/>
      <c r="TZF435" s="102"/>
      <c r="TZG435" s="102"/>
      <c r="TZH435" s="102"/>
      <c r="TZI435" s="102"/>
      <c r="TZJ435" s="102"/>
      <c r="TZK435" s="102"/>
      <c r="TZL435" s="102"/>
      <c r="TZM435" s="102"/>
      <c r="TZN435" s="102"/>
      <c r="TZO435" s="102"/>
      <c r="TZP435" s="102"/>
      <c r="TZQ435" s="102"/>
      <c r="TZR435" s="102"/>
      <c r="TZS435" s="102"/>
      <c r="TZT435" s="102"/>
      <c r="TZU435" s="102"/>
      <c r="TZV435" s="102"/>
      <c r="TZW435" s="102"/>
      <c r="TZX435" s="102"/>
      <c r="TZY435" s="102"/>
      <c r="TZZ435" s="102"/>
      <c r="UAA435" s="102"/>
      <c r="UAB435" s="102"/>
      <c r="UAC435" s="102"/>
      <c r="UAD435" s="102"/>
      <c r="UAE435" s="102"/>
      <c r="UAF435" s="102"/>
      <c r="UAG435" s="102"/>
      <c r="UAH435" s="102"/>
      <c r="UAI435" s="102"/>
      <c r="UAJ435" s="102"/>
      <c r="UAK435" s="102"/>
      <c r="UAL435" s="102"/>
      <c r="UAM435" s="102"/>
      <c r="UAN435" s="102"/>
      <c r="UAO435" s="102"/>
      <c r="UAP435" s="102"/>
      <c r="UAQ435" s="102"/>
      <c r="UAR435" s="102"/>
      <c r="UAS435" s="102"/>
      <c r="UAT435" s="102"/>
      <c r="UAU435" s="102"/>
      <c r="UAV435" s="102"/>
      <c r="UAW435" s="102"/>
      <c r="UAX435" s="102"/>
      <c r="UAY435" s="102"/>
      <c r="UAZ435" s="102"/>
      <c r="UBA435" s="102"/>
      <c r="UBB435" s="102"/>
      <c r="UBC435" s="102"/>
      <c r="UBD435" s="102"/>
      <c r="UBE435" s="102"/>
      <c r="UBF435" s="102"/>
      <c r="UBG435" s="102"/>
      <c r="UBH435" s="102"/>
      <c r="UBI435" s="102"/>
      <c r="UBJ435" s="102"/>
      <c r="UBK435" s="102"/>
      <c r="UBL435" s="102"/>
      <c r="UBM435" s="102"/>
      <c r="UBN435" s="102"/>
      <c r="UBO435" s="102"/>
      <c r="UBP435" s="102"/>
      <c r="UBQ435" s="102"/>
      <c r="UBR435" s="102"/>
      <c r="UBS435" s="102"/>
      <c r="UBT435" s="102"/>
      <c r="UBU435" s="102"/>
      <c r="UBV435" s="102"/>
      <c r="UBW435" s="102"/>
      <c r="UBX435" s="102"/>
      <c r="UBY435" s="102"/>
      <c r="UBZ435" s="102"/>
      <c r="UCA435" s="102"/>
      <c r="UCB435" s="102"/>
      <c r="UCC435" s="102"/>
      <c r="UCD435" s="102"/>
      <c r="UCE435" s="102"/>
      <c r="UCF435" s="102"/>
      <c r="UCG435" s="102"/>
      <c r="UCH435" s="102"/>
      <c r="UCI435" s="102"/>
      <c r="UCJ435" s="102"/>
      <c r="UCK435" s="102"/>
      <c r="UCL435" s="102"/>
      <c r="UCM435" s="102"/>
      <c r="UCN435" s="102"/>
      <c r="UCO435" s="102"/>
      <c r="UCP435" s="102"/>
      <c r="UCQ435" s="102"/>
      <c r="UCR435" s="102"/>
      <c r="UCS435" s="102"/>
      <c r="UCT435" s="102"/>
      <c r="UCU435" s="102"/>
      <c r="UCV435" s="102"/>
      <c r="UCW435" s="102"/>
      <c r="UCX435" s="102"/>
      <c r="UCY435" s="102"/>
      <c r="UCZ435" s="102"/>
      <c r="UDA435" s="102"/>
      <c r="UDB435" s="102"/>
      <c r="UDC435" s="102"/>
      <c r="UDD435" s="102"/>
      <c r="UDE435" s="102"/>
      <c r="UDF435" s="102"/>
      <c r="UDG435" s="102"/>
      <c r="UDH435" s="102"/>
      <c r="UDI435" s="102"/>
      <c r="UDJ435" s="102"/>
      <c r="UDK435" s="102"/>
      <c r="UDL435" s="102"/>
      <c r="UDM435" s="102"/>
      <c r="UDN435" s="102"/>
      <c r="UDO435" s="102"/>
      <c r="UDP435" s="102"/>
      <c r="UDQ435" s="102"/>
      <c r="UDR435" s="102"/>
      <c r="UDS435" s="102"/>
      <c r="UDT435" s="102"/>
      <c r="UDU435" s="102"/>
      <c r="UDV435" s="102"/>
      <c r="UDW435" s="102"/>
      <c r="UDX435" s="102"/>
      <c r="UDY435" s="102"/>
      <c r="UDZ435" s="102"/>
      <c r="UEA435" s="102"/>
      <c r="UEB435" s="102"/>
      <c r="UEC435" s="102"/>
      <c r="UED435" s="102"/>
      <c r="UEE435" s="102"/>
      <c r="UEF435" s="102"/>
      <c r="UEG435" s="102"/>
      <c r="UEH435" s="102"/>
      <c r="UEI435" s="102"/>
      <c r="UEJ435" s="102"/>
      <c r="UEK435" s="102"/>
      <c r="UEL435" s="102"/>
      <c r="UEM435" s="102"/>
      <c r="UEN435" s="102"/>
      <c r="UEO435" s="102"/>
      <c r="UEP435" s="102"/>
      <c r="UEQ435" s="102"/>
      <c r="UER435" s="102"/>
      <c r="UES435" s="102"/>
      <c r="UET435" s="102"/>
      <c r="UEU435" s="102"/>
      <c r="UEV435" s="102"/>
      <c r="UEW435" s="102"/>
      <c r="UEX435" s="102"/>
      <c r="UEY435" s="102"/>
      <c r="UEZ435" s="102"/>
      <c r="UFA435" s="102"/>
      <c r="UFB435" s="102"/>
      <c r="UFC435" s="102"/>
      <c r="UFD435" s="102"/>
      <c r="UFE435" s="102"/>
      <c r="UFF435" s="102"/>
      <c r="UFG435" s="102"/>
      <c r="UFH435" s="102"/>
      <c r="UFI435" s="102"/>
      <c r="UFJ435" s="102"/>
      <c r="UFK435" s="102"/>
      <c r="UFL435" s="102"/>
      <c r="UFM435" s="102"/>
      <c r="UFN435" s="102"/>
      <c r="UFO435" s="102"/>
      <c r="UFP435" s="102"/>
      <c r="UFQ435" s="102"/>
      <c r="UFR435" s="102"/>
      <c r="UFS435" s="102"/>
      <c r="UFT435" s="102"/>
      <c r="UFU435" s="102"/>
      <c r="UFV435" s="102"/>
      <c r="UFW435" s="102"/>
      <c r="UFX435" s="102"/>
      <c r="UFY435" s="102"/>
      <c r="UFZ435" s="102"/>
      <c r="UGA435" s="102"/>
      <c r="UGB435" s="102"/>
      <c r="UGC435" s="102"/>
      <c r="UGD435" s="102"/>
      <c r="UGE435" s="102"/>
      <c r="UGF435" s="102"/>
      <c r="UGG435" s="102"/>
      <c r="UGH435" s="102"/>
      <c r="UGI435" s="102"/>
      <c r="UGJ435" s="102"/>
      <c r="UGK435" s="102"/>
      <c r="UGL435" s="102"/>
      <c r="UGM435" s="102"/>
      <c r="UGN435" s="102"/>
      <c r="UGO435" s="102"/>
      <c r="UGP435" s="102"/>
      <c r="UGQ435" s="102"/>
      <c r="UGR435" s="102"/>
      <c r="UGS435" s="102"/>
      <c r="UGT435" s="102"/>
      <c r="UGU435" s="102"/>
      <c r="UGV435" s="102"/>
      <c r="UGW435" s="102"/>
      <c r="UGX435" s="102"/>
      <c r="UGY435" s="102"/>
      <c r="UGZ435" s="102"/>
      <c r="UHA435" s="102"/>
      <c r="UHB435" s="102"/>
      <c r="UHC435" s="102"/>
      <c r="UHD435" s="102"/>
      <c r="UHE435" s="102"/>
      <c r="UHF435" s="102"/>
      <c r="UHG435" s="102"/>
      <c r="UHH435" s="102"/>
      <c r="UHI435" s="102"/>
      <c r="UHJ435" s="102"/>
      <c r="UHK435" s="102"/>
      <c r="UHL435" s="102"/>
      <c r="UHM435" s="102"/>
      <c r="UHN435" s="102"/>
      <c r="UHO435" s="102"/>
      <c r="UHP435" s="102"/>
      <c r="UHQ435" s="102"/>
      <c r="UHR435" s="102"/>
      <c r="UHS435" s="102"/>
      <c r="UHT435" s="102"/>
      <c r="UHU435" s="102"/>
      <c r="UHV435" s="102"/>
      <c r="UHW435" s="102"/>
      <c r="UHX435" s="102"/>
      <c r="UHY435" s="102"/>
      <c r="UHZ435" s="102"/>
      <c r="UIA435" s="102"/>
      <c r="UIB435" s="102"/>
      <c r="UIC435" s="102"/>
      <c r="UID435" s="102"/>
      <c r="UIE435" s="102"/>
      <c r="UIF435" s="102"/>
      <c r="UIG435" s="102"/>
      <c r="UIH435" s="102"/>
      <c r="UII435" s="102"/>
      <c r="UIJ435" s="102"/>
      <c r="UIK435" s="102"/>
      <c r="UIL435" s="102"/>
      <c r="UIM435" s="102"/>
      <c r="UIN435" s="102"/>
      <c r="UIO435" s="102"/>
      <c r="UIP435" s="102"/>
      <c r="UIQ435" s="102"/>
      <c r="UIR435" s="102"/>
      <c r="UIS435" s="102"/>
      <c r="UIT435" s="102"/>
      <c r="UIU435" s="102"/>
      <c r="UIV435" s="102"/>
      <c r="UIW435" s="102"/>
      <c r="UIX435" s="102"/>
      <c r="UIY435" s="102"/>
      <c r="UIZ435" s="102"/>
      <c r="UJA435" s="102"/>
      <c r="UJB435" s="102"/>
      <c r="UJC435" s="102"/>
      <c r="UJD435" s="102"/>
      <c r="UJE435" s="102"/>
      <c r="UJF435" s="102"/>
      <c r="UJG435" s="102"/>
      <c r="UJH435" s="102"/>
      <c r="UJI435" s="102"/>
      <c r="UJJ435" s="102"/>
      <c r="UJK435" s="102"/>
      <c r="UJL435" s="102"/>
      <c r="UJM435" s="102"/>
      <c r="UJN435" s="102"/>
      <c r="UJO435" s="102"/>
      <c r="UJP435" s="102"/>
      <c r="UJQ435" s="102"/>
      <c r="UJR435" s="102"/>
      <c r="UJS435" s="102"/>
      <c r="UJT435" s="102"/>
      <c r="UJU435" s="102"/>
      <c r="UJV435" s="102"/>
      <c r="UJW435" s="102"/>
      <c r="UJX435" s="102"/>
      <c r="UJY435" s="102"/>
      <c r="UJZ435" s="102"/>
      <c r="UKA435" s="102"/>
      <c r="UKB435" s="102"/>
      <c r="UKC435" s="102"/>
      <c r="UKD435" s="102"/>
      <c r="UKE435" s="102"/>
      <c r="UKF435" s="102"/>
      <c r="UKG435" s="102"/>
      <c r="UKH435" s="102"/>
      <c r="UKI435" s="102"/>
      <c r="UKJ435" s="102"/>
      <c r="UKK435" s="102"/>
      <c r="UKL435" s="102"/>
      <c r="UKM435" s="102"/>
      <c r="UKN435" s="102"/>
      <c r="UKO435" s="102"/>
      <c r="UKP435" s="102"/>
      <c r="UKQ435" s="102"/>
      <c r="UKR435" s="102"/>
      <c r="UKS435" s="102"/>
      <c r="UKT435" s="102"/>
      <c r="UKU435" s="102"/>
      <c r="UKV435" s="102"/>
      <c r="UKW435" s="102"/>
      <c r="UKX435" s="102"/>
      <c r="UKY435" s="102"/>
      <c r="UKZ435" s="102"/>
      <c r="ULA435" s="102"/>
      <c r="ULB435" s="102"/>
      <c r="ULC435" s="102"/>
      <c r="ULD435" s="102"/>
      <c r="ULE435" s="102"/>
      <c r="ULF435" s="102"/>
      <c r="ULG435" s="102"/>
      <c r="ULH435" s="102"/>
      <c r="ULI435" s="102"/>
      <c r="ULJ435" s="102"/>
      <c r="ULK435" s="102"/>
      <c r="ULL435" s="102"/>
      <c r="ULM435" s="102"/>
      <c r="ULN435" s="102"/>
      <c r="ULO435" s="102"/>
      <c r="ULP435" s="102"/>
      <c r="ULQ435" s="102"/>
      <c r="ULR435" s="102"/>
      <c r="ULS435" s="102"/>
      <c r="ULT435" s="102"/>
      <c r="ULU435" s="102"/>
      <c r="ULV435" s="102"/>
      <c r="ULW435" s="102"/>
      <c r="ULX435" s="102"/>
      <c r="ULY435" s="102"/>
      <c r="ULZ435" s="102"/>
      <c r="UMA435" s="102"/>
      <c r="UMB435" s="102"/>
      <c r="UMC435" s="102"/>
      <c r="UMD435" s="102"/>
      <c r="UME435" s="102"/>
      <c r="UMF435" s="102"/>
      <c r="UMG435" s="102"/>
      <c r="UMH435" s="102"/>
      <c r="UMI435" s="102"/>
      <c r="UMJ435" s="102"/>
      <c r="UMK435" s="102"/>
      <c r="UML435" s="102"/>
      <c r="UMM435" s="102"/>
      <c r="UMN435" s="102"/>
      <c r="UMO435" s="102"/>
      <c r="UMP435" s="102"/>
      <c r="UMQ435" s="102"/>
      <c r="UMR435" s="102"/>
      <c r="UMS435" s="102"/>
      <c r="UMT435" s="102"/>
      <c r="UMU435" s="102"/>
      <c r="UMV435" s="102"/>
      <c r="UMW435" s="102"/>
      <c r="UMX435" s="102"/>
      <c r="UMY435" s="102"/>
      <c r="UMZ435" s="102"/>
      <c r="UNA435" s="102"/>
      <c r="UNB435" s="102"/>
      <c r="UNC435" s="102"/>
      <c r="UND435" s="102"/>
      <c r="UNE435" s="102"/>
      <c r="UNF435" s="102"/>
      <c r="UNG435" s="102"/>
      <c r="UNH435" s="102"/>
      <c r="UNI435" s="102"/>
      <c r="UNJ435" s="102"/>
      <c r="UNK435" s="102"/>
      <c r="UNL435" s="102"/>
      <c r="UNM435" s="102"/>
      <c r="UNN435" s="102"/>
      <c r="UNO435" s="102"/>
      <c r="UNP435" s="102"/>
      <c r="UNQ435" s="102"/>
      <c r="UNR435" s="102"/>
      <c r="UNS435" s="102"/>
      <c r="UNT435" s="102"/>
      <c r="UNU435" s="102"/>
      <c r="UNV435" s="102"/>
      <c r="UNW435" s="102"/>
      <c r="UNX435" s="102"/>
      <c r="UNY435" s="102"/>
      <c r="UNZ435" s="102"/>
      <c r="UOA435" s="102"/>
      <c r="UOB435" s="102"/>
      <c r="UOC435" s="102"/>
      <c r="UOD435" s="102"/>
      <c r="UOE435" s="102"/>
      <c r="UOF435" s="102"/>
      <c r="UOG435" s="102"/>
      <c r="UOH435" s="102"/>
      <c r="UOI435" s="102"/>
      <c r="UOJ435" s="102"/>
      <c r="UOK435" s="102"/>
      <c r="UOL435" s="102"/>
      <c r="UOM435" s="102"/>
      <c r="UON435" s="102"/>
      <c r="UOO435" s="102"/>
      <c r="UOP435" s="102"/>
      <c r="UOQ435" s="102"/>
      <c r="UOR435" s="102"/>
      <c r="UOS435" s="102"/>
      <c r="UOT435" s="102"/>
      <c r="UOU435" s="102"/>
      <c r="UOV435" s="102"/>
      <c r="UOW435" s="102"/>
      <c r="UOX435" s="102"/>
      <c r="UOY435" s="102"/>
      <c r="UOZ435" s="102"/>
      <c r="UPA435" s="102"/>
      <c r="UPB435" s="102"/>
      <c r="UPC435" s="102"/>
      <c r="UPD435" s="102"/>
      <c r="UPE435" s="102"/>
      <c r="UPF435" s="102"/>
      <c r="UPG435" s="102"/>
      <c r="UPH435" s="102"/>
      <c r="UPI435" s="102"/>
      <c r="UPJ435" s="102"/>
      <c r="UPK435" s="102"/>
      <c r="UPL435" s="102"/>
      <c r="UPM435" s="102"/>
      <c r="UPN435" s="102"/>
      <c r="UPO435" s="102"/>
      <c r="UPP435" s="102"/>
      <c r="UPQ435" s="102"/>
      <c r="UPR435" s="102"/>
      <c r="UPS435" s="102"/>
      <c r="UPT435" s="102"/>
      <c r="UPU435" s="102"/>
      <c r="UPV435" s="102"/>
      <c r="UPW435" s="102"/>
      <c r="UPX435" s="102"/>
      <c r="UPY435" s="102"/>
      <c r="UPZ435" s="102"/>
      <c r="UQA435" s="102"/>
      <c r="UQB435" s="102"/>
      <c r="UQC435" s="102"/>
      <c r="UQD435" s="102"/>
      <c r="UQE435" s="102"/>
      <c r="UQF435" s="102"/>
      <c r="UQG435" s="102"/>
      <c r="UQH435" s="102"/>
      <c r="UQI435" s="102"/>
      <c r="UQJ435" s="102"/>
      <c r="UQK435" s="102"/>
      <c r="UQL435" s="102"/>
      <c r="UQM435" s="102"/>
      <c r="UQN435" s="102"/>
      <c r="UQO435" s="102"/>
      <c r="UQP435" s="102"/>
      <c r="UQQ435" s="102"/>
      <c r="UQR435" s="102"/>
      <c r="UQS435" s="102"/>
      <c r="UQT435" s="102"/>
      <c r="UQU435" s="102"/>
      <c r="UQV435" s="102"/>
      <c r="UQW435" s="102"/>
      <c r="UQX435" s="102"/>
      <c r="UQY435" s="102"/>
      <c r="UQZ435" s="102"/>
      <c r="URA435" s="102"/>
      <c r="URB435" s="102"/>
      <c r="URC435" s="102"/>
      <c r="URD435" s="102"/>
      <c r="URE435" s="102"/>
      <c r="URF435" s="102"/>
      <c r="URG435" s="102"/>
      <c r="URH435" s="102"/>
      <c r="URI435" s="102"/>
      <c r="URJ435" s="102"/>
      <c r="URK435" s="102"/>
      <c r="URL435" s="102"/>
      <c r="URM435" s="102"/>
      <c r="URN435" s="102"/>
      <c r="URO435" s="102"/>
      <c r="URP435" s="102"/>
      <c r="URQ435" s="102"/>
      <c r="URR435" s="102"/>
      <c r="URS435" s="102"/>
      <c r="URT435" s="102"/>
      <c r="URU435" s="102"/>
      <c r="URV435" s="102"/>
      <c r="URW435" s="102"/>
      <c r="URX435" s="102"/>
      <c r="URY435" s="102"/>
      <c r="URZ435" s="102"/>
      <c r="USA435" s="102"/>
      <c r="USB435" s="102"/>
      <c r="USC435" s="102"/>
      <c r="USD435" s="102"/>
      <c r="USE435" s="102"/>
      <c r="USF435" s="102"/>
      <c r="USG435" s="102"/>
      <c r="USH435" s="102"/>
      <c r="USI435" s="102"/>
      <c r="USJ435" s="102"/>
      <c r="USK435" s="102"/>
      <c r="USL435" s="102"/>
      <c r="USM435" s="102"/>
      <c r="USN435" s="102"/>
      <c r="USO435" s="102"/>
      <c r="USP435" s="102"/>
      <c r="USQ435" s="102"/>
      <c r="USR435" s="102"/>
      <c r="USS435" s="102"/>
      <c r="UST435" s="102"/>
      <c r="USU435" s="102"/>
      <c r="USV435" s="102"/>
      <c r="USW435" s="102"/>
      <c r="USX435" s="102"/>
      <c r="USY435" s="102"/>
      <c r="USZ435" s="102"/>
      <c r="UTA435" s="102"/>
      <c r="UTB435" s="102"/>
      <c r="UTC435" s="102"/>
      <c r="UTD435" s="102"/>
      <c r="UTE435" s="102"/>
      <c r="UTF435" s="102"/>
      <c r="UTG435" s="102"/>
      <c r="UTH435" s="102"/>
      <c r="UTI435" s="102"/>
      <c r="UTJ435" s="102"/>
      <c r="UTK435" s="102"/>
      <c r="UTL435" s="102"/>
      <c r="UTM435" s="102"/>
      <c r="UTN435" s="102"/>
      <c r="UTO435" s="102"/>
      <c r="UTP435" s="102"/>
      <c r="UTQ435" s="102"/>
      <c r="UTR435" s="102"/>
      <c r="UTS435" s="102"/>
      <c r="UTT435" s="102"/>
      <c r="UTU435" s="102"/>
      <c r="UTV435" s="102"/>
      <c r="UTW435" s="102"/>
      <c r="UTX435" s="102"/>
      <c r="UTY435" s="102"/>
      <c r="UTZ435" s="102"/>
      <c r="UUA435" s="102"/>
      <c r="UUB435" s="102"/>
      <c r="UUC435" s="102"/>
      <c r="UUD435" s="102"/>
      <c r="UUE435" s="102"/>
      <c r="UUF435" s="102"/>
      <c r="UUG435" s="102"/>
      <c r="UUH435" s="102"/>
      <c r="UUI435" s="102"/>
      <c r="UUJ435" s="102"/>
      <c r="UUK435" s="102"/>
      <c r="UUL435" s="102"/>
      <c r="UUM435" s="102"/>
      <c r="UUN435" s="102"/>
      <c r="UUO435" s="102"/>
      <c r="UUP435" s="102"/>
      <c r="UUQ435" s="102"/>
      <c r="UUR435" s="102"/>
      <c r="UUS435" s="102"/>
      <c r="UUT435" s="102"/>
      <c r="UUU435" s="102"/>
      <c r="UUV435" s="102"/>
      <c r="UUW435" s="102"/>
      <c r="UUX435" s="102"/>
      <c r="UUY435" s="102"/>
      <c r="UUZ435" s="102"/>
      <c r="UVA435" s="102"/>
      <c r="UVB435" s="102"/>
      <c r="UVC435" s="102"/>
      <c r="UVD435" s="102"/>
      <c r="UVE435" s="102"/>
      <c r="UVF435" s="102"/>
      <c r="UVG435" s="102"/>
      <c r="UVH435" s="102"/>
      <c r="UVI435" s="102"/>
      <c r="UVJ435" s="102"/>
      <c r="UVK435" s="102"/>
      <c r="UVL435" s="102"/>
      <c r="UVM435" s="102"/>
      <c r="UVN435" s="102"/>
      <c r="UVO435" s="102"/>
      <c r="UVP435" s="102"/>
      <c r="UVQ435" s="102"/>
      <c r="UVR435" s="102"/>
      <c r="UVS435" s="102"/>
      <c r="UVT435" s="102"/>
      <c r="UVU435" s="102"/>
      <c r="UVV435" s="102"/>
      <c r="UVW435" s="102"/>
      <c r="UVX435" s="102"/>
      <c r="UVY435" s="102"/>
      <c r="UVZ435" s="102"/>
      <c r="UWA435" s="102"/>
      <c r="UWB435" s="102"/>
      <c r="UWC435" s="102"/>
      <c r="UWD435" s="102"/>
      <c r="UWE435" s="102"/>
      <c r="UWF435" s="102"/>
      <c r="UWG435" s="102"/>
      <c r="UWH435" s="102"/>
      <c r="UWI435" s="102"/>
      <c r="UWJ435" s="102"/>
      <c r="UWK435" s="102"/>
      <c r="UWL435" s="102"/>
      <c r="UWM435" s="102"/>
      <c r="UWN435" s="102"/>
      <c r="UWO435" s="102"/>
      <c r="UWP435" s="102"/>
      <c r="UWQ435" s="102"/>
      <c r="UWR435" s="102"/>
      <c r="UWS435" s="102"/>
      <c r="UWT435" s="102"/>
      <c r="UWU435" s="102"/>
      <c r="UWV435" s="102"/>
      <c r="UWW435" s="102"/>
      <c r="UWX435" s="102"/>
      <c r="UWY435" s="102"/>
      <c r="UWZ435" s="102"/>
      <c r="UXA435" s="102"/>
      <c r="UXB435" s="102"/>
      <c r="UXC435" s="102"/>
      <c r="UXD435" s="102"/>
      <c r="UXE435" s="102"/>
      <c r="UXF435" s="102"/>
      <c r="UXG435" s="102"/>
      <c r="UXH435" s="102"/>
      <c r="UXI435" s="102"/>
      <c r="UXJ435" s="102"/>
      <c r="UXK435" s="102"/>
      <c r="UXL435" s="102"/>
      <c r="UXM435" s="102"/>
      <c r="UXN435" s="102"/>
      <c r="UXO435" s="102"/>
      <c r="UXP435" s="102"/>
      <c r="UXQ435" s="102"/>
      <c r="UXR435" s="102"/>
      <c r="UXS435" s="102"/>
      <c r="UXT435" s="102"/>
      <c r="UXU435" s="102"/>
      <c r="UXV435" s="102"/>
      <c r="UXW435" s="102"/>
      <c r="UXX435" s="102"/>
      <c r="UXY435" s="102"/>
      <c r="UXZ435" s="102"/>
      <c r="UYA435" s="102"/>
      <c r="UYB435" s="102"/>
      <c r="UYC435" s="102"/>
      <c r="UYD435" s="102"/>
      <c r="UYE435" s="102"/>
      <c r="UYF435" s="102"/>
      <c r="UYG435" s="102"/>
      <c r="UYH435" s="102"/>
      <c r="UYI435" s="102"/>
      <c r="UYJ435" s="102"/>
      <c r="UYK435" s="102"/>
      <c r="UYL435" s="102"/>
      <c r="UYM435" s="102"/>
      <c r="UYN435" s="102"/>
      <c r="UYO435" s="102"/>
      <c r="UYP435" s="102"/>
      <c r="UYQ435" s="102"/>
      <c r="UYR435" s="102"/>
      <c r="UYS435" s="102"/>
      <c r="UYT435" s="102"/>
      <c r="UYU435" s="102"/>
      <c r="UYV435" s="102"/>
      <c r="UYW435" s="102"/>
      <c r="UYX435" s="102"/>
      <c r="UYY435" s="102"/>
      <c r="UYZ435" s="102"/>
      <c r="UZA435" s="102"/>
      <c r="UZB435" s="102"/>
      <c r="UZC435" s="102"/>
      <c r="UZD435" s="102"/>
      <c r="UZE435" s="102"/>
      <c r="UZF435" s="102"/>
      <c r="UZG435" s="102"/>
      <c r="UZH435" s="102"/>
      <c r="UZI435" s="102"/>
      <c r="UZJ435" s="102"/>
      <c r="UZK435" s="102"/>
      <c r="UZL435" s="102"/>
      <c r="UZM435" s="102"/>
      <c r="UZN435" s="102"/>
      <c r="UZO435" s="102"/>
      <c r="UZP435" s="102"/>
      <c r="UZQ435" s="102"/>
      <c r="UZR435" s="102"/>
      <c r="UZS435" s="102"/>
      <c r="UZT435" s="102"/>
      <c r="UZU435" s="102"/>
      <c r="UZV435" s="102"/>
      <c r="UZW435" s="102"/>
      <c r="UZX435" s="102"/>
      <c r="UZY435" s="102"/>
      <c r="UZZ435" s="102"/>
      <c r="VAA435" s="102"/>
      <c r="VAB435" s="102"/>
      <c r="VAC435" s="102"/>
      <c r="VAD435" s="102"/>
      <c r="VAE435" s="102"/>
      <c r="VAF435" s="102"/>
      <c r="VAG435" s="102"/>
      <c r="VAH435" s="102"/>
      <c r="VAI435" s="102"/>
      <c r="VAJ435" s="102"/>
      <c r="VAK435" s="102"/>
      <c r="VAL435" s="102"/>
      <c r="VAM435" s="102"/>
      <c r="VAN435" s="102"/>
      <c r="VAO435" s="102"/>
      <c r="VAP435" s="102"/>
      <c r="VAQ435" s="102"/>
      <c r="VAR435" s="102"/>
      <c r="VAS435" s="102"/>
      <c r="VAT435" s="102"/>
      <c r="VAU435" s="102"/>
      <c r="VAV435" s="102"/>
      <c r="VAW435" s="102"/>
      <c r="VAX435" s="102"/>
      <c r="VAY435" s="102"/>
      <c r="VAZ435" s="102"/>
      <c r="VBA435" s="102"/>
      <c r="VBB435" s="102"/>
      <c r="VBC435" s="102"/>
      <c r="VBD435" s="102"/>
      <c r="VBE435" s="102"/>
      <c r="VBF435" s="102"/>
      <c r="VBG435" s="102"/>
      <c r="VBH435" s="102"/>
      <c r="VBI435" s="102"/>
      <c r="VBJ435" s="102"/>
      <c r="VBK435" s="102"/>
      <c r="VBL435" s="102"/>
      <c r="VBM435" s="102"/>
      <c r="VBN435" s="102"/>
      <c r="VBO435" s="102"/>
      <c r="VBP435" s="102"/>
      <c r="VBQ435" s="102"/>
      <c r="VBR435" s="102"/>
      <c r="VBS435" s="102"/>
      <c r="VBT435" s="102"/>
      <c r="VBU435" s="102"/>
      <c r="VBV435" s="102"/>
      <c r="VBW435" s="102"/>
      <c r="VBX435" s="102"/>
      <c r="VBY435" s="102"/>
      <c r="VBZ435" s="102"/>
      <c r="VCA435" s="102"/>
      <c r="VCB435" s="102"/>
      <c r="VCC435" s="102"/>
      <c r="VCD435" s="102"/>
      <c r="VCE435" s="102"/>
      <c r="VCF435" s="102"/>
      <c r="VCG435" s="102"/>
      <c r="VCH435" s="102"/>
      <c r="VCI435" s="102"/>
      <c r="VCJ435" s="102"/>
      <c r="VCK435" s="102"/>
      <c r="VCL435" s="102"/>
      <c r="VCM435" s="102"/>
      <c r="VCN435" s="102"/>
      <c r="VCO435" s="102"/>
      <c r="VCP435" s="102"/>
      <c r="VCQ435" s="102"/>
      <c r="VCR435" s="102"/>
      <c r="VCS435" s="102"/>
      <c r="VCT435" s="102"/>
      <c r="VCU435" s="102"/>
      <c r="VCV435" s="102"/>
      <c r="VCW435" s="102"/>
      <c r="VCX435" s="102"/>
      <c r="VCY435" s="102"/>
      <c r="VCZ435" s="102"/>
      <c r="VDA435" s="102"/>
      <c r="VDB435" s="102"/>
      <c r="VDC435" s="102"/>
      <c r="VDD435" s="102"/>
      <c r="VDE435" s="102"/>
      <c r="VDF435" s="102"/>
      <c r="VDG435" s="102"/>
      <c r="VDH435" s="102"/>
      <c r="VDI435" s="102"/>
      <c r="VDJ435" s="102"/>
      <c r="VDK435" s="102"/>
      <c r="VDL435" s="102"/>
      <c r="VDM435" s="102"/>
      <c r="VDN435" s="102"/>
      <c r="VDO435" s="102"/>
      <c r="VDP435" s="102"/>
      <c r="VDQ435" s="102"/>
      <c r="VDR435" s="102"/>
      <c r="VDS435" s="102"/>
      <c r="VDT435" s="102"/>
      <c r="VDU435" s="102"/>
      <c r="VDV435" s="102"/>
      <c r="VDW435" s="102"/>
      <c r="VDX435" s="102"/>
      <c r="VDY435" s="102"/>
      <c r="VDZ435" s="102"/>
      <c r="VEA435" s="102"/>
      <c r="VEB435" s="102"/>
      <c r="VEC435" s="102"/>
      <c r="VED435" s="102"/>
      <c r="VEE435" s="102"/>
      <c r="VEF435" s="102"/>
      <c r="VEG435" s="102"/>
      <c r="VEH435" s="102"/>
      <c r="VEI435" s="102"/>
      <c r="VEJ435" s="102"/>
      <c r="VEK435" s="102"/>
      <c r="VEL435" s="102"/>
      <c r="VEM435" s="102"/>
      <c r="VEN435" s="102"/>
      <c r="VEO435" s="102"/>
      <c r="VEP435" s="102"/>
      <c r="VEQ435" s="102"/>
      <c r="VER435" s="102"/>
      <c r="VES435" s="102"/>
      <c r="VET435" s="102"/>
      <c r="VEU435" s="102"/>
      <c r="VEV435" s="102"/>
      <c r="VEW435" s="102"/>
      <c r="VEX435" s="102"/>
      <c r="VEY435" s="102"/>
      <c r="VEZ435" s="102"/>
      <c r="VFA435" s="102"/>
      <c r="VFB435" s="102"/>
      <c r="VFC435" s="102"/>
      <c r="VFD435" s="102"/>
      <c r="VFE435" s="102"/>
      <c r="VFF435" s="102"/>
      <c r="VFG435" s="102"/>
      <c r="VFH435" s="102"/>
      <c r="VFI435" s="102"/>
      <c r="VFJ435" s="102"/>
      <c r="VFK435" s="102"/>
      <c r="VFL435" s="102"/>
      <c r="VFM435" s="102"/>
      <c r="VFN435" s="102"/>
      <c r="VFO435" s="102"/>
      <c r="VFP435" s="102"/>
      <c r="VFQ435" s="102"/>
      <c r="VFR435" s="102"/>
      <c r="VFS435" s="102"/>
      <c r="VFT435" s="102"/>
      <c r="VFU435" s="102"/>
      <c r="VFV435" s="102"/>
      <c r="VFW435" s="102"/>
      <c r="VFX435" s="102"/>
      <c r="VFY435" s="102"/>
      <c r="VFZ435" s="102"/>
      <c r="VGA435" s="102"/>
      <c r="VGB435" s="102"/>
      <c r="VGC435" s="102"/>
      <c r="VGD435" s="102"/>
      <c r="VGE435" s="102"/>
      <c r="VGF435" s="102"/>
      <c r="VGG435" s="102"/>
      <c r="VGH435" s="102"/>
      <c r="VGI435" s="102"/>
      <c r="VGJ435" s="102"/>
      <c r="VGK435" s="102"/>
      <c r="VGL435" s="102"/>
      <c r="VGM435" s="102"/>
      <c r="VGN435" s="102"/>
      <c r="VGO435" s="102"/>
      <c r="VGP435" s="102"/>
      <c r="VGQ435" s="102"/>
      <c r="VGR435" s="102"/>
      <c r="VGS435" s="102"/>
      <c r="VGT435" s="102"/>
      <c r="VGU435" s="102"/>
      <c r="VGV435" s="102"/>
      <c r="VGW435" s="102"/>
      <c r="VGX435" s="102"/>
      <c r="VGY435" s="102"/>
      <c r="VGZ435" s="102"/>
      <c r="VHA435" s="102"/>
      <c r="VHB435" s="102"/>
      <c r="VHC435" s="102"/>
      <c r="VHD435" s="102"/>
      <c r="VHE435" s="102"/>
      <c r="VHF435" s="102"/>
      <c r="VHG435" s="102"/>
      <c r="VHH435" s="102"/>
      <c r="VHI435" s="102"/>
      <c r="VHJ435" s="102"/>
      <c r="VHK435" s="102"/>
      <c r="VHL435" s="102"/>
      <c r="VHM435" s="102"/>
      <c r="VHN435" s="102"/>
      <c r="VHO435" s="102"/>
      <c r="VHP435" s="102"/>
      <c r="VHQ435" s="102"/>
      <c r="VHR435" s="102"/>
      <c r="VHS435" s="102"/>
      <c r="VHT435" s="102"/>
      <c r="VHU435" s="102"/>
      <c r="VHV435" s="102"/>
      <c r="VHW435" s="102"/>
      <c r="VHX435" s="102"/>
      <c r="VHY435" s="102"/>
      <c r="VHZ435" s="102"/>
      <c r="VIA435" s="102"/>
      <c r="VIB435" s="102"/>
      <c r="VIC435" s="102"/>
      <c r="VID435" s="102"/>
      <c r="VIE435" s="102"/>
      <c r="VIF435" s="102"/>
      <c r="VIG435" s="102"/>
      <c r="VIH435" s="102"/>
      <c r="VII435" s="102"/>
      <c r="VIJ435" s="102"/>
      <c r="VIK435" s="102"/>
      <c r="VIL435" s="102"/>
      <c r="VIM435" s="102"/>
      <c r="VIN435" s="102"/>
      <c r="VIO435" s="102"/>
      <c r="VIP435" s="102"/>
      <c r="VIQ435" s="102"/>
      <c r="VIR435" s="102"/>
      <c r="VIS435" s="102"/>
      <c r="VIT435" s="102"/>
      <c r="VIU435" s="102"/>
      <c r="VIV435" s="102"/>
      <c r="VIW435" s="102"/>
      <c r="VIX435" s="102"/>
      <c r="VIY435" s="102"/>
      <c r="VIZ435" s="102"/>
      <c r="VJA435" s="102"/>
      <c r="VJB435" s="102"/>
      <c r="VJC435" s="102"/>
      <c r="VJD435" s="102"/>
      <c r="VJE435" s="102"/>
      <c r="VJF435" s="102"/>
      <c r="VJG435" s="102"/>
      <c r="VJH435" s="102"/>
      <c r="VJI435" s="102"/>
      <c r="VJJ435" s="102"/>
      <c r="VJK435" s="102"/>
      <c r="VJL435" s="102"/>
      <c r="VJM435" s="102"/>
      <c r="VJN435" s="102"/>
      <c r="VJO435" s="102"/>
      <c r="VJP435" s="102"/>
      <c r="VJQ435" s="102"/>
      <c r="VJR435" s="102"/>
      <c r="VJS435" s="102"/>
      <c r="VJT435" s="102"/>
      <c r="VJU435" s="102"/>
      <c r="VJV435" s="102"/>
      <c r="VJW435" s="102"/>
      <c r="VJX435" s="102"/>
      <c r="VJY435" s="102"/>
      <c r="VJZ435" s="102"/>
      <c r="VKA435" s="102"/>
      <c r="VKB435" s="102"/>
      <c r="VKC435" s="102"/>
      <c r="VKD435" s="102"/>
      <c r="VKE435" s="102"/>
      <c r="VKF435" s="102"/>
      <c r="VKG435" s="102"/>
      <c r="VKH435" s="102"/>
      <c r="VKI435" s="102"/>
      <c r="VKJ435" s="102"/>
      <c r="VKK435" s="102"/>
      <c r="VKL435" s="102"/>
      <c r="VKM435" s="102"/>
      <c r="VKN435" s="102"/>
      <c r="VKO435" s="102"/>
      <c r="VKP435" s="102"/>
      <c r="VKQ435" s="102"/>
      <c r="VKR435" s="102"/>
      <c r="VKS435" s="102"/>
      <c r="VKT435" s="102"/>
      <c r="VKU435" s="102"/>
      <c r="VKV435" s="102"/>
      <c r="VKW435" s="102"/>
      <c r="VKX435" s="102"/>
      <c r="VKY435" s="102"/>
      <c r="VKZ435" s="102"/>
      <c r="VLA435" s="102"/>
      <c r="VLB435" s="102"/>
      <c r="VLC435" s="102"/>
      <c r="VLD435" s="102"/>
      <c r="VLE435" s="102"/>
      <c r="VLF435" s="102"/>
      <c r="VLG435" s="102"/>
      <c r="VLH435" s="102"/>
      <c r="VLI435" s="102"/>
      <c r="VLJ435" s="102"/>
      <c r="VLK435" s="102"/>
      <c r="VLL435" s="102"/>
      <c r="VLM435" s="102"/>
      <c r="VLN435" s="102"/>
      <c r="VLO435" s="102"/>
      <c r="VLP435" s="102"/>
      <c r="VLQ435" s="102"/>
      <c r="VLR435" s="102"/>
      <c r="VLS435" s="102"/>
      <c r="VLT435" s="102"/>
      <c r="VLU435" s="102"/>
      <c r="VLV435" s="102"/>
      <c r="VLW435" s="102"/>
      <c r="VLX435" s="102"/>
      <c r="VLY435" s="102"/>
      <c r="VLZ435" s="102"/>
      <c r="VMA435" s="102"/>
      <c r="VMB435" s="102"/>
      <c r="VMC435" s="102"/>
      <c r="VMD435" s="102"/>
      <c r="VME435" s="102"/>
      <c r="VMF435" s="102"/>
      <c r="VMG435" s="102"/>
      <c r="VMH435" s="102"/>
      <c r="VMI435" s="102"/>
      <c r="VMJ435" s="102"/>
      <c r="VMK435" s="102"/>
      <c r="VML435" s="102"/>
      <c r="VMM435" s="102"/>
      <c r="VMN435" s="102"/>
      <c r="VMO435" s="102"/>
      <c r="VMP435" s="102"/>
      <c r="VMQ435" s="102"/>
      <c r="VMR435" s="102"/>
      <c r="VMS435" s="102"/>
      <c r="VMT435" s="102"/>
      <c r="VMU435" s="102"/>
      <c r="VMV435" s="102"/>
      <c r="VMW435" s="102"/>
      <c r="VMX435" s="102"/>
      <c r="VMY435" s="102"/>
      <c r="VMZ435" s="102"/>
      <c r="VNA435" s="102"/>
      <c r="VNB435" s="102"/>
      <c r="VNC435" s="102"/>
      <c r="VND435" s="102"/>
      <c r="VNE435" s="102"/>
      <c r="VNF435" s="102"/>
      <c r="VNG435" s="102"/>
      <c r="VNH435" s="102"/>
      <c r="VNI435" s="102"/>
      <c r="VNJ435" s="102"/>
      <c r="VNK435" s="102"/>
      <c r="VNL435" s="102"/>
      <c r="VNM435" s="102"/>
      <c r="VNN435" s="102"/>
      <c r="VNO435" s="102"/>
      <c r="VNP435" s="102"/>
      <c r="VNQ435" s="102"/>
      <c r="VNR435" s="102"/>
      <c r="VNS435" s="102"/>
      <c r="VNT435" s="102"/>
      <c r="VNU435" s="102"/>
      <c r="VNV435" s="102"/>
      <c r="VNW435" s="102"/>
      <c r="VNX435" s="102"/>
      <c r="VNY435" s="102"/>
      <c r="VNZ435" s="102"/>
      <c r="VOA435" s="102"/>
      <c r="VOB435" s="102"/>
      <c r="VOC435" s="102"/>
      <c r="VOD435" s="102"/>
      <c r="VOE435" s="102"/>
      <c r="VOF435" s="102"/>
      <c r="VOG435" s="102"/>
      <c r="VOH435" s="102"/>
      <c r="VOI435" s="102"/>
      <c r="VOJ435" s="102"/>
      <c r="VOK435" s="102"/>
      <c r="VOL435" s="102"/>
      <c r="VOM435" s="102"/>
      <c r="VON435" s="102"/>
      <c r="VOO435" s="102"/>
      <c r="VOP435" s="102"/>
      <c r="VOQ435" s="102"/>
      <c r="VOR435" s="102"/>
      <c r="VOS435" s="102"/>
      <c r="VOT435" s="102"/>
      <c r="VOU435" s="102"/>
      <c r="VOV435" s="102"/>
      <c r="VOW435" s="102"/>
      <c r="VOX435" s="102"/>
      <c r="VOY435" s="102"/>
      <c r="VOZ435" s="102"/>
      <c r="VPA435" s="102"/>
      <c r="VPB435" s="102"/>
      <c r="VPC435" s="102"/>
      <c r="VPD435" s="102"/>
      <c r="VPE435" s="102"/>
      <c r="VPF435" s="102"/>
      <c r="VPG435" s="102"/>
      <c r="VPH435" s="102"/>
      <c r="VPI435" s="102"/>
      <c r="VPJ435" s="102"/>
      <c r="VPK435" s="102"/>
      <c r="VPL435" s="102"/>
      <c r="VPM435" s="102"/>
      <c r="VPN435" s="102"/>
      <c r="VPO435" s="102"/>
      <c r="VPP435" s="102"/>
      <c r="VPQ435" s="102"/>
      <c r="VPR435" s="102"/>
      <c r="VPS435" s="102"/>
      <c r="VPT435" s="102"/>
      <c r="VPU435" s="102"/>
      <c r="VPV435" s="102"/>
      <c r="VPW435" s="102"/>
      <c r="VPX435" s="102"/>
      <c r="VPY435" s="102"/>
      <c r="VPZ435" s="102"/>
      <c r="VQA435" s="102"/>
      <c r="VQB435" s="102"/>
      <c r="VQC435" s="102"/>
      <c r="VQD435" s="102"/>
      <c r="VQE435" s="102"/>
      <c r="VQF435" s="102"/>
      <c r="VQG435" s="102"/>
      <c r="VQH435" s="102"/>
      <c r="VQI435" s="102"/>
      <c r="VQJ435" s="102"/>
      <c r="VQK435" s="102"/>
      <c r="VQL435" s="102"/>
      <c r="VQM435" s="102"/>
      <c r="VQN435" s="102"/>
      <c r="VQO435" s="102"/>
      <c r="VQP435" s="102"/>
      <c r="VQQ435" s="102"/>
      <c r="VQR435" s="102"/>
      <c r="VQS435" s="102"/>
      <c r="VQT435" s="102"/>
      <c r="VQU435" s="102"/>
      <c r="VQV435" s="102"/>
      <c r="VQW435" s="102"/>
      <c r="VQX435" s="102"/>
      <c r="VQY435" s="102"/>
      <c r="VQZ435" s="102"/>
      <c r="VRA435" s="102"/>
      <c r="VRB435" s="102"/>
      <c r="VRC435" s="102"/>
      <c r="VRD435" s="102"/>
      <c r="VRE435" s="102"/>
      <c r="VRF435" s="102"/>
      <c r="VRG435" s="102"/>
      <c r="VRH435" s="102"/>
      <c r="VRI435" s="102"/>
      <c r="VRJ435" s="102"/>
      <c r="VRK435" s="102"/>
      <c r="VRL435" s="102"/>
      <c r="VRM435" s="102"/>
      <c r="VRN435" s="102"/>
      <c r="VRO435" s="102"/>
      <c r="VRP435" s="102"/>
      <c r="VRQ435" s="102"/>
      <c r="VRR435" s="102"/>
      <c r="VRS435" s="102"/>
      <c r="VRT435" s="102"/>
      <c r="VRU435" s="102"/>
      <c r="VRV435" s="102"/>
      <c r="VRW435" s="102"/>
      <c r="VRX435" s="102"/>
      <c r="VRY435" s="102"/>
      <c r="VRZ435" s="102"/>
      <c r="VSA435" s="102"/>
      <c r="VSB435" s="102"/>
      <c r="VSC435" s="102"/>
      <c r="VSD435" s="102"/>
      <c r="VSE435" s="102"/>
      <c r="VSF435" s="102"/>
      <c r="VSG435" s="102"/>
      <c r="VSH435" s="102"/>
      <c r="VSI435" s="102"/>
      <c r="VSJ435" s="102"/>
      <c r="VSK435" s="102"/>
      <c r="VSL435" s="102"/>
      <c r="VSM435" s="102"/>
      <c r="VSN435" s="102"/>
      <c r="VSO435" s="102"/>
      <c r="VSP435" s="102"/>
      <c r="VSQ435" s="102"/>
      <c r="VSR435" s="102"/>
      <c r="VSS435" s="102"/>
      <c r="VST435" s="102"/>
      <c r="VSU435" s="102"/>
      <c r="VSV435" s="102"/>
      <c r="VSW435" s="102"/>
      <c r="VSX435" s="102"/>
      <c r="VSY435" s="102"/>
      <c r="VSZ435" s="102"/>
      <c r="VTA435" s="102"/>
      <c r="VTB435" s="102"/>
      <c r="VTC435" s="102"/>
      <c r="VTD435" s="102"/>
      <c r="VTE435" s="102"/>
      <c r="VTF435" s="102"/>
      <c r="VTG435" s="102"/>
      <c r="VTH435" s="102"/>
      <c r="VTI435" s="102"/>
      <c r="VTJ435" s="102"/>
      <c r="VTK435" s="102"/>
      <c r="VTL435" s="102"/>
      <c r="VTM435" s="102"/>
      <c r="VTN435" s="102"/>
      <c r="VTO435" s="102"/>
      <c r="VTP435" s="102"/>
      <c r="VTQ435" s="102"/>
      <c r="VTR435" s="102"/>
      <c r="VTS435" s="102"/>
      <c r="VTT435" s="102"/>
      <c r="VTU435" s="102"/>
      <c r="VTV435" s="102"/>
      <c r="VTW435" s="102"/>
      <c r="VTX435" s="102"/>
      <c r="VTY435" s="102"/>
      <c r="VTZ435" s="102"/>
      <c r="VUA435" s="102"/>
      <c r="VUB435" s="102"/>
      <c r="VUC435" s="102"/>
      <c r="VUD435" s="102"/>
      <c r="VUE435" s="102"/>
      <c r="VUF435" s="102"/>
      <c r="VUG435" s="102"/>
      <c r="VUH435" s="102"/>
      <c r="VUI435" s="102"/>
      <c r="VUJ435" s="102"/>
      <c r="VUK435" s="102"/>
      <c r="VUL435" s="102"/>
      <c r="VUM435" s="102"/>
      <c r="VUN435" s="102"/>
      <c r="VUO435" s="102"/>
      <c r="VUP435" s="102"/>
      <c r="VUQ435" s="102"/>
      <c r="VUR435" s="102"/>
      <c r="VUS435" s="102"/>
      <c r="VUT435" s="102"/>
      <c r="VUU435" s="102"/>
      <c r="VUV435" s="102"/>
      <c r="VUW435" s="102"/>
      <c r="VUX435" s="102"/>
      <c r="VUY435" s="102"/>
      <c r="VUZ435" s="102"/>
      <c r="VVA435" s="102"/>
      <c r="VVB435" s="102"/>
      <c r="VVC435" s="102"/>
      <c r="VVD435" s="102"/>
      <c r="VVE435" s="102"/>
      <c r="VVF435" s="102"/>
      <c r="VVG435" s="102"/>
      <c r="VVH435" s="102"/>
      <c r="VVI435" s="102"/>
      <c r="VVJ435" s="102"/>
      <c r="VVK435" s="102"/>
      <c r="VVL435" s="102"/>
      <c r="VVM435" s="102"/>
      <c r="VVN435" s="102"/>
      <c r="VVO435" s="102"/>
      <c r="VVP435" s="102"/>
      <c r="VVQ435" s="102"/>
      <c r="VVR435" s="102"/>
      <c r="VVS435" s="102"/>
      <c r="VVT435" s="102"/>
      <c r="VVU435" s="102"/>
      <c r="VVV435" s="102"/>
      <c r="VVW435" s="102"/>
      <c r="VVX435" s="102"/>
      <c r="VVY435" s="102"/>
      <c r="VVZ435" s="102"/>
      <c r="VWA435" s="102"/>
      <c r="VWB435" s="102"/>
      <c r="VWC435" s="102"/>
      <c r="VWD435" s="102"/>
      <c r="VWE435" s="102"/>
      <c r="VWF435" s="102"/>
      <c r="VWG435" s="102"/>
      <c r="VWH435" s="102"/>
      <c r="VWI435" s="102"/>
      <c r="VWJ435" s="102"/>
      <c r="VWK435" s="102"/>
      <c r="VWL435" s="102"/>
      <c r="VWM435" s="102"/>
      <c r="VWN435" s="102"/>
      <c r="VWO435" s="102"/>
      <c r="VWP435" s="102"/>
      <c r="VWQ435" s="102"/>
      <c r="VWR435" s="102"/>
      <c r="VWS435" s="102"/>
      <c r="VWT435" s="102"/>
      <c r="VWU435" s="102"/>
      <c r="VWV435" s="102"/>
      <c r="VWW435" s="102"/>
      <c r="VWX435" s="102"/>
      <c r="VWY435" s="102"/>
      <c r="VWZ435" s="102"/>
      <c r="VXA435" s="102"/>
      <c r="VXB435" s="102"/>
      <c r="VXC435" s="102"/>
      <c r="VXD435" s="102"/>
      <c r="VXE435" s="102"/>
      <c r="VXF435" s="102"/>
      <c r="VXG435" s="102"/>
      <c r="VXH435" s="102"/>
      <c r="VXI435" s="102"/>
      <c r="VXJ435" s="102"/>
      <c r="VXK435" s="102"/>
      <c r="VXL435" s="102"/>
      <c r="VXM435" s="102"/>
      <c r="VXN435" s="102"/>
      <c r="VXO435" s="102"/>
      <c r="VXP435" s="102"/>
      <c r="VXQ435" s="102"/>
      <c r="VXR435" s="102"/>
      <c r="VXS435" s="102"/>
      <c r="VXT435" s="102"/>
      <c r="VXU435" s="102"/>
      <c r="VXV435" s="102"/>
      <c r="VXW435" s="102"/>
      <c r="VXX435" s="102"/>
      <c r="VXY435" s="102"/>
      <c r="VXZ435" s="102"/>
      <c r="VYA435" s="102"/>
      <c r="VYB435" s="102"/>
      <c r="VYC435" s="102"/>
      <c r="VYD435" s="102"/>
      <c r="VYE435" s="102"/>
      <c r="VYF435" s="102"/>
      <c r="VYG435" s="102"/>
      <c r="VYH435" s="102"/>
      <c r="VYI435" s="102"/>
      <c r="VYJ435" s="102"/>
      <c r="VYK435" s="102"/>
      <c r="VYL435" s="102"/>
      <c r="VYM435" s="102"/>
      <c r="VYN435" s="102"/>
      <c r="VYO435" s="102"/>
      <c r="VYP435" s="102"/>
      <c r="VYQ435" s="102"/>
      <c r="VYR435" s="102"/>
      <c r="VYS435" s="102"/>
      <c r="VYT435" s="102"/>
      <c r="VYU435" s="102"/>
      <c r="VYV435" s="102"/>
      <c r="VYW435" s="102"/>
      <c r="VYX435" s="102"/>
      <c r="VYY435" s="102"/>
      <c r="VYZ435" s="102"/>
      <c r="VZA435" s="102"/>
      <c r="VZB435" s="102"/>
      <c r="VZC435" s="102"/>
      <c r="VZD435" s="102"/>
      <c r="VZE435" s="102"/>
      <c r="VZF435" s="102"/>
      <c r="VZG435" s="102"/>
      <c r="VZH435" s="102"/>
      <c r="VZI435" s="102"/>
      <c r="VZJ435" s="102"/>
      <c r="VZK435" s="102"/>
      <c r="VZL435" s="102"/>
      <c r="VZM435" s="102"/>
      <c r="VZN435" s="102"/>
      <c r="VZO435" s="102"/>
      <c r="VZP435" s="102"/>
      <c r="VZQ435" s="102"/>
      <c r="VZR435" s="102"/>
      <c r="VZS435" s="102"/>
      <c r="VZT435" s="102"/>
      <c r="VZU435" s="102"/>
      <c r="VZV435" s="102"/>
      <c r="VZW435" s="102"/>
      <c r="VZX435" s="102"/>
      <c r="VZY435" s="102"/>
      <c r="VZZ435" s="102"/>
      <c r="WAA435" s="102"/>
      <c r="WAB435" s="102"/>
      <c r="WAC435" s="102"/>
      <c r="WAD435" s="102"/>
      <c r="WAE435" s="102"/>
      <c r="WAF435" s="102"/>
      <c r="WAG435" s="102"/>
      <c r="WAH435" s="102"/>
      <c r="WAI435" s="102"/>
      <c r="WAJ435" s="102"/>
      <c r="WAK435" s="102"/>
      <c r="WAL435" s="102"/>
      <c r="WAM435" s="102"/>
      <c r="WAN435" s="102"/>
      <c r="WAO435" s="102"/>
      <c r="WAP435" s="102"/>
      <c r="WAQ435" s="102"/>
      <c r="WAR435" s="102"/>
      <c r="WAS435" s="102"/>
      <c r="WAT435" s="102"/>
      <c r="WAU435" s="102"/>
      <c r="WAV435" s="102"/>
      <c r="WAW435" s="102"/>
      <c r="WAX435" s="102"/>
      <c r="WAY435" s="102"/>
      <c r="WAZ435" s="102"/>
      <c r="WBA435" s="102"/>
      <c r="WBB435" s="102"/>
      <c r="WBC435" s="102"/>
      <c r="WBD435" s="102"/>
      <c r="WBE435" s="102"/>
      <c r="WBF435" s="102"/>
      <c r="WBG435" s="102"/>
      <c r="WBH435" s="102"/>
      <c r="WBI435" s="102"/>
      <c r="WBJ435" s="102"/>
      <c r="WBK435" s="102"/>
      <c r="WBL435" s="102"/>
      <c r="WBM435" s="102"/>
      <c r="WBN435" s="102"/>
      <c r="WBO435" s="102"/>
      <c r="WBP435" s="102"/>
      <c r="WBQ435" s="102"/>
      <c r="WBR435" s="102"/>
      <c r="WBS435" s="102"/>
      <c r="WBT435" s="102"/>
      <c r="WBU435" s="102"/>
      <c r="WBV435" s="102"/>
      <c r="WBW435" s="102"/>
      <c r="WBX435" s="102"/>
      <c r="WBY435" s="102"/>
      <c r="WBZ435" s="102"/>
      <c r="WCA435" s="102"/>
      <c r="WCB435" s="102"/>
      <c r="WCC435" s="102"/>
      <c r="WCD435" s="102"/>
      <c r="WCE435" s="102"/>
      <c r="WCF435" s="102"/>
      <c r="WCG435" s="102"/>
      <c r="WCH435" s="102"/>
      <c r="WCI435" s="102"/>
      <c r="WCJ435" s="102"/>
      <c r="WCK435" s="102"/>
      <c r="WCL435" s="102"/>
      <c r="WCM435" s="102"/>
      <c r="WCN435" s="102"/>
      <c r="WCO435" s="102"/>
      <c r="WCP435" s="102"/>
      <c r="WCQ435" s="102"/>
      <c r="WCR435" s="102"/>
      <c r="WCS435" s="102"/>
      <c r="WCT435" s="102"/>
      <c r="WCU435" s="102"/>
      <c r="WCV435" s="102"/>
      <c r="WCW435" s="102"/>
      <c r="WCX435" s="102"/>
      <c r="WCY435" s="102"/>
      <c r="WCZ435" s="102"/>
      <c r="WDA435" s="102"/>
      <c r="WDB435" s="102"/>
      <c r="WDC435" s="102"/>
      <c r="WDD435" s="102"/>
      <c r="WDE435" s="102"/>
      <c r="WDF435" s="102"/>
      <c r="WDG435" s="102"/>
      <c r="WDH435" s="102"/>
      <c r="WDI435" s="102"/>
      <c r="WDJ435" s="102"/>
      <c r="WDK435" s="102"/>
      <c r="WDL435" s="102"/>
      <c r="WDM435" s="102"/>
      <c r="WDN435" s="102"/>
      <c r="WDO435" s="102"/>
      <c r="WDP435" s="102"/>
      <c r="WDQ435" s="102"/>
      <c r="WDR435" s="102"/>
      <c r="WDS435" s="102"/>
      <c r="WDT435" s="102"/>
      <c r="WDU435" s="102"/>
      <c r="WDV435" s="102"/>
      <c r="WDW435" s="102"/>
      <c r="WDX435" s="102"/>
      <c r="WDY435" s="102"/>
      <c r="WDZ435" s="102"/>
      <c r="WEA435" s="102"/>
      <c r="WEB435" s="102"/>
      <c r="WEC435" s="102"/>
      <c r="WED435" s="102"/>
      <c r="WEE435" s="102"/>
      <c r="WEF435" s="102"/>
      <c r="WEG435" s="102"/>
      <c r="WEH435" s="102"/>
      <c r="WEI435" s="102"/>
      <c r="WEJ435" s="102"/>
      <c r="WEK435" s="102"/>
      <c r="WEL435" s="102"/>
      <c r="WEM435" s="102"/>
      <c r="WEN435" s="102"/>
      <c r="WEO435" s="102"/>
      <c r="WEP435" s="102"/>
      <c r="WEQ435" s="102"/>
      <c r="WER435" s="102"/>
      <c r="WES435" s="102"/>
      <c r="WET435" s="102"/>
      <c r="WEU435" s="102"/>
      <c r="WEV435" s="102"/>
      <c r="WEW435" s="102"/>
      <c r="WEX435" s="102"/>
      <c r="WEY435" s="102"/>
      <c r="WEZ435" s="102"/>
      <c r="WFA435" s="102"/>
      <c r="WFB435" s="102"/>
      <c r="WFC435" s="102"/>
      <c r="WFD435" s="102"/>
      <c r="WFE435" s="102"/>
      <c r="WFF435" s="102"/>
      <c r="WFG435" s="102"/>
      <c r="WFH435" s="102"/>
      <c r="WFI435" s="102"/>
      <c r="WFJ435" s="102"/>
      <c r="WFK435" s="102"/>
      <c r="WFL435" s="102"/>
      <c r="WFM435" s="102"/>
      <c r="WFN435" s="102"/>
      <c r="WFO435" s="102"/>
      <c r="WFP435" s="102"/>
      <c r="WFQ435" s="102"/>
      <c r="WFR435" s="102"/>
      <c r="WFS435" s="102"/>
      <c r="WFT435" s="102"/>
      <c r="WFU435" s="102"/>
      <c r="WFV435" s="102"/>
      <c r="WFW435" s="102"/>
      <c r="WFX435" s="102"/>
      <c r="WFY435" s="102"/>
      <c r="WFZ435" s="102"/>
      <c r="WGA435" s="102"/>
      <c r="WGB435" s="102"/>
      <c r="WGC435" s="102"/>
      <c r="WGD435" s="102"/>
      <c r="WGE435" s="102"/>
      <c r="WGF435" s="102"/>
      <c r="WGG435" s="102"/>
      <c r="WGH435" s="102"/>
      <c r="WGI435" s="102"/>
      <c r="WGJ435" s="102"/>
      <c r="WGK435" s="102"/>
      <c r="WGL435" s="102"/>
      <c r="WGM435" s="102"/>
      <c r="WGN435" s="102"/>
      <c r="WGO435" s="102"/>
      <c r="WGP435" s="102"/>
      <c r="WGQ435" s="102"/>
      <c r="WGR435" s="102"/>
      <c r="WGS435" s="102"/>
      <c r="WGT435" s="102"/>
      <c r="WGU435" s="102"/>
      <c r="WGV435" s="102"/>
      <c r="WGW435" s="102"/>
      <c r="WGX435" s="102"/>
      <c r="WGY435" s="102"/>
      <c r="WGZ435" s="102"/>
      <c r="WHA435" s="102"/>
      <c r="WHB435" s="102"/>
      <c r="WHC435" s="102"/>
      <c r="WHD435" s="102"/>
      <c r="WHE435" s="102"/>
      <c r="WHF435" s="102"/>
      <c r="WHG435" s="102"/>
      <c r="WHH435" s="102"/>
      <c r="WHI435" s="102"/>
      <c r="WHJ435" s="102"/>
      <c r="WHK435" s="102"/>
      <c r="WHL435" s="102"/>
      <c r="WHM435" s="102"/>
      <c r="WHN435" s="102"/>
      <c r="WHO435" s="102"/>
      <c r="WHP435" s="102"/>
      <c r="WHQ435" s="102"/>
      <c r="WHR435" s="102"/>
      <c r="WHS435" s="102"/>
      <c r="WHT435" s="102"/>
      <c r="WHU435" s="102"/>
      <c r="WHV435" s="102"/>
      <c r="WHW435" s="102"/>
      <c r="WHX435" s="102"/>
      <c r="WHY435" s="102"/>
      <c r="WHZ435" s="102"/>
      <c r="WIA435" s="102"/>
      <c r="WIB435" s="102"/>
      <c r="WIC435" s="102"/>
      <c r="WID435" s="102"/>
      <c r="WIE435" s="102"/>
      <c r="WIF435" s="102"/>
      <c r="WIG435" s="102"/>
      <c r="WIH435" s="102"/>
      <c r="WII435" s="102"/>
      <c r="WIJ435" s="102"/>
      <c r="WIK435" s="102"/>
      <c r="WIL435" s="102"/>
      <c r="WIM435" s="102"/>
      <c r="WIN435" s="102"/>
      <c r="WIO435" s="102"/>
      <c r="WIP435" s="102"/>
      <c r="WIQ435" s="102"/>
      <c r="WIR435" s="102"/>
      <c r="WIS435" s="102"/>
      <c r="WIT435" s="102"/>
      <c r="WIU435" s="102"/>
      <c r="WIV435" s="102"/>
      <c r="WIW435" s="102"/>
      <c r="WIX435" s="102"/>
      <c r="WIY435" s="102"/>
      <c r="WIZ435" s="102"/>
      <c r="WJA435" s="102"/>
      <c r="WJB435" s="102"/>
      <c r="WJC435" s="102"/>
      <c r="WJD435" s="102"/>
      <c r="WJE435" s="102"/>
      <c r="WJF435" s="102"/>
      <c r="WJG435" s="102"/>
      <c r="WJH435" s="102"/>
      <c r="WJI435" s="102"/>
      <c r="WJJ435" s="102"/>
      <c r="WJK435" s="102"/>
      <c r="WJL435" s="102"/>
      <c r="WJM435" s="102"/>
      <c r="WJN435" s="102"/>
      <c r="WJO435" s="102"/>
      <c r="WJP435" s="102"/>
      <c r="WJQ435" s="102"/>
      <c r="WJR435" s="102"/>
      <c r="WJS435" s="102"/>
      <c r="WJT435" s="102"/>
      <c r="WJU435" s="102"/>
      <c r="WJV435" s="102"/>
      <c r="WJW435" s="102"/>
      <c r="WJX435" s="102"/>
      <c r="WJY435" s="102"/>
      <c r="WJZ435" s="102"/>
      <c r="WKA435" s="102"/>
      <c r="WKB435" s="102"/>
      <c r="WKC435" s="102"/>
      <c r="WKD435" s="102"/>
      <c r="WKE435" s="102"/>
      <c r="WKF435" s="102"/>
      <c r="WKG435" s="102"/>
      <c r="WKH435" s="102"/>
      <c r="WKI435" s="102"/>
      <c r="WKJ435" s="102"/>
      <c r="WKK435" s="102"/>
      <c r="WKL435" s="102"/>
      <c r="WKM435" s="102"/>
      <c r="WKN435" s="102"/>
      <c r="WKO435" s="102"/>
      <c r="WKP435" s="102"/>
      <c r="WKQ435" s="102"/>
      <c r="WKR435" s="102"/>
      <c r="WKS435" s="102"/>
      <c r="WKT435" s="102"/>
      <c r="WKU435" s="102"/>
      <c r="WKV435" s="102"/>
      <c r="WKW435" s="102"/>
      <c r="WKX435" s="102"/>
      <c r="WKY435" s="102"/>
      <c r="WKZ435" s="102"/>
      <c r="WLA435" s="102"/>
      <c r="WLB435" s="102"/>
      <c r="WLC435" s="102"/>
      <c r="WLD435" s="102"/>
      <c r="WLE435" s="102"/>
      <c r="WLF435" s="102"/>
      <c r="WLG435" s="102"/>
      <c r="WLH435" s="102"/>
      <c r="WLI435" s="102"/>
      <c r="WLJ435" s="102"/>
      <c r="WLK435" s="102"/>
      <c r="WLL435" s="102"/>
      <c r="WLM435" s="102"/>
      <c r="WLN435" s="102"/>
      <c r="WLO435" s="102"/>
      <c r="WLP435" s="102"/>
      <c r="WLQ435" s="102"/>
      <c r="WLR435" s="102"/>
      <c r="WLS435" s="102"/>
      <c r="WLT435" s="102"/>
      <c r="WLU435" s="102"/>
      <c r="WLV435" s="102"/>
      <c r="WLW435" s="102"/>
      <c r="WLX435" s="102"/>
      <c r="WLY435" s="102"/>
      <c r="WLZ435" s="102"/>
      <c r="WMA435" s="102"/>
      <c r="WMB435" s="102"/>
      <c r="WMC435" s="102"/>
      <c r="WMD435" s="102"/>
      <c r="WME435" s="102"/>
      <c r="WMF435" s="102"/>
      <c r="WMG435" s="102"/>
      <c r="WMH435" s="102"/>
      <c r="WMI435" s="102"/>
      <c r="WMJ435" s="102"/>
      <c r="WMK435" s="102"/>
      <c r="WML435" s="102"/>
      <c r="WMM435" s="102"/>
      <c r="WMN435" s="102"/>
      <c r="WMO435" s="102"/>
      <c r="WMP435" s="102"/>
      <c r="WMQ435" s="102"/>
      <c r="WMR435" s="102"/>
      <c r="WMS435" s="102"/>
      <c r="WMT435" s="102"/>
      <c r="WMU435" s="102"/>
      <c r="WMV435" s="102"/>
      <c r="WMW435" s="102"/>
      <c r="WMX435" s="102"/>
      <c r="WMY435" s="102"/>
      <c r="WMZ435" s="102"/>
      <c r="WNA435" s="102"/>
      <c r="WNB435" s="102"/>
      <c r="WNC435" s="102"/>
      <c r="WND435" s="102"/>
      <c r="WNE435" s="102"/>
      <c r="WNF435" s="102"/>
      <c r="WNG435" s="102"/>
      <c r="WNH435" s="102"/>
      <c r="WNI435" s="102"/>
      <c r="WNJ435" s="102"/>
      <c r="WNK435" s="102"/>
      <c r="WNL435" s="102"/>
      <c r="WNM435" s="102"/>
      <c r="WNN435" s="102"/>
      <c r="WNO435" s="102"/>
      <c r="WNP435" s="102"/>
      <c r="WNQ435" s="102"/>
      <c r="WNR435" s="102"/>
      <c r="WNS435" s="102"/>
      <c r="WNT435" s="102"/>
      <c r="WNU435" s="102"/>
      <c r="WNV435" s="102"/>
      <c r="WNW435" s="102"/>
      <c r="WNX435" s="102"/>
      <c r="WNY435" s="102"/>
      <c r="WNZ435" s="102"/>
      <c r="WOA435" s="102"/>
      <c r="WOB435" s="102"/>
      <c r="WOC435" s="102"/>
      <c r="WOD435" s="102"/>
      <c r="WOE435" s="102"/>
      <c r="WOF435" s="102"/>
      <c r="WOG435" s="102"/>
      <c r="WOH435" s="102"/>
      <c r="WOI435" s="102"/>
      <c r="WOJ435" s="102"/>
      <c r="WOK435" s="102"/>
      <c r="WOL435" s="102"/>
      <c r="WOM435" s="102"/>
      <c r="WON435" s="102"/>
      <c r="WOO435" s="102"/>
      <c r="WOP435" s="102"/>
      <c r="WOQ435" s="102"/>
      <c r="WOR435" s="102"/>
      <c r="WOS435" s="102"/>
      <c r="WOT435" s="102"/>
      <c r="WOU435" s="102"/>
      <c r="WOV435" s="102"/>
      <c r="WOW435" s="102"/>
      <c r="WOX435" s="102"/>
      <c r="WOY435" s="102"/>
      <c r="WOZ435" s="102"/>
      <c r="WPA435" s="102"/>
      <c r="WPB435" s="102"/>
      <c r="WPC435" s="102"/>
      <c r="WPD435" s="102"/>
      <c r="WPE435" s="102"/>
      <c r="WPF435" s="102"/>
      <c r="WPG435" s="102"/>
      <c r="WPH435" s="102"/>
      <c r="WPI435" s="102"/>
      <c r="WPJ435" s="102"/>
      <c r="WPK435" s="102"/>
      <c r="WPL435" s="102"/>
      <c r="WPM435" s="102"/>
      <c r="WPN435" s="102"/>
      <c r="WPO435" s="102"/>
      <c r="WPP435" s="102"/>
      <c r="WPQ435" s="102"/>
      <c r="WPR435" s="102"/>
      <c r="WPS435" s="102"/>
      <c r="WPT435" s="102"/>
      <c r="WPU435" s="102"/>
      <c r="WPV435" s="102"/>
      <c r="WPW435" s="102"/>
      <c r="WPX435" s="102"/>
      <c r="WPY435" s="102"/>
      <c r="WPZ435" s="102"/>
      <c r="WQA435" s="102"/>
      <c r="WQB435" s="102"/>
      <c r="WQC435" s="102"/>
      <c r="WQD435" s="102"/>
      <c r="WQE435" s="102"/>
      <c r="WQF435" s="102"/>
      <c r="WQG435" s="102"/>
      <c r="WQH435" s="102"/>
      <c r="WQI435" s="102"/>
      <c r="WQJ435" s="102"/>
      <c r="WQK435" s="102"/>
      <c r="WQL435" s="102"/>
      <c r="WQM435" s="102"/>
      <c r="WQN435" s="102"/>
      <c r="WQO435" s="102"/>
      <c r="WQP435" s="102"/>
      <c r="WQQ435" s="102"/>
      <c r="WQR435" s="102"/>
      <c r="WQS435" s="102"/>
      <c r="WQT435" s="102"/>
      <c r="WQU435" s="102"/>
      <c r="WQV435" s="102"/>
      <c r="WQW435" s="102"/>
      <c r="WQX435" s="102"/>
      <c r="WQY435" s="102"/>
      <c r="WQZ435" s="102"/>
      <c r="WRA435" s="102"/>
      <c r="WRB435" s="102"/>
      <c r="WRC435" s="102"/>
      <c r="WRD435" s="102"/>
      <c r="WRE435" s="102"/>
      <c r="WRF435" s="102"/>
      <c r="WRG435" s="102"/>
      <c r="WRH435" s="102"/>
      <c r="WRI435" s="102"/>
      <c r="WRJ435" s="102"/>
      <c r="WRK435" s="102"/>
      <c r="WRL435" s="102"/>
      <c r="WRM435" s="102"/>
      <c r="WRN435" s="102"/>
      <c r="WRO435" s="102"/>
      <c r="WRP435" s="102"/>
      <c r="WRQ435" s="102"/>
      <c r="WRR435" s="102"/>
      <c r="WRS435" s="102"/>
      <c r="WRT435" s="102"/>
      <c r="WRU435" s="102"/>
      <c r="WRV435" s="102"/>
      <c r="WRW435" s="102"/>
      <c r="WRX435" s="102"/>
      <c r="WRY435" s="102"/>
      <c r="WRZ435" s="102"/>
      <c r="WSA435" s="102"/>
      <c r="WSB435" s="102"/>
      <c r="WSC435" s="102"/>
      <c r="WSD435" s="102"/>
      <c r="WSE435" s="102"/>
      <c r="WSF435" s="102"/>
      <c r="WSG435" s="102"/>
      <c r="WSH435" s="102"/>
      <c r="WSI435" s="102"/>
      <c r="WSJ435" s="102"/>
      <c r="WSK435" s="102"/>
      <c r="WSL435" s="102"/>
      <c r="WSM435" s="102"/>
      <c r="WSN435" s="102"/>
      <c r="WSO435" s="102"/>
      <c r="WSP435" s="102"/>
      <c r="WSQ435" s="102"/>
      <c r="WSR435" s="102"/>
      <c r="WSS435" s="102"/>
      <c r="WST435" s="102"/>
      <c r="WSU435" s="102"/>
      <c r="WSV435" s="102"/>
      <c r="WSW435" s="102"/>
      <c r="WSX435" s="102"/>
      <c r="WSY435" s="102"/>
      <c r="WSZ435" s="102"/>
      <c r="WTA435" s="102"/>
      <c r="WTB435" s="102"/>
      <c r="WTC435" s="102"/>
      <c r="WTD435" s="102"/>
      <c r="WTE435" s="102"/>
      <c r="WTF435" s="102"/>
      <c r="WTG435" s="102"/>
      <c r="WTH435" s="102"/>
      <c r="WTI435" s="102"/>
      <c r="WTJ435" s="102"/>
      <c r="WTK435" s="102"/>
      <c r="WTL435" s="102"/>
      <c r="WTM435" s="102"/>
      <c r="WTN435" s="102"/>
      <c r="WTO435" s="102"/>
      <c r="WTP435" s="102"/>
      <c r="WTQ435" s="102"/>
      <c r="WTR435" s="102"/>
      <c r="WTS435" s="102"/>
      <c r="WTT435" s="102"/>
      <c r="WTU435" s="102"/>
      <c r="WTV435" s="102"/>
      <c r="WTW435" s="102"/>
      <c r="WTX435" s="102"/>
      <c r="WTY435" s="102"/>
      <c r="WTZ435" s="102"/>
      <c r="WUA435" s="102"/>
      <c r="WUB435" s="102"/>
      <c r="WUC435" s="102"/>
      <c r="WUD435" s="102"/>
      <c r="WUE435" s="102"/>
      <c r="WUF435" s="102"/>
      <c r="WUG435" s="102"/>
      <c r="WUH435" s="102"/>
      <c r="WUI435" s="102"/>
      <c r="WUJ435" s="102"/>
      <c r="WUK435" s="102"/>
      <c r="WUL435" s="102"/>
      <c r="WUM435" s="102"/>
      <c r="WUN435" s="102"/>
      <c r="WUO435" s="102"/>
      <c r="WUP435" s="102"/>
      <c r="WUQ435" s="102"/>
      <c r="WUR435" s="102"/>
      <c r="WUS435" s="102"/>
      <c r="WUT435" s="102"/>
      <c r="WUU435" s="102"/>
      <c r="WUV435" s="102"/>
      <c r="WUW435" s="102"/>
      <c r="WUX435" s="102"/>
      <c r="WUY435" s="102"/>
      <c r="WUZ435" s="102"/>
      <c r="WVA435" s="102"/>
      <c r="WVB435" s="102"/>
      <c r="WVC435" s="102"/>
      <c r="WVD435" s="102"/>
      <c r="WVE435" s="102"/>
      <c r="WVF435" s="102"/>
      <c r="WVG435" s="102"/>
      <c r="WVH435" s="102"/>
      <c r="WVI435" s="102"/>
      <c r="WVJ435" s="102"/>
      <c r="WVK435" s="102"/>
      <c r="WVL435" s="102"/>
      <c r="WVM435" s="102"/>
      <c r="WVN435" s="102"/>
      <c r="WVO435" s="102"/>
      <c r="WVP435" s="102"/>
      <c r="WVQ435" s="102"/>
      <c r="WVR435" s="102"/>
      <c r="WVS435" s="102"/>
      <c r="WVT435" s="102"/>
      <c r="WVU435" s="102"/>
      <c r="WVV435" s="102"/>
      <c r="WVW435" s="102"/>
      <c r="WVX435" s="102"/>
      <c r="WVY435" s="102"/>
      <c r="WVZ435" s="102"/>
      <c r="WWA435" s="102"/>
      <c r="WWB435" s="102"/>
      <c r="WWC435" s="102"/>
      <c r="WWD435" s="102"/>
      <c r="WWE435" s="102"/>
      <c r="WWF435" s="102"/>
      <c r="WWG435" s="102"/>
      <c r="WWH435" s="102"/>
      <c r="WWI435" s="102"/>
      <c r="WWJ435" s="102"/>
      <c r="WWK435" s="102"/>
      <c r="WWL435" s="102"/>
      <c r="WWM435" s="102"/>
      <c r="WWN435" s="102"/>
      <c r="WWO435" s="102"/>
      <c r="WWP435" s="102"/>
      <c r="WWQ435" s="102"/>
      <c r="WWR435" s="102"/>
      <c r="WWS435" s="102"/>
      <c r="WWT435" s="102"/>
      <c r="WWU435" s="102"/>
      <c r="WWV435" s="102"/>
      <c r="WWW435" s="102"/>
      <c r="WWX435" s="102"/>
      <c r="WWY435" s="102"/>
      <c r="WWZ435" s="102"/>
      <c r="WXA435" s="102"/>
      <c r="WXB435" s="102"/>
      <c r="WXC435" s="102"/>
      <c r="WXD435" s="102"/>
      <c r="WXE435" s="102"/>
      <c r="WXF435" s="102"/>
      <c r="WXG435" s="102"/>
      <c r="WXH435" s="102"/>
      <c r="WXI435" s="102"/>
      <c r="WXJ435" s="102"/>
      <c r="WXK435" s="102"/>
      <c r="WXL435" s="102"/>
      <c r="WXM435" s="102"/>
      <c r="WXN435" s="102"/>
      <c r="WXO435" s="102"/>
      <c r="WXP435" s="102"/>
      <c r="WXQ435" s="102"/>
      <c r="WXR435" s="102"/>
      <c r="WXS435" s="102"/>
      <c r="WXT435" s="102"/>
      <c r="WXU435" s="102"/>
      <c r="WXV435" s="102"/>
      <c r="WXW435" s="102"/>
      <c r="WXX435" s="102"/>
      <c r="WXY435" s="102"/>
      <c r="WXZ435" s="102"/>
      <c r="WYA435" s="102"/>
      <c r="WYB435" s="102"/>
      <c r="WYC435" s="102"/>
      <c r="WYD435" s="102"/>
      <c r="WYE435" s="102"/>
      <c r="WYF435" s="102"/>
      <c r="WYG435" s="102"/>
      <c r="WYH435" s="102"/>
      <c r="WYI435" s="102"/>
      <c r="WYJ435" s="102"/>
      <c r="WYK435" s="102"/>
      <c r="WYL435" s="102"/>
      <c r="WYM435" s="102"/>
      <c r="WYN435" s="102"/>
      <c r="WYO435" s="102"/>
      <c r="WYP435" s="102"/>
      <c r="WYQ435" s="102"/>
      <c r="WYR435" s="102"/>
      <c r="WYS435" s="102"/>
      <c r="WYT435" s="102"/>
      <c r="WYU435" s="102"/>
      <c r="WYV435" s="102"/>
      <c r="WYW435" s="102"/>
      <c r="WYX435" s="102"/>
      <c r="WYY435" s="102"/>
      <c r="WYZ435" s="102"/>
      <c r="WZA435" s="102"/>
      <c r="WZB435" s="102"/>
      <c r="WZC435" s="102"/>
      <c r="WZD435" s="102"/>
      <c r="WZE435" s="102"/>
      <c r="WZF435" s="102"/>
      <c r="WZG435" s="102"/>
      <c r="WZH435" s="102"/>
      <c r="WZI435" s="102"/>
      <c r="WZJ435" s="102"/>
      <c r="WZK435" s="102"/>
      <c r="WZL435" s="102"/>
      <c r="WZM435" s="102"/>
      <c r="WZN435" s="102"/>
      <c r="WZO435" s="102"/>
      <c r="WZP435" s="102"/>
      <c r="WZQ435" s="102"/>
      <c r="WZR435" s="102"/>
      <c r="WZS435" s="102"/>
      <c r="WZT435" s="102"/>
      <c r="WZU435" s="102"/>
      <c r="WZV435" s="102"/>
      <c r="WZW435" s="102"/>
      <c r="WZX435" s="102"/>
      <c r="WZY435" s="102"/>
      <c r="WZZ435" s="102"/>
      <c r="XAA435" s="102"/>
      <c r="XAB435" s="102"/>
      <c r="XAC435" s="102"/>
      <c r="XAD435" s="102"/>
      <c r="XAE435" s="102"/>
      <c r="XAF435" s="102"/>
      <c r="XAG435" s="102"/>
      <c r="XAH435" s="102"/>
      <c r="XAI435" s="102"/>
      <c r="XAJ435" s="102"/>
      <c r="XAK435" s="102"/>
      <c r="XAL435" s="102"/>
      <c r="XAM435" s="102"/>
      <c r="XAN435" s="102"/>
      <c r="XAO435" s="102"/>
      <c r="XAP435" s="102"/>
      <c r="XAQ435" s="102"/>
      <c r="XAR435" s="102"/>
      <c r="XAS435" s="102"/>
      <c r="XAT435" s="102"/>
      <c r="XAU435" s="102"/>
      <c r="XAV435" s="102"/>
      <c r="XAW435" s="102"/>
      <c r="XAX435" s="102"/>
      <c r="XAY435" s="102"/>
      <c r="XAZ435" s="102"/>
      <c r="XBA435" s="102"/>
      <c r="XBB435" s="102"/>
      <c r="XBC435" s="102"/>
      <c r="XBD435" s="102"/>
      <c r="XBE435" s="102"/>
      <c r="XBF435" s="102"/>
      <c r="XBG435" s="102"/>
      <c r="XBH435" s="102"/>
      <c r="XBI435" s="102"/>
      <c r="XBJ435" s="102"/>
      <c r="XBK435" s="102"/>
      <c r="XBL435" s="102"/>
      <c r="XBM435" s="102"/>
      <c r="XBN435" s="102"/>
      <c r="XBO435" s="102"/>
      <c r="XBP435" s="102"/>
      <c r="XBQ435" s="102"/>
      <c r="XBR435" s="102"/>
      <c r="XBS435" s="102"/>
      <c r="XBT435" s="102"/>
      <c r="XBU435" s="102"/>
      <c r="XBV435" s="102"/>
      <c r="XBW435" s="102"/>
      <c r="XBX435" s="102"/>
      <c r="XBY435" s="102"/>
      <c r="XBZ435" s="102"/>
      <c r="XCA435" s="102"/>
      <c r="XCB435" s="102"/>
      <c r="XCC435" s="102"/>
      <c r="XCD435" s="102"/>
      <c r="XCE435" s="102"/>
      <c r="XCF435" s="102"/>
      <c r="XCG435" s="102"/>
      <c r="XCH435" s="102"/>
      <c r="XCI435" s="102"/>
      <c r="XCJ435" s="102"/>
      <c r="XCK435" s="102"/>
      <c r="XCL435" s="102"/>
      <c r="XCM435" s="102"/>
      <c r="XCN435" s="102"/>
      <c r="XCO435" s="102"/>
      <c r="XCP435" s="102"/>
      <c r="XCQ435" s="102"/>
      <c r="XCR435" s="102"/>
      <c r="XCS435" s="102"/>
      <c r="XCT435" s="102"/>
      <c r="XCU435" s="102"/>
      <c r="XCV435" s="102"/>
      <c r="XCW435" s="102"/>
      <c r="XCX435" s="102"/>
      <c r="XCY435" s="102"/>
      <c r="XCZ435" s="102"/>
      <c r="XDA435" s="102"/>
      <c r="XDB435" s="102"/>
      <c r="XDC435" s="102"/>
      <c r="XDD435" s="102"/>
      <c r="XDE435" s="102"/>
      <c r="XDF435" s="102"/>
      <c r="XDG435" s="102"/>
      <c r="XDH435" s="102"/>
      <c r="XDI435" s="102"/>
      <c r="XDJ435" s="102"/>
      <c r="XDK435" s="102"/>
      <c r="XDL435" s="102"/>
      <c r="XDM435" s="102"/>
      <c r="XDN435" s="102"/>
      <c r="XDO435" s="102"/>
      <c r="XDP435" s="102"/>
      <c r="XDQ435" s="102"/>
      <c r="XDR435" s="102"/>
      <c r="XDS435" s="102"/>
      <c r="XDT435" s="102"/>
      <c r="XDU435" s="102"/>
      <c r="XDV435" s="102"/>
      <c r="XDW435" s="102"/>
      <c r="XDX435" s="102"/>
      <c r="XDY435" s="102"/>
      <c r="XDZ435" s="102"/>
      <c r="XEA435" s="102"/>
      <c r="XEB435" s="102"/>
      <c r="XEC435" s="102"/>
      <c r="XED435" s="102"/>
      <c r="XEE435" s="102"/>
      <c r="XEF435" s="102"/>
      <c r="XEG435" s="102"/>
      <c r="XEH435" s="102"/>
      <c r="XEI435" s="102"/>
      <c r="XEJ435" s="102"/>
      <c r="XEK435" s="102"/>
      <c r="XEL435" s="102"/>
      <c r="XEM435" s="102"/>
      <c r="XEN435" s="102"/>
      <c r="XEO435" s="102"/>
      <c r="XEP435" s="102"/>
      <c r="XEQ435" s="102"/>
      <c r="XER435" s="102"/>
      <c r="XES435" s="102"/>
      <c r="XET435" s="102"/>
      <c r="XEU435" s="102"/>
      <c r="XEV435" s="102"/>
      <c r="XEW435" s="102"/>
      <c r="XEX435" s="102"/>
      <c r="XEY435" s="102"/>
      <c r="XEZ435" s="102"/>
      <c r="XFA435" s="102"/>
    </row>
    <row r="436" spans="1:16381" s="67" customFormat="1" ht="14.15" customHeight="1" x14ac:dyDescent="0.2">
      <c r="A436" s="293"/>
      <c r="B436" s="296" t="s">
        <v>4360</v>
      </c>
      <c r="C436" s="934"/>
      <c r="D436" s="935"/>
      <c r="E436" s="935"/>
      <c r="F436" s="935"/>
      <c r="G436" s="935"/>
      <c r="H436" s="935"/>
      <c r="I436" s="935"/>
      <c r="J436" s="935"/>
      <c r="K436" s="935"/>
      <c r="L436" s="935"/>
      <c r="M436" s="935"/>
      <c r="N436" s="935"/>
      <c r="O436" s="935"/>
      <c r="P436" s="935"/>
      <c r="Q436" s="935"/>
      <c r="R436" s="935"/>
      <c r="S436" s="935"/>
      <c r="T436" s="935"/>
      <c r="U436" s="935"/>
      <c r="V436" s="935"/>
      <c r="W436" s="935"/>
      <c r="X436" s="935"/>
      <c r="Y436" s="935"/>
      <c r="Z436" s="936"/>
      <c r="AA436" s="298"/>
      <c r="AB436" s="298"/>
      <c r="AC436" s="298"/>
      <c r="AD436" s="950"/>
      <c r="AE436" s="950"/>
      <c r="AF436" s="950"/>
      <c r="AG436" s="950"/>
      <c r="AH436" s="950"/>
      <c r="AI436" s="950"/>
      <c r="AJ436" s="950"/>
      <c r="AK436" s="950"/>
      <c r="AL436" s="950"/>
      <c r="AM436" s="65" t="s">
        <v>654</v>
      </c>
      <c r="AN436" s="65"/>
      <c r="AO436" s="65"/>
      <c r="AP436" s="65"/>
      <c r="AQ436" s="65"/>
      <c r="AR436" s="65"/>
      <c r="AS436" s="66"/>
    </row>
    <row r="437" spans="1:16381" s="77" customFormat="1" ht="14.15" customHeight="1" x14ac:dyDescent="0.2">
      <c r="A437" s="171" t="s">
        <v>2014</v>
      </c>
      <c r="B437" s="172" t="s">
        <v>870</v>
      </c>
      <c r="C437" s="258">
        <f t="shared" si="70"/>
        <v>0</v>
      </c>
      <c r="D437" s="263">
        <f t="shared" si="71"/>
        <v>0</v>
      </c>
      <c r="E437" s="125"/>
      <c r="F437" s="125"/>
      <c r="G437" s="125"/>
      <c r="H437" s="126"/>
      <c r="I437" s="126"/>
      <c r="J437" s="126"/>
      <c r="K437" s="126"/>
      <c r="L437" s="126"/>
      <c r="M437" s="126"/>
      <c r="N437" s="126"/>
      <c r="O437" s="126"/>
      <c r="P437" s="126"/>
      <c r="Q437" s="126"/>
      <c r="R437" s="126"/>
      <c r="S437" s="126"/>
      <c r="T437" s="126"/>
      <c r="U437" s="126"/>
      <c r="V437" s="126"/>
      <c r="W437" s="126"/>
      <c r="X437" s="126"/>
      <c r="Y437" s="126"/>
      <c r="Z437" s="126"/>
      <c r="AA437" s="125"/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310">
        <v>4760</v>
      </c>
      <c r="AL437" s="310">
        <f t="shared" ref="AL437:AL484" si="80">AK437*E437</f>
        <v>0</v>
      </c>
      <c r="AM437" s="65" t="s">
        <v>654</v>
      </c>
      <c r="AN437" s="65"/>
      <c r="AO437" s="65"/>
      <c r="AP437" s="65"/>
      <c r="AQ437" s="65"/>
      <c r="AR437" s="65"/>
      <c r="AS437" s="76"/>
    </row>
    <row r="438" spans="1:16381" s="67" customFormat="1" ht="14.15" customHeight="1" x14ac:dyDescent="0.2">
      <c r="A438" s="171" t="s">
        <v>2015</v>
      </c>
      <c r="B438" s="172" t="s">
        <v>871</v>
      </c>
      <c r="C438" s="258">
        <f t="shared" si="70"/>
        <v>0</v>
      </c>
      <c r="D438" s="263">
        <f t="shared" si="71"/>
        <v>0</v>
      </c>
      <c r="E438" s="125"/>
      <c r="F438" s="125"/>
      <c r="G438" s="125"/>
      <c r="H438" s="126"/>
      <c r="I438" s="126"/>
      <c r="J438" s="126"/>
      <c r="K438" s="126"/>
      <c r="L438" s="126"/>
      <c r="M438" s="126"/>
      <c r="N438" s="126"/>
      <c r="O438" s="126"/>
      <c r="P438" s="126"/>
      <c r="Q438" s="126"/>
      <c r="R438" s="126"/>
      <c r="S438" s="126"/>
      <c r="T438" s="126"/>
      <c r="U438" s="126"/>
      <c r="V438" s="126"/>
      <c r="W438" s="126"/>
      <c r="X438" s="126"/>
      <c r="Y438" s="126"/>
      <c r="Z438" s="126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310">
        <v>4620</v>
      </c>
      <c r="AL438" s="310">
        <f t="shared" si="80"/>
        <v>0</v>
      </c>
      <c r="AM438" s="65" t="s">
        <v>654</v>
      </c>
      <c r="AN438" s="65"/>
      <c r="AO438" s="65"/>
      <c r="AP438" s="65"/>
      <c r="AQ438" s="65"/>
      <c r="AR438" s="65"/>
      <c r="AS438" s="66"/>
    </row>
    <row r="439" spans="1:16381" s="67" customFormat="1" ht="14.15" customHeight="1" x14ac:dyDescent="0.2">
      <c r="A439" s="171" t="s">
        <v>2016</v>
      </c>
      <c r="B439" s="172" t="s">
        <v>872</v>
      </c>
      <c r="C439" s="258">
        <f t="shared" si="70"/>
        <v>28</v>
      </c>
      <c r="D439" s="263">
        <f t="shared" si="71"/>
        <v>28</v>
      </c>
      <c r="E439" s="125">
        <v>28</v>
      </c>
      <c r="F439" s="125"/>
      <c r="G439" s="125"/>
      <c r="H439" s="126"/>
      <c r="I439" s="126"/>
      <c r="J439" s="126"/>
      <c r="K439" s="126"/>
      <c r="L439" s="126"/>
      <c r="M439" s="126"/>
      <c r="N439" s="126"/>
      <c r="O439" s="126"/>
      <c r="P439" s="126"/>
      <c r="Q439" s="126"/>
      <c r="R439" s="126"/>
      <c r="S439" s="126"/>
      <c r="T439" s="126"/>
      <c r="U439" s="126"/>
      <c r="V439" s="126"/>
      <c r="W439" s="126"/>
      <c r="X439" s="126"/>
      <c r="Y439" s="126"/>
      <c r="Z439" s="126"/>
      <c r="AA439" s="125">
        <v>5</v>
      </c>
      <c r="AB439" s="125">
        <v>21</v>
      </c>
      <c r="AC439" s="125">
        <v>2</v>
      </c>
      <c r="AD439" s="125"/>
      <c r="AE439" s="125"/>
      <c r="AF439" s="125"/>
      <c r="AG439" s="125"/>
      <c r="AH439" s="125">
        <v>28</v>
      </c>
      <c r="AI439" s="125"/>
      <c r="AJ439" s="125"/>
      <c r="AK439" s="310">
        <v>4720</v>
      </c>
      <c r="AL439" s="310">
        <f t="shared" si="80"/>
        <v>132160</v>
      </c>
      <c r="AM439" s="65" t="s">
        <v>654</v>
      </c>
      <c r="AN439" s="65"/>
      <c r="AO439" s="65"/>
      <c r="AP439" s="65"/>
      <c r="AQ439" s="65"/>
      <c r="AR439" s="65"/>
      <c r="AS439" s="66"/>
    </row>
    <row r="440" spans="1:16381" s="67" customFormat="1" ht="20" x14ac:dyDescent="0.2">
      <c r="A440" s="171" t="s">
        <v>2017</v>
      </c>
      <c r="B440" s="172" t="s">
        <v>576</v>
      </c>
      <c r="C440" s="258">
        <f t="shared" ref="C440:C488" si="81">SUM(D440+G440)</f>
        <v>17</v>
      </c>
      <c r="D440" s="263">
        <f t="shared" ref="D440:D488" si="82">SUM(E440:F440)</f>
        <v>17</v>
      </c>
      <c r="E440" s="125">
        <v>17</v>
      </c>
      <c r="F440" s="125"/>
      <c r="G440" s="125"/>
      <c r="H440" s="126"/>
      <c r="I440" s="126"/>
      <c r="J440" s="126"/>
      <c r="K440" s="126"/>
      <c r="L440" s="126"/>
      <c r="M440" s="126"/>
      <c r="N440" s="126"/>
      <c r="O440" s="126"/>
      <c r="P440" s="126"/>
      <c r="Q440" s="126"/>
      <c r="R440" s="126"/>
      <c r="S440" s="126"/>
      <c r="T440" s="126"/>
      <c r="U440" s="126"/>
      <c r="V440" s="126"/>
      <c r="W440" s="126"/>
      <c r="X440" s="126"/>
      <c r="Y440" s="126"/>
      <c r="Z440" s="126"/>
      <c r="AA440" s="125">
        <v>4</v>
      </c>
      <c r="AB440" s="125">
        <v>13</v>
      </c>
      <c r="AC440" s="125"/>
      <c r="AD440" s="125"/>
      <c r="AE440" s="125"/>
      <c r="AF440" s="125"/>
      <c r="AG440" s="125"/>
      <c r="AH440" s="125">
        <v>10</v>
      </c>
      <c r="AI440" s="125">
        <v>7</v>
      </c>
      <c r="AJ440" s="125"/>
      <c r="AK440" s="310">
        <v>9450</v>
      </c>
      <c r="AL440" s="310">
        <f t="shared" si="80"/>
        <v>160650</v>
      </c>
      <c r="AM440" s="65" t="s">
        <v>654</v>
      </c>
      <c r="AN440" s="65"/>
      <c r="AO440" s="65"/>
      <c r="AP440" s="65"/>
      <c r="AQ440" s="65"/>
      <c r="AR440" s="65"/>
      <c r="AS440" s="66"/>
    </row>
    <row r="441" spans="1:16381" s="67" customFormat="1" ht="20" x14ac:dyDescent="0.2">
      <c r="A441" s="171" t="s">
        <v>2018</v>
      </c>
      <c r="B441" s="172" t="s">
        <v>577</v>
      </c>
      <c r="C441" s="258">
        <f t="shared" si="81"/>
        <v>39</v>
      </c>
      <c r="D441" s="263">
        <f t="shared" si="82"/>
        <v>39</v>
      </c>
      <c r="E441" s="125">
        <v>39</v>
      </c>
      <c r="F441" s="125"/>
      <c r="G441" s="125"/>
      <c r="H441" s="126"/>
      <c r="I441" s="126"/>
      <c r="J441" s="126"/>
      <c r="K441" s="126"/>
      <c r="L441" s="126"/>
      <c r="M441" s="126"/>
      <c r="N441" s="126"/>
      <c r="O441" s="126"/>
      <c r="P441" s="126"/>
      <c r="Q441" s="126"/>
      <c r="R441" s="126"/>
      <c r="S441" s="126"/>
      <c r="T441" s="126"/>
      <c r="U441" s="126"/>
      <c r="V441" s="126"/>
      <c r="W441" s="126"/>
      <c r="X441" s="126"/>
      <c r="Y441" s="126"/>
      <c r="Z441" s="126"/>
      <c r="AA441" s="125">
        <v>16</v>
      </c>
      <c r="AB441" s="125">
        <v>23</v>
      </c>
      <c r="AC441" s="125"/>
      <c r="AD441" s="125"/>
      <c r="AE441" s="125"/>
      <c r="AF441" s="125"/>
      <c r="AG441" s="125"/>
      <c r="AH441" s="125">
        <v>37</v>
      </c>
      <c r="AI441" s="125">
        <v>2</v>
      </c>
      <c r="AJ441" s="125"/>
      <c r="AK441" s="310">
        <v>6480</v>
      </c>
      <c r="AL441" s="310">
        <f t="shared" si="80"/>
        <v>252720</v>
      </c>
      <c r="AM441" s="65" t="s">
        <v>654</v>
      </c>
      <c r="AN441" s="65"/>
      <c r="AO441" s="65"/>
      <c r="AP441" s="65"/>
      <c r="AQ441" s="65"/>
      <c r="AR441" s="65"/>
      <c r="AS441" s="66"/>
    </row>
    <row r="442" spans="1:16381" s="67" customFormat="1" ht="20.25" customHeight="1" x14ac:dyDescent="0.2">
      <c r="A442" s="171" t="s">
        <v>2019</v>
      </c>
      <c r="B442" s="172" t="s">
        <v>578</v>
      </c>
      <c r="C442" s="258">
        <f t="shared" si="81"/>
        <v>51</v>
      </c>
      <c r="D442" s="263">
        <f t="shared" si="82"/>
        <v>51</v>
      </c>
      <c r="E442" s="125">
        <v>51</v>
      </c>
      <c r="F442" s="125"/>
      <c r="G442" s="125"/>
      <c r="H442" s="126"/>
      <c r="I442" s="126"/>
      <c r="J442" s="126"/>
      <c r="K442" s="126"/>
      <c r="L442" s="126"/>
      <c r="M442" s="126"/>
      <c r="N442" s="126"/>
      <c r="O442" s="126"/>
      <c r="P442" s="126"/>
      <c r="Q442" s="126"/>
      <c r="R442" s="126"/>
      <c r="S442" s="126"/>
      <c r="T442" s="126"/>
      <c r="U442" s="126"/>
      <c r="V442" s="126"/>
      <c r="W442" s="126"/>
      <c r="X442" s="126"/>
      <c r="Y442" s="126"/>
      <c r="Z442" s="126"/>
      <c r="AA442" s="125">
        <v>9</v>
      </c>
      <c r="AB442" s="125">
        <v>42</v>
      </c>
      <c r="AC442" s="125"/>
      <c r="AD442" s="125"/>
      <c r="AE442" s="125"/>
      <c r="AF442" s="125"/>
      <c r="AG442" s="125"/>
      <c r="AH442" s="125">
        <v>51</v>
      </c>
      <c r="AI442" s="125"/>
      <c r="AJ442" s="125"/>
      <c r="AK442" s="310">
        <v>5240</v>
      </c>
      <c r="AL442" s="310">
        <f t="shared" si="80"/>
        <v>267240</v>
      </c>
      <c r="AM442" s="65" t="s">
        <v>654</v>
      </c>
      <c r="AN442" s="65"/>
      <c r="AO442" s="65"/>
      <c r="AP442" s="65"/>
      <c r="AQ442" s="65"/>
      <c r="AR442" s="65"/>
      <c r="AS442" s="66"/>
    </row>
    <row r="443" spans="1:16381" s="67" customFormat="1" ht="14.15" customHeight="1" x14ac:dyDescent="0.2">
      <c r="A443" s="171" t="s">
        <v>2020</v>
      </c>
      <c r="B443" s="172" t="s">
        <v>566</v>
      </c>
      <c r="C443" s="258">
        <f t="shared" si="81"/>
        <v>6</v>
      </c>
      <c r="D443" s="263">
        <f t="shared" si="82"/>
        <v>6</v>
      </c>
      <c r="E443" s="125">
        <v>6</v>
      </c>
      <c r="F443" s="125"/>
      <c r="G443" s="125"/>
      <c r="H443" s="126"/>
      <c r="I443" s="126"/>
      <c r="J443" s="126"/>
      <c r="K443" s="126"/>
      <c r="L443" s="126"/>
      <c r="M443" s="126"/>
      <c r="N443" s="126"/>
      <c r="O443" s="126"/>
      <c r="P443" s="126"/>
      <c r="Q443" s="126"/>
      <c r="R443" s="126"/>
      <c r="S443" s="126"/>
      <c r="T443" s="126"/>
      <c r="U443" s="126"/>
      <c r="V443" s="126"/>
      <c r="W443" s="126"/>
      <c r="X443" s="126"/>
      <c r="Y443" s="126"/>
      <c r="Z443" s="126"/>
      <c r="AA443" s="125">
        <v>3</v>
      </c>
      <c r="AB443" s="125">
        <v>1</v>
      </c>
      <c r="AC443" s="125">
        <v>2</v>
      </c>
      <c r="AD443" s="125"/>
      <c r="AE443" s="125"/>
      <c r="AF443" s="125"/>
      <c r="AG443" s="125"/>
      <c r="AH443" s="125"/>
      <c r="AI443" s="125"/>
      <c r="AJ443" s="125"/>
      <c r="AK443" s="310">
        <v>4160</v>
      </c>
      <c r="AL443" s="310">
        <f t="shared" si="80"/>
        <v>24960</v>
      </c>
      <c r="AM443" s="65" t="s">
        <v>654</v>
      </c>
      <c r="AN443" s="65"/>
      <c r="AO443" s="65"/>
      <c r="AP443" s="65"/>
      <c r="AQ443" s="65"/>
      <c r="AR443" s="65"/>
      <c r="AS443" s="66"/>
    </row>
    <row r="444" spans="1:16381" s="67" customFormat="1" ht="14.15" customHeight="1" x14ac:dyDescent="0.2">
      <c r="A444" s="171" t="s">
        <v>2021</v>
      </c>
      <c r="B444" s="172" t="s">
        <v>567</v>
      </c>
      <c r="C444" s="258">
        <f t="shared" si="81"/>
        <v>0</v>
      </c>
      <c r="D444" s="263">
        <f t="shared" si="82"/>
        <v>0</v>
      </c>
      <c r="E444" s="125"/>
      <c r="F444" s="125"/>
      <c r="G444" s="125"/>
      <c r="H444" s="126"/>
      <c r="I444" s="126"/>
      <c r="J444" s="126"/>
      <c r="K444" s="126"/>
      <c r="L444" s="126"/>
      <c r="M444" s="126"/>
      <c r="N444" s="126"/>
      <c r="O444" s="126"/>
      <c r="P444" s="126"/>
      <c r="Q444" s="126"/>
      <c r="R444" s="126"/>
      <c r="S444" s="126"/>
      <c r="T444" s="126"/>
      <c r="U444" s="126"/>
      <c r="V444" s="126"/>
      <c r="W444" s="126"/>
      <c r="X444" s="126"/>
      <c r="Y444" s="126"/>
      <c r="Z444" s="126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310">
        <v>6360</v>
      </c>
      <c r="AL444" s="310">
        <f t="shared" si="80"/>
        <v>0</v>
      </c>
      <c r="AM444" s="65" t="s">
        <v>654</v>
      </c>
      <c r="AN444" s="65"/>
      <c r="AO444" s="65"/>
      <c r="AP444" s="65"/>
      <c r="AQ444" s="65"/>
      <c r="AR444" s="65"/>
      <c r="AS444" s="66"/>
    </row>
    <row r="445" spans="1:16381" s="67" customFormat="1" ht="14.15" customHeight="1" x14ac:dyDescent="0.2">
      <c r="A445" s="171" t="s">
        <v>2022</v>
      </c>
      <c r="B445" s="172" t="s">
        <v>568</v>
      </c>
      <c r="C445" s="258">
        <f t="shared" si="81"/>
        <v>0</v>
      </c>
      <c r="D445" s="263">
        <f t="shared" si="82"/>
        <v>0</v>
      </c>
      <c r="E445" s="125"/>
      <c r="F445" s="125"/>
      <c r="G445" s="125"/>
      <c r="H445" s="126"/>
      <c r="I445" s="126"/>
      <c r="J445" s="126"/>
      <c r="K445" s="126"/>
      <c r="L445" s="126"/>
      <c r="M445" s="126"/>
      <c r="N445" s="126"/>
      <c r="O445" s="126"/>
      <c r="P445" s="126"/>
      <c r="Q445" s="126"/>
      <c r="R445" s="126"/>
      <c r="S445" s="126"/>
      <c r="T445" s="126"/>
      <c r="U445" s="126"/>
      <c r="V445" s="126"/>
      <c r="W445" s="126"/>
      <c r="X445" s="126"/>
      <c r="Y445" s="126"/>
      <c r="Z445" s="126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310">
        <v>8420</v>
      </c>
      <c r="AL445" s="310">
        <f t="shared" si="80"/>
        <v>0</v>
      </c>
      <c r="AM445" s="65" t="s">
        <v>654</v>
      </c>
      <c r="AN445" s="65"/>
      <c r="AO445" s="65"/>
      <c r="AP445" s="65"/>
      <c r="AQ445" s="65"/>
      <c r="AR445" s="65"/>
      <c r="AS445" s="66"/>
    </row>
    <row r="446" spans="1:16381" s="67" customFormat="1" ht="14.15" customHeight="1" x14ac:dyDescent="0.2">
      <c r="A446" s="171" t="s">
        <v>2023</v>
      </c>
      <c r="B446" s="172" t="s">
        <v>569</v>
      </c>
      <c r="C446" s="258">
        <f t="shared" si="81"/>
        <v>2</v>
      </c>
      <c r="D446" s="263">
        <f t="shared" si="82"/>
        <v>2</v>
      </c>
      <c r="E446" s="125">
        <v>2</v>
      </c>
      <c r="F446" s="125"/>
      <c r="G446" s="125"/>
      <c r="H446" s="126"/>
      <c r="I446" s="126"/>
      <c r="J446" s="126"/>
      <c r="K446" s="126"/>
      <c r="L446" s="126"/>
      <c r="M446" s="126"/>
      <c r="N446" s="126"/>
      <c r="O446" s="126"/>
      <c r="P446" s="126"/>
      <c r="Q446" s="126"/>
      <c r="R446" s="126"/>
      <c r="S446" s="126"/>
      <c r="T446" s="126"/>
      <c r="U446" s="126"/>
      <c r="V446" s="126"/>
      <c r="W446" s="126"/>
      <c r="X446" s="126"/>
      <c r="Y446" s="126"/>
      <c r="Z446" s="126"/>
      <c r="AA446" s="125"/>
      <c r="AB446" s="125"/>
      <c r="AC446" s="125">
        <v>2</v>
      </c>
      <c r="AD446" s="125"/>
      <c r="AE446" s="125"/>
      <c r="AF446" s="125"/>
      <c r="AG446" s="125"/>
      <c r="AH446" s="125">
        <v>2</v>
      </c>
      <c r="AI446" s="125"/>
      <c r="AJ446" s="125"/>
      <c r="AK446" s="310">
        <v>8420</v>
      </c>
      <c r="AL446" s="310">
        <f t="shared" si="80"/>
        <v>16840</v>
      </c>
      <c r="AM446" s="65" t="s">
        <v>654</v>
      </c>
      <c r="AN446" s="65"/>
      <c r="AO446" s="65"/>
      <c r="AP446" s="65"/>
      <c r="AQ446" s="65"/>
      <c r="AR446" s="65"/>
      <c r="AS446" s="66"/>
    </row>
    <row r="447" spans="1:16381" s="67" customFormat="1" ht="14.15" customHeight="1" x14ac:dyDescent="0.2">
      <c r="A447" s="171" t="s">
        <v>2024</v>
      </c>
      <c r="B447" s="172" t="s">
        <v>802</v>
      </c>
      <c r="C447" s="258">
        <f t="shared" si="81"/>
        <v>0</v>
      </c>
      <c r="D447" s="263">
        <f t="shared" si="82"/>
        <v>0</v>
      </c>
      <c r="E447" s="125"/>
      <c r="F447" s="125"/>
      <c r="G447" s="125"/>
      <c r="H447" s="126"/>
      <c r="I447" s="126"/>
      <c r="J447" s="126"/>
      <c r="K447" s="126"/>
      <c r="L447" s="126"/>
      <c r="M447" s="126"/>
      <c r="N447" s="126"/>
      <c r="O447" s="126"/>
      <c r="P447" s="126"/>
      <c r="Q447" s="126"/>
      <c r="R447" s="126"/>
      <c r="S447" s="126"/>
      <c r="T447" s="126"/>
      <c r="U447" s="126"/>
      <c r="V447" s="126"/>
      <c r="W447" s="126"/>
      <c r="X447" s="126"/>
      <c r="Y447" s="126"/>
      <c r="Z447" s="126"/>
      <c r="AA447" s="125"/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310">
        <v>6360</v>
      </c>
      <c r="AL447" s="310">
        <f t="shared" si="80"/>
        <v>0</v>
      </c>
      <c r="AM447" s="65" t="s">
        <v>654</v>
      </c>
      <c r="AN447" s="65"/>
      <c r="AO447" s="65"/>
      <c r="AP447" s="65"/>
      <c r="AQ447" s="65"/>
      <c r="AR447" s="65"/>
      <c r="AS447" s="66"/>
    </row>
    <row r="448" spans="1:16381" s="67" customFormat="1" ht="14.15" customHeight="1" x14ac:dyDescent="0.2">
      <c r="A448" s="171" t="s">
        <v>2025</v>
      </c>
      <c r="B448" s="172" t="s">
        <v>87</v>
      </c>
      <c r="C448" s="258">
        <f t="shared" si="81"/>
        <v>354</v>
      </c>
      <c r="D448" s="263">
        <f t="shared" si="82"/>
        <v>354</v>
      </c>
      <c r="E448" s="125">
        <v>354</v>
      </c>
      <c r="F448" s="125"/>
      <c r="G448" s="125"/>
      <c r="H448" s="126"/>
      <c r="I448" s="126"/>
      <c r="J448" s="126"/>
      <c r="K448" s="126"/>
      <c r="L448" s="126"/>
      <c r="M448" s="126"/>
      <c r="N448" s="126"/>
      <c r="O448" s="126"/>
      <c r="P448" s="126"/>
      <c r="Q448" s="126"/>
      <c r="R448" s="126"/>
      <c r="S448" s="126"/>
      <c r="T448" s="126"/>
      <c r="U448" s="126"/>
      <c r="V448" s="126"/>
      <c r="W448" s="126"/>
      <c r="X448" s="126"/>
      <c r="Y448" s="126"/>
      <c r="Z448" s="126"/>
      <c r="AA448" s="125">
        <v>48</v>
      </c>
      <c r="AB448" s="125">
        <v>296</v>
      </c>
      <c r="AC448" s="125">
        <v>10</v>
      </c>
      <c r="AD448" s="125"/>
      <c r="AE448" s="125"/>
      <c r="AF448" s="125"/>
      <c r="AG448" s="125"/>
      <c r="AH448" s="125"/>
      <c r="AI448" s="125"/>
      <c r="AJ448" s="125"/>
      <c r="AK448" s="310">
        <v>4160</v>
      </c>
      <c r="AL448" s="310">
        <f t="shared" si="80"/>
        <v>1472640</v>
      </c>
      <c r="AM448" s="65" t="s">
        <v>654</v>
      </c>
      <c r="AN448" s="65"/>
      <c r="AO448" s="65"/>
      <c r="AP448" s="65"/>
      <c r="AQ448" s="65"/>
      <c r="AR448" s="65"/>
      <c r="AS448" s="66"/>
    </row>
    <row r="449" spans="1:45" s="67" customFormat="1" ht="14.15" customHeight="1" x14ac:dyDescent="0.2">
      <c r="A449" s="171" t="s">
        <v>2026</v>
      </c>
      <c r="B449" s="172" t="s">
        <v>88</v>
      </c>
      <c r="C449" s="258">
        <f t="shared" si="81"/>
        <v>2</v>
      </c>
      <c r="D449" s="263">
        <f t="shared" si="82"/>
        <v>2</v>
      </c>
      <c r="E449" s="125">
        <v>2</v>
      </c>
      <c r="F449" s="125"/>
      <c r="G449" s="125"/>
      <c r="H449" s="126"/>
      <c r="I449" s="126"/>
      <c r="J449" s="126"/>
      <c r="K449" s="126"/>
      <c r="L449" s="126"/>
      <c r="M449" s="126"/>
      <c r="N449" s="126"/>
      <c r="O449" s="126"/>
      <c r="P449" s="126"/>
      <c r="Q449" s="126"/>
      <c r="R449" s="126"/>
      <c r="S449" s="126"/>
      <c r="T449" s="126"/>
      <c r="U449" s="126"/>
      <c r="V449" s="126"/>
      <c r="W449" s="126"/>
      <c r="X449" s="126"/>
      <c r="Y449" s="126"/>
      <c r="Z449" s="126"/>
      <c r="AA449" s="125">
        <v>2</v>
      </c>
      <c r="AB449" s="125"/>
      <c r="AC449" s="125"/>
      <c r="AD449" s="125"/>
      <c r="AE449" s="125"/>
      <c r="AF449" s="125"/>
      <c r="AG449" s="125"/>
      <c r="AH449" s="125">
        <v>2</v>
      </c>
      <c r="AI449" s="125"/>
      <c r="AJ449" s="125"/>
      <c r="AK449" s="310">
        <v>5240</v>
      </c>
      <c r="AL449" s="310">
        <f t="shared" si="80"/>
        <v>10480</v>
      </c>
      <c r="AM449" s="65" t="s">
        <v>654</v>
      </c>
      <c r="AN449" s="65"/>
      <c r="AO449" s="65"/>
      <c r="AP449" s="65"/>
      <c r="AQ449" s="65"/>
      <c r="AR449" s="65"/>
      <c r="AS449" s="66"/>
    </row>
    <row r="450" spans="1:45" s="67" customFormat="1" ht="14.15" customHeight="1" x14ac:dyDescent="0.2">
      <c r="A450" s="171" t="s">
        <v>2027</v>
      </c>
      <c r="B450" s="172" t="s">
        <v>89</v>
      </c>
      <c r="C450" s="258">
        <f t="shared" si="81"/>
        <v>0</v>
      </c>
      <c r="D450" s="263">
        <f t="shared" si="82"/>
        <v>0</v>
      </c>
      <c r="E450" s="125"/>
      <c r="F450" s="125"/>
      <c r="G450" s="125"/>
      <c r="H450" s="126"/>
      <c r="I450" s="126"/>
      <c r="J450" s="126"/>
      <c r="K450" s="126"/>
      <c r="L450" s="126"/>
      <c r="M450" s="126"/>
      <c r="N450" s="126"/>
      <c r="O450" s="126"/>
      <c r="P450" s="126"/>
      <c r="Q450" s="126"/>
      <c r="R450" s="126"/>
      <c r="S450" s="126"/>
      <c r="T450" s="126"/>
      <c r="U450" s="126"/>
      <c r="V450" s="126"/>
      <c r="W450" s="126"/>
      <c r="X450" s="126"/>
      <c r="Y450" s="126"/>
      <c r="Z450" s="126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310">
        <v>1000</v>
      </c>
      <c r="AL450" s="310">
        <f t="shared" si="80"/>
        <v>0</v>
      </c>
      <c r="AM450" s="65" t="s">
        <v>654</v>
      </c>
      <c r="AN450" s="65"/>
      <c r="AO450" s="65"/>
      <c r="AP450" s="65"/>
      <c r="AQ450" s="65"/>
      <c r="AR450" s="65"/>
      <c r="AS450" s="66"/>
    </row>
    <row r="451" spans="1:45" s="67" customFormat="1" ht="14.15" customHeight="1" x14ac:dyDescent="0.2">
      <c r="A451" s="171" t="s">
        <v>2028</v>
      </c>
      <c r="B451" s="172" t="s">
        <v>286</v>
      </c>
      <c r="C451" s="258">
        <f t="shared" si="81"/>
        <v>15</v>
      </c>
      <c r="D451" s="263">
        <f t="shared" si="82"/>
        <v>15</v>
      </c>
      <c r="E451" s="125">
        <v>15</v>
      </c>
      <c r="F451" s="125"/>
      <c r="G451" s="125"/>
      <c r="H451" s="126"/>
      <c r="I451" s="126"/>
      <c r="J451" s="126"/>
      <c r="K451" s="126"/>
      <c r="L451" s="126"/>
      <c r="M451" s="126"/>
      <c r="N451" s="126"/>
      <c r="O451" s="126"/>
      <c r="P451" s="126"/>
      <c r="Q451" s="126"/>
      <c r="R451" s="126"/>
      <c r="S451" s="126"/>
      <c r="T451" s="126"/>
      <c r="U451" s="126"/>
      <c r="V451" s="126"/>
      <c r="W451" s="126"/>
      <c r="X451" s="126"/>
      <c r="Y451" s="126"/>
      <c r="Z451" s="126"/>
      <c r="AA451" s="125">
        <v>3</v>
      </c>
      <c r="AB451" s="125">
        <v>12</v>
      </c>
      <c r="AC451" s="125"/>
      <c r="AD451" s="125"/>
      <c r="AE451" s="125"/>
      <c r="AF451" s="125"/>
      <c r="AG451" s="125"/>
      <c r="AH451" s="125"/>
      <c r="AI451" s="125"/>
      <c r="AJ451" s="125"/>
      <c r="AK451" s="310">
        <v>2410</v>
      </c>
      <c r="AL451" s="310">
        <f t="shared" si="80"/>
        <v>36150</v>
      </c>
      <c r="AM451" s="65" t="s">
        <v>654</v>
      </c>
      <c r="AN451" s="65"/>
      <c r="AO451" s="65"/>
      <c r="AP451" s="65"/>
      <c r="AQ451" s="65"/>
      <c r="AR451" s="65"/>
      <c r="AS451" s="66"/>
    </row>
    <row r="452" spans="1:45" s="67" customFormat="1" ht="14.15" customHeight="1" x14ac:dyDescent="0.2">
      <c r="A452" s="171" t="s">
        <v>2029</v>
      </c>
      <c r="B452" s="172" t="s">
        <v>579</v>
      </c>
      <c r="C452" s="258">
        <f t="shared" si="81"/>
        <v>0</v>
      </c>
      <c r="D452" s="263">
        <f t="shared" si="82"/>
        <v>0</v>
      </c>
      <c r="E452" s="125"/>
      <c r="F452" s="125"/>
      <c r="G452" s="125"/>
      <c r="H452" s="126"/>
      <c r="I452" s="126"/>
      <c r="J452" s="126"/>
      <c r="K452" s="126"/>
      <c r="L452" s="126"/>
      <c r="M452" s="126"/>
      <c r="N452" s="126"/>
      <c r="O452" s="126"/>
      <c r="P452" s="126"/>
      <c r="Q452" s="126"/>
      <c r="R452" s="126"/>
      <c r="S452" s="126"/>
      <c r="T452" s="126"/>
      <c r="U452" s="126"/>
      <c r="V452" s="126"/>
      <c r="W452" s="126"/>
      <c r="X452" s="126"/>
      <c r="Y452" s="126"/>
      <c r="Z452" s="126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310">
        <v>4290</v>
      </c>
      <c r="AL452" s="310">
        <f t="shared" si="80"/>
        <v>0</v>
      </c>
      <c r="AM452" s="65" t="s">
        <v>654</v>
      </c>
      <c r="AN452" s="65"/>
      <c r="AO452" s="65"/>
      <c r="AP452" s="65"/>
      <c r="AQ452" s="65"/>
      <c r="AR452" s="65"/>
      <c r="AS452" s="66"/>
    </row>
    <row r="453" spans="1:45" s="67" customFormat="1" ht="14.15" customHeight="1" x14ac:dyDescent="0.2">
      <c r="A453" s="171" t="s">
        <v>2030</v>
      </c>
      <c r="B453" s="172" t="s">
        <v>768</v>
      </c>
      <c r="C453" s="258">
        <f t="shared" si="81"/>
        <v>0</v>
      </c>
      <c r="D453" s="263">
        <f t="shared" si="82"/>
        <v>0</v>
      </c>
      <c r="E453" s="125"/>
      <c r="F453" s="125"/>
      <c r="G453" s="125"/>
      <c r="H453" s="126"/>
      <c r="I453" s="126"/>
      <c r="J453" s="126"/>
      <c r="K453" s="126"/>
      <c r="L453" s="126"/>
      <c r="M453" s="126"/>
      <c r="N453" s="126"/>
      <c r="O453" s="126"/>
      <c r="P453" s="126"/>
      <c r="Q453" s="126"/>
      <c r="R453" s="126"/>
      <c r="S453" s="126"/>
      <c r="T453" s="126"/>
      <c r="U453" s="126"/>
      <c r="V453" s="126"/>
      <c r="W453" s="126"/>
      <c r="X453" s="126"/>
      <c r="Y453" s="126"/>
      <c r="Z453" s="126"/>
      <c r="AA453" s="125"/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310">
        <v>4160</v>
      </c>
      <c r="AL453" s="310">
        <f t="shared" si="80"/>
        <v>0</v>
      </c>
      <c r="AM453" s="65" t="s">
        <v>654</v>
      </c>
      <c r="AN453" s="65"/>
      <c r="AO453" s="65"/>
      <c r="AP453" s="65"/>
      <c r="AQ453" s="65"/>
      <c r="AR453" s="65"/>
      <c r="AS453" s="66"/>
    </row>
    <row r="454" spans="1:45" s="67" customFormat="1" ht="14.15" customHeight="1" x14ac:dyDescent="0.2">
      <c r="A454" s="171" t="s">
        <v>2031</v>
      </c>
      <c r="B454" s="172" t="s">
        <v>25</v>
      </c>
      <c r="C454" s="258">
        <f t="shared" si="81"/>
        <v>0</v>
      </c>
      <c r="D454" s="263">
        <f t="shared" si="82"/>
        <v>0</v>
      </c>
      <c r="E454" s="125"/>
      <c r="F454" s="125"/>
      <c r="G454" s="125"/>
      <c r="H454" s="126"/>
      <c r="I454" s="126"/>
      <c r="J454" s="126"/>
      <c r="K454" s="126"/>
      <c r="L454" s="126"/>
      <c r="M454" s="126"/>
      <c r="N454" s="126"/>
      <c r="O454" s="126"/>
      <c r="P454" s="126"/>
      <c r="Q454" s="126"/>
      <c r="R454" s="126"/>
      <c r="S454" s="126"/>
      <c r="T454" s="126"/>
      <c r="U454" s="126"/>
      <c r="V454" s="126"/>
      <c r="W454" s="126"/>
      <c r="X454" s="126"/>
      <c r="Y454" s="126"/>
      <c r="Z454" s="126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310">
        <v>7220</v>
      </c>
      <c r="AL454" s="310">
        <f t="shared" si="80"/>
        <v>0</v>
      </c>
      <c r="AM454" s="65" t="s">
        <v>654</v>
      </c>
      <c r="AN454" s="65"/>
      <c r="AO454" s="65"/>
      <c r="AP454" s="65"/>
      <c r="AQ454" s="65"/>
      <c r="AR454" s="65"/>
      <c r="AS454" s="66"/>
    </row>
    <row r="455" spans="1:45" s="67" customFormat="1" ht="14.15" customHeight="1" x14ac:dyDescent="0.2">
      <c r="A455" s="171" t="s">
        <v>2032</v>
      </c>
      <c r="B455" s="172" t="s">
        <v>26</v>
      </c>
      <c r="C455" s="258">
        <f t="shared" si="81"/>
        <v>0</v>
      </c>
      <c r="D455" s="263">
        <f t="shared" si="82"/>
        <v>0</v>
      </c>
      <c r="E455" s="125"/>
      <c r="F455" s="125"/>
      <c r="G455" s="125"/>
      <c r="H455" s="126"/>
      <c r="I455" s="126"/>
      <c r="J455" s="126"/>
      <c r="K455" s="126"/>
      <c r="L455" s="126"/>
      <c r="M455" s="126"/>
      <c r="N455" s="126"/>
      <c r="O455" s="126"/>
      <c r="P455" s="126"/>
      <c r="Q455" s="126"/>
      <c r="R455" s="126"/>
      <c r="S455" s="126"/>
      <c r="T455" s="126"/>
      <c r="U455" s="126"/>
      <c r="V455" s="126"/>
      <c r="W455" s="126"/>
      <c r="X455" s="126"/>
      <c r="Y455" s="126"/>
      <c r="Z455" s="126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310">
        <v>4070</v>
      </c>
      <c r="AL455" s="310">
        <f t="shared" si="80"/>
        <v>0</v>
      </c>
      <c r="AM455" s="65" t="s">
        <v>654</v>
      </c>
      <c r="AN455" s="65"/>
      <c r="AO455" s="65"/>
      <c r="AP455" s="65"/>
      <c r="AQ455" s="65"/>
      <c r="AR455" s="65"/>
      <c r="AS455" s="66"/>
    </row>
    <row r="456" spans="1:45" s="67" customFormat="1" ht="14.15" customHeight="1" x14ac:dyDescent="0.2">
      <c r="A456" s="171" t="s">
        <v>2033</v>
      </c>
      <c r="B456" s="172" t="s">
        <v>27</v>
      </c>
      <c r="C456" s="258">
        <f t="shared" si="81"/>
        <v>389</v>
      </c>
      <c r="D456" s="263">
        <f t="shared" si="82"/>
        <v>389</v>
      </c>
      <c r="E456" s="125">
        <v>389</v>
      </c>
      <c r="F456" s="125"/>
      <c r="G456" s="125"/>
      <c r="H456" s="126"/>
      <c r="I456" s="126"/>
      <c r="J456" s="126"/>
      <c r="K456" s="126"/>
      <c r="L456" s="126"/>
      <c r="M456" s="126"/>
      <c r="N456" s="126"/>
      <c r="O456" s="126"/>
      <c r="P456" s="126"/>
      <c r="Q456" s="126"/>
      <c r="R456" s="126"/>
      <c r="S456" s="126"/>
      <c r="T456" s="126"/>
      <c r="U456" s="126"/>
      <c r="V456" s="126"/>
      <c r="W456" s="126"/>
      <c r="X456" s="126"/>
      <c r="Y456" s="126"/>
      <c r="Z456" s="126"/>
      <c r="AA456" s="125">
        <v>68</v>
      </c>
      <c r="AB456" s="125">
        <v>312</v>
      </c>
      <c r="AC456" s="125">
        <v>9</v>
      </c>
      <c r="AD456" s="125"/>
      <c r="AE456" s="125"/>
      <c r="AF456" s="125"/>
      <c r="AG456" s="125"/>
      <c r="AH456" s="125"/>
      <c r="AI456" s="125"/>
      <c r="AJ456" s="125"/>
      <c r="AK456" s="310">
        <v>4160</v>
      </c>
      <c r="AL456" s="310">
        <f t="shared" si="80"/>
        <v>1618240</v>
      </c>
      <c r="AM456" s="65" t="s">
        <v>654</v>
      </c>
      <c r="AN456" s="65"/>
      <c r="AO456" s="65"/>
      <c r="AP456" s="65"/>
      <c r="AQ456" s="65"/>
      <c r="AR456" s="65"/>
      <c r="AS456" s="66"/>
    </row>
    <row r="457" spans="1:45" s="67" customFormat="1" ht="14.15" customHeight="1" x14ac:dyDescent="0.2">
      <c r="A457" s="171" t="s">
        <v>2034</v>
      </c>
      <c r="B457" s="172" t="s">
        <v>28</v>
      </c>
      <c r="C457" s="258">
        <f t="shared" si="81"/>
        <v>13</v>
      </c>
      <c r="D457" s="263">
        <f t="shared" si="82"/>
        <v>13</v>
      </c>
      <c r="E457" s="125">
        <v>13</v>
      </c>
      <c r="F457" s="125"/>
      <c r="G457" s="125"/>
      <c r="H457" s="126"/>
      <c r="I457" s="126"/>
      <c r="J457" s="126"/>
      <c r="K457" s="126"/>
      <c r="L457" s="126"/>
      <c r="M457" s="126"/>
      <c r="N457" s="126"/>
      <c r="O457" s="126"/>
      <c r="P457" s="126"/>
      <c r="Q457" s="126"/>
      <c r="R457" s="126"/>
      <c r="S457" s="126"/>
      <c r="T457" s="126"/>
      <c r="U457" s="126"/>
      <c r="V457" s="126"/>
      <c r="W457" s="126"/>
      <c r="X457" s="126"/>
      <c r="Y457" s="126"/>
      <c r="Z457" s="126"/>
      <c r="AA457" s="125">
        <v>4</v>
      </c>
      <c r="AB457" s="125">
        <v>9</v>
      </c>
      <c r="AC457" s="125"/>
      <c r="AD457" s="125"/>
      <c r="AE457" s="125"/>
      <c r="AF457" s="125"/>
      <c r="AG457" s="125"/>
      <c r="AH457" s="125">
        <v>11</v>
      </c>
      <c r="AI457" s="125">
        <v>2</v>
      </c>
      <c r="AJ457" s="125"/>
      <c r="AK457" s="310">
        <v>4760</v>
      </c>
      <c r="AL457" s="310">
        <f t="shared" si="80"/>
        <v>61880</v>
      </c>
      <c r="AM457" s="65" t="s">
        <v>654</v>
      </c>
      <c r="AN457" s="65"/>
      <c r="AO457" s="65"/>
      <c r="AP457" s="65"/>
      <c r="AQ457" s="65"/>
      <c r="AR457" s="65"/>
      <c r="AS457" s="66"/>
    </row>
    <row r="458" spans="1:45" s="67" customFormat="1" ht="14.15" customHeight="1" x14ac:dyDescent="0.2">
      <c r="A458" s="171" t="s">
        <v>2035</v>
      </c>
      <c r="B458" s="172" t="s">
        <v>29</v>
      </c>
      <c r="C458" s="258">
        <f t="shared" si="81"/>
        <v>8</v>
      </c>
      <c r="D458" s="263">
        <f t="shared" si="82"/>
        <v>8</v>
      </c>
      <c r="E458" s="125">
        <v>8</v>
      </c>
      <c r="F458" s="125"/>
      <c r="G458" s="125"/>
      <c r="H458" s="126"/>
      <c r="I458" s="126"/>
      <c r="J458" s="126"/>
      <c r="K458" s="126"/>
      <c r="L458" s="126"/>
      <c r="M458" s="126"/>
      <c r="N458" s="126"/>
      <c r="O458" s="126"/>
      <c r="P458" s="126"/>
      <c r="Q458" s="126"/>
      <c r="R458" s="126"/>
      <c r="S458" s="126"/>
      <c r="T458" s="126"/>
      <c r="U458" s="126"/>
      <c r="V458" s="126"/>
      <c r="W458" s="126"/>
      <c r="X458" s="126"/>
      <c r="Y458" s="126"/>
      <c r="Z458" s="126"/>
      <c r="AA458" s="125">
        <v>2</v>
      </c>
      <c r="AB458" s="125">
        <v>6</v>
      </c>
      <c r="AC458" s="125"/>
      <c r="AD458" s="125"/>
      <c r="AE458" s="125"/>
      <c r="AF458" s="125"/>
      <c r="AG458" s="125"/>
      <c r="AH458" s="125">
        <v>4</v>
      </c>
      <c r="AI458" s="125">
        <v>4</v>
      </c>
      <c r="AJ458" s="125"/>
      <c r="AK458" s="310">
        <v>4760</v>
      </c>
      <c r="AL458" s="310">
        <f t="shared" si="80"/>
        <v>38080</v>
      </c>
      <c r="AM458" s="65" t="s">
        <v>654</v>
      </c>
      <c r="AN458" s="65"/>
      <c r="AO458" s="65"/>
      <c r="AP458" s="65"/>
      <c r="AQ458" s="65"/>
      <c r="AR458" s="65"/>
      <c r="AS458" s="66"/>
    </row>
    <row r="459" spans="1:45" s="67" customFormat="1" ht="14.15" customHeight="1" x14ac:dyDescent="0.2">
      <c r="A459" s="171" t="s">
        <v>2036</v>
      </c>
      <c r="B459" s="172" t="s">
        <v>30</v>
      </c>
      <c r="C459" s="258">
        <f t="shared" si="81"/>
        <v>0</v>
      </c>
      <c r="D459" s="263">
        <f t="shared" si="82"/>
        <v>0</v>
      </c>
      <c r="E459" s="125"/>
      <c r="F459" s="125"/>
      <c r="G459" s="125"/>
      <c r="H459" s="126"/>
      <c r="I459" s="126"/>
      <c r="J459" s="126"/>
      <c r="K459" s="126"/>
      <c r="L459" s="126"/>
      <c r="M459" s="126"/>
      <c r="N459" s="126"/>
      <c r="O459" s="126"/>
      <c r="P459" s="126"/>
      <c r="Q459" s="126"/>
      <c r="R459" s="126"/>
      <c r="S459" s="126"/>
      <c r="T459" s="126"/>
      <c r="U459" s="126"/>
      <c r="V459" s="126"/>
      <c r="W459" s="126"/>
      <c r="X459" s="126"/>
      <c r="Y459" s="126"/>
      <c r="Z459" s="126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310">
        <v>4020</v>
      </c>
      <c r="AL459" s="310">
        <f t="shared" si="80"/>
        <v>0</v>
      </c>
      <c r="AM459" s="65" t="s">
        <v>654</v>
      </c>
      <c r="AN459" s="65"/>
      <c r="AO459" s="65"/>
      <c r="AP459" s="65"/>
      <c r="AQ459" s="65"/>
      <c r="AR459" s="65"/>
      <c r="AS459" s="66"/>
    </row>
    <row r="460" spans="1:45" s="67" customFormat="1" ht="14.15" customHeight="1" x14ac:dyDescent="0.2">
      <c r="A460" s="171" t="s">
        <v>2037</v>
      </c>
      <c r="B460" s="172" t="s">
        <v>2738</v>
      </c>
      <c r="C460" s="258">
        <f t="shared" si="81"/>
        <v>1373</v>
      </c>
      <c r="D460" s="263">
        <f t="shared" si="82"/>
        <v>1373</v>
      </c>
      <c r="E460" s="125">
        <v>1373</v>
      </c>
      <c r="F460" s="125"/>
      <c r="G460" s="125"/>
      <c r="H460" s="126"/>
      <c r="I460" s="126"/>
      <c r="J460" s="126"/>
      <c r="K460" s="126"/>
      <c r="L460" s="126"/>
      <c r="M460" s="126"/>
      <c r="N460" s="126"/>
      <c r="O460" s="126"/>
      <c r="P460" s="126"/>
      <c r="Q460" s="126"/>
      <c r="R460" s="126"/>
      <c r="S460" s="126"/>
      <c r="T460" s="126"/>
      <c r="U460" s="126"/>
      <c r="V460" s="126"/>
      <c r="W460" s="126"/>
      <c r="X460" s="126"/>
      <c r="Y460" s="126"/>
      <c r="Z460" s="126"/>
      <c r="AA460" s="125">
        <v>462</v>
      </c>
      <c r="AB460" s="125">
        <v>34</v>
      </c>
      <c r="AC460" s="125">
        <v>877</v>
      </c>
      <c r="AD460" s="125"/>
      <c r="AE460" s="125"/>
      <c r="AF460" s="125"/>
      <c r="AG460" s="125"/>
      <c r="AH460" s="125"/>
      <c r="AI460" s="125"/>
      <c r="AJ460" s="125"/>
      <c r="AK460" s="310">
        <v>5550</v>
      </c>
      <c r="AL460" s="310">
        <f t="shared" si="80"/>
        <v>7620150</v>
      </c>
      <c r="AM460" s="65" t="s">
        <v>654</v>
      </c>
      <c r="AN460" s="65"/>
      <c r="AO460" s="65"/>
      <c r="AP460" s="65"/>
      <c r="AQ460" s="65"/>
      <c r="AR460" s="65"/>
      <c r="AS460" s="66"/>
    </row>
    <row r="461" spans="1:45" s="67" customFormat="1" ht="14.15" customHeight="1" x14ac:dyDescent="0.2">
      <c r="A461" s="171" t="s">
        <v>2038</v>
      </c>
      <c r="B461" s="172" t="s">
        <v>2740</v>
      </c>
      <c r="C461" s="258">
        <f t="shared" si="81"/>
        <v>43</v>
      </c>
      <c r="D461" s="263">
        <f t="shared" si="82"/>
        <v>43</v>
      </c>
      <c r="E461" s="125">
        <v>43</v>
      </c>
      <c r="F461" s="125"/>
      <c r="G461" s="125"/>
      <c r="H461" s="126"/>
      <c r="I461" s="126"/>
      <c r="J461" s="126"/>
      <c r="K461" s="126"/>
      <c r="L461" s="126"/>
      <c r="M461" s="126"/>
      <c r="N461" s="126"/>
      <c r="O461" s="126"/>
      <c r="P461" s="126"/>
      <c r="Q461" s="126"/>
      <c r="R461" s="126"/>
      <c r="S461" s="126"/>
      <c r="T461" s="126"/>
      <c r="U461" s="126"/>
      <c r="V461" s="126"/>
      <c r="W461" s="126"/>
      <c r="X461" s="126"/>
      <c r="Y461" s="126"/>
      <c r="Z461" s="126"/>
      <c r="AA461" s="125">
        <v>4</v>
      </c>
      <c r="AB461" s="125">
        <v>39</v>
      </c>
      <c r="AC461" s="125"/>
      <c r="AD461" s="125"/>
      <c r="AE461" s="125"/>
      <c r="AF461" s="125"/>
      <c r="AG461" s="125"/>
      <c r="AH461" s="125">
        <v>43</v>
      </c>
      <c r="AI461" s="125"/>
      <c r="AJ461" s="125"/>
      <c r="AK461" s="319">
        <v>10310</v>
      </c>
      <c r="AL461" s="319">
        <f t="shared" si="80"/>
        <v>443330</v>
      </c>
      <c r="AM461" s="65" t="s">
        <v>654</v>
      </c>
      <c r="AN461" s="65"/>
      <c r="AO461" s="65"/>
      <c r="AP461" s="65"/>
      <c r="AQ461" s="65"/>
      <c r="AR461" s="65"/>
      <c r="AS461" s="66"/>
    </row>
    <row r="462" spans="1:45" s="67" customFormat="1" ht="21" customHeight="1" x14ac:dyDescent="0.2">
      <c r="A462" s="250" t="s">
        <v>3092</v>
      </c>
      <c r="B462" s="251" t="s">
        <v>3091</v>
      </c>
      <c r="C462" s="258">
        <f t="shared" si="81"/>
        <v>1</v>
      </c>
      <c r="D462" s="263">
        <f t="shared" si="82"/>
        <v>1</v>
      </c>
      <c r="E462" s="125">
        <v>1</v>
      </c>
      <c r="F462" s="125"/>
      <c r="G462" s="125"/>
      <c r="H462" s="126"/>
      <c r="I462" s="126"/>
      <c r="J462" s="126"/>
      <c r="K462" s="126"/>
      <c r="L462" s="126"/>
      <c r="M462" s="126"/>
      <c r="N462" s="126"/>
      <c r="O462" s="126"/>
      <c r="P462" s="126"/>
      <c r="Q462" s="126"/>
      <c r="R462" s="126"/>
      <c r="S462" s="126"/>
      <c r="T462" s="126"/>
      <c r="U462" s="126"/>
      <c r="V462" s="126"/>
      <c r="W462" s="126"/>
      <c r="X462" s="126"/>
      <c r="Y462" s="126"/>
      <c r="Z462" s="126"/>
      <c r="AA462" s="125"/>
      <c r="AB462" s="125">
        <v>1</v>
      </c>
      <c r="AC462" s="125"/>
      <c r="AD462" s="125"/>
      <c r="AE462" s="125"/>
      <c r="AF462" s="125"/>
      <c r="AG462" s="125"/>
      <c r="AH462" s="125">
        <v>1</v>
      </c>
      <c r="AI462" s="125"/>
      <c r="AJ462" s="125"/>
      <c r="AK462" s="319">
        <v>9620</v>
      </c>
      <c r="AL462" s="319">
        <f t="shared" si="80"/>
        <v>9620</v>
      </c>
      <c r="AM462" s="65" t="s">
        <v>654</v>
      </c>
      <c r="AN462" s="65"/>
      <c r="AO462" s="65"/>
      <c r="AP462" s="65"/>
      <c r="AQ462" s="65"/>
      <c r="AR462" s="65"/>
      <c r="AS462" s="66"/>
    </row>
    <row r="463" spans="1:45" s="67" customFormat="1" ht="14.15" customHeight="1" x14ac:dyDescent="0.2">
      <c r="A463" s="250" t="s">
        <v>3093</v>
      </c>
      <c r="B463" s="251" t="s">
        <v>3098</v>
      </c>
      <c r="C463" s="258">
        <f t="shared" si="81"/>
        <v>0</v>
      </c>
      <c r="D463" s="263">
        <f t="shared" si="82"/>
        <v>0</v>
      </c>
      <c r="E463" s="125"/>
      <c r="F463" s="125"/>
      <c r="G463" s="125"/>
      <c r="H463" s="126"/>
      <c r="I463" s="126"/>
      <c r="J463" s="126"/>
      <c r="K463" s="126"/>
      <c r="L463" s="126"/>
      <c r="M463" s="126"/>
      <c r="N463" s="126"/>
      <c r="O463" s="126"/>
      <c r="P463" s="126"/>
      <c r="Q463" s="126"/>
      <c r="R463" s="126"/>
      <c r="S463" s="126"/>
      <c r="T463" s="126"/>
      <c r="U463" s="126"/>
      <c r="V463" s="126"/>
      <c r="W463" s="126"/>
      <c r="X463" s="126"/>
      <c r="Y463" s="126"/>
      <c r="Z463" s="126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319">
        <v>14320</v>
      </c>
      <c r="AL463" s="319">
        <f t="shared" si="80"/>
        <v>0</v>
      </c>
      <c r="AM463" s="65" t="s">
        <v>654</v>
      </c>
      <c r="AN463" s="65"/>
      <c r="AO463" s="65"/>
      <c r="AP463" s="65"/>
      <c r="AQ463" s="65"/>
      <c r="AR463" s="65"/>
      <c r="AS463" s="66"/>
    </row>
    <row r="464" spans="1:45" s="67" customFormat="1" ht="14.15" customHeight="1" x14ac:dyDescent="0.2">
      <c r="A464" s="250" t="s">
        <v>3094</v>
      </c>
      <c r="B464" s="251" t="s">
        <v>3099</v>
      </c>
      <c r="C464" s="258">
        <f t="shared" si="81"/>
        <v>0</v>
      </c>
      <c r="D464" s="263">
        <f t="shared" si="82"/>
        <v>0</v>
      </c>
      <c r="E464" s="125"/>
      <c r="F464" s="125"/>
      <c r="G464" s="125"/>
      <c r="H464" s="126"/>
      <c r="I464" s="126"/>
      <c r="J464" s="126"/>
      <c r="K464" s="126"/>
      <c r="L464" s="126"/>
      <c r="M464" s="126"/>
      <c r="N464" s="126"/>
      <c r="O464" s="126"/>
      <c r="P464" s="126"/>
      <c r="Q464" s="126"/>
      <c r="R464" s="126"/>
      <c r="S464" s="126"/>
      <c r="T464" s="126"/>
      <c r="U464" s="126"/>
      <c r="V464" s="126"/>
      <c r="W464" s="126"/>
      <c r="X464" s="126"/>
      <c r="Y464" s="126"/>
      <c r="Z464" s="126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319">
        <v>6070</v>
      </c>
      <c r="AL464" s="319">
        <f t="shared" si="80"/>
        <v>0</v>
      </c>
      <c r="AM464" s="65" t="s">
        <v>654</v>
      </c>
      <c r="AN464" s="65"/>
      <c r="AO464" s="65"/>
      <c r="AP464" s="65"/>
      <c r="AQ464" s="65"/>
      <c r="AR464" s="65"/>
      <c r="AS464" s="66"/>
    </row>
    <row r="465" spans="1:45" s="67" customFormat="1" ht="14.15" customHeight="1" x14ac:dyDescent="0.2">
      <c r="A465" s="250" t="s">
        <v>3095</v>
      </c>
      <c r="B465" s="251" t="s">
        <v>3509</v>
      </c>
      <c r="C465" s="258">
        <f t="shared" si="81"/>
        <v>10</v>
      </c>
      <c r="D465" s="263">
        <f t="shared" si="82"/>
        <v>10</v>
      </c>
      <c r="E465" s="125">
        <v>10</v>
      </c>
      <c r="F465" s="125"/>
      <c r="G465" s="125"/>
      <c r="H465" s="126"/>
      <c r="I465" s="126"/>
      <c r="J465" s="126"/>
      <c r="K465" s="126"/>
      <c r="L465" s="126"/>
      <c r="M465" s="126"/>
      <c r="N465" s="126"/>
      <c r="O465" s="126"/>
      <c r="P465" s="126"/>
      <c r="Q465" s="126"/>
      <c r="R465" s="126"/>
      <c r="S465" s="126"/>
      <c r="T465" s="126"/>
      <c r="U465" s="126"/>
      <c r="V465" s="126"/>
      <c r="W465" s="126"/>
      <c r="X465" s="126"/>
      <c r="Y465" s="126"/>
      <c r="Z465" s="126"/>
      <c r="AA465" s="125">
        <v>6</v>
      </c>
      <c r="AB465" s="125">
        <v>4</v>
      </c>
      <c r="AC465" s="125"/>
      <c r="AD465" s="125"/>
      <c r="AE465" s="125"/>
      <c r="AF465" s="125"/>
      <c r="AG465" s="125"/>
      <c r="AH465" s="125">
        <v>10</v>
      </c>
      <c r="AI465" s="125"/>
      <c r="AJ465" s="125"/>
      <c r="AK465" s="319">
        <v>10930</v>
      </c>
      <c r="AL465" s="319">
        <f t="shared" si="80"/>
        <v>109300</v>
      </c>
      <c r="AM465" s="65" t="s">
        <v>654</v>
      </c>
      <c r="AN465" s="65"/>
      <c r="AO465" s="65"/>
      <c r="AP465" s="65"/>
      <c r="AQ465" s="65"/>
      <c r="AR465" s="65"/>
      <c r="AS465" s="66"/>
    </row>
    <row r="466" spans="1:45" s="67" customFormat="1" ht="14.15" customHeight="1" x14ac:dyDescent="0.2">
      <c r="A466" s="250" t="s">
        <v>3096</v>
      </c>
      <c r="B466" s="251" t="s">
        <v>3100</v>
      </c>
      <c r="C466" s="258">
        <f t="shared" si="81"/>
        <v>0</v>
      </c>
      <c r="D466" s="263">
        <f t="shared" si="82"/>
        <v>0</v>
      </c>
      <c r="E466" s="125"/>
      <c r="F466" s="125"/>
      <c r="G466" s="125"/>
      <c r="H466" s="126"/>
      <c r="I466" s="126"/>
      <c r="J466" s="126"/>
      <c r="K466" s="126"/>
      <c r="L466" s="126"/>
      <c r="M466" s="126"/>
      <c r="N466" s="126"/>
      <c r="O466" s="126"/>
      <c r="P466" s="126"/>
      <c r="Q466" s="126"/>
      <c r="R466" s="126"/>
      <c r="S466" s="126"/>
      <c r="T466" s="126"/>
      <c r="U466" s="126"/>
      <c r="V466" s="126"/>
      <c r="W466" s="126"/>
      <c r="X466" s="126"/>
      <c r="Y466" s="126"/>
      <c r="Z466" s="126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319">
        <v>18200</v>
      </c>
      <c r="AL466" s="319">
        <f t="shared" si="80"/>
        <v>0</v>
      </c>
      <c r="AM466" s="65" t="s">
        <v>654</v>
      </c>
      <c r="AN466" s="65"/>
      <c r="AO466" s="65"/>
      <c r="AP466" s="65"/>
      <c r="AQ466" s="65"/>
      <c r="AR466" s="65"/>
      <c r="AS466" s="66"/>
    </row>
    <row r="467" spans="1:45" s="67" customFormat="1" ht="14.15" customHeight="1" x14ac:dyDescent="0.2">
      <c r="A467" s="250" t="s">
        <v>3097</v>
      </c>
      <c r="B467" s="251" t="s">
        <v>3101</v>
      </c>
      <c r="C467" s="258">
        <f t="shared" si="81"/>
        <v>1</v>
      </c>
      <c r="D467" s="263">
        <f t="shared" si="82"/>
        <v>1</v>
      </c>
      <c r="E467" s="125">
        <v>1</v>
      </c>
      <c r="F467" s="125"/>
      <c r="G467" s="125"/>
      <c r="H467" s="126"/>
      <c r="I467" s="126"/>
      <c r="J467" s="126"/>
      <c r="K467" s="126"/>
      <c r="L467" s="126"/>
      <c r="M467" s="126"/>
      <c r="N467" s="126"/>
      <c r="O467" s="126"/>
      <c r="P467" s="126"/>
      <c r="Q467" s="126"/>
      <c r="R467" s="126"/>
      <c r="S467" s="126"/>
      <c r="T467" s="126"/>
      <c r="U467" s="126"/>
      <c r="V467" s="126"/>
      <c r="W467" s="126"/>
      <c r="X467" s="126"/>
      <c r="Y467" s="126"/>
      <c r="Z467" s="126"/>
      <c r="AA467" s="125">
        <v>1</v>
      </c>
      <c r="AB467" s="125"/>
      <c r="AC467" s="125"/>
      <c r="AD467" s="125"/>
      <c r="AE467" s="125"/>
      <c r="AF467" s="125"/>
      <c r="AG467" s="125"/>
      <c r="AH467" s="125">
        <v>1</v>
      </c>
      <c r="AI467" s="125"/>
      <c r="AJ467" s="125"/>
      <c r="AK467" s="319">
        <v>9620</v>
      </c>
      <c r="AL467" s="319">
        <f t="shared" si="80"/>
        <v>9620</v>
      </c>
      <c r="AM467" s="65" t="s">
        <v>654</v>
      </c>
      <c r="AN467" s="65"/>
      <c r="AO467" s="65"/>
      <c r="AP467" s="65"/>
      <c r="AQ467" s="65"/>
      <c r="AR467" s="65"/>
      <c r="AS467" s="66"/>
    </row>
    <row r="468" spans="1:45" s="67" customFormat="1" ht="14.15" customHeight="1" x14ac:dyDescent="0.2">
      <c r="A468" s="171" t="s">
        <v>2039</v>
      </c>
      <c r="B468" s="172" t="s">
        <v>2739</v>
      </c>
      <c r="C468" s="258">
        <f t="shared" si="81"/>
        <v>0</v>
      </c>
      <c r="D468" s="263">
        <f t="shared" si="82"/>
        <v>0</v>
      </c>
      <c r="E468" s="125"/>
      <c r="F468" s="125"/>
      <c r="G468" s="125"/>
      <c r="H468" s="126"/>
      <c r="I468" s="126"/>
      <c r="J468" s="126"/>
      <c r="K468" s="126"/>
      <c r="L468" s="126"/>
      <c r="M468" s="126"/>
      <c r="N468" s="126"/>
      <c r="O468" s="126"/>
      <c r="P468" s="126"/>
      <c r="Q468" s="126"/>
      <c r="R468" s="126"/>
      <c r="S468" s="126"/>
      <c r="T468" s="126"/>
      <c r="U468" s="126"/>
      <c r="V468" s="126"/>
      <c r="W468" s="126"/>
      <c r="X468" s="126"/>
      <c r="Y468" s="126"/>
      <c r="Z468" s="126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319">
        <v>2080</v>
      </c>
      <c r="AL468" s="319">
        <f t="shared" si="80"/>
        <v>0</v>
      </c>
      <c r="AM468" s="65" t="s">
        <v>654</v>
      </c>
      <c r="AN468" s="65"/>
      <c r="AO468" s="65"/>
      <c r="AP468" s="65"/>
      <c r="AQ468" s="65"/>
      <c r="AR468" s="65"/>
      <c r="AS468" s="66"/>
    </row>
    <row r="469" spans="1:45" s="67" customFormat="1" ht="14.15" customHeight="1" x14ac:dyDescent="0.2">
      <c r="A469" s="171" t="s">
        <v>2040</v>
      </c>
      <c r="B469" s="172" t="s">
        <v>31</v>
      </c>
      <c r="C469" s="258">
        <f t="shared" si="81"/>
        <v>0</v>
      </c>
      <c r="D469" s="263">
        <f t="shared" si="82"/>
        <v>0</v>
      </c>
      <c r="E469" s="125"/>
      <c r="F469" s="125"/>
      <c r="G469" s="125"/>
      <c r="H469" s="126"/>
      <c r="I469" s="126"/>
      <c r="J469" s="126"/>
      <c r="K469" s="126"/>
      <c r="L469" s="126"/>
      <c r="M469" s="126"/>
      <c r="N469" s="126"/>
      <c r="O469" s="126"/>
      <c r="P469" s="126"/>
      <c r="Q469" s="126"/>
      <c r="R469" s="126"/>
      <c r="S469" s="126"/>
      <c r="T469" s="126"/>
      <c r="U469" s="126"/>
      <c r="V469" s="126"/>
      <c r="W469" s="126"/>
      <c r="X469" s="126"/>
      <c r="Y469" s="126"/>
      <c r="Z469" s="126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319">
        <v>2080</v>
      </c>
      <c r="AL469" s="319">
        <f t="shared" si="80"/>
        <v>0</v>
      </c>
      <c r="AM469" s="65" t="s">
        <v>654</v>
      </c>
      <c r="AN469" s="65"/>
      <c r="AO469" s="65"/>
      <c r="AP469" s="65"/>
      <c r="AQ469" s="65"/>
      <c r="AR469" s="65"/>
      <c r="AS469" s="66"/>
    </row>
    <row r="470" spans="1:45" s="67" customFormat="1" ht="14.15" customHeight="1" x14ac:dyDescent="0.2">
      <c r="A470" s="171" t="s">
        <v>2041</v>
      </c>
      <c r="B470" s="172" t="s">
        <v>32</v>
      </c>
      <c r="C470" s="258">
        <f t="shared" si="81"/>
        <v>0</v>
      </c>
      <c r="D470" s="263">
        <f t="shared" si="82"/>
        <v>0</v>
      </c>
      <c r="E470" s="125"/>
      <c r="F470" s="125"/>
      <c r="G470" s="125"/>
      <c r="H470" s="126"/>
      <c r="I470" s="126"/>
      <c r="J470" s="126"/>
      <c r="K470" s="126"/>
      <c r="L470" s="126"/>
      <c r="M470" s="126"/>
      <c r="N470" s="126"/>
      <c r="O470" s="126"/>
      <c r="P470" s="126"/>
      <c r="Q470" s="126"/>
      <c r="R470" s="126"/>
      <c r="S470" s="126"/>
      <c r="T470" s="126"/>
      <c r="U470" s="126"/>
      <c r="V470" s="126"/>
      <c r="W470" s="126"/>
      <c r="X470" s="126"/>
      <c r="Y470" s="126"/>
      <c r="Z470" s="126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319">
        <v>5320</v>
      </c>
      <c r="AL470" s="319">
        <f t="shared" si="80"/>
        <v>0</v>
      </c>
      <c r="AM470" s="65" t="s">
        <v>654</v>
      </c>
      <c r="AN470" s="65"/>
      <c r="AO470" s="65"/>
      <c r="AP470" s="65"/>
      <c r="AQ470" s="65"/>
      <c r="AR470" s="65"/>
      <c r="AS470" s="66"/>
    </row>
    <row r="471" spans="1:45" s="67" customFormat="1" ht="14.15" customHeight="1" x14ac:dyDescent="0.2">
      <c r="A471" s="171" t="s">
        <v>2042</v>
      </c>
      <c r="B471" s="172" t="s">
        <v>1322</v>
      </c>
      <c r="C471" s="258">
        <f t="shared" si="81"/>
        <v>0</v>
      </c>
      <c r="D471" s="263">
        <f t="shared" si="82"/>
        <v>0</v>
      </c>
      <c r="E471" s="125"/>
      <c r="F471" s="125"/>
      <c r="G471" s="125"/>
      <c r="H471" s="126"/>
      <c r="I471" s="126"/>
      <c r="J471" s="126"/>
      <c r="K471" s="126"/>
      <c r="L471" s="126"/>
      <c r="M471" s="126"/>
      <c r="N471" s="126"/>
      <c r="O471" s="126"/>
      <c r="P471" s="126"/>
      <c r="Q471" s="126"/>
      <c r="R471" s="126"/>
      <c r="S471" s="126"/>
      <c r="T471" s="126"/>
      <c r="U471" s="126"/>
      <c r="V471" s="126"/>
      <c r="W471" s="126"/>
      <c r="X471" s="126"/>
      <c r="Y471" s="126"/>
      <c r="Z471" s="126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319">
        <v>10920</v>
      </c>
      <c r="AL471" s="319">
        <f t="shared" si="80"/>
        <v>0</v>
      </c>
      <c r="AM471" s="65" t="s">
        <v>654</v>
      </c>
      <c r="AN471" s="65"/>
      <c r="AO471" s="65"/>
      <c r="AP471" s="65"/>
      <c r="AQ471" s="65"/>
      <c r="AR471" s="65"/>
      <c r="AS471" s="66"/>
    </row>
    <row r="472" spans="1:45" s="67" customFormat="1" ht="14.15" customHeight="1" x14ac:dyDescent="0.2">
      <c r="A472" s="171" t="s">
        <v>2043</v>
      </c>
      <c r="B472" s="172" t="s">
        <v>1323</v>
      </c>
      <c r="C472" s="258">
        <f t="shared" si="81"/>
        <v>0</v>
      </c>
      <c r="D472" s="263">
        <f t="shared" si="82"/>
        <v>0</v>
      </c>
      <c r="E472" s="125"/>
      <c r="F472" s="125"/>
      <c r="G472" s="125"/>
      <c r="H472" s="126"/>
      <c r="I472" s="126"/>
      <c r="J472" s="126"/>
      <c r="K472" s="126"/>
      <c r="L472" s="126"/>
      <c r="M472" s="126"/>
      <c r="N472" s="126"/>
      <c r="O472" s="126"/>
      <c r="P472" s="126"/>
      <c r="Q472" s="126"/>
      <c r="R472" s="126"/>
      <c r="S472" s="126"/>
      <c r="T472" s="126"/>
      <c r="U472" s="126"/>
      <c r="V472" s="126"/>
      <c r="W472" s="126"/>
      <c r="X472" s="126"/>
      <c r="Y472" s="126"/>
      <c r="Z472" s="126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319">
        <v>10920</v>
      </c>
      <c r="AL472" s="319">
        <f t="shared" si="80"/>
        <v>0</v>
      </c>
      <c r="AM472" s="65" t="s">
        <v>654</v>
      </c>
      <c r="AN472" s="65"/>
      <c r="AO472" s="65"/>
      <c r="AP472" s="65"/>
      <c r="AQ472" s="65"/>
      <c r="AR472" s="65"/>
      <c r="AS472" s="66"/>
    </row>
    <row r="473" spans="1:45" s="67" customFormat="1" ht="14.15" customHeight="1" x14ac:dyDescent="0.2">
      <c r="A473" s="171" t="s">
        <v>2044</v>
      </c>
      <c r="B473" s="172" t="s">
        <v>1335</v>
      </c>
      <c r="C473" s="258">
        <f t="shared" si="81"/>
        <v>0</v>
      </c>
      <c r="D473" s="263">
        <f t="shared" si="82"/>
        <v>0</v>
      </c>
      <c r="E473" s="125"/>
      <c r="F473" s="125"/>
      <c r="G473" s="125"/>
      <c r="H473" s="126"/>
      <c r="I473" s="126"/>
      <c r="J473" s="126"/>
      <c r="K473" s="126"/>
      <c r="L473" s="126"/>
      <c r="M473" s="126"/>
      <c r="N473" s="126"/>
      <c r="O473" s="126"/>
      <c r="P473" s="126"/>
      <c r="Q473" s="126"/>
      <c r="R473" s="126"/>
      <c r="S473" s="126"/>
      <c r="T473" s="126"/>
      <c r="U473" s="126"/>
      <c r="V473" s="126"/>
      <c r="W473" s="126"/>
      <c r="X473" s="126"/>
      <c r="Y473" s="126"/>
      <c r="Z473" s="126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319">
        <v>4280</v>
      </c>
      <c r="AL473" s="319">
        <f t="shared" si="80"/>
        <v>0</v>
      </c>
      <c r="AM473" s="65" t="s">
        <v>654</v>
      </c>
      <c r="AN473" s="65"/>
      <c r="AO473" s="65"/>
      <c r="AP473" s="65"/>
      <c r="AQ473" s="65"/>
      <c r="AR473" s="65"/>
      <c r="AS473" s="66"/>
    </row>
    <row r="474" spans="1:45" s="67" customFormat="1" ht="20" x14ac:dyDescent="0.2">
      <c r="A474" s="171" t="s">
        <v>2045</v>
      </c>
      <c r="B474" s="174" t="s">
        <v>1324</v>
      </c>
      <c r="C474" s="258">
        <f t="shared" si="81"/>
        <v>3</v>
      </c>
      <c r="D474" s="263">
        <f t="shared" si="82"/>
        <v>3</v>
      </c>
      <c r="E474" s="125">
        <v>3</v>
      </c>
      <c r="F474" s="125"/>
      <c r="G474" s="125"/>
      <c r="H474" s="126"/>
      <c r="I474" s="126"/>
      <c r="J474" s="126"/>
      <c r="K474" s="126"/>
      <c r="L474" s="126"/>
      <c r="M474" s="126"/>
      <c r="N474" s="126"/>
      <c r="O474" s="126"/>
      <c r="P474" s="126"/>
      <c r="Q474" s="126"/>
      <c r="R474" s="126"/>
      <c r="S474" s="126"/>
      <c r="T474" s="126"/>
      <c r="U474" s="126"/>
      <c r="V474" s="126"/>
      <c r="W474" s="126"/>
      <c r="X474" s="126"/>
      <c r="Y474" s="126"/>
      <c r="Z474" s="126"/>
      <c r="AA474" s="125"/>
      <c r="AB474" s="125">
        <v>3</v>
      </c>
      <c r="AC474" s="125"/>
      <c r="AD474" s="125"/>
      <c r="AE474" s="125"/>
      <c r="AF474" s="125"/>
      <c r="AG474" s="125"/>
      <c r="AH474" s="125"/>
      <c r="AI474" s="125"/>
      <c r="AJ474" s="125"/>
      <c r="AK474" s="319">
        <v>4280</v>
      </c>
      <c r="AL474" s="319">
        <f t="shared" si="80"/>
        <v>12840</v>
      </c>
      <c r="AM474" s="65" t="s">
        <v>654</v>
      </c>
      <c r="AN474" s="65"/>
      <c r="AO474" s="65"/>
      <c r="AP474" s="65"/>
      <c r="AQ474" s="65"/>
      <c r="AR474" s="65"/>
      <c r="AS474" s="66"/>
    </row>
    <row r="475" spans="1:45" s="67" customFormat="1" ht="14.15" customHeight="1" x14ac:dyDescent="0.2">
      <c r="A475" s="171" t="s">
        <v>2046</v>
      </c>
      <c r="B475" s="172" t="s">
        <v>1336</v>
      </c>
      <c r="C475" s="258">
        <f t="shared" si="81"/>
        <v>0</v>
      </c>
      <c r="D475" s="263">
        <f t="shared" si="82"/>
        <v>0</v>
      </c>
      <c r="E475" s="125"/>
      <c r="F475" s="125"/>
      <c r="G475" s="125"/>
      <c r="H475" s="126"/>
      <c r="I475" s="126"/>
      <c r="J475" s="126"/>
      <c r="K475" s="126"/>
      <c r="L475" s="126"/>
      <c r="M475" s="126"/>
      <c r="N475" s="126"/>
      <c r="O475" s="126"/>
      <c r="P475" s="126"/>
      <c r="Q475" s="126"/>
      <c r="R475" s="126"/>
      <c r="S475" s="126"/>
      <c r="T475" s="126"/>
      <c r="U475" s="126"/>
      <c r="V475" s="126"/>
      <c r="W475" s="126"/>
      <c r="X475" s="126"/>
      <c r="Y475" s="126"/>
      <c r="Z475" s="126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319">
        <v>5320</v>
      </c>
      <c r="AL475" s="319">
        <f t="shared" si="80"/>
        <v>0</v>
      </c>
      <c r="AM475" s="65" t="s">
        <v>654</v>
      </c>
      <c r="AN475" s="65"/>
      <c r="AO475" s="65"/>
      <c r="AP475" s="65"/>
      <c r="AQ475" s="65"/>
      <c r="AR475" s="65"/>
      <c r="AS475" s="66"/>
    </row>
    <row r="476" spans="1:45" s="67" customFormat="1" ht="14.15" customHeight="1" x14ac:dyDescent="0.2">
      <c r="A476" s="171" t="s">
        <v>2047</v>
      </c>
      <c r="B476" s="172" t="s">
        <v>824</v>
      </c>
      <c r="C476" s="258">
        <f t="shared" si="81"/>
        <v>0</v>
      </c>
      <c r="D476" s="263">
        <f t="shared" si="82"/>
        <v>0</v>
      </c>
      <c r="E476" s="125"/>
      <c r="F476" s="125"/>
      <c r="G476" s="125"/>
      <c r="H476" s="126"/>
      <c r="I476" s="126"/>
      <c r="J476" s="126"/>
      <c r="K476" s="126"/>
      <c r="L476" s="126"/>
      <c r="M476" s="126"/>
      <c r="N476" s="126"/>
      <c r="O476" s="126"/>
      <c r="P476" s="126"/>
      <c r="Q476" s="126"/>
      <c r="R476" s="126"/>
      <c r="S476" s="126"/>
      <c r="T476" s="126"/>
      <c r="U476" s="126"/>
      <c r="V476" s="126"/>
      <c r="W476" s="126"/>
      <c r="X476" s="126"/>
      <c r="Y476" s="126"/>
      <c r="Z476" s="126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319">
        <v>4870</v>
      </c>
      <c r="AL476" s="319">
        <f t="shared" si="80"/>
        <v>0</v>
      </c>
      <c r="AM476" s="65" t="s">
        <v>654</v>
      </c>
      <c r="AN476" s="65"/>
      <c r="AO476" s="65"/>
      <c r="AP476" s="65"/>
      <c r="AQ476" s="65"/>
      <c r="AR476" s="65"/>
      <c r="AS476" s="66"/>
    </row>
    <row r="477" spans="1:45" s="67" customFormat="1" ht="14.15" customHeight="1" x14ac:dyDescent="0.2">
      <c r="A477" s="171" t="s">
        <v>2048</v>
      </c>
      <c r="B477" s="172" t="s">
        <v>907</v>
      </c>
      <c r="C477" s="258">
        <f t="shared" si="81"/>
        <v>0</v>
      </c>
      <c r="D477" s="263">
        <f t="shared" si="82"/>
        <v>0</v>
      </c>
      <c r="E477" s="125"/>
      <c r="F477" s="125"/>
      <c r="G477" s="125"/>
      <c r="H477" s="126"/>
      <c r="I477" s="126"/>
      <c r="J477" s="126"/>
      <c r="K477" s="126"/>
      <c r="L477" s="126"/>
      <c r="M477" s="126"/>
      <c r="N477" s="126"/>
      <c r="O477" s="126"/>
      <c r="P477" s="126"/>
      <c r="Q477" s="126"/>
      <c r="R477" s="126"/>
      <c r="S477" s="126"/>
      <c r="T477" s="126"/>
      <c r="U477" s="126"/>
      <c r="V477" s="126"/>
      <c r="W477" s="126"/>
      <c r="X477" s="126"/>
      <c r="Y477" s="126"/>
      <c r="Z477" s="126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319">
        <v>7340</v>
      </c>
      <c r="AL477" s="319">
        <f t="shared" si="80"/>
        <v>0</v>
      </c>
      <c r="AM477" s="65" t="s">
        <v>654</v>
      </c>
      <c r="AN477" s="65"/>
      <c r="AO477" s="65"/>
      <c r="AP477" s="65"/>
      <c r="AQ477" s="65"/>
      <c r="AR477" s="65"/>
      <c r="AS477" s="66"/>
    </row>
    <row r="478" spans="1:45" s="67" customFormat="1" ht="21" customHeight="1" x14ac:dyDescent="0.2">
      <c r="A478" s="171" t="s">
        <v>2049</v>
      </c>
      <c r="B478" s="172" t="s">
        <v>1325</v>
      </c>
      <c r="C478" s="258">
        <f t="shared" si="81"/>
        <v>0</v>
      </c>
      <c r="D478" s="263">
        <f t="shared" si="82"/>
        <v>0</v>
      </c>
      <c r="E478" s="125"/>
      <c r="F478" s="125"/>
      <c r="G478" s="125"/>
      <c r="H478" s="126"/>
      <c r="I478" s="126"/>
      <c r="J478" s="126"/>
      <c r="K478" s="126"/>
      <c r="L478" s="126"/>
      <c r="M478" s="126"/>
      <c r="N478" s="126"/>
      <c r="O478" s="126"/>
      <c r="P478" s="126"/>
      <c r="Q478" s="126"/>
      <c r="R478" s="126"/>
      <c r="S478" s="126"/>
      <c r="T478" s="126"/>
      <c r="U478" s="126"/>
      <c r="V478" s="126"/>
      <c r="W478" s="126"/>
      <c r="X478" s="126"/>
      <c r="Y478" s="126"/>
      <c r="Z478" s="126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319">
        <v>21280</v>
      </c>
      <c r="AL478" s="319">
        <f t="shared" si="80"/>
        <v>0</v>
      </c>
      <c r="AM478" s="65" t="s">
        <v>654</v>
      </c>
      <c r="AN478" s="65"/>
      <c r="AO478" s="65"/>
      <c r="AP478" s="65"/>
      <c r="AQ478" s="65"/>
      <c r="AR478" s="65"/>
      <c r="AS478" s="66"/>
    </row>
    <row r="479" spans="1:45" s="67" customFormat="1" ht="14.15" customHeight="1" x14ac:dyDescent="0.2">
      <c r="A479" s="171" t="s">
        <v>2653</v>
      </c>
      <c r="B479" s="172" t="s">
        <v>2902</v>
      </c>
      <c r="C479" s="258">
        <f t="shared" si="81"/>
        <v>22</v>
      </c>
      <c r="D479" s="263">
        <f t="shared" si="82"/>
        <v>22</v>
      </c>
      <c r="E479" s="125">
        <v>22</v>
      </c>
      <c r="F479" s="125"/>
      <c r="G479" s="125"/>
      <c r="H479" s="126"/>
      <c r="I479" s="126"/>
      <c r="J479" s="126"/>
      <c r="K479" s="126"/>
      <c r="L479" s="126"/>
      <c r="M479" s="126"/>
      <c r="N479" s="126"/>
      <c r="O479" s="126"/>
      <c r="P479" s="126"/>
      <c r="Q479" s="126"/>
      <c r="R479" s="126"/>
      <c r="S479" s="126"/>
      <c r="T479" s="126"/>
      <c r="U479" s="126"/>
      <c r="V479" s="126"/>
      <c r="W479" s="126"/>
      <c r="X479" s="126"/>
      <c r="Y479" s="126"/>
      <c r="Z479" s="126"/>
      <c r="AA479" s="125">
        <v>6</v>
      </c>
      <c r="AB479" s="125">
        <v>16</v>
      </c>
      <c r="AC479" s="125"/>
      <c r="AD479" s="125"/>
      <c r="AE479" s="125"/>
      <c r="AF479" s="125"/>
      <c r="AG479" s="125"/>
      <c r="AH479" s="125">
        <v>22</v>
      </c>
      <c r="AI479" s="125"/>
      <c r="AJ479" s="125"/>
      <c r="AK479" s="319">
        <v>38750</v>
      </c>
      <c r="AL479" s="319">
        <f t="shared" si="80"/>
        <v>852500</v>
      </c>
      <c r="AM479" s="65" t="s">
        <v>654</v>
      </c>
      <c r="AN479" s="65"/>
      <c r="AO479" s="65"/>
      <c r="AP479" s="65"/>
      <c r="AQ479" s="65"/>
      <c r="AR479" s="65"/>
      <c r="AS479" s="66"/>
    </row>
    <row r="480" spans="1:45" s="67" customFormat="1" ht="14.15" customHeight="1" x14ac:dyDescent="0.2">
      <c r="A480" s="250" t="s">
        <v>3102</v>
      </c>
      <c r="B480" s="251" t="s">
        <v>3103</v>
      </c>
      <c r="C480" s="258">
        <f t="shared" si="81"/>
        <v>0</v>
      </c>
      <c r="D480" s="263">
        <f t="shared" si="82"/>
        <v>0</v>
      </c>
      <c r="E480" s="125"/>
      <c r="F480" s="125"/>
      <c r="G480" s="125"/>
      <c r="H480" s="126"/>
      <c r="I480" s="126"/>
      <c r="J480" s="126"/>
      <c r="K480" s="126"/>
      <c r="L480" s="126"/>
      <c r="M480" s="126"/>
      <c r="N480" s="126"/>
      <c r="O480" s="126"/>
      <c r="P480" s="126"/>
      <c r="Q480" s="126"/>
      <c r="R480" s="126"/>
      <c r="S480" s="126"/>
      <c r="T480" s="126"/>
      <c r="U480" s="126"/>
      <c r="V480" s="126"/>
      <c r="W480" s="126"/>
      <c r="X480" s="126"/>
      <c r="Y480" s="126"/>
      <c r="Z480" s="126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319">
        <v>18200</v>
      </c>
      <c r="AL480" s="319">
        <f t="shared" si="80"/>
        <v>0</v>
      </c>
      <c r="AM480" s="65" t="s">
        <v>654</v>
      </c>
      <c r="AN480" s="65"/>
      <c r="AO480" s="65"/>
      <c r="AP480" s="65"/>
      <c r="AQ480" s="65"/>
      <c r="AR480" s="65"/>
      <c r="AS480" s="66"/>
    </row>
    <row r="481" spans="1:44" s="103" customFormat="1" ht="14.15" customHeight="1" x14ac:dyDescent="0.2">
      <c r="A481" s="867" t="s">
        <v>4564</v>
      </c>
      <c r="B481" s="172" t="s">
        <v>2934</v>
      </c>
      <c r="C481" s="258">
        <f t="shared" si="81"/>
        <v>49</v>
      </c>
      <c r="D481" s="263">
        <f t="shared" si="82"/>
        <v>49</v>
      </c>
      <c r="E481" s="125">
        <v>49</v>
      </c>
      <c r="F481" s="125"/>
      <c r="G481" s="125"/>
      <c r="H481" s="126"/>
      <c r="I481" s="126"/>
      <c r="J481" s="126"/>
      <c r="K481" s="126"/>
      <c r="L481" s="126"/>
      <c r="M481" s="126"/>
      <c r="N481" s="126"/>
      <c r="O481" s="126"/>
      <c r="P481" s="126"/>
      <c r="Q481" s="126"/>
      <c r="R481" s="126"/>
      <c r="S481" s="126"/>
      <c r="T481" s="126"/>
      <c r="U481" s="126"/>
      <c r="V481" s="126"/>
      <c r="W481" s="126"/>
      <c r="X481" s="126"/>
      <c r="Y481" s="126"/>
      <c r="Z481" s="126"/>
      <c r="AA481" s="125">
        <v>7</v>
      </c>
      <c r="AB481" s="125">
        <v>42</v>
      </c>
      <c r="AC481" s="125"/>
      <c r="AD481" s="125"/>
      <c r="AE481" s="125"/>
      <c r="AF481" s="125"/>
      <c r="AG481" s="125"/>
      <c r="AH481" s="125">
        <v>49</v>
      </c>
      <c r="AI481" s="125"/>
      <c r="AJ481" s="125"/>
      <c r="AK481" s="319">
        <v>22740</v>
      </c>
      <c r="AL481" s="319">
        <f t="shared" si="80"/>
        <v>1114260</v>
      </c>
      <c r="AM481" s="65" t="s">
        <v>654</v>
      </c>
      <c r="AN481" s="65"/>
      <c r="AO481" s="65"/>
      <c r="AP481" s="65"/>
      <c r="AQ481" s="65"/>
      <c r="AR481" s="65"/>
    </row>
    <row r="482" spans="1:44" s="104" customFormat="1" ht="14.15" customHeight="1" x14ac:dyDescent="0.2">
      <c r="A482" s="867" t="s">
        <v>4565</v>
      </c>
      <c r="B482" s="172" t="s">
        <v>2935</v>
      </c>
      <c r="C482" s="258">
        <f t="shared" si="81"/>
        <v>22</v>
      </c>
      <c r="D482" s="263">
        <f t="shared" si="82"/>
        <v>22</v>
      </c>
      <c r="E482" s="125">
        <v>22</v>
      </c>
      <c r="F482" s="125"/>
      <c r="G482" s="125"/>
      <c r="H482" s="126"/>
      <c r="I482" s="126"/>
      <c r="J482" s="126"/>
      <c r="K482" s="126"/>
      <c r="L482" s="126"/>
      <c r="M482" s="126"/>
      <c r="N482" s="126"/>
      <c r="O482" s="126"/>
      <c r="P482" s="126"/>
      <c r="Q482" s="126"/>
      <c r="R482" s="126"/>
      <c r="S482" s="126"/>
      <c r="T482" s="126"/>
      <c r="U482" s="126"/>
      <c r="V482" s="126"/>
      <c r="W482" s="126"/>
      <c r="X482" s="126"/>
      <c r="Y482" s="126"/>
      <c r="Z482" s="126"/>
      <c r="AA482" s="125">
        <v>6</v>
      </c>
      <c r="AB482" s="125">
        <v>16</v>
      </c>
      <c r="AC482" s="125"/>
      <c r="AD482" s="125"/>
      <c r="AE482" s="125"/>
      <c r="AF482" s="125"/>
      <c r="AG482" s="125"/>
      <c r="AH482" s="125">
        <v>22</v>
      </c>
      <c r="AI482" s="125"/>
      <c r="AJ482" s="125"/>
      <c r="AK482" s="319">
        <v>22740</v>
      </c>
      <c r="AL482" s="319">
        <f t="shared" si="80"/>
        <v>500280</v>
      </c>
      <c r="AM482" s="65" t="s">
        <v>654</v>
      </c>
      <c r="AN482" s="65"/>
      <c r="AO482" s="65"/>
      <c r="AP482" s="65"/>
      <c r="AQ482" s="65"/>
      <c r="AR482" s="65"/>
    </row>
    <row r="483" spans="1:44" s="270" customFormat="1" ht="14.15" customHeight="1" x14ac:dyDescent="0.2">
      <c r="A483" s="171" t="s">
        <v>3174</v>
      </c>
      <c r="B483" s="172" t="s">
        <v>3175</v>
      </c>
      <c r="C483" s="258">
        <f t="shared" si="81"/>
        <v>32</v>
      </c>
      <c r="D483" s="263">
        <f t="shared" si="82"/>
        <v>32</v>
      </c>
      <c r="E483" s="125">
        <v>32</v>
      </c>
      <c r="F483" s="125"/>
      <c r="G483" s="125"/>
      <c r="H483" s="126"/>
      <c r="I483" s="126"/>
      <c r="J483" s="126"/>
      <c r="K483" s="126"/>
      <c r="L483" s="126"/>
      <c r="M483" s="126"/>
      <c r="N483" s="126"/>
      <c r="O483" s="126"/>
      <c r="P483" s="126"/>
      <c r="Q483" s="126"/>
      <c r="R483" s="126"/>
      <c r="S483" s="126"/>
      <c r="T483" s="126"/>
      <c r="U483" s="126"/>
      <c r="V483" s="126"/>
      <c r="W483" s="126"/>
      <c r="X483" s="126"/>
      <c r="Y483" s="126"/>
      <c r="Z483" s="126"/>
      <c r="AA483" s="125">
        <v>3</v>
      </c>
      <c r="AB483" s="125">
        <v>29</v>
      </c>
      <c r="AC483" s="125"/>
      <c r="AD483" s="125"/>
      <c r="AE483" s="125"/>
      <c r="AF483" s="125"/>
      <c r="AG483" s="125"/>
      <c r="AH483" s="125"/>
      <c r="AI483" s="125"/>
      <c r="AJ483" s="125"/>
      <c r="AK483" s="319">
        <v>301200</v>
      </c>
      <c r="AL483" s="319">
        <f t="shared" si="80"/>
        <v>9638400</v>
      </c>
      <c r="AM483" s="65" t="s">
        <v>654</v>
      </c>
      <c r="AN483" s="65"/>
      <c r="AO483" s="65"/>
      <c r="AP483" s="65"/>
      <c r="AQ483" s="65"/>
      <c r="AR483" s="65"/>
    </row>
    <row r="484" spans="1:44" s="270" customFormat="1" ht="14.15" customHeight="1" x14ac:dyDescent="0.2">
      <c r="A484" s="171" t="s">
        <v>3176</v>
      </c>
      <c r="B484" s="172" t="s">
        <v>3177</v>
      </c>
      <c r="C484" s="258">
        <f t="shared" si="81"/>
        <v>0</v>
      </c>
      <c r="D484" s="263">
        <f t="shared" si="82"/>
        <v>0</v>
      </c>
      <c r="E484" s="125"/>
      <c r="F484" s="125"/>
      <c r="G484" s="125"/>
      <c r="H484" s="126"/>
      <c r="I484" s="126"/>
      <c r="J484" s="126"/>
      <c r="K484" s="126"/>
      <c r="L484" s="126"/>
      <c r="M484" s="126"/>
      <c r="N484" s="126"/>
      <c r="O484" s="126"/>
      <c r="P484" s="126"/>
      <c r="Q484" s="126"/>
      <c r="R484" s="126"/>
      <c r="S484" s="126"/>
      <c r="T484" s="126"/>
      <c r="U484" s="126"/>
      <c r="V484" s="126"/>
      <c r="W484" s="126"/>
      <c r="X484" s="126"/>
      <c r="Y484" s="126"/>
      <c r="Z484" s="126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319">
        <v>256720</v>
      </c>
      <c r="AL484" s="319">
        <f t="shared" si="80"/>
        <v>0</v>
      </c>
      <c r="AM484" s="65" t="s">
        <v>654</v>
      </c>
      <c r="AN484" s="65"/>
      <c r="AO484" s="65"/>
      <c r="AP484" s="65"/>
      <c r="AQ484" s="65"/>
      <c r="AR484" s="65"/>
    </row>
    <row r="485" spans="1:44" s="270" customFormat="1" ht="14.15" customHeight="1" x14ac:dyDescent="0.2">
      <c r="A485" s="171" t="s">
        <v>3178</v>
      </c>
      <c r="B485" s="172" t="s">
        <v>3179</v>
      </c>
      <c r="C485" s="258">
        <f t="shared" si="81"/>
        <v>0</v>
      </c>
      <c r="D485" s="263">
        <f t="shared" si="82"/>
        <v>0</v>
      </c>
      <c r="E485" s="125"/>
      <c r="F485" s="125"/>
      <c r="G485" s="125"/>
      <c r="H485" s="126"/>
      <c r="I485" s="126"/>
      <c r="J485" s="126"/>
      <c r="K485" s="126"/>
      <c r="L485" s="126"/>
      <c r="M485" s="126"/>
      <c r="N485" s="126"/>
      <c r="O485" s="126"/>
      <c r="P485" s="126"/>
      <c r="Q485" s="126"/>
      <c r="R485" s="126"/>
      <c r="S485" s="126"/>
      <c r="T485" s="126"/>
      <c r="U485" s="126"/>
      <c r="V485" s="126"/>
      <c r="W485" s="126"/>
      <c r="X485" s="126"/>
      <c r="Y485" s="126"/>
      <c r="Z485" s="126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319">
        <v>261400</v>
      </c>
      <c r="AL485" s="319">
        <f t="shared" ref="AL485:AL513" si="83">AK485*E485</f>
        <v>0</v>
      </c>
      <c r="AM485" s="65" t="s">
        <v>654</v>
      </c>
      <c r="AN485" s="65"/>
      <c r="AO485" s="65"/>
      <c r="AP485" s="65"/>
      <c r="AQ485" s="65"/>
      <c r="AR485" s="65"/>
    </row>
    <row r="486" spans="1:44" s="270" customFormat="1" ht="14.15" customHeight="1" x14ac:dyDescent="0.2">
      <c r="A486" s="171" t="s">
        <v>3180</v>
      </c>
      <c r="B486" s="172" t="s">
        <v>3181</v>
      </c>
      <c r="C486" s="258">
        <f t="shared" si="81"/>
        <v>9</v>
      </c>
      <c r="D486" s="263">
        <f t="shared" si="82"/>
        <v>9</v>
      </c>
      <c r="E486" s="125">
        <v>9</v>
      </c>
      <c r="F486" s="125"/>
      <c r="G486" s="125"/>
      <c r="H486" s="126"/>
      <c r="I486" s="126"/>
      <c r="J486" s="126"/>
      <c r="K486" s="126"/>
      <c r="L486" s="126"/>
      <c r="M486" s="126"/>
      <c r="N486" s="126"/>
      <c r="O486" s="126"/>
      <c r="P486" s="126"/>
      <c r="Q486" s="126"/>
      <c r="R486" s="126"/>
      <c r="S486" s="126"/>
      <c r="T486" s="126"/>
      <c r="U486" s="126"/>
      <c r="V486" s="126"/>
      <c r="W486" s="126"/>
      <c r="X486" s="126"/>
      <c r="Y486" s="126"/>
      <c r="Z486" s="126"/>
      <c r="AA486" s="125"/>
      <c r="AB486" s="125">
        <v>9</v>
      </c>
      <c r="AC486" s="125"/>
      <c r="AD486" s="125"/>
      <c r="AE486" s="125"/>
      <c r="AF486" s="125"/>
      <c r="AG486" s="125"/>
      <c r="AH486" s="125"/>
      <c r="AI486" s="125"/>
      <c r="AJ486" s="125"/>
      <c r="AK486" s="319">
        <v>165990</v>
      </c>
      <c r="AL486" s="319">
        <f t="shared" si="83"/>
        <v>1493910</v>
      </c>
      <c r="AM486" s="65" t="s">
        <v>654</v>
      </c>
      <c r="AN486" s="65"/>
      <c r="AO486" s="65"/>
      <c r="AP486" s="65"/>
      <c r="AQ486" s="65"/>
      <c r="AR486" s="65"/>
    </row>
    <row r="487" spans="1:44" s="270" customFormat="1" ht="14.15" customHeight="1" x14ac:dyDescent="0.2">
      <c r="A487" s="171" t="s">
        <v>3182</v>
      </c>
      <c r="B487" s="172" t="s">
        <v>3183</v>
      </c>
      <c r="C487" s="258">
        <f t="shared" si="81"/>
        <v>0</v>
      </c>
      <c r="D487" s="263">
        <f t="shared" si="82"/>
        <v>0</v>
      </c>
      <c r="E487" s="125"/>
      <c r="F487" s="125"/>
      <c r="G487" s="125"/>
      <c r="H487" s="126"/>
      <c r="I487" s="126"/>
      <c r="J487" s="126"/>
      <c r="K487" s="126"/>
      <c r="L487" s="126"/>
      <c r="M487" s="126"/>
      <c r="N487" s="126"/>
      <c r="O487" s="126"/>
      <c r="P487" s="126"/>
      <c r="Q487" s="126"/>
      <c r="R487" s="126"/>
      <c r="S487" s="126"/>
      <c r="T487" s="126"/>
      <c r="U487" s="126"/>
      <c r="V487" s="126"/>
      <c r="W487" s="126"/>
      <c r="X487" s="126"/>
      <c r="Y487" s="126"/>
      <c r="Z487" s="126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319">
        <v>71170</v>
      </c>
      <c r="AL487" s="319">
        <f t="shared" si="83"/>
        <v>0</v>
      </c>
      <c r="AM487" s="65" t="s">
        <v>654</v>
      </c>
      <c r="AN487" s="65"/>
      <c r="AO487" s="65"/>
      <c r="AP487" s="65"/>
      <c r="AQ487" s="65"/>
      <c r="AR487" s="65"/>
    </row>
    <row r="488" spans="1:44" s="270" customFormat="1" ht="14.15" customHeight="1" x14ac:dyDescent="0.2">
      <c r="A488" s="171" t="s">
        <v>4048</v>
      </c>
      <c r="B488" s="172" t="s">
        <v>4062</v>
      </c>
      <c r="C488" s="357">
        <f t="shared" si="81"/>
        <v>0</v>
      </c>
      <c r="D488" s="359">
        <f t="shared" si="82"/>
        <v>0</v>
      </c>
      <c r="E488" s="125"/>
      <c r="F488" s="125"/>
      <c r="G488" s="125"/>
      <c r="H488" s="126"/>
      <c r="I488" s="126"/>
      <c r="J488" s="126"/>
      <c r="K488" s="126"/>
      <c r="L488" s="126"/>
      <c r="M488" s="126"/>
      <c r="N488" s="126"/>
      <c r="O488" s="126"/>
      <c r="P488" s="126"/>
      <c r="Q488" s="126"/>
      <c r="R488" s="126"/>
      <c r="S488" s="126"/>
      <c r="T488" s="126"/>
      <c r="U488" s="126"/>
      <c r="V488" s="126"/>
      <c r="W488" s="126"/>
      <c r="X488" s="126"/>
      <c r="Y488" s="126"/>
      <c r="Z488" s="126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319">
        <v>253590</v>
      </c>
      <c r="AL488" s="319">
        <f t="shared" si="83"/>
        <v>0</v>
      </c>
      <c r="AM488" s="65" t="s">
        <v>654</v>
      </c>
      <c r="AN488" s="65"/>
      <c r="AO488" s="65"/>
      <c r="AP488" s="65"/>
      <c r="AQ488" s="65"/>
      <c r="AR488" s="65"/>
    </row>
    <row r="489" spans="1:44" s="270" customFormat="1" ht="14.15" customHeight="1" x14ac:dyDescent="0.2">
      <c r="A489" s="171" t="s">
        <v>4049</v>
      </c>
      <c r="B489" s="172" t="s">
        <v>4063</v>
      </c>
      <c r="C489" s="357">
        <f t="shared" ref="C489:C501" si="84">SUM(D489+G489)</f>
        <v>0</v>
      </c>
      <c r="D489" s="359">
        <f t="shared" ref="D489:D501" si="85">SUM(E489:F489)</f>
        <v>0</v>
      </c>
      <c r="E489" s="125"/>
      <c r="F489" s="125"/>
      <c r="G489" s="125"/>
      <c r="H489" s="126"/>
      <c r="I489" s="126"/>
      <c r="J489" s="126"/>
      <c r="K489" s="126"/>
      <c r="L489" s="126"/>
      <c r="M489" s="126"/>
      <c r="N489" s="126"/>
      <c r="O489" s="126"/>
      <c r="P489" s="126"/>
      <c r="Q489" s="126"/>
      <c r="R489" s="126"/>
      <c r="S489" s="126"/>
      <c r="T489" s="126"/>
      <c r="U489" s="126"/>
      <c r="V489" s="126"/>
      <c r="W489" s="126"/>
      <c r="X489" s="126"/>
      <c r="Y489" s="126"/>
      <c r="Z489" s="126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319">
        <v>56640</v>
      </c>
      <c r="AL489" s="319">
        <f t="shared" si="83"/>
        <v>0</v>
      </c>
      <c r="AM489" s="65" t="s">
        <v>654</v>
      </c>
      <c r="AN489" s="65"/>
      <c r="AO489" s="65"/>
      <c r="AP489" s="65"/>
      <c r="AQ489" s="65"/>
      <c r="AR489" s="65"/>
    </row>
    <row r="490" spans="1:44" s="270" customFormat="1" ht="14.15" customHeight="1" x14ac:dyDescent="0.2">
      <c r="A490" s="171" t="s">
        <v>4050</v>
      </c>
      <c r="B490" s="172" t="s">
        <v>4064</v>
      </c>
      <c r="C490" s="357">
        <f t="shared" si="84"/>
        <v>0</v>
      </c>
      <c r="D490" s="359">
        <f t="shared" si="85"/>
        <v>0</v>
      </c>
      <c r="E490" s="125"/>
      <c r="F490" s="125"/>
      <c r="G490" s="125"/>
      <c r="H490" s="126"/>
      <c r="I490" s="126"/>
      <c r="J490" s="126"/>
      <c r="K490" s="126"/>
      <c r="L490" s="126"/>
      <c r="M490" s="126"/>
      <c r="N490" s="126"/>
      <c r="O490" s="126"/>
      <c r="P490" s="126"/>
      <c r="Q490" s="126"/>
      <c r="R490" s="126"/>
      <c r="S490" s="126"/>
      <c r="T490" s="126"/>
      <c r="U490" s="126"/>
      <c r="V490" s="126"/>
      <c r="W490" s="126"/>
      <c r="X490" s="126"/>
      <c r="Y490" s="126"/>
      <c r="Z490" s="126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319">
        <v>253590</v>
      </c>
      <c r="AL490" s="319">
        <f t="shared" si="83"/>
        <v>0</v>
      </c>
      <c r="AM490" s="65" t="s">
        <v>654</v>
      </c>
      <c r="AN490" s="65"/>
      <c r="AO490" s="65"/>
      <c r="AP490" s="65"/>
      <c r="AQ490" s="65"/>
      <c r="AR490" s="65"/>
    </row>
    <row r="491" spans="1:44" s="270" customFormat="1" ht="14.15" customHeight="1" x14ac:dyDescent="0.2">
      <c r="A491" s="171" t="s">
        <v>4051</v>
      </c>
      <c r="B491" s="172" t="s">
        <v>4065</v>
      </c>
      <c r="C491" s="357">
        <f t="shared" si="84"/>
        <v>0</v>
      </c>
      <c r="D491" s="359">
        <f t="shared" si="85"/>
        <v>0</v>
      </c>
      <c r="E491" s="125"/>
      <c r="F491" s="125"/>
      <c r="G491" s="125"/>
      <c r="H491" s="126"/>
      <c r="I491" s="126"/>
      <c r="J491" s="126"/>
      <c r="K491" s="126"/>
      <c r="L491" s="126"/>
      <c r="M491" s="126"/>
      <c r="N491" s="126"/>
      <c r="O491" s="126"/>
      <c r="P491" s="126"/>
      <c r="Q491" s="126"/>
      <c r="R491" s="126"/>
      <c r="S491" s="126"/>
      <c r="T491" s="126"/>
      <c r="U491" s="126"/>
      <c r="V491" s="126"/>
      <c r="W491" s="126"/>
      <c r="X491" s="126"/>
      <c r="Y491" s="126"/>
      <c r="Z491" s="126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319">
        <v>215270</v>
      </c>
      <c r="AL491" s="319">
        <f t="shared" si="83"/>
        <v>0</v>
      </c>
      <c r="AM491" s="65" t="s">
        <v>654</v>
      </c>
      <c r="AN491" s="65"/>
      <c r="AO491" s="65"/>
      <c r="AP491" s="65"/>
      <c r="AQ491" s="65"/>
      <c r="AR491" s="65"/>
    </row>
    <row r="492" spans="1:44" s="270" customFormat="1" ht="14.15" customHeight="1" x14ac:dyDescent="0.2">
      <c r="A492" s="171" t="s">
        <v>4052</v>
      </c>
      <c r="B492" s="172" t="s">
        <v>4066</v>
      </c>
      <c r="C492" s="357">
        <f t="shared" si="84"/>
        <v>0</v>
      </c>
      <c r="D492" s="359">
        <f t="shared" si="85"/>
        <v>0</v>
      </c>
      <c r="E492" s="125"/>
      <c r="F492" s="125"/>
      <c r="G492" s="125"/>
      <c r="H492" s="126"/>
      <c r="I492" s="126"/>
      <c r="J492" s="126"/>
      <c r="K492" s="126"/>
      <c r="L492" s="126"/>
      <c r="M492" s="126"/>
      <c r="N492" s="126"/>
      <c r="O492" s="126"/>
      <c r="P492" s="126"/>
      <c r="Q492" s="126"/>
      <c r="R492" s="126"/>
      <c r="S492" s="126"/>
      <c r="T492" s="126"/>
      <c r="U492" s="126"/>
      <c r="V492" s="126"/>
      <c r="W492" s="126"/>
      <c r="X492" s="126"/>
      <c r="Y492" s="126"/>
      <c r="Z492" s="126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319">
        <v>253590</v>
      </c>
      <c r="AL492" s="319">
        <f t="shared" si="83"/>
        <v>0</v>
      </c>
      <c r="AM492" s="65" t="s">
        <v>654</v>
      </c>
      <c r="AN492" s="65"/>
      <c r="AO492" s="65"/>
      <c r="AP492" s="65"/>
      <c r="AQ492" s="65"/>
      <c r="AR492" s="65"/>
    </row>
    <row r="493" spans="1:44" s="270" customFormat="1" ht="14.15" customHeight="1" x14ac:dyDescent="0.2">
      <c r="A493" s="171" t="s">
        <v>4053</v>
      </c>
      <c r="B493" s="172" t="s">
        <v>4067</v>
      </c>
      <c r="C493" s="357">
        <f t="shared" si="84"/>
        <v>0</v>
      </c>
      <c r="D493" s="359">
        <f t="shared" si="85"/>
        <v>0</v>
      </c>
      <c r="E493" s="125"/>
      <c r="F493" s="125"/>
      <c r="G493" s="125"/>
      <c r="H493" s="126"/>
      <c r="I493" s="126"/>
      <c r="J493" s="126"/>
      <c r="K493" s="126"/>
      <c r="L493" s="126"/>
      <c r="M493" s="126"/>
      <c r="N493" s="126"/>
      <c r="O493" s="126"/>
      <c r="P493" s="126"/>
      <c r="Q493" s="126"/>
      <c r="R493" s="126"/>
      <c r="S493" s="126"/>
      <c r="T493" s="126"/>
      <c r="U493" s="126"/>
      <c r="V493" s="126"/>
      <c r="W493" s="126"/>
      <c r="X493" s="126"/>
      <c r="Y493" s="126"/>
      <c r="Z493" s="126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319">
        <v>407940</v>
      </c>
      <c r="AL493" s="319">
        <f t="shared" si="83"/>
        <v>0</v>
      </c>
      <c r="AM493" s="65" t="s">
        <v>654</v>
      </c>
      <c r="AN493" s="65"/>
      <c r="AO493" s="65"/>
      <c r="AP493" s="65"/>
      <c r="AQ493" s="65"/>
      <c r="AR493" s="65"/>
    </row>
    <row r="494" spans="1:44" s="270" customFormat="1" ht="14.15" customHeight="1" x14ac:dyDescent="0.2">
      <c r="A494" s="171" t="s">
        <v>4054</v>
      </c>
      <c r="B494" s="172" t="s">
        <v>4068</v>
      </c>
      <c r="C494" s="357">
        <f t="shared" si="84"/>
        <v>0</v>
      </c>
      <c r="D494" s="359">
        <f t="shared" si="85"/>
        <v>0</v>
      </c>
      <c r="E494" s="125"/>
      <c r="F494" s="125"/>
      <c r="G494" s="125"/>
      <c r="H494" s="126"/>
      <c r="I494" s="126"/>
      <c r="J494" s="126"/>
      <c r="K494" s="126"/>
      <c r="L494" s="126"/>
      <c r="M494" s="126"/>
      <c r="N494" s="126"/>
      <c r="O494" s="126"/>
      <c r="P494" s="126"/>
      <c r="Q494" s="126"/>
      <c r="R494" s="126"/>
      <c r="S494" s="126"/>
      <c r="T494" s="126"/>
      <c r="U494" s="126"/>
      <c r="V494" s="126"/>
      <c r="W494" s="126"/>
      <c r="X494" s="126"/>
      <c r="Y494" s="126"/>
      <c r="Z494" s="126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319">
        <v>141720</v>
      </c>
      <c r="AL494" s="319">
        <f t="shared" si="83"/>
        <v>0</v>
      </c>
      <c r="AM494" s="65" t="s">
        <v>654</v>
      </c>
      <c r="AN494" s="65"/>
      <c r="AO494" s="65"/>
      <c r="AP494" s="65"/>
      <c r="AQ494" s="65"/>
      <c r="AR494" s="65"/>
    </row>
    <row r="495" spans="1:44" s="270" customFormat="1" ht="14.15" customHeight="1" x14ac:dyDescent="0.2">
      <c r="A495" s="171" t="s">
        <v>4055</v>
      </c>
      <c r="B495" s="172" t="s">
        <v>4069</v>
      </c>
      <c r="C495" s="357">
        <f t="shared" si="84"/>
        <v>0</v>
      </c>
      <c r="D495" s="359">
        <f t="shared" si="85"/>
        <v>0</v>
      </c>
      <c r="E495" s="125"/>
      <c r="F495" s="125"/>
      <c r="G495" s="125"/>
      <c r="H495" s="126"/>
      <c r="I495" s="126"/>
      <c r="J495" s="126"/>
      <c r="K495" s="126"/>
      <c r="L495" s="126"/>
      <c r="M495" s="126"/>
      <c r="N495" s="126"/>
      <c r="O495" s="126"/>
      <c r="P495" s="126"/>
      <c r="Q495" s="126"/>
      <c r="R495" s="126"/>
      <c r="S495" s="126"/>
      <c r="T495" s="126"/>
      <c r="U495" s="126"/>
      <c r="V495" s="126"/>
      <c r="W495" s="126"/>
      <c r="X495" s="126"/>
      <c r="Y495" s="126"/>
      <c r="Z495" s="126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319">
        <v>253590</v>
      </c>
      <c r="AL495" s="319">
        <f t="shared" si="83"/>
        <v>0</v>
      </c>
      <c r="AM495" s="65" t="s">
        <v>654</v>
      </c>
      <c r="AN495" s="65"/>
      <c r="AO495" s="65"/>
      <c r="AP495" s="65"/>
      <c r="AQ495" s="65"/>
      <c r="AR495" s="65"/>
    </row>
    <row r="496" spans="1:44" s="270" customFormat="1" ht="14.15" customHeight="1" x14ac:dyDescent="0.2">
      <c r="A496" s="171" t="s">
        <v>4056</v>
      </c>
      <c r="B496" s="172" t="s">
        <v>4070</v>
      </c>
      <c r="C496" s="357">
        <f t="shared" si="84"/>
        <v>1</v>
      </c>
      <c r="D496" s="359">
        <f t="shared" si="85"/>
        <v>1</v>
      </c>
      <c r="E496" s="125">
        <v>1</v>
      </c>
      <c r="F496" s="125"/>
      <c r="G496" s="125"/>
      <c r="H496" s="126"/>
      <c r="I496" s="126"/>
      <c r="J496" s="126"/>
      <c r="K496" s="126"/>
      <c r="L496" s="126"/>
      <c r="M496" s="126"/>
      <c r="N496" s="126"/>
      <c r="O496" s="126"/>
      <c r="P496" s="126"/>
      <c r="Q496" s="126"/>
      <c r="R496" s="126"/>
      <c r="S496" s="126"/>
      <c r="T496" s="126"/>
      <c r="U496" s="126"/>
      <c r="V496" s="126"/>
      <c r="W496" s="126"/>
      <c r="X496" s="126"/>
      <c r="Y496" s="126"/>
      <c r="Z496" s="126"/>
      <c r="AA496" s="125"/>
      <c r="AB496" s="125">
        <v>1</v>
      </c>
      <c r="AC496" s="125"/>
      <c r="AD496" s="125"/>
      <c r="AE496" s="125"/>
      <c r="AF496" s="125"/>
      <c r="AG496" s="125"/>
      <c r="AH496" s="125"/>
      <c r="AI496" s="125">
        <v>1</v>
      </c>
      <c r="AJ496" s="125"/>
      <c r="AK496" s="319">
        <v>80070</v>
      </c>
      <c r="AL496" s="319">
        <f t="shared" si="83"/>
        <v>80070</v>
      </c>
      <c r="AM496" s="65" t="s">
        <v>654</v>
      </c>
      <c r="AN496" s="65"/>
      <c r="AO496" s="65"/>
      <c r="AP496" s="65"/>
      <c r="AQ496" s="65"/>
      <c r="AR496" s="65"/>
    </row>
    <row r="497" spans="1:44" s="270" customFormat="1" ht="14.15" customHeight="1" x14ac:dyDescent="0.2">
      <c r="A497" s="171" t="s">
        <v>4057</v>
      </c>
      <c r="B497" s="172" t="s">
        <v>4071</v>
      </c>
      <c r="C497" s="357">
        <f t="shared" si="84"/>
        <v>0</v>
      </c>
      <c r="D497" s="359">
        <f t="shared" si="85"/>
        <v>0</v>
      </c>
      <c r="E497" s="125"/>
      <c r="F497" s="125"/>
      <c r="G497" s="125"/>
      <c r="H497" s="126"/>
      <c r="I497" s="126"/>
      <c r="J497" s="126"/>
      <c r="K497" s="126"/>
      <c r="L497" s="126"/>
      <c r="M497" s="126"/>
      <c r="N497" s="126"/>
      <c r="O497" s="126"/>
      <c r="P497" s="126"/>
      <c r="Q497" s="126"/>
      <c r="R497" s="126"/>
      <c r="S497" s="126"/>
      <c r="T497" s="126"/>
      <c r="U497" s="126"/>
      <c r="V497" s="126"/>
      <c r="W497" s="126"/>
      <c r="X497" s="126"/>
      <c r="Y497" s="126"/>
      <c r="Z497" s="126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319">
        <v>93090</v>
      </c>
      <c r="AL497" s="319">
        <f t="shared" si="83"/>
        <v>0</v>
      </c>
      <c r="AM497" s="65" t="s">
        <v>654</v>
      </c>
      <c r="AN497" s="65"/>
      <c r="AO497" s="65"/>
      <c r="AP497" s="65"/>
      <c r="AQ497" s="65"/>
      <c r="AR497" s="65"/>
    </row>
    <row r="498" spans="1:44" s="270" customFormat="1" ht="14.15" customHeight="1" x14ac:dyDescent="0.2">
      <c r="A498" s="171" t="s">
        <v>4058</v>
      </c>
      <c r="B498" s="172" t="s">
        <v>4072</v>
      </c>
      <c r="C498" s="357">
        <f t="shared" si="84"/>
        <v>0</v>
      </c>
      <c r="D498" s="359">
        <f t="shared" si="85"/>
        <v>0</v>
      </c>
      <c r="E498" s="125"/>
      <c r="F498" s="125"/>
      <c r="G498" s="125"/>
      <c r="H498" s="126"/>
      <c r="I498" s="126"/>
      <c r="J498" s="126"/>
      <c r="K498" s="126"/>
      <c r="L498" s="126"/>
      <c r="M498" s="126"/>
      <c r="N498" s="126"/>
      <c r="O498" s="126"/>
      <c r="P498" s="126"/>
      <c r="Q498" s="126"/>
      <c r="R498" s="126"/>
      <c r="S498" s="126"/>
      <c r="T498" s="126"/>
      <c r="U498" s="126"/>
      <c r="V498" s="126"/>
      <c r="W498" s="126"/>
      <c r="X498" s="126"/>
      <c r="Y498" s="126"/>
      <c r="Z498" s="126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319">
        <v>93090</v>
      </c>
      <c r="AL498" s="319">
        <f t="shared" si="83"/>
        <v>0</v>
      </c>
      <c r="AM498" s="65" t="s">
        <v>654</v>
      </c>
      <c r="AN498" s="65"/>
      <c r="AO498" s="65"/>
      <c r="AP498" s="65"/>
      <c r="AQ498" s="65"/>
      <c r="AR498" s="65"/>
    </row>
    <row r="499" spans="1:44" s="270" customFormat="1" ht="14.15" customHeight="1" x14ac:dyDescent="0.2">
      <c r="A499" s="171" t="s">
        <v>4059</v>
      </c>
      <c r="B499" s="172" t="s">
        <v>4073</v>
      </c>
      <c r="C499" s="357">
        <f t="shared" si="84"/>
        <v>0</v>
      </c>
      <c r="D499" s="359">
        <f t="shared" si="85"/>
        <v>0</v>
      </c>
      <c r="E499" s="125"/>
      <c r="F499" s="125"/>
      <c r="G499" s="125"/>
      <c r="H499" s="126"/>
      <c r="I499" s="126"/>
      <c r="J499" s="126"/>
      <c r="K499" s="126"/>
      <c r="L499" s="126"/>
      <c r="M499" s="126"/>
      <c r="N499" s="126"/>
      <c r="O499" s="126"/>
      <c r="P499" s="126"/>
      <c r="Q499" s="126"/>
      <c r="R499" s="126"/>
      <c r="S499" s="126"/>
      <c r="T499" s="126"/>
      <c r="U499" s="126"/>
      <c r="V499" s="126"/>
      <c r="W499" s="126"/>
      <c r="X499" s="126"/>
      <c r="Y499" s="126"/>
      <c r="Z499" s="126"/>
      <c r="AA499" s="125"/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319">
        <v>141720</v>
      </c>
      <c r="AL499" s="319">
        <f t="shared" si="83"/>
        <v>0</v>
      </c>
      <c r="AM499" s="65" t="s">
        <v>654</v>
      </c>
      <c r="AN499" s="65"/>
      <c r="AO499" s="65"/>
      <c r="AP499" s="65"/>
      <c r="AQ499" s="65"/>
      <c r="AR499" s="65"/>
    </row>
    <row r="500" spans="1:44" s="270" customFormat="1" ht="14.15" customHeight="1" x14ac:dyDescent="0.2">
      <c r="A500" s="171" t="s">
        <v>4060</v>
      </c>
      <c r="B500" s="172" t="s">
        <v>4074</v>
      </c>
      <c r="C500" s="357">
        <f t="shared" si="84"/>
        <v>0</v>
      </c>
      <c r="D500" s="359">
        <f t="shared" si="85"/>
        <v>0</v>
      </c>
      <c r="E500" s="125"/>
      <c r="F500" s="125"/>
      <c r="G500" s="125"/>
      <c r="H500" s="126"/>
      <c r="I500" s="126"/>
      <c r="J500" s="126"/>
      <c r="K500" s="126"/>
      <c r="L500" s="126"/>
      <c r="M500" s="126"/>
      <c r="N500" s="126"/>
      <c r="O500" s="126"/>
      <c r="P500" s="126"/>
      <c r="Q500" s="126"/>
      <c r="R500" s="126"/>
      <c r="S500" s="126"/>
      <c r="T500" s="126"/>
      <c r="U500" s="126"/>
      <c r="V500" s="126"/>
      <c r="W500" s="126"/>
      <c r="X500" s="126"/>
      <c r="Y500" s="126"/>
      <c r="Z500" s="126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319">
        <v>93090</v>
      </c>
      <c r="AL500" s="319">
        <f t="shared" si="83"/>
        <v>0</v>
      </c>
      <c r="AM500" s="65" t="s">
        <v>654</v>
      </c>
      <c r="AN500" s="65"/>
      <c r="AO500" s="65"/>
      <c r="AP500" s="65"/>
      <c r="AQ500" s="65"/>
      <c r="AR500" s="65"/>
    </row>
    <row r="501" spans="1:44" s="270" customFormat="1" ht="14.15" customHeight="1" x14ac:dyDescent="0.2">
      <c r="A501" s="171" t="s">
        <v>4061</v>
      </c>
      <c r="B501" s="172" t="s">
        <v>4075</v>
      </c>
      <c r="C501" s="357">
        <f t="shared" si="84"/>
        <v>0</v>
      </c>
      <c r="D501" s="359">
        <f t="shared" si="85"/>
        <v>0</v>
      </c>
      <c r="E501" s="125"/>
      <c r="F501" s="125"/>
      <c r="G501" s="125"/>
      <c r="H501" s="126"/>
      <c r="I501" s="126"/>
      <c r="J501" s="126"/>
      <c r="K501" s="126"/>
      <c r="L501" s="126"/>
      <c r="M501" s="126"/>
      <c r="N501" s="126"/>
      <c r="O501" s="126"/>
      <c r="P501" s="126"/>
      <c r="Q501" s="126"/>
      <c r="R501" s="126"/>
      <c r="S501" s="126"/>
      <c r="T501" s="126"/>
      <c r="U501" s="126"/>
      <c r="V501" s="126"/>
      <c r="W501" s="126"/>
      <c r="X501" s="126"/>
      <c r="Y501" s="126"/>
      <c r="Z501" s="126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319">
        <v>21770</v>
      </c>
      <c r="AL501" s="319">
        <f t="shared" si="83"/>
        <v>0</v>
      </c>
      <c r="AM501" s="65" t="s">
        <v>654</v>
      </c>
      <c r="AN501" s="65"/>
      <c r="AO501" s="65"/>
      <c r="AP501" s="65"/>
      <c r="AQ501" s="65"/>
      <c r="AR501" s="65"/>
    </row>
    <row r="502" spans="1:44" s="270" customFormat="1" ht="14.15" customHeight="1" x14ac:dyDescent="0.2">
      <c r="A502" s="171" t="s">
        <v>3184</v>
      </c>
      <c r="B502" s="172" t="s">
        <v>3185</v>
      </c>
      <c r="C502" s="258">
        <f t="shared" ref="C502:C586" si="86">SUM(D502+G502)</f>
        <v>0</v>
      </c>
      <c r="D502" s="263">
        <f t="shared" ref="D502:D586" si="87">SUM(E502:F502)</f>
        <v>0</v>
      </c>
      <c r="E502" s="125"/>
      <c r="F502" s="125"/>
      <c r="G502" s="125"/>
      <c r="H502" s="126"/>
      <c r="I502" s="126"/>
      <c r="J502" s="126"/>
      <c r="K502" s="126"/>
      <c r="L502" s="126"/>
      <c r="M502" s="126"/>
      <c r="N502" s="126"/>
      <c r="O502" s="126"/>
      <c r="P502" s="126"/>
      <c r="Q502" s="126"/>
      <c r="R502" s="126"/>
      <c r="S502" s="126"/>
      <c r="T502" s="126"/>
      <c r="U502" s="126"/>
      <c r="V502" s="126"/>
      <c r="W502" s="126"/>
      <c r="X502" s="126"/>
      <c r="Y502" s="126"/>
      <c r="Z502" s="126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319">
        <v>40120</v>
      </c>
      <c r="AL502" s="319">
        <f t="shared" si="83"/>
        <v>0</v>
      </c>
      <c r="AM502" s="65" t="s">
        <v>654</v>
      </c>
      <c r="AN502" s="65"/>
      <c r="AO502" s="65"/>
      <c r="AP502" s="65"/>
      <c r="AQ502" s="65"/>
      <c r="AR502" s="65"/>
    </row>
    <row r="503" spans="1:44" s="270" customFormat="1" ht="14.15" customHeight="1" x14ac:dyDescent="0.2">
      <c r="A503" s="171" t="s">
        <v>3186</v>
      </c>
      <c r="B503" s="172" t="s">
        <v>3187</v>
      </c>
      <c r="C503" s="258">
        <f t="shared" si="86"/>
        <v>0</v>
      </c>
      <c r="D503" s="263">
        <f t="shared" si="87"/>
        <v>0</v>
      </c>
      <c r="E503" s="125"/>
      <c r="F503" s="125"/>
      <c r="G503" s="125"/>
      <c r="H503" s="126"/>
      <c r="I503" s="126"/>
      <c r="J503" s="126"/>
      <c r="K503" s="126"/>
      <c r="L503" s="126"/>
      <c r="M503" s="126"/>
      <c r="N503" s="126"/>
      <c r="O503" s="126"/>
      <c r="P503" s="126"/>
      <c r="Q503" s="126"/>
      <c r="R503" s="126"/>
      <c r="S503" s="126"/>
      <c r="T503" s="126"/>
      <c r="U503" s="126"/>
      <c r="V503" s="126"/>
      <c r="W503" s="126"/>
      <c r="X503" s="126"/>
      <c r="Y503" s="126"/>
      <c r="Z503" s="126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319">
        <v>28100</v>
      </c>
      <c r="AL503" s="319">
        <f t="shared" si="83"/>
        <v>0</v>
      </c>
      <c r="AM503" s="65" t="s">
        <v>654</v>
      </c>
      <c r="AN503" s="65"/>
      <c r="AO503" s="65"/>
      <c r="AP503" s="65"/>
      <c r="AQ503" s="65"/>
      <c r="AR503" s="65"/>
    </row>
    <row r="504" spans="1:44" s="270" customFormat="1" ht="14.15" customHeight="1" x14ac:dyDescent="0.2">
      <c r="A504" s="171" t="s">
        <v>3188</v>
      </c>
      <c r="B504" s="172" t="s">
        <v>3189</v>
      </c>
      <c r="C504" s="258">
        <f t="shared" si="86"/>
        <v>0</v>
      </c>
      <c r="D504" s="263">
        <f t="shared" si="87"/>
        <v>0</v>
      </c>
      <c r="E504" s="125"/>
      <c r="F504" s="125"/>
      <c r="G504" s="125"/>
      <c r="H504" s="126"/>
      <c r="I504" s="126"/>
      <c r="J504" s="126"/>
      <c r="K504" s="126"/>
      <c r="L504" s="126"/>
      <c r="M504" s="126"/>
      <c r="N504" s="126"/>
      <c r="O504" s="126"/>
      <c r="P504" s="126"/>
      <c r="Q504" s="126"/>
      <c r="R504" s="126"/>
      <c r="S504" s="126"/>
      <c r="T504" s="126"/>
      <c r="U504" s="126"/>
      <c r="V504" s="126"/>
      <c r="W504" s="126"/>
      <c r="X504" s="126"/>
      <c r="Y504" s="126"/>
      <c r="Z504" s="126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319">
        <v>6300</v>
      </c>
      <c r="AL504" s="319">
        <f t="shared" si="83"/>
        <v>0</v>
      </c>
      <c r="AM504" s="65" t="s">
        <v>654</v>
      </c>
      <c r="AN504" s="65"/>
      <c r="AO504" s="65"/>
      <c r="AP504" s="65"/>
      <c r="AQ504" s="65"/>
      <c r="AR504" s="65"/>
    </row>
    <row r="505" spans="1:44" s="270" customFormat="1" ht="14.15" customHeight="1" x14ac:dyDescent="0.2">
      <c r="A505" s="171" t="s">
        <v>3190</v>
      </c>
      <c r="B505" s="172" t="s">
        <v>3191</v>
      </c>
      <c r="C505" s="258">
        <f t="shared" si="86"/>
        <v>0</v>
      </c>
      <c r="D505" s="263">
        <f t="shared" si="87"/>
        <v>0</v>
      </c>
      <c r="E505" s="125"/>
      <c r="F505" s="125"/>
      <c r="G505" s="125"/>
      <c r="H505" s="126"/>
      <c r="I505" s="126"/>
      <c r="J505" s="126"/>
      <c r="K505" s="126"/>
      <c r="L505" s="126"/>
      <c r="M505" s="126"/>
      <c r="N505" s="126"/>
      <c r="O505" s="126"/>
      <c r="P505" s="126"/>
      <c r="Q505" s="126"/>
      <c r="R505" s="126"/>
      <c r="S505" s="126"/>
      <c r="T505" s="126"/>
      <c r="U505" s="126"/>
      <c r="V505" s="126"/>
      <c r="W505" s="126"/>
      <c r="X505" s="126"/>
      <c r="Y505" s="126"/>
      <c r="Z505" s="126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319">
        <v>8290</v>
      </c>
      <c r="AL505" s="319">
        <f t="shared" si="83"/>
        <v>0</v>
      </c>
      <c r="AM505" s="65" t="s">
        <v>654</v>
      </c>
      <c r="AN505" s="65"/>
      <c r="AO505" s="65"/>
      <c r="AP505" s="65"/>
      <c r="AQ505" s="65"/>
      <c r="AR505" s="65"/>
    </row>
    <row r="506" spans="1:44" s="270" customFormat="1" ht="14.15" customHeight="1" x14ac:dyDescent="0.2">
      <c r="A506" s="171" t="s">
        <v>4032</v>
      </c>
      <c r="B506" s="172" t="s">
        <v>4040</v>
      </c>
      <c r="C506" s="357">
        <f t="shared" si="86"/>
        <v>0</v>
      </c>
      <c r="D506" s="359">
        <f t="shared" si="87"/>
        <v>0</v>
      </c>
      <c r="E506" s="125"/>
      <c r="F506" s="125"/>
      <c r="G506" s="125"/>
      <c r="H506" s="126"/>
      <c r="I506" s="126"/>
      <c r="J506" s="126"/>
      <c r="K506" s="126"/>
      <c r="L506" s="126"/>
      <c r="M506" s="126"/>
      <c r="N506" s="126"/>
      <c r="O506" s="126"/>
      <c r="P506" s="126"/>
      <c r="Q506" s="126"/>
      <c r="R506" s="126"/>
      <c r="S506" s="126"/>
      <c r="T506" s="126"/>
      <c r="U506" s="126"/>
      <c r="V506" s="126"/>
      <c r="W506" s="126"/>
      <c r="X506" s="126"/>
      <c r="Y506" s="126"/>
      <c r="Z506" s="126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319">
        <v>19720</v>
      </c>
      <c r="AL506" s="319">
        <f t="shared" si="83"/>
        <v>0</v>
      </c>
      <c r="AM506" s="65" t="s">
        <v>654</v>
      </c>
      <c r="AN506" s="65"/>
      <c r="AO506" s="65"/>
      <c r="AP506" s="65"/>
      <c r="AQ506" s="65"/>
      <c r="AR506" s="65"/>
    </row>
    <row r="507" spans="1:44" s="270" customFormat="1" ht="14.15" customHeight="1" x14ac:dyDescent="0.2">
      <c r="A507" s="171" t="s">
        <v>4033</v>
      </c>
      <c r="B507" s="172" t="s">
        <v>4041</v>
      </c>
      <c r="C507" s="357">
        <f t="shared" si="86"/>
        <v>6</v>
      </c>
      <c r="D507" s="359">
        <f t="shared" si="87"/>
        <v>6</v>
      </c>
      <c r="E507" s="125">
        <v>6</v>
      </c>
      <c r="F507" s="125"/>
      <c r="G507" s="125"/>
      <c r="H507" s="126"/>
      <c r="I507" s="126"/>
      <c r="J507" s="126"/>
      <c r="K507" s="126"/>
      <c r="L507" s="126"/>
      <c r="M507" s="126"/>
      <c r="N507" s="126"/>
      <c r="O507" s="126"/>
      <c r="P507" s="126"/>
      <c r="Q507" s="126"/>
      <c r="R507" s="126"/>
      <c r="S507" s="126"/>
      <c r="T507" s="126"/>
      <c r="U507" s="126"/>
      <c r="V507" s="126"/>
      <c r="W507" s="126"/>
      <c r="X507" s="126"/>
      <c r="Y507" s="126"/>
      <c r="Z507" s="126"/>
      <c r="AA507" s="125">
        <v>3</v>
      </c>
      <c r="AB507" s="125">
        <v>3</v>
      </c>
      <c r="AC507" s="125"/>
      <c r="AD507" s="125"/>
      <c r="AE507" s="125"/>
      <c r="AF507" s="125"/>
      <c r="AG507" s="125"/>
      <c r="AH507" s="125">
        <v>6</v>
      </c>
      <c r="AI507" s="125"/>
      <c r="AJ507" s="125"/>
      <c r="AK507" s="319">
        <v>35340</v>
      </c>
      <c r="AL507" s="319">
        <f t="shared" si="83"/>
        <v>212040</v>
      </c>
      <c r="AM507" s="65" t="s">
        <v>654</v>
      </c>
      <c r="AN507" s="65"/>
      <c r="AO507" s="65"/>
      <c r="AP507" s="65"/>
      <c r="AQ507" s="65"/>
      <c r="AR507" s="65"/>
    </row>
    <row r="508" spans="1:44" s="270" customFormat="1" ht="30" x14ac:dyDescent="0.2">
      <c r="A508" s="171" t="s">
        <v>4034</v>
      </c>
      <c r="B508" s="172" t="s">
        <v>4042</v>
      </c>
      <c r="C508" s="357">
        <f t="shared" si="86"/>
        <v>2</v>
      </c>
      <c r="D508" s="359">
        <f t="shared" si="87"/>
        <v>2</v>
      </c>
      <c r="E508" s="125">
        <v>2</v>
      </c>
      <c r="F508" s="125"/>
      <c r="G508" s="125"/>
      <c r="H508" s="126"/>
      <c r="I508" s="126"/>
      <c r="J508" s="126"/>
      <c r="K508" s="126"/>
      <c r="L508" s="126"/>
      <c r="M508" s="126"/>
      <c r="N508" s="126"/>
      <c r="O508" s="126"/>
      <c r="P508" s="126"/>
      <c r="Q508" s="126"/>
      <c r="R508" s="126"/>
      <c r="S508" s="126"/>
      <c r="T508" s="126"/>
      <c r="U508" s="126"/>
      <c r="V508" s="126"/>
      <c r="W508" s="126"/>
      <c r="X508" s="126"/>
      <c r="Y508" s="126"/>
      <c r="Z508" s="126"/>
      <c r="AA508" s="125"/>
      <c r="AB508" s="125">
        <v>2</v>
      </c>
      <c r="AC508" s="125"/>
      <c r="AD508" s="125"/>
      <c r="AE508" s="125"/>
      <c r="AF508" s="125"/>
      <c r="AG508" s="125"/>
      <c r="AH508" s="125"/>
      <c r="AI508" s="125">
        <v>2</v>
      </c>
      <c r="AJ508" s="125"/>
      <c r="AK508" s="319">
        <v>73160</v>
      </c>
      <c r="AL508" s="319">
        <f t="shared" si="83"/>
        <v>146320</v>
      </c>
      <c r="AM508" s="65" t="s">
        <v>654</v>
      </c>
      <c r="AN508" s="65"/>
      <c r="AO508" s="65"/>
      <c r="AP508" s="65"/>
      <c r="AQ508" s="65"/>
      <c r="AR508" s="65"/>
    </row>
    <row r="509" spans="1:44" s="270" customFormat="1" ht="12" customHeight="1" x14ac:dyDescent="0.2">
      <c r="A509" s="171" t="s">
        <v>4035</v>
      </c>
      <c r="B509" s="172" t="s">
        <v>4043</v>
      </c>
      <c r="C509" s="357">
        <f t="shared" si="86"/>
        <v>0</v>
      </c>
      <c r="D509" s="359">
        <f t="shared" si="87"/>
        <v>0</v>
      </c>
      <c r="E509" s="125"/>
      <c r="F509" s="125"/>
      <c r="G509" s="125"/>
      <c r="H509" s="126"/>
      <c r="I509" s="126"/>
      <c r="J509" s="126"/>
      <c r="K509" s="126"/>
      <c r="L509" s="126"/>
      <c r="M509" s="126"/>
      <c r="N509" s="126"/>
      <c r="O509" s="126"/>
      <c r="P509" s="126"/>
      <c r="Q509" s="126"/>
      <c r="R509" s="126"/>
      <c r="S509" s="126"/>
      <c r="T509" s="126"/>
      <c r="U509" s="126"/>
      <c r="V509" s="126"/>
      <c r="W509" s="126"/>
      <c r="X509" s="126"/>
      <c r="Y509" s="126"/>
      <c r="Z509" s="126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319">
        <v>21620</v>
      </c>
      <c r="AL509" s="319">
        <f t="shared" si="83"/>
        <v>0</v>
      </c>
      <c r="AM509" s="65" t="s">
        <v>654</v>
      </c>
      <c r="AN509" s="65"/>
      <c r="AO509" s="65"/>
      <c r="AP509" s="65"/>
      <c r="AQ509" s="65"/>
      <c r="AR509" s="65"/>
    </row>
    <row r="510" spans="1:44" s="270" customFormat="1" ht="20" x14ac:dyDescent="0.2">
      <c r="A510" s="171" t="s">
        <v>4036</v>
      </c>
      <c r="B510" s="172" t="s">
        <v>4044</v>
      </c>
      <c r="C510" s="357">
        <f t="shared" si="86"/>
        <v>0</v>
      </c>
      <c r="D510" s="359">
        <f t="shared" si="87"/>
        <v>0</v>
      </c>
      <c r="E510" s="125"/>
      <c r="F510" s="125"/>
      <c r="G510" s="125"/>
      <c r="H510" s="126"/>
      <c r="I510" s="126"/>
      <c r="J510" s="126"/>
      <c r="K510" s="126"/>
      <c r="L510" s="126"/>
      <c r="M510" s="126"/>
      <c r="N510" s="126"/>
      <c r="O510" s="126"/>
      <c r="P510" s="126"/>
      <c r="Q510" s="126"/>
      <c r="R510" s="126"/>
      <c r="S510" s="126"/>
      <c r="T510" s="126"/>
      <c r="U510" s="126"/>
      <c r="V510" s="126"/>
      <c r="W510" s="126"/>
      <c r="X510" s="126"/>
      <c r="Y510" s="126"/>
      <c r="Z510" s="126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319">
        <v>15000</v>
      </c>
      <c r="AL510" s="319">
        <f t="shared" si="83"/>
        <v>0</v>
      </c>
      <c r="AM510" s="65" t="s">
        <v>654</v>
      </c>
      <c r="AN510" s="65"/>
      <c r="AO510" s="65"/>
      <c r="AP510" s="65"/>
      <c r="AQ510" s="65"/>
      <c r="AR510" s="65"/>
    </row>
    <row r="511" spans="1:44" s="270" customFormat="1" ht="14.15" customHeight="1" x14ac:dyDescent="0.2">
      <c r="A511" s="171" t="s">
        <v>4037</v>
      </c>
      <c r="B511" s="172" t="s">
        <v>4045</v>
      </c>
      <c r="C511" s="357">
        <f t="shared" si="86"/>
        <v>0</v>
      </c>
      <c r="D511" s="359">
        <f t="shared" si="87"/>
        <v>0</v>
      </c>
      <c r="E511" s="125"/>
      <c r="F511" s="125"/>
      <c r="G511" s="125"/>
      <c r="H511" s="126"/>
      <c r="I511" s="126"/>
      <c r="J511" s="126"/>
      <c r="K511" s="126"/>
      <c r="L511" s="126"/>
      <c r="M511" s="126"/>
      <c r="N511" s="126"/>
      <c r="O511" s="126"/>
      <c r="P511" s="126"/>
      <c r="Q511" s="126"/>
      <c r="R511" s="126"/>
      <c r="S511" s="126"/>
      <c r="T511" s="126"/>
      <c r="U511" s="126"/>
      <c r="V511" s="126"/>
      <c r="W511" s="126"/>
      <c r="X511" s="126"/>
      <c r="Y511" s="126"/>
      <c r="Z511" s="126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319">
        <v>29230</v>
      </c>
      <c r="AL511" s="319">
        <f t="shared" si="83"/>
        <v>0</v>
      </c>
      <c r="AM511" s="65" t="s">
        <v>654</v>
      </c>
      <c r="AN511" s="65"/>
      <c r="AO511" s="65"/>
      <c r="AP511" s="65"/>
      <c r="AQ511" s="65"/>
      <c r="AR511" s="65"/>
    </row>
    <row r="512" spans="1:44" s="270" customFormat="1" ht="14.15" customHeight="1" x14ac:dyDescent="0.2">
      <c r="A512" s="171" t="s">
        <v>4038</v>
      </c>
      <c r="B512" s="172" t="s">
        <v>4046</v>
      </c>
      <c r="C512" s="357">
        <f t="shared" si="86"/>
        <v>0</v>
      </c>
      <c r="D512" s="359">
        <f t="shared" si="87"/>
        <v>0</v>
      </c>
      <c r="E512" s="125"/>
      <c r="F512" s="125"/>
      <c r="G512" s="125"/>
      <c r="H512" s="126"/>
      <c r="I512" s="126"/>
      <c r="J512" s="126"/>
      <c r="K512" s="126"/>
      <c r="L512" s="126"/>
      <c r="M512" s="126"/>
      <c r="N512" s="126"/>
      <c r="O512" s="126"/>
      <c r="P512" s="126"/>
      <c r="Q512" s="126"/>
      <c r="R512" s="126"/>
      <c r="S512" s="126"/>
      <c r="T512" s="126"/>
      <c r="U512" s="126"/>
      <c r="V512" s="126"/>
      <c r="W512" s="126"/>
      <c r="X512" s="126"/>
      <c r="Y512" s="126"/>
      <c r="Z512" s="126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319">
        <v>30900</v>
      </c>
      <c r="AL512" s="319">
        <f t="shared" si="83"/>
        <v>0</v>
      </c>
      <c r="AM512" s="65" t="s">
        <v>654</v>
      </c>
      <c r="AN512" s="65"/>
      <c r="AO512" s="65"/>
      <c r="AP512" s="65"/>
      <c r="AQ512" s="65"/>
      <c r="AR512" s="65"/>
    </row>
    <row r="513" spans="1:16381" s="270" customFormat="1" ht="14.15" customHeight="1" x14ac:dyDescent="0.2">
      <c r="A513" s="171" t="s">
        <v>4039</v>
      </c>
      <c r="B513" s="172" t="s">
        <v>4047</v>
      </c>
      <c r="C513" s="357">
        <f t="shared" si="86"/>
        <v>0</v>
      </c>
      <c r="D513" s="359">
        <f t="shared" si="87"/>
        <v>0</v>
      </c>
      <c r="E513" s="125"/>
      <c r="F513" s="125"/>
      <c r="G513" s="125"/>
      <c r="H513" s="126"/>
      <c r="I513" s="126"/>
      <c r="J513" s="126"/>
      <c r="K513" s="126"/>
      <c r="L513" s="126"/>
      <c r="M513" s="126"/>
      <c r="N513" s="126"/>
      <c r="O513" s="126"/>
      <c r="P513" s="126"/>
      <c r="Q513" s="126"/>
      <c r="R513" s="126"/>
      <c r="S513" s="126"/>
      <c r="T513" s="126"/>
      <c r="U513" s="126"/>
      <c r="V513" s="126"/>
      <c r="W513" s="126"/>
      <c r="X513" s="126"/>
      <c r="Y513" s="126"/>
      <c r="Z513" s="126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319">
        <v>35580</v>
      </c>
      <c r="AL513" s="319">
        <f t="shared" si="83"/>
        <v>0</v>
      </c>
      <c r="AM513" s="65" t="s">
        <v>654</v>
      </c>
      <c r="AN513" s="65"/>
      <c r="AO513" s="65"/>
      <c r="AP513" s="65"/>
      <c r="AQ513" s="65"/>
      <c r="AR513" s="65"/>
    </row>
    <row r="514" spans="1:16381" s="107" customFormat="1" ht="14.15" customHeight="1" x14ac:dyDescent="0.2">
      <c r="A514" s="293"/>
      <c r="B514" s="294" t="s">
        <v>467</v>
      </c>
      <c r="C514" s="297">
        <f>SUM(C437:C513)</f>
        <v>2498</v>
      </c>
      <c r="D514" s="297">
        <f>SUM(D437:D513)</f>
        <v>2498</v>
      </c>
      <c r="E514" s="297">
        <f>SUM(E437:E513)</f>
        <v>2498</v>
      </c>
      <c r="F514" s="297">
        <f>SUM(F437:F513)</f>
        <v>0</v>
      </c>
      <c r="G514" s="297">
        <f>SUM(G437:G513)</f>
        <v>0</v>
      </c>
      <c r="H514" s="927"/>
      <c r="I514" s="928"/>
      <c r="J514" s="928"/>
      <c r="K514" s="928"/>
      <c r="L514" s="928"/>
      <c r="M514" s="928"/>
      <c r="N514" s="928"/>
      <c r="O514" s="928"/>
      <c r="P514" s="928"/>
      <c r="Q514" s="928"/>
      <c r="R514" s="928"/>
      <c r="S514" s="928"/>
      <c r="T514" s="928"/>
      <c r="U514" s="928"/>
      <c r="V514" s="928"/>
      <c r="W514" s="928"/>
      <c r="X514" s="928"/>
      <c r="Y514" s="928"/>
      <c r="Z514" s="929"/>
      <c r="AA514" s="297">
        <f t="shared" ref="AA514:AL514" si="88">SUM(AA437:AA513)</f>
        <v>662</v>
      </c>
      <c r="AB514" s="297">
        <f t="shared" si="88"/>
        <v>934</v>
      </c>
      <c r="AC514" s="297">
        <f t="shared" si="88"/>
        <v>902</v>
      </c>
      <c r="AD514" s="297">
        <f t="shared" si="88"/>
        <v>0</v>
      </c>
      <c r="AE514" s="297">
        <f t="shared" si="88"/>
        <v>0</v>
      </c>
      <c r="AF514" s="297">
        <f t="shared" si="88"/>
        <v>0</v>
      </c>
      <c r="AG514" s="297">
        <f t="shared" si="88"/>
        <v>0</v>
      </c>
      <c r="AH514" s="297">
        <f t="shared" si="88"/>
        <v>299</v>
      </c>
      <c r="AI514" s="297">
        <f t="shared" si="88"/>
        <v>18</v>
      </c>
      <c r="AJ514" s="297">
        <f t="shared" si="88"/>
        <v>0</v>
      </c>
      <c r="AK514" s="314">
        <f t="shared" si="88"/>
        <v>4143580</v>
      </c>
      <c r="AL514" s="314">
        <f t="shared" si="88"/>
        <v>26334680</v>
      </c>
      <c r="AM514" s="65"/>
      <c r="AN514" s="65"/>
      <c r="AO514" s="65"/>
      <c r="AP514" s="65"/>
      <c r="AQ514" s="65"/>
      <c r="AR514" s="65"/>
      <c r="AS514" s="105"/>
      <c r="AT514" s="106"/>
      <c r="AU514" s="106"/>
      <c r="AV514" s="106"/>
      <c r="AW514" s="106"/>
      <c r="AX514" s="106"/>
      <c r="AY514" s="106"/>
      <c r="AZ514" s="106"/>
      <c r="BA514" s="106"/>
      <c r="BB514" s="106"/>
      <c r="BC514" s="106"/>
      <c r="BD514" s="106"/>
      <c r="BE514" s="106"/>
      <c r="BF514" s="106"/>
      <c r="BG514" s="106"/>
      <c r="BH514" s="106"/>
      <c r="BI514" s="106"/>
      <c r="BJ514" s="106"/>
      <c r="BK514" s="106"/>
      <c r="BL514" s="106"/>
      <c r="BM514" s="106"/>
      <c r="BN514" s="106"/>
      <c r="BO514" s="106"/>
      <c r="BP514" s="106"/>
      <c r="BQ514" s="106"/>
      <c r="BR514" s="106"/>
      <c r="BS514" s="106"/>
      <c r="BT514" s="106"/>
      <c r="BU514" s="106"/>
      <c r="BV514" s="106"/>
      <c r="BW514" s="106"/>
      <c r="BX514" s="106"/>
      <c r="BY514" s="106"/>
      <c r="BZ514" s="106"/>
      <c r="CA514" s="106"/>
      <c r="CB514" s="106"/>
      <c r="CC514" s="106"/>
      <c r="CD514" s="106"/>
      <c r="CE514" s="106"/>
      <c r="CF514" s="106"/>
      <c r="CG514" s="106"/>
      <c r="CH514" s="106"/>
      <c r="CI514" s="106"/>
      <c r="CJ514" s="106"/>
      <c r="CK514" s="106"/>
      <c r="CL514" s="106"/>
      <c r="CM514" s="106"/>
      <c r="CN514" s="106"/>
      <c r="CO514" s="106"/>
      <c r="CP514" s="106"/>
      <c r="CQ514" s="106"/>
      <c r="CR514" s="106"/>
      <c r="CS514" s="106"/>
      <c r="CT514" s="106"/>
      <c r="CU514" s="106"/>
      <c r="CV514" s="106"/>
      <c r="CW514" s="106"/>
      <c r="CX514" s="106"/>
      <c r="CY514" s="106"/>
      <c r="CZ514" s="106"/>
      <c r="DA514" s="106"/>
      <c r="DB514" s="106"/>
      <c r="DC514" s="106"/>
      <c r="DD514" s="106"/>
      <c r="DE514" s="106"/>
      <c r="DF514" s="106"/>
      <c r="DG514" s="106"/>
      <c r="DH514" s="106"/>
      <c r="DI514" s="106"/>
      <c r="DJ514" s="106"/>
      <c r="DK514" s="106"/>
      <c r="DL514" s="106"/>
      <c r="DM514" s="106"/>
      <c r="DN514" s="106"/>
      <c r="DO514" s="106"/>
      <c r="DP514" s="106"/>
      <c r="DQ514" s="106"/>
      <c r="DR514" s="106"/>
      <c r="DS514" s="106"/>
      <c r="DT514" s="106"/>
      <c r="DU514" s="106"/>
      <c r="DV514" s="106"/>
      <c r="DW514" s="106"/>
      <c r="DX514" s="106"/>
      <c r="DY514" s="106"/>
      <c r="DZ514" s="106"/>
      <c r="EA514" s="106"/>
      <c r="EB514" s="106"/>
      <c r="EC514" s="106"/>
      <c r="ED514" s="106"/>
      <c r="EE514" s="106"/>
      <c r="EF514" s="106"/>
      <c r="EG514" s="106"/>
      <c r="EH514" s="106"/>
      <c r="EI514" s="106"/>
      <c r="EJ514" s="106"/>
      <c r="EK514" s="106"/>
      <c r="EL514" s="106"/>
      <c r="EM514" s="106"/>
      <c r="EN514" s="106"/>
      <c r="EO514" s="106"/>
      <c r="EP514" s="106"/>
      <c r="EQ514" s="106"/>
      <c r="ER514" s="106"/>
      <c r="ES514" s="106"/>
      <c r="ET514" s="106"/>
      <c r="EU514" s="106"/>
      <c r="EV514" s="106"/>
      <c r="EW514" s="106"/>
      <c r="EX514" s="106"/>
      <c r="EY514" s="106"/>
      <c r="EZ514" s="106"/>
      <c r="FA514" s="106"/>
      <c r="FB514" s="106"/>
      <c r="FC514" s="106"/>
      <c r="FD514" s="106"/>
      <c r="FE514" s="106"/>
      <c r="FF514" s="106"/>
      <c r="FG514" s="106"/>
      <c r="FH514" s="106"/>
      <c r="FI514" s="106"/>
      <c r="FJ514" s="106"/>
      <c r="FK514" s="106"/>
      <c r="FL514" s="106"/>
      <c r="FM514" s="106"/>
      <c r="FN514" s="106"/>
      <c r="FO514" s="106"/>
      <c r="FP514" s="106"/>
      <c r="FQ514" s="106"/>
      <c r="FR514" s="106"/>
      <c r="FS514" s="106"/>
      <c r="FT514" s="106"/>
      <c r="FU514" s="106"/>
      <c r="FV514" s="106"/>
      <c r="FW514" s="106"/>
      <c r="FX514" s="106"/>
      <c r="FY514" s="106"/>
      <c r="FZ514" s="106"/>
      <c r="GA514" s="106"/>
      <c r="GB514" s="106"/>
      <c r="GC514" s="106"/>
      <c r="GD514" s="106"/>
      <c r="GE514" s="106"/>
      <c r="GF514" s="106"/>
      <c r="GG514" s="106"/>
      <c r="GH514" s="106"/>
      <c r="GI514" s="106"/>
      <c r="GJ514" s="106"/>
      <c r="GK514" s="106"/>
      <c r="GL514" s="106"/>
      <c r="GM514" s="106"/>
      <c r="GN514" s="106"/>
      <c r="GO514" s="106"/>
      <c r="GP514" s="106"/>
      <c r="GQ514" s="106"/>
      <c r="GR514" s="106"/>
      <c r="GS514" s="106"/>
      <c r="GT514" s="106"/>
      <c r="GU514" s="106"/>
      <c r="GV514" s="106"/>
      <c r="GW514" s="106"/>
      <c r="GX514" s="106"/>
      <c r="GY514" s="106"/>
      <c r="GZ514" s="106"/>
      <c r="HA514" s="106"/>
      <c r="HB514" s="106"/>
      <c r="HC514" s="106"/>
      <c r="HD514" s="106"/>
      <c r="HE514" s="106"/>
      <c r="HF514" s="106"/>
      <c r="HG514" s="106"/>
      <c r="HH514" s="106"/>
      <c r="HI514" s="106"/>
      <c r="HJ514" s="106"/>
      <c r="HK514" s="106"/>
      <c r="HL514" s="106"/>
      <c r="HM514" s="106"/>
      <c r="HN514" s="106"/>
      <c r="HO514" s="106"/>
      <c r="HP514" s="106"/>
      <c r="HQ514" s="106"/>
      <c r="HR514" s="106"/>
      <c r="HS514" s="106"/>
      <c r="HT514" s="106"/>
      <c r="HU514" s="106"/>
      <c r="HV514" s="106"/>
      <c r="HW514" s="106"/>
      <c r="HX514" s="106"/>
      <c r="HY514" s="106"/>
      <c r="HZ514" s="106"/>
      <c r="IA514" s="106"/>
      <c r="IB514" s="106"/>
      <c r="IC514" s="106"/>
      <c r="ID514" s="106"/>
      <c r="IE514" s="106"/>
      <c r="IF514" s="106"/>
      <c r="IG514" s="106"/>
      <c r="IH514" s="106"/>
      <c r="II514" s="106"/>
      <c r="IJ514" s="106"/>
      <c r="IK514" s="106"/>
      <c r="IL514" s="106"/>
      <c r="IM514" s="106"/>
      <c r="IN514" s="106"/>
      <c r="IO514" s="106"/>
      <c r="IP514" s="106"/>
      <c r="IQ514" s="106"/>
      <c r="IR514" s="106"/>
      <c r="IS514" s="106"/>
      <c r="IT514" s="106"/>
      <c r="IU514" s="106"/>
      <c r="IV514" s="106"/>
      <c r="IW514" s="106"/>
      <c r="IX514" s="106"/>
      <c r="IY514" s="106"/>
      <c r="IZ514" s="106"/>
      <c r="JA514" s="106"/>
      <c r="JB514" s="106"/>
      <c r="JC514" s="106"/>
      <c r="JD514" s="106"/>
      <c r="JE514" s="106"/>
      <c r="JF514" s="106"/>
      <c r="JG514" s="106"/>
      <c r="JH514" s="106"/>
      <c r="JI514" s="106"/>
      <c r="JJ514" s="106"/>
      <c r="JK514" s="106"/>
      <c r="JL514" s="106"/>
      <c r="JM514" s="106"/>
      <c r="JN514" s="106"/>
      <c r="JO514" s="106"/>
      <c r="JP514" s="106"/>
      <c r="JQ514" s="106"/>
      <c r="JR514" s="106"/>
      <c r="JS514" s="106"/>
      <c r="JT514" s="106"/>
      <c r="JU514" s="106"/>
      <c r="JV514" s="106"/>
      <c r="JW514" s="106"/>
      <c r="JX514" s="106"/>
      <c r="JY514" s="106"/>
      <c r="JZ514" s="106"/>
      <c r="KA514" s="106"/>
      <c r="KB514" s="106"/>
      <c r="KC514" s="106"/>
      <c r="KD514" s="106"/>
      <c r="KE514" s="106"/>
      <c r="KF514" s="106"/>
      <c r="KG514" s="106"/>
      <c r="KH514" s="106"/>
      <c r="KI514" s="106"/>
      <c r="KJ514" s="106"/>
      <c r="KK514" s="106"/>
      <c r="KL514" s="106"/>
      <c r="KM514" s="106"/>
      <c r="KN514" s="106"/>
      <c r="KO514" s="106"/>
      <c r="KP514" s="106"/>
      <c r="KQ514" s="106"/>
      <c r="KR514" s="106"/>
      <c r="KS514" s="106"/>
      <c r="KT514" s="106"/>
      <c r="KU514" s="106"/>
      <c r="KV514" s="106"/>
      <c r="KW514" s="106"/>
      <c r="KX514" s="106"/>
      <c r="KY514" s="106"/>
      <c r="KZ514" s="106"/>
      <c r="LA514" s="106"/>
      <c r="LB514" s="106"/>
      <c r="LC514" s="106"/>
      <c r="LD514" s="106"/>
      <c r="LE514" s="106"/>
      <c r="LF514" s="106"/>
      <c r="LG514" s="106"/>
      <c r="LH514" s="106"/>
      <c r="LI514" s="106"/>
      <c r="LJ514" s="106"/>
      <c r="LK514" s="106"/>
      <c r="LL514" s="106"/>
      <c r="LM514" s="106"/>
      <c r="LN514" s="106"/>
      <c r="LO514" s="106"/>
      <c r="LP514" s="106"/>
      <c r="LQ514" s="106"/>
      <c r="LR514" s="106"/>
      <c r="LS514" s="106"/>
      <c r="LT514" s="106"/>
      <c r="LU514" s="106"/>
      <c r="LV514" s="106"/>
      <c r="LW514" s="106"/>
      <c r="LX514" s="106"/>
      <c r="LY514" s="106"/>
      <c r="LZ514" s="106"/>
      <c r="MA514" s="106"/>
      <c r="MB514" s="106"/>
      <c r="MC514" s="106"/>
      <c r="MD514" s="106"/>
      <c r="ME514" s="106"/>
      <c r="MF514" s="106"/>
      <c r="MG514" s="106"/>
      <c r="MH514" s="106"/>
      <c r="MI514" s="106"/>
      <c r="MJ514" s="106"/>
      <c r="MK514" s="106"/>
      <c r="ML514" s="106"/>
      <c r="MM514" s="106"/>
      <c r="MN514" s="106"/>
      <c r="MO514" s="106"/>
      <c r="MP514" s="106"/>
      <c r="MQ514" s="106"/>
      <c r="MR514" s="106"/>
      <c r="MS514" s="106"/>
      <c r="MT514" s="106"/>
      <c r="MU514" s="106"/>
      <c r="MV514" s="106"/>
      <c r="MW514" s="106"/>
      <c r="MX514" s="106"/>
      <c r="MY514" s="106"/>
      <c r="MZ514" s="106"/>
      <c r="NA514" s="106"/>
      <c r="NB514" s="106"/>
      <c r="NC514" s="106"/>
      <c r="ND514" s="106"/>
      <c r="NE514" s="106"/>
      <c r="NF514" s="106"/>
      <c r="NG514" s="106"/>
      <c r="NH514" s="106"/>
      <c r="NI514" s="106"/>
      <c r="NJ514" s="106"/>
      <c r="NK514" s="106"/>
      <c r="NL514" s="106"/>
      <c r="NM514" s="106"/>
      <c r="NN514" s="106"/>
      <c r="NO514" s="106"/>
      <c r="NP514" s="106"/>
      <c r="NQ514" s="106"/>
      <c r="NR514" s="106"/>
      <c r="NS514" s="106"/>
      <c r="NT514" s="106"/>
      <c r="NU514" s="106"/>
      <c r="NV514" s="106"/>
      <c r="NW514" s="106"/>
      <c r="NX514" s="106"/>
      <c r="NY514" s="106"/>
      <c r="NZ514" s="106"/>
      <c r="OA514" s="106"/>
      <c r="OB514" s="106"/>
      <c r="OC514" s="106"/>
      <c r="OD514" s="106"/>
      <c r="OE514" s="106"/>
      <c r="OF514" s="106"/>
      <c r="OG514" s="106"/>
      <c r="OH514" s="106"/>
      <c r="OI514" s="106"/>
      <c r="OJ514" s="106"/>
      <c r="OK514" s="106"/>
      <c r="OL514" s="106"/>
      <c r="OM514" s="106"/>
      <c r="ON514" s="106"/>
      <c r="OO514" s="106"/>
      <c r="OP514" s="106"/>
      <c r="OQ514" s="106"/>
      <c r="OR514" s="106"/>
      <c r="OS514" s="106"/>
      <c r="OT514" s="106"/>
      <c r="OU514" s="106"/>
      <c r="OV514" s="106"/>
      <c r="OW514" s="106"/>
      <c r="OX514" s="106"/>
      <c r="OY514" s="106"/>
      <c r="OZ514" s="106"/>
      <c r="PA514" s="106"/>
      <c r="PB514" s="106"/>
      <c r="PC514" s="106"/>
      <c r="PD514" s="106"/>
      <c r="PE514" s="106"/>
      <c r="PF514" s="106"/>
      <c r="PG514" s="106"/>
      <c r="PH514" s="106"/>
      <c r="PI514" s="106"/>
      <c r="PJ514" s="106"/>
      <c r="PK514" s="106"/>
      <c r="PL514" s="106"/>
      <c r="PM514" s="106"/>
      <c r="PN514" s="106"/>
      <c r="PO514" s="106"/>
      <c r="PP514" s="106"/>
      <c r="PQ514" s="106"/>
      <c r="PR514" s="106"/>
      <c r="PS514" s="106"/>
      <c r="PT514" s="106"/>
      <c r="PU514" s="106"/>
      <c r="PV514" s="106"/>
      <c r="PW514" s="106"/>
      <c r="PX514" s="106"/>
      <c r="PY514" s="106"/>
      <c r="PZ514" s="106"/>
      <c r="QA514" s="106"/>
      <c r="QB514" s="106"/>
      <c r="QC514" s="106"/>
      <c r="QD514" s="106"/>
      <c r="QE514" s="106"/>
      <c r="QF514" s="106"/>
      <c r="QG514" s="106"/>
      <c r="QH514" s="106"/>
      <c r="QI514" s="106"/>
      <c r="QJ514" s="106"/>
      <c r="QK514" s="106"/>
      <c r="QL514" s="106"/>
      <c r="QM514" s="106"/>
      <c r="QN514" s="106"/>
      <c r="QO514" s="106"/>
      <c r="QP514" s="106"/>
      <c r="QQ514" s="106"/>
      <c r="QR514" s="106"/>
      <c r="QS514" s="106"/>
      <c r="QT514" s="106"/>
      <c r="QU514" s="106"/>
      <c r="QV514" s="106"/>
      <c r="QW514" s="106"/>
      <c r="QX514" s="106"/>
      <c r="QY514" s="106"/>
      <c r="QZ514" s="106"/>
      <c r="RA514" s="106"/>
      <c r="RB514" s="106"/>
      <c r="RC514" s="106"/>
      <c r="RD514" s="106"/>
      <c r="RE514" s="106"/>
      <c r="RF514" s="106"/>
      <c r="RG514" s="106"/>
      <c r="RH514" s="106"/>
      <c r="RI514" s="106"/>
      <c r="RJ514" s="106"/>
      <c r="RK514" s="106"/>
      <c r="RL514" s="106"/>
      <c r="RM514" s="106"/>
      <c r="RN514" s="106"/>
      <c r="RO514" s="106"/>
      <c r="RP514" s="106"/>
      <c r="RQ514" s="106"/>
      <c r="RR514" s="106"/>
      <c r="RS514" s="106"/>
      <c r="RT514" s="106"/>
      <c r="RU514" s="106"/>
      <c r="RV514" s="106"/>
      <c r="RW514" s="106"/>
      <c r="RX514" s="106"/>
      <c r="RY514" s="106"/>
      <c r="RZ514" s="106"/>
      <c r="SA514" s="106"/>
      <c r="SB514" s="106"/>
      <c r="SC514" s="106"/>
      <c r="SD514" s="106"/>
      <c r="SE514" s="106"/>
      <c r="SF514" s="106"/>
      <c r="SG514" s="106"/>
      <c r="SH514" s="106"/>
      <c r="SI514" s="106"/>
      <c r="SJ514" s="106"/>
      <c r="SK514" s="106"/>
      <c r="SL514" s="106"/>
      <c r="SM514" s="106"/>
      <c r="SN514" s="106"/>
      <c r="SO514" s="106"/>
      <c r="SP514" s="106"/>
      <c r="SQ514" s="106"/>
      <c r="SR514" s="106"/>
      <c r="SS514" s="106"/>
      <c r="ST514" s="106"/>
      <c r="SU514" s="106"/>
      <c r="SV514" s="106"/>
      <c r="SW514" s="106"/>
      <c r="SX514" s="106"/>
      <c r="SY514" s="106"/>
      <c r="SZ514" s="106"/>
      <c r="TA514" s="106"/>
      <c r="TB514" s="106"/>
      <c r="TC514" s="106"/>
      <c r="TD514" s="106"/>
      <c r="TE514" s="106"/>
      <c r="TF514" s="106"/>
      <c r="TG514" s="106"/>
      <c r="TH514" s="106"/>
      <c r="TI514" s="106"/>
      <c r="TJ514" s="106"/>
      <c r="TK514" s="106"/>
      <c r="TL514" s="106"/>
      <c r="TM514" s="106"/>
      <c r="TN514" s="106"/>
      <c r="TO514" s="106"/>
      <c r="TP514" s="106"/>
      <c r="TQ514" s="106"/>
      <c r="TR514" s="106"/>
      <c r="TS514" s="106"/>
      <c r="TT514" s="106"/>
      <c r="TU514" s="106"/>
      <c r="TV514" s="106"/>
      <c r="TW514" s="106"/>
      <c r="TX514" s="106"/>
      <c r="TY514" s="106"/>
      <c r="TZ514" s="106"/>
      <c r="UA514" s="106"/>
      <c r="UB514" s="106"/>
      <c r="UC514" s="106"/>
      <c r="UD514" s="106"/>
      <c r="UE514" s="106"/>
      <c r="UF514" s="106"/>
      <c r="UG514" s="106"/>
      <c r="UH514" s="106"/>
      <c r="UI514" s="106"/>
      <c r="UJ514" s="106"/>
      <c r="UK514" s="106"/>
      <c r="UL514" s="106"/>
      <c r="UM514" s="106"/>
      <c r="UN514" s="106"/>
      <c r="UO514" s="106"/>
      <c r="UP514" s="106"/>
      <c r="UQ514" s="106"/>
      <c r="UR514" s="106"/>
      <c r="US514" s="106"/>
      <c r="UT514" s="106"/>
      <c r="UU514" s="106"/>
      <c r="UV514" s="106"/>
      <c r="UW514" s="106"/>
      <c r="UX514" s="106"/>
      <c r="UY514" s="106"/>
      <c r="UZ514" s="106"/>
      <c r="VA514" s="106"/>
      <c r="VB514" s="106"/>
      <c r="VC514" s="106"/>
      <c r="VD514" s="106"/>
      <c r="VE514" s="106"/>
      <c r="VF514" s="106"/>
      <c r="VG514" s="106"/>
      <c r="VH514" s="106"/>
      <c r="VI514" s="106"/>
      <c r="VJ514" s="106"/>
      <c r="VK514" s="106"/>
      <c r="VL514" s="106"/>
      <c r="VM514" s="106"/>
      <c r="VN514" s="106"/>
      <c r="VO514" s="106"/>
      <c r="VP514" s="106"/>
      <c r="VQ514" s="106"/>
      <c r="VR514" s="106"/>
      <c r="VS514" s="106"/>
      <c r="VT514" s="106"/>
      <c r="VU514" s="106"/>
      <c r="VV514" s="106"/>
      <c r="VW514" s="106"/>
      <c r="VX514" s="106"/>
      <c r="VY514" s="106"/>
      <c r="VZ514" s="106"/>
      <c r="WA514" s="106"/>
      <c r="WB514" s="106"/>
      <c r="WC514" s="106"/>
      <c r="WD514" s="106"/>
      <c r="WE514" s="106"/>
      <c r="WF514" s="106"/>
      <c r="WG514" s="106"/>
      <c r="WH514" s="106"/>
      <c r="WI514" s="106"/>
      <c r="WJ514" s="106"/>
      <c r="WK514" s="106"/>
      <c r="WL514" s="106"/>
      <c r="WM514" s="106"/>
      <c r="WN514" s="106"/>
      <c r="WO514" s="106"/>
      <c r="WP514" s="106"/>
      <c r="WQ514" s="106"/>
      <c r="WR514" s="106"/>
      <c r="WS514" s="106"/>
      <c r="WT514" s="106"/>
      <c r="WU514" s="106"/>
      <c r="WV514" s="106"/>
      <c r="WW514" s="106"/>
      <c r="WX514" s="106"/>
      <c r="WY514" s="106"/>
      <c r="WZ514" s="106"/>
      <c r="XA514" s="106"/>
      <c r="XB514" s="106"/>
      <c r="XC514" s="106"/>
      <c r="XD514" s="106"/>
      <c r="XE514" s="106"/>
      <c r="XF514" s="106"/>
      <c r="XG514" s="106"/>
      <c r="XH514" s="106"/>
      <c r="XI514" s="106"/>
      <c r="XJ514" s="106"/>
      <c r="XK514" s="106"/>
      <c r="XL514" s="106"/>
      <c r="XM514" s="106"/>
      <c r="XN514" s="106"/>
      <c r="XO514" s="106"/>
      <c r="XP514" s="106"/>
      <c r="XQ514" s="106"/>
      <c r="XR514" s="106"/>
      <c r="XS514" s="106"/>
      <c r="XT514" s="106"/>
      <c r="XU514" s="106"/>
      <c r="XV514" s="106"/>
      <c r="XW514" s="106"/>
      <c r="XX514" s="106"/>
      <c r="XY514" s="106"/>
      <c r="XZ514" s="106"/>
      <c r="YA514" s="106"/>
      <c r="YB514" s="106"/>
      <c r="YC514" s="106"/>
      <c r="YD514" s="106"/>
      <c r="YE514" s="106"/>
      <c r="YF514" s="106"/>
      <c r="YG514" s="106"/>
      <c r="YH514" s="106"/>
      <c r="YI514" s="106"/>
      <c r="YJ514" s="106"/>
      <c r="YK514" s="106"/>
      <c r="YL514" s="106"/>
      <c r="YM514" s="106"/>
      <c r="YN514" s="106"/>
      <c r="YO514" s="106"/>
      <c r="YP514" s="106"/>
      <c r="YQ514" s="106"/>
      <c r="YR514" s="106"/>
      <c r="YS514" s="106"/>
      <c r="YT514" s="106"/>
      <c r="YU514" s="106"/>
      <c r="YV514" s="106"/>
      <c r="YW514" s="106"/>
      <c r="YX514" s="106"/>
      <c r="YY514" s="106"/>
      <c r="YZ514" s="106"/>
      <c r="ZA514" s="106"/>
      <c r="ZB514" s="106"/>
      <c r="ZC514" s="106"/>
      <c r="ZD514" s="106"/>
      <c r="ZE514" s="106"/>
      <c r="ZF514" s="106"/>
      <c r="ZG514" s="106"/>
      <c r="ZH514" s="106"/>
      <c r="ZI514" s="106"/>
      <c r="ZJ514" s="106"/>
      <c r="ZK514" s="106"/>
      <c r="ZL514" s="106"/>
      <c r="ZM514" s="106"/>
      <c r="ZN514" s="106"/>
      <c r="ZO514" s="106"/>
      <c r="ZP514" s="106"/>
      <c r="ZQ514" s="106"/>
      <c r="ZR514" s="106"/>
      <c r="ZS514" s="106"/>
      <c r="ZT514" s="106"/>
      <c r="ZU514" s="106"/>
      <c r="ZV514" s="106"/>
      <c r="ZW514" s="106"/>
      <c r="ZX514" s="106"/>
      <c r="ZY514" s="106"/>
      <c r="ZZ514" s="106"/>
      <c r="AAA514" s="106"/>
      <c r="AAB514" s="106"/>
      <c r="AAC514" s="106"/>
      <c r="AAD514" s="106"/>
      <c r="AAE514" s="106"/>
      <c r="AAF514" s="106"/>
      <c r="AAG514" s="106"/>
      <c r="AAH514" s="106"/>
      <c r="AAI514" s="106"/>
      <c r="AAJ514" s="106"/>
      <c r="AAK514" s="106"/>
      <c r="AAL514" s="106"/>
      <c r="AAM514" s="106"/>
      <c r="AAN514" s="106"/>
      <c r="AAO514" s="106"/>
      <c r="AAP514" s="106"/>
      <c r="AAQ514" s="106"/>
      <c r="AAR514" s="106"/>
      <c r="AAS514" s="106"/>
      <c r="AAT514" s="106"/>
      <c r="AAU514" s="106"/>
      <c r="AAV514" s="106"/>
      <c r="AAW514" s="106"/>
      <c r="AAX514" s="106"/>
      <c r="AAY514" s="106"/>
      <c r="AAZ514" s="106"/>
      <c r="ABA514" s="106"/>
      <c r="ABB514" s="106"/>
      <c r="ABC514" s="106"/>
      <c r="ABD514" s="106"/>
      <c r="ABE514" s="106"/>
      <c r="ABF514" s="106"/>
      <c r="ABG514" s="106"/>
      <c r="ABH514" s="106"/>
      <c r="ABI514" s="106"/>
      <c r="ABJ514" s="106"/>
      <c r="ABK514" s="106"/>
      <c r="ABL514" s="106"/>
      <c r="ABM514" s="106"/>
      <c r="ABN514" s="106"/>
      <c r="ABO514" s="106"/>
      <c r="ABP514" s="106"/>
      <c r="ABQ514" s="106"/>
      <c r="ABR514" s="106"/>
      <c r="ABS514" s="106"/>
      <c r="ABT514" s="106"/>
      <c r="ABU514" s="106"/>
      <c r="ABV514" s="106"/>
      <c r="ABW514" s="106"/>
      <c r="ABX514" s="106"/>
      <c r="ABY514" s="106"/>
      <c r="ABZ514" s="106"/>
      <c r="ACA514" s="106"/>
      <c r="ACB514" s="106"/>
      <c r="ACC514" s="106"/>
      <c r="ACD514" s="106"/>
      <c r="ACE514" s="106"/>
      <c r="ACF514" s="106"/>
      <c r="ACG514" s="106"/>
      <c r="ACH514" s="106"/>
      <c r="ACI514" s="106"/>
      <c r="ACJ514" s="106"/>
      <c r="ACK514" s="106"/>
      <c r="ACL514" s="106"/>
      <c r="ACM514" s="106"/>
      <c r="ACN514" s="106"/>
      <c r="ACO514" s="106"/>
      <c r="ACP514" s="106"/>
      <c r="ACQ514" s="106"/>
      <c r="ACR514" s="106"/>
      <c r="ACS514" s="106"/>
      <c r="ACT514" s="106"/>
      <c r="ACU514" s="106"/>
      <c r="ACV514" s="106"/>
      <c r="ACW514" s="106"/>
      <c r="ACX514" s="106"/>
      <c r="ACY514" s="106"/>
      <c r="ACZ514" s="106"/>
      <c r="ADA514" s="106"/>
      <c r="ADB514" s="106"/>
      <c r="ADC514" s="106"/>
      <c r="ADD514" s="106"/>
      <c r="ADE514" s="106"/>
      <c r="ADF514" s="106"/>
      <c r="ADG514" s="106"/>
      <c r="ADH514" s="106"/>
      <c r="ADI514" s="106"/>
      <c r="ADJ514" s="106"/>
      <c r="ADK514" s="106"/>
      <c r="ADL514" s="106"/>
      <c r="ADM514" s="106"/>
      <c r="ADN514" s="106"/>
      <c r="ADO514" s="106"/>
      <c r="ADP514" s="106"/>
      <c r="ADQ514" s="106"/>
      <c r="ADR514" s="106"/>
      <c r="ADS514" s="106"/>
      <c r="ADT514" s="106"/>
      <c r="ADU514" s="106"/>
      <c r="ADV514" s="106"/>
      <c r="ADW514" s="106"/>
      <c r="ADX514" s="106"/>
      <c r="ADY514" s="106"/>
      <c r="ADZ514" s="106"/>
      <c r="AEA514" s="106"/>
      <c r="AEB514" s="106"/>
      <c r="AEC514" s="106"/>
      <c r="AED514" s="106"/>
      <c r="AEE514" s="106"/>
      <c r="AEF514" s="106"/>
      <c r="AEG514" s="106"/>
      <c r="AEH514" s="106"/>
      <c r="AEI514" s="106"/>
      <c r="AEJ514" s="106"/>
      <c r="AEK514" s="106"/>
      <c r="AEL514" s="106"/>
      <c r="AEM514" s="106"/>
      <c r="AEN514" s="106"/>
      <c r="AEO514" s="106"/>
      <c r="AEP514" s="106"/>
      <c r="AEQ514" s="106"/>
      <c r="AER514" s="106"/>
      <c r="AES514" s="106"/>
      <c r="AET514" s="106"/>
      <c r="AEU514" s="106"/>
      <c r="AEV514" s="106"/>
      <c r="AEW514" s="106"/>
      <c r="AEX514" s="106"/>
      <c r="AEY514" s="106"/>
      <c r="AEZ514" s="106"/>
      <c r="AFA514" s="106"/>
      <c r="AFB514" s="106"/>
      <c r="AFC514" s="106"/>
      <c r="AFD514" s="106"/>
      <c r="AFE514" s="106"/>
      <c r="AFF514" s="106"/>
      <c r="AFG514" s="106"/>
      <c r="AFH514" s="106"/>
      <c r="AFI514" s="106"/>
      <c r="AFJ514" s="106"/>
      <c r="AFK514" s="106"/>
      <c r="AFL514" s="106"/>
      <c r="AFM514" s="106"/>
      <c r="AFN514" s="106"/>
      <c r="AFO514" s="106"/>
      <c r="AFP514" s="106"/>
      <c r="AFQ514" s="106"/>
      <c r="AFR514" s="106"/>
      <c r="AFS514" s="106"/>
      <c r="AFT514" s="106"/>
      <c r="AFU514" s="106"/>
      <c r="AFV514" s="106"/>
      <c r="AFW514" s="106"/>
      <c r="AFX514" s="106"/>
      <c r="AFY514" s="106"/>
      <c r="AFZ514" s="106"/>
      <c r="AGA514" s="106"/>
      <c r="AGB514" s="106"/>
      <c r="AGC514" s="106"/>
      <c r="AGD514" s="106"/>
      <c r="AGE514" s="106"/>
      <c r="AGF514" s="106"/>
      <c r="AGG514" s="106"/>
      <c r="AGH514" s="106"/>
      <c r="AGI514" s="106"/>
      <c r="AGJ514" s="106"/>
      <c r="AGK514" s="106"/>
      <c r="AGL514" s="106"/>
      <c r="AGM514" s="106"/>
      <c r="AGN514" s="106"/>
      <c r="AGO514" s="106"/>
      <c r="AGP514" s="106"/>
      <c r="AGQ514" s="106"/>
      <c r="AGR514" s="106"/>
      <c r="AGS514" s="106"/>
      <c r="AGT514" s="106"/>
      <c r="AGU514" s="106"/>
      <c r="AGV514" s="106"/>
      <c r="AGW514" s="106"/>
      <c r="AGX514" s="106"/>
      <c r="AGY514" s="106"/>
      <c r="AGZ514" s="106"/>
      <c r="AHA514" s="106"/>
      <c r="AHB514" s="106"/>
      <c r="AHC514" s="106"/>
      <c r="AHD514" s="106"/>
      <c r="AHE514" s="106"/>
      <c r="AHF514" s="106"/>
      <c r="AHG514" s="106"/>
      <c r="AHH514" s="106"/>
      <c r="AHI514" s="106"/>
      <c r="AHJ514" s="106"/>
      <c r="AHK514" s="106"/>
      <c r="AHL514" s="106"/>
      <c r="AHM514" s="106"/>
      <c r="AHN514" s="106"/>
      <c r="AHO514" s="106"/>
      <c r="AHP514" s="106"/>
      <c r="AHQ514" s="106"/>
      <c r="AHR514" s="106"/>
      <c r="AHS514" s="106"/>
      <c r="AHT514" s="106"/>
      <c r="AHU514" s="106"/>
      <c r="AHV514" s="106"/>
      <c r="AHW514" s="106"/>
      <c r="AHX514" s="106"/>
      <c r="AHY514" s="106"/>
      <c r="AHZ514" s="106"/>
      <c r="AIA514" s="106"/>
      <c r="AIB514" s="106"/>
      <c r="AIC514" s="106"/>
      <c r="AID514" s="106"/>
      <c r="AIE514" s="106"/>
      <c r="AIF514" s="106"/>
      <c r="AIG514" s="106"/>
      <c r="AIH514" s="106"/>
      <c r="AII514" s="106"/>
      <c r="AIJ514" s="106"/>
      <c r="AIK514" s="106"/>
      <c r="AIL514" s="106"/>
      <c r="AIM514" s="106"/>
      <c r="AIN514" s="106"/>
      <c r="AIO514" s="106"/>
      <c r="AIP514" s="106"/>
      <c r="AIQ514" s="106"/>
      <c r="AIR514" s="106"/>
      <c r="AIS514" s="106"/>
      <c r="AIT514" s="106"/>
      <c r="AIU514" s="106"/>
      <c r="AIV514" s="106"/>
      <c r="AIW514" s="106"/>
      <c r="AIX514" s="106"/>
      <c r="AIY514" s="106"/>
      <c r="AIZ514" s="106"/>
      <c r="AJA514" s="106"/>
      <c r="AJB514" s="106"/>
      <c r="AJC514" s="106"/>
      <c r="AJD514" s="106"/>
      <c r="AJE514" s="106"/>
      <c r="AJF514" s="106"/>
      <c r="AJG514" s="106"/>
      <c r="AJH514" s="106"/>
      <c r="AJI514" s="106"/>
      <c r="AJJ514" s="106"/>
      <c r="AJK514" s="106"/>
      <c r="AJL514" s="106"/>
      <c r="AJM514" s="106"/>
      <c r="AJN514" s="106"/>
      <c r="AJO514" s="106"/>
      <c r="AJP514" s="106"/>
      <c r="AJQ514" s="106"/>
      <c r="AJR514" s="106"/>
      <c r="AJS514" s="106"/>
      <c r="AJT514" s="106"/>
      <c r="AJU514" s="106"/>
      <c r="AJV514" s="106"/>
      <c r="AJW514" s="106"/>
      <c r="AJX514" s="106"/>
      <c r="AJY514" s="106"/>
      <c r="AJZ514" s="106"/>
      <c r="AKA514" s="106"/>
      <c r="AKB514" s="106"/>
      <c r="AKC514" s="106"/>
      <c r="AKD514" s="106"/>
      <c r="AKE514" s="106"/>
      <c r="AKF514" s="106"/>
      <c r="AKG514" s="106"/>
      <c r="AKH514" s="106"/>
      <c r="AKI514" s="106"/>
      <c r="AKJ514" s="106"/>
      <c r="AKK514" s="106"/>
      <c r="AKL514" s="106"/>
      <c r="AKM514" s="106"/>
      <c r="AKN514" s="106"/>
      <c r="AKO514" s="106"/>
      <c r="AKP514" s="106"/>
      <c r="AKQ514" s="106"/>
      <c r="AKR514" s="106"/>
      <c r="AKS514" s="106"/>
      <c r="AKT514" s="106"/>
      <c r="AKU514" s="106"/>
      <c r="AKV514" s="106"/>
      <c r="AKW514" s="106"/>
      <c r="AKX514" s="106"/>
      <c r="AKY514" s="106"/>
      <c r="AKZ514" s="106"/>
      <c r="ALA514" s="106"/>
      <c r="ALB514" s="106"/>
      <c r="ALC514" s="106"/>
      <c r="ALD514" s="106"/>
      <c r="ALE514" s="106"/>
      <c r="ALF514" s="106"/>
      <c r="ALG514" s="106"/>
      <c r="ALH514" s="106"/>
      <c r="ALI514" s="106"/>
      <c r="ALJ514" s="106"/>
      <c r="ALK514" s="106"/>
      <c r="ALL514" s="106"/>
      <c r="ALM514" s="106"/>
      <c r="ALN514" s="106"/>
      <c r="ALO514" s="106"/>
      <c r="ALP514" s="106"/>
      <c r="ALQ514" s="106"/>
      <c r="ALR514" s="106"/>
      <c r="ALS514" s="106"/>
      <c r="ALT514" s="106"/>
      <c r="ALU514" s="106"/>
      <c r="ALV514" s="106"/>
      <c r="ALW514" s="106"/>
      <c r="ALX514" s="106"/>
      <c r="ALY514" s="106"/>
      <c r="ALZ514" s="106"/>
      <c r="AMA514" s="106"/>
      <c r="AMB514" s="106"/>
      <c r="AMC514" s="106"/>
      <c r="AMD514" s="106"/>
      <c r="AME514" s="106"/>
      <c r="AMF514" s="106"/>
      <c r="AMG514" s="106"/>
      <c r="AMH514" s="106"/>
      <c r="AMI514" s="106"/>
      <c r="AMJ514" s="106"/>
      <c r="AMK514" s="106"/>
      <c r="AML514" s="106"/>
      <c r="AMM514" s="106"/>
      <c r="AMN514" s="106"/>
      <c r="AMO514" s="106"/>
      <c r="AMP514" s="106"/>
      <c r="AMQ514" s="106"/>
      <c r="AMR514" s="106"/>
      <c r="AMS514" s="106"/>
      <c r="AMT514" s="106"/>
      <c r="AMU514" s="106"/>
      <c r="AMV514" s="106"/>
      <c r="AMW514" s="106"/>
      <c r="AMX514" s="106"/>
      <c r="AMY514" s="106"/>
      <c r="AMZ514" s="106"/>
      <c r="ANA514" s="106"/>
      <c r="ANB514" s="106"/>
      <c r="ANC514" s="106"/>
      <c r="AND514" s="106"/>
      <c r="ANE514" s="106"/>
      <c r="ANF514" s="106"/>
      <c r="ANG514" s="106"/>
      <c r="ANH514" s="106"/>
      <c r="ANI514" s="106"/>
      <c r="ANJ514" s="106"/>
      <c r="ANK514" s="106"/>
      <c r="ANL514" s="106"/>
      <c r="ANM514" s="106"/>
      <c r="ANN514" s="106"/>
      <c r="ANO514" s="106"/>
      <c r="ANP514" s="106"/>
      <c r="ANQ514" s="106"/>
      <c r="ANR514" s="106"/>
      <c r="ANS514" s="106"/>
      <c r="ANT514" s="106"/>
      <c r="ANU514" s="106"/>
      <c r="ANV514" s="106"/>
      <c r="ANW514" s="106"/>
      <c r="ANX514" s="106"/>
      <c r="ANY514" s="106"/>
      <c r="ANZ514" s="106"/>
      <c r="AOA514" s="106"/>
      <c r="AOB514" s="106"/>
      <c r="AOC514" s="106"/>
      <c r="AOD514" s="106"/>
      <c r="AOE514" s="106"/>
      <c r="AOF514" s="106"/>
      <c r="AOG514" s="106"/>
      <c r="AOH514" s="106"/>
      <c r="AOI514" s="106"/>
      <c r="AOJ514" s="106"/>
      <c r="AOK514" s="106"/>
      <c r="AOL514" s="106"/>
      <c r="AOM514" s="106"/>
      <c r="AON514" s="106"/>
      <c r="AOO514" s="106"/>
      <c r="AOP514" s="106"/>
      <c r="AOQ514" s="106"/>
      <c r="AOR514" s="106"/>
      <c r="AOS514" s="106"/>
      <c r="AOT514" s="106"/>
      <c r="AOU514" s="106"/>
      <c r="AOV514" s="106"/>
      <c r="AOW514" s="106"/>
      <c r="AOX514" s="106"/>
      <c r="AOY514" s="106"/>
      <c r="AOZ514" s="106"/>
      <c r="APA514" s="106"/>
      <c r="APB514" s="106"/>
      <c r="APC514" s="106"/>
      <c r="APD514" s="106"/>
      <c r="APE514" s="106"/>
      <c r="APF514" s="106"/>
      <c r="APG514" s="106"/>
      <c r="APH514" s="106"/>
      <c r="API514" s="106"/>
      <c r="APJ514" s="106"/>
      <c r="APK514" s="106"/>
      <c r="APL514" s="106"/>
      <c r="APM514" s="106"/>
      <c r="APN514" s="106"/>
      <c r="APO514" s="106"/>
      <c r="APP514" s="106"/>
      <c r="APQ514" s="106"/>
      <c r="APR514" s="106"/>
      <c r="APS514" s="106"/>
      <c r="APT514" s="106"/>
      <c r="APU514" s="106"/>
      <c r="APV514" s="106"/>
      <c r="APW514" s="106"/>
      <c r="APX514" s="106"/>
      <c r="APY514" s="106"/>
      <c r="APZ514" s="106"/>
      <c r="AQA514" s="106"/>
      <c r="AQB514" s="106"/>
      <c r="AQC514" s="106"/>
      <c r="AQD514" s="106"/>
      <c r="AQE514" s="106"/>
      <c r="AQF514" s="106"/>
      <c r="AQG514" s="106"/>
      <c r="AQH514" s="106"/>
      <c r="AQI514" s="106"/>
      <c r="AQJ514" s="106"/>
      <c r="AQK514" s="106"/>
      <c r="AQL514" s="106"/>
      <c r="AQM514" s="106"/>
      <c r="AQN514" s="106"/>
      <c r="AQO514" s="106"/>
      <c r="AQP514" s="106"/>
      <c r="AQQ514" s="106"/>
      <c r="AQR514" s="106"/>
      <c r="AQS514" s="106"/>
      <c r="AQT514" s="106"/>
      <c r="AQU514" s="106"/>
      <c r="AQV514" s="106"/>
      <c r="AQW514" s="106"/>
      <c r="AQX514" s="106"/>
      <c r="AQY514" s="106"/>
      <c r="AQZ514" s="106"/>
      <c r="ARA514" s="106"/>
      <c r="ARB514" s="106"/>
      <c r="ARC514" s="106"/>
      <c r="ARD514" s="106"/>
      <c r="ARE514" s="106"/>
      <c r="ARF514" s="106"/>
      <c r="ARG514" s="106"/>
      <c r="ARH514" s="106"/>
      <c r="ARI514" s="106"/>
      <c r="ARJ514" s="106"/>
      <c r="ARK514" s="106"/>
      <c r="ARL514" s="106"/>
      <c r="ARM514" s="106"/>
      <c r="ARN514" s="106"/>
      <c r="ARO514" s="106"/>
      <c r="ARP514" s="106"/>
      <c r="ARQ514" s="106"/>
      <c r="ARR514" s="106"/>
      <c r="ARS514" s="106"/>
      <c r="ART514" s="106"/>
      <c r="ARU514" s="106"/>
      <c r="ARV514" s="106"/>
      <c r="ARW514" s="106"/>
      <c r="ARX514" s="106"/>
      <c r="ARY514" s="106"/>
      <c r="ARZ514" s="106"/>
      <c r="ASA514" s="106"/>
      <c r="ASB514" s="106"/>
      <c r="ASC514" s="106"/>
      <c r="ASD514" s="106"/>
      <c r="ASE514" s="106"/>
      <c r="ASF514" s="106"/>
      <c r="ASG514" s="106"/>
      <c r="ASH514" s="106"/>
      <c r="ASI514" s="106"/>
      <c r="ASJ514" s="106"/>
      <c r="ASK514" s="106"/>
      <c r="ASL514" s="106"/>
      <c r="ASM514" s="106"/>
      <c r="ASN514" s="106"/>
      <c r="ASO514" s="106"/>
      <c r="ASP514" s="106"/>
      <c r="ASQ514" s="106"/>
      <c r="ASR514" s="106"/>
      <c r="ASS514" s="106"/>
      <c r="AST514" s="106"/>
      <c r="ASU514" s="106"/>
      <c r="ASV514" s="106"/>
      <c r="ASW514" s="106"/>
      <c r="ASX514" s="106"/>
      <c r="ASY514" s="106"/>
      <c r="ASZ514" s="106"/>
      <c r="ATA514" s="106"/>
      <c r="ATB514" s="106"/>
      <c r="ATC514" s="106"/>
      <c r="ATD514" s="106"/>
      <c r="ATE514" s="106"/>
      <c r="ATF514" s="106"/>
      <c r="ATG514" s="106"/>
      <c r="ATH514" s="106"/>
      <c r="ATI514" s="106"/>
      <c r="ATJ514" s="106"/>
      <c r="ATK514" s="106"/>
      <c r="ATL514" s="106"/>
      <c r="ATM514" s="106"/>
      <c r="ATN514" s="106"/>
      <c r="ATO514" s="106"/>
      <c r="ATP514" s="106"/>
      <c r="ATQ514" s="106"/>
      <c r="ATR514" s="106"/>
      <c r="ATS514" s="106"/>
      <c r="ATT514" s="106"/>
      <c r="ATU514" s="106"/>
      <c r="ATV514" s="106"/>
      <c r="ATW514" s="106"/>
      <c r="ATX514" s="106"/>
      <c r="ATY514" s="106"/>
      <c r="ATZ514" s="106"/>
      <c r="AUA514" s="106"/>
      <c r="AUB514" s="106"/>
      <c r="AUC514" s="106"/>
      <c r="AUD514" s="106"/>
      <c r="AUE514" s="106"/>
      <c r="AUF514" s="106"/>
      <c r="AUG514" s="106"/>
      <c r="AUH514" s="106"/>
      <c r="AUI514" s="106"/>
      <c r="AUJ514" s="106"/>
      <c r="AUK514" s="106"/>
      <c r="AUL514" s="106"/>
      <c r="AUM514" s="106"/>
      <c r="AUN514" s="106"/>
      <c r="AUO514" s="106"/>
      <c r="AUP514" s="106"/>
      <c r="AUQ514" s="106"/>
      <c r="AUR514" s="106"/>
      <c r="AUS514" s="106"/>
      <c r="AUT514" s="106"/>
      <c r="AUU514" s="106"/>
      <c r="AUV514" s="106"/>
      <c r="AUW514" s="106"/>
      <c r="AUX514" s="106"/>
      <c r="AUY514" s="106"/>
      <c r="AUZ514" s="106"/>
      <c r="AVA514" s="106"/>
      <c r="AVB514" s="106"/>
      <c r="AVC514" s="106"/>
      <c r="AVD514" s="106"/>
      <c r="AVE514" s="106"/>
      <c r="AVF514" s="106"/>
      <c r="AVG514" s="106"/>
      <c r="AVH514" s="106"/>
      <c r="AVI514" s="106"/>
      <c r="AVJ514" s="106"/>
      <c r="AVK514" s="106"/>
      <c r="AVL514" s="106"/>
      <c r="AVM514" s="106"/>
      <c r="AVN514" s="106"/>
      <c r="AVO514" s="106"/>
      <c r="AVP514" s="106"/>
      <c r="AVQ514" s="106"/>
      <c r="AVR514" s="106"/>
      <c r="AVS514" s="106"/>
      <c r="AVT514" s="106"/>
      <c r="AVU514" s="106"/>
      <c r="AVV514" s="106"/>
      <c r="AVW514" s="106"/>
      <c r="AVX514" s="106"/>
      <c r="AVY514" s="106"/>
      <c r="AVZ514" s="106"/>
      <c r="AWA514" s="106"/>
      <c r="AWB514" s="106"/>
      <c r="AWC514" s="106"/>
      <c r="AWD514" s="106"/>
      <c r="AWE514" s="106"/>
      <c r="AWF514" s="106"/>
      <c r="AWG514" s="106"/>
      <c r="AWH514" s="106"/>
      <c r="AWI514" s="106"/>
      <c r="AWJ514" s="106"/>
      <c r="AWK514" s="106"/>
      <c r="AWL514" s="106"/>
      <c r="AWM514" s="106"/>
      <c r="AWN514" s="106"/>
      <c r="AWO514" s="106"/>
      <c r="AWP514" s="106"/>
      <c r="AWQ514" s="106"/>
      <c r="AWR514" s="106"/>
      <c r="AWS514" s="106"/>
      <c r="AWT514" s="106"/>
      <c r="AWU514" s="106"/>
      <c r="AWV514" s="106"/>
      <c r="AWW514" s="106"/>
      <c r="AWX514" s="106"/>
      <c r="AWY514" s="106"/>
      <c r="AWZ514" s="106"/>
      <c r="AXA514" s="106"/>
      <c r="AXB514" s="106"/>
      <c r="AXC514" s="106"/>
      <c r="AXD514" s="106"/>
      <c r="AXE514" s="106"/>
      <c r="AXF514" s="106"/>
      <c r="AXG514" s="106"/>
      <c r="AXH514" s="106"/>
      <c r="AXI514" s="106"/>
      <c r="AXJ514" s="106"/>
      <c r="AXK514" s="106"/>
      <c r="AXL514" s="106"/>
      <c r="AXM514" s="106"/>
      <c r="AXN514" s="106"/>
      <c r="AXO514" s="106"/>
      <c r="AXP514" s="106"/>
      <c r="AXQ514" s="106"/>
      <c r="AXR514" s="106"/>
      <c r="AXS514" s="106"/>
      <c r="AXT514" s="106"/>
      <c r="AXU514" s="106"/>
      <c r="AXV514" s="106"/>
      <c r="AXW514" s="106"/>
      <c r="AXX514" s="106"/>
      <c r="AXY514" s="106"/>
      <c r="AXZ514" s="106"/>
      <c r="AYA514" s="106"/>
      <c r="AYB514" s="106"/>
      <c r="AYC514" s="106"/>
      <c r="AYD514" s="106"/>
      <c r="AYE514" s="106"/>
      <c r="AYF514" s="106"/>
      <c r="AYG514" s="106"/>
      <c r="AYH514" s="106"/>
      <c r="AYI514" s="106"/>
      <c r="AYJ514" s="106"/>
      <c r="AYK514" s="106"/>
      <c r="AYL514" s="106"/>
      <c r="AYM514" s="106"/>
      <c r="AYN514" s="106"/>
      <c r="AYO514" s="106"/>
      <c r="AYP514" s="106"/>
      <c r="AYQ514" s="106"/>
      <c r="AYR514" s="106"/>
      <c r="AYS514" s="106"/>
      <c r="AYT514" s="106"/>
      <c r="AYU514" s="106"/>
      <c r="AYV514" s="106"/>
      <c r="AYW514" s="106"/>
      <c r="AYX514" s="106"/>
      <c r="AYY514" s="106"/>
      <c r="AYZ514" s="106"/>
      <c r="AZA514" s="106"/>
      <c r="AZB514" s="106"/>
      <c r="AZC514" s="106"/>
      <c r="AZD514" s="106"/>
      <c r="AZE514" s="106"/>
      <c r="AZF514" s="106"/>
      <c r="AZG514" s="106"/>
      <c r="AZH514" s="106"/>
      <c r="AZI514" s="106"/>
      <c r="AZJ514" s="106"/>
      <c r="AZK514" s="106"/>
      <c r="AZL514" s="106"/>
      <c r="AZM514" s="106"/>
      <c r="AZN514" s="106"/>
      <c r="AZO514" s="106"/>
      <c r="AZP514" s="106"/>
      <c r="AZQ514" s="106"/>
      <c r="AZR514" s="106"/>
      <c r="AZS514" s="106"/>
      <c r="AZT514" s="106"/>
      <c r="AZU514" s="106"/>
      <c r="AZV514" s="106"/>
      <c r="AZW514" s="106"/>
      <c r="AZX514" s="106"/>
      <c r="AZY514" s="106"/>
      <c r="AZZ514" s="106"/>
      <c r="BAA514" s="106"/>
      <c r="BAB514" s="106"/>
      <c r="BAC514" s="106"/>
      <c r="BAD514" s="106"/>
      <c r="BAE514" s="106"/>
      <c r="BAF514" s="106"/>
      <c r="BAG514" s="106"/>
      <c r="BAH514" s="106"/>
      <c r="BAI514" s="106"/>
      <c r="BAJ514" s="106"/>
      <c r="BAK514" s="106"/>
      <c r="BAL514" s="106"/>
      <c r="BAM514" s="106"/>
      <c r="BAN514" s="106"/>
      <c r="BAO514" s="106"/>
      <c r="BAP514" s="106"/>
      <c r="BAQ514" s="106"/>
      <c r="BAR514" s="106"/>
      <c r="BAS514" s="106"/>
      <c r="BAT514" s="106"/>
      <c r="BAU514" s="106"/>
      <c r="BAV514" s="106"/>
      <c r="BAW514" s="106"/>
      <c r="BAX514" s="106"/>
      <c r="BAY514" s="106"/>
      <c r="BAZ514" s="106"/>
      <c r="BBA514" s="106"/>
      <c r="BBB514" s="106"/>
      <c r="BBC514" s="106"/>
      <c r="BBD514" s="106"/>
      <c r="BBE514" s="106"/>
      <c r="BBF514" s="106"/>
      <c r="BBG514" s="106"/>
      <c r="BBH514" s="106"/>
      <c r="BBI514" s="106"/>
      <c r="BBJ514" s="106"/>
      <c r="BBK514" s="106"/>
      <c r="BBL514" s="106"/>
      <c r="BBM514" s="106"/>
      <c r="BBN514" s="106"/>
      <c r="BBO514" s="106"/>
      <c r="BBP514" s="106"/>
      <c r="BBQ514" s="106"/>
      <c r="BBR514" s="106"/>
      <c r="BBS514" s="106"/>
      <c r="BBT514" s="106"/>
      <c r="BBU514" s="106"/>
      <c r="BBV514" s="106"/>
      <c r="BBW514" s="106"/>
      <c r="BBX514" s="106"/>
      <c r="BBY514" s="106"/>
      <c r="BBZ514" s="106"/>
      <c r="BCA514" s="106"/>
      <c r="BCB514" s="106"/>
      <c r="BCC514" s="106"/>
      <c r="BCD514" s="106"/>
      <c r="BCE514" s="106"/>
      <c r="BCF514" s="106"/>
      <c r="BCG514" s="106"/>
      <c r="BCH514" s="106"/>
      <c r="BCI514" s="106"/>
      <c r="BCJ514" s="106"/>
      <c r="BCK514" s="106"/>
      <c r="BCL514" s="106"/>
      <c r="BCM514" s="106"/>
      <c r="BCN514" s="106"/>
      <c r="BCO514" s="106"/>
      <c r="BCP514" s="106"/>
      <c r="BCQ514" s="106"/>
      <c r="BCR514" s="106"/>
      <c r="BCS514" s="106"/>
      <c r="BCT514" s="106"/>
      <c r="BCU514" s="106"/>
      <c r="BCV514" s="106"/>
      <c r="BCW514" s="106"/>
      <c r="BCX514" s="106"/>
      <c r="BCY514" s="106"/>
      <c r="BCZ514" s="106"/>
      <c r="BDA514" s="106"/>
      <c r="BDB514" s="106"/>
      <c r="BDC514" s="106"/>
      <c r="BDD514" s="106"/>
      <c r="BDE514" s="106"/>
      <c r="BDF514" s="106"/>
      <c r="BDG514" s="106"/>
      <c r="BDH514" s="106"/>
      <c r="BDI514" s="106"/>
      <c r="BDJ514" s="106"/>
      <c r="BDK514" s="106"/>
      <c r="BDL514" s="106"/>
      <c r="BDM514" s="106"/>
      <c r="BDN514" s="106"/>
      <c r="BDO514" s="106"/>
      <c r="BDP514" s="106"/>
      <c r="BDQ514" s="106"/>
      <c r="BDR514" s="106"/>
      <c r="BDS514" s="106"/>
      <c r="BDT514" s="106"/>
      <c r="BDU514" s="106"/>
      <c r="BDV514" s="106"/>
      <c r="BDW514" s="106"/>
      <c r="BDX514" s="106"/>
      <c r="BDY514" s="106"/>
      <c r="BDZ514" s="106"/>
      <c r="BEA514" s="106"/>
      <c r="BEB514" s="106"/>
      <c r="BEC514" s="106"/>
      <c r="BED514" s="106"/>
      <c r="BEE514" s="106"/>
      <c r="BEF514" s="106"/>
      <c r="BEG514" s="106"/>
      <c r="BEH514" s="106"/>
      <c r="BEI514" s="106"/>
      <c r="BEJ514" s="106"/>
      <c r="BEK514" s="106"/>
      <c r="BEL514" s="106"/>
      <c r="BEM514" s="106"/>
      <c r="BEN514" s="106"/>
      <c r="BEO514" s="106"/>
      <c r="BEP514" s="106"/>
      <c r="BEQ514" s="106"/>
      <c r="BER514" s="106"/>
      <c r="BES514" s="106"/>
      <c r="BET514" s="106"/>
      <c r="BEU514" s="106"/>
      <c r="BEV514" s="106"/>
      <c r="BEW514" s="106"/>
      <c r="BEX514" s="106"/>
      <c r="BEY514" s="106"/>
      <c r="BEZ514" s="106"/>
      <c r="BFA514" s="106"/>
      <c r="BFB514" s="106"/>
      <c r="BFC514" s="106"/>
      <c r="BFD514" s="106"/>
      <c r="BFE514" s="106"/>
      <c r="BFF514" s="106"/>
      <c r="BFG514" s="106"/>
      <c r="BFH514" s="106"/>
      <c r="BFI514" s="106"/>
      <c r="BFJ514" s="106"/>
      <c r="BFK514" s="106"/>
      <c r="BFL514" s="106"/>
      <c r="BFM514" s="106"/>
      <c r="BFN514" s="106"/>
      <c r="BFO514" s="106"/>
      <c r="BFP514" s="106"/>
      <c r="BFQ514" s="106"/>
      <c r="BFR514" s="106"/>
      <c r="BFS514" s="106"/>
      <c r="BFT514" s="106"/>
      <c r="BFU514" s="106"/>
      <c r="BFV514" s="106"/>
      <c r="BFW514" s="106"/>
      <c r="BFX514" s="106"/>
      <c r="BFY514" s="106"/>
      <c r="BFZ514" s="106"/>
      <c r="BGA514" s="106"/>
      <c r="BGB514" s="106"/>
      <c r="BGC514" s="106"/>
      <c r="BGD514" s="106"/>
      <c r="BGE514" s="106"/>
      <c r="BGF514" s="106"/>
      <c r="BGG514" s="106"/>
      <c r="BGH514" s="106"/>
      <c r="BGI514" s="106"/>
      <c r="BGJ514" s="106"/>
      <c r="BGK514" s="106"/>
      <c r="BGL514" s="106"/>
      <c r="BGM514" s="106"/>
      <c r="BGN514" s="106"/>
      <c r="BGO514" s="106"/>
      <c r="BGP514" s="106"/>
      <c r="BGQ514" s="106"/>
      <c r="BGR514" s="106"/>
      <c r="BGS514" s="106"/>
      <c r="BGT514" s="106"/>
      <c r="BGU514" s="106"/>
      <c r="BGV514" s="106"/>
      <c r="BGW514" s="106"/>
      <c r="BGX514" s="106"/>
      <c r="BGY514" s="106"/>
      <c r="BGZ514" s="106"/>
      <c r="BHA514" s="106"/>
      <c r="BHB514" s="106"/>
      <c r="BHC514" s="106"/>
      <c r="BHD514" s="106"/>
      <c r="BHE514" s="106"/>
      <c r="BHF514" s="106"/>
      <c r="BHG514" s="106"/>
      <c r="BHH514" s="106"/>
      <c r="BHI514" s="106"/>
      <c r="BHJ514" s="106"/>
      <c r="BHK514" s="106"/>
      <c r="BHL514" s="106"/>
      <c r="BHM514" s="106"/>
      <c r="BHN514" s="106"/>
      <c r="BHO514" s="106"/>
      <c r="BHP514" s="106"/>
      <c r="BHQ514" s="106"/>
      <c r="BHR514" s="106"/>
      <c r="BHS514" s="106"/>
      <c r="BHT514" s="106"/>
      <c r="BHU514" s="106"/>
      <c r="BHV514" s="106"/>
      <c r="BHW514" s="106"/>
      <c r="BHX514" s="106"/>
      <c r="BHY514" s="106"/>
      <c r="BHZ514" s="106"/>
      <c r="BIA514" s="106"/>
      <c r="BIB514" s="106"/>
      <c r="BIC514" s="106"/>
      <c r="BID514" s="106"/>
      <c r="BIE514" s="106"/>
      <c r="BIF514" s="106"/>
      <c r="BIG514" s="106"/>
      <c r="BIH514" s="106"/>
      <c r="BII514" s="106"/>
      <c r="BIJ514" s="106"/>
      <c r="BIK514" s="106"/>
      <c r="BIL514" s="106"/>
      <c r="BIM514" s="106"/>
      <c r="BIN514" s="106"/>
      <c r="BIO514" s="106"/>
      <c r="BIP514" s="106"/>
      <c r="BIQ514" s="106"/>
      <c r="BIR514" s="106"/>
      <c r="BIS514" s="106"/>
      <c r="BIT514" s="106"/>
      <c r="BIU514" s="106"/>
      <c r="BIV514" s="106"/>
      <c r="BIW514" s="106"/>
      <c r="BIX514" s="106"/>
      <c r="BIY514" s="106"/>
      <c r="BIZ514" s="106"/>
      <c r="BJA514" s="106"/>
      <c r="BJB514" s="106"/>
      <c r="BJC514" s="106"/>
      <c r="BJD514" s="106"/>
      <c r="BJE514" s="106"/>
      <c r="BJF514" s="106"/>
      <c r="BJG514" s="106"/>
      <c r="BJH514" s="106"/>
      <c r="BJI514" s="106"/>
      <c r="BJJ514" s="106"/>
      <c r="BJK514" s="106"/>
      <c r="BJL514" s="106"/>
      <c r="BJM514" s="106"/>
      <c r="BJN514" s="106"/>
      <c r="BJO514" s="106"/>
      <c r="BJP514" s="106"/>
      <c r="BJQ514" s="106"/>
      <c r="BJR514" s="106"/>
      <c r="BJS514" s="106"/>
      <c r="BJT514" s="106"/>
      <c r="BJU514" s="106"/>
      <c r="BJV514" s="106"/>
      <c r="BJW514" s="106"/>
      <c r="BJX514" s="106"/>
      <c r="BJY514" s="106"/>
      <c r="BJZ514" s="106"/>
      <c r="BKA514" s="106"/>
      <c r="BKB514" s="106"/>
      <c r="BKC514" s="106"/>
      <c r="BKD514" s="106"/>
      <c r="BKE514" s="106"/>
      <c r="BKF514" s="106"/>
      <c r="BKG514" s="106"/>
      <c r="BKH514" s="106"/>
      <c r="BKI514" s="106"/>
      <c r="BKJ514" s="106"/>
      <c r="BKK514" s="106"/>
      <c r="BKL514" s="106"/>
      <c r="BKM514" s="106"/>
      <c r="BKN514" s="106"/>
      <c r="BKO514" s="106"/>
      <c r="BKP514" s="106"/>
      <c r="BKQ514" s="106"/>
      <c r="BKR514" s="106"/>
      <c r="BKS514" s="106"/>
      <c r="BKT514" s="106"/>
      <c r="BKU514" s="106"/>
      <c r="BKV514" s="106"/>
      <c r="BKW514" s="106"/>
      <c r="BKX514" s="106"/>
      <c r="BKY514" s="106"/>
      <c r="BKZ514" s="106"/>
      <c r="BLA514" s="106"/>
      <c r="BLB514" s="106"/>
      <c r="BLC514" s="106"/>
      <c r="BLD514" s="106"/>
      <c r="BLE514" s="106"/>
      <c r="BLF514" s="106"/>
      <c r="BLG514" s="106"/>
      <c r="BLH514" s="106"/>
      <c r="BLI514" s="106"/>
      <c r="BLJ514" s="106"/>
      <c r="BLK514" s="106"/>
      <c r="BLL514" s="106"/>
      <c r="BLM514" s="106"/>
      <c r="BLN514" s="106"/>
      <c r="BLO514" s="106"/>
      <c r="BLP514" s="106"/>
      <c r="BLQ514" s="106"/>
      <c r="BLR514" s="106"/>
      <c r="BLS514" s="106"/>
      <c r="BLT514" s="106"/>
      <c r="BLU514" s="106"/>
      <c r="BLV514" s="106"/>
      <c r="BLW514" s="106"/>
      <c r="BLX514" s="106"/>
      <c r="BLY514" s="106"/>
      <c r="BLZ514" s="106"/>
      <c r="BMA514" s="106"/>
      <c r="BMB514" s="106"/>
      <c r="BMC514" s="106"/>
      <c r="BMD514" s="106"/>
      <c r="BME514" s="106"/>
      <c r="BMF514" s="106"/>
      <c r="BMG514" s="106"/>
      <c r="BMH514" s="106"/>
      <c r="BMI514" s="106"/>
      <c r="BMJ514" s="106"/>
      <c r="BMK514" s="106"/>
      <c r="BML514" s="106"/>
      <c r="BMM514" s="106"/>
      <c r="BMN514" s="106"/>
      <c r="BMO514" s="106"/>
      <c r="BMP514" s="106"/>
      <c r="BMQ514" s="106"/>
      <c r="BMR514" s="106"/>
      <c r="BMS514" s="106"/>
      <c r="BMT514" s="106"/>
      <c r="BMU514" s="106"/>
      <c r="BMV514" s="106"/>
      <c r="BMW514" s="106"/>
      <c r="BMX514" s="106"/>
      <c r="BMY514" s="106"/>
      <c r="BMZ514" s="106"/>
      <c r="BNA514" s="106"/>
      <c r="BNB514" s="106"/>
      <c r="BNC514" s="106"/>
      <c r="BND514" s="106"/>
      <c r="BNE514" s="106"/>
      <c r="BNF514" s="106"/>
      <c r="BNG514" s="106"/>
      <c r="BNH514" s="106"/>
      <c r="BNI514" s="106"/>
      <c r="BNJ514" s="106"/>
      <c r="BNK514" s="106"/>
      <c r="BNL514" s="106"/>
      <c r="BNM514" s="106"/>
      <c r="BNN514" s="106"/>
      <c r="BNO514" s="106"/>
      <c r="BNP514" s="106"/>
      <c r="BNQ514" s="106"/>
      <c r="BNR514" s="106"/>
      <c r="BNS514" s="106"/>
      <c r="BNT514" s="106"/>
      <c r="BNU514" s="106"/>
      <c r="BNV514" s="106"/>
      <c r="BNW514" s="106"/>
      <c r="BNX514" s="106"/>
      <c r="BNY514" s="106"/>
      <c r="BNZ514" s="106"/>
      <c r="BOA514" s="106"/>
      <c r="BOB514" s="106"/>
      <c r="BOC514" s="106"/>
      <c r="BOD514" s="106"/>
      <c r="BOE514" s="106"/>
      <c r="BOF514" s="106"/>
      <c r="BOG514" s="106"/>
      <c r="BOH514" s="106"/>
      <c r="BOI514" s="106"/>
      <c r="BOJ514" s="106"/>
      <c r="BOK514" s="106"/>
      <c r="BOL514" s="106"/>
      <c r="BOM514" s="106"/>
      <c r="BON514" s="106"/>
      <c r="BOO514" s="106"/>
      <c r="BOP514" s="106"/>
      <c r="BOQ514" s="106"/>
      <c r="BOR514" s="106"/>
      <c r="BOS514" s="106"/>
      <c r="BOT514" s="106"/>
      <c r="BOU514" s="106"/>
      <c r="BOV514" s="106"/>
      <c r="BOW514" s="106"/>
      <c r="BOX514" s="106"/>
      <c r="BOY514" s="106"/>
      <c r="BOZ514" s="106"/>
      <c r="BPA514" s="106"/>
      <c r="BPB514" s="106"/>
      <c r="BPC514" s="106"/>
      <c r="BPD514" s="106"/>
      <c r="BPE514" s="106"/>
      <c r="BPF514" s="106"/>
      <c r="BPG514" s="106"/>
      <c r="BPH514" s="106"/>
      <c r="BPI514" s="106"/>
      <c r="BPJ514" s="106"/>
      <c r="BPK514" s="106"/>
      <c r="BPL514" s="106"/>
      <c r="BPM514" s="106"/>
      <c r="BPN514" s="106"/>
      <c r="BPO514" s="106"/>
      <c r="BPP514" s="106"/>
      <c r="BPQ514" s="106"/>
      <c r="BPR514" s="106"/>
      <c r="BPS514" s="106"/>
      <c r="BPT514" s="106"/>
      <c r="BPU514" s="106"/>
      <c r="BPV514" s="106"/>
      <c r="BPW514" s="106"/>
      <c r="BPX514" s="106"/>
      <c r="BPY514" s="106"/>
      <c r="BPZ514" s="106"/>
      <c r="BQA514" s="106"/>
      <c r="BQB514" s="106"/>
      <c r="BQC514" s="106"/>
      <c r="BQD514" s="106"/>
      <c r="BQE514" s="106"/>
      <c r="BQF514" s="106"/>
      <c r="BQG514" s="106"/>
      <c r="BQH514" s="106"/>
      <c r="BQI514" s="106"/>
      <c r="BQJ514" s="106"/>
      <c r="BQK514" s="106"/>
      <c r="BQL514" s="106"/>
      <c r="BQM514" s="106"/>
      <c r="BQN514" s="106"/>
      <c r="BQO514" s="106"/>
      <c r="BQP514" s="106"/>
      <c r="BQQ514" s="106"/>
      <c r="BQR514" s="106"/>
      <c r="BQS514" s="106"/>
      <c r="BQT514" s="106"/>
      <c r="BQU514" s="106"/>
      <c r="BQV514" s="106"/>
      <c r="BQW514" s="106"/>
      <c r="BQX514" s="106"/>
      <c r="BQY514" s="106"/>
      <c r="BQZ514" s="106"/>
      <c r="BRA514" s="106"/>
      <c r="BRB514" s="106"/>
      <c r="BRC514" s="106"/>
      <c r="BRD514" s="106"/>
      <c r="BRE514" s="106"/>
      <c r="BRF514" s="106"/>
      <c r="BRG514" s="106"/>
      <c r="BRH514" s="106"/>
      <c r="BRI514" s="106"/>
      <c r="BRJ514" s="106"/>
      <c r="BRK514" s="106"/>
      <c r="BRL514" s="106"/>
      <c r="BRM514" s="106"/>
      <c r="BRN514" s="106"/>
      <c r="BRO514" s="106"/>
      <c r="BRP514" s="106"/>
      <c r="BRQ514" s="106"/>
      <c r="BRR514" s="106"/>
      <c r="BRS514" s="106"/>
      <c r="BRT514" s="106"/>
      <c r="BRU514" s="106"/>
      <c r="BRV514" s="106"/>
      <c r="BRW514" s="106"/>
      <c r="BRX514" s="106"/>
      <c r="BRY514" s="106"/>
      <c r="BRZ514" s="106"/>
      <c r="BSA514" s="106"/>
      <c r="BSB514" s="106"/>
      <c r="BSC514" s="106"/>
      <c r="BSD514" s="106"/>
      <c r="BSE514" s="106"/>
      <c r="BSF514" s="106"/>
      <c r="BSG514" s="106"/>
      <c r="BSH514" s="106"/>
      <c r="BSI514" s="106"/>
      <c r="BSJ514" s="106"/>
      <c r="BSK514" s="106"/>
      <c r="BSL514" s="106"/>
      <c r="BSM514" s="106"/>
      <c r="BSN514" s="106"/>
      <c r="BSO514" s="106"/>
      <c r="BSP514" s="106"/>
      <c r="BSQ514" s="106"/>
      <c r="BSR514" s="106"/>
      <c r="BSS514" s="106"/>
      <c r="BST514" s="106"/>
      <c r="BSU514" s="106"/>
      <c r="BSV514" s="106"/>
      <c r="BSW514" s="106"/>
      <c r="BSX514" s="106"/>
      <c r="BSY514" s="106"/>
      <c r="BSZ514" s="106"/>
      <c r="BTA514" s="106"/>
      <c r="BTB514" s="106"/>
      <c r="BTC514" s="106"/>
      <c r="BTD514" s="106"/>
      <c r="BTE514" s="106"/>
      <c r="BTF514" s="106"/>
      <c r="BTG514" s="106"/>
      <c r="BTH514" s="106"/>
      <c r="BTI514" s="106"/>
      <c r="BTJ514" s="106"/>
      <c r="BTK514" s="106"/>
      <c r="BTL514" s="106"/>
      <c r="BTM514" s="106"/>
      <c r="BTN514" s="106"/>
      <c r="BTO514" s="106"/>
      <c r="BTP514" s="106"/>
      <c r="BTQ514" s="106"/>
      <c r="BTR514" s="106"/>
      <c r="BTS514" s="106"/>
      <c r="BTT514" s="106"/>
      <c r="BTU514" s="106"/>
      <c r="BTV514" s="106"/>
      <c r="BTW514" s="106"/>
      <c r="BTX514" s="106"/>
      <c r="BTY514" s="106"/>
      <c r="BTZ514" s="106"/>
      <c r="BUA514" s="106"/>
      <c r="BUB514" s="106"/>
      <c r="BUC514" s="106"/>
      <c r="BUD514" s="106"/>
      <c r="BUE514" s="106"/>
      <c r="BUF514" s="106"/>
      <c r="BUG514" s="106"/>
      <c r="BUH514" s="106"/>
      <c r="BUI514" s="106"/>
      <c r="BUJ514" s="106"/>
      <c r="BUK514" s="106"/>
      <c r="BUL514" s="106"/>
      <c r="BUM514" s="106"/>
      <c r="BUN514" s="106"/>
      <c r="BUO514" s="106"/>
      <c r="BUP514" s="106"/>
      <c r="BUQ514" s="106"/>
      <c r="BUR514" s="106"/>
      <c r="BUS514" s="106"/>
      <c r="BUT514" s="106"/>
      <c r="BUU514" s="106"/>
      <c r="BUV514" s="106"/>
      <c r="BUW514" s="106"/>
      <c r="BUX514" s="106"/>
      <c r="BUY514" s="106"/>
      <c r="BUZ514" s="106"/>
      <c r="BVA514" s="106"/>
      <c r="BVB514" s="106"/>
      <c r="BVC514" s="106"/>
      <c r="BVD514" s="106"/>
      <c r="BVE514" s="106"/>
      <c r="BVF514" s="106"/>
      <c r="BVG514" s="106"/>
      <c r="BVH514" s="106"/>
      <c r="BVI514" s="106"/>
      <c r="BVJ514" s="106"/>
      <c r="BVK514" s="106"/>
      <c r="BVL514" s="106"/>
      <c r="BVM514" s="106"/>
      <c r="BVN514" s="106"/>
      <c r="BVO514" s="106"/>
      <c r="BVP514" s="106"/>
      <c r="BVQ514" s="106"/>
      <c r="BVR514" s="106"/>
      <c r="BVS514" s="106"/>
      <c r="BVT514" s="106"/>
      <c r="BVU514" s="106"/>
      <c r="BVV514" s="106"/>
      <c r="BVW514" s="106"/>
      <c r="BVX514" s="106"/>
      <c r="BVY514" s="106"/>
      <c r="BVZ514" s="106"/>
      <c r="BWA514" s="106"/>
      <c r="BWB514" s="106"/>
      <c r="BWC514" s="106"/>
      <c r="BWD514" s="106"/>
      <c r="BWE514" s="106"/>
      <c r="BWF514" s="106"/>
      <c r="BWG514" s="106"/>
      <c r="BWH514" s="106"/>
      <c r="BWI514" s="106"/>
      <c r="BWJ514" s="106"/>
      <c r="BWK514" s="106"/>
      <c r="BWL514" s="106"/>
      <c r="BWM514" s="106"/>
      <c r="BWN514" s="106"/>
      <c r="BWO514" s="106"/>
      <c r="BWP514" s="106"/>
      <c r="BWQ514" s="106"/>
      <c r="BWR514" s="106"/>
      <c r="BWS514" s="106"/>
      <c r="BWT514" s="106"/>
      <c r="BWU514" s="106"/>
      <c r="BWV514" s="106"/>
      <c r="BWW514" s="106"/>
      <c r="BWX514" s="106"/>
      <c r="BWY514" s="106"/>
      <c r="BWZ514" s="106"/>
      <c r="BXA514" s="106"/>
      <c r="BXB514" s="106"/>
      <c r="BXC514" s="106"/>
      <c r="BXD514" s="106"/>
      <c r="BXE514" s="106"/>
      <c r="BXF514" s="106"/>
      <c r="BXG514" s="106"/>
      <c r="BXH514" s="106"/>
      <c r="BXI514" s="106"/>
      <c r="BXJ514" s="106"/>
      <c r="BXK514" s="106"/>
      <c r="BXL514" s="106"/>
      <c r="BXM514" s="106"/>
      <c r="BXN514" s="106"/>
      <c r="BXO514" s="106"/>
      <c r="BXP514" s="106"/>
      <c r="BXQ514" s="106"/>
      <c r="BXR514" s="106"/>
      <c r="BXS514" s="106"/>
      <c r="BXT514" s="106"/>
      <c r="BXU514" s="106"/>
      <c r="BXV514" s="106"/>
      <c r="BXW514" s="106"/>
      <c r="BXX514" s="106"/>
      <c r="BXY514" s="106"/>
      <c r="BXZ514" s="106"/>
      <c r="BYA514" s="106"/>
      <c r="BYB514" s="106"/>
      <c r="BYC514" s="106"/>
      <c r="BYD514" s="106"/>
      <c r="BYE514" s="106"/>
      <c r="BYF514" s="106"/>
      <c r="BYG514" s="106"/>
      <c r="BYH514" s="106"/>
      <c r="BYI514" s="106"/>
      <c r="BYJ514" s="106"/>
      <c r="BYK514" s="106"/>
      <c r="BYL514" s="106"/>
      <c r="BYM514" s="106"/>
      <c r="BYN514" s="106"/>
      <c r="BYO514" s="106"/>
      <c r="BYP514" s="106"/>
      <c r="BYQ514" s="106"/>
      <c r="BYR514" s="106"/>
      <c r="BYS514" s="106"/>
      <c r="BYT514" s="106"/>
      <c r="BYU514" s="106"/>
      <c r="BYV514" s="106"/>
      <c r="BYW514" s="106"/>
      <c r="BYX514" s="106"/>
      <c r="BYY514" s="106"/>
      <c r="BYZ514" s="106"/>
      <c r="BZA514" s="106"/>
      <c r="BZB514" s="106"/>
      <c r="BZC514" s="106"/>
      <c r="BZD514" s="106"/>
      <c r="BZE514" s="106"/>
      <c r="BZF514" s="106"/>
      <c r="BZG514" s="106"/>
      <c r="BZH514" s="106"/>
      <c r="BZI514" s="106"/>
      <c r="BZJ514" s="106"/>
      <c r="BZK514" s="106"/>
      <c r="BZL514" s="106"/>
      <c r="BZM514" s="106"/>
      <c r="BZN514" s="106"/>
      <c r="BZO514" s="106"/>
      <c r="BZP514" s="106"/>
      <c r="BZQ514" s="106"/>
      <c r="BZR514" s="106"/>
      <c r="BZS514" s="106"/>
      <c r="BZT514" s="106"/>
      <c r="BZU514" s="106"/>
      <c r="BZV514" s="106"/>
      <c r="BZW514" s="106"/>
      <c r="BZX514" s="106"/>
      <c r="BZY514" s="106"/>
      <c r="BZZ514" s="106"/>
      <c r="CAA514" s="106"/>
      <c r="CAB514" s="106"/>
      <c r="CAC514" s="106"/>
      <c r="CAD514" s="106"/>
      <c r="CAE514" s="106"/>
      <c r="CAF514" s="106"/>
      <c r="CAG514" s="106"/>
      <c r="CAH514" s="106"/>
      <c r="CAI514" s="106"/>
      <c r="CAJ514" s="106"/>
      <c r="CAK514" s="106"/>
      <c r="CAL514" s="106"/>
      <c r="CAM514" s="106"/>
      <c r="CAN514" s="106"/>
      <c r="CAO514" s="106"/>
      <c r="CAP514" s="106"/>
      <c r="CAQ514" s="106"/>
      <c r="CAR514" s="106"/>
      <c r="CAS514" s="106"/>
      <c r="CAT514" s="106"/>
      <c r="CAU514" s="106"/>
      <c r="CAV514" s="106"/>
      <c r="CAW514" s="106"/>
      <c r="CAX514" s="106"/>
      <c r="CAY514" s="106"/>
      <c r="CAZ514" s="106"/>
      <c r="CBA514" s="106"/>
      <c r="CBB514" s="106"/>
      <c r="CBC514" s="106"/>
      <c r="CBD514" s="106"/>
      <c r="CBE514" s="106"/>
      <c r="CBF514" s="106"/>
      <c r="CBG514" s="106"/>
      <c r="CBH514" s="106"/>
      <c r="CBI514" s="106"/>
      <c r="CBJ514" s="106"/>
      <c r="CBK514" s="106"/>
      <c r="CBL514" s="106"/>
      <c r="CBM514" s="106"/>
      <c r="CBN514" s="106"/>
      <c r="CBO514" s="106"/>
      <c r="CBP514" s="106"/>
      <c r="CBQ514" s="106"/>
      <c r="CBR514" s="106"/>
      <c r="CBS514" s="106"/>
      <c r="CBT514" s="106"/>
      <c r="CBU514" s="106"/>
      <c r="CBV514" s="106"/>
      <c r="CBW514" s="106"/>
      <c r="CBX514" s="106"/>
      <c r="CBY514" s="106"/>
      <c r="CBZ514" s="106"/>
      <c r="CCA514" s="106"/>
      <c r="CCB514" s="106"/>
      <c r="CCC514" s="106"/>
      <c r="CCD514" s="106"/>
      <c r="CCE514" s="106"/>
      <c r="CCF514" s="106"/>
      <c r="CCG514" s="106"/>
      <c r="CCH514" s="106"/>
      <c r="CCI514" s="106"/>
      <c r="CCJ514" s="106"/>
      <c r="CCK514" s="106"/>
      <c r="CCL514" s="106"/>
      <c r="CCM514" s="106"/>
      <c r="CCN514" s="106"/>
      <c r="CCO514" s="106"/>
      <c r="CCP514" s="106"/>
      <c r="CCQ514" s="106"/>
      <c r="CCR514" s="106"/>
      <c r="CCS514" s="106"/>
      <c r="CCT514" s="106"/>
      <c r="CCU514" s="106"/>
      <c r="CCV514" s="106"/>
      <c r="CCW514" s="106"/>
      <c r="CCX514" s="106"/>
      <c r="CCY514" s="106"/>
      <c r="CCZ514" s="106"/>
      <c r="CDA514" s="106"/>
      <c r="CDB514" s="106"/>
      <c r="CDC514" s="106"/>
      <c r="CDD514" s="106"/>
      <c r="CDE514" s="106"/>
      <c r="CDF514" s="106"/>
      <c r="CDG514" s="106"/>
      <c r="CDH514" s="106"/>
      <c r="CDI514" s="106"/>
      <c r="CDJ514" s="106"/>
      <c r="CDK514" s="106"/>
      <c r="CDL514" s="106"/>
      <c r="CDM514" s="106"/>
      <c r="CDN514" s="106"/>
      <c r="CDO514" s="106"/>
      <c r="CDP514" s="106"/>
      <c r="CDQ514" s="106"/>
      <c r="CDR514" s="106"/>
      <c r="CDS514" s="106"/>
      <c r="CDT514" s="106"/>
      <c r="CDU514" s="106"/>
      <c r="CDV514" s="106"/>
      <c r="CDW514" s="106"/>
      <c r="CDX514" s="106"/>
      <c r="CDY514" s="106"/>
      <c r="CDZ514" s="106"/>
      <c r="CEA514" s="106"/>
      <c r="CEB514" s="106"/>
      <c r="CEC514" s="106"/>
      <c r="CED514" s="106"/>
      <c r="CEE514" s="106"/>
      <c r="CEF514" s="106"/>
      <c r="CEG514" s="106"/>
      <c r="CEH514" s="106"/>
      <c r="CEI514" s="106"/>
      <c r="CEJ514" s="106"/>
      <c r="CEK514" s="106"/>
      <c r="CEL514" s="106"/>
      <c r="CEM514" s="106"/>
      <c r="CEN514" s="106"/>
      <c r="CEO514" s="106"/>
      <c r="CEP514" s="106"/>
      <c r="CEQ514" s="106"/>
      <c r="CER514" s="106"/>
      <c r="CES514" s="106"/>
      <c r="CET514" s="106"/>
      <c r="CEU514" s="106"/>
      <c r="CEV514" s="106"/>
      <c r="CEW514" s="106"/>
      <c r="CEX514" s="106"/>
      <c r="CEY514" s="106"/>
      <c r="CEZ514" s="106"/>
      <c r="CFA514" s="106"/>
      <c r="CFB514" s="106"/>
      <c r="CFC514" s="106"/>
      <c r="CFD514" s="106"/>
      <c r="CFE514" s="106"/>
      <c r="CFF514" s="106"/>
      <c r="CFG514" s="106"/>
      <c r="CFH514" s="106"/>
      <c r="CFI514" s="106"/>
      <c r="CFJ514" s="106"/>
      <c r="CFK514" s="106"/>
      <c r="CFL514" s="106"/>
      <c r="CFM514" s="106"/>
      <c r="CFN514" s="106"/>
      <c r="CFO514" s="106"/>
      <c r="CFP514" s="106"/>
      <c r="CFQ514" s="106"/>
      <c r="CFR514" s="106"/>
      <c r="CFS514" s="106"/>
      <c r="CFT514" s="106"/>
      <c r="CFU514" s="106"/>
      <c r="CFV514" s="106"/>
      <c r="CFW514" s="106"/>
      <c r="CFX514" s="106"/>
      <c r="CFY514" s="106"/>
      <c r="CFZ514" s="106"/>
      <c r="CGA514" s="106"/>
      <c r="CGB514" s="106"/>
      <c r="CGC514" s="106"/>
      <c r="CGD514" s="106"/>
      <c r="CGE514" s="106"/>
      <c r="CGF514" s="106"/>
      <c r="CGG514" s="106"/>
      <c r="CGH514" s="106"/>
      <c r="CGI514" s="106"/>
      <c r="CGJ514" s="106"/>
      <c r="CGK514" s="106"/>
      <c r="CGL514" s="106"/>
      <c r="CGM514" s="106"/>
      <c r="CGN514" s="106"/>
      <c r="CGO514" s="106"/>
      <c r="CGP514" s="106"/>
      <c r="CGQ514" s="106"/>
      <c r="CGR514" s="106"/>
      <c r="CGS514" s="106"/>
      <c r="CGT514" s="106"/>
      <c r="CGU514" s="106"/>
      <c r="CGV514" s="106"/>
      <c r="CGW514" s="106"/>
      <c r="CGX514" s="106"/>
      <c r="CGY514" s="106"/>
      <c r="CGZ514" s="106"/>
      <c r="CHA514" s="106"/>
      <c r="CHB514" s="106"/>
      <c r="CHC514" s="106"/>
      <c r="CHD514" s="106"/>
      <c r="CHE514" s="106"/>
      <c r="CHF514" s="106"/>
      <c r="CHG514" s="106"/>
      <c r="CHH514" s="106"/>
      <c r="CHI514" s="106"/>
      <c r="CHJ514" s="106"/>
      <c r="CHK514" s="106"/>
      <c r="CHL514" s="106"/>
      <c r="CHM514" s="106"/>
      <c r="CHN514" s="106"/>
      <c r="CHO514" s="106"/>
      <c r="CHP514" s="106"/>
      <c r="CHQ514" s="106"/>
      <c r="CHR514" s="106"/>
      <c r="CHS514" s="106"/>
      <c r="CHT514" s="106"/>
      <c r="CHU514" s="106"/>
      <c r="CHV514" s="106"/>
      <c r="CHW514" s="106"/>
      <c r="CHX514" s="106"/>
      <c r="CHY514" s="106"/>
      <c r="CHZ514" s="106"/>
      <c r="CIA514" s="106"/>
      <c r="CIB514" s="106"/>
      <c r="CIC514" s="106"/>
      <c r="CID514" s="106"/>
      <c r="CIE514" s="106"/>
      <c r="CIF514" s="106"/>
      <c r="CIG514" s="106"/>
      <c r="CIH514" s="106"/>
      <c r="CII514" s="106"/>
      <c r="CIJ514" s="106"/>
      <c r="CIK514" s="106"/>
      <c r="CIL514" s="106"/>
      <c r="CIM514" s="106"/>
      <c r="CIN514" s="106"/>
      <c r="CIO514" s="106"/>
      <c r="CIP514" s="106"/>
      <c r="CIQ514" s="106"/>
      <c r="CIR514" s="106"/>
      <c r="CIS514" s="106"/>
      <c r="CIT514" s="106"/>
      <c r="CIU514" s="106"/>
      <c r="CIV514" s="106"/>
      <c r="CIW514" s="106"/>
      <c r="CIX514" s="106"/>
      <c r="CIY514" s="106"/>
      <c r="CIZ514" s="106"/>
      <c r="CJA514" s="106"/>
      <c r="CJB514" s="106"/>
      <c r="CJC514" s="106"/>
      <c r="CJD514" s="106"/>
      <c r="CJE514" s="106"/>
      <c r="CJF514" s="106"/>
      <c r="CJG514" s="106"/>
      <c r="CJH514" s="106"/>
      <c r="CJI514" s="106"/>
      <c r="CJJ514" s="106"/>
      <c r="CJK514" s="106"/>
      <c r="CJL514" s="106"/>
      <c r="CJM514" s="106"/>
      <c r="CJN514" s="106"/>
      <c r="CJO514" s="106"/>
      <c r="CJP514" s="106"/>
      <c r="CJQ514" s="106"/>
      <c r="CJR514" s="106"/>
      <c r="CJS514" s="106"/>
      <c r="CJT514" s="106"/>
      <c r="CJU514" s="106"/>
      <c r="CJV514" s="106"/>
      <c r="CJW514" s="106"/>
      <c r="CJX514" s="106"/>
      <c r="CJY514" s="106"/>
      <c r="CJZ514" s="106"/>
      <c r="CKA514" s="106"/>
      <c r="CKB514" s="106"/>
      <c r="CKC514" s="106"/>
      <c r="CKD514" s="106"/>
      <c r="CKE514" s="106"/>
      <c r="CKF514" s="106"/>
      <c r="CKG514" s="106"/>
      <c r="CKH514" s="106"/>
      <c r="CKI514" s="106"/>
      <c r="CKJ514" s="106"/>
      <c r="CKK514" s="106"/>
      <c r="CKL514" s="106"/>
      <c r="CKM514" s="106"/>
      <c r="CKN514" s="106"/>
      <c r="CKO514" s="106"/>
      <c r="CKP514" s="106"/>
      <c r="CKQ514" s="106"/>
      <c r="CKR514" s="106"/>
      <c r="CKS514" s="106"/>
      <c r="CKT514" s="106"/>
      <c r="CKU514" s="106"/>
      <c r="CKV514" s="106"/>
      <c r="CKW514" s="106"/>
      <c r="CKX514" s="106"/>
      <c r="CKY514" s="106"/>
      <c r="CKZ514" s="106"/>
      <c r="CLA514" s="106"/>
      <c r="CLB514" s="106"/>
      <c r="CLC514" s="106"/>
      <c r="CLD514" s="106"/>
      <c r="CLE514" s="106"/>
      <c r="CLF514" s="106"/>
      <c r="CLG514" s="106"/>
      <c r="CLH514" s="106"/>
      <c r="CLI514" s="106"/>
      <c r="CLJ514" s="106"/>
      <c r="CLK514" s="106"/>
      <c r="CLL514" s="106"/>
      <c r="CLM514" s="106"/>
      <c r="CLN514" s="106"/>
      <c r="CLO514" s="106"/>
      <c r="CLP514" s="106"/>
      <c r="CLQ514" s="106"/>
      <c r="CLR514" s="106"/>
      <c r="CLS514" s="106"/>
      <c r="CLT514" s="106"/>
      <c r="CLU514" s="106"/>
      <c r="CLV514" s="106"/>
      <c r="CLW514" s="106"/>
      <c r="CLX514" s="106"/>
      <c r="CLY514" s="106"/>
      <c r="CLZ514" s="106"/>
      <c r="CMA514" s="106"/>
      <c r="CMB514" s="106"/>
      <c r="CMC514" s="106"/>
      <c r="CMD514" s="106"/>
      <c r="CME514" s="106"/>
      <c r="CMF514" s="106"/>
      <c r="CMG514" s="106"/>
      <c r="CMH514" s="106"/>
      <c r="CMI514" s="106"/>
      <c r="CMJ514" s="106"/>
      <c r="CMK514" s="106"/>
      <c r="CML514" s="106"/>
      <c r="CMM514" s="106"/>
      <c r="CMN514" s="106"/>
      <c r="CMO514" s="106"/>
      <c r="CMP514" s="106"/>
      <c r="CMQ514" s="106"/>
      <c r="CMR514" s="106"/>
      <c r="CMS514" s="106"/>
      <c r="CMT514" s="106"/>
      <c r="CMU514" s="106"/>
      <c r="CMV514" s="106"/>
      <c r="CMW514" s="106"/>
      <c r="CMX514" s="106"/>
      <c r="CMY514" s="106"/>
      <c r="CMZ514" s="106"/>
      <c r="CNA514" s="106"/>
      <c r="CNB514" s="106"/>
      <c r="CNC514" s="106"/>
      <c r="CND514" s="106"/>
      <c r="CNE514" s="106"/>
      <c r="CNF514" s="106"/>
      <c r="CNG514" s="106"/>
      <c r="CNH514" s="106"/>
      <c r="CNI514" s="106"/>
      <c r="CNJ514" s="106"/>
      <c r="CNK514" s="106"/>
      <c r="CNL514" s="106"/>
      <c r="CNM514" s="106"/>
      <c r="CNN514" s="106"/>
      <c r="CNO514" s="106"/>
      <c r="CNP514" s="106"/>
      <c r="CNQ514" s="106"/>
      <c r="CNR514" s="106"/>
      <c r="CNS514" s="106"/>
      <c r="CNT514" s="106"/>
      <c r="CNU514" s="106"/>
      <c r="CNV514" s="106"/>
      <c r="CNW514" s="106"/>
      <c r="CNX514" s="106"/>
      <c r="CNY514" s="106"/>
      <c r="CNZ514" s="106"/>
      <c r="COA514" s="106"/>
      <c r="COB514" s="106"/>
      <c r="COC514" s="106"/>
      <c r="COD514" s="106"/>
      <c r="COE514" s="106"/>
      <c r="COF514" s="106"/>
      <c r="COG514" s="106"/>
      <c r="COH514" s="106"/>
      <c r="COI514" s="106"/>
      <c r="COJ514" s="106"/>
      <c r="COK514" s="106"/>
      <c r="COL514" s="106"/>
      <c r="COM514" s="106"/>
      <c r="CON514" s="106"/>
      <c r="COO514" s="106"/>
      <c r="COP514" s="106"/>
      <c r="COQ514" s="106"/>
      <c r="COR514" s="106"/>
      <c r="COS514" s="106"/>
      <c r="COT514" s="106"/>
      <c r="COU514" s="106"/>
      <c r="COV514" s="106"/>
      <c r="COW514" s="106"/>
      <c r="COX514" s="106"/>
      <c r="COY514" s="106"/>
      <c r="COZ514" s="106"/>
      <c r="CPA514" s="106"/>
      <c r="CPB514" s="106"/>
      <c r="CPC514" s="106"/>
      <c r="CPD514" s="106"/>
      <c r="CPE514" s="106"/>
      <c r="CPF514" s="106"/>
      <c r="CPG514" s="106"/>
      <c r="CPH514" s="106"/>
      <c r="CPI514" s="106"/>
      <c r="CPJ514" s="106"/>
      <c r="CPK514" s="106"/>
      <c r="CPL514" s="106"/>
      <c r="CPM514" s="106"/>
      <c r="CPN514" s="106"/>
      <c r="CPO514" s="106"/>
      <c r="CPP514" s="106"/>
      <c r="CPQ514" s="106"/>
      <c r="CPR514" s="106"/>
      <c r="CPS514" s="106"/>
      <c r="CPT514" s="106"/>
      <c r="CPU514" s="106"/>
      <c r="CPV514" s="106"/>
      <c r="CPW514" s="106"/>
      <c r="CPX514" s="106"/>
      <c r="CPY514" s="106"/>
      <c r="CPZ514" s="106"/>
      <c r="CQA514" s="106"/>
      <c r="CQB514" s="106"/>
      <c r="CQC514" s="106"/>
      <c r="CQD514" s="106"/>
      <c r="CQE514" s="106"/>
      <c r="CQF514" s="106"/>
      <c r="CQG514" s="106"/>
      <c r="CQH514" s="106"/>
      <c r="CQI514" s="106"/>
      <c r="CQJ514" s="106"/>
      <c r="CQK514" s="106"/>
      <c r="CQL514" s="106"/>
      <c r="CQM514" s="106"/>
      <c r="CQN514" s="106"/>
      <c r="CQO514" s="106"/>
      <c r="CQP514" s="106"/>
      <c r="CQQ514" s="106"/>
      <c r="CQR514" s="106"/>
      <c r="CQS514" s="106"/>
      <c r="CQT514" s="106"/>
      <c r="CQU514" s="106"/>
      <c r="CQV514" s="106"/>
      <c r="CQW514" s="106"/>
      <c r="CQX514" s="106"/>
      <c r="CQY514" s="106"/>
      <c r="CQZ514" s="106"/>
      <c r="CRA514" s="106"/>
      <c r="CRB514" s="106"/>
      <c r="CRC514" s="106"/>
      <c r="CRD514" s="106"/>
      <c r="CRE514" s="106"/>
      <c r="CRF514" s="106"/>
      <c r="CRG514" s="106"/>
      <c r="CRH514" s="106"/>
      <c r="CRI514" s="106"/>
      <c r="CRJ514" s="106"/>
      <c r="CRK514" s="106"/>
      <c r="CRL514" s="106"/>
      <c r="CRM514" s="106"/>
      <c r="CRN514" s="106"/>
      <c r="CRO514" s="106"/>
      <c r="CRP514" s="106"/>
      <c r="CRQ514" s="106"/>
      <c r="CRR514" s="106"/>
      <c r="CRS514" s="106"/>
      <c r="CRT514" s="106"/>
      <c r="CRU514" s="106"/>
      <c r="CRV514" s="106"/>
      <c r="CRW514" s="106"/>
      <c r="CRX514" s="106"/>
      <c r="CRY514" s="106"/>
      <c r="CRZ514" s="106"/>
      <c r="CSA514" s="106"/>
      <c r="CSB514" s="106"/>
      <c r="CSC514" s="106"/>
      <c r="CSD514" s="106"/>
      <c r="CSE514" s="106"/>
      <c r="CSF514" s="106"/>
      <c r="CSG514" s="106"/>
      <c r="CSH514" s="106"/>
      <c r="CSI514" s="106"/>
      <c r="CSJ514" s="106"/>
      <c r="CSK514" s="106"/>
      <c r="CSL514" s="106"/>
      <c r="CSM514" s="106"/>
      <c r="CSN514" s="106"/>
      <c r="CSO514" s="106"/>
      <c r="CSP514" s="106"/>
      <c r="CSQ514" s="106"/>
      <c r="CSR514" s="106"/>
      <c r="CSS514" s="106"/>
      <c r="CST514" s="106"/>
      <c r="CSU514" s="106"/>
      <c r="CSV514" s="106"/>
      <c r="CSW514" s="106"/>
      <c r="CSX514" s="106"/>
      <c r="CSY514" s="106"/>
      <c r="CSZ514" s="106"/>
      <c r="CTA514" s="106"/>
      <c r="CTB514" s="106"/>
      <c r="CTC514" s="106"/>
      <c r="CTD514" s="106"/>
      <c r="CTE514" s="106"/>
      <c r="CTF514" s="106"/>
      <c r="CTG514" s="106"/>
      <c r="CTH514" s="106"/>
      <c r="CTI514" s="106"/>
      <c r="CTJ514" s="106"/>
      <c r="CTK514" s="106"/>
      <c r="CTL514" s="106"/>
      <c r="CTM514" s="106"/>
      <c r="CTN514" s="106"/>
      <c r="CTO514" s="106"/>
      <c r="CTP514" s="106"/>
      <c r="CTQ514" s="106"/>
      <c r="CTR514" s="106"/>
      <c r="CTS514" s="106"/>
      <c r="CTT514" s="106"/>
      <c r="CTU514" s="106"/>
      <c r="CTV514" s="106"/>
      <c r="CTW514" s="106"/>
      <c r="CTX514" s="106"/>
      <c r="CTY514" s="106"/>
      <c r="CTZ514" s="106"/>
      <c r="CUA514" s="106"/>
      <c r="CUB514" s="106"/>
      <c r="CUC514" s="106"/>
      <c r="CUD514" s="106"/>
      <c r="CUE514" s="106"/>
      <c r="CUF514" s="106"/>
      <c r="CUG514" s="106"/>
      <c r="CUH514" s="106"/>
      <c r="CUI514" s="106"/>
      <c r="CUJ514" s="106"/>
      <c r="CUK514" s="106"/>
      <c r="CUL514" s="106"/>
      <c r="CUM514" s="106"/>
      <c r="CUN514" s="106"/>
      <c r="CUO514" s="106"/>
      <c r="CUP514" s="106"/>
      <c r="CUQ514" s="106"/>
      <c r="CUR514" s="106"/>
      <c r="CUS514" s="106"/>
      <c r="CUT514" s="106"/>
      <c r="CUU514" s="106"/>
      <c r="CUV514" s="106"/>
      <c r="CUW514" s="106"/>
      <c r="CUX514" s="106"/>
      <c r="CUY514" s="106"/>
      <c r="CUZ514" s="106"/>
      <c r="CVA514" s="106"/>
      <c r="CVB514" s="106"/>
      <c r="CVC514" s="106"/>
      <c r="CVD514" s="106"/>
      <c r="CVE514" s="106"/>
      <c r="CVF514" s="106"/>
      <c r="CVG514" s="106"/>
      <c r="CVH514" s="106"/>
      <c r="CVI514" s="106"/>
      <c r="CVJ514" s="106"/>
      <c r="CVK514" s="106"/>
      <c r="CVL514" s="106"/>
      <c r="CVM514" s="106"/>
      <c r="CVN514" s="106"/>
      <c r="CVO514" s="106"/>
      <c r="CVP514" s="106"/>
      <c r="CVQ514" s="106"/>
      <c r="CVR514" s="106"/>
      <c r="CVS514" s="106"/>
      <c r="CVT514" s="106"/>
      <c r="CVU514" s="106"/>
      <c r="CVV514" s="106"/>
      <c r="CVW514" s="106"/>
      <c r="CVX514" s="106"/>
      <c r="CVY514" s="106"/>
      <c r="CVZ514" s="106"/>
      <c r="CWA514" s="106"/>
      <c r="CWB514" s="106"/>
      <c r="CWC514" s="106"/>
      <c r="CWD514" s="106"/>
      <c r="CWE514" s="106"/>
      <c r="CWF514" s="106"/>
      <c r="CWG514" s="106"/>
      <c r="CWH514" s="106"/>
      <c r="CWI514" s="106"/>
      <c r="CWJ514" s="106"/>
      <c r="CWK514" s="106"/>
      <c r="CWL514" s="106"/>
      <c r="CWM514" s="106"/>
      <c r="CWN514" s="106"/>
      <c r="CWO514" s="106"/>
      <c r="CWP514" s="106"/>
      <c r="CWQ514" s="106"/>
      <c r="CWR514" s="106"/>
      <c r="CWS514" s="106"/>
      <c r="CWT514" s="106"/>
      <c r="CWU514" s="106"/>
      <c r="CWV514" s="106"/>
      <c r="CWW514" s="106"/>
      <c r="CWX514" s="106"/>
      <c r="CWY514" s="106"/>
      <c r="CWZ514" s="106"/>
      <c r="CXA514" s="106"/>
      <c r="CXB514" s="106"/>
      <c r="CXC514" s="106"/>
      <c r="CXD514" s="106"/>
      <c r="CXE514" s="106"/>
      <c r="CXF514" s="106"/>
      <c r="CXG514" s="106"/>
      <c r="CXH514" s="106"/>
      <c r="CXI514" s="106"/>
      <c r="CXJ514" s="106"/>
      <c r="CXK514" s="106"/>
      <c r="CXL514" s="106"/>
      <c r="CXM514" s="106"/>
      <c r="CXN514" s="106"/>
      <c r="CXO514" s="106"/>
      <c r="CXP514" s="106"/>
      <c r="CXQ514" s="106"/>
      <c r="CXR514" s="106"/>
      <c r="CXS514" s="106"/>
      <c r="CXT514" s="106"/>
      <c r="CXU514" s="106"/>
      <c r="CXV514" s="106"/>
      <c r="CXW514" s="106"/>
      <c r="CXX514" s="106"/>
      <c r="CXY514" s="106"/>
      <c r="CXZ514" s="106"/>
      <c r="CYA514" s="106"/>
      <c r="CYB514" s="106"/>
      <c r="CYC514" s="106"/>
      <c r="CYD514" s="106"/>
      <c r="CYE514" s="106"/>
      <c r="CYF514" s="106"/>
      <c r="CYG514" s="106"/>
      <c r="CYH514" s="106"/>
      <c r="CYI514" s="106"/>
      <c r="CYJ514" s="106"/>
      <c r="CYK514" s="106"/>
      <c r="CYL514" s="106"/>
      <c r="CYM514" s="106"/>
      <c r="CYN514" s="106"/>
      <c r="CYO514" s="106"/>
      <c r="CYP514" s="106"/>
      <c r="CYQ514" s="106"/>
      <c r="CYR514" s="106"/>
      <c r="CYS514" s="106"/>
      <c r="CYT514" s="106"/>
      <c r="CYU514" s="106"/>
      <c r="CYV514" s="106"/>
      <c r="CYW514" s="106"/>
      <c r="CYX514" s="106"/>
      <c r="CYY514" s="106"/>
      <c r="CYZ514" s="106"/>
      <c r="CZA514" s="106"/>
      <c r="CZB514" s="106"/>
      <c r="CZC514" s="106"/>
      <c r="CZD514" s="106"/>
      <c r="CZE514" s="106"/>
      <c r="CZF514" s="106"/>
      <c r="CZG514" s="106"/>
      <c r="CZH514" s="106"/>
      <c r="CZI514" s="106"/>
      <c r="CZJ514" s="106"/>
      <c r="CZK514" s="106"/>
      <c r="CZL514" s="106"/>
      <c r="CZM514" s="106"/>
      <c r="CZN514" s="106"/>
      <c r="CZO514" s="106"/>
      <c r="CZP514" s="106"/>
      <c r="CZQ514" s="106"/>
      <c r="CZR514" s="106"/>
      <c r="CZS514" s="106"/>
      <c r="CZT514" s="106"/>
      <c r="CZU514" s="106"/>
      <c r="CZV514" s="106"/>
      <c r="CZW514" s="106"/>
      <c r="CZX514" s="106"/>
      <c r="CZY514" s="106"/>
      <c r="CZZ514" s="106"/>
      <c r="DAA514" s="106"/>
      <c r="DAB514" s="106"/>
      <c r="DAC514" s="106"/>
      <c r="DAD514" s="106"/>
      <c r="DAE514" s="106"/>
      <c r="DAF514" s="106"/>
      <c r="DAG514" s="106"/>
      <c r="DAH514" s="106"/>
      <c r="DAI514" s="106"/>
      <c r="DAJ514" s="106"/>
      <c r="DAK514" s="106"/>
      <c r="DAL514" s="106"/>
      <c r="DAM514" s="106"/>
      <c r="DAN514" s="106"/>
      <c r="DAO514" s="106"/>
      <c r="DAP514" s="106"/>
      <c r="DAQ514" s="106"/>
      <c r="DAR514" s="106"/>
      <c r="DAS514" s="106"/>
      <c r="DAT514" s="106"/>
      <c r="DAU514" s="106"/>
      <c r="DAV514" s="106"/>
      <c r="DAW514" s="106"/>
      <c r="DAX514" s="106"/>
      <c r="DAY514" s="106"/>
      <c r="DAZ514" s="106"/>
      <c r="DBA514" s="106"/>
      <c r="DBB514" s="106"/>
      <c r="DBC514" s="106"/>
      <c r="DBD514" s="106"/>
      <c r="DBE514" s="106"/>
      <c r="DBF514" s="106"/>
      <c r="DBG514" s="106"/>
      <c r="DBH514" s="106"/>
      <c r="DBI514" s="106"/>
      <c r="DBJ514" s="106"/>
      <c r="DBK514" s="106"/>
      <c r="DBL514" s="106"/>
      <c r="DBM514" s="106"/>
      <c r="DBN514" s="106"/>
      <c r="DBO514" s="106"/>
      <c r="DBP514" s="106"/>
      <c r="DBQ514" s="106"/>
      <c r="DBR514" s="106"/>
      <c r="DBS514" s="106"/>
      <c r="DBT514" s="106"/>
      <c r="DBU514" s="106"/>
      <c r="DBV514" s="106"/>
      <c r="DBW514" s="106"/>
      <c r="DBX514" s="106"/>
      <c r="DBY514" s="106"/>
      <c r="DBZ514" s="106"/>
      <c r="DCA514" s="106"/>
      <c r="DCB514" s="106"/>
      <c r="DCC514" s="106"/>
      <c r="DCD514" s="106"/>
      <c r="DCE514" s="106"/>
      <c r="DCF514" s="106"/>
      <c r="DCG514" s="106"/>
      <c r="DCH514" s="106"/>
      <c r="DCI514" s="106"/>
      <c r="DCJ514" s="106"/>
      <c r="DCK514" s="106"/>
      <c r="DCL514" s="106"/>
      <c r="DCM514" s="106"/>
      <c r="DCN514" s="106"/>
      <c r="DCO514" s="106"/>
      <c r="DCP514" s="106"/>
      <c r="DCQ514" s="106"/>
      <c r="DCR514" s="106"/>
      <c r="DCS514" s="106"/>
      <c r="DCT514" s="106"/>
      <c r="DCU514" s="106"/>
      <c r="DCV514" s="106"/>
      <c r="DCW514" s="106"/>
      <c r="DCX514" s="106"/>
      <c r="DCY514" s="106"/>
      <c r="DCZ514" s="106"/>
      <c r="DDA514" s="106"/>
      <c r="DDB514" s="106"/>
      <c r="DDC514" s="106"/>
      <c r="DDD514" s="106"/>
      <c r="DDE514" s="106"/>
      <c r="DDF514" s="106"/>
      <c r="DDG514" s="106"/>
      <c r="DDH514" s="106"/>
      <c r="DDI514" s="106"/>
      <c r="DDJ514" s="106"/>
      <c r="DDK514" s="106"/>
      <c r="DDL514" s="106"/>
      <c r="DDM514" s="106"/>
      <c r="DDN514" s="106"/>
      <c r="DDO514" s="106"/>
      <c r="DDP514" s="106"/>
      <c r="DDQ514" s="106"/>
      <c r="DDR514" s="106"/>
      <c r="DDS514" s="106"/>
      <c r="DDT514" s="106"/>
      <c r="DDU514" s="106"/>
      <c r="DDV514" s="106"/>
      <c r="DDW514" s="106"/>
      <c r="DDX514" s="106"/>
      <c r="DDY514" s="106"/>
      <c r="DDZ514" s="106"/>
      <c r="DEA514" s="106"/>
      <c r="DEB514" s="106"/>
      <c r="DEC514" s="106"/>
      <c r="DED514" s="106"/>
      <c r="DEE514" s="106"/>
      <c r="DEF514" s="106"/>
      <c r="DEG514" s="106"/>
      <c r="DEH514" s="106"/>
      <c r="DEI514" s="106"/>
      <c r="DEJ514" s="106"/>
      <c r="DEK514" s="106"/>
      <c r="DEL514" s="106"/>
      <c r="DEM514" s="106"/>
      <c r="DEN514" s="106"/>
      <c r="DEO514" s="106"/>
      <c r="DEP514" s="106"/>
      <c r="DEQ514" s="106"/>
      <c r="DER514" s="106"/>
      <c r="DES514" s="106"/>
      <c r="DET514" s="106"/>
      <c r="DEU514" s="106"/>
      <c r="DEV514" s="106"/>
      <c r="DEW514" s="106"/>
      <c r="DEX514" s="106"/>
      <c r="DEY514" s="106"/>
      <c r="DEZ514" s="106"/>
      <c r="DFA514" s="106"/>
      <c r="DFB514" s="106"/>
      <c r="DFC514" s="106"/>
      <c r="DFD514" s="106"/>
      <c r="DFE514" s="106"/>
      <c r="DFF514" s="106"/>
      <c r="DFG514" s="106"/>
      <c r="DFH514" s="106"/>
      <c r="DFI514" s="106"/>
      <c r="DFJ514" s="106"/>
      <c r="DFK514" s="106"/>
      <c r="DFL514" s="106"/>
      <c r="DFM514" s="106"/>
      <c r="DFN514" s="106"/>
      <c r="DFO514" s="106"/>
      <c r="DFP514" s="106"/>
      <c r="DFQ514" s="106"/>
      <c r="DFR514" s="106"/>
      <c r="DFS514" s="106"/>
      <c r="DFT514" s="106"/>
      <c r="DFU514" s="106"/>
      <c r="DFV514" s="106"/>
      <c r="DFW514" s="106"/>
      <c r="DFX514" s="106"/>
      <c r="DFY514" s="106"/>
      <c r="DFZ514" s="106"/>
      <c r="DGA514" s="106"/>
      <c r="DGB514" s="106"/>
      <c r="DGC514" s="106"/>
      <c r="DGD514" s="106"/>
      <c r="DGE514" s="106"/>
      <c r="DGF514" s="106"/>
      <c r="DGG514" s="106"/>
      <c r="DGH514" s="106"/>
      <c r="DGI514" s="106"/>
      <c r="DGJ514" s="106"/>
      <c r="DGK514" s="106"/>
      <c r="DGL514" s="106"/>
      <c r="DGM514" s="106"/>
      <c r="DGN514" s="106"/>
      <c r="DGO514" s="106"/>
      <c r="DGP514" s="106"/>
      <c r="DGQ514" s="106"/>
      <c r="DGR514" s="106"/>
      <c r="DGS514" s="106"/>
      <c r="DGT514" s="106"/>
      <c r="DGU514" s="106"/>
      <c r="DGV514" s="106"/>
      <c r="DGW514" s="106"/>
      <c r="DGX514" s="106"/>
      <c r="DGY514" s="106"/>
      <c r="DGZ514" s="106"/>
      <c r="DHA514" s="106"/>
      <c r="DHB514" s="106"/>
      <c r="DHC514" s="106"/>
      <c r="DHD514" s="106"/>
      <c r="DHE514" s="106"/>
      <c r="DHF514" s="106"/>
      <c r="DHG514" s="106"/>
      <c r="DHH514" s="106"/>
      <c r="DHI514" s="106"/>
      <c r="DHJ514" s="106"/>
      <c r="DHK514" s="106"/>
      <c r="DHL514" s="106"/>
      <c r="DHM514" s="106"/>
      <c r="DHN514" s="106"/>
      <c r="DHO514" s="106"/>
      <c r="DHP514" s="106"/>
      <c r="DHQ514" s="106"/>
      <c r="DHR514" s="106"/>
      <c r="DHS514" s="106"/>
      <c r="DHT514" s="106"/>
      <c r="DHU514" s="106"/>
      <c r="DHV514" s="106"/>
      <c r="DHW514" s="106"/>
      <c r="DHX514" s="106"/>
      <c r="DHY514" s="106"/>
      <c r="DHZ514" s="106"/>
      <c r="DIA514" s="106"/>
      <c r="DIB514" s="106"/>
      <c r="DIC514" s="106"/>
      <c r="DID514" s="106"/>
      <c r="DIE514" s="106"/>
      <c r="DIF514" s="106"/>
      <c r="DIG514" s="106"/>
      <c r="DIH514" s="106"/>
      <c r="DII514" s="106"/>
      <c r="DIJ514" s="106"/>
      <c r="DIK514" s="106"/>
      <c r="DIL514" s="106"/>
      <c r="DIM514" s="106"/>
      <c r="DIN514" s="106"/>
      <c r="DIO514" s="106"/>
      <c r="DIP514" s="106"/>
      <c r="DIQ514" s="106"/>
      <c r="DIR514" s="106"/>
      <c r="DIS514" s="106"/>
      <c r="DIT514" s="106"/>
      <c r="DIU514" s="106"/>
      <c r="DIV514" s="106"/>
      <c r="DIW514" s="106"/>
      <c r="DIX514" s="106"/>
      <c r="DIY514" s="106"/>
      <c r="DIZ514" s="106"/>
      <c r="DJA514" s="106"/>
      <c r="DJB514" s="106"/>
      <c r="DJC514" s="106"/>
      <c r="DJD514" s="106"/>
      <c r="DJE514" s="106"/>
      <c r="DJF514" s="106"/>
      <c r="DJG514" s="106"/>
      <c r="DJH514" s="106"/>
      <c r="DJI514" s="106"/>
      <c r="DJJ514" s="106"/>
      <c r="DJK514" s="106"/>
      <c r="DJL514" s="106"/>
      <c r="DJM514" s="106"/>
      <c r="DJN514" s="106"/>
      <c r="DJO514" s="106"/>
      <c r="DJP514" s="106"/>
      <c r="DJQ514" s="106"/>
      <c r="DJR514" s="106"/>
      <c r="DJS514" s="106"/>
      <c r="DJT514" s="106"/>
      <c r="DJU514" s="106"/>
      <c r="DJV514" s="106"/>
      <c r="DJW514" s="106"/>
      <c r="DJX514" s="106"/>
      <c r="DJY514" s="106"/>
      <c r="DJZ514" s="106"/>
      <c r="DKA514" s="106"/>
      <c r="DKB514" s="106"/>
      <c r="DKC514" s="106"/>
      <c r="DKD514" s="106"/>
      <c r="DKE514" s="106"/>
      <c r="DKF514" s="106"/>
      <c r="DKG514" s="106"/>
      <c r="DKH514" s="106"/>
      <c r="DKI514" s="106"/>
      <c r="DKJ514" s="106"/>
      <c r="DKK514" s="106"/>
      <c r="DKL514" s="106"/>
      <c r="DKM514" s="106"/>
      <c r="DKN514" s="106"/>
      <c r="DKO514" s="106"/>
      <c r="DKP514" s="106"/>
      <c r="DKQ514" s="106"/>
      <c r="DKR514" s="106"/>
      <c r="DKS514" s="106"/>
      <c r="DKT514" s="106"/>
      <c r="DKU514" s="106"/>
      <c r="DKV514" s="106"/>
      <c r="DKW514" s="106"/>
      <c r="DKX514" s="106"/>
      <c r="DKY514" s="106"/>
      <c r="DKZ514" s="106"/>
      <c r="DLA514" s="106"/>
      <c r="DLB514" s="106"/>
      <c r="DLC514" s="106"/>
      <c r="DLD514" s="106"/>
      <c r="DLE514" s="106"/>
      <c r="DLF514" s="106"/>
      <c r="DLG514" s="106"/>
      <c r="DLH514" s="106"/>
      <c r="DLI514" s="106"/>
      <c r="DLJ514" s="106"/>
      <c r="DLK514" s="106"/>
      <c r="DLL514" s="106"/>
      <c r="DLM514" s="106"/>
      <c r="DLN514" s="106"/>
      <c r="DLO514" s="106"/>
      <c r="DLP514" s="106"/>
      <c r="DLQ514" s="106"/>
      <c r="DLR514" s="106"/>
      <c r="DLS514" s="106"/>
      <c r="DLT514" s="106"/>
      <c r="DLU514" s="106"/>
      <c r="DLV514" s="106"/>
      <c r="DLW514" s="106"/>
      <c r="DLX514" s="106"/>
      <c r="DLY514" s="106"/>
      <c r="DLZ514" s="106"/>
      <c r="DMA514" s="106"/>
      <c r="DMB514" s="106"/>
      <c r="DMC514" s="106"/>
      <c r="DMD514" s="106"/>
      <c r="DME514" s="106"/>
      <c r="DMF514" s="106"/>
      <c r="DMG514" s="106"/>
      <c r="DMH514" s="106"/>
      <c r="DMI514" s="106"/>
      <c r="DMJ514" s="106"/>
      <c r="DMK514" s="106"/>
      <c r="DML514" s="106"/>
      <c r="DMM514" s="106"/>
      <c r="DMN514" s="106"/>
      <c r="DMO514" s="106"/>
      <c r="DMP514" s="106"/>
      <c r="DMQ514" s="106"/>
      <c r="DMR514" s="106"/>
      <c r="DMS514" s="106"/>
      <c r="DMT514" s="106"/>
      <c r="DMU514" s="106"/>
      <c r="DMV514" s="106"/>
      <c r="DMW514" s="106"/>
      <c r="DMX514" s="106"/>
      <c r="DMY514" s="106"/>
      <c r="DMZ514" s="106"/>
      <c r="DNA514" s="106"/>
      <c r="DNB514" s="106"/>
      <c r="DNC514" s="106"/>
      <c r="DND514" s="106"/>
      <c r="DNE514" s="106"/>
      <c r="DNF514" s="106"/>
      <c r="DNG514" s="106"/>
      <c r="DNH514" s="106"/>
      <c r="DNI514" s="106"/>
      <c r="DNJ514" s="106"/>
      <c r="DNK514" s="106"/>
      <c r="DNL514" s="106"/>
      <c r="DNM514" s="106"/>
      <c r="DNN514" s="106"/>
      <c r="DNO514" s="106"/>
      <c r="DNP514" s="106"/>
      <c r="DNQ514" s="106"/>
      <c r="DNR514" s="106"/>
      <c r="DNS514" s="106"/>
      <c r="DNT514" s="106"/>
      <c r="DNU514" s="106"/>
      <c r="DNV514" s="106"/>
      <c r="DNW514" s="106"/>
      <c r="DNX514" s="106"/>
      <c r="DNY514" s="106"/>
      <c r="DNZ514" s="106"/>
      <c r="DOA514" s="106"/>
      <c r="DOB514" s="106"/>
      <c r="DOC514" s="106"/>
      <c r="DOD514" s="106"/>
      <c r="DOE514" s="106"/>
      <c r="DOF514" s="106"/>
      <c r="DOG514" s="106"/>
      <c r="DOH514" s="106"/>
      <c r="DOI514" s="106"/>
      <c r="DOJ514" s="106"/>
      <c r="DOK514" s="106"/>
      <c r="DOL514" s="106"/>
      <c r="DOM514" s="106"/>
      <c r="DON514" s="106"/>
      <c r="DOO514" s="106"/>
      <c r="DOP514" s="106"/>
      <c r="DOQ514" s="106"/>
      <c r="DOR514" s="106"/>
      <c r="DOS514" s="106"/>
      <c r="DOT514" s="106"/>
      <c r="DOU514" s="106"/>
      <c r="DOV514" s="106"/>
      <c r="DOW514" s="106"/>
      <c r="DOX514" s="106"/>
      <c r="DOY514" s="106"/>
      <c r="DOZ514" s="106"/>
      <c r="DPA514" s="106"/>
      <c r="DPB514" s="106"/>
      <c r="DPC514" s="106"/>
      <c r="DPD514" s="106"/>
      <c r="DPE514" s="106"/>
      <c r="DPF514" s="106"/>
      <c r="DPG514" s="106"/>
      <c r="DPH514" s="106"/>
      <c r="DPI514" s="106"/>
      <c r="DPJ514" s="106"/>
      <c r="DPK514" s="106"/>
      <c r="DPL514" s="106"/>
      <c r="DPM514" s="106"/>
      <c r="DPN514" s="106"/>
      <c r="DPO514" s="106"/>
      <c r="DPP514" s="106"/>
      <c r="DPQ514" s="106"/>
      <c r="DPR514" s="106"/>
      <c r="DPS514" s="106"/>
      <c r="DPT514" s="106"/>
      <c r="DPU514" s="106"/>
      <c r="DPV514" s="106"/>
      <c r="DPW514" s="106"/>
      <c r="DPX514" s="106"/>
      <c r="DPY514" s="106"/>
      <c r="DPZ514" s="106"/>
      <c r="DQA514" s="106"/>
      <c r="DQB514" s="106"/>
      <c r="DQC514" s="106"/>
      <c r="DQD514" s="106"/>
      <c r="DQE514" s="106"/>
      <c r="DQF514" s="106"/>
      <c r="DQG514" s="106"/>
      <c r="DQH514" s="106"/>
      <c r="DQI514" s="106"/>
      <c r="DQJ514" s="106"/>
      <c r="DQK514" s="106"/>
      <c r="DQL514" s="106"/>
      <c r="DQM514" s="106"/>
      <c r="DQN514" s="106"/>
      <c r="DQO514" s="106"/>
      <c r="DQP514" s="106"/>
      <c r="DQQ514" s="106"/>
      <c r="DQR514" s="106"/>
      <c r="DQS514" s="106"/>
      <c r="DQT514" s="106"/>
      <c r="DQU514" s="106"/>
      <c r="DQV514" s="106"/>
      <c r="DQW514" s="106"/>
      <c r="DQX514" s="106"/>
      <c r="DQY514" s="106"/>
      <c r="DQZ514" s="106"/>
      <c r="DRA514" s="106"/>
      <c r="DRB514" s="106"/>
      <c r="DRC514" s="106"/>
      <c r="DRD514" s="106"/>
      <c r="DRE514" s="106"/>
      <c r="DRF514" s="106"/>
      <c r="DRG514" s="106"/>
      <c r="DRH514" s="106"/>
      <c r="DRI514" s="106"/>
      <c r="DRJ514" s="106"/>
      <c r="DRK514" s="106"/>
      <c r="DRL514" s="106"/>
      <c r="DRM514" s="106"/>
      <c r="DRN514" s="106"/>
      <c r="DRO514" s="106"/>
      <c r="DRP514" s="106"/>
      <c r="DRQ514" s="106"/>
      <c r="DRR514" s="106"/>
      <c r="DRS514" s="106"/>
      <c r="DRT514" s="106"/>
      <c r="DRU514" s="106"/>
      <c r="DRV514" s="106"/>
      <c r="DRW514" s="106"/>
      <c r="DRX514" s="106"/>
      <c r="DRY514" s="106"/>
      <c r="DRZ514" s="106"/>
      <c r="DSA514" s="106"/>
      <c r="DSB514" s="106"/>
      <c r="DSC514" s="106"/>
      <c r="DSD514" s="106"/>
      <c r="DSE514" s="106"/>
      <c r="DSF514" s="106"/>
      <c r="DSG514" s="106"/>
      <c r="DSH514" s="106"/>
      <c r="DSI514" s="106"/>
      <c r="DSJ514" s="106"/>
      <c r="DSK514" s="106"/>
      <c r="DSL514" s="106"/>
      <c r="DSM514" s="106"/>
      <c r="DSN514" s="106"/>
      <c r="DSO514" s="106"/>
      <c r="DSP514" s="106"/>
      <c r="DSQ514" s="106"/>
      <c r="DSR514" s="106"/>
      <c r="DSS514" s="106"/>
      <c r="DST514" s="106"/>
      <c r="DSU514" s="106"/>
      <c r="DSV514" s="106"/>
      <c r="DSW514" s="106"/>
      <c r="DSX514" s="106"/>
      <c r="DSY514" s="106"/>
      <c r="DSZ514" s="106"/>
      <c r="DTA514" s="106"/>
      <c r="DTB514" s="106"/>
      <c r="DTC514" s="106"/>
      <c r="DTD514" s="106"/>
      <c r="DTE514" s="106"/>
      <c r="DTF514" s="106"/>
      <c r="DTG514" s="106"/>
      <c r="DTH514" s="106"/>
      <c r="DTI514" s="106"/>
      <c r="DTJ514" s="106"/>
      <c r="DTK514" s="106"/>
      <c r="DTL514" s="106"/>
      <c r="DTM514" s="106"/>
      <c r="DTN514" s="106"/>
      <c r="DTO514" s="106"/>
      <c r="DTP514" s="106"/>
      <c r="DTQ514" s="106"/>
      <c r="DTR514" s="106"/>
      <c r="DTS514" s="106"/>
      <c r="DTT514" s="106"/>
      <c r="DTU514" s="106"/>
      <c r="DTV514" s="106"/>
      <c r="DTW514" s="106"/>
      <c r="DTX514" s="106"/>
      <c r="DTY514" s="106"/>
      <c r="DTZ514" s="106"/>
      <c r="DUA514" s="106"/>
      <c r="DUB514" s="106"/>
      <c r="DUC514" s="106"/>
      <c r="DUD514" s="106"/>
      <c r="DUE514" s="106"/>
      <c r="DUF514" s="106"/>
      <c r="DUG514" s="106"/>
      <c r="DUH514" s="106"/>
      <c r="DUI514" s="106"/>
      <c r="DUJ514" s="106"/>
      <c r="DUK514" s="106"/>
      <c r="DUL514" s="106"/>
      <c r="DUM514" s="106"/>
      <c r="DUN514" s="106"/>
      <c r="DUO514" s="106"/>
      <c r="DUP514" s="106"/>
      <c r="DUQ514" s="106"/>
      <c r="DUR514" s="106"/>
      <c r="DUS514" s="106"/>
      <c r="DUT514" s="106"/>
      <c r="DUU514" s="106"/>
      <c r="DUV514" s="106"/>
      <c r="DUW514" s="106"/>
      <c r="DUX514" s="106"/>
      <c r="DUY514" s="106"/>
      <c r="DUZ514" s="106"/>
      <c r="DVA514" s="106"/>
      <c r="DVB514" s="106"/>
      <c r="DVC514" s="106"/>
      <c r="DVD514" s="106"/>
      <c r="DVE514" s="106"/>
      <c r="DVF514" s="106"/>
      <c r="DVG514" s="106"/>
      <c r="DVH514" s="106"/>
      <c r="DVI514" s="106"/>
      <c r="DVJ514" s="106"/>
      <c r="DVK514" s="106"/>
      <c r="DVL514" s="106"/>
      <c r="DVM514" s="106"/>
      <c r="DVN514" s="106"/>
      <c r="DVO514" s="106"/>
      <c r="DVP514" s="106"/>
      <c r="DVQ514" s="106"/>
      <c r="DVR514" s="106"/>
      <c r="DVS514" s="106"/>
      <c r="DVT514" s="106"/>
      <c r="DVU514" s="106"/>
      <c r="DVV514" s="106"/>
      <c r="DVW514" s="106"/>
      <c r="DVX514" s="106"/>
      <c r="DVY514" s="106"/>
      <c r="DVZ514" s="106"/>
      <c r="DWA514" s="106"/>
      <c r="DWB514" s="106"/>
      <c r="DWC514" s="106"/>
      <c r="DWD514" s="106"/>
      <c r="DWE514" s="106"/>
      <c r="DWF514" s="106"/>
      <c r="DWG514" s="106"/>
      <c r="DWH514" s="106"/>
      <c r="DWI514" s="106"/>
      <c r="DWJ514" s="106"/>
      <c r="DWK514" s="106"/>
      <c r="DWL514" s="106"/>
      <c r="DWM514" s="106"/>
      <c r="DWN514" s="106"/>
      <c r="DWO514" s="106"/>
      <c r="DWP514" s="106"/>
      <c r="DWQ514" s="106"/>
      <c r="DWR514" s="106"/>
      <c r="DWS514" s="106"/>
      <c r="DWT514" s="106"/>
      <c r="DWU514" s="106"/>
      <c r="DWV514" s="106"/>
      <c r="DWW514" s="106"/>
      <c r="DWX514" s="106"/>
      <c r="DWY514" s="106"/>
      <c r="DWZ514" s="106"/>
      <c r="DXA514" s="106"/>
      <c r="DXB514" s="106"/>
      <c r="DXC514" s="106"/>
      <c r="DXD514" s="106"/>
      <c r="DXE514" s="106"/>
      <c r="DXF514" s="106"/>
      <c r="DXG514" s="106"/>
      <c r="DXH514" s="106"/>
      <c r="DXI514" s="106"/>
      <c r="DXJ514" s="106"/>
      <c r="DXK514" s="106"/>
      <c r="DXL514" s="106"/>
      <c r="DXM514" s="106"/>
      <c r="DXN514" s="106"/>
      <c r="DXO514" s="106"/>
      <c r="DXP514" s="106"/>
      <c r="DXQ514" s="106"/>
      <c r="DXR514" s="106"/>
      <c r="DXS514" s="106"/>
      <c r="DXT514" s="106"/>
      <c r="DXU514" s="106"/>
      <c r="DXV514" s="106"/>
      <c r="DXW514" s="106"/>
      <c r="DXX514" s="106"/>
      <c r="DXY514" s="106"/>
      <c r="DXZ514" s="106"/>
      <c r="DYA514" s="106"/>
      <c r="DYB514" s="106"/>
      <c r="DYC514" s="106"/>
      <c r="DYD514" s="106"/>
      <c r="DYE514" s="106"/>
      <c r="DYF514" s="106"/>
      <c r="DYG514" s="106"/>
      <c r="DYH514" s="106"/>
      <c r="DYI514" s="106"/>
      <c r="DYJ514" s="106"/>
      <c r="DYK514" s="106"/>
      <c r="DYL514" s="106"/>
      <c r="DYM514" s="106"/>
      <c r="DYN514" s="106"/>
      <c r="DYO514" s="106"/>
      <c r="DYP514" s="106"/>
      <c r="DYQ514" s="106"/>
      <c r="DYR514" s="106"/>
      <c r="DYS514" s="106"/>
      <c r="DYT514" s="106"/>
      <c r="DYU514" s="106"/>
      <c r="DYV514" s="106"/>
      <c r="DYW514" s="106"/>
      <c r="DYX514" s="106"/>
      <c r="DYY514" s="106"/>
      <c r="DYZ514" s="106"/>
      <c r="DZA514" s="106"/>
      <c r="DZB514" s="106"/>
      <c r="DZC514" s="106"/>
      <c r="DZD514" s="106"/>
      <c r="DZE514" s="106"/>
      <c r="DZF514" s="106"/>
      <c r="DZG514" s="106"/>
      <c r="DZH514" s="106"/>
      <c r="DZI514" s="106"/>
      <c r="DZJ514" s="106"/>
      <c r="DZK514" s="106"/>
      <c r="DZL514" s="106"/>
      <c r="DZM514" s="106"/>
      <c r="DZN514" s="106"/>
      <c r="DZO514" s="106"/>
      <c r="DZP514" s="106"/>
      <c r="DZQ514" s="106"/>
      <c r="DZR514" s="106"/>
      <c r="DZS514" s="106"/>
      <c r="DZT514" s="106"/>
      <c r="DZU514" s="106"/>
      <c r="DZV514" s="106"/>
      <c r="DZW514" s="106"/>
      <c r="DZX514" s="106"/>
      <c r="DZY514" s="106"/>
      <c r="DZZ514" s="106"/>
      <c r="EAA514" s="106"/>
      <c r="EAB514" s="106"/>
      <c r="EAC514" s="106"/>
      <c r="EAD514" s="106"/>
      <c r="EAE514" s="106"/>
      <c r="EAF514" s="106"/>
      <c r="EAG514" s="106"/>
      <c r="EAH514" s="106"/>
      <c r="EAI514" s="106"/>
      <c r="EAJ514" s="106"/>
      <c r="EAK514" s="106"/>
      <c r="EAL514" s="106"/>
      <c r="EAM514" s="106"/>
      <c r="EAN514" s="106"/>
      <c r="EAO514" s="106"/>
      <c r="EAP514" s="106"/>
      <c r="EAQ514" s="106"/>
      <c r="EAR514" s="106"/>
      <c r="EAS514" s="106"/>
      <c r="EAT514" s="106"/>
      <c r="EAU514" s="106"/>
      <c r="EAV514" s="106"/>
      <c r="EAW514" s="106"/>
      <c r="EAX514" s="106"/>
      <c r="EAY514" s="106"/>
      <c r="EAZ514" s="106"/>
      <c r="EBA514" s="106"/>
      <c r="EBB514" s="106"/>
      <c r="EBC514" s="106"/>
      <c r="EBD514" s="106"/>
      <c r="EBE514" s="106"/>
      <c r="EBF514" s="106"/>
      <c r="EBG514" s="106"/>
      <c r="EBH514" s="106"/>
      <c r="EBI514" s="106"/>
      <c r="EBJ514" s="106"/>
      <c r="EBK514" s="106"/>
      <c r="EBL514" s="106"/>
      <c r="EBM514" s="106"/>
      <c r="EBN514" s="106"/>
      <c r="EBO514" s="106"/>
      <c r="EBP514" s="106"/>
      <c r="EBQ514" s="106"/>
      <c r="EBR514" s="106"/>
      <c r="EBS514" s="106"/>
      <c r="EBT514" s="106"/>
      <c r="EBU514" s="106"/>
      <c r="EBV514" s="106"/>
      <c r="EBW514" s="106"/>
      <c r="EBX514" s="106"/>
      <c r="EBY514" s="106"/>
      <c r="EBZ514" s="106"/>
      <c r="ECA514" s="106"/>
      <c r="ECB514" s="106"/>
      <c r="ECC514" s="106"/>
      <c r="ECD514" s="106"/>
      <c r="ECE514" s="106"/>
      <c r="ECF514" s="106"/>
      <c r="ECG514" s="106"/>
      <c r="ECH514" s="106"/>
      <c r="ECI514" s="106"/>
      <c r="ECJ514" s="106"/>
      <c r="ECK514" s="106"/>
      <c r="ECL514" s="106"/>
      <c r="ECM514" s="106"/>
      <c r="ECN514" s="106"/>
      <c r="ECO514" s="106"/>
      <c r="ECP514" s="106"/>
      <c r="ECQ514" s="106"/>
      <c r="ECR514" s="106"/>
      <c r="ECS514" s="106"/>
      <c r="ECT514" s="106"/>
      <c r="ECU514" s="106"/>
      <c r="ECV514" s="106"/>
      <c r="ECW514" s="106"/>
      <c r="ECX514" s="106"/>
      <c r="ECY514" s="106"/>
      <c r="ECZ514" s="106"/>
      <c r="EDA514" s="106"/>
      <c r="EDB514" s="106"/>
      <c r="EDC514" s="106"/>
      <c r="EDD514" s="106"/>
      <c r="EDE514" s="106"/>
      <c r="EDF514" s="106"/>
      <c r="EDG514" s="106"/>
      <c r="EDH514" s="106"/>
      <c r="EDI514" s="106"/>
      <c r="EDJ514" s="106"/>
      <c r="EDK514" s="106"/>
      <c r="EDL514" s="106"/>
      <c r="EDM514" s="106"/>
      <c r="EDN514" s="106"/>
      <c r="EDO514" s="106"/>
      <c r="EDP514" s="106"/>
      <c r="EDQ514" s="106"/>
      <c r="EDR514" s="106"/>
      <c r="EDS514" s="106"/>
      <c r="EDT514" s="106"/>
      <c r="EDU514" s="106"/>
      <c r="EDV514" s="106"/>
      <c r="EDW514" s="106"/>
      <c r="EDX514" s="106"/>
      <c r="EDY514" s="106"/>
      <c r="EDZ514" s="106"/>
      <c r="EEA514" s="106"/>
      <c r="EEB514" s="106"/>
      <c r="EEC514" s="106"/>
      <c r="EED514" s="106"/>
      <c r="EEE514" s="106"/>
      <c r="EEF514" s="106"/>
      <c r="EEG514" s="106"/>
      <c r="EEH514" s="106"/>
      <c r="EEI514" s="106"/>
      <c r="EEJ514" s="106"/>
      <c r="EEK514" s="106"/>
      <c r="EEL514" s="106"/>
      <c r="EEM514" s="106"/>
      <c r="EEN514" s="106"/>
      <c r="EEO514" s="106"/>
      <c r="EEP514" s="106"/>
      <c r="EEQ514" s="106"/>
      <c r="EER514" s="106"/>
      <c r="EES514" s="106"/>
      <c r="EET514" s="106"/>
      <c r="EEU514" s="106"/>
      <c r="EEV514" s="106"/>
      <c r="EEW514" s="106"/>
      <c r="EEX514" s="106"/>
      <c r="EEY514" s="106"/>
      <c r="EEZ514" s="106"/>
      <c r="EFA514" s="106"/>
      <c r="EFB514" s="106"/>
      <c r="EFC514" s="106"/>
      <c r="EFD514" s="106"/>
      <c r="EFE514" s="106"/>
      <c r="EFF514" s="106"/>
      <c r="EFG514" s="106"/>
      <c r="EFH514" s="106"/>
      <c r="EFI514" s="106"/>
      <c r="EFJ514" s="106"/>
      <c r="EFK514" s="106"/>
      <c r="EFL514" s="106"/>
      <c r="EFM514" s="106"/>
      <c r="EFN514" s="106"/>
      <c r="EFO514" s="106"/>
      <c r="EFP514" s="106"/>
      <c r="EFQ514" s="106"/>
      <c r="EFR514" s="106"/>
      <c r="EFS514" s="106"/>
      <c r="EFT514" s="106"/>
      <c r="EFU514" s="106"/>
      <c r="EFV514" s="106"/>
      <c r="EFW514" s="106"/>
      <c r="EFX514" s="106"/>
      <c r="EFY514" s="106"/>
      <c r="EFZ514" s="106"/>
      <c r="EGA514" s="106"/>
      <c r="EGB514" s="106"/>
      <c r="EGC514" s="106"/>
      <c r="EGD514" s="106"/>
      <c r="EGE514" s="106"/>
      <c r="EGF514" s="106"/>
      <c r="EGG514" s="106"/>
      <c r="EGH514" s="106"/>
      <c r="EGI514" s="106"/>
      <c r="EGJ514" s="106"/>
      <c r="EGK514" s="106"/>
      <c r="EGL514" s="106"/>
      <c r="EGM514" s="106"/>
      <c r="EGN514" s="106"/>
      <c r="EGO514" s="106"/>
      <c r="EGP514" s="106"/>
      <c r="EGQ514" s="106"/>
      <c r="EGR514" s="106"/>
      <c r="EGS514" s="106"/>
      <c r="EGT514" s="106"/>
      <c r="EGU514" s="106"/>
      <c r="EGV514" s="106"/>
      <c r="EGW514" s="106"/>
      <c r="EGX514" s="106"/>
      <c r="EGY514" s="106"/>
      <c r="EGZ514" s="106"/>
      <c r="EHA514" s="106"/>
      <c r="EHB514" s="106"/>
      <c r="EHC514" s="106"/>
      <c r="EHD514" s="106"/>
      <c r="EHE514" s="106"/>
      <c r="EHF514" s="106"/>
      <c r="EHG514" s="106"/>
      <c r="EHH514" s="106"/>
      <c r="EHI514" s="106"/>
      <c r="EHJ514" s="106"/>
      <c r="EHK514" s="106"/>
      <c r="EHL514" s="106"/>
      <c r="EHM514" s="106"/>
      <c r="EHN514" s="106"/>
      <c r="EHO514" s="106"/>
      <c r="EHP514" s="106"/>
      <c r="EHQ514" s="106"/>
      <c r="EHR514" s="106"/>
      <c r="EHS514" s="106"/>
      <c r="EHT514" s="106"/>
      <c r="EHU514" s="106"/>
      <c r="EHV514" s="106"/>
      <c r="EHW514" s="106"/>
      <c r="EHX514" s="106"/>
      <c r="EHY514" s="106"/>
      <c r="EHZ514" s="106"/>
      <c r="EIA514" s="106"/>
      <c r="EIB514" s="106"/>
      <c r="EIC514" s="106"/>
      <c r="EID514" s="106"/>
      <c r="EIE514" s="106"/>
      <c r="EIF514" s="106"/>
      <c r="EIG514" s="106"/>
      <c r="EIH514" s="106"/>
      <c r="EII514" s="106"/>
      <c r="EIJ514" s="106"/>
      <c r="EIK514" s="106"/>
      <c r="EIL514" s="106"/>
      <c r="EIM514" s="106"/>
      <c r="EIN514" s="106"/>
      <c r="EIO514" s="106"/>
      <c r="EIP514" s="106"/>
      <c r="EIQ514" s="106"/>
      <c r="EIR514" s="106"/>
      <c r="EIS514" s="106"/>
      <c r="EIT514" s="106"/>
      <c r="EIU514" s="106"/>
      <c r="EIV514" s="106"/>
      <c r="EIW514" s="106"/>
      <c r="EIX514" s="106"/>
      <c r="EIY514" s="106"/>
      <c r="EIZ514" s="106"/>
      <c r="EJA514" s="106"/>
      <c r="EJB514" s="106"/>
      <c r="EJC514" s="106"/>
      <c r="EJD514" s="106"/>
      <c r="EJE514" s="106"/>
      <c r="EJF514" s="106"/>
      <c r="EJG514" s="106"/>
      <c r="EJH514" s="106"/>
      <c r="EJI514" s="106"/>
      <c r="EJJ514" s="106"/>
      <c r="EJK514" s="106"/>
      <c r="EJL514" s="106"/>
      <c r="EJM514" s="106"/>
      <c r="EJN514" s="106"/>
      <c r="EJO514" s="106"/>
      <c r="EJP514" s="106"/>
      <c r="EJQ514" s="106"/>
      <c r="EJR514" s="106"/>
      <c r="EJS514" s="106"/>
      <c r="EJT514" s="106"/>
      <c r="EJU514" s="106"/>
      <c r="EJV514" s="106"/>
      <c r="EJW514" s="106"/>
      <c r="EJX514" s="106"/>
      <c r="EJY514" s="106"/>
      <c r="EJZ514" s="106"/>
      <c r="EKA514" s="106"/>
      <c r="EKB514" s="106"/>
      <c r="EKC514" s="106"/>
      <c r="EKD514" s="106"/>
      <c r="EKE514" s="106"/>
      <c r="EKF514" s="106"/>
      <c r="EKG514" s="106"/>
      <c r="EKH514" s="106"/>
      <c r="EKI514" s="106"/>
      <c r="EKJ514" s="106"/>
      <c r="EKK514" s="106"/>
      <c r="EKL514" s="106"/>
      <c r="EKM514" s="106"/>
      <c r="EKN514" s="106"/>
      <c r="EKO514" s="106"/>
      <c r="EKP514" s="106"/>
      <c r="EKQ514" s="106"/>
      <c r="EKR514" s="106"/>
      <c r="EKS514" s="106"/>
      <c r="EKT514" s="106"/>
      <c r="EKU514" s="106"/>
      <c r="EKV514" s="106"/>
      <c r="EKW514" s="106"/>
      <c r="EKX514" s="106"/>
      <c r="EKY514" s="106"/>
      <c r="EKZ514" s="106"/>
      <c r="ELA514" s="106"/>
      <c r="ELB514" s="106"/>
      <c r="ELC514" s="106"/>
      <c r="ELD514" s="106"/>
      <c r="ELE514" s="106"/>
      <c r="ELF514" s="106"/>
      <c r="ELG514" s="106"/>
      <c r="ELH514" s="106"/>
      <c r="ELI514" s="106"/>
      <c r="ELJ514" s="106"/>
      <c r="ELK514" s="106"/>
      <c r="ELL514" s="106"/>
      <c r="ELM514" s="106"/>
      <c r="ELN514" s="106"/>
      <c r="ELO514" s="106"/>
      <c r="ELP514" s="106"/>
      <c r="ELQ514" s="106"/>
      <c r="ELR514" s="106"/>
      <c r="ELS514" s="106"/>
      <c r="ELT514" s="106"/>
      <c r="ELU514" s="106"/>
      <c r="ELV514" s="106"/>
      <c r="ELW514" s="106"/>
      <c r="ELX514" s="106"/>
      <c r="ELY514" s="106"/>
      <c r="ELZ514" s="106"/>
      <c r="EMA514" s="106"/>
      <c r="EMB514" s="106"/>
      <c r="EMC514" s="106"/>
      <c r="EMD514" s="106"/>
      <c r="EME514" s="106"/>
      <c r="EMF514" s="106"/>
      <c r="EMG514" s="106"/>
      <c r="EMH514" s="106"/>
      <c r="EMI514" s="106"/>
      <c r="EMJ514" s="106"/>
      <c r="EMK514" s="106"/>
      <c r="EML514" s="106"/>
      <c r="EMM514" s="106"/>
      <c r="EMN514" s="106"/>
      <c r="EMO514" s="106"/>
      <c r="EMP514" s="106"/>
      <c r="EMQ514" s="106"/>
      <c r="EMR514" s="106"/>
      <c r="EMS514" s="106"/>
      <c r="EMT514" s="106"/>
      <c r="EMU514" s="106"/>
      <c r="EMV514" s="106"/>
      <c r="EMW514" s="106"/>
      <c r="EMX514" s="106"/>
      <c r="EMY514" s="106"/>
      <c r="EMZ514" s="106"/>
      <c r="ENA514" s="106"/>
      <c r="ENB514" s="106"/>
      <c r="ENC514" s="106"/>
      <c r="END514" s="106"/>
      <c r="ENE514" s="106"/>
      <c r="ENF514" s="106"/>
      <c r="ENG514" s="106"/>
      <c r="ENH514" s="106"/>
      <c r="ENI514" s="106"/>
      <c r="ENJ514" s="106"/>
      <c r="ENK514" s="106"/>
      <c r="ENL514" s="106"/>
      <c r="ENM514" s="106"/>
      <c r="ENN514" s="106"/>
      <c r="ENO514" s="106"/>
      <c r="ENP514" s="106"/>
      <c r="ENQ514" s="106"/>
      <c r="ENR514" s="106"/>
      <c r="ENS514" s="106"/>
      <c r="ENT514" s="106"/>
      <c r="ENU514" s="106"/>
      <c r="ENV514" s="106"/>
      <c r="ENW514" s="106"/>
      <c r="ENX514" s="106"/>
      <c r="ENY514" s="106"/>
      <c r="ENZ514" s="106"/>
      <c r="EOA514" s="106"/>
      <c r="EOB514" s="106"/>
      <c r="EOC514" s="106"/>
      <c r="EOD514" s="106"/>
      <c r="EOE514" s="106"/>
      <c r="EOF514" s="106"/>
      <c r="EOG514" s="106"/>
      <c r="EOH514" s="106"/>
      <c r="EOI514" s="106"/>
      <c r="EOJ514" s="106"/>
      <c r="EOK514" s="106"/>
      <c r="EOL514" s="106"/>
      <c r="EOM514" s="106"/>
      <c r="EON514" s="106"/>
      <c r="EOO514" s="106"/>
      <c r="EOP514" s="106"/>
      <c r="EOQ514" s="106"/>
      <c r="EOR514" s="106"/>
      <c r="EOS514" s="106"/>
      <c r="EOT514" s="106"/>
      <c r="EOU514" s="106"/>
      <c r="EOV514" s="106"/>
      <c r="EOW514" s="106"/>
      <c r="EOX514" s="106"/>
      <c r="EOY514" s="106"/>
      <c r="EOZ514" s="106"/>
      <c r="EPA514" s="106"/>
      <c r="EPB514" s="106"/>
      <c r="EPC514" s="106"/>
      <c r="EPD514" s="106"/>
      <c r="EPE514" s="106"/>
      <c r="EPF514" s="106"/>
      <c r="EPG514" s="106"/>
      <c r="EPH514" s="106"/>
      <c r="EPI514" s="106"/>
      <c r="EPJ514" s="106"/>
      <c r="EPK514" s="106"/>
      <c r="EPL514" s="106"/>
      <c r="EPM514" s="106"/>
      <c r="EPN514" s="106"/>
      <c r="EPO514" s="106"/>
      <c r="EPP514" s="106"/>
      <c r="EPQ514" s="106"/>
      <c r="EPR514" s="106"/>
      <c r="EPS514" s="106"/>
      <c r="EPT514" s="106"/>
      <c r="EPU514" s="106"/>
      <c r="EPV514" s="106"/>
      <c r="EPW514" s="106"/>
      <c r="EPX514" s="106"/>
      <c r="EPY514" s="106"/>
      <c r="EPZ514" s="106"/>
      <c r="EQA514" s="106"/>
      <c r="EQB514" s="106"/>
      <c r="EQC514" s="106"/>
      <c r="EQD514" s="106"/>
      <c r="EQE514" s="106"/>
      <c r="EQF514" s="106"/>
      <c r="EQG514" s="106"/>
      <c r="EQH514" s="106"/>
      <c r="EQI514" s="106"/>
      <c r="EQJ514" s="106"/>
      <c r="EQK514" s="106"/>
      <c r="EQL514" s="106"/>
      <c r="EQM514" s="106"/>
      <c r="EQN514" s="106"/>
      <c r="EQO514" s="106"/>
      <c r="EQP514" s="106"/>
      <c r="EQQ514" s="106"/>
      <c r="EQR514" s="106"/>
      <c r="EQS514" s="106"/>
      <c r="EQT514" s="106"/>
      <c r="EQU514" s="106"/>
      <c r="EQV514" s="106"/>
      <c r="EQW514" s="106"/>
      <c r="EQX514" s="106"/>
      <c r="EQY514" s="106"/>
      <c r="EQZ514" s="106"/>
      <c r="ERA514" s="106"/>
      <c r="ERB514" s="106"/>
      <c r="ERC514" s="106"/>
      <c r="ERD514" s="106"/>
      <c r="ERE514" s="106"/>
      <c r="ERF514" s="106"/>
      <c r="ERG514" s="106"/>
      <c r="ERH514" s="106"/>
      <c r="ERI514" s="106"/>
      <c r="ERJ514" s="106"/>
      <c r="ERK514" s="106"/>
      <c r="ERL514" s="106"/>
      <c r="ERM514" s="106"/>
      <c r="ERN514" s="106"/>
      <c r="ERO514" s="106"/>
      <c r="ERP514" s="106"/>
      <c r="ERQ514" s="106"/>
      <c r="ERR514" s="106"/>
      <c r="ERS514" s="106"/>
      <c r="ERT514" s="106"/>
      <c r="ERU514" s="106"/>
      <c r="ERV514" s="106"/>
      <c r="ERW514" s="106"/>
      <c r="ERX514" s="106"/>
      <c r="ERY514" s="106"/>
      <c r="ERZ514" s="106"/>
      <c r="ESA514" s="106"/>
      <c r="ESB514" s="106"/>
      <c r="ESC514" s="106"/>
      <c r="ESD514" s="106"/>
      <c r="ESE514" s="106"/>
      <c r="ESF514" s="106"/>
      <c r="ESG514" s="106"/>
      <c r="ESH514" s="106"/>
      <c r="ESI514" s="106"/>
      <c r="ESJ514" s="106"/>
      <c r="ESK514" s="106"/>
      <c r="ESL514" s="106"/>
      <c r="ESM514" s="106"/>
      <c r="ESN514" s="106"/>
      <c r="ESO514" s="106"/>
      <c r="ESP514" s="106"/>
      <c r="ESQ514" s="106"/>
      <c r="ESR514" s="106"/>
      <c r="ESS514" s="106"/>
      <c r="EST514" s="106"/>
      <c r="ESU514" s="106"/>
      <c r="ESV514" s="106"/>
      <c r="ESW514" s="106"/>
      <c r="ESX514" s="106"/>
      <c r="ESY514" s="106"/>
      <c r="ESZ514" s="106"/>
      <c r="ETA514" s="106"/>
      <c r="ETB514" s="106"/>
      <c r="ETC514" s="106"/>
      <c r="ETD514" s="106"/>
      <c r="ETE514" s="106"/>
      <c r="ETF514" s="106"/>
      <c r="ETG514" s="106"/>
      <c r="ETH514" s="106"/>
      <c r="ETI514" s="106"/>
      <c r="ETJ514" s="106"/>
      <c r="ETK514" s="106"/>
      <c r="ETL514" s="106"/>
      <c r="ETM514" s="106"/>
      <c r="ETN514" s="106"/>
      <c r="ETO514" s="106"/>
      <c r="ETP514" s="106"/>
      <c r="ETQ514" s="106"/>
      <c r="ETR514" s="106"/>
      <c r="ETS514" s="106"/>
      <c r="ETT514" s="106"/>
      <c r="ETU514" s="106"/>
      <c r="ETV514" s="106"/>
      <c r="ETW514" s="106"/>
      <c r="ETX514" s="106"/>
      <c r="ETY514" s="106"/>
      <c r="ETZ514" s="106"/>
      <c r="EUA514" s="106"/>
      <c r="EUB514" s="106"/>
      <c r="EUC514" s="106"/>
      <c r="EUD514" s="106"/>
      <c r="EUE514" s="106"/>
      <c r="EUF514" s="106"/>
      <c r="EUG514" s="106"/>
      <c r="EUH514" s="106"/>
      <c r="EUI514" s="106"/>
      <c r="EUJ514" s="106"/>
      <c r="EUK514" s="106"/>
      <c r="EUL514" s="106"/>
      <c r="EUM514" s="106"/>
      <c r="EUN514" s="106"/>
      <c r="EUO514" s="106"/>
      <c r="EUP514" s="106"/>
      <c r="EUQ514" s="106"/>
      <c r="EUR514" s="106"/>
      <c r="EUS514" s="106"/>
      <c r="EUT514" s="106"/>
      <c r="EUU514" s="106"/>
      <c r="EUV514" s="106"/>
      <c r="EUW514" s="106"/>
      <c r="EUX514" s="106"/>
      <c r="EUY514" s="106"/>
      <c r="EUZ514" s="106"/>
      <c r="EVA514" s="106"/>
      <c r="EVB514" s="106"/>
      <c r="EVC514" s="106"/>
      <c r="EVD514" s="106"/>
      <c r="EVE514" s="106"/>
      <c r="EVF514" s="106"/>
      <c r="EVG514" s="106"/>
      <c r="EVH514" s="106"/>
      <c r="EVI514" s="106"/>
      <c r="EVJ514" s="106"/>
      <c r="EVK514" s="106"/>
      <c r="EVL514" s="106"/>
      <c r="EVM514" s="106"/>
      <c r="EVN514" s="106"/>
      <c r="EVO514" s="106"/>
      <c r="EVP514" s="106"/>
      <c r="EVQ514" s="106"/>
      <c r="EVR514" s="106"/>
      <c r="EVS514" s="106"/>
      <c r="EVT514" s="106"/>
      <c r="EVU514" s="106"/>
      <c r="EVV514" s="106"/>
      <c r="EVW514" s="106"/>
      <c r="EVX514" s="106"/>
      <c r="EVY514" s="106"/>
      <c r="EVZ514" s="106"/>
      <c r="EWA514" s="106"/>
      <c r="EWB514" s="106"/>
      <c r="EWC514" s="106"/>
      <c r="EWD514" s="106"/>
      <c r="EWE514" s="106"/>
      <c r="EWF514" s="106"/>
      <c r="EWG514" s="106"/>
      <c r="EWH514" s="106"/>
      <c r="EWI514" s="106"/>
      <c r="EWJ514" s="106"/>
      <c r="EWK514" s="106"/>
      <c r="EWL514" s="106"/>
      <c r="EWM514" s="106"/>
      <c r="EWN514" s="106"/>
      <c r="EWO514" s="106"/>
      <c r="EWP514" s="106"/>
      <c r="EWQ514" s="106"/>
      <c r="EWR514" s="106"/>
      <c r="EWS514" s="106"/>
      <c r="EWT514" s="106"/>
      <c r="EWU514" s="106"/>
      <c r="EWV514" s="106"/>
      <c r="EWW514" s="106"/>
      <c r="EWX514" s="106"/>
      <c r="EWY514" s="106"/>
      <c r="EWZ514" s="106"/>
      <c r="EXA514" s="106"/>
      <c r="EXB514" s="106"/>
      <c r="EXC514" s="106"/>
      <c r="EXD514" s="106"/>
      <c r="EXE514" s="106"/>
      <c r="EXF514" s="106"/>
      <c r="EXG514" s="106"/>
      <c r="EXH514" s="106"/>
      <c r="EXI514" s="106"/>
      <c r="EXJ514" s="106"/>
      <c r="EXK514" s="106"/>
      <c r="EXL514" s="106"/>
      <c r="EXM514" s="106"/>
      <c r="EXN514" s="106"/>
      <c r="EXO514" s="106"/>
      <c r="EXP514" s="106"/>
      <c r="EXQ514" s="106"/>
      <c r="EXR514" s="106"/>
      <c r="EXS514" s="106"/>
      <c r="EXT514" s="106"/>
      <c r="EXU514" s="106"/>
      <c r="EXV514" s="106"/>
      <c r="EXW514" s="106"/>
      <c r="EXX514" s="106"/>
      <c r="EXY514" s="106"/>
      <c r="EXZ514" s="106"/>
      <c r="EYA514" s="106"/>
      <c r="EYB514" s="106"/>
      <c r="EYC514" s="106"/>
      <c r="EYD514" s="106"/>
      <c r="EYE514" s="106"/>
      <c r="EYF514" s="106"/>
      <c r="EYG514" s="106"/>
      <c r="EYH514" s="106"/>
      <c r="EYI514" s="106"/>
      <c r="EYJ514" s="106"/>
      <c r="EYK514" s="106"/>
      <c r="EYL514" s="106"/>
      <c r="EYM514" s="106"/>
      <c r="EYN514" s="106"/>
      <c r="EYO514" s="106"/>
      <c r="EYP514" s="106"/>
      <c r="EYQ514" s="106"/>
      <c r="EYR514" s="106"/>
      <c r="EYS514" s="106"/>
      <c r="EYT514" s="106"/>
      <c r="EYU514" s="106"/>
      <c r="EYV514" s="106"/>
      <c r="EYW514" s="106"/>
      <c r="EYX514" s="106"/>
      <c r="EYY514" s="106"/>
      <c r="EYZ514" s="106"/>
      <c r="EZA514" s="106"/>
      <c r="EZB514" s="106"/>
      <c r="EZC514" s="106"/>
      <c r="EZD514" s="106"/>
      <c r="EZE514" s="106"/>
      <c r="EZF514" s="106"/>
      <c r="EZG514" s="106"/>
      <c r="EZH514" s="106"/>
      <c r="EZI514" s="106"/>
      <c r="EZJ514" s="106"/>
      <c r="EZK514" s="106"/>
      <c r="EZL514" s="106"/>
      <c r="EZM514" s="106"/>
      <c r="EZN514" s="106"/>
      <c r="EZO514" s="106"/>
      <c r="EZP514" s="106"/>
      <c r="EZQ514" s="106"/>
      <c r="EZR514" s="106"/>
      <c r="EZS514" s="106"/>
      <c r="EZT514" s="106"/>
      <c r="EZU514" s="106"/>
      <c r="EZV514" s="106"/>
      <c r="EZW514" s="106"/>
      <c r="EZX514" s="106"/>
      <c r="EZY514" s="106"/>
      <c r="EZZ514" s="106"/>
      <c r="FAA514" s="106"/>
      <c r="FAB514" s="106"/>
      <c r="FAC514" s="106"/>
      <c r="FAD514" s="106"/>
      <c r="FAE514" s="106"/>
      <c r="FAF514" s="106"/>
      <c r="FAG514" s="106"/>
      <c r="FAH514" s="106"/>
      <c r="FAI514" s="106"/>
      <c r="FAJ514" s="106"/>
      <c r="FAK514" s="106"/>
      <c r="FAL514" s="106"/>
      <c r="FAM514" s="106"/>
      <c r="FAN514" s="106"/>
      <c r="FAO514" s="106"/>
      <c r="FAP514" s="106"/>
      <c r="FAQ514" s="106"/>
      <c r="FAR514" s="106"/>
      <c r="FAS514" s="106"/>
      <c r="FAT514" s="106"/>
      <c r="FAU514" s="106"/>
      <c r="FAV514" s="106"/>
      <c r="FAW514" s="106"/>
      <c r="FAX514" s="106"/>
      <c r="FAY514" s="106"/>
      <c r="FAZ514" s="106"/>
      <c r="FBA514" s="106"/>
      <c r="FBB514" s="106"/>
      <c r="FBC514" s="106"/>
      <c r="FBD514" s="106"/>
      <c r="FBE514" s="106"/>
      <c r="FBF514" s="106"/>
      <c r="FBG514" s="106"/>
      <c r="FBH514" s="106"/>
      <c r="FBI514" s="106"/>
      <c r="FBJ514" s="106"/>
      <c r="FBK514" s="106"/>
      <c r="FBL514" s="106"/>
      <c r="FBM514" s="106"/>
      <c r="FBN514" s="106"/>
      <c r="FBO514" s="106"/>
      <c r="FBP514" s="106"/>
      <c r="FBQ514" s="106"/>
      <c r="FBR514" s="106"/>
      <c r="FBS514" s="106"/>
      <c r="FBT514" s="106"/>
      <c r="FBU514" s="106"/>
      <c r="FBV514" s="106"/>
      <c r="FBW514" s="106"/>
      <c r="FBX514" s="106"/>
      <c r="FBY514" s="106"/>
      <c r="FBZ514" s="106"/>
      <c r="FCA514" s="106"/>
      <c r="FCB514" s="106"/>
      <c r="FCC514" s="106"/>
      <c r="FCD514" s="106"/>
      <c r="FCE514" s="106"/>
      <c r="FCF514" s="106"/>
      <c r="FCG514" s="106"/>
      <c r="FCH514" s="106"/>
      <c r="FCI514" s="106"/>
      <c r="FCJ514" s="106"/>
      <c r="FCK514" s="106"/>
      <c r="FCL514" s="106"/>
      <c r="FCM514" s="106"/>
      <c r="FCN514" s="106"/>
      <c r="FCO514" s="106"/>
      <c r="FCP514" s="106"/>
      <c r="FCQ514" s="106"/>
      <c r="FCR514" s="106"/>
      <c r="FCS514" s="106"/>
      <c r="FCT514" s="106"/>
      <c r="FCU514" s="106"/>
      <c r="FCV514" s="106"/>
      <c r="FCW514" s="106"/>
      <c r="FCX514" s="106"/>
      <c r="FCY514" s="106"/>
      <c r="FCZ514" s="106"/>
      <c r="FDA514" s="106"/>
      <c r="FDB514" s="106"/>
      <c r="FDC514" s="106"/>
      <c r="FDD514" s="106"/>
      <c r="FDE514" s="106"/>
      <c r="FDF514" s="106"/>
      <c r="FDG514" s="106"/>
      <c r="FDH514" s="106"/>
      <c r="FDI514" s="106"/>
      <c r="FDJ514" s="106"/>
      <c r="FDK514" s="106"/>
      <c r="FDL514" s="106"/>
      <c r="FDM514" s="106"/>
      <c r="FDN514" s="106"/>
      <c r="FDO514" s="106"/>
      <c r="FDP514" s="106"/>
      <c r="FDQ514" s="106"/>
      <c r="FDR514" s="106"/>
      <c r="FDS514" s="106"/>
      <c r="FDT514" s="106"/>
      <c r="FDU514" s="106"/>
      <c r="FDV514" s="106"/>
      <c r="FDW514" s="106"/>
      <c r="FDX514" s="106"/>
      <c r="FDY514" s="106"/>
      <c r="FDZ514" s="106"/>
      <c r="FEA514" s="106"/>
      <c r="FEB514" s="106"/>
      <c r="FEC514" s="106"/>
      <c r="FED514" s="106"/>
      <c r="FEE514" s="106"/>
      <c r="FEF514" s="106"/>
      <c r="FEG514" s="106"/>
      <c r="FEH514" s="106"/>
      <c r="FEI514" s="106"/>
      <c r="FEJ514" s="106"/>
      <c r="FEK514" s="106"/>
      <c r="FEL514" s="106"/>
      <c r="FEM514" s="106"/>
      <c r="FEN514" s="106"/>
      <c r="FEO514" s="106"/>
      <c r="FEP514" s="106"/>
      <c r="FEQ514" s="106"/>
      <c r="FER514" s="106"/>
      <c r="FES514" s="106"/>
      <c r="FET514" s="106"/>
      <c r="FEU514" s="106"/>
      <c r="FEV514" s="106"/>
      <c r="FEW514" s="106"/>
      <c r="FEX514" s="106"/>
      <c r="FEY514" s="106"/>
      <c r="FEZ514" s="106"/>
      <c r="FFA514" s="106"/>
      <c r="FFB514" s="106"/>
      <c r="FFC514" s="106"/>
      <c r="FFD514" s="106"/>
      <c r="FFE514" s="106"/>
      <c r="FFF514" s="106"/>
      <c r="FFG514" s="106"/>
      <c r="FFH514" s="106"/>
      <c r="FFI514" s="106"/>
      <c r="FFJ514" s="106"/>
      <c r="FFK514" s="106"/>
      <c r="FFL514" s="106"/>
      <c r="FFM514" s="106"/>
      <c r="FFN514" s="106"/>
      <c r="FFO514" s="106"/>
      <c r="FFP514" s="106"/>
      <c r="FFQ514" s="106"/>
      <c r="FFR514" s="106"/>
      <c r="FFS514" s="106"/>
      <c r="FFT514" s="106"/>
      <c r="FFU514" s="106"/>
      <c r="FFV514" s="106"/>
      <c r="FFW514" s="106"/>
      <c r="FFX514" s="106"/>
      <c r="FFY514" s="106"/>
      <c r="FFZ514" s="106"/>
      <c r="FGA514" s="106"/>
      <c r="FGB514" s="106"/>
      <c r="FGC514" s="106"/>
      <c r="FGD514" s="106"/>
      <c r="FGE514" s="106"/>
      <c r="FGF514" s="106"/>
      <c r="FGG514" s="106"/>
      <c r="FGH514" s="106"/>
      <c r="FGI514" s="106"/>
      <c r="FGJ514" s="106"/>
      <c r="FGK514" s="106"/>
      <c r="FGL514" s="106"/>
      <c r="FGM514" s="106"/>
      <c r="FGN514" s="106"/>
      <c r="FGO514" s="106"/>
      <c r="FGP514" s="106"/>
      <c r="FGQ514" s="106"/>
      <c r="FGR514" s="106"/>
      <c r="FGS514" s="106"/>
      <c r="FGT514" s="106"/>
      <c r="FGU514" s="106"/>
      <c r="FGV514" s="106"/>
      <c r="FGW514" s="106"/>
      <c r="FGX514" s="106"/>
      <c r="FGY514" s="106"/>
      <c r="FGZ514" s="106"/>
      <c r="FHA514" s="106"/>
      <c r="FHB514" s="106"/>
      <c r="FHC514" s="106"/>
      <c r="FHD514" s="106"/>
      <c r="FHE514" s="106"/>
      <c r="FHF514" s="106"/>
      <c r="FHG514" s="106"/>
      <c r="FHH514" s="106"/>
      <c r="FHI514" s="106"/>
      <c r="FHJ514" s="106"/>
      <c r="FHK514" s="106"/>
      <c r="FHL514" s="106"/>
      <c r="FHM514" s="106"/>
      <c r="FHN514" s="106"/>
      <c r="FHO514" s="106"/>
      <c r="FHP514" s="106"/>
      <c r="FHQ514" s="106"/>
      <c r="FHR514" s="106"/>
      <c r="FHS514" s="106"/>
      <c r="FHT514" s="106"/>
      <c r="FHU514" s="106"/>
      <c r="FHV514" s="106"/>
      <c r="FHW514" s="106"/>
      <c r="FHX514" s="106"/>
      <c r="FHY514" s="106"/>
      <c r="FHZ514" s="106"/>
      <c r="FIA514" s="106"/>
      <c r="FIB514" s="106"/>
      <c r="FIC514" s="106"/>
      <c r="FID514" s="106"/>
      <c r="FIE514" s="106"/>
      <c r="FIF514" s="106"/>
      <c r="FIG514" s="106"/>
      <c r="FIH514" s="106"/>
      <c r="FII514" s="106"/>
      <c r="FIJ514" s="106"/>
      <c r="FIK514" s="106"/>
      <c r="FIL514" s="106"/>
      <c r="FIM514" s="106"/>
      <c r="FIN514" s="106"/>
      <c r="FIO514" s="106"/>
      <c r="FIP514" s="106"/>
      <c r="FIQ514" s="106"/>
      <c r="FIR514" s="106"/>
      <c r="FIS514" s="106"/>
      <c r="FIT514" s="106"/>
      <c r="FIU514" s="106"/>
      <c r="FIV514" s="106"/>
      <c r="FIW514" s="106"/>
      <c r="FIX514" s="106"/>
      <c r="FIY514" s="106"/>
      <c r="FIZ514" s="106"/>
      <c r="FJA514" s="106"/>
      <c r="FJB514" s="106"/>
      <c r="FJC514" s="106"/>
      <c r="FJD514" s="106"/>
      <c r="FJE514" s="106"/>
      <c r="FJF514" s="106"/>
      <c r="FJG514" s="106"/>
      <c r="FJH514" s="106"/>
      <c r="FJI514" s="106"/>
      <c r="FJJ514" s="106"/>
      <c r="FJK514" s="106"/>
      <c r="FJL514" s="106"/>
      <c r="FJM514" s="106"/>
      <c r="FJN514" s="106"/>
      <c r="FJO514" s="106"/>
      <c r="FJP514" s="106"/>
      <c r="FJQ514" s="106"/>
      <c r="FJR514" s="106"/>
      <c r="FJS514" s="106"/>
      <c r="FJT514" s="106"/>
      <c r="FJU514" s="106"/>
      <c r="FJV514" s="106"/>
      <c r="FJW514" s="106"/>
      <c r="FJX514" s="106"/>
      <c r="FJY514" s="106"/>
      <c r="FJZ514" s="106"/>
      <c r="FKA514" s="106"/>
      <c r="FKB514" s="106"/>
      <c r="FKC514" s="106"/>
      <c r="FKD514" s="106"/>
      <c r="FKE514" s="106"/>
      <c r="FKF514" s="106"/>
      <c r="FKG514" s="106"/>
      <c r="FKH514" s="106"/>
      <c r="FKI514" s="106"/>
      <c r="FKJ514" s="106"/>
      <c r="FKK514" s="106"/>
      <c r="FKL514" s="106"/>
      <c r="FKM514" s="106"/>
      <c r="FKN514" s="106"/>
      <c r="FKO514" s="106"/>
      <c r="FKP514" s="106"/>
      <c r="FKQ514" s="106"/>
      <c r="FKR514" s="106"/>
      <c r="FKS514" s="106"/>
      <c r="FKT514" s="106"/>
      <c r="FKU514" s="106"/>
      <c r="FKV514" s="106"/>
      <c r="FKW514" s="106"/>
      <c r="FKX514" s="106"/>
      <c r="FKY514" s="106"/>
      <c r="FKZ514" s="106"/>
      <c r="FLA514" s="106"/>
      <c r="FLB514" s="106"/>
      <c r="FLC514" s="106"/>
      <c r="FLD514" s="106"/>
      <c r="FLE514" s="106"/>
      <c r="FLF514" s="106"/>
      <c r="FLG514" s="106"/>
      <c r="FLH514" s="106"/>
      <c r="FLI514" s="106"/>
      <c r="FLJ514" s="106"/>
      <c r="FLK514" s="106"/>
      <c r="FLL514" s="106"/>
      <c r="FLM514" s="106"/>
      <c r="FLN514" s="106"/>
      <c r="FLO514" s="106"/>
      <c r="FLP514" s="106"/>
      <c r="FLQ514" s="106"/>
      <c r="FLR514" s="106"/>
      <c r="FLS514" s="106"/>
      <c r="FLT514" s="106"/>
      <c r="FLU514" s="106"/>
      <c r="FLV514" s="106"/>
      <c r="FLW514" s="106"/>
      <c r="FLX514" s="106"/>
      <c r="FLY514" s="106"/>
      <c r="FLZ514" s="106"/>
      <c r="FMA514" s="106"/>
      <c r="FMB514" s="106"/>
      <c r="FMC514" s="106"/>
      <c r="FMD514" s="106"/>
      <c r="FME514" s="106"/>
      <c r="FMF514" s="106"/>
      <c r="FMG514" s="106"/>
      <c r="FMH514" s="106"/>
      <c r="FMI514" s="106"/>
      <c r="FMJ514" s="106"/>
      <c r="FMK514" s="106"/>
      <c r="FML514" s="106"/>
      <c r="FMM514" s="106"/>
      <c r="FMN514" s="106"/>
      <c r="FMO514" s="106"/>
      <c r="FMP514" s="106"/>
      <c r="FMQ514" s="106"/>
      <c r="FMR514" s="106"/>
      <c r="FMS514" s="106"/>
      <c r="FMT514" s="106"/>
      <c r="FMU514" s="106"/>
      <c r="FMV514" s="106"/>
      <c r="FMW514" s="106"/>
      <c r="FMX514" s="106"/>
      <c r="FMY514" s="106"/>
      <c r="FMZ514" s="106"/>
      <c r="FNA514" s="106"/>
      <c r="FNB514" s="106"/>
      <c r="FNC514" s="106"/>
      <c r="FND514" s="106"/>
      <c r="FNE514" s="106"/>
      <c r="FNF514" s="106"/>
      <c r="FNG514" s="106"/>
      <c r="FNH514" s="106"/>
      <c r="FNI514" s="106"/>
      <c r="FNJ514" s="106"/>
      <c r="FNK514" s="106"/>
      <c r="FNL514" s="106"/>
      <c r="FNM514" s="106"/>
      <c r="FNN514" s="106"/>
      <c r="FNO514" s="106"/>
      <c r="FNP514" s="106"/>
      <c r="FNQ514" s="106"/>
      <c r="FNR514" s="106"/>
      <c r="FNS514" s="106"/>
      <c r="FNT514" s="106"/>
      <c r="FNU514" s="106"/>
      <c r="FNV514" s="106"/>
      <c r="FNW514" s="106"/>
      <c r="FNX514" s="106"/>
      <c r="FNY514" s="106"/>
      <c r="FNZ514" s="106"/>
      <c r="FOA514" s="106"/>
      <c r="FOB514" s="106"/>
      <c r="FOC514" s="106"/>
      <c r="FOD514" s="106"/>
      <c r="FOE514" s="106"/>
      <c r="FOF514" s="106"/>
      <c r="FOG514" s="106"/>
      <c r="FOH514" s="106"/>
      <c r="FOI514" s="106"/>
      <c r="FOJ514" s="106"/>
      <c r="FOK514" s="106"/>
      <c r="FOL514" s="106"/>
      <c r="FOM514" s="106"/>
      <c r="FON514" s="106"/>
      <c r="FOO514" s="106"/>
      <c r="FOP514" s="106"/>
      <c r="FOQ514" s="106"/>
      <c r="FOR514" s="106"/>
      <c r="FOS514" s="106"/>
      <c r="FOT514" s="106"/>
      <c r="FOU514" s="106"/>
      <c r="FOV514" s="106"/>
      <c r="FOW514" s="106"/>
      <c r="FOX514" s="106"/>
      <c r="FOY514" s="106"/>
      <c r="FOZ514" s="106"/>
      <c r="FPA514" s="106"/>
      <c r="FPB514" s="106"/>
      <c r="FPC514" s="106"/>
      <c r="FPD514" s="106"/>
      <c r="FPE514" s="106"/>
      <c r="FPF514" s="106"/>
      <c r="FPG514" s="106"/>
      <c r="FPH514" s="106"/>
      <c r="FPI514" s="106"/>
      <c r="FPJ514" s="106"/>
      <c r="FPK514" s="106"/>
      <c r="FPL514" s="106"/>
      <c r="FPM514" s="106"/>
      <c r="FPN514" s="106"/>
      <c r="FPO514" s="106"/>
      <c r="FPP514" s="106"/>
      <c r="FPQ514" s="106"/>
      <c r="FPR514" s="106"/>
      <c r="FPS514" s="106"/>
      <c r="FPT514" s="106"/>
      <c r="FPU514" s="106"/>
      <c r="FPV514" s="106"/>
      <c r="FPW514" s="106"/>
      <c r="FPX514" s="106"/>
      <c r="FPY514" s="106"/>
      <c r="FPZ514" s="106"/>
      <c r="FQA514" s="106"/>
      <c r="FQB514" s="106"/>
      <c r="FQC514" s="106"/>
      <c r="FQD514" s="106"/>
      <c r="FQE514" s="106"/>
      <c r="FQF514" s="106"/>
      <c r="FQG514" s="106"/>
      <c r="FQH514" s="106"/>
      <c r="FQI514" s="106"/>
      <c r="FQJ514" s="106"/>
      <c r="FQK514" s="106"/>
      <c r="FQL514" s="106"/>
      <c r="FQM514" s="106"/>
      <c r="FQN514" s="106"/>
      <c r="FQO514" s="106"/>
      <c r="FQP514" s="106"/>
      <c r="FQQ514" s="106"/>
      <c r="FQR514" s="106"/>
      <c r="FQS514" s="106"/>
      <c r="FQT514" s="106"/>
      <c r="FQU514" s="106"/>
      <c r="FQV514" s="106"/>
      <c r="FQW514" s="106"/>
      <c r="FQX514" s="106"/>
      <c r="FQY514" s="106"/>
      <c r="FQZ514" s="106"/>
      <c r="FRA514" s="106"/>
      <c r="FRB514" s="106"/>
      <c r="FRC514" s="106"/>
      <c r="FRD514" s="106"/>
      <c r="FRE514" s="106"/>
      <c r="FRF514" s="106"/>
      <c r="FRG514" s="106"/>
      <c r="FRH514" s="106"/>
      <c r="FRI514" s="106"/>
      <c r="FRJ514" s="106"/>
      <c r="FRK514" s="106"/>
      <c r="FRL514" s="106"/>
      <c r="FRM514" s="106"/>
      <c r="FRN514" s="106"/>
      <c r="FRO514" s="106"/>
      <c r="FRP514" s="106"/>
      <c r="FRQ514" s="106"/>
      <c r="FRR514" s="106"/>
      <c r="FRS514" s="106"/>
      <c r="FRT514" s="106"/>
      <c r="FRU514" s="106"/>
      <c r="FRV514" s="106"/>
      <c r="FRW514" s="106"/>
      <c r="FRX514" s="106"/>
      <c r="FRY514" s="106"/>
      <c r="FRZ514" s="106"/>
      <c r="FSA514" s="106"/>
      <c r="FSB514" s="106"/>
      <c r="FSC514" s="106"/>
      <c r="FSD514" s="106"/>
      <c r="FSE514" s="106"/>
      <c r="FSF514" s="106"/>
      <c r="FSG514" s="106"/>
      <c r="FSH514" s="106"/>
      <c r="FSI514" s="106"/>
      <c r="FSJ514" s="106"/>
      <c r="FSK514" s="106"/>
      <c r="FSL514" s="106"/>
      <c r="FSM514" s="106"/>
      <c r="FSN514" s="106"/>
      <c r="FSO514" s="106"/>
      <c r="FSP514" s="106"/>
      <c r="FSQ514" s="106"/>
      <c r="FSR514" s="106"/>
      <c r="FSS514" s="106"/>
      <c r="FST514" s="106"/>
      <c r="FSU514" s="106"/>
      <c r="FSV514" s="106"/>
      <c r="FSW514" s="106"/>
      <c r="FSX514" s="106"/>
      <c r="FSY514" s="106"/>
      <c r="FSZ514" s="106"/>
      <c r="FTA514" s="106"/>
      <c r="FTB514" s="106"/>
      <c r="FTC514" s="106"/>
      <c r="FTD514" s="106"/>
      <c r="FTE514" s="106"/>
      <c r="FTF514" s="106"/>
      <c r="FTG514" s="106"/>
      <c r="FTH514" s="106"/>
      <c r="FTI514" s="106"/>
      <c r="FTJ514" s="106"/>
      <c r="FTK514" s="106"/>
      <c r="FTL514" s="106"/>
      <c r="FTM514" s="106"/>
      <c r="FTN514" s="106"/>
      <c r="FTO514" s="106"/>
      <c r="FTP514" s="106"/>
      <c r="FTQ514" s="106"/>
      <c r="FTR514" s="106"/>
      <c r="FTS514" s="106"/>
      <c r="FTT514" s="106"/>
      <c r="FTU514" s="106"/>
      <c r="FTV514" s="106"/>
      <c r="FTW514" s="106"/>
      <c r="FTX514" s="106"/>
      <c r="FTY514" s="106"/>
      <c r="FTZ514" s="106"/>
      <c r="FUA514" s="106"/>
      <c r="FUB514" s="106"/>
      <c r="FUC514" s="106"/>
      <c r="FUD514" s="106"/>
      <c r="FUE514" s="106"/>
      <c r="FUF514" s="106"/>
      <c r="FUG514" s="106"/>
      <c r="FUH514" s="106"/>
      <c r="FUI514" s="106"/>
      <c r="FUJ514" s="106"/>
      <c r="FUK514" s="106"/>
      <c r="FUL514" s="106"/>
      <c r="FUM514" s="106"/>
      <c r="FUN514" s="106"/>
      <c r="FUO514" s="106"/>
      <c r="FUP514" s="106"/>
      <c r="FUQ514" s="106"/>
      <c r="FUR514" s="106"/>
      <c r="FUS514" s="106"/>
      <c r="FUT514" s="106"/>
      <c r="FUU514" s="106"/>
      <c r="FUV514" s="106"/>
      <c r="FUW514" s="106"/>
      <c r="FUX514" s="106"/>
      <c r="FUY514" s="106"/>
      <c r="FUZ514" s="106"/>
      <c r="FVA514" s="106"/>
      <c r="FVB514" s="106"/>
      <c r="FVC514" s="106"/>
      <c r="FVD514" s="106"/>
      <c r="FVE514" s="106"/>
      <c r="FVF514" s="106"/>
      <c r="FVG514" s="106"/>
      <c r="FVH514" s="106"/>
      <c r="FVI514" s="106"/>
      <c r="FVJ514" s="106"/>
      <c r="FVK514" s="106"/>
      <c r="FVL514" s="106"/>
      <c r="FVM514" s="106"/>
      <c r="FVN514" s="106"/>
      <c r="FVO514" s="106"/>
      <c r="FVP514" s="106"/>
      <c r="FVQ514" s="106"/>
      <c r="FVR514" s="106"/>
      <c r="FVS514" s="106"/>
      <c r="FVT514" s="106"/>
      <c r="FVU514" s="106"/>
      <c r="FVV514" s="106"/>
      <c r="FVW514" s="106"/>
      <c r="FVX514" s="106"/>
      <c r="FVY514" s="106"/>
      <c r="FVZ514" s="106"/>
      <c r="FWA514" s="106"/>
      <c r="FWB514" s="106"/>
      <c r="FWC514" s="106"/>
      <c r="FWD514" s="106"/>
      <c r="FWE514" s="106"/>
      <c r="FWF514" s="106"/>
      <c r="FWG514" s="106"/>
      <c r="FWH514" s="106"/>
      <c r="FWI514" s="106"/>
      <c r="FWJ514" s="106"/>
      <c r="FWK514" s="106"/>
      <c r="FWL514" s="106"/>
      <c r="FWM514" s="106"/>
      <c r="FWN514" s="106"/>
      <c r="FWO514" s="106"/>
      <c r="FWP514" s="106"/>
      <c r="FWQ514" s="106"/>
      <c r="FWR514" s="106"/>
      <c r="FWS514" s="106"/>
      <c r="FWT514" s="106"/>
      <c r="FWU514" s="106"/>
      <c r="FWV514" s="106"/>
      <c r="FWW514" s="106"/>
      <c r="FWX514" s="106"/>
      <c r="FWY514" s="106"/>
      <c r="FWZ514" s="106"/>
      <c r="FXA514" s="106"/>
      <c r="FXB514" s="106"/>
      <c r="FXC514" s="106"/>
      <c r="FXD514" s="106"/>
      <c r="FXE514" s="106"/>
      <c r="FXF514" s="106"/>
      <c r="FXG514" s="106"/>
      <c r="FXH514" s="106"/>
      <c r="FXI514" s="106"/>
      <c r="FXJ514" s="106"/>
      <c r="FXK514" s="106"/>
      <c r="FXL514" s="106"/>
      <c r="FXM514" s="106"/>
      <c r="FXN514" s="106"/>
      <c r="FXO514" s="106"/>
      <c r="FXP514" s="106"/>
      <c r="FXQ514" s="106"/>
      <c r="FXR514" s="106"/>
      <c r="FXS514" s="106"/>
      <c r="FXT514" s="106"/>
      <c r="FXU514" s="106"/>
      <c r="FXV514" s="106"/>
      <c r="FXW514" s="106"/>
      <c r="FXX514" s="106"/>
      <c r="FXY514" s="106"/>
      <c r="FXZ514" s="106"/>
      <c r="FYA514" s="106"/>
      <c r="FYB514" s="106"/>
      <c r="FYC514" s="106"/>
      <c r="FYD514" s="106"/>
      <c r="FYE514" s="106"/>
      <c r="FYF514" s="106"/>
      <c r="FYG514" s="106"/>
      <c r="FYH514" s="106"/>
      <c r="FYI514" s="106"/>
      <c r="FYJ514" s="106"/>
      <c r="FYK514" s="106"/>
      <c r="FYL514" s="106"/>
      <c r="FYM514" s="106"/>
      <c r="FYN514" s="106"/>
      <c r="FYO514" s="106"/>
      <c r="FYP514" s="106"/>
      <c r="FYQ514" s="106"/>
      <c r="FYR514" s="106"/>
      <c r="FYS514" s="106"/>
      <c r="FYT514" s="106"/>
      <c r="FYU514" s="106"/>
      <c r="FYV514" s="106"/>
      <c r="FYW514" s="106"/>
      <c r="FYX514" s="106"/>
      <c r="FYY514" s="106"/>
      <c r="FYZ514" s="106"/>
      <c r="FZA514" s="106"/>
      <c r="FZB514" s="106"/>
      <c r="FZC514" s="106"/>
      <c r="FZD514" s="106"/>
      <c r="FZE514" s="106"/>
      <c r="FZF514" s="106"/>
      <c r="FZG514" s="106"/>
      <c r="FZH514" s="106"/>
      <c r="FZI514" s="106"/>
      <c r="FZJ514" s="106"/>
      <c r="FZK514" s="106"/>
      <c r="FZL514" s="106"/>
      <c r="FZM514" s="106"/>
      <c r="FZN514" s="106"/>
      <c r="FZO514" s="106"/>
      <c r="FZP514" s="106"/>
      <c r="FZQ514" s="106"/>
      <c r="FZR514" s="106"/>
      <c r="FZS514" s="106"/>
      <c r="FZT514" s="106"/>
      <c r="FZU514" s="106"/>
      <c r="FZV514" s="106"/>
      <c r="FZW514" s="106"/>
      <c r="FZX514" s="106"/>
      <c r="FZY514" s="106"/>
      <c r="FZZ514" s="106"/>
      <c r="GAA514" s="106"/>
      <c r="GAB514" s="106"/>
      <c r="GAC514" s="106"/>
      <c r="GAD514" s="106"/>
      <c r="GAE514" s="106"/>
      <c r="GAF514" s="106"/>
      <c r="GAG514" s="106"/>
      <c r="GAH514" s="106"/>
      <c r="GAI514" s="106"/>
      <c r="GAJ514" s="106"/>
      <c r="GAK514" s="106"/>
      <c r="GAL514" s="106"/>
      <c r="GAM514" s="106"/>
      <c r="GAN514" s="106"/>
      <c r="GAO514" s="106"/>
      <c r="GAP514" s="106"/>
      <c r="GAQ514" s="106"/>
      <c r="GAR514" s="106"/>
      <c r="GAS514" s="106"/>
      <c r="GAT514" s="106"/>
      <c r="GAU514" s="106"/>
      <c r="GAV514" s="106"/>
      <c r="GAW514" s="106"/>
      <c r="GAX514" s="106"/>
      <c r="GAY514" s="106"/>
      <c r="GAZ514" s="106"/>
      <c r="GBA514" s="106"/>
      <c r="GBB514" s="106"/>
      <c r="GBC514" s="106"/>
      <c r="GBD514" s="106"/>
      <c r="GBE514" s="106"/>
      <c r="GBF514" s="106"/>
      <c r="GBG514" s="106"/>
      <c r="GBH514" s="106"/>
      <c r="GBI514" s="106"/>
      <c r="GBJ514" s="106"/>
      <c r="GBK514" s="106"/>
      <c r="GBL514" s="106"/>
      <c r="GBM514" s="106"/>
      <c r="GBN514" s="106"/>
      <c r="GBO514" s="106"/>
      <c r="GBP514" s="106"/>
      <c r="GBQ514" s="106"/>
      <c r="GBR514" s="106"/>
      <c r="GBS514" s="106"/>
      <c r="GBT514" s="106"/>
      <c r="GBU514" s="106"/>
      <c r="GBV514" s="106"/>
      <c r="GBW514" s="106"/>
      <c r="GBX514" s="106"/>
      <c r="GBY514" s="106"/>
      <c r="GBZ514" s="106"/>
      <c r="GCA514" s="106"/>
      <c r="GCB514" s="106"/>
      <c r="GCC514" s="106"/>
      <c r="GCD514" s="106"/>
      <c r="GCE514" s="106"/>
      <c r="GCF514" s="106"/>
      <c r="GCG514" s="106"/>
      <c r="GCH514" s="106"/>
      <c r="GCI514" s="106"/>
      <c r="GCJ514" s="106"/>
      <c r="GCK514" s="106"/>
      <c r="GCL514" s="106"/>
      <c r="GCM514" s="106"/>
      <c r="GCN514" s="106"/>
      <c r="GCO514" s="106"/>
      <c r="GCP514" s="106"/>
      <c r="GCQ514" s="106"/>
      <c r="GCR514" s="106"/>
      <c r="GCS514" s="106"/>
      <c r="GCT514" s="106"/>
      <c r="GCU514" s="106"/>
      <c r="GCV514" s="106"/>
      <c r="GCW514" s="106"/>
      <c r="GCX514" s="106"/>
      <c r="GCY514" s="106"/>
      <c r="GCZ514" s="106"/>
      <c r="GDA514" s="106"/>
      <c r="GDB514" s="106"/>
      <c r="GDC514" s="106"/>
      <c r="GDD514" s="106"/>
      <c r="GDE514" s="106"/>
      <c r="GDF514" s="106"/>
      <c r="GDG514" s="106"/>
      <c r="GDH514" s="106"/>
      <c r="GDI514" s="106"/>
      <c r="GDJ514" s="106"/>
      <c r="GDK514" s="106"/>
      <c r="GDL514" s="106"/>
      <c r="GDM514" s="106"/>
      <c r="GDN514" s="106"/>
      <c r="GDO514" s="106"/>
      <c r="GDP514" s="106"/>
      <c r="GDQ514" s="106"/>
      <c r="GDR514" s="106"/>
      <c r="GDS514" s="106"/>
      <c r="GDT514" s="106"/>
      <c r="GDU514" s="106"/>
      <c r="GDV514" s="106"/>
      <c r="GDW514" s="106"/>
      <c r="GDX514" s="106"/>
      <c r="GDY514" s="106"/>
      <c r="GDZ514" s="106"/>
      <c r="GEA514" s="106"/>
      <c r="GEB514" s="106"/>
      <c r="GEC514" s="106"/>
      <c r="GED514" s="106"/>
      <c r="GEE514" s="106"/>
      <c r="GEF514" s="106"/>
      <c r="GEG514" s="106"/>
      <c r="GEH514" s="106"/>
      <c r="GEI514" s="106"/>
      <c r="GEJ514" s="106"/>
      <c r="GEK514" s="106"/>
      <c r="GEL514" s="106"/>
      <c r="GEM514" s="106"/>
      <c r="GEN514" s="106"/>
      <c r="GEO514" s="106"/>
      <c r="GEP514" s="106"/>
      <c r="GEQ514" s="106"/>
      <c r="GER514" s="106"/>
      <c r="GES514" s="106"/>
      <c r="GET514" s="106"/>
      <c r="GEU514" s="106"/>
      <c r="GEV514" s="106"/>
      <c r="GEW514" s="106"/>
      <c r="GEX514" s="106"/>
      <c r="GEY514" s="106"/>
      <c r="GEZ514" s="106"/>
      <c r="GFA514" s="106"/>
      <c r="GFB514" s="106"/>
      <c r="GFC514" s="106"/>
      <c r="GFD514" s="106"/>
      <c r="GFE514" s="106"/>
      <c r="GFF514" s="106"/>
      <c r="GFG514" s="106"/>
      <c r="GFH514" s="106"/>
      <c r="GFI514" s="106"/>
      <c r="GFJ514" s="106"/>
      <c r="GFK514" s="106"/>
      <c r="GFL514" s="106"/>
      <c r="GFM514" s="106"/>
      <c r="GFN514" s="106"/>
      <c r="GFO514" s="106"/>
      <c r="GFP514" s="106"/>
      <c r="GFQ514" s="106"/>
      <c r="GFR514" s="106"/>
      <c r="GFS514" s="106"/>
      <c r="GFT514" s="106"/>
      <c r="GFU514" s="106"/>
      <c r="GFV514" s="106"/>
      <c r="GFW514" s="106"/>
      <c r="GFX514" s="106"/>
      <c r="GFY514" s="106"/>
      <c r="GFZ514" s="106"/>
      <c r="GGA514" s="106"/>
      <c r="GGB514" s="106"/>
      <c r="GGC514" s="106"/>
      <c r="GGD514" s="106"/>
      <c r="GGE514" s="106"/>
      <c r="GGF514" s="106"/>
      <c r="GGG514" s="106"/>
      <c r="GGH514" s="106"/>
      <c r="GGI514" s="106"/>
      <c r="GGJ514" s="106"/>
      <c r="GGK514" s="106"/>
      <c r="GGL514" s="106"/>
      <c r="GGM514" s="106"/>
      <c r="GGN514" s="106"/>
      <c r="GGO514" s="106"/>
      <c r="GGP514" s="106"/>
      <c r="GGQ514" s="106"/>
      <c r="GGR514" s="106"/>
      <c r="GGS514" s="106"/>
      <c r="GGT514" s="106"/>
      <c r="GGU514" s="106"/>
      <c r="GGV514" s="106"/>
      <c r="GGW514" s="106"/>
      <c r="GGX514" s="106"/>
      <c r="GGY514" s="106"/>
      <c r="GGZ514" s="106"/>
      <c r="GHA514" s="106"/>
      <c r="GHB514" s="106"/>
      <c r="GHC514" s="106"/>
      <c r="GHD514" s="106"/>
      <c r="GHE514" s="106"/>
      <c r="GHF514" s="106"/>
      <c r="GHG514" s="106"/>
      <c r="GHH514" s="106"/>
      <c r="GHI514" s="106"/>
      <c r="GHJ514" s="106"/>
      <c r="GHK514" s="106"/>
      <c r="GHL514" s="106"/>
      <c r="GHM514" s="106"/>
      <c r="GHN514" s="106"/>
      <c r="GHO514" s="106"/>
      <c r="GHP514" s="106"/>
      <c r="GHQ514" s="106"/>
      <c r="GHR514" s="106"/>
      <c r="GHS514" s="106"/>
      <c r="GHT514" s="106"/>
      <c r="GHU514" s="106"/>
      <c r="GHV514" s="106"/>
      <c r="GHW514" s="106"/>
      <c r="GHX514" s="106"/>
      <c r="GHY514" s="106"/>
      <c r="GHZ514" s="106"/>
      <c r="GIA514" s="106"/>
      <c r="GIB514" s="106"/>
      <c r="GIC514" s="106"/>
      <c r="GID514" s="106"/>
      <c r="GIE514" s="106"/>
      <c r="GIF514" s="106"/>
      <c r="GIG514" s="106"/>
      <c r="GIH514" s="106"/>
      <c r="GII514" s="106"/>
      <c r="GIJ514" s="106"/>
      <c r="GIK514" s="106"/>
      <c r="GIL514" s="106"/>
      <c r="GIM514" s="106"/>
      <c r="GIN514" s="106"/>
      <c r="GIO514" s="106"/>
      <c r="GIP514" s="106"/>
      <c r="GIQ514" s="106"/>
      <c r="GIR514" s="106"/>
      <c r="GIS514" s="106"/>
      <c r="GIT514" s="106"/>
      <c r="GIU514" s="106"/>
      <c r="GIV514" s="106"/>
      <c r="GIW514" s="106"/>
      <c r="GIX514" s="106"/>
      <c r="GIY514" s="106"/>
      <c r="GIZ514" s="106"/>
      <c r="GJA514" s="106"/>
      <c r="GJB514" s="106"/>
      <c r="GJC514" s="106"/>
      <c r="GJD514" s="106"/>
      <c r="GJE514" s="106"/>
      <c r="GJF514" s="106"/>
      <c r="GJG514" s="106"/>
      <c r="GJH514" s="106"/>
      <c r="GJI514" s="106"/>
      <c r="GJJ514" s="106"/>
      <c r="GJK514" s="106"/>
      <c r="GJL514" s="106"/>
      <c r="GJM514" s="106"/>
      <c r="GJN514" s="106"/>
      <c r="GJO514" s="106"/>
      <c r="GJP514" s="106"/>
      <c r="GJQ514" s="106"/>
      <c r="GJR514" s="106"/>
      <c r="GJS514" s="106"/>
      <c r="GJT514" s="106"/>
      <c r="GJU514" s="106"/>
      <c r="GJV514" s="106"/>
      <c r="GJW514" s="106"/>
      <c r="GJX514" s="106"/>
      <c r="GJY514" s="106"/>
      <c r="GJZ514" s="106"/>
      <c r="GKA514" s="106"/>
      <c r="GKB514" s="106"/>
      <c r="GKC514" s="106"/>
      <c r="GKD514" s="106"/>
      <c r="GKE514" s="106"/>
      <c r="GKF514" s="106"/>
      <c r="GKG514" s="106"/>
      <c r="GKH514" s="106"/>
      <c r="GKI514" s="106"/>
      <c r="GKJ514" s="106"/>
      <c r="GKK514" s="106"/>
      <c r="GKL514" s="106"/>
      <c r="GKM514" s="106"/>
      <c r="GKN514" s="106"/>
      <c r="GKO514" s="106"/>
      <c r="GKP514" s="106"/>
      <c r="GKQ514" s="106"/>
      <c r="GKR514" s="106"/>
      <c r="GKS514" s="106"/>
      <c r="GKT514" s="106"/>
      <c r="GKU514" s="106"/>
      <c r="GKV514" s="106"/>
      <c r="GKW514" s="106"/>
      <c r="GKX514" s="106"/>
      <c r="GKY514" s="106"/>
      <c r="GKZ514" s="106"/>
      <c r="GLA514" s="106"/>
      <c r="GLB514" s="106"/>
      <c r="GLC514" s="106"/>
      <c r="GLD514" s="106"/>
      <c r="GLE514" s="106"/>
      <c r="GLF514" s="106"/>
      <c r="GLG514" s="106"/>
      <c r="GLH514" s="106"/>
      <c r="GLI514" s="106"/>
      <c r="GLJ514" s="106"/>
      <c r="GLK514" s="106"/>
      <c r="GLL514" s="106"/>
      <c r="GLM514" s="106"/>
      <c r="GLN514" s="106"/>
      <c r="GLO514" s="106"/>
      <c r="GLP514" s="106"/>
      <c r="GLQ514" s="106"/>
      <c r="GLR514" s="106"/>
      <c r="GLS514" s="106"/>
      <c r="GLT514" s="106"/>
      <c r="GLU514" s="106"/>
      <c r="GLV514" s="106"/>
      <c r="GLW514" s="106"/>
      <c r="GLX514" s="106"/>
      <c r="GLY514" s="106"/>
      <c r="GLZ514" s="106"/>
      <c r="GMA514" s="106"/>
      <c r="GMB514" s="106"/>
      <c r="GMC514" s="106"/>
      <c r="GMD514" s="106"/>
      <c r="GME514" s="106"/>
      <c r="GMF514" s="106"/>
      <c r="GMG514" s="106"/>
      <c r="GMH514" s="106"/>
      <c r="GMI514" s="106"/>
      <c r="GMJ514" s="106"/>
      <c r="GMK514" s="106"/>
      <c r="GML514" s="106"/>
      <c r="GMM514" s="106"/>
      <c r="GMN514" s="106"/>
      <c r="GMO514" s="106"/>
      <c r="GMP514" s="106"/>
      <c r="GMQ514" s="106"/>
      <c r="GMR514" s="106"/>
      <c r="GMS514" s="106"/>
      <c r="GMT514" s="106"/>
      <c r="GMU514" s="106"/>
      <c r="GMV514" s="106"/>
      <c r="GMW514" s="106"/>
      <c r="GMX514" s="106"/>
      <c r="GMY514" s="106"/>
      <c r="GMZ514" s="106"/>
      <c r="GNA514" s="106"/>
      <c r="GNB514" s="106"/>
      <c r="GNC514" s="106"/>
      <c r="GND514" s="106"/>
      <c r="GNE514" s="106"/>
      <c r="GNF514" s="106"/>
      <c r="GNG514" s="106"/>
      <c r="GNH514" s="106"/>
      <c r="GNI514" s="106"/>
      <c r="GNJ514" s="106"/>
      <c r="GNK514" s="106"/>
      <c r="GNL514" s="106"/>
      <c r="GNM514" s="106"/>
      <c r="GNN514" s="106"/>
      <c r="GNO514" s="106"/>
      <c r="GNP514" s="106"/>
      <c r="GNQ514" s="106"/>
      <c r="GNR514" s="106"/>
      <c r="GNS514" s="106"/>
      <c r="GNT514" s="106"/>
      <c r="GNU514" s="106"/>
      <c r="GNV514" s="106"/>
      <c r="GNW514" s="106"/>
      <c r="GNX514" s="106"/>
      <c r="GNY514" s="106"/>
      <c r="GNZ514" s="106"/>
      <c r="GOA514" s="106"/>
      <c r="GOB514" s="106"/>
      <c r="GOC514" s="106"/>
      <c r="GOD514" s="106"/>
      <c r="GOE514" s="106"/>
      <c r="GOF514" s="106"/>
      <c r="GOG514" s="106"/>
      <c r="GOH514" s="106"/>
      <c r="GOI514" s="106"/>
      <c r="GOJ514" s="106"/>
      <c r="GOK514" s="106"/>
      <c r="GOL514" s="106"/>
      <c r="GOM514" s="106"/>
      <c r="GON514" s="106"/>
      <c r="GOO514" s="106"/>
      <c r="GOP514" s="106"/>
      <c r="GOQ514" s="106"/>
      <c r="GOR514" s="106"/>
      <c r="GOS514" s="106"/>
      <c r="GOT514" s="106"/>
      <c r="GOU514" s="106"/>
      <c r="GOV514" s="106"/>
      <c r="GOW514" s="106"/>
      <c r="GOX514" s="106"/>
      <c r="GOY514" s="106"/>
      <c r="GOZ514" s="106"/>
      <c r="GPA514" s="106"/>
      <c r="GPB514" s="106"/>
      <c r="GPC514" s="106"/>
      <c r="GPD514" s="106"/>
      <c r="GPE514" s="106"/>
      <c r="GPF514" s="106"/>
      <c r="GPG514" s="106"/>
      <c r="GPH514" s="106"/>
      <c r="GPI514" s="106"/>
      <c r="GPJ514" s="106"/>
      <c r="GPK514" s="106"/>
      <c r="GPL514" s="106"/>
      <c r="GPM514" s="106"/>
      <c r="GPN514" s="106"/>
      <c r="GPO514" s="106"/>
      <c r="GPP514" s="106"/>
      <c r="GPQ514" s="106"/>
      <c r="GPR514" s="106"/>
      <c r="GPS514" s="106"/>
      <c r="GPT514" s="106"/>
      <c r="GPU514" s="106"/>
      <c r="GPV514" s="106"/>
      <c r="GPW514" s="106"/>
      <c r="GPX514" s="106"/>
      <c r="GPY514" s="106"/>
      <c r="GPZ514" s="106"/>
      <c r="GQA514" s="106"/>
      <c r="GQB514" s="106"/>
      <c r="GQC514" s="106"/>
      <c r="GQD514" s="106"/>
      <c r="GQE514" s="106"/>
      <c r="GQF514" s="106"/>
      <c r="GQG514" s="106"/>
      <c r="GQH514" s="106"/>
      <c r="GQI514" s="106"/>
      <c r="GQJ514" s="106"/>
      <c r="GQK514" s="106"/>
      <c r="GQL514" s="106"/>
      <c r="GQM514" s="106"/>
      <c r="GQN514" s="106"/>
      <c r="GQO514" s="106"/>
      <c r="GQP514" s="106"/>
      <c r="GQQ514" s="106"/>
      <c r="GQR514" s="106"/>
      <c r="GQS514" s="106"/>
      <c r="GQT514" s="106"/>
      <c r="GQU514" s="106"/>
      <c r="GQV514" s="106"/>
      <c r="GQW514" s="106"/>
      <c r="GQX514" s="106"/>
      <c r="GQY514" s="106"/>
      <c r="GQZ514" s="106"/>
      <c r="GRA514" s="106"/>
      <c r="GRB514" s="106"/>
      <c r="GRC514" s="106"/>
      <c r="GRD514" s="106"/>
      <c r="GRE514" s="106"/>
      <c r="GRF514" s="106"/>
      <c r="GRG514" s="106"/>
      <c r="GRH514" s="106"/>
      <c r="GRI514" s="106"/>
      <c r="GRJ514" s="106"/>
      <c r="GRK514" s="106"/>
      <c r="GRL514" s="106"/>
      <c r="GRM514" s="106"/>
      <c r="GRN514" s="106"/>
      <c r="GRO514" s="106"/>
      <c r="GRP514" s="106"/>
      <c r="GRQ514" s="106"/>
      <c r="GRR514" s="106"/>
      <c r="GRS514" s="106"/>
      <c r="GRT514" s="106"/>
      <c r="GRU514" s="106"/>
      <c r="GRV514" s="106"/>
      <c r="GRW514" s="106"/>
      <c r="GRX514" s="106"/>
      <c r="GRY514" s="106"/>
      <c r="GRZ514" s="106"/>
      <c r="GSA514" s="106"/>
      <c r="GSB514" s="106"/>
      <c r="GSC514" s="106"/>
      <c r="GSD514" s="106"/>
      <c r="GSE514" s="106"/>
      <c r="GSF514" s="106"/>
      <c r="GSG514" s="106"/>
      <c r="GSH514" s="106"/>
      <c r="GSI514" s="106"/>
      <c r="GSJ514" s="106"/>
      <c r="GSK514" s="106"/>
      <c r="GSL514" s="106"/>
      <c r="GSM514" s="106"/>
      <c r="GSN514" s="106"/>
      <c r="GSO514" s="106"/>
      <c r="GSP514" s="106"/>
      <c r="GSQ514" s="106"/>
      <c r="GSR514" s="106"/>
      <c r="GSS514" s="106"/>
      <c r="GST514" s="106"/>
      <c r="GSU514" s="106"/>
      <c r="GSV514" s="106"/>
      <c r="GSW514" s="106"/>
      <c r="GSX514" s="106"/>
      <c r="GSY514" s="106"/>
      <c r="GSZ514" s="106"/>
      <c r="GTA514" s="106"/>
      <c r="GTB514" s="106"/>
      <c r="GTC514" s="106"/>
      <c r="GTD514" s="106"/>
      <c r="GTE514" s="106"/>
      <c r="GTF514" s="106"/>
      <c r="GTG514" s="106"/>
      <c r="GTH514" s="106"/>
      <c r="GTI514" s="106"/>
      <c r="GTJ514" s="106"/>
      <c r="GTK514" s="106"/>
      <c r="GTL514" s="106"/>
      <c r="GTM514" s="106"/>
      <c r="GTN514" s="106"/>
      <c r="GTO514" s="106"/>
      <c r="GTP514" s="106"/>
      <c r="GTQ514" s="106"/>
      <c r="GTR514" s="106"/>
      <c r="GTS514" s="106"/>
      <c r="GTT514" s="106"/>
      <c r="GTU514" s="106"/>
      <c r="GTV514" s="106"/>
      <c r="GTW514" s="106"/>
      <c r="GTX514" s="106"/>
      <c r="GTY514" s="106"/>
      <c r="GTZ514" s="106"/>
      <c r="GUA514" s="106"/>
      <c r="GUB514" s="106"/>
      <c r="GUC514" s="106"/>
      <c r="GUD514" s="106"/>
      <c r="GUE514" s="106"/>
      <c r="GUF514" s="106"/>
      <c r="GUG514" s="106"/>
      <c r="GUH514" s="106"/>
      <c r="GUI514" s="106"/>
      <c r="GUJ514" s="106"/>
      <c r="GUK514" s="106"/>
      <c r="GUL514" s="106"/>
      <c r="GUM514" s="106"/>
      <c r="GUN514" s="106"/>
      <c r="GUO514" s="106"/>
      <c r="GUP514" s="106"/>
      <c r="GUQ514" s="106"/>
      <c r="GUR514" s="106"/>
      <c r="GUS514" s="106"/>
      <c r="GUT514" s="106"/>
      <c r="GUU514" s="106"/>
      <c r="GUV514" s="106"/>
      <c r="GUW514" s="106"/>
      <c r="GUX514" s="106"/>
      <c r="GUY514" s="106"/>
      <c r="GUZ514" s="106"/>
      <c r="GVA514" s="106"/>
      <c r="GVB514" s="106"/>
      <c r="GVC514" s="106"/>
      <c r="GVD514" s="106"/>
      <c r="GVE514" s="106"/>
      <c r="GVF514" s="106"/>
      <c r="GVG514" s="106"/>
      <c r="GVH514" s="106"/>
      <c r="GVI514" s="106"/>
      <c r="GVJ514" s="106"/>
      <c r="GVK514" s="106"/>
      <c r="GVL514" s="106"/>
      <c r="GVM514" s="106"/>
      <c r="GVN514" s="106"/>
      <c r="GVO514" s="106"/>
      <c r="GVP514" s="106"/>
      <c r="GVQ514" s="106"/>
      <c r="GVR514" s="106"/>
      <c r="GVS514" s="106"/>
      <c r="GVT514" s="106"/>
      <c r="GVU514" s="106"/>
      <c r="GVV514" s="106"/>
      <c r="GVW514" s="106"/>
      <c r="GVX514" s="106"/>
      <c r="GVY514" s="106"/>
      <c r="GVZ514" s="106"/>
      <c r="GWA514" s="106"/>
      <c r="GWB514" s="106"/>
      <c r="GWC514" s="106"/>
      <c r="GWD514" s="106"/>
      <c r="GWE514" s="106"/>
      <c r="GWF514" s="106"/>
      <c r="GWG514" s="106"/>
      <c r="GWH514" s="106"/>
      <c r="GWI514" s="106"/>
      <c r="GWJ514" s="106"/>
      <c r="GWK514" s="106"/>
      <c r="GWL514" s="106"/>
      <c r="GWM514" s="106"/>
      <c r="GWN514" s="106"/>
      <c r="GWO514" s="106"/>
      <c r="GWP514" s="106"/>
      <c r="GWQ514" s="106"/>
      <c r="GWR514" s="106"/>
      <c r="GWS514" s="106"/>
      <c r="GWT514" s="106"/>
      <c r="GWU514" s="106"/>
      <c r="GWV514" s="106"/>
      <c r="GWW514" s="106"/>
      <c r="GWX514" s="106"/>
      <c r="GWY514" s="106"/>
      <c r="GWZ514" s="106"/>
      <c r="GXA514" s="106"/>
      <c r="GXB514" s="106"/>
      <c r="GXC514" s="106"/>
      <c r="GXD514" s="106"/>
      <c r="GXE514" s="106"/>
      <c r="GXF514" s="106"/>
      <c r="GXG514" s="106"/>
      <c r="GXH514" s="106"/>
      <c r="GXI514" s="106"/>
      <c r="GXJ514" s="106"/>
      <c r="GXK514" s="106"/>
      <c r="GXL514" s="106"/>
      <c r="GXM514" s="106"/>
      <c r="GXN514" s="106"/>
      <c r="GXO514" s="106"/>
      <c r="GXP514" s="106"/>
      <c r="GXQ514" s="106"/>
      <c r="GXR514" s="106"/>
      <c r="GXS514" s="106"/>
      <c r="GXT514" s="106"/>
      <c r="GXU514" s="106"/>
      <c r="GXV514" s="106"/>
      <c r="GXW514" s="106"/>
      <c r="GXX514" s="106"/>
      <c r="GXY514" s="106"/>
      <c r="GXZ514" s="106"/>
      <c r="GYA514" s="106"/>
      <c r="GYB514" s="106"/>
      <c r="GYC514" s="106"/>
      <c r="GYD514" s="106"/>
      <c r="GYE514" s="106"/>
      <c r="GYF514" s="106"/>
      <c r="GYG514" s="106"/>
      <c r="GYH514" s="106"/>
      <c r="GYI514" s="106"/>
      <c r="GYJ514" s="106"/>
      <c r="GYK514" s="106"/>
      <c r="GYL514" s="106"/>
      <c r="GYM514" s="106"/>
      <c r="GYN514" s="106"/>
      <c r="GYO514" s="106"/>
      <c r="GYP514" s="106"/>
      <c r="GYQ514" s="106"/>
      <c r="GYR514" s="106"/>
      <c r="GYS514" s="106"/>
      <c r="GYT514" s="106"/>
      <c r="GYU514" s="106"/>
      <c r="GYV514" s="106"/>
      <c r="GYW514" s="106"/>
      <c r="GYX514" s="106"/>
      <c r="GYY514" s="106"/>
      <c r="GYZ514" s="106"/>
      <c r="GZA514" s="106"/>
      <c r="GZB514" s="106"/>
      <c r="GZC514" s="106"/>
      <c r="GZD514" s="106"/>
      <c r="GZE514" s="106"/>
      <c r="GZF514" s="106"/>
      <c r="GZG514" s="106"/>
      <c r="GZH514" s="106"/>
      <c r="GZI514" s="106"/>
      <c r="GZJ514" s="106"/>
      <c r="GZK514" s="106"/>
      <c r="GZL514" s="106"/>
      <c r="GZM514" s="106"/>
      <c r="GZN514" s="106"/>
      <c r="GZO514" s="106"/>
      <c r="GZP514" s="106"/>
      <c r="GZQ514" s="106"/>
      <c r="GZR514" s="106"/>
      <c r="GZS514" s="106"/>
      <c r="GZT514" s="106"/>
      <c r="GZU514" s="106"/>
      <c r="GZV514" s="106"/>
      <c r="GZW514" s="106"/>
      <c r="GZX514" s="106"/>
      <c r="GZY514" s="106"/>
      <c r="GZZ514" s="106"/>
      <c r="HAA514" s="106"/>
      <c r="HAB514" s="106"/>
      <c r="HAC514" s="106"/>
      <c r="HAD514" s="106"/>
      <c r="HAE514" s="106"/>
      <c r="HAF514" s="106"/>
      <c r="HAG514" s="106"/>
      <c r="HAH514" s="106"/>
      <c r="HAI514" s="106"/>
      <c r="HAJ514" s="106"/>
      <c r="HAK514" s="106"/>
      <c r="HAL514" s="106"/>
      <c r="HAM514" s="106"/>
      <c r="HAN514" s="106"/>
      <c r="HAO514" s="106"/>
      <c r="HAP514" s="106"/>
      <c r="HAQ514" s="106"/>
      <c r="HAR514" s="106"/>
      <c r="HAS514" s="106"/>
      <c r="HAT514" s="106"/>
      <c r="HAU514" s="106"/>
      <c r="HAV514" s="106"/>
      <c r="HAW514" s="106"/>
      <c r="HAX514" s="106"/>
      <c r="HAY514" s="106"/>
      <c r="HAZ514" s="106"/>
      <c r="HBA514" s="106"/>
      <c r="HBB514" s="106"/>
      <c r="HBC514" s="106"/>
      <c r="HBD514" s="106"/>
      <c r="HBE514" s="106"/>
      <c r="HBF514" s="106"/>
      <c r="HBG514" s="106"/>
      <c r="HBH514" s="106"/>
      <c r="HBI514" s="106"/>
      <c r="HBJ514" s="106"/>
      <c r="HBK514" s="106"/>
      <c r="HBL514" s="106"/>
      <c r="HBM514" s="106"/>
      <c r="HBN514" s="106"/>
      <c r="HBO514" s="106"/>
      <c r="HBP514" s="106"/>
      <c r="HBQ514" s="106"/>
      <c r="HBR514" s="106"/>
      <c r="HBS514" s="106"/>
      <c r="HBT514" s="106"/>
      <c r="HBU514" s="106"/>
      <c r="HBV514" s="106"/>
      <c r="HBW514" s="106"/>
      <c r="HBX514" s="106"/>
      <c r="HBY514" s="106"/>
      <c r="HBZ514" s="106"/>
      <c r="HCA514" s="106"/>
      <c r="HCB514" s="106"/>
      <c r="HCC514" s="106"/>
      <c r="HCD514" s="106"/>
      <c r="HCE514" s="106"/>
      <c r="HCF514" s="106"/>
      <c r="HCG514" s="106"/>
      <c r="HCH514" s="106"/>
      <c r="HCI514" s="106"/>
      <c r="HCJ514" s="106"/>
      <c r="HCK514" s="106"/>
      <c r="HCL514" s="106"/>
      <c r="HCM514" s="106"/>
      <c r="HCN514" s="106"/>
      <c r="HCO514" s="106"/>
      <c r="HCP514" s="106"/>
      <c r="HCQ514" s="106"/>
      <c r="HCR514" s="106"/>
      <c r="HCS514" s="106"/>
      <c r="HCT514" s="106"/>
      <c r="HCU514" s="106"/>
      <c r="HCV514" s="106"/>
      <c r="HCW514" s="106"/>
      <c r="HCX514" s="106"/>
      <c r="HCY514" s="106"/>
      <c r="HCZ514" s="106"/>
      <c r="HDA514" s="106"/>
      <c r="HDB514" s="106"/>
      <c r="HDC514" s="106"/>
      <c r="HDD514" s="106"/>
      <c r="HDE514" s="106"/>
      <c r="HDF514" s="106"/>
      <c r="HDG514" s="106"/>
      <c r="HDH514" s="106"/>
      <c r="HDI514" s="106"/>
      <c r="HDJ514" s="106"/>
      <c r="HDK514" s="106"/>
      <c r="HDL514" s="106"/>
      <c r="HDM514" s="106"/>
      <c r="HDN514" s="106"/>
      <c r="HDO514" s="106"/>
      <c r="HDP514" s="106"/>
      <c r="HDQ514" s="106"/>
      <c r="HDR514" s="106"/>
      <c r="HDS514" s="106"/>
      <c r="HDT514" s="106"/>
      <c r="HDU514" s="106"/>
      <c r="HDV514" s="106"/>
      <c r="HDW514" s="106"/>
      <c r="HDX514" s="106"/>
      <c r="HDY514" s="106"/>
      <c r="HDZ514" s="106"/>
      <c r="HEA514" s="106"/>
      <c r="HEB514" s="106"/>
      <c r="HEC514" s="106"/>
      <c r="HED514" s="106"/>
      <c r="HEE514" s="106"/>
      <c r="HEF514" s="106"/>
      <c r="HEG514" s="106"/>
      <c r="HEH514" s="106"/>
      <c r="HEI514" s="106"/>
      <c r="HEJ514" s="106"/>
      <c r="HEK514" s="106"/>
      <c r="HEL514" s="106"/>
      <c r="HEM514" s="106"/>
      <c r="HEN514" s="106"/>
      <c r="HEO514" s="106"/>
      <c r="HEP514" s="106"/>
      <c r="HEQ514" s="106"/>
      <c r="HER514" s="106"/>
      <c r="HES514" s="106"/>
      <c r="HET514" s="106"/>
      <c r="HEU514" s="106"/>
      <c r="HEV514" s="106"/>
      <c r="HEW514" s="106"/>
      <c r="HEX514" s="106"/>
      <c r="HEY514" s="106"/>
      <c r="HEZ514" s="106"/>
      <c r="HFA514" s="106"/>
      <c r="HFB514" s="106"/>
      <c r="HFC514" s="106"/>
      <c r="HFD514" s="106"/>
      <c r="HFE514" s="106"/>
      <c r="HFF514" s="106"/>
      <c r="HFG514" s="106"/>
      <c r="HFH514" s="106"/>
      <c r="HFI514" s="106"/>
      <c r="HFJ514" s="106"/>
      <c r="HFK514" s="106"/>
      <c r="HFL514" s="106"/>
      <c r="HFM514" s="106"/>
      <c r="HFN514" s="106"/>
      <c r="HFO514" s="106"/>
      <c r="HFP514" s="106"/>
      <c r="HFQ514" s="106"/>
      <c r="HFR514" s="106"/>
      <c r="HFS514" s="106"/>
      <c r="HFT514" s="106"/>
      <c r="HFU514" s="106"/>
      <c r="HFV514" s="106"/>
      <c r="HFW514" s="106"/>
      <c r="HFX514" s="106"/>
      <c r="HFY514" s="106"/>
      <c r="HFZ514" s="106"/>
      <c r="HGA514" s="106"/>
      <c r="HGB514" s="106"/>
      <c r="HGC514" s="106"/>
      <c r="HGD514" s="106"/>
      <c r="HGE514" s="106"/>
      <c r="HGF514" s="106"/>
      <c r="HGG514" s="106"/>
      <c r="HGH514" s="106"/>
      <c r="HGI514" s="106"/>
      <c r="HGJ514" s="106"/>
      <c r="HGK514" s="106"/>
      <c r="HGL514" s="106"/>
      <c r="HGM514" s="106"/>
      <c r="HGN514" s="106"/>
      <c r="HGO514" s="106"/>
      <c r="HGP514" s="106"/>
      <c r="HGQ514" s="106"/>
      <c r="HGR514" s="106"/>
      <c r="HGS514" s="106"/>
      <c r="HGT514" s="106"/>
      <c r="HGU514" s="106"/>
      <c r="HGV514" s="106"/>
      <c r="HGW514" s="106"/>
      <c r="HGX514" s="106"/>
      <c r="HGY514" s="106"/>
      <c r="HGZ514" s="106"/>
      <c r="HHA514" s="106"/>
      <c r="HHB514" s="106"/>
      <c r="HHC514" s="106"/>
      <c r="HHD514" s="106"/>
      <c r="HHE514" s="106"/>
      <c r="HHF514" s="106"/>
      <c r="HHG514" s="106"/>
      <c r="HHH514" s="106"/>
      <c r="HHI514" s="106"/>
      <c r="HHJ514" s="106"/>
      <c r="HHK514" s="106"/>
      <c r="HHL514" s="106"/>
      <c r="HHM514" s="106"/>
      <c r="HHN514" s="106"/>
      <c r="HHO514" s="106"/>
      <c r="HHP514" s="106"/>
      <c r="HHQ514" s="106"/>
      <c r="HHR514" s="106"/>
      <c r="HHS514" s="106"/>
      <c r="HHT514" s="106"/>
      <c r="HHU514" s="106"/>
      <c r="HHV514" s="106"/>
      <c r="HHW514" s="106"/>
      <c r="HHX514" s="106"/>
      <c r="HHY514" s="106"/>
      <c r="HHZ514" s="106"/>
      <c r="HIA514" s="106"/>
      <c r="HIB514" s="106"/>
      <c r="HIC514" s="106"/>
      <c r="HID514" s="106"/>
      <c r="HIE514" s="106"/>
      <c r="HIF514" s="106"/>
      <c r="HIG514" s="106"/>
      <c r="HIH514" s="106"/>
      <c r="HII514" s="106"/>
      <c r="HIJ514" s="106"/>
      <c r="HIK514" s="106"/>
      <c r="HIL514" s="106"/>
      <c r="HIM514" s="106"/>
      <c r="HIN514" s="106"/>
      <c r="HIO514" s="106"/>
      <c r="HIP514" s="106"/>
      <c r="HIQ514" s="106"/>
      <c r="HIR514" s="106"/>
      <c r="HIS514" s="106"/>
      <c r="HIT514" s="106"/>
      <c r="HIU514" s="106"/>
      <c r="HIV514" s="106"/>
      <c r="HIW514" s="106"/>
      <c r="HIX514" s="106"/>
      <c r="HIY514" s="106"/>
      <c r="HIZ514" s="106"/>
      <c r="HJA514" s="106"/>
      <c r="HJB514" s="106"/>
      <c r="HJC514" s="106"/>
      <c r="HJD514" s="106"/>
      <c r="HJE514" s="106"/>
      <c r="HJF514" s="106"/>
      <c r="HJG514" s="106"/>
      <c r="HJH514" s="106"/>
      <c r="HJI514" s="106"/>
      <c r="HJJ514" s="106"/>
      <c r="HJK514" s="106"/>
      <c r="HJL514" s="106"/>
      <c r="HJM514" s="106"/>
      <c r="HJN514" s="106"/>
      <c r="HJO514" s="106"/>
      <c r="HJP514" s="106"/>
      <c r="HJQ514" s="106"/>
      <c r="HJR514" s="106"/>
      <c r="HJS514" s="106"/>
      <c r="HJT514" s="106"/>
      <c r="HJU514" s="106"/>
      <c r="HJV514" s="106"/>
      <c r="HJW514" s="106"/>
      <c r="HJX514" s="106"/>
      <c r="HJY514" s="106"/>
      <c r="HJZ514" s="106"/>
      <c r="HKA514" s="106"/>
      <c r="HKB514" s="106"/>
      <c r="HKC514" s="106"/>
      <c r="HKD514" s="106"/>
      <c r="HKE514" s="106"/>
      <c r="HKF514" s="106"/>
      <c r="HKG514" s="106"/>
      <c r="HKH514" s="106"/>
      <c r="HKI514" s="106"/>
      <c r="HKJ514" s="106"/>
      <c r="HKK514" s="106"/>
      <c r="HKL514" s="106"/>
      <c r="HKM514" s="106"/>
      <c r="HKN514" s="106"/>
      <c r="HKO514" s="106"/>
      <c r="HKP514" s="106"/>
      <c r="HKQ514" s="106"/>
      <c r="HKR514" s="106"/>
      <c r="HKS514" s="106"/>
      <c r="HKT514" s="106"/>
      <c r="HKU514" s="106"/>
      <c r="HKV514" s="106"/>
      <c r="HKW514" s="106"/>
      <c r="HKX514" s="106"/>
      <c r="HKY514" s="106"/>
      <c r="HKZ514" s="106"/>
      <c r="HLA514" s="106"/>
      <c r="HLB514" s="106"/>
      <c r="HLC514" s="106"/>
      <c r="HLD514" s="106"/>
      <c r="HLE514" s="106"/>
      <c r="HLF514" s="106"/>
      <c r="HLG514" s="106"/>
      <c r="HLH514" s="106"/>
      <c r="HLI514" s="106"/>
      <c r="HLJ514" s="106"/>
      <c r="HLK514" s="106"/>
      <c r="HLL514" s="106"/>
      <c r="HLM514" s="106"/>
      <c r="HLN514" s="106"/>
      <c r="HLO514" s="106"/>
      <c r="HLP514" s="106"/>
      <c r="HLQ514" s="106"/>
      <c r="HLR514" s="106"/>
      <c r="HLS514" s="106"/>
      <c r="HLT514" s="106"/>
      <c r="HLU514" s="106"/>
      <c r="HLV514" s="106"/>
      <c r="HLW514" s="106"/>
      <c r="HLX514" s="106"/>
      <c r="HLY514" s="106"/>
      <c r="HLZ514" s="106"/>
      <c r="HMA514" s="106"/>
      <c r="HMB514" s="106"/>
      <c r="HMC514" s="106"/>
      <c r="HMD514" s="106"/>
      <c r="HME514" s="106"/>
      <c r="HMF514" s="106"/>
      <c r="HMG514" s="106"/>
      <c r="HMH514" s="106"/>
      <c r="HMI514" s="106"/>
      <c r="HMJ514" s="106"/>
      <c r="HMK514" s="106"/>
      <c r="HML514" s="106"/>
      <c r="HMM514" s="106"/>
      <c r="HMN514" s="106"/>
      <c r="HMO514" s="106"/>
      <c r="HMP514" s="106"/>
      <c r="HMQ514" s="106"/>
      <c r="HMR514" s="106"/>
      <c r="HMS514" s="106"/>
      <c r="HMT514" s="106"/>
      <c r="HMU514" s="106"/>
      <c r="HMV514" s="106"/>
      <c r="HMW514" s="106"/>
      <c r="HMX514" s="106"/>
      <c r="HMY514" s="106"/>
      <c r="HMZ514" s="106"/>
      <c r="HNA514" s="106"/>
      <c r="HNB514" s="106"/>
      <c r="HNC514" s="106"/>
      <c r="HND514" s="106"/>
      <c r="HNE514" s="106"/>
      <c r="HNF514" s="106"/>
      <c r="HNG514" s="106"/>
      <c r="HNH514" s="106"/>
      <c r="HNI514" s="106"/>
      <c r="HNJ514" s="106"/>
      <c r="HNK514" s="106"/>
      <c r="HNL514" s="106"/>
      <c r="HNM514" s="106"/>
      <c r="HNN514" s="106"/>
      <c r="HNO514" s="106"/>
      <c r="HNP514" s="106"/>
      <c r="HNQ514" s="106"/>
      <c r="HNR514" s="106"/>
      <c r="HNS514" s="106"/>
      <c r="HNT514" s="106"/>
      <c r="HNU514" s="106"/>
      <c r="HNV514" s="106"/>
      <c r="HNW514" s="106"/>
      <c r="HNX514" s="106"/>
      <c r="HNY514" s="106"/>
      <c r="HNZ514" s="106"/>
      <c r="HOA514" s="106"/>
      <c r="HOB514" s="106"/>
      <c r="HOC514" s="106"/>
      <c r="HOD514" s="106"/>
      <c r="HOE514" s="106"/>
      <c r="HOF514" s="106"/>
      <c r="HOG514" s="106"/>
      <c r="HOH514" s="106"/>
      <c r="HOI514" s="106"/>
      <c r="HOJ514" s="106"/>
      <c r="HOK514" s="106"/>
      <c r="HOL514" s="106"/>
      <c r="HOM514" s="106"/>
      <c r="HON514" s="106"/>
      <c r="HOO514" s="106"/>
      <c r="HOP514" s="106"/>
      <c r="HOQ514" s="106"/>
      <c r="HOR514" s="106"/>
      <c r="HOS514" s="106"/>
      <c r="HOT514" s="106"/>
      <c r="HOU514" s="106"/>
      <c r="HOV514" s="106"/>
      <c r="HOW514" s="106"/>
      <c r="HOX514" s="106"/>
      <c r="HOY514" s="106"/>
      <c r="HOZ514" s="106"/>
      <c r="HPA514" s="106"/>
      <c r="HPB514" s="106"/>
      <c r="HPC514" s="106"/>
      <c r="HPD514" s="106"/>
      <c r="HPE514" s="106"/>
      <c r="HPF514" s="106"/>
      <c r="HPG514" s="106"/>
      <c r="HPH514" s="106"/>
      <c r="HPI514" s="106"/>
      <c r="HPJ514" s="106"/>
      <c r="HPK514" s="106"/>
      <c r="HPL514" s="106"/>
      <c r="HPM514" s="106"/>
      <c r="HPN514" s="106"/>
      <c r="HPO514" s="106"/>
      <c r="HPP514" s="106"/>
      <c r="HPQ514" s="106"/>
      <c r="HPR514" s="106"/>
      <c r="HPS514" s="106"/>
      <c r="HPT514" s="106"/>
      <c r="HPU514" s="106"/>
      <c r="HPV514" s="106"/>
      <c r="HPW514" s="106"/>
      <c r="HPX514" s="106"/>
      <c r="HPY514" s="106"/>
      <c r="HPZ514" s="106"/>
      <c r="HQA514" s="106"/>
      <c r="HQB514" s="106"/>
      <c r="HQC514" s="106"/>
      <c r="HQD514" s="106"/>
      <c r="HQE514" s="106"/>
      <c r="HQF514" s="106"/>
      <c r="HQG514" s="106"/>
      <c r="HQH514" s="106"/>
      <c r="HQI514" s="106"/>
      <c r="HQJ514" s="106"/>
      <c r="HQK514" s="106"/>
      <c r="HQL514" s="106"/>
      <c r="HQM514" s="106"/>
      <c r="HQN514" s="106"/>
      <c r="HQO514" s="106"/>
      <c r="HQP514" s="106"/>
      <c r="HQQ514" s="106"/>
      <c r="HQR514" s="106"/>
      <c r="HQS514" s="106"/>
      <c r="HQT514" s="106"/>
      <c r="HQU514" s="106"/>
      <c r="HQV514" s="106"/>
      <c r="HQW514" s="106"/>
      <c r="HQX514" s="106"/>
      <c r="HQY514" s="106"/>
      <c r="HQZ514" s="106"/>
      <c r="HRA514" s="106"/>
      <c r="HRB514" s="106"/>
      <c r="HRC514" s="106"/>
      <c r="HRD514" s="106"/>
      <c r="HRE514" s="106"/>
      <c r="HRF514" s="106"/>
      <c r="HRG514" s="106"/>
      <c r="HRH514" s="106"/>
      <c r="HRI514" s="106"/>
      <c r="HRJ514" s="106"/>
      <c r="HRK514" s="106"/>
      <c r="HRL514" s="106"/>
      <c r="HRM514" s="106"/>
      <c r="HRN514" s="106"/>
      <c r="HRO514" s="106"/>
      <c r="HRP514" s="106"/>
      <c r="HRQ514" s="106"/>
      <c r="HRR514" s="106"/>
      <c r="HRS514" s="106"/>
      <c r="HRT514" s="106"/>
      <c r="HRU514" s="106"/>
      <c r="HRV514" s="106"/>
      <c r="HRW514" s="106"/>
      <c r="HRX514" s="106"/>
      <c r="HRY514" s="106"/>
      <c r="HRZ514" s="106"/>
      <c r="HSA514" s="106"/>
      <c r="HSB514" s="106"/>
      <c r="HSC514" s="106"/>
      <c r="HSD514" s="106"/>
      <c r="HSE514" s="106"/>
      <c r="HSF514" s="106"/>
      <c r="HSG514" s="106"/>
      <c r="HSH514" s="106"/>
      <c r="HSI514" s="106"/>
      <c r="HSJ514" s="106"/>
      <c r="HSK514" s="106"/>
      <c r="HSL514" s="106"/>
      <c r="HSM514" s="106"/>
      <c r="HSN514" s="106"/>
      <c r="HSO514" s="106"/>
      <c r="HSP514" s="106"/>
      <c r="HSQ514" s="106"/>
      <c r="HSR514" s="106"/>
      <c r="HSS514" s="106"/>
      <c r="HST514" s="106"/>
      <c r="HSU514" s="106"/>
      <c r="HSV514" s="106"/>
      <c r="HSW514" s="106"/>
      <c r="HSX514" s="106"/>
      <c r="HSY514" s="106"/>
      <c r="HSZ514" s="106"/>
      <c r="HTA514" s="106"/>
      <c r="HTB514" s="106"/>
      <c r="HTC514" s="106"/>
      <c r="HTD514" s="106"/>
      <c r="HTE514" s="106"/>
      <c r="HTF514" s="106"/>
      <c r="HTG514" s="106"/>
      <c r="HTH514" s="106"/>
      <c r="HTI514" s="106"/>
      <c r="HTJ514" s="106"/>
      <c r="HTK514" s="106"/>
      <c r="HTL514" s="106"/>
      <c r="HTM514" s="106"/>
      <c r="HTN514" s="106"/>
      <c r="HTO514" s="106"/>
      <c r="HTP514" s="106"/>
      <c r="HTQ514" s="106"/>
      <c r="HTR514" s="106"/>
      <c r="HTS514" s="106"/>
      <c r="HTT514" s="106"/>
      <c r="HTU514" s="106"/>
      <c r="HTV514" s="106"/>
      <c r="HTW514" s="106"/>
      <c r="HTX514" s="106"/>
      <c r="HTY514" s="106"/>
      <c r="HTZ514" s="106"/>
      <c r="HUA514" s="106"/>
      <c r="HUB514" s="106"/>
      <c r="HUC514" s="106"/>
      <c r="HUD514" s="106"/>
      <c r="HUE514" s="106"/>
      <c r="HUF514" s="106"/>
      <c r="HUG514" s="106"/>
      <c r="HUH514" s="106"/>
      <c r="HUI514" s="106"/>
      <c r="HUJ514" s="106"/>
      <c r="HUK514" s="106"/>
      <c r="HUL514" s="106"/>
      <c r="HUM514" s="106"/>
      <c r="HUN514" s="106"/>
      <c r="HUO514" s="106"/>
      <c r="HUP514" s="106"/>
      <c r="HUQ514" s="106"/>
      <c r="HUR514" s="106"/>
      <c r="HUS514" s="106"/>
      <c r="HUT514" s="106"/>
      <c r="HUU514" s="106"/>
      <c r="HUV514" s="106"/>
      <c r="HUW514" s="106"/>
      <c r="HUX514" s="106"/>
      <c r="HUY514" s="106"/>
      <c r="HUZ514" s="106"/>
      <c r="HVA514" s="106"/>
      <c r="HVB514" s="106"/>
      <c r="HVC514" s="106"/>
      <c r="HVD514" s="106"/>
      <c r="HVE514" s="106"/>
      <c r="HVF514" s="106"/>
      <c r="HVG514" s="106"/>
      <c r="HVH514" s="106"/>
      <c r="HVI514" s="106"/>
      <c r="HVJ514" s="106"/>
      <c r="HVK514" s="106"/>
      <c r="HVL514" s="106"/>
      <c r="HVM514" s="106"/>
      <c r="HVN514" s="106"/>
      <c r="HVO514" s="106"/>
      <c r="HVP514" s="106"/>
      <c r="HVQ514" s="106"/>
      <c r="HVR514" s="106"/>
      <c r="HVS514" s="106"/>
      <c r="HVT514" s="106"/>
      <c r="HVU514" s="106"/>
      <c r="HVV514" s="106"/>
      <c r="HVW514" s="106"/>
      <c r="HVX514" s="106"/>
      <c r="HVY514" s="106"/>
      <c r="HVZ514" s="106"/>
      <c r="HWA514" s="106"/>
      <c r="HWB514" s="106"/>
      <c r="HWC514" s="106"/>
      <c r="HWD514" s="106"/>
      <c r="HWE514" s="106"/>
      <c r="HWF514" s="106"/>
      <c r="HWG514" s="106"/>
      <c r="HWH514" s="106"/>
      <c r="HWI514" s="106"/>
      <c r="HWJ514" s="106"/>
      <c r="HWK514" s="106"/>
      <c r="HWL514" s="106"/>
      <c r="HWM514" s="106"/>
      <c r="HWN514" s="106"/>
      <c r="HWO514" s="106"/>
      <c r="HWP514" s="106"/>
      <c r="HWQ514" s="106"/>
      <c r="HWR514" s="106"/>
      <c r="HWS514" s="106"/>
      <c r="HWT514" s="106"/>
      <c r="HWU514" s="106"/>
      <c r="HWV514" s="106"/>
      <c r="HWW514" s="106"/>
      <c r="HWX514" s="106"/>
      <c r="HWY514" s="106"/>
      <c r="HWZ514" s="106"/>
      <c r="HXA514" s="106"/>
      <c r="HXB514" s="106"/>
      <c r="HXC514" s="106"/>
      <c r="HXD514" s="106"/>
      <c r="HXE514" s="106"/>
      <c r="HXF514" s="106"/>
      <c r="HXG514" s="106"/>
      <c r="HXH514" s="106"/>
      <c r="HXI514" s="106"/>
      <c r="HXJ514" s="106"/>
      <c r="HXK514" s="106"/>
      <c r="HXL514" s="106"/>
      <c r="HXM514" s="106"/>
      <c r="HXN514" s="106"/>
      <c r="HXO514" s="106"/>
      <c r="HXP514" s="106"/>
      <c r="HXQ514" s="106"/>
      <c r="HXR514" s="106"/>
      <c r="HXS514" s="106"/>
      <c r="HXT514" s="106"/>
      <c r="HXU514" s="106"/>
      <c r="HXV514" s="106"/>
      <c r="HXW514" s="106"/>
      <c r="HXX514" s="106"/>
      <c r="HXY514" s="106"/>
      <c r="HXZ514" s="106"/>
      <c r="HYA514" s="106"/>
      <c r="HYB514" s="106"/>
      <c r="HYC514" s="106"/>
      <c r="HYD514" s="106"/>
      <c r="HYE514" s="106"/>
      <c r="HYF514" s="106"/>
      <c r="HYG514" s="106"/>
      <c r="HYH514" s="106"/>
      <c r="HYI514" s="106"/>
      <c r="HYJ514" s="106"/>
      <c r="HYK514" s="106"/>
      <c r="HYL514" s="106"/>
      <c r="HYM514" s="106"/>
      <c r="HYN514" s="106"/>
      <c r="HYO514" s="106"/>
      <c r="HYP514" s="106"/>
      <c r="HYQ514" s="106"/>
      <c r="HYR514" s="106"/>
      <c r="HYS514" s="106"/>
      <c r="HYT514" s="106"/>
      <c r="HYU514" s="106"/>
      <c r="HYV514" s="106"/>
      <c r="HYW514" s="106"/>
      <c r="HYX514" s="106"/>
      <c r="HYY514" s="106"/>
      <c r="HYZ514" s="106"/>
      <c r="HZA514" s="106"/>
      <c r="HZB514" s="106"/>
      <c r="HZC514" s="106"/>
      <c r="HZD514" s="106"/>
      <c r="HZE514" s="106"/>
      <c r="HZF514" s="106"/>
      <c r="HZG514" s="106"/>
      <c r="HZH514" s="106"/>
      <c r="HZI514" s="106"/>
      <c r="HZJ514" s="106"/>
      <c r="HZK514" s="106"/>
      <c r="HZL514" s="106"/>
      <c r="HZM514" s="106"/>
      <c r="HZN514" s="106"/>
      <c r="HZO514" s="106"/>
      <c r="HZP514" s="106"/>
      <c r="HZQ514" s="106"/>
      <c r="HZR514" s="106"/>
      <c r="HZS514" s="106"/>
      <c r="HZT514" s="106"/>
      <c r="HZU514" s="106"/>
      <c r="HZV514" s="106"/>
      <c r="HZW514" s="106"/>
      <c r="HZX514" s="106"/>
      <c r="HZY514" s="106"/>
      <c r="HZZ514" s="106"/>
      <c r="IAA514" s="106"/>
      <c r="IAB514" s="106"/>
      <c r="IAC514" s="106"/>
      <c r="IAD514" s="106"/>
      <c r="IAE514" s="106"/>
      <c r="IAF514" s="106"/>
      <c r="IAG514" s="106"/>
      <c r="IAH514" s="106"/>
      <c r="IAI514" s="106"/>
      <c r="IAJ514" s="106"/>
      <c r="IAK514" s="106"/>
      <c r="IAL514" s="106"/>
      <c r="IAM514" s="106"/>
      <c r="IAN514" s="106"/>
      <c r="IAO514" s="106"/>
      <c r="IAP514" s="106"/>
      <c r="IAQ514" s="106"/>
      <c r="IAR514" s="106"/>
      <c r="IAS514" s="106"/>
      <c r="IAT514" s="106"/>
      <c r="IAU514" s="106"/>
      <c r="IAV514" s="106"/>
      <c r="IAW514" s="106"/>
      <c r="IAX514" s="106"/>
      <c r="IAY514" s="106"/>
      <c r="IAZ514" s="106"/>
      <c r="IBA514" s="106"/>
      <c r="IBB514" s="106"/>
      <c r="IBC514" s="106"/>
      <c r="IBD514" s="106"/>
      <c r="IBE514" s="106"/>
      <c r="IBF514" s="106"/>
      <c r="IBG514" s="106"/>
      <c r="IBH514" s="106"/>
      <c r="IBI514" s="106"/>
      <c r="IBJ514" s="106"/>
      <c r="IBK514" s="106"/>
      <c r="IBL514" s="106"/>
      <c r="IBM514" s="106"/>
      <c r="IBN514" s="106"/>
      <c r="IBO514" s="106"/>
      <c r="IBP514" s="106"/>
      <c r="IBQ514" s="106"/>
      <c r="IBR514" s="106"/>
      <c r="IBS514" s="106"/>
      <c r="IBT514" s="106"/>
      <c r="IBU514" s="106"/>
      <c r="IBV514" s="106"/>
      <c r="IBW514" s="106"/>
      <c r="IBX514" s="106"/>
      <c r="IBY514" s="106"/>
      <c r="IBZ514" s="106"/>
      <c r="ICA514" s="106"/>
      <c r="ICB514" s="106"/>
      <c r="ICC514" s="106"/>
      <c r="ICD514" s="106"/>
      <c r="ICE514" s="106"/>
      <c r="ICF514" s="106"/>
      <c r="ICG514" s="106"/>
      <c r="ICH514" s="106"/>
      <c r="ICI514" s="106"/>
      <c r="ICJ514" s="106"/>
      <c r="ICK514" s="106"/>
      <c r="ICL514" s="106"/>
      <c r="ICM514" s="106"/>
      <c r="ICN514" s="106"/>
      <c r="ICO514" s="106"/>
      <c r="ICP514" s="106"/>
      <c r="ICQ514" s="106"/>
      <c r="ICR514" s="106"/>
      <c r="ICS514" s="106"/>
      <c r="ICT514" s="106"/>
      <c r="ICU514" s="106"/>
      <c r="ICV514" s="106"/>
      <c r="ICW514" s="106"/>
      <c r="ICX514" s="106"/>
      <c r="ICY514" s="106"/>
      <c r="ICZ514" s="106"/>
      <c r="IDA514" s="106"/>
      <c r="IDB514" s="106"/>
      <c r="IDC514" s="106"/>
      <c r="IDD514" s="106"/>
      <c r="IDE514" s="106"/>
      <c r="IDF514" s="106"/>
      <c r="IDG514" s="106"/>
      <c r="IDH514" s="106"/>
      <c r="IDI514" s="106"/>
      <c r="IDJ514" s="106"/>
      <c r="IDK514" s="106"/>
      <c r="IDL514" s="106"/>
      <c r="IDM514" s="106"/>
      <c r="IDN514" s="106"/>
      <c r="IDO514" s="106"/>
      <c r="IDP514" s="106"/>
      <c r="IDQ514" s="106"/>
      <c r="IDR514" s="106"/>
      <c r="IDS514" s="106"/>
      <c r="IDT514" s="106"/>
      <c r="IDU514" s="106"/>
      <c r="IDV514" s="106"/>
      <c r="IDW514" s="106"/>
      <c r="IDX514" s="106"/>
      <c r="IDY514" s="106"/>
      <c r="IDZ514" s="106"/>
      <c r="IEA514" s="106"/>
      <c r="IEB514" s="106"/>
      <c r="IEC514" s="106"/>
      <c r="IED514" s="106"/>
      <c r="IEE514" s="106"/>
      <c r="IEF514" s="106"/>
      <c r="IEG514" s="106"/>
      <c r="IEH514" s="106"/>
      <c r="IEI514" s="106"/>
      <c r="IEJ514" s="106"/>
      <c r="IEK514" s="106"/>
      <c r="IEL514" s="106"/>
      <c r="IEM514" s="106"/>
      <c r="IEN514" s="106"/>
      <c r="IEO514" s="106"/>
      <c r="IEP514" s="106"/>
      <c r="IEQ514" s="106"/>
      <c r="IER514" s="106"/>
      <c r="IES514" s="106"/>
      <c r="IET514" s="106"/>
      <c r="IEU514" s="106"/>
      <c r="IEV514" s="106"/>
      <c r="IEW514" s="106"/>
      <c r="IEX514" s="106"/>
      <c r="IEY514" s="106"/>
      <c r="IEZ514" s="106"/>
      <c r="IFA514" s="106"/>
      <c r="IFB514" s="106"/>
      <c r="IFC514" s="106"/>
      <c r="IFD514" s="106"/>
      <c r="IFE514" s="106"/>
      <c r="IFF514" s="106"/>
      <c r="IFG514" s="106"/>
      <c r="IFH514" s="106"/>
      <c r="IFI514" s="106"/>
      <c r="IFJ514" s="106"/>
      <c r="IFK514" s="106"/>
      <c r="IFL514" s="106"/>
      <c r="IFM514" s="106"/>
      <c r="IFN514" s="106"/>
      <c r="IFO514" s="106"/>
      <c r="IFP514" s="106"/>
      <c r="IFQ514" s="106"/>
      <c r="IFR514" s="106"/>
      <c r="IFS514" s="106"/>
      <c r="IFT514" s="106"/>
      <c r="IFU514" s="106"/>
      <c r="IFV514" s="106"/>
      <c r="IFW514" s="106"/>
      <c r="IFX514" s="106"/>
      <c r="IFY514" s="106"/>
      <c r="IFZ514" s="106"/>
      <c r="IGA514" s="106"/>
      <c r="IGB514" s="106"/>
      <c r="IGC514" s="106"/>
      <c r="IGD514" s="106"/>
      <c r="IGE514" s="106"/>
      <c r="IGF514" s="106"/>
      <c r="IGG514" s="106"/>
      <c r="IGH514" s="106"/>
      <c r="IGI514" s="106"/>
      <c r="IGJ514" s="106"/>
      <c r="IGK514" s="106"/>
      <c r="IGL514" s="106"/>
      <c r="IGM514" s="106"/>
      <c r="IGN514" s="106"/>
      <c r="IGO514" s="106"/>
      <c r="IGP514" s="106"/>
      <c r="IGQ514" s="106"/>
      <c r="IGR514" s="106"/>
      <c r="IGS514" s="106"/>
      <c r="IGT514" s="106"/>
      <c r="IGU514" s="106"/>
      <c r="IGV514" s="106"/>
      <c r="IGW514" s="106"/>
      <c r="IGX514" s="106"/>
      <c r="IGY514" s="106"/>
      <c r="IGZ514" s="106"/>
      <c r="IHA514" s="106"/>
      <c r="IHB514" s="106"/>
      <c r="IHC514" s="106"/>
      <c r="IHD514" s="106"/>
      <c r="IHE514" s="106"/>
      <c r="IHF514" s="106"/>
      <c r="IHG514" s="106"/>
      <c r="IHH514" s="106"/>
      <c r="IHI514" s="106"/>
      <c r="IHJ514" s="106"/>
      <c r="IHK514" s="106"/>
      <c r="IHL514" s="106"/>
      <c r="IHM514" s="106"/>
      <c r="IHN514" s="106"/>
      <c r="IHO514" s="106"/>
      <c r="IHP514" s="106"/>
      <c r="IHQ514" s="106"/>
      <c r="IHR514" s="106"/>
      <c r="IHS514" s="106"/>
      <c r="IHT514" s="106"/>
      <c r="IHU514" s="106"/>
      <c r="IHV514" s="106"/>
      <c r="IHW514" s="106"/>
      <c r="IHX514" s="106"/>
      <c r="IHY514" s="106"/>
      <c r="IHZ514" s="106"/>
      <c r="IIA514" s="106"/>
      <c r="IIB514" s="106"/>
      <c r="IIC514" s="106"/>
      <c r="IID514" s="106"/>
      <c r="IIE514" s="106"/>
      <c r="IIF514" s="106"/>
      <c r="IIG514" s="106"/>
      <c r="IIH514" s="106"/>
      <c r="III514" s="106"/>
      <c r="IIJ514" s="106"/>
      <c r="IIK514" s="106"/>
      <c r="IIL514" s="106"/>
      <c r="IIM514" s="106"/>
      <c r="IIN514" s="106"/>
      <c r="IIO514" s="106"/>
      <c r="IIP514" s="106"/>
      <c r="IIQ514" s="106"/>
      <c r="IIR514" s="106"/>
      <c r="IIS514" s="106"/>
      <c r="IIT514" s="106"/>
      <c r="IIU514" s="106"/>
      <c r="IIV514" s="106"/>
      <c r="IIW514" s="106"/>
      <c r="IIX514" s="106"/>
      <c r="IIY514" s="106"/>
      <c r="IIZ514" s="106"/>
      <c r="IJA514" s="106"/>
      <c r="IJB514" s="106"/>
      <c r="IJC514" s="106"/>
      <c r="IJD514" s="106"/>
      <c r="IJE514" s="106"/>
      <c r="IJF514" s="106"/>
      <c r="IJG514" s="106"/>
      <c r="IJH514" s="106"/>
      <c r="IJI514" s="106"/>
      <c r="IJJ514" s="106"/>
      <c r="IJK514" s="106"/>
      <c r="IJL514" s="106"/>
      <c r="IJM514" s="106"/>
      <c r="IJN514" s="106"/>
      <c r="IJO514" s="106"/>
      <c r="IJP514" s="106"/>
      <c r="IJQ514" s="106"/>
      <c r="IJR514" s="106"/>
      <c r="IJS514" s="106"/>
      <c r="IJT514" s="106"/>
      <c r="IJU514" s="106"/>
      <c r="IJV514" s="106"/>
      <c r="IJW514" s="106"/>
      <c r="IJX514" s="106"/>
      <c r="IJY514" s="106"/>
      <c r="IJZ514" s="106"/>
      <c r="IKA514" s="106"/>
      <c r="IKB514" s="106"/>
      <c r="IKC514" s="106"/>
      <c r="IKD514" s="106"/>
      <c r="IKE514" s="106"/>
      <c r="IKF514" s="106"/>
      <c r="IKG514" s="106"/>
      <c r="IKH514" s="106"/>
      <c r="IKI514" s="106"/>
      <c r="IKJ514" s="106"/>
      <c r="IKK514" s="106"/>
      <c r="IKL514" s="106"/>
      <c r="IKM514" s="106"/>
      <c r="IKN514" s="106"/>
      <c r="IKO514" s="106"/>
      <c r="IKP514" s="106"/>
      <c r="IKQ514" s="106"/>
      <c r="IKR514" s="106"/>
      <c r="IKS514" s="106"/>
      <c r="IKT514" s="106"/>
      <c r="IKU514" s="106"/>
      <c r="IKV514" s="106"/>
      <c r="IKW514" s="106"/>
      <c r="IKX514" s="106"/>
      <c r="IKY514" s="106"/>
      <c r="IKZ514" s="106"/>
      <c r="ILA514" s="106"/>
      <c r="ILB514" s="106"/>
      <c r="ILC514" s="106"/>
      <c r="ILD514" s="106"/>
      <c r="ILE514" s="106"/>
      <c r="ILF514" s="106"/>
      <c r="ILG514" s="106"/>
      <c r="ILH514" s="106"/>
      <c r="ILI514" s="106"/>
      <c r="ILJ514" s="106"/>
      <c r="ILK514" s="106"/>
      <c r="ILL514" s="106"/>
      <c r="ILM514" s="106"/>
      <c r="ILN514" s="106"/>
      <c r="ILO514" s="106"/>
      <c r="ILP514" s="106"/>
      <c r="ILQ514" s="106"/>
      <c r="ILR514" s="106"/>
      <c r="ILS514" s="106"/>
      <c r="ILT514" s="106"/>
      <c r="ILU514" s="106"/>
      <c r="ILV514" s="106"/>
      <c r="ILW514" s="106"/>
      <c r="ILX514" s="106"/>
      <c r="ILY514" s="106"/>
      <c r="ILZ514" s="106"/>
      <c r="IMA514" s="106"/>
      <c r="IMB514" s="106"/>
      <c r="IMC514" s="106"/>
      <c r="IMD514" s="106"/>
      <c r="IME514" s="106"/>
      <c r="IMF514" s="106"/>
      <c r="IMG514" s="106"/>
      <c r="IMH514" s="106"/>
      <c r="IMI514" s="106"/>
      <c r="IMJ514" s="106"/>
      <c r="IMK514" s="106"/>
      <c r="IML514" s="106"/>
      <c r="IMM514" s="106"/>
      <c r="IMN514" s="106"/>
      <c r="IMO514" s="106"/>
      <c r="IMP514" s="106"/>
      <c r="IMQ514" s="106"/>
      <c r="IMR514" s="106"/>
      <c r="IMS514" s="106"/>
      <c r="IMT514" s="106"/>
      <c r="IMU514" s="106"/>
      <c r="IMV514" s="106"/>
      <c r="IMW514" s="106"/>
      <c r="IMX514" s="106"/>
      <c r="IMY514" s="106"/>
      <c r="IMZ514" s="106"/>
      <c r="INA514" s="106"/>
      <c r="INB514" s="106"/>
      <c r="INC514" s="106"/>
      <c r="IND514" s="106"/>
      <c r="INE514" s="106"/>
      <c r="INF514" s="106"/>
      <c r="ING514" s="106"/>
      <c r="INH514" s="106"/>
      <c r="INI514" s="106"/>
      <c r="INJ514" s="106"/>
      <c r="INK514" s="106"/>
      <c r="INL514" s="106"/>
      <c r="INM514" s="106"/>
      <c r="INN514" s="106"/>
      <c r="INO514" s="106"/>
      <c r="INP514" s="106"/>
      <c r="INQ514" s="106"/>
      <c r="INR514" s="106"/>
      <c r="INS514" s="106"/>
      <c r="INT514" s="106"/>
      <c r="INU514" s="106"/>
      <c r="INV514" s="106"/>
      <c r="INW514" s="106"/>
      <c r="INX514" s="106"/>
      <c r="INY514" s="106"/>
      <c r="INZ514" s="106"/>
      <c r="IOA514" s="106"/>
      <c r="IOB514" s="106"/>
      <c r="IOC514" s="106"/>
      <c r="IOD514" s="106"/>
      <c r="IOE514" s="106"/>
      <c r="IOF514" s="106"/>
      <c r="IOG514" s="106"/>
      <c r="IOH514" s="106"/>
      <c r="IOI514" s="106"/>
      <c r="IOJ514" s="106"/>
      <c r="IOK514" s="106"/>
      <c r="IOL514" s="106"/>
      <c r="IOM514" s="106"/>
      <c r="ION514" s="106"/>
      <c r="IOO514" s="106"/>
      <c r="IOP514" s="106"/>
      <c r="IOQ514" s="106"/>
      <c r="IOR514" s="106"/>
      <c r="IOS514" s="106"/>
      <c r="IOT514" s="106"/>
      <c r="IOU514" s="106"/>
      <c r="IOV514" s="106"/>
      <c r="IOW514" s="106"/>
      <c r="IOX514" s="106"/>
      <c r="IOY514" s="106"/>
      <c r="IOZ514" s="106"/>
      <c r="IPA514" s="106"/>
      <c r="IPB514" s="106"/>
      <c r="IPC514" s="106"/>
      <c r="IPD514" s="106"/>
      <c r="IPE514" s="106"/>
      <c r="IPF514" s="106"/>
      <c r="IPG514" s="106"/>
      <c r="IPH514" s="106"/>
      <c r="IPI514" s="106"/>
      <c r="IPJ514" s="106"/>
      <c r="IPK514" s="106"/>
      <c r="IPL514" s="106"/>
      <c r="IPM514" s="106"/>
      <c r="IPN514" s="106"/>
      <c r="IPO514" s="106"/>
      <c r="IPP514" s="106"/>
      <c r="IPQ514" s="106"/>
      <c r="IPR514" s="106"/>
      <c r="IPS514" s="106"/>
      <c r="IPT514" s="106"/>
      <c r="IPU514" s="106"/>
      <c r="IPV514" s="106"/>
      <c r="IPW514" s="106"/>
      <c r="IPX514" s="106"/>
      <c r="IPY514" s="106"/>
      <c r="IPZ514" s="106"/>
      <c r="IQA514" s="106"/>
      <c r="IQB514" s="106"/>
      <c r="IQC514" s="106"/>
      <c r="IQD514" s="106"/>
      <c r="IQE514" s="106"/>
      <c r="IQF514" s="106"/>
      <c r="IQG514" s="106"/>
      <c r="IQH514" s="106"/>
      <c r="IQI514" s="106"/>
      <c r="IQJ514" s="106"/>
      <c r="IQK514" s="106"/>
      <c r="IQL514" s="106"/>
      <c r="IQM514" s="106"/>
      <c r="IQN514" s="106"/>
      <c r="IQO514" s="106"/>
      <c r="IQP514" s="106"/>
      <c r="IQQ514" s="106"/>
      <c r="IQR514" s="106"/>
      <c r="IQS514" s="106"/>
      <c r="IQT514" s="106"/>
      <c r="IQU514" s="106"/>
      <c r="IQV514" s="106"/>
      <c r="IQW514" s="106"/>
      <c r="IQX514" s="106"/>
      <c r="IQY514" s="106"/>
      <c r="IQZ514" s="106"/>
      <c r="IRA514" s="106"/>
      <c r="IRB514" s="106"/>
      <c r="IRC514" s="106"/>
      <c r="IRD514" s="106"/>
      <c r="IRE514" s="106"/>
      <c r="IRF514" s="106"/>
      <c r="IRG514" s="106"/>
      <c r="IRH514" s="106"/>
      <c r="IRI514" s="106"/>
      <c r="IRJ514" s="106"/>
      <c r="IRK514" s="106"/>
      <c r="IRL514" s="106"/>
      <c r="IRM514" s="106"/>
      <c r="IRN514" s="106"/>
      <c r="IRO514" s="106"/>
      <c r="IRP514" s="106"/>
      <c r="IRQ514" s="106"/>
      <c r="IRR514" s="106"/>
      <c r="IRS514" s="106"/>
      <c r="IRT514" s="106"/>
      <c r="IRU514" s="106"/>
      <c r="IRV514" s="106"/>
      <c r="IRW514" s="106"/>
      <c r="IRX514" s="106"/>
      <c r="IRY514" s="106"/>
      <c r="IRZ514" s="106"/>
      <c r="ISA514" s="106"/>
      <c r="ISB514" s="106"/>
      <c r="ISC514" s="106"/>
      <c r="ISD514" s="106"/>
      <c r="ISE514" s="106"/>
      <c r="ISF514" s="106"/>
      <c r="ISG514" s="106"/>
      <c r="ISH514" s="106"/>
      <c r="ISI514" s="106"/>
      <c r="ISJ514" s="106"/>
      <c r="ISK514" s="106"/>
      <c r="ISL514" s="106"/>
      <c r="ISM514" s="106"/>
      <c r="ISN514" s="106"/>
      <c r="ISO514" s="106"/>
      <c r="ISP514" s="106"/>
      <c r="ISQ514" s="106"/>
      <c r="ISR514" s="106"/>
      <c r="ISS514" s="106"/>
      <c r="IST514" s="106"/>
      <c r="ISU514" s="106"/>
      <c r="ISV514" s="106"/>
      <c r="ISW514" s="106"/>
      <c r="ISX514" s="106"/>
      <c r="ISY514" s="106"/>
      <c r="ISZ514" s="106"/>
      <c r="ITA514" s="106"/>
      <c r="ITB514" s="106"/>
      <c r="ITC514" s="106"/>
      <c r="ITD514" s="106"/>
      <c r="ITE514" s="106"/>
      <c r="ITF514" s="106"/>
      <c r="ITG514" s="106"/>
      <c r="ITH514" s="106"/>
      <c r="ITI514" s="106"/>
      <c r="ITJ514" s="106"/>
      <c r="ITK514" s="106"/>
      <c r="ITL514" s="106"/>
      <c r="ITM514" s="106"/>
      <c r="ITN514" s="106"/>
      <c r="ITO514" s="106"/>
      <c r="ITP514" s="106"/>
      <c r="ITQ514" s="106"/>
      <c r="ITR514" s="106"/>
      <c r="ITS514" s="106"/>
      <c r="ITT514" s="106"/>
      <c r="ITU514" s="106"/>
      <c r="ITV514" s="106"/>
      <c r="ITW514" s="106"/>
      <c r="ITX514" s="106"/>
      <c r="ITY514" s="106"/>
      <c r="ITZ514" s="106"/>
      <c r="IUA514" s="106"/>
      <c r="IUB514" s="106"/>
      <c r="IUC514" s="106"/>
      <c r="IUD514" s="106"/>
      <c r="IUE514" s="106"/>
      <c r="IUF514" s="106"/>
      <c r="IUG514" s="106"/>
      <c r="IUH514" s="106"/>
      <c r="IUI514" s="106"/>
      <c r="IUJ514" s="106"/>
      <c r="IUK514" s="106"/>
      <c r="IUL514" s="106"/>
      <c r="IUM514" s="106"/>
      <c r="IUN514" s="106"/>
      <c r="IUO514" s="106"/>
      <c r="IUP514" s="106"/>
      <c r="IUQ514" s="106"/>
      <c r="IUR514" s="106"/>
      <c r="IUS514" s="106"/>
      <c r="IUT514" s="106"/>
      <c r="IUU514" s="106"/>
      <c r="IUV514" s="106"/>
      <c r="IUW514" s="106"/>
      <c r="IUX514" s="106"/>
      <c r="IUY514" s="106"/>
      <c r="IUZ514" s="106"/>
      <c r="IVA514" s="106"/>
      <c r="IVB514" s="106"/>
      <c r="IVC514" s="106"/>
      <c r="IVD514" s="106"/>
      <c r="IVE514" s="106"/>
      <c r="IVF514" s="106"/>
      <c r="IVG514" s="106"/>
      <c r="IVH514" s="106"/>
      <c r="IVI514" s="106"/>
      <c r="IVJ514" s="106"/>
      <c r="IVK514" s="106"/>
      <c r="IVL514" s="106"/>
      <c r="IVM514" s="106"/>
      <c r="IVN514" s="106"/>
      <c r="IVO514" s="106"/>
      <c r="IVP514" s="106"/>
      <c r="IVQ514" s="106"/>
      <c r="IVR514" s="106"/>
      <c r="IVS514" s="106"/>
      <c r="IVT514" s="106"/>
      <c r="IVU514" s="106"/>
      <c r="IVV514" s="106"/>
      <c r="IVW514" s="106"/>
      <c r="IVX514" s="106"/>
      <c r="IVY514" s="106"/>
      <c r="IVZ514" s="106"/>
      <c r="IWA514" s="106"/>
      <c r="IWB514" s="106"/>
      <c r="IWC514" s="106"/>
      <c r="IWD514" s="106"/>
      <c r="IWE514" s="106"/>
      <c r="IWF514" s="106"/>
      <c r="IWG514" s="106"/>
      <c r="IWH514" s="106"/>
      <c r="IWI514" s="106"/>
      <c r="IWJ514" s="106"/>
      <c r="IWK514" s="106"/>
      <c r="IWL514" s="106"/>
      <c r="IWM514" s="106"/>
      <c r="IWN514" s="106"/>
      <c r="IWO514" s="106"/>
      <c r="IWP514" s="106"/>
      <c r="IWQ514" s="106"/>
      <c r="IWR514" s="106"/>
      <c r="IWS514" s="106"/>
      <c r="IWT514" s="106"/>
      <c r="IWU514" s="106"/>
      <c r="IWV514" s="106"/>
      <c r="IWW514" s="106"/>
      <c r="IWX514" s="106"/>
      <c r="IWY514" s="106"/>
      <c r="IWZ514" s="106"/>
      <c r="IXA514" s="106"/>
      <c r="IXB514" s="106"/>
      <c r="IXC514" s="106"/>
      <c r="IXD514" s="106"/>
      <c r="IXE514" s="106"/>
      <c r="IXF514" s="106"/>
      <c r="IXG514" s="106"/>
      <c r="IXH514" s="106"/>
      <c r="IXI514" s="106"/>
      <c r="IXJ514" s="106"/>
      <c r="IXK514" s="106"/>
      <c r="IXL514" s="106"/>
      <c r="IXM514" s="106"/>
      <c r="IXN514" s="106"/>
      <c r="IXO514" s="106"/>
      <c r="IXP514" s="106"/>
      <c r="IXQ514" s="106"/>
      <c r="IXR514" s="106"/>
      <c r="IXS514" s="106"/>
      <c r="IXT514" s="106"/>
      <c r="IXU514" s="106"/>
      <c r="IXV514" s="106"/>
      <c r="IXW514" s="106"/>
      <c r="IXX514" s="106"/>
      <c r="IXY514" s="106"/>
      <c r="IXZ514" s="106"/>
      <c r="IYA514" s="106"/>
      <c r="IYB514" s="106"/>
      <c r="IYC514" s="106"/>
      <c r="IYD514" s="106"/>
      <c r="IYE514" s="106"/>
      <c r="IYF514" s="106"/>
      <c r="IYG514" s="106"/>
      <c r="IYH514" s="106"/>
      <c r="IYI514" s="106"/>
      <c r="IYJ514" s="106"/>
      <c r="IYK514" s="106"/>
      <c r="IYL514" s="106"/>
      <c r="IYM514" s="106"/>
      <c r="IYN514" s="106"/>
      <c r="IYO514" s="106"/>
      <c r="IYP514" s="106"/>
      <c r="IYQ514" s="106"/>
      <c r="IYR514" s="106"/>
      <c r="IYS514" s="106"/>
      <c r="IYT514" s="106"/>
      <c r="IYU514" s="106"/>
      <c r="IYV514" s="106"/>
      <c r="IYW514" s="106"/>
      <c r="IYX514" s="106"/>
      <c r="IYY514" s="106"/>
      <c r="IYZ514" s="106"/>
      <c r="IZA514" s="106"/>
      <c r="IZB514" s="106"/>
      <c r="IZC514" s="106"/>
      <c r="IZD514" s="106"/>
      <c r="IZE514" s="106"/>
      <c r="IZF514" s="106"/>
      <c r="IZG514" s="106"/>
      <c r="IZH514" s="106"/>
      <c r="IZI514" s="106"/>
      <c r="IZJ514" s="106"/>
      <c r="IZK514" s="106"/>
      <c r="IZL514" s="106"/>
      <c r="IZM514" s="106"/>
      <c r="IZN514" s="106"/>
      <c r="IZO514" s="106"/>
      <c r="IZP514" s="106"/>
      <c r="IZQ514" s="106"/>
      <c r="IZR514" s="106"/>
      <c r="IZS514" s="106"/>
      <c r="IZT514" s="106"/>
      <c r="IZU514" s="106"/>
      <c r="IZV514" s="106"/>
      <c r="IZW514" s="106"/>
      <c r="IZX514" s="106"/>
      <c r="IZY514" s="106"/>
      <c r="IZZ514" s="106"/>
      <c r="JAA514" s="106"/>
      <c r="JAB514" s="106"/>
      <c r="JAC514" s="106"/>
      <c r="JAD514" s="106"/>
      <c r="JAE514" s="106"/>
      <c r="JAF514" s="106"/>
      <c r="JAG514" s="106"/>
      <c r="JAH514" s="106"/>
      <c r="JAI514" s="106"/>
      <c r="JAJ514" s="106"/>
      <c r="JAK514" s="106"/>
      <c r="JAL514" s="106"/>
      <c r="JAM514" s="106"/>
      <c r="JAN514" s="106"/>
      <c r="JAO514" s="106"/>
      <c r="JAP514" s="106"/>
      <c r="JAQ514" s="106"/>
      <c r="JAR514" s="106"/>
      <c r="JAS514" s="106"/>
      <c r="JAT514" s="106"/>
      <c r="JAU514" s="106"/>
      <c r="JAV514" s="106"/>
      <c r="JAW514" s="106"/>
      <c r="JAX514" s="106"/>
      <c r="JAY514" s="106"/>
      <c r="JAZ514" s="106"/>
      <c r="JBA514" s="106"/>
      <c r="JBB514" s="106"/>
      <c r="JBC514" s="106"/>
      <c r="JBD514" s="106"/>
      <c r="JBE514" s="106"/>
      <c r="JBF514" s="106"/>
      <c r="JBG514" s="106"/>
      <c r="JBH514" s="106"/>
      <c r="JBI514" s="106"/>
      <c r="JBJ514" s="106"/>
      <c r="JBK514" s="106"/>
      <c r="JBL514" s="106"/>
      <c r="JBM514" s="106"/>
      <c r="JBN514" s="106"/>
      <c r="JBO514" s="106"/>
      <c r="JBP514" s="106"/>
      <c r="JBQ514" s="106"/>
      <c r="JBR514" s="106"/>
      <c r="JBS514" s="106"/>
      <c r="JBT514" s="106"/>
      <c r="JBU514" s="106"/>
      <c r="JBV514" s="106"/>
      <c r="JBW514" s="106"/>
      <c r="JBX514" s="106"/>
      <c r="JBY514" s="106"/>
      <c r="JBZ514" s="106"/>
      <c r="JCA514" s="106"/>
      <c r="JCB514" s="106"/>
      <c r="JCC514" s="106"/>
      <c r="JCD514" s="106"/>
      <c r="JCE514" s="106"/>
      <c r="JCF514" s="106"/>
      <c r="JCG514" s="106"/>
      <c r="JCH514" s="106"/>
      <c r="JCI514" s="106"/>
      <c r="JCJ514" s="106"/>
      <c r="JCK514" s="106"/>
      <c r="JCL514" s="106"/>
      <c r="JCM514" s="106"/>
      <c r="JCN514" s="106"/>
      <c r="JCO514" s="106"/>
      <c r="JCP514" s="106"/>
      <c r="JCQ514" s="106"/>
      <c r="JCR514" s="106"/>
      <c r="JCS514" s="106"/>
      <c r="JCT514" s="106"/>
      <c r="JCU514" s="106"/>
      <c r="JCV514" s="106"/>
      <c r="JCW514" s="106"/>
      <c r="JCX514" s="106"/>
      <c r="JCY514" s="106"/>
      <c r="JCZ514" s="106"/>
      <c r="JDA514" s="106"/>
      <c r="JDB514" s="106"/>
      <c r="JDC514" s="106"/>
      <c r="JDD514" s="106"/>
      <c r="JDE514" s="106"/>
      <c r="JDF514" s="106"/>
      <c r="JDG514" s="106"/>
      <c r="JDH514" s="106"/>
      <c r="JDI514" s="106"/>
      <c r="JDJ514" s="106"/>
      <c r="JDK514" s="106"/>
      <c r="JDL514" s="106"/>
      <c r="JDM514" s="106"/>
      <c r="JDN514" s="106"/>
      <c r="JDO514" s="106"/>
      <c r="JDP514" s="106"/>
      <c r="JDQ514" s="106"/>
      <c r="JDR514" s="106"/>
      <c r="JDS514" s="106"/>
      <c r="JDT514" s="106"/>
      <c r="JDU514" s="106"/>
      <c r="JDV514" s="106"/>
      <c r="JDW514" s="106"/>
      <c r="JDX514" s="106"/>
      <c r="JDY514" s="106"/>
      <c r="JDZ514" s="106"/>
      <c r="JEA514" s="106"/>
      <c r="JEB514" s="106"/>
      <c r="JEC514" s="106"/>
      <c r="JED514" s="106"/>
      <c r="JEE514" s="106"/>
      <c r="JEF514" s="106"/>
      <c r="JEG514" s="106"/>
      <c r="JEH514" s="106"/>
      <c r="JEI514" s="106"/>
      <c r="JEJ514" s="106"/>
      <c r="JEK514" s="106"/>
      <c r="JEL514" s="106"/>
      <c r="JEM514" s="106"/>
      <c r="JEN514" s="106"/>
      <c r="JEO514" s="106"/>
      <c r="JEP514" s="106"/>
      <c r="JEQ514" s="106"/>
      <c r="JER514" s="106"/>
      <c r="JES514" s="106"/>
      <c r="JET514" s="106"/>
      <c r="JEU514" s="106"/>
      <c r="JEV514" s="106"/>
      <c r="JEW514" s="106"/>
      <c r="JEX514" s="106"/>
      <c r="JEY514" s="106"/>
      <c r="JEZ514" s="106"/>
      <c r="JFA514" s="106"/>
      <c r="JFB514" s="106"/>
      <c r="JFC514" s="106"/>
      <c r="JFD514" s="106"/>
      <c r="JFE514" s="106"/>
      <c r="JFF514" s="106"/>
      <c r="JFG514" s="106"/>
      <c r="JFH514" s="106"/>
      <c r="JFI514" s="106"/>
      <c r="JFJ514" s="106"/>
      <c r="JFK514" s="106"/>
      <c r="JFL514" s="106"/>
      <c r="JFM514" s="106"/>
      <c r="JFN514" s="106"/>
      <c r="JFO514" s="106"/>
      <c r="JFP514" s="106"/>
      <c r="JFQ514" s="106"/>
      <c r="JFR514" s="106"/>
      <c r="JFS514" s="106"/>
      <c r="JFT514" s="106"/>
      <c r="JFU514" s="106"/>
      <c r="JFV514" s="106"/>
      <c r="JFW514" s="106"/>
      <c r="JFX514" s="106"/>
      <c r="JFY514" s="106"/>
      <c r="JFZ514" s="106"/>
      <c r="JGA514" s="106"/>
      <c r="JGB514" s="106"/>
      <c r="JGC514" s="106"/>
      <c r="JGD514" s="106"/>
      <c r="JGE514" s="106"/>
      <c r="JGF514" s="106"/>
      <c r="JGG514" s="106"/>
      <c r="JGH514" s="106"/>
      <c r="JGI514" s="106"/>
      <c r="JGJ514" s="106"/>
      <c r="JGK514" s="106"/>
      <c r="JGL514" s="106"/>
      <c r="JGM514" s="106"/>
      <c r="JGN514" s="106"/>
      <c r="JGO514" s="106"/>
      <c r="JGP514" s="106"/>
      <c r="JGQ514" s="106"/>
      <c r="JGR514" s="106"/>
      <c r="JGS514" s="106"/>
      <c r="JGT514" s="106"/>
      <c r="JGU514" s="106"/>
      <c r="JGV514" s="106"/>
      <c r="JGW514" s="106"/>
      <c r="JGX514" s="106"/>
      <c r="JGY514" s="106"/>
      <c r="JGZ514" s="106"/>
      <c r="JHA514" s="106"/>
      <c r="JHB514" s="106"/>
      <c r="JHC514" s="106"/>
      <c r="JHD514" s="106"/>
      <c r="JHE514" s="106"/>
      <c r="JHF514" s="106"/>
      <c r="JHG514" s="106"/>
      <c r="JHH514" s="106"/>
      <c r="JHI514" s="106"/>
      <c r="JHJ514" s="106"/>
      <c r="JHK514" s="106"/>
      <c r="JHL514" s="106"/>
      <c r="JHM514" s="106"/>
      <c r="JHN514" s="106"/>
      <c r="JHO514" s="106"/>
      <c r="JHP514" s="106"/>
      <c r="JHQ514" s="106"/>
      <c r="JHR514" s="106"/>
      <c r="JHS514" s="106"/>
      <c r="JHT514" s="106"/>
      <c r="JHU514" s="106"/>
      <c r="JHV514" s="106"/>
      <c r="JHW514" s="106"/>
      <c r="JHX514" s="106"/>
      <c r="JHY514" s="106"/>
      <c r="JHZ514" s="106"/>
      <c r="JIA514" s="106"/>
      <c r="JIB514" s="106"/>
      <c r="JIC514" s="106"/>
      <c r="JID514" s="106"/>
      <c r="JIE514" s="106"/>
      <c r="JIF514" s="106"/>
      <c r="JIG514" s="106"/>
      <c r="JIH514" s="106"/>
      <c r="JII514" s="106"/>
      <c r="JIJ514" s="106"/>
      <c r="JIK514" s="106"/>
      <c r="JIL514" s="106"/>
      <c r="JIM514" s="106"/>
      <c r="JIN514" s="106"/>
      <c r="JIO514" s="106"/>
      <c r="JIP514" s="106"/>
      <c r="JIQ514" s="106"/>
      <c r="JIR514" s="106"/>
      <c r="JIS514" s="106"/>
      <c r="JIT514" s="106"/>
      <c r="JIU514" s="106"/>
      <c r="JIV514" s="106"/>
      <c r="JIW514" s="106"/>
      <c r="JIX514" s="106"/>
      <c r="JIY514" s="106"/>
      <c r="JIZ514" s="106"/>
      <c r="JJA514" s="106"/>
      <c r="JJB514" s="106"/>
      <c r="JJC514" s="106"/>
      <c r="JJD514" s="106"/>
      <c r="JJE514" s="106"/>
      <c r="JJF514" s="106"/>
      <c r="JJG514" s="106"/>
      <c r="JJH514" s="106"/>
      <c r="JJI514" s="106"/>
      <c r="JJJ514" s="106"/>
      <c r="JJK514" s="106"/>
      <c r="JJL514" s="106"/>
      <c r="JJM514" s="106"/>
      <c r="JJN514" s="106"/>
      <c r="JJO514" s="106"/>
      <c r="JJP514" s="106"/>
      <c r="JJQ514" s="106"/>
      <c r="JJR514" s="106"/>
      <c r="JJS514" s="106"/>
      <c r="JJT514" s="106"/>
      <c r="JJU514" s="106"/>
      <c r="JJV514" s="106"/>
      <c r="JJW514" s="106"/>
      <c r="JJX514" s="106"/>
      <c r="JJY514" s="106"/>
      <c r="JJZ514" s="106"/>
      <c r="JKA514" s="106"/>
      <c r="JKB514" s="106"/>
      <c r="JKC514" s="106"/>
      <c r="JKD514" s="106"/>
      <c r="JKE514" s="106"/>
      <c r="JKF514" s="106"/>
      <c r="JKG514" s="106"/>
      <c r="JKH514" s="106"/>
      <c r="JKI514" s="106"/>
      <c r="JKJ514" s="106"/>
      <c r="JKK514" s="106"/>
      <c r="JKL514" s="106"/>
      <c r="JKM514" s="106"/>
      <c r="JKN514" s="106"/>
      <c r="JKO514" s="106"/>
      <c r="JKP514" s="106"/>
      <c r="JKQ514" s="106"/>
      <c r="JKR514" s="106"/>
      <c r="JKS514" s="106"/>
      <c r="JKT514" s="106"/>
      <c r="JKU514" s="106"/>
      <c r="JKV514" s="106"/>
      <c r="JKW514" s="106"/>
      <c r="JKX514" s="106"/>
      <c r="JKY514" s="106"/>
      <c r="JKZ514" s="106"/>
      <c r="JLA514" s="106"/>
      <c r="JLB514" s="106"/>
      <c r="JLC514" s="106"/>
      <c r="JLD514" s="106"/>
      <c r="JLE514" s="106"/>
      <c r="JLF514" s="106"/>
      <c r="JLG514" s="106"/>
      <c r="JLH514" s="106"/>
      <c r="JLI514" s="106"/>
      <c r="JLJ514" s="106"/>
      <c r="JLK514" s="106"/>
      <c r="JLL514" s="106"/>
      <c r="JLM514" s="106"/>
      <c r="JLN514" s="106"/>
      <c r="JLO514" s="106"/>
      <c r="JLP514" s="106"/>
      <c r="JLQ514" s="106"/>
      <c r="JLR514" s="106"/>
      <c r="JLS514" s="106"/>
      <c r="JLT514" s="106"/>
      <c r="JLU514" s="106"/>
      <c r="JLV514" s="106"/>
      <c r="JLW514" s="106"/>
      <c r="JLX514" s="106"/>
      <c r="JLY514" s="106"/>
      <c r="JLZ514" s="106"/>
      <c r="JMA514" s="106"/>
      <c r="JMB514" s="106"/>
      <c r="JMC514" s="106"/>
      <c r="JMD514" s="106"/>
      <c r="JME514" s="106"/>
      <c r="JMF514" s="106"/>
      <c r="JMG514" s="106"/>
      <c r="JMH514" s="106"/>
      <c r="JMI514" s="106"/>
      <c r="JMJ514" s="106"/>
      <c r="JMK514" s="106"/>
      <c r="JML514" s="106"/>
      <c r="JMM514" s="106"/>
      <c r="JMN514" s="106"/>
      <c r="JMO514" s="106"/>
      <c r="JMP514" s="106"/>
      <c r="JMQ514" s="106"/>
      <c r="JMR514" s="106"/>
      <c r="JMS514" s="106"/>
      <c r="JMT514" s="106"/>
      <c r="JMU514" s="106"/>
      <c r="JMV514" s="106"/>
      <c r="JMW514" s="106"/>
      <c r="JMX514" s="106"/>
      <c r="JMY514" s="106"/>
      <c r="JMZ514" s="106"/>
      <c r="JNA514" s="106"/>
      <c r="JNB514" s="106"/>
      <c r="JNC514" s="106"/>
      <c r="JND514" s="106"/>
      <c r="JNE514" s="106"/>
      <c r="JNF514" s="106"/>
      <c r="JNG514" s="106"/>
      <c r="JNH514" s="106"/>
      <c r="JNI514" s="106"/>
      <c r="JNJ514" s="106"/>
      <c r="JNK514" s="106"/>
      <c r="JNL514" s="106"/>
      <c r="JNM514" s="106"/>
      <c r="JNN514" s="106"/>
      <c r="JNO514" s="106"/>
      <c r="JNP514" s="106"/>
      <c r="JNQ514" s="106"/>
      <c r="JNR514" s="106"/>
      <c r="JNS514" s="106"/>
      <c r="JNT514" s="106"/>
      <c r="JNU514" s="106"/>
      <c r="JNV514" s="106"/>
      <c r="JNW514" s="106"/>
      <c r="JNX514" s="106"/>
      <c r="JNY514" s="106"/>
      <c r="JNZ514" s="106"/>
      <c r="JOA514" s="106"/>
      <c r="JOB514" s="106"/>
      <c r="JOC514" s="106"/>
      <c r="JOD514" s="106"/>
      <c r="JOE514" s="106"/>
      <c r="JOF514" s="106"/>
      <c r="JOG514" s="106"/>
      <c r="JOH514" s="106"/>
      <c r="JOI514" s="106"/>
      <c r="JOJ514" s="106"/>
      <c r="JOK514" s="106"/>
      <c r="JOL514" s="106"/>
      <c r="JOM514" s="106"/>
      <c r="JON514" s="106"/>
      <c r="JOO514" s="106"/>
      <c r="JOP514" s="106"/>
      <c r="JOQ514" s="106"/>
      <c r="JOR514" s="106"/>
      <c r="JOS514" s="106"/>
      <c r="JOT514" s="106"/>
      <c r="JOU514" s="106"/>
      <c r="JOV514" s="106"/>
      <c r="JOW514" s="106"/>
      <c r="JOX514" s="106"/>
      <c r="JOY514" s="106"/>
      <c r="JOZ514" s="106"/>
      <c r="JPA514" s="106"/>
      <c r="JPB514" s="106"/>
      <c r="JPC514" s="106"/>
      <c r="JPD514" s="106"/>
      <c r="JPE514" s="106"/>
      <c r="JPF514" s="106"/>
      <c r="JPG514" s="106"/>
      <c r="JPH514" s="106"/>
      <c r="JPI514" s="106"/>
      <c r="JPJ514" s="106"/>
      <c r="JPK514" s="106"/>
      <c r="JPL514" s="106"/>
      <c r="JPM514" s="106"/>
      <c r="JPN514" s="106"/>
      <c r="JPO514" s="106"/>
      <c r="JPP514" s="106"/>
      <c r="JPQ514" s="106"/>
      <c r="JPR514" s="106"/>
      <c r="JPS514" s="106"/>
      <c r="JPT514" s="106"/>
      <c r="JPU514" s="106"/>
      <c r="JPV514" s="106"/>
      <c r="JPW514" s="106"/>
      <c r="JPX514" s="106"/>
      <c r="JPY514" s="106"/>
      <c r="JPZ514" s="106"/>
      <c r="JQA514" s="106"/>
      <c r="JQB514" s="106"/>
      <c r="JQC514" s="106"/>
      <c r="JQD514" s="106"/>
      <c r="JQE514" s="106"/>
      <c r="JQF514" s="106"/>
      <c r="JQG514" s="106"/>
      <c r="JQH514" s="106"/>
      <c r="JQI514" s="106"/>
      <c r="JQJ514" s="106"/>
      <c r="JQK514" s="106"/>
      <c r="JQL514" s="106"/>
      <c r="JQM514" s="106"/>
      <c r="JQN514" s="106"/>
      <c r="JQO514" s="106"/>
      <c r="JQP514" s="106"/>
      <c r="JQQ514" s="106"/>
      <c r="JQR514" s="106"/>
      <c r="JQS514" s="106"/>
      <c r="JQT514" s="106"/>
      <c r="JQU514" s="106"/>
      <c r="JQV514" s="106"/>
      <c r="JQW514" s="106"/>
      <c r="JQX514" s="106"/>
      <c r="JQY514" s="106"/>
      <c r="JQZ514" s="106"/>
      <c r="JRA514" s="106"/>
      <c r="JRB514" s="106"/>
      <c r="JRC514" s="106"/>
      <c r="JRD514" s="106"/>
      <c r="JRE514" s="106"/>
      <c r="JRF514" s="106"/>
      <c r="JRG514" s="106"/>
      <c r="JRH514" s="106"/>
      <c r="JRI514" s="106"/>
      <c r="JRJ514" s="106"/>
      <c r="JRK514" s="106"/>
      <c r="JRL514" s="106"/>
      <c r="JRM514" s="106"/>
      <c r="JRN514" s="106"/>
      <c r="JRO514" s="106"/>
      <c r="JRP514" s="106"/>
      <c r="JRQ514" s="106"/>
      <c r="JRR514" s="106"/>
      <c r="JRS514" s="106"/>
      <c r="JRT514" s="106"/>
      <c r="JRU514" s="106"/>
      <c r="JRV514" s="106"/>
      <c r="JRW514" s="106"/>
      <c r="JRX514" s="106"/>
      <c r="JRY514" s="106"/>
      <c r="JRZ514" s="106"/>
      <c r="JSA514" s="106"/>
      <c r="JSB514" s="106"/>
      <c r="JSC514" s="106"/>
      <c r="JSD514" s="106"/>
      <c r="JSE514" s="106"/>
      <c r="JSF514" s="106"/>
      <c r="JSG514" s="106"/>
      <c r="JSH514" s="106"/>
      <c r="JSI514" s="106"/>
      <c r="JSJ514" s="106"/>
      <c r="JSK514" s="106"/>
      <c r="JSL514" s="106"/>
      <c r="JSM514" s="106"/>
      <c r="JSN514" s="106"/>
      <c r="JSO514" s="106"/>
      <c r="JSP514" s="106"/>
      <c r="JSQ514" s="106"/>
      <c r="JSR514" s="106"/>
      <c r="JSS514" s="106"/>
      <c r="JST514" s="106"/>
      <c r="JSU514" s="106"/>
      <c r="JSV514" s="106"/>
      <c r="JSW514" s="106"/>
      <c r="JSX514" s="106"/>
      <c r="JSY514" s="106"/>
      <c r="JSZ514" s="106"/>
      <c r="JTA514" s="106"/>
      <c r="JTB514" s="106"/>
      <c r="JTC514" s="106"/>
      <c r="JTD514" s="106"/>
      <c r="JTE514" s="106"/>
      <c r="JTF514" s="106"/>
      <c r="JTG514" s="106"/>
      <c r="JTH514" s="106"/>
      <c r="JTI514" s="106"/>
      <c r="JTJ514" s="106"/>
      <c r="JTK514" s="106"/>
      <c r="JTL514" s="106"/>
      <c r="JTM514" s="106"/>
      <c r="JTN514" s="106"/>
      <c r="JTO514" s="106"/>
      <c r="JTP514" s="106"/>
      <c r="JTQ514" s="106"/>
      <c r="JTR514" s="106"/>
      <c r="JTS514" s="106"/>
      <c r="JTT514" s="106"/>
      <c r="JTU514" s="106"/>
      <c r="JTV514" s="106"/>
      <c r="JTW514" s="106"/>
      <c r="JTX514" s="106"/>
      <c r="JTY514" s="106"/>
      <c r="JTZ514" s="106"/>
      <c r="JUA514" s="106"/>
      <c r="JUB514" s="106"/>
      <c r="JUC514" s="106"/>
      <c r="JUD514" s="106"/>
      <c r="JUE514" s="106"/>
      <c r="JUF514" s="106"/>
      <c r="JUG514" s="106"/>
      <c r="JUH514" s="106"/>
      <c r="JUI514" s="106"/>
      <c r="JUJ514" s="106"/>
      <c r="JUK514" s="106"/>
      <c r="JUL514" s="106"/>
      <c r="JUM514" s="106"/>
      <c r="JUN514" s="106"/>
      <c r="JUO514" s="106"/>
      <c r="JUP514" s="106"/>
      <c r="JUQ514" s="106"/>
      <c r="JUR514" s="106"/>
      <c r="JUS514" s="106"/>
      <c r="JUT514" s="106"/>
      <c r="JUU514" s="106"/>
      <c r="JUV514" s="106"/>
      <c r="JUW514" s="106"/>
      <c r="JUX514" s="106"/>
      <c r="JUY514" s="106"/>
      <c r="JUZ514" s="106"/>
      <c r="JVA514" s="106"/>
      <c r="JVB514" s="106"/>
      <c r="JVC514" s="106"/>
      <c r="JVD514" s="106"/>
      <c r="JVE514" s="106"/>
      <c r="JVF514" s="106"/>
      <c r="JVG514" s="106"/>
      <c r="JVH514" s="106"/>
      <c r="JVI514" s="106"/>
      <c r="JVJ514" s="106"/>
      <c r="JVK514" s="106"/>
      <c r="JVL514" s="106"/>
      <c r="JVM514" s="106"/>
      <c r="JVN514" s="106"/>
      <c r="JVO514" s="106"/>
      <c r="JVP514" s="106"/>
      <c r="JVQ514" s="106"/>
      <c r="JVR514" s="106"/>
      <c r="JVS514" s="106"/>
      <c r="JVT514" s="106"/>
      <c r="JVU514" s="106"/>
      <c r="JVV514" s="106"/>
      <c r="JVW514" s="106"/>
      <c r="JVX514" s="106"/>
      <c r="JVY514" s="106"/>
      <c r="JVZ514" s="106"/>
      <c r="JWA514" s="106"/>
      <c r="JWB514" s="106"/>
      <c r="JWC514" s="106"/>
      <c r="JWD514" s="106"/>
      <c r="JWE514" s="106"/>
      <c r="JWF514" s="106"/>
      <c r="JWG514" s="106"/>
      <c r="JWH514" s="106"/>
      <c r="JWI514" s="106"/>
      <c r="JWJ514" s="106"/>
      <c r="JWK514" s="106"/>
      <c r="JWL514" s="106"/>
      <c r="JWM514" s="106"/>
      <c r="JWN514" s="106"/>
      <c r="JWO514" s="106"/>
      <c r="JWP514" s="106"/>
      <c r="JWQ514" s="106"/>
      <c r="JWR514" s="106"/>
      <c r="JWS514" s="106"/>
      <c r="JWT514" s="106"/>
      <c r="JWU514" s="106"/>
      <c r="JWV514" s="106"/>
      <c r="JWW514" s="106"/>
      <c r="JWX514" s="106"/>
      <c r="JWY514" s="106"/>
      <c r="JWZ514" s="106"/>
      <c r="JXA514" s="106"/>
      <c r="JXB514" s="106"/>
      <c r="JXC514" s="106"/>
      <c r="JXD514" s="106"/>
      <c r="JXE514" s="106"/>
      <c r="JXF514" s="106"/>
      <c r="JXG514" s="106"/>
      <c r="JXH514" s="106"/>
      <c r="JXI514" s="106"/>
      <c r="JXJ514" s="106"/>
      <c r="JXK514" s="106"/>
      <c r="JXL514" s="106"/>
      <c r="JXM514" s="106"/>
      <c r="JXN514" s="106"/>
      <c r="JXO514" s="106"/>
      <c r="JXP514" s="106"/>
      <c r="JXQ514" s="106"/>
      <c r="JXR514" s="106"/>
      <c r="JXS514" s="106"/>
      <c r="JXT514" s="106"/>
      <c r="JXU514" s="106"/>
      <c r="JXV514" s="106"/>
      <c r="JXW514" s="106"/>
      <c r="JXX514" s="106"/>
      <c r="JXY514" s="106"/>
      <c r="JXZ514" s="106"/>
      <c r="JYA514" s="106"/>
      <c r="JYB514" s="106"/>
      <c r="JYC514" s="106"/>
      <c r="JYD514" s="106"/>
      <c r="JYE514" s="106"/>
      <c r="JYF514" s="106"/>
      <c r="JYG514" s="106"/>
      <c r="JYH514" s="106"/>
      <c r="JYI514" s="106"/>
      <c r="JYJ514" s="106"/>
      <c r="JYK514" s="106"/>
      <c r="JYL514" s="106"/>
      <c r="JYM514" s="106"/>
      <c r="JYN514" s="106"/>
      <c r="JYO514" s="106"/>
      <c r="JYP514" s="106"/>
      <c r="JYQ514" s="106"/>
      <c r="JYR514" s="106"/>
      <c r="JYS514" s="106"/>
      <c r="JYT514" s="106"/>
      <c r="JYU514" s="106"/>
      <c r="JYV514" s="106"/>
      <c r="JYW514" s="106"/>
      <c r="JYX514" s="106"/>
      <c r="JYY514" s="106"/>
      <c r="JYZ514" s="106"/>
      <c r="JZA514" s="106"/>
      <c r="JZB514" s="106"/>
      <c r="JZC514" s="106"/>
      <c r="JZD514" s="106"/>
      <c r="JZE514" s="106"/>
      <c r="JZF514" s="106"/>
      <c r="JZG514" s="106"/>
      <c r="JZH514" s="106"/>
      <c r="JZI514" s="106"/>
      <c r="JZJ514" s="106"/>
      <c r="JZK514" s="106"/>
      <c r="JZL514" s="106"/>
      <c r="JZM514" s="106"/>
      <c r="JZN514" s="106"/>
      <c r="JZO514" s="106"/>
      <c r="JZP514" s="106"/>
      <c r="JZQ514" s="106"/>
      <c r="JZR514" s="106"/>
      <c r="JZS514" s="106"/>
      <c r="JZT514" s="106"/>
      <c r="JZU514" s="106"/>
      <c r="JZV514" s="106"/>
      <c r="JZW514" s="106"/>
      <c r="JZX514" s="106"/>
      <c r="JZY514" s="106"/>
      <c r="JZZ514" s="106"/>
      <c r="KAA514" s="106"/>
      <c r="KAB514" s="106"/>
      <c r="KAC514" s="106"/>
      <c r="KAD514" s="106"/>
      <c r="KAE514" s="106"/>
      <c r="KAF514" s="106"/>
      <c r="KAG514" s="106"/>
      <c r="KAH514" s="106"/>
      <c r="KAI514" s="106"/>
      <c r="KAJ514" s="106"/>
      <c r="KAK514" s="106"/>
      <c r="KAL514" s="106"/>
      <c r="KAM514" s="106"/>
      <c r="KAN514" s="106"/>
      <c r="KAO514" s="106"/>
      <c r="KAP514" s="106"/>
      <c r="KAQ514" s="106"/>
      <c r="KAR514" s="106"/>
      <c r="KAS514" s="106"/>
      <c r="KAT514" s="106"/>
      <c r="KAU514" s="106"/>
      <c r="KAV514" s="106"/>
      <c r="KAW514" s="106"/>
      <c r="KAX514" s="106"/>
      <c r="KAY514" s="106"/>
      <c r="KAZ514" s="106"/>
      <c r="KBA514" s="106"/>
      <c r="KBB514" s="106"/>
      <c r="KBC514" s="106"/>
      <c r="KBD514" s="106"/>
      <c r="KBE514" s="106"/>
      <c r="KBF514" s="106"/>
      <c r="KBG514" s="106"/>
      <c r="KBH514" s="106"/>
      <c r="KBI514" s="106"/>
      <c r="KBJ514" s="106"/>
      <c r="KBK514" s="106"/>
      <c r="KBL514" s="106"/>
      <c r="KBM514" s="106"/>
      <c r="KBN514" s="106"/>
      <c r="KBO514" s="106"/>
      <c r="KBP514" s="106"/>
      <c r="KBQ514" s="106"/>
      <c r="KBR514" s="106"/>
      <c r="KBS514" s="106"/>
      <c r="KBT514" s="106"/>
      <c r="KBU514" s="106"/>
      <c r="KBV514" s="106"/>
      <c r="KBW514" s="106"/>
      <c r="KBX514" s="106"/>
      <c r="KBY514" s="106"/>
      <c r="KBZ514" s="106"/>
      <c r="KCA514" s="106"/>
      <c r="KCB514" s="106"/>
      <c r="KCC514" s="106"/>
      <c r="KCD514" s="106"/>
      <c r="KCE514" s="106"/>
      <c r="KCF514" s="106"/>
      <c r="KCG514" s="106"/>
      <c r="KCH514" s="106"/>
      <c r="KCI514" s="106"/>
      <c r="KCJ514" s="106"/>
      <c r="KCK514" s="106"/>
      <c r="KCL514" s="106"/>
      <c r="KCM514" s="106"/>
      <c r="KCN514" s="106"/>
      <c r="KCO514" s="106"/>
      <c r="KCP514" s="106"/>
      <c r="KCQ514" s="106"/>
      <c r="KCR514" s="106"/>
      <c r="KCS514" s="106"/>
      <c r="KCT514" s="106"/>
      <c r="KCU514" s="106"/>
      <c r="KCV514" s="106"/>
      <c r="KCW514" s="106"/>
      <c r="KCX514" s="106"/>
      <c r="KCY514" s="106"/>
      <c r="KCZ514" s="106"/>
      <c r="KDA514" s="106"/>
      <c r="KDB514" s="106"/>
      <c r="KDC514" s="106"/>
      <c r="KDD514" s="106"/>
      <c r="KDE514" s="106"/>
      <c r="KDF514" s="106"/>
      <c r="KDG514" s="106"/>
      <c r="KDH514" s="106"/>
      <c r="KDI514" s="106"/>
      <c r="KDJ514" s="106"/>
      <c r="KDK514" s="106"/>
      <c r="KDL514" s="106"/>
      <c r="KDM514" s="106"/>
      <c r="KDN514" s="106"/>
      <c r="KDO514" s="106"/>
      <c r="KDP514" s="106"/>
      <c r="KDQ514" s="106"/>
      <c r="KDR514" s="106"/>
      <c r="KDS514" s="106"/>
      <c r="KDT514" s="106"/>
      <c r="KDU514" s="106"/>
      <c r="KDV514" s="106"/>
      <c r="KDW514" s="106"/>
      <c r="KDX514" s="106"/>
      <c r="KDY514" s="106"/>
      <c r="KDZ514" s="106"/>
      <c r="KEA514" s="106"/>
      <c r="KEB514" s="106"/>
      <c r="KEC514" s="106"/>
      <c r="KED514" s="106"/>
      <c r="KEE514" s="106"/>
      <c r="KEF514" s="106"/>
      <c r="KEG514" s="106"/>
      <c r="KEH514" s="106"/>
      <c r="KEI514" s="106"/>
      <c r="KEJ514" s="106"/>
      <c r="KEK514" s="106"/>
      <c r="KEL514" s="106"/>
      <c r="KEM514" s="106"/>
      <c r="KEN514" s="106"/>
      <c r="KEO514" s="106"/>
      <c r="KEP514" s="106"/>
      <c r="KEQ514" s="106"/>
      <c r="KER514" s="106"/>
      <c r="KES514" s="106"/>
      <c r="KET514" s="106"/>
      <c r="KEU514" s="106"/>
      <c r="KEV514" s="106"/>
      <c r="KEW514" s="106"/>
      <c r="KEX514" s="106"/>
      <c r="KEY514" s="106"/>
      <c r="KEZ514" s="106"/>
      <c r="KFA514" s="106"/>
      <c r="KFB514" s="106"/>
      <c r="KFC514" s="106"/>
      <c r="KFD514" s="106"/>
      <c r="KFE514" s="106"/>
      <c r="KFF514" s="106"/>
      <c r="KFG514" s="106"/>
      <c r="KFH514" s="106"/>
      <c r="KFI514" s="106"/>
      <c r="KFJ514" s="106"/>
      <c r="KFK514" s="106"/>
      <c r="KFL514" s="106"/>
      <c r="KFM514" s="106"/>
      <c r="KFN514" s="106"/>
      <c r="KFO514" s="106"/>
      <c r="KFP514" s="106"/>
      <c r="KFQ514" s="106"/>
      <c r="KFR514" s="106"/>
      <c r="KFS514" s="106"/>
      <c r="KFT514" s="106"/>
      <c r="KFU514" s="106"/>
      <c r="KFV514" s="106"/>
      <c r="KFW514" s="106"/>
      <c r="KFX514" s="106"/>
      <c r="KFY514" s="106"/>
      <c r="KFZ514" s="106"/>
      <c r="KGA514" s="106"/>
      <c r="KGB514" s="106"/>
      <c r="KGC514" s="106"/>
      <c r="KGD514" s="106"/>
      <c r="KGE514" s="106"/>
      <c r="KGF514" s="106"/>
      <c r="KGG514" s="106"/>
      <c r="KGH514" s="106"/>
      <c r="KGI514" s="106"/>
      <c r="KGJ514" s="106"/>
      <c r="KGK514" s="106"/>
      <c r="KGL514" s="106"/>
      <c r="KGM514" s="106"/>
      <c r="KGN514" s="106"/>
      <c r="KGO514" s="106"/>
      <c r="KGP514" s="106"/>
      <c r="KGQ514" s="106"/>
      <c r="KGR514" s="106"/>
      <c r="KGS514" s="106"/>
      <c r="KGT514" s="106"/>
      <c r="KGU514" s="106"/>
      <c r="KGV514" s="106"/>
      <c r="KGW514" s="106"/>
      <c r="KGX514" s="106"/>
      <c r="KGY514" s="106"/>
      <c r="KGZ514" s="106"/>
      <c r="KHA514" s="106"/>
      <c r="KHB514" s="106"/>
      <c r="KHC514" s="106"/>
      <c r="KHD514" s="106"/>
      <c r="KHE514" s="106"/>
      <c r="KHF514" s="106"/>
      <c r="KHG514" s="106"/>
      <c r="KHH514" s="106"/>
      <c r="KHI514" s="106"/>
      <c r="KHJ514" s="106"/>
      <c r="KHK514" s="106"/>
      <c r="KHL514" s="106"/>
      <c r="KHM514" s="106"/>
      <c r="KHN514" s="106"/>
      <c r="KHO514" s="106"/>
      <c r="KHP514" s="106"/>
      <c r="KHQ514" s="106"/>
      <c r="KHR514" s="106"/>
      <c r="KHS514" s="106"/>
      <c r="KHT514" s="106"/>
      <c r="KHU514" s="106"/>
      <c r="KHV514" s="106"/>
      <c r="KHW514" s="106"/>
      <c r="KHX514" s="106"/>
      <c r="KHY514" s="106"/>
      <c r="KHZ514" s="106"/>
      <c r="KIA514" s="106"/>
      <c r="KIB514" s="106"/>
      <c r="KIC514" s="106"/>
      <c r="KID514" s="106"/>
      <c r="KIE514" s="106"/>
      <c r="KIF514" s="106"/>
      <c r="KIG514" s="106"/>
      <c r="KIH514" s="106"/>
      <c r="KII514" s="106"/>
      <c r="KIJ514" s="106"/>
      <c r="KIK514" s="106"/>
      <c r="KIL514" s="106"/>
      <c r="KIM514" s="106"/>
      <c r="KIN514" s="106"/>
      <c r="KIO514" s="106"/>
      <c r="KIP514" s="106"/>
      <c r="KIQ514" s="106"/>
      <c r="KIR514" s="106"/>
      <c r="KIS514" s="106"/>
      <c r="KIT514" s="106"/>
      <c r="KIU514" s="106"/>
      <c r="KIV514" s="106"/>
      <c r="KIW514" s="106"/>
      <c r="KIX514" s="106"/>
      <c r="KIY514" s="106"/>
      <c r="KIZ514" s="106"/>
      <c r="KJA514" s="106"/>
      <c r="KJB514" s="106"/>
      <c r="KJC514" s="106"/>
      <c r="KJD514" s="106"/>
      <c r="KJE514" s="106"/>
      <c r="KJF514" s="106"/>
      <c r="KJG514" s="106"/>
      <c r="KJH514" s="106"/>
      <c r="KJI514" s="106"/>
      <c r="KJJ514" s="106"/>
      <c r="KJK514" s="106"/>
      <c r="KJL514" s="106"/>
      <c r="KJM514" s="106"/>
      <c r="KJN514" s="106"/>
      <c r="KJO514" s="106"/>
      <c r="KJP514" s="106"/>
      <c r="KJQ514" s="106"/>
      <c r="KJR514" s="106"/>
      <c r="KJS514" s="106"/>
      <c r="KJT514" s="106"/>
      <c r="KJU514" s="106"/>
      <c r="KJV514" s="106"/>
      <c r="KJW514" s="106"/>
      <c r="KJX514" s="106"/>
      <c r="KJY514" s="106"/>
      <c r="KJZ514" s="106"/>
      <c r="KKA514" s="106"/>
      <c r="KKB514" s="106"/>
      <c r="KKC514" s="106"/>
      <c r="KKD514" s="106"/>
      <c r="KKE514" s="106"/>
      <c r="KKF514" s="106"/>
      <c r="KKG514" s="106"/>
      <c r="KKH514" s="106"/>
      <c r="KKI514" s="106"/>
      <c r="KKJ514" s="106"/>
      <c r="KKK514" s="106"/>
      <c r="KKL514" s="106"/>
      <c r="KKM514" s="106"/>
      <c r="KKN514" s="106"/>
      <c r="KKO514" s="106"/>
      <c r="KKP514" s="106"/>
      <c r="KKQ514" s="106"/>
      <c r="KKR514" s="106"/>
      <c r="KKS514" s="106"/>
      <c r="KKT514" s="106"/>
      <c r="KKU514" s="106"/>
      <c r="KKV514" s="106"/>
      <c r="KKW514" s="106"/>
      <c r="KKX514" s="106"/>
      <c r="KKY514" s="106"/>
      <c r="KKZ514" s="106"/>
      <c r="KLA514" s="106"/>
      <c r="KLB514" s="106"/>
      <c r="KLC514" s="106"/>
      <c r="KLD514" s="106"/>
      <c r="KLE514" s="106"/>
      <c r="KLF514" s="106"/>
      <c r="KLG514" s="106"/>
      <c r="KLH514" s="106"/>
      <c r="KLI514" s="106"/>
      <c r="KLJ514" s="106"/>
      <c r="KLK514" s="106"/>
      <c r="KLL514" s="106"/>
      <c r="KLM514" s="106"/>
      <c r="KLN514" s="106"/>
      <c r="KLO514" s="106"/>
      <c r="KLP514" s="106"/>
      <c r="KLQ514" s="106"/>
      <c r="KLR514" s="106"/>
      <c r="KLS514" s="106"/>
      <c r="KLT514" s="106"/>
      <c r="KLU514" s="106"/>
      <c r="KLV514" s="106"/>
      <c r="KLW514" s="106"/>
      <c r="KLX514" s="106"/>
      <c r="KLY514" s="106"/>
      <c r="KLZ514" s="106"/>
      <c r="KMA514" s="106"/>
      <c r="KMB514" s="106"/>
      <c r="KMC514" s="106"/>
      <c r="KMD514" s="106"/>
      <c r="KME514" s="106"/>
      <c r="KMF514" s="106"/>
      <c r="KMG514" s="106"/>
      <c r="KMH514" s="106"/>
      <c r="KMI514" s="106"/>
      <c r="KMJ514" s="106"/>
      <c r="KMK514" s="106"/>
      <c r="KML514" s="106"/>
      <c r="KMM514" s="106"/>
      <c r="KMN514" s="106"/>
      <c r="KMO514" s="106"/>
      <c r="KMP514" s="106"/>
      <c r="KMQ514" s="106"/>
      <c r="KMR514" s="106"/>
      <c r="KMS514" s="106"/>
      <c r="KMT514" s="106"/>
      <c r="KMU514" s="106"/>
      <c r="KMV514" s="106"/>
      <c r="KMW514" s="106"/>
      <c r="KMX514" s="106"/>
      <c r="KMY514" s="106"/>
      <c r="KMZ514" s="106"/>
      <c r="KNA514" s="106"/>
      <c r="KNB514" s="106"/>
      <c r="KNC514" s="106"/>
      <c r="KND514" s="106"/>
      <c r="KNE514" s="106"/>
      <c r="KNF514" s="106"/>
      <c r="KNG514" s="106"/>
      <c r="KNH514" s="106"/>
      <c r="KNI514" s="106"/>
      <c r="KNJ514" s="106"/>
      <c r="KNK514" s="106"/>
      <c r="KNL514" s="106"/>
      <c r="KNM514" s="106"/>
      <c r="KNN514" s="106"/>
      <c r="KNO514" s="106"/>
      <c r="KNP514" s="106"/>
      <c r="KNQ514" s="106"/>
      <c r="KNR514" s="106"/>
      <c r="KNS514" s="106"/>
      <c r="KNT514" s="106"/>
      <c r="KNU514" s="106"/>
      <c r="KNV514" s="106"/>
      <c r="KNW514" s="106"/>
      <c r="KNX514" s="106"/>
      <c r="KNY514" s="106"/>
      <c r="KNZ514" s="106"/>
      <c r="KOA514" s="106"/>
      <c r="KOB514" s="106"/>
      <c r="KOC514" s="106"/>
      <c r="KOD514" s="106"/>
      <c r="KOE514" s="106"/>
      <c r="KOF514" s="106"/>
      <c r="KOG514" s="106"/>
      <c r="KOH514" s="106"/>
      <c r="KOI514" s="106"/>
      <c r="KOJ514" s="106"/>
      <c r="KOK514" s="106"/>
      <c r="KOL514" s="106"/>
      <c r="KOM514" s="106"/>
      <c r="KON514" s="106"/>
      <c r="KOO514" s="106"/>
      <c r="KOP514" s="106"/>
      <c r="KOQ514" s="106"/>
      <c r="KOR514" s="106"/>
      <c r="KOS514" s="106"/>
      <c r="KOT514" s="106"/>
      <c r="KOU514" s="106"/>
      <c r="KOV514" s="106"/>
      <c r="KOW514" s="106"/>
      <c r="KOX514" s="106"/>
      <c r="KOY514" s="106"/>
      <c r="KOZ514" s="106"/>
      <c r="KPA514" s="106"/>
      <c r="KPB514" s="106"/>
      <c r="KPC514" s="106"/>
      <c r="KPD514" s="106"/>
      <c r="KPE514" s="106"/>
      <c r="KPF514" s="106"/>
      <c r="KPG514" s="106"/>
      <c r="KPH514" s="106"/>
      <c r="KPI514" s="106"/>
      <c r="KPJ514" s="106"/>
      <c r="KPK514" s="106"/>
      <c r="KPL514" s="106"/>
      <c r="KPM514" s="106"/>
      <c r="KPN514" s="106"/>
      <c r="KPO514" s="106"/>
      <c r="KPP514" s="106"/>
      <c r="KPQ514" s="106"/>
      <c r="KPR514" s="106"/>
      <c r="KPS514" s="106"/>
      <c r="KPT514" s="106"/>
      <c r="KPU514" s="106"/>
      <c r="KPV514" s="106"/>
      <c r="KPW514" s="106"/>
      <c r="KPX514" s="106"/>
      <c r="KPY514" s="106"/>
      <c r="KPZ514" s="106"/>
      <c r="KQA514" s="106"/>
      <c r="KQB514" s="106"/>
      <c r="KQC514" s="106"/>
      <c r="KQD514" s="106"/>
      <c r="KQE514" s="106"/>
      <c r="KQF514" s="106"/>
      <c r="KQG514" s="106"/>
      <c r="KQH514" s="106"/>
      <c r="KQI514" s="106"/>
      <c r="KQJ514" s="106"/>
      <c r="KQK514" s="106"/>
      <c r="KQL514" s="106"/>
      <c r="KQM514" s="106"/>
      <c r="KQN514" s="106"/>
      <c r="KQO514" s="106"/>
      <c r="KQP514" s="106"/>
      <c r="KQQ514" s="106"/>
      <c r="KQR514" s="106"/>
      <c r="KQS514" s="106"/>
      <c r="KQT514" s="106"/>
      <c r="KQU514" s="106"/>
      <c r="KQV514" s="106"/>
      <c r="KQW514" s="106"/>
      <c r="KQX514" s="106"/>
      <c r="KQY514" s="106"/>
      <c r="KQZ514" s="106"/>
      <c r="KRA514" s="106"/>
      <c r="KRB514" s="106"/>
      <c r="KRC514" s="106"/>
      <c r="KRD514" s="106"/>
      <c r="KRE514" s="106"/>
      <c r="KRF514" s="106"/>
      <c r="KRG514" s="106"/>
      <c r="KRH514" s="106"/>
      <c r="KRI514" s="106"/>
      <c r="KRJ514" s="106"/>
      <c r="KRK514" s="106"/>
      <c r="KRL514" s="106"/>
      <c r="KRM514" s="106"/>
      <c r="KRN514" s="106"/>
      <c r="KRO514" s="106"/>
      <c r="KRP514" s="106"/>
      <c r="KRQ514" s="106"/>
      <c r="KRR514" s="106"/>
      <c r="KRS514" s="106"/>
      <c r="KRT514" s="106"/>
      <c r="KRU514" s="106"/>
      <c r="KRV514" s="106"/>
      <c r="KRW514" s="106"/>
      <c r="KRX514" s="106"/>
      <c r="KRY514" s="106"/>
      <c r="KRZ514" s="106"/>
      <c r="KSA514" s="106"/>
      <c r="KSB514" s="106"/>
      <c r="KSC514" s="106"/>
      <c r="KSD514" s="106"/>
      <c r="KSE514" s="106"/>
      <c r="KSF514" s="106"/>
      <c r="KSG514" s="106"/>
      <c r="KSH514" s="106"/>
      <c r="KSI514" s="106"/>
      <c r="KSJ514" s="106"/>
      <c r="KSK514" s="106"/>
      <c r="KSL514" s="106"/>
      <c r="KSM514" s="106"/>
      <c r="KSN514" s="106"/>
      <c r="KSO514" s="106"/>
      <c r="KSP514" s="106"/>
      <c r="KSQ514" s="106"/>
      <c r="KSR514" s="106"/>
      <c r="KSS514" s="106"/>
      <c r="KST514" s="106"/>
      <c r="KSU514" s="106"/>
      <c r="KSV514" s="106"/>
      <c r="KSW514" s="106"/>
      <c r="KSX514" s="106"/>
      <c r="KSY514" s="106"/>
      <c r="KSZ514" s="106"/>
      <c r="KTA514" s="106"/>
      <c r="KTB514" s="106"/>
      <c r="KTC514" s="106"/>
      <c r="KTD514" s="106"/>
      <c r="KTE514" s="106"/>
      <c r="KTF514" s="106"/>
      <c r="KTG514" s="106"/>
      <c r="KTH514" s="106"/>
      <c r="KTI514" s="106"/>
      <c r="KTJ514" s="106"/>
      <c r="KTK514" s="106"/>
      <c r="KTL514" s="106"/>
      <c r="KTM514" s="106"/>
      <c r="KTN514" s="106"/>
      <c r="KTO514" s="106"/>
      <c r="KTP514" s="106"/>
      <c r="KTQ514" s="106"/>
      <c r="KTR514" s="106"/>
      <c r="KTS514" s="106"/>
      <c r="KTT514" s="106"/>
      <c r="KTU514" s="106"/>
      <c r="KTV514" s="106"/>
      <c r="KTW514" s="106"/>
      <c r="KTX514" s="106"/>
      <c r="KTY514" s="106"/>
      <c r="KTZ514" s="106"/>
      <c r="KUA514" s="106"/>
      <c r="KUB514" s="106"/>
      <c r="KUC514" s="106"/>
      <c r="KUD514" s="106"/>
      <c r="KUE514" s="106"/>
      <c r="KUF514" s="106"/>
      <c r="KUG514" s="106"/>
      <c r="KUH514" s="106"/>
      <c r="KUI514" s="106"/>
      <c r="KUJ514" s="106"/>
      <c r="KUK514" s="106"/>
      <c r="KUL514" s="106"/>
      <c r="KUM514" s="106"/>
      <c r="KUN514" s="106"/>
      <c r="KUO514" s="106"/>
      <c r="KUP514" s="106"/>
      <c r="KUQ514" s="106"/>
      <c r="KUR514" s="106"/>
      <c r="KUS514" s="106"/>
      <c r="KUT514" s="106"/>
      <c r="KUU514" s="106"/>
      <c r="KUV514" s="106"/>
      <c r="KUW514" s="106"/>
      <c r="KUX514" s="106"/>
      <c r="KUY514" s="106"/>
      <c r="KUZ514" s="106"/>
      <c r="KVA514" s="106"/>
      <c r="KVB514" s="106"/>
      <c r="KVC514" s="106"/>
      <c r="KVD514" s="106"/>
      <c r="KVE514" s="106"/>
      <c r="KVF514" s="106"/>
      <c r="KVG514" s="106"/>
      <c r="KVH514" s="106"/>
      <c r="KVI514" s="106"/>
      <c r="KVJ514" s="106"/>
      <c r="KVK514" s="106"/>
      <c r="KVL514" s="106"/>
      <c r="KVM514" s="106"/>
      <c r="KVN514" s="106"/>
      <c r="KVO514" s="106"/>
      <c r="KVP514" s="106"/>
      <c r="KVQ514" s="106"/>
      <c r="KVR514" s="106"/>
      <c r="KVS514" s="106"/>
      <c r="KVT514" s="106"/>
      <c r="KVU514" s="106"/>
      <c r="KVV514" s="106"/>
      <c r="KVW514" s="106"/>
      <c r="KVX514" s="106"/>
      <c r="KVY514" s="106"/>
      <c r="KVZ514" s="106"/>
      <c r="KWA514" s="106"/>
      <c r="KWB514" s="106"/>
      <c r="KWC514" s="106"/>
      <c r="KWD514" s="106"/>
      <c r="KWE514" s="106"/>
      <c r="KWF514" s="106"/>
      <c r="KWG514" s="106"/>
      <c r="KWH514" s="106"/>
      <c r="KWI514" s="106"/>
      <c r="KWJ514" s="106"/>
      <c r="KWK514" s="106"/>
      <c r="KWL514" s="106"/>
      <c r="KWM514" s="106"/>
      <c r="KWN514" s="106"/>
      <c r="KWO514" s="106"/>
      <c r="KWP514" s="106"/>
      <c r="KWQ514" s="106"/>
      <c r="KWR514" s="106"/>
      <c r="KWS514" s="106"/>
      <c r="KWT514" s="106"/>
      <c r="KWU514" s="106"/>
      <c r="KWV514" s="106"/>
      <c r="KWW514" s="106"/>
      <c r="KWX514" s="106"/>
      <c r="KWY514" s="106"/>
      <c r="KWZ514" s="106"/>
      <c r="KXA514" s="106"/>
      <c r="KXB514" s="106"/>
      <c r="KXC514" s="106"/>
      <c r="KXD514" s="106"/>
      <c r="KXE514" s="106"/>
      <c r="KXF514" s="106"/>
      <c r="KXG514" s="106"/>
      <c r="KXH514" s="106"/>
      <c r="KXI514" s="106"/>
      <c r="KXJ514" s="106"/>
      <c r="KXK514" s="106"/>
      <c r="KXL514" s="106"/>
      <c r="KXM514" s="106"/>
      <c r="KXN514" s="106"/>
      <c r="KXO514" s="106"/>
      <c r="KXP514" s="106"/>
      <c r="KXQ514" s="106"/>
      <c r="KXR514" s="106"/>
      <c r="KXS514" s="106"/>
      <c r="KXT514" s="106"/>
      <c r="KXU514" s="106"/>
      <c r="KXV514" s="106"/>
      <c r="KXW514" s="106"/>
      <c r="KXX514" s="106"/>
      <c r="KXY514" s="106"/>
      <c r="KXZ514" s="106"/>
      <c r="KYA514" s="106"/>
      <c r="KYB514" s="106"/>
      <c r="KYC514" s="106"/>
      <c r="KYD514" s="106"/>
      <c r="KYE514" s="106"/>
      <c r="KYF514" s="106"/>
      <c r="KYG514" s="106"/>
      <c r="KYH514" s="106"/>
      <c r="KYI514" s="106"/>
      <c r="KYJ514" s="106"/>
      <c r="KYK514" s="106"/>
      <c r="KYL514" s="106"/>
      <c r="KYM514" s="106"/>
      <c r="KYN514" s="106"/>
      <c r="KYO514" s="106"/>
      <c r="KYP514" s="106"/>
      <c r="KYQ514" s="106"/>
      <c r="KYR514" s="106"/>
      <c r="KYS514" s="106"/>
      <c r="KYT514" s="106"/>
      <c r="KYU514" s="106"/>
      <c r="KYV514" s="106"/>
      <c r="KYW514" s="106"/>
      <c r="KYX514" s="106"/>
      <c r="KYY514" s="106"/>
      <c r="KYZ514" s="106"/>
      <c r="KZA514" s="106"/>
      <c r="KZB514" s="106"/>
      <c r="KZC514" s="106"/>
      <c r="KZD514" s="106"/>
      <c r="KZE514" s="106"/>
      <c r="KZF514" s="106"/>
      <c r="KZG514" s="106"/>
      <c r="KZH514" s="106"/>
      <c r="KZI514" s="106"/>
      <c r="KZJ514" s="106"/>
      <c r="KZK514" s="106"/>
      <c r="KZL514" s="106"/>
      <c r="KZM514" s="106"/>
      <c r="KZN514" s="106"/>
      <c r="KZO514" s="106"/>
      <c r="KZP514" s="106"/>
      <c r="KZQ514" s="106"/>
      <c r="KZR514" s="106"/>
      <c r="KZS514" s="106"/>
      <c r="KZT514" s="106"/>
      <c r="KZU514" s="106"/>
      <c r="KZV514" s="106"/>
      <c r="KZW514" s="106"/>
      <c r="KZX514" s="106"/>
      <c r="KZY514" s="106"/>
      <c r="KZZ514" s="106"/>
      <c r="LAA514" s="106"/>
      <c r="LAB514" s="106"/>
      <c r="LAC514" s="106"/>
      <c r="LAD514" s="106"/>
      <c r="LAE514" s="106"/>
      <c r="LAF514" s="106"/>
      <c r="LAG514" s="106"/>
      <c r="LAH514" s="106"/>
      <c r="LAI514" s="106"/>
      <c r="LAJ514" s="106"/>
      <c r="LAK514" s="106"/>
      <c r="LAL514" s="106"/>
      <c r="LAM514" s="106"/>
      <c r="LAN514" s="106"/>
      <c r="LAO514" s="106"/>
      <c r="LAP514" s="106"/>
      <c r="LAQ514" s="106"/>
      <c r="LAR514" s="106"/>
      <c r="LAS514" s="106"/>
      <c r="LAT514" s="106"/>
      <c r="LAU514" s="106"/>
      <c r="LAV514" s="106"/>
      <c r="LAW514" s="106"/>
      <c r="LAX514" s="106"/>
      <c r="LAY514" s="106"/>
      <c r="LAZ514" s="106"/>
      <c r="LBA514" s="106"/>
      <c r="LBB514" s="106"/>
      <c r="LBC514" s="106"/>
      <c r="LBD514" s="106"/>
      <c r="LBE514" s="106"/>
      <c r="LBF514" s="106"/>
      <c r="LBG514" s="106"/>
      <c r="LBH514" s="106"/>
      <c r="LBI514" s="106"/>
      <c r="LBJ514" s="106"/>
      <c r="LBK514" s="106"/>
      <c r="LBL514" s="106"/>
      <c r="LBM514" s="106"/>
      <c r="LBN514" s="106"/>
      <c r="LBO514" s="106"/>
      <c r="LBP514" s="106"/>
      <c r="LBQ514" s="106"/>
      <c r="LBR514" s="106"/>
      <c r="LBS514" s="106"/>
      <c r="LBT514" s="106"/>
      <c r="LBU514" s="106"/>
      <c r="LBV514" s="106"/>
      <c r="LBW514" s="106"/>
      <c r="LBX514" s="106"/>
      <c r="LBY514" s="106"/>
      <c r="LBZ514" s="106"/>
      <c r="LCA514" s="106"/>
      <c r="LCB514" s="106"/>
      <c r="LCC514" s="106"/>
      <c r="LCD514" s="106"/>
      <c r="LCE514" s="106"/>
      <c r="LCF514" s="106"/>
      <c r="LCG514" s="106"/>
      <c r="LCH514" s="106"/>
      <c r="LCI514" s="106"/>
      <c r="LCJ514" s="106"/>
      <c r="LCK514" s="106"/>
      <c r="LCL514" s="106"/>
      <c r="LCM514" s="106"/>
      <c r="LCN514" s="106"/>
      <c r="LCO514" s="106"/>
      <c r="LCP514" s="106"/>
      <c r="LCQ514" s="106"/>
      <c r="LCR514" s="106"/>
      <c r="LCS514" s="106"/>
      <c r="LCT514" s="106"/>
      <c r="LCU514" s="106"/>
      <c r="LCV514" s="106"/>
      <c r="LCW514" s="106"/>
      <c r="LCX514" s="106"/>
      <c r="LCY514" s="106"/>
      <c r="LCZ514" s="106"/>
      <c r="LDA514" s="106"/>
      <c r="LDB514" s="106"/>
      <c r="LDC514" s="106"/>
      <c r="LDD514" s="106"/>
      <c r="LDE514" s="106"/>
      <c r="LDF514" s="106"/>
      <c r="LDG514" s="106"/>
      <c r="LDH514" s="106"/>
      <c r="LDI514" s="106"/>
      <c r="LDJ514" s="106"/>
      <c r="LDK514" s="106"/>
      <c r="LDL514" s="106"/>
      <c r="LDM514" s="106"/>
      <c r="LDN514" s="106"/>
      <c r="LDO514" s="106"/>
      <c r="LDP514" s="106"/>
      <c r="LDQ514" s="106"/>
      <c r="LDR514" s="106"/>
      <c r="LDS514" s="106"/>
      <c r="LDT514" s="106"/>
      <c r="LDU514" s="106"/>
      <c r="LDV514" s="106"/>
      <c r="LDW514" s="106"/>
      <c r="LDX514" s="106"/>
      <c r="LDY514" s="106"/>
      <c r="LDZ514" s="106"/>
      <c r="LEA514" s="106"/>
      <c r="LEB514" s="106"/>
      <c r="LEC514" s="106"/>
      <c r="LED514" s="106"/>
      <c r="LEE514" s="106"/>
      <c r="LEF514" s="106"/>
      <c r="LEG514" s="106"/>
      <c r="LEH514" s="106"/>
      <c r="LEI514" s="106"/>
      <c r="LEJ514" s="106"/>
      <c r="LEK514" s="106"/>
      <c r="LEL514" s="106"/>
      <c r="LEM514" s="106"/>
      <c r="LEN514" s="106"/>
      <c r="LEO514" s="106"/>
      <c r="LEP514" s="106"/>
      <c r="LEQ514" s="106"/>
      <c r="LER514" s="106"/>
      <c r="LES514" s="106"/>
      <c r="LET514" s="106"/>
      <c r="LEU514" s="106"/>
      <c r="LEV514" s="106"/>
      <c r="LEW514" s="106"/>
      <c r="LEX514" s="106"/>
      <c r="LEY514" s="106"/>
      <c r="LEZ514" s="106"/>
      <c r="LFA514" s="106"/>
      <c r="LFB514" s="106"/>
      <c r="LFC514" s="106"/>
      <c r="LFD514" s="106"/>
      <c r="LFE514" s="106"/>
      <c r="LFF514" s="106"/>
      <c r="LFG514" s="106"/>
      <c r="LFH514" s="106"/>
      <c r="LFI514" s="106"/>
      <c r="LFJ514" s="106"/>
      <c r="LFK514" s="106"/>
      <c r="LFL514" s="106"/>
      <c r="LFM514" s="106"/>
      <c r="LFN514" s="106"/>
      <c r="LFO514" s="106"/>
      <c r="LFP514" s="106"/>
      <c r="LFQ514" s="106"/>
      <c r="LFR514" s="106"/>
      <c r="LFS514" s="106"/>
      <c r="LFT514" s="106"/>
      <c r="LFU514" s="106"/>
      <c r="LFV514" s="106"/>
      <c r="LFW514" s="106"/>
      <c r="LFX514" s="106"/>
      <c r="LFY514" s="106"/>
      <c r="LFZ514" s="106"/>
      <c r="LGA514" s="106"/>
      <c r="LGB514" s="106"/>
      <c r="LGC514" s="106"/>
      <c r="LGD514" s="106"/>
      <c r="LGE514" s="106"/>
      <c r="LGF514" s="106"/>
      <c r="LGG514" s="106"/>
      <c r="LGH514" s="106"/>
      <c r="LGI514" s="106"/>
      <c r="LGJ514" s="106"/>
      <c r="LGK514" s="106"/>
      <c r="LGL514" s="106"/>
      <c r="LGM514" s="106"/>
      <c r="LGN514" s="106"/>
      <c r="LGO514" s="106"/>
      <c r="LGP514" s="106"/>
      <c r="LGQ514" s="106"/>
      <c r="LGR514" s="106"/>
      <c r="LGS514" s="106"/>
      <c r="LGT514" s="106"/>
      <c r="LGU514" s="106"/>
      <c r="LGV514" s="106"/>
      <c r="LGW514" s="106"/>
      <c r="LGX514" s="106"/>
      <c r="LGY514" s="106"/>
      <c r="LGZ514" s="106"/>
      <c r="LHA514" s="106"/>
      <c r="LHB514" s="106"/>
      <c r="LHC514" s="106"/>
      <c r="LHD514" s="106"/>
      <c r="LHE514" s="106"/>
      <c r="LHF514" s="106"/>
      <c r="LHG514" s="106"/>
      <c r="LHH514" s="106"/>
      <c r="LHI514" s="106"/>
      <c r="LHJ514" s="106"/>
      <c r="LHK514" s="106"/>
      <c r="LHL514" s="106"/>
      <c r="LHM514" s="106"/>
      <c r="LHN514" s="106"/>
      <c r="LHO514" s="106"/>
      <c r="LHP514" s="106"/>
      <c r="LHQ514" s="106"/>
      <c r="LHR514" s="106"/>
      <c r="LHS514" s="106"/>
      <c r="LHT514" s="106"/>
      <c r="LHU514" s="106"/>
      <c r="LHV514" s="106"/>
      <c r="LHW514" s="106"/>
      <c r="LHX514" s="106"/>
      <c r="LHY514" s="106"/>
      <c r="LHZ514" s="106"/>
      <c r="LIA514" s="106"/>
      <c r="LIB514" s="106"/>
      <c r="LIC514" s="106"/>
      <c r="LID514" s="106"/>
      <c r="LIE514" s="106"/>
      <c r="LIF514" s="106"/>
      <c r="LIG514" s="106"/>
      <c r="LIH514" s="106"/>
      <c r="LII514" s="106"/>
      <c r="LIJ514" s="106"/>
      <c r="LIK514" s="106"/>
      <c r="LIL514" s="106"/>
      <c r="LIM514" s="106"/>
      <c r="LIN514" s="106"/>
      <c r="LIO514" s="106"/>
      <c r="LIP514" s="106"/>
      <c r="LIQ514" s="106"/>
      <c r="LIR514" s="106"/>
      <c r="LIS514" s="106"/>
      <c r="LIT514" s="106"/>
      <c r="LIU514" s="106"/>
      <c r="LIV514" s="106"/>
      <c r="LIW514" s="106"/>
      <c r="LIX514" s="106"/>
      <c r="LIY514" s="106"/>
      <c r="LIZ514" s="106"/>
      <c r="LJA514" s="106"/>
      <c r="LJB514" s="106"/>
      <c r="LJC514" s="106"/>
      <c r="LJD514" s="106"/>
      <c r="LJE514" s="106"/>
      <c r="LJF514" s="106"/>
      <c r="LJG514" s="106"/>
      <c r="LJH514" s="106"/>
      <c r="LJI514" s="106"/>
      <c r="LJJ514" s="106"/>
      <c r="LJK514" s="106"/>
      <c r="LJL514" s="106"/>
      <c r="LJM514" s="106"/>
      <c r="LJN514" s="106"/>
      <c r="LJO514" s="106"/>
      <c r="LJP514" s="106"/>
      <c r="LJQ514" s="106"/>
      <c r="LJR514" s="106"/>
      <c r="LJS514" s="106"/>
      <c r="LJT514" s="106"/>
      <c r="LJU514" s="106"/>
      <c r="LJV514" s="106"/>
      <c r="LJW514" s="106"/>
      <c r="LJX514" s="106"/>
      <c r="LJY514" s="106"/>
      <c r="LJZ514" s="106"/>
      <c r="LKA514" s="106"/>
      <c r="LKB514" s="106"/>
      <c r="LKC514" s="106"/>
      <c r="LKD514" s="106"/>
      <c r="LKE514" s="106"/>
      <c r="LKF514" s="106"/>
      <c r="LKG514" s="106"/>
      <c r="LKH514" s="106"/>
      <c r="LKI514" s="106"/>
      <c r="LKJ514" s="106"/>
      <c r="LKK514" s="106"/>
      <c r="LKL514" s="106"/>
      <c r="LKM514" s="106"/>
      <c r="LKN514" s="106"/>
      <c r="LKO514" s="106"/>
      <c r="LKP514" s="106"/>
      <c r="LKQ514" s="106"/>
      <c r="LKR514" s="106"/>
      <c r="LKS514" s="106"/>
      <c r="LKT514" s="106"/>
      <c r="LKU514" s="106"/>
      <c r="LKV514" s="106"/>
      <c r="LKW514" s="106"/>
      <c r="LKX514" s="106"/>
      <c r="LKY514" s="106"/>
      <c r="LKZ514" s="106"/>
      <c r="LLA514" s="106"/>
      <c r="LLB514" s="106"/>
      <c r="LLC514" s="106"/>
      <c r="LLD514" s="106"/>
      <c r="LLE514" s="106"/>
      <c r="LLF514" s="106"/>
      <c r="LLG514" s="106"/>
      <c r="LLH514" s="106"/>
      <c r="LLI514" s="106"/>
      <c r="LLJ514" s="106"/>
      <c r="LLK514" s="106"/>
      <c r="LLL514" s="106"/>
      <c r="LLM514" s="106"/>
      <c r="LLN514" s="106"/>
      <c r="LLO514" s="106"/>
      <c r="LLP514" s="106"/>
      <c r="LLQ514" s="106"/>
      <c r="LLR514" s="106"/>
      <c r="LLS514" s="106"/>
      <c r="LLT514" s="106"/>
      <c r="LLU514" s="106"/>
      <c r="LLV514" s="106"/>
      <c r="LLW514" s="106"/>
      <c r="LLX514" s="106"/>
      <c r="LLY514" s="106"/>
      <c r="LLZ514" s="106"/>
      <c r="LMA514" s="106"/>
      <c r="LMB514" s="106"/>
      <c r="LMC514" s="106"/>
      <c r="LMD514" s="106"/>
      <c r="LME514" s="106"/>
      <c r="LMF514" s="106"/>
      <c r="LMG514" s="106"/>
      <c r="LMH514" s="106"/>
      <c r="LMI514" s="106"/>
      <c r="LMJ514" s="106"/>
      <c r="LMK514" s="106"/>
      <c r="LML514" s="106"/>
      <c r="LMM514" s="106"/>
      <c r="LMN514" s="106"/>
      <c r="LMO514" s="106"/>
      <c r="LMP514" s="106"/>
      <c r="LMQ514" s="106"/>
      <c r="LMR514" s="106"/>
      <c r="LMS514" s="106"/>
      <c r="LMT514" s="106"/>
      <c r="LMU514" s="106"/>
      <c r="LMV514" s="106"/>
      <c r="LMW514" s="106"/>
      <c r="LMX514" s="106"/>
      <c r="LMY514" s="106"/>
      <c r="LMZ514" s="106"/>
      <c r="LNA514" s="106"/>
      <c r="LNB514" s="106"/>
      <c r="LNC514" s="106"/>
      <c r="LND514" s="106"/>
      <c r="LNE514" s="106"/>
      <c r="LNF514" s="106"/>
      <c r="LNG514" s="106"/>
      <c r="LNH514" s="106"/>
      <c r="LNI514" s="106"/>
      <c r="LNJ514" s="106"/>
      <c r="LNK514" s="106"/>
      <c r="LNL514" s="106"/>
      <c r="LNM514" s="106"/>
      <c r="LNN514" s="106"/>
      <c r="LNO514" s="106"/>
      <c r="LNP514" s="106"/>
      <c r="LNQ514" s="106"/>
      <c r="LNR514" s="106"/>
      <c r="LNS514" s="106"/>
      <c r="LNT514" s="106"/>
      <c r="LNU514" s="106"/>
      <c r="LNV514" s="106"/>
      <c r="LNW514" s="106"/>
      <c r="LNX514" s="106"/>
      <c r="LNY514" s="106"/>
      <c r="LNZ514" s="106"/>
      <c r="LOA514" s="106"/>
      <c r="LOB514" s="106"/>
      <c r="LOC514" s="106"/>
      <c r="LOD514" s="106"/>
      <c r="LOE514" s="106"/>
      <c r="LOF514" s="106"/>
      <c r="LOG514" s="106"/>
      <c r="LOH514" s="106"/>
      <c r="LOI514" s="106"/>
      <c r="LOJ514" s="106"/>
      <c r="LOK514" s="106"/>
      <c r="LOL514" s="106"/>
      <c r="LOM514" s="106"/>
      <c r="LON514" s="106"/>
      <c r="LOO514" s="106"/>
      <c r="LOP514" s="106"/>
      <c r="LOQ514" s="106"/>
      <c r="LOR514" s="106"/>
      <c r="LOS514" s="106"/>
      <c r="LOT514" s="106"/>
      <c r="LOU514" s="106"/>
      <c r="LOV514" s="106"/>
      <c r="LOW514" s="106"/>
      <c r="LOX514" s="106"/>
      <c r="LOY514" s="106"/>
      <c r="LOZ514" s="106"/>
      <c r="LPA514" s="106"/>
      <c r="LPB514" s="106"/>
      <c r="LPC514" s="106"/>
      <c r="LPD514" s="106"/>
      <c r="LPE514" s="106"/>
      <c r="LPF514" s="106"/>
      <c r="LPG514" s="106"/>
      <c r="LPH514" s="106"/>
      <c r="LPI514" s="106"/>
      <c r="LPJ514" s="106"/>
      <c r="LPK514" s="106"/>
      <c r="LPL514" s="106"/>
      <c r="LPM514" s="106"/>
      <c r="LPN514" s="106"/>
      <c r="LPO514" s="106"/>
      <c r="LPP514" s="106"/>
      <c r="LPQ514" s="106"/>
      <c r="LPR514" s="106"/>
      <c r="LPS514" s="106"/>
      <c r="LPT514" s="106"/>
      <c r="LPU514" s="106"/>
      <c r="LPV514" s="106"/>
      <c r="LPW514" s="106"/>
      <c r="LPX514" s="106"/>
      <c r="LPY514" s="106"/>
      <c r="LPZ514" s="106"/>
      <c r="LQA514" s="106"/>
      <c r="LQB514" s="106"/>
      <c r="LQC514" s="106"/>
      <c r="LQD514" s="106"/>
      <c r="LQE514" s="106"/>
      <c r="LQF514" s="106"/>
      <c r="LQG514" s="106"/>
      <c r="LQH514" s="106"/>
      <c r="LQI514" s="106"/>
      <c r="LQJ514" s="106"/>
      <c r="LQK514" s="106"/>
      <c r="LQL514" s="106"/>
      <c r="LQM514" s="106"/>
      <c r="LQN514" s="106"/>
      <c r="LQO514" s="106"/>
      <c r="LQP514" s="106"/>
      <c r="LQQ514" s="106"/>
      <c r="LQR514" s="106"/>
      <c r="LQS514" s="106"/>
      <c r="LQT514" s="106"/>
      <c r="LQU514" s="106"/>
      <c r="LQV514" s="106"/>
      <c r="LQW514" s="106"/>
      <c r="LQX514" s="106"/>
      <c r="LQY514" s="106"/>
      <c r="LQZ514" s="106"/>
      <c r="LRA514" s="106"/>
      <c r="LRB514" s="106"/>
      <c r="LRC514" s="106"/>
      <c r="LRD514" s="106"/>
      <c r="LRE514" s="106"/>
      <c r="LRF514" s="106"/>
      <c r="LRG514" s="106"/>
      <c r="LRH514" s="106"/>
      <c r="LRI514" s="106"/>
      <c r="LRJ514" s="106"/>
      <c r="LRK514" s="106"/>
      <c r="LRL514" s="106"/>
      <c r="LRM514" s="106"/>
      <c r="LRN514" s="106"/>
      <c r="LRO514" s="106"/>
      <c r="LRP514" s="106"/>
      <c r="LRQ514" s="106"/>
      <c r="LRR514" s="106"/>
      <c r="LRS514" s="106"/>
      <c r="LRT514" s="106"/>
      <c r="LRU514" s="106"/>
      <c r="LRV514" s="106"/>
      <c r="LRW514" s="106"/>
      <c r="LRX514" s="106"/>
      <c r="LRY514" s="106"/>
      <c r="LRZ514" s="106"/>
      <c r="LSA514" s="106"/>
      <c r="LSB514" s="106"/>
      <c r="LSC514" s="106"/>
      <c r="LSD514" s="106"/>
      <c r="LSE514" s="106"/>
      <c r="LSF514" s="106"/>
      <c r="LSG514" s="106"/>
      <c r="LSH514" s="106"/>
      <c r="LSI514" s="106"/>
      <c r="LSJ514" s="106"/>
      <c r="LSK514" s="106"/>
      <c r="LSL514" s="106"/>
      <c r="LSM514" s="106"/>
      <c r="LSN514" s="106"/>
      <c r="LSO514" s="106"/>
      <c r="LSP514" s="106"/>
      <c r="LSQ514" s="106"/>
      <c r="LSR514" s="106"/>
      <c r="LSS514" s="106"/>
      <c r="LST514" s="106"/>
      <c r="LSU514" s="106"/>
      <c r="LSV514" s="106"/>
      <c r="LSW514" s="106"/>
      <c r="LSX514" s="106"/>
      <c r="LSY514" s="106"/>
      <c r="LSZ514" s="106"/>
      <c r="LTA514" s="106"/>
      <c r="LTB514" s="106"/>
      <c r="LTC514" s="106"/>
      <c r="LTD514" s="106"/>
      <c r="LTE514" s="106"/>
      <c r="LTF514" s="106"/>
      <c r="LTG514" s="106"/>
      <c r="LTH514" s="106"/>
      <c r="LTI514" s="106"/>
      <c r="LTJ514" s="106"/>
      <c r="LTK514" s="106"/>
      <c r="LTL514" s="106"/>
      <c r="LTM514" s="106"/>
      <c r="LTN514" s="106"/>
      <c r="LTO514" s="106"/>
      <c r="LTP514" s="106"/>
      <c r="LTQ514" s="106"/>
      <c r="LTR514" s="106"/>
      <c r="LTS514" s="106"/>
      <c r="LTT514" s="106"/>
      <c r="LTU514" s="106"/>
      <c r="LTV514" s="106"/>
      <c r="LTW514" s="106"/>
      <c r="LTX514" s="106"/>
      <c r="LTY514" s="106"/>
      <c r="LTZ514" s="106"/>
      <c r="LUA514" s="106"/>
      <c r="LUB514" s="106"/>
      <c r="LUC514" s="106"/>
      <c r="LUD514" s="106"/>
      <c r="LUE514" s="106"/>
      <c r="LUF514" s="106"/>
      <c r="LUG514" s="106"/>
      <c r="LUH514" s="106"/>
      <c r="LUI514" s="106"/>
      <c r="LUJ514" s="106"/>
      <c r="LUK514" s="106"/>
      <c r="LUL514" s="106"/>
      <c r="LUM514" s="106"/>
      <c r="LUN514" s="106"/>
      <c r="LUO514" s="106"/>
      <c r="LUP514" s="106"/>
      <c r="LUQ514" s="106"/>
      <c r="LUR514" s="106"/>
      <c r="LUS514" s="106"/>
      <c r="LUT514" s="106"/>
      <c r="LUU514" s="106"/>
      <c r="LUV514" s="106"/>
      <c r="LUW514" s="106"/>
      <c r="LUX514" s="106"/>
      <c r="LUY514" s="106"/>
      <c r="LUZ514" s="106"/>
      <c r="LVA514" s="106"/>
      <c r="LVB514" s="106"/>
      <c r="LVC514" s="106"/>
      <c r="LVD514" s="106"/>
      <c r="LVE514" s="106"/>
      <c r="LVF514" s="106"/>
      <c r="LVG514" s="106"/>
      <c r="LVH514" s="106"/>
      <c r="LVI514" s="106"/>
      <c r="LVJ514" s="106"/>
      <c r="LVK514" s="106"/>
      <c r="LVL514" s="106"/>
      <c r="LVM514" s="106"/>
      <c r="LVN514" s="106"/>
      <c r="LVO514" s="106"/>
      <c r="LVP514" s="106"/>
      <c r="LVQ514" s="106"/>
      <c r="LVR514" s="106"/>
      <c r="LVS514" s="106"/>
      <c r="LVT514" s="106"/>
      <c r="LVU514" s="106"/>
      <c r="LVV514" s="106"/>
      <c r="LVW514" s="106"/>
      <c r="LVX514" s="106"/>
      <c r="LVY514" s="106"/>
      <c r="LVZ514" s="106"/>
      <c r="LWA514" s="106"/>
      <c r="LWB514" s="106"/>
      <c r="LWC514" s="106"/>
      <c r="LWD514" s="106"/>
      <c r="LWE514" s="106"/>
      <c r="LWF514" s="106"/>
      <c r="LWG514" s="106"/>
      <c r="LWH514" s="106"/>
      <c r="LWI514" s="106"/>
      <c r="LWJ514" s="106"/>
      <c r="LWK514" s="106"/>
      <c r="LWL514" s="106"/>
      <c r="LWM514" s="106"/>
      <c r="LWN514" s="106"/>
      <c r="LWO514" s="106"/>
      <c r="LWP514" s="106"/>
      <c r="LWQ514" s="106"/>
      <c r="LWR514" s="106"/>
      <c r="LWS514" s="106"/>
      <c r="LWT514" s="106"/>
      <c r="LWU514" s="106"/>
      <c r="LWV514" s="106"/>
      <c r="LWW514" s="106"/>
      <c r="LWX514" s="106"/>
      <c r="LWY514" s="106"/>
      <c r="LWZ514" s="106"/>
      <c r="LXA514" s="106"/>
      <c r="LXB514" s="106"/>
      <c r="LXC514" s="106"/>
      <c r="LXD514" s="106"/>
      <c r="LXE514" s="106"/>
      <c r="LXF514" s="106"/>
      <c r="LXG514" s="106"/>
      <c r="LXH514" s="106"/>
      <c r="LXI514" s="106"/>
      <c r="LXJ514" s="106"/>
      <c r="LXK514" s="106"/>
      <c r="LXL514" s="106"/>
      <c r="LXM514" s="106"/>
      <c r="LXN514" s="106"/>
      <c r="LXO514" s="106"/>
      <c r="LXP514" s="106"/>
      <c r="LXQ514" s="106"/>
      <c r="LXR514" s="106"/>
      <c r="LXS514" s="106"/>
      <c r="LXT514" s="106"/>
      <c r="LXU514" s="106"/>
      <c r="LXV514" s="106"/>
      <c r="LXW514" s="106"/>
      <c r="LXX514" s="106"/>
      <c r="LXY514" s="106"/>
      <c r="LXZ514" s="106"/>
      <c r="LYA514" s="106"/>
      <c r="LYB514" s="106"/>
      <c r="LYC514" s="106"/>
      <c r="LYD514" s="106"/>
      <c r="LYE514" s="106"/>
      <c r="LYF514" s="106"/>
      <c r="LYG514" s="106"/>
      <c r="LYH514" s="106"/>
      <c r="LYI514" s="106"/>
      <c r="LYJ514" s="106"/>
      <c r="LYK514" s="106"/>
      <c r="LYL514" s="106"/>
      <c r="LYM514" s="106"/>
      <c r="LYN514" s="106"/>
      <c r="LYO514" s="106"/>
      <c r="LYP514" s="106"/>
      <c r="LYQ514" s="106"/>
      <c r="LYR514" s="106"/>
      <c r="LYS514" s="106"/>
      <c r="LYT514" s="106"/>
      <c r="LYU514" s="106"/>
      <c r="LYV514" s="106"/>
      <c r="LYW514" s="106"/>
      <c r="LYX514" s="106"/>
      <c r="LYY514" s="106"/>
      <c r="LYZ514" s="106"/>
      <c r="LZA514" s="106"/>
      <c r="LZB514" s="106"/>
      <c r="LZC514" s="106"/>
      <c r="LZD514" s="106"/>
      <c r="LZE514" s="106"/>
      <c r="LZF514" s="106"/>
      <c r="LZG514" s="106"/>
      <c r="LZH514" s="106"/>
      <c r="LZI514" s="106"/>
      <c r="LZJ514" s="106"/>
      <c r="LZK514" s="106"/>
      <c r="LZL514" s="106"/>
      <c r="LZM514" s="106"/>
      <c r="LZN514" s="106"/>
      <c r="LZO514" s="106"/>
      <c r="LZP514" s="106"/>
      <c r="LZQ514" s="106"/>
      <c r="LZR514" s="106"/>
      <c r="LZS514" s="106"/>
      <c r="LZT514" s="106"/>
      <c r="LZU514" s="106"/>
      <c r="LZV514" s="106"/>
      <c r="LZW514" s="106"/>
      <c r="LZX514" s="106"/>
      <c r="LZY514" s="106"/>
      <c r="LZZ514" s="106"/>
      <c r="MAA514" s="106"/>
      <c r="MAB514" s="106"/>
      <c r="MAC514" s="106"/>
      <c r="MAD514" s="106"/>
      <c r="MAE514" s="106"/>
      <c r="MAF514" s="106"/>
      <c r="MAG514" s="106"/>
      <c r="MAH514" s="106"/>
      <c r="MAI514" s="106"/>
      <c r="MAJ514" s="106"/>
      <c r="MAK514" s="106"/>
      <c r="MAL514" s="106"/>
      <c r="MAM514" s="106"/>
      <c r="MAN514" s="106"/>
      <c r="MAO514" s="106"/>
      <c r="MAP514" s="106"/>
      <c r="MAQ514" s="106"/>
      <c r="MAR514" s="106"/>
      <c r="MAS514" s="106"/>
      <c r="MAT514" s="106"/>
      <c r="MAU514" s="106"/>
      <c r="MAV514" s="106"/>
      <c r="MAW514" s="106"/>
      <c r="MAX514" s="106"/>
      <c r="MAY514" s="106"/>
      <c r="MAZ514" s="106"/>
      <c r="MBA514" s="106"/>
      <c r="MBB514" s="106"/>
      <c r="MBC514" s="106"/>
      <c r="MBD514" s="106"/>
      <c r="MBE514" s="106"/>
      <c r="MBF514" s="106"/>
      <c r="MBG514" s="106"/>
      <c r="MBH514" s="106"/>
      <c r="MBI514" s="106"/>
      <c r="MBJ514" s="106"/>
      <c r="MBK514" s="106"/>
      <c r="MBL514" s="106"/>
      <c r="MBM514" s="106"/>
      <c r="MBN514" s="106"/>
      <c r="MBO514" s="106"/>
      <c r="MBP514" s="106"/>
      <c r="MBQ514" s="106"/>
      <c r="MBR514" s="106"/>
      <c r="MBS514" s="106"/>
      <c r="MBT514" s="106"/>
      <c r="MBU514" s="106"/>
      <c r="MBV514" s="106"/>
      <c r="MBW514" s="106"/>
      <c r="MBX514" s="106"/>
      <c r="MBY514" s="106"/>
      <c r="MBZ514" s="106"/>
      <c r="MCA514" s="106"/>
      <c r="MCB514" s="106"/>
      <c r="MCC514" s="106"/>
      <c r="MCD514" s="106"/>
      <c r="MCE514" s="106"/>
      <c r="MCF514" s="106"/>
      <c r="MCG514" s="106"/>
      <c r="MCH514" s="106"/>
      <c r="MCI514" s="106"/>
      <c r="MCJ514" s="106"/>
      <c r="MCK514" s="106"/>
      <c r="MCL514" s="106"/>
      <c r="MCM514" s="106"/>
      <c r="MCN514" s="106"/>
      <c r="MCO514" s="106"/>
      <c r="MCP514" s="106"/>
      <c r="MCQ514" s="106"/>
      <c r="MCR514" s="106"/>
      <c r="MCS514" s="106"/>
      <c r="MCT514" s="106"/>
      <c r="MCU514" s="106"/>
      <c r="MCV514" s="106"/>
      <c r="MCW514" s="106"/>
      <c r="MCX514" s="106"/>
      <c r="MCY514" s="106"/>
      <c r="MCZ514" s="106"/>
      <c r="MDA514" s="106"/>
      <c r="MDB514" s="106"/>
      <c r="MDC514" s="106"/>
      <c r="MDD514" s="106"/>
      <c r="MDE514" s="106"/>
      <c r="MDF514" s="106"/>
      <c r="MDG514" s="106"/>
      <c r="MDH514" s="106"/>
      <c r="MDI514" s="106"/>
      <c r="MDJ514" s="106"/>
      <c r="MDK514" s="106"/>
      <c r="MDL514" s="106"/>
      <c r="MDM514" s="106"/>
      <c r="MDN514" s="106"/>
      <c r="MDO514" s="106"/>
      <c r="MDP514" s="106"/>
      <c r="MDQ514" s="106"/>
      <c r="MDR514" s="106"/>
      <c r="MDS514" s="106"/>
      <c r="MDT514" s="106"/>
      <c r="MDU514" s="106"/>
      <c r="MDV514" s="106"/>
      <c r="MDW514" s="106"/>
      <c r="MDX514" s="106"/>
      <c r="MDY514" s="106"/>
      <c r="MDZ514" s="106"/>
      <c r="MEA514" s="106"/>
      <c r="MEB514" s="106"/>
      <c r="MEC514" s="106"/>
      <c r="MED514" s="106"/>
      <c r="MEE514" s="106"/>
      <c r="MEF514" s="106"/>
      <c r="MEG514" s="106"/>
      <c r="MEH514" s="106"/>
      <c r="MEI514" s="106"/>
      <c r="MEJ514" s="106"/>
      <c r="MEK514" s="106"/>
      <c r="MEL514" s="106"/>
      <c r="MEM514" s="106"/>
      <c r="MEN514" s="106"/>
      <c r="MEO514" s="106"/>
      <c r="MEP514" s="106"/>
      <c r="MEQ514" s="106"/>
      <c r="MER514" s="106"/>
      <c r="MES514" s="106"/>
      <c r="MET514" s="106"/>
      <c r="MEU514" s="106"/>
      <c r="MEV514" s="106"/>
      <c r="MEW514" s="106"/>
      <c r="MEX514" s="106"/>
      <c r="MEY514" s="106"/>
      <c r="MEZ514" s="106"/>
      <c r="MFA514" s="106"/>
      <c r="MFB514" s="106"/>
      <c r="MFC514" s="106"/>
      <c r="MFD514" s="106"/>
      <c r="MFE514" s="106"/>
      <c r="MFF514" s="106"/>
      <c r="MFG514" s="106"/>
      <c r="MFH514" s="106"/>
      <c r="MFI514" s="106"/>
      <c r="MFJ514" s="106"/>
      <c r="MFK514" s="106"/>
      <c r="MFL514" s="106"/>
      <c r="MFM514" s="106"/>
      <c r="MFN514" s="106"/>
      <c r="MFO514" s="106"/>
      <c r="MFP514" s="106"/>
      <c r="MFQ514" s="106"/>
      <c r="MFR514" s="106"/>
      <c r="MFS514" s="106"/>
      <c r="MFT514" s="106"/>
      <c r="MFU514" s="106"/>
      <c r="MFV514" s="106"/>
      <c r="MFW514" s="106"/>
      <c r="MFX514" s="106"/>
      <c r="MFY514" s="106"/>
      <c r="MFZ514" s="106"/>
      <c r="MGA514" s="106"/>
      <c r="MGB514" s="106"/>
      <c r="MGC514" s="106"/>
      <c r="MGD514" s="106"/>
      <c r="MGE514" s="106"/>
      <c r="MGF514" s="106"/>
      <c r="MGG514" s="106"/>
      <c r="MGH514" s="106"/>
      <c r="MGI514" s="106"/>
      <c r="MGJ514" s="106"/>
      <c r="MGK514" s="106"/>
      <c r="MGL514" s="106"/>
      <c r="MGM514" s="106"/>
      <c r="MGN514" s="106"/>
      <c r="MGO514" s="106"/>
      <c r="MGP514" s="106"/>
      <c r="MGQ514" s="106"/>
      <c r="MGR514" s="106"/>
      <c r="MGS514" s="106"/>
      <c r="MGT514" s="106"/>
      <c r="MGU514" s="106"/>
      <c r="MGV514" s="106"/>
      <c r="MGW514" s="106"/>
      <c r="MGX514" s="106"/>
      <c r="MGY514" s="106"/>
      <c r="MGZ514" s="106"/>
      <c r="MHA514" s="106"/>
      <c r="MHB514" s="106"/>
      <c r="MHC514" s="106"/>
      <c r="MHD514" s="106"/>
      <c r="MHE514" s="106"/>
      <c r="MHF514" s="106"/>
      <c r="MHG514" s="106"/>
      <c r="MHH514" s="106"/>
      <c r="MHI514" s="106"/>
      <c r="MHJ514" s="106"/>
      <c r="MHK514" s="106"/>
      <c r="MHL514" s="106"/>
      <c r="MHM514" s="106"/>
      <c r="MHN514" s="106"/>
      <c r="MHO514" s="106"/>
      <c r="MHP514" s="106"/>
      <c r="MHQ514" s="106"/>
      <c r="MHR514" s="106"/>
      <c r="MHS514" s="106"/>
      <c r="MHT514" s="106"/>
      <c r="MHU514" s="106"/>
      <c r="MHV514" s="106"/>
      <c r="MHW514" s="106"/>
      <c r="MHX514" s="106"/>
      <c r="MHY514" s="106"/>
      <c r="MHZ514" s="106"/>
      <c r="MIA514" s="106"/>
      <c r="MIB514" s="106"/>
      <c r="MIC514" s="106"/>
      <c r="MID514" s="106"/>
      <c r="MIE514" s="106"/>
      <c r="MIF514" s="106"/>
      <c r="MIG514" s="106"/>
      <c r="MIH514" s="106"/>
      <c r="MII514" s="106"/>
      <c r="MIJ514" s="106"/>
      <c r="MIK514" s="106"/>
      <c r="MIL514" s="106"/>
      <c r="MIM514" s="106"/>
      <c r="MIN514" s="106"/>
      <c r="MIO514" s="106"/>
      <c r="MIP514" s="106"/>
      <c r="MIQ514" s="106"/>
      <c r="MIR514" s="106"/>
      <c r="MIS514" s="106"/>
      <c r="MIT514" s="106"/>
      <c r="MIU514" s="106"/>
      <c r="MIV514" s="106"/>
      <c r="MIW514" s="106"/>
      <c r="MIX514" s="106"/>
      <c r="MIY514" s="106"/>
      <c r="MIZ514" s="106"/>
      <c r="MJA514" s="106"/>
      <c r="MJB514" s="106"/>
      <c r="MJC514" s="106"/>
      <c r="MJD514" s="106"/>
      <c r="MJE514" s="106"/>
      <c r="MJF514" s="106"/>
      <c r="MJG514" s="106"/>
      <c r="MJH514" s="106"/>
      <c r="MJI514" s="106"/>
      <c r="MJJ514" s="106"/>
      <c r="MJK514" s="106"/>
      <c r="MJL514" s="106"/>
      <c r="MJM514" s="106"/>
      <c r="MJN514" s="106"/>
      <c r="MJO514" s="106"/>
      <c r="MJP514" s="106"/>
      <c r="MJQ514" s="106"/>
      <c r="MJR514" s="106"/>
      <c r="MJS514" s="106"/>
      <c r="MJT514" s="106"/>
      <c r="MJU514" s="106"/>
      <c r="MJV514" s="106"/>
      <c r="MJW514" s="106"/>
      <c r="MJX514" s="106"/>
      <c r="MJY514" s="106"/>
      <c r="MJZ514" s="106"/>
      <c r="MKA514" s="106"/>
      <c r="MKB514" s="106"/>
      <c r="MKC514" s="106"/>
      <c r="MKD514" s="106"/>
      <c r="MKE514" s="106"/>
      <c r="MKF514" s="106"/>
      <c r="MKG514" s="106"/>
      <c r="MKH514" s="106"/>
      <c r="MKI514" s="106"/>
      <c r="MKJ514" s="106"/>
      <c r="MKK514" s="106"/>
      <c r="MKL514" s="106"/>
      <c r="MKM514" s="106"/>
      <c r="MKN514" s="106"/>
      <c r="MKO514" s="106"/>
      <c r="MKP514" s="106"/>
      <c r="MKQ514" s="106"/>
      <c r="MKR514" s="106"/>
      <c r="MKS514" s="106"/>
      <c r="MKT514" s="106"/>
      <c r="MKU514" s="106"/>
      <c r="MKV514" s="106"/>
      <c r="MKW514" s="106"/>
      <c r="MKX514" s="106"/>
      <c r="MKY514" s="106"/>
      <c r="MKZ514" s="106"/>
      <c r="MLA514" s="106"/>
      <c r="MLB514" s="106"/>
      <c r="MLC514" s="106"/>
      <c r="MLD514" s="106"/>
      <c r="MLE514" s="106"/>
      <c r="MLF514" s="106"/>
      <c r="MLG514" s="106"/>
      <c r="MLH514" s="106"/>
      <c r="MLI514" s="106"/>
      <c r="MLJ514" s="106"/>
      <c r="MLK514" s="106"/>
      <c r="MLL514" s="106"/>
      <c r="MLM514" s="106"/>
      <c r="MLN514" s="106"/>
      <c r="MLO514" s="106"/>
      <c r="MLP514" s="106"/>
      <c r="MLQ514" s="106"/>
      <c r="MLR514" s="106"/>
      <c r="MLS514" s="106"/>
      <c r="MLT514" s="106"/>
      <c r="MLU514" s="106"/>
      <c r="MLV514" s="106"/>
      <c r="MLW514" s="106"/>
      <c r="MLX514" s="106"/>
      <c r="MLY514" s="106"/>
      <c r="MLZ514" s="106"/>
      <c r="MMA514" s="106"/>
      <c r="MMB514" s="106"/>
      <c r="MMC514" s="106"/>
      <c r="MMD514" s="106"/>
      <c r="MME514" s="106"/>
      <c r="MMF514" s="106"/>
      <c r="MMG514" s="106"/>
      <c r="MMH514" s="106"/>
      <c r="MMI514" s="106"/>
      <c r="MMJ514" s="106"/>
      <c r="MMK514" s="106"/>
      <c r="MML514" s="106"/>
      <c r="MMM514" s="106"/>
      <c r="MMN514" s="106"/>
      <c r="MMO514" s="106"/>
      <c r="MMP514" s="106"/>
      <c r="MMQ514" s="106"/>
      <c r="MMR514" s="106"/>
      <c r="MMS514" s="106"/>
      <c r="MMT514" s="106"/>
      <c r="MMU514" s="106"/>
      <c r="MMV514" s="106"/>
      <c r="MMW514" s="106"/>
      <c r="MMX514" s="106"/>
      <c r="MMY514" s="106"/>
      <c r="MMZ514" s="106"/>
      <c r="MNA514" s="106"/>
      <c r="MNB514" s="106"/>
      <c r="MNC514" s="106"/>
      <c r="MND514" s="106"/>
      <c r="MNE514" s="106"/>
      <c r="MNF514" s="106"/>
      <c r="MNG514" s="106"/>
      <c r="MNH514" s="106"/>
      <c r="MNI514" s="106"/>
      <c r="MNJ514" s="106"/>
      <c r="MNK514" s="106"/>
      <c r="MNL514" s="106"/>
      <c r="MNM514" s="106"/>
      <c r="MNN514" s="106"/>
      <c r="MNO514" s="106"/>
      <c r="MNP514" s="106"/>
      <c r="MNQ514" s="106"/>
      <c r="MNR514" s="106"/>
      <c r="MNS514" s="106"/>
      <c r="MNT514" s="106"/>
      <c r="MNU514" s="106"/>
      <c r="MNV514" s="106"/>
      <c r="MNW514" s="106"/>
      <c r="MNX514" s="106"/>
      <c r="MNY514" s="106"/>
      <c r="MNZ514" s="106"/>
      <c r="MOA514" s="106"/>
      <c r="MOB514" s="106"/>
      <c r="MOC514" s="106"/>
      <c r="MOD514" s="106"/>
      <c r="MOE514" s="106"/>
      <c r="MOF514" s="106"/>
      <c r="MOG514" s="106"/>
      <c r="MOH514" s="106"/>
      <c r="MOI514" s="106"/>
      <c r="MOJ514" s="106"/>
      <c r="MOK514" s="106"/>
      <c r="MOL514" s="106"/>
      <c r="MOM514" s="106"/>
      <c r="MON514" s="106"/>
      <c r="MOO514" s="106"/>
      <c r="MOP514" s="106"/>
      <c r="MOQ514" s="106"/>
      <c r="MOR514" s="106"/>
      <c r="MOS514" s="106"/>
      <c r="MOT514" s="106"/>
      <c r="MOU514" s="106"/>
      <c r="MOV514" s="106"/>
      <c r="MOW514" s="106"/>
      <c r="MOX514" s="106"/>
      <c r="MOY514" s="106"/>
      <c r="MOZ514" s="106"/>
      <c r="MPA514" s="106"/>
      <c r="MPB514" s="106"/>
      <c r="MPC514" s="106"/>
      <c r="MPD514" s="106"/>
      <c r="MPE514" s="106"/>
      <c r="MPF514" s="106"/>
      <c r="MPG514" s="106"/>
      <c r="MPH514" s="106"/>
      <c r="MPI514" s="106"/>
      <c r="MPJ514" s="106"/>
      <c r="MPK514" s="106"/>
      <c r="MPL514" s="106"/>
      <c r="MPM514" s="106"/>
      <c r="MPN514" s="106"/>
      <c r="MPO514" s="106"/>
      <c r="MPP514" s="106"/>
      <c r="MPQ514" s="106"/>
      <c r="MPR514" s="106"/>
      <c r="MPS514" s="106"/>
      <c r="MPT514" s="106"/>
      <c r="MPU514" s="106"/>
      <c r="MPV514" s="106"/>
      <c r="MPW514" s="106"/>
      <c r="MPX514" s="106"/>
      <c r="MPY514" s="106"/>
      <c r="MPZ514" s="106"/>
      <c r="MQA514" s="106"/>
      <c r="MQB514" s="106"/>
      <c r="MQC514" s="106"/>
      <c r="MQD514" s="106"/>
      <c r="MQE514" s="106"/>
      <c r="MQF514" s="106"/>
      <c r="MQG514" s="106"/>
      <c r="MQH514" s="106"/>
      <c r="MQI514" s="106"/>
      <c r="MQJ514" s="106"/>
      <c r="MQK514" s="106"/>
      <c r="MQL514" s="106"/>
      <c r="MQM514" s="106"/>
      <c r="MQN514" s="106"/>
      <c r="MQO514" s="106"/>
      <c r="MQP514" s="106"/>
      <c r="MQQ514" s="106"/>
      <c r="MQR514" s="106"/>
      <c r="MQS514" s="106"/>
      <c r="MQT514" s="106"/>
      <c r="MQU514" s="106"/>
      <c r="MQV514" s="106"/>
      <c r="MQW514" s="106"/>
      <c r="MQX514" s="106"/>
      <c r="MQY514" s="106"/>
      <c r="MQZ514" s="106"/>
      <c r="MRA514" s="106"/>
      <c r="MRB514" s="106"/>
      <c r="MRC514" s="106"/>
      <c r="MRD514" s="106"/>
      <c r="MRE514" s="106"/>
      <c r="MRF514" s="106"/>
      <c r="MRG514" s="106"/>
      <c r="MRH514" s="106"/>
      <c r="MRI514" s="106"/>
      <c r="MRJ514" s="106"/>
      <c r="MRK514" s="106"/>
      <c r="MRL514" s="106"/>
      <c r="MRM514" s="106"/>
      <c r="MRN514" s="106"/>
      <c r="MRO514" s="106"/>
      <c r="MRP514" s="106"/>
      <c r="MRQ514" s="106"/>
      <c r="MRR514" s="106"/>
      <c r="MRS514" s="106"/>
      <c r="MRT514" s="106"/>
      <c r="MRU514" s="106"/>
      <c r="MRV514" s="106"/>
      <c r="MRW514" s="106"/>
      <c r="MRX514" s="106"/>
      <c r="MRY514" s="106"/>
      <c r="MRZ514" s="106"/>
      <c r="MSA514" s="106"/>
      <c r="MSB514" s="106"/>
      <c r="MSC514" s="106"/>
      <c r="MSD514" s="106"/>
      <c r="MSE514" s="106"/>
      <c r="MSF514" s="106"/>
      <c r="MSG514" s="106"/>
      <c r="MSH514" s="106"/>
      <c r="MSI514" s="106"/>
      <c r="MSJ514" s="106"/>
      <c r="MSK514" s="106"/>
      <c r="MSL514" s="106"/>
      <c r="MSM514" s="106"/>
      <c r="MSN514" s="106"/>
      <c r="MSO514" s="106"/>
      <c r="MSP514" s="106"/>
      <c r="MSQ514" s="106"/>
      <c r="MSR514" s="106"/>
      <c r="MSS514" s="106"/>
      <c r="MST514" s="106"/>
      <c r="MSU514" s="106"/>
      <c r="MSV514" s="106"/>
      <c r="MSW514" s="106"/>
      <c r="MSX514" s="106"/>
      <c r="MSY514" s="106"/>
      <c r="MSZ514" s="106"/>
      <c r="MTA514" s="106"/>
      <c r="MTB514" s="106"/>
      <c r="MTC514" s="106"/>
      <c r="MTD514" s="106"/>
      <c r="MTE514" s="106"/>
      <c r="MTF514" s="106"/>
      <c r="MTG514" s="106"/>
      <c r="MTH514" s="106"/>
      <c r="MTI514" s="106"/>
      <c r="MTJ514" s="106"/>
      <c r="MTK514" s="106"/>
      <c r="MTL514" s="106"/>
      <c r="MTM514" s="106"/>
      <c r="MTN514" s="106"/>
      <c r="MTO514" s="106"/>
      <c r="MTP514" s="106"/>
      <c r="MTQ514" s="106"/>
      <c r="MTR514" s="106"/>
      <c r="MTS514" s="106"/>
      <c r="MTT514" s="106"/>
      <c r="MTU514" s="106"/>
      <c r="MTV514" s="106"/>
      <c r="MTW514" s="106"/>
      <c r="MTX514" s="106"/>
      <c r="MTY514" s="106"/>
      <c r="MTZ514" s="106"/>
      <c r="MUA514" s="106"/>
      <c r="MUB514" s="106"/>
      <c r="MUC514" s="106"/>
      <c r="MUD514" s="106"/>
      <c r="MUE514" s="106"/>
      <c r="MUF514" s="106"/>
      <c r="MUG514" s="106"/>
      <c r="MUH514" s="106"/>
      <c r="MUI514" s="106"/>
      <c r="MUJ514" s="106"/>
      <c r="MUK514" s="106"/>
      <c r="MUL514" s="106"/>
      <c r="MUM514" s="106"/>
      <c r="MUN514" s="106"/>
      <c r="MUO514" s="106"/>
      <c r="MUP514" s="106"/>
      <c r="MUQ514" s="106"/>
      <c r="MUR514" s="106"/>
      <c r="MUS514" s="106"/>
      <c r="MUT514" s="106"/>
      <c r="MUU514" s="106"/>
      <c r="MUV514" s="106"/>
      <c r="MUW514" s="106"/>
      <c r="MUX514" s="106"/>
      <c r="MUY514" s="106"/>
      <c r="MUZ514" s="106"/>
      <c r="MVA514" s="106"/>
      <c r="MVB514" s="106"/>
      <c r="MVC514" s="106"/>
      <c r="MVD514" s="106"/>
      <c r="MVE514" s="106"/>
      <c r="MVF514" s="106"/>
      <c r="MVG514" s="106"/>
      <c r="MVH514" s="106"/>
      <c r="MVI514" s="106"/>
      <c r="MVJ514" s="106"/>
      <c r="MVK514" s="106"/>
      <c r="MVL514" s="106"/>
      <c r="MVM514" s="106"/>
      <c r="MVN514" s="106"/>
      <c r="MVO514" s="106"/>
      <c r="MVP514" s="106"/>
      <c r="MVQ514" s="106"/>
      <c r="MVR514" s="106"/>
      <c r="MVS514" s="106"/>
      <c r="MVT514" s="106"/>
      <c r="MVU514" s="106"/>
      <c r="MVV514" s="106"/>
      <c r="MVW514" s="106"/>
      <c r="MVX514" s="106"/>
      <c r="MVY514" s="106"/>
      <c r="MVZ514" s="106"/>
      <c r="MWA514" s="106"/>
      <c r="MWB514" s="106"/>
      <c r="MWC514" s="106"/>
      <c r="MWD514" s="106"/>
      <c r="MWE514" s="106"/>
      <c r="MWF514" s="106"/>
      <c r="MWG514" s="106"/>
      <c r="MWH514" s="106"/>
      <c r="MWI514" s="106"/>
      <c r="MWJ514" s="106"/>
      <c r="MWK514" s="106"/>
      <c r="MWL514" s="106"/>
      <c r="MWM514" s="106"/>
      <c r="MWN514" s="106"/>
      <c r="MWO514" s="106"/>
      <c r="MWP514" s="106"/>
      <c r="MWQ514" s="106"/>
      <c r="MWR514" s="106"/>
      <c r="MWS514" s="106"/>
      <c r="MWT514" s="106"/>
      <c r="MWU514" s="106"/>
      <c r="MWV514" s="106"/>
      <c r="MWW514" s="106"/>
      <c r="MWX514" s="106"/>
      <c r="MWY514" s="106"/>
      <c r="MWZ514" s="106"/>
      <c r="MXA514" s="106"/>
      <c r="MXB514" s="106"/>
      <c r="MXC514" s="106"/>
      <c r="MXD514" s="106"/>
      <c r="MXE514" s="106"/>
      <c r="MXF514" s="106"/>
      <c r="MXG514" s="106"/>
      <c r="MXH514" s="106"/>
      <c r="MXI514" s="106"/>
      <c r="MXJ514" s="106"/>
      <c r="MXK514" s="106"/>
      <c r="MXL514" s="106"/>
      <c r="MXM514" s="106"/>
      <c r="MXN514" s="106"/>
      <c r="MXO514" s="106"/>
      <c r="MXP514" s="106"/>
      <c r="MXQ514" s="106"/>
      <c r="MXR514" s="106"/>
      <c r="MXS514" s="106"/>
      <c r="MXT514" s="106"/>
      <c r="MXU514" s="106"/>
      <c r="MXV514" s="106"/>
      <c r="MXW514" s="106"/>
      <c r="MXX514" s="106"/>
      <c r="MXY514" s="106"/>
      <c r="MXZ514" s="106"/>
      <c r="MYA514" s="106"/>
      <c r="MYB514" s="106"/>
      <c r="MYC514" s="106"/>
      <c r="MYD514" s="106"/>
      <c r="MYE514" s="106"/>
      <c r="MYF514" s="106"/>
      <c r="MYG514" s="106"/>
      <c r="MYH514" s="106"/>
      <c r="MYI514" s="106"/>
      <c r="MYJ514" s="106"/>
      <c r="MYK514" s="106"/>
      <c r="MYL514" s="106"/>
      <c r="MYM514" s="106"/>
      <c r="MYN514" s="106"/>
      <c r="MYO514" s="106"/>
      <c r="MYP514" s="106"/>
      <c r="MYQ514" s="106"/>
      <c r="MYR514" s="106"/>
      <c r="MYS514" s="106"/>
      <c r="MYT514" s="106"/>
      <c r="MYU514" s="106"/>
      <c r="MYV514" s="106"/>
      <c r="MYW514" s="106"/>
      <c r="MYX514" s="106"/>
      <c r="MYY514" s="106"/>
      <c r="MYZ514" s="106"/>
      <c r="MZA514" s="106"/>
      <c r="MZB514" s="106"/>
      <c r="MZC514" s="106"/>
      <c r="MZD514" s="106"/>
      <c r="MZE514" s="106"/>
      <c r="MZF514" s="106"/>
      <c r="MZG514" s="106"/>
      <c r="MZH514" s="106"/>
      <c r="MZI514" s="106"/>
      <c r="MZJ514" s="106"/>
      <c r="MZK514" s="106"/>
      <c r="MZL514" s="106"/>
      <c r="MZM514" s="106"/>
      <c r="MZN514" s="106"/>
      <c r="MZO514" s="106"/>
      <c r="MZP514" s="106"/>
      <c r="MZQ514" s="106"/>
      <c r="MZR514" s="106"/>
      <c r="MZS514" s="106"/>
      <c r="MZT514" s="106"/>
      <c r="MZU514" s="106"/>
      <c r="MZV514" s="106"/>
      <c r="MZW514" s="106"/>
      <c r="MZX514" s="106"/>
      <c r="MZY514" s="106"/>
      <c r="MZZ514" s="106"/>
      <c r="NAA514" s="106"/>
      <c r="NAB514" s="106"/>
      <c r="NAC514" s="106"/>
      <c r="NAD514" s="106"/>
      <c r="NAE514" s="106"/>
      <c r="NAF514" s="106"/>
      <c r="NAG514" s="106"/>
      <c r="NAH514" s="106"/>
      <c r="NAI514" s="106"/>
      <c r="NAJ514" s="106"/>
      <c r="NAK514" s="106"/>
      <c r="NAL514" s="106"/>
      <c r="NAM514" s="106"/>
      <c r="NAN514" s="106"/>
      <c r="NAO514" s="106"/>
      <c r="NAP514" s="106"/>
      <c r="NAQ514" s="106"/>
      <c r="NAR514" s="106"/>
      <c r="NAS514" s="106"/>
      <c r="NAT514" s="106"/>
      <c r="NAU514" s="106"/>
      <c r="NAV514" s="106"/>
      <c r="NAW514" s="106"/>
      <c r="NAX514" s="106"/>
      <c r="NAY514" s="106"/>
      <c r="NAZ514" s="106"/>
      <c r="NBA514" s="106"/>
      <c r="NBB514" s="106"/>
      <c r="NBC514" s="106"/>
      <c r="NBD514" s="106"/>
      <c r="NBE514" s="106"/>
      <c r="NBF514" s="106"/>
      <c r="NBG514" s="106"/>
      <c r="NBH514" s="106"/>
      <c r="NBI514" s="106"/>
      <c r="NBJ514" s="106"/>
      <c r="NBK514" s="106"/>
      <c r="NBL514" s="106"/>
      <c r="NBM514" s="106"/>
      <c r="NBN514" s="106"/>
      <c r="NBO514" s="106"/>
      <c r="NBP514" s="106"/>
      <c r="NBQ514" s="106"/>
      <c r="NBR514" s="106"/>
      <c r="NBS514" s="106"/>
      <c r="NBT514" s="106"/>
      <c r="NBU514" s="106"/>
      <c r="NBV514" s="106"/>
      <c r="NBW514" s="106"/>
      <c r="NBX514" s="106"/>
      <c r="NBY514" s="106"/>
      <c r="NBZ514" s="106"/>
      <c r="NCA514" s="106"/>
      <c r="NCB514" s="106"/>
      <c r="NCC514" s="106"/>
      <c r="NCD514" s="106"/>
      <c r="NCE514" s="106"/>
      <c r="NCF514" s="106"/>
      <c r="NCG514" s="106"/>
      <c r="NCH514" s="106"/>
      <c r="NCI514" s="106"/>
      <c r="NCJ514" s="106"/>
      <c r="NCK514" s="106"/>
      <c r="NCL514" s="106"/>
      <c r="NCM514" s="106"/>
      <c r="NCN514" s="106"/>
      <c r="NCO514" s="106"/>
      <c r="NCP514" s="106"/>
      <c r="NCQ514" s="106"/>
      <c r="NCR514" s="106"/>
      <c r="NCS514" s="106"/>
      <c r="NCT514" s="106"/>
      <c r="NCU514" s="106"/>
      <c r="NCV514" s="106"/>
      <c r="NCW514" s="106"/>
      <c r="NCX514" s="106"/>
      <c r="NCY514" s="106"/>
      <c r="NCZ514" s="106"/>
      <c r="NDA514" s="106"/>
      <c r="NDB514" s="106"/>
      <c r="NDC514" s="106"/>
      <c r="NDD514" s="106"/>
      <c r="NDE514" s="106"/>
      <c r="NDF514" s="106"/>
      <c r="NDG514" s="106"/>
      <c r="NDH514" s="106"/>
      <c r="NDI514" s="106"/>
      <c r="NDJ514" s="106"/>
      <c r="NDK514" s="106"/>
      <c r="NDL514" s="106"/>
      <c r="NDM514" s="106"/>
      <c r="NDN514" s="106"/>
      <c r="NDO514" s="106"/>
      <c r="NDP514" s="106"/>
      <c r="NDQ514" s="106"/>
      <c r="NDR514" s="106"/>
      <c r="NDS514" s="106"/>
      <c r="NDT514" s="106"/>
      <c r="NDU514" s="106"/>
      <c r="NDV514" s="106"/>
      <c r="NDW514" s="106"/>
      <c r="NDX514" s="106"/>
      <c r="NDY514" s="106"/>
      <c r="NDZ514" s="106"/>
      <c r="NEA514" s="106"/>
      <c r="NEB514" s="106"/>
      <c r="NEC514" s="106"/>
      <c r="NED514" s="106"/>
      <c r="NEE514" s="106"/>
      <c r="NEF514" s="106"/>
      <c r="NEG514" s="106"/>
      <c r="NEH514" s="106"/>
      <c r="NEI514" s="106"/>
      <c r="NEJ514" s="106"/>
      <c r="NEK514" s="106"/>
      <c r="NEL514" s="106"/>
      <c r="NEM514" s="106"/>
      <c r="NEN514" s="106"/>
      <c r="NEO514" s="106"/>
      <c r="NEP514" s="106"/>
      <c r="NEQ514" s="106"/>
      <c r="NER514" s="106"/>
      <c r="NES514" s="106"/>
      <c r="NET514" s="106"/>
      <c r="NEU514" s="106"/>
      <c r="NEV514" s="106"/>
      <c r="NEW514" s="106"/>
      <c r="NEX514" s="106"/>
      <c r="NEY514" s="106"/>
      <c r="NEZ514" s="106"/>
      <c r="NFA514" s="106"/>
      <c r="NFB514" s="106"/>
      <c r="NFC514" s="106"/>
      <c r="NFD514" s="106"/>
      <c r="NFE514" s="106"/>
      <c r="NFF514" s="106"/>
      <c r="NFG514" s="106"/>
      <c r="NFH514" s="106"/>
      <c r="NFI514" s="106"/>
      <c r="NFJ514" s="106"/>
      <c r="NFK514" s="106"/>
      <c r="NFL514" s="106"/>
      <c r="NFM514" s="106"/>
      <c r="NFN514" s="106"/>
      <c r="NFO514" s="106"/>
      <c r="NFP514" s="106"/>
      <c r="NFQ514" s="106"/>
      <c r="NFR514" s="106"/>
      <c r="NFS514" s="106"/>
      <c r="NFT514" s="106"/>
      <c r="NFU514" s="106"/>
      <c r="NFV514" s="106"/>
      <c r="NFW514" s="106"/>
      <c r="NFX514" s="106"/>
      <c r="NFY514" s="106"/>
      <c r="NFZ514" s="106"/>
      <c r="NGA514" s="106"/>
      <c r="NGB514" s="106"/>
      <c r="NGC514" s="106"/>
      <c r="NGD514" s="106"/>
      <c r="NGE514" s="106"/>
      <c r="NGF514" s="106"/>
      <c r="NGG514" s="106"/>
      <c r="NGH514" s="106"/>
      <c r="NGI514" s="106"/>
      <c r="NGJ514" s="106"/>
      <c r="NGK514" s="106"/>
      <c r="NGL514" s="106"/>
      <c r="NGM514" s="106"/>
      <c r="NGN514" s="106"/>
      <c r="NGO514" s="106"/>
      <c r="NGP514" s="106"/>
      <c r="NGQ514" s="106"/>
      <c r="NGR514" s="106"/>
      <c r="NGS514" s="106"/>
      <c r="NGT514" s="106"/>
      <c r="NGU514" s="106"/>
      <c r="NGV514" s="106"/>
      <c r="NGW514" s="106"/>
      <c r="NGX514" s="106"/>
      <c r="NGY514" s="106"/>
      <c r="NGZ514" s="106"/>
      <c r="NHA514" s="106"/>
      <c r="NHB514" s="106"/>
      <c r="NHC514" s="106"/>
      <c r="NHD514" s="106"/>
      <c r="NHE514" s="106"/>
      <c r="NHF514" s="106"/>
      <c r="NHG514" s="106"/>
      <c r="NHH514" s="106"/>
      <c r="NHI514" s="106"/>
      <c r="NHJ514" s="106"/>
      <c r="NHK514" s="106"/>
      <c r="NHL514" s="106"/>
      <c r="NHM514" s="106"/>
      <c r="NHN514" s="106"/>
      <c r="NHO514" s="106"/>
      <c r="NHP514" s="106"/>
      <c r="NHQ514" s="106"/>
      <c r="NHR514" s="106"/>
      <c r="NHS514" s="106"/>
      <c r="NHT514" s="106"/>
      <c r="NHU514" s="106"/>
      <c r="NHV514" s="106"/>
      <c r="NHW514" s="106"/>
      <c r="NHX514" s="106"/>
      <c r="NHY514" s="106"/>
      <c r="NHZ514" s="106"/>
      <c r="NIA514" s="106"/>
      <c r="NIB514" s="106"/>
      <c r="NIC514" s="106"/>
      <c r="NID514" s="106"/>
      <c r="NIE514" s="106"/>
      <c r="NIF514" s="106"/>
      <c r="NIG514" s="106"/>
      <c r="NIH514" s="106"/>
      <c r="NII514" s="106"/>
      <c r="NIJ514" s="106"/>
      <c r="NIK514" s="106"/>
      <c r="NIL514" s="106"/>
      <c r="NIM514" s="106"/>
      <c r="NIN514" s="106"/>
      <c r="NIO514" s="106"/>
      <c r="NIP514" s="106"/>
      <c r="NIQ514" s="106"/>
      <c r="NIR514" s="106"/>
      <c r="NIS514" s="106"/>
      <c r="NIT514" s="106"/>
      <c r="NIU514" s="106"/>
      <c r="NIV514" s="106"/>
      <c r="NIW514" s="106"/>
      <c r="NIX514" s="106"/>
      <c r="NIY514" s="106"/>
      <c r="NIZ514" s="106"/>
      <c r="NJA514" s="106"/>
      <c r="NJB514" s="106"/>
      <c r="NJC514" s="106"/>
      <c r="NJD514" s="106"/>
      <c r="NJE514" s="106"/>
      <c r="NJF514" s="106"/>
      <c r="NJG514" s="106"/>
      <c r="NJH514" s="106"/>
      <c r="NJI514" s="106"/>
      <c r="NJJ514" s="106"/>
      <c r="NJK514" s="106"/>
      <c r="NJL514" s="106"/>
      <c r="NJM514" s="106"/>
      <c r="NJN514" s="106"/>
      <c r="NJO514" s="106"/>
      <c r="NJP514" s="106"/>
      <c r="NJQ514" s="106"/>
      <c r="NJR514" s="106"/>
      <c r="NJS514" s="106"/>
      <c r="NJT514" s="106"/>
      <c r="NJU514" s="106"/>
      <c r="NJV514" s="106"/>
      <c r="NJW514" s="106"/>
      <c r="NJX514" s="106"/>
      <c r="NJY514" s="106"/>
      <c r="NJZ514" s="106"/>
      <c r="NKA514" s="106"/>
      <c r="NKB514" s="106"/>
      <c r="NKC514" s="106"/>
      <c r="NKD514" s="106"/>
      <c r="NKE514" s="106"/>
      <c r="NKF514" s="106"/>
      <c r="NKG514" s="106"/>
      <c r="NKH514" s="106"/>
      <c r="NKI514" s="106"/>
      <c r="NKJ514" s="106"/>
      <c r="NKK514" s="106"/>
      <c r="NKL514" s="106"/>
      <c r="NKM514" s="106"/>
      <c r="NKN514" s="106"/>
      <c r="NKO514" s="106"/>
      <c r="NKP514" s="106"/>
      <c r="NKQ514" s="106"/>
      <c r="NKR514" s="106"/>
      <c r="NKS514" s="106"/>
      <c r="NKT514" s="106"/>
      <c r="NKU514" s="106"/>
      <c r="NKV514" s="106"/>
      <c r="NKW514" s="106"/>
      <c r="NKX514" s="106"/>
      <c r="NKY514" s="106"/>
      <c r="NKZ514" s="106"/>
      <c r="NLA514" s="106"/>
      <c r="NLB514" s="106"/>
      <c r="NLC514" s="106"/>
      <c r="NLD514" s="106"/>
      <c r="NLE514" s="106"/>
      <c r="NLF514" s="106"/>
      <c r="NLG514" s="106"/>
      <c r="NLH514" s="106"/>
      <c r="NLI514" s="106"/>
      <c r="NLJ514" s="106"/>
      <c r="NLK514" s="106"/>
      <c r="NLL514" s="106"/>
      <c r="NLM514" s="106"/>
      <c r="NLN514" s="106"/>
      <c r="NLO514" s="106"/>
      <c r="NLP514" s="106"/>
      <c r="NLQ514" s="106"/>
      <c r="NLR514" s="106"/>
      <c r="NLS514" s="106"/>
      <c r="NLT514" s="106"/>
      <c r="NLU514" s="106"/>
      <c r="NLV514" s="106"/>
      <c r="NLW514" s="106"/>
      <c r="NLX514" s="106"/>
      <c r="NLY514" s="106"/>
      <c r="NLZ514" s="106"/>
      <c r="NMA514" s="106"/>
      <c r="NMB514" s="106"/>
      <c r="NMC514" s="106"/>
      <c r="NMD514" s="106"/>
      <c r="NME514" s="106"/>
      <c r="NMF514" s="106"/>
      <c r="NMG514" s="106"/>
      <c r="NMH514" s="106"/>
      <c r="NMI514" s="106"/>
      <c r="NMJ514" s="106"/>
      <c r="NMK514" s="106"/>
      <c r="NML514" s="106"/>
      <c r="NMM514" s="106"/>
      <c r="NMN514" s="106"/>
      <c r="NMO514" s="106"/>
      <c r="NMP514" s="106"/>
      <c r="NMQ514" s="106"/>
      <c r="NMR514" s="106"/>
      <c r="NMS514" s="106"/>
      <c r="NMT514" s="106"/>
      <c r="NMU514" s="106"/>
      <c r="NMV514" s="106"/>
      <c r="NMW514" s="106"/>
      <c r="NMX514" s="106"/>
      <c r="NMY514" s="106"/>
      <c r="NMZ514" s="106"/>
      <c r="NNA514" s="106"/>
      <c r="NNB514" s="106"/>
      <c r="NNC514" s="106"/>
      <c r="NND514" s="106"/>
      <c r="NNE514" s="106"/>
      <c r="NNF514" s="106"/>
      <c r="NNG514" s="106"/>
      <c r="NNH514" s="106"/>
      <c r="NNI514" s="106"/>
      <c r="NNJ514" s="106"/>
      <c r="NNK514" s="106"/>
      <c r="NNL514" s="106"/>
      <c r="NNM514" s="106"/>
      <c r="NNN514" s="106"/>
      <c r="NNO514" s="106"/>
      <c r="NNP514" s="106"/>
      <c r="NNQ514" s="106"/>
      <c r="NNR514" s="106"/>
      <c r="NNS514" s="106"/>
      <c r="NNT514" s="106"/>
      <c r="NNU514" s="106"/>
      <c r="NNV514" s="106"/>
      <c r="NNW514" s="106"/>
      <c r="NNX514" s="106"/>
      <c r="NNY514" s="106"/>
      <c r="NNZ514" s="106"/>
      <c r="NOA514" s="106"/>
      <c r="NOB514" s="106"/>
      <c r="NOC514" s="106"/>
      <c r="NOD514" s="106"/>
      <c r="NOE514" s="106"/>
      <c r="NOF514" s="106"/>
      <c r="NOG514" s="106"/>
      <c r="NOH514" s="106"/>
      <c r="NOI514" s="106"/>
      <c r="NOJ514" s="106"/>
      <c r="NOK514" s="106"/>
      <c r="NOL514" s="106"/>
      <c r="NOM514" s="106"/>
      <c r="NON514" s="106"/>
      <c r="NOO514" s="106"/>
      <c r="NOP514" s="106"/>
      <c r="NOQ514" s="106"/>
      <c r="NOR514" s="106"/>
      <c r="NOS514" s="106"/>
      <c r="NOT514" s="106"/>
      <c r="NOU514" s="106"/>
      <c r="NOV514" s="106"/>
      <c r="NOW514" s="106"/>
      <c r="NOX514" s="106"/>
      <c r="NOY514" s="106"/>
      <c r="NOZ514" s="106"/>
      <c r="NPA514" s="106"/>
      <c r="NPB514" s="106"/>
      <c r="NPC514" s="106"/>
      <c r="NPD514" s="106"/>
      <c r="NPE514" s="106"/>
      <c r="NPF514" s="106"/>
      <c r="NPG514" s="106"/>
      <c r="NPH514" s="106"/>
      <c r="NPI514" s="106"/>
      <c r="NPJ514" s="106"/>
      <c r="NPK514" s="106"/>
      <c r="NPL514" s="106"/>
      <c r="NPM514" s="106"/>
      <c r="NPN514" s="106"/>
      <c r="NPO514" s="106"/>
      <c r="NPP514" s="106"/>
      <c r="NPQ514" s="106"/>
      <c r="NPR514" s="106"/>
      <c r="NPS514" s="106"/>
      <c r="NPT514" s="106"/>
      <c r="NPU514" s="106"/>
      <c r="NPV514" s="106"/>
      <c r="NPW514" s="106"/>
      <c r="NPX514" s="106"/>
      <c r="NPY514" s="106"/>
      <c r="NPZ514" s="106"/>
      <c r="NQA514" s="106"/>
      <c r="NQB514" s="106"/>
      <c r="NQC514" s="106"/>
      <c r="NQD514" s="106"/>
      <c r="NQE514" s="106"/>
      <c r="NQF514" s="106"/>
      <c r="NQG514" s="106"/>
      <c r="NQH514" s="106"/>
      <c r="NQI514" s="106"/>
      <c r="NQJ514" s="106"/>
      <c r="NQK514" s="106"/>
      <c r="NQL514" s="106"/>
      <c r="NQM514" s="106"/>
      <c r="NQN514" s="106"/>
      <c r="NQO514" s="106"/>
      <c r="NQP514" s="106"/>
      <c r="NQQ514" s="106"/>
      <c r="NQR514" s="106"/>
      <c r="NQS514" s="106"/>
      <c r="NQT514" s="106"/>
      <c r="NQU514" s="106"/>
      <c r="NQV514" s="106"/>
      <c r="NQW514" s="106"/>
      <c r="NQX514" s="106"/>
      <c r="NQY514" s="106"/>
      <c r="NQZ514" s="106"/>
      <c r="NRA514" s="106"/>
      <c r="NRB514" s="106"/>
      <c r="NRC514" s="106"/>
      <c r="NRD514" s="106"/>
      <c r="NRE514" s="106"/>
      <c r="NRF514" s="106"/>
      <c r="NRG514" s="106"/>
      <c r="NRH514" s="106"/>
      <c r="NRI514" s="106"/>
      <c r="NRJ514" s="106"/>
      <c r="NRK514" s="106"/>
      <c r="NRL514" s="106"/>
      <c r="NRM514" s="106"/>
      <c r="NRN514" s="106"/>
      <c r="NRO514" s="106"/>
      <c r="NRP514" s="106"/>
      <c r="NRQ514" s="106"/>
      <c r="NRR514" s="106"/>
      <c r="NRS514" s="106"/>
      <c r="NRT514" s="106"/>
      <c r="NRU514" s="106"/>
      <c r="NRV514" s="106"/>
      <c r="NRW514" s="106"/>
      <c r="NRX514" s="106"/>
      <c r="NRY514" s="106"/>
      <c r="NRZ514" s="106"/>
      <c r="NSA514" s="106"/>
      <c r="NSB514" s="106"/>
      <c r="NSC514" s="106"/>
      <c r="NSD514" s="106"/>
      <c r="NSE514" s="106"/>
      <c r="NSF514" s="106"/>
      <c r="NSG514" s="106"/>
      <c r="NSH514" s="106"/>
      <c r="NSI514" s="106"/>
      <c r="NSJ514" s="106"/>
      <c r="NSK514" s="106"/>
      <c r="NSL514" s="106"/>
      <c r="NSM514" s="106"/>
      <c r="NSN514" s="106"/>
      <c r="NSO514" s="106"/>
      <c r="NSP514" s="106"/>
      <c r="NSQ514" s="106"/>
      <c r="NSR514" s="106"/>
      <c r="NSS514" s="106"/>
      <c r="NST514" s="106"/>
      <c r="NSU514" s="106"/>
      <c r="NSV514" s="106"/>
      <c r="NSW514" s="106"/>
      <c r="NSX514" s="106"/>
      <c r="NSY514" s="106"/>
      <c r="NSZ514" s="106"/>
      <c r="NTA514" s="106"/>
      <c r="NTB514" s="106"/>
      <c r="NTC514" s="106"/>
      <c r="NTD514" s="106"/>
      <c r="NTE514" s="106"/>
      <c r="NTF514" s="106"/>
      <c r="NTG514" s="106"/>
      <c r="NTH514" s="106"/>
      <c r="NTI514" s="106"/>
      <c r="NTJ514" s="106"/>
      <c r="NTK514" s="106"/>
      <c r="NTL514" s="106"/>
      <c r="NTM514" s="106"/>
      <c r="NTN514" s="106"/>
      <c r="NTO514" s="106"/>
      <c r="NTP514" s="106"/>
      <c r="NTQ514" s="106"/>
      <c r="NTR514" s="106"/>
      <c r="NTS514" s="106"/>
      <c r="NTT514" s="106"/>
      <c r="NTU514" s="106"/>
      <c r="NTV514" s="106"/>
      <c r="NTW514" s="106"/>
      <c r="NTX514" s="106"/>
      <c r="NTY514" s="106"/>
      <c r="NTZ514" s="106"/>
      <c r="NUA514" s="106"/>
      <c r="NUB514" s="106"/>
      <c r="NUC514" s="106"/>
      <c r="NUD514" s="106"/>
      <c r="NUE514" s="106"/>
      <c r="NUF514" s="106"/>
      <c r="NUG514" s="106"/>
      <c r="NUH514" s="106"/>
      <c r="NUI514" s="106"/>
      <c r="NUJ514" s="106"/>
      <c r="NUK514" s="106"/>
      <c r="NUL514" s="106"/>
      <c r="NUM514" s="106"/>
      <c r="NUN514" s="106"/>
      <c r="NUO514" s="106"/>
      <c r="NUP514" s="106"/>
      <c r="NUQ514" s="106"/>
      <c r="NUR514" s="106"/>
      <c r="NUS514" s="106"/>
      <c r="NUT514" s="106"/>
      <c r="NUU514" s="106"/>
      <c r="NUV514" s="106"/>
      <c r="NUW514" s="106"/>
      <c r="NUX514" s="106"/>
      <c r="NUY514" s="106"/>
      <c r="NUZ514" s="106"/>
      <c r="NVA514" s="106"/>
      <c r="NVB514" s="106"/>
      <c r="NVC514" s="106"/>
      <c r="NVD514" s="106"/>
      <c r="NVE514" s="106"/>
      <c r="NVF514" s="106"/>
      <c r="NVG514" s="106"/>
      <c r="NVH514" s="106"/>
      <c r="NVI514" s="106"/>
      <c r="NVJ514" s="106"/>
      <c r="NVK514" s="106"/>
      <c r="NVL514" s="106"/>
      <c r="NVM514" s="106"/>
      <c r="NVN514" s="106"/>
      <c r="NVO514" s="106"/>
      <c r="NVP514" s="106"/>
      <c r="NVQ514" s="106"/>
      <c r="NVR514" s="106"/>
      <c r="NVS514" s="106"/>
      <c r="NVT514" s="106"/>
      <c r="NVU514" s="106"/>
      <c r="NVV514" s="106"/>
      <c r="NVW514" s="106"/>
      <c r="NVX514" s="106"/>
      <c r="NVY514" s="106"/>
      <c r="NVZ514" s="106"/>
      <c r="NWA514" s="106"/>
      <c r="NWB514" s="106"/>
      <c r="NWC514" s="106"/>
      <c r="NWD514" s="106"/>
      <c r="NWE514" s="106"/>
      <c r="NWF514" s="106"/>
      <c r="NWG514" s="106"/>
      <c r="NWH514" s="106"/>
      <c r="NWI514" s="106"/>
      <c r="NWJ514" s="106"/>
      <c r="NWK514" s="106"/>
      <c r="NWL514" s="106"/>
      <c r="NWM514" s="106"/>
      <c r="NWN514" s="106"/>
      <c r="NWO514" s="106"/>
      <c r="NWP514" s="106"/>
      <c r="NWQ514" s="106"/>
      <c r="NWR514" s="106"/>
      <c r="NWS514" s="106"/>
      <c r="NWT514" s="106"/>
      <c r="NWU514" s="106"/>
      <c r="NWV514" s="106"/>
      <c r="NWW514" s="106"/>
      <c r="NWX514" s="106"/>
      <c r="NWY514" s="106"/>
      <c r="NWZ514" s="106"/>
      <c r="NXA514" s="106"/>
      <c r="NXB514" s="106"/>
      <c r="NXC514" s="106"/>
      <c r="NXD514" s="106"/>
      <c r="NXE514" s="106"/>
      <c r="NXF514" s="106"/>
      <c r="NXG514" s="106"/>
      <c r="NXH514" s="106"/>
      <c r="NXI514" s="106"/>
      <c r="NXJ514" s="106"/>
      <c r="NXK514" s="106"/>
      <c r="NXL514" s="106"/>
      <c r="NXM514" s="106"/>
      <c r="NXN514" s="106"/>
      <c r="NXO514" s="106"/>
      <c r="NXP514" s="106"/>
      <c r="NXQ514" s="106"/>
      <c r="NXR514" s="106"/>
      <c r="NXS514" s="106"/>
      <c r="NXT514" s="106"/>
      <c r="NXU514" s="106"/>
      <c r="NXV514" s="106"/>
      <c r="NXW514" s="106"/>
      <c r="NXX514" s="106"/>
      <c r="NXY514" s="106"/>
      <c r="NXZ514" s="106"/>
      <c r="NYA514" s="106"/>
      <c r="NYB514" s="106"/>
      <c r="NYC514" s="106"/>
      <c r="NYD514" s="106"/>
      <c r="NYE514" s="106"/>
      <c r="NYF514" s="106"/>
      <c r="NYG514" s="106"/>
      <c r="NYH514" s="106"/>
      <c r="NYI514" s="106"/>
      <c r="NYJ514" s="106"/>
      <c r="NYK514" s="106"/>
      <c r="NYL514" s="106"/>
      <c r="NYM514" s="106"/>
      <c r="NYN514" s="106"/>
      <c r="NYO514" s="106"/>
      <c r="NYP514" s="106"/>
      <c r="NYQ514" s="106"/>
      <c r="NYR514" s="106"/>
      <c r="NYS514" s="106"/>
      <c r="NYT514" s="106"/>
      <c r="NYU514" s="106"/>
      <c r="NYV514" s="106"/>
      <c r="NYW514" s="106"/>
      <c r="NYX514" s="106"/>
      <c r="NYY514" s="106"/>
      <c r="NYZ514" s="106"/>
      <c r="NZA514" s="106"/>
      <c r="NZB514" s="106"/>
      <c r="NZC514" s="106"/>
      <c r="NZD514" s="106"/>
      <c r="NZE514" s="106"/>
      <c r="NZF514" s="106"/>
      <c r="NZG514" s="106"/>
      <c r="NZH514" s="106"/>
      <c r="NZI514" s="106"/>
      <c r="NZJ514" s="106"/>
      <c r="NZK514" s="106"/>
      <c r="NZL514" s="106"/>
      <c r="NZM514" s="106"/>
      <c r="NZN514" s="106"/>
      <c r="NZO514" s="106"/>
      <c r="NZP514" s="106"/>
      <c r="NZQ514" s="106"/>
      <c r="NZR514" s="106"/>
      <c r="NZS514" s="106"/>
      <c r="NZT514" s="106"/>
      <c r="NZU514" s="106"/>
      <c r="NZV514" s="106"/>
      <c r="NZW514" s="106"/>
      <c r="NZX514" s="106"/>
      <c r="NZY514" s="106"/>
      <c r="NZZ514" s="106"/>
      <c r="OAA514" s="106"/>
      <c r="OAB514" s="106"/>
      <c r="OAC514" s="106"/>
      <c r="OAD514" s="106"/>
      <c r="OAE514" s="106"/>
      <c r="OAF514" s="106"/>
      <c r="OAG514" s="106"/>
      <c r="OAH514" s="106"/>
      <c r="OAI514" s="106"/>
      <c r="OAJ514" s="106"/>
      <c r="OAK514" s="106"/>
      <c r="OAL514" s="106"/>
      <c r="OAM514" s="106"/>
      <c r="OAN514" s="106"/>
      <c r="OAO514" s="106"/>
      <c r="OAP514" s="106"/>
      <c r="OAQ514" s="106"/>
      <c r="OAR514" s="106"/>
      <c r="OAS514" s="106"/>
      <c r="OAT514" s="106"/>
      <c r="OAU514" s="106"/>
      <c r="OAV514" s="106"/>
      <c r="OAW514" s="106"/>
      <c r="OAX514" s="106"/>
      <c r="OAY514" s="106"/>
      <c r="OAZ514" s="106"/>
      <c r="OBA514" s="106"/>
      <c r="OBB514" s="106"/>
      <c r="OBC514" s="106"/>
      <c r="OBD514" s="106"/>
      <c r="OBE514" s="106"/>
      <c r="OBF514" s="106"/>
      <c r="OBG514" s="106"/>
      <c r="OBH514" s="106"/>
      <c r="OBI514" s="106"/>
      <c r="OBJ514" s="106"/>
      <c r="OBK514" s="106"/>
      <c r="OBL514" s="106"/>
      <c r="OBM514" s="106"/>
      <c r="OBN514" s="106"/>
      <c r="OBO514" s="106"/>
      <c r="OBP514" s="106"/>
      <c r="OBQ514" s="106"/>
      <c r="OBR514" s="106"/>
      <c r="OBS514" s="106"/>
      <c r="OBT514" s="106"/>
      <c r="OBU514" s="106"/>
      <c r="OBV514" s="106"/>
      <c r="OBW514" s="106"/>
      <c r="OBX514" s="106"/>
      <c r="OBY514" s="106"/>
      <c r="OBZ514" s="106"/>
      <c r="OCA514" s="106"/>
      <c r="OCB514" s="106"/>
      <c r="OCC514" s="106"/>
      <c r="OCD514" s="106"/>
      <c r="OCE514" s="106"/>
      <c r="OCF514" s="106"/>
      <c r="OCG514" s="106"/>
      <c r="OCH514" s="106"/>
      <c r="OCI514" s="106"/>
      <c r="OCJ514" s="106"/>
      <c r="OCK514" s="106"/>
      <c r="OCL514" s="106"/>
      <c r="OCM514" s="106"/>
      <c r="OCN514" s="106"/>
      <c r="OCO514" s="106"/>
      <c r="OCP514" s="106"/>
      <c r="OCQ514" s="106"/>
      <c r="OCR514" s="106"/>
      <c r="OCS514" s="106"/>
      <c r="OCT514" s="106"/>
      <c r="OCU514" s="106"/>
      <c r="OCV514" s="106"/>
      <c r="OCW514" s="106"/>
      <c r="OCX514" s="106"/>
      <c r="OCY514" s="106"/>
      <c r="OCZ514" s="106"/>
      <c r="ODA514" s="106"/>
      <c r="ODB514" s="106"/>
      <c r="ODC514" s="106"/>
      <c r="ODD514" s="106"/>
      <c r="ODE514" s="106"/>
      <c r="ODF514" s="106"/>
      <c r="ODG514" s="106"/>
      <c r="ODH514" s="106"/>
      <c r="ODI514" s="106"/>
      <c r="ODJ514" s="106"/>
      <c r="ODK514" s="106"/>
      <c r="ODL514" s="106"/>
      <c r="ODM514" s="106"/>
      <c r="ODN514" s="106"/>
      <c r="ODO514" s="106"/>
      <c r="ODP514" s="106"/>
      <c r="ODQ514" s="106"/>
      <c r="ODR514" s="106"/>
      <c r="ODS514" s="106"/>
      <c r="ODT514" s="106"/>
      <c r="ODU514" s="106"/>
      <c r="ODV514" s="106"/>
      <c r="ODW514" s="106"/>
      <c r="ODX514" s="106"/>
      <c r="ODY514" s="106"/>
      <c r="ODZ514" s="106"/>
      <c r="OEA514" s="106"/>
      <c r="OEB514" s="106"/>
      <c r="OEC514" s="106"/>
      <c r="OED514" s="106"/>
      <c r="OEE514" s="106"/>
      <c r="OEF514" s="106"/>
      <c r="OEG514" s="106"/>
      <c r="OEH514" s="106"/>
      <c r="OEI514" s="106"/>
      <c r="OEJ514" s="106"/>
      <c r="OEK514" s="106"/>
      <c r="OEL514" s="106"/>
      <c r="OEM514" s="106"/>
      <c r="OEN514" s="106"/>
      <c r="OEO514" s="106"/>
      <c r="OEP514" s="106"/>
      <c r="OEQ514" s="106"/>
      <c r="OER514" s="106"/>
      <c r="OES514" s="106"/>
      <c r="OET514" s="106"/>
      <c r="OEU514" s="106"/>
      <c r="OEV514" s="106"/>
      <c r="OEW514" s="106"/>
      <c r="OEX514" s="106"/>
      <c r="OEY514" s="106"/>
      <c r="OEZ514" s="106"/>
      <c r="OFA514" s="106"/>
      <c r="OFB514" s="106"/>
      <c r="OFC514" s="106"/>
      <c r="OFD514" s="106"/>
      <c r="OFE514" s="106"/>
      <c r="OFF514" s="106"/>
      <c r="OFG514" s="106"/>
      <c r="OFH514" s="106"/>
      <c r="OFI514" s="106"/>
      <c r="OFJ514" s="106"/>
      <c r="OFK514" s="106"/>
      <c r="OFL514" s="106"/>
      <c r="OFM514" s="106"/>
      <c r="OFN514" s="106"/>
      <c r="OFO514" s="106"/>
      <c r="OFP514" s="106"/>
      <c r="OFQ514" s="106"/>
      <c r="OFR514" s="106"/>
      <c r="OFS514" s="106"/>
      <c r="OFT514" s="106"/>
      <c r="OFU514" s="106"/>
      <c r="OFV514" s="106"/>
      <c r="OFW514" s="106"/>
      <c r="OFX514" s="106"/>
      <c r="OFY514" s="106"/>
      <c r="OFZ514" s="106"/>
      <c r="OGA514" s="106"/>
      <c r="OGB514" s="106"/>
      <c r="OGC514" s="106"/>
      <c r="OGD514" s="106"/>
      <c r="OGE514" s="106"/>
      <c r="OGF514" s="106"/>
      <c r="OGG514" s="106"/>
      <c r="OGH514" s="106"/>
      <c r="OGI514" s="106"/>
      <c r="OGJ514" s="106"/>
      <c r="OGK514" s="106"/>
      <c r="OGL514" s="106"/>
      <c r="OGM514" s="106"/>
      <c r="OGN514" s="106"/>
      <c r="OGO514" s="106"/>
      <c r="OGP514" s="106"/>
      <c r="OGQ514" s="106"/>
      <c r="OGR514" s="106"/>
      <c r="OGS514" s="106"/>
      <c r="OGT514" s="106"/>
      <c r="OGU514" s="106"/>
      <c r="OGV514" s="106"/>
      <c r="OGW514" s="106"/>
      <c r="OGX514" s="106"/>
      <c r="OGY514" s="106"/>
      <c r="OGZ514" s="106"/>
      <c r="OHA514" s="106"/>
      <c r="OHB514" s="106"/>
      <c r="OHC514" s="106"/>
      <c r="OHD514" s="106"/>
      <c r="OHE514" s="106"/>
      <c r="OHF514" s="106"/>
      <c r="OHG514" s="106"/>
      <c r="OHH514" s="106"/>
      <c r="OHI514" s="106"/>
      <c r="OHJ514" s="106"/>
      <c r="OHK514" s="106"/>
      <c r="OHL514" s="106"/>
      <c r="OHM514" s="106"/>
      <c r="OHN514" s="106"/>
      <c r="OHO514" s="106"/>
      <c r="OHP514" s="106"/>
      <c r="OHQ514" s="106"/>
      <c r="OHR514" s="106"/>
      <c r="OHS514" s="106"/>
      <c r="OHT514" s="106"/>
      <c r="OHU514" s="106"/>
      <c r="OHV514" s="106"/>
      <c r="OHW514" s="106"/>
      <c r="OHX514" s="106"/>
      <c r="OHY514" s="106"/>
      <c r="OHZ514" s="106"/>
      <c r="OIA514" s="106"/>
      <c r="OIB514" s="106"/>
      <c r="OIC514" s="106"/>
      <c r="OID514" s="106"/>
      <c r="OIE514" s="106"/>
      <c r="OIF514" s="106"/>
      <c r="OIG514" s="106"/>
      <c r="OIH514" s="106"/>
      <c r="OII514" s="106"/>
      <c r="OIJ514" s="106"/>
      <c r="OIK514" s="106"/>
      <c r="OIL514" s="106"/>
      <c r="OIM514" s="106"/>
      <c r="OIN514" s="106"/>
      <c r="OIO514" s="106"/>
      <c r="OIP514" s="106"/>
      <c r="OIQ514" s="106"/>
      <c r="OIR514" s="106"/>
      <c r="OIS514" s="106"/>
      <c r="OIT514" s="106"/>
      <c r="OIU514" s="106"/>
      <c r="OIV514" s="106"/>
      <c r="OIW514" s="106"/>
      <c r="OIX514" s="106"/>
      <c r="OIY514" s="106"/>
      <c r="OIZ514" s="106"/>
      <c r="OJA514" s="106"/>
      <c r="OJB514" s="106"/>
      <c r="OJC514" s="106"/>
      <c r="OJD514" s="106"/>
      <c r="OJE514" s="106"/>
      <c r="OJF514" s="106"/>
      <c r="OJG514" s="106"/>
      <c r="OJH514" s="106"/>
      <c r="OJI514" s="106"/>
      <c r="OJJ514" s="106"/>
      <c r="OJK514" s="106"/>
      <c r="OJL514" s="106"/>
      <c r="OJM514" s="106"/>
      <c r="OJN514" s="106"/>
      <c r="OJO514" s="106"/>
      <c r="OJP514" s="106"/>
      <c r="OJQ514" s="106"/>
      <c r="OJR514" s="106"/>
      <c r="OJS514" s="106"/>
      <c r="OJT514" s="106"/>
      <c r="OJU514" s="106"/>
      <c r="OJV514" s="106"/>
      <c r="OJW514" s="106"/>
      <c r="OJX514" s="106"/>
      <c r="OJY514" s="106"/>
      <c r="OJZ514" s="106"/>
      <c r="OKA514" s="106"/>
      <c r="OKB514" s="106"/>
      <c r="OKC514" s="106"/>
      <c r="OKD514" s="106"/>
      <c r="OKE514" s="106"/>
      <c r="OKF514" s="106"/>
      <c r="OKG514" s="106"/>
      <c r="OKH514" s="106"/>
      <c r="OKI514" s="106"/>
      <c r="OKJ514" s="106"/>
      <c r="OKK514" s="106"/>
      <c r="OKL514" s="106"/>
      <c r="OKM514" s="106"/>
      <c r="OKN514" s="106"/>
      <c r="OKO514" s="106"/>
      <c r="OKP514" s="106"/>
      <c r="OKQ514" s="106"/>
      <c r="OKR514" s="106"/>
      <c r="OKS514" s="106"/>
      <c r="OKT514" s="106"/>
      <c r="OKU514" s="106"/>
      <c r="OKV514" s="106"/>
      <c r="OKW514" s="106"/>
      <c r="OKX514" s="106"/>
      <c r="OKY514" s="106"/>
      <c r="OKZ514" s="106"/>
      <c r="OLA514" s="106"/>
      <c r="OLB514" s="106"/>
      <c r="OLC514" s="106"/>
      <c r="OLD514" s="106"/>
      <c r="OLE514" s="106"/>
      <c r="OLF514" s="106"/>
      <c r="OLG514" s="106"/>
      <c r="OLH514" s="106"/>
      <c r="OLI514" s="106"/>
      <c r="OLJ514" s="106"/>
      <c r="OLK514" s="106"/>
      <c r="OLL514" s="106"/>
      <c r="OLM514" s="106"/>
      <c r="OLN514" s="106"/>
      <c r="OLO514" s="106"/>
      <c r="OLP514" s="106"/>
      <c r="OLQ514" s="106"/>
      <c r="OLR514" s="106"/>
      <c r="OLS514" s="106"/>
      <c r="OLT514" s="106"/>
      <c r="OLU514" s="106"/>
      <c r="OLV514" s="106"/>
      <c r="OLW514" s="106"/>
      <c r="OLX514" s="106"/>
      <c r="OLY514" s="106"/>
      <c r="OLZ514" s="106"/>
      <c r="OMA514" s="106"/>
      <c r="OMB514" s="106"/>
      <c r="OMC514" s="106"/>
      <c r="OMD514" s="106"/>
      <c r="OME514" s="106"/>
      <c r="OMF514" s="106"/>
      <c r="OMG514" s="106"/>
      <c r="OMH514" s="106"/>
      <c r="OMI514" s="106"/>
      <c r="OMJ514" s="106"/>
      <c r="OMK514" s="106"/>
      <c r="OML514" s="106"/>
      <c r="OMM514" s="106"/>
      <c r="OMN514" s="106"/>
      <c r="OMO514" s="106"/>
      <c r="OMP514" s="106"/>
      <c r="OMQ514" s="106"/>
      <c r="OMR514" s="106"/>
      <c r="OMS514" s="106"/>
      <c r="OMT514" s="106"/>
      <c r="OMU514" s="106"/>
      <c r="OMV514" s="106"/>
      <c r="OMW514" s="106"/>
      <c r="OMX514" s="106"/>
      <c r="OMY514" s="106"/>
      <c r="OMZ514" s="106"/>
      <c r="ONA514" s="106"/>
      <c r="ONB514" s="106"/>
      <c r="ONC514" s="106"/>
      <c r="OND514" s="106"/>
      <c r="ONE514" s="106"/>
      <c r="ONF514" s="106"/>
      <c r="ONG514" s="106"/>
      <c r="ONH514" s="106"/>
      <c r="ONI514" s="106"/>
      <c r="ONJ514" s="106"/>
      <c r="ONK514" s="106"/>
      <c r="ONL514" s="106"/>
      <c r="ONM514" s="106"/>
      <c r="ONN514" s="106"/>
      <c r="ONO514" s="106"/>
      <c r="ONP514" s="106"/>
      <c r="ONQ514" s="106"/>
      <c r="ONR514" s="106"/>
      <c r="ONS514" s="106"/>
      <c r="ONT514" s="106"/>
      <c r="ONU514" s="106"/>
      <c r="ONV514" s="106"/>
      <c r="ONW514" s="106"/>
      <c r="ONX514" s="106"/>
      <c r="ONY514" s="106"/>
      <c r="ONZ514" s="106"/>
      <c r="OOA514" s="106"/>
      <c r="OOB514" s="106"/>
      <c r="OOC514" s="106"/>
      <c r="OOD514" s="106"/>
      <c r="OOE514" s="106"/>
      <c r="OOF514" s="106"/>
      <c r="OOG514" s="106"/>
      <c r="OOH514" s="106"/>
      <c r="OOI514" s="106"/>
      <c r="OOJ514" s="106"/>
      <c r="OOK514" s="106"/>
      <c r="OOL514" s="106"/>
      <c r="OOM514" s="106"/>
      <c r="OON514" s="106"/>
      <c r="OOO514" s="106"/>
      <c r="OOP514" s="106"/>
      <c r="OOQ514" s="106"/>
      <c r="OOR514" s="106"/>
      <c r="OOS514" s="106"/>
      <c r="OOT514" s="106"/>
      <c r="OOU514" s="106"/>
      <c r="OOV514" s="106"/>
      <c r="OOW514" s="106"/>
      <c r="OOX514" s="106"/>
      <c r="OOY514" s="106"/>
      <c r="OOZ514" s="106"/>
      <c r="OPA514" s="106"/>
      <c r="OPB514" s="106"/>
      <c r="OPC514" s="106"/>
      <c r="OPD514" s="106"/>
      <c r="OPE514" s="106"/>
      <c r="OPF514" s="106"/>
      <c r="OPG514" s="106"/>
      <c r="OPH514" s="106"/>
      <c r="OPI514" s="106"/>
      <c r="OPJ514" s="106"/>
      <c r="OPK514" s="106"/>
      <c r="OPL514" s="106"/>
      <c r="OPM514" s="106"/>
      <c r="OPN514" s="106"/>
      <c r="OPO514" s="106"/>
      <c r="OPP514" s="106"/>
      <c r="OPQ514" s="106"/>
      <c r="OPR514" s="106"/>
      <c r="OPS514" s="106"/>
      <c r="OPT514" s="106"/>
      <c r="OPU514" s="106"/>
      <c r="OPV514" s="106"/>
      <c r="OPW514" s="106"/>
      <c r="OPX514" s="106"/>
      <c r="OPY514" s="106"/>
      <c r="OPZ514" s="106"/>
      <c r="OQA514" s="106"/>
      <c r="OQB514" s="106"/>
      <c r="OQC514" s="106"/>
      <c r="OQD514" s="106"/>
      <c r="OQE514" s="106"/>
      <c r="OQF514" s="106"/>
      <c r="OQG514" s="106"/>
      <c r="OQH514" s="106"/>
      <c r="OQI514" s="106"/>
      <c r="OQJ514" s="106"/>
      <c r="OQK514" s="106"/>
      <c r="OQL514" s="106"/>
      <c r="OQM514" s="106"/>
      <c r="OQN514" s="106"/>
      <c r="OQO514" s="106"/>
      <c r="OQP514" s="106"/>
      <c r="OQQ514" s="106"/>
      <c r="OQR514" s="106"/>
      <c r="OQS514" s="106"/>
      <c r="OQT514" s="106"/>
      <c r="OQU514" s="106"/>
      <c r="OQV514" s="106"/>
      <c r="OQW514" s="106"/>
      <c r="OQX514" s="106"/>
      <c r="OQY514" s="106"/>
      <c r="OQZ514" s="106"/>
      <c r="ORA514" s="106"/>
      <c r="ORB514" s="106"/>
      <c r="ORC514" s="106"/>
      <c r="ORD514" s="106"/>
      <c r="ORE514" s="106"/>
      <c r="ORF514" s="106"/>
      <c r="ORG514" s="106"/>
      <c r="ORH514" s="106"/>
      <c r="ORI514" s="106"/>
      <c r="ORJ514" s="106"/>
      <c r="ORK514" s="106"/>
      <c r="ORL514" s="106"/>
      <c r="ORM514" s="106"/>
      <c r="ORN514" s="106"/>
      <c r="ORO514" s="106"/>
      <c r="ORP514" s="106"/>
      <c r="ORQ514" s="106"/>
      <c r="ORR514" s="106"/>
      <c r="ORS514" s="106"/>
      <c r="ORT514" s="106"/>
      <c r="ORU514" s="106"/>
      <c r="ORV514" s="106"/>
      <c r="ORW514" s="106"/>
      <c r="ORX514" s="106"/>
      <c r="ORY514" s="106"/>
      <c r="ORZ514" s="106"/>
      <c r="OSA514" s="106"/>
      <c r="OSB514" s="106"/>
      <c r="OSC514" s="106"/>
      <c r="OSD514" s="106"/>
      <c r="OSE514" s="106"/>
      <c r="OSF514" s="106"/>
      <c r="OSG514" s="106"/>
      <c r="OSH514" s="106"/>
      <c r="OSI514" s="106"/>
      <c r="OSJ514" s="106"/>
      <c r="OSK514" s="106"/>
      <c r="OSL514" s="106"/>
      <c r="OSM514" s="106"/>
      <c r="OSN514" s="106"/>
      <c r="OSO514" s="106"/>
      <c r="OSP514" s="106"/>
      <c r="OSQ514" s="106"/>
      <c r="OSR514" s="106"/>
      <c r="OSS514" s="106"/>
      <c r="OST514" s="106"/>
      <c r="OSU514" s="106"/>
      <c r="OSV514" s="106"/>
      <c r="OSW514" s="106"/>
      <c r="OSX514" s="106"/>
      <c r="OSY514" s="106"/>
      <c r="OSZ514" s="106"/>
      <c r="OTA514" s="106"/>
      <c r="OTB514" s="106"/>
      <c r="OTC514" s="106"/>
      <c r="OTD514" s="106"/>
      <c r="OTE514" s="106"/>
      <c r="OTF514" s="106"/>
      <c r="OTG514" s="106"/>
      <c r="OTH514" s="106"/>
      <c r="OTI514" s="106"/>
      <c r="OTJ514" s="106"/>
      <c r="OTK514" s="106"/>
      <c r="OTL514" s="106"/>
      <c r="OTM514" s="106"/>
      <c r="OTN514" s="106"/>
      <c r="OTO514" s="106"/>
      <c r="OTP514" s="106"/>
      <c r="OTQ514" s="106"/>
      <c r="OTR514" s="106"/>
      <c r="OTS514" s="106"/>
      <c r="OTT514" s="106"/>
      <c r="OTU514" s="106"/>
      <c r="OTV514" s="106"/>
      <c r="OTW514" s="106"/>
      <c r="OTX514" s="106"/>
      <c r="OTY514" s="106"/>
      <c r="OTZ514" s="106"/>
      <c r="OUA514" s="106"/>
      <c r="OUB514" s="106"/>
      <c r="OUC514" s="106"/>
      <c r="OUD514" s="106"/>
      <c r="OUE514" s="106"/>
      <c r="OUF514" s="106"/>
      <c r="OUG514" s="106"/>
      <c r="OUH514" s="106"/>
      <c r="OUI514" s="106"/>
      <c r="OUJ514" s="106"/>
      <c r="OUK514" s="106"/>
      <c r="OUL514" s="106"/>
      <c r="OUM514" s="106"/>
      <c r="OUN514" s="106"/>
      <c r="OUO514" s="106"/>
      <c r="OUP514" s="106"/>
      <c r="OUQ514" s="106"/>
      <c r="OUR514" s="106"/>
      <c r="OUS514" s="106"/>
      <c r="OUT514" s="106"/>
      <c r="OUU514" s="106"/>
      <c r="OUV514" s="106"/>
      <c r="OUW514" s="106"/>
      <c r="OUX514" s="106"/>
      <c r="OUY514" s="106"/>
      <c r="OUZ514" s="106"/>
      <c r="OVA514" s="106"/>
      <c r="OVB514" s="106"/>
      <c r="OVC514" s="106"/>
      <c r="OVD514" s="106"/>
      <c r="OVE514" s="106"/>
      <c r="OVF514" s="106"/>
      <c r="OVG514" s="106"/>
      <c r="OVH514" s="106"/>
      <c r="OVI514" s="106"/>
      <c r="OVJ514" s="106"/>
      <c r="OVK514" s="106"/>
      <c r="OVL514" s="106"/>
      <c r="OVM514" s="106"/>
      <c r="OVN514" s="106"/>
      <c r="OVO514" s="106"/>
      <c r="OVP514" s="106"/>
      <c r="OVQ514" s="106"/>
      <c r="OVR514" s="106"/>
      <c r="OVS514" s="106"/>
      <c r="OVT514" s="106"/>
      <c r="OVU514" s="106"/>
      <c r="OVV514" s="106"/>
      <c r="OVW514" s="106"/>
      <c r="OVX514" s="106"/>
      <c r="OVY514" s="106"/>
      <c r="OVZ514" s="106"/>
      <c r="OWA514" s="106"/>
      <c r="OWB514" s="106"/>
      <c r="OWC514" s="106"/>
      <c r="OWD514" s="106"/>
      <c r="OWE514" s="106"/>
      <c r="OWF514" s="106"/>
      <c r="OWG514" s="106"/>
      <c r="OWH514" s="106"/>
      <c r="OWI514" s="106"/>
      <c r="OWJ514" s="106"/>
      <c r="OWK514" s="106"/>
      <c r="OWL514" s="106"/>
      <c r="OWM514" s="106"/>
      <c r="OWN514" s="106"/>
      <c r="OWO514" s="106"/>
      <c r="OWP514" s="106"/>
      <c r="OWQ514" s="106"/>
      <c r="OWR514" s="106"/>
      <c r="OWS514" s="106"/>
      <c r="OWT514" s="106"/>
      <c r="OWU514" s="106"/>
      <c r="OWV514" s="106"/>
      <c r="OWW514" s="106"/>
      <c r="OWX514" s="106"/>
      <c r="OWY514" s="106"/>
      <c r="OWZ514" s="106"/>
      <c r="OXA514" s="106"/>
      <c r="OXB514" s="106"/>
      <c r="OXC514" s="106"/>
      <c r="OXD514" s="106"/>
      <c r="OXE514" s="106"/>
      <c r="OXF514" s="106"/>
      <c r="OXG514" s="106"/>
      <c r="OXH514" s="106"/>
      <c r="OXI514" s="106"/>
      <c r="OXJ514" s="106"/>
      <c r="OXK514" s="106"/>
      <c r="OXL514" s="106"/>
      <c r="OXM514" s="106"/>
      <c r="OXN514" s="106"/>
      <c r="OXO514" s="106"/>
      <c r="OXP514" s="106"/>
      <c r="OXQ514" s="106"/>
      <c r="OXR514" s="106"/>
      <c r="OXS514" s="106"/>
      <c r="OXT514" s="106"/>
      <c r="OXU514" s="106"/>
      <c r="OXV514" s="106"/>
      <c r="OXW514" s="106"/>
      <c r="OXX514" s="106"/>
      <c r="OXY514" s="106"/>
      <c r="OXZ514" s="106"/>
      <c r="OYA514" s="106"/>
      <c r="OYB514" s="106"/>
      <c r="OYC514" s="106"/>
      <c r="OYD514" s="106"/>
      <c r="OYE514" s="106"/>
      <c r="OYF514" s="106"/>
      <c r="OYG514" s="106"/>
      <c r="OYH514" s="106"/>
      <c r="OYI514" s="106"/>
      <c r="OYJ514" s="106"/>
      <c r="OYK514" s="106"/>
      <c r="OYL514" s="106"/>
      <c r="OYM514" s="106"/>
      <c r="OYN514" s="106"/>
      <c r="OYO514" s="106"/>
      <c r="OYP514" s="106"/>
      <c r="OYQ514" s="106"/>
      <c r="OYR514" s="106"/>
      <c r="OYS514" s="106"/>
      <c r="OYT514" s="106"/>
      <c r="OYU514" s="106"/>
      <c r="OYV514" s="106"/>
      <c r="OYW514" s="106"/>
      <c r="OYX514" s="106"/>
      <c r="OYY514" s="106"/>
      <c r="OYZ514" s="106"/>
      <c r="OZA514" s="106"/>
      <c r="OZB514" s="106"/>
      <c r="OZC514" s="106"/>
      <c r="OZD514" s="106"/>
      <c r="OZE514" s="106"/>
      <c r="OZF514" s="106"/>
      <c r="OZG514" s="106"/>
      <c r="OZH514" s="106"/>
      <c r="OZI514" s="106"/>
      <c r="OZJ514" s="106"/>
      <c r="OZK514" s="106"/>
      <c r="OZL514" s="106"/>
      <c r="OZM514" s="106"/>
      <c r="OZN514" s="106"/>
      <c r="OZO514" s="106"/>
      <c r="OZP514" s="106"/>
      <c r="OZQ514" s="106"/>
      <c r="OZR514" s="106"/>
      <c r="OZS514" s="106"/>
      <c r="OZT514" s="106"/>
      <c r="OZU514" s="106"/>
      <c r="OZV514" s="106"/>
      <c r="OZW514" s="106"/>
      <c r="OZX514" s="106"/>
      <c r="OZY514" s="106"/>
      <c r="OZZ514" s="106"/>
      <c r="PAA514" s="106"/>
      <c r="PAB514" s="106"/>
      <c r="PAC514" s="106"/>
      <c r="PAD514" s="106"/>
      <c r="PAE514" s="106"/>
      <c r="PAF514" s="106"/>
      <c r="PAG514" s="106"/>
      <c r="PAH514" s="106"/>
      <c r="PAI514" s="106"/>
      <c r="PAJ514" s="106"/>
      <c r="PAK514" s="106"/>
      <c r="PAL514" s="106"/>
      <c r="PAM514" s="106"/>
      <c r="PAN514" s="106"/>
      <c r="PAO514" s="106"/>
      <c r="PAP514" s="106"/>
      <c r="PAQ514" s="106"/>
      <c r="PAR514" s="106"/>
      <c r="PAS514" s="106"/>
      <c r="PAT514" s="106"/>
      <c r="PAU514" s="106"/>
      <c r="PAV514" s="106"/>
      <c r="PAW514" s="106"/>
      <c r="PAX514" s="106"/>
      <c r="PAY514" s="106"/>
      <c r="PAZ514" s="106"/>
      <c r="PBA514" s="106"/>
      <c r="PBB514" s="106"/>
      <c r="PBC514" s="106"/>
      <c r="PBD514" s="106"/>
      <c r="PBE514" s="106"/>
      <c r="PBF514" s="106"/>
      <c r="PBG514" s="106"/>
      <c r="PBH514" s="106"/>
      <c r="PBI514" s="106"/>
      <c r="PBJ514" s="106"/>
      <c r="PBK514" s="106"/>
      <c r="PBL514" s="106"/>
      <c r="PBM514" s="106"/>
      <c r="PBN514" s="106"/>
      <c r="PBO514" s="106"/>
      <c r="PBP514" s="106"/>
      <c r="PBQ514" s="106"/>
      <c r="PBR514" s="106"/>
      <c r="PBS514" s="106"/>
      <c r="PBT514" s="106"/>
      <c r="PBU514" s="106"/>
      <c r="PBV514" s="106"/>
      <c r="PBW514" s="106"/>
      <c r="PBX514" s="106"/>
      <c r="PBY514" s="106"/>
      <c r="PBZ514" s="106"/>
      <c r="PCA514" s="106"/>
      <c r="PCB514" s="106"/>
      <c r="PCC514" s="106"/>
      <c r="PCD514" s="106"/>
      <c r="PCE514" s="106"/>
      <c r="PCF514" s="106"/>
      <c r="PCG514" s="106"/>
      <c r="PCH514" s="106"/>
      <c r="PCI514" s="106"/>
      <c r="PCJ514" s="106"/>
      <c r="PCK514" s="106"/>
      <c r="PCL514" s="106"/>
      <c r="PCM514" s="106"/>
      <c r="PCN514" s="106"/>
      <c r="PCO514" s="106"/>
      <c r="PCP514" s="106"/>
      <c r="PCQ514" s="106"/>
      <c r="PCR514" s="106"/>
      <c r="PCS514" s="106"/>
      <c r="PCT514" s="106"/>
      <c r="PCU514" s="106"/>
      <c r="PCV514" s="106"/>
      <c r="PCW514" s="106"/>
      <c r="PCX514" s="106"/>
      <c r="PCY514" s="106"/>
      <c r="PCZ514" s="106"/>
      <c r="PDA514" s="106"/>
      <c r="PDB514" s="106"/>
      <c r="PDC514" s="106"/>
      <c r="PDD514" s="106"/>
      <c r="PDE514" s="106"/>
      <c r="PDF514" s="106"/>
      <c r="PDG514" s="106"/>
      <c r="PDH514" s="106"/>
      <c r="PDI514" s="106"/>
      <c r="PDJ514" s="106"/>
      <c r="PDK514" s="106"/>
      <c r="PDL514" s="106"/>
      <c r="PDM514" s="106"/>
      <c r="PDN514" s="106"/>
      <c r="PDO514" s="106"/>
      <c r="PDP514" s="106"/>
      <c r="PDQ514" s="106"/>
      <c r="PDR514" s="106"/>
      <c r="PDS514" s="106"/>
      <c r="PDT514" s="106"/>
      <c r="PDU514" s="106"/>
      <c r="PDV514" s="106"/>
      <c r="PDW514" s="106"/>
      <c r="PDX514" s="106"/>
      <c r="PDY514" s="106"/>
      <c r="PDZ514" s="106"/>
      <c r="PEA514" s="106"/>
      <c r="PEB514" s="106"/>
      <c r="PEC514" s="106"/>
      <c r="PED514" s="106"/>
      <c r="PEE514" s="106"/>
      <c r="PEF514" s="106"/>
      <c r="PEG514" s="106"/>
      <c r="PEH514" s="106"/>
      <c r="PEI514" s="106"/>
      <c r="PEJ514" s="106"/>
      <c r="PEK514" s="106"/>
      <c r="PEL514" s="106"/>
      <c r="PEM514" s="106"/>
      <c r="PEN514" s="106"/>
      <c r="PEO514" s="106"/>
      <c r="PEP514" s="106"/>
      <c r="PEQ514" s="106"/>
      <c r="PER514" s="106"/>
      <c r="PES514" s="106"/>
      <c r="PET514" s="106"/>
      <c r="PEU514" s="106"/>
      <c r="PEV514" s="106"/>
      <c r="PEW514" s="106"/>
      <c r="PEX514" s="106"/>
      <c r="PEY514" s="106"/>
      <c r="PEZ514" s="106"/>
      <c r="PFA514" s="106"/>
      <c r="PFB514" s="106"/>
      <c r="PFC514" s="106"/>
      <c r="PFD514" s="106"/>
      <c r="PFE514" s="106"/>
      <c r="PFF514" s="106"/>
      <c r="PFG514" s="106"/>
      <c r="PFH514" s="106"/>
      <c r="PFI514" s="106"/>
      <c r="PFJ514" s="106"/>
      <c r="PFK514" s="106"/>
      <c r="PFL514" s="106"/>
      <c r="PFM514" s="106"/>
      <c r="PFN514" s="106"/>
      <c r="PFO514" s="106"/>
      <c r="PFP514" s="106"/>
      <c r="PFQ514" s="106"/>
      <c r="PFR514" s="106"/>
      <c r="PFS514" s="106"/>
      <c r="PFT514" s="106"/>
      <c r="PFU514" s="106"/>
      <c r="PFV514" s="106"/>
      <c r="PFW514" s="106"/>
      <c r="PFX514" s="106"/>
      <c r="PFY514" s="106"/>
      <c r="PFZ514" s="106"/>
      <c r="PGA514" s="106"/>
      <c r="PGB514" s="106"/>
      <c r="PGC514" s="106"/>
      <c r="PGD514" s="106"/>
      <c r="PGE514" s="106"/>
      <c r="PGF514" s="106"/>
      <c r="PGG514" s="106"/>
      <c r="PGH514" s="106"/>
      <c r="PGI514" s="106"/>
      <c r="PGJ514" s="106"/>
      <c r="PGK514" s="106"/>
      <c r="PGL514" s="106"/>
      <c r="PGM514" s="106"/>
      <c r="PGN514" s="106"/>
      <c r="PGO514" s="106"/>
      <c r="PGP514" s="106"/>
      <c r="PGQ514" s="106"/>
      <c r="PGR514" s="106"/>
      <c r="PGS514" s="106"/>
      <c r="PGT514" s="106"/>
      <c r="PGU514" s="106"/>
      <c r="PGV514" s="106"/>
      <c r="PGW514" s="106"/>
      <c r="PGX514" s="106"/>
      <c r="PGY514" s="106"/>
      <c r="PGZ514" s="106"/>
      <c r="PHA514" s="106"/>
      <c r="PHB514" s="106"/>
      <c r="PHC514" s="106"/>
      <c r="PHD514" s="106"/>
      <c r="PHE514" s="106"/>
      <c r="PHF514" s="106"/>
      <c r="PHG514" s="106"/>
      <c r="PHH514" s="106"/>
      <c r="PHI514" s="106"/>
      <c r="PHJ514" s="106"/>
      <c r="PHK514" s="106"/>
      <c r="PHL514" s="106"/>
      <c r="PHM514" s="106"/>
      <c r="PHN514" s="106"/>
      <c r="PHO514" s="106"/>
      <c r="PHP514" s="106"/>
      <c r="PHQ514" s="106"/>
      <c r="PHR514" s="106"/>
      <c r="PHS514" s="106"/>
      <c r="PHT514" s="106"/>
      <c r="PHU514" s="106"/>
      <c r="PHV514" s="106"/>
      <c r="PHW514" s="106"/>
      <c r="PHX514" s="106"/>
      <c r="PHY514" s="106"/>
      <c r="PHZ514" s="106"/>
      <c r="PIA514" s="106"/>
      <c r="PIB514" s="106"/>
      <c r="PIC514" s="106"/>
      <c r="PID514" s="106"/>
      <c r="PIE514" s="106"/>
      <c r="PIF514" s="106"/>
      <c r="PIG514" s="106"/>
      <c r="PIH514" s="106"/>
      <c r="PII514" s="106"/>
      <c r="PIJ514" s="106"/>
      <c r="PIK514" s="106"/>
      <c r="PIL514" s="106"/>
      <c r="PIM514" s="106"/>
      <c r="PIN514" s="106"/>
      <c r="PIO514" s="106"/>
      <c r="PIP514" s="106"/>
      <c r="PIQ514" s="106"/>
      <c r="PIR514" s="106"/>
      <c r="PIS514" s="106"/>
      <c r="PIT514" s="106"/>
      <c r="PIU514" s="106"/>
      <c r="PIV514" s="106"/>
      <c r="PIW514" s="106"/>
      <c r="PIX514" s="106"/>
      <c r="PIY514" s="106"/>
      <c r="PIZ514" s="106"/>
      <c r="PJA514" s="106"/>
      <c r="PJB514" s="106"/>
      <c r="PJC514" s="106"/>
      <c r="PJD514" s="106"/>
      <c r="PJE514" s="106"/>
      <c r="PJF514" s="106"/>
      <c r="PJG514" s="106"/>
      <c r="PJH514" s="106"/>
      <c r="PJI514" s="106"/>
      <c r="PJJ514" s="106"/>
      <c r="PJK514" s="106"/>
      <c r="PJL514" s="106"/>
      <c r="PJM514" s="106"/>
      <c r="PJN514" s="106"/>
      <c r="PJO514" s="106"/>
      <c r="PJP514" s="106"/>
      <c r="PJQ514" s="106"/>
      <c r="PJR514" s="106"/>
      <c r="PJS514" s="106"/>
      <c r="PJT514" s="106"/>
      <c r="PJU514" s="106"/>
      <c r="PJV514" s="106"/>
      <c r="PJW514" s="106"/>
      <c r="PJX514" s="106"/>
      <c r="PJY514" s="106"/>
      <c r="PJZ514" s="106"/>
      <c r="PKA514" s="106"/>
      <c r="PKB514" s="106"/>
      <c r="PKC514" s="106"/>
      <c r="PKD514" s="106"/>
      <c r="PKE514" s="106"/>
      <c r="PKF514" s="106"/>
      <c r="PKG514" s="106"/>
      <c r="PKH514" s="106"/>
      <c r="PKI514" s="106"/>
      <c r="PKJ514" s="106"/>
      <c r="PKK514" s="106"/>
      <c r="PKL514" s="106"/>
      <c r="PKM514" s="106"/>
      <c r="PKN514" s="106"/>
      <c r="PKO514" s="106"/>
      <c r="PKP514" s="106"/>
      <c r="PKQ514" s="106"/>
      <c r="PKR514" s="106"/>
      <c r="PKS514" s="106"/>
      <c r="PKT514" s="106"/>
      <c r="PKU514" s="106"/>
      <c r="PKV514" s="106"/>
      <c r="PKW514" s="106"/>
      <c r="PKX514" s="106"/>
      <c r="PKY514" s="106"/>
      <c r="PKZ514" s="106"/>
      <c r="PLA514" s="106"/>
      <c r="PLB514" s="106"/>
      <c r="PLC514" s="106"/>
      <c r="PLD514" s="106"/>
      <c r="PLE514" s="106"/>
      <c r="PLF514" s="106"/>
      <c r="PLG514" s="106"/>
      <c r="PLH514" s="106"/>
      <c r="PLI514" s="106"/>
      <c r="PLJ514" s="106"/>
      <c r="PLK514" s="106"/>
      <c r="PLL514" s="106"/>
      <c r="PLM514" s="106"/>
      <c r="PLN514" s="106"/>
      <c r="PLO514" s="106"/>
      <c r="PLP514" s="106"/>
      <c r="PLQ514" s="106"/>
      <c r="PLR514" s="106"/>
      <c r="PLS514" s="106"/>
      <c r="PLT514" s="106"/>
      <c r="PLU514" s="106"/>
      <c r="PLV514" s="106"/>
      <c r="PLW514" s="106"/>
      <c r="PLX514" s="106"/>
      <c r="PLY514" s="106"/>
      <c r="PLZ514" s="106"/>
      <c r="PMA514" s="106"/>
      <c r="PMB514" s="106"/>
      <c r="PMC514" s="106"/>
      <c r="PMD514" s="106"/>
      <c r="PME514" s="106"/>
      <c r="PMF514" s="106"/>
      <c r="PMG514" s="106"/>
      <c r="PMH514" s="106"/>
      <c r="PMI514" s="106"/>
      <c r="PMJ514" s="106"/>
      <c r="PMK514" s="106"/>
      <c r="PML514" s="106"/>
      <c r="PMM514" s="106"/>
      <c r="PMN514" s="106"/>
      <c r="PMO514" s="106"/>
      <c r="PMP514" s="106"/>
      <c r="PMQ514" s="106"/>
      <c r="PMR514" s="106"/>
      <c r="PMS514" s="106"/>
      <c r="PMT514" s="106"/>
      <c r="PMU514" s="106"/>
      <c r="PMV514" s="106"/>
      <c r="PMW514" s="106"/>
      <c r="PMX514" s="106"/>
      <c r="PMY514" s="106"/>
      <c r="PMZ514" s="106"/>
      <c r="PNA514" s="106"/>
      <c r="PNB514" s="106"/>
      <c r="PNC514" s="106"/>
      <c r="PND514" s="106"/>
      <c r="PNE514" s="106"/>
      <c r="PNF514" s="106"/>
      <c r="PNG514" s="106"/>
      <c r="PNH514" s="106"/>
      <c r="PNI514" s="106"/>
      <c r="PNJ514" s="106"/>
      <c r="PNK514" s="106"/>
      <c r="PNL514" s="106"/>
      <c r="PNM514" s="106"/>
      <c r="PNN514" s="106"/>
      <c r="PNO514" s="106"/>
      <c r="PNP514" s="106"/>
      <c r="PNQ514" s="106"/>
      <c r="PNR514" s="106"/>
      <c r="PNS514" s="106"/>
      <c r="PNT514" s="106"/>
      <c r="PNU514" s="106"/>
      <c r="PNV514" s="106"/>
      <c r="PNW514" s="106"/>
      <c r="PNX514" s="106"/>
      <c r="PNY514" s="106"/>
      <c r="PNZ514" s="106"/>
      <c r="POA514" s="106"/>
      <c r="POB514" s="106"/>
      <c r="POC514" s="106"/>
      <c r="POD514" s="106"/>
      <c r="POE514" s="106"/>
      <c r="POF514" s="106"/>
      <c r="POG514" s="106"/>
      <c r="POH514" s="106"/>
      <c r="POI514" s="106"/>
      <c r="POJ514" s="106"/>
      <c r="POK514" s="106"/>
      <c r="POL514" s="106"/>
      <c r="POM514" s="106"/>
      <c r="PON514" s="106"/>
      <c r="POO514" s="106"/>
      <c r="POP514" s="106"/>
      <c r="POQ514" s="106"/>
      <c r="POR514" s="106"/>
      <c r="POS514" s="106"/>
      <c r="POT514" s="106"/>
      <c r="POU514" s="106"/>
      <c r="POV514" s="106"/>
      <c r="POW514" s="106"/>
      <c r="POX514" s="106"/>
      <c r="POY514" s="106"/>
      <c r="POZ514" s="106"/>
      <c r="PPA514" s="106"/>
      <c r="PPB514" s="106"/>
      <c r="PPC514" s="106"/>
      <c r="PPD514" s="106"/>
      <c r="PPE514" s="106"/>
      <c r="PPF514" s="106"/>
      <c r="PPG514" s="106"/>
      <c r="PPH514" s="106"/>
      <c r="PPI514" s="106"/>
      <c r="PPJ514" s="106"/>
      <c r="PPK514" s="106"/>
      <c r="PPL514" s="106"/>
      <c r="PPM514" s="106"/>
      <c r="PPN514" s="106"/>
      <c r="PPO514" s="106"/>
      <c r="PPP514" s="106"/>
      <c r="PPQ514" s="106"/>
      <c r="PPR514" s="106"/>
      <c r="PPS514" s="106"/>
      <c r="PPT514" s="106"/>
      <c r="PPU514" s="106"/>
      <c r="PPV514" s="106"/>
      <c r="PPW514" s="106"/>
      <c r="PPX514" s="106"/>
      <c r="PPY514" s="106"/>
      <c r="PPZ514" s="106"/>
      <c r="PQA514" s="106"/>
      <c r="PQB514" s="106"/>
      <c r="PQC514" s="106"/>
      <c r="PQD514" s="106"/>
      <c r="PQE514" s="106"/>
      <c r="PQF514" s="106"/>
      <c r="PQG514" s="106"/>
      <c r="PQH514" s="106"/>
      <c r="PQI514" s="106"/>
      <c r="PQJ514" s="106"/>
      <c r="PQK514" s="106"/>
      <c r="PQL514" s="106"/>
      <c r="PQM514" s="106"/>
      <c r="PQN514" s="106"/>
      <c r="PQO514" s="106"/>
      <c r="PQP514" s="106"/>
      <c r="PQQ514" s="106"/>
      <c r="PQR514" s="106"/>
      <c r="PQS514" s="106"/>
      <c r="PQT514" s="106"/>
      <c r="PQU514" s="106"/>
      <c r="PQV514" s="106"/>
      <c r="PQW514" s="106"/>
      <c r="PQX514" s="106"/>
      <c r="PQY514" s="106"/>
      <c r="PQZ514" s="106"/>
      <c r="PRA514" s="106"/>
      <c r="PRB514" s="106"/>
      <c r="PRC514" s="106"/>
      <c r="PRD514" s="106"/>
      <c r="PRE514" s="106"/>
      <c r="PRF514" s="106"/>
      <c r="PRG514" s="106"/>
      <c r="PRH514" s="106"/>
      <c r="PRI514" s="106"/>
      <c r="PRJ514" s="106"/>
      <c r="PRK514" s="106"/>
      <c r="PRL514" s="106"/>
      <c r="PRM514" s="106"/>
      <c r="PRN514" s="106"/>
      <c r="PRO514" s="106"/>
      <c r="PRP514" s="106"/>
      <c r="PRQ514" s="106"/>
      <c r="PRR514" s="106"/>
      <c r="PRS514" s="106"/>
      <c r="PRT514" s="106"/>
      <c r="PRU514" s="106"/>
      <c r="PRV514" s="106"/>
      <c r="PRW514" s="106"/>
      <c r="PRX514" s="106"/>
      <c r="PRY514" s="106"/>
      <c r="PRZ514" s="106"/>
      <c r="PSA514" s="106"/>
      <c r="PSB514" s="106"/>
      <c r="PSC514" s="106"/>
      <c r="PSD514" s="106"/>
      <c r="PSE514" s="106"/>
      <c r="PSF514" s="106"/>
      <c r="PSG514" s="106"/>
      <c r="PSH514" s="106"/>
      <c r="PSI514" s="106"/>
      <c r="PSJ514" s="106"/>
      <c r="PSK514" s="106"/>
      <c r="PSL514" s="106"/>
      <c r="PSM514" s="106"/>
      <c r="PSN514" s="106"/>
      <c r="PSO514" s="106"/>
      <c r="PSP514" s="106"/>
      <c r="PSQ514" s="106"/>
      <c r="PSR514" s="106"/>
      <c r="PSS514" s="106"/>
      <c r="PST514" s="106"/>
      <c r="PSU514" s="106"/>
      <c r="PSV514" s="106"/>
      <c r="PSW514" s="106"/>
      <c r="PSX514" s="106"/>
      <c r="PSY514" s="106"/>
      <c r="PSZ514" s="106"/>
      <c r="PTA514" s="106"/>
      <c r="PTB514" s="106"/>
      <c r="PTC514" s="106"/>
      <c r="PTD514" s="106"/>
      <c r="PTE514" s="106"/>
      <c r="PTF514" s="106"/>
      <c r="PTG514" s="106"/>
      <c r="PTH514" s="106"/>
      <c r="PTI514" s="106"/>
      <c r="PTJ514" s="106"/>
      <c r="PTK514" s="106"/>
      <c r="PTL514" s="106"/>
      <c r="PTM514" s="106"/>
      <c r="PTN514" s="106"/>
      <c r="PTO514" s="106"/>
      <c r="PTP514" s="106"/>
      <c r="PTQ514" s="106"/>
      <c r="PTR514" s="106"/>
      <c r="PTS514" s="106"/>
      <c r="PTT514" s="106"/>
      <c r="PTU514" s="106"/>
      <c r="PTV514" s="106"/>
      <c r="PTW514" s="106"/>
      <c r="PTX514" s="106"/>
      <c r="PTY514" s="106"/>
      <c r="PTZ514" s="106"/>
      <c r="PUA514" s="106"/>
      <c r="PUB514" s="106"/>
      <c r="PUC514" s="106"/>
      <c r="PUD514" s="106"/>
      <c r="PUE514" s="106"/>
      <c r="PUF514" s="106"/>
      <c r="PUG514" s="106"/>
      <c r="PUH514" s="106"/>
      <c r="PUI514" s="106"/>
      <c r="PUJ514" s="106"/>
      <c r="PUK514" s="106"/>
      <c r="PUL514" s="106"/>
      <c r="PUM514" s="106"/>
      <c r="PUN514" s="106"/>
      <c r="PUO514" s="106"/>
      <c r="PUP514" s="106"/>
      <c r="PUQ514" s="106"/>
      <c r="PUR514" s="106"/>
      <c r="PUS514" s="106"/>
      <c r="PUT514" s="106"/>
      <c r="PUU514" s="106"/>
      <c r="PUV514" s="106"/>
      <c r="PUW514" s="106"/>
      <c r="PUX514" s="106"/>
      <c r="PUY514" s="106"/>
      <c r="PUZ514" s="106"/>
      <c r="PVA514" s="106"/>
      <c r="PVB514" s="106"/>
      <c r="PVC514" s="106"/>
      <c r="PVD514" s="106"/>
      <c r="PVE514" s="106"/>
      <c r="PVF514" s="106"/>
      <c r="PVG514" s="106"/>
      <c r="PVH514" s="106"/>
      <c r="PVI514" s="106"/>
      <c r="PVJ514" s="106"/>
      <c r="PVK514" s="106"/>
      <c r="PVL514" s="106"/>
      <c r="PVM514" s="106"/>
      <c r="PVN514" s="106"/>
      <c r="PVO514" s="106"/>
      <c r="PVP514" s="106"/>
      <c r="PVQ514" s="106"/>
      <c r="PVR514" s="106"/>
      <c r="PVS514" s="106"/>
      <c r="PVT514" s="106"/>
      <c r="PVU514" s="106"/>
      <c r="PVV514" s="106"/>
      <c r="PVW514" s="106"/>
      <c r="PVX514" s="106"/>
      <c r="PVY514" s="106"/>
      <c r="PVZ514" s="106"/>
      <c r="PWA514" s="106"/>
      <c r="PWB514" s="106"/>
      <c r="PWC514" s="106"/>
      <c r="PWD514" s="106"/>
      <c r="PWE514" s="106"/>
      <c r="PWF514" s="106"/>
      <c r="PWG514" s="106"/>
      <c r="PWH514" s="106"/>
      <c r="PWI514" s="106"/>
      <c r="PWJ514" s="106"/>
      <c r="PWK514" s="106"/>
      <c r="PWL514" s="106"/>
      <c r="PWM514" s="106"/>
      <c r="PWN514" s="106"/>
      <c r="PWO514" s="106"/>
      <c r="PWP514" s="106"/>
      <c r="PWQ514" s="106"/>
      <c r="PWR514" s="106"/>
      <c r="PWS514" s="106"/>
      <c r="PWT514" s="106"/>
      <c r="PWU514" s="106"/>
      <c r="PWV514" s="106"/>
      <c r="PWW514" s="106"/>
      <c r="PWX514" s="106"/>
      <c r="PWY514" s="106"/>
      <c r="PWZ514" s="106"/>
      <c r="PXA514" s="106"/>
      <c r="PXB514" s="106"/>
      <c r="PXC514" s="106"/>
      <c r="PXD514" s="106"/>
      <c r="PXE514" s="106"/>
      <c r="PXF514" s="106"/>
      <c r="PXG514" s="106"/>
      <c r="PXH514" s="106"/>
      <c r="PXI514" s="106"/>
      <c r="PXJ514" s="106"/>
      <c r="PXK514" s="106"/>
      <c r="PXL514" s="106"/>
      <c r="PXM514" s="106"/>
      <c r="PXN514" s="106"/>
      <c r="PXO514" s="106"/>
      <c r="PXP514" s="106"/>
      <c r="PXQ514" s="106"/>
      <c r="PXR514" s="106"/>
      <c r="PXS514" s="106"/>
      <c r="PXT514" s="106"/>
      <c r="PXU514" s="106"/>
      <c r="PXV514" s="106"/>
      <c r="PXW514" s="106"/>
      <c r="PXX514" s="106"/>
      <c r="PXY514" s="106"/>
      <c r="PXZ514" s="106"/>
      <c r="PYA514" s="106"/>
      <c r="PYB514" s="106"/>
      <c r="PYC514" s="106"/>
      <c r="PYD514" s="106"/>
      <c r="PYE514" s="106"/>
      <c r="PYF514" s="106"/>
      <c r="PYG514" s="106"/>
      <c r="PYH514" s="106"/>
      <c r="PYI514" s="106"/>
      <c r="PYJ514" s="106"/>
      <c r="PYK514" s="106"/>
      <c r="PYL514" s="106"/>
      <c r="PYM514" s="106"/>
      <c r="PYN514" s="106"/>
      <c r="PYO514" s="106"/>
      <c r="PYP514" s="106"/>
      <c r="PYQ514" s="106"/>
      <c r="PYR514" s="106"/>
      <c r="PYS514" s="106"/>
      <c r="PYT514" s="106"/>
      <c r="PYU514" s="106"/>
      <c r="PYV514" s="106"/>
      <c r="PYW514" s="106"/>
      <c r="PYX514" s="106"/>
      <c r="PYY514" s="106"/>
      <c r="PYZ514" s="106"/>
      <c r="PZA514" s="106"/>
      <c r="PZB514" s="106"/>
      <c r="PZC514" s="106"/>
      <c r="PZD514" s="106"/>
      <c r="PZE514" s="106"/>
      <c r="PZF514" s="106"/>
      <c r="PZG514" s="106"/>
      <c r="PZH514" s="106"/>
      <c r="PZI514" s="106"/>
      <c r="PZJ514" s="106"/>
      <c r="PZK514" s="106"/>
      <c r="PZL514" s="106"/>
      <c r="PZM514" s="106"/>
      <c r="PZN514" s="106"/>
      <c r="PZO514" s="106"/>
      <c r="PZP514" s="106"/>
      <c r="PZQ514" s="106"/>
      <c r="PZR514" s="106"/>
      <c r="PZS514" s="106"/>
      <c r="PZT514" s="106"/>
      <c r="PZU514" s="106"/>
      <c r="PZV514" s="106"/>
      <c r="PZW514" s="106"/>
      <c r="PZX514" s="106"/>
      <c r="PZY514" s="106"/>
      <c r="PZZ514" s="106"/>
      <c r="QAA514" s="106"/>
      <c r="QAB514" s="106"/>
      <c r="QAC514" s="106"/>
      <c r="QAD514" s="106"/>
      <c r="QAE514" s="106"/>
      <c r="QAF514" s="106"/>
      <c r="QAG514" s="106"/>
      <c r="QAH514" s="106"/>
      <c r="QAI514" s="106"/>
      <c r="QAJ514" s="106"/>
      <c r="QAK514" s="106"/>
      <c r="QAL514" s="106"/>
      <c r="QAM514" s="106"/>
      <c r="QAN514" s="106"/>
      <c r="QAO514" s="106"/>
      <c r="QAP514" s="106"/>
      <c r="QAQ514" s="106"/>
      <c r="QAR514" s="106"/>
      <c r="QAS514" s="106"/>
      <c r="QAT514" s="106"/>
      <c r="QAU514" s="106"/>
      <c r="QAV514" s="106"/>
      <c r="QAW514" s="106"/>
      <c r="QAX514" s="106"/>
      <c r="QAY514" s="106"/>
      <c r="QAZ514" s="106"/>
      <c r="QBA514" s="106"/>
      <c r="QBB514" s="106"/>
      <c r="QBC514" s="106"/>
      <c r="QBD514" s="106"/>
      <c r="QBE514" s="106"/>
      <c r="QBF514" s="106"/>
      <c r="QBG514" s="106"/>
      <c r="QBH514" s="106"/>
      <c r="QBI514" s="106"/>
      <c r="QBJ514" s="106"/>
      <c r="QBK514" s="106"/>
      <c r="QBL514" s="106"/>
      <c r="QBM514" s="106"/>
      <c r="QBN514" s="106"/>
      <c r="QBO514" s="106"/>
      <c r="QBP514" s="106"/>
      <c r="QBQ514" s="106"/>
      <c r="QBR514" s="106"/>
      <c r="QBS514" s="106"/>
      <c r="QBT514" s="106"/>
      <c r="QBU514" s="106"/>
      <c r="QBV514" s="106"/>
      <c r="QBW514" s="106"/>
      <c r="QBX514" s="106"/>
      <c r="QBY514" s="106"/>
      <c r="QBZ514" s="106"/>
      <c r="QCA514" s="106"/>
      <c r="QCB514" s="106"/>
      <c r="QCC514" s="106"/>
      <c r="QCD514" s="106"/>
      <c r="QCE514" s="106"/>
      <c r="QCF514" s="106"/>
      <c r="QCG514" s="106"/>
      <c r="QCH514" s="106"/>
      <c r="QCI514" s="106"/>
      <c r="QCJ514" s="106"/>
      <c r="QCK514" s="106"/>
      <c r="QCL514" s="106"/>
      <c r="QCM514" s="106"/>
      <c r="QCN514" s="106"/>
      <c r="QCO514" s="106"/>
      <c r="QCP514" s="106"/>
      <c r="QCQ514" s="106"/>
      <c r="QCR514" s="106"/>
      <c r="QCS514" s="106"/>
      <c r="QCT514" s="106"/>
      <c r="QCU514" s="106"/>
      <c r="QCV514" s="106"/>
      <c r="QCW514" s="106"/>
      <c r="QCX514" s="106"/>
      <c r="QCY514" s="106"/>
      <c r="QCZ514" s="106"/>
      <c r="QDA514" s="106"/>
      <c r="QDB514" s="106"/>
      <c r="QDC514" s="106"/>
      <c r="QDD514" s="106"/>
      <c r="QDE514" s="106"/>
      <c r="QDF514" s="106"/>
      <c r="QDG514" s="106"/>
      <c r="QDH514" s="106"/>
      <c r="QDI514" s="106"/>
      <c r="QDJ514" s="106"/>
      <c r="QDK514" s="106"/>
      <c r="QDL514" s="106"/>
      <c r="QDM514" s="106"/>
      <c r="QDN514" s="106"/>
      <c r="QDO514" s="106"/>
      <c r="QDP514" s="106"/>
      <c r="QDQ514" s="106"/>
      <c r="QDR514" s="106"/>
      <c r="QDS514" s="106"/>
      <c r="QDT514" s="106"/>
      <c r="QDU514" s="106"/>
      <c r="QDV514" s="106"/>
      <c r="QDW514" s="106"/>
      <c r="QDX514" s="106"/>
      <c r="QDY514" s="106"/>
      <c r="QDZ514" s="106"/>
      <c r="QEA514" s="106"/>
      <c r="QEB514" s="106"/>
      <c r="QEC514" s="106"/>
      <c r="QED514" s="106"/>
      <c r="QEE514" s="106"/>
      <c r="QEF514" s="106"/>
      <c r="QEG514" s="106"/>
      <c r="QEH514" s="106"/>
      <c r="QEI514" s="106"/>
      <c r="QEJ514" s="106"/>
      <c r="QEK514" s="106"/>
      <c r="QEL514" s="106"/>
      <c r="QEM514" s="106"/>
      <c r="QEN514" s="106"/>
      <c r="QEO514" s="106"/>
      <c r="QEP514" s="106"/>
      <c r="QEQ514" s="106"/>
      <c r="QER514" s="106"/>
      <c r="QES514" s="106"/>
      <c r="QET514" s="106"/>
      <c r="QEU514" s="106"/>
      <c r="QEV514" s="106"/>
      <c r="QEW514" s="106"/>
      <c r="QEX514" s="106"/>
      <c r="QEY514" s="106"/>
      <c r="QEZ514" s="106"/>
      <c r="QFA514" s="106"/>
      <c r="QFB514" s="106"/>
      <c r="QFC514" s="106"/>
      <c r="QFD514" s="106"/>
      <c r="QFE514" s="106"/>
      <c r="QFF514" s="106"/>
      <c r="QFG514" s="106"/>
      <c r="QFH514" s="106"/>
      <c r="QFI514" s="106"/>
      <c r="QFJ514" s="106"/>
      <c r="QFK514" s="106"/>
      <c r="QFL514" s="106"/>
      <c r="QFM514" s="106"/>
      <c r="QFN514" s="106"/>
      <c r="QFO514" s="106"/>
      <c r="QFP514" s="106"/>
      <c r="QFQ514" s="106"/>
      <c r="QFR514" s="106"/>
      <c r="QFS514" s="106"/>
      <c r="QFT514" s="106"/>
      <c r="QFU514" s="106"/>
      <c r="QFV514" s="106"/>
      <c r="QFW514" s="106"/>
      <c r="QFX514" s="106"/>
      <c r="QFY514" s="106"/>
      <c r="QFZ514" s="106"/>
      <c r="QGA514" s="106"/>
      <c r="QGB514" s="106"/>
      <c r="QGC514" s="106"/>
      <c r="QGD514" s="106"/>
      <c r="QGE514" s="106"/>
      <c r="QGF514" s="106"/>
      <c r="QGG514" s="106"/>
      <c r="QGH514" s="106"/>
      <c r="QGI514" s="106"/>
      <c r="QGJ514" s="106"/>
      <c r="QGK514" s="106"/>
      <c r="QGL514" s="106"/>
      <c r="QGM514" s="106"/>
      <c r="QGN514" s="106"/>
      <c r="QGO514" s="106"/>
      <c r="QGP514" s="106"/>
      <c r="QGQ514" s="106"/>
      <c r="QGR514" s="106"/>
      <c r="QGS514" s="106"/>
      <c r="QGT514" s="106"/>
      <c r="QGU514" s="106"/>
      <c r="QGV514" s="106"/>
      <c r="QGW514" s="106"/>
      <c r="QGX514" s="106"/>
      <c r="QGY514" s="106"/>
      <c r="QGZ514" s="106"/>
      <c r="QHA514" s="106"/>
      <c r="QHB514" s="106"/>
      <c r="QHC514" s="106"/>
      <c r="QHD514" s="106"/>
      <c r="QHE514" s="106"/>
      <c r="QHF514" s="106"/>
      <c r="QHG514" s="106"/>
      <c r="QHH514" s="106"/>
      <c r="QHI514" s="106"/>
      <c r="QHJ514" s="106"/>
      <c r="QHK514" s="106"/>
      <c r="QHL514" s="106"/>
      <c r="QHM514" s="106"/>
      <c r="QHN514" s="106"/>
      <c r="QHO514" s="106"/>
      <c r="QHP514" s="106"/>
      <c r="QHQ514" s="106"/>
      <c r="QHR514" s="106"/>
      <c r="QHS514" s="106"/>
      <c r="QHT514" s="106"/>
      <c r="QHU514" s="106"/>
      <c r="QHV514" s="106"/>
      <c r="QHW514" s="106"/>
      <c r="QHX514" s="106"/>
      <c r="QHY514" s="106"/>
      <c r="QHZ514" s="106"/>
      <c r="QIA514" s="106"/>
      <c r="QIB514" s="106"/>
      <c r="QIC514" s="106"/>
      <c r="QID514" s="106"/>
      <c r="QIE514" s="106"/>
      <c r="QIF514" s="106"/>
      <c r="QIG514" s="106"/>
      <c r="QIH514" s="106"/>
      <c r="QII514" s="106"/>
      <c r="QIJ514" s="106"/>
      <c r="QIK514" s="106"/>
      <c r="QIL514" s="106"/>
      <c r="QIM514" s="106"/>
      <c r="QIN514" s="106"/>
      <c r="QIO514" s="106"/>
      <c r="QIP514" s="106"/>
      <c r="QIQ514" s="106"/>
      <c r="QIR514" s="106"/>
      <c r="QIS514" s="106"/>
      <c r="QIT514" s="106"/>
      <c r="QIU514" s="106"/>
      <c r="QIV514" s="106"/>
      <c r="QIW514" s="106"/>
      <c r="QIX514" s="106"/>
      <c r="QIY514" s="106"/>
      <c r="QIZ514" s="106"/>
      <c r="QJA514" s="106"/>
      <c r="QJB514" s="106"/>
      <c r="QJC514" s="106"/>
      <c r="QJD514" s="106"/>
      <c r="QJE514" s="106"/>
      <c r="QJF514" s="106"/>
      <c r="QJG514" s="106"/>
      <c r="QJH514" s="106"/>
      <c r="QJI514" s="106"/>
      <c r="QJJ514" s="106"/>
      <c r="QJK514" s="106"/>
      <c r="QJL514" s="106"/>
      <c r="QJM514" s="106"/>
      <c r="QJN514" s="106"/>
      <c r="QJO514" s="106"/>
      <c r="QJP514" s="106"/>
      <c r="QJQ514" s="106"/>
      <c r="QJR514" s="106"/>
      <c r="QJS514" s="106"/>
      <c r="QJT514" s="106"/>
      <c r="QJU514" s="106"/>
      <c r="QJV514" s="106"/>
      <c r="QJW514" s="106"/>
      <c r="QJX514" s="106"/>
      <c r="QJY514" s="106"/>
      <c r="QJZ514" s="106"/>
      <c r="QKA514" s="106"/>
      <c r="QKB514" s="106"/>
      <c r="QKC514" s="106"/>
      <c r="QKD514" s="106"/>
      <c r="QKE514" s="106"/>
      <c r="QKF514" s="106"/>
      <c r="QKG514" s="106"/>
      <c r="QKH514" s="106"/>
      <c r="QKI514" s="106"/>
      <c r="QKJ514" s="106"/>
      <c r="QKK514" s="106"/>
      <c r="QKL514" s="106"/>
      <c r="QKM514" s="106"/>
      <c r="QKN514" s="106"/>
      <c r="QKO514" s="106"/>
      <c r="QKP514" s="106"/>
      <c r="QKQ514" s="106"/>
      <c r="QKR514" s="106"/>
      <c r="QKS514" s="106"/>
      <c r="QKT514" s="106"/>
      <c r="QKU514" s="106"/>
      <c r="QKV514" s="106"/>
      <c r="QKW514" s="106"/>
      <c r="QKX514" s="106"/>
      <c r="QKY514" s="106"/>
      <c r="QKZ514" s="106"/>
      <c r="QLA514" s="106"/>
      <c r="QLB514" s="106"/>
      <c r="QLC514" s="106"/>
      <c r="QLD514" s="106"/>
      <c r="QLE514" s="106"/>
      <c r="QLF514" s="106"/>
      <c r="QLG514" s="106"/>
      <c r="QLH514" s="106"/>
      <c r="QLI514" s="106"/>
      <c r="QLJ514" s="106"/>
      <c r="QLK514" s="106"/>
      <c r="QLL514" s="106"/>
      <c r="QLM514" s="106"/>
      <c r="QLN514" s="106"/>
      <c r="QLO514" s="106"/>
      <c r="QLP514" s="106"/>
      <c r="QLQ514" s="106"/>
      <c r="QLR514" s="106"/>
      <c r="QLS514" s="106"/>
      <c r="QLT514" s="106"/>
      <c r="QLU514" s="106"/>
      <c r="QLV514" s="106"/>
      <c r="QLW514" s="106"/>
      <c r="QLX514" s="106"/>
      <c r="QLY514" s="106"/>
      <c r="QLZ514" s="106"/>
      <c r="QMA514" s="106"/>
      <c r="QMB514" s="106"/>
      <c r="QMC514" s="106"/>
      <c r="QMD514" s="106"/>
      <c r="QME514" s="106"/>
      <c r="QMF514" s="106"/>
      <c r="QMG514" s="106"/>
      <c r="QMH514" s="106"/>
      <c r="QMI514" s="106"/>
      <c r="QMJ514" s="106"/>
      <c r="QMK514" s="106"/>
      <c r="QML514" s="106"/>
      <c r="QMM514" s="106"/>
      <c r="QMN514" s="106"/>
      <c r="QMO514" s="106"/>
      <c r="QMP514" s="106"/>
      <c r="QMQ514" s="106"/>
      <c r="QMR514" s="106"/>
      <c r="QMS514" s="106"/>
      <c r="QMT514" s="106"/>
      <c r="QMU514" s="106"/>
      <c r="QMV514" s="106"/>
      <c r="QMW514" s="106"/>
      <c r="QMX514" s="106"/>
      <c r="QMY514" s="106"/>
      <c r="QMZ514" s="106"/>
      <c r="QNA514" s="106"/>
      <c r="QNB514" s="106"/>
      <c r="QNC514" s="106"/>
      <c r="QND514" s="106"/>
      <c r="QNE514" s="106"/>
      <c r="QNF514" s="106"/>
      <c r="QNG514" s="106"/>
      <c r="QNH514" s="106"/>
      <c r="QNI514" s="106"/>
      <c r="QNJ514" s="106"/>
      <c r="QNK514" s="106"/>
      <c r="QNL514" s="106"/>
      <c r="QNM514" s="106"/>
      <c r="QNN514" s="106"/>
      <c r="QNO514" s="106"/>
      <c r="QNP514" s="106"/>
      <c r="QNQ514" s="106"/>
      <c r="QNR514" s="106"/>
      <c r="QNS514" s="106"/>
      <c r="QNT514" s="106"/>
      <c r="QNU514" s="106"/>
      <c r="QNV514" s="106"/>
      <c r="QNW514" s="106"/>
      <c r="QNX514" s="106"/>
      <c r="QNY514" s="106"/>
      <c r="QNZ514" s="106"/>
      <c r="QOA514" s="106"/>
      <c r="QOB514" s="106"/>
      <c r="QOC514" s="106"/>
      <c r="QOD514" s="106"/>
      <c r="QOE514" s="106"/>
      <c r="QOF514" s="106"/>
      <c r="QOG514" s="106"/>
      <c r="QOH514" s="106"/>
      <c r="QOI514" s="106"/>
      <c r="QOJ514" s="106"/>
      <c r="QOK514" s="106"/>
      <c r="QOL514" s="106"/>
      <c r="QOM514" s="106"/>
      <c r="QON514" s="106"/>
      <c r="QOO514" s="106"/>
      <c r="QOP514" s="106"/>
      <c r="QOQ514" s="106"/>
      <c r="QOR514" s="106"/>
      <c r="QOS514" s="106"/>
      <c r="QOT514" s="106"/>
      <c r="QOU514" s="106"/>
      <c r="QOV514" s="106"/>
      <c r="QOW514" s="106"/>
      <c r="QOX514" s="106"/>
      <c r="QOY514" s="106"/>
      <c r="QOZ514" s="106"/>
      <c r="QPA514" s="106"/>
      <c r="QPB514" s="106"/>
      <c r="QPC514" s="106"/>
      <c r="QPD514" s="106"/>
      <c r="QPE514" s="106"/>
      <c r="QPF514" s="106"/>
      <c r="QPG514" s="106"/>
      <c r="QPH514" s="106"/>
      <c r="QPI514" s="106"/>
      <c r="QPJ514" s="106"/>
      <c r="QPK514" s="106"/>
      <c r="QPL514" s="106"/>
      <c r="QPM514" s="106"/>
      <c r="QPN514" s="106"/>
      <c r="QPO514" s="106"/>
      <c r="QPP514" s="106"/>
      <c r="QPQ514" s="106"/>
      <c r="QPR514" s="106"/>
      <c r="QPS514" s="106"/>
      <c r="QPT514" s="106"/>
      <c r="QPU514" s="106"/>
      <c r="QPV514" s="106"/>
      <c r="QPW514" s="106"/>
      <c r="QPX514" s="106"/>
      <c r="QPY514" s="106"/>
      <c r="QPZ514" s="106"/>
      <c r="QQA514" s="106"/>
      <c r="QQB514" s="106"/>
      <c r="QQC514" s="106"/>
      <c r="QQD514" s="106"/>
      <c r="QQE514" s="106"/>
      <c r="QQF514" s="106"/>
      <c r="QQG514" s="106"/>
      <c r="QQH514" s="106"/>
      <c r="QQI514" s="106"/>
      <c r="QQJ514" s="106"/>
      <c r="QQK514" s="106"/>
      <c r="QQL514" s="106"/>
      <c r="QQM514" s="106"/>
      <c r="QQN514" s="106"/>
      <c r="QQO514" s="106"/>
      <c r="QQP514" s="106"/>
      <c r="QQQ514" s="106"/>
      <c r="QQR514" s="106"/>
      <c r="QQS514" s="106"/>
      <c r="QQT514" s="106"/>
      <c r="QQU514" s="106"/>
      <c r="QQV514" s="106"/>
      <c r="QQW514" s="106"/>
      <c r="QQX514" s="106"/>
      <c r="QQY514" s="106"/>
      <c r="QQZ514" s="106"/>
      <c r="QRA514" s="106"/>
      <c r="QRB514" s="106"/>
      <c r="QRC514" s="106"/>
      <c r="QRD514" s="106"/>
      <c r="QRE514" s="106"/>
      <c r="QRF514" s="106"/>
      <c r="QRG514" s="106"/>
      <c r="QRH514" s="106"/>
      <c r="QRI514" s="106"/>
      <c r="QRJ514" s="106"/>
      <c r="QRK514" s="106"/>
      <c r="QRL514" s="106"/>
      <c r="QRM514" s="106"/>
      <c r="QRN514" s="106"/>
      <c r="QRO514" s="106"/>
      <c r="QRP514" s="106"/>
      <c r="QRQ514" s="106"/>
      <c r="QRR514" s="106"/>
      <c r="QRS514" s="106"/>
      <c r="QRT514" s="106"/>
      <c r="QRU514" s="106"/>
      <c r="QRV514" s="106"/>
      <c r="QRW514" s="106"/>
      <c r="QRX514" s="106"/>
      <c r="QRY514" s="106"/>
      <c r="QRZ514" s="106"/>
      <c r="QSA514" s="106"/>
      <c r="QSB514" s="106"/>
      <c r="QSC514" s="106"/>
      <c r="QSD514" s="106"/>
      <c r="QSE514" s="106"/>
      <c r="QSF514" s="106"/>
      <c r="QSG514" s="106"/>
      <c r="QSH514" s="106"/>
      <c r="QSI514" s="106"/>
      <c r="QSJ514" s="106"/>
      <c r="QSK514" s="106"/>
      <c r="QSL514" s="106"/>
      <c r="QSM514" s="106"/>
      <c r="QSN514" s="106"/>
      <c r="QSO514" s="106"/>
      <c r="QSP514" s="106"/>
      <c r="QSQ514" s="106"/>
      <c r="QSR514" s="106"/>
      <c r="QSS514" s="106"/>
      <c r="QST514" s="106"/>
      <c r="QSU514" s="106"/>
      <c r="QSV514" s="106"/>
      <c r="QSW514" s="106"/>
      <c r="QSX514" s="106"/>
      <c r="QSY514" s="106"/>
      <c r="QSZ514" s="106"/>
      <c r="QTA514" s="106"/>
      <c r="QTB514" s="106"/>
      <c r="QTC514" s="106"/>
      <c r="QTD514" s="106"/>
      <c r="QTE514" s="106"/>
      <c r="QTF514" s="106"/>
      <c r="QTG514" s="106"/>
      <c r="QTH514" s="106"/>
      <c r="QTI514" s="106"/>
      <c r="QTJ514" s="106"/>
      <c r="QTK514" s="106"/>
      <c r="QTL514" s="106"/>
      <c r="QTM514" s="106"/>
      <c r="QTN514" s="106"/>
      <c r="QTO514" s="106"/>
      <c r="QTP514" s="106"/>
      <c r="QTQ514" s="106"/>
      <c r="QTR514" s="106"/>
      <c r="QTS514" s="106"/>
      <c r="QTT514" s="106"/>
      <c r="QTU514" s="106"/>
      <c r="QTV514" s="106"/>
      <c r="QTW514" s="106"/>
      <c r="QTX514" s="106"/>
      <c r="QTY514" s="106"/>
      <c r="QTZ514" s="106"/>
      <c r="QUA514" s="106"/>
      <c r="QUB514" s="106"/>
      <c r="QUC514" s="106"/>
      <c r="QUD514" s="106"/>
      <c r="QUE514" s="106"/>
      <c r="QUF514" s="106"/>
      <c r="QUG514" s="106"/>
      <c r="QUH514" s="106"/>
      <c r="QUI514" s="106"/>
      <c r="QUJ514" s="106"/>
      <c r="QUK514" s="106"/>
      <c r="QUL514" s="106"/>
      <c r="QUM514" s="106"/>
      <c r="QUN514" s="106"/>
      <c r="QUO514" s="106"/>
      <c r="QUP514" s="106"/>
      <c r="QUQ514" s="106"/>
      <c r="QUR514" s="106"/>
      <c r="QUS514" s="106"/>
      <c r="QUT514" s="106"/>
      <c r="QUU514" s="106"/>
      <c r="QUV514" s="106"/>
      <c r="QUW514" s="106"/>
      <c r="QUX514" s="106"/>
      <c r="QUY514" s="106"/>
      <c r="QUZ514" s="106"/>
      <c r="QVA514" s="106"/>
      <c r="QVB514" s="106"/>
      <c r="QVC514" s="106"/>
      <c r="QVD514" s="106"/>
      <c r="QVE514" s="106"/>
      <c r="QVF514" s="106"/>
      <c r="QVG514" s="106"/>
      <c r="QVH514" s="106"/>
      <c r="QVI514" s="106"/>
      <c r="QVJ514" s="106"/>
      <c r="QVK514" s="106"/>
      <c r="QVL514" s="106"/>
      <c r="QVM514" s="106"/>
      <c r="QVN514" s="106"/>
      <c r="QVO514" s="106"/>
      <c r="QVP514" s="106"/>
      <c r="QVQ514" s="106"/>
      <c r="QVR514" s="106"/>
      <c r="QVS514" s="106"/>
      <c r="QVT514" s="106"/>
      <c r="QVU514" s="106"/>
      <c r="QVV514" s="106"/>
      <c r="QVW514" s="106"/>
      <c r="QVX514" s="106"/>
      <c r="QVY514" s="106"/>
      <c r="QVZ514" s="106"/>
      <c r="QWA514" s="106"/>
      <c r="QWB514" s="106"/>
      <c r="QWC514" s="106"/>
      <c r="QWD514" s="106"/>
      <c r="QWE514" s="106"/>
      <c r="QWF514" s="106"/>
      <c r="QWG514" s="106"/>
      <c r="QWH514" s="106"/>
      <c r="QWI514" s="106"/>
      <c r="QWJ514" s="106"/>
      <c r="QWK514" s="106"/>
      <c r="QWL514" s="106"/>
      <c r="QWM514" s="106"/>
      <c r="QWN514" s="106"/>
      <c r="QWO514" s="106"/>
      <c r="QWP514" s="106"/>
      <c r="QWQ514" s="106"/>
      <c r="QWR514" s="106"/>
      <c r="QWS514" s="106"/>
      <c r="QWT514" s="106"/>
      <c r="QWU514" s="106"/>
      <c r="QWV514" s="106"/>
      <c r="QWW514" s="106"/>
      <c r="QWX514" s="106"/>
      <c r="QWY514" s="106"/>
      <c r="QWZ514" s="106"/>
      <c r="QXA514" s="106"/>
      <c r="QXB514" s="106"/>
      <c r="QXC514" s="106"/>
      <c r="QXD514" s="106"/>
      <c r="QXE514" s="106"/>
      <c r="QXF514" s="106"/>
      <c r="QXG514" s="106"/>
      <c r="QXH514" s="106"/>
      <c r="QXI514" s="106"/>
      <c r="QXJ514" s="106"/>
      <c r="QXK514" s="106"/>
      <c r="QXL514" s="106"/>
      <c r="QXM514" s="106"/>
      <c r="QXN514" s="106"/>
      <c r="QXO514" s="106"/>
      <c r="QXP514" s="106"/>
      <c r="QXQ514" s="106"/>
      <c r="QXR514" s="106"/>
      <c r="QXS514" s="106"/>
      <c r="QXT514" s="106"/>
      <c r="QXU514" s="106"/>
      <c r="QXV514" s="106"/>
      <c r="QXW514" s="106"/>
      <c r="QXX514" s="106"/>
      <c r="QXY514" s="106"/>
      <c r="QXZ514" s="106"/>
      <c r="QYA514" s="106"/>
      <c r="QYB514" s="106"/>
      <c r="QYC514" s="106"/>
      <c r="QYD514" s="106"/>
      <c r="QYE514" s="106"/>
      <c r="QYF514" s="106"/>
      <c r="QYG514" s="106"/>
      <c r="QYH514" s="106"/>
      <c r="QYI514" s="106"/>
      <c r="QYJ514" s="106"/>
      <c r="QYK514" s="106"/>
      <c r="QYL514" s="106"/>
      <c r="QYM514" s="106"/>
      <c r="QYN514" s="106"/>
      <c r="QYO514" s="106"/>
      <c r="QYP514" s="106"/>
      <c r="QYQ514" s="106"/>
      <c r="QYR514" s="106"/>
      <c r="QYS514" s="106"/>
      <c r="QYT514" s="106"/>
      <c r="QYU514" s="106"/>
      <c r="QYV514" s="106"/>
      <c r="QYW514" s="106"/>
      <c r="QYX514" s="106"/>
      <c r="QYY514" s="106"/>
      <c r="QYZ514" s="106"/>
      <c r="QZA514" s="106"/>
      <c r="QZB514" s="106"/>
      <c r="QZC514" s="106"/>
      <c r="QZD514" s="106"/>
      <c r="QZE514" s="106"/>
      <c r="QZF514" s="106"/>
      <c r="QZG514" s="106"/>
      <c r="QZH514" s="106"/>
      <c r="QZI514" s="106"/>
      <c r="QZJ514" s="106"/>
      <c r="QZK514" s="106"/>
      <c r="QZL514" s="106"/>
      <c r="QZM514" s="106"/>
      <c r="QZN514" s="106"/>
      <c r="QZO514" s="106"/>
      <c r="QZP514" s="106"/>
      <c r="QZQ514" s="106"/>
      <c r="QZR514" s="106"/>
      <c r="QZS514" s="106"/>
      <c r="QZT514" s="106"/>
      <c r="QZU514" s="106"/>
      <c r="QZV514" s="106"/>
      <c r="QZW514" s="106"/>
      <c r="QZX514" s="106"/>
      <c r="QZY514" s="106"/>
      <c r="QZZ514" s="106"/>
      <c r="RAA514" s="106"/>
      <c r="RAB514" s="106"/>
      <c r="RAC514" s="106"/>
      <c r="RAD514" s="106"/>
      <c r="RAE514" s="106"/>
      <c r="RAF514" s="106"/>
      <c r="RAG514" s="106"/>
      <c r="RAH514" s="106"/>
      <c r="RAI514" s="106"/>
      <c r="RAJ514" s="106"/>
      <c r="RAK514" s="106"/>
      <c r="RAL514" s="106"/>
      <c r="RAM514" s="106"/>
      <c r="RAN514" s="106"/>
      <c r="RAO514" s="106"/>
      <c r="RAP514" s="106"/>
      <c r="RAQ514" s="106"/>
      <c r="RAR514" s="106"/>
      <c r="RAS514" s="106"/>
      <c r="RAT514" s="106"/>
      <c r="RAU514" s="106"/>
      <c r="RAV514" s="106"/>
      <c r="RAW514" s="106"/>
      <c r="RAX514" s="106"/>
      <c r="RAY514" s="106"/>
      <c r="RAZ514" s="106"/>
      <c r="RBA514" s="106"/>
      <c r="RBB514" s="106"/>
      <c r="RBC514" s="106"/>
      <c r="RBD514" s="106"/>
      <c r="RBE514" s="106"/>
      <c r="RBF514" s="106"/>
      <c r="RBG514" s="106"/>
      <c r="RBH514" s="106"/>
      <c r="RBI514" s="106"/>
      <c r="RBJ514" s="106"/>
      <c r="RBK514" s="106"/>
      <c r="RBL514" s="106"/>
      <c r="RBM514" s="106"/>
      <c r="RBN514" s="106"/>
      <c r="RBO514" s="106"/>
      <c r="RBP514" s="106"/>
      <c r="RBQ514" s="106"/>
      <c r="RBR514" s="106"/>
      <c r="RBS514" s="106"/>
      <c r="RBT514" s="106"/>
      <c r="RBU514" s="106"/>
      <c r="RBV514" s="106"/>
      <c r="RBW514" s="106"/>
      <c r="RBX514" s="106"/>
      <c r="RBY514" s="106"/>
      <c r="RBZ514" s="106"/>
      <c r="RCA514" s="106"/>
      <c r="RCB514" s="106"/>
      <c r="RCC514" s="106"/>
      <c r="RCD514" s="106"/>
      <c r="RCE514" s="106"/>
      <c r="RCF514" s="106"/>
      <c r="RCG514" s="106"/>
      <c r="RCH514" s="106"/>
      <c r="RCI514" s="106"/>
      <c r="RCJ514" s="106"/>
      <c r="RCK514" s="106"/>
      <c r="RCL514" s="106"/>
      <c r="RCM514" s="106"/>
      <c r="RCN514" s="106"/>
      <c r="RCO514" s="106"/>
      <c r="RCP514" s="106"/>
      <c r="RCQ514" s="106"/>
      <c r="RCR514" s="106"/>
      <c r="RCS514" s="106"/>
      <c r="RCT514" s="106"/>
      <c r="RCU514" s="106"/>
      <c r="RCV514" s="106"/>
      <c r="RCW514" s="106"/>
      <c r="RCX514" s="106"/>
      <c r="RCY514" s="106"/>
      <c r="RCZ514" s="106"/>
      <c r="RDA514" s="106"/>
      <c r="RDB514" s="106"/>
      <c r="RDC514" s="106"/>
      <c r="RDD514" s="106"/>
      <c r="RDE514" s="106"/>
      <c r="RDF514" s="106"/>
      <c r="RDG514" s="106"/>
      <c r="RDH514" s="106"/>
      <c r="RDI514" s="106"/>
      <c r="RDJ514" s="106"/>
      <c r="RDK514" s="106"/>
      <c r="RDL514" s="106"/>
      <c r="RDM514" s="106"/>
      <c r="RDN514" s="106"/>
      <c r="RDO514" s="106"/>
      <c r="RDP514" s="106"/>
      <c r="RDQ514" s="106"/>
      <c r="RDR514" s="106"/>
      <c r="RDS514" s="106"/>
      <c r="RDT514" s="106"/>
      <c r="RDU514" s="106"/>
      <c r="RDV514" s="106"/>
      <c r="RDW514" s="106"/>
      <c r="RDX514" s="106"/>
      <c r="RDY514" s="106"/>
      <c r="RDZ514" s="106"/>
      <c r="REA514" s="106"/>
      <c r="REB514" s="106"/>
      <c r="REC514" s="106"/>
      <c r="RED514" s="106"/>
      <c r="REE514" s="106"/>
      <c r="REF514" s="106"/>
      <c r="REG514" s="106"/>
      <c r="REH514" s="106"/>
      <c r="REI514" s="106"/>
      <c r="REJ514" s="106"/>
      <c r="REK514" s="106"/>
      <c r="REL514" s="106"/>
      <c r="REM514" s="106"/>
      <c r="REN514" s="106"/>
      <c r="REO514" s="106"/>
      <c r="REP514" s="106"/>
      <c r="REQ514" s="106"/>
      <c r="RER514" s="106"/>
      <c r="RES514" s="106"/>
      <c r="RET514" s="106"/>
      <c r="REU514" s="106"/>
      <c r="REV514" s="106"/>
      <c r="REW514" s="106"/>
      <c r="REX514" s="106"/>
      <c r="REY514" s="106"/>
      <c r="REZ514" s="106"/>
      <c r="RFA514" s="106"/>
      <c r="RFB514" s="106"/>
      <c r="RFC514" s="106"/>
      <c r="RFD514" s="106"/>
      <c r="RFE514" s="106"/>
      <c r="RFF514" s="106"/>
      <c r="RFG514" s="106"/>
      <c r="RFH514" s="106"/>
      <c r="RFI514" s="106"/>
      <c r="RFJ514" s="106"/>
      <c r="RFK514" s="106"/>
      <c r="RFL514" s="106"/>
      <c r="RFM514" s="106"/>
      <c r="RFN514" s="106"/>
      <c r="RFO514" s="106"/>
      <c r="RFP514" s="106"/>
      <c r="RFQ514" s="106"/>
      <c r="RFR514" s="106"/>
      <c r="RFS514" s="106"/>
      <c r="RFT514" s="106"/>
      <c r="RFU514" s="106"/>
      <c r="RFV514" s="106"/>
      <c r="RFW514" s="106"/>
      <c r="RFX514" s="106"/>
      <c r="RFY514" s="106"/>
      <c r="RFZ514" s="106"/>
      <c r="RGA514" s="106"/>
      <c r="RGB514" s="106"/>
      <c r="RGC514" s="106"/>
      <c r="RGD514" s="106"/>
      <c r="RGE514" s="106"/>
      <c r="RGF514" s="106"/>
      <c r="RGG514" s="106"/>
      <c r="RGH514" s="106"/>
      <c r="RGI514" s="106"/>
      <c r="RGJ514" s="106"/>
      <c r="RGK514" s="106"/>
      <c r="RGL514" s="106"/>
      <c r="RGM514" s="106"/>
      <c r="RGN514" s="106"/>
      <c r="RGO514" s="106"/>
      <c r="RGP514" s="106"/>
      <c r="RGQ514" s="106"/>
      <c r="RGR514" s="106"/>
      <c r="RGS514" s="106"/>
      <c r="RGT514" s="106"/>
      <c r="RGU514" s="106"/>
      <c r="RGV514" s="106"/>
      <c r="RGW514" s="106"/>
      <c r="RGX514" s="106"/>
      <c r="RGY514" s="106"/>
      <c r="RGZ514" s="106"/>
      <c r="RHA514" s="106"/>
      <c r="RHB514" s="106"/>
      <c r="RHC514" s="106"/>
      <c r="RHD514" s="106"/>
      <c r="RHE514" s="106"/>
      <c r="RHF514" s="106"/>
      <c r="RHG514" s="106"/>
      <c r="RHH514" s="106"/>
      <c r="RHI514" s="106"/>
      <c r="RHJ514" s="106"/>
      <c r="RHK514" s="106"/>
      <c r="RHL514" s="106"/>
      <c r="RHM514" s="106"/>
      <c r="RHN514" s="106"/>
      <c r="RHO514" s="106"/>
      <c r="RHP514" s="106"/>
      <c r="RHQ514" s="106"/>
      <c r="RHR514" s="106"/>
      <c r="RHS514" s="106"/>
      <c r="RHT514" s="106"/>
      <c r="RHU514" s="106"/>
      <c r="RHV514" s="106"/>
      <c r="RHW514" s="106"/>
      <c r="RHX514" s="106"/>
      <c r="RHY514" s="106"/>
      <c r="RHZ514" s="106"/>
      <c r="RIA514" s="106"/>
      <c r="RIB514" s="106"/>
      <c r="RIC514" s="106"/>
      <c r="RID514" s="106"/>
      <c r="RIE514" s="106"/>
      <c r="RIF514" s="106"/>
      <c r="RIG514" s="106"/>
      <c r="RIH514" s="106"/>
      <c r="RII514" s="106"/>
      <c r="RIJ514" s="106"/>
      <c r="RIK514" s="106"/>
      <c r="RIL514" s="106"/>
      <c r="RIM514" s="106"/>
      <c r="RIN514" s="106"/>
      <c r="RIO514" s="106"/>
      <c r="RIP514" s="106"/>
      <c r="RIQ514" s="106"/>
      <c r="RIR514" s="106"/>
      <c r="RIS514" s="106"/>
      <c r="RIT514" s="106"/>
      <c r="RIU514" s="106"/>
      <c r="RIV514" s="106"/>
      <c r="RIW514" s="106"/>
      <c r="RIX514" s="106"/>
      <c r="RIY514" s="106"/>
      <c r="RIZ514" s="106"/>
      <c r="RJA514" s="106"/>
      <c r="RJB514" s="106"/>
      <c r="RJC514" s="106"/>
      <c r="RJD514" s="106"/>
      <c r="RJE514" s="106"/>
      <c r="RJF514" s="106"/>
      <c r="RJG514" s="106"/>
      <c r="RJH514" s="106"/>
      <c r="RJI514" s="106"/>
      <c r="RJJ514" s="106"/>
      <c r="RJK514" s="106"/>
      <c r="RJL514" s="106"/>
      <c r="RJM514" s="106"/>
      <c r="RJN514" s="106"/>
      <c r="RJO514" s="106"/>
      <c r="RJP514" s="106"/>
      <c r="RJQ514" s="106"/>
      <c r="RJR514" s="106"/>
      <c r="RJS514" s="106"/>
      <c r="RJT514" s="106"/>
      <c r="RJU514" s="106"/>
      <c r="RJV514" s="106"/>
      <c r="RJW514" s="106"/>
      <c r="RJX514" s="106"/>
      <c r="RJY514" s="106"/>
      <c r="RJZ514" s="106"/>
      <c r="RKA514" s="106"/>
      <c r="RKB514" s="106"/>
      <c r="RKC514" s="106"/>
      <c r="RKD514" s="106"/>
      <c r="RKE514" s="106"/>
      <c r="RKF514" s="106"/>
      <c r="RKG514" s="106"/>
      <c r="RKH514" s="106"/>
      <c r="RKI514" s="106"/>
      <c r="RKJ514" s="106"/>
      <c r="RKK514" s="106"/>
      <c r="RKL514" s="106"/>
      <c r="RKM514" s="106"/>
      <c r="RKN514" s="106"/>
      <c r="RKO514" s="106"/>
      <c r="RKP514" s="106"/>
      <c r="RKQ514" s="106"/>
      <c r="RKR514" s="106"/>
      <c r="RKS514" s="106"/>
      <c r="RKT514" s="106"/>
      <c r="RKU514" s="106"/>
      <c r="RKV514" s="106"/>
      <c r="RKW514" s="106"/>
      <c r="RKX514" s="106"/>
      <c r="RKY514" s="106"/>
      <c r="RKZ514" s="106"/>
      <c r="RLA514" s="106"/>
      <c r="RLB514" s="106"/>
      <c r="RLC514" s="106"/>
      <c r="RLD514" s="106"/>
      <c r="RLE514" s="106"/>
      <c r="RLF514" s="106"/>
      <c r="RLG514" s="106"/>
      <c r="RLH514" s="106"/>
      <c r="RLI514" s="106"/>
      <c r="RLJ514" s="106"/>
      <c r="RLK514" s="106"/>
      <c r="RLL514" s="106"/>
      <c r="RLM514" s="106"/>
      <c r="RLN514" s="106"/>
      <c r="RLO514" s="106"/>
      <c r="RLP514" s="106"/>
      <c r="RLQ514" s="106"/>
      <c r="RLR514" s="106"/>
      <c r="RLS514" s="106"/>
      <c r="RLT514" s="106"/>
      <c r="RLU514" s="106"/>
      <c r="RLV514" s="106"/>
      <c r="RLW514" s="106"/>
      <c r="RLX514" s="106"/>
      <c r="RLY514" s="106"/>
      <c r="RLZ514" s="106"/>
      <c r="RMA514" s="106"/>
      <c r="RMB514" s="106"/>
      <c r="RMC514" s="106"/>
      <c r="RMD514" s="106"/>
      <c r="RME514" s="106"/>
      <c r="RMF514" s="106"/>
      <c r="RMG514" s="106"/>
      <c r="RMH514" s="106"/>
      <c r="RMI514" s="106"/>
      <c r="RMJ514" s="106"/>
      <c r="RMK514" s="106"/>
      <c r="RML514" s="106"/>
      <c r="RMM514" s="106"/>
      <c r="RMN514" s="106"/>
      <c r="RMO514" s="106"/>
      <c r="RMP514" s="106"/>
      <c r="RMQ514" s="106"/>
      <c r="RMR514" s="106"/>
      <c r="RMS514" s="106"/>
      <c r="RMT514" s="106"/>
      <c r="RMU514" s="106"/>
      <c r="RMV514" s="106"/>
      <c r="RMW514" s="106"/>
      <c r="RMX514" s="106"/>
      <c r="RMY514" s="106"/>
      <c r="RMZ514" s="106"/>
      <c r="RNA514" s="106"/>
      <c r="RNB514" s="106"/>
      <c r="RNC514" s="106"/>
      <c r="RND514" s="106"/>
      <c r="RNE514" s="106"/>
      <c r="RNF514" s="106"/>
      <c r="RNG514" s="106"/>
      <c r="RNH514" s="106"/>
      <c r="RNI514" s="106"/>
      <c r="RNJ514" s="106"/>
      <c r="RNK514" s="106"/>
      <c r="RNL514" s="106"/>
      <c r="RNM514" s="106"/>
      <c r="RNN514" s="106"/>
      <c r="RNO514" s="106"/>
      <c r="RNP514" s="106"/>
      <c r="RNQ514" s="106"/>
      <c r="RNR514" s="106"/>
      <c r="RNS514" s="106"/>
      <c r="RNT514" s="106"/>
      <c r="RNU514" s="106"/>
      <c r="RNV514" s="106"/>
      <c r="RNW514" s="106"/>
      <c r="RNX514" s="106"/>
      <c r="RNY514" s="106"/>
      <c r="RNZ514" s="106"/>
      <c r="ROA514" s="106"/>
      <c r="ROB514" s="106"/>
      <c r="ROC514" s="106"/>
      <c r="ROD514" s="106"/>
      <c r="ROE514" s="106"/>
      <c r="ROF514" s="106"/>
      <c r="ROG514" s="106"/>
      <c r="ROH514" s="106"/>
      <c r="ROI514" s="106"/>
      <c r="ROJ514" s="106"/>
      <c r="ROK514" s="106"/>
      <c r="ROL514" s="106"/>
      <c r="ROM514" s="106"/>
      <c r="RON514" s="106"/>
      <c r="ROO514" s="106"/>
      <c r="ROP514" s="106"/>
      <c r="ROQ514" s="106"/>
      <c r="ROR514" s="106"/>
      <c r="ROS514" s="106"/>
      <c r="ROT514" s="106"/>
      <c r="ROU514" s="106"/>
      <c r="ROV514" s="106"/>
      <c r="ROW514" s="106"/>
      <c r="ROX514" s="106"/>
      <c r="ROY514" s="106"/>
      <c r="ROZ514" s="106"/>
      <c r="RPA514" s="106"/>
      <c r="RPB514" s="106"/>
      <c r="RPC514" s="106"/>
      <c r="RPD514" s="106"/>
      <c r="RPE514" s="106"/>
      <c r="RPF514" s="106"/>
      <c r="RPG514" s="106"/>
      <c r="RPH514" s="106"/>
      <c r="RPI514" s="106"/>
      <c r="RPJ514" s="106"/>
      <c r="RPK514" s="106"/>
      <c r="RPL514" s="106"/>
      <c r="RPM514" s="106"/>
      <c r="RPN514" s="106"/>
      <c r="RPO514" s="106"/>
      <c r="RPP514" s="106"/>
      <c r="RPQ514" s="106"/>
      <c r="RPR514" s="106"/>
      <c r="RPS514" s="106"/>
      <c r="RPT514" s="106"/>
      <c r="RPU514" s="106"/>
      <c r="RPV514" s="106"/>
      <c r="RPW514" s="106"/>
      <c r="RPX514" s="106"/>
      <c r="RPY514" s="106"/>
      <c r="RPZ514" s="106"/>
      <c r="RQA514" s="106"/>
      <c r="RQB514" s="106"/>
      <c r="RQC514" s="106"/>
      <c r="RQD514" s="106"/>
      <c r="RQE514" s="106"/>
      <c r="RQF514" s="106"/>
      <c r="RQG514" s="106"/>
      <c r="RQH514" s="106"/>
      <c r="RQI514" s="106"/>
      <c r="RQJ514" s="106"/>
      <c r="RQK514" s="106"/>
      <c r="RQL514" s="106"/>
      <c r="RQM514" s="106"/>
      <c r="RQN514" s="106"/>
      <c r="RQO514" s="106"/>
      <c r="RQP514" s="106"/>
      <c r="RQQ514" s="106"/>
      <c r="RQR514" s="106"/>
      <c r="RQS514" s="106"/>
      <c r="RQT514" s="106"/>
      <c r="RQU514" s="106"/>
      <c r="RQV514" s="106"/>
      <c r="RQW514" s="106"/>
      <c r="RQX514" s="106"/>
      <c r="RQY514" s="106"/>
      <c r="RQZ514" s="106"/>
      <c r="RRA514" s="106"/>
      <c r="RRB514" s="106"/>
      <c r="RRC514" s="106"/>
      <c r="RRD514" s="106"/>
      <c r="RRE514" s="106"/>
      <c r="RRF514" s="106"/>
      <c r="RRG514" s="106"/>
      <c r="RRH514" s="106"/>
      <c r="RRI514" s="106"/>
      <c r="RRJ514" s="106"/>
      <c r="RRK514" s="106"/>
      <c r="RRL514" s="106"/>
      <c r="RRM514" s="106"/>
      <c r="RRN514" s="106"/>
      <c r="RRO514" s="106"/>
      <c r="RRP514" s="106"/>
      <c r="RRQ514" s="106"/>
      <c r="RRR514" s="106"/>
      <c r="RRS514" s="106"/>
      <c r="RRT514" s="106"/>
      <c r="RRU514" s="106"/>
      <c r="RRV514" s="106"/>
      <c r="RRW514" s="106"/>
      <c r="RRX514" s="106"/>
      <c r="RRY514" s="106"/>
      <c r="RRZ514" s="106"/>
      <c r="RSA514" s="106"/>
      <c r="RSB514" s="106"/>
      <c r="RSC514" s="106"/>
      <c r="RSD514" s="106"/>
      <c r="RSE514" s="106"/>
      <c r="RSF514" s="106"/>
      <c r="RSG514" s="106"/>
      <c r="RSH514" s="106"/>
      <c r="RSI514" s="106"/>
      <c r="RSJ514" s="106"/>
      <c r="RSK514" s="106"/>
      <c r="RSL514" s="106"/>
      <c r="RSM514" s="106"/>
      <c r="RSN514" s="106"/>
      <c r="RSO514" s="106"/>
      <c r="RSP514" s="106"/>
      <c r="RSQ514" s="106"/>
      <c r="RSR514" s="106"/>
      <c r="RSS514" s="106"/>
      <c r="RST514" s="106"/>
      <c r="RSU514" s="106"/>
      <c r="RSV514" s="106"/>
      <c r="RSW514" s="106"/>
      <c r="RSX514" s="106"/>
      <c r="RSY514" s="106"/>
      <c r="RSZ514" s="106"/>
      <c r="RTA514" s="106"/>
      <c r="RTB514" s="106"/>
      <c r="RTC514" s="106"/>
      <c r="RTD514" s="106"/>
      <c r="RTE514" s="106"/>
      <c r="RTF514" s="106"/>
      <c r="RTG514" s="106"/>
      <c r="RTH514" s="106"/>
      <c r="RTI514" s="106"/>
      <c r="RTJ514" s="106"/>
      <c r="RTK514" s="106"/>
      <c r="RTL514" s="106"/>
      <c r="RTM514" s="106"/>
      <c r="RTN514" s="106"/>
      <c r="RTO514" s="106"/>
      <c r="RTP514" s="106"/>
      <c r="RTQ514" s="106"/>
      <c r="RTR514" s="106"/>
      <c r="RTS514" s="106"/>
      <c r="RTT514" s="106"/>
      <c r="RTU514" s="106"/>
      <c r="RTV514" s="106"/>
      <c r="RTW514" s="106"/>
      <c r="RTX514" s="106"/>
      <c r="RTY514" s="106"/>
      <c r="RTZ514" s="106"/>
      <c r="RUA514" s="106"/>
      <c r="RUB514" s="106"/>
      <c r="RUC514" s="106"/>
      <c r="RUD514" s="106"/>
      <c r="RUE514" s="106"/>
      <c r="RUF514" s="106"/>
      <c r="RUG514" s="106"/>
      <c r="RUH514" s="106"/>
      <c r="RUI514" s="106"/>
      <c r="RUJ514" s="106"/>
      <c r="RUK514" s="106"/>
      <c r="RUL514" s="106"/>
      <c r="RUM514" s="106"/>
      <c r="RUN514" s="106"/>
      <c r="RUO514" s="106"/>
      <c r="RUP514" s="106"/>
      <c r="RUQ514" s="106"/>
      <c r="RUR514" s="106"/>
      <c r="RUS514" s="106"/>
      <c r="RUT514" s="106"/>
      <c r="RUU514" s="106"/>
      <c r="RUV514" s="106"/>
      <c r="RUW514" s="106"/>
      <c r="RUX514" s="106"/>
      <c r="RUY514" s="106"/>
      <c r="RUZ514" s="106"/>
      <c r="RVA514" s="106"/>
      <c r="RVB514" s="106"/>
      <c r="RVC514" s="106"/>
      <c r="RVD514" s="106"/>
      <c r="RVE514" s="106"/>
      <c r="RVF514" s="106"/>
      <c r="RVG514" s="106"/>
      <c r="RVH514" s="106"/>
      <c r="RVI514" s="106"/>
      <c r="RVJ514" s="106"/>
      <c r="RVK514" s="106"/>
      <c r="RVL514" s="106"/>
      <c r="RVM514" s="106"/>
      <c r="RVN514" s="106"/>
      <c r="RVO514" s="106"/>
      <c r="RVP514" s="106"/>
      <c r="RVQ514" s="106"/>
      <c r="RVR514" s="106"/>
      <c r="RVS514" s="106"/>
      <c r="RVT514" s="106"/>
      <c r="RVU514" s="106"/>
      <c r="RVV514" s="106"/>
      <c r="RVW514" s="106"/>
      <c r="RVX514" s="106"/>
      <c r="RVY514" s="106"/>
      <c r="RVZ514" s="106"/>
      <c r="RWA514" s="106"/>
      <c r="RWB514" s="106"/>
      <c r="RWC514" s="106"/>
      <c r="RWD514" s="106"/>
      <c r="RWE514" s="106"/>
      <c r="RWF514" s="106"/>
      <c r="RWG514" s="106"/>
      <c r="RWH514" s="106"/>
      <c r="RWI514" s="106"/>
      <c r="RWJ514" s="106"/>
      <c r="RWK514" s="106"/>
      <c r="RWL514" s="106"/>
      <c r="RWM514" s="106"/>
      <c r="RWN514" s="106"/>
      <c r="RWO514" s="106"/>
      <c r="RWP514" s="106"/>
      <c r="RWQ514" s="106"/>
      <c r="RWR514" s="106"/>
      <c r="RWS514" s="106"/>
      <c r="RWT514" s="106"/>
      <c r="RWU514" s="106"/>
      <c r="RWV514" s="106"/>
      <c r="RWW514" s="106"/>
      <c r="RWX514" s="106"/>
      <c r="RWY514" s="106"/>
      <c r="RWZ514" s="106"/>
      <c r="RXA514" s="106"/>
      <c r="RXB514" s="106"/>
      <c r="RXC514" s="106"/>
      <c r="RXD514" s="106"/>
      <c r="RXE514" s="106"/>
      <c r="RXF514" s="106"/>
      <c r="RXG514" s="106"/>
      <c r="RXH514" s="106"/>
      <c r="RXI514" s="106"/>
      <c r="RXJ514" s="106"/>
      <c r="RXK514" s="106"/>
      <c r="RXL514" s="106"/>
      <c r="RXM514" s="106"/>
      <c r="RXN514" s="106"/>
      <c r="RXO514" s="106"/>
      <c r="RXP514" s="106"/>
      <c r="RXQ514" s="106"/>
      <c r="RXR514" s="106"/>
      <c r="RXS514" s="106"/>
      <c r="RXT514" s="106"/>
      <c r="RXU514" s="106"/>
      <c r="RXV514" s="106"/>
      <c r="RXW514" s="106"/>
      <c r="RXX514" s="106"/>
      <c r="RXY514" s="106"/>
      <c r="RXZ514" s="106"/>
      <c r="RYA514" s="106"/>
      <c r="RYB514" s="106"/>
      <c r="RYC514" s="106"/>
      <c r="RYD514" s="106"/>
      <c r="RYE514" s="106"/>
      <c r="RYF514" s="106"/>
      <c r="RYG514" s="106"/>
      <c r="RYH514" s="106"/>
      <c r="RYI514" s="106"/>
      <c r="RYJ514" s="106"/>
      <c r="RYK514" s="106"/>
      <c r="RYL514" s="106"/>
      <c r="RYM514" s="106"/>
      <c r="RYN514" s="106"/>
      <c r="RYO514" s="106"/>
      <c r="RYP514" s="106"/>
      <c r="RYQ514" s="106"/>
      <c r="RYR514" s="106"/>
      <c r="RYS514" s="106"/>
      <c r="RYT514" s="106"/>
      <c r="RYU514" s="106"/>
      <c r="RYV514" s="106"/>
      <c r="RYW514" s="106"/>
      <c r="RYX514" s="106"/>
      <c r="RYY514" s="106"/>
      <c r="RYZ514" s="106"/>
      <c r="RZA514" s="106"/>
      <c r="RZB514" s="106"/>
      <c r="RZC514" s="106"/>
      <c r="RZD514" s="106"/>
      <c r="RZE514" s="106"/>
      <c r="RZF514" s="106"/>
      <c r="RZG514" s="106"/>
      <c r="RZH514" s="106"/>
      <c r="RZI514" s="106"/>
      <c r="RZJ514" s="106"/>
      <c r="RZK514" s="106"/>
      <c r="RZL514" s="106"/>
      <c r="RZM514" s="106"/>
      <c r="RZN514" s="106"/>
      <c r="RZO514" s="106"/>
      <c r="RZP514" s="106"/>
      <c r="RZQ514" s="106"/>
      <c r="RZR514" s="106"/>
      <c r="RZS514" s="106"/>
      <c r="RZT514" s="106"/>
      <c r="RZU514" s="106"/>
      <c r="RZV514" s="106"/>
      <c r="RZW514" s="106"/>
      <c r="RZX514" s="106"/>
      <c r="RZY514" s="106"/>
      <c r="RZZ514" s="106"/>
      <c r="SAA514" s="106"/>
      <c r="SAB514" s="106"/>
      <c r="SAC514" s="106"/>
      <c r="SAD514" s="106"/>
      <c r="SAE514" s="106"/>
      <c r="SAF514" s="106"/>
      <c r="SAG514" s="106"/>
      <c r="SAH514" s="106"/>
      <c r="SAI514" s="106"/>
      <c r="SAJ514" s="106"/>
      <c r="SAK514" s="106"/>
      <c r="SAL514" s="106"/>
      <c r="SAM514" s="106"/>
      <c r="SAN514" s="106"/>
      <c r="SAO514" s="106"/>
      <c r="SAP514" s="106"/>
      <c r="SAQ514" s="106"/>
      <c r="SAR514" s="106"/>
      <c r="SAS514" s="106"/>
      <c r="SAT514" s="106"/>
      <c r="SAU514" s="106"/>
      <c r="SAV514" s="106"/>
      <c r="SAW514" s="106"/>
      <c r="SAX514" s="106"/>
      <c r="SAY514" s="106"/>
      <c r="SAZ514" s="106"/>
      <c r="SBA514" s="106"/>
      <c r="SBB514" s="106"/>
      <c r="SBC514" s="106"/>
      <c r="SBD514" s="106"/>
      <c r="SBE514" s="106"/>
      <c r="SBF514" s="106"/>
      <c r="SBG514" s="106"/>
      <c r="SBH514" s="106"/>
      <c r="SBI514" s="106"/>
      <c r="SBJ514" s="106"/>
      <c r="SBK514" s="106"/>
      <c r="SBL514" s="106"/>
      <c r="SBM514" s="106"/>
      <c r="SBN514" s="106"/>
      <c r="SBO514" s="106"/>
      <c r="SBP514" s="106"/>
      <c r="SBQ514" s="106"/>
      <c r="SBR514" s="106"/>
      <c r="SBS514" s="106"/>
      <c r="SBT514" s="106"/>
      <c r="SBU514" s="106"/>
      <c r="SBV514" s="106"/>
      <c r="SBW514" s="106"/>
      <c r="SBX514" s="106"/>
      <c r="SBY514" s="106"/>
      <c r="SBZ514" s="106"/>
      <c r="SCA514" s="106"/>
      <c r="SCB514" s="106"/>
      <c r="SCC514" s="106"/>
      <c r="SCD514" s="106"/>
      <c r="SCE514" s="106"/>
      <c r="SCF514" s="106"/>
      <c r="SCG514" s="106"/>
      <c r="SCH514" s="106"/>
      <c r="SCI514" s="106"/>
      <c r="SCJ514" s="106"/>
      <c r="SCK514" s="106"/>
      <c r="SCL514" s="106"/>
      <c r="SCM514" s="106"/>
      <c r="SCN514" s="106"/>
      <c r="SCO514" s="106"/>
      <c r="SCP514" s="106"/>
      <c r="SCQ514" s="106"/>
      <c r="SCR514" s="106"/>
      <c r="SCS514" s="106"/>
      <c r="SCT514" s="106"/>
      <c r="SCU514" s="106"/>
      <c r="SCV514" s="106"/>
      <c r="SCW514" s="106"/>
      <c r="SCX514" s="106"/>
      <c r="SCY514" s="106"/>
      <c r="SCZ514" s="106"/>
      <c r="SDA514" s="106"/>
      <c r="SDB514" s="106"/>
      <c r="SDC514" s="106"/>
      <c r="SDD514" s="106"/>
      <c r="SDE514" s="106"/>
      <c r="SDF514" s="106"/>
      <c r="SDG514" s="106"/>
      <c r="SDH514" s="106"/>
      <c r="SDI514" s="106"/>
      <c r="SDJ514" s="106"/>
      <c r="SDK514" s="106"/>
      <c r="SDL514" s="106"/>
      <c r="SDM514" s="106"/>
      <c r="SDN514" s="106"/>
      <c r="SDO514" s="106"/>
      <c r="SDP514" s="106"/>
      <c r="SDQ514" s="106"/>
      <c r="SDR514" s="106"/>
      <c r="SDS514" s="106"/>
      <c r="SDT514" s="106"/>
      <c r="SDU514" s="106"/>
      <c r="SDV514" s="106"/>
      <c r="SDW514" s="106"/>
      <c r="SDX514" s="106"/>
      <c r="SDY514" s="106"/>
      <c r="SDZ514" s="106"/>
      <c r="SEA514" s="106"/>
      <c r="SEB514" s="106"/>
      <c r="SEC514" s="106"/>
      <c r="SED514" s="106"/>
      <c r="SEE514" s="106"/>
      <c r="SEF514" s="106"/>
      <c r="SEG514" s="106"/>
      <c r="SEH514" s="106"/>
      <c r="SEI514" s="106"/>
      <c r="SEJ514" s="106"/>
      <c r="SEK514" s="106"/>
      <c r="SEL514" s="106"/>
      <c r="SEM514" s="106"/>
      <c r="SEN514" s="106"/>
      <c r="SEO514" s="106"/>
      <c r="SEP514" s="106"/>
      <c r="SEQ514" s="106"/>
      <c r="SER514" s="106"/>
      <c r="SES514" s="106"/>
      <c r="SET514" s="106"/>
      <c r="SEU514" s="106"/>
      <c r="SEV514" s="106"/>
      <c r="SEW514" s="106"/>
      <c r="SEX514" s="106"/>
      <c r="SEY514" s="106"/>
      <c r="SEZ514" s="106"/>
      <c r="SFA514" s="106"/>
      <c r="SFB514" s="106"/>
      <c r="SFC514" s="106"/>
      <c r="SFD514" s="106"/>
      <c r="SFE514" s="106"/>
      <c r="SFF514" s="106"/>
      <c r="SFG514" s="106"/>
      <c r="SFH514" s="106"/>
      <c r="SFI514" s="106"/>
      <c r="SFJ514" s="106"/>
      <c r="SFK514" s="106"/>
      <c r="SFL514" s="106"/>
      <c r="SFM514" s="106"/>
      <c r="SFN514" s="106"/>
      <c r="SFO514" s="106"/>
      <c r="SFP514" s="106"/>
      <c r="SFQ514" s="106"/>
      <c r="SFR514" s="106"/>
      <c r="SFS514" s="106"/>
      <c r="SFT514" s="106"/>
      <c r="SFU514" s="106"/>
      <c r="SFV514" s="106"/>
      <c r="SFW514" s="106"/>
      <c r="SFX514" s="106"/>
      <c r="SFY514" s="106"/>
      <c r="SFZ514" s="106"/>
      <c r="SGA514" s="106"/>
      <c r="SGB514" s="106"/>
      <c r="SGC514" s="106"/>
      <c r="SGD514" s="106"/>
      <c r="SGE514" s="106"/>
      <c r="SGF514" s="106"/>
      <c r="SGG514" s="106"/>
      <c r="SGH514" s="106"/>
      <c r="SGI514" s="106"/>
      <c r="SGJ514" s="106"/>
      <c r="SGK514" s="106"/>
      <c r="SGL514" s="106"/>
      <c r="SGM514" s="106"/>
      <c r="SGN514" s="106"/>
      <c r="SGO514" s="106"/>
      <c r="SGP514" s="106"/>
      <c r="SGQ514" s="106"/>
      <c r="SGR514" s="106"/>
      <c r="SGS514" s="106"/>
      <c r="SGT514" s="106"/>
      <c r="SGU514" s="106"/>
      <c r="SGV514" s="106"/>
      <c r="SGW514" s="106"/>
      <c r="SGX514" s="106"/>
      <c r="SGY514" s="106"/>
      <c r="SGZ514" s="106"/>
      <c r="SHA514" s="106"/>
      <c r="SHB514" s="106"/>
      <c r="SHC514" s="106"/>
      <c r="SHD514" s="106"/>
      <c r="SHE514" s="106"/>
      <c r="SHF514" s="106"/>
      <c r="SHG514" s="106"/>
      <c r="SHH514" s="106"/>
      <c r="SHI514" s="106"/>
      <c r="SHJ514" s="106"/>
      <c r="SHK514" s="106"/>
      <c r="SHL514" s="106"/>
      <c r="SHM514" s="106"/>
      <c r="SHN514" s="106"/>
      <c r="SHO514" s="106"/>
      <c r="SHP514" s="106"/>
      <c r="SHQ514" s="106"/>
      <c r="SHR514" s="106"/>
      <c r="SHS514" s="106"/>
      <c r="SHT514" s="106"/>
      <c r="SHU514" s="106"/>
      <c r="SHV514" s="106"/>
      <c r="SHW514" s="106"/>
      <c r="SHX514" s="106"/>
      <c r="SHY514" s="106"/>
      <c r="SHZ514" s="106"/>
      <c r="SIA514" s="106"/>
      <c r="SIB514" s="106"/>
      <c r="SIC514" s="106"/>
      <c r="SID514" s="106"/>
      <c r="SIE514" s="106"/>
      <c r="SIF514" s="106"/>
      <c r="SIG514" s="106"/>
      <c r="SIH514" s="106"/>
      <c r="SII514" s="106"/>
      <c r="SIJ514" s="106"/>
      <c r="SIK514" s="106"/>
      <c r="SIL514" s="106"/>
      <c r="SIM514" s="106"/>
      <c r="SIN514" s="106"/>
      <c r="SIO514" s="106"/>
      <c r="SIP514" s="106"/>
      <c r="SIQ514" s="106"/>
      <c r="SIR514" s="106"/>
      <c r="SIS514" s="106"/>
      <c r="SIT514" s="106"/>
      <c r="SIU514" s="106"/>
      <c r="SIV514" s="106"/>
      <c r="SIW514" s="106"/>
      <c r="SIX514" s="106"/>
      <c r="SIY514" s="106"/>
      <c r="SIZ514" s="106"/>
      <c r="SJA514" s="106"/>
      <c r="SJB514" s="106"/>
      <c r="SJC514" s="106"/>
      <c r="SJD514" s="106"/>
      <c r="SJE514" s="106"/>
      <c r="SJF514" s="106"/>
      <c r="SJG514" s="106"/>
      <c r="SJH514" s="106"/>
      <c r="SJI514" s="106"/>
      <c r="SJJ514" s="106"/>
      <c r="SJK514" s="106"/>
      <c r="SJL514" s="106"/>
      <c r="SJM514" s="106"/>
      <c r="SJN514" s="106"/>
      <c r="SJO514" s="106"/>
      <c r="SJP514" s="106"/>
      <c r="SJQ514" s="106"/>
      <c r="SJR514" s="106"/>
      <c r="SJS514" s="106"/>
      <c r="SJT514" s="106"/>
      <c r="SJU514" s="106"/>
      <c r="SJV514" s="106"/>
      <c r="SJW514" s="106"/>
      <c r="SJX514" s="106"/>
      <c r="SJY514" s="106"/>
      <c r="SJZ514" s="106"/>
      <c r="SKA514" s="106"/>
      <c r="SKB514" s="106"/>
      <c r="SKC514" s="106"/>
      <c r="SKD514" s="106"/>
      <c r="SKE514" s="106"/>
      <c r="SKF514" s="106"/>
      <c r="SKG514" s="106"/>
      <c r="SKH514" s="106"/>
      <c r="SKI514" s="106"/>
      <c r="SKJ514" s="106"/>
      <c r="SKK514" s="106"/>
      <c r="SKL514" s="106"/>
      <c r="SKM514" s="106"/>
      <c r="SKN514" s="106"/>
      <c r="SKO514" s="106"/>
      <c r="SKP514" s="106"/>
      <c r="SKQ514" s="106"/>
      <c r="SKR514" s="106"/>
      <c r="SKS514" s="106"/>
      <c r="SKT514" s="106"/>
      <c r="SKU514" s="106"/>
      <c r="SKV514" s="106"/>
      <c r="SKW514" s="106"/>
      <c r="SKX514" s="106"/>
      <c r="SKY514" s="106"/>
      <c r="SKZ514" s="106"/>
      <c r="SLA514" s="106"/>
      <c r="SLB514" s="106"/>
      <c r="SLC514" s="106"/>
      <c r="SLD514" s="106"/>
      <c r="SLE514" s="106"/>
      <c r="SLF514" s="106"/>
      <c r="SLG514" s="106"/>
      <c r="SLH514" s="106"/>
      <c r="SLI514" s="106"/>
      <c r="SLJ514" s="106"/>
      <c r="SLK514" s="106"/>
      <c r="SLL514" s="106"/>
      <c r="SLM514" s="106"/>
      <c r="SLN514" s="106"/>
      <c r="SLO514" s="106"/>
      <c r="SLP514" s="106"/>
      <c r="SLQ514" s="106"/>
      <c r="SLR514" s="106"/>
      <c r="SLS514" s="106"/>
      <c r="SLT514" s="106"/>
      <c r="SLU514" s="106"/>
      <c r="SLV514" s="106"/>
      <c r="SLW514" s="106"/>
      <c r="SLX514" s="106"/>
      <c r="SLY514" s="106"/>
      <c r="SLZ514" s="106"/>
      <c r="SMA514" s="106"/>
      <c r="SMB514" s="106"/>
      <c r="SMC514" s="106"/>
      <c r="SMD514" s="106"/>
      <c r="SME514" s="106"/>
      <c r="SMF514" s="106"/>
      <c r="SMG514" s="106"/>
      <c r="SMH514" s="106"/>
      <c r="SMI514" s="106"/>
      <c r="SMJ514" s="106"/>
      <c r="SMK514" s="106"/>
      <c r="SML514" s="106"/>
      <c r="SMM514" s="106"/>
      <c r="SMN514" s="106"/>
      <c r="SMO514" s="106"/>
      <c r="SMP514" s="106"/>
      <c r="SMQ514" s="106"/>
      <c r="SMR514" s="106"/>
      <c r="SMS514" s="106"/>
      <c r="SMT514" s="106"/>
      <c r="SMU514" s="106"/>
      <c r="SMV514" s="106"/>
      <c r="SMW514" s="106"/>
      <c r="SMX514" s="106"/>
      <c r="SMY514" s="106"/>
      <c r="SMZ514" s="106"/>
      <c r="SNA514" s="106"/>
      <c r="SNB514" s="106"/>
      <c r="SNC514" s="106"/>
      <c r="SND514" s="106"/>
      <c r="SNE514" s="106"/>
      <c r="SNF514" s="106"/>
      <c r="SNG514" s="106"/>
      <c r="SNH514" s="106"/>
      <c r="SNI514" s="106"/>
      <c r="SNJ514" s="106"/>
      <c r="SNK514" s="106"/>
      <c r="SNL514" s="106"/>
      <c r="SNM514" s="106"/>
      <c r="SNN514" s="106"/>
      <c r="SNO514" s="106"/>
      <c r="SNP514" s="106"/>
      <c r="SNQ514" s="106"/>
      <c r="SNR514" s="106"/>
      <c r="SNS514" s="106"/>
      <c r="SNT514" s="106"/>
      <c r="SNU514" s="106"/>
      <c r="SNV514" s="106"/>
      <c r="SNW514" s="106"/>
      <c r="SNX514" s="106"/>
      <c r="SNY514" s="106"/>
      <c r="SNZ514" s="106"/>
      <c r="SOA514" s="106"/>
      <c r="SOB514" s="106"/>
      <c r="SOC514" s="106"/>
      <c r="SOD514" s="106"/>
      <c r="SOE514" s="106"/>
      <c r="SOF514" s="106"/>
      <c r="SOG514" s="106"/>
      <c r="SOH514" s="106"/>
      <c r="SOI514" s="106"/>
      <c r="SOJ514" s="106"/>
      <c r="SOK514" s="106"/>
      <c r="SOL514" s="106"/>
      <c r="SOM514" s="106"/>
      <c r="SON514" s="106"/>
      <c r="SOO514" s="106"/>
      <c r="SOP514" s="106"/>
      <c r="SOQ514" s="106"/>
      <c r="SOR514" s="106"/>
      <c r="SOS514" s="106"/>
      <c r="SOT514" s="106"/>
      <c r="SOU514" s="106"/>
      <c r="SOV514" s="106"/>
      <c r="SOW514" s="106"/>
      <c r="SOX514" s="106"/>
      <c r="SOY514" s="106"/>
      <c r="SOZ514" s="106"/>
      <c r="SPA514" s="106"/>
      <c r="SPB514" s="106"/>
      <c r="SPC514" s="106"/>
      <c r="SPD514" s="106"/>
      <c r="SPE514" s="106"/>
      <c r="SPF514" s="106"/>
      <c r="SPG514" s="106"/>
      <c r="SPH514" s="106"/>
      <c r="SPI514" s="106"/>
      <c r="SPJ514" s="106"/>
      <c r="SPK514" s="106"/>
      <c r="SPL514" s="106"/>
      <c r="SPM514" s="106"/>
      <c r="SPN514" s="106"/>
      <c r="SPO514" s="106"/>
      <c r="SPP514" s="106"/>
      <c r="SPQ514" s="106"/>
      <c r="SPR514" s="106"/>
      <c r="SPS514" s="106"/>
      <c r="SPT514" s="106"/>
      <c r="SPU514" s="106"/>
      <c r="SPV514" s="106"/>
      <c r="SPW514" s="106"/>
      <c r="SPX514" s="106"/>
      <c r="SPY514" s="106"/>
      <c r="SPZ514" s="106"/>
      <c r="SQA514" s="106"/>
      <c r="SQB514" s="106"/>
      <c r="SQC514" s="106"/>
      <c r="SQD514" s="106"/>
      <c r="SQE514" s="106"/>
      <c r="SQF514" s="106"/>
      <c r="SQG514" s="106"/>
      <c r="SQH514" s="106"/>
      <c r="SQI514" s="106"/>
      <c r="SQJ514" s="106"/>
      <c r="SQK514" s="106"/>
      <c r="SQL514" s="106"/>
      <c r="SQM514" s="106"/>
      <c r="SQN514" s="106"/>
      <c r="SQO514" s="106"/>
      <c r="SQP514" s="106"/>
      <c r="SQQ514" s="106"/>
      <c r="SQR514" s="106"/>
      <c r="SQS514" s="106"/>
      <c r="SQT514" s="106"/>
      <c r="SQU514" s="106"/>
      <c r="SQV514" s="106"/>
      <c r="SQW514" s="106"/>
      <c r="SQX514" s="106"/>
      <c r="SQY514" s="106"/>
      <c r="SQZ514" s="106"/>
      <c r="SRA514" s="106"/>
      <c r="SRB514" s="106"/>
      <c r="SRC514" s="106"/>
      <c r="SRD514" s="106"/>
      <c r="SRE514" s="106"/>
      <c r="SRF514" s="106"/>
      <c r="SRG514" s="106"/>
      <c r="SRH514" s="106"/>
      <c r="SRI514" s="106"/>
      <c r="SRJ514" s="106"/>
      <c r="SRK514" s="106"/>
      <c r="SRL514" s="106"/>
      <c r="SRM514" s="106"/>
      <c r="SRN514" s="106"/>
      <c r="SRO514" s="106"/>
      <c r="SRP514" s="106"/>
      <c r="SRQ514" s="106"/>
      <c r="SRR514" s="106"/>
      <c r="SRS514" s="106"/>
      <c r="SRT514" s="106"/>
      <c r="SRU514" s="106"/>
      <c r="SRV514" s="106"/>
      <c r="SRW514" s="106"/>
      <c r="SRX514" s="106"/>
      <c r="SRY514" s="106"/>
      <c r="SRZ514" s="106"/>
      <c r="SSA514" s="106"/>
      <c r="SSB514" s="106"/>
      <c r="SSC514" s="106"/>
      <c r="SSD514" s="106"/>
      <c r="SSE514" s="106"/>
      <c r="SSF514" s="106"/>
      <c r="SSG514" s="106"/>
      <c r="SSH514" s="106"/>
      <c r="SSI514" s="106"/>
      <c r="SSJ514" s="106"/>
      <c r="SSK514" s="106"/>
      <c r="SSL514" s="106"/>
      <c r="SSM514" s="106"/>
      <c r="SSN514" s="106"/>
      <c r="SSO514" s="106"/>
      <c r="SSP514" s="106"/>
      <c r="SSQ514" s="106"/>
      <c r="SSR514" s="106"/>
      <c r="SSS514" s="106"/>
      <c r="SST514" s="106"/>
      <c r="SSU514" s="106"/>
      <c r="SSV514" s="106"/>
      <c r="SSW514" s="106"/>
      <c r="SSX514" s="106"/>
      <c r="SSY514" s="106"/>
      <c r="SSZ514" s="106"/>
      <c r="STA514" s="106"/>
      <c r="STB514" s="106"/>
      <c r="STC514" s="106"/>
      <c r="STD514" s="106"/>
      <c r="STE514" s="106"/>
      <c r="STF514" s="106"/>
      <c r="STG514" s="106"/>
      <c r="STH514" s="106"/>
      <c r="STI514" s="106"/>
      <c r="STJ514" s="106"/>
      <c r="STK514" s="106"/>
      <c r="STL514" s="106"/>
      <c r="STM514" s="106"/>
      <c r="STN514" s="106"/>
      <c r="STO514" s="106"/>
      <c r="STP514" s="106"/>
      <c r="STQ514" s="106"/>
      <c r="STR514" s="106"/>
      <c r="STS514" s="106"/>
      <c r="STT514" s="106"/>
      <c r="STU514" s="106"/>
      <c r="STV514" s="106"/>
      <c r="STW514" s="106"/>
      <c r="STX514" s="106"/>
      <c r="STY514" s="106"/>
      <c r="STZ514" s="106"/>
      <c r="SUA514" s="106"/>
      <c r="SUB514" s="106"/>
      <c r="SUC514" s="106"/>
      <c r="SUD514" s="106"/>
      <c r="SUE514" s="106"/>
      <c r="SUF514" s="106"/>
      <c r="SUG514" s="106"/>
      <c r="SUH514" s="106"/>
      <c r="SUI514" s="106"/>
      <c r="SUJ514" s="106"/>
      <c r="SUK514" s="106"/>
      <c r="SUL514" s="106"/>
      <c r="SUM514" s="106"/>
      <c r="SUN514" s="106"/>
      <c r="SUO514" s="106"/>
      <c r="SUP514" s="106"/>
      <c r="SUQ514" s="106"/>
      <c r="SUR514" s="106"/>
      <c r="SUS514" s="106"/>
      <c r="SUT514" s="106"/>
      <c r="SUU514" s="106"/>
      <c r="SUV514" s="106"/>
      <c r="SUW514" s="106"/>
      <c r="SUX514" s="106"/>
      <c r="SUY514" s="106"/>
      <c r="SUZ514" s="106"/>
      <c r="SVA514" s="106"/>
      <c r="SVB514" s="106"/>
      <c r="SVC514" s="106"/>
      <c r="SVD514" s="106"/>
      <c r="SVE514" s="106"/>
      <c r="SVF514" s="106"/>
      <c r="SVG514" s="106"/>
      <c r="SVH514" s="106"/>
      <c r="SVI514" s="106"/>
      <c r="SVJ514" s="106"/>
      <c r="SVK514" s="106"/>
      <c r="SVL514" s="106"/>
      <c r="SVM514" s="106"/>
      <c r="SVN514" s="106"/>
      <c r="SVO514" s="106"/>
      <c r="SVP514" s="106"/>
      <c r="SVQ514" s="106"/>
      <c r="SVR514" s="106"/>
      <c r="SVS514" s="106"/>
      <c r="SVT514" s="106"/>
      <c r="SVU514" s="106"/>
      <c r="SVV514" s="106"/>
      <c r="SVW514" s="106"/>
      <c r="SVX514" s="106"/>
      <c r="SVY514" s="106"/>
      <c r="SVZ514" s="106"/>
      <c r="SWA514" s="106"/>
      <c r="SWB514" s="106"/>
      <c r="SWC514" s="106"/>
      <c r="SWD514" s="106"/>
      <c r="SWE514" s="106"/>
      <c r="SWF514" s="106"/>
      <c r="SWG514" s="106"/>
      <c r="SWH514" s="106"/>
      <c r="SWI514" s="106"/>
      <c r="SWJ514" s="106"/>
      <c r="SWK514" s="106"/>
      <c r="SWL514" s="106"/>
      <c r="SWM514" s="106"/>
      <c r="SWN514" s="106"/>
      <c r="SWO514" s="106"/>
      <c r="SWP514" s="106"/>
      <c r="SWQ514" s="106"/>
      <c r="SWR514" s="106"/>
      <c r="SWS514" s="106"/>
      <c r="SWT514" s="106"/>
      <c r="SWU514" s="106"/>
      <c r="SWV514" s="106"/>
      <c r="SWW514" s="106"/>
      <c r="SWX514" s="106"/>
      <c r="SWY514" s="106"/>
      <c r="SWZ514" s="106"/>
      <c r="SXA514" s="106"/>
      <c r="SXB514" s="106"/>
      <c r="SXC514" s="106"/>
      <c r="SXD514" s="106"/>
      <c r="SXE514" s="106"/>
      <c r="SXF514" s="106"/>
      <c r="SXG514" s="106"/>
      <c r="SXH514" s="106"/>
      <c r="SXI514" s="106"/>
      <c r="SXJ514" s="106"/>
      <c r="SXK514" s="106"/>
      <c r="SXL514" s="106"/>
      <c r="SXM514" s="106"/>
      <c r="SXN514" s="106"/>
      <c r="SXO514" s="106"/>
      <c r="SXP514" s="106"/>
      <c r="SXQ514" s="106"/>
      <c r="SXR514" s="106"/>
      <c r="SXS514" s="106"/>
      <c r="SXT514" s="106"/>
      <c r="SXU514" s="106"/>
      <c r="SXV514" s="106"/>
      <c r="SXW514" s="106"/>
      <c r="SXX514" s="106"/>
      <c r="SXY514" s="106"/>
      <c r="SXZ514" s="106"/>
      <c r="SYA514" s="106"/>
      <c r="SYB514" s="106"/>
      <c r="SYC514" s="106"/>
      <c r="SYD514" s="106"/>
      <c r="SYE514" s="106"/>
      <c r="SYF514" s="106"/>
      <c r="SYG514" s="106"/>
      <c r="SYH514" s="106"/>
      <c r="SYI514" s="106"/>
      <c r="SYJ514" s="106"/>
      <c r="SYK514" s="106"/>
      <c r="SYL514" s="106"/>
      <c r="SYM514" s="106"/>
      <c r="SYN514" s="106"/>
      <c r="SYO514" s="106"/>
      <c r="SYP514" s="106"/>
      <c r="SYQ514" s="106"/>
      <c r="SYR514" s="106"/>
      <c r="SYS514" s="106"/>
      <c r="SYT514" s="106"/>
      <c r="SYU514" s="106"/>
      <c r="SYV514" s="106"/>
      <c r="SYW514" s="106"/>
      <c r="SYX514" s="106"/>
      <c r="SYY514" s="106"/>
      <c r="SYZ514" s="106"/>
      <c r="SZA514" s="106"/>
      <c r="SZB514" s="106"/>
      <c r="SZC514" s="106"/>
      <c r="SZD514" s="106"/>
      <c r="SZE514" s="106"/>
      <c r="SZF514" s="106"/>
      <c r="SZG514" s="106"/>
      <c r="SZH514" s="106"/>
      <c r="SZI514" s="106"/>
      <c r="SZJ514" s="106"/>
      <c r="SZK514" s="106"/>
      <c r="SZL514" s="106"/>
      <c r="SZM514" s="106"/>
      <c r="SZN514" s="106"/>
      <c r="SZO514" s="106"/>
      <c r="SZP514" s="106"/>
      <c r="SZQ514" s="106"/>
      <c r="SZR514" s="106"/>
      <c r="SZS514" s="106"/>
      <c r="SZT514" s="106"/>
      <c r="SZU514" s="106"/>
      <c r="SZV514" s="106"/>
      <c r="SZW514" s="106"/>
      <c r="SZX514" s="106"/>
      <c r="SZY514" s="106"/>
      <c r="SZZ514" s="106"/>
      <c r="TAA514" s="106"/>
      <c r="TAB514" s="106"/>
      <c r="TAC514" s="106"/>
      <c r="TAD514" s="106"/>
      <c r="TAE514" s="106"/>
      <c r="TAF514" s="106"/>
      <c r="TAG514" s="106"/>
      <c r="TAH514" s="106"/>
      <c r="TAI514" s="106"/>
      <c r="TAJ514" s="106"/>
      <c r="TAK514" s="106"/>
      <c r="TAL514" s="106"/>
      <c r="TAM514" s="106"/>
      <c r="TAN514" s="106"/>
      <c r="TAO514" s="106"/>
      <c r="TAP514" s="106"/>
      <c r="TAQ514" s="106"/>
      <c r="TAR514" s="106"/>
      <c r="TAS514" s="106"/>
      <c r="TAT514" s="106"/>
      <c r="TAU514" s="106"/>
      <c r="TAV514" s="106"/>
      <c r="TAW514" s="106"/>
      <c r="TAX514" s="106"/>
      <c r="TAY514" s="106"/>
      <c r="TAZ514" s="106"/>
      <c r="TBA514" s="106"/>
      <c r="TBB514" s="106"/>
      <c r="TBC514" s="106"/>
      <c r="TBD514" s="106"/>
      <c r="TBE514" s="106"/>
      <c r="TBF514" s="106"/>
      <c r="TBG514" s="106"/>
      <c r="TBH514" s="106"/>
      <c r="TBI514" s="106"/>
      <c r="TBJ514" s="106"/>
      <c r="TBK514" s="106"/>
      <c r="TBL514" s="106"/>
      <c r="TBM514" s="106"/>
      <c r="TBN514" s="106"/>
      <c r="TBO514" s="106"/>
      <c r="TBP514" s="106"/>
      <c r="TBQ514" s="106"/>
      <c r="TBR514" s="106"/>
      <c r="TBS514" s="106"/>
      <c r="TBT514" s="106"/>
      <c r="TBU514" s="106"/>
      <c r="TBV514" s="106"/>
      <c r="TBW514" s="106"/>
      <c r="TBX514" s="106"/>
      <c r="TBY514" s="106"/>
      <c r="TBZ514" s="106"/>
      <c r="TCA514" s="106"/>
      <c r="TCB514" s="106"/>
      <c r="TCC514" s="106"/>
      <c r="TCD514" s="106"/>
      <c r="TCE514" s="106"/>
      <c r="TCF514" s="106"/>
      <c r="TCG514" s="106"/>
      <c r="TCH514" s="106"/>
      <c r="TCI514" s="106"/>
      <c r="TCJ514" s="106"/>
      <c r="TCK514" s="106"/>
      <c r="TCL514" s="106"/>
      <c r="TCM514" s="106"/>
      <c r="TCN514" s="106"/>
      <c r="TCO514" s="106"/>
      <c r="TCP514" s="106"/>
      <c r="TCQ514" s="106"/>
      <c r="TCR514" s="106"/>
      <c r="TCS514" s="106"/>
      <c r="TCT514" s="106"/>
      <c r="TCU514" s="106"/>
      <c r="TCV514" s="106"/>
      <c r="TCW514" s="106"/>
      <c r="TCX514" s="106"/>
      <c r="TCY514" s="106"/>
      <c r="TCZ514" s="106"/>
      <c r="TDA514" s="106"/>
      <c r="TDB514" s="106"/>
      <c r="TDC514" s="106"/>
      <c r="TDD514" s="106"/>
      <c r="TDE514" s="106"/>
      <c r="TDF514" s="106"/>
      <c r="TDG514" s="106"/>
      <c r="TDH514" s="106"/>
      <c r="TDI514" s="106"/>
      <c r="TDJ514" s="106"/>
      <c r="TDK514" s="106"/>
      <c r="TDL514" s="106"/>
      <c r="TDM514" s="106"/>
      <c r="TDN514" s="106"/>
      <c r="TDO514" s="106"/>
      <c r="TDP514" s="106"/>
      <c r="TDQ514" s="106"/>
      <c r="TDR514" s="106"/>
      <c r="TDS514" s="106"/>
      <c r="TDT514" s="106"/>
      <c r="TDU514" s="106"/>
      <c r="TDV514" s="106"/>
      <c r="TDW514" s="106"/>
      <c r="TDX514" s="106"/>
      <c r="TDY514" s="106"/>
      <c r="TDZ514" s="106"/>
      <c r="TEA514" s="106"/>
      <c r="TEB514" s="106"/>
      <c r="TEC514" s="106"/>
      <c r="TED514" s="106"/>
      <c r="TEE514" s="106"/>
      <c r="TEF514" s="106"/>
      <c r="TEG514" s="106"/>
      <c r="TEH514" s="106"/>
      <c r="TEI514" s="106"/>
      <c r="TEJ514" s="106"/>
      <c r="TEK514" s="106"/>
      <c r="TEL514" s="106"/>
      <c r="TEM514" s="106"/>
      <c r="TEN514" s="106"/>
      <c r="TEO514" s="106"/>
      <c r="TEP514" s="106"/>
      <c r="TEQ514" s="106"/>
      <c r="TER514" s="106"/>
      <c r="TES514" s="106"/>
      <c r="TET514" s="106"/>
      <c r="TEU514" s="106"/>
      <c r="TEV514" s="106"/>
      <c r="TEW514" s="106"/>
      <c r="TEX514" s="106"/>
      <c r="TEY514" s="106"/>
      <c r="TEZ514" s="106"/>
      <c r="TFA514" s="106"/>
      <c r="TFB514" s="106"/>
      <c r="TFC514" s="106"/>
      <c r="TFD514" s="106"/>
      <c r="TFE514" s="106"/>
      <c r="TFF514" s="106"/>
      <c r="TFG514" s="106"/>
      <c r="TFH514" s="106"/>
      <c r="TFI514" s="106"/>
      <c r="TFJ514" s="106"/>
      <c r="TFK514" s="106"/>
      <c r="TFL514" s="106"/>
      <c r="TFM514" s="106"/>
      <c r="TFN514" s="106"/>
      <c r="TFO514" s="106"/>
      <c r="TFP514" s="106"/>
      <c r="TFQ514" s="106"/>
      <c r="TFR514" s="106"/>
      <c r="TFS514" s="106"/>
      <c r="TFT514" s="106"/>
      <c r="TFU514" s="106"/>
      <c r="TFV514" s="106"/>
      <c r="TFW514" s="106"/>
      <c r="TFX514" s="106"/>
      <c r="TFY514" s="106"/>
      <c r="TFZ514" s="106"/>
      <c r="TGA514" s="106"/>
      <c r="TGB514" s="106"/>
      <c r="TGC514" s="106"/>
      <c r="TGD514" s="106"/>
      <c r="TGE514" s="106"/>
      <c r="TGF514" s="106"/>
      <c r="TGG514" s="106"/>
      <c r="TGH514" s="106"/>
      <c r="TGI514" s="106"/>
      <c r="TGJ514" s="106"/>
      <c r="TGK514" s="106"/>
      <c r="TGL514" s="106"/>
      <c r="TGM514" s="106"/>
      <c r="TGN514" s="106"/>
      <c r="TGO514" s="106"/>
      <c r="TGP514" s="106"/>
      <c r="TGQ514" s="106"/>
      <c r="TGR514" s="106"/>
      <c r="TGS514" s="106"/>
      <c r="TGT514" s="106"/>
      <c r="TGU514" s="106"/>
      <c r="TGV514" s="106"/>
      <c r="TGW514" s="106"/>
      <c r="TGX514" s="106"/>
      <c r="TGY514" s="106"/>
      <c r="TGZ514" s="106"/>
      <c r="THA514" s="106"/>
      <c r="THB514" s="106"/>
      <c r="THC514" s="106"/>
      <c r="THD514" s="106"/>
      <c r="THE514" s="106"/>
      <c r="THF514" s="106"/>
      <c r="THG514" s="106"/>
      <c r="THH514" s="106"/>
      <c r="THI514" s="106"/>
      <c r="THJ514" s="106"/>
      <c r="THK514" s="106"/>
      <c r="THL514" s="106"/>
      <c r="THM514" s="106"/>
      <c r="THN514" s="106"/>
      <c r="THO514" s="106"/>
      <c r="THP514" s="106"/>
      <c r="THQ514" s="106"/>
      <c r="THR514" s="106"/>
      <c r="THS514" s="106"/>
      <c r="THT514" s="106"/>
      <c r="THU514" s="106"/>
      <c r="THV514" s="106"/>
      <c r="THW514" s="106"/>
      <c r="THX514" s="106"/>
      <c r="THY514" s="106"/>
      <c r="THZ514" s="106"/>
      <c r="TIA514" s="106"/>
      <c r="TIB514" s="106"/>
      <c r="TIC514" s="106"/>
      <c r="TID514" s="106"/>
      <c r="TIE514" s="106"/>
      <c r="TIF514" s="106"/>
      <c r="TIG514" s="106"/>
      <c r="TIH514" s="106"/>
      <c r="TII514" s="106"/>
      <c r="TIJ514" s="106"/>
      <c r="TIK514" s="106"/>
      <c r="TIL514" s="106"/>
      <c r="TIM514" s="106"/>
      <c r="TIN514" s="106"/>
      <c r="TIO514" s="106"/>
      <c r="TIP514" s="106"/>
      <c r="TIQ514" s="106"/>
      <c r="TIR514" s="106"/>
      <c r="TIS514" s="106"/>
      <c r="TIT514" s="106"/>
      <c r="TIU514" s="106"/>
      <c r="TIV514" s="106"/>
      <c r="TIW514" s="106"/>
      <c r="TIX514" s="106"/>
      <c r="TIY514" s="106"/>
      <c r="TIZ514" s="106"/>
      <c r="TJA514" s="106"/>
      <c r="TJB514" s="106"/>
      <c r="TJC514" s="106"/>
      <c r="TJD514" s="106"/>
      <c r="TJE514" s="106"/>
      <c r="TJF514" s="106"/>
      <c r="TJG514" s="106"/>
      <c r="TJH514" s="106"/>
      <c r="TJI514" s="106"/>
      <c r="TJJ514" s="106"/>
      <c r="TJK514" s="106"/>
      <c r="TJL514" s="106"/>
      <c r="TJM514" s="106"/>
      <c r="TJN514" s="106"/>
      <c r="TJO514" s="106"/>
      <c r="TJP514" s="106"/>
      <c r="TJQ514" s="106"/>
      <c r="TJR514" s="106"/>
      <c r="TJS514" s="106"/>
      <c r="TJT514" s="106"/>
      <c r="TJU514" s="106"/>
      <c r="TJV514" s="106"/>
      <c r="TJW514" s="106"/>
      <c r="TJX514" s="106"/>
      <c r="TJY514" s="106"/>
      <c r="TJZ514" s="106"/>
      <c r="TKA514" s="106"/>
      <c r="TKB514" s="106"/>
      <c r="TKC514" s="106"/>
      <c r="TKD514" s="106"/>
      <c r="TKE514" s="106"/>
      <c r="TKF514" s="106"/>
      <c r="TKG514" s="106"/>
      <c r="TKH514" s="106"/>
      <c r="TKI514" s="106"/>
      <c r="TKJ514" s="106"/>
      <c r="TKK514" s="106"/>
      <c r="TKL514" s="106"/>
      <c r="TKM514" s="106"/>
      <c r="TKN514" s="106"/>
      <c r="TKO514" s="106"/>
      <c r="TKP514" s="106"/>
      <c r="TKQ514" s="106"/>
      <c r="TKR514" s="106"/>
      <c r="TKS514" s="106"/>
      <c r="TKT514" s="106"/>
      <c r="TKU514" s="106"/>
      <c r="TKV514" s="106"/>
      <c r="TKW514" s="106"/>
      <c r="TKX514" s="106"/>
      <c r="TKY514" s="106"/>
      <c r="TKZ514" s="106"/>
      <c r="TLA514" s="106"/>
      <c r="TLB514" s="106"/>
      <c r="TLC514" s="106"/>
      <c r="TLD514" s="106"/>
      <c r="TLE514" s="106"/>
      <c r="TLF514" s="106"/>
      <c r="TLG514" s="106"/>
      <c r="TLH514" s="106"/>
      <c r="TLI514" s="106"/>
      <c r="TLJ514" s="106"/>
      <c r="TLK514" s="106"/>
      <c r="TLL514" s="106"/>
      <c r="TLM514" s="106"/>
      <c r="TLN514" s="106"/>
      <c r="TLO514" s="106"/>
      <c r="TLP514" s="106"/>
      <c r="TLQ514" s="106"/>
      <c r="TLR514" s="106"/>
      <c r="TLS514" s="106"/>
      <c r="TLT514" s="106"/>
      <c r="TLU514" s="106"/>
      <c r="TLV514" s="106"/>
      <c r="TLW514" s="106"/>
      <c r="TLX514" s="106"/>
      <c r="TLY514" s="106"/>
      <c r="TLZ514" s="106"/>
      <c r="TMA514" s="106"/>
      <c r="TMB514" s="106"/>
      <c r="TMC514" s="106"/>
      <c r="TMD514" s="106"/>
      <c r="TME514" s="106"/>
      <c r="TMF514" s="106"/>
      <c r="TMG514" s="106"/>
      <c r="TMH514" s="106"/>
      <c r="TMI514" s="106"/>
      <c r="TMJ514" s="106"/>
      <c r="TMK514" s="106"/>
      <c r="TML514" s="106"/>
      <c r="TMM514" s="106"/>
      <c r="TMN514" s="106"/>
      <c r="TMO514" s="106"/>
      <c r="TMP514" s="106"/>
      <c r="TMQ514" s="106"/>
      <c r="TMR514" s="106"/>
      <c r="TMS514" s="106"/>
      <c r="TMT514" s="106"/>
      <c r="TMU514" s="106"/>
      <c r="TMV514" s="106"/>
      <c r="TMW514" s="106"/>
      <c r="TMX514" s="106"/>
      <c r="TMY514" s="106"/>
      <c r="TMZ514" s="106"/>
      <c r="TNA514" s="106"/>
      <c r="TNB514" s="106"/>
      <c r="TNC514" s="106"/>
      <c r="TND514" s="106"/>
      <c r="TNE514" s="106"/>
      <c r="TNF514" s="106"/>
      <c r="TNG514" s="106"/>
      <c r="TNH514" s="106"/>
      <c r="TNI514" s="106"/>
      <c r="TNJ514" s="106"/>
      <c r="TNK514" s="106"/>
      <c r="TNL514" s="106"/>
      <c r="TNM514" s="106"/>
      <c r="TNN514" s="106"/>
      <c r="TNO514" s="106"/>
      <c r="TNP514" s="106"/>
      <c r="TNQ514" s="106"/>
      <c r="TNR514" s="106"/>
      <c r="TNS514" s="106"/>
      <c r="TNT514" s="106"/>
      <c r="TNU514" s="106"/>
      <c r="TNV514" s="106"/>
      <c r="TNW514" s="106"/>
      <c r="TNX514" s="106"/>
      <c r="TNY514" s="106"/>
      <c r="TNZ514" s="106"/>
      <c r="TOA514" s="106"/>
      <c r="TOB514" s="106"/>
      <c r="TOC514" s="106"/>
      <c r="TOD514" s="106"/>
      <c r="TOE514" s="106"/>
      <c r="TOF514" s="106"/>
      <c r="TOG514" s="106"/>
      <c r="TOH514" s="106"/>
      <c r="TOI514" s="106"/>
      <c r="TOJ514" s="106"/>
      <c r="TOK514" s="106"/>
      <c r="TOL514" s="106"/>
      <c r="TOM514" s="106"/>
      <c r="TON514" s="106"/>
      <c r="TOO514" s="106"/>
      <c r="TOP514" s="106"/>
      <c r="TOQ514" s="106"/>
      <c r="TOR514" s="106"/>
      <c r="TOS514" s="106"/>
      <c r="TOT514" s="106"/>
      <c r="TOU514" s="106"/>
      <c r="TOV514" s="106"/>
      <c r="TOW514" s="106"/>
      <c r="TOX514" s="106"/>
      <c r="TOY514" s="106"/>
      <c r="TOZ514" s="106"/>
      <c r="TPA514" s="106"/>
      <c r="TPB514" s="106"/>
      <c r="TPC514" s="106"/>
      <c r="TPD514" s="106"/>
      <c r="TPE514" s="106"/>
      <c r="TPF514" s="106"/>
      <c r="TPG514" s="106"/>
      <c r="TPH514" s="106"/>
      <c r="TPI514" s="106"/>
      <c r="TPJ514" s="106"/>
      <c r="TPK514" s="106"/>
      <c r="TPL514" s="106"/>
      <c r="TPM514" s="106"/>
      <c r="TPN514" s="106"/>
      <c r="TPO514" s="106"/>
      <c r="TPP514" s="106"/>
      <c r="TPQ514" s="106"/>
      <c r="TPR514" s="106"/>
      <c r="TPS514" s="106"/>
      <c r="TPT514" s="106"/>
      <c r="TPU514" s="106"/>
      <c r="TPV514" s="106"/>
      <c r="TPW514" s="106"/>
      <c r="TPX514" s="106"/>
      <c r="TPY514" s="106"/>
      <c r="TPZ514" s="106"/>
      <c r="TQA514" s="106"/>
      <c r="TQB514" s="106"/>
      <c r="TQC514" s="106"/>
      <c r="TQD514" s="106"/>
      <c r="TQE514" s="106"/>
      <c r="TQF514" s="106"/>
      <c r="TQG514" s="106"/>
      <c r="TQH514" s="106"/>
      <c r="TQI514" s="106"/>
      <c r="TQJ514" s="106"/>
      <c r="TQK514" s="106"/>
      <c r="TQL514" s="106"/>
      <c r="TQM514" s="106"/>
      <c r="TQN514" s="106"/>
      <c r="TQO514" s="106"/>
      <c r="TQP514" s="106"/>
      <c r="TQQ514" s="106"/>
      <c r="TQR514" s="106"/>
      <c r="TQS514" s="106"/>
      <c r="TQT514" s="106"/>
      <c r="TQU514" s="106"/>
      <c r="TQV514" s="106"/>
      <c r="TQW514" s="106"/>
      <c r="TQX514" s="106"/>
      <c r="TQY514" s="106"/>
      <c r="TQZ514" s="106"/>
      <c r="TRA514" s="106"/>
      <c r="TRB514" s="106"/>
      <c r="TRC514" s="106"/>
      <c r="TRD514" s="106"/>
      <c r="TRE514" s="106"/>
      <c r="TRF514" s="106"/>
      <c r="TRG514" s="106"/>
      <c r="TRH514" s="106"/>
      <c r="TRI514" s="106"/>
      <c r="TRJ514" s="106"/>
      <c r="TRK514" s="106"/>
      <c r="TRL514" s="106"/>
      <c r="TRM514" s="106"/>
      <c r="TRN514" s="106"/>
      <c r="TRO514" s="106"/>
      <c r="TRP514" s="106"/>
      <c r="TRQ514" s="106"/>
      <c r="TRR514" s="106"/>
      <c r="TRS514" s="106"/>
      <c r="TRT514" s="106"/>
      <c r="TRU514" s="106"/>
      <c r="TRV514" s="106"/>
      <c r="TRW514" s="106"/>
      <c r="TRX514" s="106"/>
      <c r="TRY514" s="106"/>
      <c r="TRZ514" s="106"/>
      <c r="TSA514" s="106"/>
      <c r="TSB514" s="106"/>
      <c r="TSC514" s="106"/>
      <c r="TSD514" s="106"/>
      <c r="TSE514" s="106"/>
      <c r="TSF514" s="106"/>
      <c r="TSG514" s="106"/>
      <c r="TSH514" s="106"/>
      <c r="TSI514" s="106"/>
      <c r="TSJ514" s="106"/>
      <c r="TSK514" s="106"/>
      <c r="TSL514" s="106"/>
      <c r="TSM514" s="106"/>
      <c r="TSN514" s="106"/>
      <c r="TSO514" s="106"/>
      <c r="TSP514" s="106"/>
      <c r="TSQ514" s="106"/>
      <c r="TSR514" s="106"/>
      <c r="TSS514" s="106"/>
      <c r="TST514" s="106"/>
      <c r="TSU514" s="106"/>
      <c r="TSV514" s="106"/>
      <c r="TSW514" s="106"/>
      <c r="TSX514" s="106"/>
      <c r="TSY514" s="106"/>
      <c r="TSZ514" s="106"/>
      <c r="TTA514" s="106"/>
      <c r="TTB514" s="106"/>
      <c r="TTC514" s="106"/>
      <c r="TTD514" s="106"/>
      <c r="TTE514" s="106"/>
      <c r="TTF514" s="106"/>
      <c r="TTG514" s="106"/>
      <c r="TTH514" s="106"/>
      <c r="TTI514" s="106"/>
      <c r="TTJ514" s="106"/>
      <c r="TTK514" s="106"/>
      <c r="TTL514" s="106"/>
      <c r="TTM514" s="106"/>
      <c r="TTN514" s="106"/>
      <c r="TTO514" s="106"/>
      <c r="TTP514" s="106"/>
      <c r="TTQ514" s="106"/>
      <c r="TTR514" s="106"/>
      <c r="TTS514" s="106"/>
      <c r="TTT514" s="106"/>
      <c r="TTU514" s="106"/>
      <c r="TTV514" s="106"/>
      <c r="TTW514" s="106"/>
      <c r="TTX514" s="106"/>
      <c r="TTY514" s="106"/>
      <c r="TTZ514" s="106"/>
      <c r="TUA514" s="106"/>
      <c r="TUB514" s="106"/>
      <c r="TUC514" s="106"/>
      <c r="TUD514" s="106"/>
      <c r="TUE514" s="106"/>
      <c r="TUF514" s="106"/>
      <c r="TUG514" s="106"/>
      <c r="TUH514" s="106"/>
      <c r="TUI514" s="106"/>
      <c r="TUJ514" s="106"/>
      <c r="TUK514" s="106"/>
      <c r="TUL514" s="106"/>
      <c r="TUM514" s="106"/>
      <c r="TUN514" s="106"/>
      <c r="TUO514" s="106"/>
      <c r="TUP514" s="106"/>
      <c r="TUQ514" s="106"/>
      <c r="TUR514" s="106"/>
      <c r="TUS514" s="106"/>
      <c r="TUT514" s="106"/>
      <c r="TUU514" s="106"/>
      <c r="TUV514" s="106"/>
      <c r="TUW514" s="106"/>
      <c r="TUX514" s="106"/>
      <c r="TUY514" s="106"/>
      <c r="TUZ514" s="106"/>
      <c r="TVA514" s="106"/>
      <c r="TVB514" s="106"/>
      <c r="TVC514" s="106"/>
      <c r="TVD514" s="106"/>
      <c r="TVE514" s="106"/>
      <c r="TVF514" s="106"/>
      <c r="TVG514" s="106"/>
      <c r="TVH514" s="106"/>
      <c r="TVI514" s="106"/>
      <c r="TVJ514" s="106"/>
      <c r="TVK514" s="106"/>
      <c r="TVL514" s="106"/>
      <c r="TVM514" s="106"/>
      <c r="TVN514" s="106"/>
      <c r="TVO514" s="106"/>
      <c r="TVP514" s="106"/>
      <c r="TVQ514" s="106"/>
      <c r="TVR514" s="106"/>
      <c r="TVS514" s="106"/>
      <c r="TVT514" s="106"/>
      <c r="TVU514" s="106"/>
      <c r="TVV514" s="106"/>
      <c r="TVW514" s="106"/>
      <c r="TVX514" s="106"/>
      <c r="TVY514" s="106"/>
      <c r="TVZ514" s="106"/>
      <c r="TWA514" s="106"/>
      <c r="TWB514" s="106"/>
      <c r="TWC514" s="106"/>
      <c r="TWD514" s="106"/>
      <c r="TWE514" s="106"/>
      <c r="TWF514" s="106"/>
      <c r="TWG514" s="106"/>
      <c r="TWH514" s="106"/>
      <c r="TWI514" s="106"/>
      <c r="TWJ514" s="106"/>
      <c r="TWK514" s="106"/>
      <c r="TWL514" s="106"/>
      <c r="TWM514" s="106"/>
      <c r="TWN514" s="106"/>
      <c r="TWO514" s="106"/>
      <c r="TWP514" s="106"/>
      <c r="TWQ514" s="106"/>
      <c r="TWR514" s="106"/>
      <c r="TWS514" s="106"/>
      <c r="TWT514" s="106"/>
      <c r="TWU514" s="106"/>
      <c r="TWV514" s="106"/>
      <c r="TWW514" s="106"/>
      <c r="TWX514" s="106"/>
      <c r="TWY514" s="106"/>
      <c r="TWZ514" s="106"/>
      <c r="TXA514" s="106"/>
      <c r="TXB514" s="106"/>
      <c r="TXC514" s="106"/>
      <c r="TXD514" s="106"/>
      <c r="TXE514" s="106"/>
      <c r="TXF514" s="106"/>
      <c r="TXG514" s="106"/>
      <c r="TXH514" s="106"/>
      <c r="TXI514" s="106"/>
      <c r="TXJ514" s="106"/>
      <c r="TXK514" s="106"/>
      <c r="TXL514" s="106"/>
      <c r="TXM514" s="106"/>
      <c r="TXN514" s="106"/>
      <c r="TXO514" s="106"/>
      <c r="TXP514" s="106"/>
      <c r="TXQ514" s="106"/>
      <c r="TXR514" s="106"/>
      <c r="TXS514" s="106"/>
      <c r="TXT514" s="106"/>
      <c r="TXU514" s="106"/>
      <c r="TXV514" s="106"/>
      <c r="TXW514" s="106"/>
      <c r="TXX514" s="106"/>
      <c r="TXY514" s="106"/>
      <c r="TXZ514" s="106"/>
      <c r="TYA514" s="106"/>
      <c r="TYB514" s="106"/>
      <c r="TYC514" s="106"/>
      <c r="TYD514" s="106"/>
      <c r="TYE514" s="106"/>
      <c r="TYF514" s="106"/>
      <c r="TYG514" s="106"/>
      <c r="TYH514" s="106"/>
      <c r="TYI514" s="106"/>
      <c r="TYJ514" s="106"/>
      <c r="TYK514" s="106"/>
      <c r="TYL514" s="106"/>
      <c r="TYM514" s="106"/>
      <c r="TYN514" s="106"/>
      <c r="TYO514" s="106"/>
      <c r="TYP514" s="106"/>
      <c r="TYQ514" s="106"/>
      <c r="TYR514" s="106"/>
      <c r="TYS514" s="106"/>
      <c r="TYT514" s="106"/>
      <c r="TYU514" s="106"/>
      <c r="TYV514" s="106"/>
      <c r="TYW514" s="106"/>
      <c r="TYX514" s="106"/>
      <c r="TYY514" s="106"/>
      <c r="TYZ514" s="106"/>
      <c r="TZA514" s="106"/>
      <c r="TZB514" s="106"/>
      <c r="TZC514" s="106"/>
      <c r="TZD514" s="106"/>
      <c r="TZE514" s="106"/>
      <c r="TZF514" s="106"/>
      <c r="TZG514" s="106"/>
      <c r="TZH514" s="106"/>
      <c r="TZI514" s="106"/>
      <c r="TZJ514" s="106"/>
      <c r="TZK514" s="106"/>
      <c r="TZL514" s="106"/>
      <c r="TZM514" s="106"/>
      <c r="TZN514" s="106"/>
      <c r="TZO514" s="106"/>
      <c r="TZP514" s="106"/>
      <c r="TZQ514" s="106"/>
      <c r="TZR514" s="106"/>
      <c r="TZS514" s="106"/>
      <c r="TZT514" s="106"/>
      <c r="TZU514" s="106"/>
      <c r="TZV514" s="106"/>
      <c r="TZW514" s="106"/>
      <c r="TZX514" s="106"/>
      <c r="TZY514" s="106"/>
      <c r="TZZ514" s="106"/>
      <c r="UAA514" s="106"/>
      <c r="UAB514" s="106"/>
      <c r="UAC514" s="106"/>
      <c r="UAD514" s="106"/>
      <c r="UAE514" s="106"/>
      <c r="UAF514" s="106"/>
      <c r="UAG514" s="106"/>
      <c r="UAH514" s="106"/>
      <c r="UAI514" s="106"/>
      <c r="UAJ514" s="106"/>
      <c r="UAK514" s="106"/>
      <c r="UAL514" s="106"/>
      <c r="UAM514" s="106"/>
      <c r="UAN514" s="106"/>
      <c r="UAO514" s="106"/>
      <c r="UAP514" s="106"/>
      <c r="UAQ514" s="106"/>
      <c r="UAR514" s="106"/>
      <c r="UAS514" s="106"/>
      <c r="UAT514" s="106"/>
      <c r="UAU514" s="106"/>
      <c r="UAV514" s="106"/>
      <c r="UAW514" s="106"/>
      <c r="UAX514" s="106"/>
      <c r="UAY514" s="106"/>
      <c r="UAZ514" s="106"/>
      <c r="UBA514" s="106"/>
      <c r="UBB514" s="106"/>
      <c r="UBC514" s="106"/>
      <c r="UBD514" s="106"/>
      <c r="UBE514" s="106"/>
      <c r="UBF514" s="106"/>
      <c r="UBG514" s="106"/>
      <c r="UBH514" s="106"/>
      <c r="UBI514" s="106"/>
      <c r="UBJ514" s="106"/>
      <c r="UBK514" s="106"/>
      <c r="UBL514" s="106"/>
      <c r="UBM514" s="106"/>
      <c r="UBN514" s="106"/>
      <c r="UBO514" s="106"/>
      <c r="UBP514" s="106"/>
      <c r="UBQ514" s="106"/>
      <c r="UBR514" s="106"/>
      <c r="UBS514" s="106"/>
      <c r="UBT514" s="106"/>
      <c r="UBU514" s="106"/>
      <c r="UBV514" s="106"/>
      <c r="UBW514" s="106"/>
      <c r="UBX514" s="106"/>
      <c r="UBY514" s="106"/>
      <c r="UBZ514" s="106"/>
      <c r="UCA514" s="106"/>
      <c r="UCB514" s="106"/>
      <c r="UCC514" s="106"/>
      <c r="UCD514" s="106"/>
      <c r="UCE514" s="106"/>
      <c r="UCF514" s="106"/>
      <c r="UCG514" s="106"/>
      <c r="UCH514" s="106"/>
      <c r="UCI514" s="106"/>
      <c r="UCJ514" s="106"/>
      <c r="UCK514" s="106"/>
      <c r="UCL514" s="106"/>
      <c r="UCM514" s="106"/>
      <c r="UCN514" s="106"/>
      <c r="UCO514" s="106"/>
      <c r="UCP514" s="106"/>
      <c r="UCQ514" s="106"/>
      <c r="UCR514" s="106"/>
      <c r="UCS514" s="106"/>
      <c r="UCT514" s="106"/>
      <c r="UCU514" s="106"/>
      <c r="UCV514" s="106"/>
      <c r="UCW514" s="106"/>
      <c r="UCX514" s="106"/>
      <c r="UCY514" s="106"/>
      <c r="UCZ514" s="106"/>
      <c r="UDA514" s="106"/>
      <c r="UDB514" s="106"/>
      <c r="UDC514" s="106"/>
      <c r="UDD514" s="106"/>
      <c r="UDE514" s="106"/>
      <c r="UDF514" s="106"/>
      <c r="UDG514" s="106"/>
      <c r="UDH514" s="106"/>
      <c r="UDI514" s="106"/>
      <c r="UDJ514" s="106"/>
      <c r="UDK514" s="106"/>
      <c r="UDL514" s="106"/>
      <c r="UDM514" s="106"/>
      <c r="UDN514" s="106"/>
      <c r="UDO514" s="106"/>
      <c r="UDP514" s="106"/>
      <c r="UDQ514" s="106"/>
      <c r="UDR514" s="106"/>
      <c r="UDS514" s="106"/>
      <c r="UDT514" s="106"/>
      <c r="UDU514" s="106"/>
      <c r="UDV514" s="106"/>
      <c r="UDW514" s="106"/>
      <c r="UDX514" s="106"/>
      <c r="UDY514" s="106"/>
      <c r="UDZ514" s="106"/>
      <c r="UEA514" s="106"/>
      <c r="UEB514" s="106"/>
      <c r="UEC514" s="106"/>
      <c r="UED514" s="106"/>
      <c r="UEE514" s="106"/>
      <c r="UEF514" s="106"/>
      <c r="UEG514" s="106"/>
      <c r="UEH514" s="106"/>
      <c r="UEI514" s="106"/>
      <c r="UEJ514" s="106"/>
      <c r="UEK514" s="106"/>
      <c r="UEL514" s="106"/>
      <c r="UEM514" s="106"/>
      <c r="UEN514" s="106"/>
      <c r="UEO514" s="106"/>
      <c r="UEP514" s="106"/>
      <c r="UEQ514" s="106"/>
      <c r="UER514" s="106"/>
      <c r="UES514" s="106"/>
      <c r="UET514" s="106"/>
      <c r="UEU514" s="106"/>
      <c r="UEV514" s="106"/>
      <c r="UEW514" s="106"/>
      <c r="UEX514" s="106"/>
      <c r="UEY514" s="106"/>
      <c r="UEZ514" s="106"/>
      <c r="UFA514" s="106"/>
      <c r="UFB514" s="106"/>
      <c r="UFC514" s="106"/>
      <c r="UFD514" s="106"/>
      <c r="UFE514" s="106"/>
      <c r="UFF514" s="106"/>
      <c r="UFG514" s="106"/>
      <c r="UFH514" s="106"/>
      <c r="UFI514" s="106"/>
      <c r="UFJ514" s="106"/>
      <c r="UFK514" s="106"/>
      <c r="UFL514" s="106"/>
      <c r="UFM514" s="106"/>
      <c r="UFN514" s="106"/>
      <c r="UFO514" s="106"/>
      <c r="UFP514" s="106"/>
      <c r="UFQ514" s="106"/>
      <c r="UFR514" s="106"/>
      <c r="UFS514" s="106"/>
      <c r="UFT514" s="106"/>
      <c r="UFU514" s="106"/>
      <c r="UFV514" s="106"/>
      <c r="UFW514" s="106"/>
      <c r="UFX514" s="106"/>
      <c r="UFY514" s="106"/>
      <c r="UFZ514" s="106"/>
      <c r="UGA514" s="106"/>
      <c r="UGB514" s="106"/>
      <c r="UGC514" s="106"/>
      <c r="UGD514" s="106"/>
      <c r="UGE514" s="106"/>
      <c r="UGF514" s="106"/>
      <c r="UGG514" s="106"/>
      <c r="UGH514" s="106"/>
      <c r="UGI514" s="106"/>
      <c r="UGJ514" s="106"/>
      <c r="UGK514" s="106"/>
      <c r="UGL514" s="106"/>
      <c r="UGM514" s="106"/>
      <c r="UGN514" s="106"/>
      <c r="UGO514" s="106"/>
      <c r="UGP514" s="106"/>
      <c r="UGQ514" s="106"/>
      <c r="UGR514" s="106"/>
      <c r="UGS514" s="106"/>
      <c r="UGT514" s="106"/>
      <c r="UGU514" s="106"/>
      <c r="UGV514" s="106"/>
      <c r="UGW514" s="106"/>
      <c r="UGX514" s="106"/>
      <c r="UGY514" s="106"/>
      <c r="UGZ514" s="106"/>
      <c r="UHA514" s="106"/>
      <c r="UHB514" s="106"/>
      <c r="UHC514" s="106"/>
      <c r="UHD514" s="106"/>
      <c r="UHE514" s="106"/>
      <c r="UHF514" s="106"/>
      <c r="UHG514" s="106"/>
      <c r="UHH514" s="106"/>
      <c r="UHI514" s="106"/>
      <c r="UHJ514" s="106"/>
      <c r="UHK514" s="106"/>
      <c r="UHL514" s="106"/>
      <c r="UHM514" s="106"/>
      <c r="UHN514" s="106"/>
      <c r="UHO514" s="106"/>
      <c r="UHP514" s="106"/>
      <c r="UHQ514" s="106"/>
      <c r="UHR514" s="106"/>
      <c r="UHS514" s="106"/>
      <c r="UHT514" s="106"/>
      <c r="UHU514" s="106"/>
      <c r="UHV514" s="106"/>
      <c r="UHW514" s="106"/>
      <c r="UHX514" s="106"/>
      <c r="UHY514" s="106"/>
      <c r="UHZ514" s="106"/>
      <c r="UIA514" s="106"/>
      <c r="UIB514" s="106"/>
      <c r="UIC514" s="106"/>
      <c r="UID514" s="106"/>
      <c r="UIE514" s="106"/>
      <c r="UIF514" s="106"/>
      <c r="UIG514" s="106"/>
      <c r="UIH514" s="106"/>
      <c r="UII514" s="106"/>
      <c r="UIJ514" s="106"/>
      <c r="UIK514" s="106"/>
      <c r="UIL514" s="106"/>
      <c r="UIM514" s="106"/>
      <c r="UIN514" s="106"/>
      <c r="UIO514" s="106"/>
      <c r="UIP514" s="106"/>
      <c r="UIQ514" s="106"/>
      <c r="UIR514" s="106"/>
      <c r="UIS514" s="106"/>
      <c r="UIT514" s="106"/>
      <c r="UIU514" s="106"/>
      <c r="UIV514" s="106"/>
      <c r="UIW514" s="106"/>
      <c r="UIX514" s="106"/>
      <c r="UIY514" s="106"/>
      <c r="UIZ514" s="106"/>
      <c r="UJA514" s="106"/>
      <c r="UJB514" s="106"/>
      <c r="UJC514" s="106"/>
      <c r="UJD514" s="106"/>
      <c r="UJE514" s="106"/>
      <c r="UJF514" s="106"/>
      <c r="UJG514" s="106"/>
      <c r="UJH514" s="106"/>
      <c r="UJI514" s="106"/>
      <c r="UJJ514" s="106"/>
      <c r="UJK514" s="106"/>
      <c r="UJL514" s="106"/>
      <c r="UJM514" s="106"/>
      <c r="UJN514" s="106"/>
      <c r="UJO514" s="106"/>
      <c r="UJP514" s="106"/>
      <c r="UJQ514" s="106"/>
      <c r="UJR514" s="106"/>
      <c r="UJS514" s="106"/>
      <c r="UJT514" s="106"/>
      <c r="UJU514" s="106"/>
      <c r="UJV514" s="106"/>
      <c r="UJW514" s="106"/>
      <c r="UJX514" s="106"/>
      <c r="UJY514" s="106"/>
      <c r="UJZ514" s="106"/>
      <c r="UKA514" s="106"/>
      <c r="UKB514" s="106"/>
      <c r="UKC514" s="106"/>
      <c r="UKD514" s="106"/>
      <c r="UKE514" s="106"/>
      <c r="UKF514" s="106"/>
      <c r="UKG514" s="106"/>
      <c r="UKH514" s="106"/>
      <c r="UKI514" s="106"/>
      <c r="UKJ514" s="106"/>
      <c r="UKK514" s="106"/>
      <c r="UKL514" s="106"/>
      <c r="UKM514" s="106"/>
      <c r="UKN514" s="106"/>
      <c r="UKO514" s="106"/>
      <c r="UKP514" s="106"/>
      <c r="UKQ514" s="106"/>
      <c r="UKR514" s="106"/>
      <c r="UKS514" s="106"/>
      <c r="UKT514" s="106"/>
      <c r="UKU514" s="106"/>
      <c r="UKV514" s="106"/>
      <c r="UKW514" s="106"/>
      <c r="UKX514" s="106"/>
      <c r="UKY514" s="106"/>
      <c r="UKZ514" s="106"/>
      <c r="ULA514" s="106"/>
      <c r="ULB514" s="106"/>
      <c r="ULC514" s="106"/>
      <c r="ULD514" s="106"/>
      <c r="ULE514" s="106"/>
      <c r="ULF514" s="106"/>
      <c r="ULG514" s="106"/>
      <c r="ULH514" s="106"/>
      <c r="ULI514" s="106"/>
      <c r="ULJ514" s="106"/>
      <c r="ULK514" s="106"/>
      <c r="ULL514" s="106"/>
      <c r="ULM514" s="106"/>
      <c r="ULN514" s="106"/>
      <c r="ULO514" s="106"/>
      <c r="ULP514" s="106"/>
      <c r="ULQ514" s="106"/>
      <c r="ULR514" s="106"/>
      <c r="ULS514" s="106"/>
      <c r="ULT514" s="106"/>
      <c r="ULU514" s="106"/>
      <c r="ULV514" s="106"/>
      <c r="ULW514" s="106"/>
      <c r="ULX514" s="106"/>
      <c r="ULY514" s="106"/>
      <c r="ULZ514" s="106"/>
      <c r="UMA514" s="106"/>
      <c r="UMB514" s="106"/>
      <c r="UMC514" s="106"/>
      <c r="UMD514" s="106"/>
      <c r="UME514" s="106"/>
      <c r="UMF514" s="106"/>
      <c r="UMG514" s="106"/>
      <c r="UMH514" s="106"/>
      <c r="UMI514" s="106"/>
      <c r="UMJ514" s="106"/>
      <c r="UMK514" s="106"/>
      <c r="UML514" s="106"/>
      <c r="UMM514" s="106"/>
      <c r="UMN514" s="106"/>
      <c r="UMO514" s="106"/>
      <c r="UMP514" s="106"/>
      <c r="UMQ514" s="106"/>
      <c r="UMR514" s="106"/>
      <c r="UMS514" s="106"/>
      <c r="UMT514" s="106"/>
      <c r="UMU514" s="106"/>
      <c r="UMV514" s="106"/>
      <c r="UMW514" s="106"/>
      <c r="UMX514" s="106"/>
      <c r="UMY514" s="106"/>
      <c r="UMZ514" s="106"/>
      <c r="UNA514" s="106"/>
      <c r="UNB514" s="106"/>
      <c r="UNC514" s="106"/>
      <c r="UND514" s="106"/>
      <c r="UNE514" s="106"/>
      <c r="UNF514" s="106"/>
      <c r="UNG514" s="106"/>
      <c r="UNH514" s="106"/>
      <c r="UNI514" s="106"/>
      <c r="UNJ514" s="106"/>
      <c r="UNK514" s="106"/>
      <c r="UNL514" s="106"/>
      <c r="UNM514" s="106"/>
      <c r="UNN514" s="106"/>
      <c r="UNO514" s="106"/>
      <c r="UNP514" s="106"/>
      <c r="UNQ514" s="106"/>
      <c r="UNR514" s="106"/>
      <c r="UNS514" s="106"/>
      <c r="UNT514" s="106"/>
      <c r="UNU514" s="106"/>
      <c r="UNV514" s="106"/>
      <c r="UNW514" s="106"/>
      <c r="UNX514" s="106"/>
      <c r="UNY514" s="106"/>
      <c r="UNZ514" s="106"/>
      <c r="UOA514" s="106"/>
      <c r="UOB514" s="106"/>
      <c r="UOC514" s="106"/>
      <c r="UOD514" s="106"/>
      <c r="UOE514" s="106"/>
      <c r="UOF514" s="106"/>
      <c r="UOG514" s="106"/>
      <c r="UOH514" s="106"/>
      <c r="UOI514" s="106"/>
      <c r="UOJ514" s="106"/>
      <c r="UOK514" s="106"/>
      <c r="UOL514" s="106"/>
      <c r="UOM514" s="106"/>
      <c r="UON514" s="106"/>
      <c r="UOO514" s="106"/>
      <c r="UOP514" s="106"/>
      <c r="UOQ514" s="106"/>
      <c r="UOR514" s="106"/>
      <c r="UOS514" s="106"/>
      <c r="UOT514" s="106"/>
      <c r="UOU514" s="106"/>
      <c r="UOV514" s="106"/>
      <c r="UOW514" s="106"/>
      <c r="UOX514" s="106"/>
      <c r="UOY514" s="106"/>
      <c r="UOZ514" s="106"/>
      <c r="UPA514" s="106"/>
      <c r="UPB514" s="106"/>
      <c r="UPC514" s="106"/>
      <c r="UPD514" s="106"/>
      <c r="UPE514" s="106"/>
      <c r="UPF514" s="106"/>
      <c r="UPG514" s="106"/>
      <c r="UPH514" s="106"/>
      <c r="UPI514" s="106"/>
      <c r="UPJ514" s="106"/>
      <c r="UPK514" s="106"/>
      <c r="UPL514" s="106"/>
      <c r="UPM514" s="106"/>
      <c r="UPN514" s="106"/>
      <c r="UPO514" s="106"/>
      <c r="UPP514" s="106"/>
      <c r="UPQ514" s="106"/>
      <c r="UPR514" s="106"/>
      <c r="UPS514" s="106"/>
      <c r="UPT514" s="106"/>
      <c r="UPU514" s="106"/>
      <c r="UPV514" s="106"/>
      <c r="UPW514" s="106"/>
      <c r="UPX514" s="106"/>
      <c r="UPY514" s="106"/>
      <c r="UPZ514" s="106"/>
      <c r="UQA514" s="106"/>
      <c r="UQB514" s="106"/>
      <c r="UQC514" s="106"/>
      <c r="UQD514" s="106"/>
      <c r="UQE514" s="106"/>
      <c r="UQF514" s="106"/>
      <c r="UQG514" s="106"/>
      <c r="UQH514" s="106"/>
      <c r="UQI514" s="106"/>
      <c r="UQJ514" s="106"/>
      <c r="UQK514" s="106"/>
      <c r="UQL514" s="106"/>
      <c r="UQM514" s="106"/>
      <c r="UQN514" s="106"/>
      <c r="UQO514" s="106"/>
      <c r="UQP514" s="106"/>
      <c r="UQQ514" s="106"/>
      <c r="UQR514" s="106"/>
      <c r="UQS514" s="106"/>
      <c r="UQT514" s="106"/>
      <c r="UQU514" s="106"/>
      <c r="UQV514" s="106"/>
      <c r="UQW514" s="106"/>
      <c r="UQX514" s="106"/>
      <c r="UQY514" s="106"/>
      <c r="UQZ514" s="106"/>
      <c r="URA514" s="106"/>
      <c r="URB514" s="106"/>
      <c r="URC514" s="106"/>
      <c r="URD514" s="106"/>
      <c r="URE514" s="106"/>
      <c r="URF514" s="106"/>
      <c r="URG514" s="106"/>
      <c r="URH514" s="106"/>
      <c r="URI514" s="106"/>
      <c r="URJ514" s="106"/>
      <c r="URK514" s="106"/>
      <c r="URL514" s="106"/>
      <c r="URM514" s="106"/>
      <c r="URN514" s="106"/>
      <c r="URO514" s="106"/>
      <c r="URP514" s="106"/>
      <c r="URQ514" s="106"/>
      <c r="URR514" s="106"/>
      <c r="URS514" s="106"/>
      <c r="URT514" s="106"/>
      <c r="URU514" s="106"/>
      <c r="URV514" s="106"/>
      <c r="URW514" s="106"/>
      <c r="URX514" s="106"/>
      <c r="URY514" s="106"/>
      <c r="URZ514" s="106"/>
      <c r="USA514" s="106"/>
      <c r="USB514" s="106"/>
      <c r="USC514" s="106"/>
      <c r="USD514" s="106"/>
      <c r="USE514" s="106"/>
      <c r="USF514" s="106"/>
      <c r="USG514" s="106"/>
      <c r="USH514" s="106"/>
      <c r="USI514" s="106"/>
      <c r="USJ514" s="106"/>
      <c r="USK514" s="106"/>
      <c r="USL514" s="106"/>
      <c r="USM514" s="106"/>
      <c r="USN514" s="106"/>
      <c r="USO514" s="106"/>
      <c r="USP514" s="106"/>
      <c r="USQ514" s="106"/>
      <c r="USR514" s="106"/>
      <c r="USS514" s="106"/>
      <c r="UST514" s="106"/>
      <c r="USU514" s="106"/>
      <c r="USV514" s="106"/>
      <c r="USW514" s="106"/>
      <c r="USX514" s="106"/>
      <c r="USY514" s="106"/>
      <c r="USZ514" s="106"/>
      <c r="UTA514" s="106"/>
      <c r="UTB514" s="106"/>
      <c r="UTC514" s="106"/>
      <c r="UTD514" s="106"/>
      <c r="UTE514" s="106"/>
      <c r="UTF514" s="106"/>
      <c r="UTG514" s="106"/>
      <c r="UTH514" s="106"/>
      <c r="UTI514" s="106"/>
      <c r="UTJ514" s="106"/>
      <c r="UTK514" s="106"/>
      <c r="UTL514" s="106"/>
      <c r="UTM514" s="106"/>
      <c r="UTN514" s="106"/>
      <c r="UTO514" s="106"/>
      <c r="UTP514" s="106"/>
      <c r="UTQ514" s="106"/>
      <c r="UTR514" s="106"/>
      <c r="UTS514" s="106"/>
      <c r="UTT514" s="106"/>
      <c r="UTU514" s="106"/>
      <c r="UTV514" s="106"/>
      <c r="UTW514" s="106"/>
      <c r="UTX514" s="106"/>
      <c r="UTY514" s="106"/>
      <c r="UTZ514" s="106"/>
      <c r="UUA514" s="106"/>
      <c r="UUB514" s="106"/>
      <c r="UUC514" s="106"/>
      <c r="UUD514" s="106"/>
      <c r="UUE514" s="106"/>
      <c r="UUF514" s="106"/>
      <c r="UUG514" s="106"/>
      <c r="UUH514" s="106"/>
      <c r="UUI514" s="106"/>
      <c r="UUJ514" s="106"/>
      <c r="UUK514" s="106"/>
      <c r="UUL514" s="106"/>
      <c r="UUM514" s="106"/>
      <c r="UUN514" s="106"/>
      <c r="UUO514" s="106"/>
      <c r="UUP514" s="106"/>
      <c r="UUQ514" s="106"/>
      <c r="UUR514" s="106"/>
      <c r="UUS514" s="106"/>
      <c r="UUT514" s="106"/>
      <c r="UUU514" s="106"/>
      <c r="UUV514" s="106"/>
      <c r="UUW514" s="106"/>
      <c r="UUX514" s="106"/>
      <c r="UUY514" s="106"/>
      <c r="UUZ514" s="106"/>
      <c r="UVA514" s="106"/>
      <c r="UVB514" s="106"/>
      <c r="UVC514" s="106"/>
      <c r="UVD514" s="106"/>
      <c r="UVE514" s="106"/>
      <c r="UVF514" s="106"/>
      <c r="UVG514" s="106"/>
      <c r="UVH514" s="106"/>
      <c r="UVI514" s="106"/>
      <c r="UVJ514" s="106"/>
      <c r="UVK514" s="106"/>
      <c r="UVL514" s="106"/>
      <c r="UVM514" s="106"/>
      <c r="UVN514" s="106"/>
      <c r="UVO514" s="106"/>
      <c r="UVP514" s="106"/>
      <c r="UVQ514" s="106"/>
      <c r="UVR514" s="106"/>
      <c r="UVS514" s="106"/>
      <c r="UVT514" s="106"/>
      <c r="UVU514" s="106"/>
      <c r="UVV514" s="106"/>
      <c r="UVW514" s="106"/>
      <c r="UVX514" s="106"/>
      <c r="UVY514" s="106"/>
      <c r="UVZ514" s="106"/>
      <c r="UWA514" s="106"/>
      <c r="UWB514" s="106"/>
      <c r="UWC514" s="106"/>
      <c r="UWD514" s="106"/>
      <c r="UWE514" s="106"/>
      <c r="UWF514" s="106"/>
      <c r="UWG514" s="106"/>
      <c r="UWH514" s="106"/>
      <c r="UWI514" s="106"/>
      <c r="UWJ514" s="106"/>
      <c r="UWK514" s="106"/>
      <c r="UWL514" s="106"/>
      <c r="UWM514" s="106"/>
      <c r="UWN514" s="106"/>
      <c r="UWO514" s="106"/>
      <c r="UWP514" s="106"/>
      <c r="UWQ514" s="106"/>
      <c r="UWR514" s="106"/>
      <c r="UWS514" s="106"/>
      <c r="UWT514" s="106"/>
      <c r="UWU514" s="106"/>
      <c r="UWV514" s="106"/>
      <c r="UWW514" s="106"/>
      <c r="UWX514" s="106"/>
      <c r="UWY514" s="106"/>
      <c r="UWZ514" s="106"/>
      <c r="UXA514" s="106"/>
      <c r="UXB514" s="106"/>
      <c r="UXC514" s="106"/>
      <c r="UXD514" s="106"/>
      <c r="UXE514" s="106"/>
      <c r="UXF514" s="106"/>
      <c r="UXG514" s="106"/>
      <c r="UXH514" s="106"/>
      <c r="UXI514" s="106"/>
      <c r="UXJ514" s="106"/>
      <c r="UXK514" s="106"/>
      <c r="UXL514" s="106"/>
      <c r="UXM514" s="106"/>
      <c r="UXN514" s="106"/>
      <c r="UXO514" s="106"/>
      <c r="UXP514" s="106"/>
      <c r="UXQ514" s="106"/>
      <c r="UXR514" s="106"/>
      <c r="UXS514" s="106"/>
      <c r="UXT514" s="106"/>
      <c r="UXU514" s="106"/>
      <c r="UXV514" s="106"/>
      <c r="UXW514" s="106"/>
      <c r="UXX514" s="106"/>
      <c r="UXY514" s="106"/>
      <c r="UXZ514" s="106"/>
      <c r="UYA514" s="106"/>
      <c r="UYB514" s="106"/>
      <c r="UYC514" s="106"/>
      <c r="UYD514" s="106"/>
      <c r="UYE514" s="106"/>
      <c r="UYF514" s="106"/>
      <c r="UYG514" s="106"/>
      <c r="UYH514" s="106"/>
      <c r="UYI514" s="106"/>
      <c r="UYJ514" s="106"/>
      <c r="UYK514" s="106"/>
      <c r="UYL514" s="106"/>
      <c r="UYM514" s="106"/>
      <c r="UYN514" s="106"/>
      <c r="UYO514" s="106"/>
      <c r="UYP514" s="106"/>
      <c r="UYQ514" s="106"/>
      <c r="UYR514" s="106"/>
      <c r="UYS514" s="106"/>
      <c r="UYT514" s="106"/>
      <c r="UYU514" s="106"/>
      <c r="UYV514" s="106"/>
      <c r="UYW514" s="106"/>
      <c r="UYX514" s="106"/>
      <c r="UYY514" s="106"/>
      <c r="UYZ514" s="106"/>
      <c r="UZA514" s="106"/>
      <c r="UZB514" s="106"/>
      <c r="UZC514" s="106"/>
      <c r="UZD514" s="106"/>
      <c r="UZE514" s="106"/>
      <c r="UZF514" s="106"/>
      <c r="UZG514" s="106"/>
      <c r="UZH514" s="106"/>
      <c r="UZI514" s="106"/>
      <c r="UZJ514" s="106"/>
      <c r="UZK514" s="106"/>
      <c r="UZL514" s="106"/>
      <c r="UZM514" s="106"/>
      <c r="UZN514" s="106"/>
      <c r="UZO514" s="106"/>
      <c r="UZP514" s="106"/>
      <c r="UZQ514" s="106"/>
      <c r="UZR514" s="106"/>
      <c r="UZS514" s="106"/>
      <c r="UZT514" s="106"/>
      <c r="UZU514" s="106"/>
      <c r="UZV514" s="106"/>
      <c r="UZW514" s="106"/>
      <c r="UZX514" s="106"/>
      <c r="UZY514" s="106"/>
      <c r="UZZ514" s="106"/>
      <c r="VAA514" s="106"/>
      <c r="VAB514" s="106"/>
      <c r="VAC514" s="106"/>
      <c r="VAD514" s="106"/>
      <c r="VAE514" s="106"/>
      <c r="VAF514" s="106"/>
      <c r="VAG514" s="106"/>
      <c r="VAH514" s="106"/>
      <c r="VAI514" s="106"/>
      <c r="VAJ514" s="106"/>
      <c r="VAK514" s="106"/>
      <c r="VAL514" s="106"/>
      <c r="VAM514" s="106"/>
      <c r="VAN514" s="106"/>
      <c r="VAO514" s="106"/>
      <c r="VAP514" s="106"/>
      <c r="VAQ514" s="106"/>
      <c r="VAR514" s="106"/>
      <c r="VAS514" s="106"/>
      <c r="VAT514" s="106"/>
      <c r="VAU514" s="106"/>
      <c r="VAV514" s="106"/>
      <c r="VAW514" s="106"/>
      <c r="VAX514" s="106"/>
      <c r="VAY514" s="106"/>
      <c r="VAZ514" s="106"/>
      <c r="VBA514" s="106"/>
      <c r="VBB514" s="106"/>
      <c r="VBC514" s="106"/>
      <c r="VBD514" s="106"/>
      <c r="VBE514" s="106"/>
      <c r="VBF514" s="106"/>
      <c r="VBG514" s="106"/>
      <c r="VBH514" s="106"/>
      <c r="VBI514" s="106"/>
      <c r="VBJ514" s="106"/>
      <c r="VBK514" s="106"/>
      <c r="VBL514" s="106"/>
      <c r="VBM514" s="106"/>
      <c r="VBN514" s="106"/>
      <c r="VBO514" s="106"/>
      <c r="VBP514" s="106"/>
      <c r="VBQ514" s="106"/>
      <c r="VBR514" s="106"/>
      <c r="VBS514" s="106"/>
      <c r="VBT514" s="106"/>
      <c r="VBU514" s="106"/>
      <c r="VBV514" s="106"/>
      <c r="VBW514" s="106"/>
      <c r="VBX514" s="106"/>
      <c r="VBY514" s="106"/>
      <c r="VBZ514" s="106"/>
      <c r="VCA514" s="106"/>
      <c r="VCB514" s="106"/>
      <c r="VCC514" s="106"/>
      <c r="VCD514" s="106"/>
      <c r="VCE514" s="106"/>
      <c r="VCF514" s="106"/>
      <c r="VCG514" s="106"/>
      <c r="VCH514" s="106"/>
      <c r="VCI514" s="106"/>
      <c r="VCJ514" s="106"/>
      <c r="VCK514" s="106"/>
      <c r="VCL514" s="106"/>
      <c r="VCM514" s="106"/>
      <c r="VCN514" s="106"/>
      <c r="VCO514" s="106"/>
      <c r="VCP514" s="106"/>
      <c r="VCQ514" s="106"/>
      <c r="VCR514" s="106"/>
      <c r="VCS514" s="106"/>
      <c r="VCT514" s="106"/>
      <c r="VCU514" s="106"/>
      <c r="VCV514" s="106"/>
      <c r="VCW514" s="106"/>
      <c r="VCX514" s="106"/>
      <c r="VCY514" s="106"/>
      <c r="VCZ514" s="106"/>
      <c r="VDA514" s="106"/>
      <c r="VDB514" s="106"/>
      <c r="VDC514" s="106"/>
      <c r="VDD514" s="106"/>
      <c r="VDE514" s="106"/>
      <c r="VDF514" s="106"/>
      <c r="VDG514" s="106"/>
      <c r="VDH514" s="106"/>
      <c r="VDI514" s="106"/>
      <c r="VDJ514" s="106"/>
      <c r="VDK514" s="106"/>
      <c r="VDL514" s="106"/>
      <c r="VDM514" s="106"/>
      <c r="VDN514" s="106"/>
      <c r="VDO514" s="106"/>
      <c r="VDP514" s="106"/>
      <c r="VDQ514" s="106"/>
      <c r="VDR514" s="106"/>
      <c r="VDS514" s="106"/>
      <c r="VDT514" s="106"/>
      <c r="VDU514" s="106"/>
      <c r="VDV514" s="106"/>
      <c r="VDW514" s="106"/>
      <c r="VDX514" s="106"/>
      <c r="VDY514" s="106"/>
      <c r="VDZ514" s="106"/>
      <c r="VEA514" s="106"/>
      <c r="VEB514" s="106"/>
      <c r="VEC514" s="106"/>
      <c r="VED514" s="106"/>
      <c r="VEE514" s="106"/>
      <c r="VEF514" s="106"/>
      <c r="VEG514" s="106"/>
      <c r="VEH514" s="106"/>
      <c r="VEI514" s="106"/>
      <c r="VEJ514" s="106"/>
      <c r="VEK514" s="106"/>
      <c r="VEL514" s="106"/>
      <c r="VEM514" s="106"/>
      <c r="VEN514" s="106"/>
      <c r="VEO514" s="106"/>
      <c r="VEP514" s="106"/>
      <c r="VEQ514" s="106"/>
      <c r="VER514" s="106"/>
      <c r="VES514" s="106"/>
      <c r="VET514" s="106"/>
      <c r="VEU514" s="106"/>
      <c r="VEV514" s="106"/>
      <c r="VEW514" s="106"/>
      <c r="VEX514" s="106"/>
      <c r="VEY514" s="106"/>
      <c r="VEZ514" s="106"/>
      <c r="VFA514" s="106"/>
      <c r="VFB514" s="106"/>
      <c r="VFC514" s="106"/>
      <c r="VFD514" s="106"/>
      <c r="VFE514" s="106"/>
      <c r="VFF514" s="106"/>
      <c r="VFG514" s="106"/>
      <c r="VFH514" s="106"/>
      <c r="VFI514" s="106"/>
      <c r="VFJ514" s="106"/>
      <c r="VFK514" s="106"/>
      <c r="VFL514" s="106"/>
      <c r="VFM514" s="106"/>
      <c r="VFN514" s="106"/>
      <c r="VFO514" s="106"/>
      <c r="VFP514" s="106"/>
      <c r="VFQ514" s="106"/>
      <c r="VFR514" s="106"/>
      <c r="VFS514" s="106"/>
      <c r="VFT514" s="106"/>
      <c r="VFU514" s="106"/>
      <c r="VFV514" s="106"/>
      <c r="VFW514" s="106"/>
      <c r="VFX514" s="106"/>
      <c r="VFY514" s="106"/>
      <c r="VFZ514" s="106"/>
      <c r="VGA514" s="106"/>
      <c r="VGB514" s="106"/>
      <c r="VGC514" s="106"/>
      <c r="VGD514" s="106"/>
      <c r="VGE514" s="106"/>
      <c r="VGF514" s="106"/>
      <c r="VGG514" s="106"/>
      <c r="VGH514" s="106"/>
      <c r="VGI514" s="106"/>
      <c r="VGJ514" s="106"/>
      <c r="VGK514" s="106"/>
      <c r="VGL514" s="106"/>
      <c r="VGM514" s="106"/>
      <c r="VGN514" s="106"/>
      <c r="VGO514" s="106"/>
      <c r="VGP514" s="106"/>
      <c r="VGQ514" s="106"/>
      <c r="VGR514" s="106"/>
      <c r="VGS514" s="106"/>
      <c r="VGT514" s="106"/>
      <c r="VGU514" s="106"/>
      <c r="VGV514" s="106"/>
      <c r="VGW514" s="106"/>
      <c r="VGX514" s="106"/>
      <c r="VGY514" s="106"/>
      <c r="VGZ514" s="106"/>
      <c r="VHA514" s="106"/>
      <c r="VHB514" s="106"/>
      <c r="VHC514" s="106"/>
      <c r="VHD514" s="106"/>
      <c r="VHE514" s="106"/>
      <c r="VHF514" s="106"/>
      <c r="VHG514" s="106"/>
      <c r="VHH514" s="106"/>
      <c r="VHI514" s="106"/>
      <c r="VHJ514" s="106"/>
      <c r="VHK514" s="106"/>
      <c r="VHL514" s="106"/>
      <c r="VHM514" s="106"/>
      <c r="VHN514" s="106"/>
      <c r="VHO514" s="106"/>
      <c r="VHP514" s="106"/>
      <c r="VHQ514" s="106"/>
      <c r="VHR514" s="106"/>
      <c r="VHS514" s="106"/>
      <c r="VHT514" s="106"/>
      <c r="VHU514" s="106"/>
      <c r="VHV514" s="106"/>
      <c r="VHW514" s="106"/>
      <c r="VHX514" s="106"/>
      <c r="VHY514" s="106"/>
      <c r="VHZ514" s="106"/>
      <c r="VIA514" s="106"/>
      <c r="VIB514" s="106"/>
      <c r="VIC514" s="106"/>
      <c r="VID514" s="106"/>
      <c r="VIE514" s="106"/>
      <c r="VIF514" s="106"/>
      <c r="VIG514" s="106"/>
      <c r="VIH514" s="106"/>
      <c r="VII514" s="106"/>
      <c r="VIJ514" s="106"/>
      <c r="VIK514" s="106"/>
      <c r="VIL514" s="106"/>
      <c r="VIM514" s="106"/>
      <c r="VIN514" s="106"/>
      <c r="VIO514" s="106"/>
      <c r="VIP514" s="106"/>
      <c r="VIQ514" s="106"/>
      <c r="VIR514" s="106"/>
      <c r="VIS514" s="106"/>
      <c r="VIT514" s="106"/>
      <c r="VIU514" s="106"/>
      <c r="VIV514" s="106"/>
      <c r="VIW514" s="106"/>
      <c r="VIX514" s="106"/>
      <c r="VIY514" s="106"/>
      <c r="VIZ514" s="106"/>
      <c r="VJA514" s="106"/>
      <c r="VJB514" s="106"/>
      <c r="VJC514" s="106"/>
      <c r="VJD514" s="106"/>
      <c r="VJE514" s="106"/>
      <c r="VJF514" s="106"/>
      <c r="VJG514" s="106"/>
      <c r="VJH514" s="106"/>
      <c r="VJI514" s="106"/>
      <c r="VJJ514" s="106"/>
      <c r="VJK514" s="106"/>
      <c r="VJL514" s="106"/>
      <c r="VJM514" s="106"/>
      <c r="VJN514" s="106"/>
      <c r="VJO514" s="106"/>
      <c r="VJP514" s="106"/>
      <c r="VJQ514" s="106"/>
      <c r="VJR514" s="106"/>
      <c r="VJS514" s="106"/>
      <c r="VJT514" s="106"/>
      <c r="VJU514" s="106"/>
      <c r="VJV514" s="106"/>
      <c r="VJW514" s="106"/>
      <c r="VJX514" s="106"/>
      <c r="VJY514" s="106"/>
      <c r="VJZ514" s="106"/>
      <c r="VKA514" s="106"/>
      <c r="VKB514" s="106"/>
      <c r="VKC514" s="106"/>
      <c r="VKD514" s="106"/>
      <c r="VKE514" s="106"/>
      <c r="VKF514" s="106"/>
      <c r="VKG514" s="106"/>
      <c r="VKH514" s="106"/>
      <c r="VKI514" s="106"/>
      <c r="VKJ514" s="106"/>
      <c r="VKK514" s="106"/>
      <c r="VKL514" s="106"/>
      <c r="VKM514" s="106"/>
      <c r="VKN514" s="106"/>
      <c r="VKO514" s="106"/>
      <c r="VKP514" s="106"/>
      <c r="VKQ514" s="106"/>
      <c r="VKR514" s="106"/>
      <c r="VKS514" s="106"/>
      <c r="VKT514" s="106"/>
      <c r="VKU514" s="106"/>
      <c r="VKV514" s="106"/>
      <c r="VKW514" s="106"/>
      <c r="VKX514" s="106"/>
      <c r="VKY514" s="106"/>
      <c r="VKZ514" s="106"/>
      <c r="VLA514" s="106"/>
      <c r="VLB514" s="106"/>
      <c r="VLC514" s="106"/>
      <c r="VLD514" s="106"/>
      <c r="VLE514" s="106"/>
      <c r="VLF514" s="106"/>
      <c r="VLG514" s="106"/>
      <c r="VLH514" s="106"/>
      <c r="VLI514" s="106"/>
      <c r="VLJ514" s="106"/>
      <c r="VLK514" s="106"/>
      <c r="VLL514" s="106"/>
      <c r="VLM514" s="106"/>
      <c r="VLN514" s="106"/>
      <c r="VLO514" s="106"/>
      <c r="VLP514" s="106"/>
      <c r="VLQ514" s="106"/>
      <c r="VLR514" s="106"/>
      <c r="VLS514" s="106"/>
      <c r="VLT514" s="106"/>
      <c r="VLU514" s="106"/>
      <c r="VLV514" s="106"/>
      <c r="VLW514" s="106"/>
      <c r="VLX514" s="106"/>
      <c r="VLY514" s="106"/>
      <c r="VLZ514" s="106"/>
      <c r="VMA514" s="106"/>
      <c r="VMB514" s="106"/>
      <c r="VMC514" s="106"/>
      <c r="VMD514" s="106"/>
      <c r="VME514" s="106"/>
      <c r="VMF514" s="106"/>
      <c r="VMG514" s="106"/>
      <c r="VMH514" s="106"/>
      <c r="VMI514" s="106"/>
      <c r="VMJ514" s="106"/>
      <c r="VMK514" s="106"/>
      <c r="VML514" s="106"/>
      <c r="VMM514" s="106"/>
      <c r="VMN514" s="106"/>
      <c r="VMO514" s="106"/>
      <c r="VMP514" s="106"/>
      <c r="VMQ514" s="106"/>
      <c r="VMR514" s="106"/>
      <c r="VMS514" s="106"/>
      <c r="VMT514" s="106"/>
      <c r="VMU514" s="106"/>
      <c r="VMV514" s="106"/>
      <c r="VMW514" s="106"/>
      <c r="VMX514" s="106"/>
      <c r="VMY514" s="106"/>
      <c r="VMZ514" s="106"/>
      <c r="VNA514" s="106"/>
      <c r="VNB514" s="106"/>
      <c r="VNC514" s="106"/>
      <c r="VND514" s="106"/>
      <c r="VNE514" s="106"/>
      <c r="VNF514" s="106"/>
      <c r="VNG514" s="106"/>
      <c r="VNH514" s="106"/>
      <c r="VNI514" s="106"/>
      <c r="VNJ514" s="106"/>
      <c r="VNK514" s="106"/>
      <c r="VNL514" s="106"/>
      <c r="VNM514" s="106"/>
      <c r="VNN514" s="106"/>
      <c r="VNO514" s="106"/>
      <c r="VNP514" s="106"/>
      <c r="VNQ514" s="106"/>
      <c r="VNR514" s="106"/>
      <c r="VNS514" s="106"/>
      <c r="VNT514" s="106"/>
      <c r="VNU514" s="106"/>
      <c r="VNV514" s="106"/>
      <c r="VNW514" s="106"/>
      <c r="VNX514" s="106"/>
      <c r="VNY514" s="106"/>
      <c r="VNZ514" s="106"/>
      <c r="VOA514" s="106"/>
      <c r="VOB514" s="106"/>
      <c r="VOC514" s="106"/>
      <c r="VOD514" s="106"/>
      <c r="VOE514" s="106"/>
      <c r="VOF514" s="106"/>
      <c r="VOG514" s="106"/>
      <c r="VOH514" s="106"/>
      <c r="VOI514" s="106"/>
      <c r="VOJ514" s="106"/>
      <c r="VOK514" s="106"/>
      <c r="VOL514" s="106"/>
      <c r="VOM514" s="106"/>
      <c r="VON514" s="106"/>
      <c r="VOO514" s="106"/>
      <c r="VOP514" s="106"/>
      <c r="VOQ514" s="106"/>
      <c r="VOR514" s="106"/>
      <c r="VOS514" s="106"/>
      <c r="VOT514" s="106"/>
      <c r="VOU514" s="106"/>
      <c r="VOV514" s="106"/>
      <c r="VOW514" s="106"/>
      <c r="VOX514" s="106"/>
      <c r="VOY514" s="106"/>
      <c r="VOZ514" s="106"/>
      <c r="VPA514" s="106"/>
      <c r="VPB514" s="106"/>
      <c r="VPC514" s="106"/>
      <c r="VPD514" s="106"/>
      <c r="VPE514" s="106"/>
      <c r="VPF514" s="106"/>
      <c r="VPG514" s="106"/>
      <c r="VPH514" s="106"/>
      <c r="VPI514" s="106"/>
      <c r="VPJ514" s="106"/>
      <c r="VPK514" s="106"/>
      <c r="VPL514" s="106"/>
      <c r="VPM514" s="106"/>
      <c r="VPN514" s="106"/>
      <c r="VPO514" s="106"/>
      <c r="VPP514" s="106"/>
      <c r="VPQ514" s="106"/>
      <c r="VPR514" s="106"/>
      <c r="VPS514" s="106"/>
      <c r="VPT514" s="106"/>
      <c r="VPU514" s="106"/>
      <c r="VPV514" s="106"/>
      <c r="VPW514" s="106"/>
      <c r="VPX514" s="106"/>
      <c r="VPY514" s="106"/>
      <c r="VPZ514" s="106"/>
      <c r="VQA514" s="106"/>
      <c r="VQB514" s="106"/>
      <c r="VQC514" s="106"/>
      <c r="VQD514" s="106"/>
      <c r="VQE514" s="106"/>
      <c r="VQF514" s="106"/>
      <c r="VQG514" s="106"/>
      <c r="VQH514" s="106"/>
      <c r="VQI514" s="106"/>
      <c r="VQJ514" s="106"/>
      <c r="VQK514" s="106"/>
      <c r="VQL514" s="106"/>
      <c r="VQM514" s="106"/>
      <c r="VQN514" s="106"/>
      <c r="VQO514" s="106"/>
      <c r="VQP514" s="106"/>
      <c r="VQQ514" s="106"/>
      <c r="VQR514" s="106"/>
      <c r="VQS514" s="106"/>
      <c r="VQT514" s="106"/>
      <c r="VQU514" s="106"/>
      <c r="VQV514" s="106"/>
      <c r="VQW514" s="106"/>
      <c r="VQX514" s="106"/>
      <c r="VQY514" s="106"/>
      <c r="VQZ514" s="106"/>
      <c r="VRA514" s="106"/>
      <c r="VRB514" s="106"/>
      <c r="VRC514" s="106"/>
      <c r="VRD514" s="106"/>
      <c r="VRE514" s="106"/>
      <c r="VRF514" s="106"/>
      <c r="VRG514" s="106"/>
      <c r="VRH514" s="106"/>
      <c r="VRI514" s="106"/>
      <c r="VRJ514" s="106"/>
      <c r="VRK514" s="106"/>
      <c r="VRL514" s="106"/>
      <c r="VRM514" s="106"/>
      <c r="VRN514" s="106"/>
      <c r="VRO514" s="106"/>
      <c r="VRP514" s="106"/>
      <c r="VRQ514" s="106"/>
      <c r="VRR514" s="106"/>
      <c r="VRS514" s="106"/>
      <c r="VRT514" s="106"/>
      <c r="VRU514" s="106"/>
      <c r="VRV514" s="106"/>
      <c r="VRW514" s="106"/>
      <c r="VRX514" s="106"/>
      <c r="VRY514" s="106"/>
      <c r="VRZ514" s="106"/>
      <c r="VSA514" s="106"/>
      <c r="VSB514" s="106"/>
      <c r="VSC514" s="106"/>
      <c r="VSD514" s="106"/>
      <c r="VSE514" s="106"/>
      <c r="VSF514" s="106"/>
      <c r="VSG514" s="106"/>
      <c r="VSH514" s="106"/>
      <c r="VSI514" s="106"/>
      <c r="VSJ514" s="106"/>
      <c r="VSK514" s="106"/>
      <c r="VSL514" s="106"/>
      <c r="VSM514" s="106"/>
      <c r="VSN514" s="106"/>
      <c r="VSO514" s="106"/>
      <c r="VSP514" s="106"/>
      <c r="VSQ514" s="106"/>
      <c r="VSR514" s="106"/>
      <c r="VSS514" s="106"/>
      <c r="VST514" s="106"/>
      <c r="VSU514" s="106"/>
      <c r="VSV514" s="106"/>
      <c r="VSW514" s="106"/>
      <c r="VSX514" s="106"/>
      <c r="VSY514" s="106"/>
      <c r="VSZ514" s="106"/>
      <c r="VTA514" s="106"/>
      <c r="VTB514" s="106"/>
      <c r="VTC514" s="106"/>
      <c r="VTD514" s="106"/>
      <c r="VTE514" s="106"/>
      <c r="VTF514" s="106"/>
      <c r="VTG514" s="106"/>
      <c r="VTH514" s="106"/>
      <c r="VTI514" s="106"/>
      <c r="VTJ514" s="106"/>
      <c r="VTK514" s="106"/>
      <c r="VTL514" s="106"/>
      <c r="VTM514" s="106"/>
      <c r="VTN514" s="106"/>
      <c r="VTO514" s="106"/>
      <c r="VTP514" s="106"/>
      <c r="VTQ514" s="106"/>
      <c r="VTR514" s="106"/>
      <c r="VTS514" s="106"/>
      <c r="VTT514" s="106"/>
      <c r="VTU514" s="106"/>
      <c r="VTV514" s="106"/>
      <c r="VTW514" s="106"/>
      <c r="VTX514" s="106"/>
      <c r="VTY514" s="106"/>
      <c r="VTZ514" s="106"/>
      <c r="VUA514" s="106"/>
      <c r="VUB514" s="106"/>
      <c r="VUC514" s="106"/>
      <c r="VUD514" s="106"/>
      <c r="VUE514" s="106"/>
      <c r="VUF514" s="106"/>
      <c r="VUG514" s="106"/>
      <c r="VUH514" s="106"/>
      <c r="VUI514" s="106"/>
      <c r="VUJ514" s="106"/>
      <c r="VUK514" s="106"/>
      <c r="VUL514" s="106"/>
      <c r="VUM514" s="106"/>
      <c r="VUN514" s="106"/>
      <c r="VUO514" s="106"/>
      <c r="VUP514" s="106"/>
      <c r="VUQ514" s="106"/>
      <c r="VUR514" s="106"/>
      <c r="VUS514" s="106"/>
      <c r="VUT514" s="106"/>
      <c r="VUU514" s="106"/>
      <c r="VUV514" s="106"/>
      <c r="VUW514" s="106"/>
      <c r="VUX514" s="106"/>
      <c r="VUY514" s="106"/>
      <c r="VUZ514" s="106"/>
      <c r="VVA514" s="106"/>
      <c r="VVB514" s="106"/>
      <c r="VVC514" s="106"/>
      <c r="VVD514" s="106"/>
      <c r="VVE514" s="106"/>
      <c r="VVF514" s="106"/>
      <c r="VVG514" s="106"/>
      <c r="VVH514" s="106"/>
      <c r="VVI514" s="106"/>
      <c r="VVJ514" s="106"/>
      <c r="VVK514" s="106"/>
      <c r="VVL514" s="106"/>
      <c r="VVM514" s="106"/>
      <c r="VVN514" s="106"/>
      <c r="VVO514" s="106"/>
      <c r="VVP514" s="106"/>
      <c r="VVQ514" s="106"/>
      <c r="VVR514" s="106"/>
      <c r="VVS514" s="106"/>
      <c r="VVT514" s="106"/>
      <c r="VVU514" s="106"/>
      <c r="VVV514" s="106"/>
      <c r="VVW514" s="106"/>
      <c r="VVX514" s="106"/>
      <c r="VVY514" s="106"/>
      <c r="VVZ514" s="106"/>
      <c r="VWA514" s="106"/>
      <c r="VWB514" s="106"/>
      <c r="VWC514" s="106"/>
      <c r="VWD514" s="106"/>
      <c r="VWE514" s="106"/>
      <c r="VWF514" s="106"/>
      <c r="VWG514" s="106"/>
      <c r="VWH514" s="106"/>
      <c r="VWI514" s="106"/>
      <c r="VWJ514" s="106"/>
      <c r="VWK514" s="106"/>
      <c r="VWL514" s="106"/>
      <c r="VWM514" s="106"/>
      <c r="VWN514" s="106"/>
      <c r="VWO514" s="106"/>
      <c r="VWP514" s="106"/>
      <c r="VWQ514" s="106"/>
      <c r="VWR514" s="106"/>
      <c r="VWS514" s="106"/>
      <c r="VWT514" s="106"/>
      <c r="VWU514" s="106"/>
      <c r="VWV514" s="106"/>
      <c r="VWW514" s="106"/>
      <c r="VWX514" s="106"/>
      <c r="VWY514" s="106"/>
      <c r="VWZ514" s="106"/>
      <c r="VXA514" s="106"/>
      <c r="VXB514" s="106"/>
      <c r="VXC514" s="106"/>
      <c r="VXD514" s="106"/>
      <c r="VXE514" s="106"/>
      <c r="VXF514" s="106"/>
      <c r="VXG514" s="106"/>
      <c r="VXH514" s="106"/>
      <c r="VXI514" s="106"/>
      <c r="VXJ514" s="106"/>
      <c r="VXK514" s="106"/>
      <c r="VXL514" s="106"/>
      <c r="VXM514" s="106"/>
      <c r="VXN514" s="106"/>
      <c r="VXO514" s="106"/>
      <c r="VXP514" s="106"/>
      <c r="VXQ514" s="106"/>
      <c r="VXR514" s="106"/>
      <c r="VXS514" s="106"/>
      <c r="VXT514" s="106"/>
      <c r="VXU514" s="106"/>
      <c r="VXV514" s="106"/>
      <c r="VXW514" s="106"/>
      <c r="VXX514" s="106"/>
      <c r="VXY514" s="106"/>
      <c r="VXZ514" s="106"/>
      <c r="VYA514" s="106"/>
      <c r="VYB514" s="106"/>
      <c r="VYC514" s="106"/>
      <c r="VYD514" s="106"/>
      <c r="VYE514" s="106"/>
      <c r="VYF514" s="106"/>
      <c r="VYG514" s="106"/>
      <c r="VYH514" s="106"/>
      <c r="VYI514" s="106"/>
      <c r="VYJ514" s="106"/>
      <c r="VYK514" s="106"/>
      <c r="VYL514" s="106"/>
      <c r="VYM514" s="106"/>
      <c r="VYN514" s="106"/>
      <c r="VYO514" s="106"/>
      <c r="VYP514" s="106"/>
      <c r="VYQ514" s="106"/>
      <c r="VYR514" s="106"/>
      <c r="VYS514" s="106"/>
      <c r="VYT514" s="106"/>
      <c r="VYU514" s="106"/>
      <c r="VYV514" s="106"/>
      <c r="VYW514" s="106"/>
      <c r="VYX514" s="106"/>
      <c r="VYY514" s="106"/>
      <c r="VYZ514" s="106"/>
      <c r="VZA514" s="106"/>
      <c r="VZB514" s="106"/>
      <c r="VZC514" s="106"/>
      <c r="VZD514" s="106"/>
      <c r="VZE514" s="106"/>
      <c r="VZF514" s="106"/>
      <c r="VZG514" s="106"/>
      <c r="VZH514" s="106"/>
      <c r="VZI514" s="106"/>
      <c r="VZJ514" s="106"/>
      <c r="VZK514" s="106"/>
      <c r="VZL514" s="106"/>
      <c r="VZM514" s="106"/>
      <c r="VZN514" s="106"/>
      <c r="VZO514" s="106"/>
      <c r="VZP514" s="106"/>
      <c r="VZQ514" s="106"/>
      <c r="VZR514" s="106"/>
      <c r="VZS514" s="106"/>
      <c r="VZT514" s="106"/>
      <c r="VZU514" s="106"/>
      <c r="VZV514" s="106"/>
      <c r="VZW514" s="106"/>
      <c r="VZX514" s="106"/>
      <c r="VZY514" s="106"/>
      <c r="VZZ514" s="106"/>
      <c r="WAA514" s="106"/>
      <c r="WAB514" s="106"/>
      <c r="WAC514" s="106"/>
      <c r="WAD514" s="106"/>
      <c r="WAE514" s="106"/>
      <c r="WAF514" s="106"/>
      <c r="WAG514" s="106"/>
      <c r="WAH514" s="106"/>
      <c r="WAI514" s="106"/>
      <c r="WAJ514" s="106"/>
      <c r="WAK514" s="106"/>
      <c r="WAL514" s="106"/>
      <c r="WAM514" s="106"/>
      <c r="WAN514" s="106"/>
      <c r="WAO514" s="106"/>
      <c r="WAP514" s="106"/>
      <c r="WAQ514" s="106"/>
      <c r="WAR514" s="106"/>
      <c r="WAS514" s="106"/>
      <c r="WAT514" s="106"/>
      <c r="WAU514" s="106"/>
      <c r="WAV514" s="106"/>
      <c r="WAW514" s="106"/>
      <c r="WAX514" s="106"/>
      <c r="WAY514" s="106"/>
      <c r="WAZ514" s="106"/>
      <c r="WBA514" s="106"/>
      <c r="WBB514" s="106"/>
      <c r="WBC514" s="106"/>
      <c r="WBD514" s="106"/>
      <c r="WBE514" s="106"/>
      <c r="WBF514" s="106"/>
      <c r="WBG514" s="106"/>
      <c r="WBH514" s="106"/>
      <c r="WBI514" s="106"/>
      <c r="WBJ514" s="106"/>
      <c r="WBK514" s="106"/>
      <c r="WBL514" s="106"/>
      <c r="WBM514" s="106"/>
      <c r="WBN514" s="106"/>
      <c r="WBO514" s="106"/>
      <c r="WBP514" s="106"/>
      <c r="WBQ514" s="106"/>
      <c r="WBR514" s="106"/>
      <c r="WBS514" s="106"/>
      <c r="WBT514" s="106"/>
      <c r="WBU514" s="106"/>
      <c r="WBV514" s="106"/>
      <c r="WBW514" s="106"/>
      <c r="WBX514" s="106"/>
      <c r="WBY514" s="106"/>
      <c r="WBZ514" s="106"/>
      <c r="WCA514" s="106"/>
      <c r="WCB514" s="106"/>
      <c r="WCC514" s="106"/>
      <c r="WCD514" s="106"/>
      <c r="WCE514" s="106"/>
      <c r="WCF514" s="106"/>
      <c r="WCG514" s="106"/>
      <c r="WCH514" s="106"/>
      <c r="WCI514" s="106"/>
      <c r="WCJ514" s="106"/>
      <c r="WCK514" s="106"/>
      <c r="WCL514" s="106"/>
      <c r="WCM514" s="106"/>
      <c r="WCN514" s="106"/>
      <c r="WCO514" s="106"/>
      <c r="WCP514" s="106"/>
      <c r="WCQ514" s="106"/>
      <c r="WCR514" s="106"/>
      <c r="WCS514" s="106"/>
      <c r="WCT514" s="106"/>
      <c r="WCU514" s="106"/>
      <c r="WCV514" s="106"/>
      <c r="WCW514" s="106"/>
      <c r="WCX514" s="106"/>
      <c r="WCY514" s="106"/>
      <c r="WCZ514" s="106"/>
      <c r="WDA514" s="106"/>
      <c r="WDB514" s="106"/>
      <c r="WDC514" s="106"/>
      <c r="WDD514" s="106"/>
      <c r="WDE514" s="106"/>
      <c r="WDF514" s="106"/>
      <c r="WDG514" s="106"/>
      <c r="WDH514" s="106"/>
      <c r="WDI514" s="106"/>
      <c r="WDJ514" s="106"/>
      <c r="WDK514" s="106"/>
      <c r="WDL514" s="106"/>
      <c r="WDM514" s="106"/>
      <c r="WDN514" s="106"/>
      <c r="WDO514" s="106"/>
      <c r="WDP514" s="106"/>
      <c r="WDQ514" s="106"/>
      <c r="WDR514" s="106"/>
      <c r="WDS514" s="106"/>
      <c r="WDT514" s="106"/>
      <c r="WDU514" s="106"/>
      <c r="WDV514" s="106"/>
      <c r="WDW514" s="106"/>
      <c r="WDX514" s="106"/>
      <c r="WDY514" s="106"/>
      <c r="WDZ514" s="106"/>
      <c r="WEA514" s="106"/>
      <c r="WEB514" s="106"/>
      <c r="WEC514" s="106"/>
      <c r="WED514" s="106"/>
      <c r="WEE514" s="106"/>
      <c r="WEF514" s="106"/>
      <c r="WEG514" s="106"/>
      <c r="WEH514" s="106"/>
      <c r="WEI514" s="106"/>
      <c r="WEJ514" s="106"/>
      <c r="WEK514" s="106"/>
      <c r="WEL514" s="106"/>
      <c r="WEM514" s="106"/>
      <c r="WEN514" s="106"/>
      <c r="WEO514" s="106"/>
      <c r="WEP514" s="106"/>
      <c r="WEQ514" s="106"/>
      <c r="WER514" s="106"/>
      <c r="WES514" s="106"/>
      <c r="WET514" s="106"/>
      <c r="WEU514" s="106"/>
      <c r="WEV514" s="106"/>
      <c r="WEW514" s="106"/>
      <c r="WEX514" s="106"/>
      <c r="WEY514" s="106"/>
      <c r="WEZ514" s="106"/>
      <c r="WFA514" s="106"/>
      <c r="WFB514" s="106"/>
      <c r="WFC514" s="106"/>
      <c r="WFD514" s="106"/>
      <c r="WFE514" s="106"/>
      <c r="WFF514" s="106"/>
      <c r="WFG514" s="106"/>
      <c r="WFH514" s="106"/>
      <c r="WFI514" s="106"/>
      <c r="WFJ514" s="106"/>
      <c r="WFK514" s="106"/>
      <c r="WFL514" s="106"/>
      <c r="WFM514" s="106"/>
      <c r="WFN514" s="106"/>
      <c r="WFO514" s="106"/>
      <c r="WFP514" s="106"/>
      <c r="WFQ514" s="106"/>
      <c r="WFR514" s="106"/>
      <c r="WFS514" s="106"/>
      <c r="WFT514" s="106"/>
      <c r="WFU514" s="106"/>
      <c r="WFV514" s="106"/>
      <c r="WFW514" s="106"/>
      <c r="WFX514" s="106"/>
      <c r="WFY514" s="106"/>
      <c r="WFZ514" s="106"/>
      <c r="WGA514" s="106"/>
      <c r="WGB514" s="106"/>
      <c r="WGC514" s="106"/>
      <c r="WGD514" s="106"/>
      <c r="WGE514" s="106"/>
      <c r="WGF514" s="106"/>
      <c r="WGG514" s="106"/>
      <c r="WGH514" s="106"/>
      <c r="WGI514" s="106"/>
      <c r="WGJ514" s="106"/>
      <c r="WGK514" s="106"/>
      <c r="WGL514" s="106"/>
      <c r="WGM514" s="106"/>
      <c r="WGN514" s="106"/>
      <c r="WGO514" s="106"/>
      <c r="WGP514" s="106"/>
      <c r="WGQ514" s="106"/>
      <c r="WGR514" s="106"/>
      <c r="WGS514" s="106"/>
      <c r="WGT514" s="106"/>
      <c r="WGU514" s="106"/>
      <c r="WGV514" s="106"/>
      <c r="WGW514" s="106"/>
      <c r="WGX514" s="106"/>
      <c r="WGY514" s="106"/>
      <c r="WGZ514" s="106"/>
      <c r="WHA514" s="106"/>
      <c r="WHB514" s="106"/>
      <c r="WHC514" s="106"/>
      <c r="WHD514" s="106"/>
      <c r="WHE514" s="106"/>
      <c r="WHF514" s="106"/>
      <c r="WHG514" s="106"/>
      <c r="WHH514" s="106"/>
      <c r="WHI514" s="106"/>
      <c r="WHJ514" s="106"/>
      <c r="WHK514" s="106"/>
      <c r="WHL514" s="106"/>
      <c r="WHM514" s="106"/>
      <c r="WHN514" s="106"/>
      <c r="WHO514" s="106"/>
      <c r="WHP514" s="106"/>
      <c r="WHQ514" s="106"/>
      <c r="WHR514" s="106"/>
      <c r="WHS514" s="106"/>
      <c r="WHT514" s="106"/>
      <c r="WHU514" s="106"/>
      <c r="WHV514" s="106"/>
      <c r="WHW514" s="106"/>
      <c r="WHX514" s="106"/>
      <c r="WHY514" s="106"/>
      <c r="WHZ514" s="106"/>
      <c r="WIA514" s="106"/>
      <c r="WIB514" s="106"/>
      <c r="WIC514" s="106"/>
      <c r="WID514" s="106"/>
      <c r="WIE514" s="106"/>
      <c r="WIF514" s="106"/>
      <c r="WIG514" s="106"/>
      <c r="WIH514" s="106"/>
      <c r="WII514" s="106"/>
      <c r="WIJ514" s="106"/>
      <c r="WIK514" s="106"/>
      <c r="WIL514" s="106"/>
      <c r="WIM514" s="106"/>
      <c r="WIN514" s="106"/>
      <c r="WIO514" s="106"/>
      <c r="WIP514" s="106"/>
      <c r="WIQ514" s="106"/>
      <c r="WIR514" s="106"/>
      <c r="WIS514" s="106"/>
      <c r="WIT514" s="106"/>
      <c r="WIU514" s="106"/>
      <c r="WIV514" s="106"/>
      <c r="WIW514" s="106"/>
      <c r="WIX514" s="106"/>
      <c r="WIY514" s="106"/>
      <c r="WIZ514" s="106"/>
      <c r="WJA514" s="106"/>
      <c r="WJB514" s="106"/>
      <c r="WJC514" s="106"/>
      <c r="WJD514" s="106"/>
      <c r="WJE514" s="106"/>
      <c r="WJF514" s="106"/>
      <c r="WJG514" s="106"/>
      <c r="WJH514" s="106"/>
      <c r="WJI514" s="106"/>
      <c r="WJJ514" s="106"/>
      <c r="WJK514" s="106"/>
      <c r="WJL514" s="106"/>
      <c r="WJM514" s="106"/>
      <c r="WJN514" s="106"/>
      <c r="WJO514" s="106"/>
      <c r="WJP514" s="106"/>
      <c r="WJQ514" s="106"/>
      <c r="WJR514" s="106"/>
      <c r="WJS514" s="106"/>
      <c r="WJT514" s="106"/>
      <c r="WJU514" s="106"/>
      <c r="WJV514" s="106"/>
      <c r="WJW514" s="106"/>
      <c r="WJX514" s="106"/>
      <c r="WJY514" s="106"/>
      <c r="WJZ514" s="106"/>
      <c r="WKA514" s="106"/>
      <c r="WKB514" s="106"/>
      <c r="WKC514" s="106"/>
      <c r="WKD514" s="106"/>
      <c r="WKE514" s="106"/>
      <c r="WKF514" s="106"/>
      <c r="WKG514" s="106"/>
      <c r="WKH514" s="106"/>
      <c r="WKI514" s="106"/>
      <c r="WKJ514" s="106"/>
      <c r="WKK514" s="106"/>
      <c r="WKL514" s="106"/>
      <c r="WKM514" s="106"/>
      <c r="WKN514" s="106"/>
      <c r="WKO514" s="106"/>
      <c r="WKP514" s="106"/>
      <c r="WKQ514" s="106"/>
      <c r="WKR514" s="106"/>
      <c r="WKS514" s="106"/>
      <c r="WKT514" s="106"/>
      <c r="WKU514" s="106"/>
      <c r="WKV514" s="106"/>
      <c r="WKW514" s="106"/>
      <c r="WKX514" s="106"/>
      <c r="WKY514" s="106"/>
      <c r="WKZ514" s="106"/>
      <c r="WLA514" s="106"/>
      <c r="WLB514" s="106"/>
      <c r="WLC514" s="106"/>
      <c r="WLD514" s="106"/>
      <c r="WLE514" s="106"/>
      <c r="WLF514" s="106"/>
      <c r="WLG514" s="106"/>
      <c r="WLH514" s="106"/>
      <c r="WLI514" s="106"/>
      <c r="WLJ514" s="106"/>
      <c r="WLK514" s="106"/>
      <c r="WLL514" s="106"/>
      <c r="WLM514" s="106"/>
      <c r="WLN514" s="106"/>
      <c r="WLO514" s="106"/>
      <c r="WLP514" s="106"/>
      <c r="WLQ514" s="106"/>
      <c r="WLR514" s="106"/>
      <c r="WLS514" s="106"/>
      <c r="WLT514" s="106"/>
      <c r="WLU514" s="106"/>
      <c r="WLV514" s="106"/>
      <c r="WLW514" s="106"/>
      <c r="WLX514" s="106"/>
      <c r="WLY514" s="106"/>
      <c r="WLZ514" s="106"/>
      <c r="WMA514" s="106"/>
      <c r="WMB514" s="106"/>
      <c r="WMC514" s="106"/>
      <c r="WMD514" s="106"/>
      <c r="WME514" s="106"/>
      <c r="WMF514" s="106"/>
      <c r="WMG514" s="106"/>
      <c r="WMH514" s="106"/>
      <c r="WMI514" s="106"/>
      <c r="WMJ514" s="106"/>
      <c r="WMK514" s="106"/>
      <c r="WML514" s="106"/>
      <c r="WMM514" s="106"/>
      <c r="WMN514" s="106"/>
      <c r="WMO514" s="106"/>
      <c r="WMP514" s="106"/>
      <c r="WMQ514" s="106"/>
      <c r="WMR514" s="106"/>
      <c r="WMS514" s="106"/>
      <c r="WMT514" s="106"/>
      <c r="WMU514" s="106"/>
      <c r="WMV514" s="106"/>
      <c r="WMW514" s="106"/>
      <c r="WMX514" s="106"/>
      <c r="WMY514" s="106"/>
      <c r="WMZ514" s="106"/>
      <c r="WNA514" s="106"/>
      <c r="WNB514" s="106"/>
      <c r="WNC514" s="106"/>
      <c r="WND514" s="106"/>
      <c r="WNE514" s="106"/>
      <c r="WNF514" s="106"/>
      <c r="WNG514" s="106"/>
      <c r="WNH514" s="106"/>
      <c r="WNI514" s="106"/>
      <c r="WNJ514" s="106"/>
      <c r="WNK514" s="106"/>
      <c r="WNL514" s="106"/>
      <c r="WNM514" s="106"/>
      <c r="WNN514" s="106"/>
      <c r="WNO514" s="106"/>
      <c r="WNP514" s="106"/>
      <c r="WNQ514" s="106"/>
      <c r="WNR514" s="106"/>
      <c r="WNS514" s="106"/>
      <c r="WNT514" s="106"/>
      <c r="WNU514" s="106"/>
      <c r="WNV514" s="106"/>
      <c r="WNW514" s="106"/>
      <c r="WNX514" s="106"/>
      <c r="WNY514" s="106"/>
      <c r="WNZ514" s="106"/>
      <c r="WOA514" s="106"/>
      <c r="WOB514" s="106"/>
      <c r="WOC514" s="106"/>
      <c r="WOD514" s="106"/>
      <c r="WOE514" s="106"/>
      <c r="WOF514" s="106"/>
      <c r="WOG514" s="106"/>
      <c r="WOH514" s="106"/>
      <c r="WOI514" s="106"/>
      <c r="WOJ514" s="106"/>
      <c r="WOK514" s="106"/>
      <c r="WOL514" s="106"/>
      <c r="WOM514" s="106"/>
      <c r="WON514" s="106"/>
      <c r="WOO514" s="106"/>
      <c r="WOP514" s="106"/>
      <c r="WOQ514" s="106"/>
      <c r="WOR514" s="106"/>
      <c r="WOS514" s="106"/>
      <c r="WOT514" s="106"/>
      <c r="WOU514" s="106"/>
      <c r="WOV514" s="106"/>
      <c r="WOW514" s="106"/>
      <c r="WOX514" s="106"/>
      <c r="WOY514" s="106"/>
      <c r="WOZ514" s="106"/>
      <c r="WPA514" s="106"/>
      <c r="WPB514" s="106"/>
      <c r="WPC514" s="106"/>
      <c r="WPD514" s="106"/>
      <c r="WPE514" s="106"/>
      <c r="WPF514" s="106"/>
      <c r="WPG514" s="106"/>
      <c r="WPH514" s="106"/>
      <c r="WPI514" s="106"/>
      <c r="WPJ514" s="106"/>
      <c r="WPK514" s="106"/>
      <c r="WPL514" s="106"/>
      <c r="WPM514" s="106"/>
      <c r="WPN514" s="106"/>
      <c r="WPO514" s="106"/>
      <c r="WPP514" s="106"/>
      <c r="WPQ514" s="106"/>
      <c r="WPR514" s="106"/>
      <c r="WPS514" s="106"/>
      <c r="WPT514" s="106"/>
      <c r="WPU514" s="106"/>
      <c r="WPV514" s="106"/>
      <c r="WPW514" s="106"/>
      <c r="WPX514" s="106"/>
      <c r="WPY514" s="106"/>
      <c r="WPZ514" s="106"/>
      <c r="WQA514" s="106"/>
      <c r="WQB514" s="106"/>
      <c r="WQC514" s="106"/>
      <c r="WQD514" s="106"/>
      <c r="WQE514" s="106"/>
      <c r="WQF514" s="106"/>
      <c r="WQG514" s="106"/>
      <c r="WQH514" s="106"/>
      <c r="WQI514" s="106"/>
      <c r="WQJ514" s="106"/>
      <c r="WQK514" s="106"/>
      <c r="WQL514" s="106"/>
      <c r="WQM514" s="106"/>
      <c r="WQN514" s="106"/>
      <c r="WQO514" s="106"/>
      <c r="WQP514" s="106"/>
      <c r="WQQ514" s="106"/>
      <c r="WQR514" s="106"/>
      <c r="WQS514" s="106"/>
      <c r="WQT514" s="106"/>
      <c r="WQU514" s="106"/>
      <c r="WQV514" s="106"/>
      <c r="WQW514" s="106"/>
      <c r="WQX514" s="106"/>
      <c r="WQY514" s="106"/>
      <c r="WQZ514" s="106"/>
      <c r="WRA514" s="106"/>
      <c r="WRB514" s="106"/>
      <c r="WRC514" s="106"/>
      <c r="WRD514" s="106"/>
      <c r="WRE514" s="106"/>
      <c r="WRF514" s="106"/>
      <c r="WRG514" s="106"/>
      <c r="WRH514" s="106"/>
      <c r="WRI514" s="106"/>
      <c r="WRJ514" s="106"/>
      <c r="WRK514" s="106"/>
      <c r="WRL514" s="106"/>
      <c r="WRM514" s="106"/>
      <c r="WRN514" s="106"/>
      <c r="WRO514" s="106"/>
      <c r="WRP514" s="106"/>
      <c r="WRQ514" s="106"/>
      <c r="WRR514" s="106"/>
      <c r="WRS514" s="106"/>
      <c r="WRT514" s="106"/>
      <c r="WRU514" s="106"/>
      <c r="WRV514" s="106"/>
      <c r="WRW514" s="106"/>
      <c r="WRX514" s="106"/>
      <c r="WRY514" s="106"/>
      <c r="WRZ514" s="106"/>
      <c r="WSA514" s="106"/>
      <c r="WSB514" s="106"/>
      <c r="WSC514" s="106"/>
      <c r="WSD514" s="106"/>
      <c r="WSE514" s="106"/>
      <c r="WSF514" s="106"/>
      <c r="WSG514" s="106"/>
      <c r="WSH514" s="106"/>
      <c r="WSI514" s="106"/>
      <c r="WSJ514" s="106"/>
      <c r="WSK514" s="106"/>
      <c r="WSL514" s="106"/>
      <c r="WSM514" s="106"/>
      <c r="WSN514" s="106"/>
      <c r="WSO514" s="106"/>
      <c r="WSP514" s="106"/>
      <c r="WSQ514" s="106"/>
      <c r="WSR514" s="106"/>
      <c r="WSS514" s="106"/>
      <c r="WST514" s="106"/>
      <c r="WSU514" s="106"/>
      <c r="WSV514" s="106"/>
      <c r="WSW514" s="106"/>
      <c r="WSX514" s="106"/>
      <c r="WSY514" s="106"/>
      <c r="WSZ514" s="106"/>
      <c r="WTA514" s="106"/>
      <c r="WTB514" s="106"/>
      <c r="WTC514" s="106"/>
      <c r="WTD514" s="106"/>
      <c r="WTE514" s="106"/>
      <c r="WTF514" s="106"/>
      <c r="WTG514" s="106"/>
      <c r="WTH514" s="106"/>
      <c r="WTI514" s="106"/>
      <c r="WTJ514" s="106"/>
      <c r="WTK514" s="106"/>
      <c r="WTL514" s="106"/>
      <c r="WTM514" s="106"/>
      <c r="WTN514" s="106"/>
      <c r="WTO514" s="106"/>
      <c r="WTP514" s="106"/>
      <c r="WTQ514" s="106"/>
      <c r="WTR514" s="106"/>
      <c r="WTS514" s="106"/>
      <c r="WTT514" s="106"/>
      <c r="WTU514" s="106"/>
      <c r="WTV514" s="106"/>
      <c r="WTW514" s="106"/>
      <c r="WTX514" s="106"/>
      <c r="WTY514" s="106"/>
      <c r="WTZ514" s="106"/>
      <c r="WUA514" s="106"/>
      <c r="WUB514" s="106"/>
      <c r="WUC514" s="106"/>
      <c r="WUD514" s="106"/>
      <c r="WUE514" s="106"/>
      <c r="WUF514" s="106"/>
      <c r="WUG514" s="106"/>
      <c r="WUH514" s="106"/>
      <c r="WUI514" s="106"/>
      <c r="WUJ514" s="106"/>
      <c r="WUK514" s="106"/>
      <c r="WUL514" s="106"/>
      <c r="WUM514" s="106"/>
      <c r="WUN514" s="106"/>
      <c r="WUO514" s="106"/>
      <c r="WUP514" s="106"/>
      <c r="WUQ514" s="106"/>
      <c r="WUR514" s="106"/>
      <c r="WUS514" s="106"/>
      <c r="WUT514" s="106"/>
      <c r="WUU514" s="106"/>
      <c r="WUV514" s="106"/>
      <c r="WUW514" s="106"/>
      <c r="WUX514" s="106"/>
      <c r="WUY514" s="106"/>
      <c r="WUZ514" s="106"/>
      <c r="WVA514" s="106"/>
      <c r="WVB514" s="106"/>
      <c r="WVC514" s="106"/>
      <c r="WVD514" s="106"/>
      <c r="WVE514" s="106"/>
      <c r="WVF514" s="106"/>
      <c r="WVG514" s="106"/>
      <c r="WVH514" s="106"/>
      <c r="WVI514" s="106"/>
      <c r="WVJ514" s="106"/>
      <c r="WVK514" s="106"/>
      <c r="WVL514" s="106"/>
      <c r="WVM514" s="106"/>
      <c r="WVN514" s="106"/>
      <c r="WVO514" s="106"/>
      <c r="WVP514" s="106"/>
      <c r="WVQ514" s="106"/>
      <c r="WVR514" s="106"/>
      <c r="WVS514" s="106"/>
      <c r="WVT514" s="106"/>
      <c r="WVU514" s="106"/>
      <c r="WVV514" s="106"/>
      <c r="WVW514" s="106"/>
      <c r="WVX514" s="106"/>
      <c r="WVY514" s="106"/>
      <c r="WVZ514" s="106"/>
      <c r="WWA514" s="106"/>
      <c r="WWB514" s="106"/>
      <c r="WWC514" s="106"/>
      <c r="WWD514" s="106"/>
      <c r="WWE514" s="106"/>
      <c r="WWF514" s="106"/>
      <c r="WWG514" s="106"/>
      <c r="WWH514" s="106"/>
      <c r="WWI514" s="106"/>
      <c r="WWJ514" s="106"/>
      <c r="WWK514" s="106"/>
      <c r="WWL514" s="106"/>
      <c r="WWM514" s="106"/>
      <c r="WWN514" s="106"/>
      <c r="WWO514" s="106"/>
      <c r="WWP514" s="106"/>
      <c r="WWQ514" s="106"/>
      <c r="WWR514" s="106"/>
      <c r="WWS514" s="106"/>
      <c r="WWT514" s="106"/>
      <c r="WWU514" s="106"/>
      <c r="WWV514" s="106"/>
      <c r="WWW514" s="106"/>
      <c r="WWX514" s="106"/>
      <c r="WWY514" s="106"/>
      <c r="WWZ514" s="106"/>
      <c r="WXA514" s="106"/>
      <c r="WXB514" s="106"/>
      <c r="WXC514" s="106"/>
      <c r="WXD514" s="106"/>
      <c r="WXE514" s="106"/>
      <c r="WXF514" s="106"/>
      <c r="WXG514" s="106"/>
      <c r="WXH514" s="106"/>
      <c r="WXI514" s="106"/>
      <c r="WXJ514" s="106"/>
      <c r="WXK514" s="106"/>
      <c r="WXL514" s="106"/>
      <c r="WXM514" s="106"/>
      <c r="WXN514" s="106"/>
      <c r="WXO514" s="106"/>
      <c r="WXP514" s="106"/>
      <c r="WXQ514" s="106"/>
      <c r="WXR514" s="106"/>
      <c r="WXS514" s="106"/>
      <c r="WXT514" s="106"/>
      <c r="WXU514" s="106"/>
      <c r="WXV514" s="106"/>
      <c r="WXW514" s="106"/>
      <c r="WXX514" s="106"/>
      <c r="WXY514" s="106"/>
      <c r="WXZ514" s="106"/>
      <c r="WYA514" s="106"/>
      <c r="WYB514" s="106"/>
      <c r="WYC514" s="106"/>
      <c r="WYD514" s="106"/>
      <c r="WYE514" s="106"/>
      <c r="WYF514" s="106"/>
      <c r="WYG514" s="106"/>
      <c r="WYH514" s="106"/>
      <c r="WYI514" s="106"/>
      <c r="WYJ514" s="106"/>
      <c r="WYK514" s="106"/>
      <c r="WYL514" s="106"/>
      <c r="WYM514" s="106"/>
      <c r="WYN514" s="106"/>
      <c r="WYO514" s="106"/>
      <c r="WYP514" s="106"/>
      <c r="WYQ514" s="106"/>
      <c r="WYR514" s="106"/>
      <c r="WYS514" s="106"/>
      <c r="WYT514" s="106"/>
      <c r="WYU514" s="106"/>
      <c r="WYV514" s="106"/>
      <c r="WYW514" s="106"/>
      <c r="WYX514" s="106"/>
      <c r="WYY514" s="106"/>
      <c r="WYZ514" s="106"/>
      <c r="WZA514" s="106"/>
      <c r="WZB514" s="106"/>
      <c r="WZC514" s="106"/>
      <c r="WZD514" s="106"/>
      <c r="WZE514" s="106"/>
      <c r="WZF514" s="106"/>
      <c r="WZG514" s="106"/>
      <c r="WZH514" s="106"/>
      <c r="WZI514" s="106"/>
      <c r="WZJ514" s="106"/>
      <c r="WZK514" s="106"/>
      <c r="WZL514" s="106"/>
      <c r="WZM514" s="106"/>
      <c r="WZN514" s="106"/>
      <c r="WZO514" s="106"/>
      <c r="WZP514" s="106"/>
      <c r="WZQ514" s="106"/>
      <c r="WZR514" s="106"/>
      <c r="WZS514" s="106"/>
      <c r="WZT514" s="106"/>
      <c r="WZU514" s="106"/>
      <c r="WZV514" s="106"/>
      <c r="WZW514" s="106"/>
      <c r="WZX514" s="106"/>
      <c r="WZY514" s="106"/>
      <c r="WZZ514" s="106"/>
      <c r="XAA514" s="106"/>
      <c r="XAB514" s="106"/>
      <c r="XAC514" s="106"/>
      <c r="XAD514" s="106"/>
      <c r="XAE514" s="106"/>
      <c r="XAF514" s="106"/>
      <c r="XAG514" s="106"/>
      <c r="XAH514" s="106"/>
      <c r="XAI514" s="106"/>
      <c r="XAJ514" s="106"/>
      <c r="XAK514" s="106"/>
      <c r="XAL514" s="106"/>
      <c r="XAM514" s="106"/>
      <c r="XAN514" s="106"/>
      <c r="XAO514" s="106"/>
      <c r="XAP514" s="106"/>
      <c r="XAQ514" s="106"/>
      <c r="XAR514" s="106"/>
      <c r="XAS514" s="106"/>
      <c r="XAT514" s="106"/>
      <c r="XAU514" s="106"/>
      <c r="XAV514" s="106"/>
      <c r="XAW514" s="106"/>
      <c r="XAX514" s="106"/>
      <c r="XAY514" s="106"/>
      <c r="XAZ514" s="106"/>
      <c r="XBA514" s="106"/>
      <c r="XBB514" s="106"/>
      <c r="XBC514" s="106"/>
      <c r="XBD514" s="106"/>
      <c r="XBE514" s="106"/>
      <c r="XBF514" s="106"/>
      <c r="XBG514" s="106"/>
      <c r="XBH514" s="106"/>
      <c r="XBI514" s="106"/>
      <c r="XBJ514" s="106"/>
      <c r="XBK514" s="106"/>
      <c r="XBL514" s="106"/>
      <c r="XBM514" s="106"/>
      <c r="XBN514" s="106"/>
      <c r="XBO514" s="106"/>
      <c r="XBP514" s="106"/>
      <c r="XBQ514" s="106"/>
      <c r="XBR514" s="106"/>
      <c r="XBS514" s="106"/>
      <c r="XBT514" s="106"/>
      <c r="XBU514" s="106"/>
      <c r="XBV514" s="106"/>
      <c r="XBW514" s="106"/>
      <c r="XBX514" s="106"/>
      <c r="XBY514" s="106"/>
      <c r="XBZ514" s="106"/>
      <c r="XCA514" s="106"/>
      <c r="XCB514" s="106"/>
      <c r="XCC514" s="106"/>
      <c r="XCD514" s="106"/>
      <c r="XCE514" s="106"/>
      <c r="XCF514" s="106"/>
      <c r="XCG514" s="106"/>
      <c r="XCH514" s="106"/>
      <c r="XCI514" s="106"/>
      <c r="XCJ514" s="106"/>
      <c r="XCK514" s="106"/>
      <c r="XCL514" s="106"/>
      <c r="XCM514" s="106"/>
      <c r="XCN514" s="106"/>
      <c r="XCO514" s="106"/>
      <c r="XCP514" s="106"/>
      <c r="XCQ514" s="106"/>
      <c r="XCR514" s="106"/>
      <c r="XCS514" s="106"/>
      <c r="XCT514" s="106"/>
      <c r="XCU514" s="106"/>
      <c r="XCV514" s="106"/>
      <c r="XCW514" s="106"/>
      <c r="XCX514" s="106"/>
      <c r="XCY514" s="106"/>
      <c r="XCZ514" s="106"/>
      <c r="XDA514" s="106"/>
      <c r="XDB514" s="106"/>
      <c r="XDC514" s="106"/>
      <c r="XDD514" s="106"/>
      <c r="XDE514" s="106"/>
      <c r="XDF514" s="106"/>
      <c r="XDG514" s="106"/>
      <c r="XDH514" s="106"/>
      <c r="XDI514" s="106"/>
      <c r="XDJ514" s="106"/>
      <c r="XDK514" s="106"/>
      <c r="XDL514" s="106"/>
      <c r="XDM514" s="106"/>
      <c r="XDN514" s="106"/>
      <c r="XDO514" s="106"/>
      <c r="XDP514" s="106"/>
      <c r="XDQ514" s="106"/>
      <c r="XDR514" s="106"/>
      <c r="XDS514" s="106"/>
      <c r="XDT514" s="106"/>
      <c r="XDU514" s="106"/>
      <c r="XDV514" s="106"/>
      <c r="XDW514" s="106"/>
      <c r="XDX514" s="106"/>
      <c r="XDY514" s="106"/>
      <c r="XDZ514" s="106"/>
      <c r="XEA514" s="106"/>
      <c r="XEB514" s="106"/>
      <c r="XEC514" s="106"/>
      <c r="XED514" s="106"/>
      <c r="XEE514" s="106"/>
      <c r="XEF514" s="106"/>
      <c r="XEG514" s="106"/>
      <c r="XEH514" s="106"/>
      <c r="XEI514" s="106"/>
      <c r="XEJ514" s="106"/>
      <c r="XEK514" s="106"/>
      <c r="XEL514" s="106"/>
      <c r="XEM514" s="106"/>
      <c r="XEN514" s="106"/>
      <c r="XEO514" s="106"/>
      <c r="XEP514" s="106"/>
      <c r="XEQ514" s="106"/>
      <c r="XER514" s="106"/>
      <c r="XES514" s="106"/>
      <c r="XET514" s="106"/>
      <c r="XEU514" s="106"/>
      <c r="XEV514" s="106"/>
      <c r="XEW514" s="106"/>
      <c r="XEX514" s="106"/>
      <c r="XEY514" s="106"/>
      <c r="XEZ514" s="106"/>
      <c r="XFA514" s="106"/>
    </row>
    <row r="515" spans="1:16381" s="67" customFormat="1" ht="14.15" customHeight="1" x14ac:dyDescent="0.2">
      <c r="A515" s="293"/>
      <c r="B515" s="300" t="s">
        <v>4362</v>
      </c>
      <c r="C515" s="940"/>
      <c r="D515" s="941"/>
      <c r="E515" s="941"/>
      <c r="F515" s="941"/>
      <c r="G515" s="941"/>
      <c r="H515" s="941"/>
      <c r="I515" s="941"/>
      <c r="J515" s="941"/>
      <c r="K515" s="941"/>
      <c r="L515" s="941"/>
      <c r="M515" s="941"/>
      <c r="N515" s="941"/>
      <c r="O515" s="941"/>
      <c r="P515" s="941"/>
      <c r="Q515" s="941"/>
      <c r="R515" s="941"/>
      <c r="S515" s="941"/>
      <c r="T515" s="941"/>
      <c r="U515" s="941"/>
      <c r="V515" s="941"/>
      <c r="W515" s="941"/>
      <c r="X515" s="941"/>
      <c r="Y515" s="941"/>
      <c r="Z515" s="941"/>
      <c r="AA515" s="941"/>
      <c r="AB515" s="941"/>
      <c r="AC515" s="941"/>
      <c r="AD515" s="941"/>
      <c r="AE515" s="941"/>
      <c r="AF515" s="941"/>
      <c r="AG515" s="941"/>
      <c r="AH515" s="941"/>
      <c r="AI515" s="941"/>
      <c r="AJ515" s="941"/>
      <c r="AK515" s="941"/>
      <c r="AL515" s="942"/>
      <c r="AM515" s="65" t="s">
        <v>654</v>
      </c>
      <c r="AN515" s="65"/>
      <c r="AO515" s="65"/>
      <c r="AP515" s="65"/>
      <c r="AQ515" s="65"/>
      <c r="AR515" s="65"/>
      <c r="AS515" s="66"/>
    </row>
    <row r="516" spans="1:16381" s="67" customFormat="1" ht="14.15" customHeight="1" x14ac:dyDescent="0.2">
      <c r="A516" s="293"/>
      <c r="B516" s="296" t="s">
        <v>4361</v>
      </c>
      <c r="C516" s="934"/>
      <c r="D516" s="935"/>
      <c r="E516" s="935"/>
      <c r="F516" s="935"/>
      <c r="G516" s="935"/>
      <c r="H516" s="935"/>
      <c r="I516" s="935"/>
      <c r="J516" s="935"/>
      <c r="K516" s="935"/>
      <c r="L516" s="935"/>
      <c r="M516" s="935"/>
      <c r="N516" s="935"/>
      <c r="O516" s="935"/>
      <c r="P516" s="935"/>
      <c r="Q516" s="935"/>
      <c r="R516" s="935"/>
      <c r="S516" s="935"/>
      <c r="T516" s="935"/>
      <c r="U516" s="935"/>
      <c r="V516" s="935"/>
      <c r="W516" s="935"/>
      <c r="X516" s="935"/>
      <c r="Y516" s="935"/>
      <c r="Z516" s="935"/>
      <c r="AA516" s="935"/>
      <c r="AB516" s="935"/>
      <c r="AC516" s="935"/>
      <c r="AD516" s="935"/>
      <c r="AE516" s="935"/>
      <c r="AF516" s="935"/>
      <c r="AG516" s="935"/>
      <c r="AH516" s="935"/>
      <c r="AI516" s="935"/>
      <c r="AJ516" s="935"/>
      <c r="AK516" s="935"/>
      <c r="AL516" s="936"/>
      <c r="AM516" s="65" t="s">
        <v>654</v>
      </c>
      <c r="AN516" s="65"/>
      <c r="AO516" s="65"/>
      <c r="AP516" s="65"/>
      <c r="AQ516" s="65"/>
      <c r="AR516" s="65"/>
      <c r="AS516" s="66"/>
    </row>
    <row r="517" spans="1:16381" s="77" customFormat="1" ht="14.15" customHeight="1" x14ac:dyDescent="0.2">
      <c r="A517" s="252" t="s">
        <v>2050</v>
      </c>
      <c r="B517" s="253" t="s">
        <v>2741</v>
      </c>
      <c r="C517" s="258">
        <f t="shared" si="86"/>
        <v>0</v>
      </c>
      <c r="D517" s="263">
        <f t="shared" si="87"/>
        <v>0</v>
      </c>
      <c r="E517" s="125"/>
      <c r="F517" s="125"/>
      <c r="G517" s="125"/>
      <c r="H517" s="126"/>
      <c r="I517" s="126"/>
      <c r="J517" s="126"/>
      <c r="K517" s="126"/>
      <c r="L517" s="126"/>
      <c r="M517" s="126"/>
      <c r="N517" s="126"/>
      <c r="O517" s="126"/>
      <c r="P517" s="126"/>
      <c r="Q517" s="126"/>
      <c r="R517" s="126"/>
      <c r="S517" s="126"/>
      <c r="T517" s="126"/>
      <c r="U517" s="126"/>
      <c r="V517" s="126"/>
      <c r="W517" s="126"/>
      <c r="X517" s="126"/>
      <c r="Y517" s="126"/>
      <c r="Z517" s="126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310">
        <v>2250</v>
      </c>
      <c r="AL517" s="310">
        <f t="shared" ref="AL517:AL572" si="89">AK517*E517</f>
        <v>0</v>
      </c>
      <c r="AM517" s="65" t="s">
        <v>654</v>
      </c>
      <c r="AN517" s="65"/>
      <c r="AO517" s="65"/>
      <c r="AP517" s="65"/>
      <c r="AQ517" s="65"/>
      <c r="AR517" s="65"/>
      <c r="AS517" s="76"/>
    </row>
    <row r="518" spans="1:16381" s="67" customFormat="1" ht="14.15" customHeight="1" x14ac:dyDescent="0.2">
      <c r="A518" s="252" t="s">
        <v>2051</v>
      </c>
      <c r="B518" s="253" t="s">
        <v>659</v>
      </c>
      <c r="C518" s="258">
        <f t="shared" si="86"/>
        <v>3</v>
      </c>
      <c r="D518" s="263">
        <f t="shared" si="87"/>
        <v>3</v>
      </c>
      <c r="E518" s="125">
        <v>3</v>
      </c>
      <c r="F518" s="125"/>
      <c r="G518" s="125"/>
      <c r="H518" s="126"/>
      <c r="I518" s="126"/>
      <c r="J518" s="126"/>
      <c r="K518" s="126"/>
      <c r="L518" s="126"/>
      <c r="M518" s="126"/>
      <c r="N518" s="126"/>
      <c r="O518" s="126"/>
      <c r="P518" s="126"/>
      <c r="Q518" s="126"/>
      <c r="R518" s="126"/>
      <c r="S518" s="126"/>
      <c r="T518" s="126"/>
      <c r="U518" s="126"/>
      <c r="V518" s="126"/>
      <c r="W518" s="126"/>
      <c r="X518" s="126"/>
      <c r="Y518" s="126"/>
      <c r="Z518" s="126"/>
      <c r="AA518" s="125"/>
      <c r="AB518" s="125">
        <v>2</v>
      </c>
      <c r="AC518" s="125">
        <v>1</v>
      </c>
      <c r="AD518" s="125"/>
      <c r="AE518" s="125"/>
      <c r="AF518" s="125"/>
      <c r="AG518" s="125"/>
      <c r="AH518" s="125">
        <v>3</v>
      </c>
      <c r="AI518" s="125"/>
      <c r="AJ518" s="125"/>
      <c r="AK518" s="310">
        <v>1520</v>
      </c>
      <c r="AL518" s="310">
        <f t="shared" si="89"/>
        <v>4560</v>
      </c>
      <c r="AM518" s="65" t="s">
        <v>654</v>
      </c>
      <c r="AN518" s="65"/>
      <c r="AO518" s="65"/>
      <c r="AP518" s="65"/>
      <c r="AQ518" s="65"/>
      <c r="AR518" s="65"/>
      <c r="AS518" s="66"/>
    </row>
    <row r="519" spans="1:16381" s="67" customFormat="1" ht="14.15" customHeight="1" x14ac:dyDescent="0.2">
      <c r="A519" s="252" t="s">
        <v>2052</v>
      </c>
      <c r="B519" s="253" t="s">
        <v>660</v>
      </c>
      <c r="C519" s="258">
        <f t="shared" si="86"/>
        <v>0</v>
      </c>
      <c r="D519" s="263">
        <f t="shared" si="87"/>
        <v>0</v>
      </c>
      <c r="E519" s="125"/>
      <c r="F519" s="125"/>
      <c r="G519" s="125"/>
      <c r="H519" s="126"/>
      <c r="I519" s="126"/>
      <c r="J519" s="126"/>
      <c r="K519" s="126"/>
      <c r="L519" s="126"/>
      <c r="M519" s="126"/>
      <c r="N519" s="126"/>
      <c r="O519" s="126"/>
      <c r="P519" s="126"/>
      <c r="Q519" s="126"/>
      <c r="R519" s="126"/>
      <c r="S519" s="126"/>
      <c r="T519" s="126"/>
      <c r="U519" s="126"/>
      <c r="V519" s="126"/>
      <c r="W519" s="126"/>
      <c r="X519" s="126"/>
      <c r="Y519" s="126"/>
      <c r="Z519" s="126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310">
        <v>1320</v>
      </c>
      <c r="AL519" s="310">
        <f t="shared" si="89"/>
        <v>0</v>
      </c>
      <c r="AM519" s="65" t="s">
        <v>654</v>
      </c>
      <c r="AN519" s="65"/>
      <c r="AO519" s="65"/>
      <c r="AP519" s="65"/>
      <c r="AQ519" s="65"/>
      <c r="AR519" s="65"/>
      <c r="AS519" s="66"/>
    </row>
    <row r="520" spans="1:16381" s="67" customFormat="1" ht="14.15" customHeight="1" x14ac:dyDescent="0.2">
      <c r="A520" s="252" t="s">
        <v>2053</v>
      </c>
      <c r="B520" s="253" t="s">
        <v>661</v>
      </c>
      <c r="C520" s="258">
        <f t="shared" si="86"/>
        <v>1139</v>
      </c>
      <c r="D520" s="263">
        <f t="shared" si="87"/>
        <v>1139</v>
      </c>
      <c r="E520" s="125">
        <v>1139</v>
      </c>
      <c r="F520" s="125"/>
      <c r="G520" s="125"/>
      <c r="H520" s="126"/>
      <c r="I520" s="126"/>
      <c r="J520" s="126"/>
      <c r="K520" s="126"/>
      <c r="L520" s="126"/>
      <c r="M520" s="126"/>
      <c r="N520" s="126"/>
      <c r="O520" s="126"/>
      <c r="P520" s="126"/>
      <c r="Q520" s="126"/>
      <c r="R520" s="126"/>
      <c r="S520" s="126"/>
      <c r="T520" s="126"/>
      <c r="U520" s="126"/>
      <c r="V520" s="126"/>
      <c r="W520" s="126"/>
      <c r="X520" s="126"/>
      <c r="Y520" s="126"/>
      <c r="Z520" s="126"/>
      <c r="AA520" s="125">
        <v>417</v>
      </c>
      <c r="AB520" s="125">
        <v>75</v>
      </c>
      <c r="AC520" s="125">
        <v>647</v>
      </c>
      <c r="AD520" s="125"/>
      <c r="AE520" s="125"/>
      <c r="AF520" s="125"/>
      <c r="AG520" s="125"/>
      <c r="AH520" s="125"/>
      <c r="AI520" s="125"/>
      <c r="AJ520" s="125"/>
      <c r="AK520" s="310">
        <v>590</v>
      </c>
      <c r="AL520" s="310">
        <f t="shared" si="89"/>
        <v>672010</v>
      </c>
      <c r="AM520" s="65" t="s">
        <v>654</v>
      </c>
      <c r="AN520" s="65"/>
      <c r="AO520" s="65"/>
      <c r="AP520" s="65"/>
      <c r="AQ520" s="65"/>
      <c r="AR520" s="65"/>
      <c r="AS520" s="66"/>
    </row>
    <row r="521" spans="1:16381" s="67" customFormat="1" ht="14.15" customHeight="1" x14ac:dyDescent="0.2">
      <c r="A521" s="252" t="s">
        <v>2054</v>
      </c>
      <c r="B521" s="253" t="s">
        <v>4084</v>
      </c>
      <c r="C521" s="258">
        <f t="shared" si="86"/>
        <v>0</v>
      </c>
      <c r="D521" s="263">
        <f t="shared" si="87"/>
        <v>0</v>
      </c>
      <c r="E521" s="125"/>
      <c r="F521" s="125"/>
      <c r="G521" s="125"/>
      <c r="H521" s="126"/>
      <c r="I521" s="126"/>
      <c r="J521" s="126"/>
      <c r="K521" s="126"/>
      <c r="L521" s="126"/>
      <c r="M521" s="126"/>
      <c r="N521" s="126"/>
      <c r="O521" s="126"/>
      <c r="P521" s="126"/>
      <c r="Q521" s="126"/>
      <c r="R521" s="126"/>
      <c r="S521" s="126"/>
      <c r="T521" s="126"/>
      <c r="U521" s="126"/>
      <c r="V521" s="126"/>
      <c r="W521" s="126"/>
      <c r="X521" s="126"/>
      <c r="Y521" s="126"/>
      <c r="Z521" s="126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310">
        <v>3970</v>
      </c>
      <c r="AL521" s="310">
        <f t="shared" si="89"/>
        <v>0</v>
      </c>
      <c r="AM521" s="65" t="s">
        <v>654</v>
      </c>
      <c r="AN521" s="65"/>
      <c r="AO521" s="65"/>
      <c r="AP521" s="65"/>
      <c r="AQ521" s="65"/>
      <c r="AR521" s="65"/>
      <c r="AS521" s="66"/>
    </row>
    <row r="522" spans="1:16381" s="67" customFormat="1" ht="14.15" customHeight="1" x14ac:dyDescent="0.2">
      <c r="A522" s="372" t="s">
        <v>3197</v>
      </c>
      <c r="B522" s="253" t="s">
        <v>3198</v>
      </c>
      <c r="C522" s="258">
        <f t="shared" si="86"/>
        <v>0</v>
      </c>
      <c r="D522" s="263">
        <f t="shared" si="87"/>
        <v>0</v>
      </c>
      <c r="E522" s="125"/>
      <c r="F522" s="125"/>
      <c r="G522" s="125"/>
      <c r="H522" s="126"/>
      <c r="I522" s="126"/>
      <c r="J522" s="126"/>
      <c r="K522" s="126"/>
      <c r="L522" s="126"/>
      <c r="M522" s="126"/>
      <c r="N522" s="126"/>
      <c r="O522" s="126"/>
      <c r="P522" s="126"/>
      <c r="Q522" s="126"/>
      <c r="R522" s="126"/>
      <c r="S522" s="126"/>
      <c r="T522" s="126"/>
      <c r="U522" s="126"/>
      <c r="V522" s="126"/>
      <c r="W522" s="126"/>
      <c r="X522" s="126"/>
      <c r="Y522" s="126"/>
      <c r="Z522" s="126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310">
        <v>41960</v>
      </c>
      <c r="AL522" s="310">
        <f t="shared" si="89"/>
        <v>0</v>
      </c>
      <c r="AM522" s="65" t="s">
        <v>654</v>
      </c>
      <c r="AN522" s="65"/>
      <c r="AO522" s="65"/>
      <c r="AP522" s="65"/>
      <c r="AQ522" s="65"/>
      <c r="AR522" s="65"/>
      <c r="AS522" s="66"/>
    </row>
    <row r="523" spans="1:16381" s="67" customFormat="1" ht="14.15" customHeight="1" x14ac:dyDescent="0.2">
      <c r="A523" s="372" t="s">
        <v>3199</v>
      </c>
      <c r="B523" s="253" t="s">
        <v>3200</v>
      </c>
      <c r="C523" s="258">
        <f t="shared" si="86"/>
        <v>0</v>
      </c>
      <c r="D523" s="263">
        <f t="shared" si="87"/>
        <v>0</v>
      </c>
      <c r="E523" s="125"/>
      <c r="F523" s="125"/>
      <c r="G523" s="125"/>
      <c r="H523" s="126"/>
      <c r="I523" s="126"/>
      <c r="J523" s="126"/>
      <c r="K523" s="126"/>
      <c r="L523" s="126"/>
      <c r="M523" s="126"/>
      <c r="N523" s="126"/>
      <c r="O523" s="126"/>
      <c r="P523" s="126"/>
      <c r="Q523" s="126"/>
      <c r="R523" s="126"/>
      <c r="S523" s="126"/>
      <c r="T523" s="126"/>
      <c r="U523" s="126"/>
      <c r="V523" s="126"/>
      <c r="W523" s="126"/>
      <c r="X523" s="126"/>
      <c r="Y523" s="126"/>
      <c r="Z523" s="126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310">
        <v>4830</v>
      </c>
      <c r="AL523" s="310">
        <f t="shared" si="89"/>
        <v>0</v>
      </c>
      <c r="AM523" s="65" t="s">
        <v>654</v>
      </c>
      <c r="AN523" s="65"/>
      <c r="AO523" s="65"/>
      <c r="AP523" s="65"/>
      <c r="AQ523" s="65"/>
      <c r="AR523" s="65"/>
      <c r="AS523" s="66"/>
    </row>
    <row r="524" spans="1:16381" s="67" customFormat="1" ht="14.15" customHeight="1" x14ac:dyDescent="0.2">
      <c r="A524" s="372" t="s">
        <v>3201</v>
      </c>
      <c r="B524" s="253" t="s">
        <v>3202</v>
      </c>
      <c r="C524" s="258">
        <f t="shared" si="86"/>
        <v>0</v>
      </c>
      <c r="D524" s="263">
        <f t="shared" si="87"/>
        <v>0</v>
      </c>
      <c r="E524" s="125"/>
      <c r="F524" s="125"/>
      <c r="G524" s="125"/>
      <c r="H524" s="126"/>
      <c r="I524" s="126"/>
      <c r="J524" s="126"/>
      <c r="K524" s="126"/>
      <c r="L524" s="126"/>
      <c r="M524" s="126"/>
      <c r="N524" s="126"/>
      <c r="O524" s="126"/>
      <c r="P524" s="126"/>
      <c r="Q524" s="126"/>
      <c r="R524" s="126"/>
      <c r="S524" s="126"/>
      <c r="T524" s="126"/>
      <c r="U524" s="126"/>
      <c r="V524" s="126"/>
      <c r="W524" s="126"/>
      <c r="X524" s="126"/>
      <c r="Y524" s="126"/>
      <c r="Z524" s="126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310">
        <v>4050</v>
      </c>
      <c r="AL524" s="310">
        <f t="shared" si="89"/>
        <v>0</v>
      </c>
      <c r="AM524" s="65" t="s">
        <v>654</v>
      </c>
      <c r="AN524" s="65"/>
      <c r="AO524" s="65"/>
      <c r="AP524" s="65"/>
      <c r="AQ524" s="65"/>
      <c r="AR524" s="65"/>
      <c r="AS524" s="66"/>
    </row>
    <row r="525" spans="1:16381" s="67" customFormat="1" ht="14.15" customHeight="1" x14ac:dyDescent="0.2">
      <c r="A525" s="372" t="s">
        <v>3203</v>
      </c>
      <c r="B525" s="253" t="s">
        <v>3204</v>
      </c>
      <c r="C525" s="258">
        <f t="shared" si="86"/>
        <v>0</v>
      </c>
      <c r="D525" s="263">
        <f t="shared" si="87"/>
        <v>0</v>
      </c>
      <c r="E525" s="125"/>
      <c r="F525" s="125"/>
      <c r="G525" s="125"/>
      <c r="H525" s="126"/>
      <c r="I525" s="126"/>
      <c r="J525" s="126"/>
      <c r="K525" s="126"/>
      <c r="L525" s="126"/>
      <c r="M525" s="126"/>
      <c r="N525" s="126"/>
      <c r="O525" s="126"/>
      <c r="P525" s="126"/>
      <c r="Q525" s="126"/>
      <c r="R525" s="126"/>
      <c r="S525" s="126"/>
      <c r="T525" s="126"/>
      <c r="U525" s="126"/>
      <c r="V525" s="126"/>
      <c r="W525" s="126"/>
      <c r="X525" s="126"/>
      <c r="Y525" s="126"/>
      <c r="Z525" s="126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310">
        <v>3530</v>
      </c>
      <c r="AL525" s="310">
        <f t="shared" si="89"/>
        <v>0</v>
      </c>
      <c r="AM525" s="65" t="s">
        <v>654</v>
      </c>
      <c r="AN525" s="65"/>
      <c r="AO525" s="65"/>
      <c r="AP525" s="65"/>
      <c r="AQ525" s="65"/>
      <c r="AR525" s="65"/>
      <c r="AS525" s="66"/>
    </row>
    <row r="526" spans="1:16381" s="67" customFormat="1" ht="14.15" customHeight="1" x14ac:dyDescent="0.2">
      <c r="A526" s="252" t="s">
        <v>2055</v>
      </c>
      <c r="B526" s="253" t="s">
        <v>662</v>
      </c>
      <c r="C526" s="258">
        <f t="shared" si="86"/>
        <v>149</v>
      </c>
      <c r="D526" s="263">
        <f t="shared" si="87"/>
        <v>149</v>
      </c>
      <c r="E526" s="125">
        <v>149</v>
      </c>
      <c r="F526" s="125"/>
      <c r="G526" s="125"/>
      <c r="H526" s="126"/>
      <c r="I526" s="126"/>
      <c r="J526" s="126"/>
      <c r="K526" s="126"/>
      <c r="L526" s="126"/>
      <c r="M526" s="126"/>
      <c r="N526" s="126"/>
      <c r="O526" s="126"/>
      <c r="P526" s="126"/>
      <c r="Q526" s="126"/>
      <c r="R526" s="126"/>
      <c r="S526" s="126"/>
      <c r="T526" s="126"/>
      <c r="U526" s="126"/>
      <c r="V526" s="126"/>
      <c r="W526" s="126"/>
      <c r="X526" s="126"/>
      <c r="Y526" s="126"/>
      <c r="Z526" s="126"/>
      <c r="AA526" s="125">
        <v>45</v>
      </c>
      <c r="AB526" s="125">
        <v>32</v>
      </c>
      <c r="AC526" s="125">
        <v>72</v>
      </c>
      <c r="AD526" s="125"/>
      <c r="AE526" s="125"/>
      <c r="AF526" s="125"/>
      <c r="AG526" s="125"/>
      <c r="AH526" s="125"/>
      <c r="AI526" s="125"/>
      <c r="AJ526" s="125"/>
      <c r="AK526" s="310">
        <v>3760</v>
      </c>
      <c r="AL526" s="310">
        <f t="shared" si="89"/>
        <v>560240</v>
      </c>
      <c r="AM526" s="65" t="s">
        <v>654</v>
      </c>
      <c r="AN526" s="65"/>
      <c r="AO526" s="65"/>
      <c r="AP526" s="65"/>
      <c r="AQ526" s="65"/>
      <c r="AR526" s="65"/>
      <c r="AS526" s="66"/>
    </row>
    <row r="527" spans="1:16381" s="67" customFormat="1" ht="14.15" customHeight="1" x14ac:dyDescent="0.2">
      <c r="A527" s="252" t="s">
        <v>2056</v>
      </c>
      <c r="B527" s="253" t="s">
        <v>4085</v>
      </c>
      <c r="C527" s="258">
        <f t="shared" si="86"/>
        <v>401</v>
      </c>
      <c r="D527" s="263">
        <f t="shared" si="87"/>
        <v>401</v>
      </c>
      <c r="E527" s="125">
        <v>401</v>
      </c>
      <c r="F527" s="125"/>
      <c r="G527" s="125"/>
      <c r="H527" s="126"/>
      <c r="I527" s="126"/>
      <c r="J527" s="126"/>
      <c r="K527" s="126"/>
      <c r="L527" s="126"/>
      <c r="M527" s="126"/>
      <c r="N527" s="126"/>
      <c r="O527" s="126"/>
      <c r="P527" s="126"/>
      <c r="Q527" s="126"/>
      <c r="R527" s="126"/>
      <c r="S527" s="126"/>
      <c r="T527" s="126"/>
      <c r="U527" s="126"/>
      <c r="V527" s="126"/>
      <c r="W527" s="126"/>
      <c r="X527" s="126"/>
      <c r="Y527" s="126"/>
      <c r="Z527" s="126"/>
      <c r="AA527" s="125">
        <v>271</v>
      </c>
      <c r="AB527" s="125">
        <v>89</v>
      </c>
      <c r="AC527" s="125">
        <v>41</v>
      </c>
      <c r="AD527" s="125"/>
      <c r="AE527" s="125"/>
      <c r="AF527" s="125"/>
      <c r="AG527" s="125"/>
      <c r="AH527" s="125"/>
      <c r="AI527" s="125"/>
      <c r="AJ527" s="125"/>
      <c r="AK527" s="310">
        <v>3160</v>
      </c>
      <c r="AL527" s="310">
        <f t="shared" si="89"/>
        <v>1267160</v>
      </c>
      <c r="AM527" s="65" t="s">
        <v>654</v>
      </c>
      <c r="AN527" s="65"/>
      <c r="AO527" s="65"/>
      <c r="AP527" s="65"/>
      <c r="AQ527" s="65"/>
      <c r="AR527" s="65"/>
      <c r="AS527" s="66"/>
    </row>
    <row r="528" spans="1:16381" s="67" customFormat="1" ht="14.15" customHeight="1" x14ac:dyDescent="0.2">
      <c r="A528" s="252" t="s">
        <v>2057</v>
      </c>
      <c r="B528" s="253" t="s">
        <v>3510</v>
      </c>
      <c r="C528" s="258">
        <f t="shared" si="86"/>
        <v>641</v>
      </c>
      <c r="D528" s="263">
        <f t="shared" si="87"/>
        <v>641</v>
      </c>
      <c r="E528" s="125">
        <v>641</v>
      </c>
      <c r="F528" s="125"/>
      <c r="G528" s="125"/>
      <c r="H528" s="126"/>
      <c r="I528" s="126"/>
      <c r="J528" s="126"/>
      <c r="K528" s="126"/>
      <c r="L528" s="126"/>
      <c r="M528" s="126"/>
      <c r="N528" s="126"/>
      <c r="O528" s="126"/>
      <c r="P528" s="126"/>
      <c r="Q528" s="126"/>
      <c r="R528" s="126"/>
      <c r="S528" s="126"/>
      <c r="T528" s="126"/>
      <c r="U528" s="126"/>
      <c r="V528" s="126"/>
      <c r="W528" s="126"/>
      <c r="X528" s="126"/>
      <c r="Y528" s="126"/>
      <c r="Z528" s="126"/>
      <c r="AA528" s="125">
        <v>97</v>
      </c>
      <c r="AB528" s="125">
        <v>104</v>
      </c>
      <c r="AC528" s="125">
        <v>440</v>
      </c>
      <c r="AD528" s="125"/>
      <c r="AE528" s="125"/>
      <c r="AF528" s="125"/>
      <c r="AG528" s="125"/>
      <c r="AH528" s="125"/>
      <c r="AI528" s="125"/>
      <c r="AJ528" s="125"/>
      <c r="AK528" s="310">
        <v>3320</v>
      </c>
      <c r="AL528" s="310">
        <f t="shared" si="89"/>
        <v>2128120</v>
      </c>
      <c r="AM528" s="65" t="s">
        <v>654</v>
      </c>
      <c r="AN528" s="65"/>
      <c r="AO528" s="65"/>
      <c r="AP528" s="65"/>
      <c r="AQ528" s="65"/>
      <c r="AR528" s="65"/>
      <c r="AS528" s="66"/>
    </row>
    <row r="529" spans="1:45" s="67" customFormat="1" ht="14.15" customHeight="1" x14ac:dyDescent="0.2">
      <c r="A529" s="252" t="s">
        <v>2615</v>
      </c>
      <c r="B529" s="253" t="s">
        <v>4086</v>
      </c>
      <c r="C529" s="258">
        <f t="shared" si="86"/>
        <v>776</v>
      </c>
      <c r="D529" s="263">
        <f t="shared" si="87"/>
        <v>776</v>
      </c>
      <c r="E529" s="125">
        <v>776</v>
      </c>
      <c r="F529" s="125"/>
      <c r="G529" s="125"/>
      <c r="H529" s="126"/>
      <c r="I529" s="126"/>
      <c r="J529" s="126"/>
      <c r="K529" s="126"/>
      <c r="L529" s="126"/>
      <c r="M529" s="126"/>
      <c r="N529" s="126"/>
      <c r="O529" s="126"/>
      <c r="P529" s="126"/>
      <c r="Q529" s="126"/>
      <c r="R529" s="126"/>
      <c r="S529" s="126"/>
      <c r="T529" s="126"/>
      <c r="U529" s="126"/>
      <c r="V529" s="126"/>
      <c r="W529" s="126"/>
      <c r="X529" s="126"/>
      <c r="Y529" s="126"/>
      <c r="Z529" s="126"/>
      <c r="AA529" s="125">
        <v>179</v>
      </c>
      <c r="AB529" s="125">
        <v>4</v>
      </c>
      <c r="AC529" s="125">
        <v>593</v>
      </c>
      <c r="AD529" s="125"/>
      <c r="AE529" s="125"/>
      <c r="AF529" s="125"/>
      <c r="AG529" s="125"/>
      <c r="AH529" s="125"/>
      <c r="AI529" s="125"/>
      <c r="AJ529" s="125"/>
      <c r="AK529" s="310">
        <v>14970</v>
      </c>
      <c r="AL529" s="310">
        <f t="shared" si="89"/>
        <v>11616720</v>
      </c>
      <c r="AM529" s="65" t="s">
        <v>654</v>
      </c>
      <c r="AN529" s="65"/>
      <c r="AO529" s="65"/>
      <c r="AP529" s="65"/>
      <c r="AQ529" s="65"/>
      <c r="AR529" s="65"/>
      <c r="AS529" s="66"/>
    </row>
    <row r="530" spans="1:45" s="67" customFormat="1" ht="14.15" customHeight="1" x14ac:dyDescent="0.2">
      <c r="A530" s="252" t="s">
        <v>2616</v>
      </c>
      <c r="B530" s="253" t="s">
        <v>4087</v>
      </c>
      <c r="C530" s="258">
        <f t="shared" si="86"/>
        <v>0</v>
      </c>
      <c r="D530" s="263">
        <f t="shared" si="87"/>
        <v>0</v>
      </c>
      <c r="E530" s="125"/>
      <c r="F530" s="125"/>
      <c r="G530" s="125"/>
      <c r="H530" s="126"/>
      <c r="I530" s="126"/>
      <c r="J530" s="126"/>
      <c r="K530" s="126"/>
      <c r="L530" s="126"/>
      <c r="M530" s="126"/>
      <c r="N530" s="126"/>
      <c r="O530" s="126"/>
      <c r="P530" s="126"/>
      <c r="Q530" s="126"/>
      <c r="R530" s="126"/>
      <c r="S530" s="126"/>
      <c r="T530" s="126"/>
      <c r="U530" s="126"/>
      <c r="V530" s="126"/>
      <c r="W530" s="126"/>
      <c r="X530" s="126"/>
      <c r="Y530" s="126"/>
      <c r="Z530" s="126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310">
        <v>13850</v>
      </c>
      <c r="AL530" s="310">
        <f t="shared" si="89"/>
        <v>0</v>
      </c>
      <c r="AM530" s="65" t="s">
        <v>654</v>
      </c>
      <c r="AN530" s="65"/>
      <c r="AO530" s="65"/>
      <c r="AP530" s="65"/>
      <c r="AQ530" s="65"/>
      <c r="AR530" s="65"/>
      <c r="AS530" s="66"/>
    </row>
    <row r="531" spans="1:45" s="67" customFormat="1" ht="20" x14ac:dyDescent="0.2">
      <c r="A531" s="372" t="s">
        <v>3196</v>
      </c>
      <c r="B531" s="253" t="s">
        <v>3515</v>
      </c>
      <c r="C531" s="258">
        <f t="shared" si="86"/>
        <v>0</v>
      </c>
      <c r="D531" s="263">
        <f t="shared" si="87"/>
        <v>0</v>
      </c>
      <c r="E531" s="125"/>
      <c r="F531" s="125"/>
      <c r="G531" s="125"/>
      <c r="H531" s="126"/>
      <c r="I531" s="126"/>
      <c r="J531" s="126"/>
      <c r="K531" s="126"/>
      <c r="L531" s="126"/>
      <c r="M531" s="126"/>
      <c r="N531" s="126"/>
      <c r="O531" s="126"/>
      <c r="P531" s="126"/>
      <c r="Q531" s="126"/>
      <c r="R531" s="126"/>
      <c r="S531" s="126"/>
      <c r="T531" s="126"/>
      <c r="U531" s="126"/>
      <c r="V531" s="126"/>
      <c r="W531" s="126"/>
      <c r="X531" s="126"/>
      <c r="Y531" s="126"/>
      <c r="Z531" s="126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310">
        <v>15530</v>
      </c>
      <c r="AL531" s="310">
        <f t="shared" si="89"/>
        <v>0</v>
      </c>
      <c r="AM531" s="65" t="s">
        <v>654</v>
      </c>
      <c r="AN531" s="65"/>
      <c r="AO531" s="65"/>
      <c r="AP531" s="65"/>
      <c r="AQ531" s="65"/>
      <c r="AR531" s="65"/>
      <c r="AS531" s="66"/>
    </row>
    <row r="532" spans="1:45" s="67" customFormat="1" ht="14.15" customHeight="1" x14ac:dyDescent="0.2">
      <c r="A532" s="372" t="s">
        <v>3205</v>
      </c>
      <c r="B532" s="253" t="s">
        <v>3206</v>
      </c>
      <c r="C532" s="258">
        <f t="shared" si="86"/>
        <v>0</v>
      </c>
      <c r="D532" s="263">
        <f t="shared" si="87"/>
        <v>0</v>
      </c>
      <c r="E532" s="125"/>
      <c r="F532" s="125"/>
      <c r="G532" s="125"/>
      <c r="H532" s="126"/>
      <c r="I532" s="126"/>
      <c r="J532" s="126"/>
      <c r="K532" s="126"/>
      <c r="L532" s="126"/>
      <c r="M532" s="126"/>
      <c r="N532" s="126"/>
      <c r="O532" s="126"/>
      <c r="P532" s="126"/>
      <c r="Q532" s="126"/>
      <c r="R532" s="126"/>
      <c r="S532" s="126"/>
      <c r="T532" s="126"/>
      <c r="U532" s="126"/>
      <c r="V532" s="126"/>
      <c r="W532" s="126"/>
      <c r="X532" s="126"/>
      <c r="Y532" s="126"/>
      <c r="Z532" s="126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310">
        <v>20750</v>
      </c>
      <c r="AL532" s="310">
        <f t="shared" si="89"/>
        <v>0</v>
      </c>
      <c r="AM532" s="65" t="s">
        <v>654</v>
      </c>
      <c r="AN532" s="65"/>
      <c r="AO532" s="65"/>
      <c r="AP532" s="65"/>
      <c r="AQ532" s="65"/>
      <c r="AR532" s="65"/>
      <c r="AS532" s="66"/>
    </row>
    <row r="533" spans="1:45" s="67" customFormat="1" ht="14.15" customHeight="1" x14ac:dyDescent="0.2">
      <c r="A533" s="252" t="s">
        <v>2058</v>
      </c>
      <c r="B533" s="253" t="s">
        <v>4088</v>
      </c>
      <c r="C533" s="258">
        <f t="shared" si="86"/>
        <v>1</v>
      </c>
      <c r="D533" s="263">
        <f t="shared" si="87"/>
        <v>1</v>
      </c>
      <c r="E533" s="125">
        <v>1</v>
      </c>
      <c r="F533" s="125"/>
      <c r="G533" s="125"/>
      <c r="H533" s="126"/>
      <c r="I533" s="126"/>
      <c r="J533" s="126"/>
      <c r="K533" s="126"/>
      <c r="L533" s="126"/>
      <c r="M533" s="126"/>
      <c r="N533" s="126"/>
      <c r="O533" s="126"/>
      <c r="P533" s="126"/>
      <c r="Q533" s="126"/>
      <c r="R533" s="126"/>
      <c r="S533" s="126"/>
      <c r="T533" s="126"/>
      <c r="U533" s="126"/>
      <c r="V533" s="126"/>
      <c r="W533" s="126"/>
      <c r="X533" s="126"/>
      <c r="Y533" s="126"/>
      <c r="Z533" s="126"/>
      <c r="AA533" s="125"/>
      <c r="AB533" s="125">
        <v>1</v>
      </c>
      <c r="AC533" s="125"/>
      <c r="AD533" s="125"/>
      <c r="AE533" s="125"/>
      <c r="AF533" s="125"/>
      <c r="AG533" s="125"/>
      <c r="AH533" s="125">
        <v>1</v>
      </c>
      <c r="AI533" s="125"/>
      <c r="AJ533" s="125"/>
      <c r="AK533" s="310">
        <v>5880</v>
      </c>
      <c r="AL533" s="310">
        <f t="shared" si="89"/>
        <v>5880</v>
      </c>
      <c r="AM533" s="65" t="s">
        <v>654</v>
      </c>
      <c r="AN533" s="65"/>
      <c r="AO533" s="65"/>
      <c r="AP533" s="65"/>
      <c r="AQ533" s="65"/>
      <c r="AR533" s="65"/>
      <c r="AS533" s="66"/>
    </row>
    <row r="534" spans="1:45" s="67" customFormat="1" ht="14.15" customHeight="1" x14ac:dyDescent="0.2">
      <c r="A534" s="252" t="s">
        <v>2059</v>
      </c>
      <c r="B534" s="253" t="s">
        <v>2742</v>
      </c>
      <c r="C534" s="258">
        <f t="shared" si="86"/>
        <v>0</v>
      </c>
      <c r="D534" s="263">
        <f t="shared" si="87"/>
        <v>0</v>
      </c>
      <c r="E534" s="125"/>
      <c r="F534" s="125"/>
      <c r="G534" s="125"/>
      <c r="H534" s="126"/>
      <c r="I534" s="126"/>
      <c r="J534" s="126"/>
      <c r="K534" s="126"/>
      <c r="L534" s="126"/>
      <c r="M534" s="126"/>
      <c r="N534" s="126"/>
      <c r="O534" s="126"/>
      <c r="P534" s="126"/>
      <c r="Q534" s="126"/>
      <c r="R534" s="126"/>
      <c r="S534" s="126"/>
      <c r="T534" s="126"/>
      <c r="U534" s="126"/>
      <c r="V534" s="126"/>
      <c r="W534" s="126"/>
      <c r="X534" s="126"/>
      <c r="Y534" s="126"/>
      <c r="Z534" s="126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310">
        <v>5560</v>
      </c>
      <c r="AL534" s="310">
        <f t="shared" si="89"/>
        <v>0</v>
      </c>
      <c r="AM534" s="65" t="s">
        <v>654</v>
      </c>
      <c r="AN534" s="65"/>
      <c r="AO534" s="65"/>
      <c r="AP534" s="65"/>
      <c r="AQ534" s="65"/>
      <c r="AR534" s="65"/>
      <c r="AS534" s="66"/>
    </row>
    <row r="535" spans="1:45" s="67" customFormat="1" ht="14.15" customHeight="1" x14ac:dyDescent="0.2">
      <c r="A535" s="252" t="s">
        <v>2060</v>
      </c>
      <c r="B535" s="253" t="s">
        <v>2903</v>
      </c>
      <c r="C535" s="258">
        <f t="shared" si="86"/>
        <v>0</v>
      </c>
      <c r="D535" s="263">
        <f t="shared" si="87"/>
        <v>0</v>
      </c>
      <c r="E535" s="125"/>
      <c r="F535" s="125"/>
      <c r="G535" s="125"/>
      <c r="H535" s="126"/>
      <c r="I535" s="126"/>
      <c r="J535" s="126"/>
      <c r="K535" s="126"/>
      <c r="L535" s="126"/>
      <c r="M535" s="126"/>
      <c r="N535" s="126"/>
      <c r="O535" s="126"/>
      <c r="P535" s="126"/>
      <c r="Q535" s="126"/>
      <c r="R535" s="126"/>
      <c r="S535" s="126"/>
      <c r="T535" s="126"/>
      <c r="U535" s="126"/>
      <c r="V535" s="126"/>
      <c r="W535" s="126"/>
      <c r="X535" s="126"/>
      <c r="Y535" s="126"/>
      <c r="Z535" s="126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310">
        <v>3970</v>
      </c>
      <c r="AL535" s="310">
        <f t="shared" si="89"/>
        <v>0</v>
      </c>
      <c r="AM535" s="65" t="s">
        <v>654</v>
      </c>
      <c r="AN535" s="65"/>
      <c r="AO535" s="65"/>
      <c r="AP535" s="65"/>
      <c r="AQ535" s="65"/>
      <c r="AR535" s="65"/>
      <c r="AS535" s="66"/>
    </row>
    <row r="536" spans="1:45" s="67" customFormat="1" ht="14.15" customHeight="1" x14ac:dyDescent="0.2">
      <c r="A536" s="252" t="s">
        <v>2061</v>
      </c>
      <c r="B536" s="253" t="s">
        <v>764</v>
      </c>
      <c r="C536" s="258">
        <f t="shared" si="86"/>
        <v>0</v>
      </c>
      <c r="D536" s="263">
        <f t="shared" si="87"/>
        <v>0</v>
      </c>
      <c r="E536" s="125"/>
      <c r="F536" s="125"/>
      <c r="G536" s="125"/>
      <c r="H536" s="126"/>
      <c r="I536" s="126"/>
      <c r="J536" s="126"/>
      <c r="K536" s="126"/>
      <c r="L536" s="126"/>
      <c r="M536" s="126"/>
      <c r="N536" s="126"/>
      <c r="O536" s="126"/>
      <c r="P536" s="126"/>
      <c r="Q536" s="126"/>
      <c r="R536" s="126"/>
      <c r="S536" s="126"/>
      <c r="T536" s="126"/>
      <c r="U536" s="126"/>
      <c r="V536" s="126"/>
      <c r="W536" s="126"/>
      <c r="X536" s="126"/>
      <c r="Y536" s="126"/>
      <c r="Z536" s="126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310">
        <v>2670</v>
      </c>
      <c r="AL536" s="310">
        <f t="shared" si="89"/>
        <v>0</v>
      </c>
      <c r="AM536" s="65" t="s">
        <v>654</v>
      </c>
      <c r="AN536" s="65"/>
      <c r="AO536" s="65"/>
      <c r="AP536" s="65"/>
      <c r="AQ536" s="65"/>
      <c r="AR536" s="65"/>
      <c r="AS536" s="66"/>
    </row>
    <row r="537" spans="1:45" s="67" customFormat="1" ht="14.15" customHeight="1" x14ac:dyDescent="0.2">
      <c r="A537" s="252" t="s">
        <v>2062</v>
      </c>
      <c r="B537" s="253" t="s">
        <v>3511</v>
      </c>
      <c r="C537" s="258">
        <f t="shared" si="86"/>
        <v>144</v>
      </c>
      <c r="D537" s="263">
        <f t="shared" si="87"/>
        <v>144</v>
      </c>
      <c r="E537" s="125">
        <v>144</v>
      </c>
      <c r="F537" s="125"/>
      <c r="G537" s="125"/>
      <c r="H537" s="126"/>
      <c r="I537" s="126"/>
      <c r="J537" s="126"/>
      <c r="K537" s="126"/>
      <c r="L537" s="126"/>
      <c r="M537" s="126"/>
      <c r="N537" s="126"/>
      <c r="O537" s="126"/>
      <c r="P537" s="126"/>
      <c r="Q537" s="126"/>
      <c r="R537" s="126"/>
      <c r="S537" s="126"/>
      <c r="T537" s="126"/>
      <c r="U537" s="126"/>
      <c r="V537" s="126"/>
      <c r="W537" s="126"/>
      <c r="X537" s="126"/>
      <c r="Y537" s="126"/>
      <c r="Z537" s="126"/>
      <c r="AA537" s="125">
        <v>129</v>
      </c>
      <c r="AB537" s="125">
        <v>15</v>
      </c>
      <c r="AC537" s="125"/>
      <c r="AD537" s="125"/>
      <c r="AE537" s="125"/>
      <c r="AF537" s="125"/>
      <c r="AG537" s="125"/>
      <c r="AH537" s="125"/>
      <c r="AI537" s="125"/>
      <c r="AJ537" s="125"/>
      <c r="AK537" s="310">
        <v>2430</v>
      </c>
      <c r="AL537" s="310">
        <f t="shared" si="89"/>
        <v>349920</v>
      </c>
      <c r="AM537" s="65" t="s">
        <v>654</v>
      </c>
      <c r="AN537" s="65"/>
      <c r="AO537" s="65"/>
      <c r="AP537" s="65"/>
      <c r="AQ537" s="65"/>
      <c r="AR537" s="65"/>
      <c r="AS537" s="66"/>
    </row>
    <row r="538" spans="1:45" s="67" customFormat="1" ht="14.15" customHeight="1" x14ac:dyDescent="0.2">
      <c r="A538" s="252" t="s">
        <v>2063</v>
      </c>
      <c r="B538" s="253" t="s">
        <v>3512</v>
      </c>
      <c r="C538" s="258">
        <f t="shared" si="86"/>
        <v>16</v>
      </c>
      <c r="D538" s="263">
        <f t="shared" si="87"/>
        <v>16</v>
      </c>
      <c r="E538" s="125">
        <v>16</v>
      </c>
      <c r="F538" s="125"/>
      <c r="G538" s="125"/>
      <c r="H538" s="126"/>
      <c r="I538" s="126"/>
      <c r="J538" s="126"/>
      <c r="K538" s="126"/>
      <c r="L538" s="126"/>
      <c r="M538" s="126"/>
      <c r="N538" s="126"/>
      <c r="O538" s="126"/>
      <c r="P538" s="126"/>
      <c r="Q538" s="126"/>
      <c r="R538" s="126"/>
      <c r="S538" s="126"/>
      <c r="T538" s="126"/>
      <c r="U538" s="126"/>
      <c r="V538" s="126"/>
      <c r="W538" s="126"/>
      <c r="X538" s="126"/>
      <c r="Y538" s="126"/>
      <c r="Z538" s="126"/>
      <c r="AA538" s="125"/>
      <c r="AB538" s="125">
        <v>16</v>
      </c>
      <c r="AC538" s="125"/>
      <c r="AD538" s="125"/>
      <c r="AE538" s="125"/>
      <c r="AF538" s="125"/>
      <c r="AG538" s="125"/>
      <c r="AH538" s="125"/>
      <c r="AI538" s="125"/>
      <c r="AJ538" s="125"/>
      <c r="AK538" s="310">
        <v>2750</v>
      </c>
      <c r="AL538" s="310">
        <f t="shared" si="89"/>
        <v>44000</v>
      </c>
      <c r="AM538" s="65" t="s">
        <v>654</v>
      </c>
      <c r="AN538" s="65"/>
      <c r="AO538" s="65"/>
      <c r="AP538" s="65"/>
      <c r="AQ538" s="65"/>
      <c r="AR538" s="65"/>
      <c r="AS538" s="66"/>
    </row>
    <row r="539" spans="1:45" s="67" customFormat="1" ht="14.15" customHeight="1" x14ac:dyDescent="0.2">
      <c r="A539" s="252" t="s">
        <v>2064</v>
      </c>
      <c r="B539" s="253" t="s">
        <v>2743</v>
      </c>
      <c r="C539" s="258">
        <f t="shared" si="86"/>
        <v>0</v>
      </c>
      <c r="D539" s="263">
        <f t="shared" si="87"/>
        <v>0</v>
      </c>
      <c r="E539" s="125"/>
      <c r="F539" s="125"/>
      <c r="G539" s="125"/>
      <c r="H539" s="126"/>
      <c r="I539" s="126"/>
      <c r="J539" s="126"/>
      <c r="K539" s="126"/>
      <c r="L539" s="126"/>
      <c r="M539" s="126"/>
      <c r="N539" s="126"/>
      <c r="O539" s="126"/>
      <c r="P539" s="126"/>
      <c r="Q539" s="126"/>
      <c r="R539" s="126"/>
      <c r="S539" s="126"/>
      <c r="T539" s="126"/>
      <c r="U539" s="126"/>
      <c r="V539" s="126"/>
      <c r="W539" s="126"/>
      <c r="X539" s="126"/>
      <c r="Y539" s="126"/>
      <c r="Z539" s="126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310">
        <v>3930</v>
      </c>
      <c r="AL539" s="310">
        <f t="shared" si="89"/>
        <v>0</v>
      </c>
      <c r="AM539" s="65" t="s">
        <v>654</v>
      </c>
      <c r="AN539" s="65"/>
      <c r="AO539" s="65"/>
      <c r="AP539" s="65"/>
      <c r="AQ539" s="65"/>
      <c r="AR539" s="65"/>
      <c r="AS539" s="66"/>
    </row>
    <row r="540" spans="1:45" s="67" customFormat="1" ht="14.15" customHeight="1" x14ac:dyDescent="0.2">
      <c r="A540" s="252" t="s">
        <v>2065</v>
      </c>
      <c r="B540" s="253" t="s">
        <v>2904</v>
      </c>
      <c r="C540" s="258">
        <f t="shared" si="86"/>
        <v>0</v>
      </c>
      <c r="D540" s="263">
        <f t="shared" si="87"/>
        <v>0</v>
      </c>
      <c r="E540" s="125"/>
      <c r="F540" s="125"/>
      <c r="G540" s="125"/>
      <c r="H540" s="126"/>
      <c r="I540" s="126"/>
      <c r="J540" s="126"/>
      <c r="K540" s="126"/>
      <c r="L540" s="126"/>
      <c r="M540" s="126"/>
      <c r="N540" s="126"/>
      <c r="O540" s="126"/>
      <c r="P540" s="126"/>
      <c r="Q540" s="126"/>
      <c r="R540" s="126"/>
      <c r="S540" s="126"/>
      <c r="T540" s="126"/>
      <c r="U540" s="126"/>
      <c r="V540" s="126"/>
      <c r="W540" s="126"/>
      <c r="X540" s="126"/>
      <c r="Y540" s="126"/>
      <c r="Z540" s="126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310">
        <v>3970</v>
      </c>
      <c r="AL540" s="310">
        <f t="shared" si="89"/>
        <v>0</v>
      </c>
      <c r="AM540" s="65" t="s">
        <v>654</v>
      </c>
      <c r="AN540" s="65"/>
      <c r="AO540" s="65"/>
      <c r="AP540" s="65"/>
      <c r="AQ540" s="65"/>
      <c r="AR540" s="65"/>
      <c r="AS540" s="66"/>
    </row>
    <row r="541" spans="1:45" s="67" customFormat="1" ht="14.15" customHeight="1" x14ac:dyDescent="0.2">
      <c r="A541" s="252" t="s">
        <v>2066</v>
      </c>
      <c r="B541" s="253" t="s">
        <v>765</v>
      </c>
      <c r="C541" s="258">
        <f t="shared" si="86"/>
        <v>0</v>
      </c>
      <c r="D541" s="263">
        <f t="shared" si="87"/>
        <v>0</v>
      </c>
      <c r="E541" s="125"/>
      <c r="F541" s="125"/>
      <c r="G541" s="125"/>
      <c r="H541" s="126"/>
      <c r="I541" s="126"/>
      <c r="J541" s="126"/>
      <c r="K541" s="126"/>
      <c r="L541" s="126"/>
      <c r="M541" s="126"/>
      <c r="N541" s="126"/>
      <c r="O541" s="126"/>
      <c r="P541" s="126"/>
      <c r="Q541" s="126"/>
      <c r="R541" s="126"/>
      <c r="S541" s="126"/>
      <c r="T541" s="126"/>
      <c r="U541" s="126"/>
      <c r="V541" s="126"/>
      <c r="W541" s="126"/>
      <c r="X541" s="126"/>
      <c r="Y541" s="126"/>
      <c r="Z541" s="126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310">
        <v>3970</v>
      </c>
      <c r="AL541" s="310">
        <f t="shared" si="89"/>
        <v>0</v>
      </c>
      <c r="AM541" s="65" t="s">
        <v>654</v>
      </c>
      <c r="AN541" s="65"/>
      <c r="AO541" s="65"/>
      <c r="AP541" s="65"/>
      <c r="AQ541" s="65"/>
      <c r="AR541" s="65"/>
      <c r="AS541" s="66"/>
    </row>
    <row r="542" spans="1:45" s="67" customFormat="1" ht="14.15" customHeight="1" x14ac:dyDescent="0.2">
      <c r="A542" s="252" t="s">
        <v>2067</v>
      </c>
      <c r="B542" s="253" t="s">
        <v>2744</v>
      </c>
      <c r="C542" s="258">
        <f t="shared" si="86"/>
        <v>0</v>
      </c>
      <c r="D542" s="263">
        <f t="shared" si="87"/>
        <v>0</v>
      </c>
      <c r="E542" s="125"/>
      <c r="F542" s="125"/>
      <c r="G542" s="125"/>
      <c r="H542" s="126"/>
      <c r="I542" s="126"/>
      <c r="J542" s="126"/>
      <c r="K542" s="126"/>
      <c r="L542" s="126"/>
      <c r="M542" s="126"/>
      <c r="N542" s="126"/>
      <c r="O542" s="126"/>
      <c r="P542" s="126"/>
      <c r="Q542" s="126"/>
      <c r="R542" s="126"/>
      <c r="S542" s="126"/>
      <c r="T542" s="126"/>
      <c r="U542" s="126"/>
      <c r="V542" s="126"/>
      <c r="W542" s="126"/>
      <c r="X542" s="126"/>
      <c r="Y542" s="126"/>
      <c r="Z542" s="126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310">
        <v>5550</v>
      </c>
      <c r="AL542" s="310">
        <f t="shared" si="89"/>
        <v>0</v>
      </c>
      <c r="AM542" s="65" t="s">
        <v>654</v>
      </c>
      <c r="AN542" s="65"/>
      <c r="AO542" s="65"/>
      <c r="AP542" s="65"/>
      <c r="AQ542" s="65"/>
      <c r="AR542" s="65"/>
      <c r="AS542" s="66"/>
    </row>
    <row r="543" spans="1:45" s="67" customFormat="1" ht="21.75" customHeight="1" x14ac:dyDescent="0.2">
      <c r="A543" s="252" t="s">
        <v>3192</v>
      </c>
      <c r="B543" s="253" t="s">
        <v>3193</v>
      </c>
      <c r="C543" s="258">
        <f t="shared" si="86"/>
        <v>0</v>
      </c>
      <c r="D543" s="263">
        <f t="shared" si="87"/>
        <v>0</v>
      </c>
      <c r="E543" s="125"/>
      <c r="F543" s="125"/>
      <c r="G543" s="125"/>
      <c r="H543" s="126"/>
      <c r="I543" s="126"/>
      <c r="J543" s="126"/>
      <c r="K543" s="126"/>
      <c r="L543" s="126"/>
      <c r="M543" s="126"/>
      <c r="N543" s="126"/>
      <c r="O543" s="126"/>
      <c r="P543" s="126"/>
      <c r="Q543" s="126"/>
      <c r="R543" s="126"/>
      <c r="S543" s="126"/>
      <c r="T543" s="126"/>
      <c r="U543" s="126"/>
      <c r="V543" s="126"/>
      <c r="W543" s="126"/>
      <c r="X543" s="126"/>
      <c r="Y543" s="126"/>
      <c r="Z543" s="126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310">
        <v>12650</v>
      </c>
      <c r="AL543" s="310">
        <f t="shared" si="89"/>
        <v>0</v>
      </c>
      <c r="AM543" s="65" t="s">
        <v>654</v>
      </c>
      <c r="AN543" s="65"/>
      <c r="AO543" s="65"/>
      <c r="AP543" s="65"/>
      <c r="AQ543" s="65"/>
      <c r="AR543" s="65"/>
      <c r="AS543" s="66"/>
    </row>
    <row r="544" spans="1:45" s="67" customFormat="1" ht="14.15" customHeight="1" x14ac:dyDescent="0.2">
      <c r="A544" s="252" t="s">
        <v>3194</v>
      </c>
      <c r="B544" s="253" t="s">
        <v>3195</v>
      </c>
      <c r="C544" s="258">
        <f t="shared" si="86"/>
        <v>0</v>
      </c>
      <c r="D544" s="263">
        <f t="shared" si="87"/>
        <v>0</v>
      </c>
      <c r="E544" s="125"/>
      <c r="F544" s="125"/>
      <c r="G544" s="125"/>
      <c r="H544" s="126"/>
      <c r="I544" s="126"/>
      <c r="J544" s="126"/>
      <c r="K544" s="126"/>
      <c r="L544" s="126"/>
      <c r="M544" s="126"/>
      <c r="N544" s="126"/>
      <c r="O544" s="126"/>
      <c r="P544" s="126"/>
      <c r="Q544" s="126"/>
      <c r="R544" s="126"/>
      <c r="S544" s="126"/>
      <c r="T544" s="126"/>
      <c r="U544" s="126"/>
      <c r="V544" s="126"/>
      <c r="W544" s="126"/>
      <c r="X544" s="126"/>
      <c r="Y544" s="126"/>
      <c r="Z544" s="126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310">
        <v>21650</v>
      </c>
      <c r="AL544" s="310">
        <f t="shared" si="89"/>
        <v>0</v>
      </c>
      <c r="AM544" s="65" t="s">
        <v>654</v>
      </c>
      <c r="AN544" s="65"/>
      <c r="AO544" s="65"/>
      <c r="AP544" s="65"/>
      <c r="AQ544" s="65"/>
      <c r="AR544" s="65"/>
      <c r="AS544" s="66"/>
    </row>
    <row r="545" spans="1:45" s="67" customFormat="1" ht="14.15" customHeight="1" x14ac:dyDescent="0.2">
      <c r="A545" s="252" t="s">
        <v>2068</v>
      </c>
      <c r="B545" s="253" t="s">
        <v>4089</v>
      </c>
      <c r="C545" s="258">
        <f t="shared" si="86"/>
        <v>0</v>
      </c>
      <c r="D545" s="263">
        <f t="shared" si="87"/>
        <v>0</v>
      </c>
      <c r="E545" s="125"/>
      <c r="F545" s="125"/>
      <c r="G545" s="125"/>
      <c r="H545" s="126"/>
      <c r="I545" s="126"/>
      <c r="J545" s="126"/>
      <c r="K545" s="126"/>
      <c r="L545" s="126"/>
      <c r="M545" s="126"/>
      <c r="N545" s="126"/>
      <c r="O545" s="126"/>
      <c r="P545" s="126"/>
      <c r="Q545" s="126"/>
      <c r="R545" s="126"/>
      <c r="S545" s="126"/>
      <c r="T545" s="126"/>
      <c r="U545" s="126"/>
      <c r="V545" s="126"/>
      <c r="W545" s="126"/>
      <c r="X545" s="126"/>
      <c r="Y545" s="126"/>
      <c r="Z545" s="126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310">
        <v>3970</v>
      </c>
      <c r="AL545" s="310">
        <f t="shared" si="89"/>
        <v>0</v>
      </c>
      <c r="AM545" s="65" t="s">
        <v>654</v>
      </c>
      <c r="AN545" s="65"/>
      <c r="AO545" s="65"/>
      <c r="AP545" s="65"/>
      <c r="AQ545" s="65"/>
      <c r="AR545" s="65"/>
      <c r="AS545" s="66"/>
    </row>
    <row r="546" spans="1:45" s="67" customFormat="1" ht="20" x14ac:dyDescent="0.2">
      <c r="A546" s="252" t="s">
        <v>2069</v>
      </c>
      <c r="B546" s="253" t="s">
        <v>4090</v>
      </c>
      <c r="C546" s="258">
        <f t="shared" si="86"/>
        <v>0</v>
      </c>
      <c r="D546" s="263">
        <f t="shared" si="87"/>
        <v>0</v>
      </c>
      <c r="E546" s="125"/>
      <c r="F546" s="125"/>
      <c r="G546" s="125"/>
      <c r="H546" s="126"/>
      <c r="I546" s="126"/>
      <c r="J546" s="126"/>
      <c r="K546" s="126"/>
      <c r="L546" s="126"/>
      <c r="M546" s="126"/>
      <c r="N546" s="126"/>
      <c r="O546" s="126"/>
      <c r="P546" s="126"/>
      <c r="Q546" s="126"/>
      <c r="R546" s="126"/>
      <c r="S546" s="126"/>
      <c r="T546" s="126"/>
      <c r="U546" s="126"/>
      <c r="V546" s="126"/>
      <c r="W546" s="126"/>
      <c r="X546" s="126"/>
      <c r="Y546" s="126"/>
      <c r="Z546" s="126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310">
        <v>2480</v>
      </c>
      <c r="AL546" s="310">
        <f t="shared" si="89"/>
        <v>0</v>
      </c>
      <c r="AM546" s="65" t="s">
        <v>654</v>
      </c>
      <c r="AN546" s="65"/>
      <c r="AO546" s="65"/>
      <c r="AP546" s="65"/>
      <c r="AQ546" s="65"/>
      <c r="AR546" s="65"/>
      <c r="AS546" s="66"/>
    </row>
    <row r="547" spans="1:45" s="67" customFormat="1" ht="24" customHeight="1" x14ac:dyDescent="0.2">
      <c r="A547" s="252" t="s">
        <v>2070</v>
      </c>
      <c r="B547" s="253" t="s">
        <v>4091</v>
      </c>
      <c r="C547" s="258">
        <f t="shared" si="86"/>
        <v>1256</v>
      </c>
      <c r="D547" s="263">
        <f t="shared" si="87"/>
        <v>1256</v>
      </c>
      <c r="E547" s="125">
        <v>1256</v>
      </c>
      <c r="F547" s="125"/>
      <c r="G547" s="125"/>
      <c r="H547" s="126"/>
      <c r="I547" s="126"/>
      <c r="J547" s="126"/>
      <c r="K547" s="126"/>
      <c r="L547" s="126"/>
      <c r="M547" s="126"/>
      <c r="N547" s="126"/>
      <c r="O547" s="126"/>
      <c r="P547" s="126"/>
      <c r="Q547" s="126"/>
      <c r="R547" s="126"/>
      <c r="S547" s="126"/>
      <c r="T547" s="126"/>
      <c r="U547" s="126"/>
      <c r="V547" s="126"/>
      <c r="W547" s="126"/>
      <c r="X547" s="126"/>
      <c r="Y547" s="126"/>
      <c r="Z547" s="126"/>
      <c r="AA547" s="125">
        <v>462</v>
      </c>
      <c r="AB547" s="125">
        <v>78</v>
      </c>
      <c r="AC547" s="125">
        <v>716</v>
      </c>
      <c r="AD547" s="125"/>
      <c r="AE547" s="125"/>
      <c r="AF547" s="125"/>
      <c r="AG547" s="125"/>
      <c r="AH547" s="125"/>
      <c r="AI547" s="125"/>
      <c r="AJ547" s="125"/>
      <c r="AK547" s="310">
        <v>6950</v>
      </c>
      <c r="AL547" s="310">
        <f t="shared" si="89"/>
        <v>8729200</v>
      </c>
      <c r="AM547" s="65" t="s">
        <v>654</v>
      </c>
      <c r="AN547" s="65"/>
      <c r="AO547" s="65"/>
      <c r="AP547" s="65"/>
      <c r="AQ547" s="65"/>
      <c r="AR547" s="65"/>
      <c r="AS547" s="66"/>
    </row>
    <row r="548" spans="1:45" s="67" customFormat="1" ht="12" customHeight="1" x14ac:dyDescent="0.2">
      <c r="A548" s="252" t="s">
        <v>2071</v>
      </c>
      <c r="B548" s="253" t="s">
        <v>882</v>
      </c>
      <c r="C548" s="258">
        <f t="shared" si="86"/>
        <v>0</v>
      </c>
      <c r="D548" s="263">
        <f t="shared" si="87"/>
        <v>0</v>
      </c>
      <c r="E548" s="125"/>
      <c r="F548" s="125"/>
      <c r="G548" s="125"/>
      <c r="H548" s="126"/>
      <c r="I548" s="126"/>
      <c r="J548" s="126"/>
      <c r="K548" s="126"/>
      <c r="L548" s="126"/>
      <c r="M548" s="126"/>
      <c r="N548" s="126"/>
      <c r="O548" s="126"/>
      <c r="P548" s="126"/>
      <c r="Q548" s="126"/>
      <c r="R548" s="126"/>
      <c r="S548" s="126"/>
      <c r="T548" s="126"/>
      <c r="U548" s="126"/>
      <c r="V548" s="126"/>
      <c r="W548" s="126"/>
      <c r="X548" s="126"/>
      <c r="Y548" s="126"/>
      <c r="Z548" s="126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310">
        <v>1900</v>
      </c>
      <c r="AL548" s="310">
        <f t="shared" si="89"/>
        <v>0</v>
      </c>
      <c r="AM548" s="65" t="s">
        <v>654</v>
      </c>
      <c r="AN548" s="65"/>
      <c r="AO548" s="65"/>
      <c r="AP548" s="65"/>
      <c r="AQ548" s="65"/>
      <c r="AR548" s="65"/>
      <c r="AS548" s="66"/>
    </row>
    <row r="549" spans="1:45" s="67" customFormat="1" x14ac:dyDescent="0.2">
      <c r="A549" s="252" t="s">
        <v>3069</v>
      </c>
      <c r="B549" s="253" t="s">
        <v>3376</v>
      </c>
      <c r="C549" s="258">
        <f t="shared" si="86"/>
        <v>0</v>
      </c>
      <c r="D549" s="263">
        <f t="shared" si="87"/>
        <v>0</v>
      </c>
      <c r="E549" s="125"/>
      <c r="F549" s="125"/>
      <c r="G549" s="125"/>
      <c r="H549" s="126"/>
      <c r="I549" s="126"/>
      <c r="J549" s="126"/>
      <c r="K549" s="126"/>
      <c r="L549" s="126"/>
      <c r="M549" s="126"/>
      <c r="N549" s="126"/>
      <c r="O549" s="126"/>
      <c r="P549" s="126"/>
      <c r="Q549" s="126"/>
      <c r="R549" s="126"/>
      <c r="S549" s="126"/>
      <c r="T549" s="126"/>
      <c r="U549" s="126"/>
      <c r="V549" s="126"/>
      <c r="W549" s="126"/>
      <c r="X549" s="126"/>
      <c r="Y549" s="126"/>
      <c r="Z549" s="126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310">
        <v>37400</v>
      </c>
      <c r="AL549" s="310">
        <f t="shared" si="89"/>
        <v>0</v>
      </c>
      <c r="AM549" s="65" t="s">
        <v>654</v>
      </c>
      <c r="AN549" s="65"/>
      <c r="AO549" s="65"/>
      <c r="AP549" s="65"/>
      <c r="AQ549" s="65"/>
      <c r="AR549" s="65"/>
      <c r="AS549" s="66"/>
    </row>
    <row r="550" spans="1:45" s="67" customFormat="1" ht="12" customHeight="1" x14ac:dyDescent="0.2">
      <c r="A550" s="252" t="s">
        <v>3116</v>
      </c>
      <c r="B550" s="253" t="s">
        <v>3514</v>
      </c>
      <c r="C550" s="258">
        <f t="shared" si="86"/>
        <v>0</v>
      </c>
      <c r="D550" s="263">
        <f t="shared" si="87"/>
        <v>0</v>
      </c>
      <c r="E550" s="125"/>
      <c r="F550" s="125"/>
      <c r="G550" s="125"/>
      <c r="H550" s="126"/>
      <c r="I550" s="126"/>
      <c r="J550" s="126"/>
      <c r="K550" s="126"/>
      <c r="L550" s="126"/>
      <c r="M550" s="126"/>
      <c r="N550" s="126"/>
      <c r="O550" s="126"/>
      <c r="P550" s="126"/>
      <c r="Q550" s="126"/>
      <c r="R550" s="126"/>
      <c r="S550" s="126"/>
      <c r="T550" s="126"/>
      <c r="U550" s="126"/>
      <c r="V550" s="126"/>
      <c r="W550" s="126"/>
      <c r="X550" s="126"/>
      <c r="Y550" s="126"/>
      <c r="Z550" s="126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310">
        <v>4870</v>
      </c>
      <c r="AL550" s="310">
        <f t="shared" si="89"/>
        <v>0</v>
      </c>
      <c r="AM550" s="65" t="s">
        <v>654</v>
      </c>
      <c r="AN550" s="65"/>
      <c r="AO550" s="65"/>
      <c r="AP550" s="65"/>
      <c r="AQ550" s="65"/>
      <c r="AR550" s="65"/>
      <c r="AS550" s="66"/>
    </row>
    <row r="551" spans="1:45" s="67" customFormat="1" ht="12" customHeight="1" x14ac:dyDescent="0.2">
      <c r="A551" s="252" t="s">
        <v>3117</v>
      </c>
      <c r="B551" s="253" t="s">
        <v>3118</v>
      </c>
      <c r="C551" s="258">
        <f t="shared" si="86"/>
        <v>0</v>
      </c>
      <c r="D551" s="263">
        <f t="shared" si="87"/>
        <v>0</v>
      </c>
      <c r="E551" s="125"/>
      <c r="F551" s="125"/>
      <c r="G551" s="125"/>
      <c r="H551" s="126"/>
      <c r="I551" s="126"/>
      <c r="J551" s="126"/>
      <c r="K551" s="126"/>
      <c r="L551" s="126"/>
      <c r="M551" s="126"/>
      <c r="N551" s="126"/>
      <c r="O551" s="126"/>
      <c r="P551" s="126"/>
      <c r="Q551" s="126"/>
      <c r="R551" s="126"/>
      <c r="S551" s="126"/>
      <c r="T551" s="126"/>
      <c r="U551" s="126"/>
      <c r="V551" s="126"/>
      <c r="W551" s="126"/>
      <c r="X551" s="126"/>
      <c r="Y551" s="126"/>
      <c r="Z551" s="126"/>
      <c r="AA551" s="125"/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310">
        <v>14280</v>
      </c>
      <c r="AL551" s="310">
        <f t="shared" si="89"/>
        <v>0</v>
      </c>
      <c r="AM551" s="65" t="s">
        <v>654</v>
      </c>
      <c r="AN551" s="65"/>
      <c r="AO551" s="65"/>
      <c r="AP551" s="65"/>
      <c r="AQ551" s="65"/>
      <c r="AR551" s="65"/>
      <c r="AS551" s="66"/>
    </row>
    <row r="552" spans="1:45" s="72" customFormat="1" ht="14.15" customHeight="1" x14ac:dyDescent="0.2">
      <c r="A552" s="372" t="s">
        <v>3207</v>
      </c>
      <c r="B552" s="253" t="s">
        <v>3208</v>
      </c>
      <c r="C552" s="258">
        <f t="shared" si="86"/>
        <v>0</v>
      </c>
      <c r="D552" s="263">
        <f t="shared" si="87"/>
        <v>0</v>
      </c>
      <c r="E552" s="125"/>
      <c r="F552" s="125"/>
      <c r="G552" s="125"/>
      <c r="H552" s="126"/>
      <c r="I552" s="126"/>
      <c r="J552" s="126"/>
      <c r="K552" s="126"/>
      <c r="L552" s="126"/>
      <c r="M552" s="126"/>
      <c r="N552" s="126"/>
      <c r="O552" s="126"/>
      <c r="P552" s="126"/>
      <c r="Q552" s="126"/>
      <c r="R552" s="126"/>
      <c r="S552" s="126"/>
      <c r="T552" s="126"/>
      <c r="U552" s="126"/>
      <c r="V552" s="126"/>
      <c r="W552" s="126"/>
      <c r="X552" s="126"/>
      <c r="Y552" s="126"/>
      <c r="Z552" s="126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310">
        <v>157150</v>
      </c>
      <c r="AL552" s="310">
        <f t="shared" si="89"/>
        <v>0</v>
      </c>
      <c r="AM552" s="65" t="s">
        <v>654</v>
      </c>
      <c r="AN552" s="65"/>
      <c r="AO552" s="65"/>
      <c r="AP552" s="65"/>
      <c r="AQ552" s="65"/>
      <c r="AR552" s="65"/>
      <c r="AS552" s="71"/>
    </row>
    <row r="553" spans="1:45" s="72" customFormat="1" ht="14.15" customHeight="1" x14ac:dyDescent="0.2">
      <c r="A553" s="372" t="s">
        <v>3209</v>
      </c>
      <c r="B553" s="253" t="s">
        <v>3210</v>
      </c>
      <c r="C553" s="258">
        <f t="shared" si="86"/>
        <v>0</v>
      </c>
      <c r="D553" s="263">
        <f t="shared" si="87"/>
        <v>0</v>
      </c>
      <c r="E553" s="125"/>
      <c r="F553" s="125"/>
      <c r="G553" s="125"/>
      <c r="H553" s="126"/>
      <c r="I553" s="126"/>
      <c r="J553" s="126"/>
      <c r="K553" s="126"/>
      <c r="L553" s="126"/>
      <c r="M553" s="126"/>
      <c r="N553" s="126"/>
      <c r="O553" s="126"/>
      <c r="P553" s="126"/>
      <c r="Q553" s="126"/>
      <c r="R553" s="126"/>
      <c r="S553" s="126"/>
      <c r="T553" s="126"/>
      <c r="U553" s="126"/>
      <c r="V553" s="126"/>
      <c r="W553" s="126"/>
      <c r="X553" s="126"/>
      <c r="Y553" s="126"/>
      <c r="Z553" s="126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310">
        <v>5010</v>
      </c>
      <c r="AL553" s="310">
        <f t="shared" si="89"/>
        <v>0</v>
      </c>
      <c r="AM553" s="65" t="s">
        <v>654</v>
      </c>
      <c r="AN553" s="65"/>
      <c r="AO553" s="65"/>
      <c r="AP553" s="65"/>
      <c r="AQ553" s="65"/>
      <c r="AR553" s="65"/>
      <c r="AS553" s="71"/>
    </row>
    <row r="554" spans="1:45" s="72" customFormat="1" ht="14.15" customHeight="1" x14ac:dyDescent="0.2">
      <c r="A554" s="372" t="s">
        <v>4076</v>
      </c>
      <c r="B554" s="253" t="s">
        <v>4092</v>
      </c>
      <c r="C554" s="836">
        <f t="shared" si="86"/>
        <v>0</v>
      </c>
      <c r="D554" s="835">
        <f t="shared" si="87"/>
        <v>0</v>
      </c>
      <c r="E554" s="125"/>
      <c r="F554" s="125"/>
      <c r="G554" s="125"/>
      <c r="H554" s="126"/>
      <c r="I554" s="126"/>
      <c r="J554" s="126"/>
      <c r="K554" s="126"/>
      <c r="L554" s="126"/>
      <c r="M554" s="126"/>
      <c r="N554" s="126"/>
      <c r="O554" s="126"/>
      <c r="P554" s="126"/>
      <c r="Q554" s="126"/>
      <c r="R554" s="126"/>
      <c r="S554" s="126"/>
      <c r="T554" s="126"/>
      <c r="U554" s="126"/>
      <c r="V554" s="126"/>
      <c r="W554" s="126"/>
      <c r="X554" s="126"/>
      <c r="Y554" s="126"/>
      <c r="Z554" s="126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310">
        <v>54050</v>
      </c>
      <c r="AL554" s="310">
        <f t="shared" si="89"/>
        <v>0</v>
      </c>
      <c r="AM554" s="65" t="s">
        <v>654</v>
      </c>
      <c r="AN554" s="65"/>
      <c r="AO554" s="65"/>
      <c r="AP554" s="65"/>
      <c r="AQ554" s="65"/>
      <c r="AR554" s="65"/>
      <c r="AS554" s="71"/>
    </row>
    <row r="555" spans="1:45" s="72" customFormat="1" ht="14.15" customHeight="1" x14ac:dyDescent="0.2">
      <c r="A555" s="372" t="s">
        <v>4077</v>
      </c>
      <c r="B555" s="253" t="s">
        <v>4093</v>
      </c>
      <c r="C555" s="836">
        <f t="shared" si="86"/>
        <v>0</v>
      </c>
      <c r="D555" s="835">
        <f t="shared" si="87"/>
        <v>0</v>
      </c>
      <c r="E555" s="125"/>
      <c r="F555" s="125"/>
      <c r="G555" s="125"/>
      <c r="H555" s="126"/>
      <c r="I555" s="126"/>
      <c r="J555" s="126"/>
      <c r="K555" s="126"/>
      <c r="L555" s="126"/>
      <c r="M555" s="126"/>
      <c r="N555" s="126"/>
      <c r="O555" s="126"/>
      <c r="P555" s="126"/>
      <c r="Q555" s="126"/>
      <c r="R555" s="126"/>
      <c r="S555" s="126"/>
      <c r="T555" s="126"/>
      <c r="U555" s="126"/>
      <c r="V555" s="126"/>
      <c r="W555" s="126"/>
      <c r="X555" s="126"/>
      <c r="Y555" s="126"/>
      <c r="Z555" s="126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310">
        <v>29160</v>
      </c>
      <c r="AL555" s="310">
        <f t="shared" si="89"/>
        <v>0</v>
      </c>
      <c r="AM555" s="65" t="s">
        <v>654</v>
      </c>
      <c r="AN555" s="65"/>
      <c r="AO555" s="65"/>
      <c r="AP555" s="65"/>
      <c r="AQ555" s="65"/>
      <c r="AR555" s="65"/>
      <c r="AS555" s="71"/>
    </row>
    <row r="556" spans="1:45" s="72" customFormat="1" ht="14.15" customHeight="1" x14ac:dyDescent="0.2">
      <c r="A556" s="372" t="s">
        <v>4078</v>
      </c>
      <c r="B556" s="253" t="s">
        <v>4094</v>
      </c>
      <c r="C556" s="836">
        <f t="shared" si="86"/>
        <v>53</v>
      </c>
      <c r="D556" s="835">
        <f t="shared" si="87"/>
        <v>53</v>
      </c>
      <c r="E556" s="125">
        <v>53</v>
      </c>
      <c r="F556" s="125"/>
      <c r="G556" s="125"/>
      <c r="H556" s="126"/>
      <c r="I556" s="126"/>
      <c r="J556" s="126"/>
      <c r="K556" s="126"/>
      <c r="L556" s="126"/>
      <c r="M556" s="126"/>
      <c r="N556" s="126"/>
      <c r="O556" s="126"/>
      <c r="P556" s="126"/>
      <c r="Q556" s="126"/>
      <c r="R556" s="126"/>
      <c r="S556" s="126"/>
      <c r="T556" s="126"/>
      <c r="U556" s="126"/>
      <c r="V556" s="126"/>
      <c r="W556" s="126"/>
      <c r="X556" s="126"/>
      <c r="Y556" s="126"/>
      <c r="Z556" s="126"/>
      <c r="AA556" s="125">
        <v>4</v>
      </c>
      <c r="AB556" s="125">
        <v>28</v>
      </c>
      <c r="AC556" s="125">
        <v>21</v>
      </c>
      <c r="AD556" s="125"/>
      <c r="AE556" s="125"/>
      <c r="AF556" s="125"/>
      <c r="AG556" s="125"/>
      <c r="AH556" s="125"/>
      <c r="AI556" s="125"/>
      <c r="AJ556" s="125"/>
      <c r="AK556" s="310">
        <v>42450</v>
      </c>
      <c r="AL556" s="310">
        <f t="shared" si="89"/>
        <v>2249850</v>
      </c>
      <c r="AM556" s="65" t="s">
        <v>654</v>
      </c>
      <c r="AN556" s="65"/>
      <c r="AO556" s="65"/>
      <c r="AP556" s="65"/>
      <c r="AQ556" s="65"/>
      <c r="AR556" s="65"/>
      <c r="AS556" s="71"/>
    </row>
    <row r="557" spans="1:45" s="72" customFormat="1" ht="14.15" customHeight="1" x14ac:dyDescent="0.2">
      <c r="A557" s="372" t="s">
        <v>4079</v>
      </c>
      <c r="B557" s="253" t="s">
        <v>4095</v>
      </c>
      <c r="C557" s="836">
        <f t="shared" si="86"/>
        <v>0</v>
      </c>
      <c r="D557" s="835">
        <f t="shared" si="87"/>
        <v>0</v>
      </c>
      <c r="E557" s="125"/>
      <c r="F557" s="125"/>
      <c r="G557" s="125"/>
      <c r="H557" s="126"/>
      <c r="I557" s="126"/>
      <c r="J557" s="126"/>
      <c r="K557" s="126"/>
      <c r="L557" s="126"/>
      <c r="M557" s="126"/>
      <c r="N557" s="126"/>
      <c r="O557" s="126"/>
      <c r="P557" s="126"/>
      <c r="Q557" s="126"/>
      <c r="R557" s="126"/>
      <c r="S557" s="126"/>
      <c r="T557" s="126"/>
      <c r="U557" s="126"/>
      <c r="V557" s="126"/>
      <c r="W557" s="126"/>
      <c r="X557" s="126"/>
      <c r="Y557" s="126"/>
      <c r="Z557" s="126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310">
        <v>91520</v>
      </c>
      <c r="AL557" s="310">
        <f t="shared" si="89"/>
        <v>0</v>
      </c>
      <c r="AM557" s="65" t="s">
        <v>654</v>
      </c>
      <c r="AN557" s="65"/>
      <c r="AO557" s="65"/>
      <c r="AP557" s="65"/>
      <c r="AQ557" s="65"/>
      <c r="AR557" s="65"/>
      <c r="AS557" s="71"/>
    </row>
    <row r="558" spans="1:45" s="72" customFormat="1" ht="14.15" customHeight="1" x14ac:dyDescent="0.2">
      <c r="A558" s="372" t="s">
        <v>4080</v>
      </c>
      <c r="B558" s="253" t="s">
        <v>4096</v>
      </c>
      <c r="C558" s="836">
        <f t="shared" si="86"/>
        <v>0</v>
      </c>
      <c r="D558" s="835">
        <f t="shared" si="87"/>
        <v>0</v>
      </c>
      <c r="E558" s="125"/>
      <c r="F558" s="125"/>
      <c r="G558" s="125"/>
      <c r="H558" s="126"/>
      <c r="I558" s="126"/>
      <c r="J558" s="126"/>
      <c r="K558" s="126"/>
      <c r="L558" s="126"/>
      <c r="M558" s="126"/>
      <c r="N558" s="126"/>
      <c r="O558" s="126"/>
      <c r="P558" s="126"/>
      <c r="Q558" s="126"/>
      <c r="R558" s="126"/>
      <c r="S558" s="126"/>
      <c r="T558" s="126"/>
      <c r="U558" s="126"/>
      <c r="V558" s="126"/>
      <c r="W558" s="126"/>
      <c r="X558" s="126"/>
      <c r="Y558" s="126"/>
      <c r="Z558" s="126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310">
        <v>13130</v>
      </c>
      <c r="AL558" s="310">
        <f t="shared" si="89"/>
        <v>0</v>
      </c>
      <c r="AM558" s="65" t="s">
        <v>654</v>
      </c>
      <c r="AN558" s="65"/>
      <c r="AO558" s="65"/>
      <c r="AP558" s="65"/>
      <c r="AQ558" s="65"/>
      <c r="AR558" s="65"/>
      <c r="AS558" s="71"/>
    </row>
    <row r="559" spans="1:45" s="72" customFormat="1" ht="14.15" customHeight="1" x14ac:dyDescent="0.2">
      <c r="A559" s="252" t="s">
        <v>2072</v>
      </c>
      <c r="B559" s="253" t="s">
        <v>2745</v>
      </c>
      <c r="C559" s="258">
        <f t="shared" si="86"/>
        <v>0</v>
      </c>
      <c r="D559" s="263">
        <f t="shared" si="87"/>
        <v>0</v>
      </c>
      <c r="E559" s="125"/>
      <c r="F559" s="125"/>
      <c r="G559" s="125"/>
      <c r="H559" s="126"/>
      <c r="I559" s="126"/>
      <c r="J559" s="126"/>
      <c r="K559" s="126"/>
      <c r="L559" s="126"/>
      <c r="M559" s="126"/>
      <c r="N559" s="126"/>
      <c r="O559" s="126"/>
      <c r="P559" s="126"/>
      <c r="Q559" s="126"/>
      <c r="R559" s="126"/>
      <c r="S559" s="126"/>
      <c r="T559" s="126"/>
      <c r="U559" s="126"/>
      <c r="V559" s="126"/>
      <c r="W559" s="126"/>
      <c r="X559" s="126"/>
      <c r="Y559" s="126"/>
      <c r="Z559" s="126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319">
        <v>1380</v>
      </c>
      <c r="AL559" s="319">
        <f t="shared" si="89"/>
        <v>0</v>
      </c>
      <c r="AM559" s="65" t="s">
        <v>654</v>
      </c>
      <c r="AN559" s="65"/>
      <c r="AO559" s="65"/>
      <c r="AP559" s="65"/>
      <c r="AQ559" s="65"/>
      <c r="AR559" s="65"/>
      <c r="AS559" s="71"/>
    </row>
    <row r="560" spans="1:45" s="72" customFormat="1" ht="14.15" customHeight="1" x14ac:dyDescent="0.2">
      <c r="A560" s="252" t="s">
        <v>2073</v>
      </c>
      <c r="B560" s="253" t="s">
        <v>883</v>
      </c>
      <c r="C560" s="258">
        <f t="shared" si="86"/>
        <v>0</v>
      </c>
      <c r="D560" s="263">
        <f t="shared" si="87"/>
        <v>0</v>
      </c>
      <c r="E560" s="125"/>
      <c r="F560" s="125"/>
      <c r="G560" s="125"/>
      <c r="H560" s="126"/>
      <c r="I560" s="126"/>
      <c r="J560" s="126"/>
      <c r="K560" s="126"/>
      <c r="L560" s="126"/>
      <c r="M560" s="126"/>
      <c r="N560" s="126"/>
      <c r="O560" s="126"/>
      <c r="P560" s="126"/>
      <c r="Q560" s="126"/>
      <c r="R560" s="126"/>
      <c r="S560" s="126"/>
      <c r="T560" s="126"/>
      <c r="U560" s="126"/>
      <c r="V560" s="126"/>
      <c r="W560" s="126"/>
      <c r="X560" s="126"/>
      <c r="Y560" s="126"/>
      <c r="Z560" s="126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319">
        <v>4870</v>
      </c>
      <c r="AL560" s="319">
        <f t="shared" si="89"/>
        <v>0</v>
      </c>
      <c r="AM560" s="65" t="s">
        <v>654</v>
      </c>
      <c r="AN560" s="65"/>
      <c r="AO560" s="65"/>
      <c r="AP560" s="65"/>
      <c r="AQ560" s="65"/>
      <c r="AR560" s="65"/>
      <c r="AS560" s="71"/>
    </row>
    <row r="561" spans="1:16381" s="72" customFormat="1" ht="14.15" customHeight="1" x14ac:dyDescent="0.2">
      <c r="A561" s="252" t="s">
        <v>2074</v>
      </c>
      <c r="B561" s="253" t="s">
        <v>1326</v>
      </c>
      <c r="C561" s="258">
        <f t="shared" si="86"/>
        <v>0</v>
      </c>
      <c r="D561" s="263">
        <f t="shared" si="87"/>
        <v>0</v>
      </c>
      <c r="E561" s="125"/>
      <c r="F561" s="125"/>
      <c r="G561" s="125"/>
      <c r="H561" s="126"/>
      <c r="I561" s="126"/>
      <c r="J561" s="126"/>
      <c r="K561" s="126"/>
      <c r="L561" s="126"/>
      <c r="M561" s="126"/>
      <c r="N561" s="126"/>
      <c r="O561" s="126"/>
      <c r="P561" s="126"/>
      <c r="Q561" s="126"/>
      <c r="R561" s="126"/>
      <c r="S561" s="126"/>
      <c r="T561" s="126"/>
      <c r="U561" s="126"/>
      <c r="V561" s="126"/>
      <c r="W561" s="126"/>
      <c r="X561" s="126"/>
      <c r="Y561" s="126"/>
      <c r="Z561" s="126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319">
        <v>2120</v>
      </c>
      <c r="AL561" s="319">
        <f t="shared" si="89"/>
        <v>0</v>
      </c>
      <c r="AM561" s="65" t="s">
        <v>654</v>
      </c>
      <c r="AN561" s="65"/>
      <c r="AO561" s="65"/>
      <c r="AP561" s="65"/>
      <c r="AQ561" s="65"/>
      <c r="AR561" s="65"/>
      <c r="AS561" s="71"/>
    </row>
    <row r="562" spans="1:16381" s="72" customFormat="1" ht="14.15" customHeight="1" x14ac:dyDescent="0.2">
      <c r="A562" s="252" t="s">
        <v>2075</v>
      </c>
      <c r="B562" s="253" t="s">
        <v>621</v>
      </c>
      <c r="C562" s="258">
        <f t="shared" si="86"/>
        <v>0</v>
      </c>
      <c r="D562" s="263">
        <f t="shared" si="87"/>
        <v>0</v>
      </c>
      <c r="E562" s="125"/>
      <c r="F562" s="125"/>
      <c r="G562" s="125"/>
      <c r="H562" s="126"/>
      <c r="I562" s="126"/>
      <c r="J562" s="126"/>
      <c r="K562" s="126"/>
      <c r="L562" s="126"/>
      <c r="M562" s="126"/>
      <c r="N562" s="126"/>
      <c r="O562" s="126"/>
      <c r="P562" s="126"/>
      <c r="Q562" s="126"/>
      <c r="R562" s="126"/>
      <c r="S562" s="126"/>
      <c r="T562" s="126"/>
      <c r="U562" s="126"/>
      <c r="V562" s="126"/>
      <c r="W562" s="126"/>
      <c r="X562" s="126"/>
      <c r="Y562" s="126"/>
      <c r="Z562" s="126"/>
      <c r="AA562" s="125"/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319">
        <v>4280</v>
      </c>
      <c r="AL562" s="319">
        <f t="shared" si="89"/>
        <v>0</v>
      </c>
      <c r="AM562" s="65" t="s">
        <v>654</v>
      </c>
      <c r="AN562" s="65"/>
      <c r="AO562" s="65"/>
      <c r="AP562" s="65"/>
      <c r="AQ562" s="65"/>
      <c r="AR562" s="65"/>
      <c r="AS562" s="71"/>
    </row>
    <row r="563" spans="1:16381" s="72" customFormat="1" ht="14.15" customHeight="1" x14ac:dyDescent="0.2">
      <c r="A563" s="252" t="s">
        <v>2562</v>
      </c>
      <c r="B563" s="253" t="s">
        <v>622</v>
      </c>
      <c r="C563" s="284">
        <f t="shared" si="86"/>
        <v>0</v>
      </c>
      <c r="D563" s="285">
        <f t="shared" si="87"/>
        <v>0</v>
      </c>
      <c r="E563" s="125"/>
      <c r="F563" s="125"/>
      <c r="G563" s="125"/>
      <c r="H563" s="126"/>
      <c r="I563" s="126"/>
      <c r="J563" s="126"/>
      <c r="K563" s="126"/>
      <c r="L563" s="126"/>
      <c r="M563" s="126"/>
      <c r="N563" s="126"/>
      <c r="O563" s="126"/>
      <c r="P563" s="126"/>
      <c r="Q563" s="126"/>
      <c r="R563" s="126"/>
      <c r="S563" s="126"/>
      <c r="T563" s="126"/>
      <c r="U563" s="126"/>
      <c r="V563" s="126"/>
      <c r="W563" s="126"/>
      <c r="X563" s="126"/>
      <c r="Y563" s="126"/>
      <c r="Z563" s="126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319">
        <v>2380</v>
      </c>
      <c r="AL563" s="319">
        <f t="shared" si="89"/>
        <v>0</v>
      </c>
      <c r="AM563" s="65" t="s">
        <v>654</v>
      </c>
      <c r="AN563" s="65"/>
      <c r="AO563" s="65"/>
      <c r="AP563" s="65"/>
      <c r="AQ563" s="65"/>
      <c r="AR563" s="65"/>
      <c r="AS563" s="71"/>
    </row>
    <row r="564" spans="1:16381" s="72" customFormat="1" ht="14.15" customHeight="1" x14ac:dyDescent="0.2">
      <c r="A564" s="252" t="s">
        <v>2076</v>
      </c>
      <c r="B564" s="253" t="s">
        <v>1327</v>
      </c>
      <c r="C564" s="284">
        <f t="shared" si="86"/>
        <v>0</v>
      </c>
      <c r="D564" s="285">
        <f t="shared" si="87"/>
        <v>0</v>
      </c>
      <c r="E564" s="125"/>
      <c r="F564" s="125"/>
      <c r="G564" s="125"/>
      <c r="H564" s="126"/>
      <c r="I564" s="126"/>
      <c r="J564" s="126"/>
      <c r="K564" s="126"/>
      <c r="L564" s="126"/>
      <c r="M564" s="126"/>
      <c r="N564" s="126"/>
      <c r="O564" s="126"/>
      <c r="P564" s="126"/>
      <c r="Q564" s="126"/>
      <c r="R564" s="126"/>
      <c r="S564" s="126"/>
      <c r="T564" s="126"/>
      <c r="U564" s="126"/>
      <c r="V564" s="126"/>
      <c r="W564" s="126"/>
      <c r="X564" s="126"/>
      <c r="Y564" s="126"/>
      <c r="Z564" s="126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319">
        <v>3330</v>
      </c>
      <c r="AL564" s="319">
        <f t="shared" si="89"/>
        <v>0</v>
      </c>
      <c r="AM564" s="65" t="s">
        <v>654</v>
      </c>
      <c r="AN564" s="65"/>
      <c r="AO564" s="65"/>
      <c r="AP564" s="65"/>
      <c r="AQ564" s="65"/>
      <c r="AR564" s="65"/>
      <c r="AS564" s="71"/>
    </row>
    <row r="565" spans="1:16381" s="72" customFormat="1" ht="14.15" customHeight="1" x14ac:dyDescent="0.2">
      <c r="A565" s="252" t="s">
        <v>2077</v>
      </c>
      <c r="B565" s="253" t="s">
        <v>1347</v>
      </c>
      <c r="C565" s="357">
        <f t="shared" si="86"/>
        <v>0</v>
      </c>
      <c r="D565" s="359">
        <f t="shared" si="87"/>
        <v>0</v>
      </c>
      <c r="E565" s="125"/>
      <c r="F565" s="125"/>
      <c r="G565" s="125"/>
      <c r="H565" s="126"/>
      <c r="I565" s="126"/>
      <c r="J565" s="126"/>
      <c r="K565" s="126"/>
      <c r="L565" s="126"/>
      <c r="M565" s="126"/>
      <c r="N565" s="126"/>
      <c r="O565" s="126"/>
      <c r="P565" s="126"/>
      <c r="Q565" s="126"/>
      <c r="R565" s="126"/>
      <c r="S565" s="126"/>
      <c r="T565" s="126"/>
      <c r="U565" s="126"/>
      <c r="V565" s="126"/>
      <c r="W565" s="126"/>
      <c r="X565" s="126"/>
      <c r="Y565" s="126"/>
      <c r="Z565" s="126"/>
      <c r="AA565" s="125"/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319">
        <v>4410</v>
      </c>
      <c r="AL565" s="319">
        <f t="shared" si="89"/>
        <v>0</v>
      </c>
      <c r="AM565" s="65" t="s">
        <v>654</v>
      </c>
      <c r="AN565" s="65"/>
      <c r="AO565" s="65"/>
      <c r="AP565" s="65"/>
      <c r="AQ565" s="65"/>
      <c r="AR565" s="65"/>
      <c r="AS565" s="71"/>
    </row>
    <row r="566" spans="1:16381" s="72" customFormat="1" ht="14.15" customHeight="1" x14ac:dyDescent="0.2">
      <c r="A566" s="252" t="s">
        <v>2078</v>
      </c>
      <c r="B566" s="253" t="s">
        <v>1348</v>
      </c>
      <c r="C566" s="357">
        <f t="shared" si="86"/>
        <v>35</v>
      </c>
      <c r="D566" s="359">
        <f t="shared" si="87"/>
        <v>35</v>
      </c>
      <c r="E566" s="125">
        <v>35</v>
      </c>
      <c r="F566" s="125"/>
      <c r="G566" s="125"/>
      <c r="H566" s="126"/>
      <c r="I566" s="126"/>
      <c r="J566" s="126"/>
      <c r="K566" s="126"/>
      <c r="L566" s="126"/>
      <c r="M566" s="126"/>
      <c r="N566" s="126"/>
      <c r="O566" s="126"/>
      <c r="P566" s="126"/>
      <c r="Q566" s="126"/>
      <c r="R566" s="126"/>
      <c r="S566" s="126"/>
      <c r="T566" s="126"/>
      <c r="U566" s="126"/>
      <c r="V566" s="126"/>
      <c r="W566" s="126"/>
      <c r="X566" s="126"/>
      <c r="Y566" s="126"/>
      <c r="Z566" s="126"/>
      <c r="AA566" s="125"/>
      <c r="AB566" s="125">
        <v>4</v>
      </c>
      <c r="AC566" s="125">
        <v>31</v>
      </c>
      <c r="AD566" s="125"/>
      <c r="AE566" s="125"/>
      <c r="AF566" s="125"/>
      <c r="AG566" s="125"/>
      <c r="AH566" s="125">
        <v>35</v>
      </c>
      <c r="AI566" s="125"/>
      <c r="AJ566" s="125"/>
      <c r="AK566" s="319">
        <v>2820</v>
      </c>
      <c r="AL566" s="319">
        <f t="shared" si="89"/>
        <v>98700</v>
      </c>
      <c r="AM566" s="65" t="s">
        <v>654</v>
      </c>
      <c r="AN566" s="65"/>
      <c r="AO566" s="65"/>
      <c r="AP566" s="65"/>
      <c r="AQ566" s="65"/>
      <c r="AR566" s="65"/>
      <c r="AS566" s="71"/>
    </row>
    <row r="567" spans="1:16381" s="72" customFormat="1" ht="14.15" customHeight="1" x14ac:dyDescent="0.2">
      <c r="A567" s="252" t="s">
        <v>2563</v>
      </c>
      <c r="B567" s="253" t="s">
        <v>2564</v>
      </c>
      <c r="C567" s="357">
        <f t="shared" si="86"/>
        <v>3</v>
      </c>
      <c r="D567" s="359">
        <f t="shared" si="87"/>
        <v>3</v>
      </c>
      <c r="E567" s="125">
        <v>3</v>
      </c>
      <c r="F567" s="125"/>
      <c r="G567" s="125"/>
      <c r="H567" s="126"/>
      <c r="I567" s="126"/>
      <c r="J567" s="126"/>
      <c r="K567" s="126"/>
      <c r="L567" s="126"/>
      <c r="M567" s="126"/>
      <c r="N567" s="126"/>
      <c r="O567" s="126"/>
      <c r="P567" s="126"/>
      <c r="Q567" s="126"/>
      <c r="R567" s="126"/>
      <c r="S567" s="126"/>
      <c r="T567" s="126"/>
      <c r="U567" s="126"/>
      <c r="V567" s="126"/>
      <c r="W567" s="126"/>
      <c r="X567" s="126"/>
      <c r="Y567" s="126"/>
      <c r="Z567" s="126"/>
      <c r="AA567" s="125"/>
      <c r="AB567" s="125">
        <v>3</v>
      </c>
      <c r="AC567" s="125"/>
      <c r="AD567" s="125"/>
      <c r="AE567" s="125"/>
      <c r="AF567" s="125"/>
      <c r="AG567" s="125"/>
      <c r="AH567" s="125"/>
      <c r="AI567" s="125">
        <v>3</v>
      </c>
      <c r="AJ567" s="125"/>
      <c r="AK567" s="319">
        <v>19410</v>
      </c>
      <c r="AL567" s="319">
        <f t="shared" si="89"/>
        <v>58230</v>
      </c>
      <c r="AM567" s="65" t="s">
        <v>654</v>
      </c>
      <c r="AN567" s="65"/>
      <c r="AO567" s="65"/>
      <c r="AP567" s="65"/>
      <c r="AQ567" s="65"/>
      <c r="AR567" s="65"/>
      <c r="AS567" s="71"/>
    </row>
    <row r="568" spans="1:16381" s="72" customFormat="1" ht="14.15" customHeight="1" x14ac:dyDescent="0.2">
      <c r="A568" s="252" t="s">
        <v>3383</v>
      </c>
      <c r="B568" s="253" t="s">
        <v>4097</v>
      </c>
      <c r="C568" s="357">
        <f t="shared" si="86"/>
        <v>0</v>
      </c>
      <c r="D568" s="359">
        <f t="shared" si="87"/>
        <v>0</v>
      </c>
      <c r="E568" s="125"/>
      <c r="F568" s="125"/>
      <c r="G568" s="125"/>
      <c r="H568" s="126"/>
      <c r="I568" s="126"/>
      <c r="J568" s="126"/>
      <c r="K568" s="126"/>
      <c r="L568" s="126"/>
      <c r="M568" s="126"/>
      <c r="N568" s="126"/>
      <c r="O568" s="126"/>
      <c r="P568" s="126"/>
      <c r="Q568" s="126"/>
      <c r="R568" s="126"/>
      <c r="S568" s="126"/>
      <c r="T568" s="126"/>
      <c r="U568" s="126"/>
      <c r="V568" s="126"/>
      <c r="W568" s="126"/>
      <c r="X568" s="126"/>
      <c r="Y568" s="126"/>
      <c r="Z568" s="126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319">
        <v>74510</v>
      </c>
      <c r="AL568" s="319">
        <f t="shared" si="89"/>
        <v>0</v>
      </c>
      <c r="AM568" s="65" t="s">
        <v>654</v>
      </c>
      <c r="AN568" s="65"/>
      <c r="AO568" s="65"/>
      <c r="AP568" s="65"/>
      <c r="AQ568" s="65"/>
      <c r="AR568" s="65"/>
      <c r="AS568" s="71"/>
    </row>
    <row r="569" spans="1:16381" s="72" customFormat="1" ht="14.15" customHeight="1" x14ac:dyDescent="0.2">
      <c r="A569" s="252" t="s">
        <v>3384</v>
      </c>
      <c r="B569" s="253" t="s">
        <v>4098</v>
      </c>
      <c r="C569" s="357">
        <f t="shared" si="86"/>
        <v>0</v>
      </c>
      <c r="D569" s="359">
        <f t="shared" si="87"/>
        <v>0</v>
      </c>
      <c r="E569" s="125"/>
      <c r="F569" s="125"/>
      <c r="G569" s="125"/>
      <c r="H569" s="126"/>
      <c r="I569" s="126"/>
      <c r="J569" s="126"/>
      <c r="K569" s="126"/>
      <c r="L569" s="126"/>
      <c r="M569" s="126"/>
      <c r="N569" s="126"/>
      <c r="O569" s="126"/>
      <c r="P569" s="126"/>
      <c r="Q569" s="126"/>
      <c r="R569" s="126"/>
      <c r="S569" s="126"/>
      <c r="T569" s="126"/>
      <c r="U569" s="126"/>
      <c r="V569" s="126"/>
      <c r="W569" s="126"/>
      <c r="X569" s="126"/>
      <c r="Y569" s="126"/>
      <c r="Z569" s="126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319">
        <v>59720</v>
      </c>
      <c r="AL569" s="319">
        <f t="shared" si="89"/>
        <v>0</v>
      </c>
      <c r="AM569" s="65" t="s">
        <v>654</v>
      </c>
      <c r="AN569" s="65"/>
      <c r="AO569" s="65"/>
      <c r="AP569" s="65"/>
      <c r="AQ569" s="65"/>
      <c r="AR569" s="65"/>
      <c r="AS569" s="71"/>
    </row>
    <row r="570" spans="1:16381" s="72" customFormat="1" ht="14.15" customHeight="1" x14ac:dyDescent="0.2">
      <c r="A570" s="252" t="s">
        <v>4081</v>
      </c>
      <c r="B570" s="253" t="s">
        <v>4099</v>
      </c>
      <c r="C570" s="836">
        <f t="shared" si="86"/>
        <v>0</v>
      </c>
      <c r="D570" s="835">
        <f t="shared" si="87"/>
        <v>0</v>
      </c>
      <c r="E570" s="125"/>
      <c r="F570" s="125"/>
      <c r="G570" s="125"/>
      <c r="H570" s="126"/>
      <c r="I570" s="126"/>
      <c r="J570" s="126"/>
      <c r="K570" s="126"/>
      <c r="L570" s="126"/>
      <c r="M570" s="126"/>
      <c r="N570" s="126"/>
      <c r="O570" s="126"/>
      <c r="P570" s="126"/>
      <c r="Q570" s="126"/>
      <c r="R570" s="126"/>
      <c r="S570" s="126"/>
      <c r="T570" s="126"/>
      <c r="U570" s="126"/>
      <c r="V570" s="126"/>
      <c r="W570" s="126"/>
      <c r="X570" s="126"/>
      <c r="Y570" s="126"/>
      <c r="Z570" s="126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319">
        <v>83250</v>
      </c>
      <c r="AL570" s="319">
        <f t="shared" si="89"/>
        <v>0</v>
      </c>
      <c r="AM570" s="65" t="s">
        <v>654</v>
      </c>
      <c r="AN570" s="65"/>
      <c r="AO570" s="65"/>
      <c r="AP570" s="65"/>
      <c r="AQ570" s="65"/>
      <c r="AR570" s="65"/>
      <c r="AS570" s="71"/>
    </row>
    <row r="571" spans="1:16381" s="72" customFormat="1" ht="14.15" customHeight="1" x14ac:dyDescent="0.2">
      <c r="A571" s="252" t="s">
        <v>4082</v>
      </c>
      <c r="B571" s="253" t="s">
        <v>4100</v>
      </c>
      <c r="C571" s="836">
        <f t="shared" si="86"/>
        <v>0</v>
      </c>
      <c r="D571" s="835">
        <f t="shared" si="87"/>
        <v>0</v>
      </c>
      <c r="E571" s="125"/>
      <c r="F571" s="125"/>
      <c r="G571" s="125"/>
      <c r="H571" s="126"/>
      <c r="I571" s="126"/>
      <c r="J571" s="126"/>
      <c r="K571" s="126"/>
      <c r="L571" s="126"/>
      <c r="M571" s="126"/>
      <c r="N571" s="126"/>
      <c r="O571" s="126"/>
      <c r="P571" s="126"/>
      <c r="Q571" s="126"/>
      <c r="R571" s="126"/>
      <c r="S571" s="126"/>
      <c r="T571" s="126"/>
      <c r="U571" s="126"/>
      <c r="V571" s="126"/>
      <c r="W571" s="126"/>
      <c r="X571" s="126"/>
      <c r="Y571" s="126"/>
      <c r="Z571" s="126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319">
        <v>12960</v>
      </c>
      <c r="AL571" s="319">
        <f t="shared" si="89"/>
        <v>0</v>
      </c>
      <c r="AM571" s="65" t="s">
        <v>654</v>
      </c>
      <c r="AN571" s="65"/>
      <c r="AO571" s="65"/>
      <c r="AP571" s="65"/>
      <c r="AQ571" s="65"/>
      <c r="AR571" s="65"/>
      <c r="AS571" s="71"/>
    </row>
    <row r="572" spans="1:16381" s="72" customFormat="1" ht="14.15" customHeight="1" x14ac:dyDescent="0.2">
      <c r="A572" s="252" t="s">
        <v>4083</v>
      </c>
      <c r="B572" s="253" t="s">
        <v>4101</v>
      </c>
      <c r="C572" s="836">
        <f t="shared" si="86"/>
        <v>0</v>
      </c>
      <c r="D572" s="835">
        <f t="shared" si="87"/>
        <v>0</v>
      </c>
      <c r="E572" s="125"/>
      <c r="F572" s="125"/>
      <c r="G572" s="125"/>
      <c r="H572" s="126"/>
      <c r="I572" s="126"/>
      <c r="J572" s="126"/>
      <c r="K572" s="126"/>
      <c r="L572" s="126"/>
      <c r="M572" s="126"/>
      <c r="N572" s="126"/>
      <c r="O572" s="126"/>
      <c r="P572" s="126"/>
      <c r="Q572" s="126"/>
      <c r="R572" s="126"/>
      <c r="S572" s="126"/>
      <c r="T572" s="126"/>
      <c r="U572" s="126"/>
      <c r="V572" s="126"/>
      <c r="W572" s="126"/>
      <c r="X572" s="126"/>
      <c r="Y572" s="126"/>
      <c r="Z572" s="126"/>
      <c r="AA572" s="125"/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319">
        <v>39010</v>
      </c>
      <c r="AL572" s="319">
        <f t="shared" si="89"/>
        <v>0</v>
      </c>
      <c r="AM572" s="65" t="s">
        <v>654</v>
      </c>
      <c r="AN572" s="65"/>
      <c r="AO572" s="65"/>
      <c r="AP572" s="65"/>
      <c r="AQ572" s="65"/>
      <c r="AR572" s="65"/>
      <c r="AS572" s="71"/>
    </row>
    <row r="573" spans="1:16381" s="75" customFormat="1" ht="14.15" customHeight="1" x14ac:dyDescent="0.2">
      <c r="A573" s="293"/>
      <c r="B573" s="294" t="s">
        <v>467</v>
      </c>
      <c r="C573" s="297">
        <f>SUM(C517:C572)</f>
        <v>4617</v>
      </c>
      <c r="D573" s="297">
        <f t="shared" ref="D573:G573" si="90">SUM(D517:D572)</f>
        <v>4617</v>
      </c>
      <c r="E573" s="297">
        <f t="shared" si="90"/>
        <v>4617</v>
      </c>
      <c r="F573" s="297">
        <f t="shared" si="90"/>
        <v>0</v>
      </c>
      <c r="G573" s="297">
        <f t="shared" si="90"/>
        <v>0</v>
      </c>
      <c r="H573" s="927"/>
      <c r="I573" s="928"/>
      <c r="J573" s="928"/>
      <c r="K573" s="928"/>
      <c r="L573" s="928"/>
      <c r="M573" s="928"/>
      <c r="N573" s="928"/>
      <c r="O573" s="928"/>
      <c r="P573" s="928"/>
      <c r="Q573" s="928"/>
      <c r="R573" s="928"/>
      <c r="S573" s="928"/>
      <c r="T573" s="928"/>
      <c r="U573" s="928"/>
      <c r="V573" s="928"/>
      <c r="W573" s="928"/>
      <c r="X573" s="928"/>
      <c r="Y573" s="928"/>
      <c r="Z573" s="929"/>
      <c r="AA573" s="297">
        <f>SUM(AA517:AA572)</f>
        <v>1604</v>
      </c>
      <c r="AB573" s="297">
        <f t="shared" ref="AB573:AJ573" si="91">SUM(AB517:AB572)</f>
        <v>451</v>
      </c>
      <c r="AC573" s="297">
        <f t="shared" si="91"/>
        <v>2562</v>
      </c>
      <c r="AD573" s="297">
        <f t="shared" si="91"/>
        <v>0</v>
      </c>
      <c r="AE573" s="297">
        <f t="shared" si="91"/>
        <v>0</v>
      </c>
      <c r="AF573" s="297">
        <f t="shared" si="91"/>
        <v>0</v>
      </c>
      <c r="AG573" s="297">
        <f t="shared" si="91"/>
        <v>0</v>
      </c>
      <c r="AH573" s="297">
        <f t="shared" si="91"/>
        <v>39</v>
      </c>
      <c r="AI573" s="297">
        <f t="shared" si="91"/>
        <v>3</v>
      </c>
      <c r="AJ573" s="297">
        <f t="shared" si="91"/>
        <v>0</v>
      </c>
      <c r="AK573" s="314">
        <f>SUM(AK517:AK572)</f>
        <v>993110</v>
      </c>
      <c r="AL573" s="314">
        <f>SUM(AL517:AL572)</f>
        <v>27784590</v>
      </c>
      <c r="AM573" s="828"/>
      <c r="AN573" s="78"/>
      <c r="AO573" s="78"/>
      <c r="AP573" s="78"/>
      <c r="AQ573" s="78"/>
      <c r="AR573" s="78"/>
      <c r="AS573" s="79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  <c r="BG573" s="80"/>
      <c r="BH573" s="80"/>
      <c r="BI573" s="80"/>
      <c r="BJ573" s="80"/>
      <c r="BK573" s="80"/>
      <c r="BL573" s="80"/>
      <c r="BM573" s="80"/>
      <c r="BN573" s="80"/>
      <c r="BO573" s="80"/>
      <c r="BP573" s="80"/>
      <c r="BQ573" s="80"/>
      <c r="BR573" s="80"/>
      <c r="BS573" s="80"/>
      <c r="BT573" s="80"/>
      <c r="BU573" s="80"/>
      <c r="BV573" s="80"/>
      <c r="BW573" s="80"/>
      <c r="BX573" s="80"/>
      <c r="BY573" s="80"/>
      <c r="BZ573" s="80"/>
      <c r="CA573" s="80"/>
      <c r="CB573" s="80"/>
      <c r="CC573" s="80"/>
      <c r="CD573" s="80"/>
      <c r="CE573" s="80"/>
      <c r="CF573" s="80"/>
      <c r="CG573" s="80"/>
      <c r="CH573" s="80"/>
      <c r="CI573" s="80"/>
      <c r="CJ573" s="80"/>
      <c r="CK573" s="80"/>
      <c r="CL573" s="80"/>
      <c r="CM573" s="80"/>
      <c r="CN573" s="80"/>
      <c r="CO573" s="80"/>
      <c r="CP573" s="80"/>
      <c r="CQ573" s="80"/>
      <c r="CR573" s="80"/>
      <c r="CS573" s="80"/>
      <c r="CT573" s="80"/>
      <c r="CU573" s="80"/>
      <c r="CV573" s="80"/>
      <c r="CW573" s="80"/>
      <c r="CX573" s="80"/>
      <c r="CY573" s="80"/>
      <c r="CZ573" s="80"/>
      <c r="DA573" s="80"/>
      <c r="DB573" s="80"/>
      <c r="DC573" s="80"/>
      <c r="DD573" s="80"/>
      <c r="DE573" s="80"/>
      <c r="DF573" s="80"/>
      <c r="DG573" s="80"/>
      <c r="DH573" s="80"/>
      <c r="DI573" s="80"/>
      <c r="DJ573" s="80"/>
      <c r="DK573" s="80"/>
      <c r="DL573" s="80"/>
      <c r="DM573" s="80"/>
      <c r="DN573" s="80"/>
      <c r="DO573" s="80"/>
      <c r="DP573" s="80"/>
      <c r="DQ573" s="80"/>
      <c r="DR573" s="80"/>
      <c r="DS573" s="80"/>
      <c r="DT573" s="80"/>
      <c r="DU573" s="80"/>
      <c r="DV573" s="80"/>
      <c r="DW573" s="80"/>
      <c r="DX573" s="80"/>
      <c r="DY573" s="80"/>
      <c r="DZ573" s="80"/>
      <c r="EA573" s="80"/>
      <c r="EB573" s="80"/>
      <c r="EC573" s="80"/>
      <c r="ED573" s="80"/>
      <c r="EE573" s="80"/>
      <c r="EF573" s="80"/>
      <c r="EG573" s="80"/>
      <c r="EH573" s="80"/>
      <c r="EI573" s="80"/>
      <c r="EJ573" s="80"/>
      <c r="EK573" s="80"/>
      <c r="EL573" s="80"/>
      <c r="EM573" s="80"/>
      <c r="EN573" s="80"/>
      <c r="EO573" s="80"/>
      <c r="EP573" s="80"/>
      <c r="EQ573" s="80"/>
      <c r="ER573" s="80"/>
      <c r="ES573" s="80"/>
      <c r="ET573" s="80"/>
      <c r="EU573" s="80"/>
      <c r="EV573" s="80"/>
      <c r="EW573" s="80"/>
      <c r="EX573" s="80"/>
      <c r="EY573" s="80"/>
      <c r="EZ573" s="80"/>
      <c r="FA573" s="80"/>
      <c r="FB573" s="80"/>
      <c r="FC573" s="80"/>
      <c r="FD573" s="80"/>
      <c r="FE573" s="80"/>
      <c r="FF573" s="80"/>
      <c r="FG573" s="80"/>
      <c r="FH573" s="80"/>
      <c r="FI573" s="80"/>
      <c r="FJ573" s="80"/>
      <c r="FK573" s="80"/>
      <c r="FL573" s="80"/>
      <c r="FM573" s="80"/>
      <c r="FN573" s="80"/>
      <c r="FO573" s="80"/>
      <c r="FP573" s="80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80"/>
      <c r="GD573" s="80"/>
      <c r="GE573" s="80"/>
      <c r="GF573" s="80"/>
      <c r="GG573" s="80"/>
      <c r="GH573" s="80"/>
      <c r="GI573" s="80"/>
      <c r="GJ573" s="80"/>
      <c r="GK573" s="80"/>
      <c r="GL573" s="80"/>
      <c r="GM573" s="80"/>
      <c r="GN573" s="80"/>
      <c r="GO573" s="80"/>
      <c r="GP573" s="80"/>
      <c r="GQ573" s="80"/>
      <c r="GR573" s="80"/>
      <c r="GS573" s="80"/>
      <c r="GT573" s="80"/>
      <c r="GU573" s="80"/>
      <c r="GV573" s="80"/>
      <c r="GW573" s="80"/>
      <c r="GX573" s="80"/>
      <c r="GY573" s="80"/>
      <c r="GZ573" s="80"/>
      <c r="HA573" s="80"/>
      <c r="HB573" s="80"/>
      <c r="HC573" s="80"/>
      <c r="HD573" s="80"/>
      <c r="HE573" s="80"/>
      <c r="HF573" s="80"/>
      <c r="HG573" s="80"/>
      <c r="HH573" s="80"/>
      <c r="HI573" s="80"/>
      <c r="HJ573" s="80"/>
      <c r="HK573" s="80"/>
      <c r="HL573" s="80"/>
      <c r="HM573" s="80"/>
      <c r="HN573" s="80"/>
      <c r="HO573" s="80"/>
      <c r="HP573" s="80"/>
      <c r="HQ573" s="80"/>
      <c r="HR573" s="80"/>
      <c r="HS573" s="80"/>
      <c r="HT573" s="80"/>
      <c r="HU573" s="80"/>
      <c r="HV573" s="80"/>
      <c r="HW573" s="80"/>
      <c r="HX573" s="80"/>
      <c r="HY573" s="80"/>
      <c r="HZ573" s="80"/>
      <c r="IA573" s="80"/>
      <c r="IB573" s="80"/>
      <c r="IC573" s="80"/>
      <c r="ID573" s="80"/>
      <c r="IE573" s="80"/>
      <c r="IF573" s="80"/>
      <c r="IG573" s="80"/>
      <c r="IH573" s="80"/>
      <c r="II573" s="80"/>
      <c r="IJ573" s="80"/>
      <c r="IK573" s="80"/>
      <c r="IL573" s="80"/>
      <c r="IM573" s="80"/>
      <c r="IN573" s="80"/>
      <c r="IO573" s="80"/>
      <c r="IP573" s="80"/>
      <c r="IQ573" s="80"/>
      <c r="IR573" s="80"/>
      <c r="IS573" s="80"/>
      <c r="IT573" s="80"/>
      <c r="IU573" s="80"/>
      <c r="IV573" s="80"/>
      <c r="IW573" s="80"/>
      <c r="IX573" s="80"/>
      <c r="IY573" s="80"/>
      <c r="IZ573" s="80"/>
      <c r="JA573" s="80"/>
      <c r="JB573" s="80"/>
      <c r="JC573" s="80"/>
      <c r="JD573" s="80"/>
      <c r="JE573" s="80"/>
      <c r="JF573" s="80"/>
      <c r="JG573" s="80"/>
      <c r="JH573" s="80"/>
      <c r="JI573" s="80"/>
      <c r="JJ573" s="80"/>
      <c r="JK573" s="80"/>
      <c r="JL573" s="80"/>
      <c r="JM573" s="80"/>
      <c r="JN573" s="80"/>
      <c r="JO573" s="80"/>
      <c r="JP573" s="80"/>
      <c r="JQ573" s="80"/>
      <c r="JR573" s="80"/>
      <c r="JS573" s="80"/>
      <c r="JT573" s="80"/>
      <c r="JU573" s="80"/>
      <c r="JV573" s="80"/>
      <c r="JW573" s="80"/>
      <c r="JX573" s="80"/>
      <c r="JY573" s="80"/>
      <c r="JZ573" s="80"/>
      <c r="KA573" s="80"/>
      <c r="KB573" s="80"/>
      <c r="KC573" s="80"/>
      <c r="KD573" s="80"/>
      <c r="KE573" s="80"/>
      <c r="KF573" s="80"/>
      <c r="KG573" s="80"/>
      <c r="KH573" s="80"/>
      <c r="KI573" s="80"/>
      <c r="KJ573" s="80"/>
      <c r="KK573" s="80"/>
      <c r="KL573" s="80"/>
      <c r="KM573" s="80"/>
      <c r="KN573" s="80"/>
      <c r="KO573" s="80"/>
      <c r="KP573" s="80"/>
      <c r="KQ573" s="80"/>
      <c r="KR573" s="80"/>
      <c r="KS573" s="80"/>
      <c r="KT573" s="80"/>
      <c r="KU573" s="80"/>
      <c r="KV573" s="80"/>
      <c r="KW573" s="80"/>
      <c r="KX573" s="80"/>
      <c r="KY573" s="80"/>
      <c r="KZ573" s="80"/>
      <c r="LA573" s="80"/>
      <c r="LB573" s="80"/>
      <c r="LC573" s="80"/>
      <c r="LD573" s="80"/>
      <c r="LE573" s="80"/>
      <c r="LF573" s="80"/>
      <c r="LG573" s="80"/>
      <c r="LH573" s="80"/>
      <c r="LI573" s="80"/>
      <c r="LJ573" s="80"/>
      <c r="LK573" s="80"/>
      <c r="LL573" s="80"/>
      <c r="LM573" s="80"/>
      <c r="LN573" s="80"/>
      <c r="LO573" s="80"/>
      <c r="LP573" s="80"/>
      <c r="LQ573" s="80"/>
      <c r="LR573" s="80"/>
      <c r="LS573" s="80"/>
      <c r="LT573" s="80"/>
      <c r="LU573" s="80"/>
      <c r="LV573" s="80"/>
      <c r="LW573" s="80"/>
      <c r="LX573" s="80"/>
      <c r="LY573" s="80"/>
      <c r="LZ573" s="80"/>
      <c r="MA573" s="80"/>
      <c r="MB573" s="80"/>
      <c r="MC573" s="80"/>
      <c r="MD573" s="80"/>
      <c r="ME573" s="80"/>
      <c r="MF573" s="80"/>
      <c r="MG573" s="80"/>
      <c r="MH573" s="80"/>
      <c r="MI573" s="80"/>
      <c r="MJ573" s="80"/>
      <c r="MK573" s="80"/>
      <c r="ML573" s="80"/>
      <c r="MM573" s="80"/>
      <c r="MN573" s="80"/>
      <c r="MO573" s="80"/>
      <c r="MP573" s="80"/>
      <c r="MQ573" s="80"/>
      <c r="MR573" s="80"/>
      <c r="MS573" s="80"/>
      <c r="MT573" s="80"/>
      <c r="MU573" s="80"/>
      <c r="MV573" s="80"/>
      <c r="MW573" s="80"/>
      <c r="MX573" s="80"/>
      <c r="MY573" s="80"/>
      <c r="MZ573" s="80"/>
      <c r="NA573" s="80"/>
      <c r="NB573" s="80"/>
      <c r="NC573" s="80"/>
      <c r="ND573" s="80"/>
      <c r="NE573" s="80"/>
      <c r="NF573" s="80"/>
      <c r="NG573" s="80"/>
      <c r="NH573" s="80"/>
      <c r="NI573" s="80"/>
      <c r="NJ573" s="80"/>
      <c r="NK573" s="80"/>
      <c r="NL573" s="80"/>
      <c r="NM573" s="80"/>
      <c r="NN573" s="80"/>
      <c r="NO573" s="80"/>
      <c r="NP573" s="80"/>
      <c r="NQ573" s="80"/>
      <c r="NR573" s="80"/>
      <c r="NS573" s="80"/>
      <c r="NT573" s="80"/>
      <c r="NU573" s="80"/>
      <c r="NV573" s="80"/>
      <c r="NW573" s="80"/>
      <c r="NX573" s="80"/>
      <c r="NY573" s="80"/>
      <c r="NZ573" s="80"/>
      <c r="OA573" s="80"/>
      <c r="OB573" s="80"/>
      <c r="OC573" s="80"/>
      <c r="OD573" s="80"/>
      <c r="OE573" s="80"/>
      <c r="OF573" s="80"/>
      <c r="OG573" s="80"/>
      <c r="OH573" s="80"/>
      <c r="OI573" s="80"/>
      <c r="OJ573" s="80"/>
      <c r="OK573" s="80"/>
      <c r="OL573" s="80"/>
      <c r="OM573" s="80"/>
      <c r="ON573" s="80"/>
      <c r="OO573" s="80"/>
      <c r="OP573" s="80"/>
      <c r="OQ573" s="80"/>
      <c r="OR573" s="80"/>
      <c r="OS573" s="80"/>
      <c r="OT573" s="80"/>
      <c r="OU573" s="80"/>
      <c r="OV573" s="80"/>
      <c r="OW573" s="80"/>
      <c r="OX573" s="80"/>
      <c r="OY573" s="80"/>
      <c r="OZ573" s="80"/>
      <c r="PA573" s="80"/>
      <c r="PB573" s="80"/>
      <c r="PC573" s="80"/>
      <c r="PD573" s="80"/>
      <c r="PE573" s="80"/>
      <c r="PF573" s="80"/>
      <c r="PG573" s="80"/>
      <c r="PH573" s="80"/>
      <c r="PI573" s="80"/>
      <c r="PJ573" s="80"/>
      <c r="PK573" s="80"/>
      <c r="PL573" s="80"/>
      <c r="PM573" s="80"/>
      <c r="PN573" s="80"/>
      <c r="PO573" s="80"/>
      <c r="PP573" s="80"/>
      <c r="PQ573" s="80"/>
      <c r="PR573" s="80"/>
      <c r="PS573" s="80"/>
      <c r="PT573" s="80"/>
      <c r="PU573" s="80"/>
      <c r="PV573" s="80"/>
      <c r="PW573" s="80"/>
      <c r="PX573" s="80"/>
      <c r="PY573" s="80"/>
      <c r="PZ573" s="80"/>
      <c r="QA573" s="80"/>
      <c r="QB573" s="80"/>
      <c r="QC573" s="80"/>
      <c r="QD573" s="80"/>
      <c r="QE573" s="80"/>
      <c r="QF573" s="80"/>
      <c r="QG573" s="80"/>
      <c r="QH573" s="80"/>
      <c r="QI573" s="80"/>
      <c r="QJ573" s="80"/>
      <c r="QK573" s="80"/>
      <c r="QL573" s="80"/>
      <c r="QM573" s="80"/>
      <c r="QN573" s="80"/>
      <c r="QO573" s="80"/>
      <c r="QP573" s="80"/>
      <c r="QQ573" s="80"/>
      <c r="QR573" s="80"/>
      <c r="QS573" s="80"/>
      <c r="QT573" s="80"/>
      <c r="QU573" s="80"/>
      <c r="QV573" s="80"/>
      <c r="QW573" s="80"/>
      <c r="QX573" s="80"/>
      <c r="QY573" s="80"/>
      <c r="QZ573" s="80"/>
      <c r="RA573" s="80"/>
      <c r="RB573" s="80"/>
      <c r="RC573" s="80"/>
      <c r="RD573" s="80"/>
      <c r="RE573" s="80"/>
      <c r="RF573" s="80"/>
      <c r="RG573" s="80"/>
      <c r="RH573" s="80"/>
      <c r="RI573" s="80"/>
      <c r="RJ573" s="80"/>
      <c r="RK573" s="80"/>
      <c r="RL573" s="80"/>
      <c r="RM573" s="80"/>
      <c r="RN573" s="80"/>
      <c r="RO573" s="80"/>
      <c r="RP573" s="80"/>
      <c r="RQ573" s="80"/>
      <c r="RR573" s="80"/>
      <c r="RS573" s="80"/>
      <c r="RT573" s="80"/>
      <c r="RU573" s="80"/>
      <c r="RV573" s="80"/>
      <c r="RW573" s="80"/>
      <c r="RX573" s="80"/>
      <c r="RY573" s="80"/>
      <c r="RZ573" s="80"/>
      <c r="SA573" s="80"/>
      <c r="SB573" s="80"/>
      <c r="SC573" s="80"/>
      <c r="SD573" s="80"/>
      <c r="SE573" s="80"/>
      <c r="SF573" s="80"/>
      <c r="SG573" s="80"/>
      <c r="SH573" s="80"/>
      <c r="SI573" s="80"/>
      <c r="SJ573" s="80"/>
      <c r="SK573" s="80"/>
      <c r="SL573" s="80"/>
      <c r="SM573" s="80"/>
      <c r="SN573" s="80"/>
      <c r="SO573" s="80"/>
      <c r="SP573" s="80"/>
      <c r="SQ573" s="80"/>
      <c r="SR573" s="80"/>
      <c r="SS573" s="80"/>
      <c r="ST573" s="80"/>
      <c r="SU573" s="80"/>
      <c r="SV573" s="80"/>
      <c r="SW573" s="80"/>
      <c r="SX573" s="80"/>
      <c r="SY573" s="80"/>
      <c r="SZ573" s="80"/>
      <c r="TA573" s="80"/>
      <c r="TB573" s="80"/>
      <c r="TC573" s="80"/>
      <c r="TD573" s="80"/>
      <c r="TE573" s="80"/>
      <c r="TF573" s="80"/>
      <c r="TG573" s="80"/>
      <c r="TH573" s="80"/>
      <c r="TI573" s="80"/>
      <c r="TJ573" s="80"/>
      <c r="TK573" s="80"/>
      <c r="TL573" s="80"/>
      <c r="TM573" s="80"/>
      <c r="TN573" s="80"/>
      <c r="TO573" s="80"/>
      <c r="TP573" s="80"/>
      <c r="TQ573" s="80"/>
      <c r="TR573" s="80"/>
      <c r="TS573" s="80"/>
      <c r="TT573" s="80"/>
      <c r="TU573" s="80"/>
      <c r="TV573" s="80"/>
      <c r="TW573" s="80"/>
      <c r="TX573" s="80"/>
      <c r="TY573" s="80"/>
      <c r="TZ573" s="80"/>
      <c r="UA573" s="80"/>
      <c r="UB573" s="80"/>
      <c r="UC573" s="80"/>
      <c r="UD573" s="80"/>
      <c r="UE573" s="80"/>
      <c r="UF573" s="80"/>
      <c r="UG573" s="80"/>
      <c r="UH573" s="80"/>
      <c r="UI573" s="80"/>
      <c r="UJ573" s="80"/>
      <c r="UK573" s="80"/>
      <c r="UL573" s="80"/>
      <c r="UM573" s="80"/>
      <c r="UN573" s="80"/>
      <c r="UO573" s="80"/>
      <c r="UP573" s="80"/>
      <c r="UQ573" s="80"/>
      <c r="UR573" s="80"/>
      <c r="US573" s="80"/>
      <c r="UT573" s="80"/>
      <c r="UU573" s="80"/>
      <c r="UV573" s="80"/>
      <c r="UW573" s="80"/>
      <c r="UX573" s="80"/>
      <c r="UY573" s="80"/>
      <c r="UZ573" s="80"/>
      <c r="VA573" s="80"/>
      <c r="VB573" s="80"/>
      <c r="VC573" s="80"/>
      <c r="VD573" s="80"/>
      <c r="VE573" s="80"/>
      <c r="VF573" s="80"/>
      <c r="VG573" s="80"/>
      <c r="VH573" s="80"/>
      <c r="VI573" s="80"/>
      <c r="VJ573" s="80"/>
      <c r="VK573" s="80"/>
      <c r="VL573" s="80"/>
      <c r="VM573" s="80"/>
      <c r="VN573" s="80"/>
      <c r="VO573" s="80"/>
      <c r="VP573" s="80"/>
      <c r="VQ573" s="80"/>
      <c r="VR573" s="80"/>
      <c r="VS573" s="80"/>
      <c r="VT573" s="80"/>
      <c r="VU573" s="80"/>
      <c r="VV573" s="80"/>
      <c r="VW573" s="80"/>
      <c r="VX573" s="80"/>
      <c r="VY573" s="80"/>
      <c r="VZ573" s="80"/>
      <c r="WA573" s="80"/>
      <c r="WB573" s="80"/>
      <c r="WC573" s="80"/>
      <c r="WD573" s="80"/>
      <c r="WE573" s="80"/>
      <c r="WF573" s="80"/>
      <c r="WG573" s="80"/>
      <c r="WH573" s="80"/>
      <c r="WI573" s="80"/>
      <c r="WJ573" s="80"/>
      <c r="WK573" s="80"/>
      <c r="WL573" s="80"/>
      <c r="WM573" s="80"/>
      <c r="WN573" s="80"/>
      <c r="WO573" s="80"/>
      <c r="WP573" s="80"/>
      <c r="WQ573" s="80"/>
      <c r="WR573" s="80"/>
      <c r="WS573" s="80"/>
      <c r="WT573" s="80"/>
      <c r="WU573" s="80"/>
      <c r="WV573" s="80"/>
      <c r="WW573" s="80"/>
      <c r="WX573" s="80"/>
      <c r="WY573" s="80"/>
      <c r="WZ573" s="80"/>
      <c r="XA573" s="80"/>
      <c r="XB573" s="80"/>
      <c r="XC573" s="80"/>
      <c r="XD573" s="80"/>
      <c r="XE573" s="80"/>
      <c r="XF573" s="80"/>
      <c r="XG573" s="80"/>
      <c r="XH573" s="80"/>
      <c r="XI573" s="80"/>
      <c r="XJ573" s="80"/>
      <c r="XK573" s="80"/>
      <c r="XL573" s="80"/>
      <c r="XM573" s="80"/>
      <c r="XN573" s="80"/>
      <c r="XO573" s="80"/>
      <c r="XP573" s="80"/>
      <c r="XQ573" s="80"/>
      <c r="XR573" s="80"/>
      <c r="XS573" s="80"/>
      <c r="XT573" s="80"/>
      <c r="XU573" s="80"/>
      <c r="XV573" s="80"/>
      <c r="XW573" s="80"/>
      <c r="XX573" s="80"/>
      <c r="XY573" s="80"/>
      <c r="XZ573" s="80"/>
      <c r="YA573" s="80"/>
      <c r="YB573" s="80"/>
      <c r="YC573" s="80"/>
      <c r="YD573" s="80"/>
      <c r="YE573" s="80"/>
      <c r="YF573" s="80"/>
      <c r="YG573" s="80"/>
      <c r="YH573" s="80"/>
      <c r="YI573" s="80"/>
      <c r="YJ573" s="80"/>
      <c r="YK573" s="80"/>
      <c r="YL573" s="80"/>
      <c r="YM573" s="80"/>
      <c r="YN573" s="80"/>
      <c r="YO573" s="80"/>
      <c r="YP573" s="80"/>
      <c r="YQ573" s="80"/>
      <c r="YR573" s="80"/>
      <c r="YS573" s="80"/>
      <c r="YT573" s="80"/>
      <c r="YU573" s="80"/>
      <c r="YV573" s="80"/>
      <c r="YW573" s="80"/>
      <c r="YX573" s="80"/>
      <c r="YY573" s="80"/>
      <c r="YZ573" s="80"/>
      <c r="ZA573" s="80"/>
      <c r="ZB573" s="80"/>
      <c r="ZC573" s="80"/>
      <c r="ZD573" s="80"/>
      <c r="ZE573" s="80"/>
      <c r="ZF573" s="80"/>
      <c r="ZG573" s="80"/>
      <c r="ZH573" s="80"/>
      <c r="ZI573" s="80"/>
      <c r="ZJ573" s="80"/>
      <c r="ZK573" s="80"/>
      <c r="ZL573" s="80"/>
      <c r="ZM573" s="80"/>
      <c r="ZN573" s="80"/>
      <c r="ZO573" s="80"/>
      <c r="ZP573" s="80"/>
      <c r="ZQ573" s="80"/>
      <c r="ZR573" s="80"/>
      <c r="ZS573" s="80"/>
      <c r="ZT573" s="80"/>
      <c r="ZU573" s="80"/>
      <c r="ZV573" s="80"/>
      <c r="ZW573" s="80"/>
      <c r="ZX573" s="80"/>
      <c r="ZY573" s="80"/>
      <c r="ZZ573" s="80"/>
      <c r="AAA573" s="80"/>
      <c r="AAB573" s="80"/>
      <c r="AAC573" s="80"/>
      <c r="AAD573" s="80"/>
      <c r="AAE573" s="80"/>
      <c r="AAF573" s="80"/>
      <c r="AAG573" s="80"/>
      <c r="AAH573" s="80"/>
      <c r="AAI573" s="80"/>
      <c r="AAJ573" s="80"/>
      <c r="AAK573" s="80"/>
      <c r="AAL573" s="80"/>
      <c r="AAM573" s="80"/>
      <c r="AAN573" s="80"/>
      <c r="AAO573" s="80"/>
      <c r="AAP573" s="80"/>
      <c r="AAQ573" s="80"/>
      <c r="AAR573" s="80"/>
      <c r="AAS573" s="80"/>
      <c r="AAT573" s="80"/>
      <c r="AAU573" s="80"/>
      <c r="AAV573" s="80"/>
      <c r="AAW573" s="80"/>
      <c r="AAX573" s="80"/>
      <c r="AAY573" s="80"/>
      <c r="AAZ573" s="80"/>
      <c r="ABA573" s="80"/>
      <c r="ABB573" s="80"/>
      <c r="ABC573" s="80"/>
      <c r="ABD573" s="80"/>
      <c r="ABE573" s="80"/>
      <c r="ABF573" s="80"/>
      <c r="ABG573" s="80"/>
      <c r="ABH573" s="80"/>
      <c r="ABI573" s="80"/>
      <c r="ABJ573" s="80"/>
      <c r="ABK573" s="80"/>
      <c r="ABL573" s="80"/>
      <c r="ABM573" s="80"/>
      <c r="ABN573" s="80"/>
      <c r="ABO573" s="80"/>
      <c r="ABP573" s="80"/>
      <c r="ABQ573" s="80"/>
      <c r="ABR573" s="80"/>
      <c r="ABS573" s="80"/>
      <c r="ABT573" s="80"/>
      <c r="ABU573" s="80"/>
      <c r="ABV573" s="80"/>
      <c r="ABW573" s="80"/>
      <c r="ABX573" s="80"/>
      <c r="ABY573" s="80"/>
      <c r="ABZ573" s="80"/>
      <c r="ACA573" s="80"/>
      <c r="ACB573" s="80"/>
      <c r="ACC573" s="80"/>
      <c r="ACD573" s="80"/>
      <c r="ACE573" s="80"/>
      <c r="ACF573" s="80"/>
      <c r="ACG573" s="80"/>
      <c r="ACH573" s="80"/>
      <c r="ACI573" s="80"/>
      <c r="ACJ573" s="80"/>
      <c r="ACK573" s="80"/>
      <c r="ACL573" s="80"/>
      <c r="ACM573" s="80"/>
      <c r="ACN573" s="80"/>
      <c r="ACO573" s="80"/>
      <c r="ACP573" s="80"/>
      <c r="ACQ573" s="80"/>
      <c r="ACR573" s="80"/>
      <c r="ACS573" s="80"/>
      <c r="ACT573" s="80"/>
      <c r="ACU573" s="80"/>
      <c r="ACV573" s="80"/>
      <c r="ACW573" s="80"/>
      <c r="ACX573" s="80"/>
      <c r="ACY573" s="80"/>
      <c r="ACZ573" s="80"/>
      <c r="ADA573" s="80"/>
      <c r="ADB573" s="80"/>
      <c r="ADC573" s="80"/>
      <c r="ADD573" s="80"/>
      <c r="ADE573" s="80"/>
      <c r="ADF573" s="80"/>
      <c r="ADG573" s="80"/>
      <c r="ADH573" s="80"/>
      <c r="ADI573" s="80"/>
      <c r="ADJ573" s="80"/>
      <c r="ADK573" s="80"/>
      <c r="ADL573" s="80"/>
      <c r="ADM573" s="80"/>
      <c r="ADN573" s="80"/>
      <c r="ADO573" s="80"/>
      <c r="ADP573" s="80"/>
      <c r="ADQ573" s="80"/>
      <c r="ADR573" s="80"/>
      <c r="ADS573" s="80"/>
      <c r="ADT573" s="80"/>
      <c r="ADU573" s="80"/>
      <c r="ADV573" s="80"/>
      <c r="ADW573" s="80"/>
      <c r="ADX573" s="80"/>
      <c r="ADY573" s="80"/>
      <c r="ADZ573" s="80"/>
      <c r="AEA573" s="80"/>
      <c r="AEB573" s="80"/>
      <c r="AEC573" s="80"/>
      <c r="AED573" s="80"/>
      <c r="AEE573" s="80"/>
      <c r="AEF573" s="80"/>
      <c r="AEG573" s="80"/>
      <c r="AEH573" s="80"/>
      <c r="AEI573" s="80"/>
      <c r="AEJ573" s="80"/>
      <c r="AEK573" s="80"/>
      <c r="AEL573" s="80"/>
      <c r="AEM573" s="80"/>
      <c r="AEN573" s="80"/>
      <c r="AEO573" s="80"/>
      <c r="AEP573" s="80"/>
      <c r="AEQ573" s="80"/>
      <c r="AER573" s="80"/>
      <c r="AES573" s="80"/>
      <c r="AET573" s="80"/>
      <c r="AEU573" s="80"/>
      <c r="AEV573" s="80"/>
      <c r="AEW573" s="80"/>
      <c r="AEX573" s="80"/>
      <c r="AEY573" s="80"/>
      <c r="AEZ573" s="80"/>
      <c r="AFA573" s="80"/>
      <c r="AFB573" s="80"/>
      <c r="AFC573" s="80"/>
      <c r="AFD573" s="80"/>
      <c r="AFE573" s="80"/>
      <c r="AFF573" s="80"/>
      <c r="AFG573" s="80"/>
      <c r="AFH573" s="80"/>
      <c r="AFI573" s="80"/>
      <c r="AFJ573" s="80"/>
      <c r="AFK573" s="80"/>
      <c r="AFL573" s="80"/>
      <c r="AFM573" s="80"/>
      <c r="AFN573" s="80"/>
      <c r="AFO573" s="80"/>
      <c r="AFP573" s="80"/>
      <c r="AFQ573" s="80"/>
      <c r="AFR573" s="80"/>
      <c r="AFS573" s="80"/>
      <c r="AFT573" s="80"/>
      <c r="AFU573" s="80"/>
      <c r="AFV573" s="80"/>
      <c r="AFW573" s="80"/>
      <c r="AFX573" s="80"/>
      <c r="AFY573" s="80"/>
      <c r="AFZ573" s="80"/>
      <c r="AGA573" s="80"/>
      <c r="AGB573" s="80"/>
      <c r="AGC573" s="80"/>
      <c r="AGD573" s="80"/>
      <c r="AGE573" s="80"/>
      <c r="AGF573" s="80"/>
      <c r="AGG573" s="80"/>
      <c r="AGH573" s="80"/>
      <c r="AGI573" s="80"/>
      <c r="AGJ573" s="80"/>
      <c r="AGK573" s="80"/>
      <c r="AGL573" s="80"/>
      <c r="AGM573" s="80"/>
      <c r="AGN573" s="80"/>
      <c r="AGO573" s="80"/>
      <c r="AGP573" s="80"/>
      <c r="AGQ573" s="80"/>
      <c r="AGR573" s="80"/>
      <c r="AGS573" s="80"/>
      <c r="AGT573" s="80"/>
      <c r="AGU573" s="80"/>
      <c r="AGV573" s="80"/>
      <c r="AGW573" s="80"/>
      <c r="AGX573" s="80"/>
      <c r="AGY573" s="80"/>
      <c r="AGZ573" s="80"/>
      <c r="AHA573" s="80"/>
      <c r="AHB573" s="80"/>
      <c r="AHC573" s="80"/>
      <c r="AHD573" s="80"/>
      <c r="AHE573" s="80"/>
      <c r="AHF573" s="80"/>
      <c r="AHG573" s="80"/>
      <c r="AHH573" s="80"/>
      <c r="AHI573" s="80"/>
      <c r="AHJ573" s="80"/>
      <c r="AHK573" s="80"/>
      <c r="AHL573" s="80"/>
      <c r="AHM573" s="80"/>
      <c r="AHN573" s="80"/>
      <c r="AHO573" s="80"/>
      <c r="AHP573" s="80"/>
      <c r="AHQ573" s="80"/>
      <c r="AHR573" s="80"/>
      <c r="AHS573" s="80"/>
      <c r="AHT573" s="80"/>
      <c r="AHU573" s="80"/>
      <c r="AHV573" s="80"/>
      <c r="AHW573" s="80"/>
      <c r="AHX573" s="80"/>
      <c r="AHY573" s="80"/>
      <c r="AHZ573" s="80"/>
      <c r="AIA573" s="80"/>
      <c r="AIB573" s="80"/>
      <c r="AIC573" s="80"/>
      <c r="AID573" s="80"/>
      <c r="AIE573" s="80"/>
      <c r="AIF573" s="80"/>
      <c r="AIG573" s="80"/>
      <c r="AIH573" s="80"/>
      <c r="AII573" s="80"/>
      <c r="AIJ573" s="80"/>
      <c r="AIK573" s="80"/>
      <c r="AIL573" s="80"/>
      <c r="AIM573" s="80"/>
      <c r="AIN573" s="80"/>
      <c r="AIO573" s="80"/>
      <c r="AIP573" s="80"/>
      <c r="AIQ573" s="80"/>
      <c r="AIR573" s="80"/>
      <c r="AIS573" s="80"/>
      <c r="AIT573" s="80"/>
      <c r="AIU573" s="80"/>
      <c r="AIV573" s="80"/>
      <c r="AIW573" s="80"/>
      <c r="AIX573" s="80"/>
      <c r="AIY573" s="80"/>
      <c r="AIZ573" s="80"/>
      <c r="AJA573" s="80"/>
      <c r="AJB573" s="80"/>
      <c r="AJC573" s="80"/>
      <c r="AJD573" s="80"/>
      <c r="AJE573" s="80"/>
      <c r="AJF573" s="80"/>
      <c r="AJG573" s="80"/>
      <c r="AJH573" s="80"/>
      <c r="AJI573" s="80"/>
      <c r="AJJ573" s="80"/>
      <c r="AJK573" s="80"/>
      <c r="AJL573" s="80"/>
      <c r="AJM573" s="80"/>
      <c r="AJN573" s="80"/>
      <c r="AJO573" s="80"/>
      <c r="AJP573" s="80"/>
      <c r="AJQ573" s="80"/>
      <c r="AJR573" s="80"/>
      <c r="AJS573" s="80"/>
      <c r="AJT573" s="80"/>
      <c r="AJU573" s="80"/>
      <c r="AJV573" s="80"/>
      <c r="AJW573" s="80"/>
      <c r="AJX573" s="80"/>
      <c r="AJY573" s="80"/>
      <c r="AJZ573" s="80"/>
      <c r="AKA573" s="80"/>
      <c r="AKB573" s="80"/>
      <c r="AKC573" s="80"/>
      <c r="AKD573" s="80"/>
      <c r="AKE573" s="80"/>
      <c r="AKF573" s="80"/>
      <c r="AKG573" s="80"/>
      <c r="AKH573" s="80"/>
      <c r="AKI573" s="80"/>
      <c r="AKJ573" s="80"/>
      <c r="AKK573" s="80"/>
      <c r="AKL573" s="80"/>
      <c r="AKM573" s="80"/>
      <c r="AKN573" s="80"/>
      <c r="AKO573" s="80"/>
      <c r="AKP573" s="80"/>
      <c r="AKQ573" s="80"/>
      <c r="AKR573" s="80"/>
      <c r="AKS573" s="80"/>
      <c r="AKT573" s="80"/>
      <c r="AKU573" s="80"/>
      <c r="AKV573" s="80"/>
      <c r="AKW573" s="80"/>
      <c r="AKX573" s="80"/>
      <c r="AKY573" s="80"/>
      <c r="AKZ573" s="80"/>
      <c r="ALA573" s="80"/>
      <c r="ALB573" s="80"/>
      <c r="ALC573" s="80"/>
      <c r="ALD573" s="80"/>
      <c r="ALE573" s="80"/>
      <c r="ALF573" s="80"/>
      <c r="ALG573" s="80"/>
      <c r="ALH573" s="80"/>
      <c r="ALI573" s="80"/>
      <c r="ALJ573" s="80"/>
      <c r="ALK573" s="80"/>
      <c r="ALL573" s="80"/>
      <c r="ALM573" s="80"/>
      <c r="ALN573" s="80"/>
      <c r="ALO573" s="80"/>
      <c r="ALP573" s="80"/>
      <c r="ALQ573" s="80"/>
      <c r="ALR573" s="80"/>
      <c r="ALS573" s="80"/>
      <c r="ALT573" s="80"/>
      <c r="ALU573" s="80"/>
      <c r="ALV573" s="80"/>
      <c r="ALW573" s="80"/>
      <c r="ALX573" s="80"/>
      <c r="ALY573" s="80"/>
      <c r="ALZ573" s="80"/>
      <c r="AMA573" s="80"/>
      <c r="AMB573" s="80"/>
      <c r="AMC573" s="80"/>
      <c r="AMD573" s="80"/>
      <c r="AME573" s="80"/>
      <c r="AMF573" s="80"/>
      <c r="AMG573" s="80"/>
      <c r="AMH573" s="80"/>
      <c r="AMI573" s="80"/>
      <c r="AMJ573" s="80"/>
      <c r="AMK573" s="80"/>
      <c r="AML573" s="80"/>
      <c r="AMM573" s="80"/>
      <c r="AMN573" s="80"/>
      <c r="AMO573" s="80"/>
      <c r="AMP573" s="80"/>
      <c r="AMQ573" s="80"/>
      <c r="AMR573" s="80"/>
      <c r="AMS573" s="80"/>
      <c r="AMT573" s="80"/>
      <c r="AMU573" s="80"/>
      <c r="AMV573" s="80"/>
      <c r="AMW573" s="80"/>
      <c r="AMX573" s="80"/>
      <c r="AMY573" s="80"/>
      <c r="AMZ573" s="80"/>
      <c r="ANA573" s="80"/>
      <c r="ANB573" s="80"/>
      <c r="ANC573" s="80"/>
      <c r="AND573" s="80"/>
      <c r="ANE573" s="80"/>
      <c r="ANF573" s="80"/>
      <c r="ANG573" s="80"/>
      <c r="ANH573" s="80"/>
      <c r="ANI573" s="80"/>
      <c r="ANJ573" s="80"/>
      <c r="ANK573" s="80"/>
      <c r="ANL573" s="80"/>
      <c r="ANM573" s="80"/>
      <c r="ANN573" s="80"/>
      <c r="ANO573" s="80"/>
      <c r="ANP573" s="80"/>
      <c r="ANQ573" s="80"/>
      <c r="ANR573" s="80"/>
      <c r="ANS573" s="80"/>
      <c r="ANT573" s="80"/>
      <c r="ANU573" s="80"/>
      <c r="ANV573" s="80"/>
      <c r="ANW573" s="80"/>
      <c r="ANX573" s="80"/>
      <c r="ANY573" s="80"/>
      <c r="ANZ573" s="80"/>
      <c r="AOA573" s="80"/>
      <c r="AOB573" s="80"/>
      <c r="AOC573" s="80"/>
      <c r="AOD573" s="80"/>
      <c r="AOE573" s="80"/>
      <c r="AOF573" s="80"/>
      <c r="AOG573" s="80"/>
      <c r="AOH573" s="80"/>
      <c r="AOI573" s="80"/>
      <c r="AOJ573" s="80"/>
      <c r="AOK573" s="80"/>
      <c r="AOL573" s="80"/>
      <c r="AOM573" s="80"/>
      <c r="AON573" s="80"/>
      <c r="AOO573" s="80"/>
      <c r="AOP573" s="80"/>
      <c r="AOQ573" s="80"/>
      <c r="AOR573" s="80"/>
      <c r="AOS573" s="80"/>
      <c r="AOT573" s="80"/>
      <c r="AOU573" s="80"/>
      <c r="AOV573" s="80"/>
      <c r="AOW573" s="80"/>
      <c r="AOX573" s="80"/>
      <c r="AOY573" s="80"/>
      <c r="AOZ573" s="80"/>
      <c r="APA573" s="80"/>
      <c r="APB573" s="80"/>
      <c r="APC573" s="80"/>
      <c r="APD573" s="80"/>
      <c r="APE573" s="80"/>
      <c r="APF573" s="80"/>
      <c r="APG573" s="80"/>
      <c r="APH573" s="80"/>
      <c r="API573" s="80"/>
      <c r="APJ573" s="80"/>
      <c r="APK573" s="80"/>
      <c r="APL573" s="80"/>
      <c r="APM573" s="80"/>
      <c r="APN573" s="80"/>
      <c r="APO573" s="80"/>
      <c r="APP573" s="80"/>
      <c r="APQ573" s="80"/>
      <c r="APR573" s="80"/>
      <c r="APS573" s="80"/>
      <c r="APT573" s="80"/>
      <c r="APU573" s="80"/>
      <c r="APV573" s="80"/>
      <c r="APW573" s="80"/>
      <c r="APX573" s="80"/>
      <c r="APY573" s="80"/>
      <c r="APZ573" s="80"/>
      <c r="AQA573" s="80"/>
      <c r="AQB573" s="80"/>
      <c r="AQC573" s="80"/>
      <c r="AQD573" s="80"/>
      <c r="AQE573" s="80"/>
      <c r="AQF573" s="80"/>
      <c r="AQG573" s="80"/>
      <c r="AQH573" s="80"/>
      <c r="AQI573" s="80"/>
      <c r="AQJ573" s="80"/>
      <c r="AQK573" s="80"/>
      <c r="AQL573" s="80"/>
      <c r="AQM573" s="80"/>
      <c r="AQN573" s="80"/>
      <c r="AQO573" s="80"/>
      <c r="AQP573" s="80"/>
      <c r="AQQ573" s="80"/>
      <c r="AQR573" s="80"/>
      <c r="AQS573" s="80"/>
      <c r="AQT573" s="80"/>
      <c r="AQU573" s="80"/>
      <c r="AQV573" s="80"/>
      <c r="AQW573" s="80"/>
      <c r="AQX573" s="80"/>
      <c r="AQY573" s="80"/>
      <c r="AQZ573" s="80"/>
      <c r="ARA573" s="80"/>
      <c r="ARB573" s="80"/>
      <c r="ARC573" s="80"/>
      <c r="ARD573" s="80"/>
      <c r="ARE573" s="80"/>
      <c r="ARF573" s="80"/>
      <c r="ARG573" s="80"/>
      <c r="ARH573" s="80"/>
      <c r="ARI573" s="80"/>
      <c r="ARJ573" s="80"/>
      <c r="ARK573" s="80"/>
      <c r="ARL573" s="80"/>
      <c r="ARM573" s="80"/>
      <c r="ARN573" s="80"/>
      <c r="ARO573" s="80"/>
      <c r="ARP573" s="80"/>
      <c r="ARQ573" s="80"/>
      <c r="ARR573" s="80"/>
      <c r="ARS573" s="80"/>
      <c r="ART573" s="80"/>
      <c r="ARU573" s="80"/>
      <c r="ARV573" s="80"/>
      <c r="ARW573" s="80"/>
      <c r="ARX573" s="80"/>
      <c r="ARY573" s="80"/>
      <c r="ARZ573" s="80"/>
      <c r="ASA573" s="80"/>
      <c r="ASB573" s="80"/>
      <c r="ASC573" s="80"/>
      <c r="ASD573" s="80"/>
      <c r="ASE573" s="80"/>
      <c r="ASF573" s="80"/>
      <c r="ASG573" s="80"/>
      <c r="ASH573" s="80"/>
      <c r="ASI573" s="80"/>
      <c r="ASJ573" s="80"/>
      <c r="ASK573" s="80"/>
      <c r="ASL573" s="80"/>
      <c r="ASM573" s="80"/>
      <c r="ASN573" s="80"/>
      <c r="ASO573" s="80"/>
      <c r="ASP573" s="80"/>
      <c r="ASQ573" s="80"/>
      <c r="ASR573" s="80"/>
      <c r="ASS573" s="80"/>
      <c r="AST573" s="80"/>
      <c r="ASU573" s="80"/>
      <c r="ASV573" s="80"/>
      <c r="ASW573" s="80"/>
      <c r="ASX573" s="80"/>
      <c r="ASY573" s="80"/>
      <c r="ASZ573" s="80"/>
      <c r="ATA573" s="80"/>
      <c r="ATB573" s="80"/>
      <c r="ATC573" s="80"/>
      <c r="ATD573" s="80"/>
      <c r="ATE573" s="80"/>
      <c r="ATF573" s="80"/>
      <c r="ATG573" s="80"/>
      <c r="ATH573" s="80"/>
      <c r="ATI573" s="80"/>
      <c r="ATJ573" s="80"/>
      <c r="ATK573" s="80"/>
      <c r="ATL573" s="80"/>
      <c r="ATM573" s="80"/>
      <c r="ATN573" s="80"/>
      <c r="ATO573" s="80"/>
      <c r="ATP573" s="80"/>
      <c r="ATQ573" s="80"/>
      <c r="ATR573" s="80"/>
      <c r="ATS573" s="80"/>
      <c r="ATT573" s="80"/>
      <c r="ATU573" s="80"/>
      <c r="ATV573" s="80"/>
      <c r="ATW573" s="80"/>
      <c r="ATX573" s="80"/>
      <c r="ATY573" s="80"/>
      <c r="ATZ573" s="80"/>
      <c r="AUA573" s="80"/>
      <c r="AUB573" s="80"/>
      <c r="AUC573" s="80"/>
      <c r="AUD573" s="80"/>
      <c r="AUE573" s="80"/>
      <c r="AUF573" s="80"/>
      <c r="AUG573" s="80"/>
      <c r="AUH573" s="80"/>
      <c r="AUI573" s="80"/>
      <c r="AUJ573" s="80"/>
      <c r="AUK573" s="80"/>
      <c r="AUL573" s="80"/>
      <c r="AUM573" s="80"/>
      <c r="AUN573" s="80"/>
      <c r="AUO573" s="80"/>
      <c r="AUP573" s="80"/>
      <c r="AUQ573" s="80"/>
      <c r="AUR573" s="80"/>
      <c r="AUS573" s="80"/>
      <c r="AUT573" s="80"/>
      <c r="AUU573" s="80"/>
      <c r="AUV573" s="80"/>
      <c r="AUW573" s="80"/>
      <c r="AUX573" s="80"/>
      <c r="AUY573" s="80"/>
      <c r="AUZ573" s="80"/>
      <c r="AVA573" s="80"/>
      <c r="AVB573" s="80"/>
      <c r="AVC573" s="80"/>
      <c r="AVD573" s="80"/>
      <c r="AVE573" s="80"/>
      <c r="AVF573" s="80"/>
      <c r="AVG573" s="80"/>
      <c r="AVH573" s="80"/>
      <c r="AVI573" s="80"/>
      <c r="AVJ573" s="80"/>
      <c r="AVK573" s="80"/>
      <c r="AVL573" s="80"/>
      <c r="AVM573" s="80"/>
      <c r="AVN573" s="80"/>
      <c r="AVO573" s="80"/>
      <c r="AVP573" s="80"/>
      <c r="AVQ573" s="80"/>
      <c r="AVR573" s="80"/>
      <c r="AVS573" s="80"/>
      <c r="AVT573" s="80"/>
      <c r="AVU573" s="80"/>
      <c r="AVV573" s="80"/>
      <c r="AVW573" s="80"/>
      <c r="AVX573" s="80"/>
      <c r="AVY573" s="80"/>
      <c r="AVZ573" s="80"/>
      <c r="AWA573" s="80"/>
      <c r="AWB573" s="80"/>
      <c r="AWC573" s="80"/>
      <c r="AWD573" s="80"/>
      <c r="AWE573" s="80"/>
      <c r="AWF573" s="80"/>
      <c r="AWG573" s="80"/>
      <c r="AWH573" s="80"/>
      <c r="AWI573" s="80"/>
      <c r="AWJ573" s="80"/>
      <c r="AWK573" s="80"/>
      <c r="AWL573" s="80"/>
      <c r="AWM573" s="80"/>
      <c r="AWN573" s="80"/>
      <c r="AWO573" s="80"/>
      <c r="AWP573" s="80"/>
      <c r="AWQ573" s="80"/>
      <c r="AWR573" s="80"/>
      <c r="AWS573" s="80"/>
      <c r="AWT573" s="80"/>
      <c r="AWU573" s="80"/>
      <c r="AWV573" s="80"/>
      <c r="AWW573" s="80"/>
      <c r="AWX573" s="80"/>
      <c r="AWY573" s="80"/>
      <c r="AWZ573" s="80"/>
      <c r="AXA573" s="80"/>
      <c r="AXB573" s="80"/>
      <c r="AXC573" s="80"/>
      <c r="AXD573" s="80"/>
      <c r="AXE573" s="80"/>
      <c r="AXF573" s="80"/>
      <c r="AXG573" s="80"/>
      <c r="AXH573" s="80"/>
      <c r="AXI573" s="80"/>
      <c r="AXJ573" s="80"/>
      <c r="AXK573" s="80"/>
      <c r="AXL573" s="80"/>
      <c r="AXM573" s="80"/>
      <c r="AXN573" s="80"/>
      <c r="AXO573" s="80"/>
      <c r="AXP573" s="80"/>
      <c r="AXQ573" s="80"/>
      <c r="AXR573" s="80"/>
      <c r="AXS573" s="80"/>
      <c r="AXT573" s="80"/>
      <c r="AXU573" s="80"/>
      <c r="AXV573" s="80"/>
      <c r="AXW573" s="80"/>
      <c r="AXX573" s="80"/>
      <c r="AXY573" s="80"/>
      <c r="AXZ573" s="80"/>
      <c r="AYA573" s="80"/>
      <c r="AYB573" s="80"/>
      <c r="AYC573" s="80"/>
      <c r="AYD573" s="80"/>
      <c r="AYE573" s="80"/>
      <c r="AYF573" s="80"/>
      <c r="AYG573" s="80"/>
      <c r="AYH573" s="80"/>
      <c r="AYI573" s="80"/>
      <c r="AYJ573" s="80"/>
      <c r="AYK573" s="80"/>
      <c r="AYL573" s="80"/>
      <c r="AYM573" s="80"/>
      <c r="AYN573" s="80"/>
      <c r="AYO573" s="80"/>
      <c r="AYP573" s="80"/>
      <c r="AYQ573" s="80"/>
      <c r="AYR573" s="80"/>
      <c r="AYS573" s="80"/>
      <c r="AYT573" s="80"/>
      <c r="AYU573" s="80"/>
      <c r="AYV573" s="80"/>
      <c r="AYW573" s="80"/>
      <c r="AYX573" s="80"/>
      <c r="AYY573" s="80"/>
      <c r="AYZ573" s="80"/>
      <c r="AZA573" s="80"/>
      <c r="AZB573" s="80"/>
      <c r="AZC573" s="80"/>
      <c r="AZD573" s="80"/>
      <c r="AZE573" s="80"/>
      <c r="AZF573" s="80"/>
      <c r="AZG573" s="80"/>
      <c r="AZH573" s="80"/>
      <c r="AZI573" s="80"/>
      <c r="AZJ573" s="80"/>
      <c r="AZK573" s="80"/>
      <c r="AZL573" s="80"/>
      <c r="AZM573" s="80"/>
      <c r="AZN573" s="80"/>
      <c r="AZO573" s="80"/>
      <c r="AZP573" s="80"/>
      <c r="AZQ573" s="80"/>
      <c r="AZR573" s="80"/>
      <c r="AZS573" s="80"/>
      <c r="AZT573" s="80"/>
      <c r="AZU573" s="80"/>
      <c r="AZV573" s="80"/>
      <c r="AZW573" s="80"/>
      <c r="AZX573" s="80"/>
      <c r="AZY573" s="80"/>
      <c r="AZZ573" s="80"/>
      <c r="BAA573" s="80"/>
      <c r="BAB573" s="80"/>
      <c r="BAC573" s="80"/>
      <c r="BAD573" s="80"/>
      <c r="BAE573" s="80"/>
      <c r="BAF573" s="80"/>
      <c r="BAG573" s="80"/>
      <c r="BAH573" s="80"/>
      <c r="BAI573" s="80"/>
      <c r="BAJ573" s="80"/>
      <c r="BAK573" s="80"/>
      <c r="BAL573" s="80"/>
      <c r="BAM573" s="80"/>
      <c r="BAN573" s="80"/>
      <c r="BAO573" s="80"/>
      <c r="BAP573" s="80"/>
      <c r="BAQ573" s="80"/>
      <c r="BAR573" s="80"/>
      <c r="BAS573" s="80"/>
      <c r="BAT573" s="80"/>
      <c r="BAU573" s="80"/>
      <c r="BAV573" s="80"/>
      <c r="BAW573" s="80"/>
      <c r="BAX573" s="80"/>
      <c r="BAY573" s="80"/>
      <c r="BAZ573" s="80"/>
      <c r="BBA573" s="80"/>
      <c r="BBB573" s="80"/>
      <c r="BBC573" s="80"/>
      <c r="BBD573" s="80"/>
      <c r="BBE573" s="80"/>
      <c r="BBF573" s="80"/>
      <c r="BBG573" s="80"/>
      <c r="BBH573" s="80"/>
      <c r="BBI573" s="80"/>
      <c r="BBJ573" s="80"/>
      <c r="BBK573" s="80"/>
      <c r="BBL573" s="80"/>
      <c r="BBM573" s="80"/>
      <c r="BBN573" s="80"/>
      <c r="BBO573" s="80"/>
      <c r="BBP573" s="80"/>
      <c r="BBQ573" s="80"/>
      <c r="BBR573" s="80"/>
      <c r="BBS573" s="80"/>
      <c r="BBT573" s="80"/>
      <c r="BBU573" s="80"/>
      <c r="BBV573" s="80"/>
      <c r="BBW573" s="80"/>
      <c r="BBX573" s="80"/>
      <c r="BBY573" s="80"/>
      <c r="BBZ573" s="80"/>
      <c r="BCA573" s="80"/>
      <c r="BCB573" s="80"/>
      <c r="BCC573" s="80"/>
      <c r="BCD573" s="80"/>
      <c r="BCE573" s="80"/>
      <c r="BCF573" s="80"/>
      <c r="BCG573" s="80"/>
      <c r="BCH573" s="80"/>
      <c r="BCI573" s="80"/>
      <c r="BCJ573" s="80"/>
      <c r="BCK573" s="80"/>
      <c r="BCL573" s="80"/>
      <c r="BCM573" s="80"/>
      <c r="BCN573" s="80"/>
      <c r="BCO573" s="80"/>
      <c r="BCP573" s="80"/>
      <c r="BCQ573" s="80"/>
      <c r="BCR573" s="80"/>
      <c r="BCS573" s="80"/>
      <c r="BCT573" s="80"/>
      <c r="BCU573" s="80"/>
      <c r="BCV573" s="80"/>
      <c r="BCW573" s="80"/>
      <c r="BCX573" s="80"/>
      <c r="BCY573" s="80"/>
      <c r="BCZ573" s="80"/>
      <c r="BDA573" s="80"/>
      <c r="BDB573" s="80"/>
      <c r="BDC573" s="80"/>
      <c r="BDD573" s="80"/>
      <c r="BDE573" s="80"/>
      <c r="BDF573" s="80"/>
      <c r="BDG573" s="80"/>
      <c r="BDH573" s="80"/>
      <c r="BDI573" s="80"/>
      <c r="BDJ573" s="80"/>
      <c r="BDK573" s="80"/>
      <c r="BDL573" s="80"/>
      <c r="BDM573" s="80"/>
      <c r="BDN573" s="80"/>
      <c r="BDO573" s="80"/>
      <c r="BDP573" s="80"/>
      <c r="BDQ573" s="80"/>
      <c r="BDR573" s="80"/>
      <c r="BDS573" s="80"/>
      <c r="BDT573" s="80"/>
      <c r="BDU573" s="80"/>
      <c r="BDV573" s="80"/>
      <c r="BDW573" s="80"/>
      <c r="BDX573" s="80"/>
      <c r="BDY573" s="80"/>
      <c r="BDZ573" s="80"/>
      <c r="BEA573" s="80"/>
      <c r="BEB573" s="80"/>
      <c r="BEC573" s="80"/>
      <c r="BED573" s="80"/>
      <c r="BEE573" s="80"/>
      <c r="BEF573" s="80"/>
      <c r="BEG573" s="80"/>
      <c r="BEH573" s="80"/>
      <c r="BEI573" s="80"/>
      <c r="BEJ573" s="80"/>
      <c r="BEK573" s="80"/>
      <c r="BEL573" s="80"/>
      <c r="BEM573" s="80"/>
      <c r="BEN573" s="80"/>
      <c r="BEO573" s="80"/>
      <c r="BEP573" s="80"/>
      <c r="BEQ573" s="80"/>
      <c r="BER573" s="80"/>
      <c r="BES573" s="80"/>
      <c r="BET573" s="80"/>
      <c r="BEU573" s="80"/>
      <c r="BEV573" s="80"/>
      <c r="BEW573" s="80"/>
      <c r="BEX573" s="80"/>
      <c r="BEY573" s="80"/>
      <c r="BEZ573" s="80"/>
      <c r="BFA573" s="80"/>
      <c r="BFB573" s="80"/>
      <c r="BFC573" s="80"/>
      <c r="BFD573" s="80"/>
      <c r="BFE573" s="80"/>
      <c r="BFF573" s="80"/>
      <c r="BFG573" s="80"/>
      <c r="BFH573" s="80"/>
      <c r="BFI573" s="80"/>
      <c r="BFJ573" s="80"/>
      <c r="BFK573" s="80"/>
      <c r="BFL573" s="80"/>
      <c r="BFM573" s="80"/>
      <c r="BFN573" s="80"/>
      <c r="BFO573" s="80"/>
      <c r="BFP573" s="80"/>
      <c r="BFQ573" s="80"/>
      <c r="BFR573" s="80"/>
      <c r="BFS573" s="80"/>
      <c r="BFT573" s="80"/>
      <c r="BFU573" s="80"/>
      <c r="BFV573" s="80"/>
      <c r="BFW573" s="80"/>
      <c r="BFX573" s="80"/>
      <c r="BFY573" s="80"/>
      <c r="BFZ573" s="80"/>
      <c r="BGA573" s="80"/>
      <c r="BGB573" s="80"/>
      <c r="BGC573" s="80"/>
      <c r="BGD573" s="80"/>
      <c r="BGE573" s="80"/>
      <c r="BGF573" s="80"/>
      <c r="BGG573" s="80"/>
      <c r="BGH573" s="80"/>
      <c r="BGI573" s="80"/>
      <c r="BGJ573" s="80"/>
      <c r="BGK573" s="80"/>
      <c r="BGL573" s="80"/>
      <c r="BGM573" s="80"/>
      <c r="BGN573" s="80"/>
      <c r="BGO573" s="80"/>
      <c r="BGP573" s="80"/>
      <c r="BGQ573" s="80"/>
      <c r="BGR573" s="80"/>
      <c r="BGS573" s="80"/>
      <c r="BGT573" s="80"/>
      <c r="BGU573" s="80"/>
      <c r="BGV573" s="80"/>
      <c r="BGW573" s="80"/>
      <c r="BGX573" s="80"/>
      <c r="BGY573" s="80"/>
      <c r="BGZ573" s="80"/>
      <c r="BHA573" s="80"/>
      <c r="BHB573" s="80"/>
      <c r="BHC573" s="80"/>
      <c r="BHD573" s="80"/>
      <c r="BHE573" s="80"/>
      <c r="BHF573" s="80"/>
      <c r="BHG573" s="80"/>
      <c r="BHH573" s="80"/>
      <c r="BHI573" s="80"/>
      <c r="BHJ573" s="80"/>
      <c r="BHK573" s="80"/>
      <c r="BHL573" s="80"/>
      <c r="BHM573" s="80"/>
      <c r="BHN573" s="80"/>
      <c r="BHO573" s="80"/>
      <c r="BHP573" s="80"/>
      <c r="BHQ573" s="80"/>
      <c r="BHR573" s="80"/>
      <c r="BHS573" s="80"/>
      <c r="BHT573" s="80"/>
      <c r="BHU573" s="80"/>
      <c r="BHV573" s="80"/>
      <c r="BHW573" s="80"/>
      <c r="BHX573" s="80"/>
      <c r="BHY573" s="80"/>
      <c r="BHZ573" s="80"/>
      <c r="BIA573" s="80"/>
      <c r="BIB573" s="80"/>
      <c r="BIC573" s="80"/>
      <c r="BID573" s="80"/>
      <c r="BIE573" s="80"/>
      <c r="BIF573" s="80"/>
      <c r="BIG573" s="80"/>
      <c r="BIH573" s="80"/>
      <c r="BII573" s="80"/>
      <c r="BIJ573" s="80"/>
      <c r="BIK573" s="80"/>
      <c r="BIL573" s="80"/>
      <c r="BIM573" s="80"/>
      <c r="BIN573" s="80"/>
      <c r="BIO573" s="80"/>
      <c r="BIP573" s="80"/>
      <c r="BIQ573" s="80"/>
      <c r="BIR573" s="80"/>
      <c r="BIS573" s="80"/>
      <c r="BIT573" s="80"/>
      <c r="BIU573" s="80"/>
      <c r="BIV573" s="80"/>
      <c r="BIW573" s="80"/>
      <c r="BIX573" s="80"/>
      <c r="BIY573" s="80"/>
      <c r="BIZ573" s="80"/>
      <c r="BJA573" s="80"/>
      <c r="BJB573" s="80"/>
      <c r="BJC573" s="80"/>
      <c r="BJD573" s="80"/>
      <c r="BJE573" s="80"/>
      <c r="BJF573" s="80"/>
      <c r="BJG573" s="80"/>
      <c r="BJH573" s="80"/>
      <c r="BJI573" s="80"/>
      <c r="BJJ573" s="80"/>
      <c r="BJK573" s="80"/>
      <c r="BJL573" s="80"/>
      <c r="BJM573" s="80"/>
      <c r="BJN573" s="80"/>
      <c r="BJO573" s="80"/>
      <c r="BJP573" s="80"/>
      <c r="BJQ573" s="80"/>
      <c r="BJR573" s="80"/>
      <c r="BJS573" s="80"/>
      <c r="BJT573" s="80"/>
      <c r="BJU573" s="80"/>
      <c r="BJV573" s="80"/>
      <c r="BJW573" s="80"/>
      <c r="BJX573" s="80"/>
      <c r="BJY573" s="80"/>
      <c r="BJZ573" s="80"/>
      <c r="BKA573" s="80"/>
      <c r="BKB573" s="80"/>
      <c r="BKC573" s="80"/>
      <c r="BKD573" s="80"/>
      <c r="BKE573" s="80"/>
      <c r="BKF573" s="80"/>
      <c r="BKG573" s="80"/>
      <c r="BKH573" s="80"/>
      <c r="BKI573" s="80"/>
      <c r="BKJ573" s="80"/>
      <c r="BKK573" s="80"/>
      <c r="BKL573" s="80"/>
      <c r="BKM573" s="80"/>
      <c r="BKN573" s="80"/>
      <c r="BKO573" s="80"/>
      <c r="BKP573" s="80"/>
      <c r="BKQ573" s="80"/>
      <c r="BKR573" s="80"/>
      <c r="BKS573" s="80"/>
      <c r="BKT573" s="80"/>
      <c r="BKU573" s="80"/>
      <c r="BKV573" s="80"/>
      <c r="BKW573" s="80"/>
      <c r="BKX573" s="80"/>
      <c r="BKY573" s="80"/>
      <c r="BKZ573" s="80"/>
      <c r="BLA573" s="80"/>
      <c r="BLB573" s="80"/>
      <c r="BLC573" s="80"/>
      <c r="BLD573" s="80"/>
      <c r="BLE573" s="80"/>
      <c r="BLF573" s="80"/>
      <c r="BLG573" s="80"/>
      <c r="BLH573" s="80"/>
      <c r="BLI573" s="80"/>
      <c r="BLJ573" s="80"/>
      <c r="BLK573" s="80"/>
      <c r="BLL573" s="80"/>
      <c r="BLM573" s="80"/>
      <c r="BLN573" s="80"/>
      <c r="BLO573" s="80"/>
      <c r="BLP573" s="80"/>
      <c r="BLQ573" s="80"/>
      <c r="BLR573" s="80"/>
      <c r="BLS573" s="80"/>
      <c r="BLT573" s="80"/>
      <c r="BLU573" s="80"/>
      <c r="BLV573" s="80"/>
      <c r="BLW573" s="80"/>
      <c r="BLX573" s="80"/>
      <c r="BLY573" s="80"/>
      <c r="BLZ573" s="80"/>
      <c r="BMA573" s="80"/>
      <c r="BMB573" s="80"/>
      <c r="BMC573" s="80"/>
      <c r="BMD573" s="80"/>
      <c r="BME573" s="80"/>
      <c r="BMF573" s="80"/>
      <c r="BMG573" s="80"/>
      <c r="BMH573" s="80"/>
      <c r="BMI573" s="80"/>
      <c r="BMJ573" s="80"/>
      <c r="BMK573" s="80"/>
      <c r="BML573" s="80"/>
      <c r="BMM573" s="80"/>
      <c r="BMN573" s="80"/>
      <c r="BMO573" s="80"/>
      <c r="BMP573" s="80"/>
      <c r="BMQ573" s="80"/>
      <c r="BMR573" s="80"/>
      <c r="BMS573" s="80"/>
      <c r="BMT573" s="80"/>
      <c r="BMU573" s="80"/>
      <c r="BMV573" s="80"/>
      <c r="BMW573" s="80"/>
      <c r="BMX573" s="80"/>
      <c r="BMY573" s="80"/>
      <c r="BMZ573" s="80"/>
      <c r="BNA573" s="80"/>
      <c r="BNB573" s="80"/>
      <c r="BNC573" s="80"/>
      <c r="BND573" s="80"/>
      <c r="BNE573" s="80"/>
      <c r="BNF573" s="80"/>
      <c r="BNG573" s="80"/>
      <c r="BNH573" s="80"/>
      <c r="BNI573" s="80"/>
      <c r="BNJ573" s="80"/>
      <c r="BNK573" s="80"/>
      <c r="BNL573" s="80"/>
      <c r="BNM573" s="80"/>
      <c r="BNN573" s="80"/>
      <c r="BNO573" s="80"/>
      <c r="BNP573" s="80"/>
      <c r="BNQ573" s="80"/>
      <c r="BNR573" s="80"/>
      <c r="BNS573" s="80"/>
      <c r="BNT573" s="80"/>
      <c r="BNU573" s="80"/>
      <c r="BNV573" s="80"/>
      <c r="BNW573" s="80"/>
      <c r="BNX573" s="80"/>
      <c r="BNY573" s="80"/>
      <c r="BNZ573" s="80"/>
      <c r="BOA573" s="80"/>
      <c r="BOB573" s="80"/>
      <c r="BOC573" s="80"/>
      <c r="BOD573" s="80"/>
      <c r="BOE573" s="80"/>
      <c r="BOF573" s="80"/>
      <c r="BOG573" s="80"/>
      <c r="BOH573" s="80"/>
      <c r="BOI573" s="80"/>
      <c r="BOJ573" s="80"/>
      <c r="BOK573" s="80"/>
      <c r="BOL573" s="80"/>
      <c r="BOM573" s="80"/>
      <c r="BON573" s="80"/>
      <c r="BOO573" s="80"/>
      <c r="BOP573" s="80"/>
      <c r="BOQ573" s="80"/>
      <c r="BOR573" s="80"/>
      <c r="BOS573" s="80"/>
      <c r="BOT573" s="80"/>
      <c r="BOU573" s="80"/>
      <c r="BOV573" s="80"/>
      <c r="BOW573" s="80"/>
      <c r="BOX573" s="80"/>
      <c r="BOY573" s="80"/>
      <c r="BOZ573" s="80"/>
      <c r="BPA573" s="80"/>
      <c r="BPB573" s="80"/>
      <c r="BPC573" s="80"/>
      <c r="BPD573" s="80"/>
      <c r="BPE573" s="80"/>
      <c r="BPF573" s="80"/>
      <c r="BPG573" s="80"/>
      <c r="BPH573" s="80"/>
      <c r="BPI573" s="80"/>
      <c r="BPJ573" s="80"/>
      <c r="BPK573" s="80"/>
      <c r="BPL573" s="80"/>
      <c r="BPM573" s="80"/>
      <c r="BPN573" s="80"/>
      <c r="BPO573" s="80"/>
      <c r="BPP573" s="80"/>
      <c r="BPQ573" s="80"/>
      <c r="BPR573" s="80"/>
      <c r="BPS573" s="80"/>
      <c r="BPT573" s="80"/>
      <c r="BPU573" s="80"/>
      <c r="BPV573" s="80"/>
      <c r="BPW573" s="80"/>
      <c r="BPX573" s="80"/>
      <c r="BPY573" s="80"/>
      <c r="BPZ573" s="80"/>
      <c r="BQA573" s="80"/>
      <c r="BQB573" s="80"/>
      <c r="BQC573" s="80"/>
      <c r="BQD573" s="80"/>
      <c r="BQE573" s="80"/>
      <c r="BQF573" s="80"/>
      <c r="BQG573" s="80"/>
      <c r="BQH573" s="80"/>
      <c r="BQI573" s="80"/>
      <c r="BQJ573" s="80"/>
      <c r="BQK573" s="80"/>
      <c r="BQL573" s="80"/>
      <c r="BQM573" s="80"/>
      <c r="BQN573" s="80"/>
      <c r="BQO573" s="80"/>
      <c r="BQP573" s="80"/>
      <c r="BQQ573" s="80"/>
      <c r="BQR573" s="80"/>
      <c r="BQS573" s="80"/>
      <c r="BQT573" s="80"/>
      <c r="BQU573" s="80"/>
      <c r="BQV573" s="80"/>
      <c r="BQW573" s="80"/>
      <c r="BQX573" s="80"/>
      <c r="BQY573" s="80"/>
      <c r="BQZ573" s="80"/>
      <c r="BRA573" s="80"/>
      <c r="BRB573" s="80"/>
      <c r="BRC573" s="80"/>
      <c r="BRD573" s="80"/>
      <c r="BRE573" s="80"/>
      <c r="BRF573" s="80"/>
      <c r="BRG573" s="80"/>
      <c r="BRH573" s="80"/>
      <c r="BRI573" s="80"/>
      <c r="BRJ573" s="80"/>
      <c r="BRK573" s="80"/>
      <c r="BRL573" s="80"/>
      <c r="BRM573" s="80"/>
      <c r="BRN573" s="80"/>
      <c r="BRO573" s="80"/>
      <c r="BRP573" s="80"/>
      <c r="BRQ573" s="80"/>
      <c r="BRR573" s="80"/>
      <c r="BRS573" s="80"/>
      <c r="BRT573" s="80"/>
      <c r="BRU573" s="80"/>
      <c r="BRV573" s="80"/>
      <c r="BRW573" s="80"/>
      <c r="BRX573" s="80"/>
      <c r="BRY573" s="80"/>
      <c r="BRZ573" s="80"/>
      <c r="BSA573" s="80"/>
      <c r="BSB573" s="80"/>
      <c r="BSC573" s="80"/>
      <c r="BSD573" s="80"/>
      <c r="BSE573" s="80"/>
      <c r="BSF573" s="80"/>
      <c r="BSG573" s="80"/>
      <c r="BSH573" s="80"/>
      <c r="BSI573" s="80"/>
      <c r="BSJ573" s="80"/>
      <c r="BSK573" s="80"/>
      <c r="BSL573" s="80"/>
      <c r="BSM573" s="80"/>
      <c r="BSN573" s="80"/>
      <c r="BSO573" s="80"/>
      <c r="BSP573" s="80"/>
      <c r="BSQ573" s="80"/>
      <c r="BSR573" s="80"/>
      <c r="BSS573" s="80"/>
      <c r="BST573" s="80"/>
      <c r="BSU573" s="80"/>
      <c r="BSV573" s="80"/>
      <c r="BSW573" s="80"/>
      <c r="BSX573" s="80"/>
      <c r="BSY573" s="80"/>
      <c r="BSZ573" s="80"/>
      <c r="BTA573" s="80"/>
      <c r="BTB573" s="80"/>
      <c r="BTC573" s="80"/>
      <c r="BTD573" s="80"/>
      <c r="BTE573" s="80"/>
      <c r="BTF573" s="80"/>
      <c r="BTG573" s="80"/>
      <c r="BTH573" s="80"/>
      <c r="BTI573" s="80"/>
      <c r="BTJ573" s="80"/>
      <c r="BTK573" s="80"/>
      <c r="BTL573" s="80"/>
      <c r="BTM573" s="80"/>
      <c r="BTN573" s="80"/>
      <c r="BTO573" s="80"/>
      <c r="BTP573" s="80"/>
      <c r="BTQ573" s="80"/>
      <c r="BTR573" s="80"/>
      <c r="BTS573" s="80"/>
      <c r="BTT573" s="80"/>
      <c r="BTU573" s="80"/>
      <c r="BTV573" s="80"/>
      <c r="BTW573" s="80"/>
      <c r="BTX573" s="80"/>
      <c r="BTY573" s="80"/>
      <c r="BTZ573" s="80"/>
      <c r="BUA573" s="80"/>
      <c r="BUB573" s="80"/>
      <c r="BUC573" s="80"/>
      <c r="BUD573" s="80"/>
      <c r="BUE573" s="80"/>
      <c r="BUF573" s="80"/>
      <c r="BUG573" s="80"/>
      <c r="BUH573" s="80"/>
      <c r="BUI573" s="80"/>
      <c r="BUJ573" s="80"/>
      <c r="BUK573" s="80"/>
      <c r="BUL573" s="80"/>
      <c r="BUM573" s="80"/>
      <c r="BUN573" s="80"/>
      <c r="BUO573" s="80"/>
      <c r="BUP573" s="80"/>
      <c r="BUQ573" s="80"/>
      <c r="BUR573" s="80"/>
      <c r="BUS573" s="80"/>
      <c r="BUT573" s="80"/>
      <c r="BUU573" s="80"/>
      <c r="BUV573" s="80"/>
      <c r="BUW573" s="80"/>
      <c r="BUX573" s="80"/>
      <c r="BUY573" s="80"/>
      <c r="BUZ573" s="80"/>
      <c r="BVA573" s="80"/>
      <c r="BVB573" s="80"/>
      <c r="BVC573" s="80"/>
      <c r="BVD573" s="80"/>
      <c r="BVE573" s="80"/>
      <c r="BVF573" s="80"/>
      <c r="BVG573" s="80"/>
      <c r="BVH573" s="80"/>
      <c r="BVI573" s="80"/>
      <c r="BVJ573" s="80"/>
      <c r="BVK573" s="80"/>
      <c r="BVL573" s="80"/>
      <c r="BVM573" s="80"/>
      <c r="BVN573" s="80"/>
      <c r="BVO573" s="80"/>
      <c r="BVP573" s="80"/>
      <c r="BVQ573" s="80"/>
      <c r="BVR573" s="80"/>
      <c r="BVS573" s="80"/>
      <c r="BVT573" s="80"/>
      <c r="BVU573" s="80"/>
      <c r="BVV573" s="80"/>
      <c r="BVW573" s="80"/>
      <c r="BVX573" s="80"/>
      <c r="BVY573" s="80"/>
      <c r="BVZ573" s="80"/>
      <c r="BWA573" s="80"/>
      <c r="BWB573" s="80"/>
      <c r="BWC573" s="80"/>
      <c r="BWD573" s="80"/>
      <c r="BWE573" s="80"/>
      <c r="BWF573" s="80"/>
      <c r="BWG573" s="80"/>
      <c r="BWH573" s="80"/>
      <c r="BWI573" s="80"/>
      <c r="BWJ573" s="80"/>
      <c r="BWK573" s="80"/>
      <c r="BWL573" s="80"/>
      <c r="BWM573" s="80"/>
      <c r="BWN573" s="80"/>
      <c r="BWO573" s="80"/>
      <c r="BWP573" s="80"/>
      <c r="BWQ573" s="80"/>
      <c r="BWR573" s="80"/>
      <c r="BWS573" s="80"/>
      <c r="BWT573" s="80"/>
      <c r="BWU573" s="80"/>
      <c r="BWV573" s="80"/>
      <c r="BWW573" s="80"/>
      <c r="BWX573" s="80"/>
      <c r="BWY573" s="80"/>
      <c r="BWZ573" s="80"/>
      <c r="BXA573" s="80"/>
      <c r="BXB573" s="80"/>
      <c r="BXC573" s="80"/>
      <c r="BXD573" s="80"/>
      <c r="BXE573" s="80"/>
      <c r="BXF573" s="80"/>
      <c r="BXG573" s="80"/>
      <c r="BXH573" s="80"/>
      <c r="BXI573" s="80"/>
      <c r="BXJ573" s="80"/>
      <c r="BXK573" s="80"/>
      <c r="BXL573" s="80"/>
      <c r="BXM573" s="80"/>
      <c r="BXN573" s="80"/>
      <c r="BXO573" s="80"/>
      <c r="BXP573" s="80"/>
      <c r="BXQ573" s="80"/>
      <c r="BXR573" s="80"/>
      <c r="BXS573" s="80"/>
      <c r="BXT573" s="80"/>
      <c r="BXU573" s="80"/>
      <c r="BXV573" s="80"/>
      <c r="BXW573" s="80"/>
      <c r="BXX573" s="80"/>
      <c r="BXY573" s="80"/>
      <c r="BXZ573" s="80"/>
      <c r="BYA573" s="80"/>
      <c r="BYB573" s="80"/>
      <c r="BYC573" s="80"/>
      <c r="BYD573" s="80"/>
      <c r="BYE573" s="80"/>
      <c r="BYF573" s="80"/>
      <c r="BYG573" s="80"/>
      <c r="BYH573" s="80"/>
      <c r="BYI573" s="80"/>
      <c r="BYJ573" s="80"/>
      <c r="BYK573" s="80"/>
      <c r="BYL573" s="80"/>
      <c r="BYM573" s="80"/>
      <c r="BYN573" s="80"/>
      <c r="BYO573" s="80"/>
      <c r="BYP573" s="80"/>
      <c r="BYQ573" s="80"/>
      <c r="BYR573" s="80"/>
      <c r="BYS573" s="80"/>
      <c r="BYT573" s="80"/>
      <c r="BYU573" s="80"/>
      <c r="BYV573" s="80"/>
      <c r="BYW573" s="80"/>
      <c r="BYX573" s="80"/>
      <c r="BYY573" s="80"/>
      <c r="BYZ573" s="80"/>
      <c r="BZA573" s="80"/>
      <c r="BZB573" s="80"/>
      <c r="BZC573" s="80"/>
      <c r="BZD573" s="80"/>
      <c r="BZE573" s="80"/>
      <c r="BZF573" s="80"/>
      <c r="BZG573" s="80"/>
      <c r="BZH573" s="80"/>
      <c r="BZI573" s="80"/>
      <c r="BZJ573" s="80"/>
      <c r="BZK573" s="80"/>
      <c r="BZL573" s="80"/>
      <c r="BZM573" s="80"/>
      <c r="BZN573" s="80"/>
      <c r="BZO573" s="80"/>
      <c r="BZP573" s="80"/>
      <c r="BZQ573" s="80"/>
      <c r="BZR573" s="80"/>
      <c r="BZS573" s="80"/>
      <c r="BZT573" s="80"/>
      <c r="BZU573" s="80"/>
      <c r="BZV573" s="80"/>
      <c r="BZW573" s="80"/>
      <c r="BZX573" s="80"/>
      <c r="BZY573" s="80"/>
      <c r="BZZ573" s="80"/>
      <c r="CAA573" s="80"/>
      <c r="CAB573" s="80"/>
      <c r="CAC573" s="80"/>
      <c r="CAD573" s="80"/>
      <c r="CAE573" s="80"/>
      <c r="CAF573" s="80"/>
      <c r="CAG573" s="80"/>
      <c r="CAH573" s="80"/>
      <c r="CAI573" s="80"/>
      <c r="CAJ573" s="80"/>
      <c r="CAK573" s="80"/>
      <c r="CAL573" s="80"/>
      <c r="CAM573" s="80"/>
      <c r="CAN573" s="80"/>
      <c r="CAO573" s="80"/>
      <c r="CAP573" s="80"/>
      <c r="CAQ573" s="80"/>
      <c r="CAR573" s="80"/>
      <c r="CAS573" s="80"/>
      <c r="CAT573" s="80"/>
      <c r="CAU573" s="80"/>
      <c r="CAV573" s="80"/>
      <c r="CAW573" s="80"/>
      <c r="CAX573" s="80"/>
      <c r="CAY573" s="80"/>
      <c r="CAZ573" s="80"/>
      <c r="CBA573" s="80"/>
      <c r="CBB573" s="80"/>
      <c r="CBC573" s="80"/>
      <c r="CBD573" s="80"/>
      <c r="CBE573" s="80"/>
      <c r="CBF573" s="80"/>
      <c r="CBG573" s="80"/>
      <c r="CBH573" s="80"/>
      <c r="CBI573" s="80"/>
      <c r="CBJ573" s="80"/>
      <c r="CBK573" s="80"/>
      <c r="CBL573" s="80"/>
      <c r="CBM573" s="80"/>
      <c r="CBN573" s="80"/>
      <c r="CBO573" s="80"/>
      <c r="CBP573" s="80"/>
      <c r="CBQ573" s="80"/>
      <c r="CBR573" s="80"/>
      <c r="CBS573" s="80"/>
      <c r="CBT573" s="80"/>
      <c r="CBU573" s="80"/>
      <c r="CBV573" s="80"/>
      <c r="CBW573" s="80"/>
      <c r="CBX573" s="80"/>
      <c r="CBY573" s="80"/>
      <c r="CBZ573" s="80"/>
      <c r="CCA573" s="80"/>
      <c r="CCB573" s="80"/>
      <c r="CCC573" s="80"/>
      <c r="CCD573" s="80"/>
      <c r="CCE573" s="80"/>
      <c r="CCF573" s="80"/>
      <c r="CCG573" s="80"/>
      <c r="CCH573" s="80"/>
      <c r="CCI573" s="80"/>
      <c r="CCJ573" s="80"/>
      <c r="CCK573" s="80"/>
      <c r="CCL573" s="80"/>
      <c r="CCM573" s="80"/>
      <c r="CCN573" s="80"/>
      <c r="CCO573" s="80"/>
      <c r="CCP573" s="80"/>
      <c r="CCQ573" s="80"/>
      <c r="CCR573" s="80"/>
      <c r="CCS573" s="80"/>
      <c r="CCT573" s="80"/>
      <c r="CCU573" s="80"/>
      <c r="CCV573" s="80"/>
      <c r="CCW573" s="80"/>
      <c r="CCX573" s="80"/>
      <c r="CCY573" s="80"/>
      <c r="CCZ573" s="80"/>
      <c r="CDA573" s="80"/>
      <c r="CDB573" s="80"/>
      <c r="CDC573" s="80"/>
      <c r="CDD573" s="80"/>
      <c r="CDE573" s="80"/>
      <c r="CDF573" s="80"/>
      <c r="CDG573" s="80"/>
      <c r="CDH573" s="80"/>
      <c r="CDI573" s="80"/>
      <c r="CDJ573" s="80"/>
      <c r="CDK573" s="80"/>
      <c r="CDL573" s="80"/>
      <c r="CDM573" s="80"/>
      <c r="CDN573" s="80"/>
      <c r="CDO573" s="80"/>
      <c r="CDP573" s="80"/>
      <c r="CDQ573" s="80"/>
      <c r="CDR573" s="80"/>
      <c r="CDS573" s="80"/>
      <c r="CDT573" s="80"/>
      <c r="CDU573" s="80"/>
      <c r="CDV573" s="80"/>
      <c r="CDW573" s="80"/>
      <c r="CDX573" s="80"/>
      <c r="CDY573" s="80"/>
      <c r="CDZ573" s="80"/>
      <c r="CEA573" s="80"/>
      <c r="CEB573" s="80"/>
      <c r="CEC573" s="80"/>
      <c r="CED573" s="80"/>
      <c r="CEE573" s="80"/>
      <c r="CEF573" s="80"/>
      <c r="CEG573" s="80"/>
      <c r="CEH573" s="80"/>
      <c r="CEI573" s="80"/>
      <c r="CEJ573" s="80"/>
      <c r="CEK573" s="80"/>
      <c r="CEL573" s="80"/>
      <c r="CEM573" s="80"/>
      <c r="CEN573" s="80"/>
      <c r="CEO573" s="80"/>
      <c r="CEP573" s="80"/>
      <c r="CEQ573" s="80"/>
      <c r="CER573" s="80"/>
      <c r="CES573" s="80"/>
      <c r="CET573" s="80"/>
      <c r="CEU573" s="80"/>
      <c r="CEV573" s="80"/>
      <c r="CEW573" s="80"/>
      <c r="CEX573" s="80"/>
      <c r="CEY573" s="80"/>
      <c r="CEZ573" s="80"/>
      <c r="CFA573" s="80"/>
      <c r="CFB573" s="80"/>
      <c r="CFC573" s="80"/>
      <c r="CFD573" s="80"/>
      <c r="CFE573" s="80"/>
      <c r="CFF573" s="80"/>
      <c r="CFG573" s="80"/>
      <c r="CFH573" s="80"/>
      <c r="CFI573" s="80"/>
      <c r="CFJ573" s="80"/>
      <c r="CFK573" s="80"/>
      <c r="CFL573" s="80"/>
      <c r="CFM573" s="80"/>
      <c r="CFN573" s="80"/>
      <c r="CFO573" s="80"/>
      <c r="CFP573" s="80"/>
      <c r="CFQ573" s="80"/>
      <c r="CFR573" s="80"/>
      <c r="CFS573" s="80"/>
      <c r="CFT573" s="80"/>
      <c r="CFU573" s="80"/>
      <c r="CFV573" s="80"/>
      <c r="CFW573" s="80"/>
      <c r="CFX573" s="80"/>
      <c r="CFY573" s="80"/>
      <c r="CFZ573" s="80"/>
      <c r="CGA573" s="80"/>
      <c r="CGB573" s="80"/>
      <c r="CGC573" s="80"/>
      <c r="CGD573" s="80"/>
      <c r="CGE573" s="80"/>
      <c r="CGF573" s="80"/>
      <c r="CGG573" s="80"/>
      <c r="CGH573" s="80"/>
      <c r="CGI573" s="80"/>
      <c r="CGJ573" s="80"/>
      <c r="CGK573" s="80"/>
      <c r="CGL573" s="80"/>
      <c r="CGM573" s="80"/>
      <c r="CGN573" s="80"/>
      <c r="CGO573" s="80"/>
      <c r="CGP573" s="80"/>
      <c r="CGQ573" s="80"/>
      <c r="CGR573" s="80"/>
      <c r="CGS573" s="80"/>
      <c r="CGT573" s="80"/>
      <c r="CGU573" s="80"/>
      <c r="CGV573" s="80"/>
      <c r="CGW573" s="80"/>
      <c r="CGX573" s="80"/>
      <c r="CGY573" s="80"/>
      <c r="CGZ573" s="80"/>
      <c r="CHA573" s="80"/>
      <c r="CHB573" s="80"/>
      <c r="CHC573" s="80"/>
      <c r="CHD573" s="80"/>
      <c r="CHE573" s="80"/>
      <c r="CHF573" s="80"/>
      <c r="CHG573" s="80"/>
      <c r="CHH573" s="80"/>
      <c r="CHI573" s="80"/>
      <c r="CHJ573" s="80"/>
      <c r="CHK573" s="80"/>
      <c r="CHL573" s="80"/>
      <c r="CHM573" s="80"/>
      <c r="CHN573" s="80"/>
      <c r="CHO573" s="80"/>
      <c r="CHP573" s="80"/>
      <c r="CHQ573" s="80"/>
      <c r="CHR573" s="80"/>
      <c r="CHS573" s="80"/>
      <c r="CHT573" s="80"/>
      <c r="CHU573" s="80"/>
      <c r="CHV573" s="80"/>
      <c r="CHW573" s="80"/>
      <c r="CHX573" s="80"/>
      <c r="CHY573" s="80"/>
      <c r="CHZ573" s="80"/>
      <c r="CIA573" s="80"/>
      <c r="CIB573" s="80"/>
      <c r="CIC573" s="80"/>
      <c r="CID573" s="80"/>
      <c r="CIE573" s="80"/>
      <c r="CIF573" s="80"/>
      <c r="CIG573" s="80"/>
      <c r="CIH573" s="80"/>
      <c r="CII573" s="80"/>
      <c r="CIJ573" s="80"/>
      <c r="CIK573" s="80"/>
      <c r="CIL573" s="80"/>
      <c r="CIM573" s="80"/>
      <c r="CIN573" s="80"/>
      <c r="CIO573" s="80"/>
      <c r="CIP573" s="80"/>
      <c r="CIQ573" s="80"/>
      <c r="CIR573" s="80"/>
      <c r="CIS573" s="80"/>
      <c r="CIT573" s="80"/>
      <c r="CIU573" s="80"/>
      <c r="CIV573" s="80"/>
      <c r="CIW573" s="80"/>
      <c r="CIX573" s="80"/>
      <c r="CIY573" s="80"/>
      <c r="CIZ573" s="80"/>
      <c r="CJA573" s="80"/>
      <c r="CJB573" s="80"/>
      <c r="CJC573" s="80"/>
      <c r="CJD573" s="80"/>
      <c r="CJE573" s="80"/>
      <c r="CJF573" s="80"/>
      <c r="CJG573" s="80"/>
      <c r="CJH573" s="80"/>
      <c r="CJI573" s="80"/>
      <c r="CJJ573" s="80"/>
      <c r="CJK573" s="80"/>
      <c r="CJL573" s="80"/>
      <c r="CJM573" s="80"/>
      <c r="CJN573" s="80"/>
      <c r="CJO573" s="80"/>
      <c r="CJP573" s="80"/>
      <c r="CJQ573" s="80"/>
      <c r="CJR573" s="80"/>
      <c r="CJS573" s="80"/>
      <c r="CJT573" s="80"/>
      <c r="CJU573" s="80"/>
      <c r="CJV573" s="80"/>
      <c r="CJW573" s="80"/>
      <c r="CJX573" s="80"/>
      <c r="CJY573" s="80"/>
      <c r="CJZ573" s="80"/>
      <c r="CKA573" s="80"/>
      <c r="CKB573" s="80"/>
      <c r="CKC573" s="80"/>
      <c r="CKD573" s="80"/>
      <c r="CKE573" s="80"/>
      <c r="CKF573" s="80"/>
      <c r="CKG573" s="80"/>
      <c r="CKH573" s="80"/>
      <c r="CKI573" s="80"/>
      <c r="CKJ573" s="80"/>
      <c r="CKK573" s="80"/>
      <c r="CKL573" s="80"/>
      <c r="CKM573" s="80"/>
      <c r="CKN573" s="80"/>
      <c r="CKO573" s="80"/>
      <c r="CKP573" s="80"/>
      <c r="CKQ573" s="80"/>
      <c r="CKR573" s="80"/>
      <c r="CKS573" s="80"/>
      <c r="CKT573" s="80"/>
      <c r="CKU573" s="80"/>
      <c r="CKV573" s="80"/>
      <c r="CKW573" s="80"/>
      <c r="CKX573" s="80"/>
      <c r="CKY573" s="80"/>
      <c r="CKZ573" s="80"/>
      <c r="CLA573" s="80"/>
      <c r="CLB573" s="80"/>
      <c r="CLC573" s="80"/>
      <c r="CLD573" s="80"/>
      <c r="CLE573" s="80"/>
      <c r="CLF573" s="80"/>
      <c r="CLG573" s="80"/>
      <c r="CLH573" s="80"/>
      <c r="CLI573" s="80"/>
      <c r="CLJ573" s="80"/>
      <c r="CLK573" s="80"/>
      <c r="CLL573" s="80"/>
      <c r="CLM573" s="80"/>
      <c r="CLN573" s="80"/>
      <c r="CLO573" s="80"/>
      <c r="CLP573" s="80"/>
      <c r="CLQ573" s="80"/>
      <c r="CLR573" s="80"/>
      <c r="CLS573" s="80"/>
      <c r="CLT573" s="80"/>
      <c r="CLU573" s="80"/>
      <c r="CLV573" s="80"/>
      <c r="CLW573" s="80"/>
      <c r="CLX573" s="80"/>
      <c r="CLY573" s="80"/>
      <c r="CLZ573" s="80"/>
      <c r="CMA573" s="80"/>
      <c r="CMB573" s="80"/>
      <c r="CMC573" s="80"/>
      <c r="CMD573" s="80"/>
      <c r="CME573" s="80"/>
      <c r="CMF573" s="80"/>
      <c r="CMG573" s="80"/>
      <c r="CMH573" s="80"/>
      <c r="CMI573" s="80"/>
      <c r="CMJ573" s="80"/>
      <c r="CMK573" s="80"/>
      <c r="CML573" s="80"/>
      <c r="CMM573" s="80"/>
      <c r="CMN573" s="80"/>
      <c r="CMO573" s="80"/>
      <c r="CMP573" s="80"/>
      <c r="CMQ573" s="80"/>
      <c r="CMR573" s="80"/>
      <c r="CMS573" s="80"/>
      <c r="CMT573" s="80"/>
      <c r="CMU573" s="80"/>
      <c r="CMV573" s="80"/>
      <c r="CMW573" s="80"/>
      <c r="CMX573" s="80"/>
      <c r="CMY573" s="80"/>
      <c r="CMZ573" s="80"/>
      <c r="CNA573" s="80"/>
      <c r="CNB573" s="80"/>
      <c r="CNC573" s="80"/>
      <c r="CND573" s="80"/>
      <c r="CNE573" s="80"/>
      <c r="CNF573" s="80"/>
      <c r="CNG573" s="80"/>
      <c r="CNH573" s="80"/>
      <c r="CNI573" s="80"/>
      <c r="CNJ573" s="80"/>
      <c r="CNK573" s="80"/>
      <c r="CNL573" s="80"/>
      <c r="CNM573" s="80"/>
      <c r="CNN573" s="80"/>
      <c r="CNO573" s="80"/>
      <c r="CNP573" s="80"/>
      <c r="CNQ573" s="80"/>
      <c r="CNR573" s="80"/>
      <c r="CNS573" s="80"/>
      <c r="CNT573" s="80"/>
      <c r="CNU573" s="80"/>
      <c r="CNV573" s="80"/>
      <c r="CNW573" s="80"/>
      <c r="CNX573" s="80"/>
      <c r="CNY573" s="80"/>
      <c r="CNZ573" s="80"/>
      <c r="COA573" s="80"/>
      <c r="COB573" s="80"/>
      <c r="COC573" s="80"/>
      <c r="COD573" s="80"/>
      <c r="COE573" s="80"/>
      <c r="COF573" s="80"/>
      <c r="COG573" s="80"/>
      <c r="COH573" s="80"/>
      <c r="COI573" s="80"/>
      <c r="COJ573" s="80"/>
      <c r="COK573" s="80"/>
      <c r="COL573" s="80"/>
      <c r="COM573" s="80"/>
      <c r="CON573" s="80"/>
      <c r="COO573" s="80"/>
      <c r="COP573" s="80"/>
      <c r="COQ573" s="80"/>
      <c r="COR573" s="80"/>
      <c r="COS573" s="80"/>
      <c r="COT573" s="80"/>
      <c r="COU573" s="80"/>
      <c r="COV573" s="80"/>
      <c r="COW573" s="80"/>
      <c r="COX573" s="80"/>
      <c r="COY573" s="80"/>
      <c r="COZ573" s="80"/>
      <c r="CPA573" s="80"/>
      <c r="CPB573" s="80"/>
      <c r="CPC573" s="80"/>
      <c r="CPD573" s="80"/>
      <c r="CPE573" s="80"/>
      <c r="CPF573" s="80"/>
      <c r="CPG573" s="80"/>
      <c r="CPH573" s="80"/>
      <c r="CPI573" s="80"/>
      <c r="CPJ573" s="80"/>
      <c r="CPK573" s="80"/>
      <c r="CPL573" s="80"/>
      <c r="CPM573" s="80"/>
      <c r="CPN573" s="80"/>
      <c r="CPO573" s="80"/>
      <c r="CPP573" s="80"/>
      <c r="CPQ573" s="80"/>
      <c r="CPR573" s="80"/>
      <c r="CPS573" s="80"/>
      <c r="CPT573" s="80"/>
      <c r="CPU573" s="80"/>
      <c r="CPV573" s="80"/>
      <c r="CPW573" s="80"/>
      <c r="CPX573" s="80"/>
      <c r="CPY573" s="80"/>
      <c r="CPZ573" s="80"/>
      <c r="CQA573" s="80"/>
      <c r="CQB573" s="80"/>
      <c r="CQC573" s="80"/>
      <c r="CQD573" s="80"/>
      <c r="CQE573" s="80"/>
      <c r="CQF573" s="80"/>
      <c r="CQG573" s="80"/>
      <c r="CQH573" s="80"/>
      <c r="CQI573" s="80"/>
      <c r="CQJ573" s="80"/>
      <c r="CQK573" s="80"/>
      <c r="CQL573" s="80"/>
      <c r="CQM573" s="80"/>
      <c r="CQN573" s="80"/>
      <c r="CQO573" s="80"/>
      <c r="CQP573" s="80"/>
      <c r="CQQ573" s="80"/>
      <c r="CQR573" s="80"/>
      <c r="CQS573" s="80"/>
      <c r="CQT573" s="80"/>
      <c r="CQU573" s="80"/>
      <c r="CQV573" s="80"/>
      <c r="CQW573" s="80"/>
      <c r="CQX573" s="80"/>
      <c r="CQY573" s="80"/>
      <c r="CQZ573" s="80"/>
      <c r="CRA573" s="80"/>
      <c r="CRB573" s="80"/>
      <c r="CRC573" s="80"/>
      <c r="CRD573" s="80"/>
      <c r="CRE573" s="80"/>
      <c r="CRF573" s="80"/>
      <c r="CRG573" s="80"/>
      <c r="CRH573" s="80"/>
      <c r="CRI573" s="80"/>
      <c r="CRJ573" s="80"/>
      <c r="CRK573" s="80"/>
      <c r="CRL573" s="80"/>
      <c r="CRM573" s="80"/>
      <c r="CRN573" s="80"/>
      <c r="CRO573" s="80"/>
      <c r="CRP573" s="80"/>
      <c r="CRQ573" s="80"/>
      <c r="CRR573" s="80"/>
      <c r="CRS573" s="80"/>
      <c r="CRT573" s="80"/>
      <c r="CRU573" s="80"/>
      <c r="CRV573" s="80"/>
      <c r="CRW573" s="80"/>
      <c r="CRX573" s="80"/>
      <c r="CRY573" s="80"/>
      <c r="CRZ573" s="80"/>
      <c r="CSA573" s="80"/>
      <c r="CSB573" s="80"/>
      <c r="CSC573" s="80"/>
      <c r="CSD573" s="80"/>
      <c r="CSE573" s="80"/>
      <c r="CSF573" s="80"/>
      <c r="CSG573" s="80"/>
      <c r="CSH573" s="80"/>
      <c r="CSI573" s="80"/>
      <c r="CSJ573" s="80"/>
      <c r="CSK573" s="80"/>
      <c r="CSL573" s="80"/>
      <c r="CSM573" s="80"/>
      <c r="CSN573" s="80"/>
      <c r="CSO573" s="80"/>
      <c r="CSP573" s="80"/>
      <c r="CSQ573" s="80"/>
      <c r="CSR573" s="80"/>
      <c r="CSS573" s="80"/>
      <c r="CST573" s="80"/>
      <c r="CSU573" s="80"/>
      <c r="CSV573" s="80"/>
      <c r="CSW573" s="80"/>
      <c r="CSX573" s="80"/>
      <c r="CSY573" s="80"/>
      <c r="CSZ573" s="80"/>
      <c r="CTA573" s="80"/>
      <c r="CTB573" s="80"/>
      <c r="CTC573" s="80"/>
      <c r="CTD573" s="80"/>
      <c r="CTE573" s="80"/>
      <c r="CTF573" s="80"/>
      <c r="CTG573" s="80"/>
      <c r="CTH573" s="80"/>
      <c r="CTI573" s="80"/>
      <c r="CTJ573" s="80"/>
      <c r="CTK573" s="80"/>
      <c r="CTL573" s="80"/>
      <c r="CTM573" s="80"/>
      <c r="CTN573" s="80"/>
      <c r="CTO573" s="80"/>
      <c r="CTP573" s="80"/>
      <c r="CTQ573" s="80"/>
      <c r="CTR573" s="80"/>
      <c r="CTS573" s="80"/>
      <c r="CTT573" s="80"/>
      <c r="CTU573" s="80"/>
      <c r="CTV573" s="80"/>
      <c r="CTW573" s="80"/>
      <c r="CTX573" s="80"/>
      <c r="CTY573" s="80"/>
      <c r="CTZ573" s="80"/>
      <c r="CUA573" s="80"/>
      <c r="CUB573" s="80"/>
      <c r="CUC573" s="80"/>
      <c r="CUD573" s="80"/>
      <c r="CUE573" s="80"/>
      <c r="CUF573" s="80"/>
      <c r="CUG573" s="80"/>
      <c r="CUH573" s="80"/>
      <c r="CUI573" s="80"/>
      <c r="CUJ573" s="80"/>
      <c r="CUK573" s="80"/>
      <c r="CUL573" s="80"/>
      <c r="CUM573" s="80"/>
      <c r="CUN573" s="80"/>
      <c r="CUO573" s="80"/>
      <c r="CUP573" s="80"/>
      <c r="CUQ573" s="80"/>
      <c r="CUR573" s="80"/>
      <c r="CUS573" s="80"/>
      <c r="CUT573" s="80"/>
      <c r="CUU573" s="80"/>
      <c r="CUV573" s="80"/>
      <c r="CUW573" s="80"/>
      <c r="CUX573" s="80"/>
      <c r="CUY573" s="80"/>
      <c r="CUZ573" s="80"/>
      <c r="CVA573" s="80"/>
      <c r="CVB573" s="80"/>
      <c r="CVC573" s="80"/>
      <c r="CVD573" s="80"/>
      <c r="CVE573" s="80"/>
      <c r="CVF573" s="80"/>
      <c r="CVG573" s="80"/>
      <c r="CVH573" s="80"/>
      <c r="CVI573" s="80"/>
      <c r="CVJ573" s="80"/>
      <c r="CVK573" s="80"/>
      <c r="CVL573" s="80"/>
      <c r="CVM573" s="80"/>
      <c r="CVN573" s="80"/>
      <c r="CVO573" s="80"/>
      <c r="CVP573" s="80"/>
      <c r="CVQ573" s="80"/>
      <c r="CVR573" s="80"/>
      <c r="CVS573" s="80"/>
      <c r="CVT573" s="80"/>
      <c r="CVU573" s="80"/>
      <c r="CVV573" s="80"/>
      <c r="CVW573" s="80"/>
      <c r="CVX573" s="80"/>
      <c r="CVY573" s="80"/>
      <c r="CVZ573" s="80"/>
      <c r="CWA573" s="80"/>
      <c r="CWB573" s="80"/>
      <c r="CWC573" s="80"/>
      <c r="CWD573" s="80"/>
      <c r="CWE573" s="80"/>
      <c r="CWF573" s="80"/>
      <c r="CWG573" s="80"/>
      <c r="CWH573" s="80"/>
      <c r="CWI573" s="80"/>
      <c r="CWJ573" s="80"/>
      <c r="CWK573" s="80"/>
      <c r="CWL573" s="80"/>
      <c r="CWM573" s="80"/>
      <c r="CWN573" s="80"/>
      <c r="CWO573" s="80"/>
      <c r="CWP573" s="80"/>
      <c r="CWQ573" s="80"/>
      <c r="CWR573" s="80"/>
      <c r="CWS573" s="80"/>
      <c r="CWT573" s="80"/>
      <c r="CWU573" s="80"/>
      <c r="CWV573" s="80"/>
      <c r="CWW573" s="80"/>
      <c r="CWX573" s="80"/>
      <c r="CWY573" s="80"/>
      <c r="CWZ573" s="80"/>
      <c r="CXA573" s="80"/>
      <c r="CXB573" s="80"/>
      <c r="CXC573" s="80"/>
      <c r="CXD573" s="80"/>
      <c r="CXE573" s="80"/>
      <c r="CXF573" s="80"/>
      <c r="CXG573" s="80"/>
      <c r="CXH573" s="80"/>
      <c r="CXI573" s="80"/>
      <c r="CXJ573" s="80"/>
      <c r="CXK573" s="80"/>
      <c r="CXL573" s="80"/>
      <c r="CXM573" s="80"/>
      <c r="CXN573" s="80"/>
      <c r="CXO573" s="80"/>
      <c r="CXP573" s="80"/>
      <c r="CXQ573" s="80"/>
      <c r="CXR573" s="80"/>
      <c r="CXS573" s="80"/>
      <c r="CXT573" s="80"/>
      <c r="CXU573" s="80"/>
      <c r="CXV573" s="80"/>
      <c r="CXW573" s="80"/>
      <c r="CXX573" s="80"/>
      <c r="CXY573" s="80"/>
      <c r="CXZ573" s="80"/>
      <c r="CYA573" s="80"/>
      <c r="CYB573" s="80"/>
      <c r="CYC573" s="80"/>
      <c r="CYD573" s="80"/>
      <c r="CYE573" s="80"/>
      <c r="CYF573" s="80"/>
      <c r="CYG573" s="80"/>
      <c r="CYH573" s="80"/>
      <c r="CYI573" s="80"/>
      <c r="CYJ573" s="80"/>
      <c r="CYK573" s="80"/>
      <c r="CYL573" s="80"/>
      <c r="CYM573" s="80"/>
      <c r="CYN573" s="80"/>
      <c r="CYO573" s="80"/>
      <c r="CYP573" s="80"/>
      <c r="CYQ573" s="80"/>
      <c r="CYR573" s="80"/>
      <c r="CYS573" s="80"/>
      <c r="CYT573" s="80"/>
      <c r="CYU573" s="80"/>
      <c r="CYV573" s="80"/>
      <c r="CYW573" s="80"/>
      <c r="CYX573" s="80"/>
      <c r="CYY573" s="80"/>
      <c r="CYZ573" s="80"/>
      <c r="CZA573" s="80"/>
      <c r="CZB573" s="80"/>
      <c r="CZC573" s="80"/>
      <c r="CZD573" s="80"/>
      <c r="CZE573" s="80"/>
      <c r="CZF573" s="80"/>
      <c r="CZG573" s="80"/>
      <c r="CZH573" s="80"/>
      <c r="CZI573" s="80"/>
      <c r="CZJ573" s="80"/>
      <c r="CZK573" s="80"/>
      <c r="CZL573" s="80"/>
      <c r="CZM573" s="80"/>
      <c r="CZN573" s="80"/>
      <c r="CZO573" s="80"/>
      <c r="CZP573" s="80"/>
      <c r="CZQ573" s="80"/>
      <c r="CZR573" s="80"/>
      <c r="CZS573" s="80"/>
      <c r="CZT573" s="80"/>
      <c r="CZU573" s="80"/>
      <c r="CZV573" s="80"/>
      <c r="CZW573" s="80"/>
      <c r="CZX573" s="80"/>
      <c r="CZY573" s="80"/>
      <c r="CZZ573" s="80"/>
      <c r="DAA573" s="80"/>
      <c r="DAB573" s="80"/>
      <c r="DAC573" s="80"/>
      <c r="DAD573" s="80"/>
      <c r="DAE573" s="80"/>
      <c r="DAF573" s="80"/>
      <c r="DAG573" s="80"/>
      <c r="DAH573" s="80"/>
      <c r="DAI573" s="80"/>
      <c r="DAJ573" s="80"/>
      <c r="DAK573" s="80"/>
      <c r="DAL573" s="80"/>
      <c r="DAM573" s="80"/>
      <c r="DAN573" s="80"/>
      <c r="DAO573" s="80"/>
      <c r="DAP573" s="80"/>
      <c r="DAQ573" s="80"/>
      <c r="DAR573" s="80"/>
      <c r="DAS573" s="80"/>
      <c r="DAT573" s="80"/>
      <c r="DAU573" s="80"/>
      <c r="DAV573" s="80"/>
      <c r="DAW573" s="80"/>
      <c r="DAX573" s="80"/>
      <c r="DAY573" s="80"/>
      <c r="DAZ573" s="80"/>
      <c r="DBA573" s="80"/>
      <c r="DBB573" s="80"/>
      <c r="DBC573" s="80"/>
      <c r="DBD573" s="80"/>
      <c r="DBE573" s="80"/>
      <c r="DBF573" s="80"/>
      <c r="DBG573" s="80"/>
      <c r="DBH573" s="80"/>
      <c r="DBI573" s="80"/>
      <c r="DBJ573" s="80"/>
      <c r="DBK573" s="80"/>
      <c r="DBL573" s="80"/>
      <c r="DBM573" s="80"/>
      <c r="DBN573" s="80"/>
      <c r="DBO573" s="80"/>
      <c r="DBP573" s="80"/>
      <c r="DBQ573" s="80"/>
      <c r="DBR573" s="80"/>
      <c r="DBS573" s="80"/>
      <c r="DBT573" s="80"/>
      <c r="DBU573" s="80"/>
      <c r="DBV573" s="80"/>
      <c r="DBW573" s="80"/>
      <c r="DBX573" s="80"/>
      <c r="DBY573" s="80"/>
      <c r="DBZ573" s="80"/>
      <c r="DCA573" s="80"/>
      <c r="DCB573" s="80"/>
      <c r="DCC573" s="80"/>
      <c r="DCD573" s="80"/>
      <c r="DCE573" s="80"/>
      <c r="DCF573" s="80"/>
      <c r="DCG573" s="80"/>
      <c r="DCH573" s="80"/>
      <c r="DCI573" s="80"/>
      <c r="DCJ573" s="80"/>
      <c r="DCK573" s="80"/>
      <c r="DCL573" s="80"/>
      <c r="DCM573" s="80"/>
      <c r="DCN573" s="80"/>
      <c r="DCO573" s="80"/>
      <c r="DCP573" s="80"/>
      <c r="DCQ573" s="80"/>
      <c r="DCR573" s="80"/>
      <c r="DCS573" s="80"/>
      <c r="DCT573" s="80"/>
      <c r="DCU573" s="80"/>
      <c r="DCV573" s="80"/>
      <c r="DCW573" s="80"/>
      <c r="DCX573" s="80"/>
      <c r="DCY573" s="80"/>
      <c r="DCZ573" s="80"/>
      <c r="DDA573" s="80"/>
      <c r="DDB573" s="80"/>
      <c r="DDC573" s="80"/>
      <c r="DDD573" s="80"/>
      <c r="DDE573" s="80"/>
      <c r="DDF573" s="80"/>
      <c r="DDG573" s="80"/>
      <c r="DDH573" s="80"/>
      <c r="DDI573" s="80"/>
      <c r="DDJ573" s="80"/>
      <c r="DDK573" s="80"/>
      <c r="DDL573" s="80"/>
      <c r="DDM573" s="80"/>
      <c r="DDN573" s="80"/>
      <c r="DDO573" s="80"/>
      <c r="DDP573" s="80"/>
      <c r="DDQ573" s="80"/>
      <c r="DDR573" s="80"/>
      <c r="DDS573" s="80"/>
      <c r="DDT573" s="80"/>
      <c r="DDU573" s="80"/>
      <c r="DDV573" s="80"/>
      <c r="DDW573" s="80"/>
      <c r="DDX573" s="80"/>
      <c r="DDY573" s="80"/>
      <c r="DDZ573" s="80"/>
      <c r="DEA573" s="80"/>
      <c r="DEB573" s="80"/>
      <c r="DEC573" s="80"/>
      <c r="DED573" s="80"/>
      <c r="DEE573" s="80"/>
      <c r="DEF573" s="80"/>
      <c r="DEG573" s="80"/>
      <c r="DEH573" s="80"/>
      <c r="DEI573" s="80"/>
      <c r="DEJ573" s="80"/>
      <c r="DEK573" s="80"/>
      <c r="DEL573" s="80"/>
      <c r="DEM573" s="80"/>
      <c r="DEN573" s="80"/>
      <c r="DEO573" s="80"/>
      <c r="DEP573" s="80"/>
      <c r="DEQ573" s="80"/>
      <c r="DER573" s="80"/>
      <c r="DES573" s="80"/>
      <c r="DET573" s="80"/>
      <c r="DEU573" s="80"/>
      <c r="DEV573" s="80"/>
      <c r="DEW573" s="80"/>
      <c r="DEX573" s="80"/>
      <c r="DEY573" s="80"/>
      <c r="DEZ573" s="80"/>
      <c r="DFA573" s="80"/>
      <c r="DFB573" s="80"/>
      <c r="DFC573" s="80"/>
      <c r="DFD573" s="80"/>
      <c r="DFE573" s="80"/>
      <c r="DFF573" s="80"/>
      <c r="DFG573" s="80"/>
      <c r="DFH573" s="80"/>
      <c r="DFI573" s="80"/>
      <c r="DFJ573" s="80"/>
      <c r="DFK573" s="80"/>
      <c r="DFL573" s="80"/>
      <c r="DFM573" s="80"/>
      <c r="DFN573" s="80"/>
      <c r="DFO573" s="80"/>
      <c r="DFP573" s="80"/>
      <c r="DFQ573" s="80"/>
      <c r="DFR573" s="80"/>
      <c r="DFS573" s="80"/>
      <c r="DFT573" s="80"/>
      <c r="DFU573" s="80"/>
      <c r="DFV573" s="80"/>
      <c r="DFW573" s="80"/>
      <c r="DFX573" s="80"/>
      <c r="DFY573" s="80"/>
      <c r="DFZ573" s="80"/>
      <c r="DGA573" s="80"/>
      <c r="DGB573" s="80"/>
      <c r="DGC573" s="80"/>
      <c r="DGD573" s="80"/>
      <c r="DGE573" s="80"/>
      <c r="DGF573" s="80"/>
      <c r="DGG573" s="80"/>
      <c r="DGH573" s="80"/>
      <c r="DGI573" s="80"/>
      <c r="DGJ573" s="80"/>
      <c r="DGK573" s="80"/>
      <c r="DGL573" s="80"/>
      <c r="DGM573" s="80"/>
      <c r="DGN573" s="80"/>
      <c r="DGO573" s="80"/>
      <c r="DGP573" s="80"/>
      <c r="DGQ573" s="80"/>
      <c r="DGR573" s="80"/>
      <c r="DGS573" s="80"/>
      <c r="DGT573" s="80"/>
      <c r="DGU573" s="80"/>
      <c r="DGV573" s="80"/>
      <c r="DGW573" s="80"/>
      <c r="DGX573" s="80"/>
      <c r="DGY573" s="80"/>
      <c r="DGZ573" s="80"/>
      <c r="DHA573" s="80"/>
      <c r="DHB573" s="80"/>
      <c r="DHC573" s="80"/>
      <c r="DHD573" s="80"/>
      <c r="DHE573" s="80"/>
      <c r="DHF573" s="80"/>
      <c r="DHG573" s="80"/>
      <c r="DHH573" s="80"/>
      <c r="DHI573" s="80"/>
      <c r="DHJ573" s="80"/>
      <c r="DHK573" s="80"/>
      <c r="DHL573" s="80"/>
      <c r="DHM573" s="80"/>
      <c r="DHN573" s="80"/>
      <c r="DHO573" s="80"/>
      <c r="DHP573" s="80"/>
      <c r="DHQ573" s="80"/>
      <c r="DHR573" s="80"/>
      <c r="DHS573" s="80"/>
      <c r="DHT573" s="80"/>
      <c r="DHU573" s="80"/>
      <c r="DHV573" s="80"/>
      <c r="DHW573" s="80"/>
      <c r="DHX573" s="80"/>
      <c r="DHY573" s="80"/>
      <c r="DHZ573" s="80"/>
      <c r="DIA573" s="80"/>
      <c r="DIB573" s="80"/>
      <c r="DIC573" s="80"/>
      <c r="DID573" s="80"/>
      <c r="DIE573" s="80"/>
      <c r="DIF573" s="80"/>
      <c r="DIG573" s="80"/>
      <c r="DIH573" s="80"/>
      <c r="DII573" s="80"/>
      <c r="DIJ573" s="80"/>
      <c r="DIK573" s="80"/>
      <c r="DIL573" s="80"/>
      <c r="DIM573" s="80"/>
      <c r="DIN573" s="80"/>
      <c r="DIO573" s="80"/>
      <c r="DIP573" s="80"/>
      <c r="DIQ573" s="80"/>
      <c r="DIR573" s="80"/>
      <c r="DIS573" s="80"/>
      <c r="DIT573" s="80"/>
      <c r="DIU573" s="80"/>
      <c r="DIV573" s="80"/>
      <c r="DIW573" s="80"/>
      <c r="DIX573" s="80"/>
      <c r="DIY573" s="80"/>
      <c r="DIZ573" s="80"/>
      <c r="DJA573" s="80"/>
      <c r="DJB573" s="80"/>
      <c r="DJC573" s="80"/>
      <c r="DJD573" s="80"/>
      <c r="DJE573" s="80"/>
      <c r="DJF573" s="80"/>
      <c r="DJG573" s="80"/>
      <c r="DJH573" s="80"/>
      <c r="DJI573" s="80"/>
      <c r="DJJ573" s="80"/>
      <c r="DJK573" s="80"/>
      <c r="DJL573" s="80"/>
      <c r="DJM573" s="80"/>
      <c r="DJN573" s="80"/>
      <c r="DJO573" s="80"/>
      <c r="DJP573" s="80"/>
      <c r="DJQ573" s="80"/>
      <c r="DJR573" s="80"/>
      <c r="DJS573" s="80"/>
      <c r="DJT573" s="80"/>
      <c r="DJU573" s="80"/>
      <c r="DJV573" s="80"/>
      <c r="DJW573" s="80"/>
      <c r="DJX573" s="80"/>
      <c r="DJY573" s="80"/>
      <c r="DJZ573" s="80"/>
      <c r="DKA573" s="80"/>
      <c r="DKB573" s="80"/>
      <c r="DKC573" s="80"/>
      <c r="DKD573" s="80"/>
      <c r="DKE573" s="80"/>
      <c r="DKF573" s="80"/>
      <c r="DKG573" s="80"/>
      <c r="DKH573" s="80"/>
      <c r="DKI573" s="80"/>
      <c r="DKJ573" s="80"/>
      <c r="DKK573" s="80"/>
      <c r="DKL573" s="80"/>
      <c r="DKM573" s="80"/>
      <c r="DKN573" s="80"/>
      <c r="DKO573" s="80"/>
      <c r="DKP573" s="80"/>
      <c r="DKQ573" s="80"/>
      <c r="DKR573" s="80"/>
      <c r="DKS573" s="80"/>
      <c r="DKT573" s="80"/>
      <c r="DKU573" s="80"/>
      <c r="DKV573" s="80"/>
      <c r="DKW573" s="80"/>
      <c r="DKX573" s="80"/>
      <c r="DKY573" s="80"/>
      <c r="DKZ573" s="80"/>
      <c r="DLA573" s="80"/>
      <c r="DLB573" s="80"/>
      <c r="DLC573" s="80"/>
      <c r="DLD573" s="80"/>
      <c r="DLE573" s="80"/>
      <c r="DLF573" s="80"/>
      <c r="DLG573" s="80"/>
      <c r="DLH573" s="80"/>
      <c r="DLI573" s="80"/>
      <c r="DLJ573" s="80"/>
      <c r="DLK573" s="80"/>
      <c r="DLL573" s="80"/>
      <c r="DLM573" s="80"/>
      <c r="DLN573" s="80"/>
      <c r="DLO573" s="80"/>
      <c r="DLP573" s="80"/>
      <c r="DLQ573" s="80"/>
      <c r="DLR573" s="80"/>
      <c r="DLS573" s="80"/>
      <c r="DLT573" s="80"/>
      <c r="DLU573" s="80"/>
      <c r="DLV573" s="80"/>
      <c r="DLW573" s="80"/>
      <c r="DLX573" s="80"/>
      <c r="DLY573" s="80"/>
      <c r="DLZ573" s="80"/>
      <c r="DMA573" s="80"/>
      <c r="DMB573" s="80"/>
      <c r="DMC573" s="80"/>
      <c r="DMD573" s="80"/>
      <c r="DME573" s="80"/>
      <c r="DMF573" s="80"/>
      <c r="DMG573" s="80"/>
      <c r="DMH573" s="80"/>
      <c r="DMI573" s="80"/>
      <c r="DMJ573" s="80"/>
      <c r="DMK573" s="80"/>
      <c r="DML573" s="80"/>
      <c r="DMM573" s="80"/>
      <c r="DMN573" s="80"/>
      <c r="DMO573" s="80"/>
      <c r="DMP573" s="80"/>
      <c r="DMQ573" s="80"/>
      <c r="DMR573" s="80"/>
      <c r="DMS573" s="80"/>
      <c r="DMT573" s="80"/>
      <c r="DMU573" s="80"/>
      <c r="DMV573" s="80"/>
      <c r="DMW573" s="80"/>
      <c r="DMX573" s="80"/>
      <c r="DMY573" s="80"/>
      <c r="DMZ573" s="80"/>
      <c r="DNA573" s="80"/>
      <c r="DNB573" s="80"/>
      <c r="DNC573" s="80"/>
      <c r="DND573" s="80"/>
      <c r="DNE573" s="80"/>
      <c r="DNF573" s="80"/>
      <c r="DNG573" s="80"/>
      <c r="DNH573" s="80"/>
      <c r="DNI573" s="80"/>
      <c r="DNJ573" s="80"/>
      <c r="DNK573" s="80"/>
      <c r="DNL573" s="80"/>
      <c r="DNM573" s="80"/>
      <c r="DNN573" s="80"/>
      <c r="DNO573" s="80"/>
      <c r="DNP573" s="80"/>
      <c r="DNQ573" s="80"/>
      <c r="DNR573" s="80"/>
      <c r="DNS573" s="80"/>
      <c r="DNT573" s="80"/>
      <c r="DNU573" s="80"/>
      <c r="DNV573" s="80"/>
      <c r="DNW573" s="80"/>
      <c r="DNX573" s="80"/>
      <c r="DNY573" s="80"/>
      <c r="DNZ573" s="80"/>
      <c r="DOA573" s="80"/>
      <c r="DOB573" s="80"/>
      <c r="DOC573" s="80"/>
      <c r="DOD573" s="80"/>
      <c r="DOE573" s="80"/>
      <c r="DOF573" s="80"/>
      <c r="DOG573" s="80"/>
      <c r="DOH573" s="80"/>
      <c r="DOI573" s="80"/>
      <c r="DOJ573" s="80"/>
      <c r="DOK573" s="80"/>
      <c r="DOL573" s="80"/>
      <c r="DOM573" s="80"/>
      <c r="DON573" s="80"/>
      <c r="DOO573" s="80"/>
      <c r="DOP573" s="80"/>
      <c r="DOQ573" s="80"/>
      <c r="DOR573" s="80"/>
      <c r="DOS573" s="80"/>
      <c r="DOT573" s="80"/>
      <c r="DOU573" s="80"/>
      <c r="DOV573" s="80"/>
      <c r="DOW573" s="80"/>
      <c r="DOX573" s="80"/>
      <c r="DOY573" s="80"/>
      <c r="DOZ573" s="80"/>
      <c r="DPA573" s="80"/>
      <c r="DPB573" s="80"/>
      <c r="DPC573" s="80"/>
      <c r="DPD573" s="80"/>
      <c r="DPE573" s="80"/>
      <c r="DPF573" s="80"/>
      <c r="DPG573" s="80"/>
      <c r="DPH573" s="80"/>
      <c r="DPI573" s="80"/>
      <c r="DPJ573" s="80"/>
      <c r="DPK573" s="80"/>
      <c r="DPL573" s="80"/>
      <c r="DPM573" s="80"/>
      <c r="DPN573" s="80"/>
      <c r="DPO573" s="80"/>
      <c r="DPP573" s="80"/>
      <c r="DPQ573" s="80"/>
      <c r="DPR573" s="80"/>
      <c r="DPS573" s="80"/>
      <c r="DPT573" s="80"/>
      <c r="DPU573" s="80"/>
      <c r="DPV573" s="80"/>
      <c r="DPW573" s="80"/>
      <c r="DPX573" s="80"/>
      <c r="DPY573" s="80"/>
      <c r="DPZ573" s="80"/>
      <c r="DQA573" s="80"/>
      <c r="DQB573" s="80"/>
      <c r="DQC573" s="80"/>
      <c r="DQD573" s="80"/>
      <c r="DQE573" s="80"/>
      <c r="DQF573" s="80"/>
      <c r="DQG573" s="80"/>
      <c r="DQH573" s="80"/>
      <c r="DQI573" s="80"/>
      <c r="DQJ573" s="80"/>
      <c r="DQK573" s="80"/>
      <c r="DQL573" s="80"/>
      <c r="DQM573" s="80"/>
      <c r="DQN573" s="80"/>
      <c r="DQO573" s="80"/>
      <c r="DQP573" s="80"/>
      <c r="DQQ573" s="80"/>
      <c r="DQR573" s="80"/>
      <c r="DQS573" s="80"/>
      <c r="DQT573" s="80"/>
      <c r="DQU573" s="80"/>
      <c r="DQV573" s="80"/>
      <c r="DQW573" s="80"/>
      <c r="DQX573" s="80"/>
      <c r="DQY573" s="80"/>
      <c r="DQZ573" s="80"/>
      <c r="DRA573" s="80"/>
      <c r="DRB573" s="80"/>
      <c r="DRC573" s="80"/>
      <c r="DRD573" s="80"/>
      <c r="DRE573" s="80"/>
      <c r="DRF573" s="80"/>
      <c r="DRG573" s="80"/>
      <c r="DRH573" s="80"/>
      <c r="DRI573" s="80"/>
      <c r="DRJ573" s="80"/>
      <c r="DRK573" s="80"/>
      <c r="DRL573" s="80"/>
      <c r="DRM573" s="80"/>
      <c r="DRN573" s="80"/>
      <c r="DRO573" s="80"/>
      <c r="DRP573" s="80"/>
      <c r="DRQ573" s="80"/>
      <c r="DRR573" s="80"/>
      <c r="DRS573" s="80"/>
      <c r="DRT573" s="80"/>
      <c r="DRU573" s="80"/>
      <c r="DRV573" s="80"/>
      <c r="DRW573" s="80"/>
      <c r="DRX573" s="80"/>
      <c r="DRY573" s="80"/>
      <c r="DRZ573" s="80"/>
      <c r="DSA573" s="80"/>
      <c r="DSB573" s="80"/>
      <c r="DSC573" s="80"/>
      <c r="DSD573" s="80"/>
      <c r="DSE573" s="80"/>
      <c r="DSF573" s="80"/>
      <c r="DSG573" s="80"/>
      <c r="DSH573" s="80"/>
      <c r="DSI573" s="80"/>
      <c r="DSJ573" s="80"/>
      <c r="DSK573" s="80"/>
      <c r="DSL573" s="80"/>
      <c r="DSM573" s="80"/>
      <c r="DSN573" s="80"/>
      <c r="DSO573" s="80"/>
      <c r="DSP573" s="80"/>
      <c r="DSQ573" s="80"/>
      <c r="DSR573" s="80"/>
      <c r="DSS573" s="80"/>
      <c r="DST573" s="80"/>
      <c r="DSU573" s="80"/>
      <c r="DSV573" s="80"/>
      <c r="DSW573" s="80"/>
      <c r="DSX573" s="80"/>
      <c r="DSY573" s="80"/>
      <c r="DSZ573" s="80"/>
      <c r="DTA573" s="80"/>
      <c r="DTB573" s="80"/>
      <c r="DTC573" s="80"/>
      <c r="DTD573" s="80"/>
      <c r="DTE573" s="80"/>
      <c r="DTF573" s="80"/>
      <c r="DTG573" s="80"/>
      <c r="DTH573" s="80"/>
      <c r="DTI573" s="80"/>
      <c r="DTJ573" s="80"/>
      <c r="DTK573" s="80"/>
      <c r="DTL573" s="80"/>
      <c r="DTM573" s="80"/>
      <c r="DTN573" s="80"/>
      <c r="DTO573" s="80"/>
      <c r="DTP573" s="80"/>
      <c r="DTQ573" s="80"/>
      <c r="DTR573" s="80"/>
      <c r="DTS573" s="80"/>
      <c r="DTT573" s="80"/>
      <c r="DTU573" s="80"/>
      <c r="DTV573" s="80"/>
      <c r="DTW573" s="80"/>
      <c r="DTX573" s="80"/>
      <c r="DTY573" s="80"/>
      <c r="DTZ573" s="80"/>
      <c r="DUA573" s="80"/>
      <c r="DUB573" s="80"/>
      <c r="DUC573" s="80"/>
      <c r="DUD573" s="80"/>
      <c r="DUE573" s="80"/>
      <c r="DUF573" s="80"/>
      <c r="DUG573" s="80"/>
      <c r="DUH573" s="80"/>
      <c r="DUI573" s="80"/>
      <c r="DUJ573" s="80"/>
      <c r="DUK573" s="80"/>
      <c r="DUL573" s="80"/>
      <c r="DUM573" s="80"/>
      <c r="DUN573" s="80"/>
      <c r="DUO573" s="80"/>
      <c r="DUP573" s="80"/>
      <c r="DUQ573" s="80"/>
      <c r="DUR573" s="80"/>
      <c r="DUS573" s="80"/>
      <c r="DUT573" s="80"/>
      <c r="DUU573" s="80"/>
      <c r="DUV573" s="80"/>
      <c r="DUW573" s="80"/>
      <c r="DUX573" s="80"/>
      <c r="DUY573" s="80"/>
      <c r="DUZ573" s="80"/>
      <c r="DVA573" s="80"/>
      <c r="DVB573" s="80"/>
      <c r="DVC573" s="80"/>
      <c r="DVD573" s="80"/>
      <c r="DVE573" s="80"/>
      <c r="DVF573" s="80"/>
      <c r="DVG573" s="80"/>
      <c r="DVH573" s="80"/>
      <c r="DVI573" s="80"/>
      <c r="DVJ573" s="80"/>
      <c r="DVK573" s="80"/>
      <c r="DVL573" s="80"/>
      <c r="DVM573" s="80"/>
      <c r="DVN573" s="80"/>
      <c r="DVO573" s="80"/>
      <c r="DVP573" s="80"/>
      <c r="DVQ573" s="80"/>
      <c r="DVR573" s="80"/>
      <c r="DVS573" s="80"/>
      <c r="DVT573" s="80"/>
      <c r="DVU573" s="80"/>
      <c r="DVV573" s="80"/>
      <c r="DVW573" s="80"/>
      <c r="DVX573" s="80"/>
      <c r="DVY573" s="80"/>
      <c r="DVZ573" s="80"/>
      <c r="DWA573" s="80"/>
      <c r="DWB573" s="80"/>
      <c r="DWC573" s="80"/>
      <c r="DWD573" s="80"/>
      <c r="DWE573" s="80"/>
      <c r="DWF573" s="80"/>
      <c r="DWG573" s="80"/>
      <c r="DWH573" s="80"/>
      <c r="DWI573" s="80"/>
      <c r="DWJ573" s="80"/>
      <c r="DWK573" s="80"/>
      <c r="DWL573" s="80"/>
      <c r="DWM573" s="80"/>
      <c r="DWN573" s="80"/>
      <c r="DWO573" s="80"/>
      <c r="DWP573" s="80"/>
      <c r="DWQ573" s="80"/>
      <c r="DWR573" s="80"/>
      <c r="DWS573" s="80"/>
      <c r="DWT573" s="80"/>
      <c r="DWU573" s="80"/>
      <c r="DWV573" s="80"/>
      <c r="DWW573" s="80"/>
      <c r="DWX573" s="80"/>
      <c r="DWY573" s="80"/>
      <c r="DWZ573" s="80"/>
      <c r="DXA573" s="80"/>
      <c r="DXB573" s="80"/>
      <c r="DXC573" s="80"/>
      <c r="DXD573" s="80"/>
      <c r="DXE573" s="80"/>
      <c r="DXF573" s="80"/>
      <c r="DXG573" s="80"/>
      <c r="DXH573" s="80"/>
      <c r="DXI573" s="80"/>
      <c r="DXJ573" s="80"/>
      <c r="DXK573" s="80"/>
      <c r="DXL573" s="80"/>
      <c r="DXM573" s="80"/>
      <c r="DXN573" s="80"/>
      <c r="DXO573" s="80"/>
      <c r="DXP573" s="80"/>
      <c r="DXQ573" s="80"/>
      <c r="DXR573" s="80"/>
      <c r="DXS573" s="80"/>
      <c r="DXT573" s="80"/>
      <c r="DXU573" s="80"/>
      <c r="DXV573" s="80"/>
      <c r="DXW573" s="80"/>
      <c r="DXX573" s="80"/>
      <c r="DXY573" s="80"/>
      <c r="DXZ573" s="80"/>
      <c r="DYA573" s="80"/>
      <c r="DYB573" s="80"/>
      <c r="DYC573" s="80"/>
      <c r="DYD573" s="80"/>
      <c r="DYE573" s="80"/>
      <c r="DYF573" s="80"/>
      <c r="DYG573" s="80"/>
      <c r="DYH573" s="80"/>
      <c r="DYI573" s="80"/>
      <c r="DYJ573" s="80"/>
      <c r="DYK573" s="80"/>
      <c r="DYL573" s="80"/>
      <c r="DYM573" s="80"/>
      <c r="DYN573" s="80"/>
      <c r="DYO573" s="80"/>
      <c r="DYP573" s="80"/>
      <c r="DYQ573" s="80"/>
      <c r="DYR573" s="80"/>
      <c r="DYS573" s="80"/>
      <c r="DYT573" s="80"/>
      <c r="DYU573" s="80"/>
      <c r="DYV573" s="80"/>
      <c r="DYW573" s="80"/>
      <c r="DYX573" s="80"/>
      <c r="DYY573" s="80"/>
      <c r="DYZ573" s="80"/>
      <c r="DZA573" s="80"/>
      <c r="DZB573" s="80"/>
      <c r="DZC573" s="80"/>
      <c r="DZD573" s="80"/>
      <c r="DZE573" s="80"/>
      <c r="DZF573" s="80"/>
      <c r="DZG573" s="80"/>
      <c r="DZH573" s="80"/>
      <c r="DZI573" s="80"/>
      <c r="DZJ573" s="80"/>
      <c r="DZK573" s="80"/>
      <c r="DZL573" s="80"/>
      <c r="DZM573" s="80"/>
      <c r="DZN573" s="80"/>
      <c r="DZO573" s="80"/>
      <c r="DZP573" s="80"/>
      <c r="DZQ573" s="80"/>
      <c r="DZR573" s="80"/>
      <c r="DZS573" s="80"/>
      <c r="DZT573" s="80"/>
      <c r="DZU573" s="80"/>
      <c r="DZV573" s="80"/>
      <c r="DZW573" s="80"/>
      <c r="DZX573" s="80"/>
      <c r="DZY573" s="80"/>
      <c r="DZZ573" s="80"/>
      <c r="EAA573" s="80"/>
      <c r="EAB573" s="80"/>
      <c r="EAC573" s="80"/>
      <c r="EAD573" s="80"/>
      <c r="EAE573" s="80"/>
      <c r="EAF573" s="80"/>
      <c r="EAG573" s="80"/>
      <c r="EAH573" s="80"/>
      <c r="EAI573" s="80"/>
      <c r="EAJ573" s="80"/>
      <c r="EAK573" s="80"/>
      <c r="EAL573" s="80"/>
      <c r="EAM573" s="80"/>
      <c r="EAN573" s="80"/>
      <c r="EAO573" s="80"/>
      <c r="EAP573" s="80"/>
      <c r="EAQ573" s="80"/>
      <c r="EAR573" s="80"/>
      <c r="EAS573" s="80"/>
      <c r="EAT573" s="80"/>
      <c r="EAU573" s="80"/>
      <c r="EAV573" s="80"/>
      <c r="EAW573" s="80"/>
      <c r="EAX573" s="80"/>
      <c r="EAY573" s="80"/>
      <c r="EAZ573" s="80"/>
      <c r="EBA573" s="80"/>
      <c r="EBB573" s="80"/>
      <c r="EBC573" s="80"/>
      <c r="EBD573" s="80"/>
      <c r="EBE573" s="80"/>
      <c r="EBF573" s="80"/>
      <c r="EBG573" s="80"/>
      <c r="EBH573" s="80"/>
      <c r="EBI573" s="80"/>
      <c r="EBJ573" s="80"/>
      <c r="EBK573" s="80"/>
      <c r="EBL573" s="80"/>
      <c r="EBM573" s="80"/>
      <c r="EBN573" s="80"/>
      <c r="EBO573" s="80"/>
      <c r="EBP573" s="80"/>
      <c r="EBQ573" s="80"/>
      <c r="EBR573" s="80"/>
      <c r="EBS573" s="80"/>
      <c r="EBT573" s="80"/>
      <c r="EBU573" s="80"/>
      <c r="EBV573" s="80"/>
      <c r="EBW573" s="80"/>
      <c r="EBX573" s="80"/>
      <c r="EBY573" s="80"/>
      <c r="EBZ573" s="80"/>
      <c r="ECA573" s="80"/>
      <c r="ECB573" s="80"/>
      <c r="ECC573" s="80"/>
      <c r="ECD573" s="80"/>
      <c r="ECE573" s="80"/>
      <c r="ECF573" s="80"/>
      <c r="ECG573" s="80"/>
      <c r="ECH573" s="80"/>
      <c r="ECI573" s="80"/>
      <c r="ECJ573" s="80"/>
      <c r="ECK573" s="80"/>
      <c r="ECL573" s="80"/>
      <c r="ECM573" s="80"/>
      <c r="ECN573" s="80"/>
      <c r="ECO573" s="80"/>
      <c r="ECP573" s="80"/>
      <c r="ECQ573" s="80"/>
      <c r="ECR573" s="80"/>
      <c r="ECS573" s="80"/>
      <c r="ECT573" s="80"/>
      <c r="ECU573" s="80"/>
      <c r="ECV573" s="80"/>
      <c r="ECW573" s="80"/>
      <c r="ECX573" s="80"/>
      <c r="ECY573" s="80"/>
      <c r="ECZ573" s="80"/>
      <c r="EDA573" s="80"/>
      <c r="EDB573" s="80"/>
      <c r="EDC573" s="80"/>
      <c r="EDD573" s="80"/>
      <c r="EDE573" s="80"/>
      <c r="EDF573" s="80"/>
      <c r="EDG573" s="80"/>
      <c r="EDH573" s="80"/>
      <c r="EDI573" s="80"/>
      <c r="EDJ573" s="80"/>
      <c r="EDK573" s="80"/>
      <c r="EDL573" s="80"/>
      <c r="EDM573" s="80"/>
      <c r="EDN573" s="80"/>
      <c r="EDO573" s="80"/>
      <c r="EDP573" s="80"/>
      <c r="EDQ573" s="80"/>
      <c r="EDR573" s="80"/>
      <c r="EDS573" s="80"/>
      <c r="EDT573" s="80"/>
      <c r="EDU573" s="80"/>
      <c r="EDV573" s="80"/>
      <c r="EDW573" s="80"/>
      <c r="EDX573" s="80"/>
      <c r="EDY573" s="80"/>
      <c r="EDZ573" s="80"/>
      <c r="EEA573" s="80"/>
      <c r="EEB573" s="80"/>
      <c r="EEC573" s="80"/>
      <c r="EED573" s="80"/>
      <c r="EEE573" s="80"/>
      <c r="EEF573" s="80"/>
      <c r="EEG573" s="80"/>
      <c r="EEH573" s="80"/>
      <c r="EEI573" s="80"/>
      <c r="EEJ573" s="80"/>
      <c r="EEK573" s="80"/>
      <c r="EEL573" s="80"/>
      <c r="EEM573" s="80"/>
      <c r="EEN573" s="80"/>
      <c r="EEO573" s="80"/>
      <c r="EEP573" s="80"/>
      <c r="EEQ573" s="80"/>
      <c r="EER573" s="80"/>
      <c r="EES573" s="80"/>
      <c r="EET573" s="80"/>
      <c r="EEU573" s="80"/>
      <c r="EEV573" s="80"/>
      <c r="EEW573" s="80"/>
      <c r="EEX573" s="80"/>
      <c r="EEY573" s="80"/>
      <c r="EEZ573" s="80"/>
      <c r="EFA573" s="80"/>
      <c r="EFB573" s="80"/>
      <c r="EFC573" s="80"/>
      <c r="EFD573" s="80"/>
      <c r="EFE573" s="80"/>
      <c r="EFF573" s="80"/>
      <c r="EFG573" s="80"/>
      <c r="EFH573" s="80"/>
      <c r="EFI573" s="80"/>
      <c r="EFJ573" s="80"/>
      <c r="EFK573" s="80"/>
      <c r="EFL573" s="80"/>
      <c r="EFM573" s="80"/>
      <c r="EFN573" s="80"/>
      <c r="EFO573" s="80"/>
      <c r="EFP573" s="80"/>
      <c r="EFQ573" s="80"/>
      <c r="EFR573" s="80"/>
      <c r="EFS573" s="80"/>
      <c r="EFT573" s="80"/>
      <c r="EFU573" s="80"/>
      <c r="EFV573" s="80"/>
      <c r="EFW573" s="80"/>
      <c r="EFX573" s="80"/>
      <c r="EFY573" s="80"/>
      <c r="EFZ573" s="80"/>
      <c r="EGA573" s="80"/>
      <c r="EGB573" s="80"/>
      <c r="EGC573" s="80"/>
      <c r="EGD573" s="80"/>
      <c r="EGE573" s="80"/>
      <c r="EGF573" s="80"/>
      <c r="EGG573" s="80"/>
      <c r="EGH573" s="80"/>
      <c r="EGI573" s="80"/>
      <c r="EGJ573" s="80"/>
      <c r="EGK573" s="80"/>
      <c r="EGL573" s="80"/>
      <c r="EGM573" s="80"/>
      <c r="EGN573" s="80"/>
      <c r="EGO573" s="80"/>
      <c r="EGP573" s="80"/>
      <c r="EGQ573" s="80"/>
      <c r="EGR573" s="80"/>
      <c r="EGS573" s="80"/>
      <c r="EGT573" s="80"/>
      <c r="EGU573" s="80"/>
      <c r="EGV573" s="80"/>
      <c r="EGW573" s="80"/>
      <c r="EGX573" s="80"/>
      <c r="EGY573" s="80"/>
      <c r="EGZ573" s="80"/>
      <c r="EHA573" s="80"/>
      <c r="EHB573" s="80"/>
      <c r="EHC573" s="80"/>
      <c r="EHD573" s="80"/>
      <c r="EHE573" s="80"/>
      <c r="EHF573" s="80"/>
      <c r="EHG573" s="80"/>
      <c r="EHH573" s="80"/>
      <c r="EHI573" s="80"/>
      <c r="EHJ573" s="80"/>
      <c r="EHK573" s="80"/>
      <c r="EHL573" s="80"/>
      <c r="EHM573" s="80"/>
      <c r="EHN573" s="80"/>
      <c r="EHO573" s="80"/>
      <c r="EHP573" s="80"/>
      <c r="EHQ573" s="80"/>
      <c r="EHR573" s="80"/>
      <c r="EHS573" s="80"/>
      <c r="EHT573" s="80"/>
      <c r="EHU573" s="80"/>
      <c r="EHV573" s="80"/>
      <c r="EHW573" s="80"/>
      <c r="EHX573" s="80"/>
      <c r="EHY573" s="80"/>
      <c r="EHZ573" s="80"/>
      <c r="EIA573" s="80"/>
      <c r="EIB573" s="80"/>
      <c r="EIC573" s="80"/>
      <c r="EID573" s="80"/>
      <c r="EIE573" s="80"/>
      <c r="EIF573" s="80"/>
      <c r="EIG573" s="80"/>
      <c r="EIH573" s="80"/>
      <c r="EII573" s="80"/>
      <c r="EIJ573" s="80"/>
      <c r="EIK573" s="80"/>
      <c r="EIL573" s="80"/>
      <c r="EIM573" s="80"/>
      <c r="EIN573" s="80"/>
      <c r="EIO573" s="80"/>
      <c r="EIP573" s="80"/>
      <c r="EIQ573" s="80"/>
      <c r="EIR573" s="80"/>
      <c r="EIS573" s="80"/>
      <c r="EIT573" s="80"/>
      <c r="EIU573" s="80"/>
      <c r="EIV573" s="80"/>
      <c r="EIW573" s="80"/>
      <c r="EIX573" s="80"/>
      <c r="EIY573" s="80"/>
      <c r="EIZ573" s="80"/>
      <c r="EJA573" s="80"/>
      <c r="EJB573" s="80"/>
      <c r="EJC573" s="80"/>
      <c r="EJD573" s="80"/>
      <c r="EJE573" s="80"/>
      <c r="EJF573" s="80"/>
      <c r="EJG573" s="80"/>
      <c r="EJH573" s="80"/>
      <c r="EJI573" s="80"/>
      <c r="EJJ573" s="80"/>
      <c r="EJK573" s="80"/>
      <c r="EJL573" s="80"/>
      <c r="EJM573" s="80"/>
      <c r="EJN573" s="80"/>
      <c r="EJO573" s="80"/>
      <c r="EJP573" s="80"/>
      <c r="EJQ573" s="80"/>
      <c r="EJR573" s="80"/>
      <c r="EJS573" s="80"/>
      <c r="EJT573" s="80"/>
      <c r="EJU573" s="80"/>
      <c r="EJV573" s="80"/>
      <c r="EJW573" s="80"/>
      <c r="EJX573" s="80"/>
      <c r="EJY573" s="80"/>
      <c r="EJZ573" s="80"/>
      <c r="EKA573" s="80"/>
      <c r="EKB573" s="80"/>
      <c r="EKC573" s="80"/>
      <c r="EKD573" s="80"/>
      <c r="EKE573" s="80"/>
      <c r="EKF573" s="80"/>
      <c r="EKG573" s="80"/>
      <c r="EKH573" s="80"/>
      <c r="EKI573" s="80"/>
      <c r="EKJ573" s="80"/>
      <c r="EKK573" s="80"/>
      <c r="EKL573" s="80"/>
      <c r="EKM573" s="80"/>
      <c r="EKN573" s="80"/>
      <c r="EKO573" s="80"/>
      <c r="EKP573" s="80"/>
      <c r="EKQ573" s="80"/>
      <c r="EKR573" s="80"/>
      <c r="EKS573" s="80"/>
      <c r="EKT573" s="80"/>
      <c r="EKU573" s="80"/>
      <c r="EKV573" s="80"/>
      <c r="EKW573" s="80"/>
      <c r="EKX573" s="80"/>
      <c r="EKY573" s="80"/>
      <c r="EKZ573" s="80"/>
      <c r="ELA573" s="80"/>
      <c r="ELB573" s="80"/>
      <c r="ELC573" s="80"/>
      <c r="ELD573" s="80"/>
      <c r="ELE573" s="80"/>
      <c r="ELF573" s="80"/>
      <c r="ELG573" s="80"/>
      <c r="ELH573" s="80"/>
      <c r="ELI573" s="80"/>
      <c r="ELJ573" s="80"/>
      <c r="ELK573" s="80"/>
      <c r="ELL573" s="80"/>
      <c r="ELM573" s="80"/>
      <c r="ELN573" s="80"/>
      <c r="ELO573" s="80"/>
      <c r="ELP573" s="80"/>
      <c r="ELQ573" s="80"/>
      <c r="ELR573" s="80"/>
      <c r="ELS573" s="80"/>
      <c r="ELT573" s="80"/>
      <c r="ELU573" s="80"/>
      <c r="ELV573" s="80"/>
      <c r="ELW573" s="80"/>
      <c r="ELX573" s="80"/>
      <c r="ELY573" s="80"/>
      <c r="ELZ573" s="80"/>
      <c r="EMA573" s="80"/>
      <c r="EMB573" s="80"/>
      <c r="EMC573" s="80"/>
      <c r="EMD573" s="80"/>
      <c r="EME573" s="80"/>
      <c r="EMF573" s="80"/>
      <c r="EMG573" s="80"/>
      <c r="EMH573" s="80"/>
      <c r="EMI573" s="80"/>
      <c r="EMJ573" s="80"/>
      <c r="EMK573" s="80"/>
      <c r="EML573" s="80"/>
      <c r="EMM573" s="80"/>
      <c r="EMN573" s="80"/>
      <c r="EMO573" s="80"/>
      <c r="EMP573" s="80"/>
      <c r="EMQ573" s="80"/>
      <c r="EMR573" s="80"/>
      <c r="EMS573" s="80"/>
      <c r="EMT573" s="80"/>
      <c r="EMU573" s="80"/>
      <c r="EMV573" s="80"/>
      <c r="EMW573" s="80"/>
      <c r="EMX573" s="80"/>
      <c r="EMY573" s="80"/>
      <c r="EMZ573" s="80"/>
      <c r="ENA573" s="80"/>
      <c r="ENB573" s="80"/>
      <c r="ENC573" s="80"/>
      <c r="END573" s="80"/>
      <c r="ENE573" s="80"/>
      <c r="ENF573" s="80"/>
      <c r="ENG573" s="80"/>
      <c r="ENH573" s="80"/>
      <c r="ENI573" s="80"/>
      <c r="ENJ573" s="80"/>
      <c r="ENK573" s="80"/>
      <c r="ENL573" s="80"/>
      <c r="ENM573" s="80"/>
      <c r="ENN573" s="80"/>
      <c r="ENO573" s="80"/>
      <c r="ENP573" s="80"/>
      <c r="ENQ573" s="80"/>
      <c r="ENR573" s="80"/>
      <c r="ENS573" s="80"/>
      <c r="ENT573" s="80"/>
      <c r="ENU573" s="80"/>
      <c r="ENV573" s="80"/>
      <c r="ENW573" s="80"/>
      <c r="ENX573" s="80"/>
      <c r="ENY573" s="80"/>
      <c r="ENZ573" s="80"/>
      <c r="EOA573" s="80"/>
      <c r="EOB573" s="80"/>
      <c r="EOC573" s="80"/>
      <c r="EOD573" s="80"/>
      <c r="EOE573" s="80"/>
      <c r="EOF573" s="80"/>
      <c r="EOG573" s="80"/>
      <c r="EOH573" s="80"/>
      <c r="EOI573" s="80"/>
      <c r="EOJ573" s="80"/>
      <c r="EOK573" s="80"/>
      <c r="EOL573" s="80"/>
      <c r="EOM573" s="80"/>
      <c r="EON573" s="80"/>
      <c r="EOO573" s="80"/>
      <c r="EOP573" s="80"/>
      <c r="EOQ573" s="80"/>
      <c r="EOR573" s="80"/>
      <c r="EOS573" s="80"/>
      <c r="EOT573" s="80"/>
      <c r="EOU573" s="80"/>
      <c r="EOV573" s="80"/>
      <c r="EOW573" s="80"/>
      <c r="EOX573" s="80"/>
      <c r="EOY573" s="80"/>
      <c r="EOZ573" s="80"/>
      <c r="EPA573" s="80"/>
      <c r="EPB573" s="80"/>
      <c r="EPC573" s="80"/>
      <c r="EPD573" s="80"/>
      <c r="EPE573" s="80"/>
      <c r="EPF573" s="80"/>
      <c r="EPG573" s="80"/>
      <c r="EPH573" s="80"/>
      <c r="EPI573" s="80"/>
      <c r="EPJ573" s="80"/>
      <c r="EPK573" s="80"/>
      <c r="EPL573" s="80"/>
      <c r="EPM573" s="80"/>
      <c r="EPN573" s="80"/>
      <c r="EPO573" s="80"/>
      <c r="EPP573" s="80"/>
      <c r="EPQ573" s="80"/>
      <c r="EPR573" s="80"/>
      <c r="EPS573" s="80"/>
      <c r="EPT573" s="80"/>
      <c r="EPU573" s="80"/>
      <c r="EPV573" s="80"/>
      <c r="EPW573" s="80"/>
      <c r="EPX573" s="80"/>
      <c r="EPY573" s="80"/>
      <c r="EPZ573" s="80"/>
      <c r="EQA573" s="80"/>
      <c r="EQB573" s="80"/>
      <c r="EQC573" s="80"/>
      <c r="EQD573" s="80"/>
      <c r="EQE573" s="80"/>
      <c r="EQF573" s="80"/>
      <c r="EQG573" s="80"/>
      <c r="EQH573" s="80"/>
      <c r="EQI573" s="80"/>
      <c r="EQJ573" s="80"/>
      <c r="EQK573" s="80"/>
      <c r="EQL573" s="80"/>
      <c r="EQM573" s="80"/>
      <c r="EQN573" s="80"/>
      <c r="EQO573" s="80"/>
      <c r="EQP573" s="80"/>
      <c r="EQQ573" s="80"/>
      <c r="EQR573" s="80"/>
      <c r="EQS573" s="80"/>
      <c r="EQT573" s="80"/>
      <c r="EQU573" s="80"/>
      <c r="EQV573" s="80"/>
      <c r="EQW573" s="80"/>
      <c r="EQX573" s="80"/>
      <c r="EQY573" s="80"/>
      <c r="EQZ573" s="80"/>
      <c r="ERA573" s="80"/>
      <c r="ERB573" s="80"/>
      <c r="ERC573" s="80"/>
      <c r="ERD573" s="80"/>
      <c r="ERE573" s="80"/>
      <c r="ERF573" s="80"/>
      <c r="ERG573" s="80"/>
      <c r="ERH573" s="80"/>
      <c r="ERI573" s="80"/>
      <c r="ERJ573" s="80"/>
      <c r="ERK573" s="80"/>
      <c r="ERL573" s="80"/>
      <c r="ERM573" s="80"/>
      <c r="ERN573" s="80"/>
      <c r="ERO573" s="80"/>
      <c r="ERP573" s="80"/>
      <c r="ERQ573" s="80"/>
      <c r="ERR573" s="80"/>
      <c r="ERS573" s="80"/>
      <c r="ERT573" s="80"/>
      <c r="ERU573" s="80"/>
      <c r="ERV573" s="80"/>
      <c r="ERW573" s="80"/>
      <c r="ERX573" s="80"/>
      <c r="ERY573" s="80"/>
      <c r="ERZ573" s="80"/>
      <c r="ESA573" s="80"/>
      <c r="ESB573" s="80"/>
      <c r="ESC573" s="80"/>
      <c r="ESD573" s="80"/>
      <c r="ESE573" s="80"/>
      <c r="ESF573" s="80"/>
      <c r="ESG573" s="80"/>
      <c r="ESH573" s="80"/>
      <c r="ESI573" s="80"/>
      <c r="ESJ573" s="80"/>
      <c r="ESK573" s="80"/>
      <c r="ESL573" s="80"/>
      <c r="ESM573" s="80"/>
      <c r="ESN573" s="80"/>
      <c r="ESO573" s="80"/>
      <c r="ESP573" s="80"/>
      <c r="ESQ573" s="80"/>
      <c r="ESR573" s="80"/>
      <c r="ESS573" s="80"/>
      <c r="EST573" s="80"/>
      <c r="ESU573" s="80"/>
      <c r="ESV573" s="80"/>
      <c r="ESW573" s="80"/>
      <c r="ESX573" s="80"/>
      <c r="ESY573" s="80"/>
      <c r="ESZ573" s="80"/>
      <c r="ETA573" s="80"/>
      <c r="ETB573" s="80"/>
      <c r="ETC573" s="80"/>
      <c r="ETD573" s="80"/>
      <c r="ETE573" s="80"/>
      <c r="ETF573" s="80"/>
      <c r="ETG573" s="80"/>
      <c r="ETH573" s="80"/>
      <c r="ETI573" s="80"/>
      <c r="ETJ573" s="80"/>
      <c r="ETK573" s="80"/>
      <c r="ETL573" s="80"/>
      <c r="ETM573" s="80"/>
      <c r="ETN573" s="80"/>
      <c r="ETO573" s="80"/>
      <c r="ETP573" s="80"/>
      <c r="ETQ573" s="80"/>
      <c r="ETR573" s="80"/>
      <c r="ETS573" s="80"/>
      <c r="ETT573" s="80"/>
      <c r="ETU573" s="80"/>
      <c r="ETV573" s="80"/>
      <c r="ETW573" s="80"/>
      <c r="ETX573" s="80"/>
      <c r="ETY573" s="80"/>
      <c r="ETZ573" s="80"/>
      <c r="EUA573" s="80"/>
      <c r="EUB573" s="80"/>
      <c r="EUC573" s="80"/>
      <c r="EUD573" s="80"/>
      <c r="EUE573" s="80"/>
      <c r="EUF573" s="80"/>
      <c r="EUG573" s="80"/>
      <c r="EUH573" s="80"/>
      <c r="EUI573" s="80"/>
      <c r="EUJ573" s="80"/>
      <c r="EUK573" s="80"/>
      <c r="EUL573" s="80"/>
      <c r="EUM573" s="80"/>
      <c r="EUN573" s="80"/>
      <c r="EUO573" s="80"/>
      <c r="EUP573" s="80"/>
      <c r="EUQ573" s="80"/>
      <c r="EUR573" s="80"/>
      <c r="EUS573" s="80"/>
      <c r="EUT573" s="80"/>
      <c r="EUU573" s="80"/>
      <c r="EUV573" s="80"/>
      <c r="EUW573" s="80"/>
      <c r="EUX573" s="80"/>
      <c r="EUY573" s="80"/>
      <c r="EUZ573" s="80"/>
      <c r="EVA573" s="80"/>
      <c r="EVB573" s="80"/>
      <c r="EVC573" s="80"/>
      <c r="EVD573" s="80"/>
      <c r="EVE573" s="80"/>
      <c r="EVF573" s="80"/>
      <c r="EVG573" s="80"/>
      <c r="EVH573" s="80"/>
      <c r="EVI573" s="80"/>
      <c r="EVJ573" s="80"/>
      <c r="EVK573" s="80"/>
      <c r="EVL573" s="80"/>
      <c r="EVM573" s="80"/>
      <c r="EVN573" s="80"/>
      <c r="EVO573" s="80"/>
      <c r="EVP573" s="80"/>
      <c r="EVQ573" s="80"/>
      <c r="EVR573" s="80"/>
      <c r="EVS573" s="80"/>
      <c r="EVT573" s="80"/>
      <c r="EVU573" s="80"/>
      <c r="EVV573" s="80"/>
      <c r="EVW573" s="80"/>
      <c r="EVX573" s="80"/>
      <c r="EVY573" s="80"/>
      <c r="EVZ573" s="80"/>
      <c r="EWA573" s="80"/>
      <c r="EWB573" s="80"/>
      <c r="EWC573" s="80"/>
      <c r="EWD573" s="80"/>
      <c r="EWE573" s="80"/>
      <c r="EWF573" s="80"/>
      <c r="EWG573" s="80"/>
      <c r="EWH573" s="80"/>
      <c r="EWI573" s="80"/>
      <c r="EWJ573" s="80"/>
      <c r="EWK573" s="80"/>
      <c r="EWL573" s="80"/>
      <c r="EWM573" s="80"/>
      <c r="EWN573" s="80"/>
      <c r="EWO573" s="80"/>
      <c r="EWP573" s="80"/>
      <c r="EWQ573" s="80"/>
      <c r="EWR573" s="80"/>
      <c r="EWS573" s="80"/>
      <c r="EWT573" s="80"/>
      <c r="EWU573" s="80"/>
      <c r="EWV573" s="80"/>
      <c r="EWW573" s="80"/>
      <c r="EWX573" s="80"/>
      <c r="EWY573" s="80"/>
      <c r="EWZ573" s="80"/>
      <c r="EXA573" s="80"/>
      <c r="EXB573" s="80"/>
      <c r="EXC573" s="80"/>
      <c r="EXD573" s="80"/>
      <c r="EXE573" s="80"/>
      <c r="EXF573" s="80"/>
      <c r="EXG573" s="80"/>
      <c r="EXH573" s="80"/>
      <c r="EXI573" s="80"/>
      <c r="EXJ573" s="80"/>
      <c r="EXK573" s="80"/>
      <c r="EXL573" s="80"/>
      <c r="EXM573" s="80"/>
      <c r="EXN573" s="80"/>
      <c r="EXO573" s="80"/>
      <c r="EXP573" s="80"/>
      <c r="EXQ573" s="80"/>
      <c r="EXR573" s="80"/>
      <c r="EXS573" s="80"/>
      <c r="EXT573" s="80"/>
      <c r="EXU573" s="80"/>
      <c r="EXV573" s="80"/>
      <c r="EXW573" s="80"/>
      <c r="EXX573" s="80"/>
      <c r="EXY573" s="80"/>
      <c r="EXZ573" s="80"/>
      <c r="EYA573" s="80"/>
      <c r="EYB573" s="80"/>
      <c r="EYC573" s="80"/>
      <c r="EYD573" s="80"/>
      <c r="EYE573" s="80"/>
      <c r="EYF573" s="80"/>
      <c r="EYG573" s="80"/>
      <c r="EYH573" s="80"/>
      <c r="EYI573" s="80"/>
      <c r="EYJ573" s="80"/>
      <c r="EYK573" s="80"/>
      <c r="EYL573" s="80"/>
      <c r="EYM573" s="80"/>
      <c r="EYN573" s="80"/>
      <c r="EYO573" s="80"/>
      <c r="EYP573" s="80"/>
      <c r="EYQ573" s="80"/>
      <c r="EYR573" s="80"/>
      <c r="EYS573" s="80"/>
      <c r="EYT573" s="80"/>
      <c r="EYU573" s="80"/>
      <c r="EYV573" s="80"/>
      <c r="EYW573" s="80"/>
      <c r="EYX573" s="80"/>
      <c r="EYY573" s="80"/>
      <c r="EYZ573" s="80"/>
      <c r="EZA573" s="80"/>
      <c r="EZB573" s="80"/>
      <c r="EZC573" s="80"/>
      <c r="EZD573" s="80"/>
      <c r="EZE573" s="80"/>
      <c r="EZF573" s="80"/>
      <c r="EZG573" s="80"/>
      <c r="EZH573" s="80"/>
      <c r="EZI573" s="80"/>
      <c r="EZJ573" s="80"/>
      <c r="EZK573" s="80"/>
      <c r="EZL573" s="80"/>
      <c r="EZM573" s="80"/>
      <c r="EZN573" s="80"/>
      <c r="EZO573" s="80"/>
      <c r="EZP573" s="80"/>
      <c r="EZQ573" s="80"/>
      <c r="EZR573" s="80"/>
      <c r="EZS573" s="80"/>
      <c r="EZT573" s="80"/>
      <c r="EZU573" s="80"/>
      <c r="EZV573" s="80"/>
      <c r="EZW573" s="80"/>
      <c r="EZX573" s="80"/>
      <c r="EZY573" s="80"/>
      <c r="EZZ573" s="80"/>
      <c r="FAA573" s="80"/>
      <c r="FAB573" s="80"/>
      <c r="FAC573" s="80"/>
      <c r="FAD573" s="80"/>
      <c r="FAE573" s="80"/>
      <c r="FAF573" s="80"/>
      <c r="FAG573" s="80"/>
      <c r="FAH573" s="80"/>
      <c r="FAI573" s="80"/>
      <c r="FAJ573" s="80"/>
      <c r="FAK573" s="80"/>
      <c r="FAL573" s="80"/>
      <c r="FAM573" s="80"/>
      <c r="FAN573" s="80"/>
      <c r="FAO573" s="80"/>
      <c r="FAP573" s="80"/>
      <c r="FAQ573" s="80"/>
      <c r="FAR573" s="80"/>
      <c r="FAS573" s="80"/>
      <c r="FAT573" s="80"/>
      <c r="FAU573" s="80"/>
      <c r="FAV573" s="80"/>
      <c r="FAW573" s="80"/>
      <c r="FAX573" s="80"/>
      <c r="FAY573" s="80"/>
      <c r="FAZ573" s="80"/>
      <c r="FBA573" s="80"/>
      <c r="FBB573" s="80"/>
      <c r="FBC573" s="80"/>
      <c r="FBD573" s="80"/>
      <c r="FBE573" s="80"/>
      <c r="FBF573" s="80"/>
      <c r="FBG573" s="80"/>
      <c r="FBH573" s="80"/>
      <c r="FBI573" s="80"/>
      <c r="FBJ573" s="80"/>
      <c r="FBK573" s="80"/>
      <c r="FBL573" s="80"/>
      <c r="FBM573" s="80"/>
      <c r="FBN573" s="80"/>
      <c r="FBO573" s="80"/>
      <c r="FBP573" s="80"/>
      <c r="FBQ573" s="80"/>
      <c r="FBR573" s="80"/>
      <c r="FBS573" s="80"/>
      <c r="FBT573" s="80"/>
      <c r="FBU573" s="80"/>
      <c r="FBV573" s="80"/>
      <c r="FBW573" s="80"/>
      <c r="FBX573" s="80"/>
      <c r="FBY573" s="80"/>
      <c r="FBZ573" s="80"/>
      <c r="FCA573" s="80"/>
      <c r="FCB573" s="80"/>
      <c r="FCC573" s="80"/>
      <c r="FCD573" s="80"/>
      <c r="FCE573" s="80"/>
      <c r="FCF573" s="80"/>
      <c r="FCG573" s="80"/>
      <c r="FCH573" s="80"/>
      <c r="FCI573" s="80"/>
      <c r="FCJ573" s="80"/>
      <c r="FCK573" s="80"/>
      <c r="FCL573" s="80"/>
      <c r="FCM573" s="80"/>
      <c r="FCN573" s="80"/>
      <c r="FCO573" s="80"/>
      <c r="FCP573" s="80"/>
      <c r="FCQ573" s="80"/>
      <c r="FCR573" s="80"/>
      <c r="FCS573" s="80"/>
      <c r="FCT573" s="80"/>
      <c r="FCU573" s="80"/>
      <c r="FCV573" s="80"/>
      <c r="FCW573" s="80"/>
      <c r="FCX573" s="80"/>
      <c r="FCY573" s="80"/>
      <c r="FCZ573" s="80"/>
      <c r="FDA573" s="80"/>
      <c r="FDB573" s="80"/>
      <c r="FDC573" s="80"/>
      <c r="FDD573" s="80"/>
      <c r="FDE573" s="80"/>
      <c r="FDF573" s="80"/>
      <c r="FDG573" s="80"/>
      <c r="FDH573" s="80"/>
      <c r="FDI573" s="80"/>
      <c r="FDJ573" s="80"/>
      <c r="FDK573" s="80"/>
      <c r="FDL573" s="80"/>
      <c r="FDM573" s="80"/>
      <c r="FDN573" s="80"/>
      <c r="FDO573" s="80"/>
      <c r="FDP573" s="80"/>
      <c r="FDQ573" s="80"/>
      <c r="FDR573" s="80"/>
      <c r="FDS573" s="80"/>
      <c r="FDT573" s="80"/>
      <c r="FDU573" s="80"/>
      <c r="FDV573" s="80"/>
      <c r="FDW573" s="80"/>
      <c r="FDX573" s="80"/>
      <c r="FDY573" s="80"/>
      <c r="FDZ573" s="80"/>
      <c r="FEA573" s="80"/>
      <c r="FEB573" s="80"/>
      <c r="FEC573" s="80"/>
      <c r="FED573" s="80"/>
      <c r="FEE573" s="80"/>
      <c r="FEF573" s="80"/>
      <c r="FEG573" s="80"/>
      <c r="FEH573" s="80"/>
      <c r="FEI573" s="80"/>
      <c r="FEJ573" s="80"/>
      <c r="FEK573" s="80"/>
      <c r="FEL573" s="80"/>
      <c r="FEM573" s="80"/>
      <c r="FEN573" s="80"/>
      <c r="FEO573" s="80"/>
      <c r="FEP573" s="80"/>
      <c r="FEQ573" s="80"/>
      <c r="FER573" s="80"/>
      <c r="FES573" s="80"/>
      <c r="FET573" s="80"/>
      <c r="FEU573" s="80"/>
      <c r="FEV573" s="80"/>
      <c r="FEW573" s="80"/>
      <c r="FEX573" s="80"/>
      <c r="FEY573" s="80"/>
      <c r="FEZ573" s="80"/>
      <c r="FFA573" s="80"/>
      <c r="FFB573" s="80"/>
      <c r="FFC573" s="80"/>
      <c r="FFD573" s="80"/>
      <c r="FFE573" s="80"/>
      <c r="FFF573" s="80"/>
      <c r="FFG573" s="80"/>
      <c r="FFH573" s="80"/>
      <c r="FFI573" s="80"/>
      <c r="FFJ573" s="80"/>
      <c r="FFK573" s="80"/>
      <c r="FFL573" s="80"/>
      <c r="FFM573" s="80"/>
      <c r="FFN573" s="80"/>
      <c r="FFO573" s="80"/>
      <c r="FFP573" s="80"/>
      <c r="FFQ573" s="80"/>
      <c r="FFR573" s="80"/>
      <c r="FFS573" s="80"/>
      <c r="FFT573" s="80"/>
      <c r="FFU573" s="80"/>
      <c r="FFV573" s="80"/>
      <c r="FFW573" s="80"/>
      <c r="FFX573" s="80"/>
      <c r="FFY573" s="80"/>
      <c r="FFZ573" s="80"/>
      <c r="FGA573" s="80"/>
      <c r="FGB573" s="80"/>
      <c r="FGC573" s="80"/>
      <c r="FGD573" s="80"/>
      <c r="FGE573" s="80"/>
      <c r="FGF573" s="80"/>
      <c r="FGG573" s="80"/>
      <c r="FGH573" s="80"/>
      <c r="FGI573" s="80"/>
      <c r="FGJ573" s="80"/>
      <c r="FGK573" s="80"/>
      <c r="FGL573" s="80"/>
      <c r="FGM573" s="80"/>
      <c r="FGN573" s="80"/>
      <c r="FGO573" s="80"/>
      <c r="FGP573" s="80"/>
      <c r="FGQ573" s="80"/>
      <c r="FGR573" s="80"/>
      <c r="FGS573" s="80"/>
      <c r="FGT573" s="80"/>
      <c r="FGU573" s="80"/>
      <c r="FGV573" s="80"/>
      <c r="FGW573" s="80"/>
      <c r="FGX573" s="80"/>
      <c r="FGY573" s="80"/>
      <c r="FGZ573" s="80"/>
      <c r="FHA573" s="80"/>
      <c r="FHB573" s="80"/>
      <c r="FHC573" s="80"/>
      <c r="FHD573" s="80"/>
      <c r="FHE573" s="80"/>
      <c r="FHF573" s="80"/>
      <c r="FHG573" s="80"/>
      <c r="FHH573" s="80"/>
      <c r="FHI573" s="80"/>
      <c r="FHJ573" s="80"/>
      <c r="FHK573" s="80"/>
      <c r="FHL573" s="80"/>
      <c r="FHM573" s="80"/>
      <c r="FHN573" s="80"/>
      <c r="FHO573" s="80"/>
      <c r="FHP573" s="80"/>
      <c r="FHQ573" s="80"/>
      <c r="FHR573" s="80"/>
      <c r="FHS573" s="80"/>
      <c r="FHT573" s="80"/>
      <c r="FHU573" s="80"/>
      <c r="FHV573" s="80"/>
      <c r="FHW573" s="80"/>
      <c r="FHX573" s="80"/>
      <c r="FHY573" s="80"/>
      <c r="FHZ573" s="80"/>
      <c r="FIA573" s="80"/>
      <c r="FIB573" s="80"/>
      <c r="FIC573" s="80"/>
      <c r="FID573" s="80"/>
      <c r="FIE573" s="80"/>
      <c r="FIF573" s="80"/>
      <c r="FIG573" s="80"/>
      <c r="FIH573" s="80"/>
      <c r="FII573" s="80"/>
      <c r="FIJ573" s="80"/>
      <c r="FIK573" s="80"/>
      <c r="FIL573" s="80"/>
      <c r="FIM573" s="80"/>
      <c r="FIN573" s="80"/>
      <c r="FIO573" s="80"/>
      <c r="FIP573" s="80"/>
      <c r="FIQ573" s="80"/>
      <c r="FIR573" s="80"/>
      <c r="FIS573" s="80"/>
      <c r="FIT573" s="80"/>
      <c r="FIU573" s="80"/>
      <c r="FIV573" s="80"/>
      <c r="FIW573" s="80"/>
      <c r="FIX573" s="80"/>
      <c r="FIY573" s="80"/>
      <c r="FIZ573" s="80"/>
      <c r="FJA573" s="80"/>
      <c r="FJB573" s="80"/>
      <c r="FJC573" s="80"/>
      <c r="FJD573" s="80"/>
      <c r="FJE573" s="80"/>
      <c r="FJF573" s="80"/>
      <c r="FJG573" s="80"/>
      <c r="FJH573" s="80"/>
      <c r="FJI573" s="80"/>
      <c r="FJJ573" s="80"/>
      <c r="FJK573" s="80"/>
      <c r="FJL573" s="80"/>
      <c r="FJM573" s="80"/>
      <c r="FJN573" s="80"/>
      <c r="FJO573" s="80"/>
      <c r="FJP573" s="80"/>
      <c r="FJQ573" s="80"/>
      <c r="FJR573" s="80"/>
      <c r="FJS573" s="80"/>
      <c r="FJT573" s="80"/>
      <c r="FJU573" s="80"/>
      <c r="FJV573" s="80"/>
      <c r="FJW573" s="80"/>
      <c r="FJX573" s="80"/>
      <c r="FJY573" s="80"/>
      <c r="FJZ573" s="80"/>
      <c r="FKA573" s="80"/>
      <c r="FKB573" s="80"/>
      <c r="FKC573" s="80"/>
      <c r="FKD573" s="80"/>
      <c r="FKE573" s="80"/>
      <c r="FKF573" s="80"/>
      <c r="FKG573" s="80"/>
      <c r="FKH573" s="80"/>
      <c r="FKI573" s="80"/>
      <c r="FKJ573" s="80"/>
      <c r="FKK573" s="80"/>
      <c r="FKL573" s="80"/>
      <c r="FKM573" s="80"/>
      <c r="FKN573" s="80"/>
      <c r="FKO573" s="80"/>
      <c r="FKP573" s="80"/>
      <c r="FKQ573" s="80"/>
      <c r="FKR573" s="80"/>
      <c r="FKS573" s="80"/>
      <c r="FKT573" s="80"/>
      <c r="FKU573" s="80"/>
      <c r="FKV573" s="80"/>
      <c r="FKW573" s="80"/>
      <c r="FKX573" s="80"/>
      <c r="FKY573" s="80"/>
      <c r="FKZ573" s="80"/>
      <c r="FLA573" s="80"/>
      <c r="FLB573" s="80"/>
      <c r="FLC573" s="80"/>
      <c r="FLD573" s="80"/>
      <c r="FLE573" s="80"/>
      <c r="FLF573" s="80"/>
      <c r="FLG573" s="80"/>
      <c r="FLH573" s="80"/>
      <c r="FLI573" s="80"/>
      <c r="FLJ573" s="80"/>
      <c r="FLK573" s="80"/>
      <c r="FLL573" s="80"/>
      <c r="FLM573" s="80"/>
      <c r="FLN573" s="80"/>
      <c r="FLO573" s="80"/>
      <c r="FLP573" s="80"/>
      <c r="FLQ573" s="80"/>
      <c r="FLR573" s="80"/>
      <c r="FLS573" s="80"/>
      <c r="FLT573" s="80"/>
      <c r="FLU573" s="80"/>
      <c r="FLV573" s="80"/>
      <c r="FLW573" s="80"/>
      <c r="FLX573" s="80"/>
      <c r="FLY573" s="80"/>
      <c r="FLZ573" s="80"/>
      <c r="FMA573" s="80"/>
      <c r="FMB573" s="80"/>
      <c r="FMC573" s="80"/>
      <c r="FMD573" s="80"/>
      <c r="FME573" s="80"/>
      <c r="FMF573" s="80"/>
      <c r="FMG573" s="80"/>
      <c r="FMH573" s="80"/>
      <c r="FMI573" s="80"/>
      <c r="FMJ573" s="80"/>
      <c r="FMK573" s="80"/>
      <c r="FML573" s="80"/>
      <c r="FMM573" s="80"/>
      <c r="FMN573" s="80"/>
      <c r="FMO573" s="80"/>
      <c r="FMP573" s="80"/>
      <c r="FMQ573" s="80"/>
      <c r="FMR573" s="80"/>
      <c r="FMS573" s="80"/>
      <c r="FMT573" s="80"/>
      <c r="FMU573" s="80"/>
      <c r="FMV573" s="80"/>
      <c r="FMW573" s="80"/>
      <c r="FMX573" s="80"/>
      <c r="FMY573" s="80"/>
      <c r="FMZ573" s="80"/>
      <c r="FNA573" s="80"/>
      <c r="FNB573" s="80"/>
      <c r="FNC573" s="80"/>
      <c r="FND573" s="80"/>
      <c r="FNE573" s="80"/>
      <c r="FNF573" s="80"/>
      <c r="FNG573" s="80"/>
      <c r="FNH573" s="80"/>
      <c r="FNI573" s="80"/>
      <c r="FNJ573" s="80"/>
      <c r="FNK573" s="80"/>
      <c r="FNL573" s="80"/>
      <c r="FNM573" s="80"/>
      <c r="FNN573" s="80"/>
      <c r="FNO573" s="80"/>
      <c r="FNP573" s="80"/>
      <c r="FNQ573" s="80"/>
      <c r="FNR573" s="80"/>
      <c r="FNS573" s="80"/>
      <c r="FNT573" s="80"/>
      <c r="FNU573" s="80"/>
      <c r="FNV573" s="80"/>
      <c r="FNW573" s="80"/>
      <c r="FNX573" s="80"/>
      <c r="FNY573" s="80"/>
      <c r="FNZ573" s="80"/>
      <c r="FOA573" s="80"/>
      <c r="FOB573" s="80"/>
      <c r="FOC573" s="80"/>
      <c r="FOD573" s="80"/>
      <c r="FOE573" s="80"/>
      <c r="FOF573" s="80"/>
      <c r="FOG573" s="80"/>
      <c r="FOH573" s="80"/>
      <c r="FOI573" s="80"/>
      <c r="FOJ573" s="80"/>
      <c r="FOK573" s="80"/>
      <c r="FOL573" s="80"/>
      <c r="FOM573" s="80"/>
      <c r="FON573" s="80"/>
      <c r="FOO573" s="80"/>
      <c r="FOP573" s="80"/>
      <c r="FOQ573" s="80"/>
      <c r="FOR573" s="80"/>
      <c r="FOS573" s="80"/>
      <c r="FOT573" s="80"/>
      <c r="FOU573" s="80"/>
      <c r="FOV573" s="80"/>
      <c r="FOW573" s="80"/>
      <c r="FOX573" s="80"/>
      <c r="FOY573" s="80"/>
      <c r="FOZ573" s="80"/>
      <c r="FPA573" s="80"/>
      <c r="FPB573" s="80"/>
      <c r="FPC573" s="80"/>
      <c r="FPD573" s="80"/>
      <c r="FPE573" s="80"/>
      <c r="FPF573" s="80"/>
      <c r="FPG573" s="80"/>
      <c r="FPH573" s="80"/>
      <c r="FPI573" s="80"/>
      <c r="FPJ573" s="80"/>
      <c r="FPK573" s="80"/>
      <c r="FPL573" s="80"/>
      <c r="FPM573" s="80"/>
      <c r="FPN573" s="80"/>
      <c r="FPO573" s="80"/>
      <c r="FPP573" s="80"/>
      <c r="FPQ573" s="80"/>
      <c r="FPR573" s="80"/>
      <c r="FPS573" s="80"/>
      <c r="FPT573" s="80"/>
      <c r="FPU573" s="80"/>
      <c r="FPV573" s="80"/>
      <c r="FPW573" s="80"/>
      <c r="FPX573" s="80"/>
      <c r="FPY573" s="80"/>
      <c r="FPZ573" s="80"/>
      <c r="FQA573" s="80"/>
      <c r="FQB573" s="80"/>
      <c r="FQC573" s="80"/>
      <c r="FQD573" s="80"/>
      <c r="FQE573" s="80"/>
      <c r="FQF573" s="80"/>
      <c r="FQG573" s="80"/>
      <c r="FQH573" s="80"/>
      <c r="FQI573" s="80"/>
      <c r="FQJ573" s="80"/>
      <c r="FQK573" s="80"/>
      <c r="FQL573" s="80"/>
      <c r="FQM573" s="80"/>
      <c r="FQN573" s="80"/>
      <c r="FQO573" s="80"/>
      <c r="FQP573" s="80"/>
      <c r="FQQ573" s="80"/>
      <c r="FQR573" s="80"/>
      <c r="FQS573" s="80"/>
      <c r="FQT573" s="80"/>
      <c r="FQU573" s="80"/>
      <c r="FQV573" s="80"/>
      <c r="FQW573" s="80"/>
      <c r="FQX573" s="80"/>
      <c r="FQY573" s="80"/>
      <c r="FQZ573" s="80"/>
      <c r="FRA573" s="80"/>
      <c r="FRB573" s="80"/>
      <c r="FRC573" s="80"/>
      <c r="FRD573" s="80"/>
      <c r="FRE573" s="80"/>
      <c r="FRF573" s="80"/>
      <c r="FRG573" s="80"/>
      <c r="FRH573" s="80"/>
      <c r="FRI573" s="80"/>
      <c r="FRJ573" s="80"/>
      <c r="FRK573" s="80"/>
      <c r="FRL573" s="80"/>
      <c r="FRM573" s="80"/>
      <c r="FRN573" s="80"/>
      <c r="FRO573" s="80"/>
      <c r="FRP573" s="80"/>
      <c r="FRQ573" s="80"/>
      <c r="FRR573" s="80"/>
      <c r="FRS573" s="80"/>
      <c r="FRT573" s="80"/>
      <c r="FRU573" s="80"/>
      <c r="FRV573" s="80"/>
      <c r="FRW573" s="80"/>
      <c r="FRX573" s="80"/>
      <c r="FRY573" s="80"/>
      <c r="FRZ573" s="80"/>
      <c r="FSA573" s="80"/>
      <c r="FSB573" s="80"/>
      <c r="FSC573" s="80"/>
      <c r="FSD573" s="80"/>
      <c r="FSE573" s="80"/>
      <c r="FSF573" s="80"/>
      <c r="FSG573" s="80"/>
      <c r="FSH573" s="80"/>
      <c r="FSI573" s="80"/>
      <c r="FSJ573" s="80"/>
      <c r="FSK573" s="80"/>
      <c r="FSL573" s="80"/>
      <c r="FSM573" s="80"/>
      <c r="FSN573" s="80"/>
      <c r="FSO573" s="80"/>
      <c r="FSP573" s="80"/>
      <c r="FSQ573" s="80"/>
      <c r="FSR573" s="80"/>
      <c r="FSS573" s="80"/>
      <c r="FST573" s="80"/>
      <c r="FSU573" s="80"/>
      <c r="FSV573" s="80"/>
      <c r="FSW573" s="80"/>
      <c r="FSX573" s="80"/>
      <c r="FSY573" s="80"/>
      <c r="FSZ573" s="80"/>
      <c r="FTA573" s="80"/>
      <c r="FTB573" s="80"/>
      <c r="FTC573" s="80"/>
      <c r="FTD573" s="80"/>
      <c r="FTE573" s="80"/>
      <c r="FTF573" s="80"/>
      <c r="FTG573" s="80"/>
      <c r="FTH573" s="80"/>
      <c r="FTI573" s="80"/>
      <c r="FTJ573" s="80"/>
      <c r="FTK573" s="80"/>
      <c r="FTL573" s="80"/>
      <c r="FTM573" s="80"/>
      <c r="FTN573" s="80"/>
      <c r="FTO573" s="80"/>
      <c r="FTP573" s="80"/>
      <c r="FTQ573" s="80"/>
      <c r="FTR573" s="80"/>
      <c r="FTS573" s="80"/>
      <c r="FTT573" s="80"/>
      <c r="FTU573" s="80"/>
      <c r="FTV573" s="80"/>
      <c r="FTW573" s="80"/>
      <c r="FTX573" s="80"/>
      <c r="FTY573" s="80"/>
      <c r="FTZ573" s="80"/>
      <c r="FUA573" s="80"/>
      <c r="FUB573" s="80"/>
      <c r="FUC573" s="80"/>
      <c r="FUD573" s="80"/>
      <c r="FUE573" s="80"/>
      <c r="FUF573" s="80"/>
      <c r="FUG573" s="80"/>
      <c r="FUH573" s="80"/>
      <c r="FUI573" s="80"/>
      <c r="FUJ573" s="80"/>
      <c r="FUK573" s="80"/>
      <c r="FUL573" s="80"/>
      <c r="FUM573" s="80"/>
      <c r="FUN573" s="80"/>
      <c r="FUO573" s="80"/>
      <c r="FUP573" s="80"/>
      <c r="FUQ573" s="80"/>
      <c r="FUR573" s="80"/>
      <c r="FUS573" s="80"/>
      <c r="FUT573" s="80"/>
      <c r="FUU573" s="80"/>
      <c r="FUV573" s="80"/>
      <c r="FUW573" s="80"/>
      <c r="FUX573" s="80"/>
      <c r="FUY573" s="80"/>
      <c r="FUZ573" s="80"/>
      <c r="FVA573" s="80"/>
      <c r="FVB573" s="80"/>
      <c r="FVC573" s="80"/>
      <c r="FVD573" s="80"/>
      <c r="FVE573" s="80"/>
      <c r="FVF573" s="80"/>
      <c r="FVG573" s="80"/>
      <c r="FVH573" s="80"/>
      <c r="FVI573" s="80"/>
      <c r="FVJ573" s="80"/>
      <c r="FVK573" s="80"/>
      <c r="FVL573" s="80"/>
      <c r="FVM573" s="80"/>
      <c r="FVN573" s="80"/>
      <c r="FVO573" s="80"/>
      <c r="FVP573" s="80"/>
      <c r="FVQ573" s="80"/>
      <c r="FVR573" s="80"/>
      <c r="FVS573" s="80"/>
      <c r="FVT573" s="80"/>
      <c r="FVU573" s="80"/>
      <c r="FVV573" s="80"/>
      <c r="FVW573" s="80"/>
      <c r="FVX573" s="80"/>
      <c r="FVY573" s="80"/>
      <c r="FVZ573" s="80"/>
      <c r="FWA573" s="80"/>
      <c r="FWB573" s="80"/>
      <c r="FWC573" s="80"/>
      <c r="FWD573" s="80"/>
      <c r="FWE573" s="80"/>
      <c r="FWF573" s="80"/>
      <c r="FWG573" s="80"/>
      <c r="FWH573" s="80"/>
      <c r="FWI573" s="80"/>
      <c r="FWJ573" s="80"/>
      <c r="FWK573" s="80"/>
      <c r="FWL573" s="80"/>
      <c r="FWM573" s="80"/>
      <c r="FWN573" s="80"/>
      <c r="FWO573" s="80"/>
      <c r="FWP573" s="80"/>
      <c r="FWQ573" s="80"/>
      <c r="FWR573" s="80"/>
      <c r="FWS573" s="80"/>
      <c r="FWT573" s="80"/>
      <c r="FWU573" s="80"/>
      <c r="FWV573" s="80"/>
      <c r="FWW573" s="80"/>
      <c r="FWX573" s="80"/>
      <c r="FWY573" s="80"/>
      <c r="FWZ573" s="80"/>
      <c r="FXA573" s="80"/>
      <c r="FXB573" s="80"/>
      <c r="FXC573" s="80"/>
      <c r="FXD573" s="80"/>
      <c r="FXE573" s="80"/>
      <c r="FXF573" s="80"/>
      <c r="FXG573" s="80"/>
      <c r="FXH573" s="80"/>
      <c r="FXI573" s="80"/>
      <c r="FXJ573" s="80"/>
      <c r="FXK573" s="80"/>
      <c r="FXL573" s="80"/>
      <c r="FXM573" s="80"/>
      <c r="FXN573" s="80"/>
      <c r="FXO573" s="80"/>
      <c r="FXP573" s="80"/>
      <c r="FXQ573" s="80"/>
      <c r="FXR573" s="80"/>
      <c r="FXS573" s="80"/>
      <c r="FXT573" s="80"/>
      <c r="FXU573" s="80"/>
      <c r="FXV573" s="80"/>
      <c r="FXW573" s="80"/>
      <c r="FXX573" s="80"/>
      <c r="FXY573" s="80"/>
      <c r="FXZ573" s="80"/>
      <c r="FYA573" s="80"/>
      <c r="FYB573" s="80"/>
      <c r="FYC573" s="80"/>
      <c r="FYD573" s="80"/>
      <c r="FYE573" s="80"/>
      <c r="FYF573" s="80"/>
      <c r="FYG573" s="80"/>
      <c r="FYH573" s="80"/>
      <c r="FYI573" s="80"/>
      <c r="FYJ573" s="80"/>
      <c r="FYK573" s="80"/>
      <c r="FYL573" s="80"/>
      <c r="FYM573" s="80"/>
      <c r="FYN573" s="80"/>
      <c r="FYO573" s="80"/>
      <c r="FYP573" s="80"/>
      <c r="FYQ573" s="80"/>
      <c r="FYR573" s="80"/>
      <c r="FYS573" s="80"/>
      <c r="FYT573" s="80"/>
      <c r="FYU573" s="80"/>
      <c r="FYV573" s="80"/>
      <c r="FYW573" s="80"/>
      <c r="FYX573" s="80"/>
      <c r="FYY573" s="80"/>
      <c r="FYZ573" s="80"/>
      <c r="FZA573" s="80"/>
      <c r="FZB573" s="80"/>
      <c r="FZC573" s="80"/>
      <c r="FZD573" s="80"/>
      <c r="FZE573" s="80"/>
      <c r="FZF573" s="80"/>
      <c r="FZG573" s="80"/>
      <c r="FZH573" s="80"/>
      <c r="FZI573" s="80"/>
      <c r="FZJ573" s="80"/>
      <c r="FZK573" s="80"/>
      <c r="FZL573" s="80"/>
      <c r="FZM573" s="80"/>
      <c r="FZN573" s="80"/>
      <c r="FZO573" s="80"/>
      <c r="FZP573" s="80"/>
      <c r="FZQ573" s="80"/>
      <c r="FZR573" s="80"/>
      <c r="FZS573" s="80"/>
      <c r="FZT573" s="80"/>
      <c r="FZU573" s="80"/>
      <c r="FZV573" s="80"/>
      <c r="FZW573" s="80"/>
      <c r="FZX573" s="80"/>
      <c r="FZY573" s="80"/>
      <c r="FZZ573" s="80"/>
      <c r="GAA573" s="80"/>
      <c r="GAB573" s="80"/>
      <c r="GAC573" s="80"/>
      <c r="GAD573" s="80"/>
      <c r="GAE573" s="80"/>
      <c r="GAF573" s="80"/>
      <c r="GAG573" s="80"/>
      <c r="GAH573" s="80"/>
      <c r="GAI573" s="80"/>
      <c r="GAJ573" s="80"/>
      <c r="GAK573" s="80"/>
      <c r="GAL573" s="80"/>
      <c r="GAM573" s="80"/>
      <c r="GAN573" s="80"/>
      <c r="GAO573" s="80"/>
      <c r="GAP573" s="80"/>
      <c r="GAQ573" s="80"/>
      <c r="GAR573" s="80"/>
      <c r="GAS573" s="80"/>
      <c r="GAT573" s="80"/>
      <c r="GAU573" s="80"/>
      <c r="GAV573" s="80"/>
      <c r="GAW573" s="80"/>
      <c r="GAX573" s="80"/>
      <c r="GAY573" s="80"/>
      <c r="GAZ573" s="80"/>
      <c r="GBA573" s="80"/>
      <c r="GBB573" s="80"/>
      <c r="GBC573" s="80"/>
      <c r="GBD573" s="80"/>
      <c r="GBE573" s="80"/>
      <c r="GBF573" s="80"/>
      <c r="GBG573" s="80"/>
      <c r="GBH573" s="80"/>
      <c r="GBI573" s="80"/>
      <c r="GBJ573" s="80"/>
      <c r="GBK573" s="80"/>
      <c r="GBL573" s="80"/>
      <c r="GBM573" s="80"/>
      <c r="GBN573" s="80"/>
      <c r="GBO573" s="80"/>
      <c r="GBP573" s="80"/>
      <c r="GBQ573" s="80"/>
      <c r="GBR573" s="80"/>
      <c r="GBS573" s="80"/>
      <c r="GBT573" s="80"/>
      <c r="GBU573" s="80"/>
      <c r="GBV573" s="80"/>
      <c r="GBW573" s="80"/>
      <c r="GBX573" s="80"/>
      <c r="GBY573" s="80"/>
      <c r="GBZ573" s="80"/>
      <c r="GCA573" s="80"/>
      <c r="GCB573" s="80"/>
      <c r="GCC573" s="80"/>
      <c r="GCD573" s="80"/>
      <c r="GCE573" s="80"/>
      <c r="GCF573" s="80"/>
      <c r="GCG573" s="80"/>
      <c r="GCH573" s="80"/>
      <c r="GCI573" s="80"/>
      <c r="GCJ573" s="80"/>
      <c r="GCK573" s="80"/>
      <c r="GCL573" s="80"/>
      <c r="GCM573" s="80"/>
      <c r="GCN573" s="80"/>
      <c r="GCO573" s="80"/>
      <c r="GCP573" s="80"/>
      <c r="GCQ573" s="80"/>
      <c r="GCR573" s="80"/>
      <c r="GCS573" s="80"/>
      <c r="GCT573" s="80"/>
      <c r="GCU573" s="80"/>
      <c r="GCV573" s="80"/>
      <c r="GCW573" s="80"/>
      <c r="GCX573" s="80"/>
      <c r="GCY573" s="80"/>
      <c r="GCZ573" s="80"/>
      <c r="GDA573" s="80"/>
      <c r="GDB573" s="80"/>
      <c r="GDC573" s="80"/>
      <c r="GDD573" s="80"/>
      <c r="GDE573" s="80"/>
      <c r="GDF573" s="80"/>
      <c r="GDG573" s="80"/>
      <c r="GDH573" s="80"/>
      <c r="GDI573" s="80"/>
      <c r="GDJ573" s="80"/>
      <c r="GDK573" s="80"/>
      <c r="GDL573" s="80"/>
      <c r="GDM573" s="80"/>
      <c r="GDN573" s="80"/>
      <c r="GDO573" s="80"/>
      <c r="GDP573" s="80"/>
      <c r="GDQ573" s="80"/>
      <c r="GDR573" s="80"/>
      <c r="GDS573" s="80"/>
      <c r="GDT573" s="80"/>
      <c r="GDU573" s="80"/>
      <c r="GDV573" s="80"/>
      <c r="GDW573" s="80"/>
      <c r="GDX573" s="80"/>
      <c r="GDY573" s="80"/>
      <c r="GDZ573" s="80"/>
      <c r="GEA573" s="80"/>
      <c r="GEB573" s="80"/>
      <c r="GEC573" s="80"/>
      <c r="GED573" s="80"/>
      <c r="GEE573" s="80"/>
      <c r="GEF573" s="80"/>
      <c r="GEG573" s="80"/>
      <c r="GEH573" s="80"/>
      <c r="GEI573" s="80"/>
      <c r="GEJ573" s="80"/>
      <c r="GEK573" s="80"/>
      <c r="GEL573" s="80"/>
      <c r="GEM573" s="80"/>
      <c r="GEN573" s="80"/>
      <c r="GEO573" s="80"/>
      <c r="GEP573" s="80"/>
      <c r="GEQ573" s="80"/>
      <c r="GER573" s="80"/>
      <c r="GES573" s="80"/>
      <c r="GET573" s="80"/>
      <c r="GEU573" s="80"/>
      <c r="GEV573" s="80"/>
      <c r="GEW573" s="80"/>
      <c r="GEX573" s="80"/>
      <c r="GEY573" s="80"/>
      <c r="GEZ573" s="80"/>
      <c r="GFA573" s="80"/>
      <c r="GFB573" s="80"/>
      <c r="GFC573" s="80"/>
      <c r="GFD573" s="80"/>
      <c r="GFE573" s="80"/>
      <c r="GFF573" s="80"/>
      <c r="GFG573" s="80"/>
      <c r="GFH573" s="80"/>
      <c r="GFI573" s="80"/>
      <c r="GFJ573" s="80"/>
      <c r="GFK573" s="80"/>
      <c r="GFL573" s="80"/>
      <c r="GFM573" s="80"/>
      <c r="GFN573" s="80"/>
      <c r="GFO573" s="80"/>
      <c r="GFP573" s="80"/>
      <c r="GFQ573" s="80"/>
      <c r="GFR573" s="80"/>
      <c r="GFS573" s="80"/>
      <c r="GFT573" s="80"/>
      <c r="GFU573" s="80"/>
      <c r="GFV573" s="80"/>
      <c r="GFW573" s="80"/>
      <c r="GFX573" s="80"/>
      <c r="GFY573" s="80"/>
      <c r="GFZ573" s="80"/>
      <c r="GGA573" s="80"/>
      <c r="GGB573" s="80"/>
      <c r="GGC573" s="80"/>
      <c r="GGD573" s="80"/>
      <c r="GGE573" s="80"/>
      <c r="GGF573" s="80"/>
      <c r="GGG573" s="80"/>
      <c r="GGH573" s="80"/>
      <c r="GGI573" s="80"/>
      <c r="GGJ573" s="80"/>
      <c r="GGK573" s="80"/>
      <c r="GGL573" s="80"/>
      <c r="GGM573" s="80"/>
      <c r="GGN573" s="80"/>
      <c r="GGO573" s="80"/>
      <c r="GGP573" s="80"/>
      <c r="GGQ573" s="80"/>
      <c r="GGR573" s="80"/>
      <c r="GGS573" s="80"/>
      <c r="GGT573" s="80"/>
      <c r="GGU573" s="80"/>
      <c r="GGV573" s="80"/>
      <c r="GGW573" s="80"/>
      <c r="GGX573" s="80"/>
      <c r="GGY573" s="80"/>
      <c r="GGZ573" s="80"/>
      <c r="GHA573" s="80"/>
      <c r="GHB573" s="80"/>
      <c r="GHC573" s="80"/>
      <c r="GHD573" s="80"/>
      <c r="GHE573" s="80"/>
      <c r="GHF573" s="80"/>
      <c r="GHG573" s="80"/>
      <c r="GHH573" s="80"/>
      <c r="GHI573" s="80"/>
      <c r="GHJ573" s="80"/>
      <c r="GHK573" s="80"/>
      <c r="GHL573" s="80"/>
      <c r="GHM573" s="80"/>
      <c r="GHN573" s="80"/>
      <c r="GHO573" s="80"/>
      <c r="GHP573" s="80"/>
      <c r="GHQ573" s="80"/>
      <c r="GHR573" s="80"/>
      <c r="GHS573" s="80"/>
      <c r="GHT573" s="80"/>
      <c r="GHU573" s="80"/>
      <c r="GHV573" s="80"/>
      <c r="GHW573" s="80"/>
      <c r="GHX573" s="80"/>
      <c r="GHY573" s="80"/>
      <c r="GHZ573" s="80"/>
      <c r="GIA573" s="80"/>
      <c r="GIB573" s="80"/>
      <c r="GIC573" s="80"/>
      <c r="GID573" s="80"/>
      <c r="GIE573" s="80"/>
      <c r="GIF573" s="80"/>
      <c r="GIG573" s="80"/>
      <c r="GIH573" s="80"/>
      <c r="GII573" s="80"/>
      <c r="GIJ573" s="80"/>
      <c r="GIK573" s="80"/>
      <c r="GIL573" s="80"/>
      <c r="GIM573" s="80"/>
      <c r="GIN573" s="80"/>
      <c r="GIO573" s="80"/>
      <c r="GIP573" s="80"/>
      <c r="GIQ573" s="80"/>
      <c r="GIR573" s="80"/>
      <c r="GIS573" s="80"/>
      <c r="GIT573" s="80"/>
      <c r="GIU573" s="80"/>
      <c r="GIV573" s="80"/>
      <c r="GIW573" s="80"/>
      <c r="GIX573" s="80"/>
      <c r="GIY573" s="80"/>
      <c r="GIZ573" s="80"/>
      <c r="GJA573" s="80"/>
      <c r="GJB573" s="80"/>
      <c r="GJC573" s="80"/>
      <c r="GJD573" s="80"/>
      <c r="GJE573" s="80"/>
      <c r="GJF573" s="80"/>
      <c r="GJG573" s="80"/>
      <c r="GJH573" s="80"/>
      <c r="GJI573" s="80"/>
      <c r="GJJ573" s="80"/>
      <c r="GJK573" s="80"/>
      <c r="GJL573" s="80"/>
      <c r="GJM573" s="80"/>
      <c r="GJN573" s="80"/>
      <c r="GJO573" s="80"/>
      <c r="GJP573" s="80"/>
      <c r="GJQ573" s="80"/>
      <c r="GJR573" s="80"/>
      <c r="GJS573" s="80"/>
      <c r="GJT573" s="80"/>
      <c r="GJU573" s="80"/>
      <c r="GJV573" s="80"/>
      <c r="GJW573" s="80"/>
      <c r="GJX573" s="80"/>
      <c r="GJY573" s="80"/>
      <c r="GJZ573" s="80"/>
      <c r="GKA573" s="80"/>
      <c r="GKB573" s="80"/>
      <c r="GKC573" s="80"/>
      <c r="GKD573" s="80"/>
      <c r="GKE573" s="80"/>
      <c r="GKF573" s="80"/>
      <c r="GKG573" s="80"/>
      <c r="GKH573" s="80"/>
      <c r="GKI573" s="80"/>
      <c r="GKJ573" s="80"/>
      <c r="GKK573" s="80"/>
      <c r="GKL573" s="80"/>
      <c r="GKM573" s="80"/>
      <c r="GKN573" s="80"/>
      <c r="GKO573" s="80"/>
      <c r="GKP573" s="80"/>
      <c r="GKQ573" s="80"/>
      <c r="GKR573" s="80"/>
      <c r="GKS573" s="80"/>
      <c r="GKT573" s="80"/>
      <c r="GKU573" s="80"/>
      <c r="GKV573" s="80"/>
      <c r="GKW573" s="80"/>
      <c r="GKX573" s="80"/>
      <c r="GKY573" s="80"/>
      <c r="GKZ573" s="80"/>
      <c r="GLA573" s="80"/>
      <c r="GLB573" s="80"/>
      <c r="GLC573" s="80"/>
      <c r="GLD573" s="80"/>
      <c r="GLE573" s="80"/>
      <c r="GLF573" s="80"/>
      <c r="GLG573" s="80"/>
      <c r="GLH573" s="80"/>
      <c r="GLI573" s="80"/>
      <c r="GLJ573" s="80"/>
      <c r="GLK573" s="80"/>
      <c r="GLL573" s="80"/>
      <c r="GLM573" s="80"/>
      <c r="GLN573" s="80"/>
      <c r="GLO573" s="80"/>
      <c r="GLP573" s="80"/>
      <c r="GLQ573" s="80"/>
      <c r="GLR573" s="80"/>
      <c r="GLS573" s="80"/>
      <c r="GLT573" s="80"/>
      <c r="GLU573" s="80"/>
      <c r="GLV573" s="80"/>
      <c r="GLW573" s="80"/>
      <c r="GLX573" s="80"/>
      <c r="GLY573" s="80"/>
      <c r="GLZ573" s="80"/>
      <c r="GMA573" s="80"/>
      <c r="GMB573" s="80"/>
      <c r="GMC573" s="80"/>
      <c r="GMD573" s="80"/>
      <c r="GME573" s="80"/>
      <c r="GMF573" s="80"/>
      <c r="GMG573" s="80"/>
      <c r="GMH573" s="80"/>
      <c r="GMI573" s="80"/>
      <c r="GMJ573" s="80"/>
      <c r="GMK573" s="80"/>
      <c r="GML573" s="80"/>
      <c r="GMM573" s="80"/>
      <c r="GMN573" s="80"/>
      <c r="GMO573" s="80"/>
      <c r="GMP573" s="80"/>
      <c r="GMQ573" s="80"/>
      <c r="GMR573" s="80"/>
      <c r="GMS573" s="80"/>
      <c r="GMT573" s="80"/>
      <c r="GMU573" s="80"/>
      <c r="GMV573" s="80"/>
      <c r="GMW573" s="80"/>
      <c r="GMX573" s="80"/>
      <c r="GMY573" s="80"/>
      <c r="GMZ573" s="80"/>
      <c r="GNA573" s="80"/>
      <c r="GNB573" s="80"/>
      <c r="GNC573" s="80"/>
      <c r="GND573" s="80"/>
      <c r="GNE573" s="80"/>
      <c r="GNF573" s="80"/>
      <c r="GNG573" s="80"/>
      <c r="GNH573" s="80"/>
      <c r="GNI573" s="80"/>
      <c r="GNJ573" s="80"/>
      <c r="GNK573" s="80"/>
      <c r="GNL573" s="80"/>
      <c r="GNM573" s="80"/>
      <c r="GNN573" s="80"/>
      <c r="GNO573" s="80"/>
      <c r="GNP573" s="80"/>
      <c r="GNQ573" s="80"/>
      <c r="GNR573" s="80"/>
      <c r="GNS573" s="80"/>
      <c r="GNT573" s="80"/>
      <c r="GNU573" s="80"/>
      <c r="GNV573" s="80"/>
      <c r="GNW573" s="80"/>
      <c r="GNX573" s="80"/>
      <c r="GNY573" s="80"/>
      <c r="GNZ573" s="80"/>
      <c r="GOA573" s="80"/>
      <c r="GOB573" s="80"/>
      <c r="GOC573" s="80"/>
      <c r="GOD573" s="80"/>
      <c r="GOE573" s="80"/>
      <c r="GOF573" s="80"/>
      <c r="GOG573" s="80"/>
      <c r="GOH573" s="80"/>
      <c r="GOI573" s="80"/>
      <c r="GOJ573" s="80"/>
      <c r="GOK573" s="80"/>
      <c r="GOL573" s="80"/>
      <c r="GOM573" s="80"/>
      <c r="GON573" s="80"/>
      <c r="GOO573" s="80"/>
      <c r="GOP573" s="80"/>
      <c r="GOQ573" s="80"/>
      <c r="GOR573" s="80"/>
      <c r="GOS573" s="80"/>
      <c r="GOT573" s="80"/>
      <c r="GOU573" s="80"/>
      <c r="GOV573" s="80"/>
      <c r="GOW573" s="80"/>
      <c r="GOX573" s="80"/>
      <c r="GOY573" s="80"/>
      <c r="GOZ573" s="80"/>
      <c r="GPA573" s="80"/>
      <c r="GPB573" s="80"/>
      <c r="GPC573" s="80"/>
      <c r="GPD573" s="80"/>
      <c r="GPE573" s="80"/>
      <c r="GPF573" s="80"/>
      <c r="GPG573" s="80"/>
      <c r="GPH573" s="80"/>
      <c r="GPI573" s="80"/>
      <c r="GPJ573" s="80"/>
      <c r="GPK573" s="80"/>
      <c r="GPL573" s="80"/>
      <c r="GPM573" s="80"/>
      <c r="GPN573" s="80"/>
      <c r="GPO573" s="80"/>
      <c r="GPP573" s="80"/>
      <c r="GPQ573" s="80"/>
      <c r="GPR573" s="80"/>
      <c r="GPS573" s="80"/>
      <c r="GPT573" s="80"/>
      <c r="GPU573" s="80"/>
      <c r="GPV573" s="80"/>
      <c r="GPW573" s="80"/>
      <c r="GPX573" s="80"/>
      <c r="GPY573" s="80"/>
      <c r="GPZ573" s="80"/>
      <c r="GQA573" s="80"/>
      <c r="GQB573" s="80"/>
      <c r="GQC573" s="80"/>
      <c r="GQD573" s="80"/>
      <c r="GQE573" s="80"/>
      <c r="GQF573" s="80"/>
      <c r="GQG573" s="80"/>
      <c r="GQH573" s="80"/>
      <c r="GQI573" s="80"/>
      <c r="GQJ573" s="80"/>
      <c r="GQK573" s="80"/>
      <c r="GQL573" s="80"/>
      <c r="GQM573" s="80"/>
      <c r="GQN573" s="80"/>
      <c r="GQO573" s="80"/>
      <c r="GQP573" s="80"/>
      <c r="GQQ573" s="80"/>
      <c r="GQR573" s="80"/>
      <c r="GQS573" s="80"/>
      <c r="GQT573" s="80"/>
      <c r="GQU573" s="80"/>
      <c r="GQV573" s="80"/>
      <c r="GQW573" s="80"/>
      <c r="GQX573" s="80"/>
      <c r="GQY573" s="80"/>
      <c r="GQZ573" s="80"/>
      <c r="GRA573" s="80"/>
      <c r="GRB573" s="80"/>
      <c r="GRC573" s="80"/>
      <c r="GRD573" s="80"/>
      <c r="GRE573" s="80"/>
      <c r="GRF573" s="80"/>
      <c r="GRG573" s="80"/>
      <c r="GRH573" s="80"/>
      <c r="GRI573" s="80"/>
      <c r="GRJ573" s="80"/>
      <c r="GRK573" s="80"/>
      <c r="GRL573" s="80"/>
      <c r="GRM573" s="80"/>
      <c r="GRN573" s="80"/>
      <c r="GRO573" s="80"/>
      <c r="GRP573" s="80"/>
      <c r="GRQ573" s="80"/>
      <c r="GRR573" s="80"/>
      <c r="GRS573" s="80"/>
      <c r="GRT573" s="80"/>
      <c r="GRU573" s="80"/>
      <c r="GRV573" s="80"/>
      <c r="GRW573" s="80"/>
      <c r="GRX573" s="80"/>
      <c r="GRY573" s="80"/>
      <c r="GRZ573" s="80"/>
      <c r="GSA573" s="80"/>
      <c r="GSB573" s="80"/>
      <c r="GSC573" s="80"/>
      <c r="GSD573" s="80"/>
      <c r="GSE573" s="80"/>
      <c r="GSF573" s="80"/>
      <c r="GSG573" s="80"/>
      <c r="GSH573" s="80"/>
      <c r="GSI573" s="80"/>
      <c r="GSJ573" s="80"/>
      <c r="GSK573" s="80"/>
      <c r="GSL573" s="80"/>
      <c r="GSM573" s="80"/>
      <c r="GSN573" s="80"/>
      <c r="GSO573" s="80"/>
      <c r="GSP573" s="80"/>
      <c r="GSQ573" s="80"/>
      <c r="GSR573" s="80"/>
      <c r="GSS573" s="80"/>
      <c r="GST573" s="80"/>
      <c r="GSU573" s="80"/>
      <c r="GSV573" s="80"/>
      <c r="GSW573" s="80"/>
      <c r="GSX573" s="80"/>
      <c r="GSY573" s="80"/>
      <c r="GSZ573" s="80"/>
      <c r="GTA573" s="80"/>
      <c r="GTB573" s="80"/>
      <c r="GTC573" s="80"/>
      <c r="GTD573" s="80"/>
      <c r="GTE573" s="80"/>
      <c r="GTF573" s="80"/>
      <c r="GTG573" s="80"/>
      <c r="GTH573" s="80"/>
      <c r="GTI573" s="80"/>
      <c r="GTJ573" s="80"/>
      <c r="GTK573" s="80"/>
      <c r="GTL573" s="80"/>
      <c r="GTM573" s="80"/>
      <c r="GTN573" s="80"/>
      <c r="GTO573" s="80"/>
      <c r="GTP573" s="80"/>
      <c r="GTQ573" s="80"/>
      <c r="GTR573" s="80"/>
      <c r="GTS573" s="80"/>
      <c r="GTT573" s="80"/>
      <c r="GTU573" s="80"/>
      <c r="GTV573" s="80"/>
      <c r="GTW573" s="80"/>
      <c r="GTX573" s="80"/>
      <c r="GTY573" s="80"/>
      <c r="GTZ573" s="80"/>
      <c r="GUA573" s="80"/>
      <c r="GUB573" s="80"/>
      <c r="GUC573" s="80"/>
      <c r="GUD573" s="80"/>
      <c r="GUE573" s="80"/>
      <c r="GUF573" s="80"/>
      <c r="GUG573" s="80"/>
      <c r="GUH573" s="80"/>
      <c r="GUI573" s="80"/>
      <c r="GUJ573" s="80"/>
      <c r="GUK573" s="80"/>
      <c r="GUL573" s="80"/>
      <c r="GUM573" s="80"/>
      <c r="GUN573" s="80"/>
      <c r="GUO573" s="80"/>
      <c r="GUP573" s="80"/>
      <c r="GUQ573" s="80"/>
      <c r="GUR573" s="80"/>
      <c r="GUS573" s="80"/>
      <c r="GUT573" s="80"/>
      <c r="GUU573" s="80"/>
      <c r="GUV573" s="80"/>
      <c r="GUW573" s="80"/>
      <c r="GUX573" s="80"/>
      <c r="GUY573" s="80"/>
      <c r="GUZ573" s="80"/>
      <c r="GVA573" s="80"/>
      <c r="GVB573" s="80"/>
      <c r="GVC573" s="80"/>
      <c r="GVD573" s="80"/>
      <c r="GVE573" s="80"/>
      <c r="GVF573" s="80"/>
      <c r="GVG573" s="80"/>
      <c r="GVH573" s="80"/>
      <c r="GVI573" s="80"/>
      <c r="GVJ573" s="80"/>
      <c r="GVK573" s="80"/>
      <c r="GVL573" s="80"/>
      <c r="GVM573" s="80"/>
      <c r="GVN573" s="80"/>
      <c r="GVO573" s="80"/>
      <c r="GVP573" s="80"/>
      <c r="GVQ573" s="80"/>
      <c r="GVR573" s="80"/>
      <c r="GVS573" s="80"/>
      <c r="GVT573" s="80"/>
      <c r="GVU573" s="80"/>
      <c r="GVV573" s="80"/>
      <c r="GVW573" s="80"/>
      <c r="GVX573" s="80"/>
      <c r="GVY573" s="80"/>
      <c r="GVZ573" s="80"/>
      <c r="GWA573" s="80"/>
      <c r="GWB573" s="80"/>
      <c r="GWC573" s="80"/>
      <c r="GWD573" s="80"/>
      <c r="GWE573" s="80"/>
      <c r="GWF573" s="80"/>
      <c r="GWG573" s="80"/>
      <c r="GWH573" s="80"/>
      <c r="GWI573" s="80"/>
      <c r="GWJ573" s="80"/>
      <c r="GWK573" s="80"/>
      <c r="GWL573" s="80"/>
      <c r="GWM573" s="80"/>
      <c r="GWN573" s="80"/>
      <c r="GWO573" s="80"/>
      <c r="GWP573" s="80"/>
      <c r="GWQ573" s="80"/>
      <c r="GWR573" s="80"/>
      <c r="GWS573" s="80"/>
      <c r="GWT573" s="80"/>
      <c r="GWU573" s="80"/>
      <c r="GWV573" s="80"/>
      <c r="GWW573" s="80"/>
      <c r="GWX573" s="80"/>
      <c r="GWY573" s="80"/>
      <c r="GWZ573" s="80"/>
      <c r="GXA573" s="80"/>
      <c r="GXB573" s="80"/>
      <c r="GXC573" s="80"/>
      <c r="GXD573" s="80"/>
      <c r="GXE573" s="80"/>
      <c r="GXF573" s="80"/>
      <c r="GXG573" s="80"/>
      <c r="GXH573" s="80"/>
      <c r="GXI573" s="80"/>
      <c r="GXJ573" s="80"/>
      <c r="GXK573" s="80"/>
      <c r="GXL573" s="80"/>
      <c r="GXM573" s="80"/>
      <c r="GXN573" s="80"/>
      <c r="GXO573" s="80"/>
      <c r="GXP573" s="80"/>
      <c r="GXQ573" s="80"/>
      <c r="GXR573" s="80"/>
      <c r="GXS573" s="80"/>
      <c r="GXT573" s="80"/>
      <c r="GXU573" s="80"/>
      <c r="GXV573" s="80"/>
      <c r="GXW573" s="80"/>
      <c r="GXX573" s="80"/>
      <c r="GXY573" s="80"/>
      <c r="GXZ573" s="80"/>
      <c r="GYA573" s="80"/>
      <c r="GYB573" s="80"/>
      <c r="GYC573" s="80"/>
      <c r="GYD573" s="80"/>
      <c r="GYE573" s="80"/>
      <c r="GYF573" s="80"/>
      <c r="GYG573" s="80"/>
      <c r="GYH573" s="80"/>
      <c r="GYI573" s="80"/>
      <c r="GYJ573" s="80"/>
      <c r="GYK573" s="80"/>
      <c r="GYL573" s="80"/>
      <c r="GYM573" s="80"/>
      <c r="GYN573" s="80"/>
      <c r="GYO573" s="80"/>
      <c r="GYP573" s="80"/>
      <c r="GYQ573" s="80"/>
      <c r="GYR573" s="80"/>
      <c r="GYS573" s="80"/>
      <c r="GYT573" s="80"/>
      <c r="GYU573" s="80"/>
      <c r="GYV573" s="80"/>
      <c r="GYW573" s="80"/>
      <c r="GYX573" s="80"/>
      <c r="GYY573" s="80"/>
      <c r="GYZ573" s="80"/>
      <c r="GZA573" s="80"/>
      <c r="GZB573" s="80"/>
      <c r="GZC573" s="80"/>
      <c r="GZD573" s="80"/>
      <c r="GZE573" s="80"/>
      <c r="GZF573" s="80"/>
      <c r="GZG573" s="80"/>
      <c r="GZH573" s="80"/>
      <c r="GZI573" s="80"/>
      <c r="GZJ573" s="80"/>
      <c r="GZK573" s="80"/>
      <c r="GZL573" s="80"/>
      <c r="GZM573" s="80"/>
      <c r="GZN573" s="80"/>
      <c r="GZO573" s="80"/>
      <c r="GZP573" s="80"/>
      <c r="GZQ573" s="80"/>
      <c r="GZR573" s="80"/>
      <c r="GZS573" s="80"/>
      <c r="GZT573" s="80"/>
      <c r="GZU573" s="80"/>
      <c r="GZV573" s="80"/>
      <c r="GZW573" s="80"/>
      <c r="GZX573" s="80"/>
      <c r="GZY573" s="80"/>
      <c r="GZZ573" s="80"/>
      <c r="HAA573" s="80"/>
      <c r="HAB573" s="80"/>
      <c r="HAC573" s="80"/>
      <c r="HAD573" s="80"/>
      <c r="HAE573" s="80"/>
      <c r="HAF573" s="80"/>
      <c r="HAG573" s="80"/>
      <c r="HAH573" s="80"/>
      <c r="HAI573" s="80"/>
      <c r="HAJ573" s="80"/>
      <c r="HAK573" s="80"/>
      <c r="HAL573" s="80"/>
      <c r="HAM573" s="80"/>
      <c r="HAN573" s="80"/>
      <c r="HAO573" s="80"/>
      <c r="HAP573" s="80"/>
      <c r="HAQ573" s="80"/>
      <c r="HAR573" s="80"/>
      <c r="HAS573" s="80"/>
      <c r="HAT573" s="80"/>
      <c r="HAU573" s="80"/>
      <c r="HAV573" s="80"/>
      <c r="HAW573" s="80"/>
      <c r="HAX573" s="80"/>
      <c r="HAY573" s="80"/>
      <c r="HAZ573" s="80"/>
      <c r="HBA573" s="80"/>
      <c r="HBB573" s="80"/>
      <c r="HBC573" s="80"/>
      <c r="HBD573" s="80"/>
      <c r="HBE573" s="80"/>
      <c r="HBF573" s="80"/>
      <c r="HBG573" s="80"/>
      <c r="HBH573" s="80"/>
      <c r="HBI573" s="80"/>
      <c r="HBJ573" s="80"/>
      <c r="HBK573" s="80"/>
      <c r="HBL573" s="80"/>
      <c r="HBM573" s="80"/>
      <c r="HBN573" s="80"/>
      <c r="HBO573" s="80"/>
      <c r="HBP573" s="80"/>
      <c r="HBQ573" s="80"/>
      <c r="HBR573" s="80"/>
      <c r="HBS573" s="80"/>
      <c r="HBT573" s="80"/>
      <c r="HBU573" s="80"/>
      <c r="HBV573" s="80"/>
      <c r="HBW573" s="80"/>
      <c r="HBX573" s="80"/>
      <c r="HBY573" s="80"/>
      <c r="HBZ573" s="80"/>
      <c r="HCA573" s="80"/>
      <c r="HCB573" s="80"/>
      <c r="HCC573" s="80"/>
      <c r="HCD573" s="80"/>
      <c r="HCE573" s="80"/>
      <c r="HCF573" s="80"/>
      <c r="HCG573" s="80"/>
      <c r="HCH573" s="80"/>
      <c r="HCI573" s="80"/>
      <c r="HCJ573" s="80"/>
      <c r="HCK573" s="80"/>
      <c r="HCL573" s="80"/>
      <c r="HCM573" s="80"/>
      <c r="HCN573" s="80"/>
      <c r="HCO573" s="80"/>
      <c r="HCP573" s="80"/>
      <c r="HCQ573" s="80"/>
      <c r="HCR573" s="80"/>
      <c r="HCS573" s="80"/>
      <c r="HCT573" s="80"/>
      <c r="HCU573" s="80"/>
      <c r="HCV573" s="80"/>
      <c r="HCW573" s="80"/>
      <c r="HCX573" s="80"/>
      <c r="HCY573" s="80"/>
      <c r="HCZ573" s="80"/>
      <c r="HDA573" s="80"/>
      <c r="HDB573" s="80"/>
      <c r="HDC573" s="80"/>
      <c r="HDD573" s="80"/>
      <c r="HDE573" s="80"/>
      <c r="HDF573" s="80"/>
      <c r="HDG573" s="80"/>
      <c r="HDH573" s="80"/>
      <c r="HDI573" s="80"/>
      <c r="HDJ573" s="80"/>
      <c r="HDK573" s="80"/>
      <c r="HDL573" s="80"/>
      <c r="HDM573" s="80"/>
      <c r="HDN573" s="80"/>
      <c r="HDO573" s="80"/>
      <c r="HDP573" s="80"/>
      <c r="HDQ573" s="80"/>
      <c r="HDR573" s="80"/>
      <c r="HDS573" s="80"/>
      <c r="HDT573" s="80"/>
      <c r="HDU573" s="80"/>
      <c r="HDV573" s="80"/>
      <c r="HDW573" s="80"/>
      <c r="HDX573" s="80"/>
      <c r="HDY573" s="80"/>
      <c r="HDZ573" s="80"/>
      <c r="HEA573" s="80"/>
      <c r="HEB573" s="80"/>
      <c r="HEC573" s="80"/>
      <c r="HED573" s="80"/>
      <c r="HEE573" s="80"/>
      <c r="HEF573" s="80"/>
      <c r="HEG573" s="80"/>
      <c r="HEH573" s="80"/>
      <c r="HEI573" s="80"/>
      <c r="HEJ573" s="80"/>
      <c r="HEK573" s="80"/>
      <c r="HEL573" s="80"/>
      <c r="HEM573" s="80"/>
      <c r="HEN573" s="80"/>
      <c r="HEO573" s="80"/>
      <c r="HEP573" s="80"/>
      <c r="HEQ573" s="80"/>
      <c r="HER573" s="80"/>
      <c r="HES573" s="80"/>
      <c r="HET573" s="80"/>
      <c r="HEU573" s="80"/>
      <c r="HEV573" s="80"/>
      <c r="HEW573" s="80"/>
      <c r="HEX573" s="80"/>
      <c r="HEY573" s="80"/>
      <c r="HEZ573" s="80"/>
      <c r="HFA573" s="80"/>
      <c r="HFB573" s="80"/>
      <c r="HFC573" s="80"/>
      <c r="HFD573" s="80"/>
      <c r="HFE573" s="80"/>
      <c r="HFF573" s="80"/>
      <c r="HFG573" s="80"/>
      <c r="HFH573" s="80"/>
      <c r="HFI573" s="80"/>
      <c r="HFJ573" s="80"/>
      <c r="HFK573" s="80"/>
      <c r="HFL573" s="80"/>
      <c r="HFM573" s="80"/>
      <c r="HFN573" s="80"/>
      <c r="HFO573" s="80"/>
      <c r="HFP573" s="80"/>
      <c r="HFQ573" s="80"/>
      <c r="HFR573" s="80"/>
      <c r="HFS573" s="80"/>
      <c r="HFT573" s="80"/>
      <c r="HFU573" s="80"/>
      <c r="HFV573" s="80"/>
      <c r="HFW573" s="80"/>
      <c r="HFX573" s="80"/>
      <c r="HFY573" s="80"/>
      <c r="HFZ573" s="80"/>
      <c r="HGA573" s="80"/>
      <c r="HGB573" s="80"/>
      <c r="HGC573" s="80"/>
      <c r="HGD573" s="80"/>
      <c r="HGE573" s="80"/>
      <c r="HGF573" s="80"/>
      <c r="HGG573" s="80"/>
      <c r="HGH573" s="80"/>
      <c r="HGI573" s="80"/>
      <c r="HGJ573" s="80"/>
      <c r="HGK573" s="80"/>
      <c r="HGL573" s="80"/>
      <c r="HGM573" s="80"/>
      <c r="HGN573" s="80"/>
      <c r="HGO573" s="80"/>
      <c r="HGP573" s="80"/>
      <c r="HGQ573" s="80"/>
      <c r="HGR573" s="80"/>
      <c r="HGS573" s="80"/>
      <c r="HGT573" s="80"/>
      <c r="HGU573" s="80"/>
      <c r="HGV573" s="80"/>
      <c r="HGW573" s="80"/>
      <c r="HGX573" s="80"/>
      <c r="HGY573" s="80"/>
      <c r="HGZ573" s="80"/>
      <c r="HHA573" s="80"/>
      <c r="HHB573" s="80"/>
      <c r="HHC573" s="80"/>
      <c r="HHD573" s="80"/>
      <c r="HHE573" s="80"/>
      <c r="HHF573" s="80"/>
      <c r="HHG573" s="80"/>
      <c r="HHH573" s="80"/>
      <c r="HHI573" s="80"/>
      <c r="HHJ573" s="80"/>
      <c r="HHK573" s="80"/>
      <c r="HHL573" s="80"/>
      <c r="HHM573" s="80"/>
      <c r="HHN573" s="80"/>
      <c r="HHO573" s="80"/>
      <c r="HHP573" s="80"/>
      <c r="HHQ573" s="80"/>
      <c r="HHR573" s="80"/>
      <c r="HHS573" s="80"/>
      <c r="HHT573" s="80"/>
      <c r="HHU573" s="80"/>
      <c r="HHV573" s="80"/>
      <c r="HHW573" s="80"/>
      <c r="HHX573" s="80"/>
      <c r="HHY573" s="80"/>
      <c r="HHZ573" s="80"/>
      <c r="HIA573" s="80"/>
      <c r="HIB573" s="80"/>
      <c r="HIC573" s="80"/>
      <c r="HID573" s="80"/>
      <c r="HIE573" s="80"/>
      <c r="HIF573" s="80"/>
      <c r="HIG573" s="80"/>
      <c r="HIH573" s="80"/>
      <c r="HII573" s="80"/>
      <c r="HIJ573" s="80"/>
      <c r="HIK573" s="80"/>
      <c r="HIL573" s="80"/>
      <c r="HIM573" s="80"/>
      <c r="HIN573" s="80"/>
      <c r="HIO573" s="80"/>
      <c r="HIP573" s="80"/>
      <c r="HIQ573" s="80"/>
      <c r="HIR573" s="80"/>
      <c r="HIS573" s="80"/>
      <c r="HIT573" s="80"/>
      <c r="HIU573" s="80"/>
      <c r="HIV573" s="80"/>
      <c r="HIW573" s="80"/>
      <c r="HIX573" s="80"/>
      <c r="HIY573" s="80"/>
      <c r="HIZ573" s="80"/>
      <c r="HJA573" s="80"/>
      <c r="HJB573" s="80"/>
      <c r="HJC573" s="80"/>
      <c r="HJD573" s="80"/>
      <c r="HJE573" s="80"/>
      <c r="HJF573" s="80"/>
      <c r="HJG573" s="80"/>
      <c r="HJH573" s="80"/>
      <c r="HJI573" s="80"/>
      <c r="HJJ573" s="80"/>
      <c r="HJK573" s="80"/>
      <c r="HJL573" s="80"/>
      <c r="HJM573" s="80"/>
      <c r="HJN573" s="80"/>
      <c r="HJO573" s="80"/>
      <c r="HJP573" s="80"/>
      <c r="HJQ573" s="80"/>
      <c r="HJR573" s="80"/>
      <c r="HJS573" s="80"/>
      <c r="HJT573" s="80"/>
      <c r="HJU573" s="80"/>
      <c r="HJV573" s="80"/>
      <c r="HJW573" s="80"/>
      <c r="HJX573" s="80"/>
      <c r="HJY573" s="80"/>
      <c r="HJZ573" s="80"/>
      <c r="HKA573" s="80"/>
      <c r="HKB573" s="80"/>
      <c r="HKC573" s="80"/>
      <c r="HKD573" s="80"/>
      <c r="HKE573" s="80"/>
      <c r="HKF573" s="80"/>
      <c r="HKG573" s="80"/>
      <c r="HKH573" s="80"/>
      <c r="HKI573" s="80"/>
      <c r="HKJ573" s="80"/>
      <c r="HKK573" s="80"/>
      <c r="HKL573" s="80"/>
      <c r="HKM573" s="80"/>
      <c r="HKN573" s="80"/>
      <c r="HKO573" s="80"/>
      <c r="HKP573" s="80"/>
      <c r="HKQ573" s="80"/>
      <c r="HKR573" s="80"/>
      <c r="HKS573" s="80"/>
      <c r="HKT573" s="80"/>
      <c r="HKU573" s="80"/>
      <c r="HKV573" s="80"/>
      <c r="HKW573" s="80"/>
      <c r="HKX573" s="80"/>
      <c r="HKY573" s="80"/>
      <c r="HKZ573" s="80"/>
      <c r="HLA573" s="80"/>
      <c r="HLB573" s="80"/>
      <c r="HLC573" s="80"/>
      <c r="HLD573" s="80"/>
      <c r="HLE573" s="80"/>
      <c r="HLF573" s="80"/>
      <c r="HLG573" s="80"/>
      <c r="HLH573" s="80"/>
      <c r="HLI573" s="80"/>
      <c r="HLJ573" s="80"/>
      <c r="HLK573" s="80"/>
      <c r="HLL573" s="80"/>
      <c r="HLM573" s="80"/>
      <c r="HLN573" s="80"/>
      <c r="HLO573" s="80"/>
      <c r="HLP573" s="80"/>
      <c r="HLQ573" s="80"/>
      <c r="HLR573" s="80"/>
      <c r="HLS573" s="80"/>
      <c r="HLT573" s="80"/>
      <c r="HLU573" s="80"/>
      <c r="HLV573" s="80"/>
      <c r="HLW573" s="80"/>
      <c r="HLX573" s="80"/>
      <c r="HLY573" s="80"/>
      <c r="HLZ573" s="80"/>
      <c r="HMA573" s="80"/>
      <c r="HMB573" s="80"/>
      <c r="HMC573" s="80"/>
      <c r="HMD573" s="80"/>
      <c r="HME573" s="80"/>
      <c r="HMF573" s="80"/>
      <c r="HMG573" s="80"/>
      <c r="HMH573" s="80"/>
      <c r="HMI573" s="80"/>
      <c r="HMJ573" s="80"/>
      <c r="HMK573" s="80"/>
      <c r="HML573" s="80"/>
      <c r="HMM573" s="80"/>
      <c r="HMN573" s="80"/>
      <c r="HMO573" s="80"/>
      <c r="HMP573" s="80"/>
      <c r="HMQ573" s="80"/>
      <c r="HMR573" s="80"/>
      <c r="HMS573" s="80"/>
      <c r="HMT573" s="80"/>
      <c r="HMU573" s="80"/>
      <c r="HMV573" s="80"/>
      <c r="HMW573" s="80"/>
      <c r="HMX573" s="80"/>
      <c r="HMY573" s="80"/>
      <c r="HMZ573" s="80"/>
      <c r="HNA573" s="80"/>
      <c r="HNB573" s="80"/>
      <c r="HNC573" s="80"/>
      <c r="HND573" s="80"/>
      <c r="HNE573" s="80"/>
      <c r="HNF573" s="80"/>
      <c r="HNG573" s="80"/>
      <c r="HNH573" s="80"/>
      <c r="HNI573" s="80"/>
      <c r="HNJ573" s="80"/>
      <c r="HNK573" s="80"/>
      <c r="HNL573" s="80"/>
      <c r="HNM573" s="80"/>
      <c r="HNN573" s="80"/>
      <c r="HNO573" s="80"/>
      <c r="HNP573" s="80"/>
      <c r="HNQ573" s="80"/>
      <c r="HNR573" s="80"/>
      <c r="HNS573" s="80"/>
      <c r="HNT573" s="80"/>
      <c r="HNU573" s="80"/>
      <c r="HNV573" s="80"/>
      <c r="HNW573" s="80"/>
      <c r="HNX573" s="80"/>
      <c r="HNY573" s="80"/>
      <c r="HNZ573" s="80"/>
      <c r="HOA573" s="80"/>
      <c r="HOB573" s="80"/>
      <c r="HOC573" s="80"/>
      <c r="HOD573" s="80"/>
      <c r="HOE573" s="80"/>
      <c r="HOF573" s="80"/>
      <c r="HOG573" s="80"/>
      <c r="HOH573" s="80"/>
      <c r="HOI573" s="80"/>
      <c r="HOJ573" s="80"/>
      <c r="HOK573" s="80"/>
      <c r="HOL573" s="80"/>
      <c r="HOM573" s="80"/>
      <c r="HON573" s="80"/>
      <c r="HOO573" s="80"/>
      <c r="HOP573" s="80"/>
      <c r="HOQ573" s="80"/>
      <c r="HOR573" s="80"/>
      <c r="HOS573" s="80"/>
      <c r="HOT573" s="80"/>
      <c r="HOU573" s="80"/>
      <c r="HOV573" s="80"/>
      <c r="HOW573" s="80"/>
      <c r="HOX573" s="80"/>
      <c r="HOY573" s="80"/>
      <c r="HOZ573" s="80"/>
      <c r="HPA573" s="80"/>
      <c r="HPB573" s="80"/>
      <c r="HPC573" s="80"/>
      <c r="HPD573" s="80"/>
      <c r="HPE573" s="80"/>
      <c r="HPF573" s="80"/>
      <c r="HPG573" s="80"/>
      <c r="HPH573" s="80"/>
      <c r="HPI573" s="80"/>
      <c r="HPJ573" s="80"/>
      <c r="HPK573" s="80"/>
      <c r="HPL573" s="80"/>
      <c r="HPM573" s="80"/>
      <c r="HPN573" s="80"/>
      <c r="HPO573" s="80"/>
      <c r="HPP573" s="80"/>
      <c r="HPQ573" s="80"/>
      <c r="HPR573" s="80"/>
      <c r="HPS573" s="80"/>
      <c r="HPT573" s="80"/>
      <c r="HPU573" s="80"/>
      <c r="HPV573" s="80"/>
      <c r="HPW573" s="80"/>
      <c r="HPX573" s="80"/>
      <c r="HPY573" s="80"/>
      <c r="HPZ573" s="80"/>
      <c r="HQA573" s="80"/>
      <c r="HQB573" s="80"/>
      <c r="HQC573" s="80"/>
      <c r="HQD573" s="80"/>
      <c r="HQE573" s="80"/>
      <c r="HQF573" s="80"/>
      <c r="HQG573" s="80"/>
      <c r="HQH573" s="80"/>
      <c r="HQI573" s="80"/>
      <c r="HQJ573" s="80"/>
      <c r="HQK573" s="80"/>
      <c r="HQL573" s="80"/>
      <c r="HQM573" s="80"/>
      <c r="HQN573" s="80"/>
      <c r="HQO573" s="80"/>
      <c r="HQP573" s="80"/>
      <c r="HQQ573" s="80"/>
      <c r="HQR573" s="80"/>
      <c r="HQS573" s="80"/>
      <c r="HQT573" s="80"/>
      <c r="HQU573" s="80"/>
      <c r="HQV573" s="80"/>
      <c r="HQW573" s="80"/>
      <c r="HQX573" s="80"/>
      <c r="HQY573" s="80"/>
      <c r="HQZ573" s="80"/>
      <c r="HRA573" s="80"/>
      <c r="HRB573" s="80"/>
      <c r="HRC573" s="80"/>
      <c r="HRD573" s="80"/>
      <c r="HRE573" s="80"/>
      <c r="HRF573" s="80"/>
      <c r="HRG573" s="80"/>
      <c r="HRH573" s="80"/>
      <c r="HRI573" s="80"/>
      <c r="HRJ573" s="80"/>
      <c r="HRK573" s="80"/>
      <c r="HRL573" s="80"/>
      <c r="HRM573" s="80"/>
      <c r="HRN573" s="80"/>
      <c r="HRO573" s="80"/>
      <c r="HRP573" s="80"/>
      <c r="HRQ573" s="80"/>
      <c r="HRR573" s="80"/>
      <c r="HRS573" s="80"/>
      <c r="HRT573" s="80"/>
      <c r="HRU573" s="80"/>
      <c r="HRV573" s="80"/>
      <c r="HRW573" s="80"/>
      <c r="HRX573" s="80"/>
      <c r="HRY573" s="80"/>
      <c r="HRZ573" s="80"/>
      <c r="HSA573" s="80"/>
      <c r="HSB573" s="80"/>
      <c r="HSC573" s="80"/>
      <c r="HSD573" s="80"/>
      <c r="HSE573" s="80"/>
      <c r="HSF573" s="80"/>
      <c r="HSG573" s="80"/>
      <c r="HSH573" s="80"/>
      <c r="HSI573" s="80"/>
      <c r="HSJ573" s="80"/>
      <c r="HSK573" s="80"/>
      <c r="HSL573" s="80"/>
      <c r="HSM573" s="80"/>
      <c r="HSN573" s="80"/>
      <c r="HSO573" s="80"/>
      <c r="HSP573" s="80"/>
      <c r="HSQ573" s="80"/>
      <c r="HSR573" s="80"/>
      <c r="HSS573" s="80"/>
      <c r="HST573" s="80"/>
      <c r="HSU573" s="80"/>
      <c r="HSV573" s="80"/>
      <c r="HSW573" s="80"/>
      <c r="HSX573" s="80"/>
      <c r="HSY573" s="80"/>
      <c r="HSZ573" s="80"/>
      <c r="HTA573" s="80"/>
      <c r="HTB573" s="80"/>
      <c r="HTC573" s="80"/>
      <c r="HTD573" s="80"/>
      <c r="HTE573" s="80"/>
      <c r="HTF573" s="80"/>
      <c r="HTG573" s="80"/>
      <c r="HTH573" s="80"/>
      <c r="HTI573" s="80"/>
      <c r="HTJ573" s="80"/>
      <c r="HTK573" s="80"/>
      <c r="HTL573" s="80"/>
      <c r="HTM573" s="80"/>
      <c r="HTN573" s="80"/>
      <c r="HTO573" s="80"/>
      <c r="HTP573" s="80"/>
      <c r="HTQ573" s="80"/>
      <c r="HTR573" s="80"/>
      <c r="HTS573" s="80"/>
      <c r="HTT573" s="80"/>
      <c r="HTU573" s="80"/>
      <c r="HTV573" s="80"/>
      <c r="HTW573" s="80"/>
      <c r="HTX573" s="80"/>
      <c r="HTY573" s="80"/>
      <c r="HTZ573" s="80"/>
      <c r="HUA573" s="80"/>
      <c r="HUB573" s="80"/>
      <c r="HUC573" s="80"/>
      <c r="HUD573" s="80"/>
      <c r="HUE573" s="80"/>
      <c r="HUF573" s="80"/>
      <c r="HUG573" s="80"/>
      <c r="HUH573" s="80"/>
      <c r="HUI573" s="80"/>
      <c r="HUJ573" s="80"/>
      <c r="HUK573" s="80"/>
      <c r="HUL573" s="80"/>
      <c r="HUM573" s="80"/>
      <c r="HUN573" s="80"/>
      <c r="HUO573" s="80"/>
      <c r="HUP573" s="80"/>
      <c r="HUQ573" s="80"/>
      <c r="HUR573" s="80"/>
      <c r="HUS573" s="80"/>
      <c r="HUT573" s="80"/>
      <c r="HUU573" s="80"/>
      <c r="HUV573" s="80"/>
      <c r="HUW573" s="80"/>
      <c r="HUX573" s="80"/>
      <c r="HUY573" s="80"/>
      <c r="HUZ573" s="80"/>
      <c r="HVA573" s="80"/>
      <c r="HVB573" s="80"/>
      <c r="HVC573" s="80"/>
      <c r="HVD573" s="80"/>
      <c r="HVE573" s="80"/>
      <c r="HVF573" s="80"/>
      <c r="HVG573" s="80"/>
      <c r="HVH573" s="80"/>
      <c r="HVI573" s="80"/>
      <c r="HVJ573" s="80"/>
      <c r="HVK573" s="80"/>
      <c r="HVL573" s="80"/>
      <c r="HVM573" s="80"/>
      <c r="HVN573" s="80"/>
      <c r="HVO573" s="80"/>
      <c r="HVP573" s="80"/>
      <c r="HVQ573" s="80"/>
      <c r="HVR573" s="80"/>
      <c r="HVS573" s="80"/>
      <c r="HVT573" s="80"/>
      <c r="HVU573" s="80"/>
      <c r="HVV573" s="80"/>
      <c r="HVW573" s="80"/>
      <c r="HVX573" s="80"/>
      <c r="HVY573" s="80"/>
      <c r="HVZ573" s="80"/>
      <c r="HWA573" s="80"/>
      <c r="HWB573" s="80"/>
      <c r="HWC573" s="80"/>
      <c r="HWD573" s="80"/>
      <c r="HWE573" s="80"/>
      <c r="HWF573" s="80"/>
      <c r="HWG573" s="80"/>
      <c r="HWH573" s="80"/>
      <c r="HWI573" s="80"/>
      <c r="HWJ573" s="80"/>
      <c r="HWK573" s="80"/>
      <c r="HWL573" s="80"/>
      <c r="HWM573" s="80"/>
      <c r="HWN573" s="80"/>
      <c r="HWO573" s="80"/>
      <c r="HWP573" s="80"/>
      <c r="HWQ573" s="80"/>
      <c r="HWR573" s="80"/>
      <c r="HWS573" s="80"/>
      <c r="HWT573" s="80"/>
      <c r="HWU573" s="80"/>
      <c r="HWV573" s="80"/>
      <c r="HWW573" s="80"/>
      <c r="HWX573" s="80"/>
      <c r="HWY573" s="80"/>
      <c r="HWZ573" s="80"/>
      <c r="HXA573" s="80"/>
      <c r="HXB573" s="80"/>
      <c r="HXC573" s="80"/>
      <c r="HXD573" s="80"/>
      <c r="HXE573" s="80"/>
      <c r="HXF573" s="80"/>
      <c r="HXG573" s="80"/>
      <c r="HXH573" s="80"/>
      <c r="HXI573" s="80"/>
      <c r="HXJ573" s="80"/>
      <c r="HXK573" s="80"/>
      <c r="HXL573" s="80"/>
      <c r="HXM573" s="80"/>
      <c r="HXN573" s="80"/>
      <c r="HXO573" s="80"/>
      <c r="HXP573" s="80"/>
      <c r="HXQ573" s="80"/>
      <c r="HXR573" s="80"/>
      <c r="HXS573" s="80"/>
      <c r="HXT573" s="80"/>
      <c r="HXU573" s="80"/>
      <c r="HXV573" s="80"/>
      <c r="HXW573" s="80"/>
      <c r="HXX573" s="80"/>
      <c r="HXY573" s="80"/>
      <c r="HXZ573" s="80"/>
      <c r="HYA573" s="80"/>
      <c r="HYB573" s="80"/>
      <c r="HYC573" s="80"/>
      <c r="HYD573" s="80"/>
      <c r="HYE573" s="80"/>
      <c r="HYF573" s="80"/>
      <c r="HYG573" s="80"/>
      <c r="HYH573" s="80"/>
      <c r="HYI573" s="80"/>
      <c r="HYJ573" s="80"/>
      <c r="HYK573" s="80"/>
      <c r="HYL573" s="80"/>
      <c r="HYM573" s="80"/>
      <c r="HYN573" s="80"/>
      <c r="HYO573" s="80"/>
      <c r="HYP573" s="80"/>
      <c r="HYQ573" s="80"/>
      <c r="HYR573" s="80"/>
      <c r="HYS573" s="80"/>
      <c r="HYT573" s="80"/>
      <c r="HYU573" s="80"/>
      <c r="HYV573" s="80"/>
      <c r="HYW573" s="80"/>
      <c r="HYX573" s="80"/>
      <c r="HYY573" s="80"/>
      <c r="HYZ573" s="80"/>
      <c r="HZA573" s="80"/>
      <c r="HZB573" s="80"/>
      <c r="HZC573" s="80"/>
      <c r="HZD573" s="80"/>
      <c r="HZE573" s="80"/>
      <c r="HZF573" s="80"/>
      <c r="HZG573" s="80"/>
      <c r="HZH573" s="80"/>
      <c r="HZI573" s="80"/>
      <c r="HZJ573" s="80"/>
      <c r="HZK573" s="80"/>
      <c r="HZL573" s="80"/>
      <c r="HZM573" s="80"/>
      <c r="HZN573" s="80"/>
      <c r="HZO573" s="80"/>
      <c r="HZP573" s="80"/>
      <c r="HZQ573" s="80"/>
      <c r="HZR573" s="80"/>
      <c r="HZS573" s="80"/>
      <c r="HZT573" s="80"/>
      <c r="HZU573" s="80"/>
      <c r="HZV573" s="80"/>
      <c r="HZW573" s="80"/>
      <c r="HZX573" s="80"/>
      <c r="HZY573" s="80"/>
      <c r="HZZ573" s="80"/>
      <c r="IAA573" s="80"/>
      <c r="IAB573" s="80"/>
      <c r="IAC573" s="80"/>
      <c r="IAD573" s="80"/>
      <c r="IAE573" s="80"/>
      <c r="IAF573" s="80"/>
      <c r="IAG573" s="80"/>
      <c r="IAH573" s="80"/>
      <c r="IAI573" s="80"/>
      <c r="IAJ573" s="80"/>
      <c r="IAK573" s="80"/>
      <c r="IAL573" s="80"/>
      <c r="IAM573" s="80"/>
      <c r="IAN573" s="80"/>
      <c r="IAO573" s="80"/>
      <c r="IAP573" s="80"/>
      <c r="IAQ573" s="80"/>
      <c r="IAR573" s="80"/>
      <c r="IAS573" s="80"/>
      <c r="IAT573" s="80"/>
      <c r="IAU573" s="80"/>
      <c r="IAV573" s="80"/>
      <c r="IAW573" s="80"/>
      <c r="IAX573" s="80"/>
      <c r="IAY573" s="80"/>
      <c r="IAZ573" s="80"/>
      <c r="IBA573" s="80"/>
      <c r="IBB573" s="80"/>
      <c r="IBC573" s="80"/>
      <c r="IBD573" s="80"/>
      <c r="IBE573" s="80"/>
      <c r="IBF573" s="80"/>
      <c r="IBG573" s="80"/>
      <c r="IBH573" s="80"/>
      <c r="IBI573" s="80"/>
      <c r="IBJ573" s="80"/>
      <c r="IBK573" s="80"/>
      <c r="IBL573" s="80"/>
      <c r="IBM573" s="80"/>
      <c r="IBN573" s="80"/>
      <c r="IBO573" s="80"/>
      <c r="IBP573" s="80"/>
      <c r="IBQ573" s="80"/>
      <c r="IBR573" s="80"/>
      <c r="IBS573" s="80"/>
      <c r="IBT573" s="80"/>
      <c r="IBU573" s="80"/>
      <c r="IBV573" s="80"/>
      <c r="IBW573" s="80"/>
      <c r="IBX573" s="80"/>
      <c r="IBY573" s="80"/>
      <c r="IBZ573" s="80"/>
      <c r="ICA573" s="80"/>
      <c r="ICB573" s="80"/>
      <c r="ICC573" s="80"/>
      <c r="ICD573" s="80"/>
      <c r="ICE573" s="80"/>
      <c r="ICF573" s="80"/>
      <c r="ICG573" s="80"/>
      <c r="ICH573" s="80"/>
      <c r="ICI573" s="80"/>
      <c r="ICJ573" s="80"/>
      <c r="ICK573" s="80"/>
      <c r="ICL573" s="80"/>
      <c r="ICM573" s="80"/>
      <c r="ICN573" s="80"/>
      <c r="ICO573" s="80"/>
      <c r="ICP573" s="80"/>
      <c r="ICQ573" s="80"/>
      <c r="ICR573" s="80"/>
      <c r="ICS573" s="80"/>
      <c r="ICT573" s="80"/>
      <c r="ICU573" s="80"/>
      <c r="ICV573" s="80"/>
      <c r="ICW573" s="80"/>
      <c r="ICX573" s="80"/>
      <c r="ICY573" s="80"/>
      <c r="ICZ573" s="80"/>
      <c r="IDA573" s="80"/>
      <c r="IDB573" s="80"/>
      <c r="IDC573" s="80"/>
      <c r="IDD573" s="80"/>
      <c r="IDE573" s="80"/>
      <c r="IDF573" s="80"/>
      <c r="IDG573" s="80"/>
      <c r="IDH573" s="80"/>
      <c r="IDI573" s="80"/>
      <c r="IDJ573" s="80"/>
      <c r="IDK573" s="80"/>
      <c r="IDL573" s="80"/>
      <c r="IDM573" s="80"/>
      <c r="IDN573" s="80"/>
      <c r="IDO573" s="80"/>
      <c r="IDP573" s="80"/>
      <c r="IDQ573" s="80"/>
      <c r="IDR573" s="80"/>
      <c r="IDS573" s="80"/>
      <c r="IDT573" s="80"/>
      <c r="IDU573" s="80"/>
      <c r="IDV573" s="80"/>
      <c r="IDW573" s="80"/>
      <c r="IDX573" s="80"/>
      <c r="IDY573" s="80"/>
      <c r="IDZ573" s="80"/>
      <c r="IEA573" s="80"/>
      <c r="IEB573" s="80"/>
      <c r="IEC573" s="80"/>
      <c r="IED573" s="80"/>
      <c r="IEE573" s="80"/>
      <c r="IEF573" s="80"/>
      <c r="IEG573" s="80"/>
      <c r="IEH573" s="80"/>
      <c r="IEI573" s="80"/>
      <c r="IEJ573" s="80"/>
      <c r="IEK573" s="80"/>
      <c r="IEL573" s="80"/>
      <c r="IEM573" s="80"/>
      <c r="IEN573" s="80"/>
      <c r="IEO573" s="80"/>
      <c r="IEP573" s="80"/>
      <c r="IEQ573" s="80"/>
      <c r="IER573" s="80"/>
      <c r="IES573" s="80"/>
      <c r="IET573" s="80"/>
      <c r="IEU573" s="80"/>
      <c r="IEV573" s="80"/>
      <c r="IEW573" s="80"/>
      <c r="IEX573" s="80"/>
      <c r="IEY573" s="80"/>
      <c r="IEZ573" s="80"/>
      <c r="IFA573" s="80"/>
      <c r="IFB573" s="80"/>
      <c r="IFC573" s="80"/>
      <c r="IFD573" s="80"/>
      <c r="IFE573" s="80"/>
      <c r="IFF573" s="80"/>
      <c r="IFG573" s="80"/>
      <c r="IFH573" s="80"/>
      <c r="IFI573" s="80"/>
      <c r="IFJ573" s="80"/>
      <c r="IFK573" s="80"/>
      <c r="IFL573" s="80"/>
      <c r="IFM573" s="80"/>
      <c r="IFN573" s="80"/>
      <c r="IFO573" s="80"/>
      <c r="IFP573" s="80"/>
      <c r="IFQ573" s="80"/>
      <c r="IFR573" s="80"/>
      <c r="IFS573" s="80"/>
      <c r="IFT573" s="80"/>
      <c r="IFU573" s="80"/>
      <c r="IFV573" s="80"/>
      <c r="IFW573" s="80"/>
      <c r="IFX573" s="80"/>
      <c r="IFY573" s="80"/>
      <c r="IFZ573" s="80"/>
      <c r="IGA573" s="80"/>
      <c r="IGB573" s="80"/>
      <c r="IGC573" s="80"/>
      <c r="IGD573" s="80"/>
      <c r="IGE573" s="80"/>
      <c r="IGF573" s="80"/>
      <c r="IGG573" s="80"/>
      <c r="IGH573" s="80"/>
      <c r="IGI573" s="80"/>
      <c r="IGJ573" s="80"/>
      <c r="IGK573" s="80"/>
      <c r="IGL573" s="80"/>
      <c r="IGM573" s="80"/>
      <c r="IGN573" s="80"/>
      <c r="IGO573" s="80"/>
      <c r="IGP573" s="80"/>
      <c r="IGQ573" s="80"/>
      <c r="IGR573" s="80"/>
      <c r="IGS573" s="80"/>
      <c r="IGT573" s="80"/>
      <c r="IGU573" s="80"/>
      <c r="IGV573" s="80"/>
      <c r="IGW573" s="80"/>
      <c r="IGX573" s="80"/>
      <c r="IGY573" s="80"/>
      <c r="IGZ573" s="80"/>
      <c r="IHA573" s="80"/>
      <c r="IHB573" s="80"/>
      <c r="IHC573" s="80"/>
      <c r="IHD573" s="80"/>
      <c r="IHE573" s="80"/>
      <c r="IHF573" s="80"/>
      <c r="IHG573" s="80"/>
      <c r="IHH573" s="80"/>
      <c r="IHI573" s="80"/>
      <c r="IHJ573" s="80"/>
      <c r="IHK573" s="80"/>
      <c r="IHL573" s="80"/>
      <c r="IHM573" s="80"/>
      <c r="IHN573" s="80"/>
      <c r="IHO573" s="80"/>
      <c r="IHP573" s="80"/>
      <c r="IHQ573" s="80"/>
      <c r="IHR573" s="80"/>
      <c r="IHS573" s="80"/>
      <c r="IHT573" s="80"/>
      <c r="IHU573" s="80"/>
      <c r="IHV573" s="80"/>
      <c r="IHW573" s="80"/>
      <c r="IHX573" s="80"/>
      <c r="IHY573" s="80"/>
      <c r="IHZ573" s="80"/>
      <c r="IIA573" s="80"/>
      <c r="IIB573" s="80"/>
      <c r="IIC573" s="80"/>
      <c r="IID573" s="80"/>
      <c r="IIE573" s="80"/>
      <c r="IIF573" s="80"/>
      <c r="IIG573" s="80"/>
      <c r="IIH573" s="80"/>
      <c r="III573" s="80"/>
      <c r="IIJ573" s="80"/>
      <c r="IIK573" s="80"/>
      <c r="IIL573" s="80"/>
      <c r="IIM573" s="80"/>
      <c r="IIN573" s="80"/>
      <c r="IIO573" s="80"/>
      <c r="IIP573" s="80"/>
      <c r="IIQ573" s="80"/>
      <c r="IIR573" s="80"/>
      <c r="IIS573" s="80"/>
      <c r="IIT573" s="80"/>
      <c r="IIU573" s="80"/>
      <c r="IIV573" s="80"/>
      <c r="IIW573" s="80"/>
      <c r="IIX573" s="80"/>
      <c r="IIY573" s="80"/>
      <c r="IIZ573" s="80"/>
      <c r="IJA573" s="80"/>
      <c r="IJB573" s="80"/>
      <c r="IJC573" s="80"/>
      <c r="IJD573" s="80"/>
      <c r="IJE573" s="80"/>
      <c r="IJF573" s="80"/>
      <c r="IJG573" s="80"/>
      <c r="IJH573" s="80"/>
      <c r="IJI573" s="80"/>
      <c r="IJJ573" s="80"/>
      <c r="IJK573" s="80"/>
      <c r="IJL573" s="80"/>
      <c r="IJM573" s="80"/>
      <c r="IJN573" s="80"/>
      <c r="IJO573" s="80"/>
      <c r="IJP573" s="80"/>
      <c r="IJQ573" s="80"/>
      <c r="IJR573" s="80"/>
      <c r="IJS573" s="80"/>
      <c r="IJT573" s="80"/>
      <c r="IJU573" s="80"/>
      <c r="IJV573" s="80"/>
      <c r="IJW573" s="80"/>
      <c r="IJX573" s="80"/>
      <c r="IJY573" s="80"/>
      <c r="IJZ573" s="80"/>
      <c r="IKA573" s="80"/>
      <c r="IKB573" s="80"/>
      <c r="IKC573" s="80"/>
      <c r="IKD573" s="80"/>
      <c r="IKE573" s="80"/>
      <c r="IKF573" s="80"/>
      <c r="IKG573" s="80"/>
      <c r="IKH573" s="80"/>
      <c r="IKI573" s="80"/>
      <c r="IKJ573" s="80"/>
      <c r="IKK573" s="80"/>
      <c r="IKL573" s="80"/>
      <c r="IKM573" s="80"/>
      <c r="IKN573" s="80"/>
      <c r="IKO573" s="80"/>
      <c r="IKP573" s="80"/>
      <c r="IKQ573" s="80"/>
      <c r="IKR573" s="80"/>
      <c r="IKS573" s="80"/>
      <c r="IKT573" s="80"/>
      <c r="IKU573" s="80"/>
      <c r="IKV573" s="80"/>
      <c r="IKW573" s="80"/>
      <c r="IKX573" s="80"/>
      <c r="IKY573" s="80"/>
      <c r="IKZ573" s="80"/>
      <c r="ILA573" s="80"/>
      <c r="ILB573" s="80"/>
      <c r="ILC573" s="80"/>
      <c r="ILD573" s="80"/>
      <c r="ILE573" s="80"/>
      <c r="ILF573" s="80"/>
      <c r="ILG573" s="80"/>
      <c r="ILH573" s="80"/>
      <c r="ILI573" s="80"/>
      <c r="ILJ573" s="80"/>
      <c r="ILK573" s="80"/>
      <c r="ILL573" s="80"/>
      <c r="ILM573" s="80"/>
      <c r="ILN573" s="80"/>
      <c r="ILO573" s="80"/>
      <c r="ILP573" s="80"/>
      <c r="ILQ573" s="80"/>
      <c r="ILR573" s="80"/>
      <c r="ILS573" s="80"/>
      <c r="ILT573" s="80"/>
      <c r="ILU573" s="80"/>
      <c r="ILV573" s="80"/>
      <c r="ILW573" s="80"/>
      <c r="ILX573" s="80"/>
      <c r="ILY573" s="80"/>
      <c r="ILZ573" s="80"/>
      <c r="IMA573" s="80"/>
      <c r="IMB573" s="80"/>
      <c r="IMC573" s="80"/>
      <c r="IMD573" s="80"/>
      <c r="IME573" s="80"/>
      <c r="IMF573" s="80"/>
      <c r="IMG573" s="80"/>
      <c r="IMH573" s="80"/>
      <c r="IMI573" s="80"/>
      <c r="IMJ573" s="80"/>
      <c r="IMK573" s="80"/>
      <c r="IML573" s="80"/>
      <c r="IMM573" s="80"/>
      <c r="IMN573" s="80"/>
      <c r="IMO573" s="80"/>
      <c r="IMP573" s="80"/>
      <c r="IMQ573" s="80"/>
      <c r="IMR573" s="80"/>
      <c r="IMS573" s="80"/>
      <c r="IMT573" s="80"/>
      <c r="IMU573" s="80"/>
      <c r="IMV573" s="80"/>
      <c r="IMW573" s="80"/>
      <c r="IMX573" s="80"/>
      <c r="IMY573" s="80"/>
      <c r="IMZ573" s="80"/>
      <c r="INA573" s="80"/>
      <c r="INB573" s="80"/>
      <c r="INC573" s="80"/>
      <c r="IND573" s="80"/>
      <c r="INE573" s="80"/>
      <c r="INF573" s="80"/>
      <c r="ING573" s="80"/>
      <c r="INH573" s="80"/>
      <c r="INI573" s="80"/>
      <c r="INJ573" s="80"/>
      <c r="INK573" s="80"/>
      <c r="INL573" s="80"/>
      <c r="INM573" s="80"/>
      <c r="INN573" s="80"/>
      <c r="INO573" s="80"/>
      <c r="INP573" s="80"/>
      <c r="INQ573" s="80"/>
      <c r="INR573" s="80"/>
      <c r="INS573" s="80"/>
      <c r="INT573" s="80"/>
      <c r="INU573" s="80"/>
      <c r="INV573" s="80"/>
      <c r="INW573" s="80"/>
      <c r="INX573" s="80"/>
      <c r="INY573" s="80"/>
      <c r="INZ573" s="80"/>
      <c r="IOA573" s="80"/>
      <c r="IOB573" s="80"/>
      <c r="IOC573" s="80"/>
      <c r="IOD573" s="80"/>
      <c r="IOE573" s="80"/>
      <c r="IOF573" s="80"/>
      <c r="IOG573" s="80"/>
      <c r="IOH573" s="80"/>
      <c r="IOI573" s="80"/>
      <c r="IOJ573" s="80"/>
      <c r="IOK573" s="80"/>
      <c r="IOL573" s="80"/>
      <c r="IOM573" s="80"/>
      <c r="ION573" s="80"/>
      <c r="IOO573" s="80"/>
      <c r="IOP573" s="80"/>
      <c r="IOQ573" s="80"/>
      <c r="IOR573" s="80"/>
      <c r="IOS573" s="80"/>
      <c r="IOT573" s="80"/>
      <c r="IOU573" s="80"/>
      <c r="IOV573" s="80"/>
      <c r="IOW573" s="80"/>
      <c r="IOX573" s="80"/>
      <c r="IOY573" s="80"/>
      <c r="IOZ573" s="80"/>
      <c r="IPA573" s="80"/>
      <c r="IPB573" s="80"/>
      <c r="IPC573" s="80"/>
      <c r="IPD573" s="80"/>
      <c r="IPE573" s="80"/>
      <c r="IPF573" s="80"/>
      <c r="IPG573" s="80"/>
      <c r="IPH573" s="80"/>
      <c r="IPI573" s="80"/>
      <c r="IPJ573" s="80"/>
      <c r="IPK573" s="80"/>
      <c r="IPL573" s="80"/>
      <c r="IPM573" s="80"/>
      <c r="IPN573" s="80"/>
      <c r="IPO573" s="80"/>
      <c r="IPP573" s="80"/>
      <c r="IPQ573" s="80"/>
      <c r="IPR573" s="80"/>
      <c r="IPS573" s="80"/>
      <c r="IPT573" s="80"/>
      <c r="IPU573" s="80"/>
      <c r="IPV573" s="80"/>
      <c r="IPW573" s="80"/>
      <c r="IPX573" s="80"/>
      <c r="IPY573" s="80"/>
      <c r="IPZ573" s="80"/>
      <c r="IQA573" s="80"/>
      <c r="IQB573" s="80"/>
      <c r="IQC573" s="80"/>
      <c r="IQD573" s="80"/>
      <c r="IQE573" s="80"/>
      <c r="IQF573" s="80"/>
      <c r="IQG573" s="80"/>
      <c r="IQH573" s="80"/>
      <c r="IQI573" s="80"/>
      <c r="IQJ573" s="80"/>
      <c r="IQK573" s="80"/>
      <c r="IQL573" s="80"/>
      <c r="IQM573" s="80"/>
      <c r="IQN573" s="80"/>
      <c r="IQO573" s="80"/>
      <c r="IQP573" s="80"/>
      <c r="IQQ573" s="80"/>
      <c r="IQR573" s="80"/>
      <c r="IQS573" s="80"/>
      <c r="IQT573" s="80"/>
      <c r="IQU573" s="80"/>
      <c r="IQV573" s="80"/>
      <c r="IQW573" s="80"/>
      <c r="IQX573" s="80"/>
      <c r="IQY573" s="80"/>
      <c r="IQZ573" s="80"/>
      <c r="IRA573" s="80"/>
      <c r="IRB573" s="80"/>
      <c r="IRC573" s="80"/>
      <c r="IRD573" s="80"/>
      <c r="IRE573" s="80"/>
      <c r="IRF573" s="80"/>
      <c r="IRG573" s="80"/>
      <c r="IRH573" s="80"/>
      <c r="IRI573" s="80"/>
      <c r="IRJ573" s="80"/>
      <c r="IRK573" s="80"/>
      <c r="IRL573" s="80"/>
      <c r="IRM573" s="80"/>
      <c r="IRN573" s="80"/>
      <c r="IRO573" s="80"/>
      <c r="IRP573" s="80"/>
      <c r="IRQ573" s="80"/>
      <c r="IRR573" s="80"/>
      <c r="IRS573" s="80"/>
      <c r="IRT573" s="80"/>
      <c r="IRU573" s="80"/>
      <c r="IRV573" s="80"/>
      <c r="IRW573" s="80"/>
      <c r="IRX573" s="80"/>
      <c r="IRY573" s="80"/>
      <c r="IRZ573" s="80"/>
      <c r="ISA573" s="80"/>
      <c r="ISB573" s="80"/>
      <c r="ISC573" s="80"/>
      <c r="ISD573" s="80"/>
      <c r="ISE573" s="80"/>
      <c r="ISF573" s="80"/>
      <c r="ISG573" s="80"/>
      <c r="ISH573" s="80"/>
      <c r="ISI573" s="80"/>
      <c r="ISJ573" s="80"/>
      <c r="ISK573" s="80"/>
      <c r="ISL573" s="80"/>
      <c r="ISM573" s="80"/>
      <c r="ISN573" s="80"/>
      <c r="ISO573" s="80"/>
      <c r="ISP573" s="80"/>
      <c r="ISQ573" s="80"/>
      <c r="ISR573" s="80"/>
      <c r="ISS573" s="80"/>
      <c r="IST573" s="80"/>
      <c r="ISU573" s="80"/>
      <c r="ISV573" s="80"/>
      <c r="ISW573" s="80"/>
      <c r="ISX573" s="80"/>
      <c r="ISY573" s="80"/>
      <c r="ISZ573" s="80"/>
      <c r="ITA573" s="80"/>
      <c r="ITB573" s="80"/>
      <c r="ITC573" s="80"/>
      <c r="ITD573" s="80"/>
      <c r="ITE573" s="80"/>
      <c r="ITF573" s="80"/>
      <c r="ITG573" s="80"/>
      <c r="ITH573" s="80"/>
      <c r="ITI573" s="80"/>
      <c r="ITJ573" s="80"/>
      <c r="ITK573" s="80"/>
      <c r="ITL573" s="80"/>
      <c r="ITM573" s="80"/>
      <c r="ITN573" s="80"/>
      <c r="ITO573" s="80"/>
      <c r="ITP573" s="80"/>
      <c r="ITQ573" s="80"/>
      <c r="ITR573" s="80"/>
      <c r="ITS573" s="80"/>
      <c r="ITT573" s="80"/>
      <c r="ITU573" s="80"/>
      <c r="ITV573" s="80"/>
      <c r="ITW573" s="80"/>
      <c r="ITX573" s="80"/>
      <c r="ITY573" s="80"/>
      <c r="ITZ573" s="80"/>
      <c r="IUA573" s="80"/>
      <c r="IUB573" s="80"/>
      <c r="IUC573" s="80"/>
      <c r="IUD573" s="80"/>
      <c r="IUE573" s="80"/>
      <c r="IUF573" s="80"/>
      <c r="IUG573" s="80"/>
      <c r="IUH573" s="80"/>
      <c r="IUI573" s="80"/>
      <c r="IUJ573" s="80"/>
      <c r="IUK573" s="80"/>
      <c r="IUL573" s="80"/>
      <c r="IUM573" s="80"/>
      <c r="IUN573" s="80"/>
      <c r="IUO573" s="80"/>
      <c r="IUP573" s="80"/>
      <c r="IUQ573" s="80"/>
      <c r="IUR573" s="80"/>
      <c r="IUS573" s="80"/>
      <c r="IUT573" s="80"/>
      <c r="IUU573" s="80"/>
      <c r="IUV573" s="80"/>
      <c r="IUW573" s="80"/>
      <c r="IUX573" s="80"/>
      <c r="IUY573" s="80"/>
      <c r="IUZ573" s="80"/>
      <c r="IVA573" s="80"/>
      <c r="IVB573" s="80"/>
      <c r="IVC573" s="80"/>
      <c r="IVD573" s="80"/>
      <c r="IVE573" s="80"/>
      <c r="IVF573" s="80"/>
      <c r="IVG573" s="80"/>
      <c r="IVH573" s="80"/>
      <c r="IVI573" s="80"/>
      <c r="IVJ573" s="80"/>
      <c r="IVK573" s="80"/>
      <c r="IVL573" s="80"/>
      <c r="IVM573" s="80"/>
      <c r="IVN573" s="80"/>
      <c r="IVO573" s="80"/>
      <c r="IVP573" s="80"/>
      <c r="IVQ573" s="80"/>
      <c r="IVR573" s="80"/>
      <c r="IVS573" s="80"/>
      <c r="IVT573" s="80"/>
      <c r="IVU573" s="80"/>
      <c r="IVV573" s="80"/>
      <c r="IVW573" s="80"/>
      <c r="IVX573" s="80"/>
      <c r="IVY573" s="80"/>
      <c r="IVZ573" s="80"/>
      <c r="IWA573" s="80"/>
      <c r="IWB573" s="80"/>
      <c r="IWC573" s="80"/>
      <c r="IWD573" s="80"/>
      <c r="IWE573" s="80"/>
      <c r="IWF573" s="80"/>
      <c r="IWG573" s="80"/>
      <c r="IWH573" s="80"/>
      <c r="IWI573" s="80"/>
      <c r="IWJ573" s="80"/>
      <c r="IWK573" s="80"/>
      <c r="IWL573" s="80"/>
      <c r="IWM573" s="80"/>
      <c r="IWN573" s="80"/>
      <c r="IWO573" s="80"/>
      <c r="IWP573" s="80"/>
      <c r="IWQ573" s="80"/>
      <c r="IWR573" s="80"/>
      <c r="IWS573" s="80"/>
      <c r="IWT573" s="80"/>
      <c r="IWU573" s="80"/>
      <c r="IWV573" s="80"/>
      <c r="IWW573" s="80"/>
      <c r="IWX573" s="80"/>
      <c r="IWY573" s="80"/>
      <c r="IWZ573" s="80"/>
      <c r="IXA573" s="80"/>
      <c r="IXB573" s="80"/>
      <c r="IXC573" s="80"/>
      <c r="IXD573" s="80"/>
      <c r="IXE573" s="80"/>
      <c r="IXF573" s="80"/>
      <c r="IXG573" s="80"/>
      <c r="IXH573" s="80"/>
      <c r="IXI573" s="80"/>
      <c r="IXJ573" s="80"/>
      <c r="IXK573" s="80"/>
      <c r="IXL573" s="80"/>
      <c r="IXM573" s="80"/>
      <c r="IXN573" s="80"/>
      <c r="IXO573" s="80"/>
      <c r="IXP573" s="80"/>
      <c r="IXQ573" s="80"/>
      <c r="IXR573" s="80"/>
      <c r="IXS573" s="80"/>
      <c r="IXT573" s="80"/>
      <c r="IXU573" s="80"/>
      <c r="IXV573" s="80"/>
      <c r="IXW573" s="80"/>
      <c r="IXX573" s="80"/>
      <c r="IXY573" s="80"/>
      <c r="IXZ573" s="80"/>
      <c r="IYA573" s="80"/>
      <c r="IYB573" s="80"/>
      <c r="IYC573" s="80"/>
      <c r="IYD573" s="80"/>
      <c r="IYE573" s="80"/>
      <c r="IYF573" s="80"/>
      <c r="IYG573" s="80"/>
      <c r="IYH573" s="80"/>
      <c r="IYI573" s="80"/>
      <c r="IYJ573" s="80"/>
      <c r="IYK573" s="80"/>
      <c r="IYL573" s="80"/>
      <c r="IYM573" s="80"/>
      <c r="IYN573" s="80"/>
      <c r="IYO573" s="80"/>
      <c r="IYP573" s="80"/>
      <c r="IYQ573" s="80"/>
      <c r="IYR573" s="80"/>
      <c r="IYS573" s="80"/>
      <c r="IYT573" s="80"/>
      <c r="IYU573" s="80"/>
      <c r="IYV573" s="80"/>
      <c r="IYW573" s="80"/>
      <c r="IYX573" s="80"/>
      <c r="IYY573" s="80"/>
      <c r="IYZ573" s="80"/>
      <c r="IZA573" s="80"/>
      <c r="IZB573" s="80"/>
      <c r="IZC573" s="80"/>
      <c r="IZD573" s="80"/>
      <c r="IZE573" s="80"/>
      <c r="IZF573" s="80"/>
      <c r="IZG573" s="80"/>
      <c r="IZH573" s="80"/>
      <c r="IZI573" s="80"/>
      <c r="IZJ573" s="80"/>
      <c r="IZK573" s="80"/>
      <c r="IZL573" s="80"/>
      <c r="IZM573" s="80"/>
      <c r="IZN573" s="80"/>
      <c r="IZO573" s="80"/>
      <c r="IZP573" s="80"/>
      <c r="IZQ573" s="80"/>
      <c r="IZR573" s="80"/>
      <c r="IZS573" s="80"/>
      <c r="IZT573" s="80"/>
      <c r="IZU573" s="80"/>
      <c r="IZV573" s="80"/>
      <c r="IZW573" s="80"/>
      <c r="IZX573" s="80"/>
      <c r="IZY573" s="80"/>
      <c r="IZZ573" s="80"/>
      <c r="JAA573" s="80"/>
      <c r="JAB573" s="80"/>
      <c r="JAC573" s="80"/>
      <c r="JAD573" s="80"/>
      <c r="JAE573" s="80"/>
      <c r="JAF573" s="80"/>
      <c r="JAG573" s="80"/>
      <c r="JAH573" s="80"/>
      <c r="JAI573" s="80"/>
      <c r="JAJ573" s="80"/>
      <c r="JAK573" s="80"/>
      <c r="JAL573" s="80"/>
      <c r="JAM573" s="80"/>
      <c r="JAN573" s="80"/>
      <c r="JAO573" s="80"/>
      <c r="JAP573" s="80"/>
      <c r="JAQ573" s="80"/>
      <c r="JAR573" s="80"/>
      <c r="JAS573" s="80"/>
      <c r="JAT573" s="80"/>
      <c r="JAU573" s="80"/>
      <c r="JAV573" s="80"/>
      <c r="JAW573" s="80"/>
      <c r="JAX573" s="80"/>
      <c r="JAY573" s="80"/>
      <c r="JAZ573" s="80"/>
      <c r="JBA573" s="80"/>
      <c r="JBB573" s="80"/>
      <c r="JBC573" s="80"/>
      <c r="JBD573" s="80"/>
      <c r="JBE573" s="80"/>
      <c r="JBF573" s="80"/>
      <c r="JBG573" s="80"/>
      <c r="JBH573" s="80"/>
      <c r="JBI573" s="80"/>
      <c r="JBJ573" s="80"/>
      <c r="JBK573" s="80"/>
      <c r="JBL573" s="80"/>
      <c r="JBM573" s="80"/>
      <c r="JBN573" s="80"/>
      <c r="JBO573" s="80"/>
      <c r="JBP573" s="80"/>
      <c r="JBQ573" s="80"/>
      <c r="JBR573" s="80"/>
      <c r="JBS573" s="80"/>
      <c r="JBT573" s="80"/>
      <c r="JBU573" s="80"/>
      <c r="JBV573" s="80"/>
      <c r="JBW573" s="80"/>
      <c r="JBX573" s="80"/>
      <c r="JBY573" s="80"/>
      <c r="JBZ573" s="80"/>
      <c r="JCA573" s="80"/>
      <c r="JCB573" s="80"/>
      <c r="JCC573" s="80"/>
      <c r="JCD573" s="80"/>
      <c r="JCE573" s="80"/>
      <c r="JCF573" s="80"/>
      <c r="JCG573" s="80"/>
      <c r="JCH573" s="80"/>
      <c r="JCI573" s="80"/>
      <c r="JCJ573" s="80"/>
      <c r="JCK573" s="80"/>
      <c r="JCL573" s="80"/>
      <c r="JCM573" s="80"/>
      <c r="JCN573" s="80"/>
      <c r="JCO573" s="80"/>
      <c r="JCP573" s="80"/>
      <c r="JCQ573" s="80"/>
      <c r="JCR573" s="80"/>
      <c r="JCS573" s="80"/>
      <c r="JCT573" s="80"/>
      <c r="JCU573" s="80"/>
      <c r="JCV573" s="80"/>
      <c r="JCW573" s="80"/>
      <c r="JCX573" s="80"/>
      <c r="JCY573" s="80"/>
      <c r="JCZ573" s="80"/>
      <c r="JDA573" s="80"/>
      <c r="JDB573" s="80"/>
      <c r="JDC573" s="80"/>
      <c r="JDD573" s="80"/>
      <c r="JDE573" s="80"/>
      <c r="JDF573" s="80"/>
      <c r="JDG573" s="80"/>
      <c r="JDH573" s="80"/>
      <c r="JDI573" s="80"/>
      <c r="JDJ573" s="80"/>
      <c r="JDK573" s="80"/>
      <c r="JDL573" s="80"/>
      <c r="JDM573" s="80"/>
      <c r="JDN573" s="80"/>
      <c r="JDO573" s="80"/>
      <c r="JDP573" s="80"/>
      <c r="JDQ573" s="80"/>
      <c r="JDR573" s="80"/>
      <c r="JDS573" s="80"/>
      <c r="JDT573" s="80"/>
      <c r="JDU573" s="80"/>
      <c r="JDV573" s="80"/>
      <c r="JDW573" s="80"/>
      <c r="JDX573" s="80"/>
      <c r="JDY573" s="80"/>
      <c r="JDZ573" s="80"/>
      <c r="JEA573" s="80"/>
      <c r="JEB573" s="80"/>
      <c r="JEC573" s="80"/>
      <c r="JED573" s="80"/>
      <c r="JEE573" s="80"/>
      <c r="JEF573" s="80"/>
      <c r="JEG573" s="80"/>
      <c r="JEH573" s="80"/>
      <c r="JEI573" s="80"/>
      <c r="JEJ573" s="80"/>
      <c r="JEK573" s="80"/>
      <c r="JEL573" s="80"/>
      <c r="JEM573" s="80"/>
      <c r="JEN573" s="80"/>
      <c r="JEO573" s="80"/>
      <c r="JEP573" s="80"/>
      <c r="JEQ573" s="80"/>
      <c r="JER573" s="80"/>
      <c r="JES573" s="80"/>
      <c r="JET573" s="80"/>
      <c r="JEU573" s="80"/>
      <c r="JEV573" s="80"/>
      <c r="JEW573" s="80"/>
      <c r="JEX573" s="80"/>
      <c r="JEY573" s="80"/>
      <c r="JEZ573" s="80"/>
      <c r="JFA573" s="80"/>
      <c r="JFB573" s="80"/>
      <c r="JFC573" s="80"/>
      <c r="JFD573" s="80"/>
      <c r="JFE573" s="80"/>
      <c r="JFF573" s="80"/>
      <c r="JFG573" s="80"/>
      <c r="JFH573" s="80"/>
      <c r="JFI573" s="80"/>
      <c r="JFJ573" s="80"/>
      <c r="JFK573" s="80"/>
      <c r="JFL573" s="80"/>
      <c r="JFM573" s="80"/>
      <c r="JFN573" s="80"/>
      <c r="JFO573" s="80"/>
      <c r="JFP573" s="80"/>
      <c r="JFQ573" s="80"/>
      <c r="JFR573" s="80"/>
      <c r="JFS573" s="80"/>
      <c r="JFT573" s="80"/>
      <c r="JFU573" s="80"/>
      <c r="JFV573" s="80"/>
      <c r="JFW573" s="80"/>
      <c r="JFX573" s="80"/>
      <c r="JFY573" s="80"/>
      <c r="JFZ573" s="80"/>
      <c r="JGA573" s="80"/>
      <c r="JGB573" s="80"/>
      <c r="JGC573" s="80"/>
      <c r="JGD573" s="80"/>
      <c r="JGE573" s="80"/>
      <c r="JGF573" s="80"/>
      <c r="JGG573" s="80"/>
      <c r="JGH573" s="80"/>
      <c r="JGI573" s="80"/>
      <c r="JGJ573" s="80"/>
      <c r="JGK573" s="80"/>
      <c r="JGL573" s="80"/>
      <c r="JGM573" s="80"/>
      <c r="JGN573" s="80"/>
      <c r="JGO573" s="80"/>
      <c r="JGP573" s="80"/>
      <c r="JGQ573" s="80"/>
      <c r="JGR573" s="80"/>
      <c r="JGS573" s="80"/>
      <c r="JGT573" s="80"/>
      <c r="JGU573" s="80"/>
      <c r="JGV573" s="80"/>
      <c r="JGW573" s="80"/>
      <c r="JGX573" s="80"/>
      <c r="JGY573" s="80"/>
      <c r="JGZ573" s="80"/>
      <c r="JHA573" s="80"/>
      <c r="JHB573" s="80"/>
      <c r="JHC573" s="80"/>
      <c r="JHD573" s="80"/>
      <c r="JHE573" s="80"/>
      <c r="JHF573" s="80"/>
      <c r="JHG573" s="80"/>
      <c r="JHH573" s="80"/>
      <c r="JHI573" s="80"/>
      <c r="JHJ573" s="80"/>
      <c r="JHK573" s="80"/>
      <c r="JHL573" s="80"/>
      <c r="JHM573" s="80"/>
      <c r="JHN573" s="80"/>
      <c r="JHO573" s="80"/>
      <c r="JHP573" s="80"/>
      <c r="JHQ573" s="80"/>
      <c r="JHR573" s="80"/>
      <c r="JHS573" s="80"/>
      <c r="JHT573" s="80"/>
      <c r="JHU573" s="80"/>
      <c r="JHV573" s="80"/>
      <c r="JHW573" s="80"/>
      <c r="JHX573" s="80"/>
      <c r="JHY573" s="80"/>
      <c r="JHZ573" s="80"/>
      <c r="JIA573" s="80"/>
      <c r="JIB573" s="80"/>
      <c r="JIC573" s="80"/>
      <c r="JID573" s="80"/>
      <c r="JIE573" s="80"/>
      <c r="JIF573" s="80"/>
      <c r="JIG573" s="80"/>
      <c r="JIH573" s="80"/>
      <c r="JII573" s="80"/>
      <c r="JIJ573" s="80"/>
      <c r="JIK573" s="80"/>
      <c r="JIL573" s="80"/>
      <c r="JIM573" s="80"/>
      <c r="JIN573" s="80"/>
      <c r="JIO573" s="80"/>
      <c r="JIP573" s="80"/>
      <c r="JIQ573" s="80"/>
      <c r="JIR573" s="80"/>
      <c r="JIS573" s="80"/>
      <c r="JIT573" s="80"/>
      <c r="JIU573" s="80"/>
      <c r="JIV573" s="80"/>
      <c r="JIW573" s="80"/>
      <c r="JIX573" s="80"/>
      <c r="JIY573" s="80"/>
      <c r="JIZ573" s="80"/>
      <c r="JJA573" s="80"/>
      <c r="JJB573" s="80"/>
      <c r="JJC573" s="80"/>
      <c r="JJD573" s="80"/>
      <c r="JJE573" s="80"/>
      <c r="JJF573" s="80"/>
      <c r="JJG573" s="80"/>
      <c r="JJH573" s="80"/>
      <c r="JJI573" s="80"/>
      <c r="JJJ573" s="80"/>
      <c r="JJK573" s="80"/>
      <c r="JJL573" s="80"/>
      <c r="JJM573" s="80"/>
      <c r="JJN573" s="80"/>
      <c r="JJO573" s="80"/>
      <c r="JJP573" s="80"/>
      <c r="JJQ573" s="80"/>
      <c r="JJR573" s="80"/>
      <c r="JJS573" s="80"/>
      <c r="JJT573" s="80"/>
      <c r="JJU573" s="80"/>
      <c r="JJV573" s="80"/>
      <c r="JJW573" s="80"/>
      <c r="JJX573" s="80"/>
      <c r="JJY573" s="80"/>
      <c r="JJZ573" s="80"/>
      <c r="JKA573" s="80"/>
      <c r="JKB573" s="80"/>
      <c r="JKC573" s="80"/>
      <c r="JKD573" s="80"/>
      <c r="JKE573" s="80"/>
      <c r="JKF573" s="80"/>
      <c r="JKG573" s="80"/>
      <c r="JKH573" s="80"/>
      <c r="JKI573" s="80"/>
      <c r="JKJ573" s="80"/>
      <c r="JKK573" s="80"/>
      <c r="JKL573" s="80"/>
      <c r="JKM573" s="80"/>
      <c r="JKN573" s="80"/>
      <c r="JKO573" s="80"/>
      <c r="JKP573" s="80"/>
      <c r="JKQ573" s="80"/>
      <c r="JKR573" s="80"/>
      <c r="JKS573" s="80"/>
      <c r="JKT573" s="80"/>
      <c r="JKU573" s="80"/>
      <c r="JKV573" s="80"/>
      <c r="JKW573" s="80"/>
      <c r="JKX573" s="80"/>
      <c r="JKY573" s="80"/>
      <c r="JKZ573" s="80"/>
      <c r="JLA573" s="80"/>
      <c r="JLB573" s="80"/>
      <c r="JLC573" s="80"/>
      <c r="JLD573" s="80"/>
      <c r="JLE573" s="80"/>
      <c r="JLF573" s="80"/>
      <c r="JLG573" s="80"/>
      <c r="JLH573" s="80"/>
      <c r="JLI573" s="80"/>
      <c r="JLJ573" s="80"/>
      <c r="JLK573" s="80"/>
      <c r="JLL573" s="80"/>
      <c r="JLM573" s="80"/>
      <c r="JLN573" s="80"/>
      <c r="JLO573" s="80"/>
      <c r="JLP573" s="80"/>
      <c r="JLQ573" s="80"/>
      <c r="JLR573" s="80"/>
      <c r="JLS573" s="80"/>
      <c r="JLT573" s="80"/>
      <c r="JLU573" s="80"/>
      <c r="JLV573" s="80"/>
      <c r="JLW573" s="80"/>
      <c r="JLX573" s="80"/>
      <c r="JLY573" s="80"/>
      <c r="JLZ573" s="80"/>
      <c r="JMA573" s="80"/>
      <c r="JMB573" s="80"/>
      <c r="JMC573" s="80"/>
      <c r="JMD573" s="80"/>
      <c r="JME573" s="80"/>
      <c r="JMF573" s="80"/>
      <c r="JMG573" s="80"/>
      <c r="JMH573" s="80"/>
      <c r="JMI573" s="80"/>
      <c r="JMJ573" s="80"/>
      <c r="JMK573" s="80"/>
      <c r="JML573" s="80"/>
      <c r="JMM573" s="80"/>
      <c r="JMN573" s="80"/>
      <c r="JMO573" s="80"/>
      <c r="JMP573" s="80"/>
      <c r="JMQ573" s="80"/>
      <c r="JMR573" s="80"/>
      <c r="JMS573" s="80"/>
      <c r="JMT573" s="80"/>
      <c r="JMU573" s="80"/>
      <c r="JMV573" s="80"/>
      <c r="JMW573" s="80"/>
      <c r="JMX573" s="80"/>
      <c r="JMY573" s="80"/>
      <c r="JMZ573" s="80"/>
      <c r="JNA573" s="80"/>
      <c r="JNB573" s="80"/>
      <c r="JNC573" s="80"/>
      <c r="JND573" s="80"/>
      <c r="JNE573" s="80"/>
      <c r="JNF573" s="80"/>
      <c r="JNG573" s="80"/>
      <c r="JNH573" s="80"/>
      <c r="JNI573" s="80"/>
      <c r="JNJ573" s="80"/>
      <c r="JNK573" s="80"/>
      <c r="JNL573" s="80"/>
      <c r="JNM573" s="80"/>
      <c r="JNN573" s="80"/>
      <c r="JNO573" s="80"/>
      <c r="JNP573" s="80"/>
      <c r="JNQ573" s="80"/>
      <c r="JNR573" s="80"/>
      <c r="JNS573" s="80"/>
      <c r="JNT573" s="80"/>
      <c r="JNU573" s="80"/>
      <c r="JNV573" s="80"/>
      <c r="JNW573" s="80"/>
      <c r="JNX573" s="80"/>
      <c r="JNY573" s="80"/>
      <c r="JNZ573" s="80"/>
      <c r="JOA573" s="80"/>
      <c r="JOB573" s="80"/>
      <c r="JOC573" s="80"/>
      <c r="JOD573" s="80"/>
      <c r="JOE573" s="80"/>
      <c r="JOF573" s="80"/>
      <c r="JOG573" s="80"/>
      <c r="JOH573" s="80"/>
      <c r="JOI573" s="80"/>
      <c r="JOJ573" s="80"/>
      <c r="JOK573" s="80"/>
      <c r="JOL573" s="80"/>
      <c r="JOM573" s="80"/>
      <c r="JON573" s="80"/>
      <c r="JOO573" s="80"/>
      <c r="JOP573" s="80"/>
      <c r="JOQ573" s="80"/>
      <c r="JOR573" s="80"/>
      <c r="JOS573" s="80"/>
      <c r="JOT573" s="80"/>
      <c r="JOU573" s="80"/>
      <c r="JOV573" s="80"/>
      <c r="JOW573" s="80"/>
      <c r="JOX573" s="80"/>
      <c r="JOY573" s="80"/>
      <c r="JOZ573" s="80"/>
      <c r="JPA573" s="80"/>
      <c r="JPB573" s="80"/>
      <c r="JPC573" s="80"/>
      <c r="JPD573" s="80"/>
      <c r="JPE573" s="80"/>
      <c r="JPF573" s="80"/>
      <c r="JPG573" s="80"/>
      <c r="JPH573" s="80"/>
      <c r="JPI573" s="80"/>
      <c r="JPJ573" s="80"/>
      <c r="JPK573" s="80"/>
      <c r="JPL573" s="80"/>
      <c r="JPM573" s="80"/>
      <c r="JPN573" s="80"/>
      <c r="JPO573" s="80"/>
      <c r="JPP573" s="80"/>
      <c r="JPQ573" s="80"/>
      <c r="JPR573" s="80"/>
      <c r="JPS573" s="80"/>
      <c r="JPT573" s="80"/>
      <c r="JPU573" s="80"/>
      <c r="JPV573" s="80"/>
      <c r="JPW573" s="80"/>
      <c r="JPX573" s="80"/>
      <c r="JPY573" s="80"/>
      <c r="JPZ573" s="80"/>
      <c r="JQA573" s="80"/>
      <c r="JQB573" s="80"/>
      <c r="JQC573" s="80"/>
      <c r="JQD573" s="80"/>
      <c r="JQE573" s="80"/>
      <c r="JQF573" s="80"/>
      <c r="JQG573" s="80"/>
      <c r="JQH573" s="80"/>
      <c r="JQI573" s="80"/>
      <c r="JQJ573" s="80"/>
      <c r="JQK573" s="80"/>
      <c r="JQL573" s="80"/>
      <c r="JQM573" s="80"/>
      <c r="JQN573" s="80"/>
      <c r="JQO573" s="80"/>
      <c r="JQP573" s="80"/>
      <c r="JQQ573" s="80"/>
      <c r="JQR573" s="80"/>
      <c r="JQS573" s="80"/>
      <c r="JQT573" s="80"/>
      <c r="JQU573" s="80"/>
      <c r="JQV573" s="80"/>
      <c r="JQW573" s="80"/>
      <c r="JQX573" s="80"/>
      <c r="JQY573" s="80"/>
      <c r="JQZ573" s="80"/>
      <c r="JRA573" s="80"/>
      <c r="JRB573" s="80"/>
      <c r="JRC573" s="80"/>
      <c r="JRD573" s="80"/>
      <c r="JRE573" s="80"/>
      <c r="JRF573" s="80"/>
      <c r="JRG573" s="80"/>
      <c r="JRH573" s="80"/>
      <c r="JRI573" s="80"/>
      <c r="JRJ573" s="80"/>
      <c r="JRK573" s="80"/>
      <c r="JRL573" s="80"/>
      <c r="JRM573" s="80"/>
      <c r="JRN573" s="80"/>
      <c r="JRO573" s="80"/>
      <c r="JRP573" s="80"/>
      <c r="JRQ573" s="80"/>
      <c r="JRR573" s="80"/>
      <c r="JRS573" s="80"/>
      <c r="JRT573" s="80"/>
      <c r="JRU573" s="80"/>
      <c r="JRV573" s="80"/>
      <c r="JRW573" s="80"/>
      <c r="JRX573" s="80"/>
      <c r="JRY573" s="80"/>
      <c r="JRZ573" s="80"/>
      <c r="JSA573" s="80"/>
      <c r="JSB573" s="80"/>
      <c r="JSC573" s="80"/>
      <c r="JSD573" s="80"/>
      <c r="JSE573" s="80"/>
      <c r="JSF573" s="80"/>
      <c r="JSG573" s="80"/>
      <c r="JSH573" s="80"/>
      <c r="JSI573" s="80"/>
      <c r="JSJ573" s="80"/>
      <c r="JSK573" s="80"/>
      <c r="JSL573" s="80"/>
      <c r="JSM573" s="80"/>
      <c r="JSN573" s="80"/>
      <c r="JSO573" s="80"/>
      <c r="JSP573" s="80"/>
      <c r="JSQ573" s="80"/>
      <c r="JSR573" s="80"/>
      <c r="JSS573" s="80"/>
      <c r="JST573" s="80"/>
      <c r="JSU573" s="80"/>
      <c r="JSV573" s="80"/>
      <c r="JSW573" s="80"/>
      <c r="JSX573" s="80"/>
      <c r="JSY573" s="80"/>
      <c r="JSZ573" s="80"/>
      <c r="JTA573" s="80"/>
      <c r="JTB573" s="80"/>
      <c r="JTC573" s="80"/>
      <c r="JTD573" s="80"/>
      <c r="JTE573" s="80"/>
      <c r="JTF573" s="80"/>
      <c r="JTG573" s="80"/>
      <c r="JTH573" s="80"/>
      <c r="JTI573" s="80"/>
      <c r="JTJ573" s="80"/>
      <c r="JTK573" s="80"/>
      <c r="JTL573" s="80"/>
      <c r="JTM573" s="80"/>
      <c r="JTN573" s="80"/>
      <c r="JTO573" s="80"/>
      <c r="JTP573" s="80"/>
      <c r="JTQ573" s="80"/>
      <c r="JTR573" s="80"/>
      <c r="JTS573" s="80"/>
      <c r="JTT573" s="80"/>
      <c r="JTU573" s="80"/>
      <c r="JTV573" s="80"/>
      <c r="JTW573" s="80"/>
      <c r="JTX573" s="80"/>
      <c r="JTY573" s="80"/>
      <c r="JTZ573" s="80"/>
      <c r="JUA573" s="80"/>
      <c r="JUB573" s="80"/>
      <c r="JUC573" s="80"/>
      <c r="JUD573" s="80"/>
      <c r="JUE573" s="80"/>
      <c r="JUF573" s="80"/>
      <c r="JUG573" s="80"/>
      <c r="JUH573" s="80"/>
      <c r="JUI573" s="80"/>
      <c r="JUJ573" s="80"/>
      <c r="JUK573" s="80"/>
      <c r="JUL573" s="80"/>
      <c r="JUM573" s="80"/>
      <c r="JUN573" s="80"/>
      <c r="JUO573" s="80"/>
      <c r="JUP573" s="80"/>
      <c r="JUQ573" s="80"/>
      <c r="JUR573" s="80"/>
      <c r="JUS573" s="80"/>
      <c r="JUT573" s="80"/>
      <c r="JUU573" s="80"/>
      <c r="JUV573" s="80"/>
      <c r="JUW573" s="80"/>
      <c r="JUX573" s="80"/>
      <c r="JUY573" s="80"/>
      <c r="JUZ573" s="80"/>
      <c r="JVA573" s="80"/>
      <c r="JVB573" s="80"/>
      <c r="JVC573" s="80"/>
      <c r="JVD573" s="80"/>
      <c r="JVE573" s="80"/>
      <c r="JVF573" s="80"/>
      <c r="JVG573" s="80"/>
      <c r="JVH573" s="80"/>
      <c r="JVI573" s="80"/>
      <c r="JVJ573" s="80"/>
      <c r="JVK573" s="80"/>
      <c r="JVL573" s="80"/>
      <c r="JVM573" s="80"/>
      <c r="JVN573" s="80"/>
      <c r="JVO573" s="80"/>
      <c r="JVP573" s="80"/>
      <c r="JVQ573" s="80"/>
      <c r="JVR573" s="80"/>
      <c r="JVS573" s="80"/>
      <c r="JVT573" s="80"/>
      <c r="JVU573" s="80"/>
      <c r="JVV573" s="80"/>
      <c r="JVW573" s="80"/>
      <c r="JVX573" s="80"/>
      <c r="JVY573" s="80"/>
      <c r="JVZ573" s="80"/>
      <c r="JWA573" s="80"/>
      <c r="JWB573" s="80"/>
      <c r="JWC573" s="80"/>
      <c r="JWD573" s="80"/>
      <c r="JWE573" s="80"/>
      <c r="JWF573" s="80"/>
      <c r="JWG573" s="80"/>
      <c r="JWH573" s="80"/>
      <c r="JWI573" s="80"/>
      <c r="JWJ573" s="80"/>
      <c r="JWK573" s="80"/>
      <c r="JWL573" s="80"/>
      <c r="JWM573" s="80"/>
      <c r="JWN573" s="80"/>
      <c r="JWO573" s="80"/>
      <c r="JWP573" s="80"/>
      <c r="JWQ573" s="80"/>
      <c r="JWR573" s="80"/>
      <c r="JWS573" s="80"/>
      <c r="JWT573" s="80"/>
      <c r="JWU573" s="80"/>
      <c r="JWV573" s="80"/>
      <c r="JWW573" s="80"/>
      <c r="JWX573" s="80"/>
      <c r="JWY573" s="80"/>
      <c r="JWZ573" s="80"/>
      <c r="JXA573" s="80"/>
      <c r="JXB573" s="80"/>
      <c r="JXC573" s="80"/>
      <c r="JXD573" s="80"/>
      <c r="JXE573" s="80"/>
      <c r="JXF573" s="80"/>
      <c r="JXG573" s="80"/>
      <c r="JXH573" s="80"/>
      <c r="JXI573" s="80"/>
      <c r="JXJ573" s="80"/>
      <c r="JXK573" s="80"/>
      <c r="JXL573" s="80"/>
      <c r="JXM573" s="80"/>
      <c r="JXN573" s="80"/>
      <c r="JXO573" s="80"/>
      <c r="JXP573" s="80"/>
      <c r="JXQ573" s="80"/>
      <c r="JXR573" s="80"/>
      <c r="JXS573" s="80"/>
      <c r="JXT573" s="80"/>
      <c r="JXU573" s="80"/>
      <c r="JXV573" s="80"/>
      <c r="JXW573" s="80"/>
      <c r="JXX573" s="80"/>
      <c r="JXY573" s="80"/>
      <c r="JXZ573" s="80"/>
      <c r="JYA573" s="80"/>
      <c r="JYB573" s="80"/>
      <c r="JYC573" s="80"/>
      <c r="JYD573" s="80"/>
      <c r="JYE573" s="80"/>
      <c r="JYF573" s="80"/>
      <c r="JYG573" s="80"/>
      <c r="JYH573" s="80"/>
      <c r="JYI573" s="80"/>
      <c r="JYJ573" s="80"/>
      <c r="JYK573" s="80"/>
      <c r="JYL573" s="80"/>
      <c r="JYM573" s="80"/>
      <c r="JYN573" s="80"/>
      <c r="JYO573" s="80"/>
      <c r="JYP573" s="80"/>
      <c r="JYQ573" s="80"/>
      <c r="JYR573" s="80"/>
      <c r="JYS573" s="80"/>
      <c r="JYT573" s="80"/>
      <c r="JYU573" s="80"/>
      <c r="JYV573" s="80"/>
      <c r="JYW573" s="80"/>
      <c r="JYX573" s="80"/>
      <c r="JYY573" s="80"/>
      <c r="JYZ573" s="80"/>
      <c r="JZA573" s="80"/>
      <c r="JZB573" s="80"/>
      <c r="JZC573" s="80"/>
      <c r="JZD573" s="80"/>
      <c r="JZE573" s="80"/>
      <c r="JZF573" s="80"/>
      <c r="JZG573" s="80"/>
      <c r="JZH573" s="80"/>
      <c r="JZI573" s="80"/>
      <c r="JZJ573" s="80"/>
      <c r="JZK573" s="80"/>
      <c r="JZL573" s="80"/>
      <c r="JZM573" s="80"/>
      <c r="JZN573" s="80"/>
      <c r="JZO573" s="80"/>
      <c r="JZP573" s="80"/>
      <c r="JZQ573" s="80"/>
      <c r="JZR573" s="80"/>
      <c r="JZS573" s="80"/>
      <c r="JZT573" s="80"/>
      <c r="JZU573" s="80"/>
      <c r="JZV573" s="80"/>
      <c r="JZW573" s="80"/>
      <c r="JZX573" s="80"/>
      <c r="JZY573" s="80"/>
      <c r="JZZ573" s="80"/>
      <c r="KAA573" s="80"/>
      <c r="KAB573" s="80"/>
      <c r="KAC573" s="80"/>
      <c r="KAD573" s="80"/>
      <c r="KAE573" s="80"/>
      <c r="KAF573" s="80"/>
      <c r="KAG573" s="80"/>
      <c r="KAH573" s="80"/>
      <c r="KAI573" s="80"/>
      <c r="KAJ573" s="80"/>
      <c r="KAK573" s="80"/>
      <c r="KAL573" s="80"/>
      <c r="KAM573" s="80"/>
      <c r="KAN573" s="80"/>
      <c r="KAO573" s="80"/>
      <c r="KAP573" s="80"/>
      <c r="KAQ573" s="80"/>
      <c r="KAR573" s="80"/>
      <c r="KAS573" s="80"/>
      <c r="KAT573" s="80"/>
      <c r="KAU573" s="80"/>
      <c r="KAV573" s="80"/>
      <c r="KAW573" s="80"/>
      <c r="KAX573" s="80"/>
      <c r="KAY573" s="80"/>
      <c r="KAZ573" s="80"/>
      <c r="KBA573" s="80"/>
      <c r="KBB573" s="80"/>
      <c r="KBC573" s="80"/>
      <c r="KBD573" s="80"/>
      <c r="KBE573" s="80"/>
      <c r="KBF573" s="80"/>
      <c r="KBG573" s="80"/>
      <c r="KBH573" s="80"/>
      <c r="KBI573" s="80"/>
      <c r="KBJ573" s="80"/>
      <c r="KBK573" s="80"/>
      <c r="KBL573" s="80"/>
      <c r="KBM573" s="80"/>
      <c r="KBN573" s="80"/>
      <c r="KBO573" s="80"/>
      <c r="KBP573" s="80"/>
      <c r="KBQ573" s="80"/>
      <c r="KBR573" s="80"/>
      <c r="KBS573" s="80"/>
      <c r="KBT573" s="80"/>
      <c r="KBU573" s="80"/>
      <c r="KBV573" s="80"/>
      <c r="KBW573" s="80"/>
      <c r="KBX573" s="80"/>
      <c r="KBY573" s="80"/>
      <c r="KBZ573" s="80"/>
      <c r="KCA573" s="80"/>
      <c r="KCB573" s="80"/>
      <c r="KCC573" s="80"/>
      <c r="KCD573" s="80"/>
      <c r="KCE573" s="80"/>
      <c r="KCF573" s="80"/>
      <c r="KCG573" s="80"/>
      <c r="KCH573" s="80"/>
      <c r="KCI573" s="80"/>
      <c r="KCJ573" s="80"/>
      <c r="KCK573" s="80"/>
      <c r="KCL573" s="80"/>
      <c r="KCM573" s="80"/>
      <c r="KCN573" s="80"/>
      <c r="KCO573" s="80"/>
      <c r="KCP573" s="80"/>
      <c r="KCQ573" s="80"/>
      <c r="KCR573" s="80"/>
      <c r="KCS573" s="80"/>
      <c r="KCT573" s="80"/>
      <c r="KCU573" s="80"/>
      <c r="KCV573" s="80"/>
      <c r="KCW573" s="80"/>
      <c r="KCX573" s="80"/>
      <c r="KCY573" s="80"/>
      <c r="KCZ573" s="80"/>
      <c r="KDA573" s="80"/>
      <c r="KDB573" s="80"/>
      <c r="KDC573" s="80"/>
      <c r="KDD573" s="80"/>
      <c r="KDE573" s="80"/>
      <c r="KDF573" s="80"/>
      <c r="KDG573" s="80"/>
      <c r="KDH573" s="80"/>
      <c r="KDI573" s="80"/>
      <c r="KDJ573" s="80"/>
      <c r="KDK573" s="80"/>
      <c r="KDL573" s="80"/>
      <c r="KDM573" s="80"/>
      <c r="KDN573" s="80"/>
      <c r="KDO573" s="80"/>
      <c r="KDP573" s="80"/>
      <c r="KDQ573" s="80"/>
      <c r="KDR573" s="80"/>
      <c r="KDS573" s="80"/>
      <c r="KDT573" s="80"/>
      <c r="KDU573" s="80"/>
      <c r="KDV573" s="80"/>
      <c r="KDW573" s="80"/>
      <c r="KDX573" s="80"/>
      <c r="KDY573" s="80"/>
      <c r="KDZ573" s="80"/>
      <c r="KEA573" s="80"/>
      <c r="KEB573" s="80"/>
      <c r="KEC573" s="80"/>
      <c r="KED573" s="80"/>
      <c r="KEE573" s="80"/>
      <c r="KEF573" s="80"/>
      <c r="KEG573" s="80"/>
      <c r="KEH573" s="80"/>
      <c r="KEI573" s="80"/>
      <c r="KEJ573" s="80"/>
      <c r="KEK573" s="80"/>
      <c r="KEL573" s="80"/>
      <c r="KEM573" s="80"/>
      <c r="KEN573" s="80"/>
      <c r="KEO573" s="80"/>
      <c r="KEP573" s="80"/>
      <c r="KEQ573" s="80"/>
      <c r="KER573" s="80"/>
      <c r="KES573" s="80"/>
      <c r="KET573" s="80"/>
      <c r="KEU573" s="80"/>
      <c r="KEV573" s="80"/>
      <c r="KEW573" s="80"/>
      <c r="KEX573" s="80"/>
      <c r="KEY573" s="80"/>
      <c r="KEZ573" s="80"/>
      <c r="KFA573" s="80"/>
      <c r="KFB573" s="80"/>
      <c r="KFC573" s="80"/>
      <c r="KFD573" s="80"/>
      <c r="KFE573" s="80"/>
      <c r="KFF573" s="80"/>
      <c r="KFG573" s="80"/>
      <c r="KFH573" s="80"/>
      <c r="KFI573" s="80"/>
      <c r="KFJ573" s="80"/>
      <c r="KFK573" s="80"/>
      <c r="KFL573" s="80"/>
      <c r="KFM573" s="80"/>
      <c r="KFN573" s="80"/>
      <c r="KFO573" s="80"/>
      <c r="KFP573" s="80"/>
      <c r="KFQ573" s="80"/>
      <c r="KFR573" s="80"/>
      <c r="KFS573" s="80"/>
      <c r="KFT573" s="80"/>
      <c r="KFU573" s="80"/>
      <c r="KFV573" s="80"/>
      <c r="KFW573" s="80"/>
      <c r="KFX573" s="80"/>
      <c r="KFY573" s="80"/>
      <c r="KFZ573" s="80"/>
      <c r="KGA573" s="80"/>
      <c r="KGB573" s="80"/>
      <c r="KGC573" s="80"/>
      <c r="KGD573" s="80"/>
      <c r="KGE573" s="80"/>
      <c r="KGF573" s="80"/>
      <c r="KGG573" s="80"/>
      <c r="KGH573" s="80"/>
      <c r="KGI573" s="80"/>
      <c r="KGJ573" s="80"/>
      <c r="KGK573" s="80"/>
      <c r="KGL573" s="80"/>
      <c r="KGM573" s="80"/>
      <c r="KGN573" s="80"/>
      <c r="KGO573" s="80"/>
      <c r="KGP573" s="80"/>
      <c r="KGQ573" s="80"/>
      <c r="KGR573" s="80"/>
      <c r="KGS573" s="80"/>
      <c r="KGT573" s="80"/>
      <c r="KGU573" s="80"/>
      <c r="KGV573" s="80"/>
      <c r="KGW573" s="80"/>
      <c r="KGX573" s="80"/>
      <c r="KGY573" s="80"/>
      <c r="KGZ573" s="80"/>
      <c r="KHA573" s="80"/>
      <c r="KHB573" s="80"/>
      <c r="KHC573" s="80"/>
      <c r="KHD573" s="80"/>
      <c r="KHE573" s="80"/>
      <c r="KHF573" s="80"/>
      <c r="KHG573" s="80"/>
      <c r="KHH573" s="80"/>
      <c r="KHI573" s="80"/>
      <c r="KHJ573" s="80"/>
      <c r="KHK573" s="80"/>
      <c r="KHL573" s="80"/>
      <c r="KHM573" s="80"/>
      <c r="KHN573" s="80"/>
      <c r="KHO573" s="80"/>
      <c r="KHP573" s="80"/>
      <c r="KHQ573" s="80"/>
      <c r="KHR573" s="80"/>
      <c r="KHS573" s="80"/>
      <c r="KHT573" s="80"/>
      <c r="KHU573" s="80"/>
      <c r="KHV573" s="80"/>
      <c r="KHW573" s="80"/>
      <c r="KHX573" s="80"/>
      <c r="KHY573" s="80"/>
      <c r="KHZ573" s="80"/>
      <c r="KIA573" s="80"/>
      <c r="KIB573" s="80"/>
      <c r="KIC573" s="80"/>
      <c r="KID573" s="80"/>
      <c r="KIE573" s="80"/>
      <c r="KIF573" s="80"/>
      <c r="KIG573" s="80"/>
      <c r="KIH573" s="80"/>
      <c r="KII573" s="80"/>
      <c r="KIJ573" s="80"/>
      <c r="KIK573" s="80"/>
      <c r="KIL573" s="80"/>
      <c r="KIM573" s="80"/>
      <c r="KIN573" s="80"/>
      <c r="KIO573" s="80"/>
      <c r="KIP573" s="80"/>
      <c r="KIQ573" s="80"/>
      <c r="KIR573" s="80"/>
      <c r="KIS573" s="80"/>
      <c r="KIT573" s="80"/>
      <c r="KIU573" s="80"/>
      <c r="KIV573" s="80"/>
      <c r="KIW573" s="80"/>
      <c r="KIX573" s="80"/>
      <c r="KIY573" s="80"/>
      <c r="KIZ573" s="80"/>
      <c r="KJA573" s="80"/>
      <c r="KJB573" s="80"/>
      <c r="KJC573" s="80"/>
      <c r="KJD573" s="80"/>
      <c r="KJE573" s="80"/>
      <c r="KJF573" s="80"/>
      <c r="KJG573" s="80"/>
      <c r="KJH573" s="80"/>
      <c r="KJI573" s="80"/>
      <c r="KJJ573" s="80"/>
      <c r="KJK573" s="80"/>
      <c r="KJL573" s="80"/>
      <c r="KJM573" s="80"/>
      <c r="KJN573" s="80"/>
      <c r="KJO573" s="80"/>
      <c r="KJP573" s="80"/>
      <c r="KJQ573" s="80"/>
      <c r="KJR573" s="80"/>
      <c r="KJS573" s="80"/>
      <c r="KJT573" s="80"/>
      <c r="KJU573" s="80"/>
      <c r="KJV573" s="80"/>
      <c r="KJW573" s="80"/>
      <c r="KJX573" s="80"/>
      <c r="KJY573" s="80"/>
      <c r="KJZ573" s="80"/>
      <c r="KKA573" s="80"/>
      <c r="KKB573" s="80"/>
      <c r="KKC573" s="80"/>
      <c r="KKD573" s="80"/>
      <c r="KKE573" s="80"/>
      <c r="KKF573" s="80"/>
      <c r="KKG573" s="80"/>
      <c r="KKH573" s="80"/>
      <c r="KKI573" s="80"/>
      <c r="KKJ573" s="80"/>
      <c r="KKK573" s="80"/>
      <c r="KKL573" s="80"/>
      <c r="KKM573" s="80"/>
      <c r="KKN573" s="80"/>
      <c r="KKO573" s="80"/>
      <c r="KKP573" s="80"/>
      <c r="KKQ573" s="80"/>
      <c r="KKR573" s="80"/>
      <c r="KKS573" s="80"/>
      <c r="KKT573" s="80"/>
      <c r="KKU573" s="80"/>
      <c r="KKV573" s="80"/>
      <c r="KKW573" s="80"/>
      <c r="KKX573" s="80"/>
      <c r="KKY573" s="80"/>
      <c r="KKZ573" s="80"/>
      <c r="KLA573" s="80"/>
      <c r="KLB573" s="80"/>
      <c r="KLC573" s="80"/>
      <c r="KLD573" s="80"/>
      <c r="KLE573" s="80"/>
      <c r="KLF573" s="80"/>
      <c r="KLG573" s="80"/>
      <c r="KLH573" s="80"/>
      <c r="KLI573" s="80"/>
      <c r="KLJ573" s="80"/>
      <c r="KLK573" s="80"/>
      <c r="KLL573" s="80"/>
      <c r="KLM573" s="80"/>
      <c r="KLN573" s="80"/>
      <c r="KLO573" s="80"/>
      <c r="KLP573" s="80"/>
      <c r="KLQ573" s="80"/>
      <c r="KLR573" s="80"/>
      <c r="KLS573" s="80"/>
      <c r="KLT573" s="80"/>
      <c r="KLU573" s="80"/>
      <c r="KLV573" s="80"/>
      <c r="KLW573" s="80"/>
      <c r="KLX573" s="80"/>
      <c r="KLY573" s="80"/>
      <c r="KLZ573" s="80"/>
      <c r="KMA573" s="80"/>
      <c r="KMB573" s="80"/>
      <c r="KMC573" s="80"/>
      <c r="KMD573" s="80"/>
      <c r="KME573" s="80"/>
      <c r="KMF573" s="80"/>
      <c r="KMG573" s="80"/>
      <c r="KMH573" s="80"/>
      <c r="KMI573" s="80"/>
      <c r="KMJ573" s="80"/>
      <c r="KMK573" s="80"/>
      <c r="KML573" s="80"/>
      <c r="KMM573" s="80"/>
      <c r="KMN573" s="80"/>
      <c r="KMO573" s="80"/>
      <c r="KMP573" s="80"/>
      <c r="KMQ573" s="80"/>
      <c r="KMR573" s="80"/>
      <c r="KMS573" s="80"/>
      <c r="KMT573" s="80"/>
      <c r="KMU573" s="80"/>
      <c r="KMV573" s="80"/>
      <c r="KMW573" s="80"/>
      <c r="KMX573" s="80"/>
      <c r="KMY573" s="80"/>
      <c r="KMZ573" s="80"/>
      <c r="KNA573" s="80"/>
      <c r="KNB573" s="80"/>
      <c r="KNC573" s="80"/>
      <c r="KND573" s="80"/>
      <c r="KNE573" s="80"/>
      <c r="KNF573" s="80"/>
      <c r="KNG573" s="80"/>
      <c r="KNH573" s="80"/>
      <c r="KNI573" s="80"/>
      <c r="KNJ573" s="80"/>
      <c r="KNK573" s="80"/>
      <c r="KNL573" s="80"/>
      <c r="KNM573" s="80"/>
      <c r="KNN573" s="80"/>
      <c r="KNO573" s="80"/>
      <c r="KNP573" s="80"/>
      <c r="KNQ573" s="80"/>
      <c r="KNR573" s="80"/>
      <c r="KNS573" s="80"/>
      <c r="KNT573" s="80"/>
      <c r="KNU573" s="80"/>
      <c r="KNV573" s="80"/>
      <c r="KNW573" s="80"/>
      <c r="KNX573" s="80"/>
      <c r="KNY573" s="80"/>
      <c r="KNZ573" s="80"/>
      <c r="KOA573" s="80"/>
      <c r="KOB573" s="80"/>
      <c r="KOC573" s="80"/>
      <c r="KOD573" s="80"/>
      <c r="KOE573" s="80"/>
      <c r="KOF573" s="80"/>
      <c r="KOG573" s="80"/>
      <c r="KOH573" s="80"/>
      <c r="KOI573" s="80"/>
      <c r="KOJ573" s="80"/>
      <c r="KOK573" s="80"/>
      <c r="KOL573" s="80"/>
      <c r="KOM573" s="80"/>
      <c r="KON573" s="80"/>
      <c r="KOO573" s="80"/>
      <c r="KOP573" s="80"/>
      <c r="KOQ573" s="80"/>
      <c r="KOR573" s="80"/>
      <c r="KOS573" s="80"/>
      <c r="KOT573" s="80"/>
      <c r="KOU573" s="80"/>
      <c r="KOV573" s="80"/>
      <c r="KOW573" s="80"/>
      <c r="KOX573" s="80"/>
      <c r="KOY573" s="80"/>
      <c r="KOZ573" s="80"/>
      <c r="KPA573" s="80"/>
      <c r="KPB573" s="80"/>
      <c r="KPC573" s="80"/>
      <c r="KPD573" s="80"/>
      <c r="KPE573" s="80"/>
      <c r="KPF573" s="80"/>
      <c r="KPG573" s="80"/>
      <c r="KPH573" s="80"/>
      <c r="KPI573" s="80"/>
      <c r="KPJ573" s="80"/>
      <c r="KPK573" s="80"/>
      <c r="KPL573" s="80"/>
      <c r="KPM573" s="80"/>
      <c r="KPN573" s="80"/>
      <c r="KPO573" s="80"/>
      <c r="KPP573" s="80"/>
      <c r="KPQ573" s="80"/>
      <c r="KPR573" s="80"/>
      <c r="KPS573" s="80"/>
      <c r="KPT573" s="80"/>
      <c r="KPU573" s="80"/>
      <c r="KPV573" s="80"/>
      <c r="KPW573" s="80"/>
      <c r="KPX573" s="80"/>
      <c r="KPY573" s="80"/>
      <c r="KPZ573" s="80"/>
      <c r="KQA573" s="80"/>
      <c r="KQB573" s="80"/>
      <c r="KQC573" s="80"/>
      <c r="KQD573" s="80"/>
      <c r="KQE573" s="80"/>
      <c r="KQF573" s="80"/>
      <c r="KQG573" s="80"/>
      <c r="KQH573" s="80"/>
      <c r="KQI573" s="80"/>
      <c r="KQJ573" s="80"/>
      <c r="KQK573" s="80"/>
      <c r="KQL573" s="80"/>
      <c r="KQM573" s="80"/>
      <c r="KQN573" s="80"/>
      <c r="KQO573" s="80"/>
      <c r="KQP573" s="80"/>
      <c r="KQQ573" s="80"/>
      <c r="KQR573" s="80"/>
      <c r="KQS573" s="80"/>
      <c r="KQT573" s="80"/>
      <c r="KQU573" s="80"/>
      <c r="KQV573" s="80"/>
      <c r="KQW573" s="80"/>
      <c r="KQX573" s="80"/>
      <c r="KQY573" s="80"/>
      <c r="KQZ573" s="80"/>
      <c r="KRA573" s="80"/>
      <c r="KRB573" s="80"/>
      <c r="KRC573" s="80"/>
      <c r="KRD573" s="80"/>
      <c r="KRE573" s="80"/>
      <c r="KRF573" s="80"/>
      <c r="KRG573" s="80"/>
      <c r="KRH573" s="80"/>
      <c r="KRI573" s="80"/>
      <c r="KRJ573" s="80"/>
      <c r="KRK573" s="80"/>
      <c r="KRL573" s="80"/>
      <c r="KRM573" s="80"/>
      <c r="KRN573" s="80"/>
      <c r="KRO573" s="80"/>
      <c r="KRP573" s="80"/>
      <c r="KRQ573" s="80"/>
      <c r="KRR573" s="80"/>
      <c r="KRS573" s="80"/>
      <c r="KRT573" s="80"/>
      <c r="KRU573" s="80"/>
      <c r="KRV573" s="80"/>
      <c r="KRW573" s="80"/>
      <c r="KRX573" s="80"/>
      <c r="KRY573" s="80"/>
      <c r="KRZ573" s="80"/>
      <c r="KSA573" s="80"/>
      <c r="KSB573" s="80"/>
      <c r="KSC573" s="80"/>
      <c r="KSD573" s="80"/>
      <c r="KSE573" s="80"/>
      <c r="KSF573" s="80"/>
      <c r="KSG573" s="80"/>
      <c r="KSH573" s="80"/>
      <c r="KSI573" s="80"/>
      <c r="KSJ573" s="80"/>
      <c r="KSK573" s="80"/>
      <c r="KSL573" s="80"/>
      <c r="KSM573" s="80"/>
      <c r="KSN573" s="80"/>
      <c r="KSO573" s="80"/>
      <c r="KSP573" s="80"/>
      <c r="KSQ573" s="80"/>
      <c r="KSR573" s="80"/>
      <c r="KSS573" s="80"/>
      <c r="KST573" s="80"/>
      <c r="KSU573" s="80"/>
      <c r="KSV573" s="80"/>
      <c r="KSW573" s="80"/>
      <c r="KSX573" s="80"/>
      <c r="KSY573" s="80"/>
      <c r="KSZ573" s="80"/>
      <c r="KTA573" s="80"/>
      <c r="KTB573" s="80"/>
      <c r="KTC573" s="80"/>
      <c r="KTD573" s="80"/>
      <c r="KTE573" s="80"/>
      <c r="KTF573" s="80"/>
      <c r="KTG573" s="80"/>
      <c r="KTH573" s="80"/>
      <c r="KTI573" s="80"/>
      <c r="KTJ573" s="80"/>
      <c r="KTK573" s="80"/>
      <c r="KTL573" s="80"/>
      <c r="KTM573" s="80"/>
      <c r="KTN573" s="80"/>
      <c r="KTO573" s="80"/>
      <c r="KTP573" s="80"/>
      <c r="KTQ573" s="80"/>
      <c r="KTR573" s="80"/>
      <c r="KTS573" s="80"/>
      <c r="KTT573" s="80"/>
      <c r="KTU573" s="80"/>
      <c r="KTV573" s="80"/>
      <c r="KTW573" s="80"/>
      <c r="KTX573" s="80"/>
      <c r="KTY573" s="80"/>
      <c r="KTZ573" s="80"/>
      <c r="KUA573" s="80"/>
      <c r="KUB573" s="80"/>
      <c r="KUC573" s="80"/>
      <c r="KUD573" s="80"/>
      <c r="KUE573" s="80"/>
      <c r="KUF573" s="80"/>
      <c r="KUG573" s="80"/>
      <c r="KUH573" s="80"/>
      <c r="KUI573" s="80"/>
      <c r="KUJ573" s="80"/>
      <c r="KUK573" s="80"/>
      <c r="KUL573" s="80"/>
      <c r="KUM573" s="80"/>
      <c r="KUN573" s="80"/>
      <c r="KUO573" s="80"/>
      <c r="KUP573" s="80"/>
      <c r="KUQ573" s="80"/>
      <c r="KUR573" s="80"/>
      <c r="KUS573" s="80"/>
      <c r="KUT573" s="80"/>
      <c r="KUU573" s="80"/>
      <c r="KUV573" s="80"/>
      <c r="KUW573" s="80"/>
      <c r="KUX573" s="80"/>
      <c r="KUY573" s="80"/>
      <c r="KUZ573" s="80"/>
      <c r="KVA573" s="80"/>
      <c r="KVB573" s="80"/>
      <c r="KVC573" s="80"/>
      <c r="KVD573" s="80"/>
      <c r="KVE573" s="80"/>
      <c r="KVF573" s="80"/>
      <c r="KVG573" s="80"/>
      <c r="KVH573" s="80"/>
      <c r="KVI573" s="80"/>
      <c r="KVJ573" s="80"/>
      <c r="KVK573" s="80"/>
      <c r="KVL573" s="80"/>
      <c r="KVM573" s="80"/>
      <c r="KVN573" s="80"/>
      <c r="KVO573" s="80"/>
      <c r="KVP573" s="80"/>
      <c r="KVQ573" s="80"/>
      <c r="KVR573" s="80"/>
      <c r="KVS573" s="80"/>
      <c r="KVT573" s="80"/>
      <c r="KVU573" s="80"/>
      <c r="KVV573" s="80"/>
      <c r="KVW573" s="80"/>
      <c r="KVX573" s="80"/>
      <c r="KVY573" s="80"/>
      <c r="KVZ573" s="80"/>
      <c r="KWA573" s="80"/>
      <c r="KWB573" s="80"/>
      <c r="KWC573" s="80"/>
      <c r="KWD573" s="80"/>
      <c r="KWE573" s="80"/>
      <c r="KWF573" s="80"/>
      <c r="KWG573" s="80"/>
      <c r="KWH573" s="80"/>
      <c r="KWI573" s="80"/>
      <c r="KWJ573" s="80"/>
      <c r="KWK573" s="80"/>
      <c r="KWL573" s="80"/>
      <c r="KWM573" s="80"/>
      <c r="KWN573" s="80"/>
      <c r="KWO573" s="80"/>
      <c r="KWP573" s="80"/>
      <c r="KWQ573" s="80"/>
      <c r="KWR573" s="80"/>
      <c r="KWS573" s="80"/>
      <c r="KWT573" s="80"/>
      <c r="KWU573" s="80"/>
      <c r="KWV573" s="80"/>
      <c r="KWW573" s="80"/>
      <c r="KWX573" s="80"/>
      <c r="KWY573" s="80"/>
      <c r="KWZ573" s="80"/>
      <c r="KXA573" s="80"/>
      <c r="KXB573" s="80"/>
      <c r="KXC573" s="80"/>
      <c r="KXD573" s="80"/>
      <c r="KXE573" s="80"/>
      <c r="KXF573" s="80"/>
      <c r="KXG573" s="80"/>
      <c r="KXH573" s="80"/>
      <c r="KXI573" s="80"/>
      <c r="KXJ573" s="80"/>
      <c r="KXK573" s="80"/>
      <c r="KXL573" s="80"/>
      <c r="KXM573" s="80"/>
      <c r="KXN573" s="80"/>
      <c r="KXO573" s="80"/>
      <c r="KXP573" s="80"/>
      <c r="KXQ573" s="80"/>
      <c r="KXR573" s="80"/>
      <c r="KXS573" s="80"/>
      <c r="KXT573" s="80"/>
      <c r="KXU573" s="80"/>
      <c r="KXV573" s="80"/>
      <c r="KXW573" s="80"/>
      <c r="KXX573" s="80"/>
      <c r="KXY573" s="80"/>
      <c r="KXZ573" s="80"/>
      <c r="KYA573" s="80"/>
      <c r="KYB573" s="80"/>
      <c r="KYC573" s="80"/>
      <c r="KYD573" s="80"/>
      <c r="KYE573" s="80"/>
      <c r="KYF573" s="80"/>
      <c r="KYG573" s="80"/>
      <c r="KYH573" s="80"/>
      <c r="KYI573" s="80"/>
      <c r="KYJ573" s="80"/>
      <c r="KYK573" s="80"/>
      <c r="KYL573" s="80"/>
      <c r="KYM573" s="80"/>
      <c r="KYN573" s="80"/>
      <c r="KYO573" s="80"/>
      <c r="KYP573" s="80"/>
      <c r="KYQ573" s="80"/>
      <c r="KYR573" s="80"/>
      <c r="KYS573" s="80"/>
      <c r="KYT573" s="80"/>
      <c r="KYU573" s="80"/>
      <c r="KYV573" s="80"/>
      <c r="KYW573" s="80"/>
      <c r="KYX573" s="80"/>
      <c r="KYY573" s="80"/>
      <c r="KYZ573" s="80"/>
      <c r="KZA573" s="80"/>
      <c r="KZB573" s="80"/>
      <c r="KZC573" s="80"/>
      <c r="KZD573" s="80"/>
      <c r="KZE573" s="80"/>
      <c r="KZF573" s="80"/>
      <c r="KZG573" s="80"/>
      <c r="KZH573" s="80"/>
      <c r="KZI573" s="80"/>
      <c r="KZJ573" s="80"/>
      <c r="KZK573" s="80"/>
      <c r="KZL573" s="80"/>
      <c r="KZM573" s="80"/>
      <c r="KZN573" s="80"/>
      <c r="KZO573" s="80"/>
      <c r="KZP573" s="80"/>
      <c r="KZQ573" s="80"/>
      <c r="KZR573" s="80"/>
      <c r="KZS573" s="80"/>
      <c r="KZT573" s="80"/>
      <c r="KZU573" s="80"/>
      <c r="KZV573" s="80"/>
      <c r="KZW573" s="80"/>
      <c r="KZX573" s="80"/>
      <c r="KZY573" s="80"/>
      <c r="KZZ573" s="80"/>
      <c r="LAA573" s="80"/>
      <c r="LAB573" s="80"/>
      <c r="LAC573" s="80"/>
      <c r="LAD573" s="80"/>
      <c r="LAE573" s="80"/>
      <c r="LAF573" s="80"/>
      <c r="LAG573" s="80"/>
      <c r="LAH573" s="80"/>
      <c r="LAI573" s="80"/>
      <c r="LAJ573" s="80"/>
      <c r="LAK573" s="80"/>
      <c r="LAL573" s="80"/>
      <c r="LAM573" s="80"/>
      <c r="LAN573" s="80"/>
      <c r="LAO573" s="80"/>
      <c r="LAP573" s="80"/>
      <c r="LAQ573" s="80"/>
      <c r="LAR573" s="80"/>
      <c r="LAS573" s="80"/>
      <c r="LAT573" s="80"/>
      <c r="LAU573" s="80"/>
      <c r="LAV573" s="80"/>
      <c r="LAW573" s="80"/>
      <c r="LAX573" s="80"/>
      <c r="LAY573" s="80"/>
      <c r="LAZ573" s="80"/>
      <c r="LBA573" s="80"/>
      <c r="LBB573" s="80"/>
      <c r="LBC573" s="80"/>
      <c r="LBD573" s="80"/>
      <c r="LBE573" s="80"/>
      <c r="LBF573" s="80"/>
      <c r="LBG573" s="80"/>
      <c r="LBH573" s="80"/>
      <c r="LBI573" s="80"/>
      <c r="LBJ573" s="80"/>
      <c r="LBK573" s="80"/>
      <c r="LBL573" s="80"/>
      <c r="LBM573" s="80"/>
      <c r="LBN573" s="80"/>
      <c r="LBO573" s="80"/>
      <c r="LBP573" s="80"/>
      <c r="LBQ573" s="80"/>
      <c r="LBR573" s="80"/>
      <c r="LBS573" s="80"/>
      <c r="LBT573" s="80"/>
      <c r="LBU573" s="80"/>
      <c r="LBV573" s="80"/>
      <c r="LBW573" s="80"/>
      <c r="LBX573" s="80"/>
      <c r="LBY573" s="80"/>
      <c r="LBZ573" s="80"/>
      <c r="LCA573" s="80"/>
      <c r="LCB573" s="80"/>
      <c r="LCC573" s="80"/>
      <c r="LCD573" s="80"/>
      <c r="LCE573" s="80"/>
      <c r="LCF573" s="80"/>
      <c r="LCG573" s="80"/>
      <c r="LCH573" s="80"/>
      <c r="LCI573" s="80"/>
      <c r="LCJ573" s="80"/>
      <c r="LCK573" s="80"/>
      <c r="LCL573" s="80"/>
      <c r="LCM573" s="80"/>
      <c r="LCN573" s="80"/>
      <c r="LCO573" s="80"/>
      <c r="LCP573" s="80"/>
      <c r="LCQ573" s="80"/>
      <c r="LCR573" s="80"/>
      <c r="LCS573" s="80"/>
      <c r="LCT573" s="80"/>
      <c r="LCU573" s="80"/>
      <c r="LCV573" s="80"/>
      <c r="LCW573" s="80"/>
      <c r="LCX573" s="80"/>
      <c r="LCY573" s="80"/>
      <c r="LCZ573" s="80"/>
      <c r="LDA573" s="80"/>
      <c r="LDB573" s="80"/>
      <c r="LDC573" s="80"/>
      <c r="LDD573" s="80"/>
      <c r="LDE573" s="80"/>
      <c r="LDF573" s="80"/>
      <c r="LDG573" s="80"/>
      <c r="LDH573" s="80"/>
      <c r="LDI573" s="80"/>
      <c r="LDJ573" s="80"/>
      <c r="LDK573" s="80"/>
      <c r="LDL573" s="80"/>
      <c r="LDM573" s="80"/>
      <c r="LDN573" s="80"/>
      <c r="LDO573" s="80"/>
      <c r="LDP573" s="80"/>
      <c r="LDQ573" s="80"/>
      <c r="LDR573" s="80"/>
      <c r="LDS573" s="80"/>
      <c r="LDT573" s="80"/>
      <c r="LDU573" s="80"/>
      <c r="LDV573" s="80"/>
      <c r="LDW573" s="80"/>
      <c r="LDX573" s="80"/>
      <c r="LDY573" s="80"/>
      <c r="LDZ573" s="80"/>
      <c r="LEA573" s="80"/>
      <c r="LEB573" s="80"/>
      <c r="LEC573" s="80"/>
      <c r="LED573" s="80"/>
      <c r="LEE573" s="80"/>
      <c r="LEF573" s="80"/>
      <c r="LEG573" s="80"/>
      <c r="LEH573" s="80"/>
      <c r="LEI573" s="80"/>
      <c r="LEJ573" s="80"/>
      <c r="LEK573" s="80"/>
      <c r="LEL573" s="80"/>
      <c r="LEM573" s="80"/>
      <c r="LEN573" s="80"/>
      <c r="LEO573" s="80"/>
      <c r="LEP573" s="80"/>
      <c r="LEQ573" s="80"/>
      <c r="LER573" s="80"/>
      <c r="LES573" s="80"/>
      <c r="LET573" s="80"/>
      <c r="LEU573" s="80"/>
      <c r="LEV573" s="80"/>
      <c r="LEW573" s="80"/>
      <c r="LEX573" s="80"/>
      <c r="LEY573" s="80"/>
      <c r="LEZ573" s="80"/>
      <c r="LFA573" s="80"/>
      <c r="LFB573" s="80"/>
      <c r="LFC573" s="80"/>
      <c r="LFD573" s="80"/>
      <c r="LFE573" s="80"/>
      <c r="LFF573" s="80"/>
      <c r="LFG573" s="80"/>
      <c r="LFH573" s="80"/>
      <c r="LFI573" s="80"/>
      <c r="LFJ573" s="80"/>
      <c r="LFK573" s="80"/>
      <c r="LFL573" s="80"/>
      <c r="LFM573" s="80"/>
      <c r="LFN573" s="80"/>
      <c r="LFO573" s="80"/>
      <c r="LFP573" s="80"/>
      <c r="LFQ573" s="80"/>
      <c r="LFR573" s="80"/>
      <c r="LFS573" s="80"/>
      <c r="LFT573" s="80"/>
      <c r="LFU573" s="80"/>
      <c r="LFV573" s="80"/>
      <c r="LFW573" s="80"/>
      <c r="LFX573" s="80"/>
      <c r="LFY573" s="80"/>
      <c r="LFZ573" s="80"/>
      <c r="LGA573" s="80"/>
      <c r="LGB573" s="80"/>
      <c r="LGC573" s="80"/>
      <c r="LGD573" s="80"/>
      <c r="LGE573" s="80"/>
      <c r="LGF573" s="80"/>
      <c r="LGG573" s="80"/>
      <c r="LGH573" s="80"/>
      <c r="LGI573" s="80"/>
      <c r="LGJ573" s="80"/>
      <c r="LGK573" s="80"/>
      <c r="LGL573" s="80"/>
      <c r="LGM573" s="80"/>
      <c r="LGN573" s="80"/>
      <c r="LGO573" s="80"/>
      <c r="LGP573" s="80"/>
      <c r="LGQ573" s="80"/>
      <c r="LGR573" s="80"/>
      <c r="LGS573" s="80"/>
      <c r="LGT573" s="80"/>
      <c r="LGU573" s="80"/>
      <c r="LGV573" s="80"/>
      <c r="LGW573" s="80"/>
      <c r="LGX573" s="80"/>
      <c r="LGY573" s="80"/>
      <c r="LGZ573" s="80"/>
      <c r="LHA573" s="80"/>
      <c r="LHB573" s="80"/>
      <c r="LHC573" s="80"/>
      <c r="LHD573" s="80"/>
      <c r="LHE573" s="80"/>
      <c r="LHF573" s="80"/>
      <c r="LHG573" s="80"/>
      <c r="LHH573" s="80"/>
      <c r="LHI573" s="80"/>
      <c r="LHJ573" s="80"/>
      <c r="LHK573" s="80"/>
      <c r="LHL573" s="80"/>
      <c r="LHM573" s="80"/>
      <c r="LHN573" s="80"/>
      <c r="LHO573" s="80"/>
      <c r="LHP573" s="80"/>
      <c r="LHQ573" s="80"/>
      <c r="LHR573" s="80"/>
      <c r="LHS573" s="80"/>
      <c r="LHT573" s="80"/>
      <c r="LHU573" s="80"/>
      <c r="LHV573" s="80"/>
      <c r="LHW573" s="80"/>
      <c r="LHX573" s="80"/>
      <c r="LHY573" s="80"/>
      <c r="LHZ573" s="80"/>
      <c r="LIA573" s="80"/>
      <c r="LIB573" s="80"/>
      <c r="LIC573" s="80"/>
      <c r="LID573" s="80"/>
      <c r="LIE573" s="80"/>
      <c r="LIF573" s="80"/>
      <c r="LIG573" s="80"/>
      <c r="LIH573" s="80"/>
      <c r="LII573" s="80"/>
      <c r="LIJ573" s="80"/>
      <c r="LIK573" s="80"/>
      <c r="LIL573" s="80"/>
      <c r="LIM573" s="80"/>
      <c r="LIN573" s="80"/>
      <c r="LIO573" s="80"/>
      <c r="LIP573" s="80"/>
      <c r="LIQ573" s="80"/>
      <c r="LIR573" s="80"/>
      <c r="LIS573" s="80"/>
      <c r="LIT573" s="80"/>
      <c r="LIU573" s="80"/>
      <c r="LIV573" s="80"/>
      <c r="LIW573" s="80"/>
      <c r="LIX573" s="80"/>
      <c r="LIY573" s="80"/>
      <c r="LIZ573" s="80"/>
      <c r="LJA573" s="80"/>
      <c r="LJB573" s="80"/>
      <c r="LJC573" s="80"/>
      <c r="LJD573" s="80"/>
      <c r="LJE573" s="80"/>
      <c r="LJF573" s="80"/>
      <c r="LJG573" s="80"/>
      <c r="LJH573" s="80"/>
      <c r="LJI573" s="80"/>
      <c r="LJJ573" s="80"/>
      <c r="LJK573" s="80"/>
      <c r="LJL573" s="80"/>
      <c r="LJM573" s="80"/>
      <c r="LJN573" s="80"/>
      <c r="LJO573" s="80"/>
      <c r="LJP573" s="80"/>
      <c r="LJQ573" s="80"/>
      <c r="LJR573" s="80"/>
      <c r="LJS573" s="80"/>
      <c r="LJT573" s="80"/>
      <c r="LJU573" s="80"/>
      <c r="LJV573" s="80"/>
      <c r="LJW573" s="80"/>
      <c r="LJX573" s="80"/>
      <c r="LJY573" s="80"/>
      <c r="LJZ573" s="80"/>
      <c r="LKA573" s="80"/>
      <c r="LKB573" s="80"/>
      <c r="LKC573" s="80"/>
      <c r="LKD573" s="80"/>
      <c r="LKE573" s="80"/>
      <c r="LKF573" s="80"/>
      <c r="LKG573" s="80"/>
      <c r="LKH573" s="80"/>
      <c r="LKI573" s="80"/>
      <c r="LKJ573" s="80"/>
      <c r="LKK573" s="80"/>
      <c r="LKL573" s="80"/>
      <c r="LKM573" s="80"/>
      <c r="LKN573" s="80"/>
      <c r="LKO573" s="80"/>
      <c r="LKP573" s="80"/>
      <c r="LKQ573" s="80"/>
      <c r="LKR573" s="80"/>
      <c r="LKS573" s="80"/>
      <c r="LKT573" s="80"/>
      <c r="LKU573" s="80"/>
      <c r="LKV573" s="80"/>
      <c r="LKW573" s="80"/>
      <c r="LKX573" s="80"/>
      <c r="LKY573" s="80"/>
      <c r="LKZ573" s="80"/>
      <c r="LLA573" s="80"/>
      <c r="LLB573" s="80"/>
      <c r="LLC573" s="80"/>
      <c r="LLD573" s="80"/>
      <c r="LLE573" s="80"/>
      <c r="LLF573" s="80"/>
      <c r="LLG573" s="80"/>
      <c r="LLH573" s="80"/>
      <c r="LLI573" s="80"/>
      <c r="LLJ573" s="80"/>
      <c r="LLK573" s="80"/>
      <c r="LLL573" s="80"/>
      <c r="LLM573" s="80"/>
      <c r="LLN573" s="80"/>
      <c r="LLO573" s="80"/>
      <c r="LLP573" s="80"/>
      <c r="LLQ573" s="80"/>
      <c r="LLR573" s="80"/>
      <c r="LLS573" s="80"/>
      <c r="LLT573" s="80"/>
      <c r="LLU573" s="80"/>
      <c r="LLV573" s="80"/>
      <c r="LLW573" s="80"/>
      <c r="LLX573" s="80"/>
      <c r="LLY573" s="80"/>
      <c r="LLZ573" s="80"/>
      <c r="LMA573" s="80"/>
      <c r="LMB573" s="80"/>
      <c r="LMC573" s="80"/>
      <c r="LMD573" s="80"/>
      <c r="LME573" s="80"/>
      <c r="LMF573" s="80"/>
      <c r="LMG573" s="80"/>
      <c r="LMH573" s="80"/>
      <c r="LMI573" s="80"/>
      <c r="LMJ573" s="80"/>
      <c r="LMK573" s="80"/>
      <c r="LML573" s="80"/>
      <c r="LMM573" s="80"/>
      <c r="LMN573" s="80"/>
      <c r="LMO573" s="80"/>
      <c r="LMP573" s="80"/>
      <c r="LMQ573" s="80"/>
      <c r="LMR573" s="80"/>
      <c r="LMS573" s="80"/>
      <c r="LMT573" s="80"/>
      <c r="LMU573" s="80"/>
      <c r="LMV573" s="80"/>
      <c r="LMW573" s="80"/>
      <c r="LMX573" s="80"/>
      <c r="LMY573" s="80"/>
      <c r="LMZ573" s="80"/>
      <c r="LNA573" s="80"/>
      <c r="LNB573" s="80"/>
      <c r="LNC573" s="80"/>
      <c r="LND573" s="80"/>
      <c r="LNE573" s="80"/>
      <c r="LNF573" s="80"/>
      <c r="LNG573" s="80"/>
      <c r="LNH573" s="80"/>
      <c r="LNI573" s="80"/>
      <c r="LNJ573" s="80"/>
      <c r="LNK573" s="80"/>
      <c r="LNL573" s="80"/>
      <c r="LNM573" s="80"/>
      <c r="LNN573" s="80"/>
      <c r="LNO573" s="80"/>
      <c r="LNP573" s="80"/>
      <c r="LNQ573" s="80"/>
      <c r="LNR573" s="80"/>
      <c r="LNS573" s="80"/>
      <c r="LNT573" s="80"/>
      <c r="LNU573" s="80"/>
      <c r="LNV573" s="80"/>
      <c r="LNW573" s="80"/>
      <c r="LNX573" s="80"/>
      <c r="LNY573" s="80"/>
      <c r="LNZ573" s="80"/>
      <c r="LOA573" s="80"/>
      <c r="LOB573" s="80"/>
      <c r="LOC573" s="80"/>
      <c r="LOD573" s="80"/>
      <c r="LOE573" s="80"/>
      <c r="LOF573" s="80"/>
      <c r="LOG573" s="80"/>
      <c r="LOH573" s="80"/>
      <c r="LOI573" s="80"/>
      <c r="LOJ573" s="80"/>
      <c r="LOK573" s="80"/>
      <c r="LOL573" s="80"/>
      <c r="LOM573" s="80"/>
      <c r="LON573" s="80"/>
      <c r="LOO573" s="80"/>
      <c r="LOP573" s="80"/>
      <c r="LOQ573" s="80"/>
      <c r="LOR573" s="80"/>
      <c r="LOS573" s="80"/>
      <c r="LOT573" s="80"/>
      <c r="LOU573" s="80"/>
      <c r="LOV573" s="80"/>
      <c r="LOW573" s="80"/>
      <c r="LOX573" s="80"/>
      <c r="LOY573" s="80"/>
      <c r="LOZ573" s="80"/>
      <c r="LPA573" s="80"/>
      <c r="LPB573" s="80"/>
      <c r="LPC573" s="80"/>
      <c r="LPD573" s="80"/>
      <c r="LPE573" s="80"/>
      <c r="LPF573" s="80"/>
      <c r="LPG573" s="80"/>
      <c r="LPH573" s="80"/>
      <c r="LPI573" s="80"/>
      <c r="LPJ573" s="80"/>
      <c r="LPK573" s="80"/>
      <c r="LPL573" s="80"/>
      <c r="LPM573" s="80"/>
      <c r="LPN573" s="80"/>
      <c r="LPO573" s="80"/>
      <c r="LPP573" s="80"/>
      <c r="LPQ573" s="80"/>
      <c r="LPR573" s="80"/>
      <c r="LPS573" s="80"/>
      <c r="LPT573" s="80"/>
      <c r="LPU573" s="80"/>
      <c r="LPV573" s="80"/>
      <c r="LPW573" s="80"/>
      <c r="LPX573" s="80"/>
      <c r="LPY573" s="80"/>
      <c r="LPZ573" s="80"/>
      <c r="LQA573" s="80"/>
      <c r="LQB573" s="80"/>
      <c r="LQC573" s="80"/>
      <c r="LQD573" s="80"/>
      <c r="LQE573" s="80"/>
      <c r="LQF573" s="80"/>
      <c r="LQG573" s="80"/>
      <c r="LQH573" s="80"/>
      <c r="LQI573" s="80"/>
      <c r="LQJ573" s="80"/>
      <c r="LQK573" s="80"/>
      <c r="LQL573" s="80"/>
      <c r="LQM573" s="80"/>
      <c r="LQN573" s="80"/>
      <c r="LQO573" s="80"/>
      <c r="LQP573" s="80"/>
      <c r="LQQ573" s="80"/>
      <c r="LQR573" s="80"/>
      <c r="LQS573" s="80"/>
      <c r="LQT573" s="80"/>
      <c r="LQU573" s="80"/>
      <c r="LQV573" s="80"/>
      <c r="LQW573" s="80"/>
      <c r="LQX573" s="80"/>
      <c r="LQY573" s="80"/>
      <c r="LQZ573" s="80"/>
      <c r="LRA573" s="80"/>
      <c r="LRB573" s="80"/>
      <c r="LRC573" s="80"/>
      <c r="LRD573" s="80"/>
      <c r="LRE573" s="80"/>
      <c r="LRF573" s="80"/>
      <c r="LRG573" s="80"/>
      <c r="LRH573" s="80"/>
      <c r="LRI573" s="80"/>
      <c r="LRJ573" s="80"/>
      <c r="LRK573" s="80"/>
      <c r="LRL573" s="80"/>
      <c r="LRM573" s="80"/>
      <c r="LRN573" s="80"/>
      <c r="LRO573" s="80"/>
      <c r="LRP573" s="80"/>
      <c r="LRQ573" s="80"/>
      <c r="LRR573" s="80"/>
      <c r="LRS573" s="80"/>
      <c r="LRT573" s="80"/>
      <c r="LRU573" s="80"/>
      <c r="LRV573" s="80"/>
      <c r="LRW573" s="80"/>
      <c r="LRX573" s="80"/>
      <c r="LRY573" s="80"/>
      <c r="LRZ573" s="80"/>
      <c r="LSA573" s="80"/>
      <c r="LSB573" s="80"/>
      <c r="LSC573" s="80"/>
      <c r="LSD573" s="80"/>
      <c r="LSE573" s="80"/>
      <c r="LSF573" s="80"/>
      <c r="LSG573" s="80"/>
      <c r="LSH573" s="80"/>
      <c r="LSI573" s="80"/>
      <c r="LSJ573" s="80"/>
      <c r="LSK573" s="80"/>
      <c r="LSL573" s="80"/>
      <c r="LSM573" s="80"/>
      <c r="LSN573" s="80"/>
      <c r="LSO573" s="80"/>
      <c r="LSP573" s="80"/>
      <c r="LSQ573" s="80"/>
      <c r="LSR573" s="80"/>
      <c r="LSS573" s="80"/>
      <c r="LST573" s="80"/>
      <c r="LSU573" s="80"/>
      <c r="LSV573" s="80"/>
      <c r="LSW573" s="80"/>
      <c r="LSX573" s="80"/>
      <c r="LSY573" s="80"/>
      <c r="LSZ573" s="80"/>
      <c r="LTA573" s="80"/>
      <c r="LTB573" s="80"/>
      <c r="LTC573" s="80"/>
      <c r="LTD573" s="80"/>
      <c r="LTE573" s="80"/>
      <c r="LTF573" s="80"/>
      <c r="LTG573" s="80"/>
      <c r="LTH573" s="80"/>
      <c r="LTI573" s="80"/>
      <c r="LTJ573" s="80"/>
      <c r="LTK573" s="80"/>
      <c r="LTL573" s="80"/>
      <c r="LTM573" s="80"/>
      <c r="LTN573" s="80"/>
      <c r="LTO573" s="80"/>
      <c r="LTP573" s="80"/>
      <c r="LTQ573" s="80"/>
      <c r="LTR573" s="80"/>
      <c r="LTS573" s="80"/>
      <c r="LTT573" s="80"/>
      <c r="LTU573" s="80"/>
      <c r="LTV573" s="80"/>
      <c r="LTW573" s="80"/>
      <c r="LTX573" s="80"/>
      <c r="LTY573" s="80"/>
      <c r="LTZ573" s="80"/>
      <c r="LUA573" s="80"/>
      <c r="LUB573" s="80"/>
      <c r="LUC573" s="80"/>
      <c r="LUD573" s="80"/>
      <c r="LUE573" s="80"/>
      <c r="LUF573" s="80"/>
      <c r="LUG573" s="80"/>
      <c r="LUH573" s="80"/>
      <c r="LUI573" s="80"/>
      <c r="LUJ573" s="80"/>
      <c r="LUK573" s="80"/>
      <c r="LUL573" s="80"/>
      <c r="LUM573" s="80"/>
      <c r="LUN573" s="80"/>
      <c r="LUO573" s="80"/>
      <c r="LUP573" s="80"/>
      <c r="LUQ573" s="80"/>
      <c r="LUR573" s="80"/>
      <c r="LUS573" s="80"/>
      <c r="LUT573" s="80"/>
      <c r="LUU573" s="80"/>
      <c r="LUV573" s="80"/>
      <c r="LUW573" s="80"/>
      <c r="LUX573" s="80"/>
      <c r="LUY573" s="80"/>
      <c r="LUZ573" s="80"/>
      <c r="LVA573" s="80"/>
      <c r="LVB573" s="80"/>
      <c r="LVC573" s="80"/>
      <c r="LVD573" s="80"/>
      <c r="LVE573" s="80"/>
      <c r="LVF573" s="80"/>
      <c r="LVG573" s="80"/>
      <c r="LVH573" s="80"/>
      <c r="LVI573" s="80"/>
      <c r="LVJ573" s="80"/>
      <c r="LVK573" s="80"/>
      <c r="LVL573" s="80"/>
      <c r="LVM573" s="80"/>
      <c r="LVN573" s="80"/>
      <c r="LVO573" s="80"/>
      <c r="LVP573" s="80"/>
      <c r="LVQ573" s="80"/>
      <c r="LVR573" s="80"/>
      <c r="LVS573" s="80"/>
      <c r="LVT573" s="80"/>
      <c r="LVU573" s="80"/>
      <c r="LVV573" s="80"/>
      <c r="LVW573" s="80"/>
      <c r="LVX573" s="80"/>
      <c r="LVY573" s="80"/>
      <c r="LVZ573" s="80"/>
      <c r="LWA573" s="80"/>
      <c r="LWB573" s="80"/>
      <c r="LWC573" s="80"/>
      <c r="LWD573" s="80"/>
      <c r="LWE573" s="80"/>
      <c r="LWF573" s="80"/>
      <c r="LWG573" s="80"/>
      <c r="LWH573" s="80"/>
      <c r="LWI573" s="80"/>
      <c r="LWJ573" s="80"/>
      <c r="LWK573" s="80"/>
      <c r="LWL573" s="80"/>
      <c r="LWM573" s="80"/>
      <c r="LWN573" s="80"/>
      <c r="LWO573" s="80"/>
      <c r="LWP573" s="80"/>
      <c r="LWQ573" s="80"/>
      <c r="LWR573" s="80"/>
      <c r="LWS573" s="80"/>
      <c r="LWT573" s="80"/>
      <c r="LWU573" s="80"/>
      <c r="LWV573" s="80"/>
      <c r="LWW573" s="80"/>
      <c r="LWX573" s="80"/>
      <c r="LWY573" s="80"/>
      <c r="LWZ573" s="80"/>
      <c r="LXA573" s="80"/>
      <c r="LXB573" s="80"/>
      <c r="LXC573" s="80"/>
      <c r="LXD573" s="80"/>
      <c r="LXE573" s="80"/>
      <c r="LXF573" s="80"/>
      <c r="LXG573" s="80"/>
      <c r="LXH573" s="80"/>
      <c r="LXI573" s="80"/>
      <c r="LXJ573" s="80"/>
      <c r="LXK573" s="80"/>
      <c r="LXL573" s="80"/>
      <c r="LXM573" s="80"/>
      <c r="LXN573" s="80"/>
      <c r="LXO573" s="80"/>
      <c r="LXP573" s="80"/>
      <c r="LXQ573" s="80"/>
      <c r="LXR573" s="80"/>
      <c r="LXS573" s="80"/>
      <c r="LXT573" s="80"/>
      <c r="LXU573" s="80"/>
      <c r="LXV573" s="80"/>
      <c r="LXW573" s="80"/>
      <c r="LXX573" s="80"/>
      <c r="LXY573" s="80"/>
      <c r="LXZ573" s="80"/>
      <c r="LYA573" s="80"/>
      <c r="LYB573" s="80"/>
      <c r="LYC573" s="80"/>
      <c r="LYD573" s="80"/>
      <c r="LYE573" s="80"/>
      <c r="LYF573" s="80"/>
      <c r="LYG573" s="80"/>
      <c r="LYH573" s="80"/>
      <c r="LYI573" s="80"/>
      <c r="LYJ573" s="80"/>
      <c r="LYK573" s="80"/>
      <c r="LYL573" s="80"/>
      <c r="LYM573" s="80"/>
      <c r="LYN573" s="80"/>
      <c r="LYO573" s="80"/>
      <c r="LYP573" s="80"/>
      <c r="LYQ573" s="80"/>
      <c r="LYR573" s="80"/>
      <c r="LYS573" s="80"/>
      <c r="LYT573" s="80"/>
      <c r="LYU573" s="80"/>
      <c r="LYV573" s="80"/>
      <c r="LYW573" s="80"/>
      <c r="LYX573" s="80"/>
      <c r="LYY573" s="80"/>
      <c r="LYZ573" s="80"/>
      <c r="LZA573" s="80"/>
      <c r="LZB573" s="80"/>
      <c r="LZC573" s="80"/>
      <c r="LZD573" s="80"/>
      <c r="LZE573" s="80"/>
      <c r="LZF573" s="80"/>
      <c r="LZG573" s="80"/>
      <c r="LZH573" s="80"/>
      <c r="LZI573" s="80"/>
      <c r="LZJ573" s="80"/>
      <c r="LZK573" s="80"/>
      <c r="LZL573" s="80"/>
      <c r="LZM573" s="80"/>
      <c r="LZN573" s="80"/>
      <c r="LZO573" s="80"/>
      <c r="LZP573" s="80"/>
      <c r="LZQ573" s="80"/>
      <c r="LZR573" s="80"/>
      <c r="LZS573" s="80"/>
      <c r="LZT573" s="80"/>
      <c r="LZU573" s="80"/>
      <c r="LZV573" s="80"/>
      <c r="LZW573" s="80"/>
      <c r="LZX573" s="80"/>
      <c r="LZY573" s="80"/>
      <c r="LZZ573" s="80"/>
      <c r="MAA573" s="80"/>
      <c r="MAB573" s="80"/>
      <c r="MAC573" s="80"/>
      <c r="MAD573" s="80"/>
      <c r="MAE573" s="80"/>
      <c r="MAF573" s="80"/>
      <c r="MAG573" s="80"/>
      <c r="MAH573" s="80"/>
      <c r="MAI573" s="80"/>
      <c r="MAJ573" s="80"/>
      <c r="MAK573" s="80"/>
      <c r="MAL573" s="80"/>
      <c r="MAM573" s="80"/>
      <c r="MAN573" s="80"/>
      <c r="MAO573" s="80"/>
      <c r="MAP573" s="80"/>
      <c r="MAQ573" s="80"/>
      <c r="MAR573" s="80"/>
      <c r="MAS573" s="80"/>
      <c r="MAT573" s="80"/>
      <c r="MAU573" s="80"/>
      <c r="MAV573" s="80"/>
      <c r="MAW573" s="80"/>
      <c r="MAX573" s="80"/>
      <c r="MAY573" s="80"/>
      <c r="MAZ573" s="80"/>
      <c r="MBA573" s="80"/>
      <c r="MBB573" s="80"/>
      <c r="MBC573" s="80"/>
      <c r="MBD573" s="80"/>
      <c r="MBE573" s="80"/>
      <c r="MBF573" s="80"/>
      <c r="MBG573" s="80"/>
      <c r="MBH573" s="80"/>
      <c r="MBI573" s="80"/>
      <c r="MBJ573" s="80"/>
      <c r="MBK573" s="80"/>
      <c r="MBL573" s="80"/>
      <c r="MBM573" s="80"/>
      <c r="MBN573" s="80"/>
      <c r="MBO573" s="80"/>
      <c r="MBP573" s="80"/>
      <c r="MBQ573" s="80"/>
      <c r="MBR573" s="80"/>
      <c r="MBS573" s="80"/>
      <c r="MBT573" s="80"/>
      <c r="MBU573" s="80"/>
      <c r="MBV573" s="80"/>
      <c r="MBW573" s="80"/>
      <c r="MBX573" s="80"/>
      <c r="MBY573" s="80"/>
      <c r="MBZ573" s="80"/>
      <c r="MCA573" s="80"/>
      <c r="MCB573" s="80"/>
      <c r="MCC573" s="80"/>
      <c r="MCD573" s="80"/>
      <c r="MCE573" s="80"/>
      <c r="MCF573" s="80"/>
      <c r="MCG573" s="80"/>
      <c r="MCH573" s="80"/>
      <c r="MCI573" s="80"/>
      <c r="MCJ573" s="80"/>
      <c r="MCK573" s="80"/>
      <c r="MCL573" s="80"/>
      <c r="MCM573" s="80"/>
      <c r="MCN573" s="80"/>
      <c r="MCO573" s="80"/>
      <c r="MCP573" s="80"/>
      <c r="MCQ573" s="80"/>
      <c r="MCR573" s="80"/>
      <c r="MCS573" s="80"/>
      <c r="MCT573" s="80"/>
      <c r="MCU573" s="80"/>
      <c r="MCV573" s="80"/>
      <c r="MCW573" s="80"/>
      <c r="MCX573" s="80"/>
      <c r="MCY573" s="80"/>
      <c r="MCZ573" s="80"/>
      <c r="MDA573" s="80"/>
      <c r="MDB573" s="80"/>
      <c r="MDC573" s="80"/>
      <c r="MDD573" s="80"/>
      <c r="MDE573" s="80"/>
      <c r="MDF573" s="80"/>
      <c r="MDG573" s="80"/>
      <c r="MDH573" s="80"/>
      <c r="MDI573" s="80"/>
      <c r="MDJ573" s="80"/>
      <c r="MDK573" s="80"/>
      <c r="MDL573" s="80"/>
      <c r="MDM573" s="80"/>
      <c r="MDN573" s="80"/>
      <c r="MDO573" s="80"/>
      <c r="MDP573" s="80"/>
      <c r="MDQ573" s="80"/>
      <c r="MDR573" s="80"/>
      <c r="MDS573" s="80"/>
      <c r="MDT573" s="80"/>
      <c r="MDU573" s="80"/>
      <c r="MDV573" s="80"/>
      <c r="MDW573" s="80"/>
      <c r="MDX573" s="80"/>
      <c r="MDY573" s="80"/>
      <c r="MDZ573" s="80"/>
      <c r="MEA573" s="80"/>
      <c r="MEB573" s="80"/>
      <c r="MEC573" s="80"/>
      <c r="MED573" s="80"/>
      <c r="MEE573" s="80"/>
      <c r="MEF573" s="80"/>
      <c r="MEG573" s="80"/>
      <c r="MEH573" s="80"/>
      <c r="MEI573" s="80"/>
      <c r="MEJ573" s="80"/>
      <c r="MEK573" s="80"/>
      <c r="MEL573" s="80"/>
      <c r="MEM573" s="80"/>
      <c r="MEN573" s="80"/>
      <c r="MEO573" s="80"/>
      <c r="MEP573" s="80"/>
      <c r="MEQ573" s="80"/>
      <c r="MER573" s="80"/>
      <c r="MES573" s="80"/>
      <c r="MET573" s="80"/>
      <c r="MEU573" s="80"/>
      <c r="MEV573" s="80"/>
      <c r="MEW573" s="80"/>
      <c r="MEX573" s="80"/>
      <c r="MEY573" s="80"/>
      <c r="MEZ573" s="80"/>
      <c r="MFA573" s="80"/>
      <c r="MFB573" s="80"/>
      <c r="MFC573" s="80"/>
      <c r="MFD573" s="80"/>
      <c r="MFE573" s="80"/>
      <c r="MFF573" s="80"/>
      <c r="MFG573" s="80"/>
      <c r="MFH573" s="80"/>
      <c r="MFI573" s="80"/>
      <c r="MFJ573" s="80"/>
      <c r="MFK573" s="80"/>
      <c r="MFL573" s="80"/>
      <c r="MFM573" s="80"/>
      <c r="MFN573" s="80"/>
      <c r="MFO573" s="80"/>
      <c r="MFP573" s="80"/>
      <c r="MFQ573" s="80"/>
      <c r="MFR573" s="80"/>
      <c r="MFS573" s="80"/>
      <c r="MFT573" s="80"/>
      <c r="MFU573" s="80"/>
      <c r="MFV573" s="80"/>
      <c r="MFW573" s="80"/>
      <c r="MFX573" s="80"/>
      <c r="MFY573" s="80"/>
      <c r="MFZ573" s="80"/>
      <c r="MGA573" s="80"/>
      <c r="MGB573" s="80"/>
      <c r="MGC573" s="80"/>
      <c r="MGD573" s="80"/>
      <c r="MGE573" s="80"/>
      <c r="MGF573" s="80"/>
      <c r="MGG573" s="80"/>
      <c r="MGH573" s="80"/>
      <c r="MGI573" s="80"/>
      <c r="MGJ573" s="80"/>
      <c r="MGK573" s="80"/>
      <c r="MGL573" s="80"/>
      <c r="MGM573" s="80"/>
      <c r="MGN573" s="80"/>
      <c r="MGO573" s="80"/>
      <c r="MGP573" s="80"/>
      <c r="MGQ573" s="80"/>
      <c r="MGR573" s="80"/>
      <c r="MGS573" s="80"/>
      <c r="MGT573" s="80"/>
      <c r="MGU573" s="80"/>
      <c r="MGV573" s="80"/>
      <c r="MGW573" s="80"/>
      <c r="MGX573" s="80"/>
      <c r="MGY573" s="80"/>
      <c r="MGZ573" s="80"/>
      <c r="MHA573" s="80"/>
      <c r="MHB573" s="80"/>
      <c r="MHC573" s="80"/>
      <c r="MHD573" s="80"/>
      <c r="MHE573" s="80"/>
      <c r="MHF573" s="80"/>
      <c r="MHG573" s="80"/>
      <c r="MHH573" s="80"/>
      <c r="MHI573" s="80"/>
      <c r="MHJ573" s="80"/>
      <c r="MHK573" s="80"/>
      <c r="MHL573" s="80"/>
      <c r="MHM573" s="80"/>
      <c r="MHN573" s="80"/>
      <c r="MHO573" s="80"/>
      <c r="MHP573" s="80"/>
      <c r="MHQ573" s="80"/>
      <c r="MHR573" s="80"/>
      <c r="MHS573" s="80"/>
      <c r="MHT573" s="80"/>
      <c r="MHU573" s="80"/>
      <c r="MHV573" s="80"/>
      <c r="MHW573" s="80"/>
      <c r="MHX573" s="80"/>
      <c r="MHY573" s="80"/>
      <c r="MHZ573" s="80"/>
      <c r="MIA573" s="80"/>
      <c r="MIB573" s="80"/>
      <c r="MIC573" s="80"/>
      <c r="MID573" s="80"/>
      <c r="MIE573" s="80"/>
      <c r="MIF573" s="80"/>
      <c r="MIG573" s="80"/>
      <c r="MIH573" s="80"/>
      <c r="MII573" s="80"/>
      <c r="MIJ573" s="80"/>
      <c r="MIK573" s="80"/>
      <c r="MIL573" s="80"/>
      <c r="MIM573" s="80"/>
      <c r="MIN573" s="80"/>
      <c r="MIO573" s="80"/>
      <c r="MIP573" s="80"/>
      <c r="MIQ573" s="80"/>
      <c r="MIR573" s="80"/>
      <c r="MIS573" s="80"/>
      <c r="MIT573" s="80"/>
      <c r="MIU573" s="80"/>
      <c r="MIV573" s="80"/>
      <c r="MIW573" s="80"/>
      <c r="MIX573" s="80"/>
      <c r="MIY573" s="80"/>
      <c r="MIZ573" s="80"/>
      <c r="MJA573" s="80"/>
      <c r="MJB573" s="80"/>
      <c r="MJC573" s="80"/>
      <c r="MJD573" s="80"/>
      <c r="MJE573" s="80"/>
      <c r="MJF573" s="80"/>
      <c r="MJG573" s="80"/>
      <c r="MJH573" s="80"/>
      <c r="MJI573" s="80"/>
      <c r="MJJ573" s="80"/>
      <c r="MJK573" s="80"/>
      <c r="MJL573" s="80"/>
      <c r="MJM573" s="80"/>
      <c r="MJN573" s="80"/>
      <c r="MJO573" s="80"/>
      <c r="MJP573" s="80"/>
      <c r="MJQ573" s="80"/>
      <c r="MJR573" s="80"/>
      <c r="MJS573" s="80"/>
      <c r="MJT573" s="80"/>
      <c r="MJU573" s="80"/>
      <c r="MJV573" s="80"/>
      <c r="MJW573" s="80"/>
      <c r="MJX573" s="80"/>
      <c r="MJY573" s="80"/>
      <c r="MJZ573" s="80"/>
      <c r="MKA573" s="80"/>
      <c r="MKB573" s="80"/>
      <c r="MKC573" s="80"/>
      <c r="MKD573" s="80"/>
      <c r="MKE573" s="80"/>
      <c r="MKF573" s="80"/>
      <c r="MKG573" s="80"/>
      <c r="MKH573" s="80"/>
      <c r="MKI573" s="80"/>
      <c r="MKJ573" s="80"/>
      <c r="MKK573" s="80"/>
      <c r="MKL573" s="80"/>
      <c r="MKM573" s="80"/>
      <c r="MKN573" s="80"/>
      <c r="MKO573" s="80"/>
      <c r="MKP573" s="80"/>
      <c r="MKQ573" s="80"/>
      <c r="MKR573" s="80"/>
      <c r="MKS573" s="80"/>
      <c r="MKT573" s="80"/>
      <c r="MKU573" s="80"/>
      <c r="MKV573" s="80"/>
      <c r="MKW573" s="80"/>
      <c r="MKX573" s="80"/>
      <c r="MKY573" s="80"/>
      <c r="MKZ573" s="80"/>
      <c r="MLA573" s="80"/>
      <c r="MLB573" s="80"/>
      <c r="MLC573" s="80"/>
      <c r="MLD573" s="80"/>
      <c r="MLE573" s="80"/>
      <c r="MLF573" s="80"/>
      <c r="MLG573" s="80"/>
      <c r="MLH573" s="80"/>
      <c r="MLI573" s="80"/>
      <c r="MLJ573" s="80"/>
      <c r="MLK573" s="80"/>
      <c r="MLL573" s="80"/>
      <c r="MLM573" s="80"/>
      <c r="MLN573" s="80"/>
      <c r="MLO573" s="80"/>
      <c r="MLP573" s="80"/>
      <c r="MLQ573" s="80"/>
      <c r="MLR573" s="80"/>
      <c r="MLS573" s="80"/>
      <c r="MLT573" s="80"/>
      <c r="MLU573" s="80"/>
      <c r="MLV573" s="80"/>
      <c r="MLW573" s="80"/>
      <c r="MLX573" s="80"/>
      <c r="MLY573" s="80"/>
      <c r="MLZ573" s="80"/>
      <c r="MMA573" s="80"/>
      <c r="MMB573" s="80"/>
      <c r="MMC573" s="80"/>
      <c r="MMD573" s="80"/>
      <c r="MME573" s="80"/>
      <c r="MMF573" s="80"/>
      <c r="MMG573" s="80"/>
      <c r="MMH573" s="80"/>
      <c r="MMI573" s="80"/>
      <c r="MMJ573" s="80"/>
      <c r="MMK573" s="80"/>
      <c r="MML573" s="80"/>
      <c r="MMM573" s="80"/>
      <c r="MMN573" s="80"/>
      <c r="MMO573" s="80"/>
      <c r="MMP573" s="80"/>
      <c r="MMQ573" s="80"/>
      <c r="MMR573" s="80"/>
      <c r="MMS573" s="80"/>
      <c r="MMT573" s="80"/>
      <c r="MMU573" s="80"/>
      <c r="MMV573" s="80"/>
      <c r="MMW573" s="80"/>
      <c r="MMX573" s="80"/>
      <c r="MMY573" s="80"/>
      <c r="MMZ573" s="80"/>
      <c r="MNA573" s="80"/>
      <c r="MNB573" s="80"/>
      <c r="MNC573" s="80"/>
      <c r="MND573" s="80"/>
      <c r="MNE573" s="80"/>
      <c r="MNF573" s="80"/>
      <c r="MNG573" s="80"/>
      <c r="MNH573" s="80"/>
      <c r="MNI573" s="80"/>
      <c r="MNJ573" s="80"/>
      <c r="MNK573" s="80"/>
      <c r="MNL573" s="80"/>
      <c r="MNM573" s="80"/>
      <c r="MNN573" s="80"/>
      <c r="MNO573" s="80"/>
      <c r="MNP573" s="80"/>
      <c r="MNQ573" s="80"/>
      <c r="MNR573" s="80"/>
      <c r="MNS573" s="80"/>
      <c r="MNT573" s="80"/>
      <c r="MNU573" s="80"/>
      <c r="MNV573" s="80"/>
      <c r="MNW573" s="80"/>
      <c r="MNX573" s="80"/>
      <c r="MNY573" s="80"/>
      <c r="MNZ573" s="80"/>
      <c r="MOA573" s="80"/>
      <c r="MOB573" s="80"/>
      <c r="MOC573" s="80"/>
      <c r="MOD573" s="80"/>
      <c r="MOE573" s="80"/>
      <c r="MOF573" s="80"/>
      <c r="MOG573" s="80"/>
      <c r="MOH573" s="80"/>
      <c r="MOI573" s="80"/>
      <c r="MOJ573" s="80"/>
      <c r="MOK573" s="80"/>
      <c r="MOL573" s="80"/>
      <c r="MOM573" s="80"/>
      <c r="MON573" s="80"/>
      <c r="MOO573" s="80"/>
      <c r="MOP573" s="80"/>
      <c r="MOQ573" s="80"/>
      <c r="MOR573" s="80"/>
      <c r="MOS573" s="80"/>
      <c r="MOT573" s="80"/>
      <c r="MOU573" s="80"/>
      <c r="MOV573" s="80"/>
      <c r="MOW573" s="80"/>
      <c r="MOX573" s="80"/>
      <c r="MOY573" s="80"/>
      <c r="MOZ573" s="80"/>
      <c r="MPA573" s="80"/>
      <c r="MPB573" s="80"/>
      <c r="MPC573" s="80"/>
      <c r="MPD573" s="80"/>
      <c r="MPE573" s="80"/>
      <c r="MPF573" s="80"/>
      <c r="MPG573" s="80"/>
      <c r="MPH573" s="80"/>
      <c r="MPI573" s="80"/>
      <c r="MPJ573" s="80"/>
      <c r="MPK573" s="80"/>
      <c r="MPL573" s="80"/>
      <c r="MPM573" s="80"/>
      <c r="MPN573" s="80"/>
      <c r="MPO573" s="80"/>
      <c r="MPP573" s="80"/>
      <c r="MPQ573" s="80"/>
      <c r="MPR573" s="80"/>
      <c r="MPS573" s="80"/>
      <c r="MPT573" s="80"/>
      <c r="MPU573" s="80"/>
      <c r="MPV573" s="80"/>
      <c r="MPW573" s="80"/>
      <c r="MPX573" s="80"/>
      <c r="MPY573" s="80"/>
      <c r="MPZ573" s="80"/>
      <c r="MQA573" s="80"/>
      <c r="MQB573" s="80"/>
      <c r="MQC573" s="80"/>
      <c r="MQD573" s="80"/>
      <c r="MQE573" s="80"/>
      <c r="MQF573" s="80"/>
      <c r="MQG573" s="80"/>
      <c r="MQH573" s="80"/>
      <c r="MQI573" s="80"/>
      <c r="MQJ573" s="80"/>
      <c r="MQK573" s="80"/>
      <c r="MQL573" s="80"/>
      <c r="MQM573" s="80"/>
      <c r="MQN573" s="80"/>
      <c r="MQO573" s="80"/>
      <c r="MQP573" s="80"/>
      <c r="MQQ573" s="80"/>
      <c r="MQR573" s="80"/>
      <c r="MQS573" s="80"/>
      <c r="MQT573" s="80"/>
      <c r="MQU573" s="80"/>
      <c r="MQV573" s="80"/>
      <c r="MQW573" s="80"/>
      <c r="MQX573" s="80"/>
      <c r="MQY573" s="80"/>
      <c r="MQZ573" s="80"/>
      <c r="MRA573" s="80"/>
      <c r="MRB573" s="80"/>
      <c r="MRC573" s="80"/>
      <c r="MRD573" s="80"/>
      <c r="MRE573" s="80"/>
      <c r="MRF573" s="80"/>
      <c r="MRG573" s="80"/>
      <c r="MRH573" s="80"/>
      <c r="MRI573" s="80"/>
      <c r="MRJ573" s="80"/>
      <c r="MRK573" s="80"/>
      <c r="MRL573" s="80"/>
      <c r="MRM573" s="80"/>
      <c r="MRN573" s="80"/>
      <c r="MRO573" s="80"/>
      <c r="MRP573" s="80"/>
      <c r="MRQ573" s="80"/>
      <c r="MRR573" s="80"/>
      <c r="MRS573" s="80"/>
      <c r="MRT573" s="80"/>
      <c r="MRU573" s="80"/>
      <c r="MRV573" s="80"/>
      <c r="MRW573" s="80"/>
      <c r="MRX573" s="80"/>
      <c r="MRY573" s="80"/>
      <c r="MRZ573" s="80"/>
      <c r="MSA573" s="80"/>
      <c r="MSB573" s="80"/>
      <c r="MSC573" s="80"/>
      <c r="MSD573" s="80"/>
      <c r="MSE573" s="80"/>
      <c r="MSF573" s="80"/>
      <c r="MSG573" s="80"/>
      <c r="MSH573" s="80"/>
      <c r="MSI573" s="80"/>
      <c r="MSJ573" s="80"/>
      <c r="MSK573" s="80"/>
      <c r="MSL573" s="80"/>
      <c r="MSM573" s="80"/>
      <c r="MSN573" s="80"/>
      <c r="MSO573" s="80"/>
      <c r="MSP573" s="80"/>
      <c r="MSQ573" s="80"/>
      <c r="MSR573" s="80"/>
      <c r="MSS573" s="80"/>
      <c r="MST573" s="80"/>
      <c r="MSU573" s="80"/>
      <c r="MSV573" s="80"/>
      <c r="MSW573" s="80"/>
      <c r="MSX573" s="80"/>
      <c r="MSY573" s="80"/>
      <c r="MSZ573" s="80"/>
      <c r="MTA573" s="80"/>
      <c r="MTB573" s="80"/>
      <c r="MTC573" s="80"/>
      <c r="MTD573" s="80"/>
      <c r="MTE573" s="80"/>
      <c r="MTF573" s="80"/>
      <c r="MTG573" s="80"/>
      <c r="MTH573" s="80"/>
      <c r="MTI573" s="80"/>
      <c r="MTJ573" s="80"/>
      <c r="MTK573" s="80"/>
      <c r="MTL573" s="80"/>
      <c r="MTM573" s="80"/>
      <c r="MTN573" s="80"/>
      <c r="MTO573" s="80"/>
      <c r="MTP573" s="80"/>
      <c r="MTQ573" s="80"/>
      <c r="MTR573" s="80"/>
      <c r="MTS573" s="80"/>
      <c r="MTT573" s="80"/>
      <c r="MTU573" s="80"/>
      <c r="MTV573" s="80"/>
      <c r="MTW573" s="80"/>
      <c r="MTX573" s="80"/>
      <c r="MTY573" s="80"/>
      <c r="MTZ573" s="80"/>
      <c r="MUA573" s="80"/>
      <c r="MUB573" s="80"/>
      <c r="MUC573" s="80"/>
      <c r="MUD573" s="80"/>
      <c r="MUE573" s="80"/>
      <c r="MUF573" s="80"/>
      <c r="MUG573" s="80"/>
      <c r="MUH573" s="80"/>
      <c r="MUI573" s="80"/>
      <c r="MUJ573" s="80"/>
      <c r="MUK573" s="80"/>
      <c r="MUL573" s="80"/>
      <c r="MUM573" s="80"/>
      <c r="MUN573" s="80"/>
      <c r="MUO573" s="80"/>
      <c r="MUP573" s="80"/>
      <c r="MUQ573" s="80"/>
      <c r="MUR573" s="80"/>
      <c r="MUS573" s="80"/>
      <c r="MUT573" s="80"/>
      <c r="MUU573" s="80"/>
      <c r="MUV573" s="80"/>
      <c r="MUW573" s="80"/>
      <c r="MUX573" s="80"/>
      <c r="MUY573" s="80"/>
      <c r="MUZ573" s="80"/>
      <c r="MVA573" s="80"/>
      <c r="MVB573" s="80"/>
      <c r="MVC573" s="80"/>
      <c r="MVD573" s="80"/>
      <c r="MVE573" s="80"/>
      <c r="MVF573" s="80"/>
      <c r="MVG573" s="80"/>
      <c r="MVH573" s="80"/>
      <c r="MVI573" s="80"/>
      <c r="MVJ573" s="80"/>
      <c r="MVK573" s="80"/>
      <c r="MVL573" s="80"/>
      <c r="MVM573" s="80"/>
      <c r="MVN573" s="80"/>
      <c r="MVO573" s="80"/>
      <c r="MVP573" s="80"/>
      <c r="MVQ573" s="80"/>
      <c r="MVR573" s="80"/>
      <c r="MVS573" s="80"/>
      <c r="MVT573" s="80"/>
      <c r="MVU573" s="80"/>
      <c r="MVV573" s="80"/>
      <c r="MVW573" s="80"/>
      <c r="MVX573" s="80"/>
      <c r="MVY573" s="80"/>
      <c r="MVZ573" s="80"/>
      <c r="MWA573" s="80"/>
      <c r="MWB573" s="80"/>
      <c r="MWC573" s="80"/>
      <c r="MWD573" s="80"/>
      <c r="MWE573" s="80"/>
      <c r="MWF573" s="80"/>
      <c r="MWG573" s="80"/>
      <c r="MWH573" s="80"/>
      <c r="MWI573" s="80"/>
      <c r="MWJ573" s="80"/>
      <c r="MWK573" s="80"/>
      <c r="MWL573" s="80"/>
      <c r="MWM573" s="80"/>
      <c r="MWN573" s="80"/>
      <c r="MWO573" s="80"/>
      <c r="MWP573" s="80"/>
      <c r="MWQ573" s="80"/>
      <c r="MWR573" s="80"/>
      <c r="MWS573" s="80"/>
      <c r="MWT573" s="80"/>
      <c r="MWU573" s="80"/>
      <c r="MWV573" s="80"/>
      <c r="MWW573" s="80"/>
      <c r="MWX573" s="80"/>
      <c r="MWY573" s="80"/>
      <c r="MWZ573" s="80"/>
      <c r="MXA573" s="80"/>
      <c r="MXB573" s="80"/>
      <c r="MXC573" s="80"/>
      <c r="MXD573" s="80"/>
      <c r="MXE573" s="80"/>
      <c r="MXF573" s="80"/>
      <c r="MXG573" s="80"/>
      <c r="MXH573" s="80"/>
      <c r="MXI573" s="80"/>
      <c r="MXJ573" s="80"/>
      <c r="MXK573" s="80"/>
      <c r="MXL573" s="80"/>
      <c r="MXM573" s="80"/>
      <c r="MXN573" s="80"/>
      <c r="MXO573" s="80"/>
      <c r="MXP573" s="80"/>
      <c r="MXQ573" s="80"/>
      <c r="MXR573" s="80"/>
      <c r="MXS573" s="80"/>
      <c r="MXT573" s="80"/>
      <c r="MXU573" s="80"/>
      <c r="MXV573" s="80"/>
      <c r="MXW573" s="80"/>
      <c r="MXX573" s="80"/>
      <c r="MXY573" s="80"/>
      <c r="MXZ573" s="80"/>
      <c r="MYA573" s="80"/>
      <c r="MYB573" s="80"/>
      <c r="MYC573" s="80"/>
      <c r="MYD573" s="80"/>
      <c r="MYE573" s="80"/>
      <c r="MYF573" s="80"/>
      <c r="MYG573" s="80"/>
      <c r="MYH573" s="80"/>
      <c r="MYI573" s="80"/>
      <c r="MYJ573" s="80"/>
      <c r="MYK573" s="80"/>
      <c r="MYL573" s="80"/>
      <c r="MYM573" s="80"/>
      <c r="MYN573" s="80"/>
      <c r="MYO573" s="80"/>
      <c r="MYP573" s="80"/>
      <c r="MYQ573" s="80"/>
      <c r="MYR573" s="80"/>
      <c r="MYS573" s="80"/>
      <c r="MYT573" s="80"/>
      <c r="MYU573" s="80"/>
      <c r="MYV573" s="80"/>
      <c r="MYW573" s="80"/>
      <c r="MYX573" s="80"/>
      <c r="MYY573" s="80"/>
      <c r="MYZ573" s="80"/>
      <c r="MZA573" s="80"/>
      <c r="MZB573" s="80"/>
      <c r="MZC573" s="80"/>
      <c r="MZD573" s="80"/>
      <c r="MZE573" s="80"/>
      <c r="MZF573" s="80"/>
      <c r="MZG573" s="80"/>
      <c r="MZH573" s="80"/>
      <c r="MZI573" s="80"/>
      <c r="MZJ573" s="80"/>
      <c r="MZK573" s="80"/>
      <c r="MZL573" s="80"/>
      <c r="MZM573" s="80"/>
      <c r="MZN573" s="80"/>
      <c r="MZO573" s="80"/>
      <c r="MZP573" s="80"/>
      <c r="MZQ573" s="80"/>
      <c r="MZR573" s="80"/>
      <c r="MZS573" s="80"/>
      <c r="MZT573" s="80"/>
      <c r="MZU573" s="80"/>
      <c r="MZV573" s="80"/>
      <c r="MZW573" s="80"/>
      <c r="MZX573" s="80"/>
      <c r="MZY573" s="80"/>
      <c r="MZZ573" s="80"/>
      <c r="NAA573" s="80"/>
      <c r="NAB573" s="80"/>
      <c r="NAC573" s="80"/>
      <c r="NAD573" s="80"/>
      <c r="NAE573" s="80"/>
      <c r="NAF573" s="80"/>
      <c r="NAG573" s="80"/>
      <c r="NAH573" s="80"/>
      <c r="NAI573" s="80"/>
      <c r="NAJ573" s="80"/>
      <c r="NAK573" s="80"/>
      <c r="NAL573" s="80"/>
      <c r="NAM573" s="80"/>
      <c r="NAN573" s="80"/>
      <c r="NAO573" s="80"/>
      <c r="NAP573" s="80"/>
      <c r="NAQ573" s="80"/>
      <c r="NAR573" s="80"/>
      <c r="NAS573" s="80"/>
      <c r="NAT573" s="80"/>
      <c r="NAU573" s="80"/>
      <c r="NAV573" s="80"/>
      <c r="NAW573" s="80"/>
      <c r="NAX573" s="80"/>
      <c r="NAY573" s="80"/>
      <c r="NAZ573" s="80"/>
      <c r="NBA573" s="80"/>
      <c r="NBB573" s="80"/>
      <c r="NBC573" s="80"/>
      <c r="NBD573" s="80"/>
      <c r="NBE573" s="80"/>
      <c r="NBF573" s="80"/>
      <c r="NBG573" s="80"/>
      <c r="NBH573" s="80"/>
      <c r="NBI573" s="80"/>
      <c r="NBJ573" s="80"/>
      <c r="NBK573" s="80"/>
      <c r="NBL573" s="80"/>
      <c r="NBM573" s="80"/>
      <c r="NBN573" s="80"/>
      <c r="NBO573" s="80"/>
      <c r="NBP573" s="80"/>
      <c r="NBQ573" s="80"/>
      <c r="NBR573" s="80"/>
      <c r="NBS573" s="80"/>
      <c r="NBT573" s="80"/>
      <c r="NBU573" s="80"/>
      <c r="NBV573" s="80"/>
      <c r="NBW573" s="80"/>
      <c r="NBX573" s="80"/>
      <c r="NBY573" s="80"/>
      <c r="NBZ573" s="80"/>
      <c r="NCA573" s="80"/>
      <c r="NCB573" s="80"/>
      <c r="NCC573" s="80"/>
      <c r="NCD573" s="80"/>
      <c r="NCE573" s="80"/>
      <c r="NCF573" s="80"/>
      <c r="NCG573" s="80"/>
      <c r="NCH573" s="80"/>
      <c r="NCI573" s="80"/>
      <c r="NCJ573" s="80"/>
      <c r="NCK573" s="80"/>
      <c r="NCL573" s="80"/>
      <c r="NCM573" s="80"/>
      <c r="NCN573" s="80"/>
      <c r="NCO573" s="80"/>
      <c r="NCP573" s="80"/>
      <c r="NCQ573" s="80"/>
      <c r="NCR573" s="80"/>
      <c r="NCS573" s="80"/>
      <c r="NCT573" s="80"/>
      <c r="NCU573" s="80"/>
      <c r="NCV573" s="80"/>
      <c r="NCW573" s="80"/>
      <c r="NCX573" s="80"/>
      <c r="NCY573" s="80"/>
      <c r="NCZ573" s="80"/>
      <c r="NDA573" s="80"/>
      <c r="NDB573" s="80"/>
      <c r="NDC573" s="80"/>
      <c r="NDD573" s="80"/>
      <c r="NDE573" s="80"/>
      <c r="NDF573" s="80"/>
      <c r="NDG573" s="80"/>
      <c r="NDH573" s="80"/>
      <c r="NDI573" s="80"/>
      <c r="NDJ573" s="80"/>
      <c r="NDK573" s="80"/>
      <c r="NDL573" s="80"/>
      <c r="NDM573" s="80"/>
      <c r="NDN573" s="80"/>
      <c r="NDO573" s="80"/>
      <c r="NDP573" s="80"/>
      <c r="NDQ573" s="80"/>
      <c r="NDR573" s="80"/>
      <c r="NDS573" s="80"/>
      <c r="NDT573" s="80"/>
      <c r="NDU573" s="80"/>
      <c r="NDV573" s="80"/>
      <c r="NDW573" s="80"/>
      <c r="NDX573" s="80"/>
      <c r="NDY573" s="80"/>
      <c r="NDZ573" s="80"/>
      <c r="NEA573" s="80"/>
      <c r="NEB573" s="80"/>
      <c r="NEC573" s="80"/>
      <c r="NED573" s="80"/>
      <c r="NEE573" s="80"/>
      <c r="NEF573" s="80"/>
      <c r="NEG573" s="80"/>
      <c r="NEH573" s="80"/>
      <c r="NEI573" s="80"/>
      <c r="NEJ573" s="80"/>
      <c r="NEK573" s="80"/>
      <c r="NEL573" s="80"/>
      <c r="NEM573" s="80"/>
      <c r="NEN573" s="80"/>
      <c r="NEO573" s="80"/>
      <c r="NEP573" s="80"/>
      <c r="NEQ573" s="80"/>
      <c r="NER573" s="80"/>
      <c r="NES573" s="80"/>
      <c r="NET573" s="80"/>
      <c r="NEU573" s="80"/>
      <c r="NEV573" s="80"/>
      <c r="NEW573" s="80"/>
      <c r="NEX573" s="80"/>
      <c r="NEY573" s="80"/>
      <c r="NEZ573" s="80"/>
      <c r="NFA573" s="80"/>
      <c r="NFB573" s="80"/>
      <c r="NFC573" s="80"/>
      <c r="NFD573" s="80"/>
      <c r="NFE573" s="80"/>
      <c r="NFF573" s="80"/>
      <c r="NFG573" s="80"/>
      <c r="NFH573" s="80"/>
      <c r="NFI573" s="80"/>
      <c r="NFJ573" s="80"/>
      <c r="NFK573" s="80"/>
      <c r="NFL573" s="80"/>
      <c r="NFM573" s="80"/>
      <c r="NFN573" s="80"/>
      <c r="NFO573" s="80"/>
      <c r="NFP573" s="80"/>
      <c r="NFQ573" s="80"/>
      <c r="NFR573" s="80"/>
      <c r="NFS573" s="80"/>
      <c r="NFT573" s="80"/>
      <c r="NFU573" s="80"/>
      <c r="NFV573" s="80"/>
      <c r="NFW573" s="80"/>
      <c r="NFX573" s="80"/>
      <c r="NFY573" s="80"/>
      <c r="NFZ573" s="80"/>
      <c r="NGA573" s="80"/>
      <c r="NGB573" s="80"/>
      <c r="NGC573" s="80"/>
      <c r="NGD573" s="80"/>
      <c r="NGE573" s="80"/>
      <c r="NGF573" s="80"/>
      <c r="NGG573" s="80"/>
      <c r="NGH573" s="80"/>
      <c r="NGI573" s="80"/>
      <c r="NGJ573" s="80"/>
      <c r="NGK573" s="80"/>
      <c r="NGL573" s="80"/>
      <c r="NGM573" s="80"/>
      <c r="NGN573" s="80"/>
      <c r="NGO573" s="80"/>
      <c r="NGP573" s="80"/>
      <c r="NGQ573" s="80"/>
      <c r="NGR573" s="80"/>
      <c r="NGS573" s="80"/>
      <c r="NGT573" s="80"/>
      <c r="NGU573" s="80"/>
      <c r="NGV573" s="80"/>
      <c r="NGW573" s="80"/>
      <c r="NGX573" s="80"/>
      <c r="NGY573" s="80"/>
      <c r="NGZ573" s="80"/>
      <c r="NHA573" s="80"/>
      <c r="NHB573" s="80"/>
      <c r="NHC573" s="80"/>
      <c r="NHD573" s="80"/>
      <c r="NHE573" s="80"/>
      <c r="NHF573" s="80"/>
      <c r="NHG573" s="80"/>
      <c r="NHH573" s="80"/>
      <c r="NHI573" s="80"/>
      <c r="NHJ573" s="80"/>
      <c r="NHK573" s="80"/>
      <c r="NHL573" s="80"/>
      <c r="NHM573" s="80"/>
      <c r="NHN573" s="80"/>
      <c r="NHO573" s="80"/>
      <c r="NHP573" s="80"/>
      <c r="NHQ573" s="80"/>
      <c r="NHR573" s="80"/>
      <c r="NHS573" s="80"/>
      <c r="NHT573" s="80"/>
      <c r="NHU573" s="80"/>
      <c r="NHV573" s="80"/>
      <c r="NHW573" s="80"/>
      <c r="NHX573" s="80"/>
      <c r="NHY573" s="80"/>
      <c r="NHZ573" s="80"/>
      <c r="NIA573" s="80"/>
      <c r="NIB573" s="80"/>
      <c r="NIC573" s="80"/>
      <c r="NID573" s="80"/>
      <c r="NIE573" s="80"/>
      <c r="NIF573" s="80"/>
      <c r="NIG573" s="80"/>
      <c r="NIH573" s="80"/>
      <c r="NII573" s="80"/>
      <c r="NIJ573" s="80"/>
      <c r="NIK573" s="80"/>
      <c r="NIL573" s="80"/>
      <c r="NIM573" s="80"/>
      <c r="NIN573" s="80"/>
      <c r="NIO573" s="80"/>
      <c r="NIP573" s="80"/>
      <c r="NIQ573" s="80"/>
      <c r="NIR573" s="80"/>
      <c r="NIS573" s="80"/>
      <c r="NIT573" s="80"/>
      <c r="NIU573" s="80"/>
      <c r="NIV573" s="80"/>
      <c r="NIW573" s="80"/>
      <c r="NIX573" s="80"/>
      <c r="NIY573" s="80"/>
      <c r="NIZ573" s="80"/>
      <c r="NJA573" s="80"/>
      <c r="NJB573" s="80"/>
      <c r="NJC573" s="80"/>
      <c r="NJD573" s="80"/>
      <c r="NJE573" s="80"/>
      <c r="NJF573" s="80"/>
      <c r="NJG573" s="80"/>
      <c r="NJH573" s="80"/>
      <c r="NJI573" s="80"/>
      <c r="NJJ573" s="80"/>
      <c r="NJK573" s="80"/>
      <c r="NJL573" s="80"/>
      <c r="NJM573" s="80"/>
      <c r="NJN573" s="80"/>
      <c r="NJO573" s="80"/>
      <c r="NJP573" s="80"/>
      <c r="NJQ573" s="80"/>
      <c r="NJR573" s="80"/>
      <c r="NJS573" s="80"/>
      <c r="NJT573" s="80"/>
      <c r="NJU573" s="80"/>
      <c r="NJV573" s="80"/>
      <c r="NJW573" s="80"/>
      <c r="NJX573" s="80"/>
      <c r="NJY573" s="80"/>
      <c r="NJZ573" s="80"/>
      <c r="NKA573" s="80"/>
      <c r="NKB573" s="80"/>
      <c r="NKC573" s="80"/>
      <c r="NKD573" s="80"/>
      <c r="NKE573" s="80"/>
      <c r="NKF573" s="80"/>
      <c r="NKG573" s="80"/>
      <c r="NKH573" s="80"/>
      <c r="NKI573" s="80"/>
      <c r="NKJ573" s="80"/>
      <c r="NKK573" s="80"/>
      <c r="NKL573" s="80"/>
      <c r="NKM573" s="80"/>
      <c r="NKN573" s="80"/>
      <c r="NKO573" s="80"/>
      <c r="NKP573" s="80"/>
      <c r="NKQ573" s="80"/>
      <c r="NKR573" s="80"/>
      <c r="NKS573" s="80"/>
      <c r="NKT573" s="80"/>
      <c r="NKU573" s="80"/>
      <c r="NKV573" s="80"/>
      <c r="NKW573" s="80"/>
      <c r="NKX573" s="80"/>
      <c r="NKY573" s="80"/>
      <c r="NKZ573" s="80"/>
      <c r="NLA573" s="80"/>
      <c r="NLB573" s="80"/>
      <c r="NLC573" s="80"/>
      <c r="NLD573" s="80"/>
      <c r="NLE573" s="80"/>
      <c r="NLF573" s="80"/>
      <c r="NLG573" s="80"/>
      <c r="NLH573" s="80"/>
      <c r="NLI573" s="80"/>
      <c r="NLJ573" s="80"/>
      <c r="NLK573" s="80"/>
      <c r="NLL573" s="80"/>
      <c r="NLM573" s="80"/>
      <c r="NLN573" s="80"/>
      <c r="NLO573" s="80"/>
      <c r="NLP573" s="80"/>
      <c r="NLQ573" s="80"/>
      <c r="NLR573" s="80"/>
      <c r="NLS573" s="80"/>
      <c r="NLT573" s="80"/>
      <c r="NLU573" s="80"/>
      <c r="NLV573" s="80"/>
      <c r="NLW573" s="80"/>
      <c r="NLX573" s="80"/>
      <c r="NLY573" s="80"/>
      <c r="NLZ573" s="80"/>
      <c r="NMA573" s="80"/>
      <c r="NMB573" s="80"/>
      <c r="NMC573" s="80"/>
      <c r="NMD573" s="80"/>
      <c r="NME573" s="80"/>
      <c r="NMF573" s="80"/>
      <c r="NMG573" s="80"/>
      <c r="NMH573" s="80"/>
      <c r="NMI573" s="80"/>
      <c r="NMJ573" s="80"/>
      <c r="NMK573" s="80"/>
      <c r="NML573" s="80"/>
      <c r="NMM573" s="80"/>
      <c r="NMN573" s="80"/>
      <c r="NMO573" s="80"/>
      <c r="NMP573" s="80"/>
      <c r="NMQ573" s="80"/>
      <c r="NMR573" s="80"/>
      <c r="NMS573" s="80"/>
      <c r="NMT573" s="80"/>
      <c r="NMU573" s="80"/>
      <c r="NMV573" s="80"/>
      <c r="NMW573" s="80"/>
      <c r="NMX573" s="80"/>
      <c r="NMY573" s="80"/>
      <c r="NMZ573" s="80"/>
      <c r="NNA573" s="80"/>
      <c r="NNB573" s="80"/>
      <c r="NNC573" s="80"/>
      <c r="NND573" s="80"/>
      <c r="NNE573" s="80"/>
      <c r="NNF573" s="80"/>
      <c r="NNG573" s="80"/>
      <c r="NNH573" s="80"/>
      <c r="NNI573" s="80"/>
      <c r="NNJ573" s="80"/>
      <c r="NNK573" s="80"/>
      <c r="NNL573" s="80"/>
      <c r="NNM573" s="80"/>
      <c r="NNN573" s="80"/>
      <c r="NNO573" s="80"/>
      <c r="NNP573" s="80"/>
      <c r="NNQ573" s="80"/>
      <c r="NNR573" s="80"/>
      <c r="NNS573" s="80"/>
      <c r="NNT573" s="80"/>
      <c r="NNU573" s="80"/>
      <c r="NNV573" s="80"/>
      <c r="NNW573" s="80"/>
      <c r="NNX573" s="80"/>
      <c r="NNY573" s="80"/>
      <c r="NNZ573" s="80"/>
      <c r="NOA573" s="80"/>
      <c r="NOB573" s="80"/>
      <c r="NOC573" s="80"/>
      <c r="NOD573" s="80"/>
      <c r="NOE573" s="80"/>
      <c r="NOF573" s="80"/>
      <c r="NOG573" s="80"/>
      <c r="NOH573" s="80"/>
      <c r="NOI573" s="80"/>
      <c r="NOJ573" s="80"/>
      <c r="NOK573" s="80"/>
      <c r="NOL573" s="80"/>
      <c r="NOM573" s="80"/>
      <c r="NON573" s="80"/>
      <c r="NOO573" s="80"/>
      <c r="NOP573" s="80"/>
      <c r="NOQ573" s="80"/>
      <c r="NOR573" s="80"/>
      <c r="NOS573" s="80"/>
      <c r="NOT573" s="80"/>
      <c r="NOU573" s="80"/>
      <c r="NOV573" s="80"/>
      <c r="NOW573" s="80"/>
      <c r="NOX573" s="80"/>
      <c r="NOY573" s="80"/>
      <c r="NOZ573" s="80"/>
      <c r="NPA573" s="80"/>
      <c r="NPB573" s="80"/>
      <c r="NPC573" s="80"/>
      <c r="NPD573" s="80"/>
      <c r="NPE573" s="80"/>
      <c r="NPF573" s="80"/>
      <c r="NPG573" s="80"/>
      <c r="NPH573" s="80"/>
      <c r="NPI573" s="80"/>
      <c r="NPJ573" s="80"/>
      <c r="NPK573" s="80"/>
      <c r="NPL573" s="80"/>
      <c r="NPM573" s="80"/>
      <c r="NPN573" s="80"/>
      <c r="NPO573" s="80"/>
      <c r="NPP573" s="80"/>
      <c r="NPQ573" s="80"/>
      <c r="NPR573" s="80"/>
      <c r="NPS573" s="80"/>
      <c r="NPT573" s="80"/>
      <c r="NPU573" s="80"/>
      <c r="NPV573" s="80"/>
      <c r="NPW573" s="80"/>
      <c r="NPX573" s="80"/>
      <c r="NPY573" s="80"/>
      <c r="NPZ573" s="80"/>
      <c r="NQA573" s="80"/>
      <c r="NQB573" s="80"/>
      <c r="NQC573" s="80"/>
      <c r="NQD573" s="80"/>
      <c r="NQE573" s="80"/>
      <c r="NQF573" s="80"/>
      <c r="NQG573" s="80"/>
      <c r="NQH573" s="80"/>
      <c r="NQI573" s="80"/>
      <c r="NQJ573" s="80"/>
      <c r="NQK573" s="80"/>
      <c r="NQL573" s="80"/>
      <c r="NQM573" s="80"/>
      <c r="NQN573" s="80"/>
      <c r="NQO573" s="80"/>
      <c r="NQP573" s="80"/>
      <c r="NQQ573" s="80"/>
      <c r="NQR573" s="80"/>
      <c r="NQS573" s="80"/>
      <c r="NQT573" s="80"/>
      <c r="NQU573" s="80"/>
      <c r="NQV573" s="80"/>
      <c r="NQW573" s="80"/>
      <c r="NQX573" s="80"/>
      <c r="NQY573" s="80"/>
      <c r="NQZ573" s="80"/>
      <c r="NRA573" s="80"/>
      <c r="NRB573" s="80"/>
      <c r="NRC573" s="80"/>
      <c r="NRD573" s="80"/>
      <c r="NRE573" s="80"/>
      <c r="NRF573" s="80"/>
      <c r="NRG573" s="80"/>
      <c r="NRH573" s="80"/>
      <c r="NRI573" s="80"/>
      <c r="NRJ573" s="80"/>
      <c r="NRK573" s="80"/>
      <c r="NRL573" s="80"/>
      <c r="NRM573" s="80"/>
      <c r="NRN573" s="80"/>
      <c r="NRO573" s="80"/>
      <c r="NRP573" s="80"/>
      <c r="NRQ573" s="80"/>
      <c r="NRR573" s="80"/>
      <c r="NRS573" s="80"/>
      <c r="NRT573" s="80"/>
      <c r="NRU573" s="80"/>
      <c r="NRV573" s="80"/>
      <c r="NRW573" s="80"/>
      <c r="NRX573" s="80"/>
      <c r="NRY573" s="80"/>
      <c r="NRZ573" s="80"/>
      <c r="NSA573" s="80"/>
      <c r="NSB573" s="80"/>
      <c r="NSC573" s="80"/>
      <c r="NSD573" s="80"/>
      <c r="NSE573" s="80"/>
      <c r="NSF573" s="80"/>
      <c r="NSG573" s="80"/>
      <c r="NSH573" s="80"/>
      <c r="NSI573" s="80"/>
      <c r="NSJ573" s="80"/>
      <c r="NSK573" s="80"/>
      <c r="NSL573" s="80"/>
      <c r="NSM573" s="80"/>
      <c r="NSN573" s="80"/>
      <c r="NSO573" s="80"/>
      <c r="NSP573" s="80"/>
      <c r="NSQ573" s="80"/>
      <c r="NSR573" s="80"/>
      <c r="NSS573" s="80"/>
      <c r="NST573" s="80"/>
      <c r="NSU573" s="80"/>
      <c r="NSV573" s="80"/>
      <c r="NSW573" s="80"/>
      <c r="NSX573" s="80"/>
      <c r="NSY573" s="80"/>
      <c r="NSZ573" s="80"/>
      <c r="NTA573" s="80"/>
      <c r="NTB573" s="80"/>
      <c r="NTC573" s="80"/>
      <c r="NTD573" s="80"/>
      <c r="NTE573" s="80"/>
      <c r="NTF573" s="80"/>
      <c r="NTG573" s="80"/>
      <c r="NTH573" s="80"/>
      <c r="NTI573" s="80"/>
      <c r="NTJ573" s="80"/>
      <c r="NTK573" s="80"/>
      <c r="NTL573" s="80"/>
      <c r="NTM573" s="80"/>
      <c r="NTN573" s="80"/>
      <c r="NTO573" s="80"/>
      <c r="NTP573" s="80"/>
      <c r="NTQ573" s="80"/>
      <c r="NTR573" s="80"/>
      <c r="NTS573" s="80"/>
      <c r="NTT573" s="80"/>
      <c r="NTU573" s="80"/>
      <c r="NTV573" s="80"/>
      <c r="NTW573" s="80"/>
      <c r="NTX573" s="80"/>
      <c r="NTY573" s="80"/>
      <c r="NTZ573" s="80"/>
      <c r="NUA573" s="80"/>
      <c r="NUB573" s="80"/>
      <c r="NUC573" s="80"/>
      <c r="NUD573" s="80"/>
      <c r="NUE573" s="80"/>
      <c r="NUF573" s="80"/>
      <c r="NUG573" s="80"/>
      <c r="NUH573" s="80"/>
      <c r="NUI573" s="80"/>
      <c r="NUJ573" s="80"/>
      <c r="NUK573" s="80"/>
      <c r="NUL573" s="80"/>
      <c r="NUM573" s="80"/>
      <c r="NUN573" s="80"/>
      <c r="NUO573" s="80"/>
      <c r="NUP573" s="80"/>
      <c r="NUQ573" s="80"/>
      <c r="NUR573" s="80"/>
      <c r="NUS573" s="80"/>
      <c r="NUT573" s="80"/>
      <c r="NUU573" s="80"/>
      <c r="NUV573" s="80"/>
      <c r="NUW573" s="80"/>
      <c r="NUX573" s="80"/>
      <c r="NUY573" s="80"/>
      <c r="NUZ573" s="80"/>
      <c r="NVA573" s="80"/>
      <c r="NVB573" s="80"/>
      <c r="NVC573" s="80"/>
      <c r="NVD573" s="80"/>
      <c r="NVE573" s="80"/>
      <c r="NVF573" s="80"/>
      <c r="NVG573" s="80"/>
      <c r="NVH573" s="80"/>
      <c r="NVI573" s="80"/>
      <c r="NVJ573" s="80"/>
      <c r="NVK573" s="80"/>
      <c r="NVL573" s="80"/>
      <c r="NVM573" s="80"/>
      <c r="NVN573" s="80"/>
      <c r="NVO573" s="80"/>
      <c r="NVP573" s="80"/>
      <c r="NVQ573" s="80"/>
      <c r="NVR573" s="80"/>
      <c r="NVS573" s="80"/>
      <c r="NVT573" s="80"/>
      <c r="NVU573" s="80"/>
      <c r="NVV573" s="80"/>
      <c r="NVW573" s="80"/>
      <c r="NVX573" s="80"/>
      <c r="NVY573" s="80"/>
      <c r="NVZ573" s="80"/>
      <c r="NWA573" s="80"/>
      <c r="NWB573" s="80"/>
      <c r="NWC573" s="80"/>
      <c r="NWD573" s="80"/>
      <c r="NWE573" s="80"/>
      <c r="NWF573" s="80"/>
      <c r="NWG573" s="80"/>
      <c r="NWH573" s="80"/>
      <c r="NWI573" s="80"/>
      <c r="NWJ573" s="80"/>
      <c r="NWK573" s="80"/>
      <c r="NWL573" s="80"/>
      <c r="NWM573" s="80"/>
      <c r="NWN573" s="80"/>
      <c r="NWO573" s="80"/>
      <c r="NWP573" s="80"/>
      <c r="NWQ573" s="80"/>
      <c r="NWR573" s="80"/>
      <c r="NWS573" s="80"/>
      <c r="NWT573" s="80"/>
      <c r="NWU573" s="80"/>
      <c r="NWV573" s="80"/>
      <c r="NWW573" s="80"/>
      <c r="NWX573" s="80"/>
      <c r="NWY573" s="80"/>
      <c r="NWZ573" s="80"/>
      <c r="NXA573" s="80"/>
      <c r="NXB573" s="80"/>
      <c r="NXC573" s="80"/>
      <c r="NXD573" s="80"/>
      <c r="NXE573" s="80"/>
      <c r="NXF573" s="80"/>
      <c r="NXG573" s="80"/>
      <c r="NXH573" s="80"/>
      <c r="NXI573" s="80"/>
      <c r="NXJ573" s="80"/>
      <c r="NXK573" s="80"/>
      <c r="NXL573" s="80"/>
      <c r="NXM573" s="80"/>
      <c r="NXN573" s="80"/>
      <c r="NXO573" s="80"/>
      <c r="NXP573" s="80"/>
      <c r="NXQ573" s="80"/>
      <c r="NXR573" s="80"/>
      <c r="NXS573" s="80"/>
      <c r="NXT573" s="80"/>
      <c r="NXU573" s="80"/>
      <c r="NXV573" s="80"/>
      <c r="NXW573" s="80"/>
      <c r="NXX573" s="80"/>
      <c r="NXY573" s="80"/>
      <c r="NXZ573" s="80"/>
      <c r="NYA573" s="80"/>
      <c r="NYB573" s="80"/>
      <c r="NYC573" s="80"/>
      <c r="NYD573" s="80"/>
      <c r="NYE573" s="80"/>
      <c r="NYF573" s="80"/>
      <c r="NYG573" s="80"/>
      <c r="NYH573" s="80"/>
      <c r="NYI573" s="80"/>
      <c r="NYJ573" s="80"/>
      <c r="NYK573" s="80"/>
      <c r="NYL573" s="80"/>
      <c r="NYM573" s="80"/>
      <c r="NYN573" s="80"/>
      <c r="NYO573" s="80"/>
      <c r="NYP573" s="80"/>
      <c r="NYQ573" s="80"/>
      <c r="NYR573" s="80"/>
      <c r="NYS573" s="80"/>
      <c r="NYT573" s="80"/>
      <c r="NYU573" s="80"/>
      <c r="NYV573" s="80"/>
      <c r="NYW573" s="80"/>
      <c r="NYX573" s="80"/>
      <c r="NYY573" s="80"/>
      <c r="NYZ573" s="80"/>
      <c r="NZA573" s="80"/>
      <c r="NZB573" s="80"/>
      <c r="NZC573" s="80"/>
      <c r="NZD573" s="80"/>
      <c r="NZE573" s="80"/>
      <c r="NZF573" s="80"/>
      <c r="NZG573" s="80"/>
      <c r="NZH573" s="80"/>
      <c r="NZI573" s="80"/>
      <c r="NZJ573" s="80"/>
      <c r="NZK573" s="80"/>
      <c r="NZL573" s="80"/>
      <c r="NZM573" s="80"/>
      <c r="NZN573" s="80"/>
      <c r="NZO573" s="80"/>
      <c r="NZP573" s="80"/>
      <c r="NZQ573" s="80"/>
      <c r="NZR573" s="80"/>
      <c r="NZS573" s="80"/>
      <c r="NZT573" s="80"/>
      <c r="NZU573" s="80"/>
      <c r="NZV573" s="80"/>
      <c r="NZW573" s="80"/>
      <c r="NZX573" s="80"/>
      <c r="NZY573" s="80"/>
      <c r="NZZ573" s="80"/>
      <c r="OAA573" s="80"/>
      <c r="OAB573" s="80"/>
      <c r="OAC573" s="80"/>
      <c r="OAD573" s="80"/>
      <c r="OAE573" s="80"/>
      <c r="OAF573" s="80"/>
      <c r="OAG573" s="80"/>
      <c r="OAH573" s="80"/>
      <c r="OAI573" s="80"/>
      <c r="OAJ573" s="80"/>
      <c r="OAK573" s="80"/>
      <c r="OAL573" s="80"/>
      <c r="OAM573" s="80"/>
      <c r="OAN573" s="80"/>
      <c r="OAO573" s="80"/>
      <c r="OAP573" s="80"/>
      <c r="OAQ573" s="80"/>
      <c r="OAR573" s="80"/>
      <c r="OAS573" s="80"/>
      <c r="OAT573" s="80"/>
      <c r="OAU573" s="80"/>
      <c r="OAV573" s="80"/>
      <c r="OAW573" s="80"/>
      <c r="OAX573" s="80"/>
      <c r="OAY573" s="80"/>
      <c r="OAZ573" s="80"/>
      <c r="OBA573" s="80"/>
      <c r="OBB573" s="80"/>
      <c r="OBC573" s="80"/>
      <c r="OBD573" s="80"/>
      <c r="OBE573" s="80"/>
      <c r="OBF573" s="80"/>
      <c r="OBG573" s="80"/>
      <c r="OBH573" s="80"/>
      <c r="OBI573" s="80"/>
      <c r="OBJ573" s="80"/>
      <c r="OBK573" s="80"/>
      <c r="OBL573" s="80"/>
      <c r="OBM573" s="80"/>
      <c r="OBN573" s="80"/>
      <c r="OBO573" s="80"/>
      <c r="OBP573" s="80"/>
      <c r="OBQ573" s="80"/>
      <c r="OBR573" s="80"/>
      <c r="OBS573" s="80"/>
      <c r="OBT573" s="80"/>
      <c r="OBU573" s="80"/>
      <c r="OBV573" s="80"/>
      <c r="OBW573" s="80"/>
      <c r="OBX573" s="80"/>
      <c r="OBY573" s="80"/>
      <c r="OBZ573" s="80"/>
      <c r="OCA573" s="80"/>
      <c r="OCB573" s="80"/>
      <c r="OCC573" s="80"/>
      <c r="OCD573" s="80"/>
      <c r="OCE573" s="80"/>
      <c r="OCF573" s="80"/>
      <c r="OCG573" s="80"/>
      <c r="OCH573" s="80"/>
      <c r="OCI573" s="80"/>
      <c r="OCJ573" s="80"/>
      <c r="OCK573" s="80"/>
      <c r="OCL573" s="80"/>
      <c r="OCM573" s="80"/>
      <c r="OCN573" s="80"/>
      <c r="OCO573" s="80"/>
      <c r="OCP573" s="80"/>
      <c r="OCQ573" s="80"/>
      <c r="OCR573" s="80"/>
      <c r="OCS573" s="80"/>
      <c r="OCT573" s="80"/>
      <c r="OCU573" s="80"/>
      <c r="OCV573" s="80"/>
      <c r="OCW573" s="80"/>
      <c r="OCX573" s="80"/>
      <c r="OCY573" s="80"/>
      <c r="OCZ573" s="80"/>
      <c r="ODA573" s="80"/>
      <c r="ODB573" s="80"/>
      <c r="ODC573" s="80"/>
      <c r="ODD573" s="80"/>
      <c r="ODE573" s="80"/>
      <c r="ODF573" s="80"/>
      <c r="ODG573" s="80"/>
      <c r="ODH573" s="80"/>
      <c r="ODI573" s="80"/>
      <c r="ODJ573" s="80"/>
      <c r="ODK573" s="80"/>
      <c r="ODL573" s="80"/>
      <c r="ODM573" s="80"/>
      <c r="ODN573" s="80"/>
      <c r="ODO573" s="80"/>
      <c r="ODP573" s="80"/>
      <c r="ODQ573" s="80"/>
      <c r="ODR573" s="80"/>
      <c r="ODS573" s="80"/>
      <c r="ODT573" s="80"/>
      <c r="ODU573" s="80"/>
      <c r="ODV573" s="80"/>
      <c r="ODW573" s="80"/>
      <c r="ODX573" s="80"/>
      <c r="ODY573" s="80"/>
      <c r="ODZ573" s="80"/>
      <c r="OEA573" s="80"/>
      <c r="OEB573" s="80"/>
      <c r="OEC573" s="80"/>
      <c r="OED573" s="80"/>
      <c r="OEE573" s="80"/>
      <c r="OEF573" s="80"/>
      <c r="OEG573" s="80"/>
      <c r="OEH573" s="80"/>
      <c r="OEI573" s="80"/>
      <c r="OEJ573" s="80"/>
      <c r="OEK573" s="80"/>
      <c r="OEL573" s="80"/>
      <c r="OEM573" s="80"/>
      <c r="OEN573" s="80"/>
      <c r="OEO573" s="80"/>
      <c r="OEP573" s="80"/>
      <c r="OEQ573" s="80"/>
      <c r="OER573" s="80"/>
      <c r="OES573" s="80"/>
      <c r="OET573" s="80"/>
      <c r="OEU573" s="80"/>
      <c r="OEV573" s="80"/>
      <c r="OEW573" s="80"/>
      <c r="OEX573" s="80"/>
      <c r="OEY573" s="80"/>
      <c r="OEZ573" s="80"/>
      <c r="OFA573" s="80"/>
      <c r="OFB573" s="80"/>
      <c r="OFC573" s="80"/>
      <c r="OFD573" s="80"/>
      <c r="OFE573" s="80"/>
      <c r="OFF573" s="80"/>
      <c r="OFG573" s="80"/>
      <c r="OFH573" s="80"/>
      <c r="OFI573" s="80"/>
      <c r="OFJ573" s="80"/>
      <c r="OFK573" s="80"/>
      <c r="OFL573" s="80"/>
      <c r="OFM573" s="80"/>
      <c r="OFN573" s="80"/>
      <c r="OFO573" s="80"/>
      <c r="OFP573" s="80"/>
      <c r="OFQ573" s="80"/>
      <c r="OFR573" s="80"/>
      <c r="OFS573" s="80"/>
      <c r="OFT573" s="80"/>
      <c r="OFU573" s="80"/>
      <c r="OFV573" s="80"/>
      <c r="OFW573" s="80"/>
      <c r="OFX573" s="80"/>
      <c r="OFY573" s="80"/>
      <c r="OFZ573" s="80"/>
      <c r="OGA573" s="80"/>
      <c r="OGB573" s="80"/>
      <c r="OGC573" s="80"/>
      <c r="OGD573" s="80"/>
      <c r="OGE573" s="80"/>
      <c r="OGF573" s="80"/>
      <c r="OGG573" s="80"/>
      <c r="OGH573" s="80"/>
      <c r="OGI573" s="80"/>
      <c r="OGJ573" s="80"/>
      <c r="OGK573" s="80"/>
      <c r="OGL573" s="80"/>
      <c r="OGM573" s="80"/>
      <c r="OGN573" s="80"/>
      <c r="OGO573" s="80"/>
      <c r="OGP573" s="80"/>
      <c r="OGQ573" s="80"/>
      <c r="OGR573" s="80"/>
      <c r="OGS573" s="80"/>
      <c r="OGT573" s="80"/>
      <c r="OGU573" s="80"/>
      <c r="OGV573" s="80"/>
      <c r="OGW573" s="80"/>
      <c r="OGX573" s="80"/>
      <c r="OGY573" s="80"/>
      <c r="OGZ573" s="80"/>
      <c r="OHA573" s="80"/>
      <c r="OHB573" s="80"/>
      <c r="OHC573" s="80"/>
      <c r="OHD573" s="80"/>
      <c r="OHE573" s="80"/>
      <c r="OHF573" s="80"/>
      <c r="OHG573" s="80"/>
      <c r="OHH573" s="80"/>
      <c r="OHI573" s="80"/>
      <c r="OHJ573" s="80"/>
      <c r="OHK573" s="80"/>
      <c r="OHL573" s="80"/>
      <c r="OHM573" s="80"/>
      <c r="OHN573" s="80"/>
      <c r="OHO573" s="80"/>
      <c r="OHP573" s="80"/>
      <c r="OHQ573" s="80"/>
      <c r="OHR573" s="80"/>
      <c r="OHS573" s="80"/>
      <c r="OHT573" s="80"/>
      <c r="OHU573" s="80"/>
      <c r="OHV573" s="80"/>
      <c r="OHW573" s="80"/>
      <c r="OHX573" s="80"/>
      <c r="OHY573" s="80"/>
      <c r="OHZ573" s="80"/>
      <c r="OIA573" s="80"/>
      <c r="OIB573" s="80"/>
      <c r="OIC573" s="80"/>
      <c r="OID573" s="80"/>
      <c r="OIE573" s="80"/>
      <c r="OIF573" s="80"/>
      <c r="OIG573" s="80"/>
      <c r="OIH573" s="80"/>
      <c r="OII573" s="80"/>
      <c r="OIJ573" s="80"/>
      <c r="OIK573" s="80"/>
      <c r="OIL573" s="80"/>
      <c r="OIM573" s="80"/>
      <c r="OIN573" s="80"/>
      <c r="OIO573" s="80"/>
      <c r="OIP573" s="80"/>
      <c r="OIQ573" s="80"/>
      <c r="OIR573" s="80"/>
      <c r="OIS573" s="80"/>
      <c r="OIT573" s="80"/>
      <c r="OIU573" s="80"/>
      <c r="OIV573" s="80"/>
      <c r="OIW573" s="80"/>
      <c r="OIX573" s="80"/>
      <c r="OIY573" s="80"/>
      <c r="OIZ573" s="80"/>
      <c r="OJA573" s="80"/>
      <c r="OJB573" s="80"/>
      <c r="OJC573" s="80"/>
      <c r="OJD573" s="80"/>
      <c r="OJE573" s="80"/>
      <c r="OJF573" s="80"/>
      <c r="OJG573" s="80"/>
      <c r="OJH573" s="80"/>
      <c r="OJI573" s="80"/>
      <c r="OJJ573" s="80"/>
      <c r="OJK573" s="80"/>
      <c r="OJL573" s="80"/>
      <c r="OJM573" s="80"/>
      <c r="OJN573" s="80"/>
      <c r="OJO573" s="80"/>
      <c r="OJP573" s="80"/>
      <c r="OJQ573" s="80"/>
      <c r="OJR573" s="80"/>
      <c r="OJS573" s="80"/>
      <c r="OJT573" s="80"/>
      <c r="OJU573" s="80"/>
      <c r="OJV573" s="80"/>
      <c r="OJW573" s="80"/>
      <c r="OJX573" s="80"/>
      <c r="OJY573" s="80"/>
      <c r="OJZ573" s="80"/>
      <c r="OKA573" s="80"/>
      <c r="OKB573" s="80"/>
      <c r="OKC573" s="80"/>
      <c r="OKD573" s="80"/>
      <c r="OKE573" s="80"/>
      <c r="OKF573" s="80"/>
      <c r="OKG573" s="80"/>
      <c r="OKH573" s="80"/>
      <c r="OKI573" s="80"/>
      <c r="OKJ573" s="80"/>
      <c r="OKK573" s="80"/>
      <c r="OKL573" s="80"/>
      <c r="OKM573" s="80"/>
      <c r="OKN573" s="80"/>
      <c r="OKO573" s="80"/>
      <c r="OKP573" s="80"/>
      <c r="OKQ573" s="80"/>
      <c r="OKR573" s="80"/>
      <c r="OKS573" s="80"/>
      <c r="OKT573" s="80"/>
      <c r="OKU573" s="80"/>
      <c r="OKV573" s="80"/>
      <c r="OKW573" s="80"/>
      <c r="OKX573" s="80"/>
      <c r="OKY573" s="80"/>
      <c r="OKZ573" s="80"/>
      <c r="OLA573" s="80"/>
      <c r="OLB573" s="80"/>
      <c r="OLC573" s="80"/>
      <c r="OLD573" s="80"/>
      <c r="OLE573" s="80"/>
      <c r="OLF573" s="80"/>
      <c r="OLG573" s="80"/>
      <c r="OLH573" s="80"/>
      <c r="OLI573" s="80"/>
      <c r="OLJ573" s="80"/>
      <c r="OLK573" s="80"/>
      <c r="OLL573" s="80"/>
      <c r="OLM573" s="80"/>
      <c r="OLN573" s="80"/>
      <c r="OLO573" s="80"/>
      <c r="OLP573" s="80"/>
      <c r="OLQ573" s="80"/>
      <c r="OLR573" s="80"/>
      <c r="OLS573" s="80"/>
      <c r="OLT573" s="80"/>
      <c r="OLU573" s="80"/>
      <c r="OLV573" s="80"/>
      <c r="OLW573" s="80"/>
      <c r="OLX573" s="80"/>
      <c r="OLY573" s="80"/>
      <c r="OLZ573" s="80"/>
      <c r="OMA573" s="80"/>
      <c r="OMB573" s="80"/>
      <c r="OMC573" s="80"/>
      <c r="OMD573" s="80"/>
      <c r="OME573" s="80"/>
      <c r="OMF573" s="80"/>
      <c r="OMG573" s="80"/>
      <c r="OMH573" s="80"/>
      <c r="OMI573" s="80"/>
      <c r="OMJ573" s="80"/>
      <c r="OMK573" s="80"/>
      <c r="OML573" s="80"/>
      <c r="OMM573" s="80"/>
      <c r="OMN573" s="80"/>
      <c r="OMO573" s="80"/>
      <c r="OMP573" s="80"/>
      <c r="OMQ573" s="80"/>
      <c r="OMR573" s="80"/>
      <c r="OMS573" s="80"/>
      <c r="OMT573" s="80"/>
      <c r="OMU573" s="80"/>
      <c r="OMV573" s="80"/>
      <c r="OMW573" s="80"/>
      <c r="OMX573" s="80"/>
      <c r="OMY573" s="80"/>
      <c r="OMZ573" s="80"/>
      <c r="ONA573" s="80"/>
      <c r="ONB573" s="80"/>
      <c r="ONC573" s="80"/>
      <c r="OND573" s="80"/>
      <c r="ONE573" s="80"/>
      <c r="ONF573" s="80"/>
      <c r="ONG573" s="80"/>
      <c r="ONH573" s="80"/>
      <c r="ONI573" s="80"/>
      <c r="ONJ573" s="80"/>
      <c r="ONK573" s="80"/>
      <c r="ONL573" s="80"/>
      <c r="ONM573" s="80"/>
      <c r="ONN573" s="80"/>
      <c r="ONO573" s="80"/>
      <c r="ONP573" s="80"/>
      <c r="ONQ573" s="80"/>
      <c r="ONR573" s="80"/>
      <c r="ONS573" s="80"/>
      <c r="ONT573" s="80"/>
      <c r="ONU573" s="80"/>
      <c r="ONV573" s="80"/>
      <c r="ONW573" s="80"/>
      <c r="ONX573" s="80"/>
      <c r="ONY573" s="80"/>
      <c r="ONZ573" s="80"/>
      <c r="OOA573" s="80"/>
      <c r="OOB573" s="80"/>
      <c r="OOC573" s="80"/>
      <c r="OOD573" s="80"/>
      <c r="OOE573" s="80"/>
      <c r="OOF573" s="80"/>
      <c r="OOG573" s="80"/>
      <c r="OOH573" s="80"/>
      <c r="OOI573" s="80"/>
      <c r="OOJ573" s="80"/>
      <c r="OOK573" s="80"/>
      <c r="OOL573" s="80"/>
      <c r="OOM573" s="80"/>
      <c r="OON573" s="80"/>
      <c r="OOO573" s="80"/>
      <c r="OOP573" s="80"/>
      <c r="OOQ573" s="80"/>
      <c r="OOR573" s="80"/>
      <c r="OOS573" s="80"/>
      <c r="OOT573" s="80"/>
      <c r="OOU573" s="80"/>
      <c r="OOV573" s="80"/>
      <c r="OOW573" s="80"/>
      <c r="OOX573" s="80"/>
      <c r="OOY573" s="80"/>
      <c r="OOZ573" s="80"/>
      <c r="OPA573" s="80"/>
      <c r="OPB573" s="80"/>
      <c r="OPC573" s="80"/>
      <c r="OPD573" s="80"/>
      <c r="OPE573" s="80"/>
      <c r="OPF573" s="80"/>
      <c r="OPG573" s="80"/>
      <c r="OPH573" s="80"/>
      <c r="OPI573" s="80"/>
      <c r="OPJ573" s="80"/>
      <c r="OPK573" s="80"/>
      <c r="OPL573" s="80"/>
      <c r="OPM573" s="80"/>
      <c r="OPN573" s="80"/>
      <c r="OPO573" s="80"/>
      <c r="OPP573" s="80"/>
      <c r="OPQ573" s="80"/>
      <c r="OPR573" s="80"/>
      <c r="OPS573" s="80"/>
      <c r="OPT573" s="80"/>
      <c r="OPU573" s="80"/>
      <c r="OPV573" s="80"/>
      <c r="OPW573" s="80"/>
      <c r="OPX573" s="80"/>
      <c r="OPY573" s="80"/>
      <c r="OPZ573" s="80"/>
      <c r="OQA573" s="80"/>
      <c r="OQB573" s="80"/>
      <c r="OQC573" s="80"/>
      <c r="OQD573" s="80"/>
      <c r="OQE573" s="80"/>
      <c r="OQF573" s="80"/>
      <c r="OQG573" s="80"/>
      <c r="OQH573" s="80"/>
      <c r="OQI573" s="80"/>
      <c r="OQJ573" s="80"/>
      <c r="OQK573" s="80"/>
      <c r="OQL573" s="80"/>
      <c r="OQM573" s="80"/>
      <c r="OQN573" s="80"/>
      <c r="OQO573" s="80"/>
      <c r="OQP573" s="80"/>
      <c r="OQQ573" s="80"/>
      <c r="OQR573" s="80"/>
      <c r="OQS573" s="80"/>
      <c r="OQT573" s="80"/>
      <c r="OQU573" s="80"/>
      <c r="OQV573" s="80"/>
      <c r="OQW573" s="80"/>
      <c r="OQX573" s="80"/>
      <c r="OQY573" s="80"/>
      <c r="OQZ573" s="80"/>
      <c r="ORA573" s="80"/>
      <c r="ORB573" s="80"/>
      <c r="ORC573" s="80"/>
      <c r="ORD573" s="80"/>
      <c r="ORE573" s="80"/>
      <c r="ORF573" s="80"/>
      <c r="ORG573" s="80"/>
      <c r="ORH573" s="80"/>
      <c r="ORI573" s="80"/>
      <c r="ORJ573" s="80"/>
      <c r="ORK573" s="80"/>
      <c r="ORL573" s="80"/>
      <c r="ORM573" s="80"/>
      <c r="ORN573" s="80"/>
      <c r="ORO573" s="80"/>
      <c r="ORP573" s="80"/>
      <c r="ORQ573" s="80"/>
      <c r="ORR573" s="80"/>
      <c r="ORS573" s="80"/>
      <c r="ORT573" s="80"/>
      <c r="ORU573" s="80"/>
      <c r="ORV573" s="80"/>
      <c r="ORW573" s="80"/>
      <c r="ORX573" s="80"/>
      <c r="ORY573" s="80"/>
      <c r="ORZ573" s="80"/>
      <c r="OSA573" s="80"/>
      <c r="OSB573" s="80"/>
      <c r="OSC573" s="80"/>
      <c r="OSD573" s="80"/>
      <c r="OSE573" s="80"/>
      <c r="OSF573" s="80"/>
      <c r="OSG573" s="80"/>
      <c r="OSH573" s="80"/>
      <c r="OSI573" s="80"/>
      <c r="OSJ573" s="80"/>
      <c r="OSK573" s="80"/>
      <c r="OSL573" s="80"/>
      <c r="OSM573" s="80"/>
      <c r="OSN573" s="80"/>
      <c r="OSO573" s="80"/>
      <c r="OSP573" s="80"/>
      <c r="OSQ573" s="80"/>
      <c r="OSR573" s="80"/>
      <c r="OSS573" s="80"/>
      <c r="OST573" s="80"/>
      <c r="OSU573" s="80"/>
      <c r="OSV573" s="80"/>
      <c r="OSW573" s="80"/>
      <c r="OSX573" s="80"/>
      <c r="OSY573" s="80"/>
      <c r="OSZ573" s="80"/>
      <c r="OTA573" s="80"/>
      <c r="OTB573" s="80"/>
      <c r="OTC573" s="80"/>
      <c r="OTD573" s="80"/>
      <c r="OTE573" s="80"/>
      <c r="OTF573" s="80"/>
      <c r="OTG573" s="80"/>
      <c r="OTH573" s="80"/>
      <c r="OTI573" s="80"/>
      <c r="OTJ573" s="80"/>
      <c r="OTK573" s="80"/>
      <c r="OTL573" s="80"/>
      <c r="OTM573" s="80"/>
      <c r="OTN573" s="80"/>
      <c r="OTO573" s="80"/>
      <c r="OTP573" s="80"/>
      <c r="OTQ573" s="80"/>
      <c r="OTR573" s="80"/>
      <c r="OTS573" s="80"/>
      <c r="OTT573" s="80"/>
      <c r="OTU573" s="80"/>
      <c r="OTV573" s="80"/>
      <c r="OTW573" s="80"/>
      <c r="OTX573" s="80"/>
      <c r="OTY573" s="80"/>
      <c r="OTZ573" s="80"/>
      <c r="OUA573" s="80"/>
      <c r="OUB573" s="80"/>
      <c r="OUC573" s="80"/>
      <c r="OUD573" s="80"/>
      <c r="OUE573" s="80"/>
      <c r="OUF573" s="80"/>
      <c r="OUG573" s="80"/>
      <c r="OUH573" s="80"/>
      <c r="OUI573" s="80"/>
      <c r="OUJ573" s="80"/>
      <c r="OUK573" s="80"/>
      <c r="OUL573" s="80"/>
      <c r="OUM573" s="80"/>
      <c r="OUN573" s="80"/>
      <c r="OUO573" s="80"/>
      <c r="OUP573" s="80"/>
      <c r="OUQ573" s="80"/>
      <c r="OUR573" s="80"/>
      <c r="OUS573" s="80"/>
      <c r="OUT573" s="80"/>
      <c r="OUU573" s="80"/>
      <c r="OUV573" s="80"/>
      <c r="OUW573" s="80"/>
      <c r="OUX573" s="80"/>
      <c r="OUY573" s="80"/>
      <c r="OUZ573" s="80"/>
      <c r="OVA573" s="80"/>
      <c r="OVB573" s="80"/>
      <c r="OVC573" s="80"/>
      <c r="OVD573" s="80"/>
      <c r="OVE573" s="80"/>
      <c r="OVF573" s="80"/>
      <c r="OVG573" s="80"/>
      <c r="OVH573" s="80"/>
      <c r="OVI573" s="80"/>
      <c r="OVJ573" s="80"/>
      <c r="OVK573" s="80"/>
      <c r="OVL573" s="80"/>
      <c r="OVM573" s="80"/>
      <c r="OVN573" s="80"/>
      <c r="OVO573" s="80"/>
      <c r="OVP573" s="80"/>
      <c r="OVQ573" s="80"/>
      <c r="OVR573" s="80"/>
      <c r="OVS573" s="80"/>
      <c r="OVT573" s="80"/>
      <c r="OVU573" s="80"/>
      <c r="OVV573" s="80"/>
      <c r="OVW573" s="80"/>
      <c r="OVX573" s="80"/>
      <c r="OVY573" s="80"/>
      <c r="OVZ573" s="80"/>
      <c r="OWA573" s="80"/>
      <c r="OWB573" s="80"/>
      <c r="OWC573" s="80"/>
      <c r="OWD573" s="80"/>
      <c r="OWE573" s="80"/>
      <c r="OWF573" s="80"/>
      <c r="OWG573" s="80"/>
      <c r="OWH573" s="80"/>
      <c r="OWI573" s="80"/>
      <c r="OWJ573" s="80"/>
      <c r="OWK573" s="80"/>
      <c r="OWL573" s="80"/>
      <c r="OWM573" s="80"/>
      <c r="OWN573" s="80"/>
      <c r="OWO573" s="80"/>
      <c r="OWP573" s="80"/>
      <c r="OWQ573" s="80"/>
      <c r="OWR573" s="80"/>
      <c r="OWS573" s="80"/>
      <c r="OWT573" s="80"/>
      <c r="OWU573" s="80"/>
      <c r="OWV573" s="80"/>
      <c r="OWW573" s="80"/>
      <c r="OWX573" s="80"/>
      <c r="OWY573" s="80"/>
      <c r="OWZ573" s="80"/>
      <c r="OXA573" s="80"/>
      <c r="OXB573" s="80"/>
      <c r="OXC573" s="80"/>
      <c r="OXD573" s="80"/>
      <c r="OXE573" s="80"/>
      <c r="OXF573" s="80"/>
      <c r="OXG573" s="80"/>
      <c r="OXH573" s="80"/>
      <c r="OXI573" s="80"/>
      <c r="OXJ573" s="80"/>
      <c r="OXK573" s="80"/>
      <c r="OXL573" s="80"/>
      <c r="OXM573" s="80"/>
      <c r="OXN573" s="80"/>
      <c r="OXO573" s="80"/>
      <c r="OXP573" s="80"/>
      <c r="OXQ573" s="80"/>
      <c r="OXR573" s="80"/>
      <c r="OXS573" s="80"/>
      <c r="OXT573" s="80"/>
      <c r="OXU573" s="80"/>
      <c r="OXV573" s="80"/>
      <c r="OXW573" s="80"/>
      <c r="OXX573" s="80"/>
      <c r="OXY573" s="80"/>
      <c r="OXZ573" s="80"/>
      <c r="OYA573" s="80"/>
      <c r="OYB573" s="80"/>
      <c r="OYC573" s="80"/>
      <c r="OYD573" s="80"/>
      <c r="OYE573" s="80"/>
      <c r="OYF573" s="80"/>
      <c r="OYG573" s="80"/>
      <c r="OYH573" s="80"/>
      <c r="OYI573" s="80"/>
      <c r="OYJ573" s="80"/>
      <c r="OYK573" s="80"/>
      <c r="OYL573" s="80"/>
      <c r="OYM573" s="80"/>
      <c r="OYN573" s="80"/>
      <c r="OYO573" s="80"/>
      <c r="OYP573" s="80"/>
      <c r="OYQ573" s="80"/>
      <c r="OYR573" s="80"/>
      <c r="OYS573" s="80"/>
      <c r="OYT573" s="80"/>
      <c r="OYU573" s="80"/>
      <c r="OYV573" s="80"/>
      <c r="OYW573" s="80"/>
      <c r="OYX573" s="80"/>
      <c r="OYY573" s="80"/>
      <c r="OYZ573" s="80"/>
      <c r="OZA573" s="80"/>
      <c r="OZB573" s="80"/>
      <c r="OZC573" s="80"/>
      <c r="OZD573" s="80"/>
      <c r="OZE573" s="80"/>
      <c r="OZF573" s="80"/>
      <c r="OZG573" s="80"/>
      <c r="OZH573" s="80"/>
      <c r="OZI573" s="80"/>
      <c r="OZJ573" s="80"/>
      <c r="OZK573" s="80"/>
      <c r="OZL573" s="80"/>
      <c r="OZM573" s="80"/>
      <c r="OZN573" s="80"/>
      <c r="OZO573" s="80"/>
      <c r="OZP573" s="80"/>
      <c r="OZQ573" s="80"/>
      <c r="OZR573" s="80"/>
      <c r="OZS573" s="80"/>
      <c r="OZT573" s="80"/>
      <c r="OZU573" s="80"/>
      <c r="OZV573" s="80"/>
      <c r="OZW573" s="80"/>
      <c r="OZX573" s="80"/>
      <c r="OZY573" s="80"/>
      <c r="OZZ573" s="80"/>
      <c r="PAA573" s="80"/>
      <c r="PAB573" s="80"/>
      <c r="PAC573" s="80"/>
      <c r="PAD573" s="80"/>
      <c r="PAE573" s="80"/>
      <c r="PAF573" s="80"/>
      <c r="PAG573" s="80"/>
      <c r="PAH573" s="80"/>
      <c r="PAI573" s="80"/>
      <c r="PAJ573" s="80"/>
      <c r="PAK573" s="80"/>
      <c r="PAL573" s="80"/>
      <c r="PAM573" s="80"/>
      <c r="PAN573" s="80"/>
      <c r="PAO573" s="80"/>
      <c r="PAP573" s="80"/>
      <c r="PAQ573" s="80"/>
      <c r="PAR573" s="80"/>
      <c r="PAS573" s="80"/>
      <c r="PAT573" s="80"/>
      <c r="PAU573" s="80"/>
      <c r="PAV573" s="80"/>
      <c r="PAW573" s="80"/>
      <c r="PAX573" s="80"/>
      <c r="PAY573" s="80"/>
      <c r="PAZ573" s="80"/>
      <c r="PBA573" s="80"/>
      <c r="PBB573" s="80"/>
      <c r="PBC573" s="80"/>
      <c r="PBD573" s="80"/>
      <c r="PBE573" s="80"/>
      <c r="PBF573" s="80"/>
      <c r="PBG573" s="80"/>
      <c r="PBH573" s="80"/>
      <c r="PBI573" s="80"/>
      <c r="PBJ573" s="80"/>
      <c r="PBK573" s="80"/>
      <c r="PBL573" s="80"/>
      <c r="PBM573" s="80"/>
      <c r="PBN573" s="80"/>
      <c r="PBO573" s="80"/>
      <c r="PBP573" s="80"/>
      <c r="PBQ573" s="80"/>
      <c r="PBR573" s="80"/>
      <c r="PBS573" s="80"/>
      <c r="PBT573" s="80"/>
      <c r="PBU573" s="80"/>
      <c r="PBV573" s="80"/>
      <c r="PBW573" s="80"/>
      <c r="PBX573" s="80"/>
      <c r="PBY573" s="80"/>
      <c r="PBZ573" s="80"/>
      <c r="PCA573" s="80"/>
      <c r="PCB573" s="80"/>
      <c r="PCC573" s="80"/>
      <c r="PCD573" s="80"/>
      <c r="PCE573" s="80"/>
      <c r="PCF573" s="80"/>
      <c r="PCG573" s="80"/>
      <c r="PCH573" s="80"/>
      <c r="PCI573" s="80"/>
      <c r="PCJ573" s="80"/>
      <c r="PCK573" s="80"/>
      <c r="PCL573" s="80"/>
      <c r="PCM573" s="80"/>
      <c r="PCN573" s="80"/>
      <c r="PCO573" s="80"/>
      <c r="PCP573" s="80"/>
      <c r="PCQ573" s="80"/>
      <c r="PCR573" s="80"/>
      <c r="PCS573" s="80"/>
      <c r="PCT573" s="80"/>
      <c r="PCU573" s="80"/>
      <c r="PCV573" s="80"/>
      <c r="PCW573" s="80"/>
      <c r="PCX573" s="80"/>
      <c r="PCY573" s="80"/>
      <c r="PCZ573" s="80"/>
      <c r="PDA573" s="80"/>
      <c r="PDB573" s="80"/>
      <c r="PDC573" s="80"/>
      <c r="PDD573" s="80"/>
      <c r="PDE573" s="80"/>
      <c r="PDF573" s="80"/>
      <c r="PDG573" s="80"/>
      <c r="PDH573" s="80"/>
      <c r="PDI573" s="80"/>
      <c r="PDJ573" s="80"/>
      <c r="PDK573" s="80"/>
      <c r="PDL573" s="80"/>
      <c r="PDM573" s="80"/>
      <c r="PDN573" s="80"/>
      <c r="PDO573" s="80"/>
      <c r="PDP573" s="80"/>
      <c r="PDQ573" s="80"/>
      <c r="PDR573" s="80"/>
      <c r="PDS573" s="80"/>
      <c r="PDT573" s="80"/>
      <c r="PDU573" s="80"/>
      <c r="PDV573" s="80"/>
      <c r="PDW573" s="80"/>
      <c r="PDX573" s="80"/>
      <c r="PDY573" s="80"/>
      <c r="PDZ573" s="80"/>
      <c r="PEA573" s="80"/>
      <c r="PEB573" s="80"/>
      <c r="PEC573" s="80"/>
      <c r="PED573" s="80"/>
      <c r="PEE573" s="80"/>
      <c r="PEF573" s="80"/>
      <c r="PEG573" s="80"/>
      <c r="PEH573" s="80"/>
      <c r="PEI573" s="80"/>
      <c r="PEJ573" s="80"/>
      <c r="PEK573" s="80"/>
      <c r="PEL573" s="80"/>
      <c r="PEM573" s="80"/>
      <c r="PEN573" s="80"/>
      <c r="PEO573" s="80"/>
      <c r="PEP573" s="80"/>
      <c r="PEQ573" s="80"/>
      <c r="PER573" s="80"/>
      <c r="PES573" s="80"/>
      <c r="PET573" s="80"/>
      <c r="PEU573" s="80"/>
      <c r="PEV573" s="80"/>
      <c r="PEW573" s="80"/>
      <c r="PEX573" s="80"/>
      <c r="PEY573" s="80"/>
      <c r="PEZ573" s="80"/>
      <c r="PFA573" s="80"/>
      <c r="PFB573" s="80"/>
      <c r="PFC573" s="80"/>
      <c r="PFD573" s="80"/>
      <c r="PFE573" s="80"/>
      <c r="PFF573" s="80"/>
      <c r="PFG573" s="80"/>
      <c r="PFH573" s="80"/>
      <c r="PFI573" s="80"/>
      <c r="PFJ573" s="80"/>
      <c r="PFK573" s="80"/>
      <c r="PFL573" s="80"/>
      <c r="PFM573" s="80"/>
      <c r="PFN573" s="80"/>
      <c r="PFO573" s="80"/>
      <c r="PFP573" s="80"/>
      <c r="PFQ573" s="80"/>
      <c r="PFR573" s="80"/>
      <c r="PFS573" s="80"/>
      <c r="PFT573" s="80"/>
      <c r="PFU573" s="80"/>
      <c r="PFV573" s="80"/>
      <c r="PFW573" s="80"/>
      <c r="PFX573" s="80"/>
      <c r="PFY573" s="80"/>
      <c r="PFZ573" s="80"/>
      <c r="PGA573" s="80"/>
      <c r="PGB573" s="80"/>
      <c r="PGC573" s="80"/>
      <c r="PGD573" s="80"/>
      <c r="PGE573" s="80"/>
      <c r="PGF573" s="80"/>
      <c r="PGG573" s="80"/>
      <c r="PGH573" s="80"/>
      <c r="PGI573" s="80"/>
      <c r="PGJ573" s="80"/>
      <c r="PGK573" s="80"/>
      <c r="PGL573" s="80"/>
      <c r="PGM573" s="80"/>
      <c r="PGN573" s="80"/>
      <c r="PGO573" s="80"/>
      <c r="PGP573" s="80"/>
      <c r="PGQ573" s="80"/>
      <c r="PGR573" s="80"/>
      <c r="PGS573" s="80"/>
      <c r="PGT573" s="80"/>
      <c r="PGU573" s="80"/>
      <c r="PGV573" s="80"/>
      <c r="PGW573" s="80"/>
      <c r="PGX573" s="80"/>
      <c r="PGY573" s="80"/>
      <c r="PGZ573" s="80"/>
      <c r="PHA573" s="80"/>
      <c r="PHB573" s="80"/>
      <c r="PHC573" s="80"/>
      <c r="PHD573" s="80"/>
      <c r="PHE573" s="80"/>
      <c r="PHF573" s="80"/>
      <c r="PHG573" s="80"/>
      <c r="PHH573" s="80"/>
      <c r="PHI573" s="80"/>
      <c r="PHJ573" s="80"/>
      <c r="PHK573" s="80"/>
      <c r="PHL573" s="80"/>
      <c r="PHM573" s="80"/>
      <c r="PHN573" s="80"/>
      <c r="PHO573" s="80"/>
      <c r="PHP573" s="80"/>
      <c r="PHQ573" s="80"/>
      <c r="PHR573" s="80"/>
      <c r="PHS573" s="80"/>
      <c r="PHT573" s="80"/>
      <c r="PHU573" s="80"/>
      <c r="PHV573" s="80"/>
      <c r="PHW573" s="80"/>
      <c r="PHX573" s="80"/>
      <c r="PHY573" s="80"/>
      <c r="PHZ573" s="80"/>
      <c r="PIA573" s="80"/>
      <c r="PIB573" s="80"/>
      <c r="PIC573" s="80"/>
      <c r="PID573" s="80"/>
      <c r="PIE573" s="80"/>
      <c r="PIF573" s="80"/>
      <c r="PIG573" s="80"/>
      <c r="PIH573" s="80"/>
      <c r="PII573" s="80"/>
      <c r="PIJ573" s="80"/>
      <c r="PIK573" s="80"/>
      <c r="PIL573" s="80"/>
      <c r="PIM573" s="80"/>
      <c r="PIN573" s="80"/>
      <c r="PIO573" s="80"/>
      <c r="PIP573" s="80"/>
      <c r="PIQ573" s="80"/>
      <c r="PIR573" s="80"/>
      <c r="PIS573" s="80"/>
      <c r="PIT573" s="80"/>
      <c r="PIU573" s="80"/>
      <c r="PIV573" s="80"/>
      <c r="PIW573" s="80"/>
      <c r="PIX573" s="80"/>
      <c r="PIY573" s="80"/>
      <c r="PIZ573" s="80"/>
      <c r="PJA573" s="80"/>
      <c r="PJB573" s="80"/>
      <c r="PJC573" s="80"/>
      <c r="PJD573" s="80"/>
      <c r="PJE573" s="80"/>
      <c r="PJF573" s="80"/>
      <c r="PJG573" s="80"/>
      <c r="PJH573" s="80"/>
      <c r="PJI573" s="80"/>
      <c r="PJJ573" s="80"/>
      <c r="PJK573" s="80"/>
      <c r="PJL573" s="80"/>
      <c r="PJM573" s="80"/>
      <c r="PJN573" s="80"/>
      <c r="PJO573" s="80"/>
      <c r="PJP573" s="80"/>
      <c r="PJQ573" s="80"/>
      <c r="PJR573" s="80"/>
      <c r="PJS573" s="80"/>
      <c r="PJT573" s="80"/>
      <c r="PJU573" s="80"/>
      <c r="PJV573" s="80"/>
      <c r="PJW573" s="80"/>
      <c r="PJX573" s="80"/>
      <c r="PJY573" s="80"/>
      <c r="PJZ573" s="80"/>
      <c r="PKA573" s="80"/>
      <c r="PKB573" s="80"/>
      <c r="PKC573" s="80"/>
      <c r="PKD573" s="80"/>
      <c r="PKE573" s="80"/>
      <c r="PKF573" s="80"/>
      <c r="PKG573" s="80"/>
      <c r="PKH573" s="80"/>
      <c r="PKI573" s="80"/>
      <c r="PKJ573" s="80"/>
      <c r="PKK573" s="80"/>
      <c r="PKL573" s="80"/>
      <c r="PKM573" s="80"/>
      <c r="PKN573" s="80"/>
      <c r="PKO573" s="80"/>
      <c r="PKP573" s="80"/>
      <c r="PKQ573" s="80"/>
      <c r="PKR573" s="80"/>
      <c r="PKS573" s="80"/>
      <c r="PKT573" s="80"/>
      <c r="PKU573" s="80"/>
      <c r="PKV573" s="80"/>
      <c r="PKW573" s="80"/>
      <c r="PKX573" s="80"/>
      <c r="PKY573" s="80"/>
      <c r="PKZ573" s="80"/>
      <c r="PLA573" s="80"/>
      <c r="PLB573" s="80"/>
      <c r="PLC573" s="80"/>
      <c r="PLD573" s="80"/>
      <c r="PLE573" s="80"/>
      <c r="PLF573" s="80"/>
      <c r="PLG573" s="80"/>
      <c r="PLH573" s="80"/>
      <c r="PLI573" s="80"/>
      <c r="PLJ573" s="80"/>
      <c r="PLK573" s="80"/>
      <c r="PLL573" s="80"/>
      <c r="PLM573" s="80"/>
      <c r="PLN573" s="80"/>
      <c r="PLO573" s="80"/>
      <c r="PLP573" s="80"/>
      <c r="PLQ573" s="80"/>
      <c r="PLR573" s="80"/>
      <c r="PLS573" s="80"/>
      <c r="PLT573" s="80"/>
      <c r="PLU573" s="80"/>
      <c r="PLV573" s="80"/>
      <c r="PLW573" s="80"/>
      <c r="PLX573" s="80"/>
      <c r="PLY573" s="80"/>
      <c r="PLZ573" s="80"/>
      <c r="PMA573" s="80"/>
      <c r="PMB573" s="80"/>
      <c r="PMC573" s="80"/>
      <c r="PMD573" s="80"/>
      <c r="PME573" s="80"/>
      <c r="PMF573" s="80"/>
      <c r="PMG573" s="80"/>
      <c r="PMH573" s="80"/>
      <c r="PMI573" s="80"/>
      <c r="PMJ573" s="80"/>
      <c r="PMK573" s="80"/>
      <c r="PML573" s="80"/>
      <c r="PMM573" s="80"/>
      <c r="PMN573" s="80"/>
      <c r="PMO573" s="80"/>
      <c r="PMP573" s="80"/>
      <c r="PMQ573" s="80"/>
      <c r="PMR573" s="80"/>
      <c r="PMS573" s="80"/>
      <c r="PMT573" s="80"/>
      <c r="PMU573" s="80"/>
      <c r="PMV573" s="80"/>
      <c r="PMW573" s="80"/>
      <c r="PMX573" s="80"/>
      <c r="PMY573" s="80"/>
      <c r="PMZ573" s="80"/>
      <c r="PNA573" s="80"/>
      <c r="PNB573" s="80"/>
      <c r="PNC573" s="80"/>
      <c r="PND573" s="80"/>
      <c r="PNE573" s="80"/>
      <c r="PNF573" s="80"/>
      <c r="PNG573" s="80"/>
      <c r="PNH573" s="80"/>
      <c r="PNI573" s="80"/>
      <c r="PNJ573" s="80"/>
      <c r="PNK573" s="80"/>
      <c r="PNL573" s="80"/>
      <c r="PNM573" s="80"/>
      <c r="PNN573" s="80"/>
      <c r="PNO573" s="80"/>
      <c r="PNP573" s="80"/>
      <c r="PNQ573" s="80"/>
      <c r="PNR573" s="80"/>
      <c r="PNS573" s="80"/>
      <c r="PNT573" s="80"/>
      <c r="PNU573" s="80"/>
      <c r="PNV573" s="80"/>
      <c r="PNW573" s="80"/>
      <c r="PNX573" s="80"/>
      <c r="PNY573" s="80"/>
      <c r="PNZ573" s="80"/>
      <c r="POA573" s="80"/>
      <c r="POB573" s="80"/>
      <c r="POC573" s="80"/>
      <c r="POD573" s="80"/>
      <c r="POE573" s="80"/>
      <c r="POF573" s="80"/>
      <c r="POG573" s="80"/>
      <c r="POH573" s="80"/>
      <c r="POI573" s="80"/>
      <c r="POJ573" s="80"/>
      <c r="POK573" s="80"/>
      <c r="POL573" s="80"/>
      <c r="POM573" s="80"/>
      <c r="PON573" s="80"/>
      <c r="POO573" s="80"/>
      <c r="POP573" s="80"/>
      <c r="POQ573" s="80"/>
      <c r="POR573" s="80"/>
      <c r="POS573" s="80"/>
      <c r="POT573" s="80"/>
      <c r="POU573" s="80"/>
      <c r="POV573" s="80"/>
      <c r="POW573" s="80"/>
      <c r="POX573" s="80"/>
      <c r="POY573" s="80"/>
      <c r="POZ573" s="80"/>
      <c r="PPA573" s="80"/>
      <c r="PPB573" s="80"/>
      <c r="PPC573" s="80"/>
      <c r="PPD573" s="80"/>
      <c r="PPE573" s="80"/>
      <c r="PPF573" s="80"/>
      <c r="PPG573" s="80"/>
      <c r="PPH573" s="80"/>
      <c r="PPI573" s="80"/>
      <c r="PPJ573" s="80"/>
      <c r="PPK573" s="80"/>
      <c r="PPL573" s="80"/>
      <c r="PPM573" s="80"/>
      <c r="PPN573" s="80"/>
      <c r="PPO573" s="80"/>
      <c r="PPP573" s="80"/>
      <c r="PPQ573" s="80"/>
      <c r="PPR573" s="80"/>
      <c r="PPS573" s="80"/>
      <c r="PPT573" s="80"/>
      <c r="PPU573" s="80"/>
      <c r="PPV573" s="80"/>
      <c r="PPW573" s="80"/>
      <c r="PPX573" s="80"/>
      <c r="PPY573" s="80"/>
      <c r="PPZ573" s="80"/>
      <c r="PQA573" s="80"/>
      <c r="PQB573" s="80"/>
      <c r="PQC573" s="80"/>
      <c r="PQD573" s="80"/>
      <c r="PQE573" s="80"/>
      <c r="PQF573" s="80"/>
      <c r="PQG573" s="80"/>
      <c r="PQH573" s="80"/>
      <c r="PQI573" s="80"/>
      <c r="PQJ573" s="80"/>
      <c r="PQK573" s="80"/>
      <c r="PQL573" s="80"/>
      <c r="PQM573" s="80"/>
      <c r="PQN573" s="80"/>
      <c r="PQO573" s="80"/>
      <c r="PQP573" s="80"/>
      <c r="PQQ573" s="80"/>
      <c r="PQR573" s="80"/>
      <c r="PQS573" s="80"/>
      <c r="PQT573" s="80"/>
      <c r="PQU573" s="80"/>
      <c r="PQV573" s="80"/>
      <c r="PQW573" s="80"/>
      <c r="PQX573" s="80"/>
      <c r="PQY573" s="80"/>
      <c r="PQZ573" s="80"/>
      <c r="PRA573" s="80"/>
      <c r="PRB573" s="80"/>
      <c r="PRC573" s="80"/>
      <c r="PRD573" s="80"/>
      <c r="PRE573" s="80"/>
      <c r="PRF573" s="80"/>
      <c r="PRG573" s="80"/>
      <c r="PRH573" s="80"/>
      <c r="PRI573" s="80"/>
      <c r="PRJ573" s="80"/>
      <c r="PRK573" s="80"/>
      <c r="PRL573" s="80"/>
      <c r="PRM573" s="80"/>
      <c r="PRN573" s="80"/>
      <c r="PRO573" s="80"/>
      <c r="PRP573" s="80"/>
      <c r="PRQ573" s="80"/>
      <c r="PRR573" s="80"/>
      <c r="PRS573" s="80"/>
      <c r="PRT573" s="80"/>
      <c r="PRU573" s="80"/>
      <c r="PRV573" s="80"/>
      <c r="PRW573" s="80"/>
      <c r="PRX573" s="80"/>
      <c r="PRY573" s="80"/>
      <c r="PRZ573" s="80"/>
      <c r="PSA573" s="80"/>
      <c r="PSB573" s="80"/>
      <c r="PSC573" s="80"/>
      <c r="PSD573" s="80"/>
      <c r="PSE573" s="80"/>
      <c r="PSF573" s="80"/>
      <c r="PSG573" s="80"/>
      <c r="PSH573" s="80"/>
      <c r="PSI573" s="80"/>
      <c r="PSJ573" s="80"/>
      <c r="PSK573" s="80"/>
      <c r="PSL573" s="80"/>
      <c r="PSM573" s="80"/>
      <c r="PSN573" s="80"/>
      <c r="PSO573" s="80"/>
      <c r="PSP573" s="80"/>
      <c r="PSQ573" s="80"/>
      <c r="PSR573" s="80"/>
      <c r="PSS573" s="80"/>
      <c r="PST573" s="80"/>
      <c r="PSU573" s="80"/>
      <c r="PSV573" s="80"/>
      <c r="PSW573" s="80"/>
      <c r="PSX573" s="80"/>
      <c r="PSY573" s="80"/>
      <c r="PSZ573" s="80"/>
      <c r="PTA573" s="80"/>
      <c r="PTB573" s="80"/>
      <c r="PTC573" s="80"/>
      <c r="PTD573" s="80"/>
      <c r="PTE573" s="80"/>
      <c r="PTF573" s="80"/>
      <c r="PTG573" s="80"/>
      <c r="PTH573" s="80"/>
      <c r="PTI573" s="80"/>
      <c r="PTJ573" s="80"/>
      <c r="PTK573" s="80"/>
      <c r="PTL573" s="80"/>
      <c r="PTM573" s="80"/>
      <c r="PTN573" s="80"/>
      <c r="PTO573" s="80"/>
      <c r="PTP573" s="80"/>
      <c r="PTQ573" s="80"/>
      <c r="PTR573" s="80"/>
      <c r="PTS573" s="80"/>
      <c r="PTT573" s="80"/>
      <c r="PTU573" s="80"/>
      <c r="PTV573" s="80"/>
      <c r="PTW573" s="80"/>
      <c r="PTX573" s="80"/>
      <c r="PTY573" s="80"/>
      <c r="PTZ573" s="80"/>
      <c r="PUA573" s="80"/>
      <c r="PUB573" s="80"/>
      <c r="PUC573" s="80"/>
      <c r="PUD573" s="80"/>
      <c r="PUE573" s="80"/>
      <c r="PUF573" s="80"/>
      <c r="PUG573" s="80"/>
      <c r="PUH573" s="80"/>
      <c r="PUI573" s="80"/>
      <c r="PUJ573" s="80"/>
      <c r="PUK573" s="80"/>
      <c r="PUL573" s="80"/>
      <c r="PUM573" s="80"/>
      <c r="PUN573" s="80"/>
      <c r="PUO573" s="80"/>
      <c r="PUP573" s="80"/>
      <c r="PUQ573" s="80"/>
      <c r="PUR573" s="80"/>
      <c r="PUS573" s="80"/>
      <c r="PUT573" s="80"/>
      <c r="PUU573" s="80"/>
      <c r="PUV573" s="80"/>
      <c r="PUW573" s="80"/>
      <c r="PUX573" s="80"/>
      <c r="PUY573" s="80"/>
      <c r="PUZ573" s="80"/>
      <c r="PVA573" s="80"/>
      <c r="PVB573" s="80"/>
      <c r="PVC573" s="80"/>
      <c r="PVD573" s="80"/>
      <c r="PVE573" s="80"/>
      <c r="PVF573" s="80"/>
      <c r="PVG573" s="80"/>
      <c r="PVH573" s="80"/>
      <c r="PVI573" s="80"/>
      <c r="PVJ573" s="80"/>
      <c r="PVK573" s="80"/>
      <c r="PVL573" s="80"/>
      <c r="PVM573" s="80"/>
      <c r="PVN573" s="80"/>
      <c r="PVO573" s="80"/>
      <c r="PVP573" s="80"/>
      <c r="PVQ573" s="80"/>
      <c r="PVR573" s="80"/>
      <c r="PVS573" s="80"/>
      <c r="PVT573" s="80"/>
      <c r="PVU573" s="80"/>
      <c r="PVV573" s="80"/>
      <c r="PVW573" s="80"/>
      <c r="PVX573" s="80"/>
      <c r="PVY573" s="80"/>
      <c r="PVZ573" s="80"/>
      <c r="PWA573" s="80"/>
      <c r="PWB573" s="80"/>
      <c r="PWC573" s="80"/>
      <c r="PWD573" s="80"/>
      <c r="PWE573" s="80"/>
      <c r="PWF573" s="80"/>
      <c r="PWG573" s="80"/>
      <c r="PWH573" s="80"/>
      <c r="PWI573" s="80"/>
      <c r="PWJ573" s="80"/>
      <c r="PWK573" s="80"/>
      <c r="PWL573" s="80"/>
      <c r="PWM573" s="80"/>
      <c r="PWN573" s="80"/>
      <c r="PWO573" s="80"/>
      <c r="PWP573" s="80"/>
      <c r="PWQ573" s="80"/>
      <c r="PWR573" s="80"/>
      <c r="PWS573" s="80"/>
      <c r="PWT573" s="80"/>
      <c r="PWU573" s="80"/>
      <c r="PWV573" s="80"/>
      <c r="PWW573" s="80"/>
      <c r="PWX573" s="80"/>
      <c r="PWY573" s="80"/>
      <c r="PWZ573" s="80"/>
      <c r="PXA573" s="80"/>
      <c r="PXB573" s="80"/>
      <c r="PXC573" s="80"/>
      <c r="PXD573" s="80"/>
      <c r="PXE573" s="80"/>
      <c r="PXF573" s="80"/>
      <c r="PXG573" s="80"/>
      <c r="PXH573" s="80"/>
      <c r="PXI573" s="80"/>
      <c r="PXJ573" s="80"/>
      <c r="PXK573" s="80"/>
      <c r="PXL573" s="80"/>
      <c r="PXM573" s="80"/>
      <c r="PXN573" s="80"/>
      <c r="PXO573" s="80"/>
      <c r="PXP573" s="80"/>
      <c r="PXQ573" s="80"/>
      <c r="PXR573" s="80"/>
      <c r="PXS573" s="80"/>
      <c r="PXT573" s="80"/>
      <c r="PXU573" s="80"/>
      <c r="PXV573" s="80"/>
      <c r="PXW573" s="80"/>
      <c r="PXX573" s="80"/>
      <c r="PXY573" s="80"/>
      <c r="PXZ573" s="80"/>
      <c r="PYA573" s="80"/>
      <c r="PYB573" s="80"/>
      <c r="PYC573" s="80"/>
      <c r="PYD573" s="80"/>
      <c r="PYE573" s="80"/>
      <c r="PYF573" s="80"/>
      <c r="PYG573" s="80"/>
      <c r="PYH573" s="80"/>
      <c r="PYI573" s="80"/>
      <c r="PYJ573" s="80"/>
      <c r="PYK573" s="80"/>
      <c r="PYL573" s="80"/>
      <c r="PYM573" s="80"/>
      <c r="PYN573" s="80"/>
      <c r="PYO573" s="80"/>
      <c r="PYP573" s="80"/>
      <c r="PYQ573" s="80"/>
      <c r="PYR573" s="80"/>
      <c r="PYS573" s="80"/>
      <c r="PYT573" s="80"/>
      <c r="PYU573" s="80"/>
      <c r="PYV573" s="80"/>
      <c r="PYW573" s="80"/>
      <c r="PYX573" s="80"/>
      <c r="PYY573" s="80"/>
      <c r="PYZ573" s="80"/>
      <c r="PZA573" s="80"/>
      <c r="PZB573" s="80"/>
      <c r="PZC573" s="80"/>
      <c r="PZD573" s="80"/>
      <c r="PZE573" s="80"/>
      <c r="PZF573" s="80"/>
      <c r="PZG573" s="80"/>
      <c r="PZH573" s="80"/>
      <c r="PZI573" s="80"/>
      <c r="PZJ573" s="80"/>
      <c r="PZK573" s="80"/>
      <c r="PZL573" s="80"/>
      <c r="PZM573" s="80"/>
      <c r="PZN573" s="80"/>
      <c r="PZO573" s="80"/>
      <c r="PZP573" s="80"/>
      <c r="PZQ573" s="80"/>
      <c r="PZR573" s="80"/>
      <c r="PZS573" s="80"/>
      <c r="PZT573" s="80"/>
      <c r="PZU573" s="80"/>
      <c r="PZV573" s="80"/>
      <c r="PZW573" s="80"/>
      <c r="PZX573" s="80"/>
      <c r="PZY573" s="80"/>
      <c r="PZZ573" s="80"/>
      <c r="QAA573" s="80"/>
      <c r="QAB573" s="80"/>
      <c r="QAC573" s="80"/>
      <c r="QAD573" s="80"/>
      <c r="QAE573" s="80"/>
      <c r="QAF573" s="80"/>
      <c r="QAG573" s="80"/>
      <c r="QAH573" s="80"/>
      <c r="QAI573" s="80"/>
      <c r="QAJ573" s="80"/>
      <c r="QAK573" s="80"/>
      <c r="QAL573" s="80"/>
      <c r="QAM573" s="80"/>
      <c r="QAN573" s="80"/>
      <c r="QAO573" s="80"/>
      <c r="QAP573" s="80"/>
      <c r="QAQ573" s="80"/>
      <c r="QAR573" s="80"/>
      <c r="QAS573" s="80"/>
      <c r="QAT573" s="80"/>
      <c r="QAU573" s="80"/>
      <c r="QAV573" s="80"/>
      <c r="QAW573" s="80"/>
      <c r="QAX573" s="80"/>
      <c r="QAY573" s="80"/>
      <c r="QAZ573" s="80"/>
      <c r="QBA573" s="80"/>
      <c r="QBB573" s="80"/>
      <c r="QBC573" s="80"/>
      <c r="QBD573" s="80"/>
      <c r="QBE573" s="80"/>
      <c r="QBF573" s="80"/>
      <c r="QBG573" s="80"/>
      <c r="QBH573" s="80"/>
      <c r="QBI573" s="80"/>
      <c r="QBJ573" s="80"/>
      <c r="QBK573" s="80"/>
      <c r="QBL573" s="80"/>
      <c r="QBM573" s="80"/>
      <c r="QBN573" s="80"/>
      <c r="QBO573" s="80"/>
      <c r="QBP573" s="80"/>
      <c r="QBQ573" s="80"/>
      <c r="QBR573" s="80"/>
      <c r="QBS573" s="80"/>
      <c r="QBT573" s="80"/>
      <c r="QBU573" s="80"/>
      <c r="QBV573" s="80"/>
      <c r="QBW573" s="80"/>
      <c r="QBX573" s="80"/>
      <c r="QBY573" s="80"/>
      <c r="QBZ573" s="80"/>
      <c r="QCA573" s="80"/>
      <c r="QCB573" s="80"/>
      <c r="QCC573" s="80"/>
      <c r="QCD573" s="80"/>
      <c r="QCE573" s="80"/>
      <c r="QCF573" s="80"/>
      <c r="QCG573" s="80"/>
      <c r="QCH573" s="80"/>
      <c r="QCI573" s="80"/>
      <c r="QCJ573" s="80"/>
      <c r="QCK573" s="80"/>
      <c r="QCL573" s="80"/>
      <c r="QCM573" s="80"/>
      <c r="QCN573" s="80"/>
      <c r="QCO573" s="80"/>
      <c r="QCP573" s="80"/>
      <c r="QCQ573" s="80"/>
      <c r="QCR573" s="80"/>
      <c r="QCS573" s="80"/>
      <c r="QCT573" s="80"/>
      <c r="QCU573" s="80"/>
      <c r="QCV573" s="80"/>
      <c r="QCW573" s="80"/>
      <c r="QCX573" s="80"/>
      <c r="QCY573" s="80"/>
      <c r="QCZ573" s="80"/>
      <c r="QDA573" s="80"/>
      <c r="QDB573" s="80"/>
      <c r="QDC573" s="80"/>
      <c r="QDD573" s="80"/>
      <c r="QDE573" s="80"/>
      <c r="QDF573" s="80"/>
      <c r="QDG573" s="80"/>
      <c r="QDH573" s="80"/>
      <c r="QDI573" s="80"/>
      <c r="QDJ573" s="80"/>
      <c r="QDK573" s="80"/>
      <c r="QDL573" s="80"/>
      <c r="QDM573" s="80"/>
      <c r="QDN573" s="80"/>
      <c r="QDO573" s="80"/>
      <c r="QDP573" s="80"/>
      <c r="QDQ573" s="80"/>
      <c r="QDR573" s="80"/>
      <c r="QDS573" s="80"/>
      <c r="QDT573" s="80"/>
      <c r="QDU573" s="80"/>
      <c r="QDV573" s="80"/>
      <c r="QDW573" s="80"/>
      <c r="QDX573" s="80"/>
      <c r="QDY573" s="80"/>
      <c r="QDZ573" s="80"/>
      <c r="QEA573" s="80"/>
      <c r="QEB573" s="80"/>
      <c r="QEC573" s="80"/>
      <c r="QED573" s="80"/>
      <c r="QEE573" s="80"/>
      <c r="QEF573" s="80"/>
      <c r="QEG573" s="80"/>
      <c r="QEH573" s="80"/>
      <c r="QEI573" s="80"/>
      <c r="QEJ573" s="80"/>
      <c r="QEK573" s="80"/>
      <c r="QEL573" s="80"/>
      <c r="QEM573" s="80"/>
      <c r="QEN573" s="80"/>
      <c r="QEO573" s="80"/>
      <c r="QEP573" s="80"/>
      <c r="QEQ573" s="80"/>
      <c r="QER573" s="80"/>
      <c r="QES573" s="80"/>
      <c r="QET573" s="80"/>
      <c r="QEU573" s="80"/>
      <c r="QEV573" s="80"/>
      <c r="QEW573" s="80"/>
      <c r="QEX573" s="80"/>
      <c r="QEY573" s="80"/>
      <c r="QEZ573" s="80"/>
      <c r="QFA573" s="80"/>
      <c r="QFB573" s="80"/>
      <c r="QFC573" s="80"/>
      <c r="QFD573" s="80"/>
      <c r="QFE573" s="80"/>
      <c r="QFF573" s="80"/>
      <c r="QFG573" s="80"/>
      <c r="QFH573" s="80"/>
      <c r="QFI573" s="80"/>
      <c r="QFJ573" s="80"/>
      <c r="QFK573" s="80"/>
      <c r="QFL573" s="80"/>
      <c r="QFM573" s="80"/>
      <c r="QFN573" s="80"/>
      <c r="QFO573" s="80"/>
      <c r="QFP573" s="80"/>
      <c r="QFQ573" s="80"/>
      <c r="QFR573" s="80"/>
      <c r="QFS573" s="80"/>
      <c r="QFT573" s="80"/>
      <c r="QFU573" s="80"/>
      <c r="QFV573" s="80"/>
      <c r="QFW573" s="80"/>
      <c r="QFX573" s="80"/>
      <c r="QFY573" s="80"/>
      <c r="QFZ573" s="80"/>
      <c r="QGA573" s="80"/>
      <c r="QGB573" s="80"/>
      <c r="QGC573" s="80"/>
      <c r="QGD573" s="80"/>
      <c r="QGE573" s="80"/>
      <c r="QGF573" s="80"/>
      <c r="QGG573" s="80"/>
      <c r="QGH573" s="80"/>
      <c r="QGI573" s="80"/>
      <c r="QGJ573" s="80"/>
      <c r="QGK573" s="80"/>
      <c r="QGL573" s="80"/>
      <c r="QGM573" s="80"/>
      <c r="QGN573" s="80"/>
      <c r="QGO573" s="80"/>
      <c r="QGP573" s="80"/>
      <c r="QGQ573" s="80"/>
      <c r="QGR573" s="80"/>
      <c r="QGS573" s="80"/>
      <c r="QGT573" s="80"/>
      <c r="QGU573" s="80"/>
      <c r="QGV573" s="80"/>
      <c r="QGW573" s="80"/>
      <c r="QGX573" s="80"/>
      <c r="QGY573" s="80"/>
      <c r="QGZ573" s="80"/>
      <c r="QHA573" s="80"/>
      <c r="QHB573" s="80"/>
      <c r="QHC573" s="80"/>
      <c r="QHD573" s="80"/>
      <c r="QHE573" s="80"/>
      <c r="QHF573" s="80"/>
      <c r="QHG573" s="80"/>
      <c r="QHH573" s="80"/>
      <c r="QHI573" s="80"/>
      <c r="QHJ573" s="80"/>
      <c r="QHK573" s="80"/>
      <c r="QHL573" s="80"/>
      <c r="QHM573" s="80"/>
      <c r="QHN573" s="80"/>
      <c r="QHO573" s="80"/>
      <c r="QHP573" s="80"/>
      <c r="QHQ573" s="80"/>
      <c r="QHR573" s="80"/>
      <c r="QHS573" s="80"/>
      <c r="QHT573" s="80"/>
      <c r="QHU573" s="80"/>
      <c r="QHV573" s="80"/>
      <c r="QHW573" s="80"/>
      <c r="QHX573" s="80"/>
      <c r="QHY573" s="80"/>
      <c r="QHZ573" s="80"/>
      <c r="QIA573" s="80"/>
      <c r="QIB573" s="80"/>
      <c r="QIC573" s="80"/>
      <c r="QID573" s="80"/>
      <c r="QIE573" s="80"/>
      <c r="QIF573" s="80"/>
      <c r="QIG573" s="80"/>
      <c r="QIH573" s="80"/>
      <c r="QII573" s="80"/>
      <c r="QIJ573" s="80"/>
      <c r="QIK573" s="80"/>
      <c r="QIL573" s="80"/>
      <c r="QIM573" s="80"/>
      <c r="QIN573" s="80"/>
      <c r="QIO573" s="80"/>
      <c r="QIP573" s="80"/>
      <c r="QIQ573" s="80"/>
      <c r="QIR573" s="80"/>
      <c r="QIS573" s="80"/>
      <c r="QIT573" s="80"/>
      <c r="QIU573" s="80"/>
      <c r="QIV573" s="80"/>
      <c r="QIW573" s="80"/>
      <c r="QIX573" s="80"/>
      <c r="QIY573" s="80"/>
      <c r="QIZ573" s="80"/>
      <c r="QJA573" s="80"/>
      <c r="QJB573" s="80"/>
      <c r="QJC573" s="80"/>
      <c r="QJD573" s="80"/>
      <c r="QJE573" s="80"/>
      <c r="QJF573" s="80"/>
      <c r="QJG573" s="80"/>
      <c r="QJH573" s="80"/>
      <c r="QJI573" s="80"/>
      <c r="QJJ573" s="80"/>
      <c r="QJK573" s="80"/>
      <c r="QJL573" s="80"/>
      <c r="QJM573" s="80"/>
      <c r="QJN573" s="80"/>
      <c r="QJO573" s="80"/>
      <c r="QJP573" s="80"/>
      <c r="QJQ573" s="80"/>
      <c r="QJR573" s="80"/>
      <c r="QJS573" s="80"/>
      <c r="QJT573" s="80"/>
      <c r="QJU573" s="80"/>
      <c r="QJV573" s="80"/>
      <c r="QJW573" s="80"/>
      <c r="QJX573" s="80"/>
      <c r="QJY573" s="80"/>
      <c r="QJZ573" s="80"/>
      <c r="QKA573" s="80"/>
      <c r="QKB573" s="80"/>
      <c r="QKC573" s="80"/>
      <c r="QKD573" s="80"/>
      <c r="QKE573" s="80"/>
      <c r="QKF573" s="80"/>
      <c r="QKG573" s="80"/>
      <c r="QKH573" s="80"/>
      <c r="QKI573" s="80"/>
      <c r="QKJ573" s="80"/>
      <c r="QKK573" s="80"/>
      <c r="QKL573" s="80"/>
      <c r="QKM573" s="80"/>
      <c r="QKN573" s="80"/>
      <c r="QKO573" s="80"/>
      <c r="QKP573" s="80"/>
      <c r="QKQ573" s="80"/>
      <c r="QKR573" s="80"/>
      <c r="QKS573" s="80"/>
      <c r="QKT573" s="80"/>
      <c r="QKU573" s="80"/>
      <c r="QKV573" s="80"/>
      <c r="QKW573" s="80"/>
      <c r="QKX573" s="80"/>
      <c r="QKY573" s="80"/>
      <c r="QKZ573" s="80"/>
      <c r="QLA573" s="80"/>
      <c r="QLB573" s="80"/>
      <c r="QLC573" s="80"/>
      <c r="QLD573" s="80"/>
      <c r="QLE573" s="80"/>
      <c r="QLF573" s="80"/>
      <c r="QLG573" s="80"/>
      <c r="QLH573" s="80"/>
      <c r="QLI573" s="80"/>
      <c r="QLJ573" s="80"/>
      <c r="QLK573" s="80"/>
      <c r="QLL573" s="80"/>
      <c r="QLM573" s="80"/>
      <c r="QLN573" s="80"/>
      <c r="QLO573" s="80"/>
      <c r="QLP573" s="80"/>
      <c r="QLQ573" s="80"/>
      <c r="QLR573" s="80"/>
      <c r="QLS573" s="80"/>
      <c r="QLT573" s="80"/>
      <c r="QLU573" s="80"/>
      <c r="QLV573" s="80"/>
      <c r="QLW573" s="80"/>
      <c r="QLX573" s="80"/>
      <c r="QLY573" s="80"/>
      <c r="QLZ573" s="80"/>
      <c r="QMA573" s="80"/>
      <c r="QMB573" s="80"/>
      <c r="QMC573" s="80"/>
      <c r="QMD573" s="80"/>
      <c r="QME573" s="80"/>
      <c r="QMF573" s="80"/>
      <c r="QMG573" s="80"/>
      <c r="QMH573" s="80"/>
      <c r="QMI573" s="80"/>
      <c r="QMJ573" s="80"/>
      <c r="QMK573" s="80"/>
      <c r="QML573" s="80"/>
      <c r="QMM573" s="80"/>
      <c r="QMN573" s="80"/>
      <c r="QMO573" s="80"/>
      <c r="QMP573" s="80"/>
      <c r="QMQ573" s="80"/>
      <c r="QMR573" s="80"/>
      <c r="QMS573" s="80"/>
      <c r="QMT573" s="80"/>
      <c r="QMU573" s="80"/>
      <c r="QMV573" s="80"/>
      <c r="QMW573" s="80"/>
      <c r="QMX573" s="80"/>
      <c r="QMY573" s="80"/>
      <c r="QMZ573" s="80"/>
      <c r="QNA573" s="80"/>
      <c r="QNB573" s="80"/>
      <c r="QNC573" s="80"/>
      <c r="QND573" s="80"/>
      <c r="QNE573" s="80"/>
      <c r="QNF573" s="80"/>
      <c r="QNG573" s="80"/>
      <c r="QNH573" s="80"/>
      <c r="QNI573" s="80"/>
      <c r="QNJ573" s="80"/>
      <c r="QNK573" s="80"/>
      <c r="QNL573" s="80"/>
      <c r="QNM573" s="80"/>
      <c r="QNN573" s="80"/>
      <c r="QNO573" s="80"/>
      <c r="QNP573" s="80"/>
      <c r="QNQ573" s="80"/>
      <c r="QNR573" s="80"/>
      <c r="QNS573" s="80"/>
      <c r="QNT573" s="80"/>
      <c r="QNU573" s="80"/>
      <c r="QNV573" s="80"/>
      <c r="QNW573" s="80"/>
      <c r="QNX573" s="80"/>
      <c r="QNY573" s="80"/>
      <c r="QNZ573" s="80"/>
      <c r="QOA573" s="80"/>
      <c r="QOB573" s="80"/>
      <c r="QOC573" s="80"/>
      <c r="QOD573" s="80"/>
      <c r="QOE573" s="80"/>
      <c r="QOF573" s="80"/>
      <c r="QOG573" s="80"/>
      <c r="QOH573" s="80"/>
      <c r="QOI573" s="80"/>
      <c r="QOJ573" s="80"/>
      <c r="QOK573" s="80"/>
      <c r="QOL573" s="80"/>
      <c r="QOM573" s="80"/>
      <c r="QON573" s="80"/>
      <c r="QOO573" s="80"/>
      <c r="QOP573" s="80"/>
      <c r="QOQ573" s="80"/>
      <c r="QOR573" s="80"/>
      <c r="QOS573" s="80"/>
      <c r="QOT573" s="80"/>
      <c r="QOU573" s="80"/>
      <c r="QOV573" s="80"/>
      <c r="QOW573" s="80"/>
      <c r="QOX573" s="80"/>
      <c r="QOY573" s="80"/>
      <c r="QOZ573" s="80"/>
      <c r="QPA573" s="80"/>
      <c r="QPB573" s="80"/>
      <c r="QPC573" s="80"/>
      <c r="QPD573" s="80"/>
      <c r="QPE573" s="80"/>
      <c r="QPF573" s="80"/>
      <c r="QPG573" s="80"/>
      <c r="QPH573" s="80"/>
      <c r="QPI573" s="80"/>
      <c r="QPJ573" s="80"/>
      <c r="QPK573" s="80"/>
      <c r="QPL573" s="80"/>
      <c r="QPM573" s="80"/>
      <c r="QPN573" s="80"/>
      <c r="QPO573" s="80"/>
      <c r="QPP573" s="80"/>
      <c r="QPQ573" s="80"/>
      <c r="QPR573" s="80"/>
      <c r="QPS573" s="80"/>
      <c r="QPT573" s="80"/>
      <c r="QPU573" s="80"/>
      <c r="QPV573" s="80"/>
      <c r="QPW573" s="80"/>
      <c r="QPX573" s="80"/>
      <c r="QPY573" s="80"/>
      <c r="QPZ573" s="80"/>
      <c r="QQA573" s="80"/>
      <c r="QQB573" s="80"/>
      <c r="QQC573" s="80"/>
      <c r="QQD573" s="80"/>
      <c r="QQE573" s="80"/>
      <c r="QQF573" s="80"/>
      <c r="QQG573" s="80"/>
      <c r="QQH573" s="80"/>
      <c r="QQI573" s="80"/>
      <c r="QQJ573" s="80"/>
      <c r="QQK573" s="80"/>
      <c r="QQL573" s="80"/>
      <c r="QQM573" s="80"/>
      <c r="QQN573" s="80"/>
      <c r="QQO573" s="80"/>
      <c r="QQP573" s="80"/>
      <c r="QQQ573" s="80"/>
      <c r="QQR573" s="80"/>
      <c r="QQS573" s="80"/>
      <c r="QQT573" s="80"/>
      <c r="QQU573" s="80"/>
      <c r="QQV573" s="80"/>
      <c r="QQW573" s="80"/>
      <c r="QQX573" s="80"/>
      <c r="QQY573" s="80"/>
      <c r="QQZ573" s="80"/>
      <c r="QRA573" s="80"/>
      <c r="QRB573" s="80"/>
      <c r="QRC573" s="80"/>
      <c r="QRD573" s="80"/>
      <c r="QRE573" s="80"/>
      <c r="QRF573" s="80"/>
      <c r="QRG573" s="80"/>
      <c r="QRH573" s="80"/>
      <c r="QRI573" s="80"/>
      <c r="QRJ573" s="80"/>
      <c r="QRK573" s="80"/>
      <c r="QRL573" s="80"/>
      <c r="QRM573" s="80"/>
      <c r="QRN573" s="80"/>
      <c r="QRO573" s="80"/>
      <c r="QRP573" s="80"/>
      <c r="QRQ573" s="80"/>
      <c r="QRR573" s="80"/>
      <c r="QRS573" s="80"/>
      <c r="QRT573" s="80"/>
      <c r="QRU573" s="80"/>
      <c r="QRV573" s="80"/>
      <c r="QRW573" s="80"/>
      <c r="QRX573" s="80"/>
      <c r="QRY573" s="80"/>
      <c r="QRZ573" s="80"/>
      <c r="QSA573" s="80"/>
      <c r="QSB573" s="80"/>
      <c r="QSC573" s="80"/>
      <c r="QSD573" s="80"/>
      <c r="QSE573" s="80"/>
      <c r="QSF573" s="80"/>
      <c r="QSG573" s="80"/>
      <c r="QSH573" s="80"/>
      <c r="QSI573" s="80"/>
      <c r="QSJ573" s="80"/>
      <c r="QSK573" s="80"/>
      <c r="QSL573" s="80"/>
      <c r="QSM573" s="80"/>
      <c r="QSN573" s="80"/>
      <c r="QSO573" s="80"/>
      <c r="QSP573" s="80"/>
      <c r="QSQ573" s="80"/>
      <c r="QSR573" s="80"/>
      <c r="QSS573" s="80"/>
      <c r="QST573" s="80"/>
      <c r="QSU573" s="80"/>
      <c r="QSV573" s="80"/>
      <c r="QSW573" s="80"/>
      <c r="QSX573" s="80"/>
      <c r="QSY573" s="80"/>
      <c r="QSZ573" s="80"/>
      <c r="QTA573" s="80"/>
      <c r="QTB573" s="80"/>
      <c r="QTC573" s="80"/>
      <c r="QTD573" s="80"/>
      <c r="QTE573" s="80"/>
      <c r="QTF573" s="80"/>
      <c r="QTG573" s="80"/>
      <c r="QTH573" s="80"/>
      <c r="QTI573" s="80"/>
      <c r="QTJ573" s="80"/>
      <c r="QTK573" s="80"/>
      <c r="QTL573" s="80"/>
      <c r="QTM573" s="80"/>
      <c r="QTN573" s="80"/>
      <c r="QTO573" s="80"/>
      <c r="QTP573" s="80"/>
      <c r="QTQ573" s="80"/>
      <c r="QTR573" s="80"/>
      <c r="QTS573" s="80"/>
      <c r="QTT573" s="80"/>
      <c r="QTU573" s="80"/>
      <c r="QTV573" s="80"/>
      <c r="QTW573" s="80"/>
      <c r="QTX573" s="80"/>
      <c r="QTY573" s="80"/>
      <c r="QTZ573" s="80"/>
      <c r="QUA573" s="80"/>
      <c r="QUB573" s="80"/>
      <c r="QUC573" s="80"/>
      <c r="QUD573" s="80"/>
      <c r="QUE573" s="80"/>
      <c r="QUF573" s="80"/>
      <c r="QUG573" s="80"/>
      <c r="QUH573" s="80"/>
      <c r="QUI573" s="80"/>
      <c r="QUJ573" s="80"/>
      <c r="QUK573" s="80"/>
      <c r="QUL573" s="80"/>
      <c r="QUM573" s="80"/>
      <c r="QUN573" s="80"/>
      <c r="QUO573" s="80"/>
      <c r="QUP573" s="80"/>
      <c r="QUQ573" s="80"/>
      <c r="QUR573" s="80"/>
      <c r="QUS573" s="80"/>
      <c r="QUT573" s="80"/>
      <c r="QUU573" s="80"/>
      <c r="QUV573" s="80"/>
      <c r="QUW573" s="80"/>
      <c r="QUX573" s="80"/>
      <c r="QUY573" s="80"/>
      <c r="QUZ573" s="80"/>
      <c r="QVA573" s="80"/>
      <c r="QVB573" s="80"/>
      <c r="QVC573" s="80"/>
      <c r="QVD573" s="80"/>
      <c r="QVE573" s="80"/>
      <c r="QVF573" s="80"/>
      <c r="QVG573" s="80"/>
      <c r="QVH573" s="80"/>
      <c r="QVI573" s="80"/>
      <c r="QVJ573" s="80"/>
      <c r="QVK573" s="80"/>
      <c r="QVL573" s="80"/>
      <c r="QVM573" s="80"/>
      <c r="QVN573" s="80"/>
      <c r="QVO573" s="80"/>
      <c r="QVP573" s="80"/>
      <c r="QVQ573" s="80"/>
      <c r="QVR573" s="80"/>
      <c r="QVS573" s="80"/>
      <c r="QVT573" s="80"/>
      <c r="QVU573" s="80"/>
      <c r="QVV573" s="80"/>
      <c r="QVW573" s="80"/>
      <c r="QVX573" s="80"/>
      <c r="QVY573" s="80"/>
      <c r="QVZ573" s="80"/>
      <c r="QWA573" s="80"/>
      <c r="QWB573" s="80"/>
      <c r="QWC573" s="80"/>
      <c r="QWD573" s="80"/>
      <c r="QWE573" s="80"/>
      <c r="QWF573" s="80"/>
      <c r="QWG573" s="80"/>
      <c r="QWH573" s="80"/>
      <c r="QWI573" s="80"/>
      <c r="QWJ573" s="80"/>
      <c r="QWK573" s="80"/>
      <c r="QWL573" s="80"/>
      <c r="QWM573" s="80"/>
      <c r="QWN573" s="80"/>
      <c r="QWO573" s="80"/>
      <c r="QWP573" s="80"/>
      <c r="QWQ573" s="80"/>
      <c r="QWR573" s="80"/>
      <c r="QWS573" s="80"/>
      <c r="QWT573" s="80"/>
      <c r="QWU573" s="80"/>
      <c r="QWV573" s="80"/>
      <c r="QWW573" s="80"/>
      <c r="QWX573" s="80"/>
      <c r="QWY573" s="80"/>
      <c r="QWZ573" s="80"/>
      <c r="QXA573" s="80"/>
      <c r="QXB573" s="80"/>
      <c r="QXC573" s="80"/>
      <c r="QXD573" s="80"/>
      <c r="QXE573" s="80"/>
      <c r="QXF573" s="80"/>
      <c r="QXG573" s="80"/>
      <c r="QXH573" s="80"/>
      <c r="QXI573" s="80"/>
      <c r="QXJ573" s="80"/>
      <c r="QXK573" s="80"/>
      <c r="QXL573" s="80"/>
      <c r="QXM573" s="80"/>
      <c r="QXN573" s="80"/>
      <c r="QXO573" s="80"/>
      <c r="QXP573" s="80"/>
      <c r="QXQ573" s="80"/>
      <c r="QXR573" s="80"/>
      <c r="QXS573" s="80"/>
      <c r="QXT573" s="80"/>
      <c r="QXU573" s="80"/>
      <c r="QXV573" s="80"/>
      <c r="QXW573" s="80"/>
      <c r="QXX573" s="80"/>
      <c r="QXY573" s="80"/>
      <c r="QXZ573" s="80"/>
      <c r="QYA573" s="80"/>
      <c r="QYB573" s="80"/>
      <c r="QYC573" s="80"/>
      <c r="QYD573" s="80"/>
      <c r="QYE573" s="80"/>
      <c r="QYF573" s="80"/>
      <c r="QYG573" s="80"/>
      <c r="QYH573" s="80"/>
      <c r="QYI573" s="80"/>
      <c r="QYJ573" s="80"/>
      <c r="QYK573" s="80"/>
      <c r="QYL573" s="80"/>
      <c r="QYM573" s="80"/>
      <c r="QYN573" s="80"/>
      <c r="QYO573" s="80"/>
      <c r="QYP573" s="80"/>
      <c r="QYQ573" s="80"/>
      <c r="QYR573" s="80"/>
      <c r="QYS573" s="80"/>
      <c r="QYT573" s="80"/>
      <c r="QYU573" s="80"/>
      <c r="QYV573" s="80"/>
      <c r="QYW573" s="80"/>
      <c r="QYX573" s="80"/>
      <c r="QYY573" s="80"/>
      <c r="QYZ573" s="80"/>
      <c r="QZA573" s="80"/>
      <c r="QZB573" s="80"/>
      <c r="QZC573" s="80"/>
      <c r="QZD573" s="80"/>
      <c r="QZE573" s="80"/>
      <c r="QZF573" s="80"/>
      <c r="QZG573" s="80"/>
      <c r="QZH573" s="80"/>
      <c r="QZI573" s="80"/>
      <c r="QZJ573" s="80"/>
      <c r="QZK573" s="80"/>
      <c r="QZL573" s="80"/>
      <c r="QZM573" s="80"/>
      <c r="QZN573" s="80"/>
      <c r="QZO573" s="80"/>
      <c r="QZP573" s="80"/>
      <c r="QZQ573" s="80"/>
      <c r="QZR573" s="80"/>
      <c r="QZS573" s="80"/>
      <c r="QZT573" s="80"/>
      <c r="QZU573" s="80"/>
      <c r="QZV573" s="80"/>
      <c r="QZW573" s="80"/>
      <c r="QZX573" s="80"/>
      <c r="QZY573" s="80"/>
      <c r="QZZ573" s="80"/>
      <c r="RAA573" s="80"/>
      <c r="RAB573" s="80"/>
      <c r="RAC573" s="80"/>
      <c r="RAD573" s="80"/>
      <c r="RAE573" s="80"/>
      <c r="RAF573" s="80"/>
      <c r="RAG573" s="80"/>
      <c r="RAH573" s="80"/>
      <c r="RAI573" s="80"/>
      <c r="RAJ573" s="80"/>
      <c r="RAK573" s="80"/>
      <c r="RAL573" s="80"/>
      <c r="RAM573" s="80"/>
      <c r="RAN573" s="80"/>
      <c r="RAO573" s="80"/>
      <c r="RAP573" s="80"/>
      <c r="RAQ573" s="80"/>
      <c r="RAR573" s="80"/>
      <c r="RAS573" s="80"/>
      <c r="RAT573" s="80"/>
      <c r="RAU573" s="80"/>
      <c r="RAV573" s="80"/>
      <c r="RAW573" s="80"/>
      <c r="RAX573" s="80"/>
      <c r="RAY573" s="80"/>
      <c r="RAZ573" s="80"/>
      <c r="RBA573" s="80"/>
      <c r="RBB573" s="80"/>
      <c r="RBC573" s="80"/>
      <c r="RBD573" s="80"/>
      <c r="RBE573" s="80"/>
      <c r="RBF573" s="80"/>
      <c r="RBG573" s="80"/>
      <c r="RBH573" s="80"/>
      <c r="RBI573" s="80"/>
      <c r="RBJ573" s="80"/>
      <c r="RBK573" s="80"/>
      <c r="RBL573" s="80"/>
      <c r="RBM573" s="80"/>
      <c r="RBN573" s="80"/>
      <c r="RBO573" s="80"/>
      <c r="RBP573" s="80"/>
      <c r="RBQ573" s="80"/>
      <c r="RBR573" s="80"/>
      <c r="RBS573" s="80"/>
      <c r="RBT573" s="80"/>
      <c r="RBU573" s="80"/>
      <c r="RBV573" s="80"/>
      <c r="RBW573" s="80"/>
      <c r="RBX573" s="80"/>
      <c r="RBY573" s="80"/>
      <c r="RBZ573" s="80"/>
      <c r="RCA573" s="80"/>
      <c r="RCB573" s="80"/>
      <c r="RCC573" s="80"/>
      <c r="RCD573" s="80"/>
      <c r="RCE573" s="80"/>
      <c r="RCF573" s="80"/>
      <c r="RCG573" s="80"/>
      <c r="RCH573" s="80"/>
      <c r="RCI573" s="80"/>
      <c r="RCJ573" s="80"/>
      <c r="RCK573" s="80"/>
      <c r="RCL573" s="80"/>
      <c r="RCM573" s="80"/>
      <c r="RCN573" s="80"/>
      <c r="RCO573" s="80"/>
      <c r="RCP573" s="80"/>
      <c r="RCQ573" s="80"/>
      <c r="RCR573" s="80"/>
      <c r="RCS573" s="80"/>
      <c r="RCT573" s="80"/>
      <c r="RCU573" s="80"/>
      <c r="RCV573" s="80"/>
      <c r="RCW573" s="80"/>
      <c r="RCX573" s="80"/>
      <c r="RCY573" s="80"/>
      <c r="RCZ573" s="80"/>
      <c r="RDA573" s="80"/>
      <c r="RDB573" s="80"/>
      <c r="RDC573" s="80"/>
      <c r="RDD573" s="80"/>
      <c r="RDE573" s="80"/>
      <c r="RDF573" s="80"/>
      <c r="RDG573" s="80"/>
      <c r="RDH573" s="80"/>
      <c r="RDI573" s="80"/>
      <c r="RDJ573" s="80"/>
      <c r="RDK573" s="80"/>
      <c r="RDL573" s="80"/>
      <c r="RDM573" s="80"/>
      <c r="RDN573" s="80"/>
      <c r="RDO573" s="80"/>
      <c r="RDP573" s="80"/>
      <c r="RDQ573" s="80"/>
      <c r="RDR573" s="80"/>
      <c r="RDS573" s="80"/>
      <c r="RDT573" s="80"/>
      <c r="RDU573" s="80"/>
      <c r="RDV573" s="80"/>
      <c r="RDW573" s="80"/>
      <c r="RDX573" s="80"/>
      <c r="RDY573" s="80"/>
      <c r="RDZ573" s="80"/>
      <c r="REA573" s="80"/>
      <c r="REB573" s="80"/>
      <c r="REC573" s="80"/>
      <c r="RED573" s="80"/>
      <c r="REE573" s="80"/>
      <c r="REF573" s="80"/>
      <c r="REG573" s="80"/>
      <c r="REH573" s="80"/>
      <c r="REI573" s="80"/>
      <c r="REJ573" s="80"/>
      <c r="REK573" s="80"/>
      <c r="REL573" s="80"/>
      <c r="REM573" s="80"/>
      <c r="REN573" s="80"/>
      <c r="REO573" s="80"/>
      <c r="REP573" s="80"/>
      <c r="REQ573" s="80"/>
      <c r="RER573" s="80"/>
      <c r="RES573" s="80"/>
      <c r="RET573" s="80"/>
      <c r="REU573" s="80"/>
      <c r="REV573" s="80"/>
      <c r="REW573" s="80"/>
      <c r="REX573" s="80"/>
      <c r="REY573" s="80"/>
      <c r="REZ573" s="80"/>
      <c r="RFA573" s="80"/>
      <c r="RFB573" s="80"/>
      <c r="RFC573" s="80"/>
      <c r="RFD573" s="80"/>
      <c r="RFE573" s="80"/>
      <c r="RFF573" s="80"/>
      <c r="RFG573" s="80"/>
      <c r="RFH573" s="80"/>
      <c r="RFI573" s="80"/>
      <c r="RFJ573" s="80"/>
      <c r="RFK573" s="80"/>
      <c r="RFL573" s="80"/>
      <c r="RFM573" s="80"/>
      <c r="RFN573" s="80"/>
      <c r="RFO573" s="80"/>
      <c r="RFP573" s="80"/>
      <c r="RFQ573" s="80"/>
      <c r="RFR573" s="80"/>
      <c r="RFS573" s="80"/>
      <c r="RFT573" s="80"/>
      <c r="RFU573" s="80"/>
      <c r="RFV573" s="80"/>
      <c r="RFW573" s="80"/>
      <c r="RFX573" s="80"/>
      <c r="RFY573" s="80"/>
      <c r="RFZ573" s="80"/>
      <c r="RGA573" s="80"/>
      <c r="RGB573" s="80"/>
      <c r="RGC573" s="80"/>
      <c r="RGD573" s="80"/>
      <c r="RGE573" s="80"/>
      <c r="RGF573" s="80"/>
      <c r="RGG573" s="80"/>
      <c r="RGH573" s="80"/>
      <c r="RGI573" s="80"/>
      <c r="RGJ573" s="80"/>
      <c r="RGK573" s="80"/>
      <c r="RGL573" s="80"/>
      <c r="RGM573" s="80"/>
      <c r="RGN573" s="80"/>
      <c r="RGO573" s="80"/>
      <c r="RGP573" s="80"/>
      <c r="RGQ573" s="80"/>
      <c r="RGR573" s="80"/>
      <c r="RGS573" s="80"/>
      <c r="RGT573" s="80"/>
      <c r="RGU573" s="80"/>
      <c r="RGV573" s="80"/>
      <c r="RGW573" s="80"/>
      <c r="RGX573" s="80"/>
      <c r="RGY573" s="80"/>
      <c r="RGZ573" s="80"/>
      <c r="RHA573" s="80"/>
      <c r="RHB573" s="80"/>
      <c r="RHC573" s="80"/>
      <c r="RHD573" s="80"/>
      <c r="RHE573" s="80"/>
      <c r="RHF573" s="80"/>
      <c r="RHG573" s="80"/>
      <c r="RHH573" s="80"/>
      <c r="RHI573" s="80"/>
      <c r="RHJ573" s="80"/>
      <c r="RHK573" s="80"/>
      <c r="RHL573" s="80"/>
      <c r="RHM573" s="80"/>
      <c r="RHN573" s="80"/>
      <c r="RHO573" s="80"/>
      <c r="RHP573" s="80"/>
      <c r="RHQ573" s="80"/>
      <c r="RHR573" s="80"/>
      <c r="RHS573" s="80"/>
      <c r="RHT573" s="80"/>
      <c r="RHU573" s="80"/>
      <c r="RHV573" s="80"/>
      <c r="RHW573" s="80"/>
      <c r="RHX573" s="80"/>
      <c r="RHY573" s="80"/>
      <c r="RHZ573" s="80"/>
      <c r="RIA573" s="80"/>
      <c r="RIB573" s="80"/>
      <c r="RIC573" s="80"/>
      <c r="RID573" s="80"/>
      <c r="RIE573" s="80"/>
      <c r="RIF573" s="80"/>
      <c r="RIG573" s="80"/>
      <c r="RIH573" s="80"/>
      <c r="RII573" s="80"/>
      <c r="RIJ573" s="80"/>
      <c r="RIK573" s="80"/>
      <c r="RIL573" s="80"/>
      <c r="RIM573" s="80"/>
      <c r="RIN573" s="80"/>
      <c r="RIO573" s="80"/>
      <c r="RIP573" s="80"/>
      <c r="RIQ573" s="80"/>
      <c r="RIR573" s="80"/>
      <c r="RIS573" s="80"/>
      <c r="RIT573" s="80"/>
      <c r="RIU573" s="80"/>
      <c r="RIV573" s="80"/>
      <c r="RIW573" s="80"/>
      <c r="RIX573" s="80"/>
      <c r="RIY573" s="80"/>
      <c r="RIZ573" s="80"/>
      <c r="RJA573" s="80"/>
      <c r="RJB573" s="80"/>
      <c r="RJC573" s="80"/>
      <c r="RJD573" s="80"/>
      <c r="RJE573" s="80"/>
      <c r="RJF573" s="80"/>
      <c r="RJG573" s="80"/>
      <c r="RJH573" s="80"/>
      <c r="RJI573" s="80"/>
      <c r="RJJ573" s="80"/>
      <c r="RJK573" s="80"/>
      <c r="RJL573" s="80"/>
      <c r="RJM573" s="80"/>
      <c r="RJN573" s="80"/>
      <c r="RJO573" s="80"/>
      <c r="RJP573" s="80"/>
      <c r="RJQ573" s="80"/>
      <c r="RJR573" s="80"/>
      <c r="RJS573" s="80"/>
      <c r="RJT573" s="80"/>
      <c r="RJU573" s="80"/>
      <c r="RJV573" s="80"/>
      <c r="RJW573" s="80"/>
      <c r="RJX573" s="80"/>
      <c r="RJY573" s="80"/>
      <c r="RJZ573" s="80"/>
      <c r="RKA573" s="80"/>
      <c r="RKB573" s="80"/>
      <c r="RKC573" s="80"/>
      <c r="RKD573" s="80"/>
      <c r="RKE573" s="80"/>
      <c r="RKF573" s="80"/>
      <c r="RKG573" s="80"/>
      <c r="RKH573" s="80"/>
      <c r="RKI573" s="80"/>
      <c r="RKJ573" s="80"/>
      <c r="RKK573" s="80"/>
      <c r="RKL573" s="80"/>
      <c r="RKM573" s="80"/>
      <c r="RKN573" s="80"/>
      <c r="RKO573" s="80"/>
      <c r="RKP573" s="80"/>
      <c r="RKQ573" s="80"/>
      <c r="RKR573" s="80"/>
      <c r="RKS573" s="80"/>
      <c r="RKT573" s="80"/>
      <c r="RKU573" s="80"/>
      <c r="RKV573" s="80"/>
      <c r="RKW573" s="80"/>
      <c r="RKX573" s="80"/>
      <c r="RKY573" s="80"/>
      <c r="RKZ573" s="80"/>
      <c r="RLA573" s="80"/>
      <c r="RLB573" s="80"/>
      <c r="RLC573" s="80"/>
      <c r="RLD573" s="80"/>
      <c r="RLE573" s="80"/>
      <c r="RLF573" s="80"/>
      <c r="RLG573" s="80"/>
      <c r="RLH573" s="80"/>
      <c r="RLI573" s="80"/>
      <c r="RLJ573" s="80"/>
      <c r="RLK573" s="80"/>
      <c r="RLL573" s="80"/>
      <c r="RLM573" s="80"/>
      <c r="RLN573" s="80"/>
      <c r="RLO573" s="80"/>
      <c r="RLP573" s="80"/>
      <c r="RLQ573" s="80"/>
      <c r="RLR573" s="80"/>
      <c r="RLS573" s="80"/>
      <c r="RLT573" s="80"/>
      <c r="RLU573" s="80"/>
      <c r="RLV573" s="80"/>
      <c r="RLW573" s="80"/>
      <c r="RLX573" s="80"/>
      <c r="RLY573" s="80"/>
      <c r="RLZ573" s="80"/>
      <c r="RMA573" s="80"/>
      <c r="RMB573" s="80"/>
      <c r="RMC573" s="80"/>
      <c r="RMD573" s="80"/>
      <c r="RME573" s="80"/>
      <c r="RMF573" s="80"/>
      <c r="RMG573" s="80"/>
      <c r="RMH573" s="80"/>
      <c r="RMI573" s="80"/>
      <c r="RMJ573" s="80"/>
      <c r="RMK573" s="80"/>
      <c r="RML573" s="80"/>
      <c r="RMM573" s="80"/>
      <c r="RMN573" s="80"/>
      <c r="RMO573" s="80"/>
      <c r="RMP573" s="80"/>
      <c r="RMQ573" s="80"/>
      <c r="RMR573" s="80"/>
      <c r="RMS573" s="80"/>
      <c r="RMT573" s="80"/>
      <c r="RMU573" s="80"/>
      <c r="RMV573" s="80"/>
      <c r="RMW573" s="80"/>
      <c r="RMX573" s="80"/>
      <c r="RMY573" s="80"/>
      <c r="RMZ573" s="80"/>
      <c r="RNA573" s="80"/>
      <c r="RNB573" s="80"/>
      <c r="RNC573" s="80"/>
      <c r="RND573" s="80"/>
      <c r="RNE573" s="80"/>
      <c r="RNF573" s="80"/>
      <c r="RNG573" s="80"/>
      <c r="RNH573" s="80"/>
      <c r="RNI573" s="80"/>
      <c r="RNJ573" s="80"/>
      <c r="RNK573" s="80"/>
      <c r="RNL573" s="80"/>
      <c r="RNM573" s="80"/>
      <c r="RNN573" s="80"/>
      <c r="RNO573" s="80"/>
      <c r="RNP573" s="80"/>
      <c r="RNQ573" s="80"/>
      <c r="RNR573" s="80"/>
      <c r="RNS573" s="80"/>
      <c r="RNT573" s="80"/>
      <c r="RNU573" s="80"/>
      <c r="RNV573" s="80"/>
      <c r="RNW573" s="80"/>
      <c r="RNX573" s="80"/>
      <c r="RNY573" s="80"/>
      <c r="RNZ573" s="80"/>
      <c r="ROA573" s="80"/>
      <c r="ROB573" s="80"/>
      <c r="ROC573" s="80"/>
      <c r="ROD573" s="80"/>
      <c r="ROE573" s="80"/>
      <c r="ROF573" s="80"/>
      <c r="ROG573" s="80"/>
      <c r="ROH573" s="80"/>
      <c r="ROI573" s="80"/>
      <c r="ROJ573" s="80"/>
      <c r="ROK573" s="80"/>
      <c r="ROL573" s="80"/>
      <c r="ROM573" s="80"/>
      <c r="RON573" s="80"/>
      <c r="ROO573" s="80"/>
      <c r="ROP573" s="80"/>
      <c r="ROQ573" s="80"/>
      <c r="ROR573" s="80"/>
      <c r="ROS573" s="80"/>
      <c r="ROT573" s="80"/>
      <c r="ROU573" s="80"/>
      <c r="ROV573" s="80"/>
      <c r="ROW573" s="80"/>
      <c r="ROX573" s="80"/>
      <c r="ROY573" s="80"/>
      <c r="ROZ573" s="80"/>
      <c r="RPA573" s="80"/>
      <c r="RPB573" s="80"/>
      <c r="RPC573" s="80"/>
      <c r="RPD573" s="80"/>
      <c r="RPE573" s="80"/>
      <c r="RPF573" s="80"/>
      <c r="RPG573" s="80"/>
      <c r="RPH573" s="80"/>
      <c r="RPI573" s="80"/>
      <c r="RPJ573" s="80"/>
      <c r="RPK573" s="80"/>
      <c r="RPL573" s="80"/>
      <c r="RPM573" s="80"/>
      <c r="RPN573" s="80"/>
      <c r="RPO573" s="80"/>
      <c r="RPP573" s="80"/>
      <c r="RPQ573" s="80"/>
      <c r="RPR573" s="80"/>
      <c r="RPS573" s="80"/>
      <c r="RPT573" s="80"/>
      <c r="RPU573" s="80"/>
      <c r="RPV573" s="80"/>
      <c r="RPW573" s="80"/>
      <c r="RPX573" s="80"/>
      <c r="RPY573" s="80"/>
      <c r="RPZ573" s="80"/>
      <c r="RQA573" s="80"/>
      <c r="RQB573" s="80"/>
      <c r="RQC573" s="80"/>
      <c r="RQD573" s="80"/>
      <c r="RQE573" s="80"/>
      <c r="RQF573" s="80"/>
      <c r="RQG573" s="80"/>
      <c r="RQH573" s="80"/>
      <c r="RQI573" s="80"/>
      <c r="RQJ573" s="80"/>
      <c r="RQK573" s="80"/>
      <c r="RQL573" s="80"/>
      <c r="RQM573" s="80"/>
      <c r="RQN573" s="80"/>
      <c r="RQO573" s="80"/>
      <c r="RQP573" s="80"/>
      <c r="RQQ573" s="80"/>
      <c r="RQR573" s="80"/>
      <c r="RQS573" s="80"/>
      <c r="RQT573" s="80"/>
      <c r="RQU573" s="80"/>
      <c r="RQV573" s="80"/>
      <c r="RQW573" s="80"/>
      <c r="RQX573" s="80"/>
      <c r="RQY573" s="80"/>
      <c r="RQZ573" s="80"/>
      <c r="RRA573" s="80"/>
      <c r="RRB573" s="80"/>
      <c r="RRC573" s="80"/>
      <c r="RRD573" s="80"/>
      <c r="RRE573" s="80"/>
      <c r="RRF573" s="80"/>
      <c r="RRG573" s="80"/>
      <c r="RRH573" s="80"/>
      <c r="RRI573" s="80"/>
      <c r="RRJ573" s="80"/>
      <c r="RRK573" s="80"/>
      <c r="RRL573" s="80"/>
      <c r="RRM573" s="80"/>
      <c r="RRN573" s="80"/>
      <c r="RRO573" s="80"/>
      <c r="RRP573" s="80"/>
      <c r="RRQ573" s="80"/>
      <c r="RRR573" s="80"/>
      <c r="RRS573" s="80"/>
      <c r="RRT573" s="80"/>
      <c r="RRU573" s="80"/>
      <c r="RRV573" s="80"/>
      <c r="RRW573" s="80"/>
      <c r="RRX573" s="80"/>
      <c r="RRY573" s="80"/>
      <c r="RRZ573" s="80"/>
      <c r="RSA573" s="80"/>
      <c r="RSB573" s="80"/>
      <c r="RSC573" s="80"/>
      <c r="RSD573" s="80"/>
      <c r="RSE573" s="80"/>
      <c r="RSF573" s="80"/>
      <c r="RSG573" s="80"/>
      <c r="RSH573" s="80"/>
      <c r="RSI573" s="80"/>
      <c r="RSJ573" s="80"/>
      <c r="RSK573" s="80"/>
      <c r="RSL573" s="80"/>
      <c r="RSM573" s="80"/>
      <c r="RSN573" s="80"/>
      <c r="RSO573" s="80"/>
      <c r="RSP573" s="80"/>
      <c r="RSQ573" s="80"/>
      <c r="RSR573" s="80"/>
      <c r="RSS573" s="80"/>
      <c r="RST573" s="80"/>
      <c r="RSU573" s="80"/>
      <c r="RSV573" s="80"/>
      <c r="RSW573" s="80"/>
      <c r="RSX573" s="80"/>
      <c r="RSY573" s="80"/>
      <c r="RSZ573" s="80"/>
      <c r="RTA573" s="80"/>
      <c r="RTB573" s="80"/>
      <c r="RTC573" s="80"/>
      <c r="RTD573" s="80"/>
      <c r="RTE573" s="80"/>
      <c r="RTF573" s="80"/>
      <c r="RTG573" s="80"/>
      <c r="RTH573" s="80"/>
      <c r="RTI573" s="80"/>
      <c r="RTJ573" s="80"/>
      <c r="RTK573" s="80"/>
      <c r="RTL573" s="80"/>
      <c r="RTM573" s="80"/>
      <c r="RTN573" s="80"/>
      <c r="RTO573" s="80"/>
      <c r="RTP573" s="80"/>
      <c r="RTQ573" s="80"/>
      <c r="RTR573" s="80"/>
      <c r="RTS573" s="80"/>
      <c r="RTT573" s="80"/>
      <c r="RTU573" s="80"/>
      <c r="RTV573" s="80"/>
      <c r="RTW573" s="80"/>
      <c r="RTX573" s="80"/>
      <c r="RTY573" s="80"/>
      <c r="RTZ573" s="80"/>
      <c r="RUA573" s="80"/>
      <c r="RUB573" s="80"/>
      <c r="RUC573" s="80"/>
      <c r="RUD573" s="80"/>
      <c r="RUE573" s="80"/>
      <c r="RUF573" s="80"/>
      <c r="RUG573" s="80"/>
      <c r="RUH573" s="80"/>
      <c r="RUI573" s="80"/>
      <c r="RUJ573" s="80"/>
      <c r="RUK573" s="80"/>
      <c r="RUL573" s="80"/>
      <c r="RUM573" s="80"/>
      <c r="RUN573" s="80"/>
      <c r="RUO573" s="80"/>
      <c r="RUP573" s="80"/>
      <c r="RUQ573" s="80"/>
      <c r="RUR573" s="80"/>
      <c r="RUS573" s="80"/>
      <c r="RUT573" s="80"/>
      <c r="RUU573" s="80"/>
      <c r="RUV573" s="80"/>
      <c r="RUW573" s="80"/>
      <c r="RUX573" s="80"/>
      <c r="RUY573" s="80"/>
      <c r="RUZ573" s="80"/>
      <c r="RVA573" s="80"/>
      <c r="RVB573" s="80"/>
      <c r="RVC573" s="80"/>
      <c r="RVD573" s="80"/>
      <c r="RVE573" s="80"/>
      <c r="RVF573" s="80"/>
      <c r="RVG573" s="80"/>
      <c r="RVH573" s="80"/>
      <c r="RVI573" s="80"/>
      <c r="RVJ573" s="80"/>
      <c r="RVK573" s="80"/>
      <c r="RVL573" s="80"/>
      <c r="RVM573" s="80"/>
      <c r="RVN573" s="80"/>
      <c r="RVO573" s="80"/>
      <c r="RVP573" s="80"/>
      <c r="RVQ573" s="80"/>
      <c r="RVR573" s="80"/>
      <c r="RVS573" s="80"/>
      <c r="RVT573" s="80"/>
      <c r="RVU573" s="80"/>
      <c r="RVV573" s="80"/>
      <c r="RVW573" s="80"/>
      <c r="RVX573" s="80"/>
      <c r="RVY573" s="80"/>
      <c r="RVZ573" s="80"/>
      <c r="RWA573" s="80"/>
      <c r="RWB573" s="80"/>
      <c r="RWC573" s="80"/>
      <c r="RWD573" s="80"/>
      <c r="RWE573" s="80"/>
      <c r="RWF573" s="80"/>
      <c r="RWG573" s="80"/>
      <c r="RWH573" s="80"/>
      <c r="RWI573" s="80"/>
      <c r="RWJ573" s="80"/>
      <c r="RWK573" s="80"/>
      <c r="RWL573" s="80"/>
      <c r="RWM573" s="80"/>
      <c r="RWN573" s="80"/>
      <c r="RWO573" s="80"/>
      <c r="RWP573" s="80"/>
      <c r="RWQ573" s="80"/>
      <c r="RWR573" s="80"/>
      <c r="RWS573" s="80"/>
      <c r="RWT573" s="80"/>
      <c r="RWU573" s="80"/>
      <c r="RWV573" s="80"/>
      <c r="RWW573" s="80"/>
      <c r="RWX573" s="80"/>
      <c r="RWY573" s="80"/>
      <c r="RWZ573" s="80"/>
      <c r="RXA573" s="80"/>
      <c r="RXB573" s="80"/>
      <c r="RXC573" s="80"/>
      <c r="RXD573" s="80"/>
      <c r="RXE573" s="80"/>
      <c r="RXF573" s="80"/>
      <c r="RXG573" s="80"/>
      <c r="RXH573" s="80"/>
      <c r="RXI573" s="80"/>
      <c r="RXJ573" s="80"/>
      <c r="RXK573" s="80"/>
      <c r="RXL573" s="80"/>
      <c r="RXM573" s="80"/>
      <c r="RXN573" s="80"/>
      <c r="RXO573" s="80"/>
      <c r="RXP573" s="80"/>
      <c r="RXQ573" s="80"/>
      <c r="RXR573" s="80"/>
      <c r="RXS573" s="80"/>
      <c r="RXT573" s="80"/>
      <c r="RXU573" s="80"/>
      <c r="RXV573" s="80"/>
      <c r="RXW573" s="80"/>
      <c r="RXX573" s="80"/>
      <c r="RXY573" s="80"/>
      <c r="RXZ573" s="80"/>
      <c r="RYA573" s="80"/>
      <c r="RYB573" s="80"/>
      <c r="RYC573" s="80"/>
      <c r="RYD573" s="80"/>
      <c r="RYE573" s="80"/>
      <c r="RYF573" s="80"/>
      <c r="RYG573" s="80"/>
      <c r="RYH573" s="80"/>
      <c r="RYI573" s="80"/>
      <c r="RYJ573" s="80"/>
      <c r="RYK573" s="80"/>
      <c r="RYL573" s="80"/>
      <c r="RYM573" s="80"/>
      <c r="RYN573" s="80"/>
      <c r="RYO573" s="80"/>
      <c r="RYP573" s="80"/>
      <c r="RYQ573" s="80"/>
      <c r="RYR573" s="80"/>
      <c r="RYS573" s="80"/>
      <c r="RYT573" s="80"/>
      <c r="RYU573" s="80"/>
      <c r="RYV573" s="80"/>
      <c r="RYW573" s="80"/>
      <c r="RYX573" s="80"/>
      <c r="RYY573" s="80"/>
      <c r="RYZ573" s="80"/>
      <c r="RZA573" s="80"/>
      <c r="RZB573" s="80"/>
      <c r="RZC573" s="80"/>
      <c r="RZD573" s="80"/>
      <c r="RZE573" s="80"/>
      <c r="RZF573" s="80"/>
      <c r="RZG573" s="80"/>
      <c r="RZH573" s="80"/>
      <c r="RZI573" s="80"/>
      <c r="RZJ573" s="80"/>
      <c r="RZK573" s="80"/>
      <c r="RZL573" s="80"/>
      <c r="RZM573" s="80"/>
      <c r="RZN573" s="80"/>
      <c r="RZO573" s="80"/>
      <c r="RZP573" s="80"/>
      <c r="RZQ573" s="80"/>
      <c r="RZR573" s="80"/>
      <c r="RZS573" s="80"/>
      <c r="RZT573" s="80"/>
      <c r="RZU573" s="80"/>
      <c r="RZV573" s="80"/>
      <c r="RZW573" s="80"/>
      <c r="RZX573" s="80"/>
      <c r="RZY573" s="80"/>
      <c r="RZZ573" s="80"/>
      <c r="SAA573" s="80"/>
      <c r="SAB573" s="80"/>
      <c r="SAC573" s="80"/>
      <c r="SAD573" s="80"/>
      <c r="SAE573" s="80"/>
      <c r="SAF573" s="80"/>
      <c r="SAG573" s="80"/>
      <c r="SAH573" s="80"/>
      <c r="SAI573" s="80"/>
      <c r="SAJ573" s="80"/>
      <c r="SAK573" s="80"/>
      <c r="SAL573" s="80"/>
      <c r="SAM573" s="80"/>
      <c r="SAN573" s="80"/>
      <c r="SAO573" s="80"/>
      <c r="SAP573" s="80"/>
      <c r="SAQ573" s="80"/>
      <c r="SAR573" s="80"/>
      <c r="SAS573" s="80"/>
      <c r="SAT573" s="80"/>
      <c r="SAU573" s="80"/>
      <c r="SAV573" s="80"/>
      <c r="SAW573" s="80"/>
      <c r="SAX573" s="80"/>
      <c r="SAY573" s="80"/>
      <c r="SAZ573" s="80"/>
      <c r="SBA573" s="80"/>
      <c r="SBB573" s="80"/>
      <c r="SBC573" s="80"/>
      <c r="SBD573" s="80"/>
      <c r="SBE573" s="80"/>
      <c r="SBF573" s="80"/>
      <c r="SBG573" s="80"/>
      <c r="SBH573" s="80"/>
      <c r="SBI573" s="80"/>
      <c r="SBJ573" s="80"/>
      <c r="SBK573" s="80"/>
      <c r="SBL573" s="80"/>
      <c r="SBM573" s="80"/>
      <c r="SBN573" s="80"/>
      <c r="SBO573" s="80"/>
      <c r="SBP573" s="80"/>
      <c r="SBQ573" s="80"/>
      <c r="SBR573" s="80"/>
      <c r="SBS573" s="80"/>
      <c r="SBT573" s="80"/>
      <c r="SBU573" s="80"/>
      <c r="SBV573" s="80"/>
      <c r="SBW573" s="80"/>
      <c r="SBX573" s="80"/>
      <c r="SBY573" s="80"/>
      <c r="SBZ573" s="80"/>
      <c r="SCA573" s="80"/>
      <c r="SCB573" s="80"/>
      <c r="SCC573" s="80"/>
      <c r="SCD573" s="80"/>
      <c r="SCE573" s="80"/>
      <c r="SCF573" s="80"/>
      <c r="SCG573" s="80"/>
      <c r="SCH573" s="80"/>
      <c r="SCI573" s="80"/>
      <c r="SCJ573" s="80"/>
      <c r="SCK573" s="80"/>
      <c r="SCL573" s="80"/>
      <c r="SCM573" s="80"/>
      <c r="SCN573" s="80"/>
      <c r="SCO573" s="80"/>
      <c r="SCP573" s="80"/>
      <c r="SCQ573" s="80"/>
      <c r="SCR573" s="80"/>
      <c r="SCS573" s="80"/>
      <c r="SCT573" s="80"/>
      <c r="SCU573" s="80"/>
      <c r="SCV573" s="80"/>
      <c r="SCW573" s="80"/>
      <c r="SCX573" s="80"/>
      <c r="SCY573" s="80"/>
      <c r="SCZ573" s="80"/>
      <c r="SDA573" s="80"/>
      <c r="SDB573" s="80"/>
      <c r="SDC573" s="80"/>
      <c r="SDD573" s="80"/>
      <c r="SDE573" s="80"/>
      <c r="SDF573" s="80"/>
      <c r="SDG573" s="80"/>
      <c r="SDH573" s="80"/>
      <c r="SDI573" s="80"/>
      <c r="SDJ573" s="80"/>
      <c r="SDK573" s="80"/>
      <c r="SDL573" s="80"/>
      <c r="SDM573" s="80"/>
      <c r="SDN573" s="80"/>
      <c r="SDO573" s="80"/>
      <c r="SDP573" s="80"/>
      <c r="SDQ573" s="80"/>
      <c r="SDR573" s="80"/>
      <c r="SDS573" s="80"/>
      <c r="SDT573" s="80"/>
      <c r="SDU573" s="80"/>
      <c r="SDV573" s="80"/>
      <c r="SDW573" s="80"/>
      <c r="SDX573" s="80"/>
      <c r="SDY573" s="80"/>
      <c r="SDZ573" s="80"/>
      <c r="SEA573" s="80"/>
      <c r="SEB573" s="80"/>
      <c r="SEC573" s="80"/>
      <c r="SED573" s="80"/>
      <c r="SEE573" s="80"/>
      <c r="SEF573" s="80"/>
      <c r="SEG573" s="80"/>
      <c r="SEH573" s="80"/>
      <c r="SEI573" s="80"/>
      <c r="SEJ573" s="80"/>
      <c r="SEK573" s="80"/>
      <c r="SEL573" s="80"/>
      <c r="SEM573" s="80"/>
      <c r="SEN573" s="80"/>
      <c r="SEO573" s="80"/>
      <c r="SEP573" s="80"/>
      <c r="SEQ573" s="80"/>
      <c r="SER573" s="80"/>
      <c r="SES573" s="80"/>
      <c r="SET573" s="80"/>
      <c r="SEU573" s="80"/>
      <c r="SEV573" s="80"/>
      <c r="SEW573" s="80"/>
      <c r="SEX573" s="80"/>
      <c r="SEY573" s="80"/>
      <c r="SEZ573" s="80"/>
      <c r="SFA573" s="80"/>
      <c r="SFB573" s="80"/>
      <c r="SFC573" s="80"/>
      <c r="SFD573" s="80"/>
      <c r="SFE573" s="80"/>
      <c r="SFF573" s="80"/>
      <c r="SFG573" s="80"/>
      <c r="SFH573" s="80"/>
      <c r="SFI573" s="80"/>
      <c r="SFJ573" s="80"/>
      <c r="SFK573" s="80"/>
      <c r="SFL573" s="80"/>
      <c r="SFM573" s="80"/>
      <c r="SFN573" s="80"/>
      <c r="SFO573" s="80"/>
      <c r="SFP573" s="80"/>
      <c r="SFQ573" s="80"/>
      <c r="SFR573" s="80"/>
      <c r="SFS573" s="80"/>
      <c r="SFT573" s="80"/>
      <c r="SFU573" s="80"/>
      <c r="SFV573" s="80"/>
      <c r="SFW573" s="80"/>
      <c r="SFX573" s="80"/>
      <c r="SFY573" s="80"/>
      <c r="SFZ573" s="80"/>
      <c r="SGA573" s="80"/>
      <c r="SGB573" s="80"/>
      <c r="SGC573" s="80"/>
      <c r="SGD573" s="80"/>
      <c r="SGE573" s="80"/>
      <c r="SGF573" s="80"/>
      <c r="SGG573" s="80"/>
      <c r="SGH573" s="80"/>
      <c r="SGI573" s="80"/>
      <c r="SGJ573" s="80"/>
      <c r="SGK573" s="80"/>
      <c r="SGL573" s="80"/>
      <c r="SGM573" s="80"/>
      <c r="SGN573" s="80"/>
      <c r="SGO573" s="80"/>
      <c r="SGP573" s="80"/>
      <c r="SGQ573" s="80"/>
      <c r="SGR573" s="80"/>
      <c r="SGS573" s="80"/>
      <c r="SGT573" s="80"/>
      <c r="SGU573" s="80"/>
      <c r="SGV573" s="80"/>
      <c r="SGW573" s="80"/>
      <c r="SGX573" s="80"/>
      <c r="SGY573" s="80"/>
      <c r="SGZ573" s="80"/>
      <c r="SHA573" s="80"/>
      <c r="SHB573" s="80"/>
      <c r="SHC573" s="80"/>
      <c r="SHD573" s="80"/>
      <c r="SHE573" s="80"/>
      <c r="SHF573" s="80"/>
      <c r="SHG573" s="80"/>
      <c r="SHH573" s="80"/>
      <c r="SHI573" s="80"/>
      <c r="SHJ573" s="80"/>
      <c r="SHK573" s="80"/>
      <c r="SHL573" s="80"/>
      <c r="SHM573" s="80"/>
      <c r="SHN573" s="80"/>
      <c r="SHO573" s="80"/>
      <c r="SHP573" s="80"/>
      <c r="SHQ573" s="80"/>
      <c r="SHR573" s="80"/>
      <c r="SHS573" s="80"/>
      <c r="SHT573" s="80"/>
      <c r="SHU573" s="80"/>
      <c r="SHV573" s="80"/>
      <c r="SHW573" s="80"/>
      <c r="SHX573" s="80"/>
      <c r="SHY573" s="80"/>
      <c r="SHZ573" s="80"/>
      <c r="SIA573" s="80"/>
      <c r="SIB573" s="80"/>
      <c r="SIC573" s="80"/>
      <c r="SID573" s="80"/>
      <c r="SIE573" s="80"/>
      <c r="SIF573" s="80"/>
      <c r="SIG573" s="80"/>
      <c r="SIH573" s="80"/>
      <c r="SII573" s="80"/>
      <c r="SIJ573" s="80"/>
      <c r="SIK573" s="80"/>
      <c r="SIL573" s="80"/>
      <c r="SIM573" s="80"/>
      <c r="SIN573" s="80"/>
      <c r="SIO573" s="80"/>
      <c r="SIP573" s="80"/>
      <c r="SIQ573" s="80"/>
      <c r="SIR573" s="80"/>
      <c r="SIS573" s="80"/>
      <c r="SIT573" s="80"/>
      <c r="SIU573" s="80"/>
      <c r="SIV573" s="80"/>
      <c r="SIW573" s="80"/>
      <c r="SIX573" s="80"/>
      <c r="SIY573" s="80"/>
      <c r="SIZ573" s="80"/>
      <c r="SJA573" s="80"/>
      <c r="SJB573" s="80"/>
      <c r="SJC573" s="80"/>
      <c r="SJD573" s="80"/>
      <c r="SJE573" s="80"/>
      <c r="SJF573" s="80"/>
      <c r="SJG573" s="80"/>
      <c r="SJH573" s="80"/>
      <c r="SJI573" s="80"/>
      <c r="SJJ573" s="80"/>
      <c r="SJK573" s="80"/>
      <c r="SJL573" s="80"/>
      <c r="SJM573" s="80"/>
      <c r="SJN573" s="80"/>
      <c r="SJO573" s="80"/>
      <c r="SJP573" s="80"/>
      <c r="SJQ573" s="80"/>
      <c r="SJR573" s="80"/>
      <c r="SJS573" s="80"/>
      <c r="SJT573" s="80"/>
      <c r="SJU573" s="80"/>
      <c r="SJV573" s="80"/>
      <c r="SJW573" s="80"/>
      <c r="SJX573" s="80"/>
      <c r="SJY573" s="80"/>
      <c r="SJZ573" s="80"/>
      <c r="SKA573" s="80"/>
      <c r="SKB573" s="80"/>
      <c r="SKC573" s="80"/>
      <c r="SKD573" s="80"/>
      <c r="SKE573" s="80"/>
      <c r="SKF573" s="80"/>
      <c r="SKG573" s="80"/>
      <c r="SKH573" s="80"/>
      <c r="SKI573" s="80"/>
      <c r="SKJ573" s="80"/>
      <c r="SKK573" s="80"/>
      <c r="SKL573" s="80"/>
      <c r="SKM573" s="80"/>
      <c r="SKN573" s="80"/>
      <c r="SKO573" s="80"/>
      <c r="SKP573" s="80"/>
      <c r="SKQ573" s="80"/>
      <c r="SKR573" s="80"/>
      <c r="SKS573" s="80"/>
      <c r="SKT573" s="80"/>
      <c r="SKU573" s="80"/>
      <c r="SKV573" s="80"/>
      <c r="SKW573" s="80"/>
      <c r="SKX573" s="80"/>
      <c r="SKY573" s="80"/>
      <c r="SKZ573" s="80"/>
      <c r="SLA573" s="80"/>
      <c r="SLB573" s="80"/>
      <c r="SLC573" s="80"/>
      <c r="SLD573" s="80"/>
      <c r="SLE573" s="80"/>
      <c r="SLF573" s="80"/>
      <c r="SLG573" s="80"/>
      <c r="SLH573" s="80"/>
      <c r="SLI573" s="80"/>
      <c r="SLJ573" s="80"/>
      <c r="SLK573" s="80"/>
      <c r="SLL573" s="80"/>
      <c r="SLM573" s="80"/>
      <c r="SLN573" s="80"/>
      <c r="SLO573" s="80"/>
      <c r="SLP573" s="80"/>
      <c r="SLQ573" s="80"/>
      <c r="SLR573" s="80"/>
      <c r="SLS573" s="80"/>
      <c r="SLT573" s="80"/>
      <c r="SLU573" s="80"/>
      <c r="SLV573" s="80"/>
      <c r="SLW573" s="80"/>
      <c r="SLX573" s="80"/>
      <c r="SLY573" s="80"/>
      <c r="SLZ573" s="80"/>
      <c r="SMA573" s="80"/>
      <c r="SMB573" s="80"/>
      <c r="SMC573" s="80"/>
      <c r="SMD573" s="80"/>
      <c r="SME573" s="80"/>
      <c r="SMF573" s="80"/>
      <c r="SMG573" s="80"/>
      <c r="SMH573" s="80"/>
      <c r="SMI573" s="80"/>
      <c r="SMJ573" s="80"/>
      <c r="SMK573" s="80"/>
      <c r="SML573" s="80"/>
      <c r="SMM573" s="80"/>
      <c r="SMN573" s="80"/>
      <c r="SMO573" s="80"/>
      <c r="SMP573" s="80"/>
      <c r="SMQ573" s="80"/>
      <c r="SMR573" s="80"/>
      <c r="SMS573" s="80"/>
      <c r="SMT573" s="80"/>
      <c r="SMU573" s="80"/>
      <c r="SMV573" s="80"/>
      <c r="SMW573" s="80"/>
      <c r="SMX573" s="80"/>
      <c r="SMY573" s="80"/>
      <c r="SMZ573" s="80"/>
      <c r="SNA573" s="80"/>
      <c r="SNB573" s="80"/>
      <c r="SNC573" s="80"/>
      <c r="SND573" s="80"/>
      <c r="SNE573" s="80"/>
      <c r="SNF573" s="80"/>
      <c r="SNG573" s="80"/>
      <c r="SNH573" s="80"/>
      <c r="SNI573" s="80"/>
      <c r="SNJ573" s="80"/>
      <c r="SNK573" s="80"/>
      <c r="SNL573" s="80"/>
      <c r="SNM573" s="80"/>
      <c r="SNN573" s="80"/>
      <c r="SNO573" s="80"/>
      <c r="SNP573" s="80"/>
      <c r="SNQ573" s="80"/>
      <c r="SNR573" s="80"/>
      <c r="SNS573" s="80"/>
      <c r="SNT573" s="80"/>
      <c r="SNU573" s="80"/>
      <c r="SNV573" s="80"/>
      <c r="SNW573" s="80"/>
      <c r="SNX573" s="80"/>
      <c r="SNY573" s="80"/>
      <c r="SNZ573" s="80"/>
      <c r="SOA573" s="80"/>
      <c r="SOB573" s="80"/>
      <c r="SOC573" s="80"/>
      <c r="SOD573" s="80"/>
      <c r="SOE573" s="80"/>
      <c r="SOF573" s="80"/>
      <c r="SOG573" s="80"/>
      <c r="SOH573" s="80"/>
      <c r="SOI573" s="80"/>
      <c r="SOJ573" s="80"/>
      <c r="SOK573" s="80"/>
      <c r="SOL573" s="80"/>
      <c r="SOM573" s="80"/>
      <c r="SON573" s="80"/>
      <c r="SOO573" s="80"/>
      <c r="SOP573" s="80"/>
      <c r="SOQ573" s="80"/>
      <c r="SOR573" s="80"/>
      <c r="SOS573" s="80"/>
      <c r="SOT573" s="80"/>
      <c r="SOU573" s="80"/>
      <c r="SOV573" s="80"/>
      <c r="SOW573" s="80"/>
      <c r="SOX573" s="80"/>
      <c r="SOY573" s="80"/>
      <c r="SOZ573" s="80"/>
      <c r="SPA573" s="80"/>
      <c r="SPB573" s="80"/>
      <c r="SPC573" s="80"/>
      <c r="SPD573" s="80"/>
      <c r="SPE573" s="80"/>
      <c r="SPF573" s="80"/>
      <c r="SPG573" s="80"/>
      <c r="SPH573" s="80"/>
      <c r="SPI573" s="80"/>
      <c r="SPJ573" s="80"/>
      <c r="SPK573" s="80"/>
      <c r="SPL573" s="80"/>
      <c r="SPM573" s="80"/>
      <c r="SPN573" s="80"/>
      <c r="SPO573" s="80"/>
      <c r="SPP573" s="80"/>
      <c r="SPQ573" s="80"/>
      <c r="SPR573" s="80"/>
      <c r="SPS573" s="80"/>
      <c r="SPT573" s="80"/>
      <c r="SPU573" s="80"/>
      <c r="SPV573" s="80"/>
      <c r="SPW573" s="80"/>
      <c r="SPX573" s="80"/>
      <c r="SPY573" s="80"/>
      <c r="SPZ573" s="80"/>
      <c r="SQA573" s="80"/>
      <c r="SQB573" s="80"/>
      <c r="SQC573" s="80"/>
      <c r="SQD573" s="80"/>
      <c r="SQE573" s="80"/>
      <c r="SQF573" s="80"/>
      <c r="SQG573" s="80"/>
      <c r="SQH573" s="80"/>
      <c r="SQI573" s="80"/>
      <c r="SQJ573" s="80"/>
      <c r="SQK573" s="80"/>
      <c r="SQL573" s="80"/>
      <c r="SQM573" s="80"/>
      <c r="SQN573" s="80"/>
      <c r="SQO573" s="80"/>
      <c r="SQP573" s="80"/>
      <c r="SQQ573" s="80"/>
      <c r="SQR573" s="80"/>
      <c r="SQS573" s="80"/>
      <c r="SQT573" s="80"/>
      <c r="SQU573" s="80"/>
      <c r="SQV573" s="80"/>
      <c r="SQW573" s="80"/>
      <c r="SQX573" s="80"/>
      <c r="SQY573" s="80"/>
      <c r="SQZ573" s="80"/>
      <c r="SRA573" s="80"/>
      <c r="SRB573" s="80"/>
      <c r="SRC573" s="80"/>
      <c r="SRD573" s="80"/>
      <c r="SRE573" s="80"/>
      <c r="SRF573" s="80"/>
      <c r="SRG573" s="80"/>
      <c r="SRH573" s="80"/>
      <c r="SRI573" s="80"/>
      <c r="SRJ573" s="80"/>
      <c r="SRK573" s="80"/>
      <c r="SRL573" s="80"/>
      <c r="SRM573" s="80"/>
      <c r="SRN573" s="80"/>
      <c r="SRO573" s="80"/>
      <c r="SRP573" s="80"/>
      <c r="SRQ573" s="80"/>
      <c r="SRR573" s="80"/>
      <c r="SRS573" s="80"/>
      <c r="SRT573" s="80"/>
      <c r="SRU573" s="80"/>
      <c r="SRV573" s="80"/>
      <c r="SRW573" s="80"/>
      <c r="SRX573" s="80"/>
      <c r="SRY573" s="80"/>
      <c r="SRZ573" s="80"/>
      <c r="SSA573" s="80"/>
      <c r="SSB573" s="80"/>
      <c r="SSC573" s="80"/>
      <c r="SSD573" s="80"/>
      <c r="SSE573" s="80"/>
      <c r="SSF573" s="80"/>
      <c r="SSG573" s="80"/>
      <c r="SSH573" s="80"/>
      <c r="SSI573" s="80"/>
      <c r="SSJ573" s="80"/>
      <c r="SSK573" s="80"/>
      <c r="SSL573" s="80"/>
      <c r="SSM573" s="80"/>
      <c r="SSN573" s="80"/>
      <c r="SSO573" s="80"/>
      <c r="SSP573" s="80"/>
      <c r="SSQ573" s="80"/>
      <c r="SSR573" s="80"/>
      <c r="SSS573" s="80"/>
      <c r="SST573" s="80"/>
      <c r="SSU573" s="80"/>
      <c r="SSV573" s="80"/>
      <c r="SSW573" s="80"/>
      <c r="SSX573" s="80"/>
      <c r="SSY573" s="80"/>
      <c r="SSZ573" s="80"/>
      <c r="STA573" s="80"/>
      <c r="STB573" s="80"/>
      <c r="STC573" s="80"/>
      <c r="STD573" s="80"/>
      <c r="STE573" s="80"/>
      <c r="STF573" s="80"/>
      <c r="STG573" s="80"/>
      <c r="STH573" s="80"/>
      <c r="STI573" s="80"/>
      <c r="STJ573" s="80"/>
      <c r="STK573" s="80"/>
      <c r="STL573" s="80"/>
      <c r="STM573" s="80"/>
      <c r="STN573" s="80"/>
      <c r="STO573" s="80"/>
      <c r="STP573" s="80"/>
      <c r="STQ573" s="80"/>
      <c r="STR573" s="80"/>
      <c r="STS573" s="80"/>
      <c r="STT573" s="80"/>
      <c r="STU573" s="80"/>
      <c r="STV573" s="80"/>
      <c r="STW573" s="80"/>
      <c r="STX573" s="80"/>
      <c r="STY573" s="80"/>
      <c r="STZ573" s="80"/>
      <c r="SUA573" s="80"/>
      <c r="SUB573" s="80"/>
      <c r="SUC573" s="80"/>
      <c r="SUD573" s="80"/>
      <c r="SUE573" s="80"/>
      <c r="SUF573" s="80"/>
      <c r="SUG573" s="80"/>
      <c r="SUH573" s="80"/>
      <c r="SUI573" s="80"/>
      <c r="SUJ573" s="80"/>
      <c r="SUK573" s="80"/>
      <c r="SUL573" s="80"/>
      <c r="SUM573" s="80"/>
      <c r="SUN573" s="80"/>
      <c r="SUO573" s="80"/>
      <c r="SUP573" s="80"/>
      <c r="SUQ573" s="80"/>
      <c r="SUR573" s="80"/>
      <c r="SUS573" s="80"/>
      <c r="SUT573" s="80"/>
      <c r="SUU573" s="80"/>
      <c r="SUV573" s="80"/>
      <c r="SUW573" s="80"/>
      <c r="SUX573" s="80"/>
      <c r="SUY573" s="80"/>
      <c r="SUZ573" s="80"/>
      <c r="SVA573" s="80"/>
      <c r="SVB573" s="80"/>
      <c r="SVC573" s="80"/>
      <c r="SVD573" s="80"/>
      <c r="SVE573" s="80"/>
      <c r="SVF573" s="80"/>
      <c r="SVG573" s="80"/>
      <c r="SVH573" s="80"/>
      <c r="SVI573" s="80"/>
      <c r="SVJ573" s="80"/>
      <c r="SVK573" s="80"/>
      <c r="SVL573" s="80"/>
      <c r="SVM573" s="80"/>
      <c r="SVN573" s="80"/>
      <c r="SVO573" s="80"/>
      <c r="SVP573" s="80"/>
      <c r="SVQ573" s="80"/>
      <c r="SVR573" s="80"/>
      <c r="SVS573" s="80"/>
      <c r="SVT573" s="80"/>
      <c r="SVU573" s="80"/>
      <c r="SVV573" s="80"/>
      <c r="SVW573" s="80"/>
      <c r="SVX573" s="80"/>
      <c r="SVY573" s="80"/>
      <c r="SVZ573" s="80"/>
      <c r="SWA573" s="80"/>
      <c r="SWB573" s="80"/>
      <c r="SWC573" s="80"/>
      <c r="SWD573" s="80"/>
      <c r="SWE573" s="80"/>
      <c r="SWF573" s="80"/>
      <c r="SWG573" s="80"/>
      <c r="SWH573" s="80"/>
      <c r="SWI573" s="80"/>
      <c r="SWJ573" s="80"/>
      <c r="SWK573" s="80"/>
      <c r="SWL573" s="80"/>
      <c r="SWM573" s="80"/>
      <c r="SWN573" s="80"/>
      <c r="SWO573" s="80"/>
      <c r="SWP573" s="80"/>
      <c r="SWQ573" s="80"/>
      <c r="SWR573" s="80"/>
      <c r="SWS573" s="80"/>
      <c r="SWT573" s="80"/>
      <c r="SWU573" s="80"/>
      <c r="SWV573" s="80"/>
      <c r="SWW573" s="80"/>
      <c r="SWX573" s="80"/>
      <c r="SWY573" s="80"/>
      <c r="SWZ573" s="80"/>
      <c r="SXA573" s="80"/>
      <c r="SXB573" s="80"/>
      <c r="SXC573" s="80"/>
      <c r="SXD573" s="80"/>
      <c r="SXE573" s="80"/>
      <c r="SXF573" s="80"/>
      <c r="SXG573" s="80"/>
      <c r="SXH573" s="80"/>
      <c r="SXI573" s="80"/>
      <c r="SXJ573" s="80"/>
      <c r="SXK573" s="80"/>
      <c r="SXL573" s="80"/>
      <c r="SXM573" s="80"/>
      <c r="SXN573" s="80"/>
      <c r="SXO573" s="80"/>
      <c r="SXP573" s="80"/>
      <c r="SXQ573" s="80"/>
      <c r="SXR573" s="80"/>
      <c r="SXS573" s="80"/>
      <c r="SXT573" s="80"/>
      <c r="SXU573" s="80"/>
      <c r="SXV573" s="80"/>
      <c r="SXW573" s="80"/>
      <c r="SXX573" s="80"/>
      <c r="SXY573" s="80"/>
      <c r="SXZ573" s="80"/>
      <c r="SYA573" s="80"/>
      <c r="SYB573" s="80"/>
      <c r="SYC573" s="80"/>
      <c r="SYD573" s="80"/>
      <c r="SYE573" s="80"/>
      <c r="SYF573" s="80"/>
      <c r="SYG573" s="80"/>
      <c r="SYH573" s="80"/>
      <c r="SYI573" s="80"/>
      <c r="SYJ573" s="80"/>
      <c r="SYK573" s="80"/>
      <c r="SYL573" s="80"/>
      <c r="SYM573" s="80"/>
      <c r="SYN573" s="80"/>
      <c r="SYO573" s="80"/>
      <c r="SYP573" s="80"/>
      <c r="SYQ573" s="80"/>
      <c r="SYR573" s="80"/>
      <c r="SYS573" s="80"/>
      <c r="SYT573" s="80"/>
      <c r="SYU573" s="80"/>
      <c r="SYV573" s="80"/>
      <c r="SYW573" s="80"/>
      <c r="SYX573" s="80"/>
      <c r="SYY573" s="80"/>
      <c r="SYZ573" s="80"/>
      <c r="SZA573" s="80"/>
      <c r="SZB573" s="80"/>
      <c r="SZC573" s="80"/>
      <c r="SZD573" s="80"/>
      <c r="SZE573" s="80"/>
      <c r="SZF573" s="80"/>
      <c r="SZG573" s="80"/>
      <c r="SZH573" s="80"/>
      <c r="SZI573" s="80"/>
      <c r="SZJ573" s="80"/>
      <c r="SZK573" s="80"/>
      <c r="SZL573" s="80"/>
      <c r="SZM573" s="80"/>
      <c r="SZN573" s="80"/>
      <c r="SZO573" s="80"/>
      <c r="SZP573" s="80"/>
      <c r="SZQ573" s="80"/>
      <c r="SZR573" s="80"/>
      <c r="SZS573" s="80"/>
      <c r="SZT573" s="80"/>
      <c r="SZU573" s="80"/>
      <c r="SZV573" s="80"/>
      <c r="SZW573" s="80"/>
      <c r="SZX573" s="80"/>
      <c r="SZY573" s="80"/>
      <c r="SZZ573" s="80"/>
      <c r="TAA573" s="80"/>
      <c r="TAB573" s="80"/>
      <c r="TAC573" s="80"/>
      <c r="TAD573" s="80"/>
      <c r="TAE573" s="80"/>
      <c r="TAF573" s="80"/>
      <c r="TAG573" s="80"/>
      <c r="TAH573" s="80"/>
      <c r="TAI573" s="80"/>
      <c r="TAJ573" s="80"/>
      <c r="TAK573" s="80"/>
      <c r="TAL573" s="80"/>
      <c r="TAM573" s="80"/>
      <c r="TAN573" s="80"/>
      <c r="TAO573" s="80"/>
      <c r="TAP573" s="80"/>
      <c r="TAQ573" s="80"/>
      <c r="TAR573" s="80"/>
      <c r="TAS573" s="80"/>
      <c r="TAT573" s="80"/>
      <c r="TAU573" s="80"/>
      <c r="TAV573" s="80"/>
      <c r="TAW573" s="80"/>
      <c r="TAX573" s="80"/>
      <c r="TAY573" s="80"/>
      <c r="TAZ573" s="80"/>
      <c r="TBA573" s="80"/>
      <c r="TBB573" s="80"/>
      <c r="TBC573" s="80"/>
      <c r="TBD573" s="80"/>
      <c r="TBE573" s="80"/>
      <c r="TBF573" s="80"/>
      <c r="TBG573" s="80"/>
      <c r="TBH573" s="80"/>
      <c r="TBI573" s="80"/>
      <c r="TBJ573" s="80"/>
      <c r="TBK573" s="80"/>
      <c r="TBL573" s="80"/>
      <c r="TBM573" s="80"/>
      <c r="TBN573" s="80"/>
      <c r="TBO573" s="80"/>
      <c r="TBP573" s="80"/>
      <c r="TBQ573" s="80"/>
      <c r="TBR573" s="80"/>
      <c r="TBS573" s="80"/>
      <c r="TBT573" s="80"/>
      <c r="TBU573" s="80"/>
      <c r="TBV573" s="80"/>
      <c r="TBW573" s="80"/>
      <c r="TBX573" s="80"/>
      <c r="TBY573" s="80"/>
      <c r="TBZ573" s="80"/>
      <c r="TCA573" s="80"/>
      <c r="TCB573" s="80"/>
      <c r="TCC573" s="80"/>
      <c r="TCD573" s="80"/>
      <c r="TCE573" s="80"/>
      <c r="TCF573" s="80"/>
      <c r="TCG573" s="80"/>
      <c r="TCH573" s="80"/>
      <c r="TCI573" s="80"/>
      <c r="TCJ573" s="80"/>
      <c r="TCK573" s="80"/>
      <c r="TCL573" s="80"/>
      <c r="TCM573" s="80"/>
      <c r="TCN573" s="80"/>
      <c r="TCO573" s="80"/>
      <c r="TCP573" s="80"/>
      <c r="TCQ573" s="80"/>
      <c r="TCR573" s="80"/>
      <c r="TCS573" s="80"/>
      <c r="TCT573" s="80"/>
      <c r="TCU573" s="80"/>
      <c r="TCV573" s="80"/>
      <c r="TCW573" s="80"/>
      <c r="TCX573" s="80"/>
      <c r="TCY573" s="80"/>
      <c r="TCZ573" s="80"/>
      <c r="TDA573" s="80"/>
      <c r="TDB573" s="80"/>
      <c r="TDC573" s="80"/>
      <c r="TDD573" s="80"/>
      <c r="TDE573" s="80"/>
      <c r="TDF573" s="80"/>
      <c r="TDG573" s="80"/>
      <c r="TDH573" s="80"/>
      <c r="TDI573" s="80"/>
      <c r="TDJ573" s="80"/>
      <c r="TDK573" s="80"/>
      <c r="TDL573" s="80"/>
      <c r="TDM573" s="80"/>
      <c r="TDN573" s="80"/>
      <c r="TDO573" s="80"/>
      <c r="TDP573" s="80"/>
      <c r="TDQ573" s="80"/>
      <c r="TDR573" s="80"/>
      <c r="TDS573" s="80"/>
      <c r="TDT573" s="80"/>
      <c r="TDU573" s="80"/>
      <c r="TDV573" s="80"/>
      <c r="TDW573" s="80"/>
      <c r="TDX573" s="80"/>
      <c r="TDY573" s="80"/>
      <c r="TDZ573" s="80"/>
      <c r="TEA573" s="80"/>
      <c r="TEB573" s="80"/>
      <c r="TEC573" s="80"/>
      <c r="TED573" s="80"/>
      <c r="TEE573" s="80"/>
      <c r="TEF573" s="80"/>
      <c r="TEG573" s="80"/>
      <c r="TEH573" s="80"/>
      <c r="TEI573" s="80"/>
      <c r="TEJ573" s="80"/>
      <c r="TEK573" s="80"/>
      <c r="TEL573" s="80"/>
      <c r="TEM573" s="80"/>
      <c r="TEN573" s="80"/>
      <c r="TEO573" s="80"/>
      <c r="TEP573" s="80"/>
      <c r="TEQ573" s="80"/>
      <c r="TER573" s="80"/>
      <c r="TES573" s="80"/>
      <c r="TET573" s="80"/>
      <c r="TEU573" s="80"/>
      <c r="TEV573" s="80"/>
      <c r="TEW573" s="80"/>
      <c r="TEX573" s="80"/>
      <c r="TEY573" s="80"/>
      <c r="TEZ573" s="80"/>
      <c r="TFA573" s="80"/>
      <c r="TFB573" s="80"/>
      <c r="TFC573" s="80"/>
      <c r="TFD573" s="80"/>
      <c r="TFE573" s="80"/>
      <c r="TFF573" s="80"/>
      <c r="TFG573" s="80"/>
      <c r="TFH573" s="80"/>
      <c r="TFI573" s="80"/>
      <c r="TFJ573" s="80"/>
      <c r="TFK573" s="80"/>
      <c r="TFL573" s="80"/>
      <c r="TFM573" s="80"/>
      <c r="TFN573" s="80"/>
      <c r="TFO573" s="80"/>
      <c r="TFP573" s="80"/>
      <c r="TFQ573" s="80"/>
      <c r="TFR573" s="80"/>
      <c r="TFS573" s="80"/>
      <c r="TFT573" s="80"/>
      <c r="TFU573" s="80"/>
      <c r="TFV573" s="80"/>
      <c r="TFW573" s="80"/>
      <c r="TFX573" s="80"/>
      <c r="TFY573" s="80"/>
      <c r="TFZ573" s="80"/>
      <c r="TGA573" s="80"/>
      <c r="TGB573" s="80"/>
      <c r="TGC573" s="80"/>
      <c r="TGD573" s="80"/>
      <c r="TGE573" s="80"/>
      <c r="TGF573" s="80"/>
      <c r="TGG573" s="80"/>
      <c r="TGH573" s="80"/>
      <c r="TGI573" s="80"/>
      <c r="TGJ573" s="80"/>
      <c r="TGK573" s="80"/>
      <c r="TGL573" s="80"/>
      <c r="TGM573" s="80"/>
      <c r="TGN573" s="80"/>
      <c r="TGO573" s="80"/>
      <c r="TGP573" s="80"/>
      <c r="TGQ573" s="80"/>
      <c r="TGR573" s="80"/>
      <c r="TGS573" s="80"/>
      <c r="TGT573" s="80"/>
      <c r="TGU573" s="80"/>
      <c r="TGV573" s="80"/>
      <c r="TGW573" s="80"/>
      <c r="TGX573" s="80"/>
      <c r="TGY573" s="80"/>
      <c r="TGZ573" s="80"/>
      <c r="THA573" s="80"/>
      <c r="THB573" s="80"/>
      <c r="THC573" s="80"/>
      <c r="THD573" s="80"/>
      <c r="THE573" s="80"/>
      <c r="THF573" s="80"/>
      <c r="THG573" s="80"/>
      <c r="THH573" s="80"/>
      <c r="THI573" s="80"/>
      <c r="THJ573" s="80"/>
      <c r="THK573" s="80"/>
      <c r="THL573" s="80"/>
      <c r="THM573" s="80"/>
      <c r="THN573" s="80"/>
      <c r="THO573" s="80"/>
      <c r="THP573" s="80"/>
      <c r="THQ573" s="80"/>
      <c r="THR573" s="80"/>
      <c r="THS573" s="80"/>
      <c r="THT573" s="80"/>
      <c r="THU573" s="80"/>
      <c r="THV573" s="80"/>
      <c r="THW573" s="80"/>
      <c r="THX573" s="80"/>
      <c r="THY573" s="80"/>
      <c r="THZ573" s="80"/>
      <c r="TIA573" s="80"/>
      <c r="TIB573" s="80"/>
      <c r="TIC573" s="80"/>
      <c r="TID573" s="80"/>
      <c r="TIE573" s="80"/>
      <c r="TIF573" s="80"/>
      <c r="TIG573" s="80"/>
      <c r="TIH573" s="80"/>
      <c r="TII573" s="80"/>
      <c r="TIJ573" s="80"/>
      <c r="TIK573" s="80"/>
      <c r="TIL573" s="80"/>
      <c r="TIM573" s="80"/>
      <c r="TIN573" s="80"/>
      <c r="TIO573" s="80"/>
      <c r="TIP573" s="80"/>
      <c r="TIQ573" s="80"/>
      <c r="TIR573" s="80"/>
      <c r="TIS573" s="80"/>
      <c r="TIT573" s="80"/>
      <c r="TIU573" s="80"/>
      <c r="TIV573" s="80"/>
      <c r="TIW573" s="80"/>
      <c r="TIX573" s="80"/>
      <c r="TIY573" s="80"/>
      <c r="TIZ573" s="80"/>
      <c r="TJA573" s="80"/>
      <c r="TJB573" s="80"/>
      <c r="TJC573" s="80"/>
      <c r="TJD573" s="80"/>
      <c r="TJE573" s="80"/>
      <c r="TJF573" s="80"/>
      <c r="TJG573" s="80"/>
      <c r="TJH573" s="80"/>
      <c r="TJI573" s="80"/>
      <c r="TJJ573" s="80"/>
      <c r="TJK573" s="80"/>
      <c r="TJL573" s="80"/>
      <c r="TJM573" s="80"/>
      <c r="TJN573" s="80"/>
      <c r="TJO573" s="80"/>
      <c r="TJP573" s="80"/>
      <c r="TJQ573" s="80"/>
      <c r="TJR573" s="80"/>
      <c r="TJS573" s="80"/>
      <c r="TJT573" s="80"/>
      <c r="TJU573" s="80"/>
      <c r="TJV573" s="80"/>
      <c r="TJW573" s="80"/>
      <c r="TJX573" s="80"/>
      <c r="TJY573" s="80"/>
      <c r="TJZ573" s="80"/>
      <c r="TKA573" s="80"/>
      <c r="TKB573" s="80"/>
      <c r="TKC573" s="80"/>
      <c r="TKD573" s="80"/>
      <c r="TKE573" s="80"/>
      <c r="TKF573" s="80"/>
      <c r="TKG573" s="80"/>
      <c r="TKH573" s="80"/>
      <c r="TKI573" s="80"/>
      <c r="TKJ573" s="80"/>
      <c r="TKK573" s="80"/>
      <c r="TKL573" s="80"/>
      <c r="TKM573" s="80"/>
      <c r="TKN573" s="80"/>
      <c r="TKO573" s="80"/>
      <c r="TKP573" s="80"/>
      <c r="TKQ573" s="80"/>
      <c r="TKR573" s="80"/>
      <c r="TKS573" s="80"/>
      <c r="TKT573" s="80"/>
      <c r="TKU573" s="80"/>
      <c r="TKV573" s="80"/>
      <c r="TKW573" s="80"/>
      <c r="TKX573" s="80"/>
      <c r="TKY573" s="80"/>
      <c r="TKZ573" s="80"/>
      <c r="TLA573" s="80"/>
      <c r="TLB573" s="80"/>
      <c r="TLC573" s="80"/>
      <c r="TLD573" s="80"/>
      <c r="TLE573" s="80"/>
      <c r="TLF573" s="80"/>
      <c r="TLG573" s="80"/>
      <c r="TLH573" s="80"/>
      <c r="TLI573" s="80"/>
      <c r="TLJ573" s="80"/>
      <c r="TLK573" s="80"/>
      <c r="TLL573" s="80"/>
      <c r="TLM573" s="80"/>
      <c r="TLN573" s="80"/>
      <c r="TLO573" s="80"/>
      <c r="TLP573" s="80"/>
      <c r="TLQ573" s="80"/>
      <c r="TLR573" s="80"/>
      <c r="TLS573" s="80"/>
      <c r="TLT573" s="80"/>
      <c r="TLU573" s="80"/>
      <c r="TLV573" s="80"/>
      <c r="TLW573" s="80"/>
      <c r="TLX573" s="80"/>
      <c r="TLY573" s="80"/>
      <c r="TLZ573" s="80"/>
      <c r="TMA573" s="80"/>
      <c r="TMB573" s="80"/>
      <c r="TMC573" s="80"/>
      <c r="TMD573" s="80"/>
      <c r="TME573" s="80"/>
      <c r="TMF573" s="80"/>
      <c r="TMG573" s="80"/>
      <c r="TMH573" s="80"/>
      <c r="TMI573" s="80"/>
      <c r="TMJ573" s="80"/>
      <c r="TMK573" s="80"/>
      <c r="TML573" s="80"/>
      <c r="TMM573" s="80"/>
      <c r="TMN573" s="80"/>
      <c r="TMO573" s="80"/>
      <c r="TMP573" s="80"/>
      <c r="TMQ573" s="80"/>
      <c r="TMR573" s="80"/>
      <c r="TMS573" s="80"/>
      <c r="TMT573" s="80"/>
      <c r="TMU573" s="80"/>
      <c r="TMV573" s="80"/>
      <c r="TMW573" s="80"/>
      <c r="TMX573" s="80"/>
      <c r="TMY573" s="80"/>
      <c r="TMZ573" s="80"/>
      <c r="TNA573" s="80"/>
      <c r="TNB573" s="80"/>
      <c r="TNC573" s="80"/>
      <c r="TND573" s="80"/>
      <c r="TNE573" s="80"/>
      <c r="TNF573" s="80"/>
      <c r="TNG573" s="80"/>
      <c r="TNH573" s="80"/>
      <c r="TNI573" s="80"/>
      <c r="TNJ573" s="80"/>
      <c r="TNK573" s="80"/>
      <c r="TNL573" s="80"/>
      <c r="TNM573" s="80"/>
      <c r="TNN573" s="80"/>
      <c r="TNO573" s="80"/>
      <c r="TNP573" s="80"/>
      <c r="TNQ573" s="80"/>
      <c r="TNR573" s="80"/>
      <c r="TNS573" s="80"/>
      <c r="TNT573" s="80"/>
      <c r="TNU573" s="80"/>
      <c r="TNV573" s="80"/>
      <c r="TNW573" s="80"/>
      <c r="TNX573" s="80"/>
      <c r="TNY573" s="80"/>
      <c r="TNZ573" s="80"/>
      <c r="TOA573" s="80"/>
      <c r="TOB573" s="80"/>
      <c r="TOC573" s="80"/>
      <c r="TOD573" s="80"/>
      <c r="TOE573" s="80"/>
      <c r="TOF573" s="80"/>
      <c r="TOG573" s="80"/>
      <c r="TOH573" s="80"/>
      <c r="TOI573" s="80"/>
      <c r="TOJ573" s="80"/>
      <c r="TOK573" s="80"/>
      <c r="TOL573" s="80"/>
      <c r="TOM573" s="80"/>
      <c r="TON573" s="80"/>
      <c r="TOO573" s="80"/>
      <c r="TOP573" s="80"/>
      <c r="TOQ573" s="80"/>
      <c r="TOR573" s="80"/>
      <c r="TOS573" s="80"/>
      <c r="TOT573" s="80"/>
      <c r="TOU573" s="80"/>
      <c r="TOV573" s="80"/>
      <c r="TOW573" s="80"/>
      <c r="TOX573" s="80"/>
      <c r="TOY573" s="80"/>
      <c r="TOZ573" s="80"/>
      <c r="TPA573" s="80"/>
      <c r="TPB573" s="80"/>
      <c r="TPC573" s="80"/>
      <c r="TPD573" s="80"/>
      <c r="TPE573" s="80"/>
      <c r="TPF573" s="80"/>
      <c r="TPG573" s="80"/>
      <c r="TPH573" s="80"/>
      <c r="TPI573" s="80"/>
      <c r="TPJ573" s="80"/>
      <c r="TPK573" s="80"/>
      <c r="TPL573" s="80"/>
      <c r="TPM573" s="80"/>
      <c r="TPN573" s="80"/>
      <c r="TPO573" s="80"/>
      <c r="TPP573" s="80"/>
      <c r="TPQ573" s="80"/>
      <c r="TPR573" s="80"/>
      <c r="TPS573" s="80"/>
      <c r="TPT573" s="80"/>
      <c r="TPU573" s="80"/>
      <c r="TPV573" s="80"/>
      <c r="TPW573" s="80"/>
      <c r="TPX573" s="80"/>
      <c r="TPY573" s="80"/>
      <c r="TPZ573" s="80"/>
      <c r="TQA573" s="80"/>
      <c r="TQB573" s="80"/>
      <c r="TQC573" s="80"/>
      <c r="TQD573" s="80"/>
      <c r="TQE573" s="80"/>
      <c r="TQF573" s="80"/>
      <c r="TQG573" s="80"/>
      <c r="TQH573" s="80"/>
      <c r="TQI573" s="80"/>
      <c r="TQJ573" s="80"/>
      <c r="TQK573" s="80"/>
      <c r="TQL573" s="80"/>
      <c r="TQM573" s="80"/>
      <c r="TQN573" s="80"/>
      <c r="TQO573" s="80"/>
      <c r="TQP573" s="80"/>
      <c r="TQQ573" s="80"/>
      <c r="TQR573" s="80"/>
      <c r="TQS573" s="80"/>
      <c r="TQT573" s="80"/>
      <c r="TQU573" s="80"/>
      <c r="TQV573" s="80"/>
      <c r="TQW573" s="80"/>
      <c r="TQX573" s="80"/>
      <c r="TQY573" s="80"/>
      <c r="TQZ573" s="80"/>
      <c r="TRA573" s="80"/>
      <c r="TRB573" s="80"/>
      <c r="TRC573" s="80"/>
      <c r="TRD573" s="80"/>
      <c r="TRE573" s="80"/>
      <c r="TRF573" s="80"/>
      <c r="TRG573" s="80"/>
      <c r="TRH573" s="80"/>
      <c r="TRI573" s="80"/>
      <c r="TRJ573" s="80"/>
      <c r="TRK573" s="80"/>
      <c r="TRL573" s="80"/>
      <c r="TRM573" s="80"/>
      <c r="TRN573" s="80"/>
      <c r="TRO573" s="80"/>
      <c r="TRP573" s="80"/>
      <c r="TRQ573" s="80"/>
      <c r="TRR573" s="80"/>
      <c r="TRS573" s="80"/>
      <c r="TRT573" s="80"/>
      <c r="TRU573" s="80"/>
      <c r="TRV573" s="80"/>
      <c r="TRW573" s="80"/>
      <c r="TRX573" s="80"/>
      <c r="TRY573" s="80"/>
      <c r="TRZ573" s="80"/>
      <c r="TSA573" s="80"/>
      <c r="TSB573" s="80"/>
      <c r="TSC573" s="80"/>
      <c r="TSD573" s="80"/>
      <c r="TSE573" s="80"/>
      <c r="TSF573" s="80"/>
      <c r="TSG573" s="80"/>
      <c r="TSH573" s="80"/>
      <c r="TSI573" s="80"/>
      <c r="TSJ573" s="80"/>
      <c r="TSK573" s="80"/>
      <c r="TSL573" s="80"/>
      <c r="TSM573" s="80"/>
      <c r="TSN573" s="80"/>
      <c r="TSO573" s="80"/>
      <c r="TSP573" s="80"/>
      <c r="TSQ573" s="80"/>
      <c r="TSR573" s="80"/>
      <c r="TSS573" s="80"/>
      <c r="TST573" s="80"/>
      <c r="TSU573" s="80"/>
      <c r="TSV573" s="80"/>
      <c r="TSW573" s="80"/>
      <c r="TSX573" s="80"/>
      <c r="TSY573" s="80"/>
      <c r="TSZ573" s="80"/>
      <c r="TTA573" s="80"/>
      <c r="TTB573" s="80"/>
      <c r="TTC573" s="80"/>
      <c r="TTD573" s="80"/>
      <c r="TTE573" s="80"/>
      <c r="TTF573" s="80"/>
      <c r="TTG573" s="80"/>
      <c r="TTH573" s="80"/>
      <c r="TTI573" s="80"/>
      <c r="TTJ573" s="80"/>
      <c r="TTK573" s="80"/>
      <c r="TTL573" s="80"/>
      <c r="TTM573" s="80"/>
      <c r="TTN573" s="80"/>
      <c r="TTO573" s="80"/>
      <c r="TTP573" s="80"/>
      <c r="TTQ573" s="80"/>
      <c r="TTR573" s="80"/>
      <c r="TTS573" s="80"/>
      <c r="TTT573" s="80"/>
      <c r="TTU573" s="80"/>
      <c r="TTV573" s="80"/>
      <c r="TTW573" s="80"/>
      <c r="TTX573" s="80"/>
      <c r="TTY573" s="80"/>
      <c r="TTZ573" s="80"/>
      <c r="TUA573" s="80"/>
      <c r="TUB573" s="80"/>
      <c r="TUC573" s="80"/>
      <c r="TUD573" s="80"/>
      <c r="TUE573" s="80"/>
      <c r="TUF573" s="80"/>
      <c r="TUG573" s="80"/>
      <c r="TUH573" s="80"/>
      <c r="TUI573" s="80"/>
      <c r="TUJ573" s="80"/>
      <c r="TUK573" s="80"/>
      <c r="TUL573" s="80"/>
      <c r="TUM573" s="80"/>
      <c r="TUN573" s="80"/>
      <c r="TUO573" s="80"/>
      <c r="TUP573" s="80"/>
      <c r="TUQ573" s="80"/>
      <c r="TUR573" s="80"/>
      <c r="TUS573" s="80"/>
      <c r="TUT573" s="80"/>
      <c r="TUU573" s="80"/>
      <c r="TUV573" s="80"/>
      <c r="TUW573" s="80"/>
      <c r="TUX573" s="80"/>
      <c r="TUY573" s="80"/>
      <c r="TUZ573" s="80"/>
      <c r="TVA573" s="80"/>
      <c r="TVB573" s="80"/>
      <c r="TVC573" s="80"/>
      <c r="TVD573" s="80"/>
      <c r="TVE573" s="80"/>
      <c r="TVF573" s="80"/>
      <c r="TVG573" s="80"/>
      <c r="TVH573" s="80"/>
      <c r="TVI573" s="80"/>
      <c r="TVJ573" s="80"/>
      <c r="TVK573" s="80"/>
      <c r="TVL573" s="80"/>
      <c r="TVM573" s="80"/>
      <c r="TVN573" s="80"/>
      <c r="TVO573" s="80"/>
      <c r="TVP573" s="80"/>
      <c r="TVQ573" s="80"/>
      <c r="TVR573" s="80"/>
      <c r="TVS573" s="80"/>
      <c r="TVT573" s="80"/>
      <c r="TVU573" s="80"/>
      <c r="TVV573" s="80"/>
      <c r="TVW573" s="80"/>
      <c r="TVX573" s="80"/>
      <c r="TVY573" s="80"/>
      <c r="TVZ573" s="80"/>
      <c r="TWA573" s="80"/>
      <c r="TWB573" s="80"/>
      <c r="TWC573" s="80"/>
      <c r="TWD573" s="80"/>
      <c r="TWE573" s="80"/>
      <c r="TWF573" s="80"/>
      <c r="TWG573" s="80"/>
      <c r="TWH573" s="80"/>
      <c r="TWI573" s="80"/>
      <c r="TWJ573" s="80"/>
      <c r="TWK573" s="80"/>
      <c r="TWL573" s="80"/>
      <c r="TWM573" s="80"/>
      <c r="TWN573" s="80"/>
      <c r="TWO573" s="80"/>
      <c r="TWP573" s="80"/>
      <c r="TWQ573" s="80"/>
      <c r="TWR573" s="80"/>
      <c r="TWS573" s="80"/>
      <c r="TWT573" s="80"/>
      <c r="TWU573" s="80"/>
      <c r="TWV573" s="80"/>
      <c r="TWW573" s="80"/>
      <c r="TWX573" s="80"/>
      <c r="TWY573" s="80"/>
      <c r="TWZ573" s="80"/>
      <c r="TXA573" s="80"/>
      <c r="TXB573" s="80"/>
      <c r="TXC573" s="80"/>
      <c r="TXD573" s="80"/>
      <c r="TXE573" s="80"/>
      <c r="TXF573" s="80"/>
      <c r="TXG573" s="80"/>
      <c r="TXH573" s="80"/>
      <c r="TXI573" s="80"/>
      <c r="TXJ573" s="80"/>
      <c r="TXK573" s="80"/>
      <c r="TXL573" s="80"/>
      <c r="TXM573" s="80"/>
      <c r="TXN573" s="80"/>
      <c r="TXO573" s="80"/>
      <c r="TXP573" s="80"/>
      <c r="TXQ573" s="80"/>
      <c r="TXR573" s="80"/>
      <c r="TXS573" s="80"/>
      <c r="TXT573" s="80"/>
      <c r="TXU573" s="80"/>
      <c r="TXV573" s="80"/>
      <c r="TXW573" s="80"/>
      <c r="TXX573" s="80"/>
      <c r="TXY573" s="80"/>
      <c r="TXZ573" s="80"/>
      <c r="TYA573" s="80"/>
      <c r="TYB573" s="80"/>
      <c r="TYC573" s="80"/>
      <c r="TYD573" s="80"/>
      <c r="TYE573" s="80"/>
      <c r="TYF573" s="80"/>
      <c r="TYG573" s="80"/>
      <c r="TYH573" s="80"/>
      <c r="TYI573" s="80"/>
      <c r="TYJ573" s="80"/>
      <c r="TYK573" s="80"/>
      <c r="TYL573" s="80"/>
      <c r="TYM573" s="80"/>
      <c r="TYN573" s="80"/>
      <c r="TYO573" s="80"/>
      <c r="TYP573" s="80"/>
      <c r="TYQ573" s="80"/>
      <c r="TYR573" s="80"/>
      <c r="TYS573" s="80"/>
      <c r="TYT573" s="80"/>
      <c r="TYU573" s="80"/>
      <c r="TYV573" s="80"/>
      <c r="TYW573" s="80"/>
      <c r="TYX573" s="80"/>
      <c r="TYY573" s="80"/>
      <c r="TYZ573" s="80"/>
      <c r="TZA573" s="80"/>
      <c r="TZB573" s="80"/>
      <c r="TZC573" s="80"/>
      <c r="TZD573" s="80"/>
      <c r="TZE573" s="80"/>
      <c r="TZF573" s="80"/>
      <c r="TZG573" s="80"/>
      <c r="TZH573" s="80"/>
      <c r="TZI573" s="80"/>
      <c r="TZJ573" s="80"/>
      <c r="TZK573" s="80"/>
      <c r="TZL573" s="80"/>
      <c r="TZM573" s="80"/>
      <c r="TZN573" s="80"/>
      <c r="TZO573" s="80"/>
      <c r="TZP573" s="80"/>
      <c r="TZQ573" s="80"/>
      <c r="TZR573" s="80"/>
      <c r="TZS573" s="80"/>
      <c r="TZT573" s="80"/>
      <c r="TZU573" s="80"/>
      <c r="TZV573" s="80"/>
      <c r="TZW573" s="80"/>
      <c r="TZX573" s="80"/>
      <c r="TZY573" s="80"/>
      <c r="TZZ573" s="80"/>
      <c r="UAA573" s="80"/>
      <c r="UAB573" s="80"/>
      <c r="UAC573" s="80"/>
      <c r="UAD573" s="80"/>
      <c r="UAE573" s="80"/>
      <c r="UAF573" s="80"/>
      <c r="UAG573" s="80"/>
      <c r="UAH573" s="80"/>
      <c r="UAI573" s="80"/>
      <c r="UAJ573" s="80"/>
      <c r="UAK573" s="80"/>
      <c r="UAL573" s="80"/>
      <c r="UAM573" s="80"/>
      <c r="UAN573" s="80"/>
      <c r="UAO573" s="80"/>
      <c r="UAP573" s="80"/>
      <c r="UAQ573" s="80"/>
      <c r="UAR573" s="80"/>
      <c r="UAS573" s="80"/>
      <c r="UAT573" s="80"/>
      <c r="UAU573" s="80"/>
      <c r="UAV573" s="80"/>
      <c r="UAW573" s="80"/>
      <c r="UAX573" s="80"/>
      <c r="UAY573" s="80"/>
      <c r="UAZ573" s="80"/>
      <c r="UBA573" s="80"/>
      <c r="UBB573" s="80"/>
      <c r="UBC573" s="80"/>
      <c r="UBD573" s="80"/>
      <c r="UBE573" s="80"/>
      <c r="UBF573" s="80"/>
      <c r="UBG573" s="80"/>
      <c r="UBH573" s="80"/>
      <c r="UBI573" s="80"/>
      <c r="UBJ573" s="80"/>
      <c r="UBK573" s="80"/>
      <c r="UBL573" s="80"/>
      <c r="UBM573" s="80"/>
      <c r="UBN573" s="80"/>
      <c r="UBO573" s="80"/>
      <c r="UBP573" s="80"/>
      <c r="UBQ573" s="80"/>
      <c r="UBR573" s="80"/>
      <c r="UBS573" s="80"/>
      <c r="UBT573" s="80"/>
      <c r="UBU573" s="80"/>
      <c r="UBV573" s="80"/>
      <c r="UBW573" s="80"/>
      <c r="UBX573" s="80"/>
      <c r="UBY573" s="80"/>
      <c r="UBZ573" s="80"/>
      <c r="UCA573" s="80"/>
      <c r="UCB573" s="80"/>
      <c r="UCC573" s="80"/>
      <c r="UCD573" s="80"/>
      <c r="UCE573" s="80"/>
      <c r="UCF573" s="80"/>
      <c r="UCG573" s="80"/>
      <c r="UCH573" s="80"/>
      <c r="UCI573" s="80"/>
      <c r="UCJ573" s="80"/>
      <c r="UCK573" s="80"/>
      <c r="UCL573" s="80"/>
      <c r="UCM573" s="80"/>
      <c r="UCN573" s="80"/>
      <c r="UCO573" s="80"/>
      <c r="UCP573" s="80"/>
      <c r="UCQ573" s="80"/>
      <c r="UCR573" s="80"/>
      <c r="UCS573" s="80"/>
      <c r="UCT573" s="80"/>
      <c r="UCU573" s="80"/>
      <c r="UCV573" s="80"/>
      <c r="UCW573" s="80"/>
      <c r="UCX573" s="80"/>
      <c r="UCY573" s="80"/>
      <c r="UCZ573" s="80"/>
      <c r="UDA573" s="80"/>
      <c r="UDB573" s="80"/>
      <c r="UDC573" s="80"/>
      <c r="UDD573" s="80"/>
      <c r="UDE573" s="80"/>
      <c r="UDF573" s="80"/>
      <c r="UDG573" s="80"/>
      <c r="UDH573" s="80"/>
      <c r="UDI573" s="80"/>
      <c r="UDJ573" s="80"/>
      <c r="UDK573" s="80"/>
      <c r="UDL573" s="80"/>
      <c r="UDM573" s="80"/>
      <c r="UDN573" s="80"/>
      <c r="UDO573" s="80"/>
      <c r="UDP573" s="80"/>
      <c r="UDQ573" s="80"/>
      <c r="UDR573" s="80"/>
      <c r="UDS573" s="80"/>
      <c r="UDT573" s="80"/>
      <c r="UDU573" s="80"/>
      <c r="UDV573" s="80"/>
      <c r="UDW573" s="80"/>
      <c r="UDX573" s="80"/>
      <c r="UDY573" s="80"/>
      <c r="UDZ573" s="80"/>
      <c r="UEA573" s="80"/>
      <c r="UEB573" s="80"/>
      <c r="UEC573" s="80"/>
      <c r="UED573" s="80"/>
      <c r="UEE573" s="80"/>
      <c r="UEF573" s="80"/>
      <c r="UEG573" s="80"/>
      <c r="UEH573" s="80"/>
      <c r="UEI573" s="80"/>
      <c r="UEJ573" s="80"/>
      <c r="UEK573" s="80"/>
      <c r="UEL573" s="80"/>
      <c r="UEM573" s="80"/>
      <c r="UEN573" s="80"/>
      <c r="UEO573" s="80"/>
      <c r="UEP573" s="80"/>
      <c r="UEQ573" s="80"/>
      <c r="UER573" s="80"/>
      <c r="UES573" s="80"/>
      <c r="UET573" s="80"/>
      <c r="UEU573" s="80"/>
      <c r="UEV573" s="80"/>
      <c r="UEW573" s="80"/>
      <c r="UEX573" s="80"/>
      <c r="UEY573" s="80"/>
      <c r="UEZ573" s="80"/>
      <c r="UFA573" s="80"/>
      <c r="UFB573" s="80"/>
      <c r="UFC573" s="80"/>
      <c r="UFD573" s="80"/>
      <c r="UFE573" s="80"/>
      <c r="UFF573" s="80"/>
      <c r="UFG573" s="80"/>
      <c r="UFH573" s="80"/>
      <c r="UFI573" s="80"/>
      <c r="UFJ573" s="80"/>
      <c r="UFK573" s="80"/>
      <c r="UFL573" s="80"/>
      <c r="UFM573" s="80"/>
      <c r="UFN573" s="80"/>
      <c r="UFO573" s="80"/>
      <c r="UFP573" s="80"/>
      <c r="UFQ573" s="80"/>
      <c r="UFR573" s="80"/>
      <c r="UFS573" s="80"/>
      <c r="UFT573" s="80"/>
      <c r="UFU573" s="80"/>
      <c r="UFV573" s="80"/>
      <c r="UFW573" s="80"/>
      <c r="UFX573" s="80"/>
      <c r="UFY573" s="80"/>
      <c r="UFZ573" s="80"/>
      <c r="UGA573" s="80"/>
      <c r="UGB573" s="80"/>
      <c r="UGC573" s="80"/>
      <c r="UGD573" s="80"/>
      <c r="UGE573" s="80"/>
      <c r="UGF573" s="80"/>
      <c r="UGG573" s="80"/>
      <c r="UGH573" s="80"/>
      <c r="UGI573" s="80"/>
      <c r="UGJ573" s="80"/>
      <c r="UGK573" s="80"/>
      <c r="UGL573" s="80"/>
      <c r="UGM573" s="80"/>
      <c r="UGN573" s="80"/>
      <c r="UGO573" s="80"/>
      <c r="UGP573" s="80"/>
      <c r="UGQ573" s="80"/>
      <c r="UGR573" s="80"/>
      <c r="UGS573" s="80"/>
      <c r="UGT573" s="80"/>
      <c r="UGU573" s="80"/>
      <c r="UGV573" s="80"/>
      <c r="UGW573" s="80"/>
      <c r="UGX573" s="80"/>
      <c r="UGY573" s="80"/>
      <c r="UGZ573" s="80"/>
      <c r="UHA573" s="80"/>
      <c r="UHB573" s="80"/>
      <c r="UHC573" s="80"/>
      <c r="UHD573" s="80"/>
      <c r="UHE573" s="80"/>
      <c r="UHF573" s="80"/>
      <c r="UHG573" s="80"/>
      <c r="UHH573" s="80"/>
      <c r="UHI573" s="80"/>
      <c r="UHJ573" s="80"/>
      <c r="UHK573" s="80"/>
      <c r="UHL573" s="80"/>
      <c r="UHM573" s="80"/>
      <c r="UHN573" s="80"/>
      <c r="UHO573" s="80"/>
      <c r="UHP573" s="80"/>
      <c r="UHQ573" s="80"/>
      <c r="UHR573" s="80"/>
      <c r="UHS573" s="80"/>
      <c r="UHT573" s="80"/>
      <c r="UHU573" s="80"/>
      <c r="UHV573" s="80"/>
      <c r="UHW573" s="80"/>
      <c r="UHX573" s="80"/>
      <c r="UHY573" s="80"/>
      <c r="UHZ573" s="80"/>
      <c r="UIA573" s="80"/>
      <c r="UIB573" s="80"/>
      <c r="UIC573" s="80"/>
      <c r="UID573" s="80"/>
      <c r="UIE573" s="80"/>
      <c r="UIF573" s="80"/>
      <c r="UIG573" s="80"/>
      <c r="UIH573" s="80"/>
      <c r="UII573" s="80"/>
      <c r="UIJ573" s="80"/>
      <c r="UIK573" s="80"/>
      <c r="UIL573" s="80"/>
      <c r="UIM573" s="80"/>
      <c r="UIN573" s="80"/>
      <c r="UIO573" s="80"/>
      <c r="UIP573" s="80"/>
      <c r="UIQ573" s="80"/>
      <c r="UIR573" s="80"/>
      <c r="UIS573" s="80"/>
      <c r="UIT573" s="80"/>
      <c r="UIU573" s="80"/>
      <c r="UIV573" s="80"/>
      <c r="UIW573" s="80"/>
      <c r="UIX573" s="80"/>
      <c r="UIY573" s="80"/>
      <c r="UIZ573" s="80"/>
      <c r="UJA573" s="80"/>
      <c r="UJB573" s="80"/>
      <c r="UJC573" s="80"/>
      <c r="UJD573" s="80"/>
      <c r="UJE573" s="80"/>
      <c r="UJF573" s="80"/>
      <c r="UJG573" s="80"/>
      <c r="UJH573" s="80"/>
      <c r="UJI573" s="80"/>
      <c r="UJJ573" s="80"/>
      <c r="UJK573" s="80"/>
      <c r="UJL573" s="80"/>
      <c r="UJM573" s="80"/>
      <c r="UJN573" s="80"/>
      <c r="UJO573" s="80"/>
      <c r="UJP573" s="80"/>
      <c r="UJQ573" s="80"/>
      <c r="UJR573" s="80"/>
      <c r="UJS573" s="80"/>
      <c r="UJT573" s="80"/>
      <c r="UJU573" s="80"/>
      <c r="UJV573" s="80"/>
      <c r="UJW573" s="80"/>
      <c r="UJX573" s="80"/>
      <c r="UJY573" s="80"/>
      <c r="UJZ573" s="80"/>
      <c r="UKA573" s="80"/>
      <c r="UKB573" s="80"/>
      <c r="UKC573" s="80"/>
      <c r="UKD573" s="80"/>
      <c r="UKE573" s="80"/>
      <c r="UKF573" s="80"/>
      <c r="UKG573" s="80"/>
      <c r="UKH573" s="80"/>
      <c r="UKI573" s="80"/>
      <c r="UKJ573" s="80"/>
      <c r="UKK573" s="80"/>
      <c r="UKL573" s="80"/>
      <c r="UKM573" s="80"/>
      <c r="UKN573" s="80"/>
      <c r="UKO573" s="80"/>
      <c r="UKP573" s="80"/>
      <c r="UKQ573" s="80"/>
      <c r="UKR573" s="80"/>
      <c r="UKS573" s="80"/>
      <c r="UKT573" s="80"/>
      <c r="UKU573" s="80"/>
      <c r="UKV573" s="80"/>
      <c r="UKW573" s="80"/>
      <c r="UKX573" s="80"/>
      <c r="UKY573" s="80"/>
      <c r="UKZ573" s="80"/>
      <c r="ULA573" s="80"/>
      <c r="ULB573" s="80"/>
      <c r="ULC573" s="80"/>
      <c r="ULD573" s="80"/>
      <c r="ULE573" s="80"/>
      <c r="ULF573" s="80"/>
      <c r="ULG573" s="80"/>
      <c r="ULH573" s="80"/>
      <c r="ULI573" s="80"/>
      <c r="ULJ573" s="80"/>
      <c r="ULK573" s="80"/>
      <c r="ULL573" s="80"/>
      <c r="ULM573" s="80"/>
      <c r="ULN573" s="80"/>
      <c r="ULO573" s="80"/>
      <c r="ULP573" s="80"/>
      <c r="ULQ573" s="80"/>
      <c r="ULR573" s="80"/>
      <c r="ULS573" s="80"/>
      <c r="ULT573" s="80"/>
      <c r="ULU573" s="80"/>
      <c r="ULV573" s="80"/>
      <c r="ULW573" s="80"/>
      <c r="ULX573" s="80"/>
      <c r="ULY573" s="80"/>
      <c r="ULZ573" s="80"/>
      <c r="UMA573" s="80"/>
      <c r="UMB573" s="80"/>
      <c r="UMC573" s="80"/>
      <c r="UMD573" s="80"/>
      <c r="UME573" s="80"/>
      <c r="UMF573" s="80"/>
      <c r="UMG573" s="80"/>
      <c r="UMH573" s="80"/>
      <c r="UMI573" s="80"/>
      <c r="UMJ573" s="80"/>
      <c r="UMK573" s="80"/>
      <c r="UML573" s="80"/>
      <c r="UMM573" s="80"/>
      <c r="UMN573" s="80"/>
      <c r="UMO573" s="80"/>
      <c r="UMP573" s="80"/>
      <c r="UMQ573" s="80"/>
      <c r="UMR573" s="80"/>
      <c r="UMS573" s="80"/>
      <c r="UMT573" s="80"/>
      <c r="UMU573" s="80"/>
      <c r="UMV573" s="80"/>
      <c r="UMW573" s="80"/>
      <c r="UMX573" s="80"/>
      <c r="UMY573" s="80"/>
      <c r="UMZ573" s="80"/>
      <c r="UNA573" s="80"/>
      <c r="UNB573" s="80"/>
      <c r="UNC573" s="80"/>
      <c r="UND573" s="80"/>
      <c r="UNE573" s="80"/>
      <c r="UNF573" s="80"/>
      <c r="UNG573" s="80"/>
      <c r="UNH573" s="80"/>
      <c r="UNI573" s="80"/>
      <c r="UNJ573" s="80"/>
      <c r="UNK573" s="80"/>
      <c r="UNL573" s="80"/>
      <c r="UNM573" s="80"/>
      <c r="UNN573" s="80"/>
      <c r="UNO573" s="80"/>
      <c r="UNP573" s="80"/>
      <c r="UNQ573" s="80"/>
      <c r="UNR573" s="80"/>
      <c r="UNS573" s="80"/>
      <c r="UNT573" s="80"/>
      <c r="UNU573" s="80"/>
      <c r="UNV573" s="80"/>
      <c r="UNW573" s="80"/>
      <c r="UNX573" s="80"/>
      <c r="UNY573" s="80"/>
      <c r="UNZ573" s="80"/>
      <c r="UOA573" s="80"/>
      <c r="UOB573" s="80"/>
      <c r="UOC573" s="80"/>
      <c r="UOD573" s="80"/>
      <c r="UOE573" s="80"/>
      <c r="UOF573" s="80"/>
      <c r="UOG573" s="80"/>
      <c r="UOH573" s="80"/>
      <c r="UOI573" s="80"/>
      <c r="UOJ573" s="80"/>
      <c r="UOK573" s="80"/>
      <c r="UOL573" s="80"/>
      <c r="UOM573" s="80"/>
      <c r="UON573" s="80"/>
      <c r="UOO573" s="80"/>
      <c r="UOP573" s="80"/>
      <c r="UOQ573" s="80"/>
      <c r="UOR573" s="80"/>
      <c r="UOS573" s="80"/>
      <c r="UOT573" s="80"/>
      <c r="UOU573" s="80"/>
      <c r="UOV573" s="80"/>
      <c r="UOW573" s="80"/>
      <c r="UOX573" s="80"/>
      <c r="UOY573" s="80"/>
      <c r="UOZ573" s="80"/>
      <c r="UPA573" s="80"/>
      <c r="UPB573" s="80"/>
      <c r="UPC573" s="80"/>
      <c r="UPD573" s="80"/>
      <c r="UPE573" s="80"/>
      <c r="UPF573" s="80"/>
      <c r="UPG573" s="80"/>
      <c r="UPH573" s="80"/>
      <c r="UPI573" s="80"/>
      <c r="UPJ573" s="80"/>
      <c r="UPK573" s="80"/>
      <c r="UPL573" s="80"/>
      <c r="UPM573" s="80"/>
      <c r="UPN573" s="80"/>
      <c r="UPO573" s="80"/>
      <c r="UPP573" s="80"/>
      <c r="UPQ573" s="80"/>
      <c r="UPR573" s="80"/>
      <c r="UPS573" s="80"/>
      <c r="UPT573" s="80"/>
      <c r="UPU573" s="80"/>
      <c r="UPV573" s="80"/>
      <c r="UPW573" s="80"/>
      <c r="UPX573" s="80"/>
      <c r="UPY573" s="80"/>
      <c r="UPZ573" s="80"/>
      <c r="UQA573" s="80"/>
      <c r="UQB573" s="80"/>
      <c r="UQC573" s="80"/>
      <c r="UQD573" s="80"/>
      <c r="UQE573" s="80"/>
      <c r="UQF573" s="80"/>
      <c r="UQG573" s="80"/>
      <c r="UQH573" s="80"/>
      <c r="UQI573" s="80"/>
      <c r="UQJ573" s="80"/>
      <c r="UQK573" s="80"/>
      <c r="UQL573" s="80"/>
      <c r="UQM573" s="80"/>
      <c r="UQN573" s="80"/>
      <c r="UQO573" s="80"/>
      <c r="UQP573" s="80"/>
      <c r="UQQ573" s="80"/>
      <c r="UQR573" s="80"/>
      <c r="UQS573" s="80"/>
      <c r="UQT573" s="80"/>
      <c r="UQU573" s="80"/>
      <c r="UQV573" s="80"/>
      <c r="UQW573" s="80"/>
      <c r="UQX573" s="80"/>
      <c r="UQY573" s="80"/>
      <c r="UQZ573" s="80"/>
      <c r="URA573" s="80"/>
      <c r="URB573" s="80"/>
      <c r="URC573" s="80"/>
      <c r="URD573" s="80"/>
      <c r="URE573" s="80"/>
      <c r="URF573" s="80"/>
      <c r="URG573" s="80"/>
      <c r="URH573" s="80"/>
      <c r="URI573" s="80"/>
      <c r="URJ573" s="80"/>
      <c r="URK573" s="80"/>
      <c r="URL573" s="80"/>
      <c r="URM573" s="80"/>
      <c r="URN573" s="80"/>
      <c r="URO573" s="80"/>
      <c r="URP573" s="80"/>
      <c r="URQ573" s="80"/>
      <c r="URR573" s="80"/>
      <c r="URS573" s="80"/>
      <c r="URT573" s="80"/>
      <c r="URU573" s="80"/>
      <c r="URV573" s="80"/>
      <c r="URW573" s="80"/>
      <c r="URX573" s="80"/>
      <c r="URY573" s="80"/>
      <c r="URZ573" s="80"/>
      <c r="USA573" s="80"/>
      <c r="USB573" s="80"/>
      <c r="USC573" s="80"/>
      <c r="USD573" s="80"/>
      <c r="USE573" s="80"/>
      <c r="USF573" s="80"/>
      <c r="USG573" s="80"/>
      <c r="USH573" s="80"/>
      <c r="USI573" s="80"/>
      <c r="USJ573" s="80"/>
      <c r="USK573" s="80"/>
      <c r="USL573" s="80"/>
      <c r="USM573" s="80"/>
      <c r="USN573" s="80"/>
      <c r="USO573" s="80"/>
      <c r="USP573" s="80"/>
      <c r="USQ573" s="80"/>
      <c r="USR573" s="80"/>
      <c r="USS573" s="80"/>
      <c r="UST573" s="80"/>
      <c r="USU573" s="80"/>
      <c r="USV573" s="80"/>
      <c r="USW573" s="80"/>
      <c r="USX573" s="80"/>
      <c r="USY573" s="80"/>
      <c r="USZ573" s="80"/>
      <c r="UTA573" s="80"/>
      <c r="UTB573" s="80"/>
      <c r="UTC573" s="80"/>
      <c r="UTD573" s="80"/>
      <c r="UTE573" s="80"/>
      <c r="UTF573" s="80"/>
      <c r="UTG573" s="80"/>
      <c r="UTH573" s="80"/>
      <c r="UTI573" s="80"/>
      <c r="UTJ573" s="80"/>
      <c r="UTK573" s="80"/>
      <c r="UTL573" s="80"/>
      <c r="UTM573" s="80"/>
      <c r="UTN573" s="80"/>
      <c r="UTO573" s="80"/>
      <c r="UTP573" s="80"/>
      <c r="UTQ573" s="80"/>
      <c r="UTR573" s="80"/>
      <c r="UTS573" s="80"/>
      <c r="UTT573" s="80"/>
      <c r="UTU573" s="80"/>
      <c r="UTV573" s="80"/>
      <c r="UTW573" s="80"/>
      <c r="UTX573" s="80"/>
      <c r="UTY573" s="80"/>
      <c r="UTZ573" s="80"/>
      <c r="UUA573" s="80"/>
      <c r="UUB573" s="80"/>
      <c r="UUC573" s="80"/>
      <c r="UUD573" s="80"/>
      <c r="UUE573" s="80"/>
      <c r="UUF573" s="80"/>
      <c r="UUG573" s="80"/>
      <c r="UUH573" s="80"/>
      <c r="UUI573" s="80"/>
      <c r="UUJ573" s="80"/>
      <c r="UUK573" s="80"/>
      <c r="UUL573" s="80"/>
      <c r="UUM573" s="80"/>
      <c r="UUN573" s="80"/>
      <c r="UUO573" s="80"/>
      <c r="UUP573" s="80"/>
      <c r="UUQ573" s="80"/>
      <c r="UUR573" s="80"/>
      <c r="UUS573" s="80"/>
      <c r="UUT573" s="80"/>
      <c r="UUU573" s="80"/>
      <c r="UUV573" s="80"/>
      <c r="UUW573" s="80"/>
      <c r="UUX573" s="80"/>
      <c r="UUY573" s="80"/>
      <c r="UUZ573" s="80"/>
      <c r="UVA573" s="80"/>
      <c r="UVB573" s="80"/>
      <c r="UVC573" s="80"/>
      <c r="UVD573" s="80"/>
      <c r="UVE573" s="80"/>
      <c r="UVF573" s="80"/>
      <c r="UVG573" s="80"/>
      <c r="UVH573" s="80"/>
      <c r="UVI573" s="80"/>
      <c r="UVJ573" s="80"/>
      <c r="UVK573" s="80"/>
      <c r="UVL573" s="80"/>
      <c r="UVM573" s="80"/>
      <c r="UVN573" s="80"/>
      <c r="UVO573" s="80"/>
      <c r="UVP573" s="80"/>
      <c r="UVQ573" s="80"/>
      <c r="UVR573" s="80"/>
      <c r="UVS573" s="80"/>
      <c r="UVT573" s="80"/>
      <c r="UVU573" s="80"/>
      <c r="UVV573" s="80"/>
      <c r="UVW573" s="80"/>
      <c r="UVX573" s="80"/>
      <c r="UVY573" s="80"/>
      <c r="UVZ573" s="80"/>
      <c r="UWA573" s="80"/>
      <c r="UWB573" s="80"/>
      <c r="UWC573" s="80"/>
      <c r="UWD573" s="80"/>
      <c r="UWE573" s="80"/>
      <c r="UWF573" s="80"/>
      <c r="UWG573" s="80"/>
      <c r="UWH573" s="80"/>
      <c r="UWI573" s="80"/>
      <c r="UWJ573" s="80"/>
      <c r="UWK573" s="80"/>
      <c r="UWL573" s="80"/>
      <c r="UWM573" s="80"/>
      <c r="UWN573" s="80"/>
      <c r="UWO573" s="80"/>
      <c r="UWP573" s="80"/>
      <c r="UWQ573" s="80"/>
      <c r="UWR573" s="80"/>
      <c r="UWS573" s="80"/>
      <c r="UWT573" s="80"/>
      <c r="UWU573" s="80"/>
      <c r="UWV573" s="80"/>
      <c r="UWW573" s="80"/>
      <c r="UWX573" s="80"/>
      <c r="UWY573" s="80"/>
      <c r="UWZ573" s="80"/>
      <c r="UXA573" s="80"/>
      <c r="UXB573" s="80"/>
      <c r="UXC573" s="80"/>
      <c r="UXD573" s="80"/>
      <c r="UXE573" s="80"/>
      <c r="UXF573" s="80"/>
      <c r="UXG573" s="80"/>
      <c r="UXH573" s="80"/>
      <c r="UXI573" s="80"/>
      <c r="UXJ573" s="80"/>
      <c r="UXK573" s="80"/>
      <c r="UXL573" s="80"/>
      <c r="UXM573" s="80"/>
      <c r="UXN573" s="80"/>
      <c r="UXO573" s="80"/>
      <c r="UXP573" s="80"/>
      <c r="UXQ573" s="80"/>
      <c r="UXR573" s="80"/>
      <c r="UXS573" s="80"/>
      <c r="UXT573" s="80"/>
      <c r="UXU573" s="80"/>
      <c r="UXV573" s="80"/>
      <c r="UXW573" s="80"/>
      <c r="UXX573" s="80"/>
      <c r="UXY573" s="80"/>
      <c r="UXZ573" s="80"/>
      <c r="UYA573" s="80"/>
      <c r="UYB573" s="80"/>
      <c r="UYC573" s="80"/>
      <c r="UYD573" s="80"/>
      <c r="UYE573" s="80"/>
      <c r="UYF573" s="80"/>
      <c r="UYG573" s="80"/>
      <c r="UYH573" s="80"/>
      <c r="UYI573" s="80"/>
      <c r="UYJ573" s="80"/>
      <c r="UYK573" s="80"/>
      <c r="UYL573" s="80"/>
      <c r="UYM573" s="80"/>
      <c r="UYN573" s="80"/>
      <c r="UYO573" s="80"/>
      <c r="UYP573" s="80"/>
      <c r="UYQ573" s="80"/>
      <c r="UYR573" s="80"/>
      <c r="UYS573" s="80"/>
      <c r="UYT573" s="80"/>
      <c r="UYU573" s="80"/>
      <c r="UYV573" s="80"/>
      <c r="UYW573" s="80"/>
      <c r="UYX573" s="80"/>
      <c r="UYY573" s="80"/>
      <c r="UYZ573" s="80"/>
      <c r="UZA573" s="80"/>
      <c r="UZB573" s="80"/>
      <c r="UZC573" s="80"/>
      <c r="UZD573" s="80"/>
      <c r="UZE573" s="80"/>
      <c r="UZF573" s="80"/>
      <c r="UZG573" s="80"/>
      <c r="UZH573" s="80"/>
      <c r="UZI573" s="80"/>
      <c r="UZJ573" s="80"/>
      <c r="UZK573" s="80"/>
      <c r="UZL573" s="80"/>
      <c r="UZM573" s="80"/>
      <c r="UZN573" s="80"/>
      <c r="UZO573" s="80"/>
      <c r="UZP573" s="80"/>
      <c r="UZQ573" s="80"/>
      <c r="UZR573" s="80"/>
      <c r="UZS573" s="80"/>
      <c r="UZT573" s="80"/>
      <c r="UZU573" s="80"/>
      <c r="UZV573" s="80"/>
      <c r="UZW573" s="80"/>
      <c r="UZX573" s="80"/>
      <c r="UZY573" s="80"/>
      <c r="UZZ573" s="80"/>
      <c r="VAA573" s="80"/>
      <c r="VAB573" s="80"/>
      <c r="VAC573" s="80"/>
      <c r="VAD573" s="80"/>
      <c r="VAE573" s="80"/>
      <c r="VAF573" s="80"/>
      <c r="VAG573" s="80"/>
      <c r="VAH573" s="80"/>
      <c r="VAI573" s="80"/>
      <c r="VAJ573" s="80"/>
      <c r="VAK573" s="80"/>
      <c r="VAL573" s="80"/>
      <c r="VAM573" s="80"/>
      <c r="VAN573" s="80"/>
      <c r="VAO573" s="80"/>
      <c r="VAP573" s="80"/>
      <c r="VAQ573" s="80"/>
      <c r="VAR573" s="80"/>
      <c r="VAS573" s="80"/>
      <c r="VAT573" s="80"/>
      <c r="VAU573" s="80"/>
      <c r="VAV573" s="80"/>
      <c r="VAW573" s="80"/>
      <c r="VAX573" s="80"/>
      <c r="VAY573" s="80"/>
      <c r="VAZ573" s="80"/>
      <c r="VBA573" s="80"/>
      <c r="VBB573" s="80"/>
      <c r="VBC573" s="80"/>
      <c r="VBD573" s="80"/>
      <c r="VBE573" s="80"/>
      <c r="VBF573" s="80"/>
      <c r="VBG573" s="80"/>
      <c r="VBH573" s="80"/>
      <c r="VBI573" s="80"/>
      <c r="VBJ573" s="80"/>
      <c r="VBK573" s="80"/>
      <c r="VBL573" s="80"/>
      <c r="VBM573" s="80"/>
      <c r="VBN573" s="80"/>
      <c r="VBO573" s="80"/>
      <c r="VBP573" s="80"/>
      <c r="VBQ573" s="80"/>
      <c r="VBR573" s="80"/>
      <c r="VBS573" s="80"/>
      <c r="VBT573" s="80"/>
      <c r="VBU573" s="80"/>
      <c r="VBV573" s="80"/>
      <c r="VBW573" s="80"/>
      <c r="VBX573" s="80"/>
      <c r="VBY573" s="80"/>
      <c r="VBZ573" s="80"/>
      <c r="VCA573" s="80"/>
      <c r="VCB573" s="80"/>
      <c r="VCC573" s="80"/>
      <c r="VCD573" s="80"/>
      <c r="VCE573" s="80"/>
      <c r="VCF573" s="80"/>
      <c r="VCG573" s="80"/>
      <c r="VCH573" s="80"/>
      <c r="VCI573" s="80"/>
      <c r="VCJ573" s="80"/>
      <c r="VCK573" s="80"/>
      <c r="VCL573" s="80"/>
      <c r="VCM573" s="80"/>
      <c r="VCN573" s="80"/>
      <c r="VCO573" s="80"/>
      <c r="VCP573" s="80"/>
      <c r="VCQ573" s="80"/>
      <c r="VCR573" s="80"/>
      <c r="VCS573" s="80"/>
      <c r="VCT573" s="80"/>
      <c r="VCU573" s="80"/>
      <c r="VCV573" s="80"/>
      <c r="VCW573" s="80"/>
      <c r="VCX573" s="80"/>
      <c r="VCY573" s="80"/>
      <c r="VCZ573" s="80"/>
      <c r="VDA573" s="80"/>
      <c r="VDB573" s="80"/>
      <c r="VDC573" s="80"/>
      <c r="VDD573" s="80"/>
      <c r="VDE573" s="80"/>
      <c r="VDF573" s="80"/>
      <c r="VDG573" s="80"/>
      <c r="VDH573" s="80"/>
      <c r="VDI573" s="80"/>
      <c r="VDJ573" s="80"/>
      <c r="VDK573" s="80"/>
      <c r="VDL573" s="80"/>
      <c r="VDM573" s="80"/>
      <c r="VDN573" s="80"/>
      <c r="VDO573" s="80"/>
      <c r="VDP573" s="80"/>
      <c r="VDQ573" s="80"/>
      <c r="VDR573" s="80"/>
      <c r="VDS573" s="80"/>
      <c r="VDT573" s="80"/>
      <c r="VDU573" s="80"/>
      <c r="VDV573" s="80"/>
      <c r="VDW573" s="80"/>
      <c r="VDX573" s="80"/>
      <c r="VDY573" s="80"/>
      <c r="VDZ573" s="80"/>
      <c r="VEA573" s="80"/>
      <c r="VEB573" s="80"/>
      <c r="VEC573" s="80"/>
      <c r="VED573" s="80"/>
      <c r="VEE573" s="80"/>
      <c r="VEF573" s="80"/>
      <c r="VEG573" s="80"/>
      <c r="VEH573" s="80"/>
      <c r="VEI573" s="80"/>
      <c r="VEJ573" s="80"/>
      <c r="VEK573" s="80"/>
      <c r="VEL573" s="80"/>
      <c r="VEM573" s="80"/>
      <c r="VEN573" s="80"/>
      <c r="VEO573" s="80"/>
      <c r="VEP573" s="80"/>
      <c r="VEQ573" s="80"/>
      <c r="VER573" s="80"/>
      <c r="VES573" s="80"/>
      <c r="VET573" s="80"/>
      <c r="VEU573" s="80"/>
      <c r="VEV573" s="80"/>
      <c r="VEW573" s="80"/>
      <c r="VEX573" s="80"/>
      <c r="VEY573" s="80"/>
      <c r="VEZ573" s="80"/>
      <c r="VFA573" s="80"/>
      <c r="VFB573" s="80"/>
      <c r="VFC573" s="80"/>
      <c r="VFD573" s="80"/>
      <c r="VFE573" s="80"/>
      <c r="VFF573" s="80"/>
      <c r="VFG573" s="80"/>
      <c r="VFH573" s="80"/>
      <c r="VFI573" s="80"/>
      <c r="VFJ573" s="80"/>
      <c r="VFK573" s="80"/>
      <c r="VFL573" s="80"/>
      <c r="VFM573" s="80"/>
      <c r="VFN573" s="80"/>
      <c r="VFO573" s="80"/>
      <c r="VFP573" s="80"/>
      <c r="VFQ573" s="80"/>
      <c r="VFR573" s="80"/>
      <c r="VFS573" s="80"/>
      <c r="VFT573" s="80"/>
      <c r="VFU573" s="80"/>
      <c r="VFV573" s="80"/>
      <c r="VFW573" s="80"/>
      <c r="VFX573" s="80"/>
      <c r="VFY573" s="80"/>
      <c r="VFZ573" s="80"/>
      <c r="VGA573" s="80"/>
      <c r="VGB573" s="80"/>
      <c r="VGC573" s="80"/>
      <c r="VGD573" s="80"/>
      <c r="VGE573" s="80"/>
      <c r="VGF573" s="80"/>
      <c r="VGG573" s="80"/>
      <c r="VGH573" s="80"/>
      <c r="VGI573" s="80"/>
      <c r="VGJ573" s="80"/>
      <c r="VGK573" s="80"/>
      <c r="VGL573" s="80"/>
      <c r="VGM573" s="80"/>
      <c r="VGN573" s="80"/>
      <c r="VGO573" s="80"/>
      <c r="VGP573" s="80"/>
      <c r="VGQ573" s="80"/>
      <c r="VGR573" s="80"/>
      <c r="VGS573" s="80"/>
      <c r="VGT573" s="80"/>
      <c r="VGU573" s="80"/>
      <c r="VGV573" s="80"/>
      <c r="VGW573" s="80"/>
      <c r="VGX573" s="80"/>
      <c r="VGY573" s="80"/>
      <c r="VGZ573" s="80"/>
      <c r="VHA573" s="80"/>
      <c r="VHB573" s="80"/>
      <c r="VHC573" s="80"/>
      <c r="VHD573" s="80"/>
      <c r="VHE573" s="80"/>
      <c r="VHF573" s="80"/>
      <c r="VHG573" s="80"/>
      <c r="VHH573" s="80"/>
      <c r="VHI573" s="80"/>
      <c r="VHJ573" s="80"/>
      <c r="VHK573" s="80"/>
      <c r="VHL573" s="80"/>
      <c r="VHM573" s="80"/>
      <c r="VHN573" s="80"/>
      <c r="VHO573" s="80"/>
      <c r="VHP573" s="80"/>
      <c r="VHQ573" s="80"/>
      <c r="VHR573" s="80"/>
      <c r="VHS573" s="80"/>
      <c r="VHT573" s="80"/>
      <c r="VHU573" s="80"/>
      <c r="VHV573" s="80"/>
      <c r="VHW573" s="80"/>
      <c r="VHX573" s="80"/>
      <c r="VHY573" s="80"/>
      <c r="VHZ573" s="80"/>
      <c r="VIA573" s="80"/>
      <c r="VIB573" s="80"/>
      <c r="VIC573" s="80"/>
      <c r="VID573" s="80"/>
      <c r="VIE573" s="80"/>
      <c r="VIF573" s="80"/>
      <c r="VIG573" s="80"/>
      <c r="VIH573" s="80"/>
      <c r="VII573" s="80"/>
      <c r="VIJ573" s="80"/>
      <c r="VIK573" s="80"/>
      <c r="VIL573" s="80"/>
      <c r="VIM573" s="80"/>
      <c r="VIN573" s="80"/>
      <c r="VIO573" s="80"/>
      <c r="VIP573" s="80"/>
      <c r="VIQ573" s="80"/>
      <c r="VIR573" s="80"/>
      <c r="VIS573" s="80"/>
      <c r="VIT573" s="80"/>
      <c r="VIU573" s="80"/>
      <c r="VIV573" s="80"/>
      <c r="VIW573" s="80"/>
      <c r="VIX573" s="80"/>
      <c r="VIY573" s="80"/>
      <c r="VIZ573" s="80"/>
      <c r="VJA573" s="80"/>
      <c r="VJB573" s="80"/>
      <c r="VJC573" s="80"/>
      <c r="VJD573" s="80"/>
      <c r="VJE573" s="80"/>
      <c r="VJF573" s="80"/>
      <c r="VJG573" s="80"/>
      <c r="VJH573" s="80"/>
      <c r="VJI573" s="80"/>
      <c r="VJJ573" s="80"/>
      <c r="VJK573" s="80"/>
      <c r="VJL573" s="80"/>
      <c r="VJM573" s="80"/>
      <c r="VJN573" s="80"/>
      <c r="VJO573" s="80"/>
      <c r="VJP573" s="80"/>
      <c r="VJQ573" s="80"/>
      <c r="VJR573" s="80"/>
      <c r="VJS573" s="80"/>
      <c r="VJT573" s="80"/>
      <c r="VJU573" s="80"/>
      <c r="VJV573" s="80"/>
      <c r="VJW573" s="80"/>
      <c r="VJX573" s="80"/>
      <c r="VJY573" s="80"/>
      <c r="VJZ573" s="80"/>
      <c r="VKA573" s="80"/>
      <c r="VKB573" s="80"/>
      <c r="VKC573" s="80"/>
      <c r="VKD573" s="80"/>
      <c r="VKE573" s="80"/>
      <c r="VKF573" s="80"/>
      <c r="VKG573" s="80"/>
      <c r="VKH573" s="80"/>
      <c r="VKI573" s="80"/>
      <c r="VKJ573" s="80"/>
      <c r="VKK573" s="80"/>
      <c r="VKL573" s="80"/>
      <c r="VKM573" s="80"/>
      <c r="VKN573" s="80"/>
      <c r="VKO573" s="80"/>
      <c r="VKP573" s="80"/>
      <c r="VKQ573" s="80"/>
      <c r="VKR573" s="80"/>
      <c r="VKS573" s="80"/>
      <c r="VKT573" s="80"/>
      <c r="VKU573" s="80"/>
      <c r="VKV573" s="80"/>
      <c r="VKW573" s="80"/>
      <c r="VKX573" s="80"/>
      <c r="VKY573" s="80"/>
      <c r="VKZ573" s="80"/>
      <c r="VLA573" s="80"/>
      <c r="VLB573" s="80"/>
      <c r="VLC573" s="80"/>
      <c r="VLD573" s="80"/>
      <c r="VLE573" s="80"/>
      <c r="VLF573" s="80"/>
      <c r="VLG573" s="80"/>
      <c r="VLH573" s="80"/>
      <c r="VLI573" s="80"/>
      <c r="VLJ573" s="80"/>
      <c r="VLK573" s="80"/>
      <c r="VLL573" s="80"/>
      <c r="VLM573" s="80"/>
      <c r="VLN573" s="80"/>
      <c r="VLO573" s="80"/>
      <c r="VLP573" s="80"/>
      <c r="VLQ573" s="80"/>
      <c r="VLR573" s="80"/>
      <c r="VLS573" s="80"/>
      <c r="VLT573" s="80"/>
      <c r="VLU573" s="80"/>
      <c r="VLV573" s="80"/>
      <c r="VLW573" s="80"/>
      <c r="VLX573" s="80"/>
      <c r="VLY573" s="80"/>
      <c r="VLZ573" s="80"/>
      <c r="VMA573" s="80"/>
      <c r="VMB573" s="80"/>
      <c r="VMC573" s="80"/>
      <c r="VMD573" s="80"/>
      <c r="VME573" s="80"/>
      <c r="VMF573" s="80"/>
      <c r="VMG573" s="80"/>
      <c r="VMH573" s="80"/>
      <c r="VMI573" s="80"/>
      <c r="VMJ573" s="80"/>
      <c r="VMK573" s="80"/>
      <c r="VML573" s="80"/>
      <c r="VMM573" s="80"/>
      <c r="VMN573" s="80"/>
      <c r="VMO573" s="80"/>
      <c r="VMP573" s="80"/>
      <c r="VMQ573" s="80"/>
      <c r="VMR573" s="80"/>
      <c r="VMS573" s="80"/>
      <c r="VMT573" s="80"/>
      <c r="VMU573" s="80"/>
      <c r="VMV573" s="80"/>
      <c r="VMW573" s="80"/>
      <c r="VMX573" s="80"/>
      <c r="VMY573" s="80"/>
      <c r="VMZ573" s="80"/>
      <c r="VNA573" s="80"/>
      <c r="VNB573" s="80"/>
      <c r="VNC573" s="80"/>
      <c r="VND573" s="80"/>
      <c r="VNE573" s="80"/>
      <c r="VNF573" s="80"/>
      <c r="VNG573" s="80"/>
      <c r="VNH573" s="80"/>
      <c r="VNI573" s="80"/>
      <c r="VNJ573" s="80"/>
      <c r="VNK573" s="80"/>
      <c r="VNL573" s="80"/>
      <c r="VNM573" s="80"/>
      <c r="VNN573" s="80"/>
      <c r="VNO573" s="80"/>
      <c r="VNP573" s="80"/>
      <c r="VNQ573" s="80"/>
      <c r="VNR573" s="80"/>
      <c r="VNS573" s="80"/>
      <c r="VNT573" s="80"/>
      <c r="VNU573" s="80"/>
      <c r="VNV573" s="80"/>
      <c r="VNW573" s="80"/>
      <c r="VNX573" s="80"/>
      <c r="VNY573" s="80"/>
      <c r="VNZ573" s="80"/>
      <c r="VOA573" s="80"/>
      <c r="VOB573" s="80"/>
      <c r="VOC573" s="80"/>
      <c r="VOD573" s="80"/>
      <c r="VOE573" s="80"/>
      <c r="VOF573" s="80"/>
      <c r="VOG573" s="80"/>
      <c r="VOH573" s="80"/>
      <c r="VOI573" s="80"/>
      <c r="VOJ573" s="80"/>
      <c r="VOK573" s="80"/>
      <c r="VOL573" s="80"/>
      <c r="VOM573" s="80"/>
      <c r="VON573" s="80"/>
      <c r="VOO573" s="80"/>
      <c r="VOP573" s="80"/>
      <c r="VOQ573" s="80"/>
      <c r="VOR573" s="80"/>
      <c r="VOS573" s="80"/>
      <c r="VOT573" s="80"/>
      <c r="VOU573" s="80"/>
      <c r="VOV573" s="80"/>
      <c r="VOW573" s="80"/>
      <c r="VOX573" s="80"/>
      <c r="VOY573" s="80"/>
      <c r="VOZ573" s="80"/>
      <c r="VPA573" s="80"/>
      <c r="VPB573" s="80"/>
      <c r="VPC573" s="80"/>
      <c r="VPD573" s="80"/>
      <c r="VPE573" s="80"/>
      <c r="VPF573" s="80"/>
      <c r="VPG573" s="80"/>
      <c r="VPH573" s="80"/>
      <c r="VPI573" s="80"/>
      <c r="VPJ573" s="80"/>
      <c r="VPK573" s="80"/>
      <c r="VPL573" s="80"/>
      <c r="VPM573" s="80"/>
      <c r="VPN573" s="80"/>
      <c r="VPO573" s="80"/>
      <c r="VPP573" s="80"/>
      <c r="VPQ573" s="80"/>
      <c r="VPR573" s="80"/>
      <c r="VPS573" s="80"/>
      <c r="VPT573" s="80"/>
      <c r="VPU573" s="80"/>
      <c r="VPV573" s="80"/>
      <c r="VPW573" s="80"/>
      <c r="VPX573" s="80"/>
      <c r="VPY573" s="80"/>
      <c r="VPZ573" s="80"/>
      <c r="VQA573" s="80"/>
      <c r="VQB573" s="80"/>
      <c r="VQC573" s="80"/>
      <c r="VQD573" s="80"/>
      <c r="VQE573" s="80"/>
      <c r="VQF573" s="80"/>
      <c r="VQG573" s="80"/>
      <c r="VQH573" s="80"/>
      <c r="VQI573" s="80"/>
      <c r="VQJ573" s="80"/>
      <c r="VQK573" s="80"/>
      <c r="VQL573" s="80"/>
      <c r="VQM573" s="80"/>
      <c r="VQN573" s="80"/>
      <c r="VQO573" s="80"/>
      <c r="VQP573" s="80"/>
      <c r="VQQ573" s="80"/>
      <c r="VQR573" s="80"/>
      <c r="VQS573" s="80"/>
      <c r="VQT573" s="80"/>
      <c r="VQU573" s="80"/>
      <c r="VQV573" s="80"/>
      <c r="VQW573" s="80"/>
      <c r="VQX573" s="80"/>
      <c r="VQY573" s="80"/>
      <c r="VQZ573" s="80"/>
      <c r="VRA573" s="80"/>
      <c r="VRB573" s="80"/>
      <c r="VRC573" s="80"/>
      <c r="VRD573" s="80"/>
      <c r="VRE573" s="80"/>
      <c r="VRF573" s="80"/>
      <c r="VRG573" s="80"/>
      <c r="VRH573" s="80"/>
      <c r="VRI573" s="80"/>
      <c r="VRJ573" s="80"/>
      <c r="VRK573" s="80"/>
      <c r="VRL573" s="80"/>
      <c r="VRM573" s="80"/>
      <c r="VRN573" s="80"/>
      <c r="VRO573" s="80"/>
      <c r="VRP573" s="80"/>
      <c r="VRQ573" s="80"/>
      <c r="VRR573" s="80"/>
      <c r="VRS573" s="80"/>
      <c r="VRT573" s="80"/>
      <c r="VRU573" s="80"/>
      <c r="VRV573" s="80"/>
      <c r="VRW573" s="80"/>
      <c r="VRX573" s="80"/>
      <c r="VRY573" s="80"/>
      <c r="VRZ573" s="80"/>
      <c r="VSA573" s="80"/>
      <c r="VSB573" s="80"/>
      <c r="VSC573" s="80"/>
      <c r="VSD573" s="80"/>
      <c r="VSE573" s="80"/>
      <c r="VSF573" s="80"/>
      <c r="VSG573" s="80"/>
      <c r="VSH573" s="80"/>
      <c r="VSI573" s="80"/>
      <c r="VSJ573" s="80"/>
      <c r="VSK573" s="80"/>
      <c r="VSL573" s="80"/>
      <c r="VSM573" s="80"/>
      <c r="VSN573" s="80"/>
      <c r="VSO573" s="80"/>
      <c r="VSP573" s="80"/>
      <c r="VSQ573" s="80"/>
      <c r="VSR573" s="80"/>
      <c r="VSS573" s="80"/>
      <c r="VST573" s="80"/>
      <c r="VSU573" s="80"/>
      <c r="VSV573" s="80"/>
      <c r="VSW573" s="80"/>
      <c r="VSX573" s="80"/>
      <c r="VSY573" s="80"/>
      <c r="VSZ573" s="80"/>
      <c r="VTA573" s="80"/>
      <c r="VTB573" s="80"/>
      <c r="VTC573" s="80"/>
      <c r="VTD573" s="80"/>
      <c r="VTE573" s="80"/>
      <c r="VTF573" s="80"/>
      <c r="VTG573" s="80"/>
      <c r="VTH573" s="80"/>
      <c r="VTI573" s="80"/>
      <c r="VTJ573" s="80"/>
      <c r="VTK573" s="80"/>
      <c r="VTL573" s="80"/>
      <c r="VTM573" s="80"/>
      <c r="VTN573" s="80"/>
      <c r="VTO573" s="80"/>
      <c r="VTP573" s="80"/>
      <c r="VTQ573" s="80"/>
      <c r="VTR573" s="80"/>
      <c r="VTS573" s="80"/>
      <c r="VTT573" s="80"/>
      <c r="VTU573" s="80"/>
      <c r="VTV573" s="80"/>
      <c r="VTW573" s="80"/>
      <c r="VTX573" s="80"/>
      <c r="VTY573" s="80"/>
      <c r="VTZ573" s="80"/>
      <c r="VUA573" s="80"/>
      <c r="VUB573" s="80"/>
      <c r="VUC573" s="80"/>
      <c r="VUD573" s="80"/>
      <c r="VUE573" s="80"/>
      <c r="VUF573" s="80"/>
      <c r="VUG573" s="80"/>
      <c r="VUH573" s="80"/>
      <c r="VUI573" s="80"/>
      <c r="VUJ573" s="80"/>
      <c r="VUK573" s="80"/>
      <c r="VUL573" s="80"/>
      <c r="VUM573" s="80"/>
      <c r="VUN573" s="80"/>
      <c r="VUO573" s="80"/>
      <c r="VUP573" s="80"/>
      <c r="VUQ573" s="80"/>
      <c r="VUR573" s="80"/>
      <c r="VUS573" s="80"/>
      <c r="VUT573" s="80"/>
      <c r="VUU573" s="80"/>
      <c r="VUV573" s="80"/>
      <c r="VUW573" s="80"/>
      <c r="VUX573" s="80"/>
      <c r="VUY573" s="80"/>
      <c r="VUZ573" s="80"/>
      <c r="VVA573" s="80"/>
      <c r="VVB573" s="80"/>
      <c r="VVC573" s="80"/>
      <c r="VVD573" s="80"/>
      <c r="VVE573" s="80"/>
      <c r="VVF573" s="80"/>
      <c r="VVG573" s="80"/>
      <c r="VVH573" s="80"/>
      <c r="VVI573" s="80"/>
      <c r="VVJ573" s="80"/>
      <c r="VVK573" s="80"/>
      <c r="VVL573" s="80"/>
      <c r="VVM573" s="80"/>
      <c r="VVN573" s="80"/>
      <c r="VVO573" s="80"/>
      <c r="VVP573" s="80"/>
      <c r="VVQ573" s="80"/>
      <c r="VVR573" s="80"/>
      <c r="VVS573" s="80"/>
      <c r="VVT573" s="80"/>
      <c r="VVU573" s="80"/>
      <c r="VVV573" s="80"/>
      <c r="VVW573" s="80"/>
      <c r="VVX573" s="80"/>
      <c r="VVY573" s="80"/>
      <c r="VVZ573" s="80"/>
      <c r="VWA573" s="80"/>
      <c r="VWB573" s="80"/>
      <c r="VWC573" s="80"/>
      <c r="VWD573" s="80"/>
      <c r="VWE573" s="80"/>
      <c r="VWF573" s="80"/>
      <c r="VWG573" s="80"/>
      <c r="VWH573" s="80"/>
      <c r="VWI573" s="80"/>
      <c r="VWJ573" s="80"/>
      <c r="VWK573" s="80"/>
      <c r="VWL573" s="80"/>
      <c r="VWM573" s="80"/>
      <c r="VWN573" s="80"/>
      <c r="VWO573" s="80"/>
      <c r="VWP573" s="80"/>
      <c r="VWQ573" s="80"/>
      <c r="VWR573" s="80"/>
      <c r="VWS573" s="80"/>
      <c r="VWT573" s="80"/>
      <c r="VWU573" s="80"/>
      <c r="VWV573" s="80"/>
      <c r="VWW573" s="80"/>
      <c r="VWX573" s="80"/>
      <c r="VWY573" s="80"/>
      <c r="VWZ573" s="80"/>
      <c r="VXA573" s="80"/>
      <c r="VXB573" s="80"/>
      <c r="VXC573" s="80"/>
      <c r="VXD573" s="80"/>
      <c r="VXE573" s="80"/>
      <c r="VXF573" s="80"/>
      <c r="VXG573" s="80"/>
      <c r="VXH573" s="80"/>
      <c r="VXI573" s="80"/>
      <c r="VXJ573" s="80"/>
      <c r="VXK573" s="80"/>
      <c r="VXL573" s="80"/>
      <c r="VXM573" s="80"/>
      <c r="VXN573" s="80"/>
      <c r="VXO573" s="80"/>
      <c r="VXP573" s="80"/>
      <c r="VXQ573" s="80"/>
      <c r="VXR573" s="80"/>
      <c r="VXS573" s="80"/>
      <c r="VXT573" s="80"/>
      <c r="VXU573" s="80"/>
      <c r="VXV573" s="80"/>
      <c r="VXW573" s="80"/>
      <c r="VXX573" s="80"/>
      <c r="VXY573" s="80"/>
      <c r="VXZ573" s="80"/>
      <c r="VYA573" s="80"/>
      <c r="VYB573" s="80"/>
      <c r="VYC573" s="80"/>
      <c r="VYD573" s="80"/>
      <c r="VYE573" s="80"/>
      <c r="VYF573" s="80"/>
      <c r="VYG573" s="80"/>
      <c r="VYH573" s="80"/>
      <c r="VYI573" s="80"/>
      <c r="VYJ573" s="80"/>
      <c r="VYK573" s="80"/>
      <c r="VYL573" s="80"/>
      <c r="VYM573" s="80"/>
      <c r="VYN573" s="80"/>
      <c r="VYO573" s="80"/>
      <c r="VYP573" s="80"/>
      <c r="VYQ573" s="80"/>
      <c r="VYR573" s="80"/>
      <c r="VYS573" s="80"/>
      <c r="VYT573" s="80"/>
      <c r="VYU573" s="80"/>
      <c r="VYV573" s="80"/>
      <c r="VYW573" s="80"/>
      <c r="VYX573" s="80"/>
      <c r="VYY573" s="80"/>
      <c r="VYZ573" s="80"/>
      <c r="VZA573" s="80"/>
      <c r="VZB573" s="80"/>
      <c r="VZC573" s="80"/>
      <c r="VZD573" s="80"/>
      <c r="VZE573" s="80"/>
      <c r="VZF573" s="80"/>
      <c r="VZG573" s="80"/>
      <c r="VZH573" s="80"/>
      <c r="VZI573" s="80"/>
      <c r="VZJ573" s="80"/>
      <c r="VZK573" s="80"/>
      <c r="VZL573" s="80"/>
      <c r="VZM573" s="80"/>
      <c r="VZN573" s="80"/>
      <c r="VZO573" s="80"/>
      <c r="VZP573" s="80"/>
      <c r="VZQ573" s="80"/>
      <c r="VZR573" s="80"/>
      <c r="VZS573" s="80"/>
      <c r="VZT573" s="80"/>
      <c r="VZU573" s="80"/>
      <c r="VZV573" s="80"/>
      <c r="VZW573" s="80"/>
      <c r="VZX573" s="80"/>
      <c r="VZY573" s="80"/>
      <c r="VZZ573" s="80"/>
      <c r="WAA573" s="80"/>
      <c r="WAB573" s="80"/>
      <c r="WAC573" s="80"/>
      <c r="WAD573" s="80"/>
      <c r="WAE573" s="80"/>
      <c r="WAF573" s="80"/>
      <c r="WAG573" s="80"/>
      <c r="WAH573" s="80"/>
      <c r="WAI573" s="80"/>
      <c r="WAJ573" s="80"/>
      <c r="WAK573" s="80"/>
      <c r="WAL573" s="80"/>
      <c r="WAM573" s="80"/>
      <c r="WAN573" s="80"/>
      <c r="WAO573" s="80"/>
      <c r="WAP573" s="80"/>
      <c r="WAQ573" s="80"/>
      <c r="WAR573" s="80"/>
      <c r="WAS573" s="80"/>
      <c r="WAT573" s="80"/>
      <c r="WAU573" s="80"/>
      <c r="WAV573" s="80"/>
      <c r="WAW573" s="80"/>
      <c r="WAX573" s="80"/>
      <c r="WAY573" s="80"/>
      <c r="WAZ573" s="80"/>
      <c r="WBA573" s="80"/>
      <c r="WBB573" s="80"/>
      <c r="WBC573" s="80"/>
      <c r="WBD573" s="80"/>
      <c r="WBE573" s="80"/>
      <c r="WBF573" s="80"/>
      <c r="WBG573" s="80"/>
      <c r="WBH573" s="80"/>
      <c r="WBI573" s="80"/>
      <c r="WBJ573" s="80"/>
      <c r="WBK573" s="80"/>
      <c r="WBL573" s="80"/>
      <c r="WBM573" s="80"/>
      <c r="WBN573" s="80"/>
      <c r="WBO573" s="80"/>
      <c r="WBP573" s="80"/>
      <c r="WBQ573" s="80"/>
      <c r="WBR573" s="80"/>
      <c r="WBS573" s="80"/>
      <c r="WBT573" s="80"/>
      <c r="WBU573" s="80"/>
      <c r="WBV573" s="80"/>
      <c r="WBW573" s="80"/>
      <c r="WBX573" s="80"/>
      <c r="WBY573" s="80"/>
      <c r="WBZ573" s="80"/>
      <c r="WCA573" s="80"/>
      <c r="WCB573" s="80"/>
      <c r="WCC573" s="80"/>
      <c r="WCD573" s="80"/>
      <c r="WCE573" s="80"/>
      <c r="WCF573" s="80"/>
      <c r="WCG573" s="80"/>
      <c r="WCH573" s="80"/>
      <c r="WCI573" s="80"/>
      <c r="WCJ573" s="80"/>
      <c r="WCK573" s="80"/>
      <c r="WCL573" s="80"/>
      <c r="WCM573" s="80"/>
      <c r="WCN573" s="80"/>
      <c r="WCO573" s="80"/>
      <c r="WCP573" s="80"/>
      <c r="WCQ573" s="80"/>
      <c r="WCR573" s="80"/>
      <c r="WCS573" s="80"/>
      <c r="WCT573" s="80"/>
      <c r="WCU573" s="80"/>
      <c r="WCV573" s="80"/>
      <c r="WCW573" s="80"/>
      <c r="WCX573" s="80"/>
      <c r="WCY573" s="80"/>
      <c r="WCZ573" s="80"/>
      <c r="WDA573" s="80"/>
      <c r="WDB573" s="80"/>
      <c r="WDC573" s="80"/>
      <c r="WDD573" s="80"/>
      <c r="WDE573" s="80"/>
      <c r="WDF573" s="80"/>
      <c r="WDG573" s="80"/>
      <c r="WDH573" s="80"/>
      <c r="WDI573" s="80"/>
      <c r="WDJ573" s="80"/>
      <c r="WDK573" s="80"/>
      <c r="WDL573" s="80"/>
      <c r="WDM573" s="80"/>
      <c r="WDN573" s="80"/>
      <c r="WDO573" s="80"/>
      <c r="WDP573" s="80"/>
      <c r="WDQ573" s="80"/>
      <c r="WDR573" s="80"/>
      <c r="WDS573" s="80"/>
      <c r="WDT573" s="80"/>
      <c r="WDU573" s="80"/>
      <c r="WDV573" s="80"/>
      <c r="WDW573" s="80"/>
      <c r="WDX573" s="80"/>
      <c r="WDY573" s="80"/>
      <c r="WDZ573" s="80"/>
      <c r="WEA573" s="80"/>
      <c r="WEB573" s="80"/>
      <c r="WEC573" s="80"/>
      <c r="WED573" s="80"/>
      <c r="WEE573" s="80"/>
      <c r="WEF573" s="80"/>
      <c r="WEG573" s="80"/>
      <c r="WEH573" s="80"/>
      <c r="WEI573" s="80"/>
      <c r="WEJ573" s="80"/>
      <c r="WEK573" s="80"/>
      <c r="WEL573" s="80"/>
      <c r="WEM573" s="80"/>
      <c r="WEN573" s="80"/>
      <c r="WEO573" s="80"/>
      <c r="WEP573" s="80"/>
      <c r="WEQ573" s="80"/>
      <c r="WER573" s="80"/>
      <c r="WES573" s="80"/>
      <c r="WET573" s="80"/>
      <c r="WEU573" s="80"/>
      <c r="WEV573" s="80"/>
      <c r="WEW573" s="80"/>
      <c r="WEX573" s="80"/>
      <c r="WEY573" s="80"/>
      <c r="WEZ573" s="80"/>
      <c r="WFA573" s="80"/>
      <c r="WFB573" s="80"/>
      <c r="WFC573" s="80"/>
      <c r="WFD573" s="80"/>
      <c r="WFE573" s="80"/>
      <c r="WFF573" s="80"/>
      <c r="WFG573" s="80"/>
      <c r="WFH573" s="80"/>
      <c r="WFI573" s="80"/>
      <c r="WFJ573" s="80"/>
      <c r="WFK573" s="80"/>
      <c r="WFL573" s="80"/>
      <c r="WFM573" s="80"/>
      <c r="WFN573" s="80"/>
      <c r="WFO573" s="80"/>
      <c r="WFP573" s="80"/>
      <c r="WFQ573" s="80"/>
      <c r="WFR573" s="80"/>
      <c r="WFS573" s="80"/>
      <c r="WFT573" s="80"/>
      <c r="WFU573" s="80"/>
      <c r="WFV573" s="80"/>
      <c r="WFW573" s="80"/>
      <c r="WFX573" s="80"/>
      <c r="WFY573" s="80"/>
      <c r="WFZ573" s="80"/>
      <c r="WGA573" s="80"/>
      <c r="WGB573" s="80"/>
      <c r="WGC573" s="80"/>
      <c r="WGD573" s="80"/>
      <c r="WGE573" s="80"/>
      <c r="WGF573" s="80"/>
      <c r="WGG573" s="80"/>
      <c r="WGH573" s="80"/>
      <c r="WGI573" s="80"/>
      <c r="WGJ573" s="80"/>
      <c r="WGK573" s="80"/>
      <c r="WGL573" s="80"/>
      <c r="WGM573" s="80"/>
      <c r="WGN573" s="80"/>
      <c r="WGO573" s="80"/>
      <c r="WGP573" s="80"/>
      <c r="WGQ573" s="80"/>
      <c r="WGR573" s="80"/>
      <c r="WGS573" s="80"/>
      <c r="WGT573" s="80"/>
      <c r="WGU573" s="80"/>
      <c r="WGV573" s="80"/>
      <c r="WGW573" s="80"/>
      <c r="WGX573" s="80"/>
      <c r="WGY573" s="80"/>
      <c r="WGZ573" s="80"/>
      <c r="WHA573" s="80"/>
      <c r="WHB573" s="80"/>
      <c r="WHC573" s="80"/>
      <c r="WHD573" s="80"/>
      <c r="WHE573" s="80"/>
      <c r="WHF573" s="80"/>
      <c r="WHG573" s="80"/>
      <c r="WHH573" s="80"/>
      <c r="WHI573" s="80"/>
      <c r="WHJ573" s="80"/>
      <c r="WHK573" s="80"/>
      <c r="WHL573" s="80"/>
      <c r="WHM573" s="80"/>
      <c r="WHN573" s="80"/>
      <c r="WHO573" s="80"/>
      <c r="WHP573" s="80"/>
      <c r="WHQ573" s="80"/>
      <c r="WHR573" s="80"/>
      <c r="WHS573" s="80"/>
      <c r="WHT573" s="80"/>
      <c r="WHU573" s="80"/>
      <c r="WHV573" s="80"/>
      <c r="WHW573" s="80"/>
      <c r="WHX573" s="80"/>
      <c r="WHY573" s="80"/>
      <c r="WHZ573" s="80"/>
      <c r="WIA573" s="80"/>
      <c r="WIB573" s="80"/>
      <c r="WIC573" s="80"/>
      <c r="WID573" s="80"/>
      <c r="WIE573" s="80"/>
      <c r="WIF573" s="80"/>
      <c r="WIG573" s="80"/>
      <c r="WIH573" s="80"/>
      <c r="WII573" s="80"/>
      <c r="WIJ573" s="80"/>
      <c r="WIK573" s="80"/>
      <c r="WIL573" s="80"/>
      <c r="WIM573" s="80"/>
      <c r="WIN573" s="80"/>
      <c r="WIO573" s="80"/>
      <c r="WIP573" s="80"/>
      <c r="WIQ573" s="80"/>
      <c r="WIR573" s="80"/>
      <c r="WIS573" s="80"/>
      <c r="WIT573" s="80"/>
      <c r="WIU573" s="80"/>
      <c r="WIV573" s="80"/>
      <c r="WIW573" s="80"/>
      <c r="WIX573" s="80"/>
      <c r="WIY573" s="80"/>
      <c r="WIZ573" s="80"/>
      <c r="WJA573" s="80"/>
      <c r="WJB573" s="80"/>
      <c r="WJC573" s="80"/>
      <c r="WJD573" s="80"/>
      <c r="WJE573" s="80"/>
      <c r="WJF573" s="80"/>
      <c r="WJG573" s="80"/>
      <c r="WJH573" s="80"/>
      <c r="WJI573" s="80"/>
      <c r="WJJ573" s="80"/>
      <c r="WJK573" s="80"/>
      <c r="WJL573" s="80"/>
      <c r="WJM573" s="80"/>
      <c r="WJN573" s="80"/>
      <c r="WJO573" s="80"/>
      <c r="WJP573" s="80"/>
      <c r="WJQ573" s="80"/>
      <c r="WJR573" s="80"/>
      <c r="WJS573" s="80"/>
      <c r="WJT573" s="80"/>
      <c r="WJU573" s="80"/>
      <c r="WJV573" s="80"/>
      <c r="WJW573" s="80"/>
      <c r="WJX573" s="80"/>
      <c r="WJY573" s="80"/>
      <c r="WJZ573" s="80"/>
      <c r="WKA573" s="80"/>
      <c r="WKB573" s="80"/>
      <c r="WKC573" s="80"/>
      <c r="WKD573" s="80"/>
      <c r="WKE573" s="80"/>
      <c r="WKF573" s="80"/>
      <c r="WKG573" s="80"/>
      <c r="WKH573" s="80"/>
      <c r="WKI573" s="80"/>
      <c r="WKJ573" s="80"/>
      <c r="WKK573" s="80"/>
      <c r="WKL573" s="80"/>
      <c r="WKM573" s="80"/>
      <c r="WKN573" s="80"/>
      <c r="WKO573" s="80"/>
      <c r="WKP573" s="80"/>
      <c r="WKQ573" s="80"/>
      <c r="WKR573" s="80"/>
      <c r="WKS573" s="80"/>
      <c r="WKT573" s="80"/>
      <c r="WKU573" s="80"/>
      <c r="WKV573" s="80"/>
      <c r="WKW573" s="80"/>
      <c r="WKX573" s="80"/>
      <c r="WKY573" s="80"/>
      <c r="WKZ573" s="80"/>
      <c r="WLA573" s="80"/>
      <c r="WLB573" s="80"/>
      <c r="WLC573" s="80"/>
      <c r="WLD573" s="80"/>
      <c r="WLE573" s="80"/>
      <c r="WLF573" s="80"/>
      <c r="WLG573" s="80"/>
      <c r="WLH573" s="80"/>
      <c r="WLI573" s="80"/>
      <c r="WLJ573" s="80"/>
      <c r="WLK573" s="80"/>
      <c r="WLL573" s="80"/>
      <c r="WLM573" s="80"/>
      <c r="WLN573" s="80"/>
      <c r="WLO573" s="80"/>
      <c r="WLP573" s="80"/>
      <c r="WLQ573" s="80"/>
      <c r="WLR573" s="80"/>
      <c r="WLS573" s="80"/>
      <c r="WLT573" s="80"/>
      <c r="WLU573" s="80"/>
      <c r="WLV573" s="80"/>
      <c r="WLW573" s="80"/>
      <c r="WLX573" s="80"/>
      <c r="WLY573" s="80"/>
      <c r="WLZ573" s="80"/>
      <c r="WMA573" s="80"/>
      <c r="WMB573" s="80"/>
      <c r="WMC573" s="80"/>
      <c r="WMD573" s="80"/>
      <c r="WME573" s="80"/>
      <c r="WMF573" s="80"/>
      <c r="WMG573" s="80"/>
      <c r="WMH573" s="80"/>
      <c r="WMI573" s="80"/>
      <c r="WMJ573" s="80"/>
      <c r="WMK573" s="80"/>
      <c r="WML573" s="80"/>
      <c r="WMM573" s="80"/>
      <c r="WMN573" s="80"/>
      <c r="WMO573" s="80"/>
      <c r="WMP573" s="80"/>
      <c r="WMQ573" s="80"/>
      <c r="WMR573" s="80"/>
      <c r="WMS573" s="80"/>
      <c r="WMT573" s="80"/>
      <c r="WMU573" s="80"/>
      <c r="WMV573" s="80"/>
      <c r="WMW573" s="80"/>
      <c r="WMX573" s="80"/>
      <c r="WMY573" s="80"/>
      <c r="WMZ573" s="80"/>
      <c r="WNA573" s="80"/>
      <c r="WNB573" s="80"/>
      <c r="WNC573" s="80"/>
      <c r="WND573" s="80"/>
      <c r="WNE573" s="80"/>
      <c r="WNF573" s="80"/>
      <c r="WNG573" s="80"/>
      <c r="WNH573" s="80"/>
      <c r="WNI573" s="80"/>
      <c r="WNJ573" s="80"/>
      <c r="WNK573" s="80"/>
      <c r="WNL573" s="80"/>
      <c r="WNM573" s="80"/>
      <c r="WNN573" s="80"/>
      <c r="WNO573" s="80"/>
      <c r="WNP573" s="80"/>
      <c r="WNQ573" s="80"/>
      <c r="WNR573" s="80"/>
      <c r="WNS573" s="80"/>
      <c r="WNT573" s="80"/>
      <c r="WNU573" s="80"/>
      <c r="WNV573" s="80"/>
      <c r="WNW573" s="80"/>
      <c r="WNX573" s="80"/>
      <c r="WNY573" s="80"/>
      <c r="WNZ573" s="80"/>
      <c r="WOA573" s="80"/>
      <c r="WOB573" s="80"/>
      <c r="WOC573" s="80"/>
      <c r="WOD573" s="80"/>
      <c r="WOE573" s="80"/>
      <c r="WOF573" s="80"/>
      <c r="WOG573" s="80"/>
      <c r="WOH573" s="80"/>
      <c r="WOI573" s="80"/>
      <c r="WOJ573" s="80"/>
      <c r="WOK573" s="80"/>
      <c r="WOL573" s="80"/>
      <c r="WOM573" s="80"/>
      <c r="WON573" s="80"/>
      <c r="WOO573" s="80"/>
      <c r="WOP573" s="80"/>
      <c r="WOQ573" s="80"/>
      <c r="WOR573" s="80"/>
      <c r="WOS573" s="80"/>
      <c r="WOT573" s="80"/>
      <c r="WOU573" s="80"/>
      <c r="WOV573" s="80"/>
      <c r="WOW573" s="80"/>
      <c r="WOX573" s="80"/>
      <c r="WOY573" s="80"/>
      <c r="WOZ573" s="80"/>
      <c r="WPA573" s="80"/>
      <c r="WPB573" s="80"/>
      <c r="WPC573" s="80"/>
      <c r="WPD573" s="80"/>
      <c r="WPE573" s="80"/>
      <c r="WPF573" s="80"/>
      <c r="WPG573" s="80"/>
      <c r="WPH573" s="80"/>
      <c r="WPI573" s="80"/>
      <c r="WPJ573" s="80"/>
      <c r="WPK573" s="80"/>
      <c r="WPL573" s="80"/>
      <c r="WPM573" s="80"/>
      <c r="WPN573" s="80"/>
      <c r="WPO573" s="80"/>
      <c r="WPP573" s="80"/>
      <c r="WPQ573" s="80"/>
      <c r="WPR573" s="80"/>
      <c r="WPS573" s="80"/>
      <c r="WPT573" s="80"/>
      <c r="WPU573" s="80"/>
      <c r="WPV573" s="80"/>
      <c r="WPW573" s="80"/>
      <c r="WPX573" s="80"/>
      <c r="WPY573" s="80"/>
      <c r="WPZ573" s="80"/>
      <c r="WQA573" s="80"/>
      <c r="WQB573" s="80"/>
      <c r="WQC573" s="80"/>
      <c r="WQD573" s="80"/>
      <c r="WQE573" s="80"/>
      <c r="WQF573" s="80"/>
      <c r="WQG573" s="80"/>
      <c r="WQH573" s="80"/>
      <c r="WQI573" s="80"/>
      <c r="WQJ573" s="80"/>
      <c r="WQK573" s="80"/>
      <c r="WQL573" s="80"/>
      <c r="WQM573" s="80"/>
      <c r="WQN573" s="80"/>
      <c r="WQO573" s="80"/>
      <c r="WQP573" s="80"/>
      <c r="WQQ573" s="80"/>
      <c r="WQR573" s="80"/>
      <c r="WQS573" s="80"/>
      <c r="WQT573" s="80"/>
      <c r="WQU573" s="80"/>
      <c r="WQV573" s="80"/>
      <c r="WQW573" s="80"/>
      <c r="WQX573" s="80"/>
      <c r="WQY573" s="80"/>
      <c r="WQZ573" s="80"/>
      <c r="WRA573" s="80"/>
      <c r="WRB573" s="80"/>
      <c r="WRC573" s="80"/>
      <c r="WRD573" s="80"/>
      <c r="WRE573" s="80"/>
      <c r="WRF573" s="80"/>
      <c r="WRG573" s="80"/>
      <c r="WRH573" s="80"/>
      <c r="WRI573" s="80"/>
      <c r="WRJ573" s="80"/>
      <c r="WRK573" s="80"/>
      <c r="WRL573" s="80"/>
      <c r="WRM573" s="80"/>
      <c r="WRN573" s="80"/>
      <c r="WRO573" s="80"/>
      <c r="WRP573" s="80"/>
      <c r="WRQ573" s="80"/>
      <c r="WRR573" s="80"/>
      <c r="WRS573" s="80"/>
      <c r="WRT573" s="80"/>
      <c r="WRU573" s="80"/>
      <c r="WRV573" s="80"/>
      <c r="WRW573" s="80"/>
      <c r="WRX573" s="80"/>
      <c r="WRY573" s="80"/>
      <c r="WRZ573" s="80"/>
      <c r="WSA573" s="80"/>
      <c r="WSB573" s="80"/>
      <c r="WSC573" s="80"/>
      <c r="WSD573" s="80"/>
      <c r="WSE573" s="80"/>
      <c r="WSF573" s="80"/>
      <c r="WSG573" s="80"/>
      <c r="WSH573" s="80"/>
      <c r="WSI573" s="80"/>
      <c r="WSJ573" s="80"/>
      <c r="WSK573" s="80"/>
      <c r="WSL573" s="80"/>
      <c r="WSM573" s="80"/>
      <c r="WSN573" s="80"/>
      <c r="WSO573" s="80"/>
      <c r="WSP573" s="80"/>
      <c r="WSQ573" s="80"/>
      <c r="WSR573" s="80"/>
      <c r="WSS573" s="80"/>
      <c r="WST573" s="80"/>
      <c r="WSU573" s="80"/>
      <c r="WSV573" s="80"/>
      <c r="WSW573" s="80"/>
      <c r="WSX573" s="80"/>
      <c r="WSY573" s="80"/>
      <c r="WSZ573" s="80"/>
      <c r="WTA573" s="80"/>
      <c r="WTB573" s="80"/>
      <c r="WTC573" s="80"/>
      <c r="WTD573" s="80"/>
      <c r="WTE573" s="80"/>
      <c r="WTF573" s="80"/>
      <c r="WTG573" s="80"/>
      <c r="WTH573" s="80"/>
      <c r="WTI573" s="80"/>
      <c r="WTJ573" s="80"/>
      <c r="WTK573" s="80"/>
      <c r="WTL573" s="80"/>
      <c r="WTM573" s="80"/>
      <c r="WTN573" s="80"/>
      <c r="WTO573" s="80"/>
      <c r="WTP573" s="80"/>
      <c r="WTQ573" s="80"/>
      <c r="WTR573" s="80"/>
      <c r="WTS573" s="80"/>
      <c r="WTT573" s="80"/>
      <c r="WTU573" s="80"/>
      <c r="WTV573" s="80"/>
      <c r="WTW573" s="80"/>
      <c r="WTX573" s="80"/>
      <c r="WTY573" s="80"/>
      <c r="WTZ573" s="80"/>
      <c r="WUA573" s="80"/>
      <c r="WUB573" s="80"/>
      <c r="WUC573" s="80"/>
      <c r="WUD573" s="80"/>
      <c r="WUE573" s="80"/>
      <c r="WUF573" s="80"/>
      <c r="WUG573" s="80"/>
      <c r="WUH573" s="80"/>
      <c r="WUI573" s="80"/>
      <c r="WUJ573" s="80"/>
      <c r="WUK573" s="80"/>
      <c r="WUL573" s="80"/>
      <c r="WUM573" s="80"/>
      <c r="WUN573" s="80"/>
      <c r="WUO573" s="80"/>
      <c r="WUP573" s="80"/>
      <c r="WUQ573" s="80"/>
      <c r="WUR573" s="80"/>
      <c r="WUS573" s="80"/>
      <c r="WUT573" s="80"/>
      <c r="WUU573" s="80"/>
      <c r="WUV573" s="80"/>
      <c r="WUW573" s="80"/>
      <c r="WUX573" s="80"/>
      <c r="WUY573" s="80"/>
      <c r="WUZ573" s="80"/>
      <c r="WVA573" s="80"/>
      <c r="WVB573" s="80"/>
      <c r="WVC573" s="80"/>
      <c r="WVD573" s="80"/>
      <c r="WVE573" s="80"/>
      <c r="WVF573" s="80"/>
      <c r="WVG573" s="80"/>
      <c r="WVH573" s="80"/>
      <c r="WVI573" s="80"/>
      <c r="WVJ573" s="80"/>
      <c r="WVK573" s="80"/>
      <c r="WVL573" s="80"/>
      <c r="WVM573" s="80"/>
      <c r="WVN573" s="80"/>
      <c r="WVO573" s="80"/>
      <c r="WVP573" s="80"/>
      <c r="WVQ573" s="80"/>
      <c r="WVR573" s="80"/>
      <c r="WVS573" s="80"/>
      <c r="WVT573" s="80"/>
      <c r="WVU573" s="80"/>
      <c r="WVV573" s="80"/>
      <c r="WVW573" s="80"/>
      <c r="WVX573" s="80"/>
      <c r="WVY573" s="80"/>
      <c r="WVZ573" s="80"/>
      <c r="WWA573" s="80"/>
      <c r="WWB573" s="80"/>
      <c r="WWC573" s="80"/>
      <c r="WWD573" s="80"/>
      <c r="WWE573" s="80"/>
      <c r="WWF573" s="80"/>
      <c r="WWG573" s="80"/>
      <c r="WWH573" s="80"/>
      <c r="WWI573" s="80"/>
      <c r="WWJ573" s="80"/>
      <c r="WWK573" s="80"/>
      <c r="WWL573" s="80"/>
      <c r="WWM573" s="80"/>
      <c r="WWN573" s="80"/>
      <c r="WWO573" s="80"/>
      <c r="WWP573" s="80"/>
      <c r="WWQ573" s="80"/>
      <c r="WWR573" s="80"/>
      <c r="WWS573" s="80"/>
      <c r="WWT573" s="80"/>
      <c r="WWU573" s="80"/>
      <c r="WWV573" s="80"/>
      <c r="WWW573" s="80"/>
      <c r="WWX573" s="80"/>
      <c r="WWY573" s="80"/>
      <c r="WWZ573" s="80"/>
      <c r="WXA573" s="80"/>
      <c r="WXB573" s="80"/>
      <c r="WXC573" s="80"/>
      <c r="WXD573" s="80"/>
      <c r="WXE573" s="80"/>
      <c r="WXF573" s="80"/>
      <c r="WXG573" s="80"/>
      <c r="WXH573" s="80"/>
      <c r="WXI573" s="80"/>
      <c r="WXJ573" s="80"/>
      <c r="WXK573" s="80"/>
      <c r="WXL573" s="80"/>
      <c r="WXM573" s="80"/>
      <c r="WXN573" s="80"/>
      <c r="WXO573" s="80"/>
      <c r="WXP573" s="80"/>
      <c r="WXQ573" s="80"/>
      <c r="WXR573" s="80"/>
      <c r="WXS573" s="80"/>
      <c r="WXT573" s="80"/>
      <c r="WXU573" s="80"/>
      <c r="WXV573" s="80"/>
      <c r="WXW573" s="80"/>
      <c r="WXX573" s="80"/>
      <c r="WXY573" s="80"/>
      <c r="WXZ573" s="80"/>
      <c r="WYA573" s="80"/>
      <c r="WYB573" s="80"/>
      <c r="WYC573" s="80"/>
      <c r="WYD573" s="80"/>
      <c r="WYE573" s="80"/>
      <c r="WYF573" s="80"/>
      <c r="WYG573" s="80"/>
      <c r="WYH573" s="80"/>
      <c r="WYI573" s="80"/>
      <c r="WYJ573" s="80"/>
      <c r="WYK573" s="80"/>
      <c r="WYL573" s="80"/>
      <c r="WYM573" s="80"/>
      <c r="WYN573" s="80"/>
      <c r="WYO573" s="80"/>
      <c r="WYP573" s="80"/>
      <c r="WYQ573" s="80"/>
      <c r="WYR573" s="80"/>
      <c r="WYS573" s="80"/>
      <c r="WYT573" s="80"/>
      <c r="WYU573" s="80"/>
      <c r="WYV573" s="80"/>
      <c r="WYW573" s="80"/>
      <c r="WYX573" s="80"/>
      <c r="WYY573" s="80"/>
      <c r="WYZ573" s="80"/>
      <c r="WZA573" s="80"/>
      <c r="WZB573" s="80"/>
      <c r="WZC573" s="80"/>
      <c r="WZD573" s="80"/>
      <c r="WZE573" s="80"/>
      <c r="WZF573" s="80"/>
      <c r="WZG573" s="80"/>
      <c r="WZH573" s="80"/>
      <c r="WZI573" s="80"/>
      <c r="WZJ573" s="80"/>
      <c r="WZK573" s="80"/>
      <c r="WZL573" s="80"/>
      <c r="WZM573" s="80"/>
      <c r="WZN573" s="80"/>
      <c r="WZO573" s="80"/>
      <c r="WZP573" s="80"/>
      <c r="WZQ573" s="80"/>
      <c r="WZR573" s="80"/>
      <c r="WZS573" s="80"/>
      <c r="WZT573" s="80"/>
      <c r="WZU573" s="80"/>
      <c r="WZV573" s="80"/>
      <c r="WZW573" s="80"/>
      <c r="WZX573" s="80"/>
      <c r="WZY573" s="80"/>
      <c r="WZZ573" s="80"/>
      <c r="XAA573" s="80"/>
      <c r="XAB573" s="80"/>
      <c r="XAC573" s="80"/>
      <c r="XAD573" s="80"/>
      <c r="XAE573" s="80"/>
      <c r="XAF573" s="80"/>
      <c r="XAG573" s="80"/>
      <c r="XAH573" s="80"/>
      <c r="XAI573" s="80"/>
      <c r="XAJ573" s="80"/>
      <c r="XAK573" s="80"/>
      <c r="XAL573" s="80"/>
      <c r="XAM573" s="80"/>
      <c r="XAN573" s="80"/>
      <c r="XAO573" s="80"/>
      <c r="XAP573" s="80"/>
      <c r="XAQ573" s="80"/>
      <c r="XAR573" s="80"/>
      <c r="XAS573" s="80"/>
      <c r="XAT573" s="80"/>
      <c r="XAU573" s="80"/>
      <c r="XAV573" s="80"/>
      <c r="XAW573" s="80"/>
      <c r="XAX573" s="80"/>
      <c r="XAY573" s="80"/>
      <c r="XAZ573" s="80"/>
      <c r="XBA573" s="80"/>
      <c r="XBB573" s="80"/>
      <c r="XBC573" s="80"/>
      <c r="XBD573" s="80"/>
      <c r="XBE573" s="80"/>
      <c r="XBF573" s="80"/>
      <c r="XBG573" s="80"/>
      <c r="XBH573" s="80"/>
      <c r="XBI573" s="80"/>
      <c r="XBJ573" s="80"/>
      <c r="XBK573" s="80"/>
      <c r="XBL573" s="80"/>
      <c r="XBM573" s="80"/>
      <c r="XBN573" s="80"/>
      <c r="XBO573" s="80"/>
      <c r="XBP573" s="80"/>
      <c r="XBQ573" s="80"/>
      <c r="XBR573" s="80"/>
      <c r="XBS573" s="80"/>
      <c r="XBT573" s="80"/>
      <c r="XBU573" s="80"/>
      <c r="XBV573" s="80"/>
      <c r="XBW573" s="80"/>
      <c r="XBX573" s="80"/>
      <c r="XBY573" s="80"/>
      <c r="XBZ573" s="80"/>
      <c r="XCA573" s="80"/>
      <c r="XCB573" s="80"/>
      <c r="XCC573" s="80"/>
      <c r="XCD573" s="80"/>
      <c r="XCE573" s="80"/>
      <c r="XCF573" s="80"/>
      <c r="XCG573" s="80"/>
      <c r="XCH573" s="80"/>
      <c r="XCI573" s="80"/>
      <c r="XCJ573" s="80"/>
      <c r="XCK573" s="80"/>
      <c r="XCL573" s="80"/>
      <c r="XCM573" s="80"/>
      <c r="XCN573" s="80"/>
      <c r="XCO573" s="80"/>
      <c r="XCP573" s="80"/>
      <c r="XCQ573" s="80"/>
      <c r="XCR573" s="80"/>
      <c r="XCS573" s="80"/>
      <c r="XCT573" s="80"/>
      <c r="XCU573" s="80"/>
      <c r="XCV573" s="80"/>
      <c r="XCW573" s="80"/>
      <c r="XCX573" s="80"/>
      <c r="XCY573" s="80"/>
      <c r="XCZ573" s="80"/>
      <c r="XDA573" s="80"/>
      <c r="XDB573" s="80"/>
      <c r="XDC573" s="80"/>
      <c r="XDD573" s="80"/>
      <c r="XDE573" s="80"/>
      <c r="XDF573" s="80"/>
      <c r="XDG573" s="80"/>
      <c r="XDH573" s="80"/>
      <c r="XDI573" s="80"/>
      <c r="XDJ573" s="80"/>
      <c r="XDK573" s="80"/>
      <c r="XDL573" s="80"/>
      <c r="XDM573" s="80"/>
      <c r="XDN573" s="80"/>
      <c r="XDO573" s="80"/>
      <c r="XDP573" s="80"/>
      <c r="XDQ573" s="80"/>
      <c r="XDR573" s="80"/>
      <c r="XDS573" s="80"/>
      <c r="XDT573" s="80"/>
      <c r="XDU573" s="80"/>
      <c r="XDV573" s="80"/>
      <c r="XDW573" s="80"/>
      <c r="XDX573" s="80"/>
      <c r="XDY573" s="80"/>
      <c r="XDZ573" s="80"/>
      <c r="XEA573" s="80"/>
      <c r="XEB573" s="80"/>
      <c r="XEC573" s="80"/>
      <c r="XED573" s="80"/>
      <c r="XEE573" s="80"/>
      <c r="XEF573" s="80"/>
      <c r="XEG573" s="80"/>
      <c r="XEH573" s="80"/>
      <c r="XEI573" s="80"/>
      <c r="XEJ573" s="80"/>
      <c r="XEK573" s="80"/>
      <c r="XEL573" s="80"/>
      <c r="XEM573" s="80"/>
      <c r="XEN573" s="80"/>
      <c r="XEO573" s="80"/>
      <c r="XEP573" s="80"/>
      <c r="XEQ573" s="80"/>
      <c r="XER573" s="80"/>
      <c r="XES573" s="80"/>
      <c r="XET573" s="80"/>
      <c r="XEU573" s="80"/>
      <c r="XEV573" s="80"/>
      <c r="XEW573" s="80"/>
      <c r="XEX573" s="80"/>
      <c r="XEY573" s="80"/>
      <c r="XEZ573" s="80"/>
      <c r="XFA573" s="80"/>
    </row>
    <row r="574" spans="1:16381" s="87" customFormat="1" ht="14.15" customHeight="1" x14ac:dyDescent="0.2">
      <c r="A574" s="293"/>
      <c r="B574" s="296" t="s">
        <v>4363</v>
      </c>
      <c r="C574" s="940"/>
      <c r="D574" s="941"/>
      <c r="E574" s="941"/>
      <c r="F574" s="941"/>
      <c r="G574" s="941"/>
      <c r="H574" s="941"/>
      <c r="I574" s="941"/>
      <c r="J574" s="941"/>
      <c r="K574" s="941"/>
      <c r="L574" s="941"/>
      <c r="M574" s="941"/>
      <c r="N574" s="941"/>
      <c r="O574" s="941"/>
      <c r="P574" s="941"/>
      <c r="Q574" s="941"/>
      <c r="R574" s="941"/>
      <c r="S574" s="941"/>
      <c r="T574" s="941"/>
      <c r="U574" s="941"/>
      <c r="V574" s="941"/>
      <c r="W574" s="941"/>
      <c r="X574" s="941"/>
      <c r="Y574" s="941"/>
      <c r="Z574" s="941"/>
      <c r="AA574" s="941"/>
      <c r="AB574" s="941"/>
      <c r="AC574" s="941"/>
      <c r="AD574" s="941"/>
      <c r="AE574" s="941"/>
      <c r="AF574" s="941"/>
      <c r="AG574" s="941"/>
      <c r="AH574" s="941"/>
      <c r="AI574" s="941"/>
      <c r="AJ574" s="941"/>
      <c r="AK574" s="941"/>
      <c r="AL574" s="942"/>
      <c r="AM574" s="85" t="s">
        <v>654</v>
      </c>
      <c r="AN574" s="85"/>
      <c r="AO574" s="85"/>
      <c r="AP574" s="85"/>
      <c r="AQ574" s="85"/>
      <c r="AR574" s="85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99"/>
      <c r="BV574" s="99"/>
      <c r="BW574" s="99"/>
      <c r="BX574" s="99"/>
      <c r="BY574" s="99"/>
      <c r="BZ574" s="99"/>
      <c r="CA574" s="99"/>
      <c r="CB574" s="99"/>
      <c r="CC574" s="99"/>
      <c r="CD574" s="99"/>
      <c r="CE574" s="99"/>
      <c r="CF574" s="99"/>
      <c r="CG574" s="99"/>
      <c r="CH574" s="99"/>
      <c r="CI574" s="99"/>
      <c r="CJ574" s="99"/>
      <c r="CK574" s="99"/>
      <c r="CL574" s="99"/>
      <c r="CM574" s="99"/>
      <c r="CN574" s="99"/>
      <c r="CO574" s="99"/>
      <c r="CP574" s="99"/>
      <c r="CQ574" s="99"/>
      <c r="CR574" s="99"/>
      <c r="CS574" s="99"/>
      <c r="CT574" s="99"/>
      <c r="CU574" s="99"/>
      <c r="CV574" s="99"/>
      <c r="CW574" s="99"/>
      <c r="CX574" s="99"/>
      <c r="CY574" s="99"/>
      <c r="CZ574" s="99"/>
      <c r="DA574" s="99"/>
      <c r="DB574" s="99"/>
      <c r="DC574" s="99"/>
      <c r="DD574" s="99"/>
      <c r="DE574" s="99"/>
      <c r="DF574" s="99"/>
      <c r="DG574" s="99"/>
      <c r="DH574" s="99"/>
      <c r="DI574" s="99"/>
      <c r="DJ574" s="99"/>
      <c r="DK574" s="99"/>
      <c r="DL574" s="99"/>
      <c r="DM574" s="99"/>
      <c r="DN574" s="99"/>
      <c r="DO574" s="99"/>
      <c r="DP574" s="99"/>
      <c r="DQ574" s="99"/>
      <c r="DR574" s="99"/>
      <c r="DS574" s="99"/>
      <c r="DT574" s="99"/>
      <c r="DU574" s="99"/>
      <c r="DV574" s="99"/>
      <c r="DW574" s="99"/>
      <c r="DX574" s="99"/>
      <c r="DY574" s="99"/>
      <c r="DZ574" s="99"/>
      <c r="EA574" s="99"/>
      <c r="EB574" s="99"/>
      <c r="EC574" s="99"/>
      <c r="ED574" s="99"/>
      <c r="EE574" s="99"/>
      <c r="EF574" s="99"/>
      <c r="EG574" s="99"/>
      <c r="EH574" s="99"/>
      <c r="EI574" s="99"/>
      <c r="EJ574" s="99"/>
      <c r="EK574" s="99"/>
      <c r="EL574" s="99"/>
      <c r="EM574" s="99"/>
      <c r="EN574" s="99"/>
      <c r="EO574" s="99"/>
      <c r="EP574" s="99"/>
      <c r="EQ574" s="99"/>
      <c r="ER574" s="99"/>
      <c r="ES574" s="99"/>
      <c r="ET574" s="99"/>
      <c r="EU574" s="99"/>
      <c r="EV574" s="99"/>
      <c r="EW574" s="99"/>
      <c r="EX574" s="99"/>
      <c r="EY574" s="99"/>
      <c r="EZ574" s="99"/>
      <c r="FA574" s="99"/>
      <c r="FB574" s="99"/>
      <c r="FC574" s="99"/>
      <c r="FD574" s="99"/>
      <c r="FE574" s="99"/>
      <c r="FF574" s="99"/>
      <c r="FG574" s="99"/>
      <c r="FH574" s="99"/>
      <c r="FI574" s="99"/>
      <c r="FJ574" s="99"/>
      <c r="FK574" s="99"/>
      <c r="FL574" s="99"/>
      <c r="FM574" s="99"/>
      <c r="FN574" s="99"/>
      <c r="FO574" s="99"/>
      <c r="FP574" s="99"/>
      <c r="FQ574" s="99"/>
      <c r="FR574" s="99"/>
      <c r="FS574" s="99"/>
      <c r="FT574" s="99"/>
      <c r="FU574" s="99"/>
      <c r="FV574" s="99"/>
      <c r="FW574" s="99"/>
      <c r="FX574" s="99"/>
      <c r="FY574" s="99"/>
      <c r="FZ574" s="99"/>
      <c r="GA574" s="99"/>
      <c r="GB574" s="99"/>
      <c r="GC574" s="99"/>
      <c r="GD574" s="99"/>
      <c r="GE574" s="99"/>
      <c r="GF574" s="99"/>
      <c r="GG574" s="99"/>
      <c r="GH574" s="99"/>
      <c r="GI574" s="99"/>
      <c r="GJ574" s="99"/>
      <c r="GK574" s="99"/>
      <c r="GL574" s="99"/>
      <c r="GM574" s="99"/>
      <c r="GN574" s="99"/>
      <c r="GO574" s="99"/>
      <c r="GP574" s="99"/>
      <c r="GQ574" s="99"/>
      <c r="GR574" s="99"/>
      <c r="GS574" s="99"/>
      <c r="GT574" s="99"/>
      <c r="GU574" s="99"/>
      <c r="GV574" s="99"/>
      <c r="GW574" s="99"/>
      <c r="GX574" s="99"/>
      <c r="GY574" s="99"/>
      <c r="GZ574" s="99"/>
      <c r="HA574" s="99"/>
      <c r="HB574" s="99"/>
      <c r="HC574" s="99"/>
      <c r="HD574" s="99"/>
      <c r="HE574" s="99"/>
      <c r="HF574" s="99"/>
      <c r="HG574" s="99"/>
      <c r="HH574" s="99"/>
      <c r="HI574" s="99"/>
      <c r="HJ574" s="99"/>
      <c r="HK574" s="99"/>
      <c r="HL574" s="99"/>
      <c r="HM574" s="99"/>
      <c r="HN574" s="99"/>
      <c r="HO574" s="99"/>
      <c r="HP574" s="99"/>
      <c r="HQ574" s="99"/>
      <c r="HR574" s="99"/>
      <c r="HS574" s="99"/>
      <c r="HT574" s="99"/>
      <c r="HU574" s="99"/>
      <c r="HV574" s="99"/>
      <c r="HW574" s="99"/>
      <c r="HX574" s="99"/>
      <c r="HY574" s="99"/>
      <c r="HZ574" s="99"/>
      <c r="IA574" s="99"/>
      <c r="IB574" s="99"/>
      <c r="IC574" s="99"/>
      <c r="ID574" s="99"/>
      <c r="IE574" s="99"/>
      <c r="IF574" s="99"/>
      <c r="IG574" s="99"/>
      <c r="IH574" s="99"/>
      <c r="II574" s="99"/>
      <c r="IJ574" s="99"/>
      <c r="IK574" s="99"/>
      <c r="IL574" s="99"/>
      <c r="IM574" s="99"/>
      <c r="IN574" s="99"/>
      <c r="IO574" s="99"/>
      <c r="IP574" s="99"/>
      <c r="IQ574" s="99"/>
      <c r="IR574" s="99"/>
      <c r="IS574" s="99"/>
      <c r="IT574" s="99"/>
      <c r="IU574" s="99"/>
      <c r="IV574" s="99"/>
      <c r="IW574" s="99"/>
      <c r="IX574" s="99"/>
      <c r="IY574" s="99"/>
      <c r="IZ574" s="99"/>
      <c r="JA574" s="99"/>
      <c r="JB574" s="99"/>
      <c r="JC574" s="99"/>
      <c r="JD574" s="99"/>
      <c r="JE574" s="99"/>
      <c r="JF574" s="99"/>
      <c r="JG574" s="99"/>
      <c r="JH574" s="99"/>
      <c r="JI574" s="99"/>
      <c r="JJ574" s="99"/>
      <c r="JK574" s="99"/>
      <c r="JL574" s="99"/>
      <c r="JM574" s="99"/>
      <c r="JN574" s="99"/>
      <c r="JO574" s="99"/>
      <c r="JP574" s="99"/>
      <c r="JQ574" s="99"/>
      <c r="JR574" s="99"/>
      <c r="JS574" s="99"/>
      <c r="JT574" s="99"/>
      <c r="JU574" s="99"/>
      <c r="JV574" s="99"/>
      <c r="JW574" s="99"/>
      <c r="JX574" s="99"/>
      <c r="JY574" s="99"/>
      <c r="JZ574" s="99"/>
      <c r="KA574" s="99"/>
      <c r="KB574" s="99"/>
      <c r="KC574" s="99"/>
      <c r="KD574" s="99"/>
      <c r="KE574" s="99"/>
      <c r="KF574" s="99"/>
      <c r="KG574" s="99"/>
      <c r="KH574" s="99"/>
      <c r="KI574" s="99"/>
      <c r="KJ574" s="99"/>
      <c r="KK574" s="99"/>
      <c r="KL574" s="99"/>
      <c r="KM574" s="99"/>
      <c r="KN574" s="99"/>
      <c r="KO574" s="99"/>
      <c r="KP574" s="99"/>
      <c r="KQ574" s="99"/>
      <c r="KR574" s="99"/>
      <c r="KS574" s="99"/>
      <c r="KT574" s="99"/>
      <c r="KU574" s="99"/>
      <c r="KV574" s="99"/>
      <c r="KW574" s="99"/>
      <c r="KX574" s="99"/>
      <c r="KY574" s="99"/>
      <c r="KZ574" s="99"/>
      <c r="LA574" s="99"/>
      <c r="LB574" s="99"/>
      <c r="LC574" s="99"/>
      <c r="LD574" s="99"/>
      <c r="LE574" s="99"/>
      <c r="LF574" s="99"/>
      <c r="LG574" s="99"/>
      <c r="LH574" s="99"/>
      <c r="LI574" s="99"/>
      <c r="LJ574" s="99"/>
      <c r="LK574" s="99"/>
      <c r="LL574" s="99"/>
      <c r="LM574" s="99"/>
      <c r="LN574" s="99"/>
      <c r="LO574" s="99"/>
      <c r="LP574" s="99"/>
      <c r="LQ574" s="99"/>
      <c r="LR574" s="99"/>
      <c r="LS574" s="99"/>
      <c r="LT574" s="99"/>
      <c r="LU574" s="99"/>
      <c r="LV574" s="99"/>
      <c r="LW574" s="99"/>
      <c r="LX574" s="99"/>
      <c r="LY574" s="99"/>
      <c r="LZ574" s="99"/>
      <c r="MA574" s="99"/>
      <c r="MB574" s="99"/>
      <c r="MC574" s="99"/>
      <c r="MD574" s="99"/>
      <c r="ME574" s="99"/>
      <c r="MF574" s="99"/>
      <c r="MG574" s="99"/>
      <c r="MH574" s="99"/>
      <c r="MI574" s="99"/>
      <c r="MJ574" s="99"/>
      <c r="MK574" s="99"/>
      <c r="ML574" s="99"/>
      <c r="MM574" s="99"/>
      <c r="MN574" s="99"/>
      <c r="MO574" s="99"/>
      <c r="MP574" s="99"/>
      <c r="MQ574" s="99"/>
      <c r="MR574" s="99"/>
      <c r="MS574" s="99"/>
      <c r="MT574" s="99"/>
      <c r="MU574" s="99"/>
      <c r="MV574" s="99"/>
      <c r="MW574" s="99"/>
      <c r="MX574" s="99"/>
      <c r="MY574" s="99"/>
      <c r="MZ574" s="99"/>
      <c r="NA574" s="99"/>
      <c r="NB574" s="99"/>
      <c r="NC574" s="99"/>
      <c r="ND574" s="99"/>
      <c r="NE574" s="99"/>
      <c r="NF574" s="99"/>
      <c r="NG574" s="99"/>
      <c r="NH574" s="99"/>
      <c r="NI574" s="99"/>
      <c r="NJ574" s="99"/>
      <c r="NK574" s="99"/>
      <c r="NL574" s="99"/>
      <c r="NM574" s="99"/>
      <c r="NN574" s="99"/>
      <c r="NO574" s="99"/>
      <c r="NP574" s="99"/>
      <c r="NQ574" s="99"/>
      <c r="NR574" s="99"/>
      <c r="NS574" s="99"/>
      <c r="NT574" s="99"/>
      <c r="NU574" s="99"/>
      <c r="NV574" s="99"/>
      <c r="NW574" s="99"/>
      <c r="NX574" s="99"/>
      <c r="NY574" s="99"/>
      <c r="NZ574" s="99"/>
      <c r="OA574" s="99"/>
      <c r="OB574" s="99"/>
      <c r="OC574" s="99"/>
      <c r="OD574" s="99"/>
      <c r="OE574" s="99"/>
      <c r="OF574" s="99"/>
      <c r="OG574" s="99"/>
      <c r="OH574" s="99"/>
      <c r="OI574" s="99"/>
      <c r="OJ574" s="99"/>
      <c r="OK574" s="99"/>
      <c r="OL574" s="99"/>
      <c r="OM574" s="99"/>
      <c r="ON574" s="99"/>
      <c r="OO574" s="99"/>
      <c r="OP574" s="99"/>
      <c r="OQ574" s="99"/>
      <c r="OR574" s="99"/>
      <c r="OS574" s="99"/>
      <c r="OT574" s="99"/>
      <c r="OU574" s="99"/>
      <c r="OV574" s="99"/>
      <c r="OW574" s="99"/>
      <c r="OX574" s="99"/>
      <c r="OY574" s="99"/>
      <c r="OZ574" s="99"/>
      <c r="PA574" s="99"/>
      <c r="PB574" s="99"/>
      <c r="PC574" s="99"/>
      <c r="PD574" s="99"/>
      <c r="PE574" s="99"/>
      <c r="PF574" s="99"/>
      <c r="PG574" s="99"/>
      <c r="PH574" s="99"/>
      <c r="PI574" s="99"/>
      <c r="PJ574" s="99"/>
      <c r="PK574" s="99"/>
      <c r="PL574" s="99"/>
      <c r="PM574" s="99"/>
      <c r="PN574" s="99"/>
      <c r="PO574" s="99"/>
      <c r="PP574" s="99"/>
      <c r="PQ574" s="99"/>
      <c r="PR574" s="99"/>
      <c r="PS574" s="99"/>
      <c r="PT574" s="99"/>
      <c r="PU574" s="99"/>
      <c r="PV574" s="99"/>
      <c r="PW574" s="99"/>
      <c r="PX574" s="99"/>
      <c r="PY574" s="99"/>
      <c r="PZ574" s="99"/>
      <c r="QA574" s="99"/>
      <c r="QB574" s="99"/>
      <c r="QC574" s="99"/>
      <c r="QD574" s="99"/>
      <c r="QE574" s="99"/>
      <c r="QF574" s="99"/>
      <c r="QG574" s="99"/>
      <c r="QH574" s="99"/>
      <c r="QI574" s="99"/>
      <c r="QJ574" s="99"/>
      <c r="QK574" s="99"/>
      <c r="QL574" s="99"/>
      <c r="QM574" s="99"/>
      <c r="QN574" s="99"/>
      <c r="QO574" s="99"/>
      <c r="QP574" s="99"/>
      <c r="QQ574" s="99"/>
      <c r="QR574" s="99"/>
      <c r="QS574" s="99"/>
      <c r="QT574" s="99"/>
      <c r="QU574" s="99"/>
      <c r="QV574" s="99"/>
      <c r="QW574" s="99"/>
      <c r="QX574" s="99"/>
      <c r="QY574" s="99"/>
      <c r="QZ574" s="99"/>
      <c r="RA574" s="99"/>
      <c r="RB574" s="99"/>
      <c r="RC574" s="99"/>
      <c r="RD574" s="99"/>
      <c r="RE574" s="99"/>
      <c r="RF574" s="99"/>
      <c r="RG574" s="99"/>
      <c r="RH574" s="99"/>
      <c r="RI574" s="99"/>
      <c r="RJ574" s="99"/>
      <c r="RK574" s="99"/>
      <c r="RL574" s="99"/>
      <c r="RM574" s="99"/>
      <c r="RN574" s="99"/>
      <c r="RO574" s="99"/>
      <c r="RP574" s="99"/>
      <c r="RQ574" s="99"/>
      <c r="RR574" s="99"/>
      <c r="RS574" s="99"/>
      <c r="RT574" s="99"/>
      <c r="RU574" s="99"/>
      <c r="RV574" s="99"/>
      <c r="RW574" s="99"/>
      <c r="RX574" s="99"/>
      <c r="RY574" s="99"/>
      <c r="RZ574" s="99"/>
      <c r="SA574" s="99"/>
      <c r="SB574" s="99"/>
      <c r="SC574" s="99"/>
      <c r="SD574" s="99"/>
      <c r="SE574" s="99"/>
      <c r="SF574" s="99"/>
      <c r="SG574" s="99"/>
      <c r="SH574" s="99"/>
      <c r="SI574" s="99"/>
      <c r="SJ574" s="99"/>
      <c r="SK574" s="99"/>
      <c r="SL574" s="99"/>
      <c r="SM574" s="99"/>
      <c r="SN574" s="99"/>
      <c r="SO574" s="99"/>
      <c r="SP574" s="99"/>
      <c r="SQ574" s="99"/>
      <c r="SR574" s="99"/>
      <c r="SS574" s="99"/>
      <c r="ST574" s="99"/>
      <c r="SU574" s="99"/>
      <c r="SV574" s="99"/>
      <c r="SW574" s="99"/>
      <c r="SX574" s="99"/>
      <c r="SY574" s="99"/>
      <c r="SZ574" s="99"/>
      <c r="TA574" s="99"/>
      <c r="TB574" s="99"/>
      <c r="TC574" s="99"/>
      <c r="TD574" s="99"/>
      <c r="TE574" s="99"/>
      <c r="TF574" s="99"/>
      <c r="TG574" s="99"/>
      <c r="TH574" s="99"/>
      <c r="TI574" s="99"/>
      <c r="TJ574" s="99"/>
      <c r="TK574" s="99"/>
      <c r="TL574" s="99"/>
      <c r="TM574" s="99"/>
      <c r="TN574" s="99"/>
      <c r="TO574" s="99"/>
      <c r="TP574" s="99"/>
      <c r="TQ574" s="99"/>
      <c r="TR574" s="99"/>
      <c r="TS574" s="99"/>
      <c r="TT574" s="99"/>
      <c r="TU574" s="99"/>
      <c r="TV574" s="99"/>
      <c r="TW574" s="99"/>
      <c r="TX574" s="99"/>
      <c r="TY574" s="99"/>
      <c r="TZ574" s="99"/>
      <c r="UA574" s="99"/>
      <c r="UB574" s="99"/>
      <c r="UC574" s="99"/>
      <c r="UD574" s="99"/>
      <c r="UE574" s="99"/>
      <c r="UF574" s="99"/>
      <c r="UG574" s="99"/>
      <c r="UH574" s="99"/>
      <c r="UI574" s="99"/>
      <c r="UJ574" s="99"/>
      <c r="UK574" s="99"/>
      <c r="UL574" s="99"/>
      <c r="UM574" s="99"/>
      <c r="UN574" s="99"/>
      <c r="UO574" s="99"/>
      <c r="UP574" s="99"/>
      <c r="UQ574" s="99"/>
      <c r="UR574" s="99"/>
      <c r="US574" s="99"/>
      <c r="UT574" s="99"/>
      <c r="UU574" s="99"/>
      <c r="UV574" s="99"/>
      <c r="UW574" s="99"/>
      <c r="UX574" s="99"/>
      <c r="UY574" s="99"/>
      <c r="UZ574" s="99"/>
      <c r="VA574" s="99"/>
      <c r="VB574" s="99"/>
      <c r="VC574" s="99"/>
      <c r="VD574" s="99"/>
      <c r="VE574" s="99"/>
      <c r="VF574" s="99"/>
      <c r="VG574" s="99"/>
      <c r="VH574" s="99"/>
      <c r="VI574" s="99"/>
      <c r="VJ574" s="99"/>
      <c r="VK574" s="99"/>
      <c r="VL574" s="99"/>
      <c r="VM574" s="99"/>
      <c r="VN574" s="99"/>
      <c r="VO574" s="99"/>
      <c r="VP574" s="99"/>
      <c r="VQ574" s="99"/>
      <c r="VR574" s="99"/>
      <c r="VS574" s="99"/>
      <c r="VT574" s="99"/>
      <c r="VU574" s="99"/>
      <c r="VV574" s="99"/>
      <c r="VW574" s="99"/>
      <c r="VX574" s="99"/>
      <c r="VY574" s="99"/>
      <c r="VZ574" s="99"/>
      <c r="WA574" s="99"/>
      <c r="WB574" s="99"/>
      <c r="WC574" s="99"/>
      <c r="WD574" s="99"/>
      <c r="WE574" s="99"/>
      <c r="WF574" s="99"/>
      <c r="WG574" s="99"/>
      <c r="WH574" s="99"/>
      <c r="WI574" s="99"/>
      <c r="WJ574" s="99"/>
      <c r="WK574" s="99"/>
      <c r="WL574" s="99"/>
      <c r="WM574" s="99"/>
      <c r="WN574" s="99"/>
      <c r="WO574" s="99"/>
      <c r="WP574" s="99"/>
      <c r="WQ574" s="99"/>
      <c r="WR574" s="99"/>
      <c r="WS574" s="99"/>
      <c r="WT574" s="99"/>
      <c r="WU574" s="99"/>
      <c r="WV574" s="99"/>
      <c r="WW574" s="99"/>
      <c r="WX574" s="99"/>
      <c r="WY574" s="99"/>
      <c r="WZ574" s="99"/>
      <c r="XA574" s="99"/>
      <c r="XB574" s="99"/>
      <c r="XC574" s="99"/>
      <c r="XD574" s="99"/>
      <c r="XE574" s="99"/>
      <c r="XF574" s="99"/>
      <c r="XG574" s="99"/>
      <c r="XH574" s="99"/>
      <c r="XI574" s="99"/>
      <c r="XJ574" s="99"/>
      <c r="XK574" s="99"/>
      <c r="XL574" s="99"/>
      <c r="XM574" s="99"/>
      <c r="XN574" s="99"/>
      <c r="XO574" s="99"/>
      <c r="XP574" s="99"/>
      <c r="XQ574" s="99"/>
      <c r="XR574" s="99"/>
      <c r="XS574" s="99"/>
      <c r="XT574" s="99"/>
      <c r="XU574" s="99"/>
      <c r="XV574" s="99"/>
      <c r="XW574" s="99"/>
      <c r="XX574" s="99"/>
      <c r="XY574" s="99"/>
      <c r="XZ574" s="99"/>
      <c r="YA574" s="99"/>
      <c r="YB574" s="99"/>
      <c r="YC574" s="99"/>
      <c r="YD574" s="99"/>
      <c r="YE574" s="99"/>
      <c r="YF574" s="99"/>
      <c r="YG574" s="99"/>
      <c r="YH574" s="99"/>
      <c r="YI574" s="99"/>
      <c r="YJ574" s="99"/>
      <c r="YK574" s="99"/>
      <c r="YL574" s="99"/>
      <c r="YM574" s="99"/>
      <c r="YN574" s="99"/>
      <c r="YO574" s="99"/>
      <c r="YP574" s="99"/>
      <c r="YQ574" s="99"/>
      <c r="YR574" s="99"/>
      <c r="YS574" s="99"/>
      <c r="YT574" s="99"/>
      <c r="YU574" s="99"/>
      <c r="YV574" s="99"/>
      <c r="YW574" s="99"/>
      <c r="YX574" s="99"/>
      <c r="YY574" s="99"/>
      <c r="YZ574" s="99"/>
      <c r="ZA574" s="99"/>
      <c r="ZB574" s="99"/>
      <c r="ZC574" s="99"/>
      <c r="ZD574" s="99"/>
      <c r="ZE574" s="99"/>
      <c r="ZF574" s="99"/>
      <c r="ZG574" s="99"/>
      <c r="ZH574" s="99"/>
      <c r="ZI574" s="99"/>
      <c r="ZJ574" s="99"/>
      <c r="ZK574" s="99"/>
      <c r="ZL574" s="99"/>
      <c r="ZM574" s="99"/>
      <c r="ZN574" s="99"/>
      <c r="ZO574" s="99"/>
      <c r="ZP574" s="99"/>
      <c r="ZQ574" s="99"/>
      <c r="ZR574" s="99"/>
      <c r="ZS574" s="99"/>
      <c r="ZT574" s="99"/>
      <c r="ZU574" s="99"/>
      <c r="ZV574" s="99"/>
      <c r="ZW574" s="99"/>
      <c r="ZX574" s="99"/>
      <c r="ZY574" s="99"/>
      <c r="ZZ574" s="99"/>
      <c r="AAA574" s="99"/>
      <c r="AAB574" s="99"/>
      <c r="AAC574" s="99"/>
      <c r="AAD574" s="99"/>
      <c r="AAE574" s="99"/>
      <c r="AAF574" s="99"/>
      <c r="AAG574" s="99"/>
      <c r="AAH574" s="99"/>
      <c r="AAI574" s="99"/>
      <c r="AAJ574" s="99"/>
      <c r="AAK574" s="99"/>
      <c r="AAL574" s="99"/>
      <c r="AAM574" s="99"/>
      <c r="AAN574" s="99"/>
      <c r="AAO574" s="99"/>
      <c r="AAP574" s="99"/>
      <c r="AAQ574" s="99"/>
      <c r="AAR574" s="99"/>
      <c r="AAS574" s="99"/>
      <c r="AAT574" s="99"/>
      <c r="AAU574" s="99"/>
      <c r="AAV574" s="99"/>
      <c r="AAW574" s="99"/>
      <c r="AAX574" s="99"/>
      <c r="AAY574" s="99"/>
      <c r="AAZ574" s="99"/>
      <c r="ABA574" s="99"/>
      <c r="ABB574" s="99"/>
      <c r="ABC574" s="99"/>
      <c r="ABD574" s="99"/>
      <c r="ABE574" s="99"/>
      <c r="ABF574" s="99"/>
      <c r="ABG574" s="99"/>
      <c r="ABH574" s="99"/>
      <c r="ABI574" s="99"/>
      <c r="ABJ574" s="99"/>
      <c r="ABK574" s="99"/>
      <c r="ABL574" s="99"/>
      <c r="ABM574" s="99"/>
      <c r="ABN574" s="99"/>
      <c r="ABO574" s="99"/>
      <c r="ABP574" s="99"/>
      <c r="ABQ574" s="99"/>
      <c r="ABR574" s="99"/>
      <c r="ABS574" s="99"/>
      <c r="ABT574" s="99"/>
      <c r="ABU574" s="99"/>
      <c r="ABV574" s="99"/>
      <c r="ABW574" s="99"/>
      <c r="ABX574" s="99"/>
      <c r="ABY574" s="99"/>
      <c r="ABZ574" s="99"/>
      <c r="ACA574" s="99"/>
      <c r="ACB574" s="99"/>
      <c r="ACC574" s="99"/>
      <c r="ACD574" s="99"/>
      <c r="ACE574" s="99"/>
      <c r="ACF574" s="99"/>
      <c r="ACG574" s="99"/>
      <c r="ACH574" s="99"/>
      <c r="ACI574" s="99"/>
      <c r="ACJ574" s="99"/>
      <c r="ACK574" s="99"/>
      <c r="ACL574" s="99"/>
      <c r="ACM574" s="99"/>
      <c r="ACN574" s="99"/>
      <c r="ACO574" s="99"/>
      <c r="ACP574" s="99"/>
      <c r="ACQ574" s="99"/>
      <c r="ACR574" s="99"/>
      <c r="ACS574" s="99"/>
      <c r="ACT574" s="99"/>
      <c r="ACU574" s="99"/>
      <c r="ACV574" s="99"/>
      <c r="ACW574" s="99"/>
      <c r="ACX574" s="99"/>
      <c r="ACY574" s="99"/>
      <c r="ACZ574" s="99"/>
      <c r="ADA574" s="99"/>
      <c r="ADB574" s="99"/>
      <c r="ADC574" s="99"/>
      <c r="ADD574" s="99"/>
      <c r="ADE574" s="99"/>
      <c r="ADF574" s="99"/>
      <c r="ADG574" s="99"/>
      <c r="ADH574" s="99"/>
      <c r="ADI574" s="99"/>
      <c r="ADJ574" s="99"/>
      <c r="ADK574" s="99"/>
      <c r="ADL574" s="99"/>
      <c r="ADM574" s="99"/>
      <c r="ADN574" s="99"/>
      <c r="ADO574" s="99"/>
      <c r="ADP574" s="99"/>
      <c r="ADQ574" s="99"/>
      <c r="ADR574" s="99"/>
      <c r="ADS574" s="99"/>
      <c r="ADT574" s="99"/>
      <c r="ADU574" s="99"/>
      <c r="ADV574" s="99"/>
      <c r="ADW574" s="99"/>
      <c r="ADX574" s="99"/>
      <c r="ADY574" s="99"/>
      <c r="ADZ574" s="99"/>
      <c r="AEA574" s="99"/>
      <c r="AEB574" s="99"/>
      <c r="AEC574" s="99"/>
      <c r="AED574" s="99"/>
      <c r="AEE574" s="99"/>
      <c r="AEF574" s="99"/>
      <c r="AEG574" s="99"/>
      <c r="AEH574" s="99"/>
      <c r="AEI574" s="99"/>
      <c r="AEJ574" s="99"/>
      <c r="AEK574" s="99"/>
      <c r="AEL574" s="99"/>
      <c r="AEM574" s="99"/>
      <c r="AEN574" s="99"/>
      <c r="AEO574" s="99"/>
      <c r="AEP574" s="99"/>
      <c r="AEQ574" s="99"/>
      <c r="AER574" s="99"/>
      <c r="AES574" s="99"/>
      <c r="AET574" s="99"/>
      <c r="AEU574" s="99"/>
      <c r="AEV574" s="99"/>
      <c r="AEW574" s="99"/>
      <c r="AEX574" s="99"/>
      <c r="AEY574" s="99"/>
      <c r="AEZ574" s="99"/>
      <c r="AFA574" s="99"/>
      <c r="AFB574" s="99"/>
      <c r="AFC574" s="99"/>
      <c r="AFD574" s="99"/>
      <c r="AFE574" s="99"/>
      <c r="AFF574" s="99"/>
      <c r="AFG574" s="99"/>
      <c r="AFH574" s="99"/>
      <c r="AFI574" s="99"/>
      <c r="AFJ574" s="99"/>
      <c r="AFK574" s="99"/>
      <c r="AFL574" s="99"/>
      <c r="AFM574" s="99"/>
      <c r="AFN574" s="99"/>
      <c r="AFO574" s="99"/>
      <c r="AFP574" s="99"/>
      <c r="AFQ574" s="99"/>
      <c r="AFR574" s="99"/>
      <c r="AFS574" s="99"/>
      <c r="AFT574" s="99"/>
      <c r="AFU574" s="99"/>
      <c r="AFV574" s="99"/>
      <c r="AFW574" s="99"/>
      <c r="AFX574" s="99"/>
      <c r="AFY574" s="99"/>
      <c r="AFZ574" s="99"/>
      <c r="AGA574" s="99"/>
      <c r="AGB574" s="99"/>
      <c r="AGC574" s="99"/>
      <c r="AGD574" s="99"/>
      <c r="AGE574" s="99"/>
      <c r="AGF574" s="99"/>
      <c r="AGG574" s="99"/>
      <c r="AGH574" s="99"/>
      <c r="AGI574" s="99"/>
      <c r="AGJ574" s="99"/>
      <c r="AGK574" s="99"/>
      <c r="AGL574" s="99"/>
      <c r="AGM574" s="99"/>
      <c r="AGN574" s="99"/>
      <c r="AGO574" s="99"/>
      <c r="AGP574" s="99"/>
      <c r="AGQ574" s="99"/>
      <c r="AGR574" s="99"/>
      <c r="AGS574" s="99"/>
      <c r="AGT574" s="99"/>
      <c r="AGU574" s="99"/>
      <c r="AGV574" s="99"/>
      <c r="AGW574" s="99"/>
      <c r="AGX574" s="99"/>
      <c r="AGY574" s="99"/>
      <c r="AGZ574" s="99"/>
      <c r="AHA574" s="99"/>
      <c r="AHB574" s="99"/>
      <c r="AHC574" s="99"/>
      <c r="AHD574" s="99"/>
      <c r="AHE574" s="99"/>
      <c r="AHF574" s="99"/>
      <c r="AHG574" s="99"/>
      <c r="AHH574" s="99"/>
      <c r="AHI574" s="99"/>
      <c r="AHJ574" s="99"/>
      <c r="AHK574" s="99"/>
      <c r="AHL574" s="99"/>
      <c r="AHM574" s="99"/>
      <c r="AHN574" s="99"/>
      <c r="AHO574" s="99"/>
      <c r="AHP574" s="99"/>
      <c r="AHQ574" s="99"/>
      <c r="AHR574" s="99"/>
      <c r="AHS574" s="99"/>
      <c r="AHT574" s="99"/>
      <c r="AHU574" s="99"/>
      <c r="AHV574" s="99"/>
      <c r="AHW574" s="99"/>
      <c r="AHX574" s="99"/>
      <c r="AHY574" s="99"/>
      <c r="AHZ574" s="99"/>
      <c r="AIA574" s="99"/>
      <c r="AIB574" s="99"/>
      <c r="AIC574" s="99"/>
      <c r="AID574" s="99"/>
      <c r="AIE574" s="99"/>
      <c r="AIF574" s="99"/>
      <c r="AIG574" s="99"/>
      <c r="AIH574" s="99"/>
      <c r="AII574" s="99"/>
      <c r="AIJ574" s="99"/>
      <c r="AIK574" s="99"/>
      <c r="AIL574" s="99"/>
      <c r="AIM574" s="99"/>
      <c r="AIN574" s="99"/>
      <c r="AIO574" s="99"/>
      <c r="AIP574" s="99"/>
      <c r="AIQ574" s="99"/>
      <c r="AIR574" s="99"/>
      <c r="AIS574" s="99"/>
      <c r="AIT574" s="99"/>
      <c r="AIU574" s="99"/>
      <c r="AIV574" s="99"/>
      <c r="AIW574" s="99"/>
      <c r="AIX574" s="99"/>
      <c r="AIY574" s="99"/>
      <c r="AIZ574" s="99"/>
      <c r="AJA574" s="99"/>
      <c r="AJB574" s="99"/>
      <c r="AJC574" s="99"/>
      <c r="AJD574" s="99"/>
      <c r="AJE574" s="99"/>
      <c r="AJF574" s="99"/>
      <c r="AJG574" s="99"/>
      <c r="AJH574" s="99"/>
      <c r="AJI574" s="99"/>
      <c r="AJJ574" s="99"/>
      <c r="AJK574" s="99"/>
      <c r="AJL574" s="99"/>
      <c r="AJM574" s="99"/>
      <c r="AJN574" s="99"/>
      <c r="AJO574" s="99"/>
      <c r="AJP574" s="99"/>
      <c r="AJQ574" s="99"/>
      <c r="AJR574" s="99"/>
      <c r="AJS574" s="99"/>
      <c r="AJT574" s="99"/>
      <c r="AJU574" s="99"/>
      <c r="AJV574" s="99"/>
      <c r="AJW574" s="99"/>
      <c r="AJX574" s="99"/>
      <c r="AJY574" s="99"/>
      <c r="AJZ574" s="99"/>
      <c r="AKA574" s="99"/>
      <c r="AKB574" s="99"/>
      <c r="AKC574" s="99"/>
      <c r="AKD574" s="99"/>
      <c r="AKE574" s="99"/>
      <c r="AKF574" s="99"/>
      <c r="AKG574" s="99"/>
      <c r="AKH574" s="99"/>
      <c r="AKI574" s="99"/>
      <c r="AKJ574" s="99"/>
      <c r="AKK574" s="99"/>
      <c r="AKL574" s="99"/>
      <c r="AKM574" s="99"/>
      <c r="AKN574" s="99"/>
      <c r="AKO574" s="99"/>
      <c r="AKP574" s="99"/>
      <c r="AKQ574" s="99"/>
      <c r="AKR574" s="99"/>
      <c r="AKS574" s="99"/>
      <c r="AKT574" s="99"/>
      <c r="AKU574" s="99"/>
      <c r="AKV574" s="99"/>
      <c r="AKW574" s="99"/>
      <c r="AKX574" s="99"/>
      <c r="AKY574" s="99"/>
      <c r="AKZ574" s="99"/>
      <c r="ALA574" s="99"/>
      <c r="ALB574" s="99"/>
      <c r="ALC574" s="99"/>
      <c r="ALD574" s="99"/>
      <c r="ALE574" s="99"/>
      <c r="ALF574" s="99"/>
      <c r="ALG574" s="99"/>
      <c r="ALH574" s="99"/>
      <c r="ALI574" s="99"/>
      <c r="ALJ574" s="99"/>
      <c r="ALK574" s="99"/>
      <c r="ALL574" s="99"/>
      <c r="ALM574" s="99"/>
      <c r="ALN574" s="99"/>
      <c r="ALO574" s="99"/>
      <c r="ALP574" s="99"/>
      <c r="ALQ574" s="99"/>
      <c r="ALR574" s="99"/>
      <c r="ALS574" s="99"/>
      <c r="ALT574" s="99"/>
      <c r="ALU574" s="99"/>
      <c r="ALV574" s="99"/>
      <c r="ALW574" s="99"/>
      <c r="ALX574" s="99"/>
      <c r="ALY574" s="99"/>
      <c r="ALZ574" s="99"/>
      <c r="AMA574" s="99"/>
      <c r="AMB574" s="99"/>
      <c r="AMC574" s="99"/>
      <c r="AMD574" s="99"/>
      <c r="AME574" s="99"/>
      <c r="AMF574" s="99"/>
      <c r="AMG574" s="99"/>
      <c r="AMH574" s="99"/>
      <c r="AMI574" s="99"/>
      <c r="AMJ574" s="99"/>
      <c r="AMK574" s="99"/>
      <c r="AML574" s="99"/>
      <c r="AMM574" s="99"/>
      <c r="AMN574" s="99"/>
      <c r="AMO574" s="99"/>
      <c r="AMP574" s="99"/>
      <c r="AMQ574" s="99"/>
      <c r="AMR574" s="99"/>
      <c r="AMS574" s="99"/>
      <c r="AMT574" s="99"/>
      <c r="AMU574" s="99"/>
      <c r="AMV574" s="99"/>
      <c r="AMW574" s="99"/>
      <c r="AMX574" s="99"/>
      <c r="AMY574" s="99"/>
      <c r="AMZ574" s="99"/>
      <c r="ANA574" s="99"/>
      <c r="ANB574" s="99"/>
      <c r="ANC574" s="99"/>
      <c r="AND574" s="99"/>
      <c r="ANE574" s="99"/>
      <c r="ANF574" s="99"/>
      <c r="ANG574" s="99"/>
      <c r="ANH574" s="99"/>
      <c r="ANI574" s="99"/>
      <c r="ANJ574" s="99"/>
      <c r="ANK574" s="99"/>
      <c r="ANL574" s="99"/>
      <c r="ANM574" s="99"/>
      <c r="ANN574" s="99"/>
      <c r="ANO574" s="99"/>
      <c r="ANP574" s="99"/>
      <c r="ANQ574" s="99"/>
      <c r="ANR574" s="99"/>
      <c r="ANS574" s="99"/>
      <c r="ANT574" s="99"/>
      <c r="ANU574" s="99"/>
      <c r="ANV574" s="99"/>
      <c r="ANW574" s="99"/>
      <c r="ANX574" s="99"/>
      <c r="ANY574" s="99"/>
      <c r="ANZ574" s="99"/>
      <c r="AOA574" s="99"/>
      <c r="AOB574" s="99"/>
      <c r="AOC574" s="99"/>
      <c r="AOD574" s="99"/>
      <c r="AOE574" s="99"/>
      <c r="AOF574" s="99"/>
      <c r="AOG574" s="99"/>
      <c r="AOH574" s="99"/>
      <c r="AOI574" s="99"/>
      <c r="AOJ574" s="99"/>
      <c r="AOK574" s="99"/>
      <c r="AOL574" s="99"/>
      <c r="AOM574" s="99"/>
      <c r="AON574" s="99"/>
      <c r="AOO574" s="99"/>
      <c r="AOP574" s="99"/>
      <c r="AOQ574" s="99"/>
      <c r="AOR574" s="99"/>
      <c r="AOS574" s="99"/>
      <c r="AOT574" s="99"/>
      <c r="AOU574" s="99"/>
      <c r="AOV574" s="99"/>
      <c r="AOW574" s="99"/>
      <c r="AOX574" s="99"/>
      <c r="AOY574" s="99"/>
      <c r="AOZ574" s="99"/>
      <c r="APA574" s="99"/>
      <c r="APB574" s="99"/>
      <c r="APC574" s="99"/>
      <c r="APD574" s="99"/>
      <c r="APE574" s="99"/>
      <c r="APF574" s="99"/>
      <c r="APG574" s="99"/>
      <c r="APH574" s="99"/>
      <c r="API574" s="99"/>
      <c r="APJ574" s="99"/>
      <c r="APK574" s="99"/>
      <c r="APL574" s="99"/>
      <c r="APM574" s="99"/>
      <c r="APN574" s="99"/>
      <c r="APO574" s="99"/>
      <c r="APP574" s="99"/>
      <c r="APQ574" s="99"/>
      <c r="APR574" s="99"/>
      <c r="APS574" s="99"/>
      <c r="APT574" s="99"/>
      <c r="APU574" s="99"/>
      <c r="APV574" s="99"/>
      <c r="APW574" s="99"/>
      <c r="APX574" s="99"/>
      <c r="APY574" s="99"/>
      <c r="APZ574" s="99"/>
      <c r="AQA574" s="99"/>
      <c r="AQB574" s="99"/>
      <c r="AQC574" s="99"/>
      <c r="AQD574" s="99"/>
      <c r="AQE574" s="99"/>
      <c r="AQF574" s="99"/>
      <c r="AQG574" s="99"/>
      <c r="AQH574" s="99"/>
      <c r="AQI574" s="99"/>
      <c r="AQJ574" s="99"/>
      <c r="AQK574" s="99"/>
      <c r="AQL574" s="99"/>
      <c r="AQM574" s="99"/>
      <c r="AQN574" s="99"/>
      <c r="AQO574" s="99"/>
      <c r="AQP574" s="99"/>
      <c r="AQQ574" s="99"/>
      <c r="AQR574" s="99"/>
      <c r="AQS574" s="99"/>
      <c r="AQT574" s="99"/>
      <c r="AQU574" s="99"/>
      <c r="AQV574" s="99"/>
      <c r="AQW574" s="99"/>
      <c r="AQX574" s="99"/>
      <c r="AQY574" s="99"/>
      <c r="AQZ574" s="99"/>
      <c r="ARA574" s="99"/>
      <c r="ARB574" s="99"/>
      <c r="ARC574" s="99"/>
      <c r="ARD574" s="99"/>
      <c r="ARE574" s="99"/>
      <c r="ARF574" s="99"/>
      <c r="ARG574" s="99"/>
      <c r="ARH574" s="99"/>
      <c r="ARI574" s="99"/>
      <c r="ARJ574" s="99"/>
      <c r="ARK574" s="99"/>
      <c r="ARL574" s="99"/>
      <c r="ARM574" s="99"/>
      <c r="ARN574" s="99"/>
      <c r="ARO574" s="99"/>
      <c r="ARP574" s="99"/>
      <c r="ARQ574" s="99"/>
      <c r="ARR574" s="99"/>
      <c r="ARS574" s="99"/>
      <c r="ART574" s="99"/>
      <c r="ARU574" s="99"/>
      <c r="ARV574" s="99"/>
      <c r="ARW574" s="99"/>
      <c r="ARX574" s="99"/>
      <c r="ARY574" s="99"/>
      <c r="ARZ574" s="99"/>
      <c r="ASA574" s="99"/>
      <c r="ASB574" s="99"/>
      <c r="ASC574" s="99"/>
      <c r="ASD574" s="99"/>
      <c r="ASE574" s="99"/>
      <c r="ASF574" s="99"/>
      <c r="ASG574" s="99"/>
      <c r="ASH574" s="99"/>
      <c r="ASI574" s="99"/>
      <c r="ASJ574" s="99"/>
      <c r="ASK574" s="99"/>
      <c r="ASL574" s="99"/>
      <c r="ASM574" s="99"/>
      <c r="ASN574" s="99"/>
      <c r="ASO574" s="99"/>
      <c r="ASP574" s="99"/>
      <c r="ASQ574" s="99"/>
      <c r="ASR574" s="99"/>
      <c r="ASS574" s="99"/>
      <c r="AST574" s="99"/>
      <c r="ASU574" s="99"/>
      <c r="ASV574" s="99"/>
      <c r="ASW574" s="99"/>
      <c r="ASX574" s="99"/>
      <c r="ASY574" s="99"/>
      <c r="ASZ574" s="99"/>
      <c r="ATA574" s="99"/>
      <c r="ATB574" s="99"/>
      <c r="ATC574" s="99"/>
      <c r="ATD574" s="99"/>
      <c r="ATE574" s="99"/>
      <c r="ATF574" s="99"/>
      <c r="ATG574" s="99"/>
      <c r="ATH574" s="99"/>
      <c r="ATI574" s="99"/>
      <c r="ATJ574" s="99"/>
      <c r="ATK574" s="99"/>
      <c r="ATL574" s="99"/>
      <c r="ATM574" s="99"/>
      <c r="ATN574" s="99"/>
      <c r="ATO574" s="99"/>
      <c r="ATP574" s="99"/>
      <c r="ATQ574" s="99"/>
      <c r="ATR574" s="99"/>
      <c r="ATS574" s="99"/>
      <c r="ATT574" s="99"/>
      <c r="ATU574" s="99"/>
      <c r="ATV574" s="99"/>
      <c r="ATW574" s="99"/>
      <c r="ATX574" s="99"/>
      <c r="ATY574" s="99"/>
      <c r="ATZ574" s="99"/>
      <c r="AUA574" s="99"/>
      <c r="AUB574" s="99"/>
      <c r="AUC574" s="99"/>
      <c r="AUD574" s="99"/>
      <c r="AUE574" s="99"/>
      <c r="AUF574" s="99"/>
      <c r="AUG574" s="99"/>
      <c r="AUH574" s="99"/>
      <c r="AUI574" s="99"/>
      <c r="AUJ574" s="99"/>
      <c r="AUK574" s="99"/>
      <c r="AUL574" s="99"/>
      <c r="AUM574" s="99"/>
      <c r="AUN574" s="99"/>
      <c r="AUO574" s="99"/>
      <c r="AUP574" s="99"/>
      <c r="AUQ574" s="99"/>
      <c r="AUR574" s="99"/>
      <c r="AUS574" s="99"/>
      <c r="AUT574" s="99"/>
      <c r="AUU574" s="99"/>
      <c r="AUV574" s="99"/>
      <c r="AUW574" s="99"/>
      <c r="AUX574" s="99"/>
      <c r="AUY574" s="99"/>
      <c r="AUZ574" s="99"/>
      <c r="AVA574" s="99"/>
      <c r="AVB574" s="99"/>
      <c r="AVC574" s="99"/>
      <c r="AVD574" s="99"/>
      <c r="AVE574" s="99"/>
      <c r="AVF574" s="99"/>
      <c r="AVG574" s="99"/>
      <c r="AVH574" s="99"/>
      <c r="AVI574" s="99"/>
      <c r="AVJ574" s="99"/>
      <c r="AVK574" s="99"/>
      <c r="AVL574" s="99"/>
      <c r="AVM574" s="99"/>
      <c r="AVN574" s="99"/>
      <c r="AVO574" s="99"/>
      <c r="AVP574" s="99"/>
      <c r="AVQ574" s="99"/>
      <c r="AVR574" s="99"/>
      <c r="AVS574" s="99"/>
      <c r="AVT574" s="99"/>
      <c r="AVU574" s="99"/>
      <c r="AVV574" s="99"/>
      <c r="AVW574" s="99"/>
      <c r="AVX574" s="99"/>
      <c r="AVY574" s="99"/>
      <c r="AVZ574" s="99"/>
      <c r="AWA574" s="99"/>
      <c r="AWB574" s="99"/>
      <c r="AWC574" s="99"/>
      <c r="AWD574" s="99"/>
      <c r="AWE574" s="99"/>
      <c r="AWF574" s="99"/>
      <c r="AWG574" s="99"/>
      <c r="AWH574" s="99"/>
      <c r="AWI574" s="99"/>
      <c r="AWJ574" s="99"/>
      <c r="AWK574" s="99"/>
      <c r="AWL574" s="99"/>
      <c r="AWM574" s="99"/>
      <c r="AWN574" s="99"/>
      <c r="AWO574" s="99"/>
      <c r="AWP574" s="99"/>
      <c r="AWQ574" s="99"/>
      <c r="AWR574" s="99"/>
      <c r="AWS574" s="99"/>
      <c r="AWT574" s="99"/>
      <c r="AWU574" s="99"/>
      <c r="AWV574" s="99"/>
      <c r="AWW574" s="99"/>
      <c r="AWX574" s="99"/>
      <c r="AWY574" s="99"/>
      <c r="AWZ574" s="99"/>
      <c r="AXA574" s="99"/>
      <c r="AXB574" s="99"/>
      <c r="AXC574" s="99"/>
      <c r="AXD574" s="99"/>
      <c r="AXE574" s="99"/>
      <c r="AXF574" s="99"/>
      <c r="AXG574" s="99"/>
      <c r="AXH574" s="99"/>
      <c r="AXI574" s="99"/>
      <c r="AXJ574" s="99"/>
      <c r="AXK574" s="99"/>
      <c r="AXL574" s="99"/>
      <c r="AXM574" s="99"/>
      <c r="AXN574" s="99"/>
      <c r="AXO574" s="99"/>
      <c r="AXP574" s="99"/>
      <c r="AXQ574" s="99"/>
      <c r="AXR574" s="99"/>
      <c r="AXS574" s="99"/>
      <c r="AXT574" s="99"/>
      <c r="AXU574" s="99"/>
      <c r="AXV574" s="99"/>
      <c r="AXW574" s="99"/>
      <c r="AXX574" s="99"/>
      <c r="AXY574" s="99"/>
      <c r="AXZ574" s="99"/>
      <c r="AYA574" s="99"/>
      <c r="AYB574" s="99"/>
      <c r="AYC574" s="99"/>
      <c r="AYD574" s="99"/>
      <c r="AYE574" s="99"/>
      <c r="AYF574" s="99"/>
      <c r="AYG574" s="99"/>
      <c r="AYH574" s="99"/>
      <c r="AYI574" s="99"/>
      <c r="AYJ574" s="99"/>
      <c r="AYK574" s="99"/>
      <c r="AYL574" s="99"/>
      <c r="AYM574" s="99"/>
      <c r="AYN574" s="99"/>
      <c r="AYO574" s="99"/>
      <c r="AYP574" s="99"/>
      <c r="AYQ574" s="99"/>
      <c r="AYR574" s="99"/>
      <c r="AYS574" s="99"/>
      <c r="AYT574" s="99"/>
      <c r="AYU574" s="99"/>
      <c r="AYV574" s="99"/>
      <c r="AYW574" s="99"/>
      <c r="AYX574" s="99"/>
      <c r="AYY574" s="99"/>
      <c r="AYZ574" s="99"/>
      <c r="AZA574" s="99"/>
      <c r="AZB574" s="99"/>
      <c r="AZC574" s="99"/>
      <c r="AZD574" s="99"/>
      <c r="AZE574" s="99"/>
      <c r="AZF574" s="99"/>
      <c r="AZG574" s="99"/>
      <c r="AZH574" s="99"/>
      <c r="AZI574" s="99"/>
      <c r="AZJ574" s="99"/>
      <c r="AZK574" s="99"/>
      <c r="AZL574" s="99"/>
      <c r="AZM574" s="99"/>
      <c r="AZN574" s="99"/>
      <c r="AZO574" s="99"/>
      <c r="AZP574" s="99"/>
      <c r="AZQ574" s="99"/>
      <c r="AZR574" s="99"/>
      <c r="AZS574" s="99"/>
      <c r="AZT574" s="99"/>
      <c r="AZU574" s="99"/>
      <c r="AZV574" s="99"/>
      <c r="AZW574" s="99"/>
      <c r="AZX574" s="99"/>
      <c r="AZY574" s="99"/>
      <c r="AZZ574" s="99"/>
      <c r="BAA574" s="99"/>
      <c r="BAB574" s="99"/>
      <c r="BAC574" s="99"/>
      <c r="BAD574" s="99"/>
      <c r="BAE574" s="99"/>
      <c r="BAF574" s="99"/>
      <c r="BAG574" s="99"/>
      <c r="BAH574" s="99"/>
      <c r="BAI574" s="99"/>
      <c r="BAJ574" s="99"/>
      <c r="BAK574" s="99"/>
      <c r="BAL574" s="99"/>
      <c r="BAM574" s="99"/>
      <c r="BAN574" s="99"/>
      <c r="BAO574" s="99"/>
      <c r="BAP574" s="99"/>
      <c r="BAQ574" s="99"/>
      <c r="BAR574" s="99"/>
      <c r="BAS574" s="99"/>
      <c r="BAT574" s="99"/>
      <c r="BAU574" s="99"/>
      <c r="BAV574" s="99"/>
      <c r="BAW574" s="99"/>
      <c r="BAX574" s="99"/>
      <c r="BAY574" s="99"/>
      <c r="BAZ574" s="99"/>
      <c r="BBA574" s="99"/>
      <c r="BBB574" s="99"/>
      <c r="BBC574" s="99"/>
      <c r="BBD574" s="99"/>
      <c r="BBE574" s="99"/>
      <c r="BBF574" s="99"/>
      <c r="BBG574" s="99"/>
      <c r="BBH574" s="99"/>
      <c r="BBI574" s="99"/>
      <c r="BBJ574" s="99"/>
      <c r="BBK574" s="99"/>
      <c r="BBL574" s="99"/>
      <c r="BBM574" s="99"/>
      <c r="BBN574" s="99"/>
      <c r="BBO574" s="99"/>
      <c r="BBP574" s="99"/>
      <c r="BBQ574" s="99"/>
      <c r="BBR574" s="99"/>
      <c r="BBS574" s="99"/>
      <c r="BBT574" s="99"/>
      <c r="BBU574" s="99"/>
      <c r="BBV574" s="99"/>
      <c r="BBW574" s="99"/>
      <c r="BBX574" s="99"/>
      <c r="BBY574" s="99"/>
      <c r="BBZ574" s="99"/>
      <c r="BCA574" s="99"/>
      <c r="BCB574" s="99"/>
      <c r="BCC574" s="99"/>
      <c r="BCD574" s="99"/>
      <c r="BCE574" s="99"/>
      <c r="BCF574" s="99"/>
      <c r="BCG574" s="99"/>
      <c r="BCH574" s="99"/>
      <c r="BCI574" s="99"/>
      <c r="BCJ574" s="99"/>
      <c r="BCK574" s="99"/>
      <c r="BCL574" s="99"/>
      <c r="BCM574" s="99"/>
      <c r="BCN574" s="99"/>
      <c r="BCO574" s="99"/>
      <c r="BCP574" s="99"/>
      <c r="BCQ574" s="99"/>
      <c r="BCR574" s="99"/>
      <c r="BCS574" s="99"/>
      <c r="BCT574" s="99"/>
      <c r="BCU574" s="99"/>
      <c r="BCV574" s="99"/>
      <c r="BCW574" s="99"/>
      <c r="BCX574" s="99"/>
      <c r="BCY574" s="99"/>
      <c r="BCZ574" s="99"/>
      <c r="BDA574" s="99"/>
      <c r="BDB574" s="99"/>
      <c r="BDC574" s="99"/>
      <c r="BDD574" s="99"/>
      <c r="BDE574" s="99"/>
      <c r="BDF574" s="99"/>
      <c r="BDG574" s="99"/>
      <c r="BDH574" s="99"/>
      <c r="BDI574" s="99"/>
      <c r="BDJ574" s="99"/>
      <c r="BDK574" s="99"/>
      <c r="BDL574" s="99"/>
      <c r="BDM574" s="99"/>
      <c r="BDN574" s="99"/>
      <c r="BDO574" s="99"/>
      <c r="BDP574" s="99"/>
      <c r="BDQ574" s="99"/>
      <c r="BDR574" s="99"/>
      <c r="BDS574" s="99"/>
      <c r="BDT574" s="99"/>
      <c r="BDU574" s="99"/>
      <c r="BDV574" s="99"/>
      <c r="BDW574" s="99"/>
      <c r="BDX574" s="99"/>
      <c r="BDY574" s="99"/>
      <c r="BDZ574" s="99"/>
      <c r="BEA574" s="99"/>
      <c r="BEB574" s="99"/>
      <c r="BEC574" s="99"/>
      <c r="BED574" s="99"/>
      <c r="BEE574" s="99"/>
      <c r="BEF574" s="99"/>
      <c r="BEG574" s="99"/>
      <c r="BEH574" s="99"/>
      <c r="BEI574" s="99"/>
      <c r="BEJ574" s="99"/>
      <c r="BEK574" s="99"/>
      <c r="BEL574" s="99"/>
      <c r="BEM574" s="99"/>
      <c r="BEN574" s="99"/>
      <c r="BEO574" s="99"/>
      <c r="BEP574" s="99"/>
      <c r="BEQ574" s="99"/>
      <c r="BER574" s="99"/>
      <c r="BES574" s="99"/>
      <c r="BET574" s="99"/>
      <c r="BEU574" s="99"/>
      <c r="BEV574" s="99"/>
      <c r="BEW574" s="99"/>
      <c r="BEX574" s="99"/>
      <c r="BEY574" s="99"/>
      <c r="BEZ574" s="99"/>
      <c r="BFA574" s="99"/>
      <c r="BFB574" s="99"/>
      <c r="BFC574" s="99"/>
      <c r="BFD574" s="99"/>
      <c r="BFE574" s="99"/>
      <c r="BFF574" s="99"/>
      <c r="BFG574" s="99"/>
      <c r="BFH574" s="99"/>
      <c r="BFI574" s="99"/>
      <c r="BFJ574" s="99"/>
      <c r="BFK574" s="99"/>
      <c r="BFL574" s="99"/>
      <c r="BFM574" s="99"/>
      <c r="BFN574" s="99"/>
      <c r="BFO574" s="99"/>
      <c r="BFP574" s="99"/>
      <c r="BFQ574" s="99"/>
      <c r="BFR574" s="99"/>
      <c r="BFS574" s="99"/>
      <c r="BFT574" s="99"/>
      <c r="BFU574" s="99"/>
      <c r="BFV574" s="99"/>
      <c r="BFW574" s="99"/>
      <c r="BFX574" s="99"/>
      <c r="BFY574" s="99"/>
      <c r="BFZ574" s="99"/>
      <c r="BGA574" s="99"/>
      <c r="BGB574" s="99"/>
      <c r="BGC574" s="99"/>
      <c r="BGD574" s="99"/>
      <c r="BGE574" s="99"/>
      <c r="BGF574" s="99"/>
      <c r="BGG574" s="99"/>
      <c r="BGH574" s="99"/>
      <c r="BGI574" s="99"/>
      <c r="BGJ574" s="99"/>
      <c r="BGK574" s="99"/>
      <c r="BGL574" s="99"/>
      <c r="BGM574" s="99"/>
      <c r="BGN574" s="99"/>
      <c r="BGO574" s="99"/>
      <c r="BGP574" s="99"/>
      <c r="BGQ574" s="99"/>
      <c r="BGR574" s="99"/>
      <c r="BGS574" s="99"/>
      <c r="BGT574" s="99"/>
      <c r="BGU574" s="99"/>
      <c r="BGV574" s="99"/>
      <c r="BGW574" s="99"/>
      <c r="BGX574" s="99"/>
      <c r="BGY574" s="99"/>
      <c r="BGZ574" s="99"/>
      <c r="BHA574" s="99"/>
      <c r="BHB574" s="99"/>
      <c r="BHC574" s="99"/>
      <c r="BHD574" s="99"/>
      <c r="BHE574" s="99"/>
      <c r="BHF574" s="99"/>
      <c r="BHG574" s="99"/>
      <c r="BHH574" s="99"/>
      <c r="BHI574" s="99"/>
      <c r="BHJ574" s="99"/>
      <c r="BHK574" s="99"/>
      <c r="BHL574" s="99"/>
      <c r="BHM574" s="99"/>
      <c r="BHN574" s="99"/>
      <c r="BHO574" s="99"/>
      <c r="BHP574" s="99"/>
      <c r="BHQ574" s="99"/>
      <c r="BHR574" s="99"/>
      <c r="BHS574" s="99"/>
      <c r="BHT574" s="99"/>
      <c r="BHU574" s="99"/>
      <c r="BHV574" s="99"/>
      <c r="BHW574" s="99"/>
      <c r="BHX574" s="99"/>
      <c r="BHY574" s="99"/>
      <c r="BHZ574" s="99"/>
      <c r="BIA574" s="99"/>
      <c r="BIB574" s="99"/>
      <c r="BIC574" s="99"/>
      <c r="BID574" s="99"/>
      <c r="BIE574" s="99"/>
      <c r="BIF574" s="99"/>
      <c r="BIG574" s="99"/>
      <c r="BIH574" s="99"/>
      <c r="BII574" s="99"/>
      <c r="BIJ574" s="99"/>
      <c r="BIK574" s="99"/>
      <c r="BIL574" s="99"/>
      <c r="BIM574" s="99"/>
      <c r="BIN574" s="99"/>
      <c r="BIO574" s="99"/>
      <c r="BIP574" s="99"/>
      <c r="BIQ574" s="99"/>
      <c r="BIR574" s="99"/>
      <c r="BIS574" s="99"/>
      <c r="BIT574" s="99"/>
      <c r="BIU574" s="99"/>
      <c r="BIV574" s="99"/>
      <c r="BIW574" s="99"/>
      <c r="BIX574" s="99"/>
      <c r="BIY574" s="99"/>
      <c r="BIZ574" s="99"/>
      <c r="BJA574" s="99"/>
      <c r="BJB574" s="99"/>
      <c r="BJC574" s="99"/>
      <c r="BJD574" s="99"/>
      <c r="BJE574" s="99"/>
      <c r="BJF574" s="99"/>
      <c r="BJG574" s="99"/>
      <c r="BJH574" s="99"/>
      <c r="BJI574" s="99"/>
      <c r="BJJ574" s="99"/>
      <c r="BJK574" s="99"/>
      <c r="BJL574" s="99"/>
      <c r="BJM574" s="99"/>
      <c r="BJN574" s="99"/>
      <c r="BJO574" s="99"/>
      <c r="BJP574" s="99"/>
      <c r="BJQ574" s="99"/>
      <c r="BJR574" s="99"/>
      <c r="BJS574" s="99"/>
      <c r="BJT574" s="99"/>
      <c r="BJU574" s="99"/>
      <c r="BJV574" s="99"/>
      <c r="BJW574" s="99"/>
      <c r="BJX574" s="99"/>
      <c r="BJY574" s="99"/>
      <c r="BJZ574" s="99"/>
      <c r="BKA574" s="99"/>
      <c r="BKB574" s="99"/>
      <c r="BKC574" s="99"/>
      <c r="BKD574" s="99"/>
      <c r="BKE574" s="99"/>
      <c r="BKF574" s="99"/>
      <c r="BKG574" s="99"/>
      <c r="BKH574" s="99"/>
      <c r="BKI574" s="99"/>
      <c r="BKJ574" s="99"/>
      <c r="BKK574" s="99"/>
      <c r="BKL574" s="99"/>
      <c r="BKM574" s="99"/>
      <c r="BKN574" s="99"/>
      <c r="BKO574" s="99"/>
      <c r="BKP574" s="99"/>
      <c r="BKQ574" s="99"/>
      <c r="BKR574" s="99"/>
      <c r="BKS574" s="99"/>
      <c r="BKT574" s="99"/>
      <c r="BKU574" s="99"/>
      <c r="BKV574" s="99"/>
      <c r="BKW574" s="99"/>
      <c r="BKX574" s="99"/>
      <c r="BKY574" s="99"/>
      <c r="BKZ574" s="99"/>
      <c r="BLA574" s="99"/>
      <c r="BLB574" s="99"/>
      <c r="BLC574" s="99"/>
      <c r="BLD574" s="99"/>
      <c r="BLE574" s="99"/>
      <c r="BLF574" s="99"/>
      <c r="BLG574" s="99"/>
      <c r="BLH574" s="99"/>
      <c r="BLI574" s="99"/>
      <c r="BLJ574" s="99"/>
      <c r="BLK574" s="99"/>
      <c r="BLL574" s="99"/>
      <c r="BLM574" s="99"/>
      <c r="BLN574" s="99"/>
      <c r="BLO574" s="99"/>
      <c r="BLP574" s="99"/>
      <c r="BLQ574" s="99"/>
      <c r="BLR574" s="99"/>
      <c r="BLS574" s="99"/>
      <c r="BLT574" s="99"/>
      <c r="BLU574" s="99"/>
      <c r="BLV574" s="99"/>
      <c r="BLW574" s="99"/>
      <c r="BLX574" s="99"/>
      <c r="BLY574" s="99"/>
      <c r="BLZ574" s="99"/>
      <c r="BMA574" s="99"/>
      <c r="BMB574" s="99"/>
      <c r="BMC574" s="99"/>
      <c r="BMD574" s="99"/>
      <c r="BME574" s="99"/>
      <c r="BMF574" s="99"/>
      <c r="BMG574" s="99"/>
      <c r="BMH574" s="99"/>
      <c r="BMI574" s="99"/>
      <c r="BMJ574" s="99"/>
      <c r="BMK574" s="99"/>
      <c r="BML574" s="99"/>
      <c r="BMM574" s="99"/>
      <c r="BMN574" s="99"/>
      <c r="BMO574" s="99"/>
      <c r="BMP574" s="99"/>
      <c r="BMQ574" s="99"/>
      <c r="BMR574" s="99"/>
      <c r="BMS574" s="99"/>
      <c r="BMT574" s="99"/>
      <c r="BMU574" s="99"/>
      <c r="BMV574" s="99"/>
      <c r="BMW574" s="99"/>
      <c r="BMX574" s="99"/>
      <c r="BMY574" s="99"/>
      <c r="BMZ574" s="99"/>
      <c r="BNA574" s="99"/>
      <c r="BNB574" s="99"/>
      <c r="BNC574" s="99"/>
      <c r="BND574" s="99"/>
      <c r="BNE574" s="99"/>
      <c r="BNF574" s="99"/>
      <c r="BNG574" s="99"/>
      <c r="BNH574" s="99"/>
      <c r="BNI574" s="99"/>
      <c r="BNJ574" s="99"/>
      <c r="BNK574" s="99"/>
      <c r="BNL574" s="99"/>
      <c r="BNM574" s="99"/>
      <c r="BNN574" s="99"/>
      <c r="BNO574" s="99"/>
      <c r="BNP574" s="99"/>
      <c r="BNQ574" s="99"/>
      <c r="BNR574" s="99"/>
      <c r="BNS574" s="99"/>
      <c r="BNT574" s="99"/>
      <c r="BNU574" s="99"/>
      <c r="BNV574" s="99"/>
      <c r="BNW574" s="99"/>
      <c r="BNX574" s="99"/>
      <c r="BNY574" s="99"/>
      <c r="BNZ574" s="99"/>
      <c r="BOA574" s="99"/>
      <c r="BOB574" s="99"/>
      <c r="BOC574" s="99"/>
      <c r="BOD574" s="99"/>
      <c r="BOE574" s="99"/>
      <c r="BOF574" s="99"/>
      <c r="BOG574" s="99"/>
      <c r="BOH574" s="99"/>
      <c r="BOI574" s="99"/>
      <c r="BOJ574" s="99"/>
      <c r="BOK574" s="99"/>
      <c r="BOL574" s="99"/>
      <c r="BOM574" s="99"/>
      <c r="BON574" s="99"/>
      <c r="BOO574" s="99"/>
      <c r="BOP574" s="99"/>
      <c r="BOQ574" s="99"/>
      <c r="BOR574" s="99"/>
      <c r="BOS574" s="99"/>
      <c r="BOT574" s="99"/>
      <c r="BOU574" s="99"/>
      <c r="BOV574" s="99"/>
      <c r="BOW574" s="99"/>
      <c r="BOX574" s="99"/>
      <c r="BOY574" s="99"/>
      <c r="BOZ574" s="99"/>
      <c r="BPA574" s="99"/>
      <c r="BPB574" s="99"/>
      <c r="BPC574" s="99"/>
      <c r="BPD574" s="99"/>
      <c r="BPE574" s="99"/>
      <c r="BPF574" s="99"/>
      <c r="BPG574" s="99"/>
      <c r="BPH574" s="99"/>
      <c r="BPI574" s="99"/>
      <c r="BPJ574" s="99"/>
      <c r="BPK574" s="99"/>
      <c r="BPL574" s="99"/>
      <c r="BPM574" s="99"/>
      <c r="BPN574" s="99"/>
      <c r="BPO574" s="99"/>
      <c r="BPP574" s="99"/>
      <c r="BPQ574" s="99"/>
      <c r="BPR574" s="99"/>
      <c r="BPS574" s="99"/>
      <c r="BPT574" s="99"/>
      <c r="BPU574" s="99"/>
      <c r="BPV574" s="99"/>
      <c r="BPW574" s="99"/>
      <c r="BPX574" s="99"/>
      <c r="BPY574" s="99"/>
      <c r="BPZ574" s="99"/>
      <c r="BQA574" s="99"/>
      <c r="BQB574" s="99"/>
      <c r="BQC574" s="99"/>
      <c r="BQD574" s="99"/>
      <c r="BQE574" s="99"/>
      <c r="BQF574" s="99"/>
      <c r="BQG574" s="99"/>
      <c r="BQH574" s="99"/>
      <c r="BQI574" s="99"/>
      <c r="BQJ574" s="99"/>
      <c r="BQK574" s="99"/>
      <c r="BQL574" s="99"/>
      <c r="BQM574" s="99"/>
      <c r="BQN574" s="99"/>
      <c r="BQO574" s="99"/>
      <c r="BQP574" s="99"/>
      <c r="BQQ574" s="99"/>
      <c r="BQR574" s="99"/>
      <c r="BQS574" s="99"/>
      <c r="BQT574" s="99"/>
      <c r="BQU574" s="99"/>
      <c r="BQV574" s="99"/>
      <c r="BQW574" s="99"/>
      <c r="BQX574" s="99"/>
      <c r="BQY574" s="99"/>
      <c r="BQZ574" s="99"/>
      <c r="BRA574" s="99"/>
      <c r="BRB574" s="99"/>
      <c r="BRC574" s="99"/>
      <c r="BRD574" s="99"/>
      <c r="BRE574" s="99"/>
      <c r="BRF574" s="99"/>
      <c r="BRG574" s="99"/>
      <c r="BRH574" s="99"/>
      <c r="BRI574" s="99"/>
      <c r="BRJ574" s="99"/>
      <c r="BRK574" s="99"/>
      <c r="BRL574" s="99"/>
      <c r="BRM574" s="99"/>
      <c r="BRN574" s="99"/>
      <c r="BRO574" s="99"/>
      <c r="BRP574" s="99"/>
      <c r="BRQ574" s="99"/>
      <c r="BRR574" s="99"/>
      <c r="BRS574" s="99"/>
      <c r="BRT574" s="99"/>
      <c r="BRU574" s="99"/>
      <c r="BRV574" s="99"/>
      <c r="BRW574" s="99"/>
      <c r="BRX574" s="99"/>
      <c r="BRY574" s="99"/>
      <c r="BRZ574" s="99"/>
      <c r="BSA574" s="99"/>
      <c r="BSB574" s="99"/>
      <c r="BSC574" s="99"/>
      <c r="BSD574" s="99"/>
      <c r="BSE574" s="99"/>
      <c r="BSF574" s="99"/>
      <c r="BSG574" s="99"/>
      <c r="BSH574" s="99"/>
      <c r="BSI574" s="99"/>
      <c r="BSJ574" s="99"/>
      <c r="BSK574" s="99"/>
      <c r="BSL574" s="99"/>
      <c r="BSM574" s="99"/>
      <c r="BSN574" s="99"/>
      <c r="BSO574" s="99"/>
      <c r="BSP574" s="99"/>
      <c r="BSQ574" s="99"/>
      <c r="BSR574" s="99"/>
      <c r="BSS574" s="99"/>
      <c r="BST574" s="99"/>
      <c r="BSU574" s="99"/>
      <c r="BSV574" s="99"/>
      <c r="BSW574" s="99"/>
      <c r="BSX574" s="99"/>
      <c r="BSY574" s="99"/>
      <c r="BSZ574" s="99"/>
      <c r="BTA574" s="99"/>
      <c r="BTB574" s="99"/>
      <c r="BTC574" s="99"/>
      <c r="BTD574" s="99"/>
      <c r="BTE574" s="99"/>
      <c r="BTF574" s="99"/>
      <c r="BTG574" s="99"/>
      <c r="BTH574" s="99"/>
      <c r="BTI574" s="99"/>
      <c r="BTJ574" s="99"/>
      <c r="BTK574" s="99"/>
      <c r="BTL574" s="99"/>
      <c r="BTM574" s="99"/>
      <c r="BTN574" s="99"/>
      <c r="BTO574" s="99"/>
      <c r="BTP574" s="99"/>
      <c r="BTQ574" s="99"/>
      <c r="BTR574" s="99"/>
      <c r="BTS574" s="99"/>
      <c r="BTT574" s="99"/>
      <c r="BTU574" s="99"/>
      <c r="BTV574" s="99"/>
      <c r="BTW574" s="99"/>
      <c r="BTX574" s="99"/>
      <c r="BTY574" s="99"/>
      <c r="BTZ574" s="99"/>
      <c r="BUA574" s="99"/>
      <c r="BUB574" s="99"/>
      <c r="BUC574" s="99"/>
      <c r="BUD574" s="99"/>
      <c r="BUE574" s="99"/>
      <c r="BUF574" s="99"/>
      <c r="BUG574" s="99"/>
      <c r="BUH574" s="99"/>
      <c r="BUI574" s="99"/>
      <c r="BUJ574" s="99"/>
      <c r="BUK574" s="99"/>
      <c r="BUL574" s="99"/>
      <c r="BUM574" s="99"/>
      <c r="BUN574" s="99"/>
      <c r="BUO574" s="99"/>
      <c r="BUP574" s="99"/>
      <c r="BUQ574" s="99"/>
      <c r="BUR574" s="99"/>
      <c r="BUS574" s="99"/>
      <c r="BUT574" s="99"/>
      <c r="BUU574" s="99"/>
      <c r="BUV574" s="99"/>
      <c r="BUW574" s="99"/>
      <c r="BUX574" s="99"/>
      <c r="BUY574" s="99"/>
      <c r="BUZ574" s="99"/>
      <c r="BVA574" s="99"/>
      <c r="BVB574" s="99"/>
      <c r="BVC574" s="99"/>
      <c r="BVD574" s="99"/>
      <c r="BVE574" s="99"/>
      <c r="BVF574" s="99"/>
      <c r="BVG574" s="99"/>
      <c r="BVH574" s="99"/>
      <c r="BVI574" s="99"/>
      <c r="BVJ574" s="99"/>
      <c r="BVK574" s="99"/>
      <c r="BVL574" s="99"/>
      <c r="BVM574" s="99"/>
      <c r="BVN574" s="99"/>
      <c r="BVO574" s="99"/>
      <c r="BVP574" s="99"/>
      <c r="BVQ574" s="99"/>
      <c r="BVR574" s="99"/>
      <c r="BVS574" s="99"/>
      <c r="BVT574" s="99"/>
      <c r="BVU574" s="99"/>
      <c r="BVV574" s="99"/>
      <c r="BVW574" s="99"/>
      <c r="BVX574" s="99"/>
      <c r="BVY574" s="99"/>
      <c r="BVZ574" s="99"/>
      <c r="BWA574" s="99"/>
      <c r="BWB574" s="99"/>
      <c r="BWC574" s="99"/>
      <c r="BWD574" s="99"/>
      <c r="BWE574" s="99"/>
      <c r="BWF574" s="99"/>
      <c r="BWG574" s="99"/>
      <c r="BWH574" s="99"/>
      <c r="BWI574" s="99"/>
      <c r="BWJ574" s="99"/>
      <c r="BWK574" s="99"/>
      <c r="BWL574" s="99"/>
      <c r="BWM574" s="99"/>
      <c r="BWN574" s="99"/>
      <c r="BWO574" s="99"/>
      <c r="BWP574" s="99"/>
      <c r="BWQ574" s="99"/>
      <c r="BWR574" s="99"/>
      <c r="BWS574" s="99"/>
      <c r="BWT574" s="99"/>
      <c r="BWU574" s="99"/>
      <c r="BWV574" s="99"/>
      <c r="BWW574" s="99"/>
      <c r="BWX574" s="99"/>
      <c r="BWY574" s="99"/>
      <c r="BWZ574" s="99"/>
      <c r="BXA574" s="99"/>
      <c r="BXB574" s="99"/>
      <c r="BXC574" s="99"/>
      <c r="BXD574" s="99"/>
      <c r="BXE574" s="99"/>
      <c r="BXF574" s="99"/>
      <c r="BXG574" s="99"/>
      <c r="BXH574" s="99"/>
      <c r="BXI574" s="99"/>
      <c r="BXJ574" s="99"/>
      <c r="BXK574" s="99"/>
      <c r="BXL574" s="99"/>
      <c r="BXM574" s="99"/>
      <c r="BXN574" s="99"/>
      <c r="BXO574" s="99"/>
      <c r="BXP574" s="99"/>
      <c r="BXQ574" s="99"/>
      <c r="BXR574" s="99"/>
      <c r="BXS574" s="99"/>
      <c r="BXT574" s="99"/>
      <c r="BXU574" s="99"/>
      <c r="BXV574" s="99"/>
      <c r="BXW574" s="99"/>
      <c r="BXX574" s="99"/>
      <c r="BXY574" s="99"/>
      <c r="BXZ574" s="99"/>
      <c r="BYA574" s="99"/>
      <c r="BYB574" s="99"/>
      <c r="BYC574" s="99"/>
      <c r="BYD574" s="99"/>
      <c r="BYE574" s="99"/>
      <c r="BYF574" s="99"/>
      <c r="BYG574" s="99"/>
      <c r="BYH574" s="99"/>
      <c r="BYI574" s="99"/>
      <c r="BYJ574" s="99"/>
      <c r="BYK574" s="99"/>
      <c r="BYL574" s="99"/>
      <c r="BYM574" s="99"/>
      <c r="BYN574" s="99"/>
      <c r="BYO574" s="99"/>
      <c r="BYP574" s="99"/>
      <c r="BYQ574" s="99"/>
      <c r="BYR574" s="99"/>
      <c r="BYS574" s="99"/>
      <c r="BYT574" s="99"/>
      <c r="BYU574" s="99"/>
      <c r="BYV574" s="99"/>
      <c r="BYW574" s="99"/>
      <c r="BYX574" s="99"/>
      <c r="BYY574" s="99"/>
      <c r="BYZ574" s="99"/>
      <c r="BZA574" s="99"/>
      <c r="BZB574" s="99"/>
      <c r="BZC574" s="99"/>
      <c r="BZD574" s="99"/>
      <c r="BZE574" s="99"/>
      <c r="BZF574" s="99"/>
      <c r="BZG574" s="99"/>
      <c r="BZH574" s="99"/>
      <c r="BZI574" s="99"/>
      <c r="BZJ574" s="99"/>
      <c r="BZK574" s="99"/>
      <c r="BZL574" s="99"/>
      <c r="BZM574" s="99"/>
      <c r="BZN574" s="99"/>
      <c r="BZO574" s="99"/>
      <c r="BZP574" s="99"/>
      <c r="BZQ574" s="99"/>
      <c r="BZR574" s="99"/>
      <c r="BZS574" s="99"/>
      <c r="BZT574" s="99"/>
      <c r="BZU574" s="99"/>
      <c r="BZV574" s="99"/>
      <c r="BZW574" s="99"/>
      <c r="BZX574" s="99"/>
      <c r="BZY574" s="99"/>
      <c r="BZZ574" s="99"/>
      <c r="CAA574" s="99"/>
      <c r="CAB574" s="99"/>
      <c r="CAC574" s="99"/>
      <c r="CAD574" s="99"/>
      <c r="CAE574" s="99"/>
      <c r="CAF574" s="99"/>
      <c r="CAG574" s="99"/>
      <c r="CAH574" s="99"/>
      <c r="CAI574" s="99"/>
      <c r="CAJ574" s="99"/>
      <c r="CAK574" s="99"/>
      <c r="CAL574" s="99"/>
      <c r="CAM574" s="99"/>
      <c r="CAN574" s="99"/>
      <c r="CAO574" s="99"/>
      <c r="CAP574" s="99"/>
      <c r="CAQ574" s="99"/>
      <c r="CAR574" s="99"/>
      <c r="CAS574" s="99"/>
      <c r="CAT574" s="99"/>
      <c r="CAU574" s="99"/>
      <c r="CAV574" s="99"/>
      <c r="CAW574" s="99"/>
      <c r="CAX574" s="99"/>
      <c r="CAY574" s="99"/>
      <c r="CAZ574" s="99"/>
      <c r="CBA574" s="99"/>
      <c r="CBB574" s="99"/>
      <c r="CBC574" s="99"/>
      <c r="CBD574" s="99"/>
      <c r="CBE574" s="99"/>
      <c r="CBF574" s="99"/>
      <c r="CBG574" s="99"/>
      <c r="CBH574" s="99"/>
      <c r="CBI574" s="99"/>
      <c r="CBJ574" s="99"/>
      <c r="CBK574" s="99"/>
      <c r="CBL574" s="99"/>
      <c r="CBM574" s="99"/>
      <c r="CBN574" s="99"/>
      <c r="CBO574" s="99"/>
      <c r="CBP574" s="99"/>
      <c r="CBQ574" s="99"/>
      <c r="CBR574" s="99"/>
      <c r="CBS574" s="99"/>
      <c r="CBT574" s="99"/>
      <c r="CBU574" s="99"/>
      <c r="CBV574" s="99"/>
      <c r="CBW574" s="99"/>
      <c r="CBX574" s="99"/>
      <c r="CBY574" s="99"/>
      <c r="CBZ574" s="99"/>
      <c r="CCA574" s="99"/>
      <c r="CCB574" s="99"/>
      <c r="CCC574" s="99"/>
      <c r="CCD574" s="99"/>
      <c r="CCE574" s="99"/>
      <c r="CCF574" s="99"/>
      <c r="CCG574" s="99"/>
      <c r="CCH574" s="99"/>
      <c r="CCI574" s="99"/>
      <c r="CCJ574" s="99"/>
      <c r="CCK574" s="99"/>
      <c r="CCL574" s="99"/>
      <c r="CCM574" s="99"/>
      <c r="CCN574" s="99"/>
      <c r="CCO574" s="99"/>
      <c r="CCP574" s="99"/>
      <c r="CCQ574" s="99"/>
      <c r="CCR574" s="99"/>
      <c r="CCS574" s="99"/>
      <c r="CCT574" s="99"/>
      <c r="CCU574" s="99"/>
      <c r="CCV574" s="99"/>
      <c r="CCW574" s="99"/>
      <c r="CCX574" s="99"/>
      <c r="CCY574" s="99"/>
      <c r="CCZ574" s="99"/>
      <c r="CDA574" s="99"/>
      <c r="CDB574" s="99"/>
      <c r="CDC574" s="99"/>
      <c r="CDD574" s="99"/>
      <c r="CDE574" s="99"/>
      <c r="CDF574" s="99"/>
      <c r="CDG574" s="99"/>
      <c r="CDH574" s="99"/>
      <c r="CDI574" s="99"/>
      <c r="CDJ574" s="99"/>
      <c r="CDK574" s="99"/>
      <c r="CDL574" s="99"/>
      <c r="CDM574" s="99"/>
      <c r="CDN574" s="99"/>
      <c r="CDO574" s="99"/>
      <c r="CDP574" s="99"/>
      <c r="CDQ574" s="99"/>
      <c r="CDR574" s="99"/>
      <c r="CDS574" s="99"/>
      <c r="CDT574" s="99"/>
      <c r="CDU574" s="99"/>
      <c r="CDV574" s="99"/>
      <c r="CDW574" s="99"/>
      <c r="CDX574" s="99"/>
      <c r="CDY574" s="99"/>
      <c r="CDZ574" s="99"/>
      <c r="CEA574" s="99"/>
      <c r="CEB574" s="99"/>
      <c r="CEC574" s="99"/>
      <c r="CED574" s="99"/>
      <c r="CEE574" s="99"/>
      <c r="CEF574" s="99"/>
      <c r="CEG574" s="99"/>
      <c r="CEH574" s="99"/>
      <c r="CEI574" s="99"/>
      <c r="CEJ574" s="99"/>
      <c r="CEK574" s="99"/>
      <c r="CEL574" s="99"/>
      <c r="CEM574" s="99"/>
      <c r="CEN574" s="99"/>
      <c r="CEO574" s="99"/>
      <c r="CEP574" s="99"/>
      <c r="CEQ574" s="99"/>
      <c r="CER574" s="99"/>
      <c r="CES574" s="99"/>
      <c r="CET574" s="99"/>
      <c r="CEU574" s="99"/>
      <c r="CEV574" s="99"/>
      <c r="CEW574" s="99"/>
      <c r="CEX574" s="99"/>
      <c r="CEY574" s="99"/>
      <c r="CEZ574" s="99"/>
      <c r="CFA574" s="99"/>
      <c r="CFB574" s="99"/>
      <c r="CFC574" s="99"/>
      <c r="CFD574" s="99"/>
      <c r="CFE574" s="99"/>
      <c r="CFF574" s="99"/>
      <c r="CFG574" s="99"/>
      <c r="CFH574" s="99"/>
      <c r="CFI574" s="99"/>
      <c r="CFJ574" s="99"/>
      <c r="CFK574" s="99"/>
      <c r="CFL574" s="99"/>
      <c r="CFM574" s="99"/>
      <c r="CFN574" s="99"/>
      <c r="CFO574" s="99"/>
      <c r="CFP574" s="99"/>
      <c r="CFQ574" s="99"/>
      <c r="CFR574" s="99"/>
      <c r="CFS574" s="99"/>
      <c r="CFT574" s="99"/>
      <c r="CFU574" s="99"/>
      <c r="CFV574" s="99"/>
      <c r="CFW574" s="99"/>
      <c r="CFX574" s="99"/>
      <c r="CFY574" s="99"/>
      <c r="CFZ574" s="99"/>
      <c r="CGA574" s="99"/>
      <c r="CGB574" s="99"/>
      <c r="CGC574" s="99"/>
      <c r="CGD574" s="99"/>
      <c r="CGE574" s="99"/>
      <c r="CGF574" s="99"/>
      <c r="CGG574" s="99"/>
      <c r="CGH574" s="99"/>
      <c r="CGI574" s="99"/>
      <c r="CGJ574" s="99"/>
      <c r="CGK574" s="99"/>
      <c r="CGL574" s="99"/>
      <c r="CGM574" s="99"/>
      <c r="CGN574" s="99"/>
      <c r="CGO574" s="99"/>
      <c r="CGP574" s="99"/>
      <c r="CGQ574" s="99"/>
      <c r="CGR574" s="99"/>
      <c r="CGS574" s="99"/>
      <c r="CGT574" s="99"/>
      <c r="CGU574" s="99"/>
      <c r="CGV574" s="99"/>
      <c r="CGW574" s="99"/>
      <c r="CGX574" s="99"/>
      <c r="CGY574" s="99"/>
      <c r="CGZ574" s="99"/>
      <c r="CHA574" s="99"/>
      <c r="CHB574" s="99"/>
      <c r="CHC574" s="99"/>
      <c r="CHD574" s="99"/>
      <c r="CHE574" s="99"/>
      <c r="CHF574" s="99"/>
      <c r="CHG574" s="99"/>
      <c r="CHH574" s="99"/>
      <c r="CHI574" s="99"/>
      <c r="CHJ574" s="99"/>
      <c r="CHK574" s="99"/>
      <c r="CHL574" s="99"/>
      <c r="CHM574" s="99"/>
      <c r="CHN574" s="99"/>
      <c r="CHO574" s="99"/>
      <c r="CHP574" s="99"/>
      <c r="CHQ574" s="99"/>
      <c r="CHR574" s="99"/>
      <c r="CHS574" s="99"/>
      <c r="CHT574" s="99"/>
      <c r="CHU574" s="99"/>
      <c r="CHV574" s="99"/>
      <c r="CHW574" s="99"/>
      <c r="CHX574" s="99"/>
      <c r="CHY574" s="99"/>
      <c r="CHZ574" s="99"/>
      <c r="CIA574" s="99"/>
      <c r="CIB574" s="99"/>
      <c r="CIC574" s="99"/>
      <c r="CID574" s="99"/>
      <c r="CIE574" s="99"/>
      <c r="CIF574" s="99"/>
      <c r="CIG574" s="99"/>
      <c r="CIH574" s="99"/>
      <c r="CII574" s="99"/>
      <c r="CIJ574" s="99"/>
      <c r="CIK574" s="99"/>
      <c r="CIL574" s="99"/>
      <c r="CIM574" s="99"/>
      <c r="CIN574" s="99"/>
      <c r="CIO574" s="99"/>
      <c r="CIP574" s="99"/>
      <c r="CIQ574" s="99"/>
      <c r="CIR574" s="99"/>
      <c r="CIS574" s="99"/>
      <c r="CIT574" s="99"/>
      <c r="CIU574" s="99"/>
      <c r="CIV574" s="99"/>
      <c r="CIW574" s="99"/>
      <c r="CIX574" s="99"/>
      <c r="CIY574" s="99"/>
      <c r="CIZ574" s="99"/>
      <c r="CJA574" s="99"/>
      <c r="CJB574" s="99"/>
      <c r="CJC574" s="99"/>
      <c r="CJD574" s="99"/>
      <c r="CJE574" s="99"/>
      <c r="CJF574" s="99"/>
      <c r="CJG574" s="99"/>
      <c r="CJH574" s="99"/>
      <c r="CJI574" s="99"/>
      <c r="CJJ574" s="99"/>
      <c r="CJK574" s="99"/>
      <c r="CJL574" s="99"/>
      <c r="CJM574" s="99"/>
      <c r="CJN574" s="99"/>
      <c r="CJO574" s="99"/>
      <c r="CJP574" s="99"/>
      <c r="CJQ574" s="99"/>
      <c r="CJR574" s="99"/>
      <c r="CJS574" s="99"/>
      <c r="CJT574" s="99"/>
      <c r="CJU574" s="99"/>
      <c r="CJV574" s="99"/>
      <c r="CJW574" s="99"/>
      <c r="CJX574" s="99"/>
      <c r="CJY574" s="99"/>
      <c r="CJZ574" s="99"/>
      <c r="CKA574" s="99"/>
      <c r="CKB574" s="99"/>
      <c r="CKC574" s="99"/>
      <c r="CKD574" s="99"/>
      <c r="CKE574" s="99"/>
      <c r="CKF574" s="99"/>
      <c r="CKG574" s="99"/>
      <c r="CKH574" s="99"/>
      <c r="CKI574" s="99"/>
      <c r="CKJ574" s="99"/>
      <c r="CKK574" s="99"/>
      <c r="CKL574" s="99"/>
      <c r="CKM574" s="99"/>
      <c r="CKN574" s="99"/>
      <c r="CKO574" s="99"/>
      <c r="CKP574" s="99"/>
      <c r="CKQ574" s="99"/>
      <c r="CKR574" s="99"/>
      <c r="CKS574" s="99"/>
      <c r="CKT574" s="99"/>
      <c r="CKU574" s="99"/>
      <c r="CKV574" s="99"/>
      <c r="CKW574" s="99"/>
      <c r="CKX574" s="99"/>
      <c r="CKY574" s="99"/>
      <c r="CKZ574" s="99"/>
      <c r="CLA574" s="99"/>
      <c r="CLB574" s="99"/>
      <c r="CLC574" s="99"/>
      <c r="CLD574" s="99"/>
      <c r="CLE574" s="99"/>
      <c r="CLF574" s="99"/>
      <c r="CLG574" s="99"/>
      <c r="CLH574" s="99"/>
      <c r="CLI574" s="99"/>
      <c r="CLJ574" s="99"/>
      <c r="CLK574" s="99"/>
      <c r="CLL574" s="99"/>
      <c r="CLM574" s="99"/>
      <c r="CLN574" s="99"/>
      <c r="CLO574" s="99"/>
      <c r="CLP574" s="99"/>
      <c r="CLQ574" s="99"/>
      <c r="CLR574" s="99"/>
      <c r="CLS574" s="99"/>
      <c r="CLT574" s="99"/>
      <c r="CLU574" s="99"/>
      <c r="CLV574" s="99"/>
      <c r="CLW574" s="99"/>
      <c r="CLX574" s="99"/>
      <c r="CLY574" s="99"/>
      <c r="CLZ574" s="99"/>
      <c r="CMA574" s="99"/>
      <c r="CMB574" s="99"/>
      <c r="CMC574" s="99"/>
      <c r="CMD574" s="99"/>
      <c r="CME574" s="99"/>
      <c r="CMF574" s="99"/>
      <c r="CMG574" s="99"/>
      <c r="CMH574" s="99"/>
      <c r="CMI574" s="99"/>
      <c r="CMJ574" s="99"/>
      <c r="CMK574" s="99"/>
      <c r="CML574" s="99"/>
      <c r="CMM574" s="99"/>
      <c r="CMN574" s="99"/>
      <c r="CMO574" s="99"/>
      <c r="CMP574" s="99"/>
      <c r="CMQ574" s="99"/>
      <c r="CMR574" s="99"/>
      <c r="CMS574" s="99"/>
      <c r="CMT574" s="99"/>
      <c r="CMU574" s="99"/>
      <c r="CMV574" s="99"/>
      <c r="CMW574" s="99"/>
      <c r="CMX574" s="99"/>
      <c r="CMY574" s="99"/>
      <c r="CMZ574" s="99"/>
      <c r="CNA574" s="99"/>
      <c r="CNB574" s="99"/>
      <c r="CNC574" s="99"/>
      <c r="CND574" s="99"/>
      <c r="CNE574" s="99"/>
      <c r="CNF574" s="99"/>
      <c r="CNG574" s="99"/>
      <c r="CNH574" s="99"/>
      <c r="CNI574" s="99"/>
      <c r="CNJ574" s="99"/>
      <c r="CNK574" s="99"/>
      <c r="CNL574" s="99"/>
      <c r="CNM574" s="99"/>
      <c r="CNN574" s="99"/>
      <c r="CNO574" s="99"/>
      <c r="CNP574" s="99"/>
      <c r="CNQ574" s="99"/>
      <c r="CNR574" s="99"/>
      <c r="CNS574" s="99"/>
      <c r="CNT574" s="99"/>
      <c r="CNU574" s="99"/>
      <c r="CNV574" s="99"/>
      <c r="CNW574" s="99"/>
      <c r="CNX574" s="99"/>
      <c r="CNY574" s="99"/>
      <c r="CNZ574" s="99"/>
      <c r="COA574" s="99"/>
      <c r="COB574" s="99"/>
      <c r="COC574" s="99"/>
      <c r="COD574" s="99"/>
      <c r="COE574" s="99"/>
      <c r="COF574" s="99"/>
      <c r="COG574" s="99"/>
      <c r="COH574" s="99"/>
      <c r="COI574" s="99"/>
      <c r="COJ574" s="99"/>
      <c r="COK574" s="99"/>
      <c r="COL574" s="99"/>
      <c r="COM574" s="99"/>
      <c r="CON574" s="99"/>
      <c r="COO574" s="99"/>
      <c r="COP574" s="99"/>
      <c r="COQ574" s="99"/>
      <c r="COR574" s="99"/>
      <c r="COS574" s="99"/>
      <c r="COT574" s="99"/>
      <c r="COU574" s="99"/>
      <c r="COV574" s="99"/>
      <c r="COW574" s="99"/>
      <c r="COX574" s="99"/>
      <c r="COY574" s="99"/>
      <c r="COZ574" s="99"/>
      <c r="CPA574" s="99"/>
      <c r="CPB574" s="99"/>
      <c r="CPC574" s="99"/>
      <c r="CPD574" s="99"/>
      <c r="CPE574" s="99"/>
      <c r="CPF574" s="99"/>
      <c r="CPG574" s="99"/>
      <c r="CPH574" s="99"/>
      <c r="CPI574" s="99"/>
      <c r="CPJ574" s="99"/>
      <c r="CPK574" s="99"/>
      <c r="CPL574" s="99"/>
      <c r="CPM574" s="99"/>
      <c r="CPN574" s="99"/>
      <c r="CPO574" s="99"/>
      <c r="CPP574" s="99"/>
      <c r="CPQ574" s="99"/>
      <c r="CPR574" s="99"/>
      <c r="CPS574" s="99"/>
      <c r="CPT574" s="99"/>
      <c r="CPU574" s="99"/>
      <c r="CPV574" s="99"/>
      <c r="CPW574" s="99"/>
      <c r="CPX574" s="99"/>
      <c r="CPY574" s="99"/>
      <c r="CPZ574" s="99"/>
      <c r="CQA574" s="99"/>
      <c r="CQB574" s="99"/>
      <c r="CQC574" s="99"/>
      <c r="CQD574" s="99"/>
      <c r="CQE574" s="99"/>
      <c r="CQF574" s="99"/>
      <c r="CQG574" s="99"/>
      <c r="CQH574" s="99"/>
      <c r="CQI574" s="99"/>
      <c r="CQJ574" s="99"/>
      <c r="CQK574" s="99"/>
      <c r="CQL574" s="99"/>
      <c r="CQM574" s="99"/>
      <c r="CQN574" s="99"/>
      <c r="CQO574" s="99"/>
      <c r="CQP574" s="99"/>
      <c r="CQQ574" s="99"/>
      <c r="CQR574" s="99"/>
      <c r="CQS574" s="99"/>
      <c r="CQT574" s="99"/>
      <c r="CQU574" s="99"/>
      <c r="CQV574" s="99"/>
      <c r="CQW574" s="99"/>
      <c r="CQX574" s="99"/>
      <c r="CQY574" s="99"/>
      <c r="CQZ574" s="99"/>
      <c r="CRA574" s="99"/>
      <c r="CRB574" s="99"/>
      <c r="CRC574" s="99"/>
      <c r="CRD574" s="99"/>
      <c r="CRE574" s="99"/>
      <c r="CRF574" s="99"/>
      <c r="CRG574" s="99"/>
      <c r="CRH574" s="99"/>
      <c r="CRI574" s="99"/>
      <c r="CRJ574" s="99"/>
      <c r="CRK574" s="99"/>
      <c r="CRL574" s="99"/>
      <c r="CRM574" s="99"/>
      <c r="CRN574" s="99"/>
      <c r="CRO574" s="99"/>
      <c r="CRP574" s="99"/>
      <c r="CRQ574" s="99"/>
      <c r="CRR574" s="99"/>
      <c r="CRS574" s="99"/>
      <c r="CRT574" s="99"/>
      <c r="CRU574" s="99"/>
      <c r="CRV574" s="99"/>
      <c r="CRW574" s="99"/>
      <c r="CRX574" s="99"/>
      <c r="CRY574" s="99"/>
      <c r="CRZ574" s="99"/>
      <c r="CSA574" s="99"/>
      <c r="CSB574" s="99"/>
      <c r="CSC574" s="99"/>
      <c r="CSD574" s="99"/>
      <c r="CSE574" s="99"/>
      <c r="CSF574" s="99"/>
      <c r="CSG574" s="99"/>
      <c r="CSH574" s="99"/>
      <c r="CSI574" s="99"/>
      <c r="CSJ574" s="99"/>
      <c r="CSK574" s="99"/>
      <c r="CSL574" s="99"/>
      <c r="CSM574" s="99"/>
      <c r="CSN574" s="99"/>
      <c r="CSO574" s="99"/>
      <c r="CSP574" s="99"/>
      <c r="CSQ574" s="99"/>
      <c r="CSR574" s="99"/>
      <c r="CSS574" s="99"/>
      <c r="CST574" s="99"/>
      <c r="CSU574" s="99"/>
      <c r="CSV574" s="99"/>
      <c r="CSW574" s="99"/>
      <c r="CSX574" s="99"/>
      <c r="CSY574" s="99"/>
      <c r="CSZ574" s="99"/>
      <c r="CTA574" s="99"/>
      <c r="CTB574" s="99"/>
      <c r="CTC574" s="99"/>
      <c r="CTD574" s="99"/>
      <c r="CTE574" s="99"/>
      <c r="CTF574" s="99"/>
      <c r="CTG574" s="99"/>
      <c r="CTH574" s="99"/>
      <c r="CTI574" s="99"/>
      <c r="CTJ574" s="99"/>
      <c r="CTK574" s="99"/>
      <c r="CTL574" s="99"/>
      <c r="CTM574" s="99"/>
      <c r="CTN574" s="99"/>
      <c r="CTO574" s="99"/>
      <c r="CTP574" s="99"/>
      <c r="CTQ574" s="99"/>
      <c r="CTR574" s="99"/>
      <c r="CTS574" s="99"/>
      <c r="CTT574" s="99"/>
      <c r="CTU574" s="99"/>
      <c r="CTV574" s="99"/>
      <c r="CTW574" s="99"/>
      <c r="CTX574" s="99"/>
      <c r="CTY574" s="99"/>
      <c r="CTZ574" s="99"/>
      <c r="CUA574" s="99"/>
      <c r="CUB574" s="99"/>
      <c r="CUC574" s="99"/>
      <c r="CUD574" s="99"/>
      <c r="CUE574" s="99"/>
      <c r="CUF574" s="99"/>
      <c r="CUG574" s="99"/>
      <c r="CUH574" s="99"/>
      <c r="CUI574" s="99"/>
      <c r="CUJ574" s="99"/>
      <c r="CUK574" s="99"/>
      <c r="CUL574" s="99"/>
      <c r="CUM574" s="99"/>
      <c r="CUN574" s="99"/>
      <c r="CUO574" s="99"/>
      <c r="CUP574" s="99"/>
      <c r="CUQ574" s="99"/>
      <c r="CUR574" s="99"/>
      <c r="CUS574" s="99"/>
      <c r="CUT574" s="99"/>
      <c r="CUU574" s="99"/>
      <c r="CUV574" s="99"/>
      <c r="CUW574" s="99"/>
      <c r="CUX574" s="99"/>
      <c r="CUY574" s="99"/>
      <c r="CUZ574" s="99"/>
      <c r="CVA574" s="99"/>
      <c r="CVB574" s="99"/>
      <c r="CVC574" s="99"/>
      <c r="CVD574" s="99"/>
      <c r="CVE574" s="99"/>
      <c r="CVF574" s="99"/>
      <c r="CVG574" s="99"/>
      <c r="CVH574" s="99"/>
      <c r="CVI574" s="99"/>
      <c r="CVJ574" s="99"/>
      <c r="CVK574" s="99"/>
      <c r="CVL574" s="99"/>
      <c r="CVM574" s="99"/>
      <c r="CVN574" s="99"/>
      <c r="CVO574" s="99"/>
      <c r="CVP574" s="99"/>
      <c r="CVQ574" s="99"/>
      <c r="CVR574" s="99"/>
      <c r="CVS574" s="99"/>
      <c r="CVT574" s="99"/>
      <c r="CVU574" s="99"/>
      <c r="CVV574" s="99"/>
      <c r="CVW574" s="99"/>
      <c r="CVX574" s="99"/>
      <c r="CVY574" s="99"/>
      <c r="CVZ574" s="99"/>
      <c r="CWA574" s="99"/>
      <c r="CWB574" s="99"/>
      <c r="CWC574" s="99"/>
      <c r="CWD574" s="99"/>
      <c r="CWE574" s="99"/>
      <c r="CWF574" s="99"/>
      <c r="CWG574" s="99"/>
      <c r="CWH574" s="99"/>
      <c r="CWI574" s="99"/>
      <c r="CWJ574" s="99"/>
      <c r="CWK574" s="99"/>
      <c r="CWL574" s="99"/>
      <c r="CWM574" s="99"/>
      <c r="CWN574" s="99"/>
      <c r="CWO574" s="99"/>
      <c r="CWP574" s="99"/>
      <c r="CWQ574" s="99"/>
      <c r="CWR574" s="99"/>
      <c r="CWS574" s="99"/>
      <c r="CWT574" s="99"/>
      <c r="CWU574" s="99"/>
      <c r="CWV574" s="99"/>
      <c r="CWW574" s="99"/>
      <c r="CWX574" s="99"/>
      <c r="CWY574" s="99"/>
      <c r="CWZ574" s="99"/>
      <c r="CXA574" s="99"/>
      <c r="CXB574" s="99"/>
      <c r="CXC574" s="99"/>
      <c r="CXD574" s="99"/>
      <c r="CXE574" s="99"/>
      <c r="CXF574" s="99"/>
      <c r="CXG574" s="99"/>
      <c r="CXH574" s="99"/>
      <c r="CXI574" s="99"/>
      <c r="CXJ574" s="99"/>
      <c r="CXK574" s="99"/>
      <c r="CXL574" s="99"/>
      <c r="CXM574" s="99"/>
      <c r="CXN574" s="99"/>
      <c r="CXO574" s="99"/>
      <c r="CXP574" s="99"/>
      <c r="CXQ574" s="99"/>
      <c r="CXR574" s="99"/>
      <c r="CXS574" s="99"/>
      <c r="CXT574" s="99"/>
      <c r="CXU574" s="99"/>
      <c r="CXV574" s="99"/>
      <c r="CXW574" s="99"/>
      <c r="CXX574" s="99"/>
      <c r="CXY574" s="99"/>
      <c r="CXZ574" s="99"/>
      <c r="CYA574" s="99"/>
      <c r="CYB574" s="99"/>
      <c r="CYC574" s="99"/>
      <c r="CYD574" s="99"/>
      <c r="CYE574" s="99"/>
      <c r="CYF574" s="99"/>
      <c r="CYG574" s="99"/>
      <c r="CYH574" s="99"/>
      <c r="CYI574" s="99"/>
      <c r="CYJ574" s="99"/>
      <c r="CYK574" s="99"/>
      <c r="CYL574" s="99"/>
      <c r="CYM574" s="99"/>
      <c r="CYN574" s="99"/>
      <c r="CYO574" s="99"/>
      <c r="CYP574" s="99"/>
      <c r="CYQ574" s="99"/>
      <c r="CYR574" s="99"/>
      <c r="CYS574" s="99"/>
      <c r="CYT574" s="99"/>
      <c r="CYU574" s="99"/>
      <c r="CYV574" s="99"/>
      <c r="CYW574" s="99"/>
      <c r="CYX574" s="99"/>
      <c r="CYY574" s="99"/>
      <c r="CYZ574" s="99"/>
      <c r="CZA574" s="99"/>
      <c r="CZB574" s="99"/>
      <c r="CZC574" s="99"/>
      <c r="CZD574" s="99"/>
      <c r="CZE574" s="99"/>
      <c r="CZF574" s="99"/>
      <c r="CZG574" s="99"/>
      <c r="CZH574" s="99"/>
      <c r="CZI574" s="99"/>
      <c r="CZJ574" s="99"/>
      <c r="CZK574" s="99"/>
      <c r="CZL574" s="99"/>
      <c r="CZM574" s="99"/>
      <c r="CZN574" s="99"/>
      <c r="CZO574" s="99"/>
      <c r="CZP574" s="99"/>
      <c r="CZQ574" s="99"/>
      <c r="CZR574" s="99"/>
      <c r="CZS574" s="99"/>
      <c r="CZT574" s="99"/>
      <c r="CZU574" s="99"/>
      <c r="CZV574" s="99"/>
      <c r="CZW574" s="99"/>
      <c r="CZX574" s="99"/>
      <c r="CZY574" s="99"/>
      <c r="CZZ574" s="99"/>
      <c r="DAA574" s="99"/>
      <c r="DAB574" s="99"/>
      <c r="DAC574" s="99"/>
      <c r="DAD574" s="99"/>
      <c r="DAE574" s="99"/>
      <c r="DAF574" s="99"/>
      <c r="DAG574" s="99"/>
      <c r="DAH574" s="99"/>
      <c r="DAI574" s="99"/>
      <c r="DAJ574" s="99"/>
      <c r="DAK574" s="99"/>
      <c r="DAL574" s="99"/>
      <c r="DAM574" s="99"/>
      <c r="DAN574" s="99"/>
      <c r="DAO574" s="99"/>
      <c r="DAP574" s="99"/>
      <c r="DAQ574" s="99"/>
      <c r="DAR574" s="99"/>
      <c r="DAS574" s="99"/>
      <c r="DAT574" s="99"/>
      <c r="DAU574" s="99"/>
      <c r="DAV574" s="99"/>
      <c r="DAW574" s="99"/>
      <c r="DAX574" s="99"/>
      <c r="DAY574" s="99"/>
      <c r="DAZ574" s="99"/>
      <c r="DBA574" s="99"/>
      <c r="DBB574" s="99"/>
      <c r="DBC574" s="99"/>
      <c r="DBD574" s="99"/>
      <c r="DBE574" s="99"/>
      <c r="DBF574" s="99"/>
      <c r="DBG574" s="99"/>
      <c r="DBH574" s="99"/>
      <c r="DBI574" s="99"/>
      <c r="DBJ574" s="99"/>
      <c r="DBK574" s="99"/>
      <c r="DBL574" s="99"/>
      <c r="DBM574" s="99"/>
      <c r="DBN574" s="99"/>
      <c r="DBO574" s="99"/>
      <c r="DBP574" s="99"/>
      <c r="DBQ574" s="99"/>
      <c r="DBR574" s="99"/>
      <c r="DBS574" s="99"/>
      <c r="DBT574" s="99"/>
      <c r="DBU574" s="99"/>
      <c r="DBV574" s="99"/>
      <c r="DBW574" s="99"/>
      <c r="DBX574" s="99"/>
      <c r="DBY574" s="99"/>
      <c r="DBZ574" s="99"/>
      <c r="DCA574" s="99"/>
      <c r="DCB574" s="99"/>
      <c r="DCC574" s="99"/>
      <c r="DCD574" s="99"/>
      <c r="DCE574" s="99"/>
      <c r="DCF574" s="99"/>
      <c r="DCG574" s="99"/>
      <c r="DCH574" s="99"/>
      <c r="DCI574" s="99"/>
      <c r="DCJ574" s="99"/>
      <c r="DCK574" s="99"/>
      <c r="DCL574" s="99"/>
      <c r="DCM574" s="99"/>
      <c r="DCN574" s="99"/>
      <c r="DCO574" s="99"/>
      <c r="DCP574" s="99"/>
      <c r="DCQ574" s="99"/>
      <c r="DCR574" s="99"/>
      <c r="DCS574" s="99"/>
      <c r="DCT574" s="99"/>
      <c r="DCU574" s="99"/>
      <c r="DCV574" s="99"/>
      <c r="DCW574" s="99"/>
      <c r="DCX574" s="99"/>
      <c r="DCY574" s="99"/>
      <c r="DCZ574" s="99"/>
      <c r="DDA574" s="99"/>
      <c r="DDB574" s="99"/>
      <c r="DDC574" s="99"/>
      <c r="DDD574" s="99"/>
      <c r="DDE574" s="99"/>
      <c r="DDF574" s="99"/>
      <c r="DDG574" s="99"/>
      <c r="DDH574" s="99"/>
      <c r="DDI574" s="99"/>
      <c r="DDJ574" s="99"/>
      <c r="DDK574" s="99"/>
      <c r="DDL574" s="99"/>
      <c r="DDM574" s="99"/>
      <c r="DDN574" s="99"/>
      <c r="DDO574" s="99"/>
      <c r="DDP574" s="99"/>
      <c r="DDQ574" s="99"/>
      <c r="DDR574" s="99"/>
      <c r="DDS574" s="99"/>
      <c r="DDT574" s="99"/>
      <c r="DDU574" s="99"/>
      <c r="DDV574" s="99"/>
      <c r="DDW574" s="99"/>
      <c r="DDX574" s="99"/>
      <c r="DDY574" s="99"/>
      <c r="DDZ574" s="99"/>
      <c r="DEA574" s="99"/>
      <c r="DEB574" s="99"/>
      <c r="DEC574" s="99"/>
      <c r="DED574" s="99"/>
      <c r="DEE574" s="99"/>
      <c r="DEF574" s="99"/>
      <c r="DEG574" s="99"/>
      <c r="DEH574" s="99"/>
      <c r="DEI574" s="99"/>
      <c r="DEJ574" s="99"/>
      <c r="DEK574" s="99"/>
      <c r="DEL574" s="99"/>
      <c r="DEM574" s="99"/>
      <c r="DEN574" s="99"/>
      <c r="DEO574" s="99"/>
      <c r="DEP574" s="99"/>
      <c r="DEQ574" s="99"/>
      <c r="DER574" s="99"/>
      <c r="DES574" s="99"/>
      <c r="DET574" s="99"/>
      <c r="DEU574" s="99"/>
      <c r="DEV574" s="99"/>
      <c r="DEW574" s="99"/>
      <c r="DEX574" s="99"/>
      <c r="DEY574" s="99"/>
      <c r="DEZ574" s="99"/>
      <c r="DFA574" s="99"/>
      <c r="DFB574" s="99"/>
      <c r="DFC574" s="99"/>
      <c r="DFD574" s="99"/>
      <c r="DFE574" s="99"/>
      <c r="DFF574" s="99"/>
      <c r="DFG574" s="99"/>
      <c r="DFH574" s="99"/>
      <c r="DFI574" s="99"/>
      <c r="DFJ574" s="99"/>
      <c r="DFK574" s="99"/>
      <c r="DFL574" s="99"/>
      <c r="DFM574" s="99"/>
      <c r="DFN574" s="99"/>
      <c r="DFO574" s="99"/>
      <c r="DFP574" s="99"/>
      <c r="DFQ574" s="99"/>
      <c r="DFR574" s="99"/>
      <c r="DFS574" s="99"/>
      <c r="DFT574" s="99"/>
      <c r="DFU574" s="99"/>
      <c r="DFV574" s="99"/>
      <c r="DFW574" s="99"/>
      <c r="DFX574" s="99"/>
      <c r="DFY574" s="99"/>
      <c r="DFZ574" s="99"/>
      <c r="DGA574" s="99"/>
      <c r="DGB574" s="99"/>
      <c r="DGC574" s="99"/>
      <c r="DGD574" s="99"/>
      <c r="DGE574" s="99"/>
      <c r="DGF574" s="99"/>
      <c r="DGG574" s="99"/>
      <c r="DGH574" s="99"/>
      <c r="DGI574" s="99"/>
      <c r="DGJ574" s="99"/>
      <c r="DGK574" s="99"/>
      <c r="DGL574" s="99"/>
      <c r="DGM574" s="99"/>
      <c r="DGN574" s="99"/>
      <c r="DGO574" s="99"/>
      <c r="DGP574" s="99"/>
      <c r="DGQ574" s="99"/>
      <c r="DGR574" s="99"/>
      <c r="DGS574" s="99"/>
      <c r="DGT574" s="99"/>
      <c r="DGU574" s="99"/>
      <c r="DGV574" s="99"/>
      <c r="DGW574" s="99"/>
      <c r="DGX574" s="99"/>
      <c r="DGY574" s="99"/>
      <c r="DGZ574" s="99"/>
      <c r="DHA574" s="99"/>
      <c r="DHB574" s="99"/>
      <c r="DHC574" s="99"/>
      <c r="DHD574" s="99"/>
      <c r="DHE574" s="99"/>
      <c r="DHF574" s="99"/>
      <c r="DHG574" s="99"/>
      <c r="DHH574" s="99"/>
      <c r="DHI574" s="99"/>
      <c r="DHJ574" s="99"/>
      <c r="DHK574" s="99"/>
      <c r="DHL574" s="99"/>
      <c r="DHM574" s="99"/>
      <c r="DHN574" s="99"/>
      <c r="DHO574" s="99"/>
      <c r="DHP574" s="99"/>
      <c r="DHQ574" s="99"/>
      <c r="DHR574" s="99"/>
      <c r="DHS574" s="99"/>
      <c r="DHT574" s="99"/>
      <c r="DHU574" s="99"/>
      <c r="DHV574" s="99"/>
      <c r="DHW574" s="99"/>
      <c r="DHX574" s="99"/>
      <c r="DHY574" s="99"/>
      <c r="DHZ574" s="99"/>
      <c r="DIA574" s="99"/>
      <c r="DIB574" s="99"/>
      <c r="DIC574" s="99"/>
      <c r="DID574" s="99"/>
      <c r="DIE574" s="99"/>
      <c r="DIF574" s="99"/>
      <c r="DIG574" s="99"/>
      <c r="DIH574" s="99"/>
      <c r="DII574" s="99"/>
      <c r="DIJ574" s="99"/>
      <c r="DIK574" s="99"/>
      <c r="DIL574" s="99"/>
      <c r="DIM574" s="99"/>
      <c r="DIN574" s="99"/>
      <c r="DIO574" s="99"/>
      <c r="DIP574" s="99"/>
      <c r="DIQ574" s="99"/>
      <c r="DIR574" s="99"/>
      <c r="DIS574" s="99"/>
      <c r="DIT574" s="99"/>
      <c r="DIU574" s="99"/>
      <c r="DIV574" s="99"/>
      <c r="DIW574" s="99"/>
      <c r="DIX574" s="99"/>
      <c r="DIY574" s="99"/>
      <c r="DIZ574" s="99"/>
      <c r="DJA574" s="99"/>
      <c r="DJB574" s="99"/>
      <c r="DJC574" s="99"/>
      <c r="DJD574" s="99"/>
      <c r="DJE574" s="99"/>
      <c r="DJF574" s="99"/>
      <c r="DJG574" s="99"/>
      <c r="DJH574" s="99"/>
      <c r="DJI574" s="99"/>
      <c r="DJJ574" s="99"/>
      <c r="DJK574" s="99"/>
      <c r="DJL574" s="99"/>
      <c r="DJM574" s="99"/>
      <c r="DJN574" s="99"/>
      <c r="DJO574" s="99"/>
      <c r="DJP574" s="99"/>
      <c r="DJQ574" s="99"/>
      <c r="DJR574" s="99"/>
      <c r="DJS574" s="99"/>
      <c r="DJT574" s="99"/>
      <c r="DJU574" s="99"/>
      <c r="DJV574" s="99"/>
      <c r="DJW574" s="99"/>
      <c r="DJX574" s="99"/>
      <c r="DJY574" s="99"/>
      <c r="DJZ574" s="99"/>
      <c r="DKA574" s="99"/>
      <c r="DKB574" s="99"/>
      <c r="DKC574" s="99"/>
      <c r="DKD574" s="99"/>
      <c r="DKE574" s="99"/>
      <c r="DKF574" s="99"/>
      <c r="DKG574" s="99"/>
      <c r="DKH574" s="99"/>
      <c r="DKI574" s="99"/>
      <c r="DKJ574" s="99"/>
      <c r="DKK574" s="99"/>
      <c r="DKL574" s="99"/>
      <c r="DKM574" s="99"/>
      <c r="DKN574" s="99"/>
      <c r="DKO574" s="99"/>
      <c r="DKP574" s="99"/>
      <c r="DKQ574" s="99"/>
      <c r="DKR574" s="99"/>
      <c r="DKS574" s="99"/>
      <c r="DKT574" s="99"/>
      <c r="DKU574" s="99"/>
      <c r="DKV574" s="99"/>
      <c r="DKW574" s="99"/>
      <c r="DKX574" s="99"/>
      <c r="DKY574" s="99"/>
      <c r="DKZ574" s="99"/>
      <c r="DLA574" s="99"/>
      <c r="DLB574" s="99"/>
      <c r="DLC574" s="99"/>
      <c r="DLD574" s="99"/>
      <c r="DLE574" s="99"/>
      <c r="DLF574" s="99"/>
      <c r="DLG574" s="99"/>
      <c r="DLH574" s="99"/>
      <c r="DLI574" s="99"/>
      <c r="DLJ574" s="99"/>
      <c r="DLK574" s="99"/>
      <c r="DLL574" s="99"/>
      <c r="DLM574" s="99"/>
      <c r="DLN574" s="99"/>
      <c r="DLO574" s="99"/>
      <c r="DLP574" s="99"/>
      <c r="DLQ574" s="99"/>
      <c r="DLR574" s="99"/>
      <c r="DLS574" s="99"/>
      <c r="DLT574" s="99"/>
      <c r="DLU574" s="99"/>
      <c r="DLV574" s="99"/>
      <c r="DLW574" s="99"/>
      <c r="DLX574" s="99"/>
      <c r="DLY574" s="99"/>
      <c r="DLZ574" s="99"/>
      <c r="DMA574" s="99"/>
      <c r="DMB574" s="99"/>
      <c r="DMC574" s="99"/>
      <c r="DMD574" s="99"/>
      <c r="DME574" s="99"/>
      <c r="DMF574" s="99"/>
      <c r="DMG574" s="99"/>
      <c r="DMH574" s="99"/>
      <c r="DMI574" s="99"/>
      <c r="DMJ574" s="99"/>
      <c r="DMK574" s="99"/>
      <c r="DML574" s="99"/>
      <c r="DMM574" s="99"/>
      <c r="DMN574" s="99"/>
      <c r="DMO574" s="99"/>
      <c r="DMP574" s="99"/>
      <c r="DMQ574" s="99"/>
      <c r="DMR574" s="99"/>
      <c r="DMS574" s="99"/>
      <c r="DMT574" s="99"/>
      <c r="DMU574" s="99"/>
      <c r="DMV574" s="99"/>
      <c r="DMW574" s="99"/>
      <c r="DMX574" s="99"/>
      <c r="DMY574" s="99"/>
      <c r="DMZ574" s="99"/>
      <c r="DNA574" s="99"/>
      <c r="DNB574" s="99"/>
      <c r="DNC574" s="99"/>
      <c r="DND574" s="99"/>
      <c r="DNE574" s="99"/>
      <c r="DNF574" s="99"/>
      <c r="DNG574" s="99"/>
      <c r="DNH574" s="99"/>
      <c r="DNI574" s="99"/>
      <c r="DNJ574" s="99"/>
      <c r="DNK574" s="99"/>
      <c r="DNL574" s="99"/>
      <c r="DNM574" s="99"/>
      <c r="DNN574" s="99"/>
      <c r="DNO574" s="99"/>
      <c r="DNP574" s="99"/>
      <c r="DNQ574" s="99"/>
      <c r="DNR574" s="99"/>
      <c r="DNS574" s="99"/>
      <c r="DNT574" s="99"/>
      <c r="DNU574" s="99"/>
      <c r="DNV574" s="99"/>
      <c r="DNW574" s="99"/>
      <c r="DNX574" s="99"/>
      <c r="DNY574" s="99"/>
      <c r="DNZ574" s="99"/>
      <c r="DOA574" s="99"/>
      <c r="DOB574" s="99"/>
      <c r="DOC574" s="99"/>
      <c r="DOD574" s="99"/>
      <c r="DOE574" s="99"/>
      <c r="DOF574" s="99"/>
      <c r="DOG574" s="99"/>
      <c r="DOH574" s="99"/>
      <c r="DOI574" s="99"/>
      <c r="DOJ574" s="99"/>
      <c r="DOK574" s="99"/>
      <c r="DOL574" s="99"/>
      <c r="DOM574" s="99"/>
      <c r="DON574" s="99"/>
      <c r="DOO574" s="99"/>
      <c r="DOP574" s="99"/>
      <c r="DOQ574" s="99"/>
      <c r="DOR574" s="99"/>
      <c r="DOS574" s="99"/>
      <c r="DOT574" s="99"/>
      <c r="DOU574" s="99"/>
      <c r="DOV574" s="99"/>
      <c r="DOW574" s="99"/>
      <c r="DOX574" s="99"/>
      <c r="DOY574" s="99"/>
      <c r="DOZ574" s="99"/>
      <c r="DPA574" s="99"/>
      <c r="DPB574" s="99"/>
      <c r="DPC574" s="99"/>
      <c r="DPD574" s="99"/>
      <c r="DPE574" s="99"/>
      <c r="DPF574" s="99"/>
      <c r="DPG574" s="99"/>
      <c r="DPH574" s="99"/>
      <c r="DPI574" s="99"/>
      <c r="DPJ574" s="99"/>
      <c r="DPK574" s="99"/>
      <c r="DPL574" s="99"/>
      <c r="DPM574" s="99"/>
      <c r="DPN574" s="99"/>
      <c r="DPO574" s="99"/>
      <c r="DPP574" s="99"/>
      <c r="DPQ574" s="99"/>
      <c r="DPR574" s="99"/>
      <c r="DPS574" s="99"/>
      <c r="DPT574" s="99"/>
      <c r="DPU574" s="99"/>
      <c r="DPV574" s="99"/>
      <c r="DPW574" s="99"/>
      <c r="DPX574" s="99"/>
      <c r="DPY574" s="99"/>
      <c r="DPZ574" s="99"/>
      <c r="DQA574" s="99"/>
      <c r="DQB574" s="99"/>
      <c r="DQC574" s="99"/>
      <c r="DQD574" s="99"/>
      <c r="DQE574" s="99"/>
      <c r="DQF574" s="99"/>
      <c r="DQG574" s="99"/>
      <c r="DQH574" s="99"/>
      <c r="DQI574" s="99"/>
      <c r="DQJ574" s="99"/>
      <c r="DQK574" s="99"/>
      <c r="DQL574" s="99"/>
      <c r="DQM574" s="99"/>
      <c r="DQN574" s="99"/>
      <c r="DQO574" s="99"/>
      <c r="DQP574" s="99"/>
      <c r="DQQ574" s="99"/>
      <c r="DQR574" s="99"/>
      <c r="DQS574" s="99"/>
      <c r="DQT574" s="99"/>
      <c r="DQU574" s="99"/>
      <c r="DQV574" s="99"/>
      <c r="DQW574" s="99"/>
      <c r="DQX574" s="99"/>
      <c r="DQY574" s="99"/>
      <c r="DQZ574" s="99"/>
      <c r="DRA574" s="99"/>
      <c r="DRB574" s="99"/>
      <c r="DRC574" s="99"/>
      <c r="DRD574" s="99"/>
      <c r="DRE574" s="99"/>
      <c r="DRF574" s="99"/>
      <c r="DRG574" s="99"/>
      <c r="DRH574" s="99"/>
      <c r="DRI574" s="99"/>
      <c r="DRJ574" s="99"/>
      <c r="DRK574" s="99"/>
      <c r="DRL574" s="99"/>
      <c r="DRM574" s="99"/>
      <c r="DRN574" s="99"/>
      <c r="DRO574" s="99"/>
      <c r="DRP574" s="99"/>
      <c r="DRQ574" s="99"/>
      <c r="DRR574" s="99"/>
      <c r="DRS574" s="99"/>
      <c r="DRT574" s="99"/>
      <c r="DRU574" s="99"/>
      <c r="DRV574" s="99"/>
      <c r="DRW574" s="99"/>
      <c r="DRX574" s="99"/>
      <c r="DRY574" s="99"/>
      <c r="DRZ574" s="99"/>
      <c r="DSA574" s="99"/>
      <c r="DSB574" s="99"/>
      <c r="DSC574" s="99"/>
      <c r="DSD574" s="99"/>
      <c r="DSE574" s="99"/>
      <c r="DSF574" s="99"/>
      <c r="DSG574" s="99"/>
      <c r="DSH574" s="99"/>
      <c r="DSI574" s="99"/>
      <c r="DSJ574" s="99"/>
      <c r="DSK574" s="99"/>
      <c r="DSL574" s="99"/>
      <c r="DSM574" s="99"/>
      <c r="DSN574" s="99"/>
      <c r="DSO574" s="99"/>
      <c r="DSP574" s="99"/>
      <c r="DSQ574" s="99"/>
      <c r="DSR574" s="99"/>
      <c r="DSS574" s="99"/>
      <c r="DST574" s="99"/>
      <c r="DSU574" s="99"/>
      <c r="DSV574" s="99"/>
      <c r="DSW574" s="99"/>
      <c r="DSX574" s="99"/>
      <c r="DSY574" s="99"/>
      <c r="DSZ574" s="99"/>
      <c r="DTA574" s="99"/>
      <c r="DTB574" s="99"/>
      <c r="DTC574" s="99"/>
      <c r="DTD574" s="99"/>
      <c r="DTE574" s="99"/>
      <c r="DTF574" s="99"/>
      <c r="DTG574" s="99"/>
      <c r="DTH574" s="99"/>
      <c r="DTI574" s="99"/>
      <c r="DTJ574" s="99"/>
      <c r="DTK574" s="99"/>
      <c r="DTL574" s="99"/>
      <c r="DTM574" s="99"/>
      <c r="DTN574" s="99"/>
      <c r="DTO574" s="99"/>
      <c r="DTP574" s="99"/>
      <c r="DTQ574" s="99"/>
      <c r="DTR574" s="99"/>
      <c r="DTS574" s="99"/>
      <c r="DTT574" s="99"/>
      <c r="DTU574" s="99"/>
      <c r="DTV574" s="99"/>
      <c r="DTW574" s="99"/>
      <c r="DTX574" s="99"/>
      <c r="DTY574" s="99"/>
      <c r="DTZ574" s="99"/>
      <c r="DUA574" s="99"/>
      <c r="DUB574" s="99"/>
      <c r="DUC574" s="99"/>
      <c r="DUD574" s="99"/>
      <c r="DUE574" s="99"/>
      <c r="DUF574" s="99"/>
      <c r="DUG574" s="99"/>
      <c r="DUH574" s="99"/>
      <c r="DUI574" s="99"/>
      <c r="DUJ574" s="99"/>
      <c r="DUK574" s="99"/>
      <c r="DUL574" s="99"/>
      <c r="DUM574" s="99"/>
      <c r="DUN574" s="99"/>
      <c r="DUO574" s="99"/>
      <c r="DUP574" s="99"/>
      <c r="DUQ574" s="99"/>
      <c r="DUR574" s="99"/>
      <c r="DUS574" s="99"/>
      <c r="DUT574" s="99"/>
      <c r="DUU574" s="99"/>
      <c r="DUV574" s="99"/>
      <c r="DUW574" s="99"/>
      <c r="DUX574" s="99"/>
      <c r="DUY574" s="99"/>
      <c r="DUZ574" s="99"/>
      <c r="DVA574" s="99"/>
      <c r="DVB574" s="99"/>
      <c r="DVC574" s="99"/>
      <c r="DVD574" s="99"/>
      <c r="DVE574" s="99"/>
      <c r="DVF574" s="99"/>
      <c r="DVG574" s="99"/>
      <c r="DVH574" s="99"/>
      <c r="DVI574" s="99"/>
      <c r="DVJ574" s="99"/>
      <c r="DVK574" s="99"/>
      <c r="DVL574" s="99"/>
      <c r="DVM574" s="99"/>
      <c r="DVN574" s="99"/>
      <c r="DVO574" s="99"/>
      <c r="DVP574" s="99"/>
      <c r="DVQ574" s="99"/>
      <c r="DVR574" s="99"/>
      <c r="DVS574" s="99"/>
      <c r="DVT574" s="99"/>
      <c r="DVU574" s="99"/>
      <c r="DVV574" s="99"/>
      <c r="DVW574" s="99"/>
      <c r="DVX574" s="99"/>
      <c r="DVY574" s="99"/>
      <c r="DVZ574" s="99"/>
      <c r="DWA574" s="99"/>
      <c r="DWB574" s="99"/>
      <c r="DWC574" s="99"/>
      <c r="DWD574" s="99"/>
      <c r="DWE574" s="99"/>
      <c r="DWF574" s="99"/>
      <c r="DWG574" s="99"/>
      <c r="DWH574" s="99"/>
      <c r="DWI574" s="99"/>
      <c r="DWJ574" s="99"/>
      <c r="DWK574" s="99"/>
      <c r="DWL574" s="99"/>
      <c r="DWM574" s="99"/>
      <c r="DWN574" s="99"/>
      <c r="DWO574" s="99"/>
      <c r="DWP574" s="99"/>
      <c r="DWQ574" s="99"/>
      <c r="DWR574" s="99"/>
      <c r="DWS574" s="99"/>
      <c r="DWT574" s="99"/>
      <c r="DWU574" s="99"/>
      <c r="DWV574" s="99"/>
      <c r="DWW574" s="99"/>
      <c r="DWX574" s="99"/>
      <c r="DWY574" s="99"/>
      <c r="DWZ574" s="99"/>
      <c r="DXA574" s="99"/>
      <c r="DXB574" s="99"/>
      <c r="DXC574" s="99"/>
      <c r="DXD574" s="99"/>
      <c r="DXE574" s="99"/>
      <c r="DXF574" s="99"/>
      <c r="DXG574" s="99"/>
      <c r="DXH574" s="99"/>
      <c r="DXI574" s="99"/>
      <c r="DXJ574" s="99"/>
      <c r="DXK574" s="99"/>
      <c r="DXL574" s="99"/>
      <c r="DXM574" s="99"/>
      <c r="DXN574" s="99"/>
      <c r="DXO574" s="99"/>
      <c r="DXP574" s="99"/>
      <c r="DXQ574" s="99"/>
      <c r="DXR574" s="99"/>
      <c r="DXS574" s="99"/>
      <c r="DXT574" s="99"/>
      <c r="DXU574" s="99"/>
      <c r="DXV574" s="99"/>
      <c r="DXW574" s="99"/>
      <c r="DXX574" s="99"/>
      <c r="DXY574" s="99"/>
      <c r="DXZ574" s="99"/>
      <c r="DYA574" s="99"/>
      <c r="DYB574" s="99"/>
      <c r="DYC574" s="99"/>
      <c r="DYD574" s="99"/>
      <c r="DYE574" s="99"/>
      <c r="DYF574" s="99"/>
      <c r="DYG574" s="99"/>
      <c r="DYH574" s="99"/>
      <c r="DYI574" s="99"/>
      <c r="DYJ574" s="99"/>
      <c r="DYK574" s="99"/>
      <c r="DYL574" s="99"/>
      <c r="DYM574" s="99"/>
      <c r="DYN574" s="99"/>
      <c r="DYO574" s="99"/>
      <c r="DYP574" s="99"/>
      <c r="DYQ574" s="99"/>
      <c r="DYR574" s="99"/>
      <c r="DYS574" s="99"/>
      <c r="DYT574" s="99"/>
      <c r="DYU574" s="99"/>
      <c r="DYV574" s="99"/>
      <c r="DYW574" s="99"/>
      <c r="DYX574" s="99"/>
      <c r="DYY574" s="99"/>
      <c r="DYZ574" s="99"/>
      <c r="DZA574" s="99"/>
      <c r="DZB574" s="99"/>
      <c r="DZC574" s="99"/>
      <c r="DZD574" s="99"/>
      <c r="DZE574" s="99"/>
      <c r="DZF574" s="99"/>
      <c r="DZG574" s="99"/>
      <c r="DZH574" s="99"/>
      <c r="DZI574" s="99"/>
      <c r="DZJ574" s="99"/>
      <c r="DZK574" s="99"/>
      <c r="DZL574" s="99"/>
      <c r="DZM574" s="99"/>
      <c r="DZN574" s="99"/>
      <c r="DZO574" s="99"/>
      <c r="DZP574" s="99"/>
      <c r="DZQ574" s="99"/>
      <c r="DZR574" s="99"/>
      <c r="DZS574" s="99"/>
      <c r="DZT574" s="99"/>
      <c r="DZU574" s="99"/>
      <c r="DZV574" s="99"/>
      <c r="DZW574" s="99"/>
      <c r="DZX574" s="99"/>
      <c r="DZY574" s="99"/>
      <c r="DZZ574" s="99"/>
      <c r="EAA574" s="99"/>
      <c r="EAB574" s="99"/>
      <c r="EAC574" s="99"/>
      <c r="EAD574" s="99"/>
      <c r="EAE574" s="99"/>
      <c r="EAF574" s="99"/>
      <c r="EAG574" s="99"/>
      <c r="EAH574" s="99"/>
      <c r="EAI574" s="99"/>
      <c r="EAJ574" s="99"/>
      <c r="EAK574" s="99"/>
      <c r="EAL574" s="99"/>
      <c r="EAM574" s="99"/>
      <c r="EAN574" s="99"/>
      <c r="EAO574" s="99"/>
      <c r="EAP574" s="99"/>
      <c r="EAQ574" s="99"/>
      <c r="EAR574" s="99"/>
      <c r="EAS574" s="99"/>
      <c r="EAT574" s="99"/>
      <c r="EAU574" s="99"/>
      <c r="EAV574" s="99"/>
      <c r="EAW574" s="99"/>
      <c r="EAX574" s="99"/>
      <c r="EAY574" s="99"/>
      <c r="EAZ574" s="99"/>
      <c r="EBA574" s="99"/>
      <c r="EBB574" s="99"/>
      <c r="EBC574" s="99"/>
      <c r="EBD574" s="99"/>
      <c r="EBE574" s="99"/>
      <c r="EBF574" s="99"/>
      <c r="EBG574" s="99"/>
      <c r="EBH574" s="99"/>
      <c r="EBI574" s="99"/>
      <c r="EBJ574" s="99"/>
      <c r="EBK574" s="99"/>
      <c r="EBL574" s="99"/>
      <c r="EBM574" s="99"/>
      <c r="EBN574" s="99"/>
      <c r="EBO574" s="99"/>
      <c r="EBP574" s="99"/>
      <c r="EBQ574" s="99"/>
      <c r="EBR574" s="99"/>
      <c r="EBS574" s="99"/>
      <c r="EBT574" s="99"/>
      <c r="EBU574" s="99"/>
      <c r="EBV574" s="99"/>
      <c r="EBW574" s="99"/>
      <c r="EBX574" s="99"/>
      <c r="EBY574" s="99"/>
      <c r="EBZ574" s="99"/>
      <c r="ECA574" s="99"/>
      <c r="ECB574" s="99"/>
      <c r="ECC574" s="99"/>
      <c r="ECD574" s="99"/>
      <c r="ECE574" s="99"/>
      <c r="ECF574" s="99"/>
      <c r="ECG574" s="99"/>
      <c r="ECH574" s="99"/>
      <c r="ECI574" s="99"/>
      <c r="ECJ574" s="99"/>
      <c r="ECK574" s="99"/>
      <c r="ECL574" s="99"/>
      <c r="ECM574" s="99"/>
      <c r="ECN574" s="99"/>
      <c r="ECO574" s="99"/>
      <c r="ECP574" s="99"/>
      <c r="ECQ574" s="99"/>
      <c r="ECR574" s="99"/>
      <c r="ECS574" s="99"/>
      <c r="ECT574" s="99"/>
      <c r="ECU574" s="99"/>
      <c r="ECV574" s="99"/>
      <c r="ECW574" s="99"/>
      <c r="ECX574" s="99"/>
      <c r="ECY574" s="99"/>
      <c r="ECZ574" s="99"/>
      <c r="EDA574" s="99"/>
      <c r="EDB574" s="99"/>
      <c r="EDC574" s="99"/>
      <c r="EDD574" s="99"/>
      <c r="EDE574" s="99"/>
      <c r="EDF574" s="99"/>
      <c r="EDG574" s="99"/>
      <c r="EDH574" s="99"/>
      <c r="EDI574" s="99"/>
      <c r="EDJ574" s="99"/>
      <c r="EDK574" s="99"/>
      <c r="EDL574" s="99"/>
      <c r="EDM574" s="99"/>
      <c r="EDN574" s="99"/>
      <c r="EDO574" s="99"/>
      <c r="EDP574" s="99"/>
      <c r="EDQ574" s="99"/>
      <c r="EDR574" s="99"/>
      <c r="EDS574" s="99"/>
      <c r="EDT574" s="99"/>
      <c r="EDU574" s="99"/>
      <c r="EDV574" s="99"/>
      <c r="EDW574" s="99"/>
      <c r="EDX574" s="99"/>
      <c r="EDY574" s="99"/>
      <c r="EDZ574" s="99"/>
      <c r="EEA574" s="99"/>
      <c r="EEB574" s="99"/>
      <c r="EEC574" s="99"/>
      <c r="EED574" s="99"/>
      <c r="EEE574" s="99"/>
      <c r="EEF574" s="99"/>
      <c r="EEG574" s="99"/>
      <c r="EEH574" s="99"/>
      <c r="EEI574" s="99"/>
      <c r="EEJ574" s="99"/>
      <c r="EEK574" s="99"/>
      <c r="EEL574" s="99"/>
      <c r="EEM574" s="99"/>
      <c r="EEN574" s="99"/>
      <c r="EEO574" s="99"/>
      <c r="EEP574" s="99"/>
      <c r="EEQ574" s="99"/>
      <c r="EER574" s="99"/>
      <c r="EES574" s="99"/>
      <c r="EET574" s="99"/>
      <c r="EEU574" s="99"/>
      <c r="EEV574" s="99"/>
      <c r="EEW574" s="99"/>
      <c r="EEX574" s="99"/>
      <c r="EEY574" s="99"/>
      <c r="EEZ574" s="99"/>
      <c r="EFA574" s="99"/>
      <c r="EFB574" s="99"/>
      <c r="EFC574" s="99"/>
      <c r="EFD574" s="99"/>
      <c r="EFE574" s="99"/>
      <c r="EFF574" s="99"/>
      <c r="EFG574" s="99"/>
      <c r="EFH574" s="99"/>
      <c r="EFI574" s="99"/>
      <c r="EFJ574" s="99"/>
      <c r="EFK574" s="99"/>
      <c r="EFL574" s="99"/>
      <c r="EFM574" s="99"/>
      <c r="EFN574" s="99"/>
      <c r="EFO574" s="99"/>
      <c r="EFP574" s="99"/>
      <c r="EFQ574" s="99"/>
      <c r="EFR574" s="99"/>
      <c r="EFS574" s="99"/>
      <c r="EFT574" s="99"/>
      <c r="EFU574" s="99"/>
      <c r="EFV574" s="99"/>
      <c r="EFW574" s="99"/>
      <c r="EFX574" s="99"/>
      <c r="EFY574" s="99"/>
      <c r="EFZ574" s="99"/>
      <c r="EGA574" s="99"/>
      <c r="EGB574" s="99"/>
      <c r="EGC574" s="99"/>
      <c r="EGD574" s="99"/>
      <c r="EGE574" s="99"/>
      <c r="EGF574" s="99"/>
      <c r="EGG574" s="99"/>
      <c r="EGH574" s="99"/>
      <c r="EGI574" s="99"/>
      <c r="EGJ574" s="99"/>
      <c r="EGK574" s="99"/>
      <c r="EGL574" s="99"/>
      <c r="EGM574" s="99"/>
      <c r="EGN574" s="99"/>
      <c r="EGO574" s="99"/>
      <c r="EGP574" s="99"/>
      <c r="EGQ574" s="99"/>
      <c r="EGR574" s="99"/>
      <c r="EGS574" s="99"/>
      <c r="EGT574" s="99"/>
      <c r="EGU574" s="99"/>
      <c r="EGV574" s="99"/>
      <c r="EGW574" s="99"/>
      <c r="EGX574" s="99"/>
      <c r="EGY574" s="99"/>
      <c r="EGZ574" s="99"/>
      <c r="EHA574" s="99"/>
      <c r="EHB574" s="99"/>
      <c r="EHC574" s="99"/>
      <c r="EHD574" s="99"/>
      <c r="EHE574" s="99"/>
      <c r="EHF574" s="99"/>
      <c r="EHG574" s="99"/>
      <c r="EHH574" s="99"/>
      <c r="EHI574" s="99"/>
      <c r="EHJ574" s="99"/>
      <c r="EHK574" s="99"/>
      <c r="EHL574" s="99"/>
      <c r="EHM574" s="99"/>
      <c r="EHN574" s="99"/>
      <c r="EHO574" s="99"/>
      <c r="EHP574" s="99"/>
      <c r="EHQ574" s="99"/>
      <c r="EHR574" s="99"/>
      <c r="EHS574" s="99"/>
      <c r="EHT574" s="99"/>
      <c r="EHU574" s="99"/>
      <c r="EHV574" s="99"/>
      <c r="EHW574" s="99"/>
      <c r="EHX574" s="99"/>
      <c r="EHY574" s="99"/>
      <c r="EHZ574" s="99"/>
      <c r="EIA574" s="99"/>
      <c r="EIB574" s="99"/>
      <c r="EIC574" s="99"/>
      <c r="EID574" s="99"/>
      <c r="EIE574" s="99"/>
      <c r="EIF574" s="99"/>
      <c r="EIG574" s="99"/>
      <c r="EIH574" s="99"/>
      <c r="EII574" s="99"/>
      <c r="EIJ574" s="99"/>
      <c r="EIK574" s="99"/>
      <c r="EIL574" s="99"/>
      <c r="EIM574" s="99"/>
      <c r="EIN574" s="99"/>
      <c r="EIO574" s="99"/>
      <c r="EIP574" s="99"/>
      <c r="EIQ574" s="99"/>
      <c r="EIR574" s="99"/>
      <c r="EIS574" s="99"/>
      <c r="EIT574" s="99"/>
      <c r="EIU574" s="99"/>
      <c r="EIV574" s="99"/>
      <c r="EIW574" s="99"/>
      <c r="EIX574" s="99"/>
      <c r="EIY574" s="99"/>
      <c r="EIZ574" s="99"/>
      <c r="EJA574" s="99"/>
      <c r="EJB574" s="99"/>
      <c r="EJC574" s="99"/>
      <c r="EJD574" s="99"/>
      <c r="EJE574" s="99"/>
      <c r="EJF574" s="99"/>
      <c r="EJG574" s="99"/>
      <c r="EJH574" s="99"/>
      <c r="EJI574" s="99"/>
      <c r="EJJ574" s="99"/>
      <c r="EJK574" s="99"/>
      <c r="EJL574" s="99"/>
      <c r="EJM574" s="99"/>
      <c r="EJN574" s="99"/>
      <c r="EJO574" s="99"/>
      <c r="EJP574" s="99"/>
      <c r="EJQ574" s="99"/>
      <c r="EJR574" s="99"/>
      <c r="EJS574" s="99"/>
      <c r="EJT574" s="99"/>
      <c r="EJU574" s="99"/>
      <c r="EJV574" s="99"/>
      <c r="EJW574" s="99"/>
      <c r="EJX574" s="99"/>
      <c r="EJY574" s="99"/>
      <c r="EJZ574" s="99"/>
      <c r="EKA574" s="99"/>
      <c r="EKB574" s="99"/>
      <c r="EKC574" s="99"/>
      <c r="EKD574" s="99"/>
      <c r="EKE574" s="99"/>
      <c r="EKF574" s="99"/>
      <c r="EKG574" s="99"/>
      <c r="EKH574" s="99"/>
      <c r="EKI574" s="99"/>
      <c r="EKJ574" s="99"/>
      <c r="EKK574" s="99"/>
      <c r="EKL574" s="99"/>
      <c r="EKM574" s="99"/>
      <c r="EKN574" s="99"/>
      <c r="EKO574" s="99"/>
      <c r="EKP574" s="99"/>
      <c r="EKQ574" s="99"/>
      <c r="EKR574" s="99"/>
      <c r="EKS574" s="99"/>
      <c r="EKT574" s="99"/>
      <c r="EKU574" s="99"/>
      <c r="EKV574" s="99"/>
      <c r="EKW574" s="99"/>
      <c r="EKX574" s="99"/>
      <c r="EKY574" s="99"/>
      <c r="EKZ574" s="99"/>
      <c r="ELA574" s="99"/>
      <c r="ELB574" s="99"/>
      <c r="ELC574" s="99"/>
      <c r="ELD574" s="99"/>
      <c r="ELE574" s="99"/>
      <c r="ELF574" s="99"/>
      <c r="ELG574" s="99"/>
      <c r="ELH574" s="99"/>
      <c r="ELI574" s="99"/>
      <c r="ELJ574" s="99"/>
      <c r="ELK574" s="99"/>
      <c r="ELL574" s="99"/>
      <c r="ELM574" s="99"/>
      <c r="ELN574" s="99"/>
      <c r="ELO574" s="99"/>
      <c r="ELP574" s="99"/>
      <c r="ELQ574" s="99"/>
      <c r="ELR574" s="99"/>
      <c r="ELS574" s="99"/>
      <c r="ELT574" s="99"/>
      <c r="ELU574" s="99"/>
      <c r="ELV574" s="99"/>
      <c r="ELW574" s="99"/>
      <c r="ELX574" s="99"/>
      <c r="ELY574" s="99"/>
      <c r="ELZ574" s="99"/>
      <c r="EMA574" s="99"/>
      <c r="EMB574" s="99"/>
      <c r="EMC574" s="99"/>
      <c r="EMD574" s="99"/>
      <c r="EME574" s="99"/>
      <c r="EMF574" s="99"/>
      <c r="EMG574" s="99"/>
      <c r="EMH574" s="99"/>
      <c r="EMI574" s="99"/>
      <c r="EMJ574" s="99"/>
      <c r="EMK574" s="99"/>
      <c r="EML574" s="99"/>
      <c r="EMM574" s="99"/>
      <c r="EMN574" s="99"/>
      <c r="EMO574" s="99"/>
      <c r="EMP574" s="99"/>
      <c r="EMQ574" s="99"/>
      <c r="EMR574" s="99"/>
      <c r="EMS574" s="99"/>
      <c r="EMT574" s="99"/>
      <c r="EMU574" s="99"/>
      <c r="EMV574" s="99"/>
      <c r="EMW574" s="99"/>
      <c r="EMX574" s="99"/>
      <c r="EMY574" s="99"/>
      <c r="EMZ574" s="99"/>
      <c r="ENA574" s="99"/>
      <c r="ENB574" s="99"/>
      <c r="ENC574" s="99"/>
      <c r="END574" s="99"/>
      <c r="ENE574" s="99"/>
      <c r="ENF574" s="99"/>
      <c r="ENG574" s="99"/>
      <c r="ENH574" s="99"/>
      <c r="ENI574" s="99"/>
      <c r="ENJ574" s="99"/>
      <c r="ENK574" s="99"/>
      <c r="ENL574" s="99"/>
      <c r="ENM574" s="99"/>
      <c r="ENN574" s="99"/>
      <c r="ENO574" s="99"/>
      <c r="ENP574" s="99"/>
      <c r="ENQ574" s="99"/>
      <c r="ENR574" s="99"/>
      <c r="ENS574" s="99"/>
      <c r="ENT574" s="99"/>
      <c r="ENU574" s="99"/>
      <c r="ENV574" s="99"/>
      <c r="ENW574" s="99"/>
      <c r="ENX574" s="99"/>
      <c r="ENY574" s="99"/>
      <c r="ENZ574" s="99"/>
      <c r="EOA574" s="99"/>
      <c r="EOB574" s="99"/>
      <c r="EOC574" s="99"/>
      <c r="EOD574" s="99"/>
      <c r="EOE574" s="99"/>
      <c r="EOF574" s="99"/>
      <c r="EOG574" s="99"/>
      <c r="EOH574" s="99"/>
      <c r="EOI574" s="99"/>
      <c r="EOJ574" s="99"/>
      <c r="EOK574" s="99"/>
      <c r="EOL574" s="99"/>
      <c r="EOM574" s="99"/>
      <c r="EON574" s="99"/>
      <c r="EOO574" s="99"/>
      <c r="EOP574" s="99"/>
      <c r="EOQ574" s="99"/>
      <c r="EOR574" s="99"/>
      <c r="EOS574" s="99"/>
      <c r="EOT574" s="99"/>
      <c r="EOU574" s="99"/>
      <c r="EOV574" s="99"/>
      <c r="EOW574" s="99"/>
      <c r="EOX574" s="99"/>
      <c r="EOY574" s="99"/>
      <c r="EOZ574" s="99"/>
      <c r="EPA574" s="99"/>
      <c r="EPB574" s="99"/>
      <c r="EPC574" s="99"/>
      <c r="EPD574" s="99"/>
      <c r="EPE574" s="99"/>
      <c r="EPF574" s="99"/>
      <c r="EPG574" s="99"/>
      <c r="EPH574" s="99"/>
      <c r="EPI574" s="99"/>
      <c r="EPJ574" s="99"/>
      <c r="EPK574" s="99"/>
      <c r="EPL574" s="99"/>
      <c r="EPM574" s="99"/>
      <c r="EPN574" s="99"/>
      <c r="EPO574" s="99"/>
      <c r="EPP574" s="99"/>
      <c r="EPQ574" s="99"/>
      <c r="EPR574" s="99"/>
      <c r="EPS574" s="99"/>
      <c r="EPT574" s="99"/>
      <c r="EPU574" s="99"/>
      <c r="EPV574" s="99"/>
      <c r="EPW574" s="99"/>
      <c r="EPX574" s="99"/>
      <c r="EPY574" s="99"/>
      <c r="EPZ574" s="99"/>
      <c r="EQA574" s="99"/>
      <c r="EQB574" s="99"/>
      <c r="EQC574" s="99"/>
      <c r="EQD574" s="99"/>
      <c r="EQE574" s="99"/>
      <c r="EQF574" s="99"/>
      <c r="EQG574" s="99"/>
      <c r="EQH574" s="99"/>
      <c r="EQI574" s="99"/>
      <c r="EQJ574" s="99"/>
      <c r="EQK574" s="99"/>
      <c r="EQL574" s="99"/>
      <c r="EQM574" s="99"/>
      <c r="EQN574" s="99"/>
      <c r="EQO574" s="99"/>
      <c r="EQP574" s="99"/>
      <c r="EQQ574" s="99"/>
      <c r="EQR574" s="99"/>
      <c r="EQS574" s="99"/>
      <c r="EQT574" s="99"/>
      <c r="EQU574" s="99"/>
      <c r="EQV574" s="99"/>
      <c r="EQW574" s="99"/>
      <c r="EQX574" s="99"/>
      <c r="EQY574" s="99"/>
      <c r="EQZ574" s="99"/>
      <c r="ERA574" s="99"/>
      <c r="ERB574" s="99"/>
      <c r="ERC574" s="99"/>
      <c r="ERD574" s="99"/>
      <c r="ERE574" s="99"/>
      <c r="ERF574" s="99"/>
      <c r="ERG574" s="99"/>
      <c r="ERH574" s="99"/>
      <c r="ERI574" s="99"/>
      <c r="ERJ574" s="99"/>
      <c r="ERK574" s="99"/>
      <c r="ERL574" s="99"/>
      <c r="ERM574" s="99"/>
      <c r="ERN574" s="99"/>
      <c r="ERO574" s="99"/>
      <c r="ERP574" s="99"/>
      <c r="ERQ574" s="99"/>
      <c r="ERR574" s="99"/>
      <c r="ERS574" s="99"/>
      <c r="ERT574" s="99"/>
      <c r="ERU574" s="99"/>
      <c r="ERV574" s="99"/>
      <c r="ERW574" s="99"/>
      <c r="ERX574" s="99"/>
      <c r="ERY574" s="99"/>
      <c r="ERZ574" s="99"/>
      <c r="ESA574" s="99"/>
      <c r="ESB574" s="99"/>
      <c r="ESC574" s="99"/>
      <c r="ESD574" s="99"/>
      <c r="ESE574" s="99"/>
      <c r="ESF574" s="99"/>
      <c r="ESG574" s="99"/>
      <c r="ESH574" s="99"/>
      <c r="ESI574" s="99"/>
      <c r="ESJ574" s="99"/>
      <c r="ESK574" s="99"/>
      <c r="ESL574" s="99"/>
      <c r="ESM574" s="99"/>
      <c r="ESN574" s="99"/>
      <c r="ESO574" s="99"/>
      <c r="ESP574" s="99"/>
      <c r="ESQ574" s="99"/>
      <c r="ESR574" s="99"/>
      <c r="ESS574" s="99"/>
      <c r="EST574" s="99"/>
      <c r="ESU574" s="99"/>
      <c r="ESV574" s="99"/>
      <c r="ESW574" s="99"/>
      <c r="ESX574" s="99"/>
      <c r="ESY574" s="99"/>
      <c r="ESZ574" s="99"/>
      <c r="ETA574" s="99"/>
      <c r="ETB574" s="99"/>
      <c r="ETC574" s="99"/>
      <c r="ETD574" s="99"/>
      <c r="ETE574" s="99"/>
      <c r="ETF574" s="99"/>
      <c r="ETG574" s="99"/>
      <c r="ETH574" s="99"/>
      <c r="ETI574" s="99"/>
      <c r="ETJ574" s="99"/>
      <c r="ETK574" s="99"/>
      <c r="ETL574" s="99"/>
      <c r="ETM574" s="99"/>
      <c r="ETN574" s="99"/>
      <c r="ETO574" s="99"/>
      <c r="ETP574" s="99"/>
      <c r="ETQ574" s="99"/>
      <c r="ETR574" s="99"/>
      <c r="ETS574" s="99"/>
      <c r="ETT574" s="99"/>
      <c r="ETU574" s="99"/>
      <c r="ETV574" s="99"/>
      <c r="ETW574" s="99"/>
      <c r="ETX574" s="99"/>
      <c r="ETY574" s="99"/>
      <c r="ETZ574" s="99"/>
      <c r="EUA574" s="99"/>
      <c r="EUB574" s="99"/>
      <c r="EUC574" s="99"/>
      <c r="EUD574" s="99"/>
      <c r="EUE574" s="99"/>
      <c r="EUF574" s="99"/>
      <c r="EUG574" s="99"/>
      <c r="EUH574" s="99"/>
      <c r="EUI574" s="99"/>
      <c r="EUJ574" s="99"/>
      <c r="EUK574" s="99"/>
      <c r="EUL574" s="99"/>
      <c r="EUM574" s="99"/>
      <c r="EUN574" s="99"/>
      <c r="EUO574" s="99"/>
      <c r="EUP574" s="99"/>
      <c r="EUQ574" s="99"/>
      <c r="EUR574" s="99"/>
      <c r="EUS574" s="99"/>
      <c r="EUT574" s="99"/>
      <c r="EUU574" s="99"/>
      <c r="EUV574" s="99"/>
      <c r="EUW574" s="99"/>
      <c r="EUX574" s="99"/>
      <c r="EUY574" s="99"/>
      <c r="EUZ574" s="99"/>
      <c r="EVA574" s="99"/>
      <c r="EVB574" s="99"/>
      <c r="EVC574" s="99"/>
      <c r="EVD574" s="99"/>
      <c r="EVE574" s="99"/>
      <c r="EVF574" s="99"/>
      <c r="EVG574" s="99"/>
      <c r="EVH574" s="99"/>
      <c r="EVI574" s="99"/>
      <c r="EVJ574" s="99"/>
      <c r="EVK574" s="99"/>
      <c r="EVL574" s="99"/>
      <c r="EVM574" s="99"/>
      <c r="EVN574" s="99"/>
      <c r="EVO574" s="99"/>
      <c r="EVP574" s="99"/>
      <c r="EVQ574" s="99"/>
      <c r="EVR574" s="99"/>
      <c r="EVS574" s="99"/>
      <c r="EVT574" s="99"/>
      <c r="EVU574" s="99"/>
      <c r="EVV574" s="99"/>
      <c r="EVW574" s="99"/>
      <c r="EVX574" s="99"/>
      <c r="EVY574" s="99"/>
      <c r="EVZ574" s="99"/>
      <c r="EWA574" s="99"/>
      <c r="EWB574" s="99"/>
      <c r="EWC574" s="99"/>
      <c r="EWD574" s="99"/>
      <c r="EWE574" s="99"/>
      <c r="EWF574" s="99"/>
      <c r="EWG574" s="99"/>
      <c r="EWH574" s="99"/>
      <c r="EWI574" s="99"/>
      <c r="EWJ574" s="99"/>
      <c r="EWK574" s="99"/>
      <c r="EWL574" s="99"/>
      <c r="EWM574" s="99"/>
      <c r="EWN574" s="99"/>
      <c r="EWO574" s="99"/>
      <c r="EWP574" s="99"/>
      <c r="EWQ574" s="99"/>
      <c r="EWR574" s="99"/>
      <c r="EWS574" s="99"/>
      <c r="EWT574" s="99"/>
      <c r="EWU574" s="99"/>
      <c r="EWV574" s="99"/>
      <c r="EWW574" s="99"/>
      <c r="EWX574" s="99"/>
      <c r="EWY574" s="99"/>
      <c r="EWZ574" s="99"/>
      <c r="EXA574" s="99"/>
      <c r="EXB574" s="99"/>
      <c r="EXC574" s="99"/>
      <c r="EXD574" s="99"/>
      <c r="EXE574" s="99"/>
      <c r="EXF574" s="99"/>
      <c r="EXG574" s="99"/>
      <c r="EXH574" s="99"/>
      <c r="EXI574" s="99"/>
      <c r="EXJ574" s="99"/>
      <c r="EXK574" s="99"/>
      <c r="EXL574" s="99"/>
      <c r="EXM574" s="99"/>
      <c r="EXN574" s="99"/>
      <c r="EXO574" s="99"/>
      <c r="EXP574" s="99"/>
      <c r="EXQ574" s="99"/>
      <c r="EXR574" s="99"/>
      <c r="EXS574" s="99"/>
      <c r="EXT574" s="99"/>
      <c r="EXU574" s="99"/>
      <c r="EXV574" s="99"/>
      <c r="EXW574" s="99"/>
      <c r="EXX574" s="99"/>
      <c r="EXY574" s="99"/>
      <c r="EXZ574" s="99"/>
      <c r="EYA574" s="99"/>
      <c r="EYB574" s="99"/>
      <c r="EYC574" s="99"/>
      <c r="EYD574" s="99"/>
      <c r="EYE574" s="99"/>
      <c r="EYF574" s="99"/>
      <c r="EYG574" s="99"/>
      <c r="EYH574" s="99"/>
      <c r="EYI574" s="99"/>
      <c r="EYJ574" s="99"/>
      <c r="EYK574" s="99"/>
      <c r="EYL574" s="99"/>
      <c r="EYM574" s="99"/>
      <c r="EYN574" s="99"/>
      <c r="EYO574" s="99"/>
      <c r="EYP574" s="99"/>
      <c r="EYQ574" s="99"/>
      <c r="EYR574" s="99"/>
      <c r="EYS574" s="99"/>
      <c r="EYT574" s="99"/>
      <c r="EYU574" s="99"/>
      <c r="EYV574" s="99"/>
      <c r="EYW574" s="99"/>
      <c r="EYX574" s="99"/>
      <c r="EYY574" s="99"/>
      <c r="EYZ574" s="99"/>
      <c r="EZA574" s="99"/>
      <c r="EZB574" s="99"/>
      <c r="EZC574" s="99"/>
      <c r="EZD574" s="99"/>
      <c r="EZE574" s="99"/>
      <c r="EZF574" s="99"/>
      <c r="EZG574" s="99"/>
      <c r="EZH574" s="99"/>
      <c r="EZI574" s="99"/>
      <c r="EZJ574" s="99"/>
      <c r="EZK574" s="99"/>
      <c r="EZL574" s="99"/>
      <c r="EZM574" s="99"/>
      <c r="EZN574" s="99"/>
      <c r="EZO574" s="99"/>
      <c r="EZP574" s="99"/>
      <c r="EZQ574" s="99"/>
      <c r="EZR574" s="99"/>
      <c r="EZS574" s="99"/>
      <c r="EZT574" s="99"/>
      <c r="EZU574" s="99"/>
      <c r="EZV574" s="99"/>
      <c r="EZW574" s="99"/>
      <c r="EZX574" s="99"/>
      <c r="EZY574" s="99"/>
      <c r="EZZ574" s="99"/>
      <c r="FAA574" s="99"/>
      <c r="FAB574" s="99"/>
      <c r="FAC574" s="99"/>
      <c r="FAD574" s="99"/>
      <c r="FAE574" s="99"/>
      <c r="FAF574" s="99"/>
      <c r="FAG574" s="99"/>
      <c r="FAH574" s="99"/>
      <c r="FAI574" s="99"/>
      <c r="FAJ574" s="99"/>
      <c r="FAK574" s="99"/>
      <c r="FAL574" s="99"/>
      <c r="FAM574" s="99"/>
      <c r="FAN574" s="99"/>
      <c r="FAO574" s="99"/>
      <c r="FAP574" s="99"/>
      <c r="FAQ574" s="99"/>
      <c r="FAR574" s="99"/>
      <c r="FAS574" s="99"/>
      <c r="FAT574" s="99"/>
      <c r="FAU574" s="99"/>
      <c r="FAV574" s="99"/>
      <c r="FAW574" s="99"/>
      <c r="FAX574" s="99"/>
      <c r="FAY574" s="99"/>
      <c r="FAZ574" s="99"/>
      <c r="FBA574" s="99"/>
      <c r="FBB574" s="99"/>
      <c r="FBC574" s="99"/>
      <c r="FBD574" s="99"/>
      <c r="FBE574" s="99"/>
      <c r="FBF574" s="99"/>
      <c r="FBG574" s="99"/>
      <c r="FBH574" s="99"/>
      <c r="FBI574" s="99"/>
      <c r="FBJ574" s="99"/>
      <c r="FBK574" s="99"/>
      <c r="FBL574" s="99"/>
      <c r="FBM574" s="99"/>
      <c r="FBN574" s="99"/>
      <c r="FBO574" s="99"/>
      <c r="FBP574" s="99"/>
      <c r="FBQ574" s="99"/>
      <c r="FBR574" s="99"/>
      <c r="FBS574" s="99"/>
      <c r="FBT574" s="99"/>
      <c r="FBU574" s="99"/>
      <c r="FBV574" s="99"/>
      <c r="FBW574" s="99"/>
      <c r="FBX574" s="99"/>
      <c r="FBY574" s="99"/>
      <c r="FBZ574" s="99"/>
      <c r="FCA574" s="99"/>
      <c r="FCB574" s="99"/>
      <c r="FCC574" s="99"/>
      <c r="FCD574" s="99"/>
      <c r="FCE574" s="99"/>
      <c r="FCF574" s="99"/>
      <c r="FCG574" s="99"/>
      <c r="FCH574" s="99"/>
      <c r="FCI574" s="99"/>
      <c r="FCJ574" s="99"/>
      <c r="FCK574" s="99"/>
      <c r="FCL574" s="99"/>
      <c r="FCM574" s="99"/>
      <c r="FCN574" s="99"/>
      <c r="FCO574" s="99"/>
      <c r="FCP574" s="99"/>
      <c r="FCQ574" s="99"/>
      <c r="FCR574" s="99"/>
      <c r="FCS574" s="99"/>
      <c r="FCT574" s="99"/>
      <c r="FCU574" s="99"/>
      <c r="FCV574" s="99"/>
      <c r="FCW574" s="99"/>
      <c r="FCX574" s="99"/>
      <c r="FCY574" s="99"/>
      <c r="FCZ574" s="99"/>
      <c r="FDA574" s="99"/>
      <c r="FDB574" s="99"/>
      <c r="FDC574" s="99"/>
      <c r="FDD574" s="99"/>
      <c r="FDE574" s="99"/>
      <c r="FDF574" s="99"/>
      <c r="FDG574" s="99"/>
      <c r="FDH574" s="99"/>
      <c r="FDI574" s="99"/>
      <c r="FDJ574" s="99"/>
      <c r="FDK574" s="99"/>
      <c r="FDL574" s="99"/>
      <c r="FDM574" s="99"/>
      <c r="FDN574" s="99"/>
      <c r="FDO574" s="99"/>
      <c r="FDP574" s="99"/>
      <c r="FDQ574" s="99"/>
      <c r="FDR574" s="99"/>
      <c r="FDS574" s="99"/>
      <c r="FDT574" s="99"/>
      <c r="FDU574" s="99"/>
      <c r="FDV574" s="99"/>
      <c r="FDW574" s="99"/>
      <c r="FDX574" s="99"/>
      <c r="FDY574" s="99"/>
      <c r="FDZ574" s="99"/>
      <c r="FEA574" s="99"/>
      <c r="FEB574" s="99"/>
      <c r="FEC574" s="99"/>
      <c r="FED574" s="99"/>
      <c r="FEE574" s="99"/>
      <c r="FEF574" s="99"/>
      <c r="FEG574" s="99"/>
      <c r="FEH574" s="99"/>
      <c r="FEI574" s="99"/>
      <c r="FEJ574" s="99"/>
      <c r="FEK574" s="99"/>
      <c r="FEL574" s="99"/>
      <c r="FEM574" s="99"/>
      <c r="FEN574" s="99"/>
      <c r="FEO574" s="99"/>
      <c r="FEP574" s="99"/>
      <c r="FEQ574" s="99"/>
      <c r="FER574" s="99"/>
      <c r="FES574" s="99"/>
      <c r="FET574" s="99"/>
      <c r="FEU574" s="99"/>
      <c r="FEV574" s="99"/>
      <c r="FEW574" s="99"/>
      <c r="FEX574" s="99"/>
      <c r="FEY574" s="99"/>
      <c r="FEZ574" s="99"/>
      <c r="FFA574" s="99"/>
      <c r="FFB574" s="99"/>
      <c r="FFC574" s="99"/>
      <c r="FFD574" s="99"/>
      <c r="FFE574" s="99"/>
      <c r="FFF574" s="99"/>
      <c r="FFG574" s="99"/>
      <c r="FFH574" s="99"/>
      <c r="FFI574" s="99"/>
      <c r="FFJ574" s="99"/>
      <c r="FFK574" s="99"/>
      <c r="FFL574" s="99"/>
      <c r="FFM574" s="99"/>
      <c r="FFN574" s="99"/>
      <c r="FFO574" s="99"/>
      <c r="FFP574" s="99"/>
      <c r="FFQ574" s="99"/>
      <c r="FFR574" s="99"/>
      <c r="FFS574" s="99"/>
      <c r="FFT574" s="99"/>
      <c r="FFU574" s="99"/>
      <c r="FFV574" s="99"/>
      <c r="FFW574" s="99"/>
      <c r="FFX574" s="99"/>
      <c r="FFY574" s="99"/>
      <c r="FFZ574" s="99"/>
      <c r="FGA574" s="99"/>
      <c r="FGB574" s="99"/>
      <c r="FGC574" s="99"/>
      <c r="FGD574" s="99"/>
      <c r="FGE574" s="99"/>
      <c r="FGF574" s="99"/>
      <c r="FGG574" s="99"/>
      <c r="FGH574" s="99"/>
      <c r="FGI574" s="99"/>
      <c r="FGJ574" s="99"/>
      <c r="FGK574" s="99"/>
      <c r="FGL574" s="99"/>
      <c r="FGM574" s="99"/>
      <c r="FGN574" s="99"/>
      <c r="FGO574" s="99"/>
      <c r="FGP574" s="99"/>
      <c r="FGQ574" s="99"/>
      <c r="FGR574" s="99"/>
      <c r="FGS574" s="99"/>
      <c r="FGT574" s="99"/>
      <c r="FGU574" s="99"/>
      <c r="FGV574" s="99"/>
      <c r="FGW574" s="99"/>
      <c r="FGX574" s="99"/>
      <c r="FGY574" s="99"/>
      <c r="FGZ574" s="99"/>
      <c r="FHA574" s="99"/>
      <c r="FHB574" s="99"/>
      <c r="FHC574" s="99"/>
      <c r="FHD574" s="99"/>
      <c r="FHE574" s="99"/>
      <c r="FHF574" s="99"/>
      <c r="FHG574" s="99"/>
      <c r="FHH574" s="99"/>
      <c r="FHI574" s="99"/>
      <c r="FHJ574" s="99"/>
      <c r="FHK574" s="99"/>
      <c r="FHL574" s="99"/>
      <c r="FHM574" s="99"/>
      <c r="FHN574" s="99"/>
      <c r="FHO574" s="99"/>
      <c r="FHP574" s="99"/>
      <c r="FHQ574" s="99"/>
      <c r="FHR574" s="99"/>
      <c r="FHS574" s="99"/>
      <c r="FHT574" s="99"/>
      <c r="FHU574" s="99"/>
      <c r="FHV574" s="99"/>
      <c r="FHW574" s="99"/>
      <c r="FHX574" s="99"/>
      <c r="FHY574" s="99"/>
      <c r="FHZ574" s="99"/>
      <c r="FIA574" s="99"/>
      <c r="FIB574" s="99"/>
      <c r="FIC574" s="99"/>
      <c r="FID574" s="99"/>
      <c r="FIE574" s="99"/>
      <c r="FIF574" s="99"/>
      <c r="FIG574" s="99"/>
      <c r="FIH574" s="99"/>
      <c r="FII574" s="99"/>
      <c r="FIJ574" s="99"/>
      <c r="FIK574" s="99"/>
      <c r="FIL574" s="99"/>
      <c r="FIM574" s="99"/>
      <c r="FIN574" s="99"/>
      <c r="FIO574" s="99"/>
      <c r="FIP574" s="99"/>
      <c r="FIQ574" s="99"/>
      <c r="FIR574" s="99"/>
      <c r="FIS574" s="99"/>
      <c r="FIT574" s="99"/>
      <c r="FIU574" s="99"/>
      <c r="FIV574" s="99"/>
      <c r="FIW574" s="99"/>
      <c r="FIX574" s="99"/>
      <c r="FIY574" s="99"/>
      <c r="FIZ574" s="99"/>
      <c r="FJA574" s="99"/>
      <c r="FJB574" s="99"/>
      <c r="FJC574" s="99"/>
      <c r="FJD574" s="99"/>
      <c r="FJE574" s="99"/>
      <c r="FJF574" s="99"/>
      <c r="FJG574" s="99"/>
      <c r="FJH574" s="99"/>
      <c r="FJI574" s="99"/>
      <c r="FJJ574" s="99"/>
      <c r="FJK574" s="99"/>
      <c r="FJL574" s="99"/>
      <c r="FJM574" s="99"/>
      <c r="FJN574" s="99"/>
      <c r="FJO574" s="99"/>
      <c r="FJP574" s="99"/>
      <c r="FJQ574" s="99"/>
      <c r="FJR574" s="99"/>
      <c r="FJS574" s="99"/>
      <c r="FJT574" s="99"/>
      <c r="FJU574" s="99"/>
      <c r="FJV574" s="99"/>
      <c r="FJW574" s="99"/>
      <c r="FJX574" s="99"/>
      <c r="FJY574" s="99"/>
      <c r="FJZ574" s="99"/>
      <c r="FKA574" s="99"/>
      <c r="FKB574" s="99"/>
      <c r="FKC574" s="99"/>
      <c r="FKD574" s="99"/>
      <c r="FKE574" s="99"/>
      <c r="FKF574" s="99"/>
      <c r="FKG574" s="99"/>
      <c r="FKH574" s="99"/>
      <c r="FKI574" s="99"/>
      <c r="FKJ574" s="99"/>
      <c r="FKK574" s="99"/>
      <c r="FKL574" s="99"/>
      <c r="FKM574" s="99"/>
      <c r="FKN574" s="99"/>
      <c r="FKO574" s="99"/>
      <c r="FKP574" s="99"/>
      <c r="FKQ574" s="99"/>
      <c r="FKR574" s="99"/>
      <c r="FKS574" s="99"/>
      <c r="FKT574" s="99"/>
      <c r="FKU574" s="99"/>
      <c r="FKV574" s="99"/>
      <c r="FKW574" s="99"/>
      <c r="FKX574" s="99"/>
      <c r="FKY574" s="99"/>
      <c r="FKZ574" s="99"/>
      <c r="FLA574" s="99"/>
      <c r="FLB574" s="99"/>
      <c r="FLC574" s="99"/>
      <c r="FLD574" s="99"/>
      <c r="FLE574" s="99"/>
      <c r="FLF574" s="99"/>
      <c r="FLG574" s="99"/>
      <c r="FLH574" s="99"/>
      <c r="FLI574" s="99"/>
      <c r="FLJ574" s="99"/>
      <c r="FLK574" s="99"/>
      <c r="FLL574" s="99"/>
      <c r="FLM574" s="99"/>
      <c r="FLN574" s="99"/>
      <c r="FLO574" s="99"/>
      <c r="FLP574" s="99"/>
      <c r="FLQ574" s="99"/>
      <c r="FLR574" s="99"/>
      <c r="FLS574" s="99"/>
      <c r="FLT574" s="99"/>
      <c r="FLU574" s="99"/>
      <c r="FLV574" s="99"/>
      <c r="FLW574" s="99"/>
      <c r="FLX574" s="99"/>
      <c r="FLY574" s="99"/>
      <c r="FLZ574" s="99"/>
      <c r="FMA574" s="99"/>
      <c r="FMB574" s="99"/>
      <c r="FMC574" s="99"/>
      <c r="FMD574" s="99"/>
      <c r="FME574" s="99"/>
      <c r="FMF574" s="99"/>
      <c r="FMG574" s="99"/>
      <c r="FMH574" s="99"/>
      <c r="FMI574" s="99"/>
      <c r="FMJ574" s="99"/>
      <c r="FMK574" s="99"/>
      <c r="FML574" s="99"/>
      <c r="FMM574" s="99"/>
      <c r="FMN574" s="99"/>
      <c r="FMO574" s="99"/>
      <c r="FMP574" s="99"/>
      <c r="FMQ574" s="99"/>
      <c r="FMR574" s="99"/>
      <c r="FMS574" s="99"/>
      <c r="FMT574" s="99"/>
      <c r="FMU574" s="99"/>
      <c r="FMV574" s="99"/>
      <c r="FMW574" s="99"/>
      <c r="FMX574" s="99"/>
      <c r="FMY574" s="99"/>
      <c r="FMZ574" s="99"/>
      <c r="FNA574" s="99"/>
      <c r="FNB574" s="99"/>
      <c r="FNC574" s="99"/>
      <c r="FND574" s="99"/>
      <c r="FNE574" s="99"/>
      <c r="FNF574" s="99"/>
      <c r="FNG574" s="99"/>
      <c r="FNH574" s="99"/>
      <c r="FNI574" s="99"/>
      <c r="FNJ574" s="99"/>
      <c r="FNK574" s="99"/>
      <c r="FNL574" s="99"/>
      <c r="FNM574" s="99"/>
      <c r="FNN574" s="99"/>
      <c r="FNO574" s="99"/>
      <c r="FNP574" s="99"/>
      <c r="FNQ574" s="99"/>
      <c r="FNR574" s="99"/>
      <c r="FNS574" s="99"/>
      <c r="FNT574" s="99"/>
      <c r="FNU574" s="99"/>
      <c r="FNV574" s="99"/>
      <c r="FNW574" s="99"/>
      <c r="FNX574" s="99"/>
      <c r="FNY574" s="99"/>
      <c r="FNZ574" s="99"/>
      <c r="FOA574" s="99"/>
      <c r="FOB574" s="99"/>
      <c r="FOC574" s="99"/>
      <c r="FOD574" s="99"/>
      <c r="FOE574" s="99"/>
      <c r="FOF574" s="99"/>
      <c r="FOG574" s="99"/>
      <c r="FOH574" s="99"/>
      <c r="FOI574" s="99"/>
      <c r="FOJ574" s="99"/>
      <c r="FOK574" s="99"/>
      <c r="FOL574" s="99"/>
      <c r="FOM574" s="99"/>
      <c r="FON574" s="99"/>
      <c r="FOO574" s="99"/>
      <c r="FOP574" s="99"/>
      <c r="FOQ574" s="99"/>
      <c r="FOR574" s="99"/>
      <c r="FOS574" s="99"/>
      <c r="FOT574" s="99"/>
      <c r="FOU574" s="99"/>
      <c r="FOV574" s="99"/>
      <c r="FOW574" s="99"/>
      <c r="FOX574" s="99"/>
      <c r="FOY574" s="99"/>
      <c r="FOZ574" s="99"/>
      <c r="FPA574" s="99"/>
      <c r="FPB574" s="99"/>
      <c r="FPC574" s="99"/>
      <c r="FPD574" s="99"/>
      <c r="FPE574" s="99"/>
      <c r="FPF574" s="99"/>
      <c r="FPG574" s="99"/>
      <c r="FPH574" s="99"/>
      <c r="FPI574" s="99"/>
      <c r="FPJ574" s="99"/>
      <c r="FPK574" s="99"/>
      <c r="FPL574" s="99"/>
      <c r="FPM574" s="99"/>
      <c r="FPN574" s="99"/>
      <c r="FPO574" s="99"/>
      <c r="FPP574" s="99"/>
      <c r="FPQ574" s="99"/>
      <c r="FPR574" s="99"/>
      <c r="FPS574" s="99"/>
      <c r="FPT574" s="99"/>
      <c r="FPU574" s="99"/>
      <c r="FPV574" s="99"/>
      <c r="FPW574" s="99"/>
      <c r="FPX574" s="99"/>
      <c r="FPY574" s="99"/>
      <c r="FPZ574" s="99"/>
      <c r="FQA574" s="99"/>
      <c r="FQB574" s="99"/>
      <c r="FQC574" s="99"/>
      <c r="FQD574" s="99"/>
      <c r="FQE574" s="99"/>
      <c r="FQF574" s="99"/>
      <c r="FQG574" s="99"/>
      <c r="FQH574" s="99"/>
      <c r="FQI574" s="99"/>
      <c r="FQJ574" s="99"/>
      <c r="FQK574" s="99"/>
      <c r="FQL574" s="99"/>
      <c r="FQM574" s="99"/>
      <c r="FQN574" s="99"/>
      <c r="FQO574" s="99"/>
      <c r="FQP574" s="99"/>
      <c r="FQQ574" s="99"/>
      <c r="FQR574" s="99"/>
      <c r="FQS574" s="99"/>
      <c r="FQT574" s="99"/>
      <c r="FQU574" s="99"/>
      <c r="FQV574" s="99"/>
      <c r="FQW574" s="99"/>
      <c r="FQX574" s="99"/>
      <c r="FQY574" s="99"/>
      <c r="FQZ574" s="99"/>
      <c r="FRA574" s="99"/>
      <c r="FRB574" s="99"/>
      <c r="FRC574" s="99"/>
      <c r="FRD574" s="99"/>
      <c r="FRE574" s="99"/>
      <c r="FRF574" s="99"/>
      <c r="FRG574" s="99"/>
      <c r="FRH574" s="99"/>
      <c r="FRI574" s="99"/>
      <c r="FRJ574" s="99"/>
      <c r="FRK574" s="99"/>
      <c r="FRL574" s="99"/>
      <c r="FRM574" s="99"/>
      <c r="FRN574" s="99"/>
      <c r="FRO574" s="99"/>
      <c r="FRP574" s="99"/>
      <c r="FRQ574" s="99"/>
      <c r="FRR574" s="99"/>
      <c r="FRS574" s="99"/>
      <c r="FRT574" s="99"/>
      <c r="FRU574" s="99"/>
      <c r="FRV574" s="99"/>
      <c r="FRW574" s="99"/>
      <c r="FRX574" s="99"/>
      <c r="FRY574" s="99"/>
      <c r="FRZ574" s="99"/>
      <c r="FSA574" s="99"/>
      <c r="FSB574" s="99"/>
      <c r="FSC574" s="99"/>
      <c r="FSD574" s="99"/>
      <c r="FSE574" s="99"/>
      <c r="FSF574" s="99"/>
      <c r="FSG574" s="99"/>
      <c r="FSH574" s="99"/>
      <c r="FSI574" s="99"/>
      <c r="FSJ574" s="99"/>
      <c r="FSK574" s="99"/>
      <c r="FSL574" s="99"/>
      <c r="FSM574" s="99"/>
      <c r="FSN574" s="99"/>
      <c r="FSO574" s="99"/>
      <c r="FSP574" s="99"/>
      <c r="FSQ574" s="99"/>
      <c r="FSR574" s="99"/>
      <c r="FSS574" s="99"/>
      <c r="FST574" s="99"/>
      <c r="FSU574" s="99"/>
      <c r="FSV574" s="99"/>
      <c r="FSW574" s="99"/>
      <c r="FSX574" s="99"/>
      <c r="FSY574" s="99"/>
      <c r="FSZ574" s="99"/>
      <c r="FTA574" s="99"/>
      <c r="FTB574" s="99"/>
      <c r="FTC574" s="99"/>
      <c r="FTD574" s="99"/>
      <c r="FTE574" s="99"/>
      <c r="FTF574" s="99"/>
      <c r="FTG574" s="99"/>
      <c r="FTH574" s="99"/>
      <c r="FTI574" s="99"/>
      <c r="FTJ574" s="99"/>
      <c r="FTK574" s="99"/>
      <c r="FTL574" s="99"/>
      <c r="FTM574" s="99"/>
      <c r="FTN574" s="99"/>
      <c r="FTO574" s="99"/>
      <c r="FTP574" s="99"/>
      <c r="FTQ574" s="99"/>
      <c r="FTR574" s="99"/>
      <c r="FTS574" s="99"/>
      <c r="FTT574" s="99"/>
      <c r="FTU574" s="99"/>
      <c r="FTV574" s="99"/>
      <c r="FTW574" s="99"/>
      <c r="FTX574" s="99"/>
      <c r="FTY574" s="99"/>
      <c r="FTZ574" s="99"/>
      <c r="FUA574" s="99"/>
      <c r="FUB574" s="99"/>
      <c r="FUC574" s="99"/>
      <c r="FUD574" s="99"/>
      <c r="FUE574" s="99"/>
      <c r="FUF574" s="99"/>
      <c r="FUG574" s="99"/>
      <c r="FUH574" s="99"/>
      <c r="FUI574" s="99"/>
      <c r="FUJ574" s="99"/>
      <c r="FUK574" s="99"/>
      <c r="FUL574" s="99"/>
      <c r="FUM574" s="99"/>
      <c r="FUN574" s="99"/>
      <c r="FUO574" s="99"/>
      <c r="FUP574" s="99"/>
      <c r="FUQ574" s="99"/>
      <c r="FUR574" s="99"/>
      <c r="FUS574" s="99"/>
      <c r="FUT574" s="99"/>
      <c r="FUU574" s="99"/>
      <c r="FUV574" s="99"/>
      <c r="FUW574" s="99"/>
      <c r="FUX574" s="99"/>
      <c r="FUY574" s="99"/>
      <c r="FUZ574" s="99"/>
      <c r="FVA574" s="99"/>
      <c r="FVB574" s="99"/>
      <c r="FVC574" s="99"/>
      <c r="FVD574" s="99"/>
      <c r="FVE574" s="99"/>
      <c r="FVF574" s="99"/>
      <c r="FVG574" s="99"/>
      <c r="FVH574" s="99"/>
      <c r="FVI574" s="99"/>
      <c r="FVJ574" s="99"/>
      <c r="FVK574" s="99"/>
      <c r="FVL574" s="99"/>
      <c r="FVM574" s="99"/>
      <c r="FVN574" s="99"/>
      <c r="FVO574" s="99"/>
      <c r="FVP574" s="99"/>
      <c r="FVQ574" s="99"/>
      <c r="FVR574" s="99"/>
      <c r="FVS574" s="99"/>
      <c r="FVT574" s="99"/>
      <c r="FVU574" s="99"/>
      <c r="FVV574" s="99"/>
      <c r="FVW574" s="99"/>
      <c r="FVX574" s="99"/>
      <c r="FVY574" s="99"/>
      <c r="FVZ574" s="99"/>
      <c r="FWA574" s="99"/>
      <c r="FWB574" s="99"/>
      <c r="FWC574" s="99"/>
      <c r="FWD574" s="99"/>
      <c r="FWE574" s="99"/>
      <c r="FWF574" s="99"/>
      <c r="FWG574" s="99"/>
      <c r="FWH574" s="99"/>
      <c r="FWI574" s="99"/>
      <c r="FWJ574" s="99"/>
      <c r="FWK574" s="99"/>
      <c r="FWL574" s="99"/>
      <c r="FWM574" s="99"/>
      <c r="FWN574" s="99"/>
      <c r="FWO574" s="99"/>
      <c r="FWP574" s="99"/>
      <c r="FWQ574" s="99"/>
      <c r="FWR574" s="99"/>
      <c r="FWS574" s="99"/>
      <c r="FWT574" s="99"/>
      <c r="FWU574" s="99"/>
      <c r="FWV574" s="99"/>
      <c r="FWW574" s="99"/>
      <c r="FWX574" s="99"/>
      <c r="FWY574" s="99"/>
      <c r="FWZ574" s="99"/>
      <c r="FXA574" s="99"/>
      <c r="FXB574" s="99"/>
      <c r="FXC574" s="99"/>
      <c r="FXD574" s="99"/>
      <c r="FXE574" s="99"/>
      <c r="FXF574" s="99"/>
      <c r="FXG574" s="99"/>
      <c r="FXH574" s="99"/>
      <c r="FXI574" s="99"/>
      <c r="FXJ574" s="99"/>
      <c r="FXK574" s="99"/>
      <c r="FXL574" s="99"/>
      <c r="FXM574" s="99"/>
      <c r="FXN574" s="99"/>
      <c r="FXO574" s="99"/>
      <c r="FXP574" s="99"/>
      <c r="FXQ574" s="99"/>
      <c r="FXR574" s="99"/>
      <c r="FXS574" s="99"/>
      <c r="FXT574" s="99"/>
      <c r="FXU574" s="99"/>
      <c r="FXV574" s="99"/>
      <c r="FXW574" s="99"/>
      <c r="FXX574" s="99"/>
      <c r="FXY574" s="99"/>
      <c r="FXZ574" s="99"/>
      <c r="FYA574" s="99"/>
      <c r="FYB574" s="99"/>
      <c r="FYC574" s="99"/>
      <c r="FYD574" s="99"/>
      <c r="FYE574" s="99"/>
      <c r="FYF574" s="99"/>
      <c r="FYG574" s="99"/>
      <c r="FYH574" s="99"/>
      <c r="FYI574" s="99"/>
      <c r="FYJ574" s="99"/>
      <c r="FYK574" s="99"/>
      <c r="FYL574" s="99"/>
      <c r="FYM574" s="99"/>
      <c r="FYN574" s="99"/>
      <c r="FYO574" s="99"/>
      <c r="FYP574" s="99"/>
      <c r="FYQ574" s="99"/>
      <c r="FYR574" s="99"/>
      <c r="FYS574" s="99"/>
      <c r="FYT574" s="99"/>
      <c r="FYU574" s="99"/>
      <c r="FYV574" s="99"/>
      <c r="FYW574" s="99"/>
      <c r="FYX574" s="99"/>
      <c r="FYY574" s="99"/>
      <c r="FYZ574" s="99"/>
      <c r="FZA574" s="99"/>
      <c r="FZB574" s="99"/>
      <c r="FZC574" s="99"/>
      <c r="FZD574" s="99"/>
      <c r="FZE574" s="99"/>
      <c r="FZF574" s="99"/>
      <c r="FZG574" s="99"/>
      <c r="FZH574" s="99"/>
      <c r="FZI574" s="99"/>
      <c r="FZJ574" s="99"/>
      <c r="FZK574" s="99"/>
      <c r="FZL574" s="99"/>
      <c r="FZM574" s="99"/>
      <c r="FZN574" s="99"/>
      <c r="FZO574" s="99"/>
      <c r="FZP574" s="99"/>
      <c r="FZQ574" s="99"/>
      <c r="FZR574" s="99"/>
      <c r="FZS574" s="99"/>
      <c r="FZT574" s="99"/>
      <c r="FZU574" s="99"/>
      <c r="FZV574" s="99"/>
      <c r="FZW574" s="99"/>
      <c r="FZX574" s="99"/>
      <c r="FZY574" s="99"/>
      <c r="FZZ574" s="99"/>
      <c r="GAA574" s="99"/>
      <c r="GAB574" s="99"/>
      <c r="GAC574" s="99"/>
      <c r="GAD574" s="99"/>
      <c r="GAE574" s="99"/>
      <c r="GAF574" s="99"/>
      <c r="GAG574" s="99"/>
      <c r="GAH574" s="99"/>
      <c r="GAI574" s="99"/>
      <c r="GAJ574" s="99"/>
      <c r="GAK574" s="99"/>
      <c r="GAL574" s="99"/>
      <c r="GAM574" s="99"/>
      <c r="GAN574" s="99"/>
      <c r="GAO574" s="99"/>
      <c r="GAP574" s="99"/>
      <c r="GAQ574" s="99"/>
      <c r="GAR574" s="99"/>
      <c r="GAS574" s="99"/>
      <c r="GAT574" s="99"/>
      <c r="GAU574" s="99"/>
      <c r="GAV574" s="99"/>
      <c r="GAW574" s="99"/>
      <c r="GAX574" s="99"/>
      <c r="GAY574" s="99"/>
      <c r="GAZ574" s="99"/>
      <c r="GBA574" s="99"/>
      <c r="GBB574" s="99"/>
      <c r="GBC574" s="99"/>
      <c r="GBD574" s="99"/>
      <c r="GBE574" s="99"/>
      <c r="GBF574" s="99"/>
      <c r="GBG574" s="99"/>
      <c r="GBH574" s="99"/>
      <c r="GBI574" s="99"/>
      <c r="GBJ574" s="99"/>
      <c r="GBK574" s="99"/>
      <c r="GBL574" s="99"/>
      <c r="GBM574" s="99"/>
      <c r="GBN574" s="99"/>
      <c r="GBO574" s="99"/>
      <c r="GBP574" s="99"/>
      <c r="GBQ574" s="99"/>
      <c r="GBR574" s="99"/>
      <c r="GBS574" s="99"/>
      <c r="GBT574" s="99"/>
      <c r="GBU574" s="99"/>
      <c r="GBV574" s="99"/>
      <c r="GBW574" s="99"/>
      <c r="GBX574" s="99"/>
      <c r="GBY574" s="99"/>
      <c r="GBZ574" s="99"/>
      <c r="GCA574" s="99"/>
      <c r="GCB574" s="99"/>
      <c r="GCC574" s="99"/>
      <c r="GCD574" s="99"/>
      <c r="GCE574" s="99"/>
      <c r="GCF574" s="99"/>
      <c r="GCG574" s="99"/>
      <c r="GCH574" s="99"/>
      <c r="GCI574" s="99"/>
      <c r="GCJ574" s="99"/>
      <c r="GCK574" s="99"/>
      <c r="GCL574" s="99"/>
      <c r="GCM574" s="99"/>
      <c r="GCN574" s="99"/>
      <c r="GCO574" s="99"/>
      <c r="GCP574" s="99"/>
      <c r="GCQ574" s="99"/>
      <c r="GCR574" s="99"/>
      <c r="GCS574" s="99"/>
      <c r="GCT574" s="99"/>
      <c r="GCU574" s="99"/>
      <c r="GCV574" s="99"/>
      <c r="GCW574" s="99"/>
      <c r="GCX574" s="99"/>
      <c r="GCY574" s="99"/>
      <c r="GCZ574" s="99"/>
      <c r="GDA574" s="99"/>
      <c r="GDB574" s="99"/>
      <c r="GDC574" s="99"/>
      <c r="GDD574" s="99"/>
      <c r="GDE574" s="99"/>
      <c r="GDF574" s="99"/>
      <c r="GDG574" s="99"/>
      <c r="GDH574" s="99"/>
      <c r="GDI574" s="99"/>
      <c r="GDJ574" s="99"/>
      <c r="GDK574" s="99"/>
      <c r="GDL574" s="99"/>
      <c r="GDM574" s="99"/>
      <c r="GDN574" s="99"/>
      <c r="GDO574" s="99"/>
      <c r="GDP574" s="99"/>
      <c r="GDQ574" s="99"/>
      <c r="GDR574" s="99"/>
      <c r="GDS574" s="99"/>
      <c r="GDT574" s="99"/>
      <c r="GDU574" s="99"/>
      <c r="GDV574" s="99"/>
      <c r="GDW574" s="99"/>
      <c r="GDX574" s="99"/>
      <c r="GDY574" s="99"/>
      <c r="GDZ574" s="99"/>
      <c r="GEA574" s="99"/>
      <c r="GEB574" s="99"/>
      <c r="GEC574" s="99"/>
      <c r="GED574" s="99"/>
      <c r="GEE574" s="99"/>
      <c r="GEF574" s="99"/>
      <c r="GEG574" s="99"/>
      <c r="GEH574" s="99"/>
      <c r="GEI574" s="99"/>
      <c r="GEJ574" s="99"/>
      <c r="GEK574" s="99"/>
      <c r="GEL574" s="99"/>
      <c r="GEM574" s="99"/>
      <c r="GEN574" s="99"/>
      <c r="GEO574" s="99"/>
      <c r="GEP574" s="99"/>
      <c r="GEQ574" s="99"/>
      <c r="GER574" s="99"/>
      <c r="GES574" s="99"/>
      <c r="GET574" s="99"/>
      <c r="GEU574" s="99"/>
      <c r="GEV574" s="99"/>
      <c r="GEW574" s="99"/>
      <c r="GEX574" s="99"/>
      <c r="GEY574" s="99"/>
      <c r="GEZ574" s="99"/>
      <c r="GFA574" s="99"/>
      <c r="GFB574" s="99"/>
      <c r="GFC574" s="99"/>
      <c r="GFD574" s="99"/>
      <c r="GFE574" s="99"/>
      <c r="GFF574" s="99"/>
      <c r="GFG574" s="99"/>
      <c r="GFH574" s="99"/>
      <c r="GFI574" s="99"/>
      <c r="GFJ574" s="99"/>
      <c r="GFK574" s="99"/>
      <c r="GFL574" s="99"/>
      <c r="GFM574" s="99"/>
      <c r="GFN574" s="99"/>
      <c r="GFO574" s="99"/>
      <c r="GFP574" s="99"/>
      <c r="GFQ574" s="99"/>
      <c r="GFR574" s="99"/>
      <c r="GFS574" s="99"/>
      <c r="GFT574" s="99"/>
      <c r="GFU574" s="99"/>
      <c r="GFV574" s="99"/>
      <c r="GFW574" s="99"/>
      <c r="GFX574" s="99"/>
      <c r="GFY574" s="99"/>
      <c r="GFZ574" s="99"/>
      <c r="GGA574" s="99"/>
      <c r="GGB574" s="99"/>
      <c r="GGC574" s="99"/>
      <c r="GGD574" s="99"/>
      <c r="GGE574" s="99"/>
      <c r="GGF574" s="99"/>
      <c r="GGG574" s="99"/>
      <c r="GGH574" s="99"/>
      <c r="GGI574" s="99"/>
      <c r="GGJ574" s="99"/>
      <c r="GGK574" s="99"/>
      <c r="GGL574" s="99"/>
      <c r="GGM574" s="99"/>
      <c r="GGN574" s="99"/>
      <c r="GGO574" s="99"/>
      <c r="GGP574" s="99"/>
      <c r="GGQ574" s="99"/>
      <c r="GGR574" s="99"/>
      <c r="GGS574" s="99"/>
      <c r="GGT574" s="99"/>
      <c r="GGU574" s="99"/>
      <c r="GGV574" s="99"/>
      <c r="GGW574" s="99"/>
      <c r="GGX574" s="99"/>
      <c r="GGY574" s="99"/>
      <c r="GGZ574" s="99"/>
      <c r="GHA574" s="99"/>
      <c r="GHB574" s="99"/>
      <c r="GHC574" s="99"/>
      <c r="GHD574" s="99"/>
      <c r="GHE574" s="99"/>
      <c r="GHF574" s="99"/>
      <c r="GHG574" s="99"/>
      <c r="GHH574" s="99"/>
      <c r="GHI574" s="99"/>
      <c r="GHJ574" s="99"/>
      <c r="GHK574" s="99"/>
      <c r="GHL574" s="99"/>
      <c r="GHM574" s="99"/>
      <c r="GHN574" s="99"/>
      <c r="GHO574" s="99"/>
      <c r="GHP574" s="99"/>
      <c r="GHQ574" s="99"/>
      <c r="GHR574" s="99"/>
      <c r="GHS574" s="99"/>
      <c r="GHT574" s="99"/>
      <c r="GHU574" s="99"/>
      <c r="GHV574" s="99"/>
      <c r="GHW574" s="99"/>
      <c r="GHX574" s="99"/>
      <c r="GHY574" s="99"/>
      <c r="GHZ574" s="99"/>
      <c r="GIA574" s="99"/>
      <c r="GIB574" s="99"/>
      <c r="GIC574" s="99"/>
      <c r="GID574" s="99"/>
      <c r="GIE574" s="99"/>
      <c r="GIF574" s="99"/>
      <c r="GIG574" s="99"/>
      <c r="GIH574" s="99"/>
      <c r="GII574" s="99"/>
      <c r="GIJ574" s="99"/>
      <c r="GIK574" s="99"/>
      <c r="GIL574" s="99"/>
      <c r="GIM574" s="99"/>
      <c r="GIN574" s="99"/>
      <c r="GIO574" s="99"/>
      <c r="GIP574" s="99"/>
      <c r="GIQ574" s="99"/>
      <c r="GIR574" s="99"/>
      <c r="GIS574" s="99"/>
      <c r="GIT574" s="99"/>
      <c r="GIU574" s="99"/>
      <c r="GIV574" s="99"/>
      <c r="GIW574" s="99"/>
      <c r="GIX574" s="99"/>
      <c r="GIY574" s="99"/>
      <c r="GIZ574" s="99"/>
      <c r="GJA574" s="99"/>
      <c r="GJB574" s="99"/>
      <c r="GJC574" s="99"/>
      <c r="GJD574" s="99"/>
      <c r="GJE574" s="99"/>
      <c r="GJF574" s="99"/>
      <c r="GJG574" s="99"/>
      <c r="GJH574" s="99"/>
      <c r="GJI574" s="99"/>
      <c r="GJJ574" s="99"/>
      <c r="GJK574" s="99"/>
      <c r="GJL574" s="99"/>
      <c r="GJM574" s="99"/>
      <c r="GJN574" s="99"/>
      <c r="GJO574" s="99"/>
      <c r="GJP574" s="99"/>
      <c r="GJQ574" s="99"/>
      <c r="GJR574" s="99"/>
      <c r="GJS574" s="99"/>
      <c r="GJT574" s="99"/>
      <c r="GJU574" s="99"/>
      <c r="GJV574" s="99"/>
      <c r="GJW574" s="99"/>
      <c r="GJX574" s="99"/>
      <c r="GJY574" s="99"/>
      <c r="GJZ574" s="99"/>
      <c r="GKA574" s="99"/>
      <c r="GKB574" s="99"/>
      <c r="GKC574" s="99"/>
      <c r="GKD574" s="99"/>
      <c r="GKE574" s="99"/>
      <c r="GKF574" s="99"/>
      <c r="GKG574" s="99"/>
      <c r="GKH574" s="99"/>
      <c r="GKI574" s="99"/>
      <c r="GKJ574" s="99"/>
      <c r="GKK574" s="99"/>
      <c r="GKL574" s="99"/>
      <c r="GKM574" s="99"/>
      <c r="GKN574" s="99"/>
      <c r="GKO574" s="99"/>
      <c r="GKP574" s="99"/>
      <c r="GKQ574" s="99"/>
      <c r="GKR574" s="99"/>
      <c r="GKS574" s="99"/>
      <c r="GKT574" s="99"/>
      <c r="GKU574" s="99"/>
      <c r="GKV574" s="99"/>
      <c r="GKW574" s="99"/>
      <c r="GKX574" s="99"/>
      <c r="GKY574" s="99"/>
      <c r="GKZ574" s="99"/>
      <c r="GLA574" s="99"/>
      <c r="GLB574" s="99"/>
      <c r="GLC574" s="99"/>
      <c r="GLD574" s="99"/>
      <c r="GLE574" s="99"/>
      <c r="GLF574" s="99"/>
      <c r="GLG574" s="99"/>
      <c r="GLH574" s="99"/>
      <c r="GLI574" s="99"/>
      <c r="GLJ574" s="99"/>
      <c r="GLK574" s="99"/>
      <c r="GLL574" s="99"/>
      <c r="GLM574" s="99"/>
      <c r="GLN574" s="99"/>
      <c r="GLO574" s="99"/>
      <c r="GLP574" s="99"/>
      <c r="GLQ574" s="99"/>
      <c r="GLR574" s="99"/>
      <c r="GLS574" s="99"/>
      <c r="GLT574" s="99"/>
      <c r="GLU574" s="99"/>
      <c r="GLV574" s="99"/>
      <c r="GLW574" s="99"/>
      <c r="GLX574" s="99"/>
      <c r="GLY574" s="99"/>
      <c r="GLZ574" s="99"/>
      <c r="GMA574" s="99"/>
      <c r="GMB574" s="99"/>
      <c r="GMC574" s="99"/>
      <c r="GMD574" s="99"/>
      <c r="GME574" s="99"/>
      <c r="GMF574" s="99"/>
      <c r="GMG574" s="99"/>
      <c r="GMH574" s="99"/>
      <c r="GMI574" s="99"/>
      <c r="GMJ574" s="99"/>
      <c r="GMK574" s="99"/>
      <c r="GML574" s="99"/>
      <c r="GMM574" s="99"/>
      <c r="GMN574" s="99"/>
      <c r="GMO574" s="99"/>
      <c r="GMP574" s="99"/>
      <c r="GMQ574" s="99"/>
      <c r="GMR574" s="99"/>
      <c r="GMS574" s="99"/>
      <c r="GMT574" s="99"/>
      <c r="GMU574" s="99"/>
      <c r="GMV574" s="99"/>
      <c r="GMW574" s="99"/>
      <c r="GMX574" s="99"/>
      <c r="GMY574" s="99"/>
      <c r="GMZ574" s="99"/>
      <c r="GNA574" s="99"/>
      <c r="GNB574" s="99"/>
      <c r="GNC574" s="99"/>
      <c r="GND574" s="99"/>
      <c r="GNE574" s="99"/>
      <c r="GNF574" s="99"/>
      <c r="GNG574" s="99"/>
      <c r="GNH574" s="99"/>
      <c r="GNI574" s="99"/>
      <c r="GNJ574" s="99"/>
      <c r="GNK574" s="99"/>
      <c r="GNL574" s="99"/>
      <c r="GNM574" s="99"/>
      <c r="GNN574" s="99"/>
      <c r="GNO574" s="99"/>
      <c r="GNP574" s="99"/>
      <c r="GNQ574" s="99"/>
      <c r="GNR574" s="99"/>
      <c r="GNS574" s="99"/>
      <c r="GNT574" s="99"/>
      <c r="GNU574" s="99"/>
      <c r="GNV574" s="99"/>
      <c r="GNW574" s="99"/>
      <c r="GNX574" s="99"/>
      <c r="GNY574" s="99"/>
      <c r="GNZ574" s="99"/>
      <c r="GOA574" s="99"/>
      <c r="GOB574" s="99"/>
      <c r="GOC574" s="99"/>
      <c r="GOD574" s="99"/>
      <c r="GOE574" s="99"/>
      <c r="GOF574" s="99"/>
      <c r="GOG574" s="99"/>
      <c r="GOH574" s="99"/>
      <c r="GOI574" s="99"/>
      <c r="GOJ574" s="99"/>
      <c r="GOK574" s="99"/>
      <c r="GOL574" s="99"/>
      <c r="GOM574" s="99"/>
      <c r="GON574" s="99"/>
      <c r="GOO574" s="99"/>
      <c r="GOP574" s="99"/>
      <c r="GOQ574" s="99"/>
      <c r="GOR574" s="99"/>
      <c r="GOS574" s="99"/>
      <c r="GOT574" s="99"/>
      <c r="GOU574" s="99"/>
      <c r="GOV574" s="99"/>
      <c r="GOW574" s="99"/>
      <c r="GOX574" s="99"/>
      <c r="GOY574" s="99"/>
      <c r="GOZ574" s="99"/>
      <c r="GPA574" s="99"/>
      <c r="GPB574" s="99"/>
      <c r="GPC574" s="99"/>
      <c r="GPD574" s="99"/>
      <c r="GPE574" s="99"/>
      <c r="GPF574" s="99"/>
      <c r="GPG574" s="99"/>
      <c r="GPH574" s="99"/>
      <c r="GPI574" s="99"/>
      <c r="GPJ574" s="99"/>
      <c r="GPK574" s="99"/>
      <c r="GPL574" s="99"/>
      <c r="GPM574" s="99"/>
      <c r="GPN574" s="99"/>
      <c r="GPO574" s="99"/>
      <c r="GPP574" s="99"/>
      <c r="GPQ574" s="99"/>
      <c r="GPR574" s="99"/>
      <c r="GPS574" s="99"/>
      <c r="GPT574" s="99"/>
      <c r="GPU574" s="99"/>
      <c r="GPV574" s="99"/>
      <c r="GPW574" s="99"/>
      <c r="GPX574" s="99"/>
      <c r="GPY574" s="99"/>
      <c r="GPZ574" s="99"/>
      <c r="GQA574" s="99"/>
      <c r="GQB574" s="99"/>
      <c r="GQC574" s="99"/>
      <c r="GQD574" s="99"/>
      <c r="GQE574" s="99"/>
      <c r="GQF574" s="99"/>
      <c r="GQG574" s="99"/>
      <c r="GQH574" s="99"/>
      <c r="GQI574" s="99"/>
      <c r="GQJ574" s="99"/>
      <c r="GQK574" s="99"/>
      <c r="GQL574" s="99"/>
      <c r="GQM574" s="99"/>
      <c r="GQN574" s="99"/>
      <c r="GQO574" s="99"/>
      <c r="GQP574" s="99"/>
      <c r="GQQ574" s="99"/>
      <c r="GQR574" s="99"/>
      <c r="GQS574" s="99"/>
      <c r="GQT574" s="99"/>
      <c r="GQU574" s="99"/>
      <c r="GQV574" s="99"/>
      <c r="GQW574" s="99"/>
      <c r="GQX574" s="99"/>
      <c r="GQY574" s="99"/>
      <c r="GQZ574" s="99"/>
      <c r="GRA574" s="99"/>
      <c r="GRB574" s="99"/>
      <c r="GRC574" s="99"/>
      <c r="GRD574" s="99"/>
      <c r="GRE574" s="99"/>
      <c r="GRF574" s="99"/>
      <c r="GRG574" s="99"/>
      <c r="GRH574" s="99"/>
      <c r="GRI574" s="99"/>
      <c r="GRJ574" s="99"/>
      <c r="GRK574" s="99"/>
      <c r="GRL574" s="99"/>
      <c r="GRM574" s="99"/>
      <c r="GRN574" s="99"/>
      <c r="GRO574" s="99"/>
      <c r="GRP574" s="99"/>
      <c r="GRQ574" s="99"/>
      <c r="GRR574" s="99"/>
      <c r="GRS574" s="99"/>
      <c r="GRT574" s="99"/>
      <c r="GRU574" s="99"/>
      <c r="GRV574" s="99"/>
      <c r="GRW574" s="99"/>
      <c r="GRX574" s="99"/>
      <c r="GRY574" s="99"/>
      <c r="GRZ574" s="99"/>
      <c r="GSA574" s="99"/>
      <c r="GSB574" s="99"/>
      <c r="GSC574" s="99"/>
      <c r="GSD574" s="99"/>
      <c r="GSE574" s="99"/>
      <c r="GSF574" s="99"/>
      <c r="GSG574" s="99"/>
      <c r="GSH574" s="99"/>
      <c r="GSI574" s="99"/>
      <c r="GSJ574" s="99"/>
      <c r="GSK574" s="99"/>
      <c r="GSL574" s="99"/>
      <c r="GSM574" s="99"/>
      <c r="GSN574" s="99"/>
      <c r="GSO574" s="99"/>
      <c r="GSP574" s="99"/>
      <c r="GSQ574" s="99"/>
      <c r="GSR574" s="99"/>
      <c r="GSS574" s="99"/>
      <c r="GST574" s="99"/>
      <c r="GSU574" s="99"/>
      <c r="GSV574" s="99"/>
      <c r="GSW574" s="99"/>
      <c r="GSX574" s="99"/>
      <c r="GSY574" s="99"/>
      <c r="GSZ574" s="99"/>
      <c r="GTA574" s="99"/>
      <c r="GTB574" s="99"/>
      <c r="GTC574" s="99"/>
      <c r="GTD574" s="99"/>
      <c r="GTE574" s="99"/>
      <c r="GTF574" s="99"/>
      <c r="GTG574" s="99"/>
      <c r="GTH574" s="99"/>
      <c r="GTI574" s="99"/>
      <c r="GTJ574" s="99"/>
      <c r="GTK574" s="99"/>
      <c r="GTL574" s="99"/>
      <c r="GTM574" s="99"/>
      <c r="GTN574" s="99"/>
      <c r="GTO574" s="99"/>
      <c r="GTP574" s="99"/>
      <c r="GTQ574" s="99"/>
      <c r="GTR574" s="99"/>
      <c r="GTS574" s="99"/>
      <c r="GTT574" s="99"/>
      <c r="GTU574" s="99"/>
      <c r="GTV574" s="99"/>
      <c r="GTW574" s="99"/>
      <c r="GTX574" s="99"/>
      <c r="GTY574" s="99"/>
      <c r="GTZ574" s="99"/>
      <c r="GUA574" s="99"/>
      <c r="GUB574" s="99"/>
      <c r="GUC574" s="99"/>
      <c r="GUD574" s="99"/>
      <c r="GUE574" s="99"/>
      <c r="GUF574" s="99"/>
      <c r="GUG574" s="99"/>
      <c r="GUH574" s="99"/>
      <c r="GUI574" s="99"/>
      <c r="GUJ574" s="99"/>
      <c r="GUK574" s="99"/>
      <c r="GUL574" s="99"/>
      <c r="GUM574" s="99"/>
      <c r="GUN574" s="99"/>
      <c r="GUO574" s="99"/>
      <c r="GUP574" s="99"/>
      <c r="GUQ574" s="99"/>
      <c r="GUR574" s="99"/>
      <c r="GUS574" s="99"/>
      <c r="GUT574" s="99"/>
      <c r="GUU574" s="99"/>
      <c r="GUV574" s="99"/>
      <c r="GUW574" s="99"/>
      <c r="GUX574" s="99"/>
      <c r="GUY574" s="99"/>
      <c r="GUZ574" s="99"/>
      <c r="GVA574" s="99"/>
      <c r="GVB574" s="99"/>
      <c r="GVC574" s="99"/>
      <c r="GVD574" s="99"/>
      <c r="GVE574" s="99"/>
      <c r="GVF574" s="99"/>
      <c r="GVG574" s="99"/>
      <c r="GVH574" s="99"/>
      <c r="GVI574" s="99"/>
      <c r="GVJ574" s="99"/>
      <c r="GVK574" s="99"/>
      <c r="GVL574" s="99"/>
      <c r="GVM574" s="99"/>
      <c r="GVN574" s="99"/>
      <c r="GVO574" s="99"/>
      <c r="GVP574" s="99"/>
      <c r="GVQ574" s="99"/>
      <c r="GVR574" s="99"/>
      <c r="GVS574" s="99"/>
      <c r="GVT574" s="99"/>
      <c r="GVU574" s="99"/>
      <c r="GVV574" s="99"/>
      <c r="GVW574" s="99"/>
      <c r="GVX574" s="99"/>
      <c r="GVY574" s="99"/>
      <c r="GVZ574" s="99"/>
      <c r="GWA574" s="99"/>
      <c r="GWB574" s="99"/>
      <c r="GWC574" s="99"/>
      <c r="GWD574" s="99"/>
      <c r="GWE574" s="99"/>
      <c r="GWF574" s="99"/>
      <c r="GWG574" s="99"/>
      <c r="GWH574" s="99"/>
      <c r="GWI574" s="99"/>
      <c r="GWJ574" s="99"/>
      <c r="GWK574" s="99"/>
      <c r="GWL574" s="99"/>
      <c r="GWM574" s="99"/>
      <c r="GWN574" s="99"/>
      <c r="GWO574" s="99"/>
      <c r="GWP574" s="99"/>
      <c r="GWQ574" s="99"/>
      <c r="GWR574" s="99"/>
      <c r="GWS574" s="99"/>
      <c r="GWT574" s="99"/>
      <c r="GWU574" s="99"/>
      <c r="GWV574" s="99"/>
      <c r="GWW574" s="99"/>
      <c r="GWX574" s="99"/>
      <c r="GWY574" s="99"/>
      <c r="GWZ574" s="99"/>
      <c r="GXA574" s="99"/>
      <c r="GXB574" s="99"/>
      <c r="GXC574" s="99"/>
      <c r="GXD574" s="99"/>
      <c r="GXE574" s="99"/>
      <c r="GXF574" s="99"/>
      <c r="GXG574" s="99"/>
      <c r="GXH574" s="99"/>
      <c r="GXI574" s="99"/>
      <c r="GXJ574" s="99"/>
      <c r="GXK574" s="99"/>
      <c r="GXL574" s="99"/>
      <c r="GXM574" s="99"/>
      <c r="GXN574" s="99"/>
      <c r="GXO574" s="99"/>
      <c r="GXP574" s="99"/>
      <c r="GXQ574" s="99"/>
      <c r="GXR574" s="99"/>
      <c r="GXS574" s="99"/>
      <c r="GXT574" s="99"/>
      <c r="GXU574" s="99"/>
      <c r="GXV574" s="99"/>
      <c r="GXW574" s="99"/>
      <c r="GXX574" s="99"/>
      <c r="GXY574" s="99"/>
      <c r="GXZ574" s="99"/>
      <c r="GYA574" s="99"/>
      <c r="GYB574" s="99"/>
      <c r="GYC574" s="99"/>
      <c r="GYD574" s="99"/>
      <c r="GYE574" s="99"/>
      <c r="GYF574" s="99"/>
      <c r="GYG574" s="99"/>
      <c r="GYH574" s="99"/>
      <c r="GYI574" s="99"/>
      <c r="GYJ574" s="99"/>
      <c r="GYK574" s="99"/>
      <c r="GYL574" s="99"/>
      <c r="GYM574" s="99"/>
      <c r="GYN574" s="99"/>
      <c r="GYO574" s="99"/>
      <c r="GYP574" s="99"/>
      <c r="GYQ574" s="99"/>
      <c r="GYR574" s="99"/>
      <c r="GYS574" s="99"/>
      <c r="GYT574" s="99"/>
      <c r="GYU574" s="99"/>
      <c r="GYV574" s="99"/>
      <c r="GYW574" s="99"/>
      <c r="GYX574" s="99"/>
      <c r="GYY574" s="99"/>
      <c r="GYZ574" s="99"/>
      <c r="GZA574" s="99"/>
      <c r="GZB574" s="99"/>
      <c r="GZC574" s="99"/>
      <c r="GZD574" s="99"/>
      <c r="GZE574" s="99"/>
      <c r="GZF574" s="99"/>
      <c r="GZG574" s="99"/>
      <c r="GZH574" s="99"/>
      <c r="GZI574" s="99"/>
      <c r="GZJ574" s="99"/>
      <c r="GZK574" s="99"/>
      <c r="GZL574" s="99"/>
      <c r="GZM574" s="99"/>
      <c r="GZN574" s="99"/>
      <c r="GZO574" s="99"/>
      <c r="GZP574" s="99"/>
      <c r="GZQ574" s="99"/>
      <c r="GZR574" s="99"/>
      <c r="GZS574" s="99"/>
      <c r="GZT574" s="99"/>
      <c r="GZU574" s="99"/>
      <c r="GZV574" s="99"/>
      <c r="GZW574" s="99"/>
      <c r="GZX574" s="99"/>
      <c r="GZY574" s="99"/>
      <c r="GZZ574" s="99"/>
      <c r="HAA574" s="99"/>
      <c r="HAB574" s="99"/>
      <c r="HAC574" s="99"/>
      <c r="HAD574" s="99"/>
      <c r="HAE574" s="99"/>
      <c r="HAF574" s="99"/>
      <c r="HAG574" s="99"/>
      <c r="HAH574" s="99"/>
      <c r="HAI574" s="99"/>
      <c r="HAJ574" s="99"/>
      <c r="HAK574" s="99"/>
      <c r="HAL574" s="99"/>
      <c r="HAM574" s="99"/>
      <c r="HAN574" s="99"/>
      <c r="HAO574" s="99"/>
      <c r="HAP574" s="99"/>
      <c r="HAQ574" s="99"/>
      <c r="HAR574" s="99"/>
      <c r="HAS574" s="99"/>
      <c r="HAT574" s="99"/>
      <c r="HAU574" s="99"/>
      <c r="HAV574" s="99"/>
      <c r="HAW574" s="99"/>
      <c r="HAX574" s="99"/>
      <c r="HAY574" s="99"/>
      <c r="HAZ574" s="99"/>
      <c r="HBA574" s="99"/>
      <c r="HBB574" s="99"/>
      <c r="HBC574" s="99"/>
      <c r="HBD574" s="99"/>
      <c r="HBE574" s="99"/>
      <c r="HBF574" s="99"/>
      <c r="HBG574" s="99"/>
      <c r="HBH574" s="99"/>
      <c r="HBI574" s="99"/>
      <c r="HBJ574" s="99"/>
      <c r="HBK574" s="99"/>
      <c r="HBL574" s="99"/>
      <c r="HBM574" s="99"/>
      <c r="HBN574" s="99"/>
      <c r="HBO574" s="99"/>
      <c r="HBP574" s="99"/>
      <c r="HBQ574" s="99"/>
      <c r="HBR574" s="99"/>
      <c r="HBS574" s="99"/>
      <c r="HBT574" s="99"/>
      <c r="HBU574" s="99"/>
      <c r="HBV574" s="99"/>
      <c r="HBW574" s="99"/>
      <c r="HBX574" s="99"/>
      <c r="HBY574" s="99"/>
      <c r="HBZ574" s="99"/>
      <c r="HCA574" s="99"/>
      <c r="HCB574" s="99"/>
      <c r="HCC574" s="99"/>
      <c r="HCD574" s="99"/>
      <c r="HCE574" s="99"/>
      <c r="HCF574" s="99"/>
      <c r="HCG574" s="99"/>
      <c r="HCH574" s="99"/>
      <c r="HCI574" s="99"/>
      <c r="HCJ574" s="99"/>
      <c r="HCK574" s="99"/>
      <c r="HCL574" s="99"/>
      <c r="HCM574" s="99"/>
      <c r="HCN574" s="99"/>
      <c r="HCO574" s="99"/>
      <c r="HCP574" s="99"/>
      <c r="HCQ574" s="99"/>
      <c r="HCR574" s="99"/>
      <c r="HCS574" s="99"/>
      <c r="HCT574" s="99"/>
      <c r="HCU574" s="99"/>
      <c r="HCV574" s="99"/>
      <c r="HCW574" s="99"/>
      <c r="HCX574" s="99"/>
      <c r="HCY574" s="99"/>
      <c r="HCZ574" s="99"/>
      <c r="HDA574" s="99"/>
      <c r="HDB574" s="99"/>
      <c r="HDC574" s="99"/>
      <c r="HDD574" s="99"/>
      <c r="HDE574" s="99"/>
      <c r="HDF574" s="99"/>
      <c r="HDG574" s="99"/>
      <c r="HDH574" s="99"/>
      <c r="HDI574" s="99"/>
      <c r="HDJ574" s="99"/>
      <c r="HDK574" s="99"/>
      <c r="HDL574" s="99"/>
      <c r="HDM574" s="99"/>
      <c r="HDN574" s="99"/>
      <c r="HDO574" s="99"/>
      <c r="HDP574" s="99"/>
      <c r="HDQ574" s="99"/>
      <c r="HDR574" s="99"/>
      <c r="HDS574" s="99"/>
      <c r="HDT574" s="99"/>
      <c r="HDU574" s="99"/>
      <c r="HDV574" s="99"/>
      <c r="HDW574" s="99"/>
      <c r="HDX574" s="99"/>
      <c r="HDY574" s="99"/>
      <c r="HDZ574" s="99"/>
      <c r="HEA574" s="99"/>
      <c r="HEB574" s="99"/>
      <c r="HEC574" s="99"/>
      <c r="HED574" s="99"/>
      <c r="HEE574" s="99"/>
      <c r="HEF574" s="99"/>
      <c r="HEG574" s="99"/>
      <c r="HEH574" s="99"/>
      <c r="HEI574" s="99"/>
      <c r="HEJ574" s="99"/>
      <c r="HEK574" s="99"/>
      <c r="HEL574" s="99"/>
      <c r="HEM574" s="99"/>
      <c r="HEN574" s="99"/>
      <c r="HEO574" s="99"/>
      <c r="HEP574" s="99"/>
      <c r="HEQ574" s="99"/>
      <c r="HER574" s="99"/>
      <c r="HES574" s="99"/>
      <c r="HET574" s="99"/>
      <c r="HEU574" s="99"/>
      <c r="HEV574" s="99"/>
      <c r="HEW574" s="99"/>
      <c r="HEX574" s="99"/>
      <c r="HEY574" s="99"/>
      <c r="HEZ574" s="99"/>
      <c r="HFA574" s="99"/>
      <c r="HFB574" s="99"/>
      <c r="HFC574" s="99"/>
      <c r="HFD574" s="99"/>
      <c r="HFE574" s="99"/>
      <c r="HFF574" s="99"/>
      <c r="HFG574" s="99"/>
      <c r="HFH574" s="99"/>
      <c r="HFI574" s="99"/>
      <c r="HFJ574" s="99"/>
      <c r="HFK574" s="99"/>
      <c r="HFL574" s="99"/>
      <c r="HFM574" s="99"/>
      <c r="HFN574" s="99"/>
      <c r="HFO574" s="99"/>
      <c r="HFP574" s="99"/>
      <c r="HFQ574" s="99"/>
      <c r="HFR574" s="99"/>
      <c r="HFS574" s="99"/>
      <c r="HFT574" s="99"/>
      <c r="HFU574" s="99"/>
      <c r="HFV574" s="99"/>
      <c r="HFW574" s="99"/>
      <c r="HFX574" s="99"/>
      <c r="HFY574" s="99"/>
      <c r="HFZ574" s="99"/>
      <c r="HGA574" s="99"/>
      <c r="HGB574" s="99"/>
      <c r="HGC574" s="99"/>
      <c r="HGD574" s="99"/>
      <c r="HGE574" s="99"/>
      <c r="HGF574" s="99"/>
      <c r="HGG574" s="99"/>
      <c r="HGH574" s="99"/>
      <c r="HGI574" s="99"/>
      <c r="HGJ574" s="99"/>
      <c r="HGK574" s="99"/>
      <c r="HGL574" s="99"/>
      <c r="HGM574" s="99"/>
      <c r="HGN574" s="99"/>
      <c r="HGO574" s="99"/>
      <c r="HGP574" s="99"/>
      <c r="HGQ574" s="99"/>
      <c r="HGR574" s="99"/>
      <c r="HGS574" s="99"/>
      <c r="HGT574" s="99"/>
      <c r="HGU574" s="99"/>
      <c r="HGV574" s="99"/>
      <c r="HGW574" s="99"/>
      <c r="HGX574" s="99"/>
      <c r="HGY574" s="99"/>
      <c r="HGZ574" s="99"/>
      <c r="HHA574" s="99"/>
      <c r="HHB574" s="99"/>
      <c r="HHC574" s="99"/>
      <c r="HHD574" s="99"/>
      <c r="HHE574" s="99"/>
      <c r="HHF574" s="99"/>
      <c r="HHG574" s="99"/>
      <c r="HHH574" s="99"/>
      <c r="HHI574" s="99"/>
      <c r="HHJ574" s="99"/>
      <c r="HHK574" s="99"/>
      <c r="HHL574" s="99"/>
      <c r="HHM574" s="99"/>
      <c r="HHN574" s="99"/>
      <c r="HHO574" s="99"/>
      <c r="HHP574" s="99"/>
      <c r="HHQ574" s="99"/>
      <c r="HHR574" s="99"/>
      <c r="HHS574" s="99"/>
      <c r="HHT574" s="99"/>
      <c r="HHU574" s="99"/>
      <c r="HHV574" s="99"/>
      <c r="HHW574" s="99"/>
      <c r="HHX574" s="99"/>
      <c r="HHY574" s="99"/>
      <c r="HHZ574" s="99"/>
      <c r="HIA574" s="99"/>
      <c r="HIB574" s="99"/>
      <c r="HIC574" s="99"/>
      <c r="HID574" s="99"/>
      <c r="HIE574" s="99"/>
      <c r="HIF574" s="99"/>
      <c r="HIG574" s="99"/>
      <c r="HIH574" s="99"/>
      <c r="HII574" s="99"/>
      <c r="HIJ574" s="99"/>
      <c r="HIK574" s="99"/>
      <c r="HIL574" s="99"/>
      <c r="HIM574" s="99"/>
      <c r="HIN574" s="99"/>
      <c r="HIO574" s="99"/>
      <c r="HIP574" s="99"/>
      <c r="HIQ574" s="99"/>
      <c r="HIR574" s="99"/>
      <c r="HIS574" s="99"/>
      <c r="HIT574" s="99"/>
      <c r="HIU574" s="99"/>
      <c r="HIV574" s="99"/>
      <c r="HIW574" s="99"/>
      <c r="HIX574" s="99"/>
      <c r="HIY574" s="99"/>
      <c r="HIZ574" s="99"/>
      <c r="HJA574" s="99"/>
      <c r="HJB574" s="99"/>
      <c r="HJC574" s="99"/>
      <c r="HJD574" s="99"/>
      <c r="HJE574" s="99"/>
      <c r="HJF574" s="99"/>
      <c r="HJG574" s="99"/>
      <c r="HJH574" s="99"/>
      <c r="HJI574" s="99"/>
      <c r="HJJ574" s="99"/>
      <c r="HJK574" s="99"/>
      <c r="HJL574" s="99"/>
      <c r="HJM574" s="99"/>
      <c r="HJN574" s="99"/>
      <c r="HJO574" s="99"/>
      <c r="HJP574" s="99"/>
      <c r="HJQ574" s="99"/>
      <c r="HJR574" s="99"/>
      <c r="HJS574" s="99"/>
      <c r="HJT574" s="99"/>
      <c r="HJU574" s="99"/>
      <c r="HJV574" s="99"/>
      <c r="HJW574" s="99"/>
      <c r="HJX574" s="99"/>
      <c r="HJY574" s="99"/>
      <c r="HJZ574" s="99"/>
      <c r="HKA574" s="99"/>
      <c r="HKB574" s="99"/>
      <c r="HKC574" s="99"/>
      <c r="HKD574" s="99"/>
      <c r="HKE574" s="99"/>
      <c r="HKF574" s="99"/>
      <c r="HKG574" s="99"/>
      <c r="HKH574" s="99"/>
      <c r="HKI574" s="99"/>
      <c r="HKJ574" s="99"/>
      <c r="HKK574" s="99"/>
      <c r="HKL574" s="99"/>
      <c r="HKM574" s="99"/>
      <c r="HKN574" s="99"/>
      <c r="HKO574" s="99"/>
      <c r="HKP574" s="99"/>
      <c r="HKQ574" s="99"/>
      <c r="HKR574" s="99"/>
      <c r="HKS574" s="99"/>
      <c r="HKT574" s="99"/>
      <c r="HKU574" s="99"/>
      <c r="HKV574" s="99"/>
      <c r="HKW574" s="99"/>
      <c r="HKX574" s="99"/>
      <c r="HKY574" s="99"/>
      <c r="HKZ574" s="99"/>
      <c r="HLA574" s="99"/>
      <c r="HLB574" s="99"/>
      <c r="HLC574" s="99"/>
      <c r="HLD574" s="99"/>
      <c r="HLE574" s="99"/>
      <c r="HLF574" s="99"/>
      <c r="HLG574" s="99"/>
      <c r="HLH574" s="99"/>
      <c r="HLI574" s="99"/>
      <c r="HLJ574" s="99"/>
      <c r="HLK574" s="99"/>
      <c r="HLL574" s="99"/>
      <c r="HLM574" s="99"/>
      <c r="HLN574" s="99"/>
      <c r="HLO574" s="99"/>
      <c r="HLP574" s="99"/>
      <c r="HLQ574" s="99"/>
      <c r="HLR574" s="99"/>
      <c r="HLS574" s="99"/>
      <c r="HLT574" s="99"/>
      <c r="HLU574" s="99"/>
      <c r="HLV574" s="99"/>
      <c r="HLW574" s="99"/>
      <c r="HLX574" s="99"/>
      <c r="HLY574" s="99"/>
      <c r="HLZ574" s="99"/>
      <c r="HMA574" s="99"/>
      <c r="HMB574" s="99"/>
      <c r="HMC574" s="99"/>
      <c r="HMD574" s="99"/>
      <c r="HME574" s="99"/>
      <c r="HMF574" s="99"/>
      <c r="HMG574" s="99"/>
      <c r="HMH574" s="99"/>
      <c r="HMI574" s="99"/>
      <c r="HMJ574" s="99"/>
      <c r="HMK574" s="99"/>
      <c r="HML574" s="99"/>
      <c r="HMM574" s="99"/>
      <c r="HMN574" s="99"/>
      <c r="HMO574" s="99"/>
      <c r="HMP574" s="99"/>
      <c r="HMQ574" s="99"/>
      <c r="HMR574" s="99"/>
      <c r="HMS574" s="99"/>
      <c r="HMT574" s="99"/>
      <c r="HMU574" s="99"/>
      <c r="HMV574" s="99"/>
      <c r="HMW574" s="99"/>
      <c r="HMX574" s="99"/>
      <c r="HMY574" s="99"/>
      <c r="HMZ574" s="99"/>
      <c r="HNA574" s="99"/>
      <c r="HNB574" s="99"/>
      <c r="HNC574" s="99"/>
      <c r="HND574" s="99"/>
      <c r="HNE574" s="99"/>
      <c r="HNF574" s="99"/>
      <c r="HNG574" s="99"/>
      <c r="HNH574" s="99"/>
      <c r="HNI574" s="99"/>
      <c r="HNJ574" s="99"/>
      <c r="HNK574" s="99"/>
      <c r="HNL574" s="99"/>
      <c r="HNM574" s="99"/>
      <c r="HNN574" s="99"/>
      <c r="HNO574" s="99"/>
      <c r="HNP574" s="99"/>
      <c r="HNQ574" s="99"/>
      <c r="HNR574" s="99"/>
      <c r="HNS574" s="99"/>
      <c r="HNT574" s="99"/>
      <c r="HNU574" s="99"/>
      <c r="HNV574" s="99"/>
      <c r="HNW574" s="99"/>
      <c r="HNX574" s="99"/>
      <c r="HNY574" s="99"/>
      <c r="HNZ574" s="99"/>
      <c r="HOA574" s="99"/>
      <c r="HOB574" s="99"/>
      <c r="HOC574" s="99"/>
      <c r="HOD574" s="99"/>
      <c r="HOE574" s="99"/>
      <c r="HOF574" s="99"/>
      <c r="HOG574" s="99"/>
      <c r="HOH574" s="99"/>
      <c r="HOI574" s="99"/>
      <c r="HOJ574" s="99"/>
      <c r="HOK574" s="99"/>
      <c r="HOL574" s="99"/>
      <c r="HOM574" s="99"/>
      <c r="HON574" s="99"/>
      <c r="HOO574" s="99"/>
      <c r="HOP574" s="99"/>
      <c r="HOQ574" s="99"/>
      <c r="HOR574" s="99"/>
      <c r="HOS574" s="99"/>
      <c r="HOT574" s="99"/>
      <c r="HOU574" s="99"/>
      <c r="HOV574" s="99"/>
      <c r="HOW574" s="99"/>
      <c r="HOX574" s="99"/>
      <c r="HOY574" s="99"/>
      <c r="HOZ574" s="99"/>
      <c r="HPA574" s="99"/>
      <c r="HPB574" s="99"/>
      <c r="HPC574" s="99"/>
      <c r="HPD574" s="99"/>
      <c r="HPE574" s="99"/>
      <c r="HPF574" s="99"/>
      <c r="HPG574" s="99"/>
      <c r="HPH574" s="99"/>
      <c r="HPI574" s="99"/>
      <c r="HPJ574" s="99"/>
      <c r="HPK574" s="99"/>
      <c r="HPL574" s="99"/>
      <c r="HPM574" s="99"/>
      <c r="HPN574" s="99"/>
      <c r="HPO574" s="99"/>
      <c r="HPP574" s="99"/>
      <c r="HPQ574" s="99"/>
      <c r="HPR574" s="99"/>
      <c r="HPS574" s="99"/>
      <c r="HPT574" s="99"/>
      <c r="HPU574" s="99"/>
      <c r="HPV574" s="99"/>
      <c r="HPW574" s="99"/>
      <c r="HPX574" s="99"/>
      <c r="HPY574" s="99"/>
      <c r="HPZ574" s="99"/>
      <c r="HQA574" s="99"/>
      <c r="HQB574" s="99"/>
      <c r="HQC574" s="99"/>
      <c r="HQD574" s="99"/>
      <c r="HQE574" s="99"/>
      <c r="HQF574" s="99"/>
      <c r="HQG574" s="99"/>
      <c r="HQH574" s="99"/>
      <c r="HQI574" s="99"/>
      <c r="HQJ574" s="99"/>
      <c r="HQK574" s="99"/>
      <c r="HQL574" s="99"/>
      <c r="HQM574" s="99"/>
      <c r="HQN574" s="99"/>
      <c r="HQO574" s="99"/>
      <c r="HQP574" s="99"/>
      <c r="HQQ574" s="99"/>
      <c r="HQR574" s="99"/>
      <c r="HQS574" s="99"/>
      <c r="HQT574" s="99"/>
      <c r="HQU574" s="99"/>
      <c r="HQV574" s="99"/>
      <c r="HQW574" s="99"/>
      <c r="HQX574" s="99"/>
      <c r="HQY574" s="99"/>
      <c r="HQZ574" s="99"/>
      <c r="HRA574" s="99"/>
      <c r="HRB574" s="99"/>
      <c r="HRC574" s="99"/>
      <c r="HRD574" s="99"/>
      <c r="HRE574" s="99"/>
      <c r="HRF574" s="99"/>
      <c r="HRG574" s="99"/>
      <c r="HRH574" s="99"/>
      <c r="HRI574" s="99"/>
      <c r="HRJ574" s="99"/>
      <c r="HRK574" s="99"/>
      <c r="HRL574" s="99"/>
      <c r="HRM574" s="99"/>
      <c r="HRN574" s="99"/>
      <c r="HRO574" s="99"/>
      <c r="HRP574" s="99"/>
      <c r="HRQ574" s="99"/>
      <c r="HRR574" s="99"/>
      <c r="HRS574" s="99"/>
      <c r="HRT574" s="99"/>
      <c r="HRU574" s="99"/>
      <c r="HRV574" s="99"/>
      <c r="HRW574" s="99"/>
      <c r="HRX574" s="99"/>
      <c r="HRY574" s="99"/>
      <c r="HRZ574" s="99"/>
      <c r="HSA574" s="99"/>
      <c r="HSB574" s="99"/>
      <c r="HSC574" s="99"/>
      <c r="HSD574" s="99"/>
      <c r="HSE574" s="99"/>
      <c r="HSF574" s="99"/>
      <c r="HSG574" s="99"/>
      <c r="HSH574" s="99"/>
      <c r="HSI574" s="99"/>
      <c r="HSJ574" s="99"/>
      <c r="HSK574" s="99"/>
      <c r="HSL574" s="99"/>
      <c r="HSM574" s="99"/>
      <c r="HSN574" s="99"/>
      <c r="HSO574" s="99"/>
      <c r="HSP574" s="99"/>
      <c r="HSQ574" s="99"/>
      <c r="HSR574" s="99"/>
      <c r="HSS574" s="99"/>
      <c r="HST574" s="99"/>
      <c r="HSU574" s="99"/>
      <c r="HSV574" s="99"/>
      <c r="HSW574" s="99"/>
      <c r="HSX574" s="99"/>
      <c r="HSY574" s="99"/>
      <c r="HSZ574" s="99"/>
      <c r="HTA574" s="99"/>
      <c r="HTB574" s="99"/>
      <c r="HTC574" s="99"/>
      <c r="HTD574" s="99"/>
      <c r="HTE574" s="99"/>
      <c r="HTF574" s="99"/>
      <c r="HTG574" s="99"/>
      <c r="HTH574" s="99"/>
      <c r="HTI574" s="99"/>
      <c r="HTJ574" s="99"/>
      <c r="HTK574" s="99"/>
      <c r="HTL574" s="99"/>
      <c r="HTM574" s="99"/>
      <c r="HTN574" s="99"/>
      <c r="HTO574" s="99"/>
      <c r="HTP574" s="99"/>
      <c r="HTQ574" s="99"/>
      <c r="HTR574" s="99"/>
      <c r="HTS574" s="99"/>
      <c r="HTT574" s="99"/>
      <c r="HTU574" s="99"/>
      <c r="HTV574" s="99"/>
      <c r="HTW574" s="99"/>
      <c r="HTX574" s="99"/>
      <c r="HTY574" s="99"/>
      <c r="HTZ574" s="99"/>
      <c r="HUA574" s="99"/>
      <c r="HUB574" s="99"/>
      <c r="HUC574" s="99"/>
      <c r="HUD574" s="99"/>
      <c r="HUE574" s="99"/>
      <c r="HUF574" s="99"/>
      <c r="HUG574" s="99"/>
      <c r="HUH574" s="99"/>
      <c r="HUI574" s="99"/>
      <c r="HUJ574" s="99"/>
      <c r="HUK574" s="99"/>
      <c r="HUL574" s="99"/>
      <c r="HUM574" s="99"/>
      <c r="HUN574" s="99"/>
      <c r="HUO574" s="99"/>
      <c r="HUP574" s="99"/>
      <c r="HUQ574" s="99"/>
      <c r="HUR574" s="99"/>
      <c r="HUS574" s="99"/>
      <c r="HUT574" s="99"/>
      <c r="HUU574" s="99"/>
      <c r="HUV574" s="99"/>
      <c r="HUW574" s="99"/>
      <c r="HUX574" s="99"/>
      <c r="HUY574" s="99"/>
      <c r="HUZ574" s="99"/>
      <c r="HVA574" s="99"/>
      <c r="HVB574" s="99"/>
      <c r="HVC574" s="99"/>
      <c r="HVD574" s="99"/>
      <c r="HVE574" s="99"/>
      <c r="HVF574" s="99"/>
      <c r="HVG574" s="99"/>
      <c r="HVH574" s="99"/>
      <c r="HVI574" s="99"/>
      <c r="HVJ574" s="99"/>
      <c r="HVK574" s="99"/>
      <c r="HVL574" s="99"/>
      <c r="HVM574" s="99"/>
      <c r="HVN574" s="99"/>
      <c r="HVO574" s="99"/>
      <c r="HVP574" s="99"/>
      <c r="HVQ574" s="99"/>
      <c r="HVR574" s="99"/>
      <c r="HVS574" s="99"/>
      <c r="HVT574" s="99"/>
      <c r="HVU574" s="99"/>
      <c r="HVV574" s="99"/>
      <c r="HVW574" s="99"/>
      <c r="HVX574" s="99"/>
      <c r="HVY574" s="99"/>
      <c r="HVZ574" s="99"/>
      <c r="HWA574" s="99"/>
      <c r="HWB574" s="99"/>
      <c r="HWC574" s="99"/>
      <c r="HWD574" s="99"/>
      <c r="HWE574" s="99"/>
      <c r="HWF574" s="99"/>
      <c r="HWG574" s="99"/>
      <c r="HWH574" s="99"/>
      <c r="HWI574" s="99"/>
      <c r="HWJ574" s="99"/>
      <c r="HWK574" s="99"/>
      <c r="HWL574" s="99"/>
      <c r="HWM574" s="99"/>
      <c r="HWN574" s="99"/>
      <c r="HWO574" s="99"/>
      <c r="HWP574" s="99"/>
      <c r="HWQ574" s="99"/>
      <c r="HWR574" s="99"/>
      <c r="HWS574" s="99"/>
      <c r="HWT574" s="99"/>
      <c r="HWU574" s="99"/>
      <c r="HWV574" s="99"/>
      <c r="HWW574" s="99"/>
      <c r="HWX574" s="99"/>
      <c r="HWY574" s="99"/>
      <c r="HWZ574" s="99"/>
      <c r="HXA574" s="99"/>
      <c r="HXB574" s="99"/>
      <c r="HXC574" s="99"/>
      <c r="HXD574" s="99"/>
      <c r="HXE574" s="99"/>
      <c r="HXF574" s="99"/>
      <c r="HXG574" s="99"/>
      <c r="HXH574" s="99"/>
      <c r="HXI574" s="99"/>
      <c r="HXJ574" s="99"/>
      <c r="HXK574" s="99"/>
      <c r="HXL574" s="99"/>
      <c r="HXM574" s="99"/>
      <c r="HXN574" s="99"/>
      <c r="HXO574" s="99"/>
      <c r="HXP574" s="99"/>
      <c r="HXQ574" s="99"/>
      <c r="HXR574" s="99"/>
      <c r="HXS574" s="99"/>
      <c r="HXT574" s="99"/>
      <c r="HXU574" s="99"/>
      <c r="HXV574" s="99"/>
      <c r="HXW574" s="99"/>
      <c r="HXX574" s="99"/>
      <c r="HXY574" s="99"/>
      <c r="HXZ574" s="99"/>
      <c r="HYA574" s="99"/>
      <c r="HYB574" s="99"/>
      <c r="HYC574" s="99"/>
      <c r="HYD574" s="99"/>
      <c r="HYE574" s="99"/>
      <c r="HYF574" s="99"/>
      <c r="HYG574" s="99"/>
      <c r="HYH574" s="99"/>
      <c r="HYI574" s="99"/>
      <c r="HYJ574" s="99"/>
      <c r="HYK574" s="99"/>
      <c r="HYL574" s="99"/>
      <c r="HYM574" s="99"/>
      <c r="HYN574" s="99"/>
      <c r="HYO574" s="99"/>
      <c r="HYP574" s="99"/>
      <c r="HYQ574" s="99"/>
      <c r="HYR574" s="99"/>
      <c r="HYS574" s="99"/>
      <c r="HYT574" s="99"/>
      <c r="HYU574" s="99"/>
      <c r="HYV574" s="99"/>
      <c r="HYW574" s="99"/>
      <c r="HYX574" s="99"/>
      <c r="HYY574" s="99"/>
      <c r="HYZ574" s="99"/>
      <c r="HZA574" s="99"/>
      <c r="HZB574" s="99"/>
      <c r="HZC574" s="99"/>
      <c r="HZD574" s="99"/>
      <c r="HZE574" s="99"/>
      <c r="HZF574" s="99"/>
      <c r="HZG574" s="99"/>
      <c r="HZH574" s="99"/>
      <c r="HZI574" s="99"/>
      <c r="HZJ574" s="99"/>
      <c r="HZK574" s="99"/>
      <c r="HZL574" s="99"/>
      <c r="HZM574" s="99"/>
      <c r="HZN574" s="99"/>
      <c r="HZO574" s="99"/>
      <c r="HZP574" s="99"/>
      <c r="HZQ574" s="99"/>
      <c r="HZR574" s="99"/>
      <c r="HZS574" s="99"/>
      <c r="HZT574" s="99"/>
      <c r="HZU574" s="99"/>
      <c r="HZV574" s="99"/>
      <c r="HZW574" s="99"/>
      <c r="HZX574" s="99"/>
      <c r="HZY574" s="99"/>
      <c r="HZZ574" s="99"/>
      <c r="IAA574" s="99"/>
      <c r="IAB574" s="99"/>
      <c r="IAC574" s="99"/>
      <c r="IAD574" s="99"/>
      <c r="IAE574" s="99"/>
      <c r="IAF574" s="99"/>
      <c r="IAG574" s="99"/>
      <c r="IAH574" s="99"/>
      <c r="IAI574" s="99"/>
      <c r="IAJ574" s="99"/>
      <c r="IAK574" s="99"/>
      <c r="IAL574" s="99"/>
      <c r="IAM574" s="99"/>
      <c r="IAN574" s="99"/>
      <c r="IAO574" s="99"/>
      <c r="IAP574" s="99"/>
      <c r="IAQ574" s="99"/>
      <c r="IAR574" s="99"/>
      <c r="IAS574" s="99"/>
      <c r="IAT574" s="99"/>
      <c r="IAU574" s="99"/>
      <c r="IAV574" s="99"/>
      <c r="IAW574" s="99"/>
      <c r="IAX574" s="99"/>
      <c r="IAY574" s="99"/>
      <c r="IAZ574" s="99"/>
      <c r="IBA574" s="99"/>
      <c r="IBB574" s="99"/>
      <c r="IBC574" s="99"/>
      <c r="IBD574" s="99"/>
      <c r="IBE574" s="99"/>
      <c r="IBF574" s="99"/>
      <c r="IBG574" s="99"/>
      <c r="IBH574" s="99"/>
      <c r="IBI574" s="99"/>
      <c r="IBJ574" s="99"/>
      <c r="IBK574" s="99"/>
      <c r="IBL574" s="99"/>
      <c r="IBM574" s="99"/>
      <c r="IBN574" s="99"/>
      <c r="IBO574" s="99"/>
      <c r="IBP574" s="99"/>
      <c r="IBQ574" s="99"/>
      <c r="IBR574" s="99"/>
      <c r="IBS574" s="99"/>
      <c r="IBT574" s="99"/>
      <c r="IBU574" s="99"/>
      <c r="IBV574" s="99"/>
      <c r="IBW574" s="99"/>
      <c r="IBX574" s="99"/>
      <c r="IBY574" s="99"/>
      <c r="IBZ574" s="99"/>
      <c r="ICA574" s="99"/>
      <c r="ICB574" s="99"/>
      <c r="ICC574" s="99"/>
      <c r="ICD574" s="99"/>
      <c r="ICE574" s="99"/>
      <c r="ICF574" s="99"/>
      <c r="ICG574" s="99"/>
      <c r="ICH574" s="99"/>
      <c r="ICI574" s="99"/>
      <c r="ICJ574" s="99"/>
      <c r="ICK574" s="99"/>
      <c r="ICL574" s="99"/>
      <c r="ICM574" s="99"/>
      <c r="ICN574" s="99"/>
      <c r="ICO574" s="99"/>
      <c r="ICP574" s="99"/>
      <c r="ICQ574" s="99"/>
      <c r="ICR574" s="99"/>
      <c r="ICS574" s="99"/>
      <c r="ICT574" s="99"/>
      <c r="ICU574" s="99"/>
      <c r="ICV574" s="99"/>
      <c r="ICW574" s="99"/>
      <c r="ICX574" s="99"/>
      <c r="ICY574" s="99"/>
      <c r="ICZ574" s="99"/>
      <c r="IDA574" s="99"/>
      <c r="IDB574" s="99"/>
      <c r="IDC574" s="99"/>
      <c r="IDD574" s="99"/>
      <c r="IDE574" s="99"/>
      <c r="IDF574" s="99"/>
      <c r="IDG574" s="99"/>
      <c r="IDH574" s="99"/>
      <c r="IDI574" s="99"/>
      <c r="IDJ574" s="99"/>
      <c r="IDK574" s="99"/>
      <c r="IDL574" s="99"/>
      <c r="IDM574" s="99"/>
      <c r="IDN574" s="99"/>
      <c r="IDO574" s="99"/>
      <c r="IDP574" s="99"/>
      <c r="IDQ574" s="99"/>
      <c r="IDR574" s="99"/>
      <c r="IDS574" s="99"/>
      <c r="IDT574" s="99"/>
      <c r="IDU574" s="99"/>
      <c r="IDV574" s="99"/>
      <c r="IDW574" s="99"/>
      <c r="IDX574" s="99"/>
      <c r="IDY574" s="99"/>
      <c r="IDZ574" s="99"/>
      <c r="IEA574" s="99"/>
      <c r="IEB574" s="99"/>
      <c r="IEC574" s="99"/>
      <c r="IED574" s="99"/>
      <c r="IEE574" s="99"/>
      <c r="IEF574" s="99"/>
      <c r="IEG574" s="99"/>
      <c r="IEH574" s="99"/>
      <c r="IEI574" s="99"/>
      <c r="IEJ574" s="99"/>
      <c r="IEK574" s="99"/>
      <c r="IEL574" s="99"/>
      <c r="IEM574" s="99"/>
      <c r="IEN574" s="99"/>
      <c r="IEO574" s="99"/>
      <c r="IEP574" s="99"/>
      <c r="IEQ574" s="99"/>
      <c r="IER574" s="99"/>
      <c r="IES574" s="99"/>
      <c r="IET574" s="99"/>
      <c r="IEU574" s="99"/>
      <c r="IEV574" s="99"/>
      <c r="IEW574" s="99"/>
      <c r="IEX574" s="99"/>
      <c r="IEY574" s="99"/>
      <c r="IEZ574" s="99"/>
      <c r="IFA574" s="99"/>
      <c r="IFB574" s="99"/>
      <c r="IFC574" s="99"/>
      <c r="IFD574" s="99"/>
      <c r="IFE574" s="99"/>
      <c r="IFF574" s="99"/>
      <c r="IFG574" s="99"/>
      <c r="IFH574" s="99"/>
      <c r="IFI574" s="99"/>
      <c r="IFJ574" s="99"/>
      <c r="IFK574" s="99"/>
      <c r="IFL574" s="99"/>
      <c r="IFM574" s="99"/>
      <c r="IFN574" s="99"/>
      <c r="IFO574" s="99"/>
      <c r="IFP574" s="99"/>
      <c r="IFQ574" s="99"/>
      <c r="IFR574" s="99"/>
      <c r="IFS574" s="99"/>
      <c r="IFT574" s="99"/>
      <c r="IFU574" s="99"/>
      <c r="IFV574" s="99"/>
      <c r="IFW574" s="99"/>
      <c r="IFX574" s="99"/>
      <c r="IFY574" s="99"/>
      <c r="IFZ574" s="99"/>
      <c r="IGA574" s="99"/>
      <c r="IGB574" s="99"/>
      <c r="IGC574" s="99"/>
      <c r="IGD574" s="99"/>
      <c r="IGE574" s="99"/>
      <c r="IGF574" s="99"/>
      <c r="IGG574" s="99"/>
      <c r="IGH574" s="99"/>
      <c r="IGI574" s="99"/>
      <c r="IGJ574" s="99"/>
      <c r="IGK574" s="99"/>
      <c r="IGL574" s="99"/>
      <c r="IGM574" s="99"/>
      <c r="IGN574" s="99"/>
      <c r="IGO574" s="99"/>
      <c r="IGP574" s="99"/>
      <c r="IGQ574" s="99"/>
      <c r="IGR574" s="99"/>
      <c r="IGS574" s="99"/>
      <c r="IGT574" s="99"/>
      <c r="IGU574" s="99"/>
      <c r="IGV574" s="99"/>
      <c r="IGW574" s="99"/>
      <c r="IGX574" s="99"/>
      <c r="IGY574" s="99"/>
      <c r="IGZ574" s="99"/>
      <c r="IHA574" s="99"/>
      <c r="IHB574" s="99"/>
      <c r="IHC574" s="99"/>
      <c r="IHD574" s="99"/>
      <c r="IHE574" s="99"/>
      <c r="IHF574" s="99"/>
      <c r="IHG574" s="99"/>
      <c r="IHH574" s="99"/>
      <c r="IHI574" s="99"/>
      <c r="IHJ574" s="99"/>
      <c r="IHK574" s="99"/>
      <c r="IHL574" s="99"/>
      <c r="IHM574" s="99"/>
      <c r="IHN574" s="99"/>
      <c r="IHO574" s="99"/>
      <c r="IHP574" s="99"/>
      <c r="IHQ574" s="99"/>
      <c r="IHR574" s="99"/>
      <c r="IHS574" s="99"/>
      <c r="IHT574" s="99"/>
      <c r="IHU574" s="99"/>
      <c r="IHV574" s="99"/>
      <c r="IHW574" s="99"/>
      <c r="IHX574" s="99"/>
      <c r="IHY574" s="99"/>
      <c r="IHZ574" s="99"/>
      <c r="IIA574" s="99"/>
      <c r="IIB574" s="99"/>
      <c r="IIC574" s="99"/>
      <c r="IID574" s="99"/>
      <c r="IIE574" s="99"/>
      <c r="IIF574" s="99"/>
      <c r="IIG574" s="99"/>
      <c r="IIH574" s="99"/>
      <c r="III574" s="99"/>
      <c r="IIJ574" s="99"/>
      <c r="IIK574" s="99"/>
      <c r="IIL574" s="99"/>
      <c r="IIM574" s="99"/>
      <c r="IIN574" s="99"/>
      <c r="IIO574" s="99"/>
      <c r="IIP574" s="99"/>
      <c r="IIQ574" s="99"/>
      <c r="IIR574" s="99"/>
      <c r="IIS574" s="99"/>
      <c r="IIT574" s="99"/>
      <c r="IIU574" s="99"/>
      <c r="IIV574" s="99"/>
      <c r="IIW574" s="99"/>
      <c r="IIX574" s="99"/>
      <c r="IIY574" s="99"/>
      <c r="IIZ574" s="99"/>
      <c r="IJA574" s="99"/>
      <c r="IJB574" s="99"/>
      <c r="IJC574" s="99"/>
      <c r="IJD574" s="99"/>
      <c r="IJE574" s="99"/>
      <c r="IJF574" s="99"/>
      <c r="IJG574" s="99"/>
      <c r="IJH574" s="99"/>
      <c r="IJI574" s="99"/>
      <c r="IJJ574" s="99"/>
      <c r="IJK574" s="99"/>
      <c r="IJL574" s="99"/>
      <c r="IJM574" s="99"/>
      <c r="IJN574" s="99"/>
      <c r="IJO574" s="99"/>
      <c r="IJP574" s="99"/>
      <c r="IJQ574" s="99"/>
      <c r="IJR574" s="99"/>
      <c r="IJS574" s="99"/>
      <c r="IJT574" s="99"/>
      <c r="IJU574" s="99"/>
      <c r="IJV574" s="99"/>
      <c r="IJW574" s="99"/>
      <c r="IJX574" s="99"/>
      <c r="IJY574" s="99"/>
      <c r="IJZ574" s="99"/>
      <c r="IKA574" s="99"/>
      <c r="IKB574" s="99"/>
      <c r="IKC574" s="99"/>
      <c r="IKD574" s="99"/>
      <c r="IKE574" s="99"/>
      <c r="IKF574" s="99"/>
      <c r="IKG574" s="99"/>
      <c r="IKH574" s="99"/>
      <c r="IKI574" s="99"/>
      <c r="IKJ574" s="99"/>
      <c r="IKK574" s="99"/>
      <c r="IKL574" s="99"/>
      <c r="IKM574" s="99"/>
      <c r="IKN574" s="99"/>
      <c r="IKO574" s="99"/>
      <c r="IKP574" s="99"/>
      <c r="IKQ574" s="99"/>
      <c r="IKR574" s="99"/>
      <c r="IKS574" s="99"/>
      <c r="IKT574" s="99"/>
      <c r="IKU574" s="99"/>
      <c r="IKV574" s="99"/>
      <c r="IKW574" s="99"/>
      <c r="IKX574" s="99"/>
      <c r="IKY574" s="99"/>
      <c r="IKZ574" s="99"/>
      <c r="ILA574" s="99"/>
      <c r="ILB574" s="99"/>
      <c r="ILC574" s="99"/>
      <c r="ILD574" s="99"/>
      <c r="ILE574" s="99"/>
      <c r="ILF574" s="99"/>
      <c r="ILG574" s="99"/>
      <c r="ILH574" s="99"/>
      <c r="ILI574" s="99"/>
      <c r="ILJ574" s="99"/>
      <c r="ILK574" s="99"/>
      <c r="ILL574" s="99"/>
      <c r="ILM574" s="99"/>
      <c r="ILN574" s="99"/>
      <c r="ILO574" s="99"/>
      <c r="ILP574" s="99"/>
      <c r="ILQ574" s="99"/>
      <c r="ILR574" s="99"/>
      <c r="ILS574" s="99"/>
      <c r="ILT574" s="99"/>
      <c r="ILU574" s="99"/>
      <c r="ILV574" s="99"/>
      <c r="ILW574" s="99"/>
      <c r="ILX574" s="99"/>
      <c r="ILY574" s="99"/>
      <c r="ILZ574" s="99"/>
      <c r="IMA574" s="99"/>
      <c r="IMB574" s="99"/>
      <c r="IMC574" s="99"/>
      <c r="IMD574" s="99"/>
      <c r="IME574" s="99"/>
      <c r="IMF574" s="99"/>
      <c r="IMG574" s="99"/>
      <c r="IMH574" s="99"/>
      <c r="IMI574" s="99"/>
      <c r="IMJ574" s="99"/>
      <c r="IMK574" s="99"/>
      <c r="IML574" s="99"/>
      <c r="IMM574" s="99"/>
      <c r="IMN574" s="99"/>
      <c r="IMO574" s="99"/>
      <c r="IMP574" s="99"/>
      <c r="IMQ574" s="99"/>
      <c r="IMR574" s="99"/>
      <c r="IMS574" s="99"/>
      <c r="IMT574" s="99"/>
      <c r="IMU574" s="99"/>
      <c r="IMV574" s="99"/>
      <c r="IMW574" s="99"/>
      <c r="IMX574" s="99"/>
      <c r="IMY574" s="99"/>
      <c r="IMZ574" s="99"/>
      <c r="INA574" s="99"/>
      <c r="INB574" s="99"/>
      <c r="INC574" s="99"/>
      <c r="IND574" s="99"/>
      <c r="INE574" s="99"/>
      <c r="INF574" s="99"/>
      <c r="ING574" s="99"/>
      <c r="INH574" s="99"/>
      <c r="INI574" s="99"/>
      <c r="INJ574" s="99"/>
      <c r="INK574" s="99"/>
      <c r="INL574" s="99"/>
      <c r="INM574" s="99"/>
      <c r="INN574" s="99"/>
      <c r="INO574" s="99"/>
      <c r="INP574" s="99"/>
      <c r="INQ574" s="99"/>
      <c r="INR574" s="99"/>
      <c r="INS574" s="99"/>
      <c r="INT574" s="99"/>
      <c r="INU574" s="99"/>
      <c r="INV574" s="99"/>
      <c r="INW574" s="99"/>
      <c r="INX574" s="99"/>
      <c r="INY574" s="99"/>
      <c r="INZ574" s="99"/>
      <c r="IOA574" s="99"/>
      <c r="IOB574" s="99"/>
      <c r="IOC574" s="99"/>
      <c r="IOD574" s="99"/>
      <c r="IOE574" s="99"/>
      <c r="IOF574" s="99"/>
      <c r="IOG574" s="99"/>
      <c r="IOH574" s="99"/>
      <c r="IOI574" s="99"/>
      <c r="IOJ574" s="99"/>
      <c r="IOK574" s="99"/>
      <c r="IOL574" s="99"/>
      <c r="IOM574" s="99"/>
      <c r="ION574" s="99"/>
      <c r="IOO574" s="99"/>
      <c r="IOP574" s="99"/>
      <c r="IOQ574" s="99"/>
      <c r="IOR574" s="99"/>
      <c r="IOS574" s="99"/>
      <c r="IOT574" s="99"/>
      <c r="IOU574" s="99"/>
      <c r="IOV574" s="99"/>
      <c r="IOW574" s="99"/>
      <c r="IOX574" s="99"/>
      <c r="IOY574" s="99"/>
      <c r="IOZ574" s="99"/>
      <c r="IPA574" s="99"/>
      <c r="IPB574" s="99"/>
      <c r="IPC574" s="99"/>
      <c r="IPD574" s="99"/>
      <c r="IPE574" s="99"/>
      <c r="IPF574" s="99"/>
      <c r="IPG574" s="99"/>
      <c r="IPH574" s="99"/>
      <c r="IPI574" s="99"/>
      <c r="IPJ574" s="99"/>
      <c r="IPK574" s="99"/>
      <c r="IPL574" s="99"/>
      <c r="IPM574" s="99"/>
      <c r="IPN574" s="99"/>
      <c r="IPO574" s="99"/>
      <c r="IPP574" s="99"/>
      <c r="IPQ574" s="99"/>
      <c r="IPR574" s="99"/>
      <c r="IPS574" s="99"/>
      <c r="IPT574" s="99"/>
      <c r="IPU574" s="99"/>
      <c r="IPV574" s="99"/>
      <c r="IPW574" s="99"/>
      <c r="IPX574" s="99"/>
      <c r="IPY574" s="99"/>
      <c r="IPZ574" s="99"/>
      <c r="IQA574" s="99"/>
      <c r="IQB574" s="99"/>
      <c r="IQC574" s="99"/>
      <c r="IQD574" s="99"/>
      <c r="IQE574" s="99"/>
      <c r="IQF574" s="99"/>
      <c r="IQG574" s="99"/>
      <c r="IQH574" s="99"/>
      <c r="IQI574" s="99"/>
      <c r="IQJ574" s="99"/>
      <c r="IQK574" s="99"/>
      <c r="IQL574" s="99"/>
      <c r="IQM574" s="99"/>
      <c r="IQN574" s="99"/>
      <c r="IQO574" s="99"/>
      <c r="IQP574" s="99"/>
      <c r="IQQ574" s="99"/>
      <c r="IQR574" s="99"/>
      <c r="IQS574" s="99"/>
      <c r="IQT574" s="99"/>
      <c r="IQU574" s="99"/>
      <c r="IQV574" s="99"/>
      <c r="IQW574" s="99"/>
      <c r="IQX574" s="99"/>
      <c r="IQY574" s="99"/>
      <c r="IQZ574" s="99"/>
      <c r="IRA574" s="99"/>
      <c r="IRB574" s="99"/>
      <c r="IRC574" s="99"/>
      <c r="IRD574" s="99"/>
      <c r="IRE574" s="99"/>
      <c r="IRF574" s="99"/>
      <c r="IRG574" s="99"/>
      <c r="IRH574" s="99"/>
      <c r="IRI574" s="99"/>
      <c r="IRJ574" s="99"/>
      <c r="IRK574" s="99"/>
      <c r="IRL574" s="99"/>
      <c r="IRM574" s="99"/>
      <c r="IRN574" s="99"/>
      <c r="IRO574" s="99"/>
      <c r="IRP574" s="99"/>
      <c r="IRQ574" s="99"/>
      <c r="IRR574" s="99"/>
      <c r="IRS574" s="99"/>
      <c r="IRT574" s="99"/>
      <c r="IRU574" s="99"/>
      <c r="IRV574" s="99"/>
      <c r="IRW574" s="99"/>
      <c r="IRX574" s="99"/>
      <c r="IRY574" s="99"/>
      <c r="IRZ574" s="99"/>
      <c r="ISA574" s="99"/>
      <c r="ISB574" s="99"/>
      <c r="ISC574" s="99"/>
      <c r="ISD574" s="99"/>
      <c r="ISE574" s="99"/>
      <c r="ISF574" s="99"/>
      <c r="ISG574" s="99"/>
      <c r="ISH574" s="99"/>
      <c r="ISI574" s="99"/>
      <c r="ISJ574" s="99"/>
      <c r="ISK574" s="99"/>
      <c r="ISL574" s="99"/>
      <c r="ISM574" s="99"/>
      <c r="ISN574" s="99"/>
      <c r="ISO574" s="99"/>
      <c r="ISP574" s="99"/>
      <c r="ISQ574" s="99"/>
      <c r="ISR574" s="99"/>
      <c r="ISS574" s="99"/>
      <c r="IST574" s="99"/>
      <c r="ISU574" s="99"/>
      <c r="ISV574" s="99"/>
      <c r="ISW574" s="99"/>
      <c r="ISX574" s="99"/>
      <c r="ISY574" s="99"/>
      <c r="ISZ574" s="99"/>
      <c r="ITA574" s="99"/>
      <c r="ITB574" s="99"/>
      <c r="ITC574" s="99"/>
      <c r="ITD574" s="99"/>
      <c r="ITE574" s="99"/>
      <c r="ITF574" s="99"/>
      <c r="ITG574" s="99"/>
      <c r="ITH574" s="99"/>
      <c r="ITI574" s="99"/>
      <c r="ITJ574" s="99"/>
      <c r="ITK574" s="99"/>
      <c r="ITL574" s="99"/>
      <c r="ITM574" s="99"/>
      <c r="ITN574" s="99"/>
      <c r="ITO574" s="99"/>
      <c r="ITP574" s="99"/>
      <c r="ITQ574" s="99"/>
      <c r="ITR574" s="99"/>
      <c r="ITS574" s="99"/>
      <c r="ITT574" s="99"/>
      <c r="ITU574" s="99"/>
      <c r="ITV574" s="99"/>
      <c r="ITW574" s="99"/>
      <c r="ITX574" s="99"/>
      <c r="ITY574" s="99"/>
      <c r="ITZ574" s="99"/>
      <c r="IUA574" s="99"/>
      <c r="IUB574" s="99"/>
      <c r="IUC574" s="99"/>
      <c r="IUD574" s="99"/>
      <c r="IUE574" s="99"/>
      <c r="IUF574" s="99"/>
      <c r="IUG574" s="99"/>
      <c r="IUH574" s="99"/>
      <c r="IUI574" s="99"/>
      <c r="IUJ574" s="99"/>
      <c r="IUK574" s="99"/>
      <c r="IUL574" s="99"/>
      <c r="IUM574" s="99"/>
      <c r="IUN574" s="99"/>
      <c r="IUO574" s="99"/>
      <c r="IUP574" s="99"/>
      <c r="IUQ574" s="99"/>
      <c r="IUR574" s="99"/>
      <c r="IUS574" s="99"/>
      <c r="IUT574" s="99"/>
      <c r="IUU574" s="99"/>
      <c r="IUV574" s="99"/>
      <c r="IUW574" s="99"/>
      <c r="IUX574" s="99"/>
      <c r="IUY574" s="99"/>
      <c r="IUZ574" s="99"/>
      <c r="IVA574" s="99"/>
      <c r="IVB574" s="99"/>
      <c r="IVC574" s="99"/>
      <c r="IVD574" s="99"/>
      <c r="IVE574" s="99"/>
      <c r="IVF574" s="99"/>
      <c r="IVG574" s="99"/>
      <c r="IVH574" s="99"/>
      <c r="IVI574" s="99"/>
      <c r="IVJ574" s="99"/>
      <c r="IVK574" s="99"/>
      <c r="IVL574" s="99"/>
      <c r="IVM574" s="99"/>
      <c r="IVN574" s="99"/>
      <c r="IVO574" s="99"/>
      <c r="IVP574" s="99"/>
      <c r="IVQ574" s="99"/>
      <c r="IVR574" s="99"/>
      <c r="IVS574" s="99"/>
      <c r="IVT574" s="99"/>
      <c r="IVU574" s="99"/>
      <c r="IVV574" s="99"/>
      <c r="IVW574" s="99"/>
      <c r="IVX574" s="99"/>
      <c r="IVY574" s="99"/>
      <c r="IVZ574" s="99"/>
      <c r="IWA574" s="99"/>
      <c r="IWB574" s="99"/>
      <c r="IWC574" s="99"/>
      <c r="IWD574" s="99"/>
      <c r="IWE574" s="99"/>
      <c r="IWF574" s="99"/>
      <c r="IWG574" s="99"/>
      <c r="IWH574" s="99"/>
      <c r="IWI574" s="99"/>
      <c r="IWJ574" s="99"/>
      <c r="IWK574" s="99"/>
      <c r="IWL574" s="99"/>
      <c r="IWM574" s="99"/>
      <c r="IWN574" s="99"/>
      <c r="IWO574" s="99"/>
      <c r="IWP574" s="99"/>
      <c r="IWQ574" s="99"/>
      <c r="IWR574" s="99"/>
      <c r="IWS574" s="99"/>
      <c r="IWT574" s="99"/>
      <c r="IWU574" s="99"/>
      <c r="IWV574" s="99"/>
      <c r="IWW574" s="99"/>
      <c r="IWX574" s="99"/>
      <c r="IWY574" s="99"/>
      <c r="IWZ574" s="99"/>
      <c r="IXA574" s="99"/>
      <c r="IXB574" s="99"/>
      <c r="IXC574" s="99"/>
      <c r="IXD574" s="99"/>
      <c r="IXE574" s="99"/>
      <c r="IXF574" s="99"/>
      <c r="IXG574" s="99"/>
      <c r="IXH574" s="99"/>
      <c r="IXI574" s="99"/>
      <c r="IXJ574" s="99"/>
      <c r="IXK574" s="99"/>
      <c r="IXL574" s="99"/>
      <c r="IXM574" s="99"/>
      <c r="IXN574" s="99"/>
      <c r="IXO574" s="99"/>
      <c r="IXP574" s="99"/>
      <c r="IXQ574" s="99"/>
      <c r="IXR574" s="99"/>
      <c r="IXS574" s="99"/>
      <c r="IXT574" s="99"/>
      <c r="IXU574" s="99"/>
      <c r="IXV574" s="99"/>
      <c r="IXW574" s="99"/>
      <c r="IXX574" s="99"/>
      <c r="IXY574" s="99"/>
      <c r="IXZ574" s="99"/>
      <c r="IYA574" s="99"/>
      <c r="IYB574" s="99"/>
      <c r="IYC574" s="99"/>
      <c r="IYD574" s="99"/>
      <c r="IYE574" s="99"/>
      <c r="IYF574" s="99"/>
      <c r="IYG574" s="99"/>
      <c r="IYH574" s="99"/>
      <c r="IYI574" s="99"/>
      <c r="IYJ574" s="99"/>
      <c r="IYK574" s="99"/>
      <c r="IYL574" s="99"/>
      <c r="IYM574" s="99"/>
      <c r="IYN574" s="99"/>
      <c r="IYO574" s="99"/>
      <c r="IYP574" s="99"/>
      <c r="IYQ574" s="99"/>
      <c r="IYR574" s="99"/>
      <c r="IYS574" s="99"/>
      <c r="IYT574" s="99"/>
      <c r="IYU574" s="99"/>
      <c r="IYV574" s="99"/>
      <c r="IYW574" s="99"/>
      <c r="IYX574" s="99"/>
      <c r="IYY574" s="99"/>
      <c r="IYZ574" s="99"/>
      <c r="IZA574" s="99"/>
      <c r="IZB574" s="99"/>
      <c r="IZC574" s="99"/>
      <c r="IZD574" s="99"/>
      <c r="IZE574" s="99"/>
      <c r="IZF574" s="99"/>
      <c r="IZG574" s="99"/>
      <c r="IZH574" s="99"/>
      <c r="IZI574" s="99"/>
      <c r="IZJ574" s="99"/>
      <c r="IZK574" s="99"/>
      <c r="IZL574" s="99"/>
      <c r="IZM574" s="99"/>
      <c r="IZN574" s="99"/>
      <c r="IZO574" s="99"/>
      <c r="IZP574" s="99"/>
      <c r="IZQ574" s="99"/>
      <c r="IZR574" s="99"/>
      <c r="IZS574" s="99"/>
      <c r="IZT574" s="99"/>
      <c r="IZU574" s="99"/>
      <c r="IZV574" s="99"/>
      <c r="IZW574" s="99"/>
      <c r="IZX574" s="99"/>
      <c r="IZY574" s="99"/>
      <c r="IZZ574" s="99"/>
      <c r="JAA574" s="99"/>
      <c r="JAB574" s="99"/>
      <c r="JAC574" s="99"/>
      <c r="JAD574" s="99"/>
      <c r="JAE574" s="99"/>
      <c r="JAF574" s="99"/>
      <c r="JAG574" s="99"/>
      <c r="JAH574" s="99"/>
      <c r="JAI574" s="99"/>
      <c r="JAJ574" s="99"/>
      <c r="JAK574" s="99"/>
      <c r="JAL574" s="99"/>
      <c r="JAM574" s="99"/>
      <c r="JAN574" s="99"/>
      <c r="JAO574" s="99"/>
      <c r="JAP574" s="99"/>
      <c r="JAQ574" s="99"/>
      <c r="JAR574" s="99"/>
      <c r="JAS574" s="99"/>
      <c r="JAT574" s="99"/>
      <c r="JAU574" s="99"/>
      <c r="JAV574" s="99"/>
      <c r="JAW574" s="99"/>
      <c r="JAX574" s="99"/>
      <c r="JAY574" s="99"/>
      <c r="JAZ574" s="99"/>
      <c r="JBA574" s="99"/>
      <c r="JBB574" s="99"/>
      <c r="JBC574" s="99"/>
      <c r="JBD574" s="99"/>
      <c r="JBE574" s="99"/>
      <c r="JBF574" s="99"/>
      <c r="JBG574" s="99"/>
      <c r="JBH574" s="99"/>
      <c r="JBI574" s="99"/>
      <c r="JBJ574" s="99"/>
      <c r="JBK574" s="99"/>
      <c r="JBL574" s="99"/>
      <c r="JBM574" s="99"/>
      <c r="JBN574" s="99"/>
      <c r="JBO574" s="99"/>
      <c r="JBP574" s="99"/>
      <c r="JBQ574" s="99"/>
      <c r="JBR574" s="99"/>
      <c r="JBS574" s="99"/>
      <c r="JBT574" s="99"/>
      <c r="JBU574" s="99"/>
      <c r="JBV574" s="99"/>
      <c r="JBW574" s="99"/>
      <c r="JBX574" s="99"/>
      <c r="JBY574" s="99"/>
      <c r="JBZ574" s="99"/>
      <c r="JCA574" s="99"/>
      <c r="JCB574" s="99"/>
      <c r="JCC574" s="99"/>
      <c r="JCD574" s="99"/>
      <c r="JCE574" s="99"/>
      <c r="JCF574" s="99"/>
      <c r="JCG574" s="99"/>
      <c r="JCH574" s="99"/>
      <c r="JCI574" s="99"/>
      <c r="JCJ574" s="99"/>
      <c r="JCK574" s="99"/>
      <c r="JCL574" s="99"/>
      <c r="JCM574" s="99"/>
      <c r="JCN574" s="99"/>
      <c r="JCO574" s="99"/>
      <c r="JCP574" s="99"/>
      <c r="JCQ574" s="99"/>
      <c r="JCR574" s="99"/>
      <c r="JCS574" s="99"/>
      <c r="JCT574" s="99"/>
      <c r="JCU574" s="99"/>
      <c r="JCV574" s="99"/>
      <c r="JCW574" s="99"/>
      <c r="JCX574" s="99"/>
      <c r="JCY574" s="99"/>
      <c r="JCZ574" s="99"/>
      <c r="JDA574" s="99"/>
      <c r="JDB574" s="99"/>
      <c r="JDC574" s="99"/>
      <c r="JDD574" s="99"/>
      <c r="JDE574" s="99"/>
      <c r="JDF574" s="99"/>
      <c r="JDG574" s="99"/>
      <c r="JDH574" s="99"/>
      <c r="JDI574" s="99"/>
      <c r="JDJ574" s="99"/>
      <c r="JDK574" s="99"/>
      <c r="JDL574" s="99"/>
      <c r="JDM574" s="99"/>
      <c r="JDN574" s="99"/>
      <c r="JDO574" s="99"/>
      <c r="JDP574" s="99"/>
      <c r="JDQ574" s="99"/>
      <c r="JDR574" s="99"/>
      <c r="JDS574" s="99"/>
      <c r="JDT574" s="99"/>
      <c r="JDU574" s="99"/>
      <c r="JDV574" s="99"/>
      <c r="JDW574" s="99"/>
      <c r="JDX574" s="99"/>
      <c r="JDY574" s="99"/>
      <c r="JDZ574" s="99"/>
      <c r="JEA574" s="99"/>
      <c r="JEB574" s="99"/>
      <c r="JEC574" s="99"/>
      <c r="JED574" s="99"/>
      <c r="JEE574" s="99"/>
      <c r="JEF574" s="99"/>
      <c r="JEG574" s="99"/>
      <c r="JEH574" s="99"/>
      <c r="JEI574" s="99"/>
      <c r="JEJ574" s="99"/>
      <c r="JEK574" s="99"/>
      <c r="JEL574" s="99"/>
      <c r="JEM574" s="99"/>
      <c r="JEN574" s="99"/>
      <c r="JEO574" s="99"/>
      <c r="JEP574" s="99"/>
      <c r="JEQ574" s="99"/>
      <c r="JER574" s="99"/>
      <c r="JES574" s="99"/>
      <c r="JET574" s="99"/>
      <c r="JEU574" s="99"/>
      <c r="JEV574" s="99"/>
      <c r="JEW574" s="99"/>
      <c r="JEX574" s="99"/>
      <c r="JEY574" s="99"/>
      <c r="JEZ574" s="99"/>
      <c r="JFA574" s="99"/>
      <c r="JFB574" s="99"/>
      <c r="JFC574" s="99"/>
      <c r="JFD574" s="99"/>
      <c r="JFE574" s="99"/>
      <c r="JFF574" s="99"/>
      <c r="JFG574" s="99"/>
      <c r="JFH574" s="99"/>
      <c r="JFI574" s="99"/>
      <c r="JFJ574" s="99"/>
      <c r="JFK574" s="99"/>
      <c r="JFL574" s="99"/>
      <c r="JFM574" s="99"/>
      <c r="JFN574" s="99"/>
      <c r="JFO574" s="99"/>
      <c r="JFP574" s="99"/>
      <c r="JFQ574" s="99"/>
      <c r="JFR574" s="99"/>
      <c r="JFS574" s="99"/>
      <c r="JFT574" s="99"/>
      <c r="JFU574" s="99"/>
      <c r="JFV574" s="99"/>
      <c r="JFW574" s="99"/>
      <c r="JFX574" s="99"/>
      <c r="JFY574" s="99"/>
      <c r="JFZ574" s="99"/>
      <c r="JGA574" s="99"/>
      <c r="JGB574" s="99"/>
      <c r="JGC574" s="99"/>
      <c r="JGD574" s="99"/>
      <c r="JGE574" s="99"/>
      <c r="JGF574" s="99"/>
      <c r="JGG574" s="99"/>
      <c r="JGH574" s="99"/>
      <c r="JGI574" s="99"/>
      <c r="JGJ574" s="99"/>
      <c r="JGK574" s="99"/>
      <c r="JGL574" s="99"/>
      <c r="JGM574" s="99"/>
      <c r="JGN574" s="99"/>
      <c r="JGO574" s="99"/>
      <c r="JGP574" s="99"/>
      <c r="JGQ574" s="99"/>
      <c r="JGR574" s="99"/>
      <c r="JGS574" s="99"/>
      <c r="JGT574" s="99"/>
      <c r="JGU574" s="99"/>
      <c r="JGV574" s="99"/>
      <c r="JGW574" s="99"/>
      <c r="JGX574" s="99"/>
      <c r="JGY574" s="99"/>
      <c r="JGZ574" s="99"/>
      <c r="JHA574" s="99"/>
      <c r="JHB574" s="99"/>
      <c r="JHC574" s="99"/>
      <c r="JHD574" s="99"/>
      <c r="JHE574" s="99"/>
      <c r="JHF574" s="99"/>
      <c r="JHG574" s="99"/>
      <c r="JHH574" s="99"/>
      <c r="JHI574" s="99"/>
      <c r="JHJ574" s="99"/>
      <c r="JHK574" s="99"/>
      <c r="JHL574" s="99"/>
      <c r="JHM574" s="99"/>
      <c r="JHN574" s="99"/>
      <c r="JHO574" s="99"/>
      <c r="JHP574" s="99"/>
      <c r="JHQ574" s="99"/>
      <c r="JHR574" s="99"/>
      <c r="JHS574" s="99"/>
      <c r="JHT574" s="99"/>
      <c r="JHU574" s="99"/>
      <c r="JHV574" s="99"/>
      <c r="JHW574" s="99"/>
      <c r="JHX574" s="99"/>
      <c r="JHY574" s="99"/>
      <c r="JHZ574" s="99"/>
      <c r="JIA574" s="99"/>
      <c r="JIB574" s="99"/>
      <c r="JIC574" s="99"/>
      <c r="JID574" s="99"/>
      <c r="JIE574" s="99"/>
      <c r="JIF574" s="99"/>
      <c r="JIG574" s="99"/>
      <c r="JIH574" s="99"/>
      <c r="JII574" s="99"/>
      <c r="JIJ574" s="99"/>
      <c r="JIK574" s="99"/>
      <c r="JIL574" s="99"/>
      <c r="JIM574" s="99"/>
      <c r="JIN574" s="99"/>
      <c r="JIO574" s="99"/>
      <c r="JIP574" s="99"/>
      <c r="JIQ574" s="99"/>
      <c r="JIR574" s="99"/>
      <c r="JIS574" s="99"/>
      <c r="JIT574" s="99"/>
      <c r="JIU574" s="99"/>
      <c r="JIV574" s="99"/>
      <c r="JIW574" s="99"/>
      <c r="JIX574" s="99"/>
      <c r="JIY574" s="99"/>
      <c r="JIZ574" s="99"/>
      <c r="JJA574" s="99"/>
      <c r="JJB574" s="99"/>
      <c r="JJC574" s="99"/>
      <c r="JJD574" s="99"/>
      <c r="JJE574" s="99"/>
      <c r="JJF574" s="99"/>
      <c r="JJG574" s="99"/>
      <c r="JJH574" s="99"/>
      <c r="JJI574" s="99"/>
      <c r="JJJ574" s="99"/>
      <c r="JJK574" s="99"/>
      <c r="JJL574" s="99"/>
      <c r="JJM574" s="99"/>
      <c r="JJN574" s="99"/>
      <c r="JJO574" s="99"/>
      <c r="JJP574" s="99"/>
      <c r="JJQ574" s="99"/>
      <c r="JJR574" s="99"/>
      <c r="JJS574" s="99"/>
      <c r="JJT574" s="99"/>
      <c r="JJU574" s="99"/>
      <c r="JJV574" s="99"/>
      <c r="JJW574" s="99"/>
      <c r="JJX574" s="99"/>
      <c r="JJY574" s="99"/>
      <c r="JJZ574" s="99"/>
      <c r="JKA574" s="99"/>
      <c r="JKB574" s="99"/>
      <c r="JKC574" s="99"/>
      <c r="JKD574" s="99"/>
      <c r="JKE574" s="99"/>
      <c r="JKF574" s="99"/>
      <c r="JKG574" s="99"/>
      <c r="JKH574" s="99"/>
      <c r="JKI574" s="99"/>
      <c r="JKJ574" s="99"/>
      <c r="JKK574" s="99"/>
      <c r="JKL574" s="99"/>
      <c r="JKM574" s="99"/>
      <c r="JKN574" s="99"/>
      <c r="JKO574" s="99"/>
      <c r="JKP574" s="99"/>
      <c r="JKQ574" s="99"/>
      <c r="JKR574" s="99"/>
      <c r="JKS574" s="99"/>
      <c r="JKT574" s="99"/>
      <c r="JKU574" s="99"/>
      <c r="JKV574" s="99"/>
      <c r="JKW574" s="99"/>
      <c r="JKX574" s="99"/>
      <c r="JKY574" s="99"/>
      <c r="JKZ574" s="99"/>
      <c r="JLA574" s="99"/>
      <c r="JLB574" s="99"/>
      <c r="JLC574" s="99"/>
      <c r="JLD574" s="99"/>
      <c r="JLE574" s="99"/>
      <c r="JLF574" s="99"/>
      <c r="JLG574" s="99"/>
      <c r="JLH574" s="99"/>
      <c r="JLI574" s="99"/>
      <c r="JLJ574" s="99"/>
      <c r="JLK574" s="99"/>
      <c r="JLL574" s="99"/>
      <c r="JLM574" s="99"/>
      <c r="JLN574" s="99"/>
      <c r="JLO574" s="99"/>
      <c r="JLP574" s="99"/>
      <c r="JLQ574" s="99"/>
      <c r="JLR574" s="99"/>
      <c r="JLS574" s="99"/>
      <c r="JLT574" s="99"/>
      <c r="JLU574" s="99"/>
      <c r="JLV574" s="99"/>
      <c r="JLW574" s="99"/>
      <c r="JLX574" s="99"/>
      <c r="JLY574" s="99"/>
      <c r="JLZ574" s="99"/>
      <c r="JMA574" s="99"/>
      <c r="JMB574" s="99"/>
      <c r="JMC574" s="99"/>
      <c r="JMD574" s="99"/>
      <c r="JME574" s="99"/>
      <c r="JMF574" s="99"/>
      <c r="JMG574" s="99"/>
      <c r="JMH574" s="99"/>
      <c r="JMI574" s="99"/>
      <c r="JMJ574" s="99"/>
      <c r="JMK574" s="99"/>
      <c r="JML574" s="99"/>
      <c r="JMM574" s="99"/>
      <c r="JMN574" s="99"/>
      <c r="JMO574" s="99"/>
      <c r="JMP574" s="99"/>
      <c r="JMQ574" s="99"/>
      <c r="JMR574" s="99"/>
      <c r="JMS574" s="99"/>
      <c r="JMT574" s="99"/>
      <c r="JMU574" s="99"/>
      <c r="JMV574" s="99"/>
      <c r="JMW574" s="99"/>
      <c r="JMX574" s="99"/>
      <c r="JMY574" s="99"/>
      <c r="JMZ574" s="99"/>
      <c r="JNA574" s="99"/>
      <c r="JNB574" s="99"/>
      <c r="JNC574" s="99"/>
      <c r="JND574" s="99"/>
      <c r="JNE574" s="99"/>
      <c r="JNF574" s="99"/>
      <c r="JNG574" s="99"/>
      <c r="JNH574" s="99"/>
      <c r="JNI574" s="99"/>
      <c r="JNJ574" s="99"/>
      <c r="JNK574" s="99"/>
      <c r="JNL574" s="99"/>
      <c r="JNM574" s="99"/>
      <c r="JNN574" s="99"/>
      <c r="JNO574" s="99"/>
      <c r="JNP574" s="99"/>
      <c r="JNQ574" s="99"/>
      <c r="JNR574" s="99"/>
      <c r="JNS574" s="99"/>
      <c r="JNT574" s="99"/>
      <c r="JNU574" s="99"/>
      <c r="JNV574" s="99"/>
      <c r="JNW574" s="99"/>
      <c r="JNX574" s="99"/>
      <c r="JNY574" s="99"/>
      <c r="JNZ574" s="99"/>
      <c r="JOA574" s="99"/>
      <c r="JOB574" s="99"/>
      <c r="JOC574" s="99"/>
      <c r="JOD574" s="99"/>
      <c r="JOE574" s="99"/>
      <c r="JOF574" s="99"/>
      <c r="JOG574" s="99"/>
      <c r="JOH574" s="99"/>
      <c r="JOI574" s="99"/>
      <c r="JOJ574" s="99"/>
      <c r="JOK574" s="99"/>
      <c r="JOL574" s="99"/>
      <c r="JOM574" s="99"/>
      <c r="JON574" s="99"/>
      <c r="JOO574" s="99"/>
      <c r="JOP574" s="99"/>
      <c r="JOQ574" s="99"/>
      <c r="JOR574" s="99"/>
      <c r="JOS574" s="99"/>
      <c r="JOT574" s="99"/>
      <c r="JOU574" s="99"/>
      <c r="JOV574" s="99"/>
      <c r="JOW574" s="99"/>
      <c r="JOX574" s="99"/>
      <c r="JOY574" s="99"/>
      <c r="JOZ574" s="99"/>
      <c r="JPA574" s="99"/>
      <c r="JPB574" s="99"/>
      <c r="JPC574" s="99"/>
      <c r="JPD574" s="99"/>
      <c r="JPE574" s="99"/>
      <c r="JPF574" s="99"/>
      <c r="JPG574" s="99"/>
      <c r="JPH574" s="99"/>
      <c r="JPI574" s="99"/>
      <c r="JPJ574" s="99"/>
      <c r="JPK574" s="99"/>
      <c r="JPL574" s="99"/>
      <c r="JPM574" s="99"/>
      <c r="JPN574" s="99"/>
      <c r="JPO574" s="99"/>
      <c r="JPP574" s="99"/>
      <c r="JPQ574" s="99"/>
      <c r="JPR574" s="99"/>
      <c r="JPS574" s="99"/>
      <c r="JPT574" s="99"/>
      <c r="JPU574" s="99"/>
      <c r="JPV574" s="99"/>
      <c r="JPW574" s="99"/>
      <c r="JPX574" s="99"/>
      <c r="JPY574" s="99"/>
      <c r="JPZ574" s="99"/>
      <c r="JQA574" s="99"/>
      <c r="JQB574" s="99"/>
      <c r="JQC574" s="99"/>
      <c r="JQD574" s="99"/>
      <c r="JQE574" s="99"/>
      <c r="JQF574" s="99"/>
      <c r="JQG574" s="99"/>
      <c r="JQH574" s="99"/>
      <c r="JQI574" s="99"/>
      <c r="JQJ574" s="99"/>
      <c r="JQK574" s="99"/>
      <c r="JQL574" s="99"/>
      <c r="JQM574" s="99"/>
      <c r="JQN574" s="99"/>
      <c r="JQO574" s="99"/>
      <c r="JQP574" s="99"/>
      <c r="JQQ574" s="99"/>
      <c r="JQR574" s="99"/>
      <c r="JQS574" s="99"/>
      <c r="JQT574" s="99"/>
      <c r="JQU574" s="99"/>
      <c r="JQV574" s="99"/>
      <c r="JQW574" s="99"/>
      <c r="JQX574" s="99"/>
      <c r="JQY574" s="99"/>
      <c r="JQZ574" s="99"/>
      <c r="JRA574" s="99"/>
      <c r="JRB574" s="99"/>
      <c r="JRC574" s="99"/>
      <c r="JRD574" s="99"/>
      <c r="JRE574" s="99"/>
      <c r="JRF574" s="99"/>
      <c r="JRG574" s="99"/>
      <c r="JRH574" s="99"/>
      <c r="JRI574" s="99"/>
      <c r="JRJ574" s="99"/>
      <c r="JRK574" s="99"/>
      <c r="JRL574" s="99"/>
      <c r="JRM574" s="99"/>
      <c r="JRN574" s="99"/>
      <c r="JRO574" s="99"/>
      <c r="JRP574" s="99"/>
      <c r="JRQ574" s="99"/>
      <c r="JRR574" s="99"/>
      <c r="JRS574" s="99"/>
      <c r="JRT574" s="99"/>
      <c r="JRU574" s="99"/>
      <c r="JRV574" s="99"/>
      <c r="JRW574" s="99"/>
      <c r="JRX574" s="99"/>
      <c r="JRY574" s="99"/>
      <c r="JRZ574" s="99"/>
      <c r="JSA574" s="99"/>
      <c r="JSB574" s="99"/>
      <c r="JSC574" s="99"/>
      <c r="JSD574" s="99"/>
      <c r="JSE574" s="99"/>
      <c r="JSF574" s="99"/>
      <c r="JSG574" s="99"/>
      <c r="JSH574" s="99"/>
      <c r="JSI574" s="99"/>
      <c r="JSJ574" s="99"/>
      <c r="JSK574" s="99"/>
      <c r="JSL574" s="99"/>
      <c r="JSM574" s="99"/>
      <c r="JSN574" s="99"/>
      <c r="JSO574" s="99"/>
      <c r="JSP574" s="99"/>
      <c r="JSQ574" s="99"/>
      <c r="JSR574" s="99"/>
      <c r="JSS574" s="99"/>
      <c r="JST574" s="99"/>
      <c r="JSU574" s="99"/>
      <c r="JSV574" s="99"/>
      <c r="JSW574" s="99"/>
      <c r="JSX574" s="99"/>
      <c r="JSY574" s="99"/>
      <c r="JSZ574" s="99"/>
      <c r="JTA574" s="99"/>
      <c r="JTB574" s="99"/>
      <c r="JTC574" s="99"/>
      <c r="JTD574" s="99"/>
      <c r="JTE574" s="99"/>
      <c r="JTF574" s="99"/>
      <c r="JTG574" s="99"/>
      <c r="JTH574" s="99"/>
      <c r="JTI574" s="99"/>
      <c r="JTJ574" s="99"/>
      <c r="JTK574" s="99"/>
      <c r="JTL574" s="99"/>
      <c r="JTM574" s="99"/>
      <c r="JTN574" s="99"/>
      <c r="JTO574" s="99"/>
      <c r="JTP574" s="99"/>
      <c r="JTQ574" s="99"/>
      <c r="JTR574" s="99"/>
      <c r="JTS574" s="99"/>
      <c r="JTT574" s="99"/>
      <c r="JTU574" s="99"/>
      <c r="JTV574" s="99"/>
      <c r="JTW574" s="99"/>
      <c r="JTX574" s="99"/>
      <c r="JTY574" s="99"/>
      <c r="JTZ574" s="99"/>
      <c r="JUA574" s="99"/>
      <c r="JUB574" s="99"/>
      <c r="JUC574" s="99"/>
      <c r="JUD574" s="99"/>
      <c r="JUE574" s="99"/>
      <c r="JUF574" s="99"/>
      <c r="JUG574" s="99"/>
      <c r="JUH574" s="99"/>
      <c r="JUI574" s="99"/>
      <c r="JUJ574" s="99"/>
      <c r="JUK574" s="99"/>
      <c r="JUL574" s="99"/>
      <c r="JUM574" s="99"/>
      <c r="JUN574" s="99"/>
      <c r="JUO574" s="99"/>
      <c r="JUP574" s="99"/>
      <c r="JUQ574" s="99"/>
      <c r="JUR574" s="99"/>
      <c r="JUS574" s="99"/>
      <c r="JUT574" s="99"/>
      <c r="JUU574" s="99"/>
      <c r="JUV574" s="99"/>
      <c r="JUW574" s="99"/>
      <c r="JUX574" s="99"/>
      <c r="JUY574" s="99"/>
      <c r="JUZ574" s="99"/>
      <c r="JVA574" s="99"/>
      <c r="JVB574" s="99"/>
      <c r="JVC574" s="99"/>
      <c r="JVD574" s="99"/>
      <c r="JVE574" s="99"/>
      <c r="JVF574" s="99"/>
      <c r="JVG574" s="99"/>
      <c r="JVH574" s="99"/>
      <c r="JVI574" s="99"/>
      <c r="JVJ574" s="99"/>
      <c r="JVK574" s="99"/>
      <c r="JVL574" s="99"/>
      <c r="JVM574" s="99"/>
      <c r="JVN574" s="99"/>
      <c r="JVO574" s="99"/>
      <c r="JVP574" s="99"/>
      <c r="JVQ574" s="99"/>
      <c r="JVR574" s="99"/>
      <c r="JVS574" s="99"/>
      <c r="JVT574" s="99"/>
      <c r="JVU574" s="99"/>
      <c r="JVV574" s="99"/>
      <c r="JVW574" s="99"/>
      <c r="JVX574" s="99"/>
      <c r="JVY574" s="99"/>
      <c r="JVZ574" s="99"/>
      <c r="JWA574" s="99"/>
      <c r="JWB574" s="99"/>
      <c r="JWC574" s="99"/>
      <c r="JWD574" s="99"/>
      <c r="JWE574" s="99"/>
      <c r="JWF574" s="99"/>
      <c r="JWG574" s="99"/>
      <c r="JWH574" s="99"/>
      <c r="JWI574" s="99"/>
      <c r="JWJ574" s="99"/>
      <c r="JWK574" s="99"/>
      <c r="JWL574" s="99"/>
      <c r="JWM574" s="99"/>
      <c r="JWN574" s="99"/>
      <c r="JWO574" s="99"/>
      <c r="JWP574" s="99"/>
      <c r="JWQ574" s="99"/>
      <c r="JWR574" s="99"/>
      <c r="JWS574" s="99"/>
      <c r="JWT574" s="99"/>
      <c r="JWU574" s="99"/>
      <c r="JWV574" s="99"/>
      <c r="JWW574" s="99"/>
      <c r="JWX574" s="99"/>
      <c r="JWY574" s="99"/>
      <c r="JWZ574" s="99"/>
      <c r="JXA574" s="99"/>
      <c r="JXB574" s="99"/>
      <c r="JXC574" s="99"/>
      <c r="JXD574" s="99"/>
      <c r="JXE574" s="99"/>
      <c r="JXF574" s="99"/>
      <c r="JXG574" s="99"/>
      <c r="JXH574" s="99"/>
      <c r="JXI574" s="99"/>
      <c r="JXJ574" s="99"/>
      <c r="JXK574" s="99"/>
      <c r="JXL574" s="99"/>
      <c r="JXM574" s="99"/>
      <c r="JXN574" s="99"/>
      <c r="JXO574" s="99"/>
      <c r="JXP574" s="99"/>
      <c r="JXQ574" s="99"/>
      <c r="JXR574" s="99"/>
      <c r="JXS574" s="99"/>
      <c r="JXT574" s="99"/>
      <c r="JXU574" s="99"/>
      <c r="JXV574" s="99"/>
      <c r="JXW574" s="99"/>
      <c r="JXX574" s="99"/>
      <c r="JXY574" s="99"/>
      <c r="JXZ574" s="99"/>
      <c r="JYA574" s="99"/>
      <c r="JYB574" s="99"/>
      <c r="JYC574" s="99"/>
      <c r="JYD574" s="99"/>
      <c r="JYE574" s="99"/>
      <c r="JYF574" s="99"/>
      <c r="JYG574" s="99"/>
      <c r="JYH574" s="99"/>
      <c r="JYI574" s="99"/>
      <c r="JYJ574" s="99"/>
      <c r="JYK574" s="99"/>
      <c r="JYL574" s="99"/>
      <c r="JYM574" s="99"/>
      <c r="JYN574" s="99"/>
      <c r="JYO574" s="99"/>
      <c r="JYP574" s="99"/>
      <c r="JYQ574" s="99"/>
      <c r="JYR574" s="99"/>
      <c r="JYS574" s="99"/>
      <c r="JYT574" s="99"/>
      <c r="JYU574" s="99"/>
      <c r="JYV574" s="99"/>
      <c r="JYW574" s="99"/>
      <c r="JYX574" s="99"/>
      <c r="JYY574" s="99"/>
      <c r="JYZ574" s="99"/>
      <c r="JZA574" s="99"/>
      <c r="JZB574" s="99"/>
      <c r="JZC574" s="99"/>
      <c r="JZD574" s="99"/>
      <c r="JZE574" s="99"/>
      <c r="JZF574" s="99"/>
      <c r="JZG574" s="99"/>
      <c r="JZH574" s="99"/>
      <c r="JZI574" s="99"/>
      <c r="JZJ574" s="99"/>
      <c r="JZK574" s="99"/>
      <c r="JZL574" s="99"/>
      <c r="JZM574" s="99"/>
      <c r="JZN574" s="99"/>
      <c r="JZO574" s="99"/>
      <c r="JZP574" s="99"/>
      <c r="JZQ574" s="99"/>
      <c r="JZR574" s="99"/>
      <c r="JZS574" s="99"/>
      <c r="JZT574" s="99"/>
      <c r="JZU574" s="99"/>
      <c r="JZV574" s="99"/>
      <c r="JZW574" s="99"/>
      <c r="JZX574" s="99"/>
      <c r="JZY574" s="99"/>
      <c r="JZZ574" s="99"/>
      <c r="KAA574" s="99"/>
      <c r="KAB574" s="99"/>
      <c r="KAC574" s="99"/>
      <c r="KAD574" s="99"/>
      <c r="KAE574" s="99"/>
      <c r="KAF574" s="99"/>
      <c r="KAG574" s="99"/>
      <c r="KAH574" s="99"/>
      <c r="KAI574" s="99"/>
      <c r="KAJ574" s="99"/>
      <c r="KAK574" s="99"/>
      <c r="KAL574" s="99"/>
      <c r="KAM574" s="99"/>
      <c r="KAN574" s="99"/>
      <c r="KAO574" s="99"/>
      <c r="KAP574" s="99"/>
      <c r="KAQ574" s="99"/>
      <c r="KAR574" s="99"/>
      <c r="KAS574" s="99"/>
      <c r="KAT574" s="99"/>
      <c r="KAU574" s="99"/>
      <c r="KAV574" s="99"/>
      <c r="KAW574" s="99"/>
      <c r="KAX574" s="99"/>
      <c r="KAY574" s="99"/>
      <c r="KAZ574" s="99"/>
      <c r="KBA574" s="99"/>
      <c r="KBB574" s="99"/>
      <c r="KBC574" s="99"/>
      <c r="KBD574" s="99"/>
      <c r="KBE574" s="99"/>
      <c r="KBF574" s="99"/>
      <c r="KBG574" s="99"/>
      <c r="KBH574" s="99"/>
      <c r="KBI574" s="99"/>
      <c r="KBJ574" s="99"/>
      <c r="KBK574" s="99"/>
      <c r="KBL574" s="99"/>
      <c r="KBM574" s="99"/>
      <c r="KBN574" s="99"/>
      <c r="KBO574" s="99"/>
      <c r="KBP574" s="99"/>
      <c r="KBQ574" s="99"/>
      <c r="KBR574" s="99"/>
      <c r="KBS574" s="99"/>
      <c r="KBT574" s="99"/>
      <c r="KBU574" s="99"/>
      <c r="KBV574" s="99"/>
      <c r="KBW574" s="99"/>
      <c r="KBX574" s="99"/>
      <c r="KBY574" s="99"/>
      <c r="KBZ574" s="99"/>
      <c r="KCA574" s="99"/>
      <c r="KCB574" s="99"/>
      <c r="KCC574" s="99"/>
      <c r="KCD574" s="99"/>
      <c r="KCE574" s="99"/>
      <c r="KCF574" s="99"/>
      <c r="KCG574" s="99"/>
      <c r="KCH574" s="99"/>
      <c r="KCI574" s="99"/>
      <c r="KCJ574" s="99"/>
      <c r="KCK574" s="99"/>
      <c r="KCL574" s="99"/>
      <c r="KCM574" s="99"/>
      <c r="KCN574" s="99"/>
      <c r="KCO574" s="99"/>
      <c r="KCP574" s="99"/>
      <c r="KCQ574" s="99"/>
      <c r="KCR574" s="99"/>
      <c r="KCS574" s="99"/>
      <c r="KCT574" s="99"/>
      <c r="KCU574" s="99"/>
      <c r="KCV574" s="99"/>
      <c r="KCW574" s="99"/>
      <c r="KCX574" s="99"/>
      <c r="KCY574" s="99"/>
      <c r="KCZ574" s="99"/>
      <c r="KDA574" s="99"/>
      <c r="KDB574" s="99"/>
      <c r="KDC574" s="99"/>
      <c r="KDD574" s="99"/>
      <c r="KDE574" s="99"/>
      <c r="KDF574" s="99"/>
      <c r="KDG574" s="99"/>
      <c r="KDH574" s="99"/>
      <c r="KDI574" s="99"/>
      <c r="KDJ574" s="99"/>
      <c r="KDK574" s="99"/>
      <c r="KDL574" s="99"/>
      <c r="KDM574" s="99"/>
      <c r="KDN574" s="99"/>
      <c r="KDO574" s="99"/>
      <c r="KDP574" s="99"/>
      <c r="KDQ574" s="99"/>
      <c r="KDR574" s="99"/>
      <c r="KDS574" s="99"/>
      <c r="KDT574" s="99"/>
      <c r="KDU574" s="99"/>
      <c r="KDV574" s="99"/>
      <c r="KDW574" s="99"/>
      <c r="KDX574" s="99"/>
      <c r="KDY574" s="99"/>
      <c r="KDZ574" s="99"/>
      <c r="KEA574" s="99"/>
      <c r="KEB574" s="99"/>
      <c r="KEC574" s="99"/>
      <c r="KED574" s="99"/>
      <c r="KEE574" s="99"/>
      <c r="KEF574" s="99"/>
      <c r="KEG574" s="99"/>
      <c r="KEH574" s="99"/>
      <c r="KEI574" s="99"/>
      <c r="KEJ574" s="99"/>
      <c r="KEK574" s="99"/>
      <c r="KEL574" s="99"/>
      <c r="KEM574" s="99"/>
      <c r="KEN574" s="99"/>
      <c r="KEO574" s="99"/>
      <c r="KEP574" s="99"/>
      <c r="KEQ574" s="99"/>
      <c r="KER574" s="99"/>
      <c r="KES574" s="99"/>
      <c r="KET574" s="99"/>
      <c r="KEU574" s="99"/>
      <c r="KEV574" s="99"/>
      <c r="KEW574" s="99"/>
      <c r="KEX574" s="99"/>
      <c r="KEY574" s="99"/>
      <c r="KEZ574" s="99"/>
      <c r="KFA574" s="99"/>
      <c r="KFB574" s="99"/>
      <c r="KFC574" s="99"/>
      <c r="KFD574" s="99"/>
      <c r="KFE574" s="99"/>
      <c r="KFF574" s="99"/>
      <c r="KFG574" s="99"/>
      <c r="KFH574" s="99"/>
      <c r="KFI574" s="99"/>
      <c r="KFJ574" s="99"/>
      <c r="KFK574" s="99"/>
      <c r="KFL574" s="99"/>
      <c r="KFM574" s="99"/>
      <c r="KFN574" s="99"/>
      <c r="KFO574" s="99"/>
      <c r="KFP574" s="99"/>
      <c r="KFQ574" s="99"/>
      <c r="KFR574" s="99"/>
      <c r="KFS574" s="99"/>
      <c r="KFT574" s="99"/>
      <c r="KFU574" s="99"/>
      <c r="KFV574" s="99"/>
      <c r="KFW574" s="99"/>
      <c r="KFX574" s="99"/>
      <c r="KFY574" s="99"/>
      <c r="KFZ574" s="99"/>
      <c r="KGA574" s="99"/>
      <c r="KGB574" s="99"/>
      <c r="KGC574" s="99"/>
      <c r="KGD574" s="99"/>
      <c r="KGE574" s="99"/>
      <c r="KGF574" s="99"/>
      <c r="KGG574" s="99"/>
      <c r="KGH574" s="99"/>
      <c r="KGI574" s="99"/>
      <c r="KGJ574" s="99"/>
      <c r="KGK574" s="99"/>
      <c r="KGL574" s="99"/>
      <c r="KGM574" s="99"/>
      <c r="KGN574" s="99"/>
      <c r="KGO574" s="99"/>
      <c r="KGP574" s="99"/>
      <c r="KGQ574" s="99"/>
      <c r="KGR574" s="99"/>
      <c r="KGS574" s="99"/>
      <c r="KGT574" s="99"/>
      <c r="KGU574" s="99"/>
      <c r="KGV574" s="99"/>
      <c r="KGW574" s="99"/>
      <c r="KGX574" s="99"/>
      <c r="KGY574" s="99"/>
      <c r="KGZ574" s="99"/>
      <c r="KHA574" s="99"/>
      <c r="KHB574" s="99"/>
      <c r="KHC574" s="99"/>
      <c r="KHD574" s="99"/>
      <c r="KHE574" s="99"/>
      <c r="KHF574" s="99"/>
      <c r="KHG574" s="99"/>
      <c r="KHH574" s="99"/>
      <c r="KHI574" s="99"/>
      <c r="KHJ574" s="99"/>
      <c r="KHK574" s="99"/>
      <c r="KHL574" s="99"/>
      <c r="KHM574" s="99"/>
      <c r="KHN574" s="99"/>
      <c r="KHO574" s="99"/>
      <c r="KHP574" s="99"/>
      <c r="KHQ574" s="99"/>
      <c r="KHR574" s="99"/>
      <c r="KHS574" s="99"/>
      <c r="KHT574" s="99"/>
      <c r="KHU574" s="99"/>
      <c r="KHV574" s="99"/>
      <c r="KHW574" s="99"/>
      <c r="KHX574" s="99"/>
      <c r="KHY574" s="99"/>
      <c r="KHZ574" s="99"/>
      <c r="KIA574" s="99"/>
      <c r="KIB574" s="99"/>
      <c r="KIC574" s="99"/>
      <c r="KID574" s="99"/>
      <c r="KIE574" s="99"/>
      <c r="KIF574" s="99"/>
      <c r="KIG574" s="99"/>
      <c r="KIH574" s="99"/>
      <c r="KII574" s="99"/>
      <c r="KIJ574" s="99"/>
      <c r="KIK574" s="99"/>
      <c r="KIL574" s="99"/>
      <c r="KIM574" s="99"/>
      <c r="KIN574" s="99"/>
      <c r="KIO574" s="99"/>
      <c r="KIP574" s="99"/>
      <c r="KIQ574" s="99"/>
      <c r="KIR574" s="99"/>
      <c r="KIS574" s="99"/>
      <c r="KIT574" s="99"/>
      <c r="KIU574" s="99"/>
      <c r="KIV574" s="99"/>
      <c r="KIW574" s="99"/>
      <c r="KIX574" s="99"/>
      <c r="KIY574" s="99"/>
      <c r="KIZ574" s="99"/>
      <c r="KJA574" s="99"/>
      <c r="KJB574" s="99"/>
      <c r="KJC574" s="99"/>
      <c r="KJD574" s="99"/>
      <c r="KJE574" s="99"/>
      <c r="KJF574" s="99"/>
      <c r="KJG574" s="99"/>
      <c r="KJH574" s="99"/>
      <c r="KJI574" s="99"/>
      <c r="KJJ574" s="99"/>
      <c r="KJK574" s="99"/>
      <c r="KJL574" s="99"/>
      <c r="KJM574" s="99"/>
      <c r="KJN574" s="99"/>
      <c r="KJO574" s="99"/>
      <c r="KJP574" s="99"/>
      <c r="KJQ574" s="99"/>
      <c r="KJR574" s="99"/>
      <c r="KJS574" s="99"/>
      <c r="KJT574" s="99"/>
      <c r="KJU574" s="99"/>
      <c r="KJV574" s="99"/>
      <c r="KJW574" s="99"/>
      <c r="KJX574" s="99"/>
      <c r="KJY574" s="99"/>
      <c r="KJZ574" s="99"/>
      <c r="KKA574" s="99"/>
      <c r="KKB574" s="99"/>
      <c r="KKC574" s="99"/>
      <c r="KKD574" s="99"/>
      <c r="KKE574" s="99"/>
      <c r="KKF574" s="99"/>
      <c r="KKG574" s="99"/>
      <c r="KKH574" s="99"/>
      <c r="KKI574" s="99"/>
      <c r="KKJ574" s="99"/>
      <c r="KKK574" s="99"/>
      <c r="KKL574" s="99"/>
      <c r="KKM574" s="99"/>
      <c r="KKN574" s="99"/>
      <c r="KKO574" s="99"/>
      <c r="KKP574" s="99"/>
      <c r="KKQ574" s="99"/>
      <c r="KKR574" s="99"/>
      <c r="KKS574" s="99"/>
      <c r="KKT574" s="99"/>
      <c r="KKU574" s="99"/>
      <c r="KKV574" s="99"/>
      <c r="KKW574" s="99"/>
      <c r="KKX574" s="99"/>
      <c r="KKY574" s="99"/>
      <c r="KKZ574" s="99"/>
      <c r="KLA574" s="99"/>
      <c r="KLB574" s="99"/>
      <c r="KLC574" s="99"/>
      <c r="KLD574" s="99"/>
      <c r="KLE574" s="99"/>
      <c r="KLF574" s="99"/>
      <c r="KLG574" s="99"/>
      <c r="KLH574" s="99"/>
      <c r="KLI574" s="99"/>
      <c r="KLJ574" s="99"/>
      <c r="KLK574" s="99"/>
      <c r="KLL574" s="99"/>
      <c r="KLM574" s="99"/>
      <c r="KLN574" s="99"/>
      <c r="KLO574" s="99"/>
      <c r="KLP574" s="99"/>
      <c r="KLQ574" s="99"/>
      <c r="KLR574" s="99"/>
      <c r="KLS574" s="99"/>
      <c r="KLT574" s="99"/>
      <c r="KLU574" s="99"/>
      <c r="KLV574" s="99"/>
      <c r="KLW574" s="99"/>
      <c r="KLX574" s="99"/>
      <c r="KLY574" s="99"/>
      <c r="KLZ574" s="99"/>
      <c r="KMA574" s="99"/>
      <c r="KMB574" s="99"/>
      <c r="KMC574" s="99"/>
      <c r="KMD574" s="99"/>
      <c r="KME574" s="99"/>
      <c r="KMF574" s="99"/>
      <c r="KMG574" s="99"/>
      <c r="KMH574" s="99"/>
      <c r="KMI574" s="99"/>
      <c r="KMJ574" s="99"/>
      <c r="KMK574" s="99"/>
      <c r="KML574" s="99"/>
      <c r="KMM574" s="99"/>
      <c r="KMN574" s="99"/>
      <c r="KMO574" s="99"/>
      <c r="KMP574" s="99"/>
      <c r="KMQ574" s="99"/>
      <c r="KMR574" s="99"/>
      <c r="KMS574" s="99"/>
      <c r="KMT574" s="99"/>
      <c r="KMU574" s="99"/>
      <c r="KMV574" s="99"/>
      <c r="KMW574" s="99"/>
      <c r="KMX574" s="99"/>
      <c r="KMY574" s="99"/>
      <c r="KMZ574" s="99"/>
      <c r="KNA574" s="99"/>
      <c r="KNB574" s="99"/>
      <c r="KNC574" s="99"/>
      <c r="KND574" s="99"/>
      <c r="KNE574" s="99"/>
      <c r="KNF574" s="99"/>
      <c r="KNG574" s="99"/>
      <c r="KNH574" s="99"/>
      <c r="KNI574" s="99"/>
      <c r="KNJ574" s="99"/>
      <c r="KNK574" s="99"/>
      <c r="KNL574" s="99"/>
      <c r="KNM574" s="99"/>
      <c r="KNN574" s="99"/>
      <c r="KNO574" s="99"/>
      <c r="KNP574" s="99"/>
      <c r="KNQ574" s="99"/>
      <c r="KNR574" s="99"/>
      <c r="KNS574" s="99"/>
      <c r="KNT574" s="99"/>
      <c r="KNU574" s="99"/>
      <c r="KNV574" s="99"/>
      <c r="KNW574" s="99"/>
      <c r="KNX574" s="99"/>
      <c r="KNY574" s="99"/>
      <c r="KNZ574" s="99"/>
      <c r="KOA574" s="99"/>
      <c r="KOB574" s="99"/>
      <c r="KOC574" s="99"/>
      <c r="KOD574" s="99"/>
      <c r="KOE574" s="99"/>
      <c r="KOF574" s="99"/>
      <c r="KOG574" s="99"/>
      <c r="KOH574" s="99"/>
      <c r="KOI574" s="99"/>
      <c r="KOJ574" s="99"/>
      <c r="KOK574" s="99"/>
      <c r="KOL574" s="99"/>
      <c r="KOM574" s="99"/>
      <c r="KON574" s="99"/>
      <c r="KOO574" s="99"/>
      <c r="KOP574" s="99"/>
      <c r="KOQ574" s="99"/>
      <c r="KOR574" s="99"/>
      <c r="KOS574" s="99"/>
      <c r="KOT574" s="99"/>
      <c r="KOU574" s="99"/>
      <c r="KOV574" s="99"/>
      <c r="KOW574" s="99"/>
      <c r="KOX574" s="99"/>
      <c r="KOY574" s="99"/>
      <c r="KOZ574" s="99"/>
      <c r="KPA574" s="99"/>
      <c r="KPB574" s="99"/>
      <c r="KPC574" s="99"/>
      <c r="KPD574" s="99"/>
      <c r="KPE574" s="99"/>
      <c r="KPF574" s="99"/>
      <c r="KPG574" s="99"/>
      <c r="KPH574" s="99"/>
      <c r="KPI574" s="99"/>
      <c r="KPJ574" s="99"/>
      <c r="KPK574" s="99"/>
      <c r="KPL574" s="99"/>
      <c r="KPM574" s="99"/>
      <c r="KPN574" s="99"/>
      <c r="KPO574" s="99"/>
      <c r="KPP574" s="99"/>
      <c r="KPQ574" s="99"/>
      <c r="KPR574" s="99"/>
      <c r="KPS574" s="99"/>
      <c r="KPT574" s="99"/>
      <c r="KPU574" s="99"/>
      <c r="KPV574" s="99"/>
      <c r="KPW574" s="99"/>
      <c r="KPX574" s="99"/>
      <c r="KPY574" s="99"/>
      <c r="KPZ574" s="99"/>
      <c r="KQA574" s="99"/>
      <c r="KQB574" s="99"/>
      <c r="KQC574" s="99"/>
      <c r="KQD574" s="99"/>
      <c r="KQE574" s="99"/>
      <c r="KQF574" s="99"/>
      <c r="KQG574" s="99"/>
      <c r="KQH574" s="99"/>
      <c r="KQI574" s="99"/>
      <c r="KQJ574" s="99"/>
      <c r="KQK574" s="99"/>
      <c r="KQL574" s="99"/>
      <c r="KQM574" s="99"/>
      <c r="KQN574" s="99"/>
      <c r="KQO574" s="99"/>
      <c r="KQP574" s="99"/>
      <c r="KQQ574" s="99"/>
      <c r="KQR574" s="99"/>
      <c r="KQS574" s="99"/>
      <c r="KQT574" s="99"/>
      <c r="KQU574" s="99"/>
      <c r="KQV574" s="99"/>
      <c r="KQW574" s="99"/>
      <c r="KQX574" s="99"/>
      <c r="KQY574" s="99"/>
      <c r="KQZ574" s="99"/>
      <c r="KRA574" s="99"/>
      <c r="KRB574" s="99"/>
      <c r="KRC574" s="99"/>
      <c r="KRD574" s="99"/>
      <c r="KRE574" s="99"/>
      <c r="KRF574" s="99"/>
      <c r="KRG574" s="99"/>
      <c r="KRH574" s="99"/>
      <c r="KRI574" s="99"/>
      <c r="KRJ574" s="99"/>
      <c r="KRK574" s="99"/>
      <c r="KRL574" s="99"/>
      <c r="KRM574" s="99"/>
      <c r="KRN574" s="99"/>
      <c r="KRO574" s="99"/>
      <c r="KRP574" s="99"/>
      <c r="KRQ574" s="99"/>
      <c r="KRR574" s="99"/>
      <c r="KRS574" s="99"/>
      <c r="KRT574" s="99"/>
      <c r="KRU574" s="99"/>
      <c r="KRV574" s="99"/>
      <c r="KRW574" s="99"/>
      <c r="KRX574" s="99"/>
      <c r="KRY574" s="99"/>
      <c r="KRZ574" s="99"/>
      <c r="KSA574" s="99"/>
      <c r="KSB574" s="99"/>
      <c r="KSC574" s="99"/>
      <c r="KSD574" s="99"/>
      <c r="KSE574" s="99"/>
      <c r="KSF574" s="99"/>
      <c r="KSG574" s="99"/>
      <c r="KSH574" s="99"/>
      <c r="KSI574" s="99"/>
      <c r="KSJ574" s="99"/>
      <c r="KSK574" s="99"/>
      <c r="KSL574" s="99"/>
      <c r="KSM574" s="99"/>
      <c r="KSN574" s="99"/>
      <c r="KSO574" s="99"/>
      <c r="KSP574" s="99"/>
      <c r="KSQ574" s="99"/>
      <c r="KSR574" s="99"/>
      <c r="KSS574" s="99"/>
      <c r="KST574" s="99"/>
      <c r="KSU574" s="99"/>
      <c r="KSV574" s="99"/>
      <c r="KSW574" s="99"/>
      <c r="KSX574" s="99"/>
      <c r="KSY574" s="99"/>
      <c r="KSZ574" s="99"/>
      <c r="KTA574" s="99"/>
      <c r="KTB574" s="99"/>
      <c r="KTC574" s="99"/>
      <c r="KTD574" s="99"/>
      <c r="KTE574" s="99"/>
      <c r="KTF574" s="99"/>
      <c r="KTG574" s="99"/>
      <c r="KTH574" s="99"/>
      <c r="KTI574" s="99"/>
      <c r="KTJ574" s="99"/>
      <c r="KTK574" s="99"/>
      <c r="KTL574" s="99"/>
      <c r="KTM574" s="99"/>
      <c r="KTN574" s="99"/>
      <c r="KTO574" s="99"/>
      <c r="KTP574" s="99"/>
      <c r="KTQ574" s="99"/>
      <c r="KTR574" s="99"/>
      <c r="KTS574" s="99"/>
      <c r="KTT574" s="99"/>
      <c r="KTU574" s="99"/>
      <c r="KTV574" s="99"/>
      <c r="KTW574" s="99"/>
      <c r="KTX574" s="99"/>
      <c r="KTY574" s="99"/>
      <c r="KTZ574" s="99"/>
      <c r="KUA574" s="99"/>
      <c r="KUB574" s="99"/>
      <c r="KUC574" s="99"/>
      <c r="KUD574" s="99"/>
      <c r="KUE574" s="99"/>
      <c r="KUF574" s="99"/>
      <c r="KUG574" s="99"/>
      <c r="KUH574" s="99"/>
      <c r="KUI574" s="99"/>
      <c r="KUJ574" s="99"/>
      <c r="KUK574" s="99"/>
      <c r="KUL574" s="99"/>
      <c r="KUM574" s="99"/>
      <c r="KUN574" s="99"/>
      <c r="KUO574" s="99"/>
      <c r="KUP574" s="99"/>
      <c r="KUQ574" s="99"/>
      <c r="KUR574" s="99"/>
      <c r="KUS574" s="99"/>
      <c r="KUT574" s="99"/>
      <c r="KUU574" s="99"/>
      <c r="KUV574" s="99"/>
      <c r="KUW574" s="99"/>
      <c r="KUX574" s="99"/>
      <c r="KUY574" s="99"/>
      <c r="KUZ574" s="99"/>
      <c r="KVA574" s="99"/>
      <c r="KVB574" s="99"/>
      <c r="KVC574" s="99"/>
      <c r="KVD574" s="99"/>
      <c r="KVE574" s="99"/>
      <c r="KVF574" s="99"/>
      <c r="KVG574" s="99"/>
      <c r="KVH574" s="99"/>
      <c r="KVI574" s="99"/>
      <c r="KVJ574" s="99"/>
      <c r="KVK574" s="99"/>
      <c r="KVL574" s="99"/>
      <c r="KVM574" s="99"/>
      <c r="KVN574" s="99"/>
      <c r="KVO574" s="99"/>
      <c r="KVP574" s="99"/>
      <c r="KVQ574" s="99"/>
      <c r="KVR574" s="99"/>
      <c r="KVS574" s="99"/>
      <c r="KVT574" s="99"/>
      <c r="KVU574" s="99"/>
      <c r="KVV574" s="99"/>
      <c r="KVW574" s="99"/>
      <c r="KVX574" s="99"/>
      <c r="KVY574" s="99"/>
      <c r="KVZ574" s="99"/>
      <c r="KWA574" s="99"/>
      <c r="KWB574" s="99"/>
      <c r="KWC574" s="99"/>
      <c r="KWD574" s="99"/>
      <c r="KWE574" s="99"/>
      <c r="KWF574" s="99"/>
      <c r="KWG574" s="99"/>
      <c r="KWH574" s="99"/>
      <c r="KWI574" s="99"/>
      <c r="KWJ574" s="99"/>
      <c r="KWK574" s="99"/>
      <c r="KWL574" s="99"/>
      <c r="KWM574" s="99"/>
      <c r="KWN574" s="99"/>
      <c r="KWO574" s="99"/>
      <c r="KWP574" s="99"/>
      <c r="KWQ574" s="99"/>
      <c r="KWR574" s="99"/>
      <c r="KWS574" s="99"/>
      <c r="KWT574" s="99"/>
      <c r="KWU574" s="99"/>
      <c r="KWV574" s="99"/>
      <c r="KWW574" s="99"/>
      <c r="KWX574" s="99"/>
      <c r="KWY574" s="99"/>
      <c r="KWZ574" s="99"/>
      <c r="KXA574" s="99"/>
      <c r="KXB574" s="99"/>
      <c r="KXC574" s="99"/>
      <c r="KXD574" s="99"/>
      <c r="KXE574" s="99"/>
      <c r="KXF574" s="99"/>
      <c r="KXG574" s="99"/>
      <c r="KXH574" s="99"/>
      <c r="KXI574" s="99"/>
      <c r="KXJ574" s="99"/>
      <c r="KXK574" s="99"/>
      <c r="KXL574" s="99"/>
      <c r="KXM574" s="99"/>
      <c r="KXN574" s="99"/>
      <c r="KXO574" s="99"/>
      <c r="KXP574" s="99"/>
      <c r="KXQ574" s="99"/>
      <c r="KXR574" s="99"/>
      <c r="KXS574" s="99"/>
      <c r="KXT574" s="99"/>
      <c r="KXU574" s="99"/>
      <c r="KXV574" s="99"/>
      <c r="KXW574" s="99"/>
      <c r="KXX574" s="99"/>
      <c r="KXY574" s="99"/>
      <c r="KXZ574" s="99"/>
      <c r="KYA574" s="99"/>
      <c r="KYB574" s="99"/>
      <c r="KYC574" s="99"/>
      <c r="KYD574" s="99"/>
      <c r="KYE574" s="99"/>
      <c r="KYF574" s="99"/>
      <c r="KYG574" s="99"/>
      <c r="KYH574" s="99"/>
      <c r="KYI574" s="99"/>
      <c r="KYJ574" s="99"/>
      <c r="KYK574" s="99"/>
      <c r="KYL574" s="99"/>
      <c r="KYM574" s="99"/>
      <c r="KYN574" s="99"/>
      <c r="KYO574" s="99"/>
      <c r="KYP574" s="99"/>
      <c r="KYQ574" s="99"/>
      <c r="KYR574" s="99"/>
      <c r="KYS574" s="99"/>
      <c r="KYT574" s="99"/>
      <c r="KYU574" s="99"/>
      <c r="KYV574" s="99"/>
      <c r="KYW574" s="99"/>
      <c r="KYX574" s="99"/>
      <c r="KYY574" s="99"/>
      <c r="KYZ574" s="99"/>
      <c r="KZA574" s="99"/>
      <c r="KZB574" s="99"/>
      <c r="KZC574" s="99"/>
      <c r="KZD574" s="99"/>
      <c r="KZE574" s="99"/>
      <c r="KZF574" s="99"/>
      <c r="KZG574" s="99"/>
      <c r="KZH574" s="99"/>
      <c r="KZI574" s="99"/>
      <c r="KZJ574" s="99"/>
      <c r="KZK574" s="99"/>
      <c r="KZL574" s="99"/>
      <c r="KZM574" s="99"/>
      <c r="KZN574" s="99"/>
      <c r="KZO574" s="99"/>
      <c r="KZP574" s="99"/>
      <c r="KZQ574" s="99"/>
      <c r="KZR574" s="99"/>
      <c r="KZS574" s="99"/>
      <c r="KZT574" s="99"/>
      <c r="KZU574" s="99"/>
      <c r="KZV574" s="99"/>
      <c r="KZW574" s="99"/>
      <c r="KZX574" s="99"/>
      <c r="KZY574" s="99"/>
      <c r="KZZ574" s="99"/>
      <c r="LAA574" s="99"/>
      <c r="LAB574" s="99"/>
      <c r="LAC574" s="99"/>
      <c r="LAD574" s="99"/>
      <c r="LAE574" s="99"/>
      <c r="LAF574" s="99"/>
      <c r="LAG574" s="99"/>
      <c r="LAH574" s="99"/>
      <c r="LAI574" s="99"/>
      <c r="LAJ574" s="99"/>
      <c r="LAK574" s="99"/>
      <c r="LAL574" s="99"/>
      <c r="LAM574" s="99"/>
      <c r="LAN574" s="99"/>
      <c r="LAO574" s="99"/>
      <c r="LAP574" s="99"/>
      <c r="LAQ574" s="99"/>
      <c r="LAR574" s="99"/>
      <c r="LAS574" s="99"/>
      <c r="LAT574" s="99"/>
      <c r="LAU574" s="99"/>
      <c r="LAV574" s="99"/>
      <c r="LAW574" s="99"/>
      <c r="LAX574" s="99"/>
      <c r="LAY574" s="99"/>
      <c r="LAZ574" s="99"/>
      <c r="LBA574" s="99"/>
      <c r="LBB574" s="99"/>
      <c r="LBC574" s="99"/>
      <c r="LBD574" s="99"/>
      <c r="LBE574" s="99"/>
      <c r="LBF574" s="99"/>
      <c r="LBG574" s="99"/>
      <c r="LBH574" s="99"/>
      <c r="LBI574" s="99"/>
      <c r="LBJ574" s="99"/>
      <c r="LBK574" s="99"/>
      <c r="LBL574" s="99"/>
      <c r="LBM574" s="99"/>
      <c r="LBN574" s="99"/>
      <c r="LBO574" s="99"/>
      <c r="LBP574" s="99"/>
      <c r="LBQ574" s="99"/>
      <c r="LBR574" s="99"/>
      <c r="LBS574" s="99"/>
      <c r="LBT574" s="99"/>
      <c r="LBU574" s="99"/>
      <c r="LBV574" s="99"/>
      <c r="LBW574" s="99"/>
      <c r="LBX574" s="99"/>
      <c r="LBY574" s="99"/>
      <c r="LBZ574" s="99"/>
      <c r="LCA574" s="99"/>
      <c r="LCB574" s="99"/>
      <c r="LCC574" s="99"/>
      <c r="LCD574" s="99"/>
      <c r="LCE574" s="99"/>
      <c r="LCF574" s="99"/>
      <c r="LCG574" s="99"/>
      <c r="LCH574" s="99"/>
      <c r="LCI574" s="99"/>
      <c r="LCJ574" s="99"/>
      <c r="LCK574" s="99"/>
      <c r="LCL574" s="99"/>
      <c r="LCM574" s="99"/>
      <c r="LCN574" s="99"/>
      <c r="LCO574" s="99"/>
      <c r="LCP574" s="99"/>
      <c r="LCQ574" s="99"/>
      <c r="LCR574" s="99"/>
      <c r="LCS574" s="99"/>
      <c r="LCT574" s="99"/>
      <c r="LCU574" s="99"/>
      <c r="LCV574" s="99"/>
      <c r="LCW574" s="99"/>
      <c r="LCX574" s="99"/>
      <c r="LCY574" s="99"/>
      <c r="LCZ574" s="99"/>
      <c r="LDA574" s="99"/>
      <c r="LDB574" s="99"/>
      <c r="LDC574" s="99"/>
      <c r="LDD574" s="99"/>
      <c r="LDE574" s="99"/>
      <c r="LDF574" s="99"/>
      <c r="LDG574" s="99"/>
      <c r="LDH574" s="99"/>
      <c r="LDI574" s="99"/>
      <c r="LDJ574" s="99"/>
      <c r="LDK574" s="99"/>
      <c r="LDL574" s="99"/>
      <c r="LDM574" s="99"/>
      <c r="LDN574" s="99"/>
      <c r="LDO574" s="99"/>
      <c r="LDP574" s="99"/>
      <c r="LDQ574" s="99"/>
      <c r="LDR574" s="99"/>
      <c r="LDS574" s="99"/>
      <c r="LDT574" s="99"/>
      <c r="LDU574" s="99"/>
      <c r="LDV574" s="99"/>
      <c r="LDW574" s="99"/>
      <c r="LDX574" s="99"/>
      <c r="LDY574" s="99"/>
      <c r="LDZ574" s="99"/>
      <c r="LEA574" s="99"/>
      <c r="LEB574" s="99"/>
      <c r="LEC574" s="99"/>
      <c r="LED574" s="99"/>
      <c r="LEE574" s="99"/>
      <c r="LEF574" s="99"/>
      <c r="LEG574" s="99"/>
      <c r="LEH574" s="99"/>
      <c r="LEI574" s="99"/>
      <c r="LEJ574" s="99"/>
      <c r="LEK574" s="99"/>
      <c r="LEL574" s="99"/>
      <c r="LEM574" s="99"/>
      <c r="LEN574" s="99"/>
      <c r="LEO574" s="99"/>
      <c r="LEP574" s="99"/>
      <c r="LEQ574" s="99"/>
      <c r="LER574" s="99"/>
      <c r="LES574" s="99"/>
      <c r="LET574" s="99"/>
      <c r="LEU574" s="99"/>
      <c r="LEV574" s="99"/>
      <c r="LEW574" s="99"/>
      <c r="LEX574" s="99"/>
      <c r="LEY574" s="99"/>
      <c r="LEZ574" s="99"/>
      <c r="LFA574" s="99"/>
      <c r="LFB574" s="99"/>
      <c r="LFC574" s="99"/>
      <c r="LFD574" s="99"/>
      <c r="LFE574" s="99"/>
      <c r="LFF574" s="99"/>
      <c r="LFG574" s="99"/>
      <c r="LFH574" s="99"/>
      <c r="LFI574" s="99"/>
      <c r="LFJ574" s="99"/>
      <c r="LFK574" s="99"/>
      <c r="LFL574" s="99"/>
      <c r="LFM574" s="99"/>
      <c r="LFN574" s="99"/>
      <c r="LFO574" s="99"/>
      <c r="LFP574" s="99"/>
      <c r="LFQ574" s="99"/>
      <c r="LFR574" s="99"/>
      <c r="LFS574" s="99"/>
      <c r="LFT574" s="99"/>
      <c r="LFU574" s="99"/>
      <c r="LFV574" s="99"/>
      <c r="LFW574" s="99"/>
      <c r="LFX574" s="99"/>
      <c r="LFY574" s="99"/>
      <c r="LFZ574" s="99"/>
      <c r="LGA574" s="99"/>
      <c r="LGB574" s="99"/>
      <c r="LGC574" s="99"/>
      <c r="LGD574" s="99"/>
      <c r="LGE574" s="99"/>
      <c r="LGF574" s="99"/>
      <c r="LGG574" s="99"/>
      <c r="LGH574" s="99"/>
      <c r="LGI574" s="99"/>
      <c r="LGJ574" s="99"/>
      <c r="LGK574" s="99"/>
      <c r="LGL574" s="99"/>
      <c r="LGM574" s="99"/>
      <c r="LGN574" s="99"/>
      <c r="LGO574" s="99"/>
      <c r="LGP574" s="99"/>
      <c r="LGQ574" s="99"/>
      <c r="LGR574" s="99"/>
      <c r="LGS574" s="99"/>
      <c r="LGT574" s="99"/>
      <c r="LGU574" s="99"/>
      <c r="LGV574" s="99"/>
      <c r="LGW574" s="99"/>
      <c r="LGX574" s="99"/>
      <c r="LGY574" s="99"/>
      <c r="LGZ574" s="99"/>
      <c r="LHA574" s="99"/>
      <c r="LHB574" s="99"/>
      <c r="LHC574" s="99"/>
      <c r="LHD574" s="99"/>
      <c r="LHE574" s="99"/>
      <c r="LHF574" s="99"/>
      <c r="LHG574" s="99"/>
      <c r="LHH574" s="99"/>
      <c r="LHI574" s="99"/>
      <c r="LHJ574" s="99"/>
      <c r="LHK574" s="99"/>
      <c r="LHL574" s="99"/>
      <c r="LHM574" s="99"/>
      <c r="LHN574" s="99"/>
      <c r="LHO574" s="99"/>
      <c r="LHP574" s="99"/>
      <c r="LHQ574" s="99"/>
      <c r="LHR574" s="99"/>
      <c r="LHS574" s="99"/>
      <c r="LHT574" s="99"/>
      <c r="LHU574" s="99"/>
      <c r="LHV574" s="99"/>
      <c r="LHW574" s="99"/>
      <c r="LHX574" s="99"/>
      <c r="LHY574" s="99"/>
      <c r="LHZ574" s="99"/>
      <c r="LIA574" s="99"/>
      <c r="LIB574" s="99"/>
      <c r="LIC574" s="99"/>
      <c r="LID574" s="99"/>
      <c r="LIE574" s="99"/>
      <c r="LIF574" s="99"/>
      <c r="LIG574" s="99"/>
      <c r="LIH574" s="99"/>
      <c r="LII574" s="99"/>
      <c r="LIJ574" s="99"/>
      <c r="LIK574" s="99"/>
      <c r="LIL574" s="99"/>
      <c r="LIM574" s="99"/>
      <c r="LIN574" s="99"/>
      <c r="LIO574" s="99"/>
      <c r="LIP574" s="99"/>
      <c r="LIQ574" s="99"/>
      <c r="LIR574" s="99"/>
      <c r="LIS574" s="99"/>
      <c r="LIT574" s="99"/>
      <c r="LIU574" s="99"/>
      <c r="LIV574" s="99"/>
      <c r="LIW574" s="99"/>
      <c r="LIX574" s="99"/>
      <c r="LIY574" s="99"/>
      <c r="LIZ574" s="99"/>
      <c r="LJA574" s="99"/>
      <c r="LJB574" s="99"/>
      <c r="LJC574" s="99"/>
      <c r="LJD574" s="99"/>
      <c r="LJE574" s="99"/>
      <c r="LJF574" s="99"/>
      <c r="LJG574" s="99"/>
      <c r="LJH574" s="99"/>
      <c r="LJI574" s="99"/>
      <c r="LJJ574" s="99"/>
      <c r="LJK574" s="99"/>
      <c r="LJL574" s="99"/>
      <c r="LJM574" s="99"/>
      <c r="LJN574" s="99"/>
      <c r="LJO574" s="99"/>
      <c r="LJP574" s="99"/>
      <c r="LJQ574" s="99"/>
      <c r="LJR574" s="99"/>
      <c r="LJS574" s="99"/>
      <c r="LJT574" s="99"/>
      <c r="LJU574" s="99"/>
      <c r="LJV574" s="99"/>
      <c r="LJW574" s="99"/>
      <c r="LJX574" s="99"/>
      <c r="LJY574" s="99"/>
      <c r="LJZ574" s="99"/>
      <c r="LKA574" s="99"/>
      <c r="LKB574" s="99"/>
      <c r="LKC574" s="99"/>
      <c r="LKD574" s="99"/>
      <c r="LKE574" s="99"/>
      <c r="LKF574" s="99"/>
      <c r="LKG574" s="99"/>
      <c r="LKH574" s="99"/>
      <c r="LKI574" s="99"/>
      <c r="LKJ574" s="99"/>
      <c r="LKK574" s="99"/>
      <c r="LKL574" s="99"/>
      <c r="LKM574" s="99"/>
      <c r="LKN574" s="99"/>
      <c r="LKO574" s="99"/>
      <c r="LKP574" s="99"/>
      <c r="LKQ574" s="99"/>
      <c r="LKR574" s="99"/>
      <c r="LKS574" s="99"/>
      <c r="LKT574" s="99"/>
      <c r="LKU574" s="99"/>
      <c r="LKV574" s="99"/>
      <c r="LKW574" s="99"/>
      <c r="LKX574" s="99"/>
      <c r="LKY574" s="99"/>
      <c r="LKZ574" s="99"/>
      <c r="LLA574" s="99"/>
      <c r="LLB574" s="99"/>
      <c r="LLC574" s="99"/>
      <c r="LLD574" s="99"/>
      <c r="LLE574" s="99"/>
      <c r="LLF574" s="99"/>
      <c r="LLG574" s="99"/>
      <c r="LLH574" s="99"/>
      <c r="LLI574" s="99"/>
      <c r="LLJ574" s="99"/>
      <c r="LLK574" s="99"/>
      <c r="LLL574" s="99"/>
      <c r="LLM574" s="99"/>
      <c r="LLN574" s="99"/>
      <c r="LLO574" s="99"/>
      <c r="LLP574" s="99"/>
      <c r="LLQ574" s="99"/>
      <c r="LLR574" s="99"/>
      <c r="LLS574" s="99"/>
      <c r="LLT574" s="99"/>
      <c r="LLU574" s="99"/>
      <c r="LLV574" s="99"/>
      <c r="LLW574" s="99"/>
      <c r="LLX574" s="99"/>
      <c r="LLY574" s="99"/>
      <c r="LLZ574" s="99"/>
      <c r="LMA574" s="99"/>
      <c r="LMB574" s="99"/>
      <c r="LMC574" s="99"/>
      <c r="LMD574" s="99"/>
      <c r="LME574" s="99"/>
      <c r="LMF574" s="99"/>
      <c r="LMG574" s="99"/>
      <c r="LMH574" s="99"/>
      <c r="LMI574" s="99"/>
      <c r="LMJ574" s="99"/>
      <c r="LMK574" s="99"/>
      <c r="LML574" s="99"/>
      <c r="LMM574" s="99"/>
      <c r="LMN574" s="99"/>
      <c r="LMO574" s="99"/>
      <c r="LMP574" s="99"/>
      <c r="LMQ574" s="99"/>
      <c r="LMR574" s="99"/>
      <c r="LMS574" s="99"/>
      <c r="LMT574" s="99"/>
      <c r="LMU574" s="99"/>
      <c r="LMV574" s="99"/>
      <c r="LMW574" s="99"/>
      <c r="LMX574" s="99"/>
      <c r="LMY574" s="99"/>
      <c r="LMZ574" s="99"/>
      <c r="LNA574" s="99"/>
      <c r="LNB574" s="99"/>
      <c r="LNC574" s="99"/>
      <c r="LND574" s="99"/>
      <c r="LNE574" s="99"/>
      <c r="LNF574" s="99"/>
      <c r="LNG574" s="99"/>
      <c r="LNH574" s="99"/>
      <c r="LNI574" s="99"/>
      <c r="LNJ574" s="99"/>
      <c r="LNK574" s="99"/>
      <c r="LNL574" s="99"/>
      <c r="LNM574" s="99"/>
      <c r="LNN574" s="99"/>
      <c r="LNO574" s="99"/>
      <c r="LNP574" s="99"/>
      <c r="LNQ574" s="99"/>
      <c r="LNR574" s="99"/>
      <c r="LNS574" s="99"/>
      <c r="LNT574" s="99"/>
      <c r="LNU574" s="99"/>
      <c r="LNV574" s="99"/>
      <c r="LNW574" s="99"/>
      <c r="LNX574" s="99"/>
      <c r="LNY574" s="99"/>
      <c r="LNZ574" s="99"/>
      <c r="LOA574" s="99"/>
      <c r="LOB574" s="99"/>
      <c r="LOC574" s="99"/>
      <c r="LOD574" s="99"/>
      <c r="LOE574" s="99"/>
      <c r="LOF574" s="99"/>
      <c r="LOG574" s="99"/>
      <c r="LOH574" s="99"/>
      <c r="LOI574" s="99"/>
      <c r="LOJ574" s="99"/>
      <c r="LOK574" s="99"/>
      <c r="LOL574" s="99"/>
      <c r="LOM574" s="99"/>
      <c r="LON574" s="99"/>
      <c r="LOO574" s="99"/>
      <c r="LOP574" s="99"/>
      <c r="LOQ574" s="99"/>
      <c r="LOR574" s="99"/>
      <c r="LOS574" s="99"/>
      <c r="LOT574" s="99"/>
      <c r="LOU574" s="99"/>
      <c r="LOV574" s="99"/>
      <c r="LOW574" s="99"/>
      <c r="LOX574" s="99"/>
      <c r="LOY574" s="99"/>
      <c r="LOZ574" s="99"/>
      <c r="LPA574" s="99"/>
      <c r="LPB574" s="99"/>
      <c r="LPC574" s="99"/>
      <c r="LPD574" s="99"/>
      <c r="LPE574" s="99"/>
      <c r="LPF574" s="99"/>
      <c r="LPG574" s="99"/>
      <c r="LPH574" s="99"/>
      <c r="LPI574" s="99"/>
      <c r="LPJ574" s="99"/>
      <c r="LPK574" s="99"/>
      <c r="LPL574" s="99"/>
      <c r="LPM574" s="99"/>
      <c r="LPN574" s="99"/>
      <c r="LPO574" s="99"/>
      <c r="LPP574" s="99"/>
      <c r="LPQ574" s="99"/>
      <c r="LPR574" s="99"/>
      <c r="LPS574" s="99"/>
      <c r="LPT574" s="99"/>
      <c r="LPU574" s="99"/>
      <c r="LPV574" s="99"/>
      <c r="LPW574" s="99"/>
      <c r="LPX574" s="99"/>
      <c r="LPY574" s="99"/>
      <c r="LPZ574" s="99"/>
      <c r="LQA574" s="99"/>
      <c r="LQB574" s="99"/>
      <c r="LQC574" s="99"/>
      <c r="LQD574" s="99"/>
      <c r="LQE574" s="99"/>
      <c r="LQF574" s="99"/>
      <c r="LQG574" s="99"/>
      <c r="LQH574" s="99"/>
      <c r="LQI574" s="99"/>
      <c r="LQJ574" s="99"/>
      <c r="LQK574" s="99"/>
      <c r="LQL574" s="99"/>
      <c r="LQM574" s="99"/>
      <c r="LQN574" s="99"/>
      <c r="LQO574" s="99"/>
      <c r="LQP574" s="99"/>
      <c r="LQQ574" s="99"/>
      <c r="LQR574" s="99"/>
      <c r="LQS574" s="99"/>
      <c r="LQT574" s="99"/>
      <c r="LQU574" s="99"/>
      <c r="LQV574" s="99"/>
      <c r="LQW574" s="99"/>
      <c r="LQX574" s="99"/>
      <c r="LQY574" s="99"/>
      <c r="LQZ574" s="99"/>
      <c r="LRA574" s="99"/>
      <c r="LRB574" s="99"/>
      <c r="LRC574" s="99"/>
      <c r="LRD574" s="99"/>
      <c r="LRE574" s="99"/>
      <c r="LRF574" s="99"/>
      <c r="LRG574" s="99"/>
      <c r="LRH574" s="99"/>
      <c r="LRI574" s="99"/>
      <c r="LRJ574" s="99"/>
      <c r="LRK574" s="99"/>
      <c r="LRL574" s="99"/>
      <c r="LRM574" s="99"/>
      <c r="LRN574" s="99"/>
      <c r="LRO574" s="99"/>
      <c r="LRP574" s="99"/>
      <c r="LRQ574" s="99"/>
      <c r="LRR574" s="99"/>
      <c r="LRS574" s="99"/>
      <c r="LRT574" s="99"/>
      <c r="LRU574" s="99"/>
      <c r="LRV574" s="99"/>
      <c r="LRW574" s="99"/>
      <c r="LRX574" s="99"/>
      <c r="LRY574" s="99"/>
      <c r="LRZ574" s="99"/>
      <c r="LSA574" s="99"/>
      <c r="LSB574" s="99"/>
      <c r="LSC574" s="99"/>
      <c r="LSD574" s="99"/>
      <c r="LSE574" s="99"/>
      <c r="LSF574" s="99"/>
      <c r="LSG574" s="99"/>
      <c r="LSH574" s="99"/>
      <c r="LSI574" s="99"/>
      <c r="LSJ574" s="99"/>
      <c r="LSK574" s="99"/>
      <c r="LSL574" s="99"/>
      <c r="LSM574" s="99"/>
      <c r="LSN574" s="99"/>
      <c r="LSO574" s="99"/>
      <c r="LSP574" s="99"/>
      <c r="LSQ574" s="99"/>
      <c r="LSR574" s="99"/>
      <c r="LSS574" s="99"/>
      <c r="LST574" s="99"/>
      <c r="LSU574" s="99"/>
      <c r="LSV574" s="99"/>
      <c r="LSW574" s="99"/>
      <c r="LSX574" s="99"/>
      <c r="LSY574" s="99"/>
      <c r="LSZ574" s="99"/>
      <c r="LTA574" s="99"/>
      <c r="LTB574" s="99"/>
      <c r="LTC574" s="99"/>
      <c r="LTD574" s="99"/>
      <c r="LTE574" s="99"/>
      <c r="LTF574" s="99"/>
      <c r="LTG574" s="99"/>
      <c r="LTH574" s="99"/>
      <c r="LTI574" s="99"/>
      <c r="LTJ574" s="99"/>
      <c r="LTK574" s="99"/>
      <c r="LTL574" s="99"/>
      <c r="LTM574" s="99"/>
      <c r="LTN574" s="99"/>
      <c r="LTO574" s="99"/>
      <c r="LTP574" s="99"/>
      <c r="LTQ574" s="99"/>
      <c r="LTR574" s="99"/>
      <c r="LTS574" s="99"/>
      <c r="LTT574" s="99"/>
      <c r="LTU574" s="99"/>
      <c r="LTV574" s="99"/>
      <c r="LTW574" s="99"/>
      <c r="LTX574" s="99"/>
      <c r="LTY574" s="99"/>
      <c r="LTZ574" s="99"/>
      <c r="LUA574" s="99"/>
      <c r="LUB574" s="99"/>
      <c r="LUC574" s="99"/>
      <c r="LUD574" s="99"/>
      <c r="LUE574" s="99"/>
      <c r="LUF574" s="99"/>
      <c r="LUG574" s="99"/>
      <c r="LUH574" s="99"/>
      <c r="LUI574" s="99"/>
      <c r="LUJ574" s="99"/>
      <c r="LUK574" s="99"/>
      <c r="LUL574" s="99"/>
      <c r="LUM574" s="99"/>
      <c r="LUN574" s="99"/>
      <c r="LUO574" s="99"/>
      <c r="LUP574" s="99"/>
      <c r="LUQ574" s="99"/>
      <c r="LUR574" s="99"/>
      <c r="LUS574" s="99"/>
      <c r="LUT574" s="99"/>
      <c r="LUU574" s="99"/>
      <c r="LUV574" s="99"/>
      <c r="LUW574" s="99"/>
      <c r="LUX574" s="99"/>
      <c r="LUY574" s="99"/>
      <c r="LUZ574" s="99"/>
      <c r="LVA574" s="99"/>
      <c r="LVB574" s="99"/>
      <c r="LVC574" s="99"/>
      <c r="LVD574" s="99"/>
      <c r="LVE574" s="99"/>
      <c r="LVF574" s="99"/>
      <c r="LVG574" s="99"/>
      <c r="LVH574" s="99"/>
      <c r="LVI574" s="99"/>
      <c r="LVJ574" s="99"/>
      <c r="LVK574" s="99"/>
      <c r="LVL574" s="99"/>
      <c r="LVM574" s="99"/>
      <c r="LVN574" s="99"/>
      <c r="LVO574" s="99"/>
      <c r="LVP574" s="99"/>
      <c r="LVQ574" s="99"/>
      <c r="LVR574" s="99"/>
      <c r="LVS574" s="99"/>
      <c r="LVT574" s="99"/>
      <c r="LVU574" s="99"/>
      <c r="LVV574" s="99"/>
      <c r="LVW574" s="99"/>
      <c r="LVX574" s="99"/>
      <c r="LVY574" s="99"/>
      <c r="LVZ574" s="99"/>
      <c r="LWA574" s="99"/>
      <c r="LWB574" s="99"/>
      <c r="LWC574" s="99"/>
      <c r="LWD574" s="99"/>
      <c r="LWE574" s="99"/>
      <c r="LWF574" s="99"/>
      <c r="LWG574" s="99"/>
      <c r="LWH574" s="99"/>
      <c r="LWI574" s="99"/>
      <c r="LWJ574" s="99"/>
      <c r="LWK574" s="99"/>
      <c r="LWL574" s="99"/>
      <c r="LWM574" s="99"/>
      <c r="LWN574" s="99"/>
      <c r="LWO574" s="99"/>
      <c r="LWP574" s="99"/>
      <c r="LWQ574" s="99"/>
      <c r="LWR574" s="99"/>
      <c r="LWS574" s="99"/>
      <c r="LWT574" s="99"/>
      <c r="LWU574" s="99"/>
      <c r="LWV574" s="99"/>
      <c r="LWW574" s="99"/>
      <c r="LWX574" s="99"/>
      <c r="LWY574" s="99"/>
      <c r="LWZ574" s="99"/>
      <c r="LXA574" s="99"/>
      <c r="LXB574" s="99"/>
      <c r="LXC574" s="99"/>
      <c r="LXD574" s="99"/>
      <c r="LXE574" s="99"/>
      <c r="LXF574" s="99"/>
      <c r="LXG574" s="99"/>
      <c r="LXH574" s="99"/>
      <c r="LXI574" s="99"/>
      <c r="LXJ574" s="99"/>
      <c r="LXK574" s="99"/>
      <c r="LXL574" s="99"/>
      <c r="LXM574" s="99"/>
      <c r="LXN574" s="99"/>
      <c r="LXO574" s="99"/>
      <c r="LXP574" s="99"/>
      <c r="LXQ574" s="99"/>
      <c r="LXR574" s="99"/>
      <c r="LXS574" s="99"/>
      <c r="LXT574" s="99"/>
      <c r="LXU574" s="99"/>
      <c r="LXV574" s="99"/>
      <c r="LXW574" s="99"/>
      <c r="LXX574" s="99"/>
      <c r="LXY574" s="99"/>
      <c r="LXZ574" s="99"/>
      <c r="LYA574" s="99"/>
      <c r="LYB574" s="99"/>
      <c r="LYC574" s="99"/>
      <c r="LYD574" s="99"/>
      <c r="LYE574" s="99"/>
      <c r="LYF574" s="99"/>
      <c r="LYG574" s="99"/>
      <c r="LYH574" s="99"/>
      <c r="LYI574" s="99"/>
      <c r="LYJ574" s="99"/>
      <c r="LYK574" s="99"/>
      <c r="LYL574" s="99"/>
      <c r="LYM574" s="99"/>
      <c r="LYN574" s="99"/>
      <c r="LYO574" s="99"/>
      <c r="LYP574" s="99"/>
      <c r="LYQ574" s="99"/>
      <c r="LYR574" s="99"/>
      <c r="LYS574" s="99"/>
      <c r="LYT574" s="99"/>
      <c r="LYU574" s="99"/>
      <c r="LYV574" s="99"/>
      <c r="LYW574" s="99"/>
      <c r="LYX574" s="99"/>
      <c r="LYY574" s="99"/>
      <c r="LYZ574" s="99"/>
      <c r="LZA574" s="99"/>
      <c r="LZB574" s="99"/>
      <c r="LZC574" s="99"/>
      <c r="LZD574" s="99"/>
      <c r="LZE574" s="99"/>
      <c r="LZF574" s="99"/>
      <c r="LZG574" s="99"/>
      <c r="LZH574" s="99"/>
      <c r="LZI574" s="99"/>
      <c r="LZJ574" s="99"/>
      <c r="LZK574" s="99"/>
      <c r="LZL574" s="99"/>
      <c r="LZM574" s="99"/>
      <c r="LZN574" s="99"/>
      <c r="LZO574" s="99"/>
      <c r="LZP574" s="99"/>
      <c r="LZQ574" s="99"/>
      <c r="LZR574" s="99"/>
      <c r="LZS574" s="99"/>
      <c r="LZT574" s="99"/>
      <c r="LZU574" s="99"/>
      <c r="LZV574" s="99"/>
      <c r="LZW574" s="99"/>
      <c r="LZX574" s="99"/>
      <c r="LZY574" s="99"/>
      <c r="LZZ574" s="99"/>
      <c r="MAA574" s="99"/>
      <c r="MAB574" s="99"/>
      <c r="MAC574" s="99"/>
      <c r="MAD574" s="99"/>
      <c r="MAE574" s="99"/>
      <c r="MAF574" s="99"/>
      <c r="MAG574" s="99"/>
      <c r="MAH574" s="99"/>
      <c r="MAI574" s="99"/>
      <c r="MAJ574" s="99"/>
      <c r="MAK574" s="99"/>
      <c r="MAL574" s="99"/>
      <c r="MAM574" s="99"/>
      <c r="MAN574" s="99"/>
      <c r="MAO574" s="99"/>
      <c r="MAP574" s="99"/>
      <c r="MAQ574" s="99"/>
      <c r="MAR574" s="99"/>
      <c r="MAS574" s="99"/>
      <c r="MAT574" s="99"/>
      <c r="MAU574" s="99"/>
      <c r="MAV574" s="99"/>
      <c r="MAW574" s="99"/>
      <c r="MAX574" s="99"/>
      <c r="MAY574" s="99"/>
      <c r="MAZ574" s="99"/>
      <c r="MBA574" s="99"/>
      <c r="MBB574" s="99"/>
      <c r="MBC574" s="99"/>
      <c r="MBD574" s="99"/>
      <c r="MBE574" s="99"/>
      <c r="MBF574" s="99"/>
      <c r="MBG574" s="99"/>
      <c r="MBH574" s="99"/>
      <c r="MBI574" s="99"/>
      <c r="MBJ574" s="99"/>
      <c r="MBK574" s="99"/>
      <c r="MBL574" s="99"/>
      <c r="MBM574" s="99"/>
      <c r="MBN574" s="99"/>
      <c r="MBO574" s="99"/>
      <c r="MBP574" s="99"/>
      <c r="MBQ574" s="99"/>
      <c r="MBR574" s="99"/>
      <c r="MBS574" s="99"/>
      <c r="MBT574" s="99"/>
      <c r="MBU574" s="99"/>
      <c r="MBV574" s="99"/>
      <c r="MBW574" s="99"/>
      <c r="MBX574" s="99"/>
      <c r="MBY574" s="99"/>
      <c r="MBZ574" s="99"/>
      <c r="MCA574" s="99"/>
      <c r="MCB574" s="99"/>
      <c r="MCC574" s="99"/>
      <c r="MCD574" s="99"/>
      <c r="MCE574" s="99"/>
      <c r="MCF574" s="99"/>
      <c r="MCG574" s="99"/>
      <c r="MCH574" s="99"/>
      <c r="MCI574" s="99"/>
      <c r="MCJ574" s="99"/>
      <c r="MCK574" s="99"/>
      <c r="MCL574" s="99"/>
      <c r="MCM574" s="99"/>
      <c r="MCN574" s="99"/>
      <c r="MCO574" s="99"/>
      <c r="MCP574" s="99"/>
      <c r="MCQ574" s="99"/>
      <c r="MCR574" s="99"/>
      <c r="MCS574" s="99"/>
      <c r="MCT574" s="99"/>
      <c r="MCU574" s="99"/>
      <c r="MCV574" s="99"/>
      <c r="MCW574" s="99"/>
      <c r="MCX574" s="99"/>
      <c r="MCY574" s="99"/>
      <c r="MCZ574" s="99"/>
      <c r="MDA574" s="99"/>
      <c r="MDB574" s="99"/>
      <c r="MDC574" s="99"/>
      <c r="MDD574" s="99"/>
      <c r="MDE574" s="99"/>
      <c r="MDF574" s="99"/>
      <c r="MDG574" s="99"/>
      <c r="MDH574" s="99"/>
      <c r="MDI574" s="99"/>
      <c r="MDJ574" s="99"/>
      <c r="MDK574" s="99"/>
      <c r="MDL574" s="99"/>
      <c r="MDM574" s="99"/>
      <c r="MDN574" s="99"/>
      <c r="MDO574" s="99"/>
      <c r="MDP574" s="99"/>
      <c r="MDQ574" s="99"/>
      <c r="MDR574" s="99"/>
      <c r="MDS574" s="99"/>
      <c r="MDT574" s="99"/>
      <c r="MDU574" s="99"/>
      <c r="MDV574" s="99"/>
      <c r="MDW574" s="99"/>
      <c r="MDX574" s="99"/>
      <c r="MDY574" s="99"/>
      <c r="MDZ574" s="99"/>
      <c r="MEA574" s="99"/>
      <c r="MEB574" s="99"/>
      <c r="MEC574" s="99"/>
      <c r="MED574" s="99"/>
      <c r="MEE574" s="99"/>
      <c r="MEF574" s="99"/>
      <c r="MEG574" s="99"/>
      <c r="MEH574" s="99"/>
      <c r="MEI574" s="99"/>
      <c r="MEJ574" s="99"/>
      <c r="MEK574" s="99"/>
      <c r="MEL574" s="99"/>
      <c r="MEM574" s="99"/>
      <c r="MEN574" s="99"/>
      <c r="MEO574" s="99"/>
      <c r="MEP574" s="99"/>
      <c r="MEQ574" s="99"/>
      <c r="MER574" s="99"/>
      <c r="MES574" s="99"/>
      <c r="MET574" s="99"/>
      <c r="MEU574" s="99"/>
      <c r="MEV574" s="99"/>
      <c r="MEW574" s="99"/>
      <c r="MEX574" s="99"/>
      <c r="MEY574" s="99"/>
      <c r="MEZ574" s="99"/>
      <c r="MFA574" s="99"/>
      <c r="MFB574" s="99"/>
      <c r="MFC574" s="99"/>
      <c r="MFD574" s="99"/>
      <c r="MFE574" s="99"/>
      <c r="MFF574" s="99"/>
      <c r="MFG574" s="99"/>
      <c r="MFH574" s="99"/>
      <c r="MFI574" s="99"/>
      <c r="MFJ574" s="99"/>
      <c r="MFK574" s="99"/>
      <c r="MFL574" s="99"/>
      <c r="MFM574" s="99"/>
      <c r="MFN574" s="99"/>
      <c r="MFO574" s="99"/>
      <c r="MFP574" s="99"/>
      <c r="MFQ574" s="99"/>
      <c r="MFR574" s="99"/>
      <c r="MFS574" s="99"/>
      <c r="MFT574" s="99"/>
      <c r="MFU574" s="99"/>
      <c r="MFV574" s="99"/>
      <c r="MFW574" s="99"/>
      <c r="MFX574" s="99"/>
      <c r="MFY574" s="99"/>
      <c r="MFZ574" s="99"/>
      <c r="MGA574" s="99"/>
      <c r="MGB574" s="99"/>
      <c r="MGC574" s="99"/>
      <c r="MGD574" s="99"/>
      <c r="MGE574" s="99"/>
      <c r="MGF574" s="99"/>
      <c r="MGG574" s="99"/>
      <c r="MGH574" s="99"/>
      <c r="MGI574" s="99"/>
      <c r="MGJ574" s="99"/>
      <c r="MGK574" s="99"/>
      <c r="MGL574" s="99"/>
      <c r="MGM574" s="99"/>
      <c r="MGN574" s="99"/>
      <c r="MGO574" s="99"/>
      <c r="MGP574" s="99"/>
      <c r="MGQ574" s="99"/>
      <c r="MGR574" s="99"/>
      <c r="MGS574" s="99"/>
      <c r="MGT574" s="99"/>
      <c r="MGU574" s="99"/>
      <c r="MGV574" s="99"/>
      <c r="MGW574" s="99"/>
      <c r="MGX574" s="99"/>
      <c r="MGY574" s="99"/>
      <c r="MGZ574" s="99"/>
      <c r="MHA574" s="99"/>
      <c r="MHB574" s="99"/>
      <c r="MHC574" s="99"/>
      <c r="MHD574" s="99"/>
      <c r="MHE574" s="99"/>
      <c r="MHF574" s="99"/>
      <c r="MHG574" s="99"/>
      <c r="MHH574" s="99"/>
      <c r="MHI574" s="99"/>
      <c r="MHJ574" s="99"/>
      <c r="MHK574" s="99"/>
      <c r="MHL574" s="99"/>
      <c r="MHM574" s="99"/>
      <c r="MHN574" s="99"/>
      <c r="MHO574" s="99"/>
      <c r="MHP574" s="99"/>
      <c r="MHQ574" s="99"/>
      <c r="MHR574" s="99"/>
      <c r="MHS574" s="99"/>
      <c r="MHT574" s="99"/>
      <c r="MHU574" s="99"/>
      <c r="MHV574" s="99"/>
      <c r="MHW574" s="99"/>
      <c r="MHX574" s="99"/>
      <c r="MHY574" s="99"/>
      <c r="MHZ574" s="99"/>
      <c r="MIA574" s="99"/>
      <c r="MIB574" s="99"/>
      <c r="MIC574" s="99"/>
      <c r="MID574" s="99"/>
      <c r="MIE574" s="99"/>
      <c r="MIF574" s="99"/>
      <c r="MIG574" s="99"/>
      <c r="MIH574" s="99"/>
      <c r="MII574" s="99"/>
      <c r="MIJ574" s="99"/>
      <c r="MIK574" s="99"/>
      <c r="MIL574" s="99"/>
      <c r="MIM574" s="99"/>
      <c r="MIN574" s="99"/>
      <c r="MIO574" s="99"/>
      <c r="MIP574" s="99"/>
      <c r="MIQ574" s="99"/>
      <c r="MIR574" s="99"/>
      <c r="MIS574" s="99"/>
      <c r="MIT574" s="99"/>
      <c r="MIU574" s="99"/>
      <c r="MIV574" s="99"/>
      <c r="MIW574" s="99"/>
      <c r="MIX574" s="99"/>
      <c r="MIY574" s="99"/>
      <c r="MIZ574" s="99"/>
      <c r="MJA574" s="99"/>
      <c r="MJB574" s="99"/>
      <c r="MJC574" s="99"/>
      <c r="MJD574" s="99"/>
      <c r="MJE574" s="99"/>
      <c r="MJF574" s="99"/>
      <c r="MJG574" s="99"/>
      <c r="MJH574" s="99"/>
      <c r="MJI574" s="99"/>
      <c r="MJJ574" s="99"/>
      <c r="MJK574" s="99"/>
      <c r="MJL574" s="99"/>
      <c r="MJM574" s="99"/>
      <c r="MJN574" s="99"/>
      <c r="MJO574" s="99"/>
      <c r="MJP574" s="99"/>
      <c r="MJQ574" s="99"/>
      <c r="MJR574" s="99"/>
      <c r="MJS574" s="99"/>
      <c r="MJT574" s="99"/>
      <c r="MJU574" s="99"/>
      <c r="MJV574" s="99"/>
      <c r="MJW574" s="99"/>
      <c r="MJX574" s="99"/>
      <c r="MJY574" s="99"/>
      <c r="MJZ574" s="99"/>
      <c r="MKA574" s="99"/>
      <c r="MKB574" s="99"/>
      <c r="MKC574" s="99"/>
      <c r="MKD574" s="99"/>
      <c r="MKE574" s="99"/>
      <c r="MKF574" s="99"/>
      <c r="MKG574" s="99"/>
      <c r="MKH574" s="99"/>
      <c r="MKI574" s="99"/>
      <c r="MKJ574" s="99"/>
      <c r="MKK574" s="99"/>
      <c r="MKL574" s="99"/>
      <c r="MKM574" s="99"/>
      <c r="MKN574" s="99"/>
      <c r="MKO574" s="99"/>
      <c r="MKP574" s="99"/>
      <c r="MKQ574" s="99"/>
      <c r="MKR574" s="99"/>
      <c r="MKS574" s="99"/>
      <c r="MKT574" s="99"/>
      <c r="MKU574" s="99"/>
      <c r="MKV574" s="99"/>
      <c r="MKW574" s="99"/>
      <c r="MKX574" s="99"/>
      <c r="MKY574" s="99"/>
      <c r="MKZ574" s="99"/>
      <c r="MLA574" s="99"/>
      <c r="MLB574" s="99"/>
      <c r="MLC574" s="99"/>
      <c r="MLD574" s="99"/>
      <c r="MLE574" s="99"/>
      <c r="MLF574" s="99"/>
      <c r="MLG574" s="99"/>
      <c r="MLH574" s="99"/>
      <c r="MLI574" s="99"/>
      <c r="MLJ574" s="99"/>
      <c r="MLK574" s="99"/>
      <c r="MLL574" s="99"/>
      <c r="MLM574" s="99"/>
      <c r="MLN574" s="99"/>
      <c r="MLO574" s="99"/>
      <c r="MLP574" s="99"/>
      <c r="MLQ574" s="99"/>
      <c r="MLR574" s="99"/>
      <c r="MLS574" s="99"/>
      <c r="MLT574" s="99"/>
      <c r="MLU574" s="99"/>
      <c r="MLV574" s="99"/>
      <c r="MLW574" s="99"/>
      <c r="MLX574" s="99"/>
      <c r="MLY574" s="99"/>
      <c r="MLZ574" s="99"/>
      <c r="MMA574" s="99"/>
      <c r="MMB574" s="99"/>
      <c r="MMC574" s="99"/>
      <c r="MMD574" s="99"/>
      <c r="MME574" s="99"/>
      <c r="MMF574" s="99"/>
      <c r="MMG574" s="99"/>
      <c r="MMH574" s="99"/>
      <c r="MMI574" s="99"/>
      <c r="MMJ574" s="99"/>
      <c r="MMK574" s="99"/>
      <c r="MML574" s="99"/>
      <c r="MMM574" s="99"/>
      <c r="MMN574" s="99"/>
      <c r="MMO574" s="99"/>
      <c r="MMP574" s="99"/>
      <c r="MMQ574" s="99"/>
      <c r="MMR574" s="99"/>
      <c r="MMS574" s="99"/>
      <c r="MMT574" s="99"/>
      <c r="MMU574" s="99"/>
      <c r="MMV574" s="99"/>
      <c r="MMW574" s="99"/>
      <c r="MMX574" s="99"/>
      <c r="MMY574" s="99"/>
      <c r="MMZ574" s="99"/>
      <c r="MNA574" s="99"/>
      <c r="MNB574" s="99"/>
      <c r="MNC574" s="99"/>
      <c r="MND574" s="99"/>
      <c r="MNE574" s="99"/>
      <c r="MNF574" s="99"/>
      <c r="MNG574" s="99"/>
      <c r="MNH574" s="99"/>
      <c r="MNI574" s="99"/>
      <c r="MNJ574" s="99"/>
      <c r="MNK574" s="99"/>
      <c r="MNL574" s="99"/>
      <c r="MNM574" s="99"/>
      <c r="MNN574" s="99"/>
      <c r="MNO574" s="99"/>
      <c r="MNP574" s="99"/>
      <c r="MNQ574" s="99"/>
      <c r="MNR574" s="99"/>
      <c r="MNS574" s="99"/>
      <c r="MNT574" s="99"/>
      <c r="MNU574" s="99"/>
      <c r="MNV574" s="99"/>
      <c r="MNW574" s="99"/>
      <c r="MNX574" s="99"/>
      <c r="MNY574" s="99"/>
      <c r="MNZ574" s="99"/>
      <c r="MOA574" s="99"/>
      <c r="MOB574" s="99"/>
      <c r="MOC574" s="99"/>
      <c r="MOD574" s="99"/>
      <c r="MOE574" s="99"/>
      <c r="MOF574" s="99"/>
      <c r="MOG574" s="99"/>
      <c r="MOH574" s="99"/>
      <c r="MOI574" s="99"/>
      <c r="MOJ574" s="99"/>
      <c r="MOK574" s="99"/>
      <c r="MOL574" s="99"/>
      <c r="MOM574" s="99"/>
      <c r="MON574" s="99"/>
      <c r="MOO574" s="99"/>
      <c r="MOP574" s="99"/>
      <c r="MOQ574" s="99"/>
      <c r="MOR574" s="99"/>
      <c r="MOS574" s="99"/>
      <c r="MOT574" s="99"/>
      <c r="MOU574" s="99"/>
      <c r="MOV574" s="99"/>
      <c r="MOW574" s="99"/>
      <c r="MOX574" s="99"/>
      <c r="MOY574" s="99"/>
      <c r="MOZ574" s="99"/>
      <c r="MPA574" s="99"/>
      <c r="MPB574" s="99"/>
      <c r="MPC574" s="99"/>
      <c r="MPD574" s="99"/>
      <c r="MPE574" s="99"/>
      <c r="MPF574" s="99"/>
      <c r="MPG574" s="99"/>
      <c r="MPH574" s="99"/>
      <c r="MPI574" s="99"/>
      <c r="MPJ574" s="99"/>
      <c r="MPK574" s="99"/>
      <c r="MPL574" s="99"/>
      <c r="MPM574" s="99"/>
      <c r="MPN574" s="99"/>
      <c r="MPO574" s="99"/>
      <c r="MPP574" s="99"/>
      <c r="MPQ574" s="99"/>
      <c r="MPR574" s="99"/>
      <c r="MPS574" s="99"/>
      <c r="MPT574" s="99"/>
      <c r="MPU574" s="99"/>
      <c r="MPV574" s="99"/>
      <c r="MPW574" s="99"/>
      <c r="MPX574" s="99"/>
      <c r="MPY574" s="99"/>
      <c r="MPZ574" s="99"/>
      <c r="MQA574" s="99"/>
      <c r="MQB574" s="99"/>
      <c r="MQC574" s="99"/>
      <c r="MQD574" s="99"/>
      <c r="MQE574" s="99"/>
      <c r="MQF574" s="99"/>
      <c r="MQG574" s="99"/>
      <c r="MQH574" s="99"/>
      <c r="MQI574" s="99"/>
      <c r="MQJ574" s="99"/>
      <c r="MQK574" s="99"/>
      <c r="MQL574" s="99"/>
      <c r="MQM574" s="99"/>
      <c r="MQN574" s="99"/>
      <c r="MQO574" s="99"/>
      <c r="MQP574" s="99"/>
      <c r="MQQ574" s="99"/>
      <c r="MQR574" s="99"/>
      <c r="MQS574" s="99"/>
      <c r="MQT574" s="99"/>
      <c r="MQU574" s="99"/>
      <c r="MQV574" s="99"/>
      <c r="MQW574" s="99"/>
      <c r="MQX574" s="99"/>
      <c r="MQY574" s="99"/>
      <c r="MQZ574" s="99"/>
      <c r="MRA574" s="99"/>
      <c r="MRB574" s="99"/>
      <c r="MRC574" s="99"/>
      <c r="MRD574" s="99"/>
      <c r="MRE574" s="99"/>
      <c r="MRF574" s="99"/>
      <c r="MRG574" s="99"/>
      <c r="MRH574" s="99"/>
      <c r="MRI574" s="99"/>
      <c r="MRJ574" s="99"/>
      <c r="MRK574" s="99"/>
      <c r="MRL574" s="99"/>
      <c r="MRM574" s="99"/>
      <c r="MRN574" s="99"/>
      <c r="MRO574" s="99"/>
      <c r="MRP574" s="99"/>
      <c r="MRQ574" s="99"/>
      <c r="MRR574" s="99"/>
      <c r="MRS574" s="99"/>
      <c r="MRT574" s="99"/>
      <c r="MRU574" s="99"/>
      <c r="MRV574" s="99"/>
      <c r="MRW574" s="99"/>
      <c r="MRX574" s="99"/>
      <c r="MRY574" s="99"/>
      <c r="MRZ574" s="99"/>
      <c r="MSA574" s="99"/>
      <c r="MSB574" s="99"/>
      <c r="MSC574" s="99"/>
      <c r="MSD574" s="99"/>
      <c r="MSE574" s="99"/>
      <c r="MSF574" s="99"/>
      <c r="MSG574" s="99"/>
      <c r="MSH574" s="99"/>
      <c r="MSI574" s="99"/>
      <c r="MSJ574" s="99"/>
      <c r="MSK574" s="99"/>
      <c r="MSL574" s="99"/>
      <c r="MSM574" s="99"/>
      <c r="MSN574" s="99"/>
      <c r="MSO574" s="99"/>
      <c r="MSP574" s="99"/>
      <c r="MSQ574" s="99"/>
      <c r="MSR574" s="99"/>
      <c r="MSS574" s="99"/>
      <c r="MST574" s="99"/>
      <c r="MSU574" s="99"/>
      <c r="MSV574" s="99"/>
      <c r="MSW574" s="99"/>
      <c r="MSX574" s="99"/>
      <c r="MSY574" s="99"/>
      <c r="MSZ574" s="99"/>
      <c r="MTA574" s="99"/>
      <c r="MTB574" s="99"/>
      <c r="MTC574" s="99"/>
      <c r="MTD574" s="99"/>
      <c r="MTE574" s="99"/>
      <c r="MTF574" s="99"/>
      <c r="MTG574" s="99"/>
      <c r="MTH574" s="99"/>
      <c r="MTI574" s="99"/>
      <c r="MTJ574" s="99"/>
      <c r="MTK574" s="99"/>
      <c r="MTL574" s="99"/>
      <c r="MTM574" s="99"/>
      <c r="MTN574" s="99"/>
      <c r="MTO574" s="99"/>
      <c r="MTP574" s="99"/>
      <c r="MTQ574" s="99"/>
      <c r="MTR574" s="99"/>
      <c r="MTS574" s="99"/>
      <c r="MTT574" s="99"/>
      <c r="MTU574" s="99"/>
      <c r="MTV574" s="99"/>
      <c r="MTW574" s="99"/>
      <c r="MTX574" s="99"/>
      <c r="MTY574" s="99"/>
      <c r="MTZ574" s="99"/>
      <c r="MUA574" s="99"/>
      <c r="MUB574" s="99"/>
      <c r="MUC574" s="99"/>
      <c r="MUD574" s="99"/>
      <c r="MUE574" s="99"/>
      <c r="MUF574" s="99"/>
      <c r="MUG574" s="99"/>
      <c r="MUH574" s="99"/>
      <c r="MUI574" s="99"/>
      <c r="MUJ574" s="99"/>
      <c r="MUK574" s="99"/>
      <c r="MUL574" s="99"/>
      <c r="MUM574" s="99"/>
      <c r="MUN574" s="99"/>
      <c r="MUO574" s="99"/>
      <c r="MUP574" s="99"/>
      <c r="MUQ574" s="99"/>
      <c r="MUR574" s="99"/>
      <c r="MUS574" s="99"/>
      <c r="MUT574" s="99"/>
      <c r="MUU574" s="99"/>
      <c r="MUV574" s="99"/>
      <c r="MUW574" s="99"/>
      <c r="MUX574" s="99"/>
      <c r="MUY574" s="99"/>
      <c r="MUZ574" s="99"/>
      <c r="MVA574" s="99"/>
      <c r="MVB574" s="99"/>
      <c r="MVC574" s="99"/>
      <c r="MVD574" s="99"/>
      <c r="MVE574" s="99"/>
      <c r="MVF574" s="99"/>
      <c r="MVG574" s="99"/>
      <c r="MVH574" s="99"/>
      <c r="MVI574" s="99"/>
      <c r="MVJ574" s="99"/>
      <c r="MVK574" s="99"/>
      <c r="MVL574" s="99"/>
      <c r="MVM574" s="99"/>
      <c r="MVN574" s="99"/>
      <c r="MVO574" s="99"/>
      <c r="MVP574" s="99"/>
      <c r="MVQ574" s="99"/>
      <c r="MVR574" s="99"/>
      <c r="MVS574" s="99"/>
      <c r="MVT574" s="99"/>
      <c r="MVU574" s="99"/>
      <c r="MVV574" s="99"/>
      <c r="MVW574" s="99"/>
      <c r="MVX574" s="99"/>
      <c r="MVY574" s="99"/>
      <c r="MVZ574" s="99"/>
      <c r="MWA574" s="99"/>
      <c r="MWB574" s="99"/>
      <c r="MWC574" s="99"/>
      <c r="MWD574" s="99"/>
      <c r="MWE574" s="99"/>
      <c r="MWF574" s="99"/>
      <c r="MWG574" s="99"/>
      <c r="MWH574" s="99"/>
      <c r="MWI574" s="99"/>
      <c r="MWJ574" s="99"/>
      <c r="MWK574" s="99"/>
      <c r="MWL574" s="99"/>
      <c r="MWM574" s="99"/>
      <c r="MWN574" s="99"/>
      <c r="MWO574" s="99"/>
      <c r="MWP574" s="99"/>
      <c r="MWQ574" s="99"/>
      <c r="MWR574" s="99"/>
      <c r="MWS574" s="99"/>
      <c r="MWT574" s="99"/>
      <c r="MWU574" s="99"/>
      <c r="MWV574" s="99"/>
      <c r="MWW574" s="99"/>
      <c r="MWX574" s="99"/>
      <c r="MWY574" s="99"/>
      <c r="MWZ574" s="99"/>
      <c r="MXA574" s="99"/>
      <c r="MXB574" s="99"/>
      <c r="MXC574" s="99"/>
      <c r="MXD574" s="99"/>
      <c r="MXE574" s="99"/>
      <c r="MXF574" s="99"/>
      <c r="MXG574" s="99"/>
      <c r="MXH574" s="99"/>
      <c r="MXI574" s="99"/>
      <c r="MXJ574" s="99"/>
      <c r="MXK574" s="99"/>
      <c r="MXL574" s="99"/>
      <c r="MXM574" s="99"/>
      <c r="MXN574" s="99"/>
      <c r="MXO574" s="99"/>
      <c r="MXP574" s="99"/>
      <c r="MXQ574" s="99"/>
      <c r="MXR574" s="99"/>
      <c r="MXS574" s="99"/>
      <c r="MXT574" s="99"/>
      <c r="MXU574" s="99"/>
      <c r="MXV574" s="99"/>
      <c r="MXW574" s="99"/>
      <c r="MXX574" s="99"/>
      <c r="MXY574" s="99"/>
      <c r="MXZ574" s="99"/>
      <c r="MYA574" s="99"/>
      <c r="MYB574" s="99"/>
      <c r="MYC574" s="99"/>
      <c r="MYD574" s="99"/>
      <c r="MYE574" s="99"/>
      <c r="MYF574" s="99"/>
      <c r="MYG574" s="99"/>
      <c r="MYH574" s="99"/>
      <c r="MYI574" s="99"/>
      <c r="MYJ574" s="99"/>
      <c r="MYK574" s="99"/>
      <c r="MYL574" s="99"/>
      <c r="MYM574" s="99"/>
      <c r="MYN574" s="99"/>
      <c r="MYO574" s="99"/>
      <c r="MYP574" s="99"/>
      <c r="MYQ574" s="99"/>
      <c r="MYR574" s="99"/>
      <c r="MYS574" s="99"/>
      <c r="MYT574" s="99"/>
      <c r="MYU574" s="99"/>
      <c r="MYV574" s="99"/>
      <c r="MYW574" s="99"/>
      <c r="MYX574" s="99"/>
      <c r="MYY574" s="99"/>
      <c r="MYZ574" s="99"/>
      <c r="MZA574" s="99"/>
      <c r="MZB574" s="99"/>
      <c r="MZC574" s="99"/>
      <c r="MZD574" s="99"/>
      <c r="MZE574" s="99"/>
      <c r="MZF574" s="99"/>
      <c r="MZG574" s="99"/>
      <c r="MZH574" s="99"/>
      <c r="MZI574" s="99"/>
      <c r="MZJ574" s="99"/>
      <c r="MZK574" s="99"/>
      <c r="MZL574" s="99"/>
      <c r="MZM574" s="99"/>
      <c r="MZN574" s="99"/>
      <c r="MZO574" s="99"/>
      <c r="MZP574" s="99"/>
      <c r="MZQ574" s="99"/>
      <c r="MZR574" s="99"/>
      <c r="MZS574" s="99"/>
      <c r="MZT574" s="99"/>
      <c r="MZU574" s="99"/>
      <c r="MZV574" s="99"/>
      <c r="MZW574" s="99"/>
      <c r="MZX574" s="99"/>
      <c r="MZY574" s="99"/>
      <c r="MZZ574" s="99"/>
      <c r="NAA574" s="99"/>
      <c r="NAB574" s="99"/>
      <c r="NAC574" s="99"/>
      <c r="NAD574" s="99"/>
      <c r="NAE574" s="99"/>
      <c r="NAF574" s="99"/>
      <c r="NAG574" s="99"/>
      <c r="NAH574" s="99"/>
      <c r="NAI574" s="99"/>
      <c r="NAJ574" s="99"/>
      <c r="NAK574" s="99"/>
      <c r="NAL574" s="99"/>
      <c r="NAM574" s="99"/>
      <c r="NAN574" s="99"/>
      <c r="NAO574" s="99"/>
      <c r="NAP574" s="99"/>
      <c r="NAQ574" s="99"/>
      <c r="NAR574" s="99"/>
      <c r="NAS574" s="99"/>
      <c r="NAT574" s="99"/>
      <c r="NAU574" s="99"/>
      <c r="NAV574" s="99"/>
      <c r="NAW574" s="99"/>
      <c r="NAX574" s="99"/>
      <c r="NAY574" s="99"/>
      <c r="NAZ574" s="99"/>
      <c r="NBA574" s="99"/>
      <c r="NBB574" s="99"/>
      <c r="NBC574" s="99"/>
      <c r="NBD574" s="99"/>
      <c r="NBE574" s="99"/>
      <c r="NBF574" s="99"/>
      <c r="NBG574" s="99"/>
      <c r="NBH574" s="99"/>
      <c r="NBI574" s="99"/>
      <c r="NBJ574" s="99"/>
      <c r="NBK574" s="99"/>
      <c r="NBL574" s="99"/>
      <c r="NBM574" s="99"/>
      <c r="NBN574" s="99"/>
      <c r="NBO574" s="99"/>
      <c r="NBP574" s="99"/>
      <c r="NBQ574" s="99"/>
      <c r="NBR574" s="99"/>
      <c r="NBS574" s="99"/>
      <c r="NBT574" s="99"/>
      <c r="NBU574" s="99"/>
      <c r="NBV574" s="99"/>
      <c r="NBW574" s="99"/>
      <c r="NBX574" s="99"/>
      <c r="NBY574" s="99"/>
      <c r="NBZ574" s="99"/>
      <c r="NCA574" s="99"/>
      <c r="NCB574" s="99"/>
      <c r="NCC574" s="99"/>
      <c r="NCD574" s="99"/>
      <c r="NCE574" s="99"/>
      <c r="NCF574" s="99"/>
      <c r="NCG574" s="99"/>
      <c r="NCH574" s="99"/>
      <c r="NCI574" s="99"/>
      <c r="NCJ574" s="99"/>
      <c r="NCK574" s="99"/>
      <c r="NCL574" s="99"/>
      <c r="NCM574" s="99"/>
      <c r="NCN574" s="99"/>
      <c r="NCO574" s="99"/>
      <c r="NCP574" s="99"/>
      <c r="NCQ574" s="99"/>
      <c r="NCR574" s="99"/>
      <c r="NCS574" s="99"/>
      <c r="NCT574" s="99"/>
      <c r="NCU574" s="99"/>
      <c r="NCV574" s="99"/>
      <c r="NCW574" s="99"/>
      <c r="NCX574" s="99"/>
      <c r="NCY574" s="99"/>
      <c r="NCZ574" s="99"/>
      <c r="NDA574" s="99"/>
      <c r="NDB574" s="99"/>
      <c r="NDC574" s="99"/>
      <c r="NDD574" s="99"/>
      <c r="NDE574" s="99"/>
      <c r="NDF574" s="99"/>
      <c r="NDG574" s="99"/>
      <c r="NDH574" s="99"/>
      <c r="NDI574" s="99"/>
      <c r="NDJ574" s="99"/>
      <c r="NDK574" s="99"/>
      <c r="NDL574" s="99"/>
      <c r="NDM574" s="99"/>
      <c r="NDN574" s="99"/>
      <c r="NDO574" s="99"/>
      <c r="NDP574" s="99"/>
      <c r="NDQ574" s="99"/>
      <c r="NDR574" s="99"/>
      <c r="NDS574" s="99"/>
      <c r="NDT574" s="99"/>
      <c r="NDU574" s="99"/>
      <c r="NDV574" s="99"/>
      <c r="NDW574" s="99"/>
      <c r="NDX574" s="99"/>
      <c r="NDY574" s="99"/>
      <c r="NDZ574" s="99"/>
      <c r="NEA574" s="99"/>
      <c r="NEB574" s="99"/>
      <c r="NEC574" s="99"/>
      <c r="NED574" s="99"/>
      <c r="NEE574" s="99"/>
      <c r="NEF574" s="99"/>
      <c r="NEG574" s="99"/>
      <c r="NEH574" s="99"/>
      <c r="NEI574" s="99"/>
      <c r="NEJ574" s="99"/>
      <c r="NEK574" s="99"/>
      <c r="NEL574" s="99"/>
      <c r="NEM574" s="99"/>
      <c r="NEN574" s="99"/>
      <c r="NEO574" s="99"/>
      <c r="NEP574" s="99"/>
      <c r="NEQ574" s="99"/>
      <c r="NER574" s="99"/>
      <c r="NES574" s="99"/>
      <c r="NET574" s="99"/>
      <c r="NEU574" s="99"/>
      <c r="NEV574" s="99"/>
      <c r="NEW574" s="99"/>
      <c r="NEX574" s="99"/>
      <c r="NEY574" s="99"/>
      <c r="NEZ574" s="99"/>
      <c r="NFA574" s="99"/>
      <c r="NFB574" s="99"/>
      <c r="NFC574" s="99"/>
      <c r="NFD574" s="99"/>
      <c r="NFE574" s="99"/>
      <c r="NFF574" s="99"/>
      <c r="NFG574" s="99"/>
      <c r="NFH574" s="99"/>
      <c r="NFI574" s="99"/>
      <c r="NFJ574" s="99"/>
      <c r="NFK574" s="99"/>
      <c r="NFL574" s="99"/>
      <c r="NFM574" s="99"/>
      <c r="NFN574" s="99"/>
      <c r="NFO574" s="99"/>
      <c r="NFP574" s="99"/>
      <c r="NFQ574" s="99"/>
      <c r="NFR574" s="99"/>
      <c r="NFS574" s="99"/>
      <c r="NFT574" s="99"/>
      <c r="NFU574" s="99"/>
      <c r="NFV574" s="99"/>
      <c r="NFW574" s="99"/>
      <c r="NFX574" s="99"/>
      <c r="NFY574" s="99"/>
      <c r="NFZ574" s="99"/>
      <c r="NGA574" s="99"/>
      <c r="NGB574" s="99"/>
      <c r="NGC574" s="99"/>
      <c r="NGD574" s="99"/>
      <c r="NGE574" s="99"/>
      <c r="NGF574" s="99"/>
      <c r="NGG574" s="99"/>
      <c r="NGH574" s="99"/>
      <c r="NGI574" s="99"/>
      <c r="NGJ574" s="99"/>
      <c r="NGK574" s="99"/>
      <c r="NGL574" s="99"/>
      <c r="NGM574" s="99"/>
      <c r="NGN574" s="99"/>
      <c r="NGO574" s="99"/>
      <c r="NGP574" s="99"/>
      <c r="NGQ574" s="99"/>
      <c r="NGR574" s="99"/>
      <c r="NGS574" s="99"/>
      <c r="NGT574" s="99"/>
      <c r="NGU574" s="99"/>
      <c r="NGV574" s="99"/>
      <c r="NGW574" s="99"/>
      <c r="NGX574" s="99"/>
      <c r="NGY574" s="99"/>
      <c r="NGZ574" s="99"/>
      <c r="NHA574" s="99"/>
      <c r="NHB574" s="99"/>
      <c r="NHC574" s="99"/>
      <c r="NHD574" s="99"/>
      <c r="NHE574" s="99"/>
      <c r="NHF574" s="99"/>
      <c r="NHG574" s="99"/>
      <c r="NHH574" s="99"/>
      <c r="NHI574" s="99"/>
      <c r="NHJ574" s="99"/>
      <c r="NHK574" s="99"/>
      <c r="NHL574" s="99"/>
      <c r="NHM574" s="99"/>
      <c r="NHN574" s="99"/>
      <c r="NHO574" s="99"/>
      <c r="NHP574" s="99"/>
      <c r="NHQ574" s="99"/>
      <c r="NHR574" s="99"/>
      <c r="NHS574" s="99"/>
      <c r="NHT574" s="99"/>
      <c r="NHU574" s="99"/>
      <c r="NHV574" s="99"/>
      <c r="NHW574" s="99"/>
      <c r="NHX574" s="99"/>
      <c r="NHY574" s="99"/>
      <c r="NHZ574" s="99"/>
      <c r="NIA574" s="99"/>
      <c r="NIB574" s="99"/>
      <c r="NIC574" s="99"/>
      <c r="NID574" s="99"/>
      <c r="NIE574" s="99"/>
      <c r="NIF574" s="99"/>
      <c r="NIG574" s="99"/>
      <c r="NIH574" s="99"/>
      <c r="NII574" s="99"/>
      <c r="NIJ574" s="99"/>
      <c r="NIK574" s="99"/>
      <c r="NIL574" s="99"/>
      <c r="NIM574" s="99"/>
      <c r="NIN574" s="99"/>
      <c r="NIO574" s="99"/>
      <c r="NIP574" s="99"/>
      <c r="NIQ574" s="99"/>
      <c r="NIR574" s="99"/>
      <c r="NIS574" s="99"/>
      <c r="NIT574" s="99"/>
      <c r="NIU574" s="99"/>
      <c r="NIV574" s="99"/>
      <c r="NIW574" s="99"/>
      <c r="NIX574" s="99"/>
      <c r="NIY574" s="99"/>
      <c r="NIZ574" s="99"/>
      <c r="NJA574" s="99"/>
      <c r="NJB574" s="99"/>
      <c r="NJC574" s="99"/>
      <c r="NJD574" s="99"/>
      <c r="NJE574" s="99"/>
      <c r="NJF574" s="99"/>
      <c r="NJG574" s="99"/>
      <c r="NJH574" s="99"/>
      <c r="NJI574" s="99"/>
      <c r="NJJ574" s="99"/>
      <c r="NJK574" s="99"/>
      <c r="NJL574" s="99"/>
      <c r="NJM574" s="99"/>
      <c r="NJN574" s="99"/>
      <c r="NJO574" s="99"/>
      <c r="NJP574" s="99"/>
      <c r="NJQ574" s="99"/>
      <c r="NJR574" s="99"/>
      <c r="NJS574" s="99"/>
      <c r="NJT574" s="99"/>
      <c r="NJU574" s="99"/>
      <c r="NJV574" s="99"/>
      <c r="NJW574" s="99"/>
      <c r="NJX574" s="99"/>
      <c r="NJY574" s="99"/>
      <c r="NJZ574" s="99"/>
      <c r="NKA574" s="99"/>
      <c r="NKB574" s="99"/>
      <c r="NKC574" s="99"/>
      <c r="NKD574" s="99"/>
      <c r="NKE574" s="99"/>
      <c r="NKF574" s="99"/>
      <c r="NKG574" s="99"/>
      <c r="NKH574" s="99"/>
      <c r="NKI574" s="99"/>
      <c r="NKJ574" s="99"/>
      <c r="NKK574" s="99"/>
      <c r="NKL574" s="99"/>
      <c r="NKM574" s="99"/>
      <c r="NKN574" s="99"/>
      <c r="NKO574" s="99"/>
      <c r="NKP574" s="99"/>
      <c r="NKQ574" s="99"/>
      <c r="NKR574" s="99"/>
      <c r="NKS574" s="99"/>
      <c r="NKT574" s="99"/>
      <c r="NKU574" s="99"/>
      <c r="NKV574" s="99"/>
      <c r="NKW574" s="99"/>
      <c r="NKX574" s="99"/>
      <c r="NKY574" s="99"/>
      <c r="NKZ574" s="99"/>
      <c r="NLA574" s="99"/>
      <c r="NLB574" s="99"/>
      <c r="NLC574" s="99"/>
      <c r="NLD574" s="99"/>
      <c r="NLE574" s="99"/>
      <c r="NLF574" s="99"/>
      <c r="NLG574" s="99"/>
      <c r="NLH574" s="99"/>
      <c r="NLI574" s="99"/>
      <c r="NLJ574" s="99"/>
      <c r="NLK574" s="99"/>
      <c r="NLL574" s="99"/>
      <c r="NLM574" s="99"/>
      <c r="NLN574" s="99"/>
      <c r="NLO574" s="99"/>
      <c r="NLP574" s="99"/>
      <c r="NLQ574" s="99"/>
      <c r="NLR574" s="99"/>
      <c r="NLS574" s="99"/>
      <c r="NLT574" s="99"/>
      <c r="NLU574" s="99"/>
      <c r="NLV574" s="99"/>
      <c r="NLW574" s="99"/>
      <c r="NLX574" s="99"/>
      <c r="NLY574" s="99"/>
      <c r="NLZ574" s="99"/>
      <c r="NMA574" s="99"/>
      <c r="NMB574" s="99"/>
      <c r="NMC574" s="99"/>
      <c r="NMD574" s="99"/>
      <c r="NME574" s="99"/>
      <c r="NMF574" s="99"/>
      <c r="NMG574" s="99"/>
      <c r="NMH574" s="99"/>
      <c r="NMI574" s="99"/>
      <c r="NMJ574" s="99"/>
      <c r="NMK574" s="99"/>
      <c r="NML574" s="99"/>
      <c r="NMM574" s="99"/>
      <c r="NMN574" s="99"/>
      <c r="NMO574" s="99"/>
      <c r="NMP574" s="99"/>
      <c r="NMQ574" s="99"/>
      <c r="NMR574" s="99"/>
      <c r="NMS574" s="99"/>
      <c r="NMT574" s="99"/>
      <c r="NMU574" s="99"/>
      <c r="NMV574" s="99"/>
      <c r="NMW574" s="99"/>
      <c r="NMX574" s="99"/>
      <c r="NMY574" s="99"/>
      <c r="NMZ574" s="99"/>
      <c r="NNA574" s="99"/>
      <c r="NNB574" s="99"/>
      <c r="NNC574" s="99"/>
      <c r="NND574" s="99"/>
      <c r="NNE574" s="99"/>
      <c r="NNF574" s="99"/>
      <c r="NNG574" s="99"/>
      <c r="NNH574" s="99"/>
      <c r="NNI574" s="99"/>
      <c r="NNJ574" s="99"/>
      <c r="NNK574" s="99"/>
      <c r="NNL574" s="99"/>
      <c r="NNM574" s="99"/>
      <c r="NNN574" s="99"/>
      <c r="NNO574" s="99"/>
      <c r="NNP574" s="99"/>
      <c r="NNQ574" s="99"/>
      <c r="NNR574" s="99"/>
      <c r="NNS574" s="99"/>
      <c r="NNT574" s="99"/>
      <c r="NNU574" s="99"/>
      <c r="NNV574" s="99"/>
      <c r="NNW574" s="99"/>
      <c r="NNX574" s="99"/>
      <c r="NNY574" s="99"/>
      <c r="NNZ574" s="99"/>
      <c r="NOA574" s="99"/>
      <c r="NOB574" s="99"/>
      <c r="NOC574" s="99"/>
      <c r="NOD574" s="99"/>
      <c r="NOE574" s="99"/>
      <c r="NOF574" s="99"/>
      <c r="NOG574" s="99"/>
      <c r="NOH574" s="99"/>
      <c r="NOI574" s="99"/>
      <c r="NOJ574" s="99"/>
      <c r="NOK574" s="99"/>
      <c r="NOL574" s="99"/>
      <c r="NOM574" s="99"/>
      <c r="NON574" s="99"/>
      <c r="NOO574" s="99"/>
      <c r="NOP574" s="99"/>
      <c r="NOQ574" s="99"/>
      <c r="NOR574" s="99"/>
      <c r="NOS574" s="99"/>
      <c r="NOT574" s="99"/>
      <c r="NOU574" s="99"/>
      <c r="NOV574" s="99"/>
      <c r="NOW574" s="99"/>
      <c r="NOX574" s="99"/>
      <c r="NOY574" s="99"/>
      <c r="NOZ574" s="99"/>
      <c r="NPA574" s="99"/>
      <c r="NPB574" s="99"/>
      <c r="NPC574" s="99"/>
      <c r="NPD574" s="99"/>
      <c r="NPE574" s="99"/>
      <c r="NPF574" s="99"/>
      <c r="NPG574" s="99"/>
      <c r="NPH574" s="99"/>
      <c r="NPI574" s="99"/>
      <c r="NPJ574" s="99"/>
      <c r="NPK574" s="99"/>
      <c r="NPL574" s="99"/>
      <c r="NPM574" s="99"/>
      <c r="NPN574" s="99"/>
      <c r="NPO574" s="99"/>
      <c r="NPP574" s="99"/>
      <c r="NPQ574" s="99"/>
      <c r="NPR574" s="99"/>
      <c r="NPS574" s="99"/>
      <c r="NPT574" s="99"/>
      <c r="NPU574" s="99"/>
      <c r="NPV574" s="99"/>
      <c r="NPW574" s="99"/>
      <c r="NPX574" s="99"/>
      <c r="NPY574" s="99"/>
      <c r="NPZ574" s="99"/>
      <c r="NQA574" s="99"/>
      <c r="NQB574" s="99"/>
      <c r="NQC574" s="99"/>
      <c r="NQD574" s="99"/>
      <c r="NQE574" s="99"/>
      <c r="NQF574" s="99"/>
      <c r="NQG574" s="99"/>
      <c r="NQH574" s="99"/>
      <c r="NQI574" s="99"/>
      <c r="NQJ574" s="99"/>
      <c r="NQK574" s="99"/>
      <c r="NQL574" s="99"/>
      <c r="NQM574" s="99"/>
      <c r="NQN574" s="99"/>
      <c r="NQO574" s="99"/>
      <c r="NQP574" s="99"/>
      <c r="NQQ574" s="99"/>
      <c r="NQR574" s="99"/>
      <c r="NQS574" s="99"/>
      <c r="NQT574" s="99"/>
      <c r="NQU574" s="99"/>
      <c r="NQV574" s="99"/>
      <c r="NQW574" s="99"/>
      <c r="NQX574" s="99"/>
      <c r="NQY574" s="99"/>
      <c r="NQZ574" s="99"/>
      <c r="NRA574" s="99"/>
      <c r="NRB574" s="99"/>
      <c r="NRC574" s="99"/>
      <c r="NRD574" s="99"/>
      <c r="NRE574" s="99"/>
      <c r="NRF574" s="99"/>
      <c r="NRG574" s="99"/>
      <c r="NRH574" s="99"/>
      <c r="NRI574" s="99"/>
      <c r="NRJ574" s="99"/>
      <c r="NRK574" s="99"/>
      <c r="NRL574" s="99"/>
      <c r="NRM574" s="99"/>
      <c r="NRN574" s="99"/>
      <c r="NRO574" s="99"/>
      <c r="NRP574" s="99"/>
      <c r="NRQ574" s="99"/>
      <c r="NRR574" s="99"/>
      <c r="NRS574" s="99"/>
      <c r="NRT574" s="99"/>
      <c r="NRU574" s="99"/>
      <c r="NRV574" s="99"/>
      <c r="NRW574" s="99"/>
      <c r="NRX574" s="99"/>
      <c r="NRY574" s="99"/>
      <c r="NRZ574" s="99"/>
      <c r="NSA574" s="99"/>
      <c r="NSB574" s="99"/>
      <c r="NSC574" s="99"/>
      <c r="NSD574" s="99"/>
      <c r="NSE574" s="99"/>
      <c r="NSF574" s="99"/>
      <c r="NSG574" s="99"/>
      <c r="NSH574" s="99"/>
      <c r="NSI574" s="99"/>
      <c r="NSJ574" s="99"/>
      <c r="NSK574" s="99"/>
      <c r="NSL574" s="99"/>
      <c r="NSM574" s="99"/>
      <c r="NSN574" s="99"/>
      <c r="NSO574" s="99"/>
      <c r="NSP574" s="99"/>
      <c r="NSQ574" s="99"/>
      <c r="NSR574" s="99"/>
      <c r="NSS574" s="99"/>
      <c r="NST574" s="99"/>
      <c r="NSU574" s="99"/>
      <c r="NSV574" s="99"/>
      <c r="NSW574" s="99"/>
      <c r="NSX574" s="99"/>
      <c r="NSY574" s="99"/>
      <c r="NSZ574" s="99"/>
      <c r="NTA574" s="99"/>
      <c r="NTB574" s="99"/>
      <c r="NTC574" s="99"/>
      <c r="NTD574" s="99"/>
      <c r="NTE574" s="99"/>
      <c r="NTF574" s="99"/>
      <c r="NTG574" s="99"/>
      <c r="NTH574" s="99"/>
      <c r="NTI574" s="99"/>
      <c r="NTJ574" s="99"/>
      <c r="NTK574" s="99"/>
      <c r="NTL574" s="99"/>
      <c r="NTM574" s="99"/>
      <c r="NTN574" s="99"/>
      <c r="NTO574" s="99"/>
      <c r="NTP574" s="99"/>
      <c r="NTQ574" s="99"/>
      <c r="NTR574" s="99"/>
      <c r="NTS574" s="99"/>
      <c r="NTT574" s="99"/>
      <c r="NTU574" s="99"/>
      <c r="NTV574" s="99"/>
      <c r="NTW574" s="99"/>
      <c r="NTX574" s="99"/>
      <c r="NTY574" s="99"/>
      <c r="NTZ574" s="99"/>
      <c r="NUA574" s="99"/>
      <c r="NUB574" s="99"/>
      <c r="NUC574" s="99"/>
      <c r="NUD574" s="99"/>
      <c r="NUE574" s="99"/>
      <c r="NUF574" s="99"/>
      <c r="NUG574" s="99"/>
      <c r="NUH574" s="99"/>
      <c r="NUI574" s="99"/>
      <c r="NUJ574" s="99"/>
      <c r="NUK574" s="99"/>
      <c r="NUL574" s="99"/>
      <c r="NUM574" s="99"/>
      <c r="NUN574" s="99"/>
      <c r="NUO574" s="99"/>
      <c r="NUP574" s="99"/>
      <c r="NUQ574" s="99"/>
      <c r="NUR574" s="99"/>
      <c r="NUS574" s="99"/>
      <c r="NUT574" s="99"/>
      <c r="NUU574" s="99"/>
      <c r="NUV574" s="99"/>
      <c r="NUW574" s="99"/>
      <c r="NUX574" s="99"/>
      <c r="NUY574" s="99"/>
      <c r="NUZ574" s="99"/>
      <c r="NVA574" s="99"/>
      <c r="NVB574" s="99"/>
      <c r="NVC574" s="99"/>
      <c r="NVD574" s="99"/>
      <c r="NVE574" s="99"/>
      <c r="NVF574" s="99"/>
      <c r="NVG574" s="99"/>
      <c r="NVH574" s="99"/>
      <c r="NVI574" s="99"/>
      <c r="NVJ574" s="99"/>
      <c r="NVK574" s="99"/>
      <c r="NVL574" s="99"/>
      <c r="NVM574" s="99"/>
      <c r="NVN574" s="99"/>
      <c r="NVO574" s="99"/>
      <c r="NVP574" s="99"/>
      <c r="NVQ574" s="99"/>
      <c r="NVR574" s="99"/>
      <c r="NVS574" s="99"/>
      <c r="NVT574" s="99"/>
      <c r="NVU574" s="99"/>
      <c r="NVV574" s="99"/>
      <c r="NVW574" s="99"/>
      <c r="NVX574" s="99"/>
      <c r="NVY574" s="99"/>
      <c r="NVZ574" s="99"/>
      <c r="NWA574" s="99"/>
      <c r="NWB574" s="99"/>
      <c r="NWC574" s="99"/>
      <c r="NWD574" s="99"/>
      <c r="NWE574" s="99"/>
      <c r="NWF574" s="99"/>
      <c r="NWG574" s="99"/>
      <c r="NWH574" s="99"/>
      <c r="NWI574" s="99"/>
      <c r="NWJ574" s="99"/>
      <c r="NWK574" s="99"/>
      <c r="NWL574" s="99"/>
      <c r="NWM574" s="99"/>
      <c r="NWN574" s="99"/>
      <c r="NWO574" s="99"/>
      <c r="NWP574" s="99"/>
      <c r="NWQ574" s="99"/>
      <c r="NWR574" s="99"/>
      <c r="NWS574" s="99"/>
      <c r="NWT574" s="99"/>
      <c r="NWU574" s="99"/>
      <c r="NWV574" s="99"/>
      <c r="NWW574" s="99"/>
      <c r="NWX574" s="99"/>
      <c r="NWY574" s="99"/>
      <c r="NWZ574" s="99"/>
      <c r="NXA574" s="99"/>
      <c r="NXB574" s="99"/>
      <c r="NXC574" s="99"/>
      <c r="NXD574" s="99"/>
      <c r="NXE574" s="99"/>
      <c r="NXF574" s="99"/>
      <c r="NXG574" s="99"/>
      <c r="NXH574" s="99"/>
      <c r="NXI574" s="99"/>
      <c r="NXJ574" s="99"/>
      <c r="NXK574" s="99"/>
      <c r="NXL574" s="99"/>
      <c r="NXM574" s="99"/>
      <c r="NXN574" s="99"/>
      <c r="NXO574" s="99"/>
      <c r="NXP574" s="99"/>
      <c r="NXQ574" s="99"/>
      <c r="NXR574" s="99"/>
      <c r="NXS574" s="99"/>
      <c r="NXT574" s="99"/>
      <c r="NXU574" s="99"/>
      <c r="NXV574" s="99"/>
      <c r="NXW574" s="99"/>
      <c r="NXX574" s="99"/>
      <c r="NXY574" s="99"/>
      <c r="NXZ574" s="99"/>
      <c r="NYA574" s="99"/>
      <c r="NYB574" s="99"/>
      <c r="NYC574" s="99"/>
      <c r="NYD574" s="99"/>
      <c r="NYE574" s="99"/>
      <c r="NYF574" s="99"/>
      <c r="NYG574" s="99"/>
      <c r="NYH574" s="99"/>
      <c r="NYI574" s="99"/>
      <c r="NYJ574" s="99"/>
      <c r="NYK574" s="99"/>
      <c r="NYL574" s="99"/>
      <c r="NYM574" s="99"/>
      <c r="NYN574" s="99"/>
      <c r="NYO574" s="99"/>
      <c r="NYP574" s="99"/>
      <c r="NYQ574" s="99"/>
      <c r="NYR574" s="99"/>
      <c r="NYS574" s="99"/>
      <c r="NYT574" s="99"/>
      <c r="NYU574" s="99"/>
      <c r="NYV574" s="99"/>
      <c r="NYW574" s="99"/>
      <c r="NYX574" s="99"/>
      <c r="NYY574" s="99"/>
      <c r="NYZ574" s="99"/>
      <c r="NZA574" s="99"/>
      <c r="NZB574" s="99"/>
      <c r="NZC574" s="99"/>
      <c r="NZD574" s="99"/>
      <c r="NZE574" s="99"/>
      <c r="NZF574" s="99"/>
      <c r="NZG574" s="99"/>
      <c r="NZH574" s="99"/>
      <c r="NZI574" s="99"/>
      <c r="NZJ574" s="99"/>
      <c r="NZK574" s="99"/>
      <c r="NZL574" s="99"/>
      <c r="NZM574" s="99"/>
      <c r="NZN574" s="99"/>
      <c r="NZO574" s="99"/>
      <c r="NZP574" s="99"/>
      <c r="NZQ574" s="99"/>
      <c r="NZR574" s="99"/>
      <c r="NZS574" s="99"/>
      <c r="NZT574" s="99"/>
      <c r="NZU574" s="99"/>
      <c r="NZV574" s="99"/>
      <c r="NZW574" s="99"/>
      <c r="NZX574" s="99"/>
      <c r="NZY574" s="99"/>
      <c r="NZZ574" s="99"/>
      <c r="OAA574" s="99"/>
      <c r="OAB574" s="99"/>
      <c r="OAC574" s="99"/>
      <c r="OAD574" s="99"/>
      <c r="OAE574" s="99"/>
      <c r="OAF574" s="99"/>
      <c r="OAG574" s="99"/>
      <c r="OAH574" s="99"/>
      <c r="OAI574" s="99"/>
      <c r="OAJ574" s="99"/>
      <c r="OAK574" s="99"/>
      <c r="OAL574" s="99"/>
      <c r="OAM574" s="99"/>
      <c r="OAN574" s="99"/>
      <c r="OAO574" s="99"/>
      <c r="OAP574" s="99"/>
      <c r="OAQ574" s="99"/>
      <c r="OAR574" s="99"/>
      <c r="OAS574" s="99"/>
      <c r="OAT574" s="99"/>
      <c r="OAU574" s="99"/>
      <c r="OAV574" s="99"/>
      <c r="OAW574" s="99"/>
      <c r="OAX574" s="99"/>
      <c r="OAY574" s="99"/>
      <c r="OAZ574" s="99"/>
      <c r="OBA574" s="99"/>
      <c r="OBB574" s="99"/>
      <c r="OBC574" s="99"/>
      <c r="OBD574" s="99"/>
      <c r="OBE574" s="99"/>
      <c r="OBF574" s="99"/>
      <c r="OBG574" s="99"/>
      <c r="OBH574" s="99"/>
      <c r="OBI574" s="99"/>
      <c r="OBJ574" s="99"/>
      <c r="OBK574" s="99"/>
      <c r="OBL574" s="99"/>
      <c r="OBM574" s="99"/>
      <c r="OBN574" s="99"/>
      <c r="OBO574" s="99"/>
      <c r="OBP574" s="99"/>
      <c r="OBQ574" s="99"/>
      <c r="OBR574" s="99"/>
      <c r="OBS574" s="99"/>
      <c r="OBT574" s="99"/>
      <c r="OBU574" s="99"/>
      <c r="OBV574" s="99"/>
      <c r="OBW574" s="99"/>
      <c r="OBX574" s="99"/>
      <c r="OBY574" s="99"/>
      <c r="OBZ574" s="99"/>
      <c r="OCA574" s="99"/>
      <c r="OCB574" s="99"/>
      <c r="OCC574" s="99"/>
      <c r="OCD574" s="99"/>
      <c r="OCE574" s="99"/>
      <c r="OCF574" s="99"/>
      <c r="OCG574" s="99"/>
      <c r="OCH574" s="99"/>
      <c r="OCI574" s="99"/>
      <c r="OCJ574" s="99"/>
      <c r="OCK574" s="99"/>
      <c r="OCL574" s="99"/>
      <c r="OCM574" s="99"/>
      <c r="OCN574" s="99"/>
      <c r="OCO574" s="99"/>
      <c r="OCP574" s="99"/>
      <c r="OCQ574" s="99"/>
      <c r="OCR574" s="99"/>
      <c r="OCS574" s="99"/>
      <c r="OCT574" s="99"/>
      <c r="OCU574" s="99"/>
      <c r="OCV574" s="99"/>
      <c r="OCW574" s="99"/>
      <c r="OCX574" s="99"/>
      <c r="OCY574" s="99"/>
      <c r="OCZ574" s="99"/>
      <c r="ODA574" s="99"/>
      <c r="ODB574" s="99"/>
      <c r="ODC574" s="99"/>
      <c r="ODD574" s="99"/>
      <c r="ODE574" s="99"/>
      <c r="ODF574" s="99"/>
      <c r="ODG574" s="99"/>
      <c r="ODH574" s="99"/>
      <c r="ODI574" s="99"/>
      <c r="ODJ574" s="99"/>
      <c r="ODK574" s="99"/>
      <c r="ODL574" s="99"/>
      <c r="ODM574" s="99"/>
      <c r="ODN574" s="99"/>
      <c r="ODO574" s="99"/>
      <c r="ODP574" s="99"/>
      <c r="ODQ574" s="99"/>
      <c r="ODR574" s="99"/>
      <c r="ODS574" s="99"/>
      <c r="ODT574" s="99"/>
      <c r="ODU574" s="99"/>
      <c r="ODV574" s="99"/>
      <c r="ODW574" s="99"/>
      <c r="ODX574" s="99"/>
      <c r="ODY574" s="99"/>
      <c r="ODZ574" s="99"/>
      <c r="OEA574" s="99"/>
      <c r="OEB574" s="99"/>
      <c r="OEC574" s="99"/>
      <c r="OED574" s="99"/>
      <c r="OEE574" s="99"/>
      <c r="OEF574" s="99"/>
      <c r="OEG574" s="99"/>
      <c r="OEH574" s="99"/>
      <c r="OEI574" s="99"/>
      <c r="OEJ574" s="99"/>
      <c r="OEK574" s="99"/>
      <c r="OEL574" s="99"/>
      <c r="OEM574" s="99"/>
      <c r="OEN574" s="99"/>
      <c r="OEO574" s="99"/>
      <c r="OEP574" s="99"/>
      <c r="OEQ574" s="99"/>
      <c r="OER574" s="99"/>
      <c r="OES574" s="99"/>
      <c r="OET574" s="99"/>
      <c r="OEU574" s="99"/>
      <c r="OEV574" s="99"/>
      <c r="OEW574" s="99"/>
      <c r="OEX574" s="99"/>
      <c r="OEY574" s="99"/>
      <c r="OEZ574" s="99"/>
      <c r="OFA574" s="99"/>
      <c r="OFB574" s="99"/>
      <c r="OFC574" s="99"/>
      <c r="OFD574" s="99"/>
      <c r="OFE574" s="99"/>
      <c r="OFF574" s="99"/>
      <c r="OFG574" s="99"/>
      <c r="OFH574" s="99"/>
      <c r="OFI574" s="99"/>
      <c r="OFJ574" s="99"/>
      <c r="OFK574" s="99"/>
      <c r="OFL574" s="99"/>
      <c r="OFM574" s="99"/>
      <c r="OFN574" s="99"/>
      <c r="OFO574" s="99"/>
      <c r="OFP574" s="99"/>
      <c r="OFQ574" s="99"/>
      <c r="OFR574" s="99"/>
      <c r="OFS574" s="99"/>
      <c r="OFT574" s="99"/>
      <c r="OFU574" s="99"/>
      <c r="OFV574" s="99"/>
      <c r="OFW574" s="99"/>
      <c r="OFX574" s="99"/>
      <c r="OFY574" s="99"/>
      <c r="OFZ574" s="99"/>
      <c r="OGA574" s="99"/>
      <c r="OGB574" s="99"/>
      <c r="OGC574" s="99"/>
      <c r="OGD574" s="99"/>
      <c r="OGE574" s="99"/>
      <c r="OGF574" s="99"/>
      <c r="OGG574" s="99"/>
      <c r="OGH574" s="99"/>
      <c r="OGI574" s="99"/>
      <c r="OGJ574" s="99"/>
      <c r="OGK574" s="99"/>
      <c r="OGL574" s="99"/>
      <c r="OGM574" s="99"/>
      <c r="OGN574" s="99"/>
      <c r="OGO574" s="99"/>
      <c r="OGP574" s="99"/>
      <c r="OGQ574" s="99"/>
      <c r="OGR574" s="99"/>
      <c r="OGS574" s="99"/>
      <c r="OGT574" s="99"/>
      <c r="OGU574" s="99"/>
      <c r="OGV574" s="99"/>
      <c r="OGW574" s="99"/>
      <c r="OGX574" s="99"/>
      <c r="OGY574" s="99"/>
      <c r="OGZ574" s="99"/>
      <c r="OHA574" s="99"/>
      <c r="OHB574" s="99"/>
      <c r="OHC574" s="99"/>
      <c r="OHD574" s="99"/>
      <c r="OHE574" s="99"/>
      <c r="OHF574" s="99"/>
      <c r="OHG574" s="99"/>
      <c r="OHH574" s="99"/>
      <c r="OHI574" s="99"/>
      <c r="OHJ574" s="99"/>
      <c r="OHK574" s="99"/>
      <c r="OHL574" s="99"/>
      <c r="OHM574" s="99"/>
      <c r="OHN574" s="99"/>
      <c r="OHO574" s="99"/>
      <c r="OHP574" s="99"/>
      <c r="OHQ574" s="99"/>
      <c r="OHR574" s="99"/>
      <c r="OHS574" s="99"/>
      <c r="OHT574" s="99"/>
      <c r="OHU574" s="99"/>
      <c r="OHV574" s="99"/>
      <c r="OHW574" s="99"/>
      <c r="OHX574" s="99"/>
      <c r="OHY574" s="99"/>
      <c r="OHZ574" s="99"/>
      <c r="OIA574" s="99"/>
      <c r="OIB574" s="99"/>
      <c r="OIC574" s="99"/>
      <c r="OID574" s="99"/>
      <c r="OIE574" s="99"/>
      <c r="OIF574" s="99"/>
      <c r="OIG574" s="99"/>
      <c r="OIH574" s="99"/>
      <c r="OII574" s="99"/>
      <c r="OIJ574" s="99"/>
      <c r="OIK574" s="99"/>
      <c r="OIL574" s="99"/>
      <c r="OIM574" s="99"/>
      <c r="OIN574" s="99"/>
      <c r="OIO574" s="99"/>
      <c r="OIP574" s="99"/>
      <c r="OIQ574" s="99"/>
      <c r="OIR574" s="99"/>
      <c r="OIS574" s="99"/>
      <c r="OIT574" s="99"/>
      <c r="OIU574" s="99"/>
      <c r="OIV574" s="99"/>
      <c r="OIW574" s="99"/>
      <c r="OIX574" s="99"/>
      <c r="OIY574" s="99"/>
      <c r="OIZ574" s="99"/>
      <c r="OJA574" s="99"/>
      <c r="OJB574" s="99"/>
      <c r="OJC574" s="99"/>
      <c r="OJD574" s="99"/>
      <c r="OJE574" s="99"/>
      <c r="OJF574" s="99"/>
      <c r="OJG574" s="99"/>
      <c r="OJH574" s="99"/>
      <c r="OJI574" s="99"/>
      <c r="OJJ574" s="99"/>
      <c r="OJK574" s="99"/>
      <c r="OJL574" s="99"/>
      <c r="OJM574" s="99"/>
      <c r="OJN574" s="99"/>
      <c r="OJO574" s="99"/>
      <c r="OJP574" s="99"/>
      <c r="OJQ574" s="99"/>
      <c r="OJR574" s="99"/>
      <c r="OJS574" s="99"/>
      <c r="OJT574" s="99"/>
      <c r="OJU574" s="99"/>
      <c r="OJV574" s="99"/>
      <c r="OJW574" s="99"/>
      <c r="OJX574" s="99"/>
      <c r="OJY574" s="99"/>
      <c r="OJZ574" s="99"/>
      <c r="OKA574" s="99"/>
      <c r="OKB574" s="99"/>
      <c r="OKC574" s="99"/>
      <c r="OKD574" s="99"/>
      <c r="OKE574" s="99"/>
      <c r="OKF574" s="99"/>
      <c r="OKG574" s="99"/>
      <c r="OKH574" s="99"/>
      <c r="OKI574" s="99"/>
      <c r="OKJ574" s="99"/>
      <c r="OKK574" s="99"/>
      <c r="OKL574" s="99"/>
      <c r="OKM574" s="99"/>
      <c r="OKN574" s="99"/>
      <c r="OKO574" s="99"/>
      <c r="OKP574" s="99"/>
      <c r="OKQ574" s="99"/>
      <c r="OKR574" s="99"/>
      <c r="OKS574" s="99"/>
      <c r="OKT574" s="99"/>
      <c r="OKU574" s="99"/>
      <c r="OKV574" s="99"/>
      <c r="OKW574" s="99"/>
      <c r="OKX574" s="99"/>
      <c r="OKY574" s="99"/>
      <c r="OKZ574" s="99"/>
      <c r="OLA574" s="99"/>
      <c r="OLB574" s="99"/>
      <c r="OLC574" s="99"/>
      <c r="OLD574" s="99"/>
      <c r="OLE574" s="99"/>
      <c r="OLF574" s="99"/>
      <c r="OLG574" s="99"/>
      <c r="OLH574" s="99"/>
      <c r="OLI574" s="99"/>
      <c r="OLJ574" s="99"/>
      <c r="OLK574" s="99"/>
      <c r="OLL574" s="99"/>
      <c r="OLM574" s="99"/>
      <c r="OLN574" s="99"/>
      <c r="OLO574" s="99"/>
      <c r="OLP574" s="99"/>
      <c r="OLQ574" s="99"/>
      <c r="OLR574" s="99"/>
      <c r="OLS574" s="99"/>
      <c r="OLT574" s="99"/>
      <c r="OLU574" s="99"/>
      <c r="OLV574" s="99"/>
      <c r="OLW574" s="99"/>
      <c r="OLX574" s="99"/>
      <c r="OLY574" s="99"/>
      <c r="OLZ574" s="99"/>
      <c r="OMA574" s="99"/>
      <c r="OMB574" s="99"/>
      <c r="OMC574" s="99"/>
      <c r="OMD574" s="99"/>
      <c r="OME574" s="99"/>
      <c r="OMF574" s="99"/>
      <c r="OMG574" s="99"/>
      <c r="OMH574" s="99"/>
      <c r="OMI574" s="99"/>
      <c r="OMJ574" s="99"/>
      <c r="OMK574" s="99"/>
      <c r="OML574" s="99"/>
      <c r="OMM574" s="99"/>
      <c r="OMN574" s="99"/>
      <c r="OMO574" s="99"/>
      <c r="OMP574" s="99"/>
      <c r="OMQ574" s="99"/>
      <c r="OMR574" s="99"/>
      <c r="OMS574" s="99"/>
      <c r="OMT574" s="99"/>
      <c r="OMU574" s="99"/>
      <c r="OMV574" s="99"/>
      <c r="OMW574" s="99"/>
      <c r="OMX574" s="99"/>
      <c r="OMY574" s="99"/>
      <c r="OMZ574" s="99"/>
      <c r="ONA574" s="99"/>
      <c r="ONB574" s="99"/>
      <c r="ONC574" s="99"/>
      <c r="OND574" s="99"/>
      <c r="ONE574" s="99"/>
      <c r="ONF574" s="99"/>
      <c r="ONG574" s="99"/>
      <c r="ONH574" s="99"/>
      <c r="ONI574" s="99"/>
      <c r="ONJ574" s="99"/>
      <c r="ONK574" s="99"/>
      <c r="ONL574" s="99"/>
      <c r="ONM574" s="99"/>
      <c r="ONN574" s="99"/>
      <c r="ONO574" s="99"/>
      <c r="ONP574" s="99"/>
      <c r="ONQ574" s="99"/>
      <c r="ONR574" s="99"/>
      <c r="ONS574" s="99"/>
      <c r="ONT574" s="99"/>
      <c r="ONU574" s="99"/>
      <c r="ONV574" s="99"/>
      <c r="ONW574" s="99"/>
      <c r="ONX574" s="99"/>
      <c r="ONY574" s="99"/>
      <c r="ONZ574" s="99"/>
      <c r="OOA574" s="99"/>
      <c r="OOB574" s="99"/>
      <c r="OOC574" s="99"/>
      <c r="OOD574" s="99"/>
      <c r="OOE574" s="99"/>
      <c r="OOF574" s="99"/>
      <c r="OOG574" s="99"/>
      <c r="OOH574" s="99"/>
      <c r="OOI574" s="99"/>
      <c r="OOJ574" s="99"/>
      <c r="OOK574" s="99"/>
      <c r="OOL574" s="99"/>
      <c r="OOM574" s="99"/>
      <c r="OON574" s="99"/>
      <c r="OOO574" s="99"/>
      <c r="OOP574" s="99"/>
      <c r="OOQ574" s="99"/>
      <c r="OOR574" s="99"/>
      <c r="OOS574" s="99"/>
      <c r="OOT574" s="99"/>
      <c r="OOU574" s="99"/>
      <c r="OOV574" s="99"/>
      <c r="OOW574" s="99"/>
      <c r="OOX574" s="99"/>
      <c r="OOY574" s="99"/>
      <c r="OOZ574" s="99"/>
      <c r="OPA574" s="99"/>
      <c r="OPB574" s="99"/>
      <c r="OPC574" s="99"/>
      <c r="OPD574" s="99"/>
      <c r="OPE574" s="99"/>
      <c r="OPF574" s="99"/>
      <c r="OPG574" s="99"/>
      <c r="OPH574" s="99"/>
      <c r="OPI574" s="99"/>
      <c r="OPJ574" s="99"/>
      <c r="OPK574" s="99"/>
      <c r="OPL574" s="99"/>
      <c r="OPM574" s="99"/>
      <c r="OPN574" s="99"/>
      <c r="OPO574" s="99"/>
      <c r="OPP574" s="99"/>
      <c r="OPQ574" s="99"/>
      <c r="OPR574" s="99"/>
      <c r="OPS574" s="99"/>
      <c r="OPT574" s="99"/>
      <c r="OPU574" s="99"/>
      <c r="OPV574" s="99"/>
      <c r="OPW574" s="99"/>
      <c r="OPX574" s="99"/>
      <c r="OPY574" s="99"/>
      <c r="OPZ574" s="99"/>
      <c r="OQA574" s="99"/>
      <c r="OQB574" s="99"/>
      <c r="OQC574" s="99"/>
      <c r="OQD574" s="99"/>
      <c r="OQE574" s="99"/>
      <c r="OQF574" s="99"/>
      <c r="OQG574" s="99"/>
      <c r="OQH574" s="99"/>
      <c r="OQI574" s="99"/>
      <c r="OQJ574" s="99"/>
      <c r="OQK574" s="99"/>
      <c r="OQL574" s="99"/>
      <c r="OQM574" s="99"/>
      <c r="OQN574" s="99"/>
      <c r="OQO574" s="99"/>
      <c r="OQP574" s="99"/>
      <c r="OQQ574" s="99"/>
      <c r="OQR574" s="99"/>
      <c r="OQS574" s="99"/>
      <c r="OQT574" s="99"/>
      <c r="OQU574" s="99"/>
      <c r="OQV574" s="99"/>
      <c r="OQW574" s="99"/>
      <c r="OQX574" s="99"/>
      <c r="OQY574" s="99"/>
      <c r="OQZ574" s="99"/>
      <c r="ORA574" s="99"/>
      <c r="ORB574" s="99"/>
      <c r="ORC574" s="99"/>
      <c r="ORD574" s="99"/>
      <c r="ORE574" s="99"/>
      <c r="ORF574" s="99"/>
      <c r="ORG574" s="99"/>
      <c r="ORH574" s="99"/>
      <c r="ORI574" s="99"/>
      <c r="ORJ574" s="99"/>
      <c r="ORK574" s="99"/>
      <c r="ORL574" s="99"/>
      <c r="ORM574" s="99"/>
      <c r="ORN574" s="99"/>
      <c r="ORO574" s="99"/>
      <c r="ORP574" s="99"/>
      <c r="ORQ574" s="99"/>
      <c r="ORR574" s="99"/>
      <c r="ORS574" s="99"/>
      <c r="ORT574" s="99"/>
      <c r="ORU574" s="99"/>
      <c r="ORV574" s="99"/>
      <c r="ORW574" s="99"/>
      <c r="ORX574" s="99"/>
      <c r="ORY574" s="99"/>
      <c r="ORZ574" s="99"/>
      <c r="OSA574" s="99"/>
      <c r="OSB574" s="99"/>
      <c r="OSC574" s="99"/>
      <c r="OSD574" s="99"/>
      <c r="OSE574" s="99"/>
      <c r="OSF574" s="99"/>
      <c r="OSG574" s="99"/>
      <c r="OSH574" s="99"/>
      <c r="OSI574" s="99"/>
      <c r="OSJ574" s="99"/>
      <c r="OSK574" s="99"/>
      <c r="OSL574" s="99"/>
      <c r="OSM574" s="99"/>
      <c r="OSN574" s="99"/>
      <c r="OSO574" s="99"/>
      <c r="OSP574" s="99"/>
      <c r="OSQ574" s="99"/>
      <c r="OSR574" s="99"/>
      <c r="OSS574" s="99"/>
      <c r="OST574" s="99"/>
      <c r="OSU574" s="99"/>
      <c r="OSV574" s="99"/>
      <c r="OSW574" s="99"/>
      <c r="OSX574" s="99"/>
      <c r="OSY574" s="99"/>
      <c r="OSZ574" s="99"/>
      <c r="OTA574" s="99"/>
      <c r="OTB574" s="99"/>
      <c r="OTC574" s="99"/>
      <c r="OTD574" s="99"/>
      <c r="OTE574" s="99"/>
      <c r="OTF574" s="99"/>
      <c r="OTG574" s="99"/>
      <c r="OTH574" s="99"/>
      <c r="OTI574" s="99"/>
      <c r="OTJ574" s="99"/>
      <c r="OTK574" s="99"/>
      <c r="OTL574" s="99"/>
      <c r="OTM574" s="99"/>
      <c r="OTN574" s="99"/>
      <c r="OTO574" s="99"/>
      <c r="OTP574" s="99"/>
      <c r="OTQ574" s="99"/>
      <c r="OTR574" s="99"/>
      <c r="OTS574" s="99"/>
      <c r="OTT574" s="99"/>
      <c r="OTU574" s="99"/>
      <c r="OTV574" s="99"/>
      <c r="OTW574" s="99"/>
      <c r="OTX574" s="99"/>
      <c r="OTY574" s="99"/>
      <c r="OTZ574" s="99"/>
      <c r="OUA574" s="99"/>
      <c r="OUB574" s="99"/>
      <c r="OUC574" s="99"/>
      <c r="OUD574" s="99"/>
      <c r="OUE574" s="99"/>
      <c r="OUF574" s="99"/>
      <c r="OUG574" s="99"/>
      <c r="OUH574" s="99"/>
      <c r="OUI574" s="99"/>
      <c r="OUJ574" s="99"/>
      <c r="OUK574" s="99"/>
      <c r="OUL574" s="99"/>
      <c r="OUM574" s="99"/>
      <c r="OUN574" s="99"/>
      <c r="OUO574" s="99"/>
      <c r="OUP574" s="99"/>
      <c r="OUQ574" s="99"/>
      <c r="OUR574" s="99"/>
      <c r="OUS574" s="99"/>
      <c r="OUT574" s="99"/>
      <c r="OUU574" s="99"/>
      <c r="OUV574" s="99"/>
      <c r="OUW574" s="99"/>
      <c r="OUX574" s="99"/>
      <c r="OUY574" s="99"/>
      <c r="OUZ574" s="99"/>
      <c r="OVA574" s="99"/>
      <c r="OVB574" s="99"/>
      <c r="OVC574" s="99"/>
      <c r="OVD574" s="99"/>
      <c r="OVE574" s="99"/>
      <c r="OVF574" s="99"/>
      <c r="OVG574" s="99"/>
      <c r="OVH574" s="99"/>
      <c r="OVI574" s="99"/>
      <c r="OVJ574" s="99"/>
      <c r="OVK574" s="99"/>
      <c r="OVL574" s="99"/>
      <c r="OVM574" s="99"/>
      <c r="OVN574" s="99"/>
      <c r="OVO574" s="99"/>
      <c r="OVP574" s="99"/>
      <c r="OVQ574" s="99"/>
      <c r="OVR574" s="99"/>
      <c r="OVS574" s="99"/>
      <c r="OVT574" s="99"/>
      <c r="OVU574" s="99"/>
      <c r="OVV574" s="99"/>
      <c r="OVW574" s="99"/>
      <c r="OVX574" s="99"/>
      <c r="OVY574" s="99"/>
      <c r="OVZ574" s="99"/>
      <c r="OWA574" s="99"/>
      <c r="OWB574" s="99"/>
      <c r="OWC574" s="99"/>
      <c r="OWD574" s="99"/>
      <c r="OWE574" s="99"/>
      <c r="OWF574" s="99"/>
      <c r="OWG574" s="99"/>
      <c r="OWH574" s="99"/>
      <c r="OWI574" s="99"/>
      <c r="OWJ574" s="99"/>
      <c r="OWK574" s="99"/>
      <c r="OWL574" s="99"/>
      <c r="OWM574" s="99"/>
      <c r="OWN574" s="99"/>
      <c r="OWO574" s="99"/>
      <c r="OWP574" s="99"/>
      <c r="OWQ574" s="99"/>
      <c r="OWR574" s="99"/>
      <c r="OWS574" s="99"/>
      <c r="OWT574" s="99"/>
      <c r="OWU574" s="99"/>
      <c r="OWV574" s="99"/>
      <c r="OWW574" s="99"/>
      <c r="OWX574" s="99"/>
      <c r="OWY574" s="99"/>
      <c r="OWZ574" s="99"/>
      <c r="OXA574" s="99"/>
      <c r="OXB574" s="99"/>
      <c r="OXC574" s="99"/>
      <c r="OXD574" s="99"/>
      <c r="OXE574" s="99"/>
      <c r="OXF574" s="99"/>
      <c r="OXG574" s="99"/>
      <c r="OXH574" s="99"/>
      <c r="OXI574" s="99"/>
      <c r="OXJ574" s="99"/>
      <c r="OXK574" s="99"/>
      <c r="OXL574" s="99"/>
      <c r="OXM574" s="99"/>
      <c r="OXN574" s="99"/>
      <c r="OXO574" s="99"/>
      <c r="OXP574" s="99"/>
      <c r="OXQ574" s="99"/>
      <c r="OXR574" s="99"/>
      <c r="OXS574" s="99"/>
      <c r="OXT574" s="99"/>
      <c r="OXU574" s="99"/>
      <c r="OXV574" s="99"/>
      <c r="OXW574" s="99"/>
      <c r="OXX574" s="99"/>
      <c r="OXY574" s="99"/>
      <c r="OXZ574" s="99"/>
      <c r="OYA574" s="99"/>
      <c r="OYB574" s="99"/>
      <c r="OYC574" s="99"/>
      <c r="OYD574" s="99"/>
      <c r="OYE574" s="99"/>
      <c r="OYF574" s="99"/>
      <c r="OYG574" s="99"/>
      <c r="OYH574" s="99"/>
      <c r="OYI574" s="99"/>
      <c r="OYJ574" s="99"/>
      <c r="OYK574" s="99"/>
      <c r="OYL574" s="99"/>
      <c r="OYM574" s="99"/>
      <c r="OYN574" s="99"/>
      <c r="OYO574" s="99"/>
      <c r="OYP574" s="99"/>
      <c r="OYQ574" s="99"/>
      <c r="OYR574" s="99"/>
      <c r="OYS574" s="99"/>
      <c r="OYT574" s="99"/>
      <c r="OYU574" s="99"/>
      <c r="OYV574" s="99"/>
      <c r="OYW574" s="99"/>
      <c r="OYX574" s="99"/>
      <c r="OYY574" s="99"/>
      <c r="OYZ574" s="99"/>
      <c r="OZA574" s="99"/>
      <c r="OZB574" s="99"/>
      <c r="OZC574" s="99"/>
      <c r="OZD574" s="99"/>
      <c r="OZE574" s="99"/>
      <c r="OZF574" s="99"/>
      <c r="OZG574" s="99"/>
      <c r="OZH574" s="99"/>
      <c r="OZI574" s="99"/>
      <c r="OZJ574" s="99"/>
      <c r="OZK574" s="99"/>
      <c r="OZL574" s="99"/>
      <c r="OZM574" s="99"/>
      <c r="OZN574" s="99"/>
      <c r="OZO574" s="99"/>
      <c r="OZP574" s="99"/>
      <c r="OZQ574" s="99"/>
      <c r="OZR574" s="99"/>
      <c r="OZS574" s="99"/>
      <c r="OZT574" s="99"/>
      <c r="OZU574" s="99"/>
      <c r="OZV574" s="99"/>
      <c r="OZW574" s="99"/>
      <c r="OZX574" s="99"/>
      <c r="OZY574" s="99"/>
      <c r="OZZ574" s="99"/>
      <c r="PAA574" s="99"/>
      <c r="PAB574" s="99"/>
      <c r="PAC574" s="99"/>
      <c r="PAD574" s="99"/>
      <c r="PAE574" s="99"/>
      <c r="PAF574" s="99"/>
      <c r="PAG574" s="99"/>
      <c r="PAH574" s="99"/>
      <c r="PAI574" s="99"/>
      <c r="PAJ574" s="99"/>
      <c r="PAK574" s="99"/>
      <c r="PAL574" s="99"/>
      <c r="PAM574" s="99"/>
      <c r="PAN574" s="99"/>
      <c r="PAO574" s="99"/>
      <c r="PAP574" s="99"/>
      <c r="PAQ574" s="99"/>
      <c r="PAR574" s="99"/>
      <c r="PAS574" s="99"/>
      <c r="PAT574" s="99"/>
      <c r="PAU574" s="99"/>
      <c r="PAV574" s="99"/>
      <c r="PAW574" s="99"/>
      <c r="PAX574" s="99"/>
      <c r="PAY574" s="99"/>
      <c r="PAZ574" s="99"/>
      <c r="PBA574" s="99"/>
      <c r="PBB574" s="99"/>
      <c r="PBC574" s="99"/>
      <c r="PBD574" s="99"/>
      <c r="PBE574" s="99"/>
      <c r="PBF574" s="99"/>
      <c r="PBG574" s="99"/>
      <c r="PBH574" s="99"/>
      <c r="PBI574" s="99"/>
      <c r="PBJ574" s="99"/>
      <c r="PBK574" s="99"/>
      <c r="PBL574" s="99"/>
      <c r="PBM574" s="99"/>
      <c r="PBN574" s="99"/>
      <c r="PBO574" s="99"/>
      <c r="PBP574" s="99"/>
      <c r="PBQ574" s="99"/>
      <c r="PBR574" s="99"/>
      <c r="PBS574" s="99"/>
      <c r="PBT574" s="99"/>
      <c r="PBU574" s="99"/>
      <c r="PBV574" s="99"/>
      <c r="PBW574" s="99"/>
      <c r="PBX574" s="99"/>
      <c r="PBY574" s="99"/>
      <c r="PBZ574" s="99"/>
      <c r="PCA574" s="99"/>
      <c r="PCB574" s="99"/>
      <c r="PCC574" s="99"/>
      <c r="PCD574" s="99"/>
      <c r="PCE574" s="99"/>
      <c r="PCF574" s="99"/>
      <c r="PCG574" s="99"/>
      <c r="PCH574" s="99"/>
      <c r="PCI574" s="99"/>
      <c r="PCJ574" s="99"/>
      <c r="PCK574" s="99"/>
      <c r="PCL574" s="99"/>
      <c r="PCM574" s="99"/>
      <c r="PCN574" s="99"/>
      <c r="PCO574" s="99"/>
      <c r="PCP574" s="99"/>
      <c r="PCQ574" s="99"/>
      <c r="PCR574" s="99"/>
      <c r="PCS574" s="99"/>
      <c r="PCT574" s="99"/>
      <c r="PCU574" s="99"/>
      <c r="PCV574" s="99"/>
      <c r="PCW574" s="99"/>
      <c r="PCX574" s="99"/>
      <c r="PCY574" s="99"/>
      <c r="PCZ574" s="99"/>
      <c r="PDA574" s="99"/>
      <c r="PDB574" s="99"/>
      <c r="PDC574" s="99"/>
      <c r="PDD574" s="99"/>
      <c r="PDE574" s="99"/>
      <c r="PDF574" s="99"/>
      <c r="PDG574" s="99"/>
      <c r="PDH574" s="99"/>
      <c r="PDI574" s="99"/>
      <c r="PDJ574" s="99"/>
      <c r="PDK574" s="99"/>
      <c r="PDL574" s="99"/>
      <c r="PDM574" s="99"/>
      <c r="PDN574" s="99"/>
      <c r="PDO574" s="99"/>
      <c r="PDP574" s="99"/>
      <c r="PDQ574" s="99"/>
      <c r="PDR574" s="99"/>
      <c r="PDS574" s="99"/>
      <c r="PDT574" s="99"/>
      <c r="PDU574" s="99"/>
      <c r="PDV574" s="99"/>
      <c r="PDW574" s="99"/>
      <c r="PDX574" s="99"/>
      <c r="PDY574" s="99"/>
      <c r="PDZ574" s="99"/>
      <c r="PEA574" s="99"/>
      <c r="PEB574" s="99"/>
      <c r="PEC574" s="99"/>
      <c r="PED574" s="99"/>
      <c r="PEE574" s="99"/>
      <c r="PEF574" s="99"/>
      <c r="PEG574" s="99"/>
      <c r="PEH574" s="99"/>
      <c r="PEI574" s="99"/>
      <c r="PEJ574" s="99"/>
      <c r="PEK574" s="99"/>
      <c r="PEL574" s="99"/>
      <c r="PEM574" s="99"/>
      <c r="PEN574" s="99"/>
      <c r="PEO574" s="99"/>
      <c r="PEP574" s="99"/>
      <c r="PEQ574" s="99"/>
      <c r="PER574" s="99"/>
      <c r="PES574" s="99"/>
      <c r="PET574" s="99"/>
      <c r="PEU574" s="99"/>
      <c r="PEV574" s="99"/>
      <c r="PEW574" s="99"/>
      <c r="PEX574" s="99"/>
      <c r="PEY574" s="99"/>
      <c r="PEZ574" s="99"/>
      <c r="PFA574" s="99"/>
      <c r="PFB574" s="99"/>
      <c r="PFC574" s="99"/>
      <c r="PFD574" s="99"/>
      <c r="PFE574" s="99"/>
      <c r="PFF574" s="99"/>
      <c r="PFG574" s="99"/>
      <c r="PFH574" s="99"/>
      <c r="PFI574" s="99"/>
      <c r="PFJ574" s="99"/>
      <c r="PFK574" s="99"/>
      <c r="PFL574" s="99"/>
      <c r="PFM574" s="99"/>
      <c r="PFN574" s="99"/>
      <c r="PFO574" s="99"/>
      <c r="PFP574" s="99"/>
      <c r="PFQ574" s="99"/>
      <c r="PFR574" s="99"/>
      <c r="PFS574" s="99"/>
      <c r="PFT574" s="99"/>
      <c r="PFU574" s="99"/>
      <c r="PFV574" s="99"/>
      <c r="PFW574" s="99"/>
      <c r="PFX574" s="99"/>
      <c r="PFY574" s="99"/>
      <c r="PFZ574" s="99"/>
      <c r="PGA574" s="99"/>
      <c r="PGB574" s="99"/>
      <c r="PGC574" s="99"/>
      <c r="PGD574" s="99"/>
      <c r="PGE574" s="99"/>
      <c r="PGF574" s="99"/>
      <c r="PGG574" s="99"/>
      <c r="PGH574" s="99"/>
      <c r="PGI574" s="99"/>
      <c r="PGJ574" s="99"/>
      <c r="PGK574" s="99"/>
      <c r="PGL574" s="99"/>
      <c r="PGM574" s="99"/>
      <c r="PGN574" s="99"/>
      <c r="PGO574" s="99"/>
      <c r="PGP574" s="99"/>
      <c r="PGQ574" s="99"/>
      <c r="PGR574" s="99"/>
      <c r="PGS574" s="99"/>
      <c r="PGT574" s="99"/>
      <c r="PGU574" s="99"/>
      <c r="PGV574" s="99"/>
      <c r="PGW574" s="99"/>
      <c r="PGX574" s="99"/>
      <c r="PGY574" s="99"/>
      <c r="PGZ574" s="99"/>
      <c r="PHA574" s="99"/>
      <c r="PHB574" s="99"/>
      <c r="PHC574" s="99"/>
      <c r="PHD574" s="99"/>
      <c r="PHE574" s="99"/>
      <c r="PHF574" s="99"/>
      <c r="PHG574" s="99"/>
      <c r="PHH574" s="99"/>
      <c r="PHI574" s="99"/>
      <c r="PHJ574" s="99"/>
      <c r="PHK574" s="99"/>
      <c r="PHL574" s="99"/>
      <c r="PHM574" s="99"/>
      <c r="PHN574" s="99"/>
      <c r="PHO574" s="99"/>
      <c r="PHP574" s="99"/>
      <c r="PHQ574" s="99"/>
      <c r="PHR574" s="99"/>
      <c r="PHS574" s="99"/>
      <c r="PHT574" s="99"/>
      <c r="PHU574" s="99"/>
      <c r="PHV574" s="99"/>
      <c r="PHW574" s="99"/>
      <c r="PHX574" s="99"/>
      <c r="PHY574" s="99"/>
      <c r="PHZ574" s="99"/>
      <c r="PIA574" s="99"/>
      <c r="PIB574" s="99"/>
      <c r="PIC574" s="99"/>
      <c r="PID574" s="99"/>
      <c r="PIE574" s="99"/>
      <c r="PIF574" s="99"/>
      <c r="PIG574" s="99"/>
      <c r="PIH574" s="99"/>
      <c r="PII574" s="99"/>
      <c r="PIJ574" s="99"/>
      <c r="PIK574" s="99"/>
      <c r="PIL574" s="99"/>
      <c r="PIM574" s="99"/>
      <c r="PIN574" s="99"/>
      <c r="PIO574" s="99"/>
      <c r="PIP574" s="99"/>
      <c r="PIQ574" s="99"/>
      <c r="PIR574" s="99"/>
      <c r="PIS574" s="99"/>
      <c r="PIT574" s="99"/>
      <c r="PIU574" s="99"/>
      <c r="PIV574" s="99"/>
      <c r="PIW574" s="99"/>
      <c r="PIX574" s="99"/>
      <c r="PIY574" s="99"/>
      <c r="PIZ574" s="99"/>
      <c r="PJA574" s="99"/>
      <c r="PJB574" s="99"/>
      <c r="PJC574" s="99"/>
      <c r="PJD574" s="99"/>
      <c r="PJE574" s="99"/>
      <c r="PJF574" s="99"/>
      <c r="PJG574" s="99"/>
      <c r="PJH574" s="99"/>
      <c r="PJI574" s="99"/>
      <c r="PJJ574" s="99"/>
      <c r="PJK574" s="99"/>
      <c r="PJL574" s="99"/>
      <c r="PJM574" s="99"/>
      <c r="PJN574" s="99"/>
      <c r="PJO574" s="99"/>
      <c r="PJP574" s="99"/>
      <c r="PJQ574" s="99"/>
      <c r="PJR574" s="99"/>
      <c r="PJS574" s="99"/>
      <c r="PJT574" s="99"/>
      <c r="PJU574" s="99"/>
      <c r="PJV574" s="99"/>
      <c r="PJW574" s="99"/>
      <c r="PJX574" s="99"/>
      <c r="PJY574" s="99"/>
      <c r="PJZ574" s="99"/>
      <c r="PKA574" s="99"/>
      <c r="PKB574" s="99"/>
      <c r="PKC574" s="99"/>
      <c r="PKD574" s="99"/>
      <c r="PKE574" s="99"/>
      <c r="PKF574" s="99"/>
      <c r="PKG574" s="99"/>
      <c r="PKH574" s="99"/>
      <c r="PKI574" s="99"/>
      <c r="PKJ574" s="99"/>
      <c r="PKK574" s="99"/>
      <c r="PKL574" s="99"/>
      <c r="PKM574" s="99"/>
      <c r="PKN574" s="99"/>
      <c r="PKO574" s="99"/>
      <c r="PKP574" s="99"/>
      <c r="PKQ574" s="99"/>
      <c r="PKR574" s="99"/>
      <c r="PKS574" s="99"/>
      <c r="PKT574" s="99"/>
      <c r="PKU574" s="99"/>
      <c r="PKV574" s="99"/>
      <c r="PKW574" s="99"/>
      <c r="PKX574" s="99"/>
      <c r="PKY574" s="99"/>
      <c r="PKZ574" s="99"/>
      <c r="PLA574" s="99"/>
      <c r="PLB574" s="99"/>
      <c r="PLC574" s="99"/>
      <c r="PLD574" s="99"/>
      <c r="PLE574" s="99"/>
      <c r="PLF574" s="99"/>
      <c r="PLG574" s="99"/>
      <c r="PLH574" s="99"/>
      <c r="PLI574" s="99"/>
      <c r="PLJ574" s="99"/>
      <c r="PLK574" s="99"/>
      <c r="PLL574" s="99"/>
      <c r="PLM574" s="99"/>
      <c r="PLN574" s="99"/>
      <c r="PLO574" s="99"/>
      <c r="PLP574" s="99"/>
      <c r="PLQ574" s="99"/>
      <c r="PLR574" s="99"/>
      <c r="PLS574" s="99"/>
      <c r="PLT574" s="99"/>
      <c r="PLU574" s="99"/>
      <c r="PLV574" s="99"/>
      <c r="PLW574" s="99"/>
      <c r="PLX574" s="99"/>
      <c r="PLY574" s="99"/>
      <c r="PLZ574" s="99"/>
      <c r="PMA574" s="99"/>
      <c r="PMB574" s="99"/>
      <c r="PMC574" s="99"/>
      <c r="PMD574" s="99"/>
      <c r="PME574" s="99"/>
      <c r="PMF574" s="99"/>
      <c r="PMG574" s="99"/>
      <c r="PMH574" s="99"/>
      <c r="PMI574" s="99"/>
      <c r="PMJ574" s="99"/>
      <c r="PMK574" s="99"/>
      <c r="PML574" s="99"/>
      <c r="PMM574" s="99"/>
      <c r="PMN574" s="99"/>
      <c r="PMO574" s="99"/>
      <c r="PMP574" s="99"/>
      <c r="PMQ574" s="99"/>
      <c r="PMR574" s="99"/>
      <c r="PMS574" s="99"/>
      <c r="PMT574" s="99"/>
      <c r="PMU574" s="99"/>
      <c r="PMV574" s="99"/>
      <c r="PMW574" s="99"/>
      <c r="PMX574" s="99"/>
      <c r="PMY574" s="99"/>
      <c r="PMZ574" s="99"/>
      <c r="PNA574" s="99"/>
      <c r="PNB574" s="99"/>
      <c r="PNC574" s="99"/>
      <c r="PND574" s="99"/>
      <c r="PNE574" s="99"/>
      <c r="PNF574" s="99"/>
      <c r="PNG574" s="99"/>
      <c r="PNH574" s="99"/>
      <c r="PNI574" s="99"/>
      <c r="PNJ574" s="99"/>
      <c r="PNK574" s="99"/>
      <c r="PNL574" s="99"/>
      <c r="PNM574" s="99"/>
      <c r="PNN574" s="99"/>
      <c r="PNO574" s="99"/>
      <c r="PNP574" s="99"/>
      <c r="PNQ574" s="99"/>
      <c r="PNR574" s="99"/>
      <c r="PNS574" s="99"/>
      <c r="PNT574" s="99"/>
      <c r="PNU574" s="99"/>
      <c r="PNV574" s="99"/>
      <c r="PNW574" s="99"/>
      <c r="PNX574" s="99"/>
      <c r="PNY574" s="99"/>
      <c r="PNZ574" s="99"/>
      <c r="POA574" s="99"/>
      <c r="POB574" s="99"/>
      <c r="POC574" s="99"/>
      <c r="POD574" s="99"/>
      <c r="POE574" s="99"/>
      <c r="POF574" s="99"/>
      <c r="POG574" s="99"/>
      <c r="POH574" s="99"/>
      <c r="POI574" s="99"/>
      <c r="POJ574" s="99"/>
      <c r="POK574" s="99"/>
      <c r="POL574" s="99"/>
      <c r="POM574" s="99"/>
      <c r="PON574" s="99"/>
      <c r="POO574" s="99"/>
      <c r="POP574" s="99"/>
      <c r="POQ574" s="99"/>
      <c r="POR574" s="99"/>
      <c r="POS574" s="99"/>
      <c r="POT574" s="99"/>
      <c r="POU574" s="99"/>
      <c r="POV574" s="99"/>
      <c r="POW574" s="99"/>
      <c r="POX574" s="99"/>
      <c r="POY574" s="99"/>
      <c r="POZ574" s="99"/>
      <c r="PPA574" s="99"/>
      <c r="PPB574" s="99"/>
      <c r="PPC574" s="99"/>
      <c r="PPD574" s="99"/>
      <c r="PPE574" s="99"/>
      <c r="PPF574" s="99"/>
      <c r="PPG574" s="99"/>
      <c r="PPH574" s="99"/>
      <c r="PPI574" s="99"/>
      <c r="PPJ574" s="99"/>
      <c r="PPK574" s="99"/>
      <c r="PPL574" s="99"/>
      <c r="PPM574" s="99"/>
      <c r="PPN574" s="99"/>
      <c r="PPO574" s="99"/>
      <c r="PPP574" s="99"/>
      <c r="PPQ574" s="99"/>
      <c r="PPR574" s="99"/>
      <c r="PPS574" s="99"/>
      <c r="PPT574" s="99"/>
      <c r="PPU574" s="99"/>
      <c r="PPV574" s="99"/>
      <c r="PPW574" s="99"/>
      <c r="PPX574" s="99"/>
      <c r="PPY574" s="99"/>
      <c r="PPZ574" s="99"/>
      <c r="PQA574" s="99"/>
      <c r="PQB574" s="99"/>
      <c r="PQC574" s="99"/>
      <c r="PQD574" s="99"/>
      <c r="PQE574" s="99"/>
      <c r="PQF574" s="99"/>
      <c r="PQG574" s="99"/>
      <c r="PQH574" s="99"/>
      <c r="PQI574" s="99"/>
      <c r="PQJ574" s="99"/>
      <c r="PQK574" s="99"/>
      <c r="PQL574" s="99"/>
      <c r="PQM574" s="99"/>
      <c r="PQN574" s="99"/>
      <c r="PQO574" s="99"/>
      <c r="PQP574" s="99"/>
      <c r="PQQ574" s="99"/>
      <c r="PQR574" s="99"/>
      <c r="PQS574" s="99"/>
      <c r="PQT574" s="99"/>
      <c r="PQU574" s="99"/>
      <c r="PQV574" s="99"/>
      <c r="PQW574" s="99"/>
      <c r="PQX574" s="99"/>
      <c r="PQY574" s="99"/>
      <c r="PQZ574" s="99"/>
      <c r="PRA574" s="99"/>
      <c r="PRB574" s="99"/>
      <c r="PRC574" s="99"/>
      <c r="PRD574" s="99"/>
      <c r="PRE574" s="99"/>
      <c r="PRF574" s="99"/>
      <c r="PRG574" s="99"/>
      <c r="PRH574" s="99"/>
      <c r="PRI574" s="99"/>
      <c r="PRJ574" s="99"/>
      <c r="PRK574" s="99"/>
      <c r="PRL574" s="99"/>
      <c r="PRM574" s="99"/>
      <c r="PRN574" s="99"/>
      <c r="PRO574" s="99"/>
      <c r="PRP574" s="99"/>
      <c r="PRQ574" s="99"/>
      <c r="PRR574" s="99"/>
      <c r="PRS574" s="99"/>
      <c r="PRT574" s="99"/>
      <c r="PRU574" s="99"/>
      <c r="PRV574" s="99"/>
      <c r="PRW574" s="99"/>
      <c r="PRX574" s="99"/>
      <c r="PRY574" s="99"/>
      <c r="PRZ574" s="99"/>
      <c r="PSA574" s="99"/>
      <c r="PSB574" s="99"/>
      <c r="PSC574" s="99"/>
      <c r="PSD574" s="99"/>
      <c r="PSE574" s="99"/>
      <c r="PSF574" s="99"/>
      <c r="PSG574" s="99"/>
      <c r="PSH574" s="99"/>
      <c r="PSI574" s="99"/>
      <c r="PSJ574" s="99"/>
      <c r="PSK574" s="99"/>
      <c r="PSL574" s="99"/>
      <c r="PSM574" s="99"/>
      <c r="PSN574" s="99"/>
      <c r="PSO574" s="99"/>
      <c r="PSP574" s="99"/>
      <c r="PSQ574" s="99"/>
      <c r="PSR574" s="99"/>
      <c r="PSS574" s="99"/>
      <c r="PST574" s="99"/>
      <c r="PSU574" s="99"/>
      <c r="PSV574" s="99"/>
      <c r="PSW574" s="99"/>
      <c r="PSX574" s="99"/>
      <c r="PSY574" s="99"/>
      <c r="PSZ574" s="99"/>
      <c r="PTA574" s="99"/>
      <c r="PTB574" s="99"/>
      <c r="PTC574" s="99"/>
      <c r="PTD574" s="99"/>
      <c r="PTE574" s="99"/>
      <c r="PTF574" s="99"/>
      <c r="PTG574" s="99"/>
      <c r="PTH574" s="99"/>
      <c r="PTI574" s="99"/>
      <c r="PTJ574" s="99"/>
      <c r="PTK574" s="99"/>
      <c r="PTL574" s="99"/>
      <c r="PTM574" s="99"/>
      <c r="PTN574" s="99"/>
      <c r="PTO574" s="99"/>
      <c r="PTP574" s="99"/>
      <c r="PTQ574" s="99"/>
      <c r="PTR574" s="99"/>
      <c r="PTS574" s="99"/>
      <c r="PTT574" s="99"/>
      <c r="PTU574" s="99"/>
      <c r="PTV574" s="99"/>
      <c r="PTW574" s="99"/>
      <c r="PTX574" s="99"/>
      <c r="PTY574" s="99"/>
      <c r="PTZ574" s="99"/>
      <c r="PUA574" s="99"/>
      <c r="PUB574" s="99"/>
      <c r="PUC574" s="99"/>
      <c r="PUD574" s="99"/>
      <c r="PUE574" s="99"/>
      <c r="PUF574" s="99"/>
      <c r="PUG574" s="99"/>
      <c r="PUH574" s="99"/>
      <c r="PUI574" s="99"/>
      <c r="PUJ574" s="99"/>
      <c r="PUK574" s="99"/>
      <c r="PUL574" s="99"/>
      <c r="PUM574" s="99"/>
      <c r="PUN574" s="99"/>
      <c r="PUO574" s="99"/>
      <c r="PUP574" s="99"/>
      <c r="PUQ574" s="99"/>
      <c r="PUR574" s="99"/>
      <c r="PUS574" s="99"/>
      <c r="PUT574" s="99"/>
      <c r="PUU574" s="99"/>
      <c r="PUV574" s="99"/>
      <c r="PUW574" s="99"/>
      <c r="PUX574" s="99"/>
      <c r="PUY574" s="99"/>
      <c r="PUZ574" s="99"/>
      <c r="PVA574" s="99"/>
      <c r="PVB574" s="99"/>
      <c r="PVC574" s="99"/>
      <c r="PVD574" s="99"/>
      <c r="PVE574" s="99"/>
      <c r="PVF574" s="99"/>
      <c r="PVG574" s="99"/>
      <c r="PVH574" s="99"/>
      <c r="PVI574" s="99"/>
      <c r="PVJ574" s="99"/>
      <c r="PVK574" s="99"/>
      <c r="PVL574" s="99"/>
      <c r="PVM574" s="99"/>
      <c r="PVN574" s="99"/>
      <c r="PVO574" s="99"/>
      <c r="PVP574" s="99"/>
      <c r="PVQ574" s="99"/>
      <c r="PVR574" s="99"/>
      <c r="PVS574" s="99"/>
      <c r="PVT574" s="99"/>
      <c r="PVU574" s="99"/>
      <c r="PVV574" s="99"/>
      <c r="PVW574" s="99"/>
      <c r="PVX574" s="99"/>
      <c r="PVY574" s="99"/>
      <c r="PVZ574" s="99"/>
      <c r="PWA574" s="99"/>
      <c r="PWB574" s="99"/>
      <c r="PWC574" s="99"/>
      <c r="PWD574" s="99"/>
      <c r="PWE574" s="99"/>
      <c r="PWF574" s="99"/>
      <c r="PWG574" s="99"/>
      <c r="PWH574" s="99"/>
      <c r="PWI574" s="99"/>
      <c r="PWJ574" s="99"/>
      <c r="PWK574" s="99"/>
      <c r="PWL574" s="99"/>
      <c r="PWM574" s="99"/>
      <c r="PWN574" s="99"/>
      <c r="PWO574" s="99"/>
      <c r="PWP574" s="99"/>
      <c r="PWQ574" s="99"/>
      <c r="PWR574" s="99"/>
      <c r="PWS574" s="99"/>
      <c r="PWT574" s="99"/>
      <c r="PWU574" s="99"/>
      <c r="PWV574" s="99"/>
      <c r="PWW574" s="99"/>
      <c r="PWX574" s="99"/>
      <c r="PWY574" s="99"/>
      <c r="PWZ574" s="99"/>
      <c r="PXA574" s="99"/>
      <c r="PXB574" s="99"/>
      <c r="PXC574" s="99"/>
      <c r="PXD574" s="99"/>
      <c r="PXE574" s="99"/>
      <c r="PXF574" s="99"/>
      <c r="PXG574" s="99"/>
      <c r="PXH574" s="99"/>
      <c r="PXI574" s="99"/>
      <c r="PXJ574" s="99"/>
      <c r="PXK574" s="99"/>
      <c r="PXL574" s="99"/>
      <c r="PXM574" s="99"/>
      <c r="PXN574" s="99"/>
      <c r="PXO574" s="99"/>
      <c r="PXP574" s="99"/>
      <c r="PXQ574" s="99"/>
      <c r="PXR574" s="99"/>
      <c r="PXS574" s="99"/>
      <c r="PXT574" s="99"/>
      <c r="PXU574" s="99"/>
      <c r="PXV574" s="99"/>
      <c r="PXW574" s="99"/>
      <c r="PXX574" s="99"/>
      <c r="PXY574" s="99"/>
      <c r="PXZ574" s="99"/>
      <c r="PYA574" s="99"/>
      <c r="PYB574" s="99"/>
      <c r="PYC574" s="99"/>
      <c r="PYD574" s="99"/>
      <c r="PYE574" s="99"/>
      <c r="PYF574" s="99"/>
      <c r="PYG574" s="99"/>
      <c r="PYH574" s="99"/>
      <c r="PYI574" s="99"/>
      <c r="PYJ574" s="99"/>
      <c r="PYK574" s="99"/>
      <c r="PYL574" s="99"/>
      <c r="PYM574" s="99"/>
      <c r="PYN574" s="99"/>
      <c r="PYO574" s="99"/>
      <c r="PYP574" s="99"/>
      <c r="PYQ574" s="99"/>
      <c r="PYR574" s="99"/>
      <c r="PYS574" s="99"/>
      <c r="PYT574" s="99"/>
      <c r="PYU574" s="99"/>
      <c r="PYV574" s="99"/>
      <c r="PYW574" s="99"/>
      <c r="PYX574" s="99"/>
      <c r="PYY574" s="99"/>
      <c r="PYZ574" s="99"/>
      <c r="PZA574" s="99"/>
      <c r="PZB574" s="99"/>
      <c r="PZC574" s="99"/>
      <c r="PZD574" s="99"/>
      <c r="PZE574" s="99"/>
      <c r="PZF574" s="99"/>
      <c r="PZG574" s="99"/>
      <c r="PZH574" s="99"/>
      <c r="PZI574" s="99"/>
      <c r="PZJ574" s="99"/>
      <c r="PZK574" s="99"/>
      <c r="PZL574" s="99"/>
      <c r="PZM574" s="99"/>
      <c r="PZN574" s="99"/>
      <c r="PZO574" s="99"/>
      <c r="PZP574" s="99"/>
      <c r="PZQ574" s="99"/>
      <c r="PZR574" s="99"/>
      <c r="PZS574" s="99"/>
      <c r="PZT574" s="99"/>
      <c r="PZU574" s="99"/>
      <c r="PZV574" s="99"/>
      <c r="PZW574" s="99"/>
      <c r="PZX574" s="99"/>
      <c r="PZY574" s="99"/>
      <c r="PZZ574" s="99"/>
      <c r="QAA574" s="99"/>
      <c r="QAB574" s="99"/>
      <c r="QAC574" s="99"/>
      <c r="QAD574" s="99"/>
      <c r="QAE574" s="99"/>
      <c r="QAF574" s="99"/>
      <c r="QAG574" s="99"/>
      <c r="QAH574" s="99"/>
      <c r="QAI574" s="99"/>
      <c r="QAJ574" s="99"/>
      <c r="QAK574" s="99"/>
      <c r="QAL574" s="99"/>
      <c r="QAM574" s="99"/>
      <c r="QAN574" s="99"/>
      <c r="QAO574" s="99"/>
      <c r="QAP574" s="99"/>
      <c r="QAQ574" s="99"/>
      <c r="QAR574" s="99"/>
      <c r="QAS574" s="99"/>
      <c r="QAT574" s="99"/>
      <c r="QAU574" s="99"/>
      <c r="QAV574" s="99"/>
      <c r="QAW574" s="99"/>
      <c r="QAX574" s="99"/>
      <c r="QAY574" s="99"/>
      <c r="QAZ574" s="99"/>
      <c r="QBA574" s="99"/>
      <c r="QBB574" s="99"/>
      <c r="QBC574" s="99"/>
      <c r="QBD574" s="99"/>
      <c r="QBE574" s="99"/>
      <c r="QBF574" s="99"/>
      <c r="QBG574" s="99"/>
      <c r="QBH574" s="99"/>
      <c r="QBI574" s="99"/>
      <c r="QBJ574" s="99"/>
      <c r="QBK574" s="99"/>
      <c r="QBL574" s="99"/>
      <c r="QBM574" s="99"/>
      <c r="QBN574" s="99"/>
      <c r="QBO574" s="99"/>
      <c r="QBP574" s="99"/>
      <c r="QBQ574" s="99"/>
      <c r="QBR574" s="99"/>
      <c r="QBS574" s="99"/>
      <c r="QBT574" s="99"/>
      <c r="QBU574" s="99"/>
      <c r="QBV574" s="99"/>
      <c r="QBW574" s="99"/>
      <c r="QBX574" s="99"/>
      <c r="QBY574" s="99"/>
      <c r="QBZ574" s="99"/>
      <c r="QCA574" s="99"/>
      <c r="QCB574" s="99"/>
      <c r="QCC574" s="99"/>
      <c r="QCD574" s="99"/>
      <c r="QCE574" s="99"/>
      <c r="QCF574" s="99"/>
      <c r="QCG574" s="99"/>
      <c r="QCH574" s="99"/>
      <c r="QCI574" s="99"/>
      <c r="QCJ574" s="99"/>
      <c r="QCK574" s="99"/>
      <c r="QCL574" s="99"/>
      <c r="QCM574" s="99"/>
      <c r="QCN574" s="99"/>
      <c r="QCO574" s="99"/>
      <c r="QCP574" s="99"/>
      <c r="QCQ574" s="99"/>
      <c r="QCR574" s="99"/>
      <c r="QCS574" s="99"/>
      <c r="QCT574" s="99"/>
      <c r="QCU574" s="99"/>
      <c r="QCV574" s="99"/>
      <c r="QCW574" s="99"/>
      <c r="QCX574" s="99"/>
      <c r="QCY574" s="99"/>
      <c r="QCZ574" s="99"/>
      <c r="QDA574" s="99"/>
      <c r="QDB574" s="99"/>
      <c r="QDC574" s="99"/>
      <c r="QDD574" s="99"/>
      <c r="QDE574" s="99"/>
      <c r="QDF574" s="99"/>
      <c r="QDG574" s="99"/>
      <c r="QDH574" s="99"/>
      <c r="QDI574" s="99"/>
      <c r="QDJ574" s="99"/>
      <c r="QDK574" s="99"/>
      <c r="QDL574" s="99"/>
      <c r="QDM574" s="99"/>
      <c r="QDN574" s="99"/>
      <c r="QDO574" s="99"/>
      <c r="QDP574" s="99"/>
      <c r="QDQ574" s="99"/>
      <c r="QDR574" s="99"/>
      <c r="QDS574" s="99"/>
      <c r="QDT574" s="99"/>
      <c r="QDU574" s="99"/>
      <c r="QDV574" s="99"/>
      <c r="QDW574" s="99"/>
      <c r="QDX574" s="99"/>
      <c r="QDY574" s="99"/>
      <c r="QDZ574" s="99"/>
      <c r="QEA574" s="99"/>
      <c r="QEB574" s="99"/>
      <c r="QEC574" s="99"/>
      <c r="QED574" s="99"/>
      <c r="QEE574" s="99"/>
      <c r="QEF574" s="99"/>
      <c r="QEG574" s="99"/>
      <c r="QEH574" s="99"/>
      <c r="QEI574" s="99"/>
      <c r="QEJ574" s="99"/>
      <c r="QEK574" s="99"/>
      <c r="QEL574" s="99"/>
      <c r="QEM574" s="99"/>
      <c r="QEN574" s="99"/>
      <c r="QEO574" s="99"/>
      <c r="QEP574" s="99"/>
      <c r="QEQ574" s="99"/>
      <c r="QER574" s="99"/>
      <c r="QES574" s="99"/>
      <c r="QET574" s="99"/>
      <c r="QEU574" s="99"/>
      <c r="QEV574" s="99"/>
      <c r="QEW574" s="99"/>
      <c r="QEX574" s="99"/>
      <c r="QEY574" s="99"/>
      <c r="QEZ574" s="99"/>
      <c r="QFA574" s="99"/>
      <c r="QFB574" s="99"/>
      <c r="QFC574" s="99"/>
      <c r="QFD574" s="99"/>
      <c r="QFE574" s="99"/>
      <c r="QFF574" s="99"/>
      <c r="QFG574" s="99"/>
      <c r="QFH574" s="99"/>
      <c r="QFI574" s="99"/>
      <c r="QFJ574" s="99"/>
      <c r="QFK574" s="99"/>
      <c r="QFL574" s="99"/>
      <c r="QFM574" s="99"/>
      <c r="QFN574" s="99"/>
      <c r="QFO574" s="99"/>
      <c r="QFP574" s="99"/>
      <c r="QFQ574" s="99"/>
      <c r="QFR574" s="99"/>
      <c r="QFS574" s="99"/>
      <c r="QFT574" s="99"/>
      <c r="QFU574" s="99"/>
      <c r="QFV574" s="99"/>
      <c r="QFW574" s="99"/>
      <c r="QFX574" s="99"/>
      <c r="QFY574" s="99"/>
      <c r="QFZ574" s="99"/>
      <c r="QGA574" s="99"/>
      <c r="QGB574" s="99"/>
      <c r="QGC574" s="99"/>
      <c r="QGD574" s="99"/>
      <c r="QGE574" s="99"/>
      <c r="QGF574" s="99"/>
      <c r="QGG574" s="99"/>
      <c r="QGH574" s="99"/>
      <c r="QGI574" s="99"/>
      <c r="QGJ574" s="99"/>
      <c r="QGK574" s="99"/>
      <c r="QGL574" s="99"/>
      <c r="QGM574" s="99"/>
      <c r="QGN574" s="99"/>
      <c r="QGO574" s="99"/>
      <c r="QGP574" s="99"/>
      <c r="QGQ574" s="99"/>
      <c r="QGR574" s="99"/>
      <c r="QGS574" s="99"/>
      <c r="QGT574" s="99"/>
      <c r="QGU574" s="99"/>
      <c r="QGV574" s="99"/>
      <c r="QGW574" s="99"/>
      <c r="QGX574" s="99"/>
      <c r="QGY574" s="99"/>
      <c r="QGZ574" s="99"/>
      <c r="QHA574" s="99"/>
      <c r="QHB574" s="99"/>
      <c r="QHC574" s="99"/>
      <c r="QHD574" s="99"/>
      <c r="QHE574" s="99"/>
      <c r="QHF574" s="99"/>
      <c r="QHG574" s="99"/>
      <c r="QHH574" s="99"/>
      <c r="QHI574" s="99"/>
      <c r="QHJ574" s="99"/>
      <c r="QHK574" s="99"/>
      <c r="QHL574" s="99"/>
      <c r="QHM574" s="99"/>
      <c r="QHN574" s="99"/>
      <c r="QHO574" s="99"/>
      <c r="QHP574" s="99"/>
      <c r="QHQ574" s="99"/>
      <c r="QHR574" s="99"/>
      <c r="QHS574" s="99"/>
      <c r="QHT574" s="99"/>
      <c r="QHU574" s="99"/>
      <c r="QHV574" s="99"/>
      <c r="QHW574" s="99"/>
      <c r="QHX574" s="99"/>
      <c r="QHY574" s="99"/>
      <c r="QHZ574" s="99"/>
      <c r="QIA574" s="99"/>
      <c r="QIB574" s="99"/>
      <c r="QIC574" s="99"/>
      <c r="QID574" s="99"/>
      <c r="QIE574" s="99"/>
      <c r="QIF574" s="99"/>
      <c r="QIG574" s="99"/>
      <c r="QIH574" s="99"/>
      <c r="QII574" s="99"/>
      <c r="QIJ574" s="99"/>
      <c r="QIK574" s="99"/>
      <c r="QIL574" s="99"/>
      <c r="QIM574" s="99"/>
      <c r="QIN574" s="99"/>
      <c r="QIO574" s="99"/>
      <c r="QIP574" s="99"/>
      <c r="QIQ574" s="99"/>
      <c r="QIR574" s="99"/>
      <c r="QIS574" s="99"/>
      <c r="QIT574" s="99"/>
      <c r="QIU574" s="99"/>
      <c r="QIV574" s="99"/>
      <c r="QIW574" s="99"/>
      <c r="QIX574" s="99"/>
      <c r="QIY574" s="99"/>
      <c r="QIZ574" s="99"/>
      <c r="QJA574" s="99"/>
      <c r="QJB574" s="99"/>
      <c r="QJC574" s="99"/>
      <c r="QJD574" s="99"/>
      <c r="QJE574" s="99"/>
      <c r="QJF574" s="99"/>
      <c r="QJG574" s="99"/>
      <c r="QJH574" s="99"/>
      <c r="QJI574" s="99"/>
      <c r="QJJ574" s="99"/>
      <c r="QJK574" s="99"/>
      <c r="QJL574" s="99"/>
      <c r="QJM574" s="99"/>
      <c r="QJN574" s="99"/>
      <c r="QJO574" s="99"/>
      <c r="QJP574" s="99"/>
      <c r="QJQ574" s="99"/>
      <c r="QJR574" s="99"/>
      <c r="QJS574" s="99"/>
      <c r="QJT574" s="99"/>
      <c r="QJU574" s="99"/>
      <c r="QJV574" s="99"/>
      <c r="QJW574" s="99"/>
      <c r="QJX574" s="99"/>
      <c r="QJY574" s="99"/>
      <c r="QJZ574" s="99"/>
      <c r="QKA574" s="99"/>
      <c r="QKB574" s="99"/>
      <c r="QKC574" s="99"/>
      <c r="QKD574" s="99"/>
      <c r="QKE574" s="99"/>
      <c r="QKF574" s="99"/>
      <c r="QKG574" s="99"/>
      <c r="QKH574" s="99"/>
      <c r="QKI574" s="99"/>
      <c r="QKJ574" s="99"/>
      <c r="QKK574" s="99"/>
      <c r="QKL574" s="99"/>
      <c r="QKM574" s="99"/>
      <c r="QKN574" s="99"/>
      <c r="QKO574" s="99"/>
      <c r="QKP574" s="99"/>
      <c r="QKQ574" s="99"/>
      <c r="QKR574" s="99"/>
      <c r="QKS574" s="99"/>
      <c r="QKT574" s="99"/>
      <c r="QKU574" s="99"/>
      <c r="QKV574" s="99"/>
      <c r="QKW574" s="99"/>
      <c r="QKX574" s="99"/>
      <c r="QKY574" s="99"/>
      <c r="QKZ574" s="99"/>
      <c r="QLA574" s="99"/>
      <c r="QLB574" s="99"/>
      <c r="QLC574" s="99"/>
      <c r="QLD574" s="99"/>
      <c r="QLE574" s="99"/>
      <c r="QLF574" s="99"/>
      <c r="QLG574" s="99"/>
      <c r="QLH574" s="99"/>
      <c r="QLI574" s="99"/>
      <c r="QLJ574" s="99"/>
      <c r="QLK574" s="99"/>
      <c r="QLL574" s="99"/>
      <c r="QLM574" s="99"/>
      <c r="QLN574" s="99"/>
      <c r="QLO574" s="99"/>
      <c r="QLP574" s="99"/>
      <c r="QLQ574" s="99"/>
      <c r="QLR574" s="99"/>
      <c r="QLS574" s="99"/>
      <c r="QLT574" s="99"/>
      <c r="QLU574" s="99"/>
      <c r="QLV574" s="99"/>
      <c r="QLW574" s="99"/>
      <c r="QLX574" s="99"/>
      <c r="QLY574" s="99"/>
      <c r="QLZ574" s="99"/>
      <c r="QMA574" s="99"/>
      <c r="QMB574" s="99"/>
      <c r="QMC574" s="99"/>
      <c r="QMD574" s="99"/>
      <c r="QME574" s="99"/>
      <c r="QMF574" s="99"/>
      <c r="QMG574" s="99"/>
      <c r="QMH574" s="99"/>
      <c r="QMI574" s="99"/>
      <c r="QMJ574" s="99"/>
      <c r="QMK574" s="99"/>
      <c r="QML574" s="99"/>
      <c r="QMM574" s="99"/>
      <c r="QMN574" s="99"/>
      <c r="QMO574" s="99"/>
      <c r="QMP574" s="99"/>
      <c r="QMQ574" s="99"/>
      <c r="QMR574" s="99"/>
      <c r="QMS574" s="99"/>
      <c r="QMT574" s="99"/>
      <c r="QMU574" s="99"/>
      <c r="QMV574" s="99"/>
      <c r="QMW574" s="99"/>
      <c r="QMX574" s="99"/>
      <c r="QMY574" s="99"/>
      <c r="QMZ574" s="99"/>
      <c r="QNA574" s="99"/>
      <c r="QNB574" s="99"/>
      <c r="QNC574" s="99"/>
      <c r="QND574" s="99"/>
      <c r="QNE574" s="99"/>
      <c r="QNF574" s="99"/>
      <c r="QNG574" s="99"/>
      <c r="QNH574" s="99"/>
      <c r="QNI574" s="99"/>
      <c r="QNJ574" s="99"/>
      <c r="QNK574" s="99"/>
      <c r="QNL574" s="99"/>
      <c r="QNM574" s="99"/>
      <c r="QNN574" s="99"/>
      <c r="QNO574" s="99"/>
      <c r="QNP574" s="99"/>
      <c r="QNQ574" s="99"/>
      <c r="QNR574" s="99"/>
      <c r="QNS574" s="99"/>
      <c r="QNT574" s="99"/>
      <c r="QNU574" s="99"/>
      <c r="QNV574" s="99"/>
      <c r="QNW574" s="99"/>
      <c r="QNX574" s="99"/>
      <c r="QNY574" s="99"/>
      <c r="QNZ574" s="99"/>
      <c r="QOA574" s="99"/>
      <c r="QOB574" s="99"/>
      <c r="QOC574" s="99"/>
      <c r="QOD574" s="99"/>
      <c r="QOE574" s="99"/>
      <c r="QOF574" s="99"/>
      <c r="QOG574" s="99"/>
      <c r="QOH574" s="99"/>
      <c r="QOI574" s="99"/>
      <c r="QOJ574" s="99"/>
      <c r="QOK574" s="99"/>
      <c r="QOL574" s="99"/>
      <c r="QOM574" s="99"/>
      <c r="QON574" s="99"/>
      <c r="QOO574" s="99"/>
      <c r="QOP574" s="99"/>
      <c r="QOQ574" s="99"/>
      <c r="QOR574" s="99"/>
      <c r="QOS574" s="99"/>
      <c r="QOT574" s="99"/>
      <c r="QOU574" s="99"/>
      <c r="QOV574" s="99"/>
      <c r="QOW574" s="99"/>
      <c r="QOX574" s="99"/>
      <c r="QOY574" s="99"/>
      <c r="QOZ574" s="99"/>
      <c r="QPA574" s="99"/>
      <c r="QPB574" s="99"/>
      <c r="QPC574" s="99"/>
      <c r="QPD574" s="99"/>
      <c r="QPE574" s="99"/>
      <c r="QPF574" s="99"/>
      <c r="QPG574" s="99"/>
      <c r="QPH574" s="99"/>
      <c r="QPI574" s="99"/>
      <c r="QPJ574" s="99"/>
      <c r="QPK574" s="99"/>
      <c r="QPL574" s="99"/>
      <c r="QPM574" s="99"/>
      <c r="QPN574" s="99"/>
      <c r="QPO574" s="99"/>
      <c r="QPP574" s="99"/>
      <c r="QPQ574" s="99"/>
      <c r="QPR574" s="99"/>
      <c r="QPS574" s="99"/>
      <c r="QPT574" s="99"/>
      <c r="QPU574" s="99"/>
      <c r="QPV574" s="99"/>
      <c r="QPW574" s="99"/>
      <c r="QPX574" s="99"/>
      <c r="QPY574" s="99"/>
      <c r="QPZ574" s="99"/>
      <c r="QQA574" s="99"/>
      <c r="QQB574" s="99"/>
      <c r="QQC574" s="99"/>
      <c r="QQD574" s="99"/>
      <c r="QQE574" s="99"/>
      <c r="QQF574" s="99"/>
      <c r="QQG574" s="99"/>
      <c r="QQH574" s="99"/>
      <c r="QQI574" s="99"/>
      <c r="QQJ574" s="99"/>
      <c r="QQK574" s="99"/>
      <c r="QQL574" s="99"/>
      <c r="QQM574" s="99"/>
      <c r="QQN574" s="99"/>
      <c r="QQO574" s="99"/>
      <c r="QQP574" s="99"/>
      <c r="QQQ574" s="99"/>
      <c r="QQR574" s="99"/>
      <c r="QQS574" s="99"/>
      <c r="QQT574" s="99"/>
      <c r="QQU574" s="99"/>
      <c r="QQV574" s="99"/>
      <c r="QQW574" s="99"/>
      <c r="QQX574" s="99"/>
      <c r="QQY574" s="99"/>
      <c r="QQZ574" s="99"/>
      <c r="QRA574" s="99"/>
      <c r="QRB574" s="99"/>
      <c r="QRC574" s="99"/>
      <c r="QRD574" s="99"/>
      <c r="QRE574" s="99"/>
      <c r="QRF574" s="99"/>
      <c r="QRG574" s="99"/>
      <c r="QRH574" s="99"/>
      <c r="QRI574" s="99"/>
      <c r="QRJ574" s="99"/>
      <c r="QRK574" s="99"/>
      <c r="QRL574" s="99"/>
      <c r="QRM574" s="99"/>
      <c r="QRN574" s="99"/>
      <c r="QRO574" s="99"/>
      <c r="QRP574" s="99"/>
      <c r="QRQ574" s="99"/>
      <c r="QRR574" s="99"/>
      <c r="QRS574" s="99"/>
      <c r="QRT574" s="99"/>
      <c r="QRU574" s="99"/>
      <c r="QRV574" s="99"/>
      <c r="QRW574" s="99"/>
      <c r="QRX574" s="99"/>
      <c r="QRY574" s="99"/>
      <c r="QRZ574" s="99"/>
      <c r="QSA574" s="99"/>
      <c r="QSB574" s="99"/>
      <c r="QSC574" s="99"/>
      <c r="QSD574" s="99"/>
      <c r="QSE574" s="99"/>
      <c r="QSF574" s="99"/>
      <c r="QSG574" s="99"/>
      <c r="QSH574" s="99"/>
      <c r="QSI574" s="99"/>
      <c r="QSJ574" s="99"/>
      <c r="QSK574" s="99"/>
      <c r="QSL574" s="99"/>
      <c r="QSM574" s="99"/>
      <c r="QSN574" s="99"/>
      <c r="QSO574" s="99"/>
      <c r="QSP574" s="99"/>
      <c r="QSQ574" s="99"/>
      <c r="QSR574" s="99"/>
      <c r="QSS574" s="99"/>
      <c r="QST574" s="99"/>
      <c r="QSU574" s="99"/>
      <c r="QSV574" s="99"/>
      <c r="QSW574" s="99"/>
      <c r="QSX574" s="99"/>
      <c r="QSY574" s="99"/>
      <c r="QSZ574" s="99"/>
      <c r="QTA574" s="99"/>
      <c r="QTB574" s="99"/>
      <c r="QTC574" s="99"/>
      <c r="QTD574" s="99"/>
      <c r="QTE574" s="99"/>
      <c r="QTF574" s="99"/>
      <c r="QTG574" s="99"/>
      <c r="QTH574" s="99"/>
      <c r="QTI574" s="99"/>
      <c r="QTJ574" s="99"/>
      <c r="QTK574" s="99"/>
      <c r="QTL574" s="99"/>
      <c r="QTM574" s="99"/>
      <c r="QTN574" s="99"/>
      <c r="QTO574" s="99"/>
      <c r="QTP574" s="99"/>
      <c r="QTQ574" s="99"/>
      <c r="QTR574" s="99"/>
      <c r="QTS574" s="99"/>
      <c r="QTT574" s="99"/>
      <c r="QTU574" s="99"/>
      <c r="QTV574" s="99"/>
      <c r="QTW574" s="99"/>
      <c r="QTX574" s="99"/>
      <c r="QTY574" s="99"/>
      <c r="QTZ574" s="99"/>
      <c r="QUA574" s="99"/>
      <c r="QUB574" s="99"/>
      <c r="QUC574" s="99"/>
      <c r="QUD574" s="99"/>
      <c r="QUE574" s="99"/>
      <c r="QUF574" s="99"/>
      <c r="QUG574" s="99"/>
      <c r="QUH574" s="99"/>
      <c r="QUI574" s="99"/>
      <c r="QUJ574" s="99"/>
      <c r="QUK574" s="99"/>
      <c r="QUL574" s="99"/>
      <c r="QUM574" s="99"/>
      <c r="QUN574" s="99"/>
      <c r="QUO574" s="99"/>
      <c r="QUP574" s="99"/>
      <c r="QUQ574" s="99"/>
      <c r="QUR574" s="99"/>
      <c r="QUS574" s="99"/>
      <c r="QUT574" s="99"/>
      <c r="QUU574" s="99"/>
      <c r="QUV574" s="99"/>
      <c r="QUW574" s="99"/>
      <c r="QUX574" s="99"/>
      <c r="QUY574" s="99"/>
      <c r="QUZ574" s="99"/>
      <c r="QVA574" s="99"/>
      <c r="QVB574" s="99"/>
      <c r="QVC574" s="99"/>
      <c r="QVD574" s="99"/>
      <c r="QVE574" s="99"/>
      <c r="QVF574" s="99"/>
      <c r="QVG574" s="99"/>
      <c r="QVH574" s="99"/>
      <c r="QVI574" s="99"/>
      <c r="QVJ574" s="99"/>
      <c r="QVK574" s="99"/>
      <c r="QVL574" s="99"/>
      <c r="QVM574" s="99"/>
      <c r="QVN574" s="99"/>
      <c r="QVO574" s="99"/>
      <c r="QVP574" s="99"/>
      <c r="QVQ574" s="99"/>
      <c r="QVR574" s="99"/>
      <c r="QVS574" s="99"/>
      <c r="QVT574" s="99"/>
      <c r="QVU574" s="99"/>
      <c r="QVV574" s="99"/>
      <c r="QVW574" s="99"/>
      <c r="QVX574" s="99"/>
      <c r="QVY574" s="99"/>
      <c r="QVZ574" s="99"/>
      <c r="QWA574" s="99"/>
      <c r="QWB574" s="99"/>
      <c r="QWC574" s="99"/>
      <c r="QWD574" s="99"/>
      <c r="QWE574" s="99"/>
      <c r="QWF574" s="99"/>
      <c r="QWG574" s="99"/>
      <c r="QWH574" s="99"/>
      <c r="QWI574" s="99"/>
      <c r="QWJ574" s="99"/>
      <c r="QWK574" s="99"/>
      <c r="QWL574" s="99"/>
      <c r="QWM574" s="99"/>
      <c r="QWN574" s="99"/>
      <c r="QWO574" s="99"/>
      <c r="QWP574" s="99"/>
      <c r="QWQ574" s="99"/>
      <c r="QWR574" s="99"/>
      <c r="QWS574" s="99"/>
      <c r="QWT574" s="99"/>
      <c r="QWU574" s="99"/>
      <c r="QWV574" s="99"/>
      <c r="QWW574" s="99"/>
      <c r="QWX574" s="99"/>
      <c r="QWY574" s="99"/>
      <c r="QWZ574" s="99"/>
      <c r="QXA574" s="99"/>
      <c r="QXB574" s="99"/>
      <c r="QXC574" s="99"/>
      <c r="QXD574" s="99"/>
      <c r="QXE574" s="99"/>
      <c r="QXF574" s="99"/>
      <c r="QXG574" s="99"/>
      <c r="QXH574" s="99"/>
      <c r="QXI574" s="99"/>
      <c r="QXJ574" s="99"/>
      <c r="QXK574" s="99"/>
      <c r="QXL574" s="99"/>
      <c r="QXM574" s="99"/>
      <c r="QXN574" s="99"/>
      <c r="QXO574" s="99"/>
      <c r="QXP574" s="99"/>
      <c r="QXQ574" s="99"/>
      <c r="QXR574" s="99"/>
      <c r="QXS574" s="99"/>
      <c r="QXT574" s="99"/>
      <c r="QXU574" s="99"/>
      <c r="QXV574" s="99"/>
      <c r="QXW574" s="99"/>
      <c r="QXX574" s="99"/>
      <c r="QXY574" s="99"/>
      <c r="QXZ574" s="99"/>
      <c r="QYA574" s="99"/>
      <c r="QYB574" s="99"/>
      <c r="QYC574" s="99"/>
      <c r="QYD574" s="99"/>
      <c r="QYE574" s="99"/>
      <c r="QYF574" s="99"/>
      <c r="QYG574" s="99"/>
      <c r="QYH574" s="99"/>
      <c r="QYI574" s="99"/>
      <c r="QYJ574" s="99"/>
      <c r="QYK574" s="99"/>
      <c r="QYL574" s="99"/>
      <c r="QYM574" s="99"/>
      <c r="QYN574" s="99"/>
      <c r="QYO574" s="99"/>
      <c r="QYP574" s="99"/>
      <c r="QYQ574" s="99"/>
      <c r="QYR574" s="99"/>
      <c r="QYS574" s="99"/>
      <c r="QYT574" s="99"/>
      <c r="QYU574" s="99"/>
      <c r="QYV574" s="99"/>
      <c r="QYW574" s="99"/>
      <c r="QYX574" s="99"/>
      <c r="QYY574" s="99"/>
      <c r="QYZ574" s="99"/>
      <c r="QZA574" s="99"/>
      <c r="QZB574" s="99"/>
      <c r="QZC574" s="99"/>
      <c r="QZD574" s="99"/>
      <c r="QZE574" s="99"/>
      <c r="QZF574" s="99"/>
      <c r="QZG574" s="99"/>
      <c r="QZH574" s="99"/>
      <c r="QZI574" s="99"/>
      <c r="QZJ574" s="99"/>
      <c r="QZK574" s="99"/>
      <c r="QZL574" s="99"/>
      <c r="QZM574" s="99"/>
      <c r="QZN574" s="99"/>
      <c r="QZO574" s="99"/>
      <c r="QZP574" s="99"/>
      <c r="QZQ574" s="99"/>
      <c r="QZR574" s="99"/>
      <c r="QZS574" s="99"/>
      <c r="QZT574" s="99"/>
      <c r="QZU574" s="99"/>
      <c r="QZV574" s="99"/>
      <c r="QZW574" s="99"/>
      <c r="QZX574" s="99"/>
      <c r="QZY574" s="99"/>
      <c r="QZZ574" s="99"/>
      <c r="RAA574" s="99"/>
      <c r="RAB574" s="99"/>
      <c r="RAC574" s="99"/>
      <c r="RAD574" s="99"/>
      <c r="RAE574" s="99"/>
      <c r="RAF574" s="99"/>
      <c r="RAG574" s="99"/>
      <c r="RAH574" s="99"/>
      <c r="RAI574" s="99"/>
      <c r="RAJ574" s="99"/>
      <c r="RAK574" s="99"/>
      <c r="RAL574" s="99"/>
      <c r="RAM574" s="99"/>
      <c r="RAN574" s="99"/>
      <c r="RAO574" s="99"/>
      <c r="RAP574" s="99"/>
      <c r="RAQ574" s="99"/>
      <c r="RAR574" s="99"/>
      <c r="RAS574" s="99"/>
      <c r="RAT574" s="99"/>
      <c r="RAU574" s="99"/>
      <c r="RAV574" s="99"/>
      <c r="RAW574" s="99"/>
      <c r="RAX574" s="99"/>
      <c r="RAY574" s="99"/>
      <c r="RAZ574" s="99"/>
      <c r="RBA574" s="99"/>
      <c r="RBB574" s="99"/>
      <c r="RBC574" s="99"/>
      <c r="RBD574" s="99"/>
      <c r="RBE574" s="99"/>
      <c r="RBF574" s="99"/>
      <c r="RBG574" s="99"/>
      <c r="RBH574" s="99"/>
      <c r="RBI574" s="99"/>
      <c r="RBJ574" s="99"/>
      <c r="RBK574" s="99"/>
      <c r="RBL574" s="99"/>
      <c r="RBM574" s="99"/>
      <c r="RBN574" s="99"/>
      <c r="RBO574" s="99"/>
      <c r="RBP574" s="99"/>
      <c r="RBQ574" s="99"/>
      <c r="RBR574" s="99"/>
      <c r="RBS574" s="99"/>
      <c r="RBT574" s="99"/>
      <c r="RBU574" s="99"/>
      <c r="RBV574" s="99"/>
      <c r="RBW574" s="99"/>
      <c r="RBX574" s="99"/>
      <c r="RBY574" s="99"/>
      <c r="RBZ574" s="99"/>
      <c r="RCA574" s="99"/>
      <c r="RCB574" s="99"/>
      <c r="RCC574" s="99"/>
      <c r="RCD574" s="99"/>
      <c r="RCE574" s="99"/>
      <c r="RCF574" s="99"/>
      <c r="RCG574" s="99"/>
      <c r="RCH574" s="99"/>
      <c r="RCI574" s="99"/>
      <c r="RCJ574" s="99"/>
      <c r="RCK574" s="99"/>
      <c r="RCL574" s="99"/>
      <c r="RCM574" s="99"/>
      <c r="RCN574" s="99"/>
      <c r="RCO574" s="99"/>
      <c r="RCP574" s="99"/>
      <c r="RCQ574" s="99"/>
      <c r="RCR574" s="99"/>
      <c r="RCS574" s="99"/>
      <c r="RCT574" s="99"/>
      <c r="RCU574" s="99"/>
      <c r="RCV574" s="99"/>
      <c r="RCW574" s="99"/>
      <c r="RCX574" s="99"/>
      <c r="RCY574" s="99"/>
      <c r="RCZ574" s="99"/>
      <c r="RDA574" s="99"/>
      <c r="RDB574" s="99"/>
      <c r="RDC574" s="99"/>
      <c r="RDD574" s="99"/>
      <c r="RDE574" s="99"/>
      <c r="RDF574" s="99"/>
      <c r="RDG574" s="99"/>
      <c r="RDH574" s="99"/>
      <c r="RDI574" s="99"/>
      <c r="RDJ574" s="99"/>
      <c r="RDK574" s="99"/>
      <c r="RDL574" s="99"/>
      <c r="RDM574" s="99"/>
      <c r="RDN574" s="99"/>
      <c r="RDO574" s="99"/>
      <c r="RDP574" s="99"/>
      <c r="RDQ574" s="99"/>
      <c r="RDR574" s="99"/>
      <c r="RDS574" s="99"/>
      <c r="RDT574" s="99"/>
      <c r="RDU574" s="99"/>
      <c r="RDV574" s="99"/>
      <c r="RDW574" s="99"/>
      <c r="RDX574" s="99"/>
      <c r="RDY574" s="99"/>
      <c r="RDZ574" s="99"/>
      <c r="REA574" s="99"/>
      <c r="REB574" s="99"/>
      <c r="REC574" s="99"/>
      <c r="RED574" s="99"/>
      <c r="REE574" s="99"/>
      <c r="REF574" s="99"/>
      <c r="REG574" s="99"/>
      <c r="REH574" s="99"/>
      <c r="REI574" s="99"/>
      <c r="REJ574" s="99"/>
      <c r="REK574" s="99"/>
      <c r="REL574" s="99"/>
      <c r="REM574" s="99"/>
      <c r="REN574" s="99"/>
      <c r="REO574" s="99"/>
      <c r="REP574" s="99"/>
      <c r="REQ574" s="99"/>
      <c r="RER574" s="99"/>
      <c r="RES574" s="99"/>
      <c r="RET574" s="99"/>
      <c r="REU574" s="99"/>
      <c r="REV574" s="99"/>
      <c r="REW574" s="99"/>
      <c r="REX574" s="99"/>
      <c r="REY574" s="99"/>
      <c r="REZ574" s="99"/>
      <c r="RFA574" s="99"/>
      <c r="RFB574" s="99"/>
      <c r="RFC574" s="99"/>
      <c r="RFD574" s="99"/>
      <c r="RFE574" s="99"/>
      <c r="RFF574" s="99"/>
      <c r="RFG574" s="99"/>
      <c r="RFH574" s="99"/>
      <c r="RFI574" s="99"/>
      <c r="RFJ574" s="99"/>
      <c r="RFK574" s="99"/>
      <c r="RFL574" s="99"/>
      <c r="RFM574" s="99"/>
      <c r="RFN574" s="99"/>
      <c r="RFO574" s="99"/>
      <c r="RFP574" s="99"/>
      <c r="RFQ574" s="99"/>
      <c r="RFR574" s="99"/>
      <c r="RFS574" s="99"/>
      <c r="RFT574" s="99"/>
      <c r="RFU574" s="99"/>
      <c r="RFV574" s="99"/>
      <c r="RFW574" s="99"/>
      <c r="RFX574" s="99"/>
      <c r="RFY574" s="99"/>
      <c r="RFZ574" s="99"/>
      <c r="RGA574" s="99"/>
      <c r="RGB574" s="99"/>
      <c r="RGC574" s="99"/>
      <c r="RGD574" s="99"/>
      <c r="RGE574" s="99"/>
      <c r="RGF574" s="99"/>
      <c r="RGG574" s="99"/>
      <c r="RGH574" s="99"/>
      <c r="RGI574" s="99"/>
      <c r="RGJ574" s="99"/>
      <c r="RGK574" s="99"/>
      <c r="RGL574" s="99"/>
      <c r="RGM574" s="99"/>
      <c r="RGN574" s="99"/>
      <c r="RGO574" s="99"/>
      <c r="RGP574" s="99"/>
      <c r="RGQ574" s="99"/>
      <c r="RGR574" s="99"/>
      <c r="RGS574" s="99"/>
      <c r="RGT574" s="99"/>
      <c r="RGU574" s="99"/>
      <c r="RGV574" s="99"/>
      <c r="RGW574" s="99"/>
      <c r="RGX574" s="99"/>
      <c r="RGY574" s="99"/>
      <c r="RGZ574" s="99"/>
      <c r="RHA574" s="99"/>
      <c r="RHB574" s="99"/>
      <c r="RHC574" s="99"/>
      <c r="RHD574" s="99"/>
      <c r="RHE574" s="99"/>
      <c r="RHF574" s="99"/>
      <c r="RHG574" s="99"/>
      <c r="RHH574" s="99"/>
      <c r="RHI574" s="99"/>
      <c r="RHJ574" s="99"/>
      <c r="RHK574" s="99"/>
      <c r="RHL574" s="99"/>
      <c r="RHM574" s="99"/>
      <c r="RHN574" s="99"/>
      <c r="RHO574" s="99"/>
      <c r="RHP574" s="99"/>
      <c r="RHQ574" s="99"/>
      <c r="RHR574" s="99"/>
      <c r="RHS574" s="99"/>
      <c r="RHT574" s="99"/>
      <c r="RHU574" s="99"/>
      <c r="RHV574" s="99"/>
      <c r="RHW574" s="99"/>
      <c r="RHX574" s="99"/>
      <c r="RHY574" s="99"/>
      <c r="RHZ574" s="99"/>
      <c r="RIA574" s="99"/>
      <c r="RIB574" s="99"/>
      <c r="RIC574" s="99"/>
      <c r="RID574" s="99"/>
      <c r="RIE574" s="99"/>
      <c r="RIF574" s="99"/>
      <c r="RIG574" s="99"/>
      <c r="RIH574" s="99"/>
      <c r="RII574" s="99"/>
      <c r="RIJ574" s="99"/>
      <c r="RIK574" s="99"/>
      <c r="RIL574" s="99"/>
      <c r="RIM574" s="99"/>
      <c r="RIN574" s="99"/>
      <c r="RIO574" s="99"/>
      <c r="RIP574" s="99"/>
      <c r="RIQ574" s="99"/>
      <c r="RIR574" s="99"/>
      <c r="RIS574" s="99"/>
      <c r="RIT574" s="99"/>
      <c r="RIU574" s="99"/>
      <c r="RIV574" s="99"/>
      <c r="RIW574" s="99"/>
      <c r="RIX574" s="99"/>
      <c r="RIY574" s="99"/>
      <c r="RIZ574" s="99"/>
      <c r="RJA574" s="99"/>
      <c r="RJB574" s="99"/>
      <c r="RJC574" s="99"/>
      <c r="RJD574" s="99"/>
      <c r="RJE574" s="99"/>
      <c r="RJF574" s="99"/>
      <c r="RJG574" s="99"/>
      <c r="RJH574" s="99"/>
      <c r="RJI574" s="99"/>
      <c r="RJJ574" s="99"/>
      <c r="RJK574" s="99"/>
      <c r="RJL574" s="99"/>
      <c r="RJM574" s="99"/>
      <c r="RJN574" s="99"/>
      <c r="RJO574" s="99"/>
      <c r="RJP574" s="99"/>
      <c r="RJQ574" s="99"/>
      <c r="RJR574" s="99"/>
      <c r="RJS574" s="99"/>
      <c r="RJT574" s="99"/>
      <c r="RJU574" s="99"/>
      <c r="RJV574" s="99"/>
      <c r="RJW574" s="99"/>
      <c r="RJX574" s="99"/>
      <c r="RJY574" s="99"/>
      <c r="RJZ574" s="99"/>
      <c r="RKA574" s="99"/>
      <c r="RKB574" s="99"/>
      <c r="RKC574" s="99"/>
      <c r="RKD574" s="99"/>
      <c r="RKE574" s="99"/>
      <c r="RKF574" s="99"/>
      <c r="RKG574" s="99"/>
      <c r="RKH574" s="99"/>
      <c r="RKI574" s="99"/>
      <c r="RKJ574" s="99"/>
      <c r="RKK574" s="99"/>
      <c r="RKL574" s="99"/>
      <c r="RKM574" s="99"/>
      <c r="RKN574" s="99"/>
      <c r="RKO574" s="99"/>
      <c r="RKP574" s="99"/>
      <c r="RKQ574" s="99"/>
      <c r="RKR574" s="99"/>
      <c r="RKS574" s="99"/>
      <c r="RKT574" s="99"/>
      <c r="RKU574" s="99"/>
      <c r="RKV574" s="99"/>
      <c r="RKW574" s="99"/>
      <c r="RKX574" s="99"/>
      <c r="RKY574" s="99"/>
      <c r="RKZ574" s="99"/>
      <c r="RLA574" s="99"/>
      <c r="RLB574" s="99"/>
      <c r="RLC574" s="99"/>
      <c r="RLD574" s="99"/>
      <c r="RLE574" s="99"/>
      <c r="RLF574" s="99"/>
      <c r="RLG574" s="99"/>
      <c r="RLH574" s="99"/>
      <c r="RLI574" s="99"/>
      <c r="RLJ574" s="99"/>
      <c r="RLK574" s="99"/>
      <c r="RLL574" s="99"/>
      <c r="RLM574" s="99"/>
      <c r="RLN574" s="99"/>
      <c r="RLO574" s="99"/>
      <c r="RLP574" s="99"/>
      <c r="RLQ574" s="99"/>
      <c r="RLR574" s="99"/>
      <c r="RLS574" s="99"/>
      <c r="RLT574" s="99"/>
      <c r="RLU574" s="99"/>
      <c r="RLV574" s="99"/>
      <c r="RLW574" s="99"/>
      <c r="RLX574" s="99"/>
      <c r="RLY574" s="99"/>
      <c r="RLZ574" s="99"/>
      <c r="RMA574" s="99"/>
      <c r="RMB574" s="99"/>
      <c r="RMC574" s="99"/>
      <c r="RMD574" s="99"/>
      <c r="RME574" s="99"/>
      <c r="RMF574" s="99"/>
      <c r="RMG574" s="99"/>
      <c r="RMH574" s="99"/>
      <c r="RMI574" s="99"/>
      <c r="RMJ574" s="99"/>
      <c r="RMK574" s="99"/>
      <c r="RML574" s="99"/>
      <c r="RMM574" s="99"/>
      <c r="RMN574" s="99"/>
      <c r="RMO574" s="99"/>
      <c r="RMP574" s="99"/>
      <c r="RMQ574" s="99"/>
      <c r="RMR574" s="99"/>
      <c r="RMS574" s="99"/>
      <c r="RMT574" s="99"/>
      <c r="RMU574" s="99"/>
      <c r="RMV574" s="99"/>
      <c r="RMW574" s="99"/>
      <c r="RMX574" s="99"/>
      <c r="RMY574" s="99"/>
      <c r="RMZ574" s="99"/>
      <c r="RNA574" s="99"/>
      <c r="RNB574" s="99"/>
      <c r="RNC574" s="99"/>
      <c r="RND574" s="99"/>
      <c r="RNE574" s="99"/>
      <c r="RNF574" s="99"/>
      <c r="RNG574" s="99"/>
      <c r="RNH574" s="99"/>
      <c r="RNI574" s="99"/>
      <c r="RNJ574" s="99"/>
      <c r="RNK574" s="99"/>
      <c r="RNL574" s="99"/>
      <c r="RNM574" s="99"/>
      <c r="RNN574" s="99"/>
      <c r="RNO574" s="99"/>
      <c r="RNP574" s="99"/>
      <c r="RNQ574" s="99"/>
      <c r="RNR574" s="99"/>
      <c r="RNS574" s="99"/>
      <c r="RNT574" s="99"/>
      <c r="RNU574" s="99"/>
      <c r="RNV574" s="99"/>
      <c r="RNW574" s="99"/>
      <c r="RNX574" s="99"/>
      <c r="RNY574" s="99"/>
      <c r="RNZ574" s="99"/>
      <c r="ROA574" s="99"/>
      <c r="ROB574" s="99"/>
      <c r="ROC574" s="99"/>
      <c r="ROD574" s="99"/>
      <c r="ROE574" s="99"/>
      <c r="ROF574" s="99"/>
      <c r="ROG574" s="99"/>
      <c r="ROH574" s="99"/>
      <c r="ROI574" s="99"/>
      <c r="ROJ574" s="99"/>
      <c r="ROK574" s="99"/>
      <c r="ROL574" s="99"/>
      <c r="ROM574" s="99"/>
      <c r="RON574" s="99"/>
      <c r="ROO574" s="99"/>
      <c r="ROP574" s="99"/>
      <c r="ROQ574" s="99"/>
      <c r="ROR574" s="99"/>
      <c r="ROS574" s="99"/>
      <c r="ROT574" s="99"/>
      <c r="ROU574" s="99"/>
      <c r="ROV574" s="99"/>
      <c r="ROW574" s="99"/>
      <c r="ROX574" s="99"/>
      <c r="ROY574" s="99"/>
      <c r="ROZ574" s="99"/>
      <c r="RPA574" s="99"/>
      <c r="RPB574" s="99"/>
      <c r="RPC574" s="99"/>
      <c r="RPD574" s="99"/>
      <c r="RPE574" s="99"/>
      <c r="RPF574" s="99"/>
      <c r="RPG574" s="99"/>
      <c r="RPH574" s="99"/>
      <c r="RPI574" s="99"/>
      <c r="RPJ574" s="99"/>
      <c r="RPK574" s="99"/>
      <c r="RPL574" s="99"/>
      <c r="RPM574" s="99"/>
      <c r="RPN574" s="99"/>
      <c r="RPO574" s="99"/>
      <c r="RPP574" s="99"/>
      <c r="RPQ574" s="99"/>
      <c r="RPR574" s="99"/>
      <c r="RPS574" s="99"/>
      <c r="RPT574" s="99"/>
      <c r="RPU574" s="99"/>
      <c r="RPV574" s="99"/>
      <c r="RPW574" s="99"/>
      <c r="RPX574" s="99"/>
      <c r="RPY574" s="99"/>
      <c r="RPZ574" s="99"/>
      <c r="RQA574" s="99"/>
      <c r="RQB574" s="99"/>
      <c r="RQC574" s="99"/>
      <c r="RQD574" s="99"/>
      <c r="RQE574" s="99"/>
      <c r="RQF574" s="99"/>
      <c r="RQG574" s="99"/>
      <c r="RQH574" s="99"/>
      <c r="RQI574" s="99"/>
      <c r="RQJ574" s="99"/>
      <c r="RQK574" s="99"/>
      <c r="RQL574" s="99"/>
      <c r="RQM574" s="99"/>
      <c r="RQN574" s="99"/>
      <c r="RQO574" s="99"/>
      <c r="RQP574" s="99"/>
      <c r="RQQ574" s="99"/>
      <c r="RQR574" s="99"/>
      <c r="RQS574" s="99"/>
      <c r="RQT574" s="99"/>
      <c r="RQU574" s="99"/>
      <c r="RQV574" s="99"/>
      <c r="RQW574" s="99"/>
      <c r="RQX574" s="99"/>
      <c r="RQY574" s="99"/>
      <c r="RQZ574" s="99"/>
      <c r="RRA574" s="99"/>
      <c r="RRB574" s="99"/>
      <c r="RRC574" s="99"/>
      <c r="RRD574" s="99"/>
      <c r="RRE574" s="99"/>
      <c r="RRF574" s="99"/>
      <c r="RRG574" s="99"/>
      <c r="RRH574" s="99"/>
      <c r="RRI574" s="99"/>
      <c r="RRJ574" s="99"/>
      <c r="RRK574" s="99"/>
      <c r="RRL574" s="99"/>
      <c r="RRM574" s="99"/>
      <c r="RRN574" s="99"/>
      <c r="RRO574" s="99"/>
      <c r="RRP574" s="99"/>
      <c r="RRQ574" s="99"/>
      <c r="RRR574" s="99"/>
      <c r="RRS574" s="99"/>
      <c r="RRT574" s="99"/>
      <c r="RRU574" s="99"/>
      <c r="RRV574" s="99"/>
      <c r="RRW574" s="99"/>
      <c r="RRX574" s="99"/>
      <c r="RRY574" s="99"/>
      <c r="RRZ574" s="99"/>
      <c r="RSA574" s="99"/>
      <c r="RSB574" s="99"/>
      <c r="RSC574" s="99"/>
      <c r="RSD574" s="99"/>
      <c r="RSE574" s="99"/>
      <c r="RSF574" s="99"/>
      <c r="RSG574" s="99"/>
      <c r="RSH574" s="99"/>
      <c r="RSI574" s="99"/>
      <c r="RSJ574" s="99"/>
      <c r="RSK574" s="99"/>
      <c r="RSL574" s="99"/>
      <c r="RSM574" s="99"/>
      <c r="RSN574" s="99"/>
      <c r="RSO574" s="99"/>
      <c r="RSP574" s="99"/>
      <c r="RSQ574" s="99"/>
      <c r="RSR574" s="99"/>
      <c r="RSS574" s="99"/>
      <c r="RST574" s="99"/>
      <c r="RSU574" s="99"/>
      <c r="RSV574" s="99"/>
      <c r="RSW574" s="99"/>
      <c r="RSX574" s="99"/>
      <c r="RSY574" s="99"/>
      <c r="RSZ574" s="99"/>
      <c r="RTA574" s="99"/>
      <c r="RTB574" s="99"/>
      <c r="RTC574" s="99"/>
      <c r="RTD574" s="99"/>
      <c r="RTE574" s="99"/>
      <c r="RTF574" s="99"/>
      <c r="RTG574" s="99"/>
      <c r="RTH574" s="99"/>
      <c r="RTI574" s="99"/>
      <c r="RTJ574" s="99"/>
      <c r="RTK574" s="99"/>
      <c r="RTL574" s="99"/>
      <c r="RTM574" s="99"/>
      <c r="RTN574" s="99"/>
      <c r="RTO574" s="99"/>
      <c r="RTP574" s="99"/>
      <c r="RTQ574" s="99"/>
      <c r="RTR574" s="99"/>
      <c r="RTS574" s="99"/>
      <c r="RTT574" s="99"/>
      <c r="RTU574" s="99"/>
      <c r="RTV574" s="99"/>
      <c r="RTW574" s="99"/>
      <c r="RTX574" s="99"/>
      <c r="RTY574" s="99"/>
      <c r="RTZ574" s="99"/>
      <c r="RUA574" s="99"/>
      <c r="RUB574" s="99"/>
      <c r="RUC574" s="99"/>
      <c r="RUD574" s="99"/>
      <c r="RUE574" s="99"/>
      <c r="RUF574" s="99"/>
      <c r="RUG574" s="99"/>
      <c r="RUH574" s="99"/>
      <c r="RUI574" s="99"/>
      <c r="RUJ574" s="99"/>
      <c r="RUK574" s="99"/>
      <c r="RUL574" s="99"/>
      <c r="RUM574" s="99"/>
      <c r="RUN574" s="99"/>
      <c r="RUO574" s="99"/>
      <c r="RUP574" s="99"/>
      <c r="RUQ574" s="99"/>
      <c r="RUR574" s="99"/>
      <c r="RUS574" s="99"/>
      <c r="RUT574" s="99"/>
      <c r="RUU574" s="99"/>
      <c r="RUV574" s="99"/>
      <c r="RUW574" s="99"/>
      <c r="RUX574" s="99"/>
      <c r="RUY574" s="99"/>
      <c r="RUZ574" s="99"/>
      <c r="RVA574" s="99"/>
      <c r="RVB574" s="99"/>
      <c r="RVC574" s="99"/>
      <c r="RVD574" s="99"/>
      <c r="RVE574" s="99"/>
      <c r="RVF574" s="99"/>
      <c r="RVG574" s="99"/>
      <c r="RVH574" s="99"/>
      <c r="RVI574" s="99"/>
      <c r="RVJ574" s="99"/>
      <c r="RVK574" s="99"/>
      <c r="RVL574" s="99"/>
      <c r="RVM574" s="99"/>
      <c r="RVN574" s="99"/>
      <c r="RVO574" s="99"/>
      <c r="RVP574" s="99"/>
      <c r="RVQ574" s="99"/>
      <c r="RVR574" s="99"/>
      <c r="RVS574" s="99"/>
      <c r="RVT574" s="99"/>
      <c r="RVU574" s="99"/>
      <c r="RVV574" s="99"/>
      <c r="RVW574" s="99"/>
      <c r="RVX574" s="99"/>
      <c r="RVY574" s="99"/>
      <c r="RVZ574" s="99"/>
      <c r="RWA574" s="99"/>
      <c r="RWB574" s="99"/>
      <c r="RWC574" s="99"/>
      <c r="RWD574" s="99"/>
      <c r="RWE574" s="99"/>
      <c r="RWF574" s="99"/>
      <c r="RWG574" s="99"/>
      <c r="RWH574" s="99"/>
      <c r="RWI574" s="99"/>
      <c r="RWJ574" s="99"/>
      <c r="RWK574" s="99"/>
      <c r="RWL574" s="99"/>
      <c r="RWM574" s="99"/>
      <c r="RWN574" s="99"/>
      <c r="RWO574" s="99"/>
      <c r="RWP574" s="99"/>
      <c r="RWQ574" s="99"/>
      <c r="RWR574" s="99"/>
      <c r="RWS574" s="99"/>
      <c r="RWT574" s="99"/>
      <c r="RWU574" s="99"/>
      <c r="RWV574" s="99"/>
      <c r="RWW574" s="99"/>
      <c r="RWX574" s="99"/>
      <c r="RWY574" s="99"/>
      <c r="RWZ574" s="99"/>
      <c r="RXA574" s="99"/>
      <c r="RXB574" s="99"/>
      <c r="RXC574" s="99"/>
      <c r="RXD574" s="99"/>
      <c r="RXE574" s="99"/>
      <c r="RXF574" s="99"/>
      <c r="RXG574" s="99"/>
      <c r="RXH574" s="99"/>
      <c r="RXI574" s="99"/>
      <c r="RXJ574" s="99"/>
      <c r="RXK574" s="99"/>
      <c r="RXL574" s="99"/>
      <c r="RXM574" s="99"/>
      <c r="RXN574" s="99"/>
      <c r="RXO574" s="99"/>
      <c r="RXP574" s="99"/>
      <c r="RXQ574" s="99"/>
      <c r="RXR574" s="99"/>
      <c r="RXS574" s="99"/>
      <c r="RXT574" s="99"/>
      <c r="RXU574" s="99"/>
      <c r="RXV574" s="99"/>
      <c r="RXW574" s="99"/>
      <c r="RXX574" s="99"/>
      <c r="RXY574" s="99"/>
      <c r="RXZ574" s="99"/>
      <c r="RYA574" s="99"/>
      <c r="RYB574" s="99"/>
      <c r="RYC574" s="99"/>
      <c r="RYD574" s="99"/>
      <c r="RYE574" s="99"/>
      <c r="RYF574" s="99"/>
      <c r="RYG574" s="99"/>
      <c r="RYH574" s="99"/>
      <c r="RYI574" s="99"/>
      <c r="RYJ574" s="99"/>
      <c r="RYK574" s="99"/>
      <c r="RYL574" s="99"/>
      <c r="RYM574" s="99"/>
      <c r="RYN574" s="99"/>
      <c r="RYO574" s="99"/>
      <c r="RYP574" s="99"/>
      <c r="RYQ574" s="99"/>
      <c r="RYR574" s="99"/>
      <c r="RYS574" s="99"/>
      <c r="RYT574" s="99"/>
      <c r="RYU574" s="99"/>
      <c r="RYV574" s="99"/>
      <c r="RYW574" s="99"/>
      <c r="RYX574" s="99"/>
      <c r="RYY574" s="99"/>
      <c r="RYZ574" s="99"/>
      <c r="RZA574" s="99"/>
      <c r="RZB574" s="99"/>
      <c r="RZC574" s="99"/>
      <c r="RZD574" s="99"/>
      <c r="RZE574" s="99"/>
      <c r="RZF574" s="99"/>
      <c r="RZG574" s="99"/>
      <c r="RZH574" s="99"/>
      <c r="RZI574" s="99"/>
      <c r="RZJ574" s="99"/>
      <c r="RZK574" s="99"/>
      <c r="RZL574" s="99"/>
      <c r="RZM574" s="99"/>
      <c r="RZN574" s="99"/>
      <c r="RZO574" s="99"/>
      <c r="RZP574" s="99"/>
      <c r="RZQ574" s="99"/>
      <c r="RZR574" s="99"/>
      <c r="RZS574" s="99"/>
      <c r="RZT574" s="99"/>
      <c r="RZU574" s="99"/>
      <c r="RZV574" s="99"/>
      <c r="RZW574" s="99"/>
      <c r="RZX574" s="99"/>
      <c r="RZY574" s="99"/>
      <c r="RZZ574" s="99"/>
      <c r="SAA574" s="99"/>
      <c r="SAB574" s="99"/>
      <c r="SAC574" s="99"/>
      <c r="SAD574" s="99"/>
      <c r="SAE574" s="99"/>
      <c r="SAF574" s="99"/>
      <c r="SAG574" s="99"/>
      <c r="SAH574" s="99"/>
      <c r="SAI574" s="99"/>
      <c r="SAJ574" s="99"/>
      <c r="SAK574" s="99"/>
      <c r="SAL574" s="99"/>
      <c r="SAM574" s="99"/>
      <c r="SAN574" s="99"/>
      <c r="SAO574" s="99"/>
      <c r="SAP574" s="99"/>
      <c r="SAQ574" s="99"/>
      <c r="SAR574" s="99"/>
      <c r="SAS574" s="99"/>
      <c r="SAT574" s="99"/>
      <c r="SAU574" s="99"/>
      <c r="SAV574" s="99"/>
      <c r="SAW574" s="99"/>
      <c r="SAX574" s="99"/>
      <c r="SAY574" s="99"/>
      <c r="SAZ574" s="99"/>
      <c r="SBA574" s="99"/>
      <c r="SBB574" s="99"/>
      <c r="SBC574" s="99"/>
      <c r="SBD574" s="99"/>
      <c r="SBE574" s="99"/>
      <c r="SBF574" s="99"/>
      <c r="SBG574" s="99"/>
      <c r="SBH574" s="99"/>
      <c r="SBI574" s="99"/>
      <c r="SBJ574" s="99"/>
      <c r="SBK574" s="99"/>
      <c r="SBL574" s="99"/>
      <c r="SBM574" s="99"/>
      <c r="SBN574" s="99"/>
      <c r="SBO574" s="99"/>
      <c r="SBP574" s="99"/>
      <c r="SBQ574" s="99"/>
      <c r="SBR574" s="99"/>
      <c r="SBS574" s="99"/>
      <c r="SBT574" s="99"/>
      <c r="SBU574" s="99"/>
      <c r="SBV574" s="99"/>
      <c r="SBW574" s="99"/>
      <c r="SBX574" s="99"/>
      <c r="SBY574" s="99"/>
      <c r="SBZ574" s="99"/>
      <c r="SCA574" s="99"/>
      <c r="SCB574" s="99"/>
      <c r="SCC574" s="99"/>
      <c r="SCD574" s="99"/>
      <c r="SCE574" s="99"/>
      <c r="SCF574" s="99"/>
      <c r="SCG574" s="99"/>
      <c r="SCH574" s="99"/>
      <c r="SCI574" s="99"/>
      <c r="SCJ574" s="99"/>
      <c r="SCK574" s="99"/>
      <c r="SCL574" s="99"/>
      <c r="SCM574" s="99"/>
      <c r="SCN574" s="99"/>
      <c r="SCO574" s="99"/>
      <c r="SCP574" s="99"/>
      <c r="SCQ574" s="99"/>
      <c r="SCR574" s="99"/>
      <c r="SCS574" s="99"/>
      <c r="SCT574" s="99"/>
      <c r="SCU574" s="99"/>
      <c r="SCV574" s="99"/>
      <c r="SCW574" s="99"/>
      <c r="SCX574" s="99"/>
      <c r="SCY574" s="99"/>
      <c r="SCZ574" s="99"/>
      <c r="SDA574" s="99"/>
      <c r="SDB574" s="99"/>
      <c r="SDC574" s="99"/>
      <c r="SDD574" s="99"/>
      <c r="SDE574" s="99"/>
      <c r="SDF574" s="99"/>
      <c r="SDG574" s="99"/>
      <c r="SDH574" s="99"/>
      <c r="SDI574" s="99"/>
      <c r="SDJ574" s="99"/>
      <c r="SDK574" s="99"/>
      <c r="SDL574" s="99"/>
      <c r="SDM574" s="99"/>
      <c r="SDN574" s="99"/>
      <c r="SDO574" s="99"/>
      <c r="SDP574" s="99"/>
      <c r="SDQ574" s="99"/>
      <c r="SDR574" s="99"/>
      <c r="SDS574" s="99"/>
      <c r="SDT574" s="99"/>
      <c r="SDU574" s="99"/>
      <c r="SDV574" s="99"/>
      <c r="SDW574" s="99"/>
      <c r="SDX574" s="99"/>
      <c r="SDY574" s="99"/>
      <c r="SDZ574" s="99"/>
      <c r="SEA574" s="99"/>
      <c r="SEB574" s="99"/>
      <c r="SEC574" s="99"/>
      <c r="SED574" s="99"/>
      <c r="SEE574" s="99"/>
      <c r="SEF574" s="99"/>
      <c r="SEG574" s="99"/>
      <c r="SEH574" s="99"/>
      <c r="SEI574" s="99"/>
      <c r="SEJ574" s="99"/>
      <c r="SEK574" s="99"/>
      <c r="SEL574" s="99"/>
      <c r="SEM574" s="99"/>
      <c r="SEN574" s="99"/>
      <c r="SEO574" s="99"/>
      <c r="SEP574" s="99"/>
      <c r="SEQ574" s="99"/>
      <c r="SER574" s="99"/>
      <c r="SES574" s="99"/>
      <c r="SET574" s="99"/>
      <c r="SEU574" s="99"/>
      <c r="SEV574" s="99"/>
      <c r="SEW574" s="99"/>
      <c r="SEX574" s="99"/>
      <c r="SEY574" s="99"/>
      <c r="SEZ574" s="99"/>
      <c r="SFA574" s="99"/>
      <c r="SFB574" s="99"/>
      <c r="SFC574" s="99"/>
      <c r="SFD574" s="99"/>
      <c r="SFE574" s="99"/>
      <c r="SFF574" s="99"/>
      <c r="SFG574" s="99"/>
      <c r="SFH574" s="99"/>
      <c r="SFI574" s="99"/>
      <c r="SFJ574" s="99"/>
      <c r="SFK574" s="99"/>
      <c r="SFL574" s="99"/>
      <c r="SFM574" s="99"/>
      <c r="SFN574" s="99"/>
      <c r="SFO574" s="99"/>
      <c r="SFP574" s="99"/>
      <c r="SFQ574" s="99"/>
      <c r="SFR574" s="99"/>
      <c r="SFS574" s="99"/>
      <c r="SFT574" s="99"/>
      <c r="SFU574" s="99"/>
      <c r="SFV574" s="99"/>
      <c r="SFW574" s="99"/>
      <c r="SFX574" s="99"/>
      <c r="SFY574" s="99"/>
      <c r="SFZ574" s="99"/>
      <c r="SGA574" s="99"/>
      <c r="SGB574" s="99"/>
      <c r="SGC574" s="99"/>
      <c r="SGD574" s="99"/>
      <c r="SGE574" s="99"/>
      <c r="SGF574" s="99"/>
      <c r="SGG574" s="99"/>
      <c r="SGH574" s="99"/>
      <c r="SGI574" s="99"/>
      <c r="SGJ574" s="99"/>
      <c r="SGK574" s="99"/>
      <c r="SGL574" s="99"/>
      <c r="SGM574" s="99"/>
      <c r="SGN574" s="99"/>
      <c r="SGO574" s="99"/>
      <c r="SGP574" s="99"/>
      <c r="SGQ574" s="99"/>
      <c r="SGR574" s="99"/>
      <c r="SGS574" s="99"/>
      <c r="SGT574" s="99"/>
      <c r="SGU574" s="99"/>
      <c r="SGV574" s="99"/>
      <c r="SGW574" s="99"/>
      <c r="SGX574" s="99"/>
      <c r="SGY574" s="99"/>
      <c r="SGZ574" s="99"/>
      <c r="SHA574" s="99"/>
      <c r="SHB574" s="99"/>
      <c r="SHC574" s="99"/>
      <c r="SHD574" s="99"/>
      <c r="SHE574" s="99"/>
      <c r="SHF574" s="99"/>
      <c r="SHG574" s="99"/>
      <c r="SHH574" s="99"/>
      <c r="SHI574" s="99"/>
      <c r="SHJ574" s="99"/>
      <c r="SHK574" s="99"/>
      <c r="SHL574" s="99"/>
      <c r="SHM574" s="99"/>
      <c r="SHN574" s="99"/>
      <c r="SHO574" s="99"/>
      <c r="SHP574" s="99"/>
      <c r="SHQ574" s="99"/>
      <c r="SHR574" s="99"/>
      <c r="SHS574" s="99"/>
      <c r="SHT574" s="99"/>
      <c r="SHU574" s="99"/>
      <c r="SHV574" s="99"/>
      <c r="SHW574" s="99"/>
      <c r="SHX574" s="99"/>
      <c r="SHY574" s="99"/>
      <c r="SHZ574" s="99"/>
      <c r="SIA574" s="99"/>
      <c r="SIB574" s="99"/>
      <c r="SIC574" s="99"/>
      <c r="SID574" s="99"/>
      <c r="SIE574" s="99"/>
      <c r="SIF574" s="99"/>
      <c r="SIG574" s="99"/>
      <c r="SIH574" s="99"/>
      <c r="SII574" s="99"/>
      <c r="SIJ574" s="99"/>
      <c r="SIK574" s="99"/>
      <c r="SIL574" s="99"/>
      <c r="SIM574" s="99"/>
      <c r="SIN574" s="99"/>
      <c r="SIO574" s="99"/>
      <c r="SIP574" s="99"/>
      <c r="SIQ574" s="99"/>
      <c r="SIR574" s="99"/>
      <c r="SIS574" s="99"/>
      <c r="SIT574" s="99"/>
      <c r="SIU574" s="99"/>
      <c r="SIV574" s="99"/>
      <c r="SIW574" s="99"/>
      <c r="SIX574" s="99"/>
      <c r="SIY574" s="99"/>
      <c r="SIZ574" s="99"/>
      <c r="SJA574" s="99"/>
      <c r="SJB574" s="99"/>
      <c r="SJC574" s="99"/>
      <c r="SJD574" s="99"/>
      <c r="SJE574" s="99"/>
      <c r="SJF574" s="99"/>
      <c r="SJG574" s="99"/>
      <c r="SJH574" s="99"/>
      <c r="SJI574" s="99"/>
      <c r="SJJ574" s="99"/>
      <c r="SJK574" s="99"/>
      <c r="SJL574" s="99"/>
      <c r="SJM574" s="99"/>
      <c r="SJN574" s="99"/>
      <c r="SJO574" s="99"/>
      <c r="SJP574" s="99"/>
      <c r="SJQ574" s="99"/>
      <c r="SJR574" s="99"/>
      <c r="SJS574" s="99"/>
      <c r="SJT574" s="99"/>
      <c r="SJU574" s="99"/>
      <c r="SJV574" s="99"/>
      <c r="SJW574" s="99"/>
      <c r="SJX574" s="99"/>
      <c r="SJY574" s="99"/>
      <c r="SJZ574" s="99"/>
      <c r="SKA574" s="99"/>
      <c r="SKB574" s="99"/>
      <c r="SKC574" s="99"/>
      <c r="SKD574" s="99"/>
      <c r="SKE574" s="99"/>
      <c r="SKF574" s="99"/>
      <c r="SKG574" s="99"/>
      <c r="SKH574" s="99"/>
      <c r="SKI574" s="99"/>
      <c r="SKJ574" s="99"/>
      <c r="SKK574" s="99"/>
      <c r="SKL574" s="99"/>
      <c r="SKM574" s="99"/>
      <c r="SKN574" s="99"/>
      <c r="SKO574" s="99"/>
      <c r="SKP574" s="99"/>
      <c r="SKQ574" s="99"/>
      <c r="SKR574" s="99"/>
      <c r="SKS574" s="99"/>
      <c r="SKT574" s="99"/>
      <c r="SKU574" s="99"/>
      <c r="SKV574" s="99"/>
      <c r="SKW574" s="99"/>
      <c r="SKX574" s="99"/>
      <c r="SKY574" s="99"/>
      <c r="SKZ574" s="99"/>
      <c r="SLA574" s="99"/>
      <c r="SLB574" s="99"/>
      <c r="SLC574" s="99"/>
      <c r="SLD574" s="99"/>
      <c r="SLE574" s="99"/>
      <c r="SLF574" s="99"/>
      <c r="SLG574" s="99"/>
      <c r="SLH574" s="99"/>
      <c r="SLI574" s="99"/>
      <c r="SLJ574" s="99"/>
      <c r="SLK574" s="99"/>
      <c r="SLL574" s="99"/>
      <c r="SLM574" s="99"/>
      <c r="SLN574" s="99"/>
      <c r="SLO574" s="99"/>
      <c r="SLP574" s="99"/>
      <c r="SLQ574" s="99"/>
      <c r="SLR574" s="99"/>
      <c r="SLS574" s="99"/>
      <c r="SLT574" s="99"/>
      <c r="SLU574" s="99"/>
      <c r="SLV574" s="99"/>
      <c r="SLW574" s="99"/>
      <c r="SLX574" s="99"/>
      <c r="SLY574" s="99"/>
      <c r="SLZ574" s="99"/>
      <c r="SMA574" s="99"/>
      <c r="SMB574" s="99"/>
      <c r="SMC574" s="99"/>
      <c r="SMD574" s="99"/>
      <c r="SME574" s="99"/>
      <c r="SMF574" s="99"/>
      <c r="SMG574" s="99"/>
      <c r="SMH574" s="99"/>
      <c r="SMI574" s="99"/>
      <c r="SMJ574" s="99"/>
      <c r="SMK574" s="99"/>
      <c r="SML574" s="99"/>
      <c r="SMM574" s="99"/>
      <c r="SMN574" s="99"/>
      <c r="SMO574" s="99"/>
      <c r="SMP574" s="99"/>
      <c r="SMQ574" s="99"/>
      <c r="SMR574" s="99"/>
      <c r="SMS574" s="99"/>
      <c r="SMT574" s="99"/>
      <c r="SMU574" s="99"/>
      <c r="SMV574" s="99"/>
      <c r="SMW574" s="99"/>
      <c r="SMX574" s="99"/>
      <c r="SMY574" s="99"/>
      <c r="SMZ574" s="99"/>
      <c r="SNA574" s="99"/>
      <c r="SNB574" s="99"/>
      <c r="SNC574" s="99"/>
      <c r="SND574" s="99"/>
      <c r="SNE574" s="99"/>
      <c r="SNF574" s="99"/>
      <c r="SNG574" s="99"/>
      <c r="SNH574" s="99"/>
      <c r="SNI574" s="99"/>
      <c r="SNJ574" s="99"/>
      <c r="SNK574" s="99"/>
      <c r="SNL574" s="99"/>
      <c r="SNM574" s="99"/>
      <c r="SNN574" s="99"/>
      <c r="SNO574" s="99"/>
      <c r="SNP574" s="99"/>
      <c r="SNQ574" s="99"/>
      <c r="SNR574" s="99"/>
      <c r="SNS574" s="99"/>
      <c r="SNT574" s="99"/>
      <c r="SNU574" s="99"/>
      <c r="SNV574" s="99"/>
      <c r="SNW574" s="99"/>
      <c r="SNX574" s="99"/>
      <c r="SNY574" s="99"/>
      <c r="SNZ574" s="99"/>
      <c r="SOA574" s="99"/>
      <c r="SOB574" s="99"/>
      <c r="SOC574" s="99"/>
      <c r="SOD574" s="99"/>
      <c r="SOE574" s="99"/>
      <c r="SOF574" s="99"/>
      <c r="SOG574" s="99"/>
      <c r="SOH574" s="99"/>
      <c r="SOI574" s="99"/>
      <c r="SOJ574" s="99"/>
      <c r="SOK574" s="99"/>
      <c r="SOL574" s="99"/>
      <c r="SOM574" s="99"/>
      <c r="SON574" s="99"/>
      <c r="SOO574" s="99"/>
      <c r="SOP574" s="99"/>
      <c r="SOQ574" s="99"/>
      <c r="SOR574" s="99"/>
      <c r="SOS574" s="99"/>
      <c r="SOT574" s="99"/>
      <c r="SOU574" s="99"/>
      <c r="SOV574" s="99"/>
      <c r="SOW574" s="99"/>
      <c r="SOX574" s="99"/>
      <c r="SOY574" s="99"/>
      <c r="SOZ574" s="99"/>
      <c r="SPA574" s="99"/>
      <c r="SPB574" s="99"/>
      <c r="SPC574" s="99"/>
      <c r="SPD574" s="99"/>
      <c r="SPE574" s="99"/>
      <c r="SPF574" s="99"/>
      <c r="SPG574" s="99"/>
      <c r="SPH574" s="99"/>
      <c r="SPI574" s="99"/>
      <c r="SPJ574" s="99"/>
      <c r="SPK574" s="99"/>
      <c r="SPL574" s="99"/>
      <c r="SPM574" s="99"/>
      <c r="SPN574" s="99"/>
      <c r="SPO574" s="99"/>
      <c r="SPP574" s="99"/>
      <c r="SPQ574" s="99"/>
      <c r="SPR574" s="99"/>
      <c r="SPS574" s="99"/>
      <c r="SPT574" s="99"/>
      <c r="SPU574" s="99"/>
      <c r="SPV574" s="99"/>
      <c r="SPW574" s="99"/>
      <c r="SPX574" s="99"/>
      <c r="SPY574" s="99"/>
      <c r="SPZ574" s="99"/>
      <c r="SQA574" s="99"/>
      <c r="SQB574" s="99"/>
      <c r="SQC574" s="99"/>
      <c r="SQD574" s="99"/>
      <c r="SQE574" s="99"/>
      <c r="SQF574" s="99"/>
      <c r="SQG574" s="99"/>
      <c r="SQH574" s="99"/>
      <c r="SQI574" s="99"/>
      <c r="SQJ574" s="99"/>
      <c r="SQK574" s="99"/>
      <c r="SQL574" s="99"/>
      <c r="SQM574" s="99"/>
      <c r="SQN574" s="99"/>
      <c r="SQO574" s="99"/>
      <c r="SQP574" s="99"/>
      <c r="SQQ574" s="99"/>
      <c r="SQR574" s="99"/>
      <c r="SQS574" s="99"/>
      <c r="SQT574" s="99"/>
      <c r="SQU574" s="99"/>
      <c r="SQV574" s="99"/>
      <c r="SQW574" s="99"/>
      <c r="SQX574" s="99"/>
      <c r="SQY574" s="99"/>
      <c r="SQZ574" s="99"/>
      <c r="SRA574" s="99"/>
      <c r="SRB574" s="99"/>
      <c r="SRC574" s="99"/>
      <c r="SRD574" s="99"/>
      <c r="SRE574" s="99"/>
      <c r="SRF574" s="99"/>
      <c r="SRG574" s="99"/>
      <c r="SRH574" s="99"/>
      <c r="SRI574" s="99"/>
      <c r="SRJ574" s="99"/>
      <c r="SRK574" s="99"/>
      <c r="SRL574" s="99"/>
      <c r="SRM574" s="99"/>
      <c r="SRN574" s="99"/>
      <c r="SRO574" s="99"/>
      <c r="SRP574" s="99"/>
      <c r="SRQ574" s="99"/>
      <c r="SRR574" s="99"/>
      <c r="SRS574" s="99"/>
      <c r="SRT574" s="99"/>
      <c r="SRU574" s="99"/>
      <c r="SRV574" s="99"/>
      <c r="SRW574" s="99"/>
      <c r="SRX574" s="99"/>
      <c r="SRY574" s="99"/>
      <c r="SRZ574" s="99"/>
      <c r="SSA574" s="99"/>
      <c r="SSB574" s="99"/>
      <c r="SSC574" s="99"/>
      <c r="SSD574" s="99"/>
      <c r="SSE574" s="99"/>
      <c r="SSF574" s="99"/>
      <c r="SSG574" s="99"/>
      <c r="SSH574" s="99"/>
      <c r="SSI574" s="99"/>
      <c r="SSJ574" s="99"/>
      <c r="SSK574" s="99"/>
      <c r="SSL574" s="99"/>
      <c r="SSM574" s="99"/>
      <c r="SSN574" s="99"/>
      <c r="SSO574" s="99"/>
      <c r="SSP574" s="99"/>
      <c r="SSQ574" s="99"/>
      <c r="SSR574" s="99"/>
      <c r="SSS574" s="99"/>
      <c r="SST574" s="99"/>
      <c r="SSU574" s="99"/>
      <c r="SSV574" s="99"/>
      <c r="SSW574" s="99"/>
      <c r="SSX574" s="99"/>
      <c r="SSY574" s="99"/>
      <c r="SSZ574" s="99"/>
      <c r="STA574" s="99"/>
      <c r="STB574" s="99"/>
      <c r="STC574" s="99"/>
      <c r="STD574" s="99"/>
      <c r="STE574" s="99"/>
      <c r="STF574" s="99"/>
      <c r="STG574" s="99"/>
      <c r="STH574" s="99"/>
      <c r="STI574" s="99"/>
      <c r="STJ574" s="99"/>
      <c r="STK574" s="99"/>
      <c r="STL574" s="99"/>
      <c r="STM574" s="99"/>
      <c r="STN574" s="99"/>
      <c r="STO574" s="99"/>
      <c r="STP574" s="99"/>
      <c r="STQ574" s="99"/>
      <c r="STR574" s="99"/>
      <c r="STS574" s="99"/>
      <c r="STT574" s="99"/>
      <c r="STU574" s="99"/>
      <c r="STV574" s="99"/>
      <c r="STW574" s="99"/>
      <c r="STX574" s="99"/>
      <c r="STY574" s="99"/>
      <c r="STZ574" s="99"/>
      <c r="SUA574" s="99"/>
      <c r="SUB574" s="99"/>
      <c r="SUC574" s="99"/>
      <c r="SUD574" s="99"/>
      <c r="SUE574" s="99"/>
      <c r="SUF574" s="99"/>
      <c r="SUG574" s="99"/>
      <c r="SUH574" s="99"/>
      <c r="SUI574" s="99"/>
      <c r="SUJ574" s="99"/>
      <c r="SUK574" s="99"/>
      <c r="SUL574" s="99"/>
      <c r="SUM574" s="99"/>
      <c r="SUN574" s="99"/>
      <c r="SUO574" s="99"/>
      <c r="SUP574" s="99"/>
      <c r="SUQ574" s="99"/>
      <c r="SUR574" s="99"/>
      <c r="SUS574" s="99"/>
      <c r="SUT574" s="99"/>
      <c r="SUU574" s="99"/>
      <c r="SUV574" s="99"/>
      <c r="SUW574" s="99"/>
      <c r="SUX574" s="99"/>
      <c r="SUY574" s="99"/>
      <c r="SUZ574" s="99"/>
      <c r="SVA574" s="99"/>
      <c r="SVB574" s="99"/>
      <c r="SVC574" s="99"/>
      <c r="SVD574" s="99"/>
      <c r="SVE574" s="99"/>
      <c r="SVF574" s="99"/>
      <c r="SVG574" s="99"/>
      <c r="SVH574" s="99"/>
      <c r="SVI574" s="99"/>
      <c r="SVJ574" s="99"/>
      <c r="SVK574" s="99"/>
      <c r="SVL574" s="99"/>
      <c r="SVM574" s="99"/>
      <c r="SVN574" s="99"/>
      <c r="SVO574" s="99"/>
      <c r="SVP574" s="99"/>
      <c r="SVQ574" s="99"/>
      <c r="SVR574" s="99"/>
      <c r="SVS574" s="99"/>
      <c r="SVT574" s="99"/>
      <c r="SVU574" s="99"/>
      <c r="SVV574" s="99"/>
      <c r="SVW574" s="99"/>
      <c r="SVX574" s="99"/>
      <c r="SVY574" s="99"/>
      <c r="SVZ574" s="99"/>
      <c r="SWA574" s="99"/>
      <c r="SWB574" s="99"/>
      <c r="SWC574" s="99"/>
      <c r="SWD574" s="99"/>
      <c r="SWE574" s="99"/>
      <c r="SWF574" s="99"/>
      <c r="SWG574" s="99"/>
      <c r="SWH574" s="99"/>
      <c r="SWI574" s="99"/>
      <c r="SWJ574" s="99"/>
      <c r="SWK574" s="99"/>
      <c r="SWL574" s="99"/>
      <c r="SWM574" s="99"/>
      <c r="SWN574" s="99"/>
      <c r="SWO574" s="99"/>
      <c r="SWP574" s="99"/>
      <c r="SWQ574" s="99"/>
      <c r="SWR574" s="99"/>
      <c r="SWS574" s="99"/>
      <c r="SWT574" s="99"/>
      <c r="SWU574" s="99"/>
      <c r="SWV574" s="99"/>
      <c r="SWW574" s="99"/>
      <c r="SWX574" s="99"/>
      <c r="SWY574" s="99"/>
      <c r="SWZ574" s="99"/>
      <c r="SXA574" s="99"/>
      <c r="SXB574" s="99"/>
      <c r="SXC574" s="99"/>
      <c r="SXD574" s="99"/>
      <c r="SXE574" s="99"/>
      <c r="SXF574" s="99"/>
      <c r="SXG574" s="99"/>
      <c r="SXH574" s="99"/>
      <c r="SXI574" s="99"/>
      <c r="SXJ574" s="99"/>
      <c r="SXK574" s="99"/>
      <c r="SXL574" s="99"/>
      <c r="SXM574" s="99"/>
      <c r="SXN574" s="99"/>
      <c r="SXO574" s="99"/>
      <c r="SXP574" s="99"/>
      <c r="SXQ574" s="99"/>
      <c r="SXR574" s="99"/>
      <c r="SXS574" s="99"/>
      <c r="SXT574" s="99"/>
      <c r="SXU574" s="99"/>
      <c r="SXV574" s="99"/>
      <c r="SXW574" s="99"/>
      <c r="SXX574" s="99"/>
      <c r="SXY574" s="99"/>
      <c r="SXZ574" s="99"/>
      <c r="SYA574" s="99"/>
      <c r="SYB574" s="99"/>
      <c r="SYC574" s="99"/>
      <c r="SYD574" s="99"/>
      <c r="SYE574" s="99"/>
      <c r="SYF574" s="99"/>
      <c r="SYG574" s="99"/>
      <c r="SYH574" s="99"/>
      <c r="SYI574" s="99"/>
      <c r="SYJ574" s="99"/>
      <c r="SYK574" s="99"/>
      <c r="SYL574" s="99"/>
      <c r="SYM574" s="99"/>
      <c r="SYN574" s="99"/>
      <c r="SYO574" s="99"/>
      <c r="SYP574" s="99"/>
      <c r="SYQ574" s="99"/>
      <c r="SYR574" s="99"/>
      <c r="SYS574" s="99"/>
      <c r="SYT574" s="99"/>
      <c r="SYU574" s="99"/>
      <c r="SYV574" s="99"/>
      <c r="SYW574" s="99"/>
      <c r="SYX574" s="99"/>
      <c r="SYY574" s="99"/>
      <c r="SYZ574" s="99"/>
      <c r="SZA574" s="99"/>
      <c r="SZB574" s="99"/>
      <c r="SZC574" s="99"/>
      <c r="SZD574" s="99"/>
      <c r="SZE574" s="99"/>
      <c r="SZF574" s="99"/>
      <c r="SZG574" s="99"/>
      <c r="SZH574" s="99"/>
      <c r="SZI574" s="99"/>
      <c r="SZJ574" s="99"/>
      <c r="SZK574" s="99"/>
      <c r="SZL574" s="99"/>
      <c r="SZM574" s="99"/>
      <c r="SZN574" s="99"/>
      <c r="SZO574" s="99"/>
      <c r="SZP574" s="99"/>
      <c r="SZQ574" s="99"/>
      <c r="SZR574" s="99"/>
      <c r="SZS574" s="99"/>
      <c r="SZT574" s="99"/>
      <c r="SZU574" s="99"/>
      <c r="SZV574" s="99"/>
      <c r="SZW574" s="99"/>
      <c r="SZX574" s="99"/>
      <c r="SZY574" s="99"/>
      <c r="SZZ574" s="99"/>
      <c r="TAA574" s="99"/>
      <c r="TAB574" s="99"/>
      <c r="TAC574" s="99"/>
      <c r="TAD574" s="99"/>
      <c r="TAE574" s="99"/>
      <c r="TAF574" s="99"/>
      <c r="TAG574" s="99"/>
      <c r="TAH574" s="99"/>
      <c r="TAI574" s="99"/>
      <c r="TAJ574" s="99"/>
      <c r="TAK574" s="99"/>
      <c r="TAL574" s="99"/>
      <c r="TAM574" s="99"/>
      <c r="TAN574" s="99"/>
      <c r="TAO574" s="99"/>
      <c r="TAP574" s="99"/>
      <c r="TAQ574" s="99"/>
      <c r="TAR574" s="99"/>
      <c r="TAS574" s="99"/>
      <c r="TAT574" s="99"/>
      <c r="TAU574" s="99"/>
      <c r="TAV574" s="99"/>
      <c r="TAW574" s="99"/>
      <c r="TAX574" s="99"/>
      <c r="TAY574" s="99"/>
      <c r="TAZ574" s="99"/>
      <c r="TBA574" s="99"/>
      <c r="TBB574" s="99"/>
      <c r="TBC574" s="99"/>
      <c r="TBD574" s="99"/>
      <c r="TBE574" s="99"/>
      <c r="TBF574" s="99"/>
      <c r="TBG574" s="99"/>
      <c r="TBH574" s="99"/>
      <c r="TBI574" s="99"/>
      <c r="TBJ574" s="99"/>
      <c r="TBK574" s="99"/>
      <c r="TBL574" s="99"/>
      <c r="TBM574" s="99"/>
      <c r="TBN574" s="99"/>
      <c r="TBO574" s="99"/>
      <c r="TBP574" s="99"/>
      <c r="TBQ574" s="99"/>
      <c r="TBR574" s="99"/>
      <c r="TBS574" s="99"/>
      <c r="TBT574" s="99"/>
      <c r="TBU574" s="99"/>
      <c r="TBV574" s="99"/>
      <c r="TBW574" s="99"/>
      <c r="TBX574" s="99"/>
      <c r="TBY574" s="99"/>
      <c r="TBZ574" s="99"/>
      <c r="TCA574" s="99"/>
      <c r="TCB574" s="99"/>
      <c r="TCC574" s="99"/>
      <c r="TCD574" s="99"/>
      <c r="TCE574" s="99"/>
      <c r="TCF574" s="99"/>
      <c r="TCG574" s="99"/>
      <c r="TCH574" s="99"/>
      <c r="TCI574" s="99"/>
      <c r="TCJ574" s="99"/>
      <c r="TCK574" s="99"/>
      <c r="TCL574" s="99"/>
      <c r="TCM574" s="99"/>
      <c r="TCN574" s="99"/>
      <c r="TCO574" s="99"/>
      <c r="TCP574" s="99"/>
      <c r="TCQ574" s="99"/>
      <c r="TCR574" s="99"/>
      <c r="TCS574" s="99"/>
      <c r="TCT574" s="99"/>
      <c r="TCU574" s="99"/>
      <c r="TCV574" s="99"/>
      <c r="TCW574" s="99"/>
      <c r="TCX574" s="99"/>
      <c r="TCY574" s="99"/>
      <c r="TCZ574" s="99"/>
      <c r="TDA574" s="99"/>
      <c r="TDB574" s="99"/>
      <c r="TDC574" s="99"/>
      <c r="TDD574" s="99"/>
      <c r="TDE574" s="99"/>
      <c r="TDF574" s="99"/>
      <c r="TDG574" s="99"/>
      <c r="TDH574" s="99"/>
      <c r="TDI574" s="99"/>
      <c r="TDJ574" s="99"/>
      <c r="TDK574" s="99"/>
      <c r="TDL574" s="99"/>
      <c r="TDM574" s="99"/>
      <c r="TDN574" s="99"/>
      <c r="TDO574" s="99"/>
      <c r="TDP574" s="99"/>
      <c r="TDQ574" s="99"/>
      <c r="TDR574" s="99"/>
      <c r="TDS574" s="99"/>
      <c r="TDT574" s="99"/>
      <c r="TDU574" s="99"/>
      <c r="TDV574" s="99"/>
      <c r="TDW574" s="99"/>
      <c r="TDX574" s="99"/>
      <c r="TDY574" s="99"/>
      <c r="TDZ574" s="99"/>
      <c r="TEA574" s="99"/>
      <c r="TEB574" s="99"/>
      <c r="TEC574" s="99"/>
      <c r="TED574" s="99"/>
      <c r="TEE574" s="99"/>
      <c r="TEF574" s="99"/>
      <c r="TEG574" s="99"/>
      <c r="TEH574" s="99"/>
      <c r="TEI574" s="99"/>
      <c r="TEJ574" s="99"/>
      <c r="TEK574" s="99"/>
      <c r="TEL574" s="99"/>
      <c r="TEM574" s="99"/>
      <c r="TEN574" s="99"/>
      <c r="TEO574" s="99"/>
      <c r="TEP574" s="99"/>
      <c r="TEQ574" s="99"/>
      <c r="TER574" s="99"/>
      <c r="TES574" s="99"/>
      <c r="TET574" s="99"/>
      <c r="TEU574" s="99"/>
      <c r="TEV574" s="99"/>
      <c r="TEW574" s="99"/>
      <c r="TEX574" s="99"/>
      <c r="TEY574" s="99"/>
      <c r="TEZ574" s="99"/>
      <c r="TFA574" s="99"/>
      <c r="TFB574" s="99"/>
      <c r="TFC574" s="99"/>
      <c r="TFD574" s="99"/>
      <c r="TFE574" s="99"/>
      <c r="TFF574" s="99"/>
      <c r="TFG574" s="99"/>
      <c r="TFH574" s="99"/>
      <c r="TFI574" s="99"/>
      <c r="TFJ574" s="99"/>
      <c r="TFK574" s="99"/>
      <c r="TFL574" s="99"/>
      <c r="TFM574" s="99"/>
      <c r="TFN574" s="99"/>
      <c r="TFO574" s="99"/>
      <c r="TFP574" s="99"/>
      <c r="TFQ574" s="99"/>
      <c r="TFR574" s="99"/>
      <c r="TFS574" s="99"/>
      <c r="TFT574" s="99"/>
      <c r="TFU574" s="99"/>
      <c r="TFV574" s="99"/>
      <c r="TFW574" s="99"/>
      <c r="TFX574" s="99"/>
      <c r="TFY574" s="99"/>
      <c r="TFZ574" s="99"/>
      <c r="TGA574" s="99"/>
      <c r="TGB574" s="99"/>
      <c r="TGC574" s="99"/>
      <c r="TGD574" s="99"/>
      <c r="TGE574" s="99"/>
      <c r="TGF574" s="99"/>
      <c r="TGG574" s="99"/>
      <c r="TGH574" s="99"/>
      <c r="TGI574" s="99"/>
      <c r="TGJ574" s="99"/>
      <c r="TGK574" s="99"/>
      <c r="TGL574" s="99"/>
      <c r="TGM574" s="99"/>
      <c r="TGN574" s="99"/>
      <c r="TGO574" s="99"/>
      <c r="TGP574" s="99"/>
      <c r="TGQ574" s="99"/>
      <c r="TGR574" s="99"/>
      <c r="TGS574" s="99"/>
      <c r="TGT574" s="99"/>
      <c r="TGU574" s="99"/>
      <c r="TGV574" s="99"/>
      <c r="TGW574" s="99"/>
      <c r="TGX574" s="99"/>
      <c r="TGY574" s="99"/>
      <c r="TGZ574" s="99"/>
      <c r="THA574" s="99"/>
      <c r="THB574" s="99"/>
      <c r="THC574" s="99"/>
      <c r="THD574" s="99"/>
      <c r="THE574" s="99"/>
      <c r="THF574" s="99"/>
      <c r="THG574" s="99"/>
      <c r="THH574" s="99"/>
      <c r="THI574" s="99"/>
      <c r="THJ574" s="99"/>
      <c r="THK574" s="99"/>
      <c r="THL574" s="99"/>
      <c r="THM574" s="99"/>
      <c r="THN574" s="99"/>
      <c r="THO574" s="99"/>
      <c r="THP574" s="99"/>
      <c r="THQ574" s="99"/>
      <c r="THR574" s="99"/>
      <c r="THS574" s="99"/>
      <c r="THT574" s="99"/>
      <c r="THU574" s="99"/>
      <c r="THV574" s="99"/>
      <c r="THW574" s="99"/>
      <c r="THX574" s="99"/>
      <c r="THY574" s="99"/>
      <c r="THZ574" s="99"/>
      <c r="TIA574" s="99"/>
      <c r="TIB574" s="99"/>
      <c r="TIC574" s="99"/>
      <c r="TID574" s="99"/>
      <c r="TIE574" s="99"/>
      <c r="TIF574" s="99"/>
      <c r="TIG574" s="99"/>
      <c r="TIH574" s="99"/>
      <c r="TII574" s="99"/>
      <c r="TIJ574" s="99"/>
      <c r="TIK574" s="99"/>
      <c r="TIL574" s="99"/>
      <c r="TIM574" s="99"/>
      <c r="TIN574" s="99"/>
      <c r="TIO574" s="99"/>
      <c r="TIP574" s="99"/>
      <c r="TIQ574" s="99"/>
      <c r="TIR574" s="99"/>
      <c r="TIS574" s="99"/>
      <c r="TIT574" s="99"/>
      <c r="TIU574" s="99"/>
      <c r="TIV574" s="99"/>
      <c r="TIW574" s="99"/>
      <c r="TIX574" s="99"/>
      <c r="TIY574" s="99"/>
      <c r="TIZ574" s="99"/>
      <c r="TJA574" s="99"/>
      <c r="TJB574" s="99"/>
      <c r="TJC574" s="99"/>
      <c r="TJD574" s="99"/>
      <c r="TJE574" s="99"/>
      <c r="TJF574" s="99"/>
      <c r="TJG574" s="99"/>
      <c r="TJH574" s="99"/>
      <c r="TJI574" s="99"/>
      <c r="TJJ574" s="99"/>
      <c r="TJK574" s="99"/>
      <c r="TJL574" s="99"/>
      <c r="TJM574" s="99"/>
      <c r="TJN574" s="99"/>
      <c r="TJO574" s="99"/>
      <c r="TJP574" s="99"/>
      <c r="TJQ574" s="99"/>
      <c r="TJR574" s="99"/>
      <c r="TJS574" s="99"/>
      <c r="TJT574" s="99"/>
      <c r="TJU574" s="99"/>
      <c r="TJV574" s="99"/>
      <c r="TJW574" s="99"/>
      <c r="TJX574" s="99"/>
      <c r="TJY574" s="99"/>
      <c r="TJZ574" s="99"/>
      <c r="TKA574" s="99"/>
      <c r="TKB574" s="99"/>
      <c r="TKC574" s="99"/>
      <c r="TKD574" s="99"/>
      <c r="TKE574" s="99"/>
      <c r="TKF574" s="99"/>
      <c r="TKG574" s="99"/>
      <c r="TKH574" s="99"/>
      <c r="TKI574" s="99"/>
      <c r="TKJ574" s="99"/>
      <c r="TKK574" s="99"/>
      <c r="TKL574" s="99"/>
      <c r="TKM574" s="99"/>
      <c r="TKN574" s="99"/>
      <c r="TKO574" s="99"/>
      <c r="TKP574" s="99"/>
      <c r="TKQ574" s="99"/>
      <c r="TKR574" s="99"/>
      <c r="TKS574" s="99"/>
      <c r="TKT574" s="99"/>
      <c r="TKU574" s="99"/>
      <c r="TKV574" s="99"/>
      <c r="TKW574" s="99"/>
      <c r="TKX574" s="99"/>
      <c r="TKY574" s="99"/>
      <c r="TKZ574" s="99"/>
      <c r="TLA574" s="99"/>
      <c r="TLB574" s="99"/>
      <c r="TLC574" s="99"/>
      <c r="TLD574" s="99"/>
      <c r="TLE574" s="99"/>
      <c r="TLF574" s="99"/>
      <c r="TLG574" s="99"/>
      <c r="TLH574" s="99"/>
      <c r="TLI574" s="99"/>
      <c r="TLJ574" s="99"/>
      <c r="TLK574" s="99"/>
      <c r="TLL574" s="99"/>
      <c r="TLM574" s="99"/>
      <c r="TLN574" s="99"/>
      <c r="TLO574" s="99"/>
      <c r="TLP574" s="99"/>
      <c r="TLQ574" s="99"/>
      <c r="TLR574" s="99"/>
      <c r="TLS574" s="99"/>
      <c r="TLT574" s="99"/>
      <c r="TLU574" s="99"/>
      <c r="TLV574" s="99"/>
      <c r="TLW574" s="99"/>
      <c r="TLX574" s="99"/>
      <c r="TLY574" s="99"/>
      <c r="TLZ574" s="99"/>
      <c r="TMA574" s="99"/>
      <c r="TMB574" s="99"/>
      <c r="TMC574" s="99"/>
      <c r="TMD574" s="99"/>
      <c r="TME574" s="99"/>
      <c r="TMF574" s="99"/>
      <c r="TMG574" s="99"/>
      <c r="TMH574" s="99"/>
      <c r="TMI574" s="99"/>
      <c r="TMJ574" s="99"/>
      <c r="TMK574" s="99"/>
      <c r="TML574" s="99"/>
      <c r="TMM574" s="99"/>
      <c r="TMN574" s="99"/>
      <c r="TMO574" s="99"/>
      <c r="TMP574" s="99"/>
      <c r="TMQ574" s="99"/>
      <c r="TMR574" s="99"/>
      <c r="TMS574" s="99"/>
      <c r="TMT574" s="99"/>
      <c r="TMU574" s="99"/>
      <c r="TMV574" s="99"/>
      <c r="TMW574" s="99"/>
      <c r="TMX574" s="99"/>
      <c r="TMY574" s="99"/>
      <c r="TMZ574" s="99"/>
      <c r="TNA574" s="99"/>
      <c r="TNB574" s="99"/>
      <c r="TNC574" s="99"/>
      <c r="TND574" s="99"/>
      <c r="TNE574" s="99"/>
      <c r="TNF574" s="99"/>
      <c r="TNG574" s="99"/>
      <c r="TNH574" s="99"/>
      <c r="TNI574" s="99"/>
      <c r="TNJ574" s="99"/>
      <c r="TNK574" s="99"/>
      <c r="TNL574" s="99"/>
      <c r="TNM574" s="99"/>
      <c r="TNN574" s="99"/>
      <c r="TNO574" s="99"/>
      <c r="TNP574" s="99"/>
      <c r="TNQ574" s="99"/>
      <c r="TNR574" s="99"/>
      <c r="TNS574" s="99"/>
      <c r="TNT574" s="99"/>
      <c r="TNU574" s="99"/>
      <c r="TNV574" s="99"/>
      <c r="TNW574" s="99"/>
      <c r="TNX574" s="99"/>
      <c r="TNY574" s="99"/>
      <c r="TNZ574" s="99"/>
      <c r="TOA574" s="99"/>
      <c r="TOB574" s="99"/>
      <c r="TOC574" s="99"/>
      <c r="TOD574" s="99"/>
      <c r="TOE574" s="99"/>
      <c r="TOF574" s="99"/>
      <c r="TOG574" s="99"/>
      <c r="TOH574" s="99"/>
      <c r="TOI574" s="99"/>
      <c r="TOJ574" s="99"/>
      <c r="TOK574" s="99"/>
      <c r="TOL574" s="99"/>
      <c r="TOM574" s="99"/>
      <c r="TON574" s="99"/>
      <c r="TOO574" s="99"/>
      <c r="TOP574" s="99"/>
      <c r="TOQ574" s="99"/>
      <c r="TOR574" s="99"/>
      <c r="TOS574" s="99"/>
      <c r="TOT574" s="99"/>
      <c r="TOU574" s="99"/>
      <c r="TOV574" s="99"/>
      <c r="TOW574" s="99"/>
      <c r="TOX574" s="99"/>
      <c r="TOY574" s="99"/>
      <c r="TOZ574" s="99"/>
      <c r="TPA574" s="99"/>
      <c r="TPB574" s="99"/>
      <c r="TPC574" s="99"/>
      <c r="TPD574" s="99"/>
      <c r="TPE574" s="99"/>
      <c r="TPF574" s="99"/>
      <c r="TPG574" s="99"/>
      <c r="TPH574" s="99"/>
      <c r="TPI574" s="99"/>
      <c r="TPJ574" s="99"/>
      <c r="TPK574" s="99"/>
      <c r="TPL574" s="99"/>
      <c r="TPM574" s="99"/>
      <c r="TPN574" s="99"/>
      <c r="TPO574" s="99"/>
      <c r="TPP574" s="99"/>
      <c r="TPQ574" s="99"/>
      <c r="TPR574" s="99"/>
      <c r="TPS574" s="99"/>
      <c r="TPT574" s="99"/>
      <c r="TPU574" s="99"/>
      <c r="TPV574" s="99"/>
      <c r="TPW574" s="99"/>
      <c r="TPX574" s="99"/>
      <c r="TPY574" s="99"/>
      <c r="TPZ574" s="99"/>
      <c r="TQA574" s="99"/>
      <c r="TQB574" s="99"/>
      <c r="TQC574" s="99"/>
      <c r="TQD574" s="99"/>
      <c r="TQE574" s="99"/>
      <c r="TQF574" s="99"/>
      <c r="TQG574" s="99"/>
      <c r="TQH574" s="99"/>
      <c r="TQI574" s="99"/>
      <c r="TQJ574" s="99"/>
      <c r="TQK574" s="99"/>
      <c r="TQL574" s="99"/>
      <c r="TQM574" s="99"/>
      <c r="TQN574" s="99"/>
      <c r="TQO574" s="99"/>
      <c r="TQP574" s="99"/>
      <c r="TQQ574" s="99"/>
      <c r="TQR574" s="99"/>
      <c r="TQS574" s="99"/>
      <c r="TQT574" s="99"/>
      <c r="TQU574" s="99"/>
      <c r="TQV574" s="99"/>
      <c r="TQW574" s="99"/>
      <c r="TQX574" s="99"/>
      <c r="TQY574" s="99"/>
      <c r="TQZ574" s="99"/>
      <c r="TRA574" s="99"/>
      <c r="TRB574" s="99"/>
      <c r="TRC574" s="99"/>
      <c r="TRD574" s="99"/>
      <c r="TRE574" s="99"/>
      <c r="TRF574" s="99"/>
      <c r="TRG574" s="99"/>
      <c r="TRH574" s="99"/>
      <c r="TRI574" s="99"/>
      <c r="TRJ574" s="99"/>
      <c r="TRK574" s="99"/>
      <c r="TRL574" s="99"/>
      <c r="TRM574" s="99"/>
      <c r="TRN574" s="99"/>
      <c r="TRO574" s="99"/>
      <c r="TRP574" s="99"/>
      <c r="TRQ574" s="99"/>
      <c r="TRR574" s="99"/>
      <c r="TRS574" s="99"/>
      <c r="TRT574" s="99"/>
      <c r="TRU574" s="99"/>
      <c r="TRV574" s="99"/>
      <c r="TRW574" s="99"/>
      <c r="TRX574" s="99"/>
      <c r="TRY574" s="99"/>
      <c r="TRZ574" s="99"/>
      <c r="TSA574" s="99"/>
      <c r="TSB574" s="99"/>
      <c r="TSC574" s="99"/>
      <c r="TSD574" s="99"/>
      <c r="TSE574" s="99"/>
      <c r="TSF574" s="99"/>
      <c r="TSG574" s="99"/>
      <c r="TSH574" s="99"/>
      <c r="TSI574" s="99"/>
      <c r="TSJ574" s="99"/>
      <c r="TSK574" s="99"/>
      <c r="TSL574" s="99"/>
      <c r="TSM574" s="99"/>
      <c r="TSN574" s="99"/>
      <c r="TSO574" s="99"/>
      <c r="TSP574" s="99"/>
      <c r="TSQ574" s="99"/>
      <c r="TSR574" s="99"/>
      <c r="TSS574" s="99"/>
      <c r="TST574" s="99"/>
      <c r="TSU574" s="99"/>
      <c r="TSV574" s="99"/>
      <c r="TSW574" s="99"/>
      <c r="TSX574" s="99"/>
      <c r="TSY574" s="99"/>
      <c r="TSZ574" s="99"/>
      <c r="TTA574" s="99"/>
      <c r="TTB574" s="99"/>
      <c r="TTC574" s="99"/>
      <c r="TTD574" s="99"/>
      <c r="TTE574" s="99"/>
      <c r="TTF574" s="99"/>
      <c r="TTG574" s="99"/>
      <c r="TTH574" s="99"/>
      <c r="TTI574" s="99"/>
      <c r="TTJ574" s="99"/>
      <c r="TTK574" s="99"/>
      <c r="TTL574" s="99"/>
      <c r="TTM574" s="99"/>
      <c r="TTN574" s="99"/>
      <c r="TTO574" s="99"/>
      <c r="TTP574" s="99"/>
      <c r="TTQ574" s="99"/>
      <c r="TTR574" s="99"/>
      <c r="TTS574" s="99"/>
      <c r="TTT574" s="99"/>
      <c r="TTU574" s="99"/>
      <c r="TTV574" s="99"/>
      <c r="TTW574" s="99"/>
      <c r="TTX574" s="99"/>
      <c r="TTY574" s="99"/>
      <c r="TTZ574" s="99"/>
      <c r="TUA574" s="99"/>
      <c r="TUB574" s="99"/>
      <c r="TUC574" s="99"/>
      <c r="TUD574" s="99"/>
      <c r="TUE574" s="99"/>
      <c r="TUF574" s="99"/>
      <c r="TUG574" s="99"/>
      <c r="TUH574" s="99"/>
      <c r="TUI574" s="99"/>
      <c r="TUJ574" s="99"/>
      <c r="TUK574" s="99"/>
      <c r="TUL574" s="99"/>
      <c r="TUM574" s="99"/>
      <c r="TUN574" s="99"/>
      <c r="TUO574" s="99"/>
      <c r="TUP574" s="99"/>
      <c r="TUQ574" s="99"/>
      <c r="TUR574" s="99"/>
      <c r="TUS574" s="99"/>
      <c r="TUT574" s="99"/>
      <c r="TUU574" s="99"/>
      <c r="TUV574" s="99"/>
      <c r="TUW574" s="99"/>
      <c r="TUX574" s="99"/>
      <c r="TUY574" s="99"/>
      <c r="TUZ574" s="99"/>
      <c r="TVA574" s="99"/>
      <c r="TVB574" s="99"/>
      <c r="TVC574" s="99"/>
      <c r="TVD574" s="99"/>
      <c r="TVE574" s="99"/>
      <c r="TVF574" s="99"/>
      <c r="TVG574" s="99"/>
      <c r="TVH574" s="99"/>
      <c r="TVI574" s="99"/>
      <c r="TVJ574" s="99"/>
      <c r="TVK574" s="99"/>
      <c r="TVL574" s="99"/>
      <c r="TVM574" s="99"/>
      <c r="TVN574" s="99"/>
      <c r="TVO574" s="99"/>
      <c r="TVP574" s="99"/>
      <c r="TVQ574" s="99"/>
      <c r="TVR574" s="99"/>
      <c r="TVS574" s="99"/>
      <c r="TVT574" s="99"/>
      <c r="TVU574" s="99"/>
      <c r="TVV574" s="99"/>
      <c r="TVW574" s="99"/>
      <c r="TVX574" s="99"/>
      <c r="TVY574" s="99"/>
      <c r="TVZ574" s="99"/>
      <c r="TWA574" s="99"/>
      <c r="TWB574" s="99"/>
      <c r="TWC574" s="99"/>
      <c r="TWD574" s="99"/>
      <c r="TWE574" s="99"/>
      <c r="TWF574" s="99"/>
      <c r="TWG574" s="99"/>
      <c r="TWH574" s="99"/>
      <c r="TWI574" s="99"/>
      <c r="TWJ574" s="99"/>
      <c r="TWK574" s="99"/>
      <c r="TWL574" s="99"/>
      <c r="TWM574" s="99"/>
      <c r="TWN574" s="99"/>
      <c r="TWO574" s="99"/>
      <c r="TWP574" s="99"/>
      <c r="TWQ574" s="99"/>
      <c r="TWR574" s="99"/>
      <c r="TWS574" s="99"/>
      <c r="TWT574" s="99"/>
      <c r="TWU574" s="99"/>
      <c r="TWV574" s="99"/>
      <c r="TWW574" s="99"/>
      <c r="TWX574" s="99"/>
      <c r="TWY574" s="99"/>
      <c r="TWZ574" s="99"/>
      <c r="TXA574" s="99"/>
      <c r="TXB574" s="99"/>
      <c r="TXC574" s="99"/>
      <c r="TXD574" s="99"/>
      <c r="TXE574" s="99"/>
      <c r="TXF574" s="99"/>
      <c r="TXG574" s="99"/>
      <c r="TXH574" s="99"/>
      <c r="TXI574" s="99"/>
      <c r="TXJ574" s="99"/>
      <c r="TXK574" s="99"/>
      <c r="TXL574" s="99"/>
      <c r="TXM574" s="99"/>
      <c r="TXN574" s="99"/>
      <c r="TXO574" s="99"/>
      <c r="TXP574" s="99"/>
      <c r="TXQ574" s="99"/>
      <c r="TXR574" s="99"/>
      <c r="TXS574" s="99"/>
      <c r="TXT574" s="99"/>
      <c r="TXU574" s="99"/>
      <c r="TXV574" s="99"/>
      <c r="TXW574" s="99"/>
      <c r="TXX574" s="99"/>
      <c r="TXY574" s="99"/>
      <c r="TXZ574" s="99"/>
      <c r="TYA574" s="99"/>
      <c r="TYB574" s="99"/>
      <c r="TYC574" s="99"/>
      <c r="TYD574" s="99"/>
      <c r="TYE574" s="99"/>
      <c r="TYF574" s="99"/>
      <c r="TYG574" s="99"/>
      <c r="TYH574" s="99"/>
      <c r="TYI574" s="99"/>
      <c r="TYJ574" s="99"/>
      <c r="TYK574" s="99"/>
      <c r="TYL574" s="99"/>
      <c r="TYM574" s="99"/>
      <c r="TYN574" s="99"/>
      <c r="TYO574" s="99"/>
      <c r="TYP574" s="99"/>
      <c r="TYQ574" s="99"/>
      <c r="TYR574" s="99"/>
      <c r="TYS574" s="99"/>
      <c r="TYT574" s="99"/>
      <c r="TYU574" s="99"/>
      <c r="TYV574" s="99"/>
      <c r="TYW574" s="99"/>
      <c r="TYX574" s="99"/>
      <c r="TYY574" s="99"/>
      <c r="TYZ574" s="99"/>
      <c r="TZA574" s="99"/>
      <c r="TZB574" s="99"/>
      <c r="TZC574" s="99"/>
      <c r="TZD574" s="99"/>
      <c r="TZE574" s="99"/>
      <c r="TZF574" s="99"/>
      <c r="TZG574" s="99"/>
      <c r="TZH574" s="99"/>
      <c r="TZI574" s="99"/>
      <c r="TZJ574" s="99"/>
      <c r="TZK574" s="99"/>
      <c r="TZL574" s="99"/>
      <c r="TZM574" s="99"/>
      <c r="TZN574" s="99"/>
      <c r="TZO574" s="99"/>
      <c r="TZP574" s="99"/>
      <c r="TZQ574" s="99"/>
      <c r="TZR574" s="99"/>
      <c r="TZS574" s="99"/>
      <c r="TZT574" s="99"/>
      <c r="TZU574" s="99"/>
      <c r="TZV574" s="99"/>
      <c r="TZW574" s="99"/>
      <c r="TZX574" s="99"/>
      <c r="TZY574" s="99"/>
      <c r="TZZ574" s="99"/>
      <c r="UAA574" s="99"/>
      <c r="UAB574" s="99"/>
      <c r="UAC574" s="99"/>
      <c r="UAD574" s="99"/>
      <c r="UAE574" s="99"/>
      <c r="UAF574" s="99"/>
      <c r="UAG574" s="99"/>
      <c r="UAH574" s="99"/>
      <c r="UAI574" s="99"/>
      <c r="UAJ574" s="99"/>
      <c r="UAK574" s="99"/>
      <c r="UAL574" s="99"/>
      <c r="UAM574" s="99"/>
      <c r="UAN574" s="99"/>
      <c r="UAO574" s="99"/>
      <c r="UAP574" s="99"/>
      <c r="UAQ574" s="99"/>
      <c r="UAR574" s="99"/>
      <c r="UAS574" s="99"/>
      <c r="UAT574" s="99"/>
      <c r="UAU574" s="99"/>
      <c r="UAV574" s="99"/>
      <c r="UAW574" s="99"/>
      <c r="UAX574" s="99"/>
      <c r="UAY574" s="99"/>
      <c r="UAZ574" s="99"/>
      <c r="UBA574" s="99"/>
      <c r="UBB574" s="99"/>
      <c r="UBC574" s="99"/>
      <c r="UBD574" s="99"/>
      <c r="UBE574" s="99"/>
      <c r="UBF574" s="99"/>
      <c r="UBG574" s="99"/>
      <c r="UBH574" s="99"/>
      <c r="UBI574" s="99"/>
      <c r="UBJ574" s="99"/>
      <c r="UBK574" s="99"/>
      <c r="UBL574" s="99"/>
      <c r="UBM574" s="99"/>
      <c r="UBN574" s="99"/>
      <c r="UBO574" s="99"/>
      <c r="UBP574" s="99"/>
      <c r="UBQ574" s="99"/>
      <c r="UBR574" s="99"/>
      <c r="UBS574" s="99"/>
      <c r="UBT574" s="99"/>
      <c r="UBU574" s="99"/>
      <c r="UBV574" s="99"/>
      <c r="UBW574" s="99"/>
      <c r="UBX574" s="99"/>
      <c r="UBY574" s="99"/>
      <c r="UBZ574" s="99"/>
      <c r="UCA574" s="99"/>
      <c r="UCB574" s="99"/>
      <c r="UCC574" s="99"/>
      <c r="UCD574" s="99"/>
      <c r="UCE574" s="99"/>
      <c r="UCF574" s="99"/>
      <c r="UCG574" s="99"/>
      <c r="UCH574" s="99"/>
      <c r="UCI574" s="99"/>
      <c r="UCJ574" s="99"/>
      <c r="UCK574" s="99"/>
      <c r="UCL574" s="99"/>
      <c r="UCM574" s="99"/>
      <c r="UCN574" s="99"/>
      <c r="UCO574" s="99"/>
      <c r="UCP574" s="99"/>
      <c r="UCQ574" s="99"/>
      <c r="UCR574" s="99"/>
      <c r="UCS574" s="99"/>
      <c r="UCT574" s="99"/>
      <c r="UCU574" s="99"/>
      <c r="UCV574" s="99"/>
      <c r="UCW574" s="99"/>
      <c r="UCX574" s="99"/>
      <c r="UCY574" s="99"/>
      <c r="UCZ574" s="99"/>
      <c r="UDA574" s="99"/>
      <c r="UDB574" s="99"/>
      <c r="UDC574" s="99"/>
      <c r="UDD574" s="99"/>
      <c r="UDE574" s="99"/>
      <c r="UDF574" s="99"/>
      <c r="UDG574" s="99"/>
      <c r="UDH574" s="99"/>
      <c r="UDI574" s="99"/>
      <c r="UDJ574" s="99"/>
      <c r="UDK574" s="99"/>
      <c r="UDL574" s="99"/>
      <c r="UDM574" s="99"/>
      <c r="UDN574" s="99"/>
      <c r="UDO574" s="99"/>
      <c r="UDP574" s="99"/>
      <c r="UDQ574" s="99"/>
      <c r="UDR574" s="99"/>
      <c r="UDS574" s="99"/>
      <c r="UDT574" s="99"/>
      <c r="UDU574" s="99"/>
      <c r="UDV574" s="99"/>
      <c r="UDW574" s="99"/>
      <c r="UDX574" s="99"/>
      <c r="UDY574" s="99"/>
      <c r="UDZ574" s="99"/>
      <c r="UEA574" s="99"/>
      <c r="UEB574" s="99"/>
      <c r="UEC574" s="99"/>
      <c r="UED574" s="99"/>
      <c r="UEE574" s="99"/>
      <c r="UEF574" s="99"/>
      <c r="UEG574" s="99"/>
      <c r="UEH574" s="99"/>
      <c r="UEI574" s="99"/>
      <c r="UEJ574" s="99"/>
      <c r="UEK574" s="99"/>
      <c r="UEL574" s="99"/>
      <c r="UEM574" s="99"/>
      <c r="UEN574" s="99"/>
      <c r="UEO574" s="99"/>
      <c r="UEP574" s="99"/>
      <c r="UEQ574" s="99"/>
      <c r="UER574" s="99"/>
      <c r="UES574" s="99"/>
      <c r="UET574" s="99"/>
      <c r="UEU574" s="99"/>
      <c r="UEV574" s="99"/>
      <c r="UEW574" s="99"/>
      <c r="UEX574" s="99"/>
      <c r="UEY574" s="99"/>
      <c r="UEZ574" s="99"/>
      <c r="UFA574" s="99"/>
      <c r="UFB574" s="99"/>
      <c r="UFC574" s="99"/>
      <c r="UFD574" s="99"/>
      <c r="UFE574" s="99"/>
      <c r="UFF574" s="99"/>
      <c r="UFG574" s="99"/>
      <c r="UFH574" s="99"/>
      <c r="UFI574" s="99"/>
      <c r="UFJ574" s="99"/>
      <c r="UFK574" s="99"/>
      <c r="UFL574" s="99"/>
      <c r="UFM574" s="99"/>
      <c r="UFN574" s="99"/>
      <c r="UFO574" s="99"/>
      <c r="UFP574" s="99"/>
      <c r="UFQ574" s="99"/>
      <c r="UFR574" s="99"/>
      <c r="UFS574" s="99"/>
      <c r="UFT574" s="99"/>
      <c r="UFU574" s="99"/>
      <c r="UFV574" s="99"/>
      <c r="UFW574" s="99"/>
      <c r="UFX574" s="99"/>
      <c r="UFY574" s="99"/>
      <c r="UFZ574" s="99"/>
      <c r="UGA574" s="99"/>
      <c r="UGB574" s="99"/>
      <c r="UGC574" s="99"/>
      <c r="UGD574" s="99"/>
      <c r="UGE574" s="99"/>
      <c r="UGF574" s="99"/>
      <c r="UGG574" s="99"/>
      <c r="UGH574" s="99"/>
      <c r="UGI574" s="99"/>
      <c r="UGJ574" s="99"/>
      <c r="UGK574" s="99"/>
      <c r="UGL574" s="99"/>
      <c r="UGM574" s="99"/>
      <c r="UGN574" s="99"/>
      <c r="UGO574" s="99"/>
      <c r="UGP574" s="99"/>
      <c r="UGQ574" s="99"/>
      <c r="UGR574" s="99"/>
      <c r="UGS574" s="99"/>
      <c r="UGT574" s="99"/>
      <c r="UGU574" s="99"/>
      <c r="UGV574" s="99"/>
      <c r="UGW574" s="99"/>
      <c r="UGX574" s="99"/>
      <c r="UGY574" s="99"/>
      <c r="UGZ574" s="99"/>
      <c r="UHA574" s="99"/>
      <c r="UHB574" s="99"/>
      <c r="UHC574" s="99"/>
      <c r="UHD574" s="99"/>
      <c r="UHE574" s="99"/>
      <c r="UHF574" s="99"/>
      <c r="UHG574" s="99"/>
      <c r="UHH574" s="99"/>
      <c r="UHI574" s="99"/>
      <c r="UHJ574" s="99"/>
      <c r="UHK574" s="99"/>
      <c r="UHL574" s="99"/>
      <c r="UHM574" s="99"/>
      <c r="UHN574" s="99"/>
      <c r="UHO574" s="99"/>
      <c r="UHP574" s="99"/>
      <c r="UHQ574" s="99"/>
      <c r="UHR574" s="99"/>
      <c r="UHS574" s="99"/>
      <c r="UHT574" s="99"/>
      <c r="UHU574" s="99"/>
      <c r="UHV574" s="99"/>
      <c r="UHW574" s="99"/>
      <c r="UHX574" s="99"/>
      <c r="UHY574" s="99"/>
      <c r="UHZ574" s="99"/>
      <c r="UIA574" s="99"/>
      <c r="UIB574" s="99"/>
      <c r="UIC574" s="99"/>
      <c r="UID574" s="99"/>
      <c r="UIE574" s="99"/>
      <c r="UIF574" s="99"/>
      <c r="UIG574" s="99"/>
      <c r="UIH574" s="99"/>
      <c r="UII574" s="99"/>
      <c r="UIJ574" s="99"/>
      <c r="UIK574" s="99"/>
      <c r="UIL574" s="99"/>
      <c r="UIM574" s="99"/>
      <c r="UIN574" s="99"/>
      <c r="UIO574" s="99"/>
      <c r="UIP574" s="99"/>
      <c r="UIQ574" s="99"/>
      <c r="UIR574" s="99"/>
      <c r="UIS574" s="99"/>
      <c r="UIT574" s="99"/>
      <c r="UIU574" s="99"/>
      <c r="UIV574" s="99"/>
      <c r="UIW574" s="99"/>
      <c r="UIX574" s="99"/>
      <c r="UIY574" s="99"/>
      <c r="UIZ574" s="99"/>
      <c r="UJA574" s="99"/>
      <c r="UJB574" s="99"/>
      <c r="UJC574" s="99"/>
      <c r="UJD574" s="99"/>
      <c r="UJE574" s="99"/>
      <c r="UJF574" s="99"/>
      <c r="UJG574" s="99"/>
      <c r="UJH574" s="99"/>
      <c r="UJI574" s="99"/>
      <c r="UJJ574" s="99"/>
      <c r="UJK574" s="99"/>
      <c r="UJL574" s="99"/>
      <c r="UJM574" s="99"/>
      <c r="UJN574" s="99"/>
      <c r="UJO574" s="99"/>
      <c r="UJP574" s="99"/>
      <c r="UJQ574" s="99"/>
      <c r="UJR574" s="99"/>
      <c r="UJS574" s="99"/>
      <c r="UJT574" s="99"/>
      <c r="UJU574" s="99"/>
      <c r="UJV574" s="99"/>
      <c r="UJW574" s="99"/>
      <c r="UJX574" s="99"/>
      <c r="UJY574" s="99"/>
      <c r="UJZ574" s="99"/>
      <c r="UKA574" s="99"/>
      <c r="UKB574" s="99"/>
      <c r="UKC574" s="99"/>
      <c r="UKD574" s="99"/>
      <c r="UKE574" s="99"/>
      <c r="UKF574" s="99"/>
      <c r="UKG574" s="99"/>
      <c r="UKH574" s="99"/>
      <c r="UKI574" s="99"/>
      <c r="UKJ574" s="99"/>
      <c r="UKK574" s="99"/>
      <c r="UKL574" s="99"/>
      <c r="UKM574" s="99"/>
      <c r="UKN574" s="99"/>
      <c r="UKO574" s="99"/>
      <c r="UKP574" s="99"/>
      <c r="UKQ574" s="99"/>
      <c r="UKR574" s="99"/>
      <c r="UKS574" s="99"/>
      <c r="UKT574" s="99"/>
      <c r="UKU574" s="99"/>
      <c r="UKV574" s="99"/>
      <c r="UKW574" s="99"/>
      <c r="UKX574" s="99"/>
      <c r="UKY574" s="99"/>
      <c r="UKZ574" s="99"/>
      <c r="ULA574" s="99"/>
      <c r="ULB574" s="99"/>
      <c r="ULC574" s="99"/>
      <c r="ULD574" s="99"/>
      <c r="ULE574" s="99"/>
      <c r="ULF574" s="99"/>
      <c r="ULG574" s="99"/>
      <c r="ULH574" s="99"/>
      <c r="ULI574" s="99"/>
      <c r="ULJ574" s="99"/>
      <c r="ULK574" s="99"/>
      <c r="ULL574" s="99"/>
      <c r="ULM574" s="99"/>
      <c r="ULN574" s="99"/>
      <c r="ULO574" s="99"/>
      <c r="ULP574" s="99"/>
      <c r="ULQ574" s="99"/>
      <c r="ULR574" s="99"/>
      <c r="ULS574" s="99"/>
      <c r="ULT574" s="99"/>
      <c r="ULU574" s="99"/>
      <c r="ULV574" s="99"/>
      <c r="ULW574" s="99"/>
      <c r="ULX574" s="99"/>
      <c r="ULY574" s="99"/>
      <c r="ULZ574" s="99"/>
      <c r="UMA574" s="99"/>
      <c r="UMB574" s="99"/>
      <c r="UMC574" s="99"/>
      <c r="UMD574" s="99"/>
      <c r="UME574" s="99"/>
      <c r="UMF574" s="99"/>
      <c r="UMG574" s="99"/>
      <c r="UMH574" s="99"/>
      <c r="UMI574" s="99"/>
      <c r="UMJ574" s="99"/>
      <c r="UMK574" s="99"/>
      <c r="UML574" s="99"/>
      <c r="UMM574" s="99"/>
      <c r="UMN574" s="99"/>
      <c r="UMO574" s="99"/>
      <c r="UMP574" s="99"/>
      <c r="UMQ574" s="99"/>
      <c r="UMR574" s="99"/>
      <c r="UMS574" s="99"/>
      <c r="UMT574" s="99"/>
      <c r="UMU574" s="99"/>
      <c r="UMV574" s="99"/>
      <c r="UMW574" s="99"/>
      <c r="UMX574" s="99"/>
      <c r="UMY574" s="99"/>
      <c r="UMZ574" s="99"/>
      <c r="UNA574" s="99"/>
      <c r="UNB574" s="99"/>
      <c r="UNC574" s="99"/>
      <c r="UND574" s="99"/>
      <c r="UNE574" s="99"/>
      <c r="UNF574" s="99"/>
      <c r="UNG574" s="99"/>
      <c r="UNH574" s="99"/>
      <c r="UNI574" s="99"/>
      <c r="UNJ574" s="99"/>
      <c r="UNK574" s="99"/>
      <c r="UNL574" s="99"/>
      <c r="UNM574" s="99"/>
      <c r="UNN574" s="99"/>
      <c r="UNO574" s="99"/>
      <c r="UNP574" s="99"/>
      <c r="UNQ574" s="99"/>
      <c r="UNR574" s="99"/>
      <c r="UNS574" s="99"/>
      <c r="UNT574" s="99"/>
      <c r="UNU574" s="99"/>
      <c r="UNV574" s="99"/>
      <c r="UNW574" s="99"/>
      <c r="UNX574" s="99"/>
      <c r="UNY574" s="99"/>
      <c r="UNZ574" s="99"/>
      <c r="UOA574" s="99"/>
      <c r="UOB574" s="99"/>
      <c r="UOC574" s="99"/>
      <c r="UOD574" s="99"/>
      <c r="UOE574" s="99"/>
      <c r="UOF574" s="99"/>
      <c r="UOG574" s="99"/>
      <c r="UOH574" s="99"/>
      <c r="UOI574" s="99"/>
      <c r="UOJ574" s="99"/>
      <c r="UOK574" s="99"/>
      <c r="UOL574" s="99"/>
      <c r="UOM574" s="99"/>
      <c r="UON574" s="99"/>
      <c r="UOO574" s="99"/>
      <c r="UOP574" s="99"/>
      <c r="UOQ574" s="99"/>
      <c r="UOR574" s="99"/>
      <c r="UOS574" s="99"/>
      <c r="UOT574" s="99"/>
      <c r="UOU574" s="99"/>
      <c r="UOV574" s="99"/>
      <c r="UOW574" s="99"/>
      <c r="UOX574" s="99"/>
      <c r="UOY574" s="99"/>
      <c r="UOZ574" s="99"/>
      <c r="UPA574" s="99"/>
      <c r="UPB574" s="99"/>
      <c r="UPC574" s="99"/>
      <c r="UPD574" s="99"/>
      <c r="UPE574" s="99"/>
      <c r="UPF574" s="99"/>
      <c r="UPG574" s="99"/>
      <c r="UPH574" s="99"/>
      <c r="UPI574" s="99"/>
      <c r="UPJ574" s="99"/>
      <c r="UPK574" s="99"/>
      <c r="UPL574" s="99"/>
      <c r="UPM574" s="99"/>
      <c r="UPN574" s="99"/>
      <c r="UPO574" s="99"/>
      <c r="UPP574" s="99"/>
      <c r="UPQ574" s="99"/>
      <c r="UPR574" s="99"/>
      <c r="UPS574" s="99"/>
      <c r="UPT574" s="99"/>
      <c r="UPU574" s="99"/>
      <c r="UPV574" s="99"/>
      <c r="UPW574" s="99"/>
      <c r="UPX574" s="99"/>
      <c r="UPY574" s="99"/>
      <c r="UPZ574" s="99"/>
      <c r="UQA574" s="99"/>
      <c r="UQB574" s="99"/>
      <c r="UQC574" s="99"/>
      <c r="UQD574" s="99"/>
      <c r="UQE574" s="99"/>
      <c r="UQF574" s="99"/>
      <c r="UQG574" s="99"/>
      <c r="UQH574" s="99"/>
      <c r="UQI574" s="99"/>
      <c r="UQJ574" s="99"/>
      <c r="UQK574" s="99"/>
      <c r="UQL574" s="99"/>
      <c r="UQM574" s="99"/>
      <c r="UQN574" s="99"/>
      <c r="UQO574" s="99"/>
      <c r="UQP574" s="99"/>
      <c r="UQQ574" s="99"/>
      <c r="UQR574" s="99"/>
      <c r="UQS574" s="99"/>
      <c r="UQT574" s="99"/>
      <c r="UQU574" s="99"/>
      <c r="UQV574" s="99"/>
      <c r="UQW574" s="99"/>
      <c r="UQX574" s="99"/>
      <c r="UQY574" s="99"/>
      <c r="UQZ574" s="99"/>
      <c r="URA574" s="99"/>
      <c r="URB574" s="99"/>
      <c r="URC574" s="99"/>
      <c r="URD574" s="99"/>
      <c r="URE574" s="99"/>
      <c r="URF574" s="99"/>
      <c r="URG574" s="99"/>
      <c r="URH574" s="99"/>
      <c r="URI574" s="99"/>
      <c r="URJ574" s="99"/>
      <c r="URK574" s="99"/>
      <c r="URL574" s="99"/>
      <c r="URM574" s="99"/>
      <c r="URN574" s="99"/>
      <c r="URO574" s="99"/>
      <c r="URP574" s="99"/>
      <c r="URQ574" s="99"/>
      <c r="URR574" s="99"/>
      <c r="URS574" s="99"/>
      <c r="URT574" s="99"/>
      <c r="URU574" s="99"/>
      <c r="URV574" s="99"/>
      <c r="URW574" s="99"/>
      <c r="URX574" s="99"/>
      <c r="URY574" s="99"/>
      <c r="URZ574" s="99"/>
      <c r="USA574" s="99"/>
      <c r="USB574" s="99"/>
      <c r="USC574" s="99"/>
      <c r="USD574" s="99"/>
      <c r="USE574" s="99"/>
      <c r="USF574" s="99"/>
      <c r="USG574" s="99"/>
      <c r="USH574" s="99"/>
      <c r="USI574" s="99"/>
      <c r="USJ574" s="99"/>
      <c r="USK574" s="99"/>
      <c r="USL574" s="99"/>
      <c r="USM574" s="99"/>
      <c r="USN574" s="99"/>
      <c r="USO574" s="99"/>
      <c r="USP574" s="99"/>
      <c r="USQ574" s="99"/>
      <c r="USR574" s="99"/>
      <c r="USS574" s="99"/>
      <c r="UST574" s="99"/>
      <c r="USU574" s="99"/>
      <c r="USV574" s="99"/>
      <c r="USW574" s="99"/>
      <c r="USX574" s="99"/>
      <c r="USY574" s="99"/>
      <c r="USZ574" s="99"/>
      <c r="UTA574" s="99"/>
      <c r="UTB574" s="99"/>
      <c r="UTC574" s="99"/>
      <c r="UTD574" s="99"/>
      <c r="UTE574" s="99"/>
      <c r="UTF574" s="99"/>
      <c r="UTG574" s="99"/>
      <c r="UTH574" s="99"/>
      <c r="UTI574" s="99"/>
      <c r="UTJ574" s="99"/>
      <c r="UTK574" s="99"/>
      <c r="UTL574" s="99"/>
      <c r="UTM574" s="99"/>
      <c r="UTN574" s="99"/>
      <c r="UTO574" s="99"/>
      <c r="UTP574" s="99"/>
      <c r="UTQ574" s="99"/>
      <c r="UTR574" s="99"/>
      <c r="UTS574" s="99"/>
      <c r="UTT574" s="99"/>
      <c r="UTU574" s="99"/>
      <c r="UTV574" s="99"/>
      <c r="UTW574" s="99"/>
      <c r="UTX574" s="99"/>
      <c r="UTY574" s="99"/>
      <c r="UTZ574" s="99"/>
      <c r="UUA574" s="99"/>
      <c r="UUB574" s="99"/>
      <c r="UUC574" s="99"/>
      <c r="UUD574" s="99"/>
      <c r="UUE574" s="99"/>
      <c r="UUF574" s="99"/>
      <c r="UUG574" s="99"/>
      <c r="UUH574" s="99"/>
      <c r="UUI574" s="99"/>
      <c r="UUJ574" s="99"/>
      <c r="UUK574" s="99"/>
      <c r="UUL574" s="99"/>
      <c r="UUM574" s="99"/>
      <c r="UUN574" s="99"/>
      <c r="UUO574" s="99"/>
      <c r="UUP574" s="99"/>
      <c r="UUQ574" s="99"/>
      <c r="UUR574" s="99"/>
      <c r="UUS574" s="99"/>
      <c r="UUT574" s="99"/>
      <c r="UUU574" s="99"/>
      <c r="UUV574" s="99"/>
      <c r="UUW574" s="99"/>
      <c r="UUX574" s="99"/>
      <c r="UUY574" s="99"/>
      <c r="UUZ574" s="99"/>
      <c r="UVA574" s="99"/>
      <c r="UVB574" s="99"/>
      <c r="UVC574" s="99"/>
      <c r="UVD574" s="99"/>
      <c r="UVE574" s="99"/>
      <c r="UVF574" s="99"/>
      <c r="UVG574" s="99"/>
      <c r="UVH574" s="99"/>
      <c r="UVI574" s="99"/>
      <c r="UVJ574" s="99"/>
      <c r="UVK574" s="99"/>
      <c r="UVL574" s="99"/>
      <c r="UVM574" s="99"/>
      <c r="UVN574" s="99"/>
      <c r="UVO574" s="99"/>
      <c r="UVP574" s="99"/>
      <c r="UVQ574" s="99"/>
      <c r="UVR574" s="99"/>
      <c r="UVS574" s="99"/>
      <c r="UVT574" s="99"/>
      <c r="UVU574" s="99"/>
      <c r="UVV574" s="99"/>
      <c r="UVW574" s="99"/>
      <c r="UVX574" s="99"/>
      <c r="UVY574" s="99"/>
      <c r="UVZ574" s="99"/>
      <c r="UWA574" s="99"/>
      <c r="UWB574" s="99"/>
      <c r="UWC574" s="99"/>
      <c r="UWD574" s="99"/>
      <c r="UWE574" s="99"/>
      <c r="UWF574" s="99"/>
      <c r="UWG574" s="99"/>
      <c r="UWH574" s="99"/>
      <c r="UWI574" s="99"/>
      <c r="UWJ574" s="99"/>
      <c r="UWK574" s="99"/>
      <c r="UWL574" s="99"/>
      <c r="UWM574" s="99"/>
      <c r="UWN574" s="99"/>
      <c r="UWO574" s="99"/>
      <c r="UWP574" s="99"/>
      <c r="UWQ574" s="99"/>
      <c r="UWR574" s="99"/>
      <c r="UWS574" s="99"/>
      <c r="UWT574" s="99"/>
      <c r="UWU574" s="99"/>
      <c r="UWV574" s="99"/>
      <c r="UWW574" s="99"/>
      <c r="UWX574" s="99"/>
      <c r="UWY574" s="99"/>
      <c r="UWZ574" s="99"/>
      <c r="UXA574" s="99"/>
      <c r="UXB574" s="99"/>
      <c r="UXC574" s="99"/>
      <c r="UXD574" s="99"/>
      <c r="UXE574" s="99"/>
      <c r="UXF574" s="99"/>
      <c r="UXG574" s="99"/>
      <c r="UXH574" s="99"/>
      <c r="UXI574" s="99"/>
      <c r="UXJ574" s="99"/>
      <c r="UXK574" s="99"/>
      <c r="UXL574" s="99"/>
      <c r="UXM574" s="99"/>
      <c r="UXN574" s="99"/>
      <c r="UXO574" s="99"/>
      <c r="UXP574" s="99"/>
      <c r="UXQ574" s="99"/>
      <c r="UXR574" s="99"/>
      <c r="UXS574" s="99"/>
      <c r="UXT574" s="99"/>
      <c r="UXU574" s="99"/>
      <c r="UXV574" s="99"/>
      <c r="UXW574" s="99"/>
      <c r="UXX574" s="99"/>
      <c r="UXY574" s="99"/>
      <c r="UXZ574" s="99"/>
      <c r="UYA574" s="99"/>
      <c r="UYB574" s="99"/>
      <c r="UYC574" s="99"/>
      <c r="UYD574" s="99"/>
      <c r="UYE574" s="99"/>
      <c r="UYF574" s="99"/>
      <c r="UYG574" s="99"/>
      <c r="UYH574" s="99"/>
      <c r="UYI574" s="99"/>
      <c r="UYJ574" s="99"/>
      <c r="UYK574" s="99"/>
      <c r="UYL574" s="99"/>
      <c r="UYM574" s="99"/>
      <c r="UYN574" s="99"/>
      <c r="UYO574" s="99"/>
      <c r="UYP574" s="99"/>
      <c r="UYQ574" s="99"/>
      <c r="UYR574" s="99"/>
      <c r="UYS574" s="99"/>
      <c r="UYT574" s="99"/>
      <c r="UYU574" s="99"/>
      <c r="UYV574" s="99"/>
      <c r="UYW574" s="99"/>
      <c r="UYX574" s="99"/>
      <c r="UYY574" s="99"/>
      <c r="UYZ574" s="99"/>
      <c r="UZA574" s="99"/>
      <c r="UZB574" s="99"/>
      <c r="UZC574" s="99"/>
      <c r="UZD574" s="99"/>
      <c r="UZE574" s="99"/>
      <c r="UZF574" s="99"/>
      <c r="UZG574" s="99"/>
      <c r="UZH574" s="99"/>
      <c r="UZI574" s="99"/>
      <c r="UZJ574" s="99"/>
      <c r="UZK574" s="99"/>
      <c r="UZL574" s="99"/>
      <c r="UZM574" s="99"/>
      <c r="UZN574" s="99"/>
      <c r="UZO574" s="99"/>
      <c r="UZP574" s="99"/>
      <c r="UZQ574" s="99"/>
      <c r="UZR574" s="99"/>
      <c r="UZS574" s="99"/>
      <c r="UZT574" s="99"/>
      <c r="UZU574" s="99"/>
      <c r="UZV574" s="99"/>
      <c r="UZW574" s="99"/>
      <c r="UZX574" s="99"/>
      <c r="UZY574" s="99"/>
      <c r="UZZ574" s="99"/>
      <c r="VAA574" s="99"/>
      <c r="VAB574" s="99"/>
      <c r="VAC574" s="99"/>
      <c r="VAD574" s="99"/>
      <c r="VAE574" s="99"/>
      <c r="VAF574" s="99"/>
      <c r="VAG574" s="99"/>
      <c r="VAH574" s="99"/>
      <c r="VAI574" s="99"/>
      <c r="VAJ574" s="99"/>
      <c r="VAK574" s="99"/>
      <c r="VAL574" s="99"/>
      <c r="VAM574" s="99"/>
      <c r="VAN574" s="99"/>
      <c r="VAO574" s="99"/>
      <c r="VAP574" s="99"/>
      <c r="VAQ574" s="99"/>
      <c r="VAR574" s="99"/>
      <c r="VAS574" s="99"/>
      <c r="VAT574" s="99"/>
      <c r="VAU574" s="99"/>
      <c r="VAV574" s="99"/>
      <c r="VAW574" s="99"/>
      <c r="VAX574" s="99"/>
      <c r="VAY574" s="99"/>
      <c r="VAZ574" s="99"/>
      <c r="VBA574" s="99"/>
      <c r="VBB574" s="99"/>
      <c r="VBC574" s="99"/>
      <c r="VBD574" s="99"/>
      <c r="VBE574" s="99"/>
      <c r="VBF574" s="99"/>
      <c r="VBG574" s="99"/>
      <c r="VBH574" s="99"/>
      <c r="VBI574" s="99"/>
      <c r="VBJ574" s="99"/>
      <c r="VBK574" s="99"/>
      <c r="VBL574" s="99"/>
      <c r="VBM574" s="99"/>
      <c r="VBN574" s="99"/>
      <c r="VBO574" s="99"/>
      <c r="VBP574" s="99"/>
      <c r="VBQ574" s="99"/>
      <c r="VBR574" s="99"/>
      <c r="VBS574" s="99"/>
      <c r="VBT574" s="99"/>
      <c r="VBU574" s="99"/>
      <c r="VBV574" s="99"/>
      <c r="VBW574" s="99"/>
      <c r="VBX574" s="99"/>
      <c r="VBY574" s="99"/>
      <c r="VBZ574" s="99"/>
      <c r="VCA574" s="99"/>
      <c r="VCB574" s="99"/>
      <c r="VCC574" s="99"/>
      <c r="VCD574" s="99"/>
      <c r="VCE574" s="99"/>
      <c r="VCF574" s="99"/>
      <c r="VCG574" s="99"/>
      <c r="VCH574" s="99"/>
      <c r="VCI574" s="99"/>
      <c r="VCJ574" s="99"/>
      <c r="VCK574" s="99"/>
      <c r="VCL574" s="99"/>
      <c r="VCM574" s="99"/>
      <c r="VCN574" s="99"/>
      <c r="VCO574" s="99"/>
      <c r="VCP574" s="99"/>
      <c r="VCQ574" s="99"/>
      <c r="VCR574" s="99"/>
      <c r="VCS574" s="99"/>
      <c r="VCT574" s="99"/>
      <c r="VCU574" s="99"/>
      <c r="VCV574" s="99"/>
      <c r="VCW574" s="99"/>
      <c r="VCX574" s="99"/>
      <c r="VCY574" s="99"/>
      <c r="VCZ574" s="99"/>
      <c r="VDA574" s="99"/>
      <c r="VDB574" s="99"/>
      <c r="VDC574" s="99"/>
      <c r="VDD574" s="99"/>
      <c r="VDE574" s="99"/>
      <c r="VDF574" s="99"/>
      <c r="VDG574" s="99"/>
      <c r="VDH574" s="99"/>
      <c r="VDI574" s="99"/>
      <c r="VDJ574" s="99"/>
      <c r="VDK574" s="99"/>
      <c r="VDL574" s="99"/>
      <c r="VDM574" s="99"/>
      <c r="VDN574" s="99"/>
      <c r="VDO574" s="99"/>
      <c r="VDP574" s="99"/>
      <c r="VDQ574" s="99"/>
      <c r="VDR574" s="99"/>
      <c r="VDS574" s="99"/>
      <c r="VDT574" s="99"/>
      <c r="VDU574" s="99"/>
      <c r="VDV574" s="99"/>
      <c r="VDW574" s="99"/>
      <c r="VDX574" s="99"/>
      <c r="VDY574" s="99"/>
      <c r="VDZ574" s="99"/>
      <c r="VEA574" s="99"/>
      <c r="VEB574" s="99"/>
      <c r="VEC574" s="99"/>
      <c r="VED574" s="99"/>
      <c r="VEE574" s="99"/>
      <c r="VEF574" s="99"/>
      <c r="VEG574" s="99"/>
      <c r="VEH574" s="99"/>
      <c r="VEI574" s="99"/>
      <c r="VEJ574" s="99"/>
      <c r="VEK574" s="99"/>
      <c r="VEL574" s="99"/>
      <c r="VEM574" s="99"/>
      <c r="VEN574" s="99"/>
      <c r="VEO574" s="99"/>
      <c r="VEP574" s="99"/>
      <c r="VEQ574" s="99"/>
      <c r="VER574" s="99"/>
      <c r="VES574" s="99"/>
      <c r="VET574" s="99"/>
      <c r="VEU574" s="99"/>
      <c r="VEV574" s="99"/>
      <c r="VEW574" s="99"/>
      <c r="VEX574" s="99"/>
      <c r="VEY574" s="99"/>
      <c r="VEZ574" s="99"/>
      <c r="VFA574" s="99"/>
      <c r="VFB574" s="99"/>
      <c r="VFC574" s="99"/>
      <c r="VFD574" s="99"/>
      <c r="VFE574" s="99"/>
      <c r="VFF574" s="99"/>
      <c r="VFG574" s="99"/>
      <c r="VFH574" s="99"/>
      <c r="VFI574" s="99"/>
      <c r="VFJ574" s="99"/>
      <c r="VFK574" s="99"/>
      <c r="VFL574" s="99"/>
      <c r="VFM574" s="99"/>
      <c r="VFN574" s="99"/>
      <c r="VFO574" s="99"/>
      <c r="VFP574" s="99"/>
      <c r="VFQ574" s="99"/>
      <c r="VFR574" s="99"/>
      <c r="VFS574" s="99"/>
      <c r="VFT574" s="99"/>
      <c r="VFU574" s="99"/>
      <c r="VFV574" s="99"/>
      <c r="VFW574" s="99"/>
      <c r="VFX574" s="99"/>
      <c r="VFY574" s="99"/>
      <c r="VFZ574" s="99"/>
      <c r="VGA574" s="99"/>
      <c r="VGB574" s="99"/>
      <c r="VGC574" s="99"/>
      <c r="VGD574" s="99"/>
      <c r="VGE574" s="99"/>
      <c r="VGF574" s="99"/>
      <c r="VGG574" s="99"/>
      <c r="VGH574" s="99"/>
      <c r="VGI574" s="99"/>
      <c r="VGJ574" s="99"/>
      <c r="VGK574" s="99"/>
      <c r="VGL574" s="99"/>
      <c r="VGM574" s="99"/>
      <c r="VGN574" s="99"/>
      <c r="VGO574" s="99"/>
      <c r="VGP574" s="99"/>
      <c r="VGQ574" s="99"/>
      <c r="VGR574" s="99"/>
      <c r="VGS574" s="99"/>
      <c r="VGT574" s="99"/>
      <c r="VGU574" s="99"/>
      <c r="VGV574" s="99"/>
      <c r="VGW574" s="99"/>
      <c r="VGX574" s="99"/>
      <c r="VGY574" s="99"/>
      <c r="VGZ574" s="99"/>
      <c r="VHA574" s="99"/>
      <c r="VHB574" s="99"/>
      <c r="VHC574" s="99"/>
      <c r="VHD574" s="99"/>
      <c r="VHE574" s="99"/>
      <c r="VHF574" s="99"/>
      <c r="VHG574" s="99"/>
      <c r="VHH574" s="99"/>
      <c r="VHI574" s="99"/>
      <c r="VHJ574" s="99"/>
      <c r="VHK574" s="99"/>
      <c r="VHL574" s="99"/>
      <c r="VHM574" s="99"/>
      <c r="VHN574" s="99"/>
      <c r="VHO574" s="99"/>
      <c r="VHP574" s="99"/>
      <c r="VHQ574" s="99"/>
      <c r="VHR574" s="99"/>
      <c r="VHS574" s="99"/>
      <c r="VHT574" s="99"/>
      <c r="VHU574" s="99"/>
      <c r="VHV574" s="99"/>
      <c r="VHW574" s="99"/>
      <c r="VHX574" s="99"/>
      <c r="VHY574" s="99"/>
      <c r="VHZ574" s="99"/>
      <c r="VIA574" s="99"/>
      <c r="VIB574" s="99"/>
      <c r="VIC574" s="99"/>
      <c r="VID574" s="99"/>
      <c r="VIE574" s="99"/>
      <c r="VIF574" s="99"/>
      <c r="VIG574" s="99"/>
      <c r="VIH574" s="99"/>
      <c r="VII574" s="99"/>
      <c r="VIJ574" s="99"/>
      <c r="VIK574" s="99"/>
      <c r="VIL574" s="99"/>
      <c r="VIM574" s="99"/>
      <c r="VIN574" s="99"/>
      <c r="VIO574" s="99"/>
      <c r="VIP574" s="99"/>
      <c r="VIQ574" s="99"/>
      <c r="VIR574" s="99"/>
      <c r="VIS574" s="99"/>
      <c r="VIT574" s="99"/>
      <c r="VIU574" s="99"/>
      <c r="VIV574" s="99"/>
      <c r="VIW574" s="99"/>
      <c r="VIX574" s="99"/>
      <c r="VIY574" s="99"/>
      <c r="VIZ574" s="99"/>
      <c r="VJA574" s="99"/>
      <c r="VJB574" s="99"/>
      <c r="VJC574" s="99"/>
      <c r="VJD574" s="99"/>
      <c r="VJE574" s="99"/>
      <c r="VJF574" s="99"/>
      <c r="VJG574" s="99"/>
      <c r="VJH574" s="99"/>
      <c r="VJI574" s="99"/>
      <c r="VJJ574" s="99"/>
      <c r="VJK574" s="99"/>
      <c r="VJL574" s="99"/>
      <c r="VJM574" s="99"/>
      <c r="VJN574" s="99"/>
      <c r="VJO574" s="99"/>
      <c r="VJP574" s="99"/>
      <c r="VJQ574" s="99"/>
      <c r="VJR574" s="99"/>
      <c r="VJS574" s="99"/>
      <c r="VJT574" s="99"/>
      <c r="VJU574" s="99"/>
      <c r="VJV574" s="99"/>
      <c r="VJW574" s="99"/>
      <c r="VJX574" s="99"/>
      <c r="VJY574" s="99"/>
      <c r="VJZ574" s="99"/>
      <c r="VKA574" s="99"/>
      <c r="VKB574" s="99"/>
      <c r="VKC574" s="99"/>
      <c r="VKD574" s="99"/>
      <c r="VKE574" s="99"/>
      <c r="VKF574" s="99"/>
      <c r="VKG574" s="99"/>
      <c r="VKH574" s="99"/>
      <c r="VKI574" s="99"/>
      <c r="VKJ574" s="99"/>
      <c r="VKK574" s="99"/>
      <c r="VKL574" s="99"/>
      <c r="VKM574" s="99"/>
      <c r="VKN574" s="99"/>
      <c r="VKO574" s="99"/>
      <c r="VKP574" s="99"/>
      <c r="VKQ574" s="99"/>
      <c r="VKR574" s="99"/>
      <c r="VKS574" s="99"/>
      <c r="VKT574" s="99"/>
      <c r="VKU574" s="99"/>
      <c r="VKV574" s="99"/>
      <c r="VKW574" s="99"/>
      <c r="VKX574" s="99"/>
      <c r="VKY574" s="99"/>
      <c r="VKZ574" s="99"/>
      <c r="VLA574" s="99"/>
      <c r="VLB574" s="99"/>
      <c r="VLC574" s="99"/>
      <c r="VLD574" s="99"/>
      <c r="VLE574" s="99"/>
      <c r="VLF574" s="99"/>
      <c r="VLG574" s="99"/>
      <c r="VLH574" s="99"/>
      <c r="VLI574" s="99"/>
      <c r="VLJ574" s="99"/>
      <c r="VLK574" s="99"/>
      <c r="VLL574" s="99"/>
      <c r="VLM574" s="99"/>
      <c r="VLN574" s="99"/>
      <c r="VLO574" s="99"/>
      <c r="VLP574" s="99"/>
      <c r="VLQ574" s="99"/>
      <c r="VLR574" s="99"/>
      <c r="VLS574" s="99"/>
      <c r="VLT574" s="99"/>
      <c r="VLU574" s="99"/>
      <c r="VLV574" s="99"/>
      <c r="VLW574" s="99"/>
      <c r="VLX574" s="99"/>
      <c r="VLY574" s="99"/>
      <c r="VLZ574" s="99"/>
      <c r="VMA574" s="99"/>
      <c r="VMB574" s="99"/>
      <c r="VMC574" s="99"/>
      <c r="VMD574" s="99"/>
      <c r="VME574" s="99"/>
      <c r="VMF574" s="99"/>
      <c r="VMG574" s="99"/>
      <c r="VMH574" s="99"/>
      <c r="VMI574" s="99"/>
      <c r="VMJ574" s="99"/>
      <c r="VMK574" s="99"/>
      <c r="VML574" s="99"/>
      <c r="VMM574" s="99"/>
      <c r="VMN574" s="99"/>
      <c r="VMO574" s="99"/>
      <c r="VMP574" s="99"/>
      <c r="VMQ574" s="99"/>
      <c r="VMR574" s="99"/>
      <c r="VMS574" s="99"/>
      <c r="VMT574" s="99"/>
      <c r="VMU574" s="99"/>
      <c r="VMV574" s="99"/>
      <c r="VMW574" s="99"/>
      <c r="VMX574" s="99"/>
      <c r="VMY574" s="99"/>
      <c r="VMZ574" s="99"/>
      <c r="VNA574" s="99"/>
      <c r="VNB574" s="99"/>
      <c r="VNC574" s="99"/>
      <c r="VND574" s="99"/>
      <c r="VNE574" s="99"/>
      <c r="VNF574" s="99"/>
      <c r="VNG574" s="99"/>
      <c r="VNH574" s="99"/>
      <c r="VNI574" s="99"/>
      <c r="VNJ574" s="99"/>
      <c r="VNK574" s="99"/>
      <c r="VNL574" s="99"/>
      <c r="VNM574" s="99"/>
      <c r="VNN574" s="99"/>
      <c r="VNO574" s="99"/>
      <c r="VNP574" s="99"/>
      <c r="VNQ574" s="99"/>
      <c r="VNR574" s="99"/>
      <c r="VNS574" s="99"/>
      <c r="VNT574" s="99"/>
      <c r="VNU574" s="99"/>
      <c r="VNV574" s="99"/>
      <c r="VNW574" s="99"/>
      <c r="VNX574" s="99"/>
      <c r="VNY574" s="99"/>
      <c r="VNZ574" s="99"/>
      <c r="VOA574" s="99"/>
      <c r="VOB574" s="99"/>
      <c r="VOC574" s="99"/>
      <c r="VOD574" s="99"/>
      <c r="VOE574" s="99"/>
      <c r="VOF574" s="99"/>
      <c r="VOG574" s="99"/>
      <c r="VOH574" s="99"/>
      <c r="VOI574" s="99"/>
      <c r="VOJ574" s="99"/>
      <c r="VOK574" s="99"/>
      <c r="VOL574" s="99"/>
      <c r="VOM574" s="99"/>
      <c r="VON574" s="99"/>
      <c r="VOO574" s="99"/>
      <c r="VOP574" s="99"/>
      <c r="VOQ574" s="99"/>
      <c r="VOR574" s="99"/>
      <c r="VOS574" s="99"/>
      <c r="VOT574" s="99"/>
      <c r="VOU574" s="99"/>
      <c r="VOV574" s="99"/>
      <c r="VOW574" s="99"/>
      <c r="VOX574" s="99"/>
      <c r="VOY574" s="99"/>
      <c r="VOZ574" s="99"/>
      <c r="VPA574" s="99"/>
      <c r="VPB574" s="99"/>
      <c r="VPC574" s="99"/>
      <c r="VPD574" s="99"/>
      <c r="VPE574" s="99"/>
      <c r="VPF574" s="99"/>
      <c r="VPG574" s="99"/>
      <c r="VPH574" s="99"/>
      <c r="VPI574" s="99"/>
      <c r="VPJ574" s="99"/>
      <c r="VPK574" s="99"/>
      <c r="VPL574" s="99"/>
      <c r="VPM574" s="99"/>
      <c r="VPN574" s="99"/>
      <c r="VPO574" s="99"/>
      <c r="VPP574" s="99"/>
      <c r="VPQ574" s="99"/>
      <c r="VPR574" s="99"/>
      <c r="VPS574" s="99"/>
      <c r="VPT574" s="99"/>
      <c r="VPU574" s="99"/>
      <c r="VPV574" s="99"/>
      <c r="VPW574" s="99"/>
      <c r="VPX574" s="99"/>
      <c r="VPY574" s="99"/>
      <c r="VPZ574" s="99"/>
      <c r="VQA574" s="99"/>
      <c r="VQB574" s="99"/>
      <c r="VQC574" s="99"/>
      <c r="VQD574" s="99"/>
      <c r="VQE574" s="99"/>
      <c r="VQF574" s="99"/>
      <c r="VQG574" s="99"/>
      <c r="VQH574" s="99"/>
      <c r="VQI574" s="99"/>
      <c r="VQJ574" s="99"/>
      <c r="VQK574" s="99"/>
      <c r="VQL574" s="99"/>
      <c r="VQM574" s="99"/>
      <c r="VQN574" s="99"/>
      <c r="VQO574" s="99"/>
      <c r="VQP574" s="99"/>
      <c r="VQQ574" s="99"/>
      <c r="VQR574" s="99"/>
      <c r="VQS574" s="99"/>
      <c r="VQT574" s="99"/>
      <c r="VQU574" s="99"/>
      <c r="VQV574" s="99"/>
      <c r="VQW574" s="99"/>
      <c r="VQX574" s="99"/>
      <c r="VQY574" s="99"/>
      <c r="VQZ574" s="99"/>
      <c r="VRA574" s="99"/>
      <c r="VRB574" s="99"/>
      <c r="VRC574" s="99"/>
      <c r="VRD574" s="99"/>
      <c r="VRE574" s="99"/>
      <c r="VRF574" s="99"/>
      <c r="VRG574" s="99"/>
      <c r="VRH574" s="99"/>
      <c r="VRI574" s="99"/>
      <c r="VRJ574" s="99"/>
      <c r="VRK574" s="99"/>
      <c r="VRL574" s="99"/>
      <c r="VRM574" s="99"/>
      <c r="VRN574" s="99"/>
      <c r="VRO574" s="99"/>
      <c r="VRP574" s="99"/>
      <c r="VRQ574" s="99"/>
      <c r="VRR574" s="99"/>
      <c r="VRS574" s="99"/>
      <c r="VRT574" s="99"/>
      <c r="VRU574" s="99"/>
      <c r="VRV574" s="99"/>
      <c r="VRW574" s="99"/>
      <c r="VRX574" s="99"/>
      <c r="VRY574" s="99"/>
      <c r="VRZ574" s="99"/>
      <c r="VSA574" s="99"/>
      <c r="VSB574" s="99"/>
      <c r="VSC574" s="99"/>
      <c r="VSD574" s="99"/>
      <c r="VSE574" s="99"/>
      <c r="VSF574" s="99"/>
      <c r="VSG574" s="99"/>
      <c r="VSH574" s="99"/>
      <c r="VSI574" s="99"/>
      <c r="VSJ574" s="99"/>
      <c r="VSK574" s="99"/>
      <c r="VSL574" s="99"/>
      <c r="VSM574" s="99"/>
      <c r="VSN574" s="99"/>
      <c r="VSO574" s="99"/>
      <c r="VSP574" s="99"/>
      <c r="VSQ574" s="99"/>
      <c r="VSR574" s="99"/>
      <c r="VSS574" s="99"/>
      <c r="VST574" s="99"/>
      <c r="VSU574" s="99"/>
      <c r="VSV574" s="99"/>
      <c r="VSW574" s="99"/>
      <c r="VSX574" s="99"/>
      <c r="VSY574" s="99"/>
      <c r="VSZ574" s="99"/>
      <c r="VTA574" s="99"/>
      <c r="VTB574" s="99"/>
      <c r="VTC574" s="99"/>
      <c r="VTD574" s="99"/>
      <c r="VTE574" s="99"/>
      <c r="VTF574" s="99"/>
      <c r="VTG574" s="99"/>
      <c r="VTH574" s="99"/>
      <c r="VTI574" s="99"/>
      <c r="VTJ574" s="99"/>
      <c r="VTK574" s="99"/>
      <c r="VTL574" s="99"/>
      <c r="VTM574" s="99"/>
      <c r="VTN574" s="99"/>
      <c r="VTO574" s="99"/>
      <c r="VTP574" s="99"/>
      <c r="VTQ574" s="99"/>
      <c r="VTR574" s="99"/>
      <c r="VTS574" s="99"/>
      <c r="VTT574" s="99"/>
      <c r="VTU574" s="99"/>
      <c r="VTV574" s="99"/>
      <c r="VTW574" s="99"/>
      <c r="VTX574" s="99"/>
      <c r="VTY574" s="99"/>
      <c r="VTZ574" s="99"/>
      <c r="VUA574" s="99"/>
      <c r="VUB574" s="99"/>
      <c r="VUC574" s="99"/>
      <c r="VUD574" s="99"/>
      <c r="VUE574" s="99"/>
      <c r="VUF574" s="99"/>
      <c r="VUG574" s="99"/>
      <c r="VUH574" s="99"/>
      <c r="VUI574" s="99"/>
      <c r="VUJ574" s="99"/>
      <c r="VUK574" s="99"/>
      <c r="VUL574" s="99"/>
      <c r="VUM574" s="99"/>
      <c r="VUN574" s="99"/>
      <c r="VUO574" s="99"/>
      <c r="VUP574" s="99"/>
      <c r="VUQ574" s="99"/>
      <c r="VUR574" s="99"/>
      <c r="VUS574" s="99"/>
      <c r="VUT574" s="99"/>
      <c r="VUU574" s="99"/>
      <c r="VUV574" s="99"/>
      <c r="VUW574" s="99"/>
      <c r="VUX574" s="99"/>
      <c r="VUY574" s="99"/>
      <c r="VUZ574" s="99"/>
      <c r="VVA574" s="99"/>
      <c r="VVB574" s="99"/>
      <c r="VVC574" s="99"/>
      <c r="VVD574" s="99"/>
      <c r="VVE574" s="99"/>
      <c r="VVF574" s="99"/>
      <c r="VVG574" s="99"/>
      <c r="VVH574" s="99"/>
      <c r="VVI574" s="99"/>
      <c r="VVJ574" s="99"/>
      <c r="VVK574" s="99"/>
      <c r="VVL574" s="99"/>
      <c r="VVM574" s="99"/>
      <c r="VVN574" s="99"/>
      <c r="VVO574" s="99"/>
      <c r="VVP574" s="99"/>
      <c r="VVQ574" s="99"/>
      <c r="VVR574" s="99"/>
      <c r="VVS574" s="99"/>
      <c r="VVT574" s="99"/>
      <c r="VVU574" s="99"/>
      <c r="VVV574" s="99"/>
      <c r="VVW574" s="99"/>
      <c r="VVX574" s="99"/>
      <c r="VVY574" s="99"/>
      <c r="VVZ574" s="99"/>
      <c r="VWA574" s="99"/>
      <c r="VWB574" s="99"/>
      <c r="VWC574" s="99"/>
      <c r="VWD574" s="99"/>
      <c r="VWE574" s="99"/>
      <c r="VWF574" s="99"/>
      <c r="VWG574" s="99"/>
      <c r="VWH574" s="99"/>
      <c r="VWI574" s="99"/>
      <c r="VWJ574" s="99"/>
      <c r="VWK574" s="99"/>
      <c r="VWL574" s="99"/>
      <c r="VWM574" s="99"/>
      <c r="VWN574" s="99"/>
      <c r="VWO574" s="99"/>
      <c r="VWP574" s="99"/>
      <c r="VWQ574" s="99"/>
      <c r="VWR574" s="99"/>
      <c r="VWS574" s="99"/>
      <c r="VWT574" s="99"/>
      <c r="VWU574" s="99"/>
      <c r="VWV574" s="99"/>
      <c r="VWW574" s="99"/>
      <c r="VWX574" s="99"/>
      <c r="VWY574" s="99"/>
      <c r="VWZ574" s="99"/>
      <c r="VXA574" s="99"/>
      <c r="VXB574" s="99"/>
      <c r="VXC574" s="99"/>
      <c r="VXD574" s="99"/>
      <c r="VXE574" s="99"/>
      <c r="VXF574" s="99"/>
      <c r="VXG574" s="99"/>
      <c r="VXH574" s="99"/>
      <c r="VXI574" s="99"/>
      <c r="VXJ574" s="99"/>
      <c r="VXK574" s="99"/>
      <c r="VXL574" s="99"/>
      <c r="VXM574" s="99"/>
      <c r="VXN574" s="99"/>
      <c r="VXO574" s="99"/>
      <c r="VXP574" s="99"/>
      <c r="VXQ574" s="99"/>
      <c r="VXR574" s="99"/>
      <c r="VXS574" s="99"/>
      <c r="VXT574" s="99"/>
      <c r="VXU574" s="99"/>
      <c r="VXV574" s="99"/>
      <c r="VXW574" s="99"/>
      <c r="VXX574" s="99"/>
      <c r="VXY574" s="99"/>
      <c r="VXZ574" s="99"/>
      <c r="VYA574" s="99"/>
      <c r="VYB574" s="99"/>
      <c r="VYC574" s="99"/>
      <c r="VYD574" s="99"/>
      <c r="VYE574" s="99"/>
      <c r="VYF574" s="99"/>
      <c r="VYG574" s="99"/>
      <c r="VYH574" s="99"/>
      <c r="VYI574" s="99"/>
      <c r="VYJ574" s="99"/>
      <c r="VYK574" s="99"/>
      <c r="VYL574" s="99"/>
      <c r="VYM574" s="99"/>
      <c r="VYN574" s="99"/>
      <c r="VYO574" s="99"/>
      <c r="VYP574" s="99"/>
      <c r="VYQ574" s="99"/>
      <c r="VYR574" s="99"/>
      <c r="VYS574" s="99"/>
      <c r="VYT574" s="99"/>
      <c r="VYU574" s="99"/>
      <c r="VYV574" s="99"/>
      <c r="VYW574" s="99"/>
      <c r="VYX574" s="99"/>
      <c r="VYY574" s="99"/>
      <c r="VYZ574" s="99"/>
      <c r="VZA574" s="99"/>
      <c r="VZB574" s="99"/>
      <c r="VZC574" s="99"/>
      <c r="VZD574" s="99"/>
      <c r="VZE574" s="99"/>
      <c r="VZF574" s="99"/>
      <c r="VZG574" s="99"/>
      <c r="VZH574" s="99"/>
      <c r="VZI574" s="99"/>
      <c r="VZJ574" s="99"/>
      <c r="VZK574" s="99"/>
      <c r="VZL574" s="99"/>
      <c r="VZM574" s="99"/>
      <c r="VZN574" s="99"/>
      <c r="VZO574" s="99"/>
      <c r="VZP574" s="99"/>
      <c r="VZQ574" s="99"/>
      <c r="VZR574" s="99"/>
      <c r="VZS574" s="99"/>
      <c r="VZT574" s="99"/>
      <c r="VZU574" s="99"/>
      <c r="VZV574" s="99"/>
      <c r="VZW574" s="99"/>
      <c r="VZX574" s="99"/>
      <c r="VZY574" s="99"/>
      <c r="VZZ574" s="99"/>
      <c r="WAA574" s="99"/>
      <c r="WAB574" s="99"/>
      <c r="WAC574" s="99"/>
      <c r="WAD574" s="99"/>
      <c r="WAE574" s="99"/>
      <c r="WAF574" s="99"/>
      <c r="WAG574" s="99"/>
      <c r="WAH574" s="99"/>
      <c r="WAI574" s="99"/>
      <c r="WAJ574" s="99"/>
      <c r="WAK574" s="99"/>
      <c r="WAL574" s="99"/>
      <c r="WAM574" s="99"/>
      <c r="WAN574" s="99"/>
      <c r="WAO574" s="99"/>
      <c r="WAP574" s="99"/>
      <c r="WAQ574" s="99"/>
      <c r="WAR574" s="99"/>
      <c r="WAS574" s="99"/>
      <c r="WAT574" s="99"/>
      <c r="WAU574" s="99"/>
      <c r="WAV574" s="99"/>
      <c r="WAW574" s="99"/>
      <c r="WAX574" s="99"/>
      <c r="WAY574" s="99"/>
      <c r="WAZ574" s="99"/>
      <c r="WBA574" s="99"/>
      <c r="WBB574" s="99"/>
      <c r="WBC574" s="99"/>
      <c r="WBD574" s="99"/>
      <c r="WBE574" s="99"/>
      <c r="WBF574" s="99"/>
      <c r="WBG574" s="99"/>
      <c r="WBH574" s="99"/>
      <c r="WBI574" s="99"/>
      <c r="WBJ574" s="99"/>
      <c r="WBK574" s="99"/>
      <c r="WBL574" s="99"/>
      <c r="WBM574" s="99"/>
      <c r="WBN574" s="99"/>
      <c r="WBO574" s="99"/>
      <c r="WBP574" s="99"/>
      <c r="WBQ574" s="99"/>
      <c r="WBR574" s="99"/>
      <c r="WBS574" s="99"/>
      <c r="WBT574" s="99"/>
      <c r="WBU574" s="99"/>
      <c r="WBV574" s="99"/>
      <c r="WBW574" s="99"/>
      <c r="WBX574" s="99"/>
      <c r="WBY574" s="99"/>
      <c r="WBZ574" s="99"/>
      <c r="WCA574" s="99"/>
      <c r="WCB574" s="99"/>
      <c r="WCC574" s="99"/>
      <c r="WCD574" s="99"/>
      <c r="WCE574" s="99"/>
      <c r="WCF574" s="99"/>
      <c r="WCG574" s="99"/>
      <c r="WCH574" s="99"/>
      <c r="WCI574" s="99"/>
      <c r="WCJ574" s="99"/>
      <c r="WCK574" s="99"/>
      <c r="WCL574" s="99"/>
      <c r="WCM574" s="99"/>
      <c r="WCN574" s="99"/>
      <c r="WCO574" s="99"/>
      <c r="WCP574" s="99"/>
      <c r="WCQ574" s="99"/>
      <c r="WCR574" s="99"/>
      <c r="WCS574" s="99"/>
      <c r="WCT574" s="99"/>
      <c r="WCU574" s="99"/>
      <c r="WCV574" s="99"/>
      <c r="WCW574" s="99"/>
      <c r="WCX574" s="99"/>
      <c r="WCY574" s="99"/>
      <c r="WCZ574" s="99"/>
      <c r="WDA574" s="99"/>
      <c r="WDB574" s="99"/>
      <c r="WDC574" s="99"/>
      <c r="WDD574" s="99"/>
      <c r="WDE574" s="99"/>
      <c r="WDF574" s="99"/>
      <c r="WDG574" s="99"/>
      <c r="WDH574" s="99"/>
      <c r="WDI574" s="99"/>
      <c r="WDJ574" s="99"/>
      <c r="WDK574" s="99"/>
      <c r="WDL574" s="99"/>
      <c r="WDM574" s="99"/>
      <c r="WDN574" s="99"/>
      <c r="WDO574" s="99"/>
      <c r="WDP574" s="99"/>
      <c r="WDQ574" s="99"/>
      <c r="WDR574" s="99"/>
      <c r="WDS574" s="99"/>
      <c r="WDT574" s="99"/>
      <c r="WDU574" s="99"/>
      <c r="WDV574" s="99"/>
      <c r="WDW574" s="99"/>
      <c r="WDX574" s="99"/>
      <c r="WDY574" s="99"/>
      <c r="WDZ574" s="99"/>
      <c r="WEA574" s="99"/>
      <c r="WEB574" s="99"/>
      <c r="WEC574" s="99"/>
      <c r="WED574" s="99"/>
      <c r="WEE574" s="99"/>
      <c r="WEF574" s="99"/>
      <c r="WEG574" s="99"/>
      <c r="WEH574" s="99"/>
      <c r="WEI574" s="99"/>
      <c r="WEJ574" s="99"/>
      <c r="WEK574" s="99"/>
      <c r="WEL574" s="99"/>
      <c r="WEM574" s="99"/>
      <c r="WEN574" s="99"/>
      <c r="WEO574" s="99"/>
      <c r="WEP574" s="99"/>
      <c r="WEQ574" s="99"/>
      <c r="WER574" s="99"/>
      <c r="WES574" s="99"/>
      <c r="WET574" s="99"/>
      <c r="WEU574" s="99"/>
      <c r="WEV574" s="99"/>
      <c r="WEW574" s="99"/>
      <c r="WEX574" s="99"/>
      <c r="WEY574" s="99"/>
      <c r="WEZ574" s="99"/>
      <c r="WFA574" s="99"/>
      <c r="WFB574" s="99"/>
      <c r="WFC574" s="99"/>
      <c r="WFD574" s="99"/>
      <c r="WFE574" s="99"/>
      <c r="WFF574" s="99"/>
      <c r="WFG574" s="99"/>
      <c r="WFH574" s="99"/>
      <c r="WFI574" s="99"/>
      <c r="WFJ574" s="99"/>
      <c r="WFK574" s="99"/>
      <c r="WFL574" s="99"/>
      <c r="WFM574" s="99"/>
      <c r="WFN574" s="99"/>
      <c r="WFO574" s="99"/>
      <c r="WFP574" s="99"/>
      <c r="WFQ574" s="99"/>
      <c r="WFR574" s="99"/>
      <c r="WFS574" s="99"/>
      <c r="WFT574" s="99"/>
      <c r="WFU574" s="99"/>
      <c r="WFV574" s="99"/>
      <c r="WFW574" s="99"/>
      <c r="WFX574" s="99"/>
      <c r="WFY574" s="99"/>
      <c r="WFZ574" s="99"/>
      <c r="WGA574" s="99"/>
      <c r="WGB574" s="99"/>
      <c r="WGC574" s="99"/>
      <c r="WGD574" s="99"/>
      <c r="WGE574" s="99"/>
      <c r="WGF574" s="99"/>
      <c r="WGG574" s="99"/>
      <c r="WGH574" s="99"/>
      <c r="WGI574" s="99"/>
      <c r="WGJ574" s="99"/>
      <c r="WGK574" s="99"/>
      <c r="WGL574" s="99"/>
      <c r="WGM574" s="99"/>
      <c r="WGN574" s="99"/>
      <c r="WGO574" s="99"/>
      <c r="WGP574" s="99"/>
      <c r="WGQ574" s="99"/>
      <c r="WGR574" s="99"/>
      <c r="WGS574" s="99"/>
      <c r="WGT574" s="99"/>
      <c r="WGU574" s="99"/>
      <c r="WGV574" s="99"/>
      <c r="WGW574" s="99"/>
      <c r="WGX574" s="99"/>
      <c r="WGY574" s="99"/>
      <c r="WGZ574" s="99"/>
      <c r="WHA574" s="99"/>
      <c r="WHB574" s="99"/>
      <c r="WHC574" s="99"/>
      <c r="WHD574" s="99"/>
      <c r="WHE574" s="99"/>
      <c r="WHF574" s="99"/>
      <c r="WHG574" s="99"/>
      <c r="WHH574" s="99"/>
      <c r="WHI574" s="99"/>
      <c r="WHJ574" s="99"/>
      <c r="WHK574" s="99"/>
      <c r="WHL574" s="99"/>
      <c r="WHM574" s="99"/>
      <c r="WHN574" s="99"/>
      <c r="WHO574" s="99"/>
      <c r="WHP574" s="99"/>
      <c r="WHQ574" s="99"/>
      <c r="WHR574" s="99"/>
      <c r="WHS574" s="99"/>
      <c r="WHT574" s="99"/>
      <c r="WHU574" s="99"/>
      <c r="WHV574" s="99"/>
      <c r="WHW574" s="99"/>
      <c r="WHX574" s="99"/>
      <c r="WHY574" s="99"/>
      <c r="WHZ574" s="99"/>
      <c r="WIA574" s="99"/>
      <c r="WIB574" s="99"/>
      <c r="WIC574" s="99"/>
      <c r="WID574" s="99"/>
      <c r="WIE574" s="99"/>
      <c r="WIF574" s="99"/>
      <c r="WIG574" s="99"/>
      <c r="WIH574" s="99"/>
      <c r="WII574" s="99"/>
      <c r="WIJ574" s="99"/>
      <c r="WIK574" s="99"/>
      <c r="WIL574" s="99"/>
      <c r="WIM574" s="99"/>
      <c r="WIN574" s="99"/>
      <c r="WIO574" s="99"/>
      <c r="WIP574" s="99"/>
      <c r="WIQ574" s="99"/>
      <c r="WIR574" s="99"/>
      <c r="WIS574" s="99"/>
      <c r="WIT574" s="99"/>
      <c r="WIU574" s="99"/>
      <c r="WIV574" s="99"/>
      <c r="WIW574" s="99"/>
      <c r="WIX574" s="99"/>
      <c r="WIY574" s="99"/>
      <c r="WIZ574" s="99"/>
      <c r="WJA574" s="99"/>
      <c r="WJB574" s="99"/>
      <c r="WJC574" s="99"/>
      <c r="WJD574" s="99"/>
      <c r="WJE574" s="99"/>
      <c r="WJF574" s="99"/>
      <c r="WJG574" s="99"/>
      <c r="WJH574" s="99"/>
      <c r="WJI574" s="99"/>
      <c r="WJJ574" s="99"/>
      <c r="WJK574" s="99"/>
      <c r="WJL574" s="99"/>
      <c r="WJM574" s="99"/>
      <c r="WJN574" s="99"/>
      <c r="WJO574" s="99"/>
      <c r="WJP574" s="99"/>
      <c r="WJQ574" s="99"/>
      <c r="WJR574" s="99"/>
      <c r="WJS574" s="99"/>
      <c r="WJT574" s="99"/>
      <c r="WJU574" s="99"/>
      <c r="WJV574" s="99"/>
      <c r="WJW574" s="99"/>
      <c r="WJX574" s="99"/>
      <c r="WJY574" s="99"/>
      <c r="WJZ574" s="99"/>
      <c r="WKA574" s="99"/>
      <c r="WKB574" s="99"/>
      <c r="WKC574" s="99"/>
      <c r="WKD574" s="99"/>
      <c r="WKE574" s="99"/>
      <c r="WKF574" s="99"/>
      <c r="WKG574" s="99"/>
      <c r="WKH574" s="99"/>
      <c r="WKI574" s="99"/>
      <c r="WKJ574" s="99"/>
      <c r="WKK574" s="99"/>
      <c r="WKL574" s="99"/>
      <c r="WKM574" s="99"/>
      <c r="WKN574" s="99"/>
      <c r="WKO574" s="99"/>
      <c r="WKP574" s="99"/>
      <c r="WKQ574" s="99"/>
      <c r="WKR574" s="99"/>
      <c r="WKS574" s="99"/>
      <c r="WKT574" s="99"/>
      <c r="WKU574" s="99"/>
      <c r="WKV574" s="99"/>
      <c r="WKW574" s="99"/>
      <c r="WKX574" s="99"/>
      <c r="WKY574" s="99"/>
      <c r="WKZ574" s="99"/>
      <c r="WLA574" s="99"/>
      <c r="WLB574" s="99"/>
      <c r="WLC574" s="99"/>
      <c r="WLD574" s="99"/>
      <c r="WLE574" s="99"/>
      <c r="WLF574" s="99"/>
      <c r="WLG574" s="99"/>
      <c r="WLH574" s="99"/>
      <c r="WLI574" s="99"/>
      <c r="WLJ574" s="99"/>
      <c r="WLK574" s="99"/>
      <c r="WLL574" s="99"/>
      <c r="WLM574" s="99"/>
      <c r="WLN574" s="99"/>
      <c r="WLO574" s="99"/>
      <c r="WLP574" s="99"/>
      <c r="WLQ574" s="99"/>
      <c r="WLR574" s="99"/>
      <c r="WLS574" s="99"/>
      <c r="WLT574" s="99"/>
      <c r="WLU574" s="99"/>
      <c r="WLV574" s="99"/>
      <c r="WLW574" s="99"/>
      <c r="WLX574" s="99"/>
      <c r="WLY574" s="99"/>
      <c r="WLZ574" s="99"/>
      <c r="WMA574" s="99"/>
      <c r="WMB574" s="99"/>
      <c r="WMC574" s="99"/>
      <c r="WMD574" s="99"/>
      <c r="WME574" s="99"/>
      <c r="WMF574" s="99"/>
      <c r="WMG574" s="99"/>
      <c r="WMH574" s="99"/>
      <c r="WMI574" s="99"/>
      <c r="WMJ574" s="99"/>
      <c r="WMK574" s="99"/>
      <c r="WML574" s="99"/>
      <c r="WMM574" s="99"/>
      <c r="WMN574" s="99"/>
      <c r="WMO574" s="99"/>
      <c r="WMP574" s="99"/>
      <c r="WMQ574" s="99"/>
      <c r="WMR574" s="99"/>
      <c r="WMS574" s="99"/>
      <c r="WMT574" s="99"/>
      <c r="WMU574" s="99"/>
      <c r="WMV574" s="99"/>
      <c r="WMW574" s="99"/>
      <c r="WMX574" s="99"/>
      <c r="WMY574" s="99"/>
      <c r="WMZ574" s="99"/>
      <c r="WNA574" s="99"/>
      <c r="WNB574" s="99"/>
      <c r="WNC574" s="99"/>
      <c r="WND574" s="99"/>
      <c r="WNE574" s="99"/>
      <c r="WNF574" s="99"/>
      <c r="WNG574" s="99"/>
      <c r="WNH574" s="99"/>
      <c r="WNI574" s="99"/>
      <c r="WNJ574" s="99"/>
      <c r="WNK574" s="99"/>
      <c r="WNL574" s="99"/>
      <c r="WNM574" s="99"/>
      <c r="WNN574" s="99"/>
      <c r="WNO574" s="99"/>
      <c r="WNP574" s="99"/>
      <c r="WNQ574" s="99"/>
      <c r="WNR574" s="99"/>
      <c r="WNS574" s="99"/>
      <c r="WNT574" s="99"/>
      <c r="WNU574" s="99"/>
      <c r="WNV574" s="99"/>
      <c r="WNW574" s="99"/>
      <c r="WNX574" s="99"/>
      <c r="WNY574" s="99"/>
      <c r="WNZ574" s="99"/>
      <c r="WOA574" s="99"/>
      <c r="WOB574" s="99"/>
      <c r="WOC574" s="99"/>
      <c r="WOD574" s="99"/>
      <c r="WOE574" s="99"/>
      <c r="WOF574" s="99"/>
      <c r="WOG574" s="99"/>
      <c r="WOH574" s="99"/>
      <c r="WOI574" s="99"/>
      <c r="WOJ574" s="99"/>
      <c r="WOK574" s="99"/>
      <c r="WOL574" s="99"/>
      <c r="WOM574" s="99"/>
      <c r="WON574" s="99"/>
      <c r="WOO574" s="99"/>
      <c r="WOP574" s="99"/>
      <c r="WOQ574" s="99"/>
      <c r="WOR574" s="99"/>
      <c r="WOS574" s="99"/>
      <c r="WOT574" s="99"/>
      <c r="WOU574" s="99"/>
      <c r="WOV574" s="99"/>
      <c r="WOW574" s="99"/>
      <c r="WOX574" s="99"/>
      <c r="WOY574" s="99"/>
      <c r="WOZ574" s="99"/>
      <c r="WPA574" s="99"/>
      <c r="WPB574" s="99"/>
      <c r="WPC574" s="99"/>
      <c r="WPD574" s="99"/>
      <c r="WPE574" s="99"/>
      <c r="WPF574" s="99"/>
      <c r="WPG574" s="99"/>
      <c r="WPH574" s="99"/>
      <c r="WPI574" s="99"/>
      <c r="WPJ574" s="99"/>
      <c r="WPK574" s="99"/>
      <c r="WPL574" s="99"/>
      <c r="WPM574" s="99"/>
      <c r="WPN574" s="99"/>
      <c r="WPO574" s="99"/>
      <c r="WPP574" s="99"/>
      <c r="WPQ574" s="99"/>
      <c r="WPR574" s="99"/>
      <c r="WPS574" s="99"/>
      <c r="WPT574" s="99"/>
      <c r="WPU574" s="99"/>
      <c r="WPV574" s="99"/>
      <c r="WPW574" s="99"/>
      <c r="WPX574" s="99"/>
      <c r="WPY574" s="99"/>
      <c r="WPZ574" s="99"/>
      <c r="WQA574" s="99"/>
      <c r="WQB574" s="99"/>
      <c r="WQC574" s="99"/>
      <c r="WQD574" s="99"/>
      <c r="WQE574" s="99"/>
      <c r="WQF574" s="99"/>
      <c r="WQG574" s="99"/>
      <c r="WQH574" s="99"/>
      <c r="WQI574" s="99"/>
      <c r="WQJ574" s="99"/>
      <c r="WQK574" s="99"/>
      <c r="WQL574" s="99"/>
      <c r="WQM574" s="99"/>
      <c r="WQN574" s="99"/>
      <c r="WQO574" s="99"/>
      <c r="WQP574" s="99"/>
      <c r="WQQ574" s="99"/>
      <c r="WQR574" s="99"/>
      <c r="WQS574" s="99"/>
      <c r="WQT574" s="99"/>
      <c r="WQU574" s="99"/>
      <c r="WQV574" s="99"/>
      <c r="WQW574" s="99"/>
      <c r="WQX574" s="99"/>
      <c r="WQY574" s="99"/>
      <c r="WQZ574" s="99"/>
      <c r="WRA574" s="99"/>
      <c r="WRB574" s="99"/>
      <c r="WRC574" s="99"/>
      <c r="WRD574" s="99"/>
      <c r="WRE574" s="99"/>
      <c r="WRF574" s="99"/>
      <c r="WRG574" s="99"/>
      <c r="WRH574" s="99"/>
      <c r="WRI574" s="99"/>
      <c r="WRJ574" s="99"/>
      <c r="WRK574" s="99"/>
      <c r="WRL574" s="99"/>
      <c r="WRM574" s="99"/>
      <c r="WRN574" s="99"/>
      <c r="WRO574" s="99"/>
      <c r="WRP574" s="99"/>
      <c r="WRQ574" s="99"/>
      <c r="WRR574" s="99"/>
      <c r="WRS574" s="99"/>
      <c r="WRT574" s="99"/>
      <c r="WRU574" s="99"/>
      <c r="WRV574" s="99"/>
      <c r="WRW574" s="99"/>
      <c r="WRX574" s="99"/>
      <c r="WRY574" s="99"/>
      <c r="WRZ574" s="99"/>
      <c r="WSA574" s="99"/>
      <c r="WSB574" s="99"/>
      <c r="WSC574" s="99"/>
      <c r="WSD574" s="99"/>
      <c r="WSE574" s="99"/>
      <c r="WSF574" s="99"/>
      <c r="WSG574" s="99"/>
      <c r="WSH574" s="99"/>
      <c r="WSI574" s="99"/>
      <c r="WSJ574" s="99"/>
      <c r="WSK574" s="99"/>
      <c r="WSL574" s="99"/>
      <c r="WSM574" s="99"/>
      <c r="WSN574" s="99"/>
      <c r="WSO574" s="99"/>
      <c r="WSP574" s="99"/>
      <c r="WSQ574" s="99"/>
      <c r="WSR574" s="99"/>
      <c r="WSS574" s="99"/>
      <c r="WST574" s="99"/>
      <c r="WSU574" s="99"/>
      <c r="WSV574" s="99"/>
      <c r="WSW574" s="99"/>
      <c r="WSX574" s="99"/>
      <c r="WSY574" s="99"/>
      <c r="WSZ574" s="99"/>
      <c r="WTA574" s="99"/>
      <c r="WTB574" s="99"/>
      <c r="WTC574" s="99"/>
      <c r="WTD574" s="99"/>
      <c r="WTE574" s="99"/>
      <c r="WTF574" s="99"/>
      <c r="WTG574" s="99"/>
      <c r="WTH574" s="99"/>
      <c r="WTI574" s="99"/>
      <c r="WTJ574" s="99"/>
      <c r="WTK574" s="99"/>
      <c r="WTL574" s="99"/>
      <c r="WTM574" s="99"/>
      <c r="WTN574" s="99"/>
      <c r="WTO574" s="99"/>
      <c r="WTP574" s="99"/>
      <c r="WTQ574" s="99"/>
      <c r="WTR574" s="99"/>
      <c r="WTS574" s="99"/>
      <c r="WTT574" s="99"/>
      <c r="WTU574" s="99"/>
      <c r="WTV574" s="99"/>
      <c r="WTW574" s="99"/>
      <c r="WTX574" s="99"/>
      <c r="WTY574" s="99"/>
      <c r="WTZ574" s="99"/>
      <c r="WUA574" s="99"/>
      <c r="WUB574" s="99"/>
      <c r="WUC574" s="99"/>
      <c r="WUD574" s="99"/>
      <c r="WUE574" s="99"/>
      <c r="WUF574" s="99"/>
      <c r="WUG574" s="99"/>
      <c r="WUH574" s="99"/>
      <c r="WUI574" s="99"/>
      <c r="WUJ574" s="99"/>
      <c r="WUK574" s="99"/>
      <c r="WUL574" s="99"/>
      <c r="WUM574" s="99"/>
      <c r="WUN574" s="99"/>
      <c r="WUO574" s="99"/>
      <c r="WUP574" s="99"/>
      <c r="WUQ574" s="99"/>
      <c r="WUR574" s="99"/>
      <c r="WUS574" s="99"/>
      <c r="WUT574" s="99"/>
      <c r="WUU574" s="99"/>
      <c r="WUV574" s="99"/>
      <c r="WUW574" s="99"/>
      <c r="WUX574" s="99"/>
      <c r="WUY574" s="99"/>
      <c r="WUZ574" s="99"/>
      <c r="WVA574" s="99"/>
      <c r="WVB574" s="99"/>
      <c r="WVC574" s="99"/>
      <c r="WVD574" s="99"/>
      <c r="WVE574" s="99"/>
      <c r="WVF574" s="99"/>
      <c r="WVG574" s="99"/>
      <c r="WVH574" s="99"/>
      <c r="WVI574" s="99"/>
      <c r="WVJ574" s="99"/>
      <c r="WVK574" s="99"/>
      <c r="WVL574" s="99"/>
      <c r="WVM574" s="99"/>
      <c r="WVN574" s="99"/>
      <c r="WVO574" s="99"/>
      <c r="WVP574" s="99"/>
      <c r="WVQ574" s="99"/>
      <c r="WVR574" s="99"/>
      <c r="WVS574" s="99"/>
      <c r="WVT574" s="99"/>
      <c r="WVU574" s="99"/>
      <c r="WVV574" s="99"/>
      <c r="WVW574" s="99"/>
      <c r="WVX574" s="99"/>
      <c r="WVY574" s="99"/>
      <c r="WVZ574" s="99"/>
      <c r="WWA574" s="99"/>
      <c r="WWB574" s="99"/>
      <c r="WWC574" s="99"/>
      <c r="WWD574" s="99"/>
      <c r="WWE574" s="99"/>
      <c r="WWF574" s="99"/>
      <c r="WWG574" s="99"/>
      <c r="WWH574" s="99"/>
      <c r="WWI574" s="99"/>
      <c r="WWJ574" s="99"/>
      <c r="WWK574" s="99"/>
      <c r="WWL574" s="99"/>
      <c r="WWM574" s="99"/>
      <c r="WWN574" s="99"/>
      <c r="WWO574" s="99"/>
      <c r="WWP574" s="99"/>
      <c r="WWQ574" s="99"/>
      <c r="WWR574" s="99"/>
      <c r="WWS574" s="99"/>
      <c r="WWT574" s="99"/>
      <c r="WWU574" s="99"/>
      <c r="WWV574" s="99"/>
      <c r="WWW574" s="99"/>
      <c r="WWX574" s="99"/>
      <c r="WWY574" s="99"/>
      <c r="WWZ574" s="99"/>
      <c r="WXA574" s="99"/>
      <c r="WXB574" s="99"/>
      <c r="WXC574" s="99"/>
      <c r="WXD574" s="99"/>
      <c r="WXE574" s="99"/>
      <c r="WXF574" s="99"/>
      <c r="WXG574" s="99"/>
      <c r="WXH574" s="99"/>
      <c r="WXI574" s="99"/>
      <c r="WXJ574" s="99"/>
      <c r="WXK574" s="99"/>
      <c r="WXL574" s="99"/>
      <c r="WXM574" s="99"/>
      <c r="WXN574" s="99"/>
      <c r="WXO574" s="99"/>
      <c r="WXP574" s="99"/>
      <c r="WXQ574" s="99"/>
      <c r="WXR574" s="99"/>
      <c r="WXS574" s="99"/>
      <c r="WXT574" s="99"/>
      <c r="WXU574" s="99"/>
      <c r="WXV574" s="99"/>
      <c r="WXW574" s="99"/>
      <c r="WXX574" s="99"/>
      <c r="WXY574" s="99"/>
      <c r="WXZ574" s="99"/>
      <c r="WYA574" s="99"/>
      <c r="WYB574" s="99"/>
      <c r="WYC574" s="99"/>
      <c r="WYD574" s="99"/>
      <c r="WYE574" s="99"/>
      <c r="WYF574" s="99"/>
      <c r="WYG574" s="99"/>
      <c r="WYH574" s="99"/>
      <c r="WYI574" s="99"/>
      <c r="WYJ574" s="99"/>
      <c r="WYK574" s="99"/>
      <c r="WYL574" s="99"/>
      <c r="WYM574" s="99"/>
      <c r="WYN574" s="99"/>
      <c r="WYO574" s="99"/>
      <c r="WYP574" s="99"/>
      <c r="WYQ574" s="99"/>
      <c r="WYR574" s="99"/>
      <c r="WYS574" s="99"/>
      <c r="WYT574" s="99"/>
      <c r="WYU574" s="99"/>
      <c r="WYV574" s="99"/>
      <c r="WYW574" s="99"/>
      <c r="WYX574" s="99"/>
      <c r="WYY574" s="99"/>
      <c r="WYZ574" s="99"/>
      <c r="WZA574" s="99"/>
      <c r="WZB574" s="99"/>
      <c r="WZC574" s="99"/>
      <c r="WZD574" s="99"/>
      <c r="WZE574" s="99"/>
      <c r="WZF574" s="99"/>
      <c r="WZG574" s="99"/>
      <c r="WZH574" s="99"/>
      <c r="WZI574" s="99"/>
      <c r="WZJ574" s="99"/>
      <c r="WZK574" s="99"/>
      <c r="WZL574" s="99"/>
      <c r="WZM574" s="99"/>
      <c r="WZN574" s="99"/>
      <c r="WZO574" s="99"/>
      <c r="WZP574" s="99"/>
      <c r="WZQ574" s="99"/>
      <c r="WZR574" s="99"/>
      <c r="WZS574" s="99"/>
      <c r="WZT574" s="99"/>
      <c r="WZU574" s="99"/>
      <c r="WZV574" s="99"/>
      <c r="WZW574" s="99"/>
      <c r="WZX574" s="99"/>
      <c r="WZY574" s="99"/>
      <c r="WZZ574" s="99"/>
      <c r="XAA574" s="99"/>
      <c r="XAB574" s="99"/>
      <c r="XAC574" s="99"/>
      <c r="XAD574" s="99"/>
      <c r="XAE574" s="99"/>
      <c r="XAF574" s="99"/>
      <c r="XAG574" s="99"/>
      <c r="XAH574" s="99"/>
      <c r="XAI574" s="99"/>
      <c r="XAJ574" s="99"/>
      <c r="XAK574" s="99"/>
      <c r="XAL574" s="99"/>
      <c r="XAM574" s="99"/>
      <c r="XAN574" s="99"/>
      <c r="XAO574" s="99"/>
      <c r="XAP574" s="99"/>
      <c r="XAQ574" s="99"/>
      <c r="XAR574" s="99"/>
      <c r="XAS574" s="99"/>
      <c r="XAT574" s="99"/>
      <c r="XAU574" s="99"/>
      <c r="XAV574" s="99"/>
      <c r="XAW574" s="99"/>
      <c r="XAX574" s="99"/>
      <c r="XAY574" s="99"/>
      <c r="XAZ574" s="99"/>
      <c r="XBA574" s="99"/>
      <c r="XBB574" s="99"/>
      <c r="XBC574" s="99"/>
      <c r="XBD574" s="99"/>
      <c r="XBE574" s="99"/>
      <c r="XBF574" s="99"/>
      <c r="XBG574" s="99"/>
      <c r="XBH574" s="99"/>
      <c r="XBI574" s="99"/>
      <c r="XBJ574" s="99"/>
      <c r="XBK574" s="99"/>
      <c r="XBL574" s="99"/>
      <c r="XBM574" s="99"/>
      <c r="XBN574" s="99"/>
      <c r="XBO574" s="99"/>
      <c r="XBP574" s="99"/>
      <c r="XBQ574" s="99"/>
      <c r="XBR574" s="99"/>
      <c r="XBS574" s="99"/>
      <c r="XBT574" s="99"/>
      <c r="XBU574" s="99"/>
      <c r="XBV574" s="99"/>
      <c r="XBW574" s="99"/>
      <c r="XBX574" s="99"/>
      <c r="XBY574" s="99"/>
      <c r="XBZ574" s="99"/>
      <c r="XCA574" s="99"/>
      <c r="XCB574" s="99"/>
      <c r="XCC574" s="99"/>
      <c r="XCD574" s="99"/>
      <c r="XCE574" s="99"/>
      <c r="XCF574" s="99"/>
      <c r="XCG574" s="99"/>
      <c r="XCH574" s="99"/>
      <c r="XCI574" s="99"/>
      <c r="XCJ574" s="99"/>
      <c r="XCK574" s="99"/>
      <c r="XCL574" s="99"/>
      <c r="XCM574" s="99"/>
      <c r="XCN574" s="99"/>
      <c r="XCO574" s="99"/>
      <c r="XCP574" s="99"/>
      <c r="XCQ574" s="99"/>
      <c r="XCR574" s="99"/>
      <c r="XCS574" s="99"/>
      <c r="XCT574" s="99"/>
      <c r="XCU574" s="99"/>
      <c r="XCV574" s="99"/>
      <c r="XCW574" s="99"/>
      <c r="XCX574" s="99"/>
      <c r="XCY574" s="99"/>
      <c r="XCZ574" s="99"/>
      <c r="XDA574" s="99"/>
      <c r="XDB574" s="99"/>
      <c r="XDC574" s="99"/>
      <c r="XDD574" s="99"/>
      <c r="XDE574" s="99"/>
      <c r="XDF574" s="99"/>
      <c r="XDG574" s="99"/>
      <c r="XDH574" s="99"/>
      <c r="XDI574" s="99"/>
      <c r="XDJ574" s="99"/>
      <c r="XDK574" s="99"/>
      <c r="XDL574" s="99"/>
      <c r="XDM574" s="99"/>
      <c r="XDN574" s="99"/>
      <c r="XDO574" s="99"/>
      <c r="XDP574" s="99"/>
      <c r="XDQ574" s="99"/>
      <c r="XDR574" s="99"/>
      <c r="XDS574" s="99"/>
      <c r="XDT574" s="99"/>
      <c r="XDU574" s="99"/>
      <c r="XDV574" s="99"/>
      <c r="XDW574" s="99"/>
      <c r="XDX574" s="99"/>
      <c r="XDY574" s="99"/>
      <c r="XDZ574" s="99"/>
      <c r="XEA574" s="99"/>
      <c r="XEB574" s="99"/>
      <c r="XEC574" s="99"/>
      <c r="XED574" s="99"/>
      <c r="XEE574" s="99"/>
      <c r="XEF574" s="99"/>
      <c r="XEG574" s="99"/>
      <c r="XEH574" s="99"/>
      <c r="XEI574" s="99"/>
      <c r="XEJ574" s="99"/>
      <c r="XEK574" s="99"/>
      <c r="XEL574" s="99"/>
      <c r="XEM574" s="99"/>
      <c r="XEN574" s="99"/>
      <c r="XEO574" s="99"/>
      <c r="XEP574" s="99"/>
      <c r="XEQ574" s="99"/>
      <c r="XER574" s="99"/>
      <c r="XES574" s="99"/>
      <c r="XET574" s="99"/>
      <c r="XEU574" s="99"/>
      <c r="XEV574" s="99"/>
      <c r="XEW574" s="99"/>
      <c r="XEX574" s="99"/>
      <c r="XEY574" s="99"/>
      <c r="XEZ574" s="99"/>
      <c r="XFA574" s="86"/>
    </row>
    <row r="575" spans="1:16381" s="77" customFormat="1" ht="14.15" customHeight="1" x14ac:dyDescent="0.2">
      <c r="A575" s="165" t="s">
        <v>2079</v>
      </c>
      <c r="B575" s="166" t="s">
        <v>1328</v>
      </c>
      <c r="C575" s="258">
        <f t="shared" si="86"/>
        <v>0</v>
      </c>
      <c r="D575" s="263">
        <f t="shared" si="87"/>
        <v>0</v>
      </c>
      <c r="E575" s="125"/>
      <c r="F575" s="125"/>
      <c r="G575" s="125"/>
      <c r="H575" s="126"/>
      <c r="I575" s="126"/>
      <c r="J575" s="126"/>
      <c r="K575" s="126"/>
      <c r="L575" s="126"/>
      <c r="M575" s="126"/>
      <c r="N575" s="126"/>
      <c r="O575" s="126"/>
      <c r="P575" s="126"/>
      <c r="Q575" s="126"/>
      <c r="R575" s="126"/>
      <c r="S575" s="126"/>
      <c r="T575" s="126"/>
      <c r="U575" s="126"/>
      <c r="V575" s="126"/>
      <c r="W575" s="126"/>
      <c r="X575" s="126"/>
      <c r="Y575" s="126"/>
      <c r="Z575" s="126"/>
      <c r="AA575" s="125"/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310">
        <v>2670</v>
      </c>
      <c r="AL575" s="310">
        <f>AK575*E575</f>
        <v>0</v>
      </c>
      <c r="AM575" s="65" t="s">
        <v>654</v>
      </c>
      <c r="AN575" s="65"/>
      <c r="AO575" s="65"/>
      <c r="AP575" s="65"/>
      <c r="AQ575" s="65"/>
      <c r="AR575" s="65"/>
      <c r="AS575" s="76"/>
    </row>
    <row r="576" spans="1:16381" s="67" customFormat="1" ht="30" x14ac:dyDescent="0.2">
      <c r="A576" s="165" t="s">
        <v>2080</v>
      </c>
      <c r="B576" s="166" t="s">
        <v>1329</v>
      </c>
      <c r="C576" s="258">
        <f t="shared" si="86"/>
        <v>0</v>
      </c>
      <c r="D576" s="263">
        <f t="shared" si="87"/>
        <v>0</v>
      </c>
      <c r="E576" s="125"/>
      <c r="F576" s="125"/>
      <c r="G576" s="125"/>
      <c r="H576" s="126"/>
      <c r="I576" s="126"/>
      <c r="J576" s="126"/>
      <c r="K576" s="126"/>
      <c r="L576" s="126"/>
      <c r="M576" s="126"/>
      <c r="N576" s="126"/>
      <c r="O576" s="126"/>
      <c r="P576" s="126"/>
      <c r="Q576" s="126"/>
      <c r="R576" s="126"/>
      <c r="S576" s="126"/>
      <c r="T576" s="126"/>
      <c r="U576" s="126"/>
      <c r="V576" s="126"/>
      <c r="W576" s="126"/>
      <c r="X576" s="126"/>
      <c r="Y576" s="126"/>
      <c r="Z576" s="126"/>
      <c r="AA576" s="125"/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310">
        <v>7990</v>
      </c>
      <c r="AL576" s="310">
        <f t="shared" ref="AL576:AL586" si="92">AK576*E576</f>
        <v>0</v>
      </c>
      <c r="AM576" s="65" t="s">
        <v>654</v>
      </c>
      <c r="AN576" s="65"/>
      <c r="AO576" s="65"/>
      <c r="AP576" s="65"/>
      <c r="AQ576" s="65"/>
      <c r="AR576" s="65"/>
      <c r="AS576" s="66"/>
    </row>
    <row r="577" spans="1:45" s="67" customFormat="1" ht="30" x14ac:dyDescent="0.2">
      <c r="A577" s="165" t="s">
        <v>2081</v>
      </c>
      <c r="B577" s="166" t="s">
        <v>2746</v>
      </c>
      <c r="C577" s="258">
        <f t="shared" si="86"/>
        <v>0</v>
      </c>
      <c r="D577" s="263">
        <f t="shared" si="87"/>
        <v>0</v>
      </c>
      <c r="E577" s="125"/>
      <c r="F577" s="125"/>
      <c r="G577" s="125"/>
      <c r="H577" s="126"/>
      <c r="I577" s="126"/>
      <c r="J577" s="126"/>
      <c r="K577" s="126"/>
      <c r="L577" s="126"/>
      <c r="M577" s="126"/>
      <c r="N577" s="126"/>
      <c r="O577" s="126"/>
      <c r="P577" s="126"/>
      <c r="Q577" s="126"/>
      <c r="R577" s="126"/>
      <c r="S577" s="126"/>
      <c r="T577" s="126"/>
      <c r="U577" s="126"/>
      <c r="V577" s="126"/>
      <c r="W577" s="126"/>
      <c r="X577" s="126"/>
      <c r="Y577" s="126"/>
      <c r="Z577" s="126"/>
      <c r="AA577" s="125"/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310">
        <v>15950</v>
      </c>
      <c r="AL577" s="310">
        <f t="shared" si="92"/>
        <v>0</v>
      </c>
      <c r="AM577" s="65" t="s">
        <v>654</v>
      </c>
      <c r="AN577" s="65"/>
      <c r="AO577" s="65"/>
      <c r="AP577" s="65"/>
      <c r="AQ577" s="65"/>
      <c r="AR577" s="65"/>
      <c r="AS577" s="66"/>
    </row>
    <row r="578" spans="1:45" s="67" customFormat="1" ht="24" customHeight="1" x14ac:dyDescent="0.2">
      <c r="A578" s="165" t="s">
        <v>2082</v>
      </c>
      <c r="B578" s="166" t="s">
        <v>1330</v>
      </c>
      <c r="C578" s="258">
        <f t="shared" si="86"/>
        <v>0</v>
      </c>
      <c r="D578" s="263">
        <f t="shared" si="87"/>
        <v>0</v>
      </c>
      <c r="E578" s="125"/>
      <c r="F578" s="125"/>
      <c r="G578" s="125"/>
      <c r="H578" s="126"/>
      <c r="I578" s="126"/>
      <c r="J578" s="126"/>
      <c r="K578" s="126"/>
      <c r="L578" s="126"/>
      <c r="M578" s="126"/>
      <c r="N578" s="126"/>
      <c r="O578" s="126"/>
      <c r="P578" s="126"/>
      <c r="Q578" s="126"/>
      <c r="R578" s="126"/>
      <c r="S578" s="126"/>
      <c r="T578" s="126"/>
      <c r="U578" s="126"/>
      <c r="V578" s="126"/>
      <c r="W578" s="126"/>
      <c r="X578" s="126"/>
      <c r="Y578" s="126"/>
      <c r="Z578" s="126"/>
      <c r="AA578" s="125"/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310">
        <v>4280</v>
      </c>
      <c r="AL578" s="310">
        <f t="shared" si="92"/>
        <v>0</v>
      </c>
      <c r="AM578" s="65" t="s">
        <v>654</v>
      </c>
      <c r="AN578" s="65"/>
      <c r="AO578" s="65"/>
      <c r="AP578" s="65"/>
      <c r="AQ578" s="65"/>
      <c r="AR578" s="65"/>
      <c r="AS578" s="66"/>
    </row>
    <row r="579" spans="1:45" s="67" customFormat="1" ht="20" x14ac:dyDescent="0.2">
      <c r="A579" s="165" t="s">
        <v>2083</v>
      </c>
      <c r="B579" s="166" t="s">
        <v>815</v>
      </c>
      <c r="C579" s="258">
        <f t="shared" si="86"/>
        <v>0</v>
      </c>
      <c r="D579" s="263">
        <f t="shared" si="87"/>
        <v>0</v>
      </c>
      <c r="E579" s="125"/>
      <c r="F579" s="125"/>
      <c r="G579" s="125"/>
      <c r="H579" s="126"/>
      <c r="I579" s="126"/>
      <c r="J579" s="126"/>
      <c r="K579" s="126"/>
      <c r="L579" s="126"/>
      <c r="M579" s="126"/>
      <c r="N579" s="126"/>
      <c r="O579" s="126"/>
      <c r="P579" s="126"/>
      <c r="Q579" s="126"/>
      <c r="R579" s="126"/>
      <c r="S579" s="126"/>
      <c r="T579" s="126"/>
      <c r="U579" s="126"/>
      <c r="V579" s="126"/>
      <c r="W579" s="126"/>
      <c r="X579" s="126"/>
      <c r="Y579" s="126"/>
      <c r="Z579" s="126"/>
      <c r="AA579" s="125"/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310">
        <v>2820</v>
      </c>
      <c r="AL579" s="310">
        <f t="shared" si="92"/>
        <v>0</v>
      </c>
      <c r="AM579" s="65" t="s">
        <v>654</v>
      </c>
      <c r="AN579" s="65"/>
      <c r="AO579" s="65"/>
      <c r="AP579" s="65"/>
      <c r="AQ579" s="65"/>
      <c r="AR579" s="65"/>
      <c r="AS579" s="66"/>
    </row>
    <row r="580" spans="1:45" s="67" customFormat="1" ht="20" x14ac:dyDescent="0.2">
      <c r="A580" s="165" t="s">
        <v>2084</v>
      </c>
      <c r="B580" s="166" t="s">
        <v>796</v>
      </c>
      <c r="C580" s="258">
        <f t="shared" si="86"/>
        <v>0</v>
      </c>
      <c r="D580" s="263">
        <f t="shared" si="87"/>
        <v>0</v>
      </c>
      <c r="E580" s="125"/>
      <c r="F580" s="125"/>
      <c r="G580" s="125"/>
      <c r="H580" s="126"/>
      <c r="I580" s="126"/>
      <c r="J580" s="126"/>
      <c r="K580" s="126"/>
      <c r="L580" s="126"/>
      <c r="M580" s="126"/>
      <c r="N580" s="126"/>
      <c r="O580" s="126"/>
      <c r="P580" s="126"/>
      <c r="Q580" s="126"/>
      <c r="R580" s="126"/>
      <c r="S580" s="126"/>
      <c r="T580" s="126"/>
      <c r="U580" s="126"/>
      <c r="V580" s="126"/>
      <c r="W580" s="126"/>
      <c r="X580" s="126"/>
      <c r="Y580" s="126"/>
      <c r="Z580" s="126"/>
      <c r="AA580" s="125"/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310">
        <v>2670</v>
      </c>
      <c r="AL580" s="310">
        <f t="shared" si="92"/>
        <v>0</v>
      </c>
      <c r="AM580" s="65" t="s">
        <v>654</v>
      </c>
      <c r="AN580" s="65"/>
      <c r="AO580" s="65"/>
      <c r="AP580" s="65"/>
      <c r="AQ580" s="65"/>
      <c r="AR580" s="65"/>
      <c r="AS580" s="66"/>
    </row>
    <row r="581" spans="1:45" s="67" customFormat="1" ht="22.5" customHeight="1" x14ac:dyDescent="0.2">
      <c r="A581" s="165" t="s">
        <v>2085</v>
      </c>
      <c r="B581" s="166" t="s">
        <v>3513</v>
      </c>
      <c r="C581" s="258">
        <f t="shared" si="86"/>
        <v>0</v>
      </c>
      <c r="D581" s="263">
        <f t="shared" si="87"/>
        <v>0</v>
      </c>
      <c r="E581" s="125"/>
      <c r="F581" s="125"/>
      <c r="G581" s="125"/>
      <c r="H581" s="126"/>
      <c r="I581" s="126"/>
      <c r="J581" s="126"/>
      <c r="K581" s="126"/>
      <c r="L581" s="126"/>
      <c r="M581" s="126"/>
      <c r="N581" s="126"/>
      <c r="O581" s="126"/>
      <c r="P581" s="126"/>
      <c r="Q581" s="126"/>
      <c r="R581" s="126"/>
      <c r="S581" s="126"/>
      <c r="T581" s="126"/>
      <c r="U581" s="126"/>
      <c r="V581" s="126"/>
      <c r="W581" s="126"/>
      <c r="X581" s="126"/>
      <c r="Y581" s="126"/>
      <c r="Z581" s="126"/>
      <c r="AA581" s="125"/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310">
        <v>2670</v>
      </c>
      <c r="AL581" s="310">
        <f t="shared" si="92"/>
        <v>0</v>
      </c>
      <c r="AM581" s="65" t="s">
        <v>654</v>
      </c>
      <c r="AN581" s="65"/>
      <c r="AO581" s="65"/>
      <c r="AP581" s="65"/>
      <c r="AQ581" s="65"/>
      <c r="AR581" s="65"/>
      <c r="AS581" s="66"/>
    </row>
    <row r="582" spans="1:45" s="67" customFormat="1" ht="20" x14ac:dyDescent="0.2">
      <c r="A582" s="165" t="s">
        <v>2086</v>
      </c>
      <c r="B582" s="166" t="s">
        <v>797</v>
      </c>
      <c r="C582" s="258">
        <f t="shared" si="86"/>
        <v>0</v>
      </c>
      <c r="D582" s="263">
        <f t="shared" si="87"/>
        <v>0</v>
      </c>
      <c r="E582" s="125"/>
      <c r="F582" s="125"/>
      <c r="G582" s="125"/>
      <c r="H582" s="126"/>
      <c r="I582" s="126"/>
      <c r="J582" s="126"/>
      <c r="K582" s="126"/>
      <c r="L582" s="126"/>
      <c r="M582" s="126"/>
      <c r="N582" s="126"/>
      <c r="O582" s="126"/>
      <c r="P582" s="126"/>
      <c r="Q582" s="126"/>
      <c r="R582" s="126"/>
      <c r="S582" s="126"/>
      <c r="T582" s="126"/>
      <c r="U582" s="126"/>
      <c r="V582" s="126"/>
      <c r="W582" s="126"/>
      <c r="X582" s="126"/>
      <c r="Y582" s="126"/>
      <c r="Z582" s="126"/>
      <c r="AA582" s="125"/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310">
        <v>1900</v>
      </c>
      <c r="AL582" s="310">
        <f t="shared" si="92"/>
        <v>0</v>
      </c>
      <c r="AM582" s="65" t="s">
        <v>654</v>
      </c>
      <c r="AN582" s="65"/>
      <c r="AO582" s="65"/>
      <c r="AP582" s="65"/>
      <c r="AQ582" s="65"/>
      <c r="AR582" s="65"/>
      <c r="AS582" s="66"/>
    </row>
    <row r="583" spans="1:45" s="67" customFormat="1" ht="12" customHeight="1" x14ac:dyDescent="0.2">
      <c r="A583" s="165" t="s">
        <v>2087</v>
      </c>
      <c r="B583" s="166" t="s">
        <v>2747</v>
      </c>
      <c r="C583" s="258">
        <f t="shared" si="86"/>
        <v>0</v>
      </c>
      <c r="D583" s="263">
        <f t="shared" si="87"/>
        <v>0</v>
      </c>
      <c r="E583" s="125"/>
      <c r="F583" s="125"/>
      <c r="G583" s="125"/>
      <c r="H583" s="126"/>
      <c r="I583" s="126"/>
      <c r="J583" s="126"/>
      <c r="K583" s="126"/>
      <c r="L583" s="126"/>
      <c r="M583" s="126"/>
      <c r="N583" s="126"/>
      <c r="O583" s="126"/>
      <c r="P583" s="126"/>
      <c r="Q583" s="126"/>
      <c r="R583" s="126"/>
      <c r="S583" s="126"/>
      <c r="T583" s="126"/>
      <c r="U583" s="126"/>
      <c r="V583" s="126"/>
      <c r="W583" s="126"/>
      <c r="X583" s="126"/>
      <c r="Y583" s="126"/>
      <c r="Z583" s="126"/>
      <c r="AA583" s="125"/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310">
        <v>1520</v>
      </c>
      <c r="AL583" s="310">
        <f t="shared" si="92"/>
        <v>0</v>
      </c>
      <c r="AM583" s="65" t="s">
        <v>654</v>
      </c>
      <c r="AN583" s="65"/>
      <c r="AO583" s="65"/>
      <c r="AP583" s="65"/>
      <c r="AQ583" s="65"/>
      <c r="AR583" s="65"/>
      <c r="AS583" s="66"/>
    </row>
    <row r="584" spans="1:45" s="67" customFormat="1" ht="20" x14ac:dyDescent="0.2">
      <c r="A584" s="165" t="s">
        <v>2088</v>
      </c>
      <c r="B584" s="166" t="s">
        <v>798</v>
      </c>
      <c r="C584" s="258">
        <f t="shared" si="86"/>
        <v>0</v>
      </c>
      <c r="D584" s="263">
        <f t="shared" si="87"/>
        <v>0</v>
      </c>
      <c r="E584" s="125"/>
      <c r="F584" s="125"/>
      <c r="G584" s="125"/>
      <c r="H584" s="126"/>
      <c r="I584" s="126"/>
      <c r="J584" s="126"/>
      <c r="K584" s="126"/>
      <c r="L584" s="126"/>
      <c r="M584" s="126"/>
      <c r="N584" s="126"/>
      <c r="O584" s="126"/>
      <c r="P584" s="126"/>
      <c r="Q584" s="126"/>
      <c r="R584" s="126"/>
      <c r="S584" s="126"/>
      <c r="T584" s="126"/>
      <c r="U584" s="126"/>
      <c r="V584" s="126"/>
      <c r="W584" s="126"/>
      <c r="X584" s="126"/>
      <c r="Y584" s="126"/>
      <c r="Z584" s="126"/>
      <c r="AA584" s="125"/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310">
        <v>7990</v>
      </c>
      <c r="AL584" s="310">
        <f t="shared" si="92"/>
        <v>0</v>
      </c>
      <c r="AM584" s="65" t="s">
        <v>654</v>
      </c>
      <c r="AN584" s="65"/>
      <c r="AO584" s="65"/>
      <c r="AP584" s="65"/>
      <c r="AQ584" s="65"/>
      <c r="AR584" s="65"/>
      <c r="AS584" s="66"/>
    </row>
    <row r="585" spans="1:45" s="67" customFormat="1" ht="20" x14ac:dyDescent="0.2">
      <c r="A585" s="165" t="s">
        <v>2089</v>
      </c>
      <c r="B585" s="166" t="s">
        <v>2748</v>
      </c>
      <c r="C585" s="258">
        <f t="shared" si="86"/>
        <v>0</v>
      </c>
      <c r="D585" s="263">
        <f t="shared" si="87"/>
        <v>0</v>
      </c>
      <c r="E585" s="125"/>
      <c r="F585" s="125"/>
      <c r="G585" s="125"/>
      <c r="H585" s="126"/>
      <c r="I585" s="126"/>
      <c r="J585" s="126"/>
      <c r="K585" s="126"/>
      <c r="L585" s="126"/>
      <c r="M585" s="126"/>
      <c r="N585" s="126"/>
      <c r="O585" s="126"/>
      <c r="P585" s="126"/>
      <c r="Q585" s="126"/>
      <c r="R585" s="126"/>
      <c r="S585" s="126"/>
      <c r="T585" s="126"/>
      <c r="U585" s="126"/>
      <c r="V585" s="126"/>
      <c r="W585" s="126"/>
      <c r="X585" s="126"/>
      <c r="Y585" s="126"/>
      <c r="Z585" s="126"/>
      <c r="AA585" s="125"/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310">
        <v>10570</v>
      </c>
      <c r="AL585" s="310">
        <f t="shared" si="92"/>
        <v>0</v>
      </c>
      <c r="AM585" s="65" t="s">
        <v>654</v>
      </c>
      <c r="AN585" s="65"/>
      <c r="AO585" s="65"/>
      <c r="AP585" s="65"/>
      <c r="AQ585" s="65"/>
      <c r="AR585" s="65"/>
      <c r="AS585" s="66"/>
    </row>
    <row r="586" spans="1:45" s="67" customFormat="1" ht="14.15" customHeight="1" x14ac:dyDescent="0.2">
      <c r="A586" s="165" t="s">
        <v>2090</v>
      </c>
      <c r="B586" s="166" t="s">
        <v>799</v>
      </c>
      <c r="C586" s="258">
        <f t="shared" si="86"/>
        <v>3</v>
      </c>
      <c r="D586" s="263">
        <f t="shared" si="87"/>
        <v>3</v>
      </c>
      <c r="E586" s="125">
        <v>3</v>
      </c>
      <c r="F586" s="125"/>
      <c r="G586" s="125"/>
      <c r="H586" s="126"/>
      <c r="I586" s="126"/>
      <c r="J586" s="126"/>
      <c r="K586" s="126"/>
      <c r="L586" s="126"/>
      <c r="M586" s="126"/>
      <c r="N586" s="126"/>
      <c r="O586" s="126"/>
      <c r="P586" s="126"/>
      <c r="Q586" s="126"/>
      <c r="R586" s="126"/>
      <c r="S586" s="126"/>
      <c r="T586" s="126"/>
      <c r="U586" s="126"/>
      <c r="V586" s="126"/>
      <c r="W586" s="126"/>
      <c r="X586" s="126"/>
      <c r="Y586" s="126"/>
      <c r="Z586" s="126"/>
      <c r="AA586" s="125"/>
      <c r="AB586" s="125">
        <v>3</v>
      </c>
      <c r="AC586" s="125"/>
      <c r="AD586" s="125"/>
      <c r="AE586" s="125"/>
      <c r="AF586" s="125"/>
      <c r="AG586" s="125"/>
      <c r="AH586" s="125"/>
      <c r="AI586" s="125"/>
      <c r="AJ586" s="125"/>
      <c r="AK586" s="310">
        <v>3600</v>
      </c>
      <c r="AL586" s="310">
        <f t="shared" si="92"/>
        <v>10800</v>
      </c>
      <c r="AM586" s="65" t="s">
        <v>654</v>
      </c>
      <c r="AN586" s="65"/>
      <c r="AO586" s="65"/>
      <c r="AP586" s="65"/>
      <c r="AQ586" s="65"/>
      <c r="AR586" s="65"/>
      <c r="AS586" s="66"/>
    </row>
    <row r="587" spans="1:45" s="67" customFormat="1" ht="20" x14ac:dyDescent="0.2">
      <c r="A587" s="165" t="s">
        <v>2091</v>
      </c>
      <c r="B587" s="166" t="s">
        <v>800</v>
      </c>
      <c r="C587" s="258">
        <f t="shared" ref="C587:C677" si="93">SUM(D587+G587)</f>
        <v>2</v>
      </c>
      <c r="D587" s="263">
        <f t="shared" ref="D587:D677" si="94">SUM(E587:F587)</f>
        <v>2</v>
      </c>
      <c r="E587" s="125">
        <v>2</v>
      </c>
      <c r="F587" s="125"/>
      <c r="G587" s="125"/>
      <c r="H587" s="126"/>
      <c r="I587" s="126"/>
      <c r="J587" s="126"/>
      <c r="K587" s="126"/>
      <c r="L587" s="126"/>
      <c r="M587" s="126"/>
      <c r="N587" s="126"/>
      <c r="O587" s="126"/>
      <c r="P587" s="126"/>
      <c r="Q587" s="126"/>
      <c r="R587" s="126"/>
      <c r="S587" s="126"/>
      <c r="T587" s="126"/>
      <c r="U587" s="126"/>
      <c r="V587" s="126"/>
      <c r="W587" s="126"/>
      <c r="X587" s="126"/>
      <c r="Y587" s="126"/>
      <c r="Z587" s="126"/>
      <c r="AA587" s="125"/>
      <c r="AB587" s="125">
        <v>2</v>
      </c>
      <c r="AC587" s="125"/>
      <c r="AD587" s="125"/>
      <c r="AE587" s="125"/>
      <c r="AF587" s="125"/>
      <c r="AG587" s="125"/>
      <c r="AH587" s="125">
        <v>2</v>
      </c>
      <c r="AI587" s="125"/>
      <c r="AJ587" s="125"/>
      <c r="AK587" s="310">
        <v>3640</v>
      </c>
      <c r="AL587" s="310">
        <f t="shared" ref="AL587:AL592" si="95">AK587*E587</f>
        <v>7280</v>
      </c>
      <c r="AM587" s="65" t="s">
        <v>654</v>
      </c>
      <c r="AN587" s="65"/>
      <c r="AO587" s="65"/>
      <c r="AP587" s="65"/>
      <c r="AQ587" s="65"/>
      <c r="AR587" s="65"/>
      <c r="AS587" s="66"/>
    </row>
    <row r="588" spans="1:45" s="67" customFormat="1" ht="14.15" customHeight="1" x14ac:dyDescent="0.2">
      <c r="A588" s="165" t="s">
        <v>4103</v>
      </c>
      <c r="B588" s="166" t="s">
        <v>4104</v>
      </c>
      <c r="C588" s="357">
        <f t="shared" si="93"/>
        <v>0</v>
      </c>
      <c r="D588" s="359">
        <f t="shared" si="94"/>
        <v>0</v>
      </c>
      <c r="E588" s="125"/>
      <c r="F588" s="125"/>
      <c r="G588" s="125"/>
      <c r="H588" s="126"/>
      <c r="I588" s="126"/>
      <c r="J588" s="126"/>
      <c r="K588" s="126"/>
      <c r="L588" s="126"/>
      <c r="M588" s="126"/>
      <c r="N588" s="126"/>
      <c r="O588" s="126"/>
      <c r="P588" s="126"/>
      <c r="Q588" s="126"/>
      <c r="R588" s="126"/>
      <c r="S588" s="126"/>
      <c r="T588" s="126"/>
      <c r="U588" s="126"/>
      <c r="V588" s="126"/>
      <c r="W588" s="126"/>
      <c r="X588" s="126"/>
      <c r="Y588" s="126"/>
      <c r="Z588" s="126"/>
      <c r="AA588" s="125"/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310">
        <v>8400</v>
      </c>
      <c r="AL588" s="310">
        <f t="shared" si="95"/>
        <v>0</v>
      </c>
      <c r="AM588" s="65" t="s">
        <v>654</v>
      </c>
      <c r="AN588" s="65"/>
      <c r="AO588" s="65"/>
      <c r="AP588" s="65"/>
      <c r="AQ588" s="65"/>
      <c r="AR588" s="65"/>
      <c r="AS588" s="66"/>
    </row>
    <row r="589" spans="1:45" s="67" customFormat="1" ht="20.25" customHeight="1" x14ac:dyDescent="0.2">
      <c r="A589" s="165" t="s">
        <v>2092</v>
      </c>
      <c r="B589" s="166" t="s">
        <v>2749</v>
      </c>
      <c r="C589" s="258">
        <f t="shared" si="93"/>
        <v>5</v>
      </c>
      <c r="D589" s="263">
        <f t="shared" si="94"/>
        <v>5</v>
      </c>
      <c r="E589" s="125">
        <v>5</v>
      </c>
      <c r="F589" s="125"/>
      <c r="G589" s="125"/>
      <c r="H589" s="126"/>
      <c r="I589" s="126"/>
      <c r="J589" s="126"/>
      <c r="K589" s="126"/>
      <c r="L589" s="126"/>
      <c r="M589" s="126"/>
      <c r="N589" s="126"/>
      <c r="O589" s="126"/>
      <c r="P589" s="126"/>
      <c r="Q589" s="126"/>
      <c r="R589" s="126"/>
      <c r="S589" s="126"/>
      <c r="T589" s="126"/>
      <c r="U589" s="126"/>
      <c r="V589" s="126"/>
      <c r="W589" s="126"/>
      <c r="X589" s="126"/>
      <c r="Y589" s="126"/>
      <c r="Z589" s="126"/>
      <c r="AA589" s="125"/>
      <c r="AB589" s="125"/>
      <c r="AC589" s="125">
        <v>5</v>
      </c>
      <c r="AD589" s="125"/>
      <c r="AE589" s="125"/>
      <c r="AF589" s="125"/>
      <c r="AG589" s="125"/>
      <c r="AH589" s="125">
        <v>5</v>
      </c>
      <c r="AI589" s="125"/>
      <c r="AJ589" s="125"/>
      <c r="AK589" s="310">
        <v>4870</v>
      </c>
      <c r="AL589" s="310">
        <f t="shared" si="95"/>
        <v>24350</v>
      </c>
      <c r="AM589" s="65" t="s">
        <v>654</v>
      </c>
      <c r="AN589" s="65"/>
      <c r="AO589" s="65"/>
      <c r="AP589" s="65"/>
      <c r="AQ589" s="65"/>
      <c r="AR589" s="65"/>
      <c r="AS589" s="66"/>
    </row>
    <row r="590" spans="1:45" s="67" customFormat="1" ht="14.15" customHeight="1" x14ac:dyDescent="0.2">
      <c r="A590" s="165" t="s">
        <v>2093</v>
      </c>
      <c r="B590" s="166" t="s">
        <v>801</v>
      </c>
      <c r="C590" s="258">
        <f t="shared" si="93"/>
        <v>11</v>
      </c>
      <c r="D590" s="263">
        <f t="shared" si="94"/>
        <v>11</v>
      </c>
      <c r="E590" s="125">
        <v>11</v>
      </c>
      <c r="F590" s="125"/>
      <c r="G590" s="125"/>
      <c r="H590" s="126"/>
      <c r="I590" s="126"/>
      <c r="J590" s="126"/>
      <c r="K590" s="126"/>
      <c r="L590" s="126"/>
      <c r="M590" s="126"/>
      <c r="N590" s="126"/>
      <c r="O590" s="126"/>
      <c r="P590" s="126"/>
      <c r="Q590" s="126"/>
      <c r="R590" s="126"/>
      <c r="S590" s="126"/>
      <c r="T590" s="126"/>
      <c r="U590" s="126"/>
      <c r="V590" s="126"/>
      <c r="W590" s="126"/>
      <c r="X590" s="126"/>
      <c r="Y590" s="126"/>
      <c r="Z590" s="126"/>
      <c r="AA590" s="125"/>
      <c r="AB590" s="125">
        <v>2</v>
      </c>
      <c r="AC590" s="125">
        <v>9</v>
      </c>
      <c r="AD590" s="125"/>
      <c r="AE590" s="125"/>
      <c r="AF590" s="125"/>
      <c r="AG590" s="125"/>
      <c r="AH590" s="125">
        <v>11</v>
      </c>
      <c r="AI590" s="125"/>
      <c r="AJ590" s="125"/>
      <c r="AK590" s="310">
        <v>4870</v>
      </c>
      <c r="AL590" s="310">
        <f t="shared" si="95"/>
        <v>53570</v>
      </c>
      <c r="AM590" s="65" t="s">
        <v>654</v>
      </c>
      <c r="AN590" s="65"/>
      <c r="AO590" s="65"/>
      <c r="AP590" s="65"/>
      <c r="AQ590" s="65"/>
      <c r="AR590" s="65"/>
      <c r="AS590" s="66"/>
    </row>
    <row r="591" spans="1:45" s="67" customFormat="1" ht="14.15" customHeight="1" x14ac:dyDescent="0.2">
      <c r="A591" s="165" t="s">
        <v>2565</v>
      </c>
      <c r="B591" s="166" t="s">
        <v>2566</v>
      </c>
      <c r="C591" s="258">
        <f t="shared" si="93"/>
        <v>0</v>
      </c>
      <c r="D591" s="263">
        <f t="shared" si="94"/>
        <v>0</v>
      </c>
      <c r="E591" s="125"/>
      <c r="F591" s="125"/>
      <c r="G591" s="125"/>
      <c r="H591" s="126"/>
      <c r="I591" s="126"/>
      <c r="J591" s="126"/>
      <c r="K591" s="126"/>
      <c r="L591" s="126"/>
      <c r="M591" s="126"/>
      <c r="N591" s="126"/>
      <c r="O591" s="126"/>
      <c r="P591" s="126"/>
      <c r="Q591" s="126"/>
      <c r="R591" s="126"/>
      <c r="S591" s="126"/>
      <c r="T591" s="126"/>
      <c r="U591" s="126"/>
      <c r="V591" s="126"/>
      <c r="W591" s="126"/>
      <c r="X591" s="126"/>
      <c r="Y591" s="126"/>
      <c r="Z591" s="126"/>
      <c r="AA591" s="125"/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310">
        <v>35430</v>
      </c>
      <c r="AL591" s="310">
        <f t="shared" si="95"/>
        <v>0</v>
      </c>
      <c r="AM591" s="65" t="s">
        <v>654</v>
      </c>
      <c r="AN591" s="65"/>
      <c r="AO591" s="65"/>
      <c r="AP591" s="65"/>
      <c r="AQ591" s="65"/>
      <c r="AR591" s="65"/>
      <c r="AS591" s="66"/>
    </row>
    <row r="592" spans="1:45" s="72" customFormat="1" ht="14.15" customHeight="1" x14ac:dyDescent="0.2">
      <c r="A592" s="165" t="s">
        <v>2567</v>
      </c>
      <c r="B592" s="166" t="s">
        <v>2568</v>
      </c>
      <c r="C592" s="258">
        <f t="shared" si="93"/>
        <v>0</v>
      </c>
      <c r="D592" s="263">
        <f t="shared" si="94"/>
        <v>0</v>
      </c>
      <c r="E592" s="125"/>
      <c r="F592" s="125"/>
      <c r="G592" s="125"/>
      <c r="H592" s="126"/>
      <c r="I592" s="126"/>
      <c r="J592" s="126"/>
      <c r="K592" s="126"/>
      <c r="L592" s="126"/>
      <c r="M592" s="126"/>
      <c r="N592" s="126"/>
      <c r="O592" s="126"/>
      <c r="P592" s="126"/>
      <c r="Q592" s="126"/>
      <c r="R592" s="126"/>
      <c r="S592" s="126"/>
      <c r="T592" s="126"/>
      <c r="U592" s="126"/>
      <c r="V592" s="126"/>
      <c r="W592" s="126"/>
      <c r="X592" s="126"/>
      <c r="Y592" s="126"/>
      <c r="Z592" s="126"/>
      <c r="AA592" s="125"/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310">
        <v>9690</v>
      </c>
      <c r="AL592" s="310">
        <f t="shared" si="95"/>
        <v>0</v>
      </c>
      <c r="AM592" s="65" t="s">
        <v>654</v>
      </c>
      <c r="AN592" s="65"/>
      <c r="AO592" s="65"/>
      <c r="AP592" s="65"/>
      <c r="AQ592" s="65"/>
      <c r="AR592" s="65"/>
      <c r="AS592" s="71"/>
    </row>
    <row r="593" spans="1:16381" s="75" customFormat="1" ht="13.5" customHeight="1" x14ac:dyDescent="0.2">
      <c r="A593" s="293"/>
      <c r="B593" s="294" t="s">
        <v>467</v>
      </c>
      <c r="C593" s="297">
        <f>SUM(C575:C592)</f>
        <v>21</v>
      </c>
      <c r="D593" s="297">
        <f>SUM(D575:D592)</f>
        <v>21</v>
      </c>
      <c r="E593" s="297">
        <f>SUM(E575:E592)</f>
        <v>21</v>
      </c>
      <c r="F593" s="297">
        <f>SUM(F575:F592)</f>
        <v>0</v>
      </c>
      <c r="G593" s="297">
        <f>SUM(G575:G592)</f>
        <v>0</v>
      </c>
      <c r="H593" s="927"/>
      <c r="I593" s="928"/>
      <c r="J593" s="928"/>
      <c r="K593" s="928"/>
      <c r="L593" s="928"/>
      <c r="M593" s="928"/>
      <c r="N593" s="928"/>
      <c r="O593" s="928"/>
      <c r="P593" s="928"/>
      <c r="Q593" s="928"/>
      <c r="R593" s="928"/>
      <c r="S593" s="928"/>
      <c r="T593" s="928"/>
      <c r="U593" s="928"/>
      <c r="V593" s="928"/>
      <c r="W593" s="928"/>
      <c r="X593" s="928"/>
      <c r="Y593" s="928"/>
      <c r="Z593" s="929"/>
      <c r="AA593" s="297">
        <f>SUM(AA575:AA592)</f>
        <v>0</v>
      </c>
      <c r="AB593" s="297">
        <f>SUM(AB575:AB592)</f>
        <v>7</v>
      </c>
      <c r="AC593" s="297">
        <f t="shared" ref="AC593:AL593" si="96">SUM(AC575:AC592)</f>
        <v>14</v>
      </c>
      <c r="AD593" s="297">
        <f t="shared" si="96"/>
        <v>0</v>
      </c>
      <c r="AE593" s="297">
        <f t="shared" si="96"/>
        <v>0</v>
      </c>
      <c r="AF593" s="297">
        <f t="shared" si="96"/>
        <v>0</v>
      </c>
      <c r="AG593" s="297">
        <f t="shared" si="96"/>
        <v>0</v>
      </c>
      <c r="AH593" s="297">
        <f t="shared" si="96"/>
        <v>18</v>
      </c>
      <c r="AI593" s="297">
        <f t="shared" si="96"/>
        <v>0</v>
      </c>
      <c r="AJ593" s="297">
        <f t="shared" si="96"/>
        <v>0</v>
      </c>
      <c r="AK593" s="314">
        <f t="shared" si="96"/>
        <v>131530</v>
      </c>
      <c r="AL593" s="314">
        <f t="shared" si="96"/>
        <v>96000</v>
      </c>
      <c r="AM593" s="100"/>
      <c r="AN593" s="108"/>
      <c r="AO593" s="108"/>
      <c r="AP593" s="108"/>
      <c r="AQ593" s="108"/>
      <c r="AR593" s="108"/>
      <c r="AS593" s="109"/>
      <c r="AT593" s="110"/>
      <c r="AU593" s="110"/>
      <c r="AV593" s="110"/>
      <c r="AW593" s="110"/>
      <c r="AX593" s="110"/>
      <c r="AY593" s="110"/>
      <c r="AZ593" s="110"/>
      <c r="BA593" s="110"/>
      <c r="BB593" s="110"/>
      <c r="BC593" s="110"/>
      <c r="BD593" s="110"/>
      <c r="BE593" s="110"/>
      <c r="BF593" s="110"/>
      <c r="BG593" s="110"/>
      <c r="BH593" s="110"/>
      <c r="BI593" s="110"/>
      <c r="BJ593" s="110"/>
      <c r="BK593" s="110"/>
      <c r="BL593" s="110"/>
      <c r="BM593" s="110"/>
      <c r="BN593" s="110"/>
      <c r="BO593" s="110"/>
      <c r="BP593" s="110"/>
      <c r="BQ593" s="110"/>
      <c r="BR593" s="110"/>
      <c r="BS593" s="110"/>
      <c r="BT593" s="110"/>
      <c r="BU593" s="110"/>
      <c r="BV593" s="110"/>
      <c r="BW593" s="110"/>
      <c r="BX593" s="110"/>
      <c r="BY593" s="110"/>
      <c r="BZ593" s="110"/>
      <c r="CA593" s="110"/>
      <c r="CB593" s="110"/>
      <c r="CC593" s="110"/>
      <c r="CD593" s="110"/>
      <c r="CE593" s="110"/>
      <c r="CF593" s="110"/>
      <c r="CG593" s="110"/>
      <c r="CH593" s="110"/>
      <c r="CI593" s="110"/>
      <c r="CJ593" s="110"/>
      <c r="CK593" s="110"/>
      <c r="CL593" s="110"/>
      <c r="CM593" s="110"/>
      <c r="CN593" s="110"/>
      <c r="CO593" s="110"/>
      <c r="CP593" s="110"/>
      <c r="CQ593" s="110"/>
      <c r="CR593" s="110"/>
      <c r="CS593" s="110"/>
      <c r="CT593" s="110"/>
      <c r="CU593" s="110"/>
      <c r="CV593" s="110"/>
      <c r="CW593" s="110"/>
      <c r="CX593" s="110"/>
      <c r="CY593" s="110"/>
      <c r="CZ593" s="110"/>
      <c r="DA593" s="110"/>
      <c r="DB593" s="110"/>
      <c r="DC593" s="110"/>
      <c r="DD593" s="110"/>
      <c r="DE593" s="110"/>
      <c r="DF593" s="110"/>
      <c r="DG593" s="110"/>
      <c r="DH593" s="110"/>
      <c r="DI593" s="110"/>
      <c r="DJ593" s="110"/>
      <c r="DK593" s="110"/>
      <c r="DL593" s="110"/>
      <c r="DM593" s="110"/>
      <c r="DN593" s="110"/>
      <c r="DO593" s="110"/>
      <c r="DP593" s="110"/>
      <c r="DQ593" s="110"/>
      <c r="DR593" s="110"/>
      <c r="DS593" s="110"/>
      <c r="DT593" s="110"/>
      <c r="DU593" s="110"/>
      <c r="DV593" s="110"/>
      <c r="DW593" s="110"/>
      <c r="DX593" s="110"/>
      <c r="DY593" s="110"/>
      <c r="DZ593" s="110"/>
      <c r="EA593" s="110"/>
      <c r="EB593" s="110"/>
      <c r="EC593" s="110"/>
      <c r="ED593" s="110"/>
      <c r="EE593" s="110"/>
      <c r="EF593" s="110"/>
      <c r="EG593" s="110"/>
      <c r="EH593" s="110"/>
      <c r="EI593" s="110"/>
      <c r="EJ593" s="110"/>
      <c r="EK593" s="110"/>
      <c r="EL593" s="110"/>
      <c r="EM593" s="110"/>
      <c r="EN593" s="110"/>
      <c r="EO593" s="110"/>
      <c r="EP593" s="110"/>
      <c r="EQ593" s="110"/>
      <c r="ER593" s="110"/>
      <c r="ES593" s="110"/>
      <c r="ET593" s="110"/>
      <c r="EU593" s="110"/>
      <c r="EV593" s="110"/>
      <c r="EW593" s="110"/>
      <c r="EX593" s="110"/>
      <c r="EY593" s="110"/>
      <c r="EZ593" s="110"/>
      <c r="FA593" s="110"/>
      <c r="FB593" s="110"/>
      <c r="FC593" s="110"/>
      <c r="FD593" s="110"/>
      <c r="FE593" s="110"/>
      <c r="FF593" s="110"/>
      <c r="FG593" s="110"/>
      <c r="FH593" s="110"/>
      <c r="FI593" s="110"/>
      <c r="FJ593" s="110"/>
      <c r="FK593" s="110"/>
      <c r="FL593" s="110"/>
      <c r="FM593" s="110"/>
      <c r="FN593" s="110"/>
      <c r="FO593" s="110"/>
      <c r="FP593" s="110"/>
      <c r="FQ593" s="110"/>
      <c r="FR593" s="110"/>
      <c r="FS593" s="110"/>
      <c r="FT593" s="110"/>
      <c r="FU593" s="110"/>
      <c r="FV593" s="110"/>
      <c r="FW593" s="110"/>
      <c r="FX593" s="110"/>
      <c r="FY593" s="110"/>
      <c r="FZ593" s="110"/>
      <c r="GA593" s="110"/>
      <c r="GB593" s="110"/>
      <c r="GC593" s="110"/>
      <c r="GD593" s="110"/>
      <c r="GE593" s="110"/>
      <c r="GF593" s="110"/>
      <c r="GG593" s="110"/>
      <c r="GH593" s="110"/>
      <c r="GI593" s="110"/>
      <c r="GJ593" s="110"/>
      <c r="GK593" s="110"/>
      <c r="GL593" s="110"/>
      <c r="GM593" s="110"/>
      <c r="GN593" s="110"/>
      <c r="GO593" s="110"/>
      <c r="GP593" s="110"/>
      <c r="GQ593" s="110"/>
      <c r="GR593" s="110"/>
      <c r="GS593" s="110"/>
      <c r="GT593" s="110"/>
      <c r="GU593" s="110"/>
      <c r="GV593" s="110"/>
      <c r="GW593" s="110"/>
      <c r="GX593" s="110"/>
      <c r="GY593" s="110"/>
      <c r="GZ593" s="110"/>
      <c r="HA593" s="110"/>
      <c r="HB593" s="110"/>
      <c r="HC593" s="110"/>
      <c r="HD593" s="110"/>
      <c r="HE593" s="110"/>
      <c r="HF593" s="110"/>
      <c r="HG593" s="110"/>
      <c r="HH593" s="110"/>
      <c r="HI593" s="110"/>
      <c r="HJ593" s="110"/>
      <c r="HK593" s="110"/>
      <c r="HL593" s="110"/>
      <c r="HM593" s="110"/>
      <c r="HN593" s="110"/>
      <c r="HO593" s="110"/>
      <c r="HP593" s="110"/>
      <c r="HQ593" s="110"/>
      <c r="HR593" s="110"/>
      <c r="HS593" s="110"/>
      <c r="HT593" s="110"/>
      <c r="HU593" s="110"/>
      <c r="HV593" s="110"/>
      <c r="HW593" s="110"/>
      <c r="HX593" s="110"/>
      <c r="HY593" s="110"/>
      <c r="HZ593" s="110"/>
      <c r="IA593" s="110"/>
      <c r="IB593" s="110"/>
      <c r="IC593" s="110"/>
      <c r="ID593" s="110"/>
      <c r="IE593" s="110"/>
      <c r="IF593" s="110"/>
      <c r="IG593" s="110"/>
      <c r="IH593" s="110"/>
      <c r="II593" s="110"/>
      <c r="IJ593" s="110"/>
      <c r="IK593" s="110"/>
      <c r="IL593" s="110"/>
      <c r="IM593" s="110"/>
      <c r="IN593" s="110"/>
      <c r="IO593" s="110"/>
      <c r="IP593" s="110"/>
      <c r="IQ593" s="110"/>
      <c r="IR593" s="110"/>
      <c r="IS593" s="110"/>
      <c r="IT593" s="110"/>
      <c r="IU593" s="110"/>
      <c r="IV593" s="110"/>
      <c r="IW593" s="110"/>
      <c r="IX593" s="110"/>
      <c r="IY593" s="110"/>
      <c r="IZ593" s="110"/>
      <c r="JA593" s="110"/>
      <c r="JB593" s="110"/>
      <c r="JC593" s="110"/>
      <c r="JD593" s="110"/>
      <c r="JE593" s="110"/>
      <c r="JF593" s="110"/>
      <c r="JG593" s="110"/>
      <c r="JH593" s="110"/>
      <c r="JI593" s="110"/>
      <c r="JJ593" s="110"/>
      <c r="JK593" s="110"/>
      <c r="JL593" s="110"/>
      <c r="JM593" s="110"/>
      <c r="JN593" s="110"/>
      <c r="JO593" s="110"/>
      <c r="JP593" s="110"/>
      <c r="JQ593" s="110"/>
      <c r="JR593" s="110"/>
      <c r="JS593" s="110"/>
      <c r="JT593" s="110"/>
      <c r="JU593" s="110"/>
      <c r="JV593" s="110"/>
      <c r="JW593" s="110"/>
      <c r="JX593" s="110"/>
      <c r="JY593" s="110"/>
      <c r="JZ593" s="110"/>
      <c r="KA593" s="110"/>
      <c r="KB593" s="110"/>
      <c r="KC593" s="110"/>
      <c r="KD593" s="110"/>
      <c r="KE593" s="110"/>
      <c r="KF593" s="110"/>
      <c r="KG593" s="110"/>
      <c r="KH593" s="110"/>
      <c r="KI593" s="110"/>
      <c r="KJ593" s="110"/>
      <c r="KK593" s="110"/>
      <c r="KL593" s="110"/>
      <c r="KM593" s="110"/>
      <c r="KN593" s="110"/>
      <c r="KO593" s="110"/>
      <c r="KP593" s="110"/>
      <c r="KQ593" s="110"/>
      <c r="KR593" s="110"/>
      <c r="KS593" s="110"/>
      <c r="KT593" s="110"/>
      <c r="KU593" s="110"/>
      <c r="KV593" s="110"/>
      <c r="KW593" s="110"/>
      <c r="KX593" s="110"/>
      <c r="KY593" s="110"/>
      <c r="KZ593" s="110"/>
      <c r="LA593" s="110"/>
      <c r="LB593" s="110"/>
      <c r="LC593" s="110"/>
      <c r="LD593" s="110"/>
      <c r="LE593" s="110"/>
      <c r="LF593" s="110"/>
      <c r="LG593" s="110"/>
      <c r="LH593" s="110"/>
      <c r="LI593" s="110"/>
      <c r="LJ593" s="110"/>
      <c r="LK593" s="110"/>
      <c r="LL593" s="110"/>
      <c r="LM593" s="110"/>
      <c r="LN593" s="110"/>
      <c r="LO593" s="110"/>
      <c r="LP593" s="110"/>
      <c r="LQ593" s="110"/>
      <c r="LR593" s="110"/>
      <c r="LS593" s="110"/>
      <c r="LT593" s="110"/>
      <c r="LU593" s="110"/>
      <c r="LV593" s="110"/>
      <c r="LW593" s="110"/>
      <c r="LX593" s="110"/>
      <c r="LY593" s="110"/>
      <c r="LZ593" s="110"/>
      <c r="MA593" s="110"/>
      <c r="MB593" s="110"/>
      <c r="MC593" s="110"/>
      <c r="MD593" s="110"/>
      <c r="ME593" s="110"/>
      <c r="MF593" s="110"/>
      <c r="MG593" s="110"/>
      <c r="MH593" s="110"/>
      <c r="MI593" s="110"/>
      <c r="MJ593" s="110"/>
      <c r="MK593" s="110"/>
      <c r="ML593" s="110"/>
      <c r="MM593" s="110"/>
      <c r="MN593" s="110"/>
      <c r="MO593" s="110"/>
      <c r="MP593" s="110"/>
      <c r="MQ593" s="110"/>
      <c r="MR593" s="110"/>
      <c r="MS593" s="110"/>
      <c r="MT593" s="110"/>
      <c r="MU593" s="110"/>
      <c r="MV593" s="110"/>
      <c r="MW593" s="110"/>
      <c r="MX593" s="110"/>
      <c r="MY593" s="110"/>
      <c r="MZ593" s="110"/>
      <c r="NA593" s="110"/>
      <c r="NB593" s="110"/>
      <c r="NC593" s="110"/>
      <c r="ND593" s="110"/>
      <c r="NE593" s="110"/>
      <c r="NF593" s="110"/>
      <c r="NG593" s="110"/>
      <c r="NH593" s="110"/>
      <c r="NI593" s="110"/>
      <c r="NJ593" s="110"/>
      <c r="NK593" s="110"/>
      <c r="NL593" s="110"/>
      <c r="NM593" s="110"/>
      <c r="NN593" s="110"/>
      <c r="NO593" s="110"/>
      <c r="NP593" s="110"/>
      <c r="NQ593" s="110"/>
      <c r="NR593" s="110"/>
      <c r="NS593" s="110"/>
      <c r="NT593" s="110"/>
      <c r="NU593" s="110"/>
      <c r="NV593" s="110"/>
      <c r="NW593" s="110"/>
      <c r="NX593" s="110"/>
      <c r="NY593" s="110"/>
      <c r="NZ593" s="110"/>
      <c r="OA593" s="110"/>
      <c r="OB593" s="110"/>
      <c r="OC593" s="110"/>
      <c r="OD593" s="110"/>
      <c r="OE593" s="110"/>
      <c r="OF593" s="110"/>
      <c r="OG593" s="110"/>
      <c r="OH593" s="110"/>
      <c r="OI593" s="110"/>
      <c r="OJ593" s="110"/>
      <c r="OK593" s="110"/>
      <c r="OL593" s="110"/>
      <c r="OM593" s="110"/>
      <c r="ON593" s="110"/>
      <c r="OO593" s="110"/>
      <c r="OP593" s="110"/>
      <c r="OQ593" s="110"/>
      <c r="OR593" s="110"/>
      <c r="OS593" s="110"/>
      <c r="OT593" s="110"/>
      <c r="OU593" s="110"/>
      <c r="OV593" s="110"/>
      <c r="OW593" s="110"/>
      <c r="OX593" s="110"/>
      <c r="OY593" s="110"/>
      <c r="OZ593" s="110"/>
      <c r="PA593" s="110"/>
      <c r="PB593" s="110"/>
      <c r="PC593" s="110"/>
      <c r="PD593" s="110"/>
      <c r="PE593" s="110"/>
      <c r="PF593" s="110"/>
      <c r="PG593" s="110"/>
      <c r="PH593" s="110"/>
      <c r="PI593" s="110"/>
      <c r="PJ593" s="110"/>
      <c r="PK593" s="110"/>
      <c r="PL593" s="110"/>
      <c r="PM593" s="110"/>
      <c r="PN593" s="110"/>
      <c r="PO593" s="110"/>
      <c r="PP593" s="110"/>
      <c r="PQ593" s="110"/>
      <c r="PR593" s="110"/>
      <c r="PS593" s="110"/>
      <c r="PT593" s="110"/>
      <c r="PU593" s="110"/>
      <c r="PV593" s="110"/>
      <c r="PW593" s="110"/>
      <c r="PX593" s="110"/>
      <c r="PY593" s="110"/>
      <c r="PZ593" s="110"/>
      <c r="QA593" s="110"/>
      <c r="QB593" s="110"/>
      <c r="QC593" s="110"/>
      <c r="QD593" s="110"/>
      <c r="QE593" s="110"/>
      <c r="QF593" s="110"/>
      <c r="QG593" s="110"/>
      <c r="QH593" s="110"/>
      <c r="QI593" s="110"/>
      <c r="QJ593" s="110"/>
      <c r="QK593" s="110"/>
      <c r="QL593" s="110"/>
      <c r="QM593" s="110"/>
      <c r="QN593" s="110"/>
      <c r="QO593" s="110"/>
      <c r="QP593" s="110"/>
      <c r="QQ593" s="110"/>
      <c r="QR593" s="110"/>
      <c r="QS593" s="110"/>
      <c r="QT593" s="110"/>
      <c r="QU593" s="110"/>
      <c r="QV593" s="110"/>
      <c r="QW593" s="110"/>
      <c r="QX593" s="110"/>
      <c r="QY593" s="110"/>
      <c r="QZ593" s="110"/>
      <c r="RA593" s="110"/>
      <c r="RB593" s="110"/>
      <c r="RC593" s="110"/>
      <c r="RD593" s="110"/>
      <c r="RE593" s="110"/>
      <c r="RF593" s="110"/>
      <c r="RG593" s="110"/>
      <c r="RH593" s="110"/>
      <c r="RI593" s="110"/>
      <c r="RJ593" s="110"/>
      <c r="RK593" s="110"/>
      <c r="RL593" s="110"/>
      <c r="RM593" s="110"/>
      <c r="RN593" s="110"/>
      <c r="RO593" s="110"/>
      <c r="RP593" s="110"/>
      <c r="RQ593" s="110"/>
      <c r="RR593" s="110"/>
      <c r="RS593" s="110"/>
      <c r="RT593" s="110"/>
      <c r="RU593" s="110"/>
      <c r="RV593" s="110"/>
      <c r="RW593" s="110"/>
      <c r="RX593" s="110"/>
      <c r="RY593" s="110"/>
      <c r="RZ593" s="110"/>
      <c r="SA593" s="110"/>
      <c r="SB593" s="110"/>
      <c r="SC593" s="110"/>
      <c r="SD593" s="110"/>
      <c r="SE593" s="110"/>
      <c r="SF593" s="110"/>
      <c r="SG593" s="110"/>
      <c r="SH593" s="110"/>
      <c r="SI593" s="110"/>
      <c r="SJ593" s="110"/>
      <c r="SK593" s="110"/>
      <c r="SL593" s="110"/>
      <c r="SM593" s="110"/>
      <c r="SN593" s="110"/>
      <c r="SO593" s="110"/>
      <c r="SP593" s="110"/>
      <c r="SQ593" s="110"/>
      <c r="SR593" s="110"/>
      <c r="SS593" s="110"/>
      <c r="ST593" s="110"/>
      <c r="SU593" s="110"/>
      <c r="SV593" s="110"/>
      <c r="SW593" s="110"/>
      <c r="SX593" s="110"/>
      <c r="SY593" s="110"/>
      <c r="SZ593" s="110"/>
      <c r="TA593" s="110"/>
      <c r="TB593" s="110"/>
      <c r="TC593" s="110"/>
      <c r="TD593" s="110"/>
      <c r="TE593" s="110"/>
      <c r="TF593" s="110"/>
      <c r="TG593" s="110"/>
      <c r="TH593" s="110"/>
      <c r="TI593" s="110"/>
      <c r="TJ593" s="110"/>
      <c r="TK593" s="110"/>
      <c r="TL593" s="110"/>
      <c r="TM593" s="110"/>
      <c r="TN593" s="110"/>
      <c r="TO593" s="110"/>
      <c r="TP593" s="110"/>
      <c r="TQ593" s="110"/>
      <c r="TR593" s="110"/>
      <c r="TS593" s="110"/>
      <c r="TT593" s="110"/>
      <c r="TU593" s="110"/>
      <c r="TV593" s="110"/>
      <c r="TW593" s="110"/>
      <c r="TX593" s="110"/>
      <c r="TY593" s="110"/>
      <c r="TZ593" s="110"/>
      <c r="UA593" s="110"/>
      <c r="UB593" s="110"/>
      <c r="UC593" s="110"/>
      <c r="UD593" s="110"/>
      <c r="UE593" s="110"/>
      <c r="UF593" s="110"/>
      <c r="UG593" s="110"/>
      <c r="UH593" s="110"/>
      <c r="UI593" s="110"/>
      <c r="UJ593" s="110"/>
      <c r="UK593" s="110"/>
      <c r="UL593" s="110"/>
      <c r="UM593" s="110"/>
      <c r="UN593" s="110"/>
      <c r="UO593" s="110"/>
      <c r="UP593" s="110"/>
      <c r="UQ593" s="110"/>
      <c r="UR593" s="110"/>
      <c r="US593" s="110"/>
      <c r="UT593" s="110"/>
      <c r="UU593" s="110"/>
      <c r="UV593" s="110"/>
      <c r="UW593" s="110"/>
      <c r="UX593" s="110"/>
      <c r="UY593" s="110"/>
      <c r="UZ593" s="110"/>
      <c r="VA593" s="110"/>
      <c r="VB593" s="110"/>
      <c r="VC593" s="110"/>
      <c r="VD593" s="110"/>
      <c r="VE593" s="110"/>
      <c r="VF593" s="110"/>
      <c r="VG593" s="110"/>
      <c r="VH593" s="110"/>
      <c r="VI593" s="110"/>
      <c r="VJ593" s="110"/>
      <c r="VK593" s="110"/>
      <c r="VL593" s="110"/>
      <c r="VM593" s="110"/>
      <c r="VN593" s="110"/>
      <c r="VO593" s="110"/>
      <c r="VP593" s="110"/>
      <c r="VQ593" s="110"/>
      <c r="VR593" s="110"/>
      <c r="VS593" s="110"/>
      <c r="VT593" s="110"/>
      <c r="VU593" s="110"/>
      <c r="VV593" s="110"/>
      <c r="VW593" s="110"/>
      <c r="VX593" s="110"/>
      <c r="VY593" s="110"/>
      <c r="VZ593" s="110"/>
      <c r="WA593" s="110"/>
      <c r="WB593" s="110"/>
      <c r="WC593" s="110"/>
      <c r="WD593" s="110"/>
      <c r="WE593" s="110"/>
      <c r="WF593" s="110"/>
      <c r="WG593" s="110"/>
      <c r="WH593" s="110"/>
      <c r="WI593" s="110"/>
      <c r="WJ593" s="110"/>
      <c r="WK593" s="110"/>
      <c r="WL593" s="110"/>
      <c r="WM593" s="110"/>
      <c r="WN593" s="110"/>
      <c r="WO593" s="110"/>
      <c r="WP593" s="110"/>
      <c r="WQ593" s="110"/>
      <c r="WR593" s="110"/>
      <c r="WS593" s="110"/>
      <c r="WT593" s="110"/>
      <c r="WU593" s="110"/>
      <c r="WV593" s="110"/>
      <c r="WW593" s="110"/>
      <c r="WX593" s="110"/>
      <c r="WY593" s="110"/>
      <c r="WZ593" s="110"/>
      <c r="XA593" s="110"/>
      <c r="XB593" s="110"/>
      <c r="XC593" s="110"/>
      <c r="XD593" s="110"/>
      <c r="XE593" s="110"/>
      <c r="XF593" s="110"/>
      <c r="XG593" s="110"/>
      <c r="XH593" s="110"/>
      <c r="XI593" s="110"/>
      <c r="XJ593" s="110"/>
      <c r="XK593" s="110"/>
      <c r="XL593" s="110"/>
      <c r="XM593" s="110"/>
      <c r="XN593" s="110"/>
      <c r="XO593" s="110"/>
      <c r="XP593" s="110"/>
      <c r="XQ593" s="110"/>
      <c r="XR593" s="110"/>
      <c r="XS593" s="110"/>
      <c r="XT593" s="110"/>
      <c r="XU593" s="110"/>
      <c r="XV593" s="110"/>
      <c r="XW593" s="110"/>
      <c r="XX593" s="110"/>
      <c r="XY593" s="110"/>
      <c r="XZ593" s="110"/>
      <c r="YA593" s="110"/>
      <c r="YB593" s="110"/>
      <c r="YC593" s="110"/>
      <c r="YD593" s="110"/>
      <c r="YE593" s="110"/>
      <c r="YF593" s="110"/>
      <c r="YG593" s="110"/>
      <c r="YH593" s="110"/>
      <c r="YI593" s="110"/>
      <c r="YJ593" s="110"/>
      <c r="YK593" s="110"/>
      <c r="YL593" s="110"/>
      <c r="YM593" s="110"/>
      <c r="YN593" s="110"/>
      <c r="YO593" s="110"/>
      <c r="YP593" s="110"/>
      <c r="YQ593" s="110"/>
      <c r="YR593" s="110"/>
      <c r="YS593" s="110"/>
      <c r="YT593" s="110"/>
      <c r="YU593" s="110"/>
      <c r="YV593" s="110"/>
      <c r="YW593" s="110"/>
      <c r="YX593" s="110"/>
      <c r="YY593" s="110"/>
      <c r="YZ593" s="110"/>
      <c r="ZA593" s="110"/>
      <c r="ZB593" s="110"/>
      <c r="ZC593" s="110"/>
      <c r="ZD593" s="110"/>
      <c r="ZE593" s="110"/>
      <c r="ZF593" s="110"/>
      <c r="ZG593" s="110"/>
      <c r="ZH593" s="110"/>
      <c r="ZI593" s="110"/>
      <c r="ZJ593" s="110"/>
      <c r="ZK593" s="110"/>
      <c r="ZL593" s="110"/>
      <c r="ZM593" s="110"/>
      <c r="ZN593" s="110"/>
      <c r="ZO593" s="110"/>
      <c r="ZP593" s="110"/>
      <c r="ZQ593" s="110"/>
      <c r="ZR593" s="110"/>
      <c r="ZS593" s="110"/>
      <c r="ZT593" s="110"/>
      <c r="ZU593" s="110"/>
      <c r="ZV593" s="110"/>
      <c r="ZW593" s="110"/>
      <c r="ZX593" s="110"/>
      <c r="ZY593" s="110"/>
      <c r="ZZ593" s="110"/>
      <c r="AAA593" s="110"/>
      <c r="AAB593" s="110"/>
      <c r="AAC593" s="110"/>
      <c r="AAD593" s="110"/>
      <c r="AAE593" s="110"/>
      <c r="AAF593" s="110"/>
      <c r="AAG593" s="110"/>
      <c r="AAH593" s="110"/>
      <c r="AAI593" s="110"/>
      <c r="AAJ593" s="110"/>
      <c r="AAK593" s="110"/>
      <c r="AAL593" s="110"/>
      <c r="AAM593" s="110"/>
      <c r="AAN593" s="110"/>
      <c r="AAO593" s="110"/>
      <c r="AAP593" s="110"/>
      <c r="AAQ593" s="110"/>
      <c r="AAR593" s="110"/>
      <c r="AAS593" s="110"/>
      <c r="AAT593" s="110"/>
      <c r="AAU593" s="110"/>
      <c r="AAV593" s="110"/>
      <c r="AAW593" s="110"/>
      <c r="AAX593" s="110"/>
      <c r="AAY593" s="110"/>
      <c r="AAZ593" s="110"/>
      <c r="ABA593" s="110"/>
      <c r="ABB593" s="110"/>
      <c r="ABC593" s="110"/>
      <c r="ABD593" s="110"/>
      <c r="ABE593" s="110"/>
      <c r="ABF593" s="110"/>
      <c r="ABG593" s="110"/>
      <c r="ABH593" s="110"/>
      <c r="ABI593" s="110"/>
      <c r="ABJ593" s="110"/>
      <c r="ABK593" s="110"/>
      <c r="ABL593" s="110"/>
      <c r="ABM593" s="110"/>
      <c r="ABN593" s="110"/>
      <c r="ABO593" s="110"/>
      <c r="ABP593" s="110"/>
      <c r="ABQ593" s="110"/>
      <c r="ABR593" s="110"/>
      <c r="ABS593" s="110"/>
      <c r="ABT593" s="110"/>
      <c r="ABU593" s="110"/>
      <c r="ABV593" s="110"/>
      <c r="ABW593" s="110"/>
      <c r="ABX593" s="110"/>
      <c r="ABY593" s="110"/>
      <c r="ABZ593" s="110"/>
      <c r="ACA593" s="110"/>
      <c r="ACB593" s="110"/>
      <c r="ACC593" s="110"/>
      <c r="ACD593" s="110"/>
      <c r="ACE593" s="110"/>
      <c r="ACF593" s="110"/>
      <c r="ACG593" s="110"/>
      <c r="ACH593" s="110"/>
      <c r="ACI593" s="110"/>
      <c r="ACJ593" s="110"/>
      <c r="ACK593" s="110"/>
      <c r="ACL593" s="110"/>
      <c r="ACM593" s="110"/>
      <c r="ACN593" s="110"/>
      <c r="ACO593" s="110"/>
      <c r="ACP593" s="110"/>
      <c r="ACQ593" s="110"/>
      <c r="ACR593" s="110"/>
      <c r="ACS593" s="110"/>
      <c r="ACT593" s="110"/>
      <c r="ACU593" s="110"/>
      <c r="ACV593" s="110"/>
      <c r="ACW593" s="110"/>
      <c r="ACX593" s="110"/>
      <c r="ACY593" s="110"/>
      <c r="ACZ593" s="110"/>
      <c r="ADA593" s="110"/>
      <c r="ADB593" s="110"/>
      <c r="ADC593" s="110"/>
      <c r="ADD593" s="110"/>
      <c r="ADE593" s="110"/>
      <c r="ADF593" s="110"/>
      <c r="ADG593" s="110"/>
      <c r="ADH593" s="110"/>
      <c r="ADI593" s="110"/>
      <c r="ADJ593" s="110"/>
      <c r="ADK593" s="110"/>
      <c r="ADL593" s="110"/>
      <c r="ADM593" s="110"/>
      <c r="ADN593" s="110"/>
      <c r="ADO593" s="110"/>
      <c r="ADP593" s="110"/>
      <c r="ADQ593" s="110"/>
      <c r="ADR593" s="110"/>
      <c r="ADS593" s="110"/>
      <c r="ADT593" s="110"/>
      <c r="ADU593" s="110"/>
      <c r="ADV593" s="110"/>
      <c r="ADW593" s="110"/>
      <c r="ADX593" s="110"/>
      <c r="ADY593" s="110"/>
      <c r="ADZ593" s="110"/>
      <c r="AEA593" s="110"/>
      <c r="AEB593" s="110"/>
      <c r="AEC593" s="110"/>
      <c r="AED593" s="110"/>
      <c r="AEE593" s="110"/>
      <c r="AEF593" s="110"/>
      <c r="AEG593" s="110"/>
      <c r="AEH593" s="110"/>
      <c r="AEI593" s="110"/>
      <c r="AEJ593" s="110"/>
      <c r="AEK593" s="110"/>
      <c r="AEL593" s="110"/>
      <c r="AEM593" s="110"/>
      <c r="AEN593" s="110"/>
      <c r="AEO593" s="110"/>
      <c r="AEP593" s="110"/>
      <c r="AEQ593" s="110"/>
      <c r="AER593" s="110"/>
      <c r="AES593" s="110"/>
      <c r="AET593" s="110"/>
      <c r="AEU593" s="110"/>
      <c r="AEV593" s="110"/>
      <c r="AEW593" s="110"/>
      <c r="AEX593" s="110"/>
      <c r="AEY593" s="110"/>
      <c r="AEZ593" s="110"/>
      <c r="AFA593" s="110"/>
      <c r="AFB593" s="110"/>
      <c r="AFC593" s="110"/>
      <c r="AFD593" s="110"/>
      <c r="AFE593" s="110"/>
      <c r="AFF593" s="110"/>
      <c r="AFG593" s="110"/>
      <c r="AFH593" s="110"/>
      <c r="AFI593" s="110"/>
      <c r="AFJ593" s="110"/>
      <c r="AFK593" s="110"/>
      <c r="AFL593" s="110"/>
      <c r="AFM593" s="110"/>
      <c r="AFN593" s="110"/>
      <c r="AFO593" s="110"/>
      <c r="AFP593" s="110"/>
      <c r="AFQ593" s="110"/>
      <c r="AFR593" s="110"/>
      <c r="AFS593" s="110"/>
      <c r="AFT593" s="110"/>
      <c r="AFU593" s="110"/>
      <c r="AFV593" s="110"/>
      <c r="AFW593" s="110"/>
      <c r="AFX593" s="110"/>
      <c r="AFY593" s="110"/>
      <c r="AFZ593" s="110"/>
      <c r="AGA593" s="110"/>
      <c r="AGB593" s="110"/>
      <c r="AGC593" s="110"/>
      <c r="AGD593" s="110"/>
      <c r="AGE593" s="110"/>
      <c r="AGF593" s="110"/>
      <c r="AGG593" s="110"/>
      <c r="AGH593" s="110"/>
      <c r="AGI593" s="110"/>
      <c r="AGJ593" s="110"/>
      <c r="AGK593" s="110"/>
      <c r="AGL593" s="110"/>
      <c r="AGM593" s="110"/>
      <c r="AGN593" s="110"/>
      <c r="AGO593" s="110"/>
      <c r="AGP593" s="110"/>
      <c r="AGQ593" s="110"/>
      <c r="AGR593" s="110"/>
      <c r="AGS593" s="110"/>
      <c r="AGT593" s="110"/>
      <c r="AGU593" s="110"/>
      <c r="AGV593" s="110"/>
      <c r="AGW593" s="110"/>
      <c r="AGX593" s="110"/>
      <c r="AGY593" s="110"/>
      <c r="AGZ593" s="110"/>
      <c r="AHA593" s="110"/>
      <c r="AHB593" s="110"/>
      <c r="AHC593" s="110"/>
      <c r="AHD593" s="110"/>
      <c r="AHE593" s="110"/>
      <c r="AHF593" s="110"/>
      <c r="AHG593" s="110"/>
      <c r="AHH593" s="110"/>
      <c r="AHI593" s="110"/>
      <c r="AHJ593" s="110"/>
      <c r="AHK593" s="110"/>
      <c r="AHL593" s="110"/>
      <c r="AHM593" s="110"/>
      <c r="AHN593" s="110"/>
      <c r="AHO593" s="110"/>
      <c r="AHP593" s="110"/>
      <c r="AHQ593" s="110"/>
      <c r="AHR593" s="110"/>
      <c r="AHS593" s="110"/>
      <c r="AHT593" s="110"/>
      <c r="AHU593" s="110"/>
      <c r="AHV593" s="110"/>
      <c r="AHW593" s="110"/>
      <c r="AHX593" s="110"/>
      <c r="AHY593" s="110"/>
      <c r="AHZ593" s="110"/>
      <c r="AIA593" s="110"/>
      <c r="AIB593" s="110"/>
      <c r="AIC593" s="110"/>
      <c r="AID593" s="110"/>
      <c r="AIE593" s="110"/>
      <c r="AIF593" s="110"/>
      <c r="AIG593" s="110"/>
      <c r="AIH593" s="110"/>
      <c r="AII593" s="110"/>
      <c r="AIJ593" s="110"/>
      <c r="AIK593" s="110"/>
      <c r="AIL593" s="110"/>
      <c r="AIM593" s="110"/>
      <c r="AIN593" s="110"/>
      <c r="AIO593" s="110"/>
      <c r="AIP593" s="110"/>
      <c r="AIQ593" s="110"/>
      <c r="AIR593" s="110"/>
      <c r="AIS593" s="110"/>
      <c r="AIT593" s="110"/>
      <c r="AIU593" s="110"/>
      <c r="AIV593" s="110"/>
      <c r="AIW593" s="110"/>
      <c r="AIX593" s="110"/>
      <c r="AIY593" s="110"/>
      <c r="AIZ593" s="110"/>
      <c r="AJA593" s="110"/>
      <c r="AJB593" s="110"/>
      <c r="AJC593" s="110"/>
      <c r="AJD593" s="110"/>
      <c r="AJE593" s="110"/>
      <c r="AJF593" s="110"/>
      <c r="AJG593" s="110"/>
      <c r="AJH593" s="110"/>
      <c r="AJI593" s="110"/>
      <c r="AJJ593" s="110"/>
      <c r="AJK593" s="110"/>
      <c r="AJL593" s="110"/>
      <c r="AJM593" s="110"/>
      <c r="AJN593" s="110"/>
      <c r="AJO593" s="110"/>
      <c r="AJP593" s="110"/>
      <c r="AJQ593" s="110"/>
      <c r="AJR593" s="110"/>
      <c r="AJS593" s="110"/>
      <c r="AJT593" s="110"/>
      <c r="AJU593" s="110"/>
      <c r="AJV593" s="110"/>
      <c r="AJW593" s="110"/>
      <c r="AJX593" s="110"/>
      <c r="AJY593" s="110"/>
      <c r="AJZ593" s="110"/>
      <c r="AKA593" s="110"/>
      <c r="AKB593" s="110"/>
      <c r="AKC593" s="110"/>
      <c r="AKD593" s="110"/>
      <c r="AKE593" s="110"/>
      <c r="AKF593" s="110"/>
      <c r="AKG593" s="110"/>
      <c r="AKH593" s="110"/>
      <c r="AKI593" s="110"/>
      <c r="AKJ593" s="110"/>
      <c r="AKK593" s="110"/>
      <c r="AKL593" s="110"/>
      <c r="AKM593" s="110"/>
      <c r="AKN593" s="110"/>
      <c r="AKO593" s="110"/>
      <c r="AKP593" s="110"/>
      <c r="AKQ593" s="110"/>
      <c r="AKR593" s="110"/>
      <c r="AKS593" s="110"/>
      <c r="AKT593" s="110"/>
      <c r="AKU593" s="110"/>
      <c r="AKV593" s="110"/>
      <c r="AKW593" s="110"/>
      <c r="AKX593" s="110"/>
      <c r="AKY593" s="110"/>
      <c r="AKZ593" s="110"/>
      <c r="ALA593" s="110"/>
      <c r="ALB593" s="110"/>
      <c r="ALC593" s="110"/>
      <c r="ALD593" s="110"/>
      <c r="ALE593" s="110"/>
      <c r="ALF593" s="110"/>
      <c r="ALG593" s="110"/>
      <c r="ALH593" s="110"/>
      <c r="ALI593" s="110"/>
      <c r="ALJ593" s="110"/>
      <c r="ALK593" s="110"/>
      <c r="ALL593" s="110"/>
      <c r="ALM593" s="110"/>
      <c r="ALN593" s="110"/>
      <c r="ALO593" s="110"/>
      <c r="ALP593" s="110"/>
      <c r="ALQ593" s="110"/>
      <c r="ALR593" s="110"/>
      <c r="ALS593" s="110"/>
      <c r="ALT593" s="110"/>
      <c r="ALU593" s="110"/>
      <c r="ALV593" s="110"/>
      <c r="ALW593" s="110"/>
      <c r="ALX593" s="110"/>
      <c r="ALY593" s="110"/>
      <c r="ALZ593" s="110"/>
      <c r="AMA593" s="110"/>
      <c r="AMB593" s="110"/>
      <c r="AMC593" s="110"/>
      <c r="AMD593" s="110"/>
      <c r="AME593" s="110"/>
      <c r="AMF593" s="110"/>
      <c r="AMG593" s="110"/>
      <c r="AMH593" s="110"/>
      <c r="AMI593" s="110"/>
      <c r="AMJ593" s="110"/>
      <c r="AMK593" s="110"/>
      <c r="AML593" s="110"/>
      <c r="AMM593" s="110"/>
      <c r="AMN593" s="110"/>
      <c r="AMO593" s="110"/>
      <c r="AMP593" s="110"/>
      <c r="AMQ593" s="110"/>
      <c r="AMR593" s="110"/>
      <c r="AMS593" s="110"/>
      <c r="AMT593" s="110"/>
      <c r="AMU593" s="110"/>
      <c r="AMV593" s="110"/>
      <c r="AMW593" s="110"/>
      <c r="AMX593" s="110"/>
      <c r="AMY593" s="110"/>
      <c r="AMZ593" s="110"/>
      <c r="ANA593" s="110"/>
      <c r="ANB593" s="110"/>
      <c r="ANC593" s="110"/>
      <c r="AND593" s="110"/>
      <c r="ANE593" s="110"/>
      <c r="ANF593" s="110"/>
      <c r="ANG593" s="110"/>
      <c r="ANH593" s="110"/>
      <c r="ANI593" s="110"/>
      <c r="ANJ593" s="110"/>
      <c r="ANK593" s="110"/>
      <c r="ANL593" s="110"/>
      <c r="ANM593" s="110"/>
      <c r="ANN593" s="110"/>
      <c r="ANO593" s="110"/>
      <c r="ANP593" s="110"/>
      <c r="ANQ593" s="110"/>
      <c r="ANR593" s="110"/>
      <c r="ANS593" s="110"/>
      <c r="ANT593" s="110"/>
      <c r="ANU593" s="110"/>
      <c r="ANV593" s="110"/>
      <c r="ANW593" s="110"/>
      <c r="ANX593" s="110"/>
      <c r="ANY593" s="110"/>
      <c r="ANZ593" s="110"/>
      <c r="AOA593" s="110"/>
      <c r="AOB593" s="110"/>
      <c r="AOC593" s="110"/>
      <c r="AOD593" s="110"/>
      <c r="AOE593" s="110"/>
      <c r="AOF593" s="110"/>
      <c r="AOG593" s="110"/>
      <c r="AOH593" s="110"/>
      <c r="AOI593" s="110"/>
      <c r="AOJ593" s="110"/>
      <c r="AOK593" s="110"/>
      <c r="AOL593" s="110"/>
      <c r="AOM593" s="110"/>
      <c r="AON593" s="110"/>
      <c r="AOO593" s="110"/>
      <c r="AOP593" s="110"/>
      <c r="AOQ593" s="110"/>
      <c r="AOR593" s="110"/>
      <c r="AOS593" s="110"/>
      <c r="AOT593" s="110"/>
      <c r="AOU593" s="110"/>
      <c r="AOV593" s="110"/>
      <c r="AOW593" s="110"/>
      <c r="AOX593" s="110"/>
      <c r="AOY593" s="110"/>
      <c r="AOZ593" s="110"/>
      <c r="APA593" s="110"/>
      <c r="APB593" s="110"/>
      <c r="APC593" s="110"/>
      <c r="APD593" s="110"/>
      <c r="APE593" s="110"/>
      <c r="APF593" s="110"/>
      <c r="APG593" s="110"/>
      <c r="APH593" s="110"/>
      <c r="API593" s="110"/>
      <c r="APJ593" s="110"/>
      <c r="APK593" s="110"/>
      <c r="APL593" s="110"/>
      <c r="APM593" s="110"/>
      <c r="APN593" s="110"/>
      <c r="APO593" s="110"/>
      <c r="APP593" s="110"/>
      <c r="APQ593" s="110"/>
      <c r="APR593" s="110"/>
      <c r="APS593" s="110"/>
      <c r="APT593" s="110"/>
      <c r="APU593" s="110"/>
      <c r="APV593" s="110"/>
      <c r="APW593" s="110"/>
      <c r="APX593" s="110"/>
      <c r="APY593" s="110"/>
      <c r="APZ593" s="110"/>
      <c r="AQA593" s="110"/>
      <c r="AQB593" s="110"/>
      <c r="AQC593" s="110"/>
      <c r="AQD593" s="110"/>
      <c r="AQE593" s="110"/>
      <c r="AQF593" s="110"/>
      <c r="AQG593" s="110"/>
      <c r="AQH593" s="110"/>
      <c r="AQI593" s="110"/>
      <c r="AQJ593" s="110"/>
      <c r="AQK593" s="110"/>
      <c r="AQL593" s="110"/>
      <c r="AQM593" s="110"/>
      <c r="AQN593" s="110"/>
      <c r="AQO593" s="110"/>
      <c r="AQP593" s="110"/>
      <c r="AQQ593" s="110"/>
      <c r="AQR593" s="110"/>
      <c r="AQS593" s="110"/>
      <c r="AQT593" s="110"/>
      <c r="AQU593" s="110"/>
      <c r="AQV593" s="110"/>
      <c r="AQW593" s="110"/>
      <c r="AQX593" s="110"/>
      <c r="AQY593" s="110"/>
      <c r="AQZ593" s="110"/>
      <c r="ARA593" s="110"/>
      <c r="ARB593" s="110"/>
      <c r="ARC593" s="110"/>
      <c r="ARD593" s="110"/>
      <c r="ARE593" s="110"/>
      <c r="ARF593" s="110"/>
      <c r="ARG593" s="110"/>
      <c r="ARH593" s="110"/>
      <c r="ARI593" s="110"/>
      <c r="ARJ593" s="110"/>
      <c r="ARK593" s="110"/>
      <c r="ARL593" s="110"/>
      <c r="ARM593" s="110"/>
      <c r="ARN593" s="110"/>
      <c r="ARO593" s="110"/>
      <c r="ARP593" s="110"/>
      <c r="ARQ593" s="110"/>
      <c r="ARR593" s="110"/>
      <c r="ARS593" s="110"/>
      <c r="ART593" s="110"/>
      <c r="ARU593" s="110"/>
      <c r="ARV593" s="110"/>
      <c r="ARW593" s="110"/>
      <c r="ARX593" s="110"/>
      <c r="ARY593" s="110"/>
      <c r="ARZ593" s="110"/>
      <c r="ASA593" s="110"/>
      <c r="ASB593" s="110"/>
      <c r="ASC593" s="110"/>
      <c r="ASD593" s="110"/>
      <c r="ASE593" s="110"/>
      <c r="ASF593" s="110"/>
      <c r="ASG593" s="110"/>
      <c r="ASH593" s="110"/>
      <c r="ASI593" s="110"/>
      <c r="ASJ593" s="110"/>
      <c r="ASK593" s="110"/>
      <c r="ASL593" s="110"/>
      <c r="ASM593" s="110"/>
      <c r="ASN593" s="110"/>
      <c r="ASO593" s="110"/>
      <c r="ASP593" s="110"/>
      <c r="ASQ593" s="110"/>
      <c r="ASR593" s="110"/>
      <c r="ASS593" s="110"/>
      <c r="AST593" s="110"/>
      <c r="ASU593" s="110"/>
      <c r="ASV593" s="110"/>
      <c r="ASW593" s="110"/>
      <c r="ASX593" s="110"/>
      <c r="ASY593" s="110"/>
      <c r="ASZ593" s="110"/>
      <c r="ATA593" s="110"/>
      <c r="ATB593" s="110"/>
      <c r="ATC593" s="110"/>
      <c r="ATD593" s="110"/>
      <c r="ATE593" s="110"/>
      <c r="ATF593" s="110"/>
      <c r="ATG593" s="110"/>
      <c r="ATH593" s="110"/>
      <c r="ATI593" s="110"/>
      <c r="ATJ593" s="110"/>
      <c r="ATK593" s="110"/>
      <c r="ATL593" s="110"/>
      <c r="ATM593" s="110"/>
      <c r="ATN593" s="110"/>
      <c r="ATO593" s="110"/>
      <c r="ATP593" s="110"/>
      <c r="ATQ593" s="110"/>
      <c r="ATR593" s="110"/>
      <c r="ATS593" s="110"/>
      <c r="ATT593" s="110"/>
      <c r="ATU593" s="110"/>
      <c r="ATV593" s="110"/>
      <c r="ATW593" s="110"/>
      <c r="ATX593" s="110"/>
      <c r="ATY593" s="110"/>
      <c r="ATZ593" s="110"/>
      <c r="AUA593" s="110"/>
      <c r="AUB593" s="110"/>
      <c r="AUC593" s="110"/>
      <c r="AUD593" s="110"/>
      <c r="AUE593" s="110"/>
      <c r="AUF593" s="110"/>
      <c r="AUG593" s="110"/>
      <c r="AUH593" s="110"/>
      <c r="AUI593" s="110"/>
      <c r="AUJ593" s="110"/>
      <c r="AUK593" s="110"/>
      <c r="AUL593" s="110"/>
      <c r="AUM593" s="110"/>
      <c r="AUN593" s="110"/>
      <c r="AUO593" s="110"/>
      <c r="AUP593" s="110"/>
      <c r="AUQ593" s="110"/>
      <c r="AUR593" s="110"/>
      <c r="AUS593" s="110"/>
      <c r="AUT593" s="110"/>
      <c r="AUU593" s="110"/>
      <c r="AUV593" s="110"/>
      <c r="AUW593" s="110"/>
      <c r="AUX593" s="110"/>
      <c r="AUY593" s="110"/>
      <c r="AUZ593" s="110"/>
      <c r="AVA593" s="110"/>
      <c r="AVB593" s="110"/>
      <c r="AVC593" s="110"/>
      <c r="AVD593" s="110"/>
      <c r="AVE593" s="110"/>
      <c r="AVF593" s="110"/>
      <c r="AVG593" s="110"/>
      <c r="AVH593" s="110"/>
      <c r="AVI593" s="110"/>
      <c r="AVJ593" s="110"/>
      <c r="AVK593" s="110"/>
      <c r="AVL593" s="110"/>
      <c r="AVM593" s="110"/>
      <c r="AVN593" s="110"/>
      <c r="AVO593" s="110"/>
      <c r="AVP593" s="110"/>
      <c r="AVQ593" s="110"/>
      <c r="AVR593" s="110"/>
      <c r="AVS593" s="110"/>
      <c r="AVT593" s="110"/>
      <c r="AVU593" s="110"/>
      <c r="AVV593" s="110"/>
      <c r="AVW593" s="110"/>
      <c r="AVX593" s="110"/>
      <c r="AVY593" s="110"/>
      <c r="AVZ593" s="110"/>
      <c r="AWA593" s="110"/>
      <c r="AWB593" s="110"/>
      <c r="AWC593" s="110"/>
      <c r="AWD593" s="110"/>
      <c r="AWE593" s="110"/>
      <c r="AWF593" s="110"/>
      <c r="AWG593" s="110"/>
      <c r="AWH593" s="110"/>
      <c r="AWI593" s="110"/>
      <c r="AWJ593" s="110"/>
      <c r="AWK593" s="110"/>
      <c r="AWL593" s="110"/>
      <c r="AWM593" s="110"/>
      <c r="AWN593" s="110"/>
      <c r="AWO593" s="110"/>
      <c r="AWP593" s="110"/>
      <c r="AWQ593" s="110"/>
      <c r="AWR593" s="110"/>
      <c r="AWS593" s="110"/>
      <c r="AWT593" s="110"/>
      <c r="AWU593" s="110"/>
      <c r="AWV593" s="110"/>
      <c r="AWW593" s="110"/>
      <c r="AWX593" s="110"/>
      <c r="AWY593" s="110"/>
      <c r="AWZ593" s="110"/>
      <c r="AXA593" s="110"/>
      <c r="AXB593" s="110"/>
      <c r="AXC593" s="110"/>
      <c r="AXD593" s="110"/>
      <c r="AXE593" s="110"/>
      <c r="AXF593" s="110"/>
      <c r="AXG593" s="110"/>
      <c r="AXH593" s="110"/>
      <c r="AXI593" s="110"/>
      <c r="AXJ593" s="110"/>
      <c r="AXK593" s="110"/>
      <c r="AXL593" s="110"/>
      <c r="AXM593" s="110"/>
      <c r="AXN593" s="110"/>
      <c r="AXO593" s="110"/>
      <c r="AXP593" s="110"/>
      <c r="AXQ593" s="110"/>
      <c r="AXR593" s="110"/>
      <c r="AXS593" s="110"/>
      <c r="AXT593" s="110"/>
      <c r="AXU593" s="110"/>
      <c r="AXV593" s="110"/>
      <c r="AXW593" s="110"/>
      <c r="AXX593" s="110"/>
      <c r="AXY593" s="110"/>
      <c r="AXZ593" s="110"/>
      <c r="AYA593" s="110"/>
      <c r="AYB593" s="110"/>
      <c r="AYC593" s="110"/>
      <c r="AYD593" s="110"/>
      <c r="AYE593" s="110"/>
      <c r="AYF593" s="110"/>
      <c r="AYG593" s="110"/>
      <c r="AYH593" s="110"/>
      <c r="AYI593" s="110"/>
      <c r="AYJ593" s="110"/>
      <c r="AYK593" s="110"/>
      <c r="AYL593" s="110"/>
      <c r="AYM593" s="110"/>
      <c r="AYN593" s="110"/>
      <c r="AYO593" s="110"/>
      <c r="AYP593" s="110"/>
      <c r="AYQ593" s="110"/>
      <c r="AYR593" s="110"/>
      <c r="AYS593" s="110"/>
      <c r="AYT593" s="110"/>
      <c r="AYU593" s="110"/>
      <c r="AYV593" s="110"/>
      <c r="AYW593" s="110"/>
      <c r="AYX593" s="110"/>
      <c r="AYY593" s="110"/>
      <c r="AYZ593" s="110"/>
      <c r="AZA593" s="110"/>
      <c r="AZB593" s="110"/>
      <c r="AZC593" s="110"/>
      <c r="AZD593" s="110"/>
      <c r="AZE593" s="110"/>
      <c r="AZF593" s="110"/>
      <c r="AZG593" s="110"/>
      <c r="AZH593" s="110"/>
      <c r="AZI593" s="110"/>
      <c r="AZJ593" s="110"/>
      <c r="AZK593" s="110"/>
      <c r="AZL593" s="110"/>
      <c r="AZM593" s="110"/>
      <c r="AZN593" s="110"/>
      <c r="AZO593" s="110"/>
      <c r="AZP593" s="110"/>
      <c r="AZQ593" s="110"/>
      <c r="AZR593" s="110"/>
      <c r="AZS593" s="110"/>
      <c r="AZT593" s="110"/>
      <c r="AZU593" s="110"/>
      <c r="AZV593" s="110"/>
      <c r="AZW593" s="110"/>
      <c r="AZX593" s="110"/>
      <c r="AZY593" s="110"/>
      <c r="AZZ593" s="110"/>
      <c r="BAA593" s="110"/>
      <c r="BAB593" s="110"/>
      <c r="BAC593" s="110"/>
      <c r="BAD593" s="110"/>
      <c r="BAE593" s="110"/>
      <c r="BAF593" s="110"/>
      <c r="BAG593" s="110"/>
      <c r="BAH593" s="110"/>
      <c r="BAI593" s="110"/>
      <c r="BAJ593" s="110"/>
      <c r="BAK593" s="110"/>
      <c r="BAL593" s="110"/>
      <c r="BAM593" s="110"/>
      <c r="BAN593" s="110"/>
      <c r="BAO593" s="110"/>
      <c r="BAP593" s="110"/>
      <c r="BAQ593" s="110"/>
      <c r="BAR593" s="110"/>
      <c r="BAS593" s="110"/>
      <c r="BAT593" s="110"/>
      <c r="BAU593" s="110"/>
      <c r="BAV593" s="110"/>
      <c r="BAW593" s="110"/>
      <c r="BAX593" s="110"/>
      <c r="BAY593" s="110"/>
      <c r="BAZ593" s="110"/>
      <c r="BBA593" s="110"/>
      <c r="BBB593" s="110"/>
      <c r="BBC593" s="110"/>
      <c r="BBD593" s="110"/>
      <c r="BBE593" s="110"/>
      <c r="BBF593" s="110"/>
      <c r="BBG593" s="110"/>
      <c r="BBH593" s="110"/>
      <c r="BBI593" s="110"/>
      <c r="BBJ593" s="110"/>
      <c r="BBK593" s="110"/>
      <c r="BBL593" s="110"/>
      <c r="BBM593" s="110"/>
      <c r="BBN593" s="110"/>
      <c r="BBO593" s="110"/>
      <c r="BBP593" s="110"/>
      <c r="BBQ593" s="110"/>
      <c r="BBR593" s="110"/>
      <c r="BBS593" s="110"/>
      <c r="BBT593" s="110"/>
      <c r="BBU593" s="110"/>
      <c r="BBV593" s="110"/>
      <c r="BBW593" s="110"/>
      <c r="BBX593" s="110"/>
      <c r="BBY593" s="110"/>
      <c r="BBZ593" s="110"/>
      <c r="BCA593" s="110"/>
      <c r="BCB593" s="110"/>
      <c r="BCC593" s="110"/>
      <c r="BCD593" s="110"/>
      <c r="BCE593" s="110"/>
      <c r="BCF593" s="110"/>
      <c r="BCG593" s="110"/>
      <c r="BCH593" s="110"/>
      <c r="BCI593" s="110"/>
      <c r="BCJ593" s="110"/>
      <c r="BCK593" s="110"/>
      <c r="BCL593" s="110"/>
      <c r="BCM593" s="110"/>
      <c r="BCN593" s="110"/>
      <c r="BCO593" s="110"/>
      <c r="BCP593" s="110"/>
      <c r="BCQ593" s="110"/>
      <c r="BCR593" s="110"/>
      <c r="BCS593" s="110"/>
      <c r="BCT593" s="110"/>
      <c r="BCU593" s="110"/>
      <c r="BCV593" s="110"/>
      <c r="BCW593" s="110"/>
      <c r="BCX593" s="110"/>
      <c r="BCY593" s="110"/>
      <c r="BCZ593" s="110"/>
      <c r="BDA593" s="110"/>
      <c r="BDB593" s="110"/>
      <c r="BDC593" s="110"/>
      <c r="BDD593" s="110"/>
      <c r="BDE593" s="110"/>
      <c r="BDF593" s="110"/>
      <c r="BDG593" s="110"/>
      <c r="BDH593" s="110"/>
      <c r="BDI593" s="110"/>
      <c r="BDJ593" s="110"/>
      <c r="BDK593" s="110"/>
      <c r="BDL593" s="110"/>
      <c r="BDM593" s="110"/>
      <c r="BDN593" s="110"/>
      <c r="BDO593" s="110"/>
      <c r="BDP593" s="110"/>
      <c r="BDQ593" s="110"/>
      <c r="BDR593" s="110"/>
      <c r="BDS593" s="110"/>
      <c r="BDT593" s="110"/>
      <c r="BDU593" s="110"/>
      <c r="BDV593" s="110"/>
      <c r="BDW593" s="110"/>
      <c r="BDX593" s="110"/>
      <c r="BDY593" s="110"/>
      <c r="BDZ593" s="110"/>
      <c r="BEA593" s="110"/>
      <c r="BEB593" s="110"/>
      <c r="BEC593" s="110"/>
      <c r="BED593" s="110"/>
      <c r="BEE593" s="110"/>
      <c r="BEF593" s="110"/>
      <c r="BEG593" s="110"/>
      <c r="BEH593" s="110"/>
      <c r="BEI593" s="110"/>
      <c r="BEJ593" s="110"/>
      <c r="BEK593" s="110"/>
      <c r="BEL593" s="110"/>
      <c r="BEM593" s="110"/>
      <c r="BEN593" s="110"/>
      <c r="BEO593" s="110"/>
      <c r="BEP593" s="110"/>
      <c r="BEQ593" s="110"/>
      <c r="BER593" s="110"/>
      <c r="BES593" s="110"/>
      <c r="BET593" s="110"/>
      <c r="BEU593" s="110"/>
      <c r="BEV593" s="110"/>
      <c r="BEW593" s="110"/>
      <c r="BEX593" s="110"/>
      <c r="BEY593" s="110"/>
      <c r="BEZ593" s="110"/>
      <c r="BFA593" s="110"/>
      <c r="BFB593" s="110"/>
      <c r="BFC593" s="110"/>
      <c r="BFD593" s="110"/>
      <c r="BFE593" s="110"/>
      <c r="BFF593" s="110"/>
      <c r="BFG593" s="110"/>
      <c r="BFH593" s="110"/>
      <c r="BFI593" s="110"/>
      <c r="BFJ593" s="110"/>
      <c r="BFK593" s="110"/>
      <c r="BFL593" s="110"/>
      <c r="BFM593" s="110"/>
      <c r="BFN593" s="110"/>
      <c r="BFO593" s="110"/>
      <c r="BFP593" s="110"/>
      <c r="BFQ593" s="110"/>
      <c r="BFR593" s="110"/>
      <c r="BFS593" s="110"/>
      <c r="BFT593" s="110"/>
      <c r="BFU593" s="110"/>
      <c r="BFV593" s="110"/>
      <c r="BFW593" s="110"/>
      <c r="BFX593" s="110"/>
      <c r="BFY593" s="110"/>
      <c r="BFZ593" s="110"/>
      <c r="BGA593" s="110"/>
      <c r="BGB593" s="110"/>
      <c r="BGC593" s="110"/>
      <c r="BGD593" s="110"/>
      <c r="BGE593" s="110"/>
      <c r="BGF593" s="110"/>
      <c r="BGG593" s="110"/>
      <c r="BGH593" s="110"/>
      <c r="BGI593" s="110"/>
      <c r="BGJ593" s="110"/>
      <c r="BGK593" s="110"/>
      <c r="BGL593" s="110"/>
      <c r="BGM593" s="110"/>
      <c r="BGN593" s="110"/>
      <c r="BGO593" s="110"/>
      <c r="BGP593" s="110"/>
      <c r="BGQ593" s="110"/>
      <c r="BGR593" s="110"/>
      <c r="BGS593" s="110"/>
      <c r="BGT593" s="110"/>
      <c r="BGU593" s="110"/>
      <c r="BGV593" s="110"/>
      <c r="BGW593" s="110"/>
      <c r="BGX593" s="110"/>
      <c r="BGY593" s="110"/>
      <c r="BGZ593" s="110"/>
      <c r="BHA593" s="110"/>
      <c r="BHB593" s="110"/>
      <c r="BHC593" s="110"/>
      <c r="BHD593" s="110"/>
      <c r="BHE593" s="110"/>
      <c r="BHF593" s="110"/>
      <c r="BHG593" s="110"/>
      <c r="BHH593" s="110"/>
      <c r="BHI593" s="110"/>
      <c r="BHJ593" s="110"/>
      <c r="BHK593" s="110"/>
      <c r="BHL593" s="110"/>
      <c r="BHM593" s="110"/>
      <c r="BHN593" s="110"/>
      <c r="BHO593" s="110"/>
      <c r="BHP593" s="110"/>
      <c r="BHQ593" s="110"/>
      <c r="BHR593" s="110"/>
      <c r="BHS593" s="110"/>
      <c r="BHT593" s="110"/>
      <c r="BHU593" s="110"/>
      <c r="BHV593" s="110"/>
      <c r="BHW593" s="110"/>
      <c r="BHX593" s="110"/>
      <c r="BHY593" s="110"/>
      <c r="BHZ593" s="110"/>
      <c r="BIA593" s="110"/>
      <c r="BIB593" s="110"/>
      <c r="BIC593" s="110"/>
      <c r="BID593" s="110"/>
      <c r="BIE593" s="110"/>
      <c r="BIF593" s="110"/>
      <c r="BIG593" s="110"/>
      <c r="BIH593" s="110"/>
      <c r="BII593" s="110"/>
      <c r="BIJ593" s="110"/>
      <c r="BIK593" s="110"/>
      <c r="BIL593" s="110"/>
      <c r="BIM593" s="110"/>
      <c r="BIN593" s="110"/>
      <c r="BIO593" s="110"/>
      <c r="BIP593" s="110"/>
      <c r="BIQ593" s="110"/>
      <c r="BIR593" s="110"/>
      <c r="BIS593" s="110"/>
      <c r="BIT593" s="110"/>
      <c r="BIU593" s="110"/>
      <c r="BIV593" s="110"/>
      <c r="BIW593" s="110"/>
      <c r="BIX593" s="110"/>
      <c r="BIY593" s="110"/>
      <c r="BIZ593" s="110"/>
      <c r="BJA593" s="110"/>
      <c r="BJB593" s="110"/>
      <c r="BJC593" s="110"/>
      <c r="BJD593" s="110"/>
      <c r="BJE593" s="110"/>
      <c r="BJF593" s="110"/>
      <c r="BJG593" s="110"/>
      <c r="BJH593" s="110"/>
      <c r="BJI593" s="110"/>
      <c r="BJJ593" s="110"/>
      <c r="BJK593" s="110"/>
      <c r="BJL593" s="110"/>
      <c r="BJM593" s="110"/>
      <c r="BJN593" s="110"/>
      <c r="BJO593" s="110"/>
      <c r="BJP593" s="110"/>
      <c r="BJQ593" s="110"/>
      <c r="BJR593" s="110"/>
      <c r="BJS593" s="110"/>
      <c r="BJT593" s="110"/>
      <c r="BJU593" s="110"/>
      <c r="BJV593" s="110"/>
      <c r="BJW593" s="110"/>
      <c r="BJX593" s="110"/>
      <c r="BJY593" s="110"/>
      <c r="BJZ593" s="110"/>
      <c r="BKA593" s="110"/>
      <c r="BKB593" s="110"/>
      <c r="BKC593" s="110"/>
      <c r="BKD593" s="110"/>
      <c r="BKE593" s="110"/>
      <c r="BKF593" s="110"/>
      <c r="BKG593" s="110"/>
      <c r="BKH593" s="110"/>
      <c r="BKI593" s="110"/>
      <c r="BKJ593" s="110"/>
      <c r="BKK593" s="110"/>
      <c r="BKL593" s="110"/>
      <c r="BKM593" s="110"/>
      <c r="BKN593" s="110"/>
      <c r="BKO593" s="110"/>
      <c r="BKP593" s="110"/>
      <c r="BKQ593" s="110"/>
      <c r="BKR593" s="110"/>
      <c r="BKS593" s="110"/>
      <c r="BKT593" s="110"/>
      <c r="BKU593" s="110"/>
      <c r="BKV593" s="110"/>
      <c r="BKW593" s="110"/>
      <c r="BKX593" s="110"/>
      <c r="BKY593" s="110"/>
      <c r="BKZ593" s="110"/>
      <c r="BLA593" s="110"/>
      <c r="BLB593" s="110"/>
      <c r="BLC593" s="110"/>
      <c r="BLD593" s="110"/>
      <c r="BLE593" s="110"/>
      <c r="BLF593" s="110"/>
      <c r="BLG593" s="110"/>
      <c r="BLH593" s="110"/>
      <c r="BLI593" s="110"/>
      <c r="BLJ593" s="110"/>
      <c r="BLK593" s="110"/>
      <c r="BLL593" s="110"/>
      <c r="BLM593" s="110"/>
      <c r="BLN593" s="110"/>
      <c r="BLO593" s="110"/>
      <c r="BLP593" s="110"/>
      <c r="BLQ593" s="110"/>
      <c r="BLR593" s="110"/>
      <c r="BLS593" s="110"/>
      <c r="BLT593" s="110"/>
      <c r="BLU593" s="110"/>
      <c r="BLV593" s="110"/>
      <c r="BLW593" s="110"/>
      <c r="BLX593" s="110"/>
      <c r="BLY593" s="110"/>
      <c r="BLZ593" s="110"/>
      <c r="BMA593" s="110"/>
      <c r="BMB593" s="110"/>
      <c r="BMC593" s="110"/>
      <c r="BMD593" s="110"/>
      <c r="BME593" s="110"/>
      <c r="BMF593" s="110"/>
      <c r="BMG593" s="110"/>
      <c r="BMH593" s="110"/>
      <c r="BMI593" s="110"/>
      <c r="BMJ593" s="110"/>
      <c r="BMK593" s="110"/>
      <c r="BML593" s="110"/>
      <c r="BMM593" s="110"/>
      <c r="BMN593" s="110"/>
      <c r="BMO593" s="110"/>
      <c r="BMP593" s="110"/>
      <c r="BMQ593" s="110"/>
      <c r="BMR593" s="110"/>
      <c r="BMS593" s="110"/>
      <c r="BMT593" s="110"/>
      <c r="BMU593" s="110"/>
      <c r="BMV593" s="110"/>
      <c r="BMW593" s="110"/>
      <c r="BMX593" s="110"/>
      <c r="BMY593" s="110"/>
      <c r="BMZ593" s="110"/>
      <c r="BNA593" s="110"/>
      <c r="BNB593" s="110"/>
      <c r="BNC593" s="110"/>
      <c r="BND593" s="110"/>
      <c r="BNE593" s="110"/>
      <c r="BNF593" s="110"/>
      <c r="BNG593" s="110"/>
      <c r="BNH593" s="110"/>
      <c r="BNI593" s="110"/>
      <c r="BNJ593" s="110"/>
      <c r="BNK593" s="110"/>
      <c r="BNL593" s="110"/>
      <c r="BNM593" s="110"/>
      <c r="BNN593" s="110"/>
      <c r="BNO593" s="110"/>
      <c r="BNP593" s="110"/>
      <c r="BNQ593" s="110"/>
      <c r="BNR593" s="110"/>
      <c r="BNS593" s="110"/>
      <c r="BNT593" s="110"/>
      <c r="BNU593" s="110"/>
      <c r="BNV593" s="110"/>
      <c r="BNW593" s="110"/>
      <c r="BNX593" s="110"/>
      <c r="BNY593" s="110"/>
      <c r="BNZ593" s="110"/>
      <c r="BOA593" s="110"/>
      <c r="BOB593" s="110"/>
      <c r="BOC593" s="110"/>
      <c r="BOD593" s="110"/>
      <c r="BOE593" s="110"/>
      <c r="BOF593" s="110"/>
      <c r="BOG593" s="110"/>
      <c r="BOH593" s="110"/>
      <c r="BOI593" s="110"/>
      <c r="BOJ593" s="110"/>
      <c r="BOK593" s="110"/>
      <c r="BOL593" s="110"/>
      <c r="BOM593" s="110"/>
      <c r="BON593" s="110"/>
      <c r="BOO593" s="110"/>
      <c r="BOP593" s="110"/>
      <c r="BOQ593" s="110"/>
      <c r="BOR593" s="110"/>
      <c r="BOS593" s="110"/>
      <c r="BOT593" s="110"/>
      <c r="BOU593" s="110"/>
      <c r="BOV593" s="110"/>
      <c r="BOW593" s="110"/>
      <c r="BOX593" s="110"/>
      <c r="BOY593" s="110"/>
      <c r="BOZ593" s="110"/>
      <c r="BPA593" s="110"/>
      <c r="BPB593" s="110"/>
      <c r="BPC593" s="110"/>
      <c r="BPD593" s="110"/>
      <c r="BPE593" s="110"/>
      <c r="BPF593" s="110"/>
      <c r="BPG593" s="110"/>
      <c r="BPH593" s="110"/>
      <c r="BPI593" s="110"/>
      <c r="BPJ593" s="110"/>
      <c r="BPK593" s="110"/>
      <c r="BPL593" s="110"/>
      <c r="BPM593" s="110"/>
      <c r="BPN593" s="110"/>
      <c r="BPO593" s="110"/>
      <c r="BPP593" s="110"/>
      <c r="BPQ593" s="110"/>
      <c r="BPR593" s="110"/>
      <c r="BPS593" s="110"/>
      <c r="BPT593" s="110"/>
      <c r="BPU593" s="110"/>
      <c r="BPV593" s="110"/>
      <c r="BPW593" s="110"/>
      <c r="BPX593" s="110"/>
      <c r="BPY593" s="110"/>
      <c r="BPZ593" s="110"/>
      <c r="BQA593" s="110"/>
      <c r="BQB593" s="110"/>
      <c r="BQC593" s="110"/>
      <c r="BQD593" s="110"/>
      <c r="BQE593" s="110"/>
      <c r="BQF593" s="110"/>
      <c r="BQG593" s="110"/>
      <c r="BQH593" s="110"/>
      <c r="BQI593" s="110"/>
      <c r="BQJ593" s="110"/>
      <c r="BQK593" s="110"/>
      <c r="BQL593" s="110"/>
      <c r="BQM593" s="110"/>
      <c r="BQN593" s="110"/>
      <c r="BQO593" s="110"/>
      <c r="BQP593" s="110"/>
      <c r="BQQ593" s="110"/>
      <c r="BQR593" s="110"/>
      <c r="BQS593" s="110"/>
      <c r="BQT593" s="110"/>
      <c r="BQU593" s="110"/>
      <c r="BQV593" s="110"/>
      <c r="BQW593" s="110"/>
      <c r="BQX593" s="110"/>
      <c r="BQY593" s="110"/>
      <c r="BQZ593" s="110"/>
      <c r="BRA593" s="110"/>
      <c r="BRB593" s="110"/>
      <c r="BRC593" s="110"/>
      <c r="BRD593" s="110"/>
      <c r="BRE593" s="110"/>
      <c r="BRF593" s="110"/>
      <c r="BRG593" s="110"/>
      <c r="BRH593" s="110"/>
      <c r="BRI593" s="110"/>
      <c r="BRJ593" s="110"/>
      <c r="BRK593" s="110"/>
      <c r="BRL593" s="110"/>
      <c r="BRM593" s="110"/>
      <c r="BRN593" s="110"/>
      <c r="BRO593" s="110"/>
      <c r="BRP593" s="110"/>
      <c r="BRQ593" s="110"/>
      <c r="BRR593" s="110"/>
      <c r="BRS593" s="110"/>
      <c r="BRT593" s="110"/>
      <c r="BRU593" s="110"/>
      <c r="BRV593" s="110"/>
      <c r="BRW593" s="110"/>
      <c r="BRX593" s="110"/>
      <c r="BRY593" s="110"/>
      <c r="BRZ593" s="110"/>
      <c r="BSA593" s="110"/>
      <c r="BSB593" s="110"/>
      <c r="BSC593" s="110"/>
      <c r="BSD593" s="110"/>
      <c r="BSE593" s="110"/>
      <c r="BSF593" s="110"/>
      <c r="BSG593" s="110"/>
      <c r="BSH593" s="110"/>
      <c r="BSI593" s="110"/>
      <c r="BSJ593" s="110"/>
      <c r="BSK593" s="110"/>
      <c r="BSL593" s="110"/>
      <c r="BSM593" s="110"/>
      <c r="BSN593" s="110"/>
      <c r="BSO593" s="110"/>
      <c r="BSP593" s="110"/>
      <c r="BSQ593" s="110"/>
      <c r="BSR593" s="110"/>
      <c r="BSS593" s="110"/>
      <c r="BST593" s="110"/>
      <c r="BSU593" s="110"/>
      <c r="BSV593" s="110"/>
      <c r="BSW593" s="110"/>
      <c r="BSX593" s="110"/>
      <c r="BSY593" s="110"/>
      <c r="BSZ593" s="110"/>
      <c r="BTA593" s="110"/>
      <c r="BTB593" s="110"/>
      <c r="BTC593" s="110"/>
      <c r="BTD593" s="110"/>
      <c r="BTE593" s="110"/>
      <c r="BTF593" s="110"/>
      <c r="BTG593" s="110"/>
      <c r="BTH593" s="110"/>
      <c r="BTI593" s="110"/>
      <c r="BTJ593" s="110"/>
      <c r="BTK593" s="110"/>
      <c r="BTL593" s="110"/>
      <c r="BTM593" s="110"/>
      <c r="BTN593" s="110"/>
      <c r="BTO593" s="110"/>
      <c r="BTP593" s="110"/>
      <c r="BTQ593" s="110"/>
      <c r="BTR593" s="110"/>
      <c r="BTS593" s="110"/>
      <c r="BTT593" s="110"/>
      <c r="BTU593" s="110"/>
      <c r="BTV593" s="110"/>
      <c r="BTW593" s="110"/>
      <c r="BTX593" s="110"/>
      <c r="BTY593" s="110"/>
      <c r="BTZ593" s="110"/>
      <c r="BUA593" s="110"/>
      <c r="BUB593" s="110"/>
      <c r="BUC593" s="110"/>
      <c r="BUD593" s="110"/>
      <c r="BUE593" s="110"/>
      <c r="BUF593" s="110"/>
      <c r="BUG593" s="110"/>
      <c r="BUH593" s="110"/>
      <c r="BUI593" s="110"/>
      <c r="BUJ593" s="110"/>
      <c r="BUK593" s="110"/>
      <c r="BUL593" s="110"/>
      <c r="BUM593" s="110"/>
      <c r="BUN593" s="110"/>
      <c r="BUO593" s="110"/>
      <c r="BUP593" s="110"/>
      <c r="BUQ593" s="110"/>
      <c r="BUR593" s="110"/>
      <c r="BUS593" s="110"/>
      <c r="BUT593" s="110"/>
      <c r="BUU593" s="110"/>
      <c r="BUV593" s="110"/>
      <c r="BUW593" s="110"/>
      <c r="BUX593" s="110"/>
      <c r="BUY593" s="110"/>
      <c r="BUZ593" s="110"/>
      <c r="BVA593" s="110"/>
      <c r="BVB593" s="110"/>
      <c r="BVC593" s="110"/>
      <c r="BVD593" s="110"/>
      <c r="BVE593" s="110"/>
      <c r="BVF593" s="110"/>
      <c r="BVG593" s="110"/>
      <c r="BVH593" s="110"/>
      <c r="BVI593" s="110"/>
      <c r="BVJ593" s="110"/>
      <c r="BVK593" s="110"/>
      <c r="BVL593" s="110"/>
      <c r="BVM593" s="110"/>
      <c r="BVN593" s="110"/>
      <c r="BVO593" s="110"/>
      <c r="BVP593" s="110"/>
      <c r="BVQ593" s="110"/>
      <c r="BVR593" s="110"/>
      <c r="BVS593" s="110"/>
      <c r="BVT593" s="110"/>
      <c r="BVU593" s="110"/>
      <c r="BVV593" s="110"/>
      <c r="BVW593" s="110"/>
      <c r="BVX593" s="110"/>
      <c r="BVY593" s="110"/>
      <c r="BVZ593" s="110"/>
      <c r="BWA593" s="110"/>
      <c r="BWB593" s="110"/>
      <c r="BWC593" s="110"/>
      <c r="BWD593" s="110"/>
      <c r="BWE593" s="110"/>
      <c r="BWF593" s="110"/>
      <c r="BWG593" s="110"/>
      <c r="BWH593" s="110"/>
      <c r="BWI593" s="110"/>
      <c r="BWJ593" s="110"/>
      <c r="BWK593" s="110"/>
      <c r="BWL593" s="110"/>
      <c r="BWM593" s="110"/>
      <c r="BWN593" s="110"/>
      <c r="BWO593" s="110"/>
      <c r="BWP593" s="110"/>
      <c r="BWQ593" s="110"/>
      <c r="BWR593" s="110"/>
      <c r="BWS593" s="110"/>
      <c r="BWT593" s="110"/>
      <c r="BWU593" s="110"/>
      <c r="BWV593" s="110"/>
      <c r="BWW593" s="110"/>
      <c r="BWX593" s="110"/>
      <c r="BWY593" s="110"/>
      <c r="BWZ593" s="110"/>
      <c r="BXA593" s="110"/>
      <c r="BXB593" s="110"/>
      <c r="BXC593" s="110"/>
      <c r="BXD593" s="110"/>
      <c r="BXE593" s="110"/>
      <c r="BXF593" s="110"/>
      <c r="BXG593" s="110"/>
      <c r="BXH593" s="110"/>
      <c r="BXI593" s="110"/>
      <c r="BXJ593" s="110"/>
      <c r="BXK593" s="110"/>
      <c r="BXL593" s="110"/>
      <c r="BXM593" s="110"/>
      <c r="BXN593" s="110"/>
      <c r="BXO593" s="110"/>
      <c r="BXP593" s="110"/>
      <c r="BXQ593" s="110"/>
      <c r="BXR593" s="110"/>
      <c r="BXS593" s="110"/>
      <c r="BXT593" s="110"/>
      <c r="BXU593" s="110"/>
      <c r="BXV593" s="110"/>
      <c r="BXW593" s="110"/>
      <c r="BXX593" s="110"/>
      <c r="BXY593" s="110"/>
      <c r="BXZ593" s="110"/>
      <c r="BYA593" s="110"/>
      <c r="BYB593" s="110"/>
      <c r="BYC593" s="110"/>
      <c r="BYD593" s="110"/>
      <c r="BYE593" s="110"/>
      <c r="BYF593" s="110"/>
      <c r="BYG593" s="110"/>
      <c r="BYH593" s="110"/>
      <c r="BYI593" s="110"/>
      <c r="BYJ593" s="110"/>
      <c r="BYK593" s="110"/>
      <c r="BYL593" s="110"/>
      <c r="BYM593" s="110"/>
      <c r="BYN593" s="110"/>
      <c r="BYO593" s="110"/>
      <c r="BYP593" s="110"/>
      <c r="BYQ593" s="110"/>
      <c r="BYR593" s="110"/>
      <c r="BYS593" s="110"/>
      <c r="BYT593" s="110"/>
      <c r="BYU593" s="110"/>
      <c r="BYV593" s="110"/>
      <c r="BYW593" s="110"/>
      <c r="BYX593" s="110"/>
      <c r="BYY593" s="110"/>
      <c r="BYZ593" s="110"/>
      <c r="BZA593" s="110"/>
      <c r="BZB593" s="110"/>
      <c r="BZC593" s="110"/>
      <c r="BZD593" s="110"/>
      <c r="BZE593" s="110"/>
      <c r="BZF593" s="110"/>
      <c r="BZG593" s="110"/>
      <c r="BZH593" s="110"/>
      <c r="BZI593" s="110"/>
      <c r="BZJ593" s="110"/>
      <c r="BZK593" s="110"/>
      <c r="BZL593" s="110"/>
      <c r="BZM593" s="110"/>
      <c r="BZN593" s="110"/>
      <c r="BZO593" s="110"/>
      <c r="BZP593" s="110"/>
      <c r="BZQ593" s="110"/>
      <c r="BZR593" s="110"/>
      <c r="BZS593" s="110"/>
      <c r="BZT593" s="110"/>
      <c r="BZU593" s="110"/>
      <c r="BZV593" s="110"/>
      <c r="BZW593" s="110"/>
      <c r="BZX593" s="110"/>
      <c r="BZY593" s="110"/>
      <c r="BZZ593" s="110"/>
      <c r="CAA593" s="110"/>
      <c r="CAB593" s="110"/>
      <c r="CAC593" s="110"/>
      <c r="CAD593" s="110"/>
      <c r="CAE593" s="110"/>
      <c r="CAF593" s="110"/>
      <c r="CAG593" s="110"/>
      <c r="CAH593" s="110"/>
      <c r="CAI593" s="110"/>
      <c r="CAJ593" s="110"/>
      <c r="CAK593" s="110"/>
      <c r="CAL593" s="110"/>
      <c r="CAM593" s="110"/>
      <c r="CAN593" s="110"/>
      <c r="CAO593" s="110"/>
      <c r="CAP593" s="110"/>
      <c r="CAQ593" s="110"/>
      <c r="CAR593" s="110"/>
      <c r="CAS593" s="110"/>
      <c r="CAT593" s="110"/>
      <c r="CAU593" s="110"/>
      <c r="CAV593" s="110"/>
      <c r="CAW593" s="110"/>
      <c r="CAX593" s="110"/>
      <c r="CAY593" s="110"/>
      <c r="CAZ593" s="110"/>
      <c r="CBA593" s="110"/>
      <c r="CBB593" s="110"/>
      <c r="CBC593" s="110"/>
      <c r="CBD593" s="110"/>
      <c r="CBE593" s="110"/>
      <c r="CBF593" s="110"/>
      <c r="CBG593" s="110"/>
      <c r="CBH593" s="110"/>
      <c r="CBI593" s="110"/>
      <c r="CBJ593" s="110"/>
      <c r="CBK593" s="110"/>
      <c r="CBL593" s="110"/>
      <c r="CBM593" s="110"/>
      <c r="CBN593" s="110"/>
      <c r="CBO593" s="110"/>
      <c r="CBP593" s="110"/>
      <c r="CBQ593" s="110"/>
      <c r="CBR593" s="110"/>
      <c r="CBS593" s="110"/>
      <c r="CBT593" s="110"/>
      <c r="CBU593" s="110"/>
      <c r="CBV593" s="110"/>
      <c r="CBW593" s="110"/>
      <c r="CBX593" s="110"/>
      <c r="CBY593" s="110"/>
      <c r="CBZ593" s="110"/>
      <c r="CCA593" s="110"/>
      <c r="CCB593" s="110"/>
      <c r="CCC593" s="110"/>
      <c r="CCD593" s="110"/>
      <c r="CCE593" s="110"/>
      <c r="CCF593" s="110"/>
      <c r="CCG593" s="110"/>
      <c r="CCH593" s="110"/>
      <c r="CCI593" s="110"/>
      <c r="CCJ593" s="110"/>
      <c r="CCK593" s="110"/>
      <c r="CCL593" s="110"/>
      <c r="CCM593" s="110"/>
      <c r="CCN593" s="110"/>
      <c r="CCO593" s="110"/>
      <c r="CCP593" s="110"/>
      <c r="CCQ593" s="110"/>
      <c r="CCR593" s="110"/>
      <c r="CCS593" s="110"/>
      <c r="CCT593" s="110"/>
      <c r="CCU593" s="110"/>
      <c r="CCV593" s="110"/>
      <c r="CCW593" s="110"/>
      <c r="CCX593" s="110"/>
      <c r="CCY593" s="110"/>
      <c r="CCZ593" s="110"/>
      <c r="CDA593" s="110"/>
      <c r="CDB593" s="110"/>
      <c r="CDC593" s="110"/>
      <c r="CDD593" s="110"/>
      <c r="CDE593" s="110"/>
      <c r="CDF593" s="110"/>
      <c r="CDG593" s="110"/>
      <c r="CDH593" s="110"/>
      <c r="CDI593" s="110"/>
      <c r="CDJ593" s="110"/>
      <c r="CDK593" s="110"/>
      <c r="CDL593" s="110"/>
      <c r="CDM593" s="110"/>
      <c r="CDN593" s="110"/>
      <c r="CDO593" s="110"/>
      <c r="CDP593" s="110"/>
      <c r="CDQ593" s="110"/>
      <c r="CDR593" s="110"/>
      <c r="CDS593" s="110"/>
      <c r="CDT593" s="110"/>
      <c r="CDU593" s="110"/>
      <c r="CDV593" s="110"/>
      <c r="CDW593" s="110"/>
      <c r="CDX593" s="110"/>
      <c r="CDY593" s="110"/>
      <c r="CDZ593" s="110"/>
      <c r="CEA593" s="110"/>
      <c r="CEB593" s="110"/>
      <c r="CEC593" s="110"/>
      <c r="CED593" s="110"/>
      <c r="CEE593" s="110"/>
      <c r="CEF593" s="110"/>
      <c r="CEG593" s="110"/>
      <c r="CEH593" s="110"/>
      <c r="CEI593" s="110"/>
      <c r="CEJ593" s="110"/>
      <c r="CEK593" s="110"/>
      <c r="CEL593" s="110"/>
      <c r="CEM593" s="110"/>
      <c r="CEN593" s="110"/>
      <c r="CEO593" s="110"/>
      <c r="CEP593" s="110"/>
      <c r="CEQ593" s="110"/>
      <c r="CER593" s="110"/>
      <c r="CES593" s="110"/>
      <c r="CET593" s="110"/>
      <c r="CEU593" s="110"/>
      <c r="CEV593" s="110"/>
      <c r="CEW593" s="110"/>
      <c r="CEX593" s="110"/>
      <c r="CEY593" s="110"/>
      <c r="CEZ593" s="110"/>
      <c r="CFA593" s="110"/>
      <c r="CFB593" s="110"/>
      <c r="CFC593" s="110"/>
      <c r="CFD593" s="110"/>
      <c r="CFE593" s="110"/>
      <c r="CFF593" s="110"/>
      <c r="CFG593" s="110"/>
      <c r="CFH593" s="110"/>
      <c r="CFI593" s="110"/>
      <c r="CFJ593" s="110"/>
      <c r="CFK593" s="110"/>
      <c r="CFL593" s="110"/>
      <c r="CFM593" s="110"/>
      <c r="CFN593" s="110"/>
      <c r="CFO593" s="110"/>
      <c r="CFP593" s="110"/>
      <c r="CFQ593" s="110"/>
      <c r="CFR593" s="110"/>
      <c r="CFS593" s="110"/>
      <c r="CFT593" s="110"/>
      <c r="CFU593" s="110"/>
      <c r="CFV593" s="110"/>
      <c r="CFW593" s="110"/>
      <c r="CFX593" s="110"/>
      <c r="CFY593" s="110"/>
      <c r="CFZ593" s="110"/>
      <c r="CGA593" s="110"/>
      <c r="CGB593" s="110"/>
      <c r="CGC593" s="110"/>
      <c r="CGD593" s="110"/>
      <c r="CGE593" s="110"/>
      <c r="CGF593" s="110"/>
      <c r="CGG593" s="110"/>
      <c r="CGH593" s="110"/>
      <c r="CGI593" s="110"/>
      <c r="CGJ593" s="110"/>
      <c r="CGK593" s="110"/>
      <c r="CGL593" s="110"/>
      <c r="CGM593" s="110"/>
      <c r="CGN593" s="110"/>
      <c r="CGO593" s="110"/>
      <c r="CGP593" s="110"/>
      <c r="CGQ593" s="110"/>
      <c r="CGR593" s="110"/>
      <c r="CGS593" s="110"/>
      <c r="CGT593" s="110"/>
      <c r="CGU593" s="110"/>
      <c r="CGV593" s="110"/>
      <c r="CGW593" s="110"/>
      <c r="CGX593" s="110"/>
      <c r="CGY593" s="110"/>
      <c r="CGZ593" s="110"/>
      <c r="CHA593" s="110"/>
      <c r="CHB593" s="110"/>
      <c r="CHC593" s="110"/>
      <c r="CHD593" s="110"/>
      <c r="CHE593" s="110"/>
      <c r="CHF593" s="110"/>
      <c r="CHG593" s="110"/>
      <c r="CHH593" s="110"/>
      <c r="CHI593" s="110"/>
      <c r="CHJ593" s="110"/>
      <c r="CHK593" s="110"/>
      <c r="CHL593" s="110"/>
      <c r="CHM593" s="110"/>
      <c r="CHN593" s="110"/>
      <c r="CHO593" s="110"/>
      <c r="CHP593" s="110"/>
      <c r="CHQ593" s="110"/>
      <c r="CHR593" s="110"/>
      <c r="CHS593" s="110"/>
      <c r="CHT593" s="110"/>
      <c r="CHU593" s="110"/>
      <c r="CHV593" s="110"/>
      <c r="CHW593" s="110"/>
      <c r="CHX593" s="110"/>
      <c r="CHY593" s="110"/>
      <c r="CHZ593" s="110"/>
      <c r="CIA593" s="110"/>
      <c r="CIB593" s="110"/>
      <c r="CIC593" s="110"/>
      <c r="CID593" s="110"/>
      <c r="CIE593" s="110"/>
      <c r="CIF593" s="110"/>
      <c r="CIG593" s="110"/>
      <c r="CIH593" s="110"/>
      <c r="CII593" s="110"/>
      <c r="CIJ593" s="110"/>
      <c r="CIK593" s="110"/>
      <c r="CIL593" s="110"/>
      <c r="CIM593" s="110"/>
      <c r="CIN593" s="110"/>
      <c r="CIO593" s="110"/>
      <c r="CIP593" s="110"/>
      <c r="CIQ593" s="110"/>
      <c r="CIR593" s="110"/>
      <c r="CIS593" s="110"/>
      <c r="CIT593" s="110"/>
      <c r="CIU593" s="110"/>
      <c r="CIV593" s="110"/>
      <c r="CIW593" s="110"/>
      <c r="CIX593" s="110"/>
      <c r="CIY593" s="110"/>
      <c r="CIZ593" s="110"/>
      <c r="CJA593" s="110"/>
      <c r="CJB593" s="110"/>
      <c r="CJC593" s="110"/>
      <c r="CJD593" s="110"/>
      <c r="CJE593" s="110"/>
      <c r="CJF593" s="110"/>
      <c r="CJG593" s="110"/>
      <c r="CJH593" s="110"/>
      <c r="CJI593" s="110"/>
      <c r="CJJ593" s="110"/>
      <c r="CJK593" s="110"/>
      <c r="CJL593" s="110"/>
      <c r="CJM593" s="110"/>
      <c r="CJN593" s="110"/>
      <c r="CJO593" s="110"/>
      <c r="CJP593" s="110"/>
      <c r="CJQ593" s="110"/>
      <c r="CJR593" s="110"/>
      <c r="CJS593" s="110"/>
      <c r="CJT593" s="110"/>
      <c r="CJU593" s="110"/>
      <c r="CJV593" s="110"/>
      <c r="CJW593" s="110"/>
      <c r="CJX593" s="110"/>
      <c r="CJY593" s="110"/>
      <c r="CJZ593" s="110"/>
      <c r="CKA593" s="110"/>
      <c r="CKB593" s="110"/>
      <c r="CKC593" s="110"/>
      <c r="CKD593" s="110"/>
      <c r="CKE593" s="110"/>
      <c r="CKF593" s="110"/>
      <c r="CKG593" s="110"/>
      <c r="CKH593" s="110"/>
      <c r="CKI593" s="110"/>
      <c r="CKJ593" s="110"/>
      <c r="CKK593" s="110"/>
      <c r="CKL593" s="110"/>
      <c r="CKM593" s="110"/>
      <c r="CKN593" s="110"/>
      <c r="CKO593" s="110"/>
      <c r="CKP593" s="110"/>
      <c r="CKQ593" s="110"/>
      <c r="CKR593" s="110"/>
      <c r="CKS593" s="110"/>
      <c r="CKT593" s="110"/>
      <c r="CKU593" s="110"/>
      <c r="CKV593" s="110"/>
      <c r="CKW593" s="110"/>
      <c r="CKX593" s="110"/>
      <c r="CKY593" s="110"/>
      <c r="CKZ593" s="110"/>
      <c r="CLA593" s="110"/>
      <c r="CLB593" s="110"/>
      <c r="CLC593" s="110"/>
      <c r="CLD593" s="110"/>
      <c r="CLE593" s="110"/>
      <c r="CLF593" s="110"/>
      <c r="CLG593" s="110"/>
      <c r="CLH593" s="110"/>
      <c r="CLI593" s="110"/>
      <c r="CLJ593" s="110"/>
      <c r="CLK593" s="110"/>
      <c r="CLL593" s="110"/>
      <c r="CLM593" s="110"/>
      <c r="CLN593" s="110"/>
      <c r="CLO593" s="110"/>
      <c r="CLP593" s="110"/>
      <c r="CLQ593" s="110"/>
      <c r="CLR593" s="110"/>
      <c r="CLS593" s="110"/>
      <c r="CLT593" s="110"/>
      <c r="CLU593" s="110"/>
      <c r="CLV593" s="110"/>
      <c r="CLW593" s="110"/>
      <c r="CLX593" s="110"/>
      <c r="CLY593" s="110"/>
      <c r="CLZ593" s="110"/>
      <c r="CMA593" s="110"/>
      <c r="CMB593" s="110"/>
      <c r="CMC593" s="110"/>
      <c r="CMD593" s="110"/>
      <c r="CME593" s="110"/>
      <c r="CMF593" s="110"/>
      <c r="CMG593" s="110"/>
      <c r="CMH593" s="110"/>
      <c r="CMI593" s="110"/>
      <c r="CMJ593" s="110"/>
      <c r="CMK593" s="110"/>
      <c r="CML593" s="110"/>
      <c r="CMM593" s="110"/>
      <c r="CMN593" s="110"/>
      <c r="CMO593" s="110"/>
      <c r="CMP593" s="110"/>
      <c r="CMQ593" s="110"/>
      <c r="CMR593" s="110"/>
      <c r="CMS593" s="110"/>
      <c r="CMT593" s="110"/>
      <c r="CMU593" s="110"/>
      <c r="CMV593" s="110"/>
      <c r="CMW593" s="110"/>
      <c r="CMX593" s="110"/>
      <c r="CMY593" s="110"/>
      <c r="CMZ593" s="110"/>
      <c r="CNA593" s="110"/>
      <c r="CNB593" s="110"/>
      <c r="CNC593" s="110"/>
      <c r="CND593" s="110"/>
      <c r="CNE593" s="110"/>
      <c r="CNF593" s="110"/>
      <c r="CNG593" s="110"/>
      <c r="CNH593" s="110"/>
      <c r="CNI593" s="110"/>
      <c r="CNJ593" s="110"/>
      <c r="CNK593" s="110"/>
      <c r="CNL593" s="110"/>
      <c r="CNM593" s="110"/>
      <c r="CNN593" s="110"/>
      <c r="CNO593" s="110"/>
      <c r="CNP593" s="110"/>
      <c r="CNQ593" s="110"/>
      <c r="CNR593" s="110"/>
      <c r="CNS593" s="110"/>
      <c r="CNT593" s="110"/>
      <c r="CNU593" s="110"/>
      <c r="CNV593" s="110"/>
      <c r="CNW593" s="110"/>
      <c r="CNX593" s="110"/>
      <c r="CNY593" s="110"/>
      <c r="CNZ593" s="110"/>
      <c r="COA593" s="110"/>
      <c r="COB593" s="110"/>
      <c r="COC593" s="110"/>
      <c r="COD593" s="110"/>
      <c r="COE593" s="110"/>
      <c r="COF593" s="110"/>
      <c r="COG593" s="110"/>
      <c r="COH593" s="110"/>
      <c r="COI593" s="110"/>
      <c r="COJ593" s="110"/>
      <c r="COK593" s="110"/>
      <c r="COL593" s="110"/>
      <c r="COM593" s="110"/>
      <c r="CON593" s="110"/>
      <c r="COO593" s="110"/>
      <c r="COP593" s="110"/>
      <c r="COQ593" s="110"/>
      <c r="COR593" s="110"/>
      <c r="COS593" s="110"/>
      <c r="COT593" s="110"/>
      <c r="COU593" s="110"/>
      <c r="COV593" s="110"/>
      <c r="COW593" s="110"/>
      <c r="COX593" s="110"/>
      <c r="COY593" s="110"/>
      <c r="COZ593" s="110"/>
      <c r="CPA593" s="110"/>
      <c r="CPB593" s="110"/>
      <c r="CPC593" s="110"/>
      <c r="CPD593" s="110"/>
      <c r="CPE593" s="110"/>
      <c r="CPF593" s="110"/>
      <c r="CPG593" s="110"/>
      <c r="CPH593" s="110"/>
      <c r="CPI593" s="110"/>
      <c r="CPJ593" s="110"/>
      <c r="CPK593" s="110"/>
      <c r="CPL593" s="110"/>
      <c r="CPM593" s="110"/>
      <c r="CPN593" s="110"/>
      <c r="CPO593" s="110"/>
      <c r="CPP593" s="110"/>
      <c r="CPQ593" s="110"/>
      <c r="CPR593" s="110"/>
      <c r="CPS593" s="110"/>
      <c r="CPT593" s="110"/>
      <c r="CPU593" s="110"/>
      <c r="CPV593" s="110"/>
      <c r="CPW593" s="110"/>
      <c r="CPX593" s="110"/>
      <c r="CPY593" s="110"/>
      <c r="CPZ593" s="110"/>
      <c r="CQA593" s="110"/>
      <c r="CQB593" s="110"/>
      <c r="CQC593" s="110"/>
      <c r="CQD593" s="110"/>
      <c r="CQE593" s="110"/>
      <c r="CQF593" s="110"/>
      <c r="CQG593" s="110"/>
      <c r="CQH593" s="110"/>
      <c r="CQI593" s="110"/>
      <c r="CQJ593" s="110"/>
      <c r="CQK593" s="110"/>
      <c r="CQL593" s="110"/>
      <c r="CQM593" s="110"/>
      <c r="CQN593" s="110"/>
      <c r="CQO593" s="110"/>
      <c r="CQP593" s="110"/>
      <c r="CQQ593" s="110"/>
      <c r="CQR593" s="110"/>
      <c r="CQS593" s="110"/>
      <c r="CQT593" s="110"/>
      <c r="CQU593" s="110"/>
      <c r="CQV593" s="110"/>
      <c r="CQW593" s="110"/>
      <c r="CQX593" s="110"/>
      <c r="CQY593" s="110"/>
      <c r="CQZ593" s="110"/>
      <c r="CRA593" s="110"/>
      <c r="CRB593" s="110"/>
      <c r="CRC593" s="110"/>
      <c r="CRD593" s="110"/>
      <c r="CRE593" s="110"/>
      <c r="CRF593" s="110"/>
      <c r="CRG593" s="110"/>
      <c r="CRH593" s="110"/>
      <c r="CRI593" s="110"/>
      <c r="CRJ593" s="110"/>
      <c r="CRK593" s="110"/>
      <c r="CRL593" s="110"/>
      <c r="CRM593" s="110"/>
      <c r="CRN593" s="110"/>
      <c r="CRO593" s="110"/>
      <c r="CRP593" s="110"/>
      <c r="CRQ593" s="110"/>
      <c r="CRR593" s="110"/>
      <c r="CRS593" s="110"/>
      <c r="CRT593" s="110"/>
      <c r="CRU593" s="110"/>
      <c r="CRV593" s="110"/>
      <c r="CRW593" s="110"/>
      <c r="CRX593" s="110"/>
      <c r="CRY593" s="110"/>
      <c r="CRZ593" s="110"/>
      <c r="CSA593" s="110"/>
      <c r="CSB593" s="110"/>
      <c r="CSC593" s="110"/>
      <c r="CSD593" s="110"/>
      <c r="CSE593" s="110"/>
      <c r="CSF593" s="110"/>
      <c r="CSG593" s="110"/>
      <c r="CSH593" s="110"/>
      <c r="CSI593" s="110"/>
      <c r="CSJ593" s="110"/>
      <c r="CSK593" s="110"/>
      <c r="CSL593" s="110"/>
      <c r="CSM593" s="110"/>
      <c r="CSN593" s="110"/>
      <c r="CSO593" s="110"/>
      <c r="CSP593" s="110"/>
      <c r="CSQ593" s="110"/>
      <c r="CSR593" s="110"/>
      <c r="CSS593" s="110"/>
      <c r="CST593" s="110"/>
      <c r="CSU593" s="110"/>
      <c r="CSV593" s="110"/>
      <c r="CSW593" s="110"/>
      <c r="CSX593" s="110"/>
      <c r="CSY593" s="110"/>
      <c r="CSZ593" s="110"/>
      <c r="CTA593" s="110"/>
      <c r="CTB593" s="110"/>
      <c r="CTC593" s="110"/>
      <c r="CTD593" s="110"/>
      <c r="CTE593" s="110"/>
      <c r="CTF593" s="110"/>
      <c r="CTG593" s="110"/>
      <c r="CTH593" s="110"/>
      <c r="CTI593" s="110"/>
      <c r="CTJ593" s="110"/>
      <c r="CTK593" s="110"/>
      <c r="CTL593" s="110"/>
      <c r="CTM593" s="110"/>
      <c r="CTN593" s="110"/>
      <c r="CTO593" s="110"/>
      <c r="CTP593" s="110"/>
      <c r="CTQ593" s="110"/>
      <c r="CTR593" s="110"/>
      <c r="CTS593" s="110"/>
      <c r="CTT593" s="110"/>
      <c r="CTU593" s="110"/>
      <c r="CTV593" s="110"/>
      <c r="CTW593" s="110"/>
      <c r="CTX593" s="110"/>
      <c r="CTY593" s="110"/>
      <c r="CTZ593" s="110"/>
      <c r="CUA593" s="110"/>
      <c r="CUB593" s="110"/>
      <c r="CUC593" s="110"/>
      <c r="CUD593" s="110"/>
      <c r="CUE593" s="110"/>
      <c r="CUF593" s="110"/>
      <c r="CUG593" s="110"/>
      <c r="CUH593" s="110"/>
      <c r="CUI593" s="110"/>
      <c r="CUJ593" s="110"/>
      <c r="CUK593" s="110"/>
      <c r="CUL593" s="110"/>
      <c r="CUM593" s="110"/>
      <c r="CUN593" s="110"/>
      <c r="CUO593" s="110"/>
      <c r="CUP593" s="110"/>
      <c r="CUQ593" s="110"/>
      <c r="CUR593" s="110"/>
      <c r="CUS593" s="110"/>
      <c r="CUT593" s="110"/>
      <c r="CUU593" s="110"/>
      <c r="CUV593" s="110"/>
      <c r="CUW593" s="110"/>
      <c r="CUX593" s="110"/>
      <c r="CUY593" s="110"/>
      <c r="CUZ593" s="110"/>
      <c r="CVA593" s="110"/>
      <c r="CVB593" s="110"/>
      <c r="CVC593" s="110"/>
      <c r="CVD593" s="110"/>
      <c r="CVE593" s="110"/>
      <c r="CVF593" s="110"/>
      <c r="CVG593" s="110"/>
      <c r="CVH593" s="110"/>
      <c r="CVI593" s="110"/>
      <c r="CVJ593" s="110"/>
      <c r="CVK593" s="110"/>
      <c r="CVL593" s="110"/>
      <c r="CVM593" s="110"/>
      <c r="CVN593" s="110"/>
      <c r="CVO593" s="110"/>
      <c r="CVP593" s="110"/>
      <c r="CVQ593" s="110"/>
      <c r="CVR593" s="110"/>
      <c r="CVS593" s="110"/>
      <c r="CVT593" s="110"/>
      <c r="CVU593" s="110"/>
      <c r="CVV593" s="110"/>
      <c r="CVW593" s="110"/>
      <c r="CVX593" s="110"/>
      <c r="CVY593" s="110"/>
      <c r="CVZ593" s="110"/>
      <c r="CWA593" s="110"/>
      <c r="CWB593" s="110"/>
      <c r="CWC593" s="110"/>
      <c r="CWD593" s="110"/>
      <c r="CWE593" s="110"/>
      <c r="CWF593" s="110"/>
      <c r="CWG593" s="110"/>
      <c r="CWH593" s="110"/>
      <c r="CWI593" s="110"/>
      <c r="CWJ593" s="110"/>
      <c r="CWK593" s="110"/>
      <c r="CWL593" s="110"/>
      <c r="CWM593" s="110"/>
      <c r="CWN593" s="110"/>
      <c r="CWO593" s="110"/>
      <c r="CWP593" s="110"/>
      <c r="CWQ593" s="110"/>
      <c r="CWR593" s="110"/>
      <c r="CWS593" s="110"/>
      <c r="CWT593" s="110"/>
      <c r="CWU593" s="110"/>
      <c r="CWV593" s="110"/>
      <c r="CWW593" s="110"/>
      <c r="CWX593" s="110"/>
      <c r="CWY593" s="110"/>
      <c r="CWZ593" s="110"/>
      <c r="CXA593" s="110"/>
      <c r="CXB593" s="110"/>
      <c r="CXC593" s="110"/>
      <c r="CXD593" s="110"/>
      <c r="CXE593" s="110"/>
      <c r="CXF593" s="110"/>
      <c r="CXG593" s="110"/>
      <c r="CXH593" s="110"/>
      <c r="CXI593" s="110"/>
      <c r="CXJ593" s="110"/>
      <c r="CXK593" s="110"/>
      <c r="CXL593" s="110"/>
      <c r="CXM593" s="110"/>
      <c r="CXN593" s="110"/>
      <c r="CXO593" s="110"/>
      <c r="CXP593" s="110"/>
      <c r="CXQ593" s="110"/>
      <c r="CXR593" s="110"/>
      <c r="CXS593" s="110"/>
      <c r="CXT593" s="110"/>
      <c r="CXU593" s="110"/>
      <c r="CXV593" s="110"/>
      <c r="CXW593" s="110"/>
      <c r="CXX593" s="110"/>
      <c r="CXY593" s="110"/>
      <c r="CXZ593" s="110"/>
      <c r="CYA593" s="110"/>
      <c r="CYB593" s="110"/>
      <c r="CYC593" s="110"/>
      <c r="CYD593" s="110"/>
      <c r="CYE593" s="110"/>
      <c r="CYF593" s="110"/>
      <c r="CYG593" s="110"/>
      <c r="CYH593" s="110"/>
      <c r="CYI593" s="110"/>
      <c r="CYJ593" s="110"/>
      <c r="CYK593" s="110"/>
      <c r="CYL593" s="110"/>
      <c r="CYM593" s="110"/>
      <c r="CYN593" s="110"/>
      <c r="CYO593" s="110"/>
      <c r="CYP593" s="110"/>
      <c r="CYQ593" s="110"/>
      <c r="CYR593" s="110"/>
      <c r="CYS593" s="110"/>
      <c r="CYT593" s="110"/>
      <c r="CYU593" s="110"/>
      <c r="CYV593" s="110"/>
      <c r="CYW593" s="110"/>
      <c r="CYX593" s="110"/>
      <c r="CYY593" s="110"/>
      <c r="CYZ593" s="110"/>
      <c r="CZA593" s="110"/>
      <c r="CZB593" s="110"/>
      <c r="CZC593" s="110"/>
      <c r="CZD593" s="110"/>
      <c r="CZE593" s="110"/>
      <c r="CZF593" s="110"/>
      <c r="CZG593" s="110"/>
      <c r="CZH593" s="110"/>
      <c r="CZI593" s="110"/>
      <c r="CZJ593" s="110"/>
      <c r="CZK593" s="110"/>
      <c r="CZL593" s="110"/>
      <c r="CZM593" s="110"/>
      <c r="CZN593" s="110"/>
      <c r="CZO593" s="110"/>
      <c r="CZP593" s="110"/>
      <c r="CZQ593" s="110"/>
      <c r="CZR593" s="110"/>
      <c r="CZS593" s="110"/>
      <c r="CZT593" s="110"/>
      <c r="CZU593" s="110"/>
      <c r="CZV593" s="110"/>
      <c r="CZW593" s="110"/>
      <c r="CZX593" s="110"/>
      <c r="CZY593" s="110"/>
      <c r="CZZ593" s="110"/>
      <c r="DAA593" s="110"/>
      <c r="DAB593" s="110"/>
      <c r="DAC593" s="110"/>
      <c r="DAD593" s="110"/>
      <c r="DAE593" s="110"/>
      <c r="DAF593" s="110"/>
      <c r="DAG593" s="110"/>
      <c r="DAH593" s="110"/>
      <c r="DAI593" s="110"/>
      <c r="DAJ593" s="110"/>
      <c r="DAK593" s="110"/>
      <c r="DAL593" s="110"/>
      <c r="DAM593" s="110"/>
      <c r="DAN593" s="110"/>
      <c r="DAO593" s="110"/>
      <c r="DAP593" s="110"/>
      <c r="DAQ593" s="110"/>
      <c r="DAR593" s="110"/>
      <c r="DAS593" s="110"/>
      <c r="DAT593" s="110"/>
      <c r="DAU593" s="110"/>
      <c r="DAV593" s="110"/>
      <c r="DAW593" s="110"/>
      <c r="DAX593" s="110"/>
      <c r="DAY593" s="110"/>
      <c r="DAZ593" s="110"/>
      <c r="DBA593" s="110"/>
      <c r="DBB593" s="110"/>
      <c r="DBC593" s="110"/>
      <c r="DBD593" s="110"/>
      <c r="DBE593" s="110"/>
      <c r="DBF593" s="110"/>
      <c r="DBG593" s="110"/>
      <c r="DBH593" s="110"/>
      <c r="DBI593" s="110"/>
      <c r="DBJ593" s="110"/>
      <c r="DBK593" s="110"/>
      <c r="DBL593" s="110"/>
      <c r="DBM593" s="110"/>
      <c r="DBN593" s="110"/>
      <c r="DBO593" s="110"/>
      <c r="DBP593" s="110"/>
      <c r="DBQ593" s="110"/>
      <c r="DBR593" s="110"/>
      <c r="DBS593" s="110"/>
      <c r="DBT593" s="110"/>
      <c r="DBU593" s="110"/>
      <c r="DBV593" s="110"/>
      <c r="DBW593" s="110"/>
      <c r="DBX593" s="110"/>
      <c r="DBY593" s="110"/>
      <c r="DBZ593" s="110"/>
      <c r="DCA593" s="110"/>
      <c r="DCB593" s="110"/>
      <c r="DCC593" s="110"/>
      <c r="DCD593" s="110"/>
      <c r="DCE593" s="110"/>
      <c r="DCF593" s="110"/>
      <c r="DCG593" s="110"/>
      <c r="DCH593" s="110"/>
      <c r="DCI593" s="110"/>
      <c r="DCJ593" s="110"/>
      <c r="DCK593" s="110"/>
      <c r="DCL593" s="110"/>
      <c r="DCM593" s="110"/>
      <c r="DCN593" s="110"/>
      <c r="DCO593" s="110"/>
      <c r="DCP593" s="110"/>
      <c r="DCQ593" s="110"/>
      <c r="DCR593" s="110"/>
      <c r="DCS593" s="110"/>
      <c r="DCT593" s="110"/>
      <c r="DCU593" s="110"/>
      <c r="DCV593" s="110"/>
      <c r="DCW593" s="110"/>
      <c r="DCX593" s="110"/>
      <c r="DCY593" s="110"/>
      <c r="DCZ593" s="110"/>
      <c r="DDA593" s="110"/>
      <c r="DDB593" s="110"/>
      <c r="DDC593" s="110"/>
      <c r="DDD593" s="110"/>
      <c r="DDE593" s="110"/>
      <c r="DDF593" s="110"/>
      <c r="DDG593" s="110"/>
      <c r="DDH593" s="110"/>
      <c r="DDI593" s="110"/>
      <c r="DDJ593" s="110"/>
      <c r="DDK593" s="110"/>
      <c r="DDL593" s="110"/>
      <c r="DDM593" s="110"/>
      <c r="DDN593" s="110"/>
      <c r="DDO593" s="110"/>
      <c r="DDP593" s="110"/>
      <c r="DDQ593" s="110"/>
      <c r="DDR593" s="110"/>
      <c r="DDS593" s="110"/>
      <c r="DDT593" s="110"/>
      <c r="DDU593" s="110"/>
      <c r="DDV593" s="110"/>
      <c r="DDW593" s="110"/>
      <c r="DDX593" s="110"/>
      <c r="DDY593" s="110"/>
      <c r="DDZ593" s="110"/>
      <c r="DEA593" s="110"/>
      <c r="DEB593" s="110"/>
      <c r="DEC593" s="110"/>
      <c r="DED593" s="110"/>
      <c r="DEE593" s="110"/>
      <c r="DEF593" s="110"/>
      <c r="DEG593" s="110"/>
      <c r="DEH593" s="110"/>
      <c r="DEI593" s="110"/>
      <c r="DEJ593" s="110"/>
      <c r="DEK593" s="110"/>
      <c r="DEL593" s="110"/>
      <c r="DEM593" s="110"/>
      <c r="DEN593" s="110"/>
      <c r="DEO593" s="110"/>
      <c r="DEP593" s="110"/>
      <c r="DEQ593" s="110"/>
      <c r="DER593" s="110"/>
      <c r="DES593" s="110"/>
      <c r="DET593" s="110"/>
      <c r="DEU593" s="110"/>
      <c r="DEV593" s="110"/>
      <c r="DEW593" s="110"/>
      <c r="DEX593" s="110"/>
      <c r="DEY593" s="110"/>
      <c r="DEZ593" s="110"/>
      <c r="DFA593" s="110"/>
      <c r="DFB593" s="110"/>
      <c r="DFC593" s="110"/>
      <c r="DFD593" s="110"/>
      <c r="DFE593" s="110"/>
      <c r="DFF593" s="110"/>
      <c r="DFG593" s="110"/>
      <c r="DFH593" s="110"/>
      <c r="DFI593" s="110"/>
      <c r="DFJ593" s="110"/>
      <c r="DFK593" s="110"/>
      <c r="DFL593" s="110"/>
      <c r="DFM593" s="110"/>
      <c r="DFN593" s="110"/>
      <c r="DFO593" s="110"/>
      <c r="DFP593" s="110"/>
      <c r="DFQ593" s="110"/>
      <c r="DFR593" s="110"/>
      <c r="DFS593" s="110"/>
      <c r="DFT593" s="110"/>
      <c r="DFU593" s="110"/>
      <c r="DFV593" s="110"/>
      <c r="DFW593" s="110"/>
      <c r="DFX593" s="110"/>
      <c r="DFY593" s="110"/>
      <c r="DFZ593" s="110"/>
      <c r="DGA593" s="110"/>
      <c r="DGB593" s="110"/>
      <c r="DGC593" s="110"/>
      <c r="DGD593" s="110"/>
      <c r="DGE593" s="110"/>
      <c r="DGF593" s="110"/>
      <c r="DGG593" s="110"/>
      <c r="DGH593" s="110"/>
      <c r="DGI593" s="110"/>
      <c r="DGJ593" s="110"/>
      <c r="DGK593" s="110"/>
      <c r="DGL593" s="110"/>
      <c r="DGM593" s="110"/>
      <c r="DGN593" s="110"/>
      <c r="DGO593" s="110"/>
      <c r="DGP593" s="110"/>
      <c r="DGQ593" s="110"/>
      <c r="DGR593" s="110"/>
      <c r="DGS593" s="110"/>
      <c r="DGT593" s="110"/>
      <c r="DGU593" s="110"/>
      <c r="DGV593" s="110"/>
      <c r="DGW593" s="110"/>
      <c r="DGX593" s="110"/>
      <c r="DGY593" s="110"/>
      <c r="DGZ593" s="110"/>
      <c r="DHA593" s="110"/>
      <c r="DHB593" s="110"/>
      <c r="DHC593" s="110"/>
      <c r="DHD593" s="110"/>
      <c r="DHE593" s="110"/>
      <c r="DHF593" s="110"/>
      <c r="DHG593" s="110"/>
      <c r="DHH593" s="110"/>
      <c r="DHI593" s="110"/>
      <c r="DHJ593" s="110"/>
      <c r="DHK593" s="110"/>
      <c r="DHL593" s="110"/>
      <c r="DHM593" s="110"/>
      <c r="DHN593" s="110"/>
      <c r="DHO593" s="110"/>
      <c r="DHP593" s="110"/>
      <c r="DHQ593" s="110"/>
      <c r="DHR593" s="110"/>
      <c r="DHS593" s="110"/>
      <c r="DHT593" s="110"/>
      <c r="DHU593" s="110"/>
      <c r="DHV593" s="110"/>
      <c r="DHW593" s="110"/>
      <c r="DHX593" s="110"/>
      <c r="DHY593" s="110"/>
      <c r="DHZ593" s="110"/>
      <c r="DIA593" s="110"/>
      <c r="DIB593" s="110"/>
      <c r="DIC593" s="110"/>
      <c r="DID593" s="110"/>
      <c r="DIE593" s="110"/>
      <c r="DIF593" s="110"/>
      <c r="DIG593" s="110"/>
      <c r="DIH593" s="110"/>
      <c r="DII593" s="110"/>
      <c r="DIJ593" s="110"/>
      <c r="DIK593" s="110"/>
      <c r="DIL593" s="110"/>
      <c r="DIM593" s="110"/>
      <c r="DIN593" s="110"/>
      <c r="DIO593" s="110"/>
      <c r="DIP593" s="110"/>
      <c r="DIQ593" s="110"/>
      <c r="DIR593" s="110"/>
      <c r="DIS593" s="110"/>
      <c r="DIT593" s="110"/>
      <c r="DIU593" s="110"/>
      <c r="DIV593" s="110"/>
      <c r="DIW593" s="110"/>
      <c r="DIX593" s="110"/>
      <c r="DIY593" s="110"/>
      <c r="DIZ593" s="110"/>
      <c r="DJA593" s="110"/>
      <c r="DJB593" s="110"/>
      <c r="DJC593" s="110"/>
      <c r="DJD593" s="110"/>
      <c r="DJE593" s="110"/>
      <c r="DJF593" s="110"/>
      <c r="DJG593" s="110"/>
      <c r="DJH593" s="110"/>
      <c r="DJI593" s="110"/>
      <c r="DJJ593" s="110"/>
      <c r="DJK593" s="110"/>
      <c r="DJL593" s="110"/>
      <c r="DJM593" s="110"/>
      <c r="DJN593" s="110"/>
      <c r="DJO593" s="110"/>
      <c r="DJP593" s="110"/>
      <c r="DJQ593" s="110"/>
      <c r="DJR593" s="110"/>
      <c r="DJS593" s="110"/>
      <c r="DJT593" s="110"/>
      <c r="DJU593" s="110"/>
      <c r="DJV593" s="110"/>
      <c r="DJW593" s="110"/>
      <c r="DJX593" s="110"/>
      <c r="DJY593" s="110"/>
      <c r="DJZ593" s="110"/>
      <c r="DKA593" s="110"/>
      <c r="DKB593" s="110"/>
      <c r="DKC593" s="110"/>
      <c r="DKD593" s="110"/>
      <c r="DKE593" s="110"/>
      <c r="DKF593" s="110"/>
      <c r="DKG593" s="110"/>
      <c r="DKH593" s="110"/>
      <c r="DKI593" s="110"/>
      <c r="DKJ593" s="110"/>
      <c r="DKK593" s="110"/>
      <c r="DKL593" s="110"/>
      <c r="DKM593" s="110"/>
      <c r="DKN593" s="110"/>
      <c r="DKO593" s="110"/>
      <c r="DKP593" s="110"/>
      <c r="DKQ593" s="110"/>
      <c r="DKR593" s="110"/>
      <c r="DKS593" s="110"/>
      <c r="DKT593" s="110"/>
      <c r="DKU593" s="110"/>
      <c r="DKV593" s="110"/>
      <c r="DKW593" s="110"/>
      <c r="DKX593" s="110"/>
      <c r="DKY593" s="110"/>
      <c r="DKZ593" s="110"/>
      <c r="DLA593" s="110"/>
      <c r="DLB593" s="110"/>
      <c r="DLC593" s="110"/>
      <c r="DLD593" s="110"/>
      <c r="DLE593" s="110"/>
      <c r="DLF593" s="110"/>
      <c r="DLG593" s="110"/>
      <c r="DLH593" s="110"/>
      <c r="DLI593" s="110"/>
      <c r="DLJ593" s="110"/>
      <c r="DLK593" s="110"/>
      <c r="DLL593" s="110"/>
      <c r="DLM593" s="110"/>
      <c r="DLN593" s="110"/>
      <c r="DLO593" s="110"/>
      <c r="DLP593" s="110"/>
      <c r="DLQ593" s="110"/>
      <c r="DLR593" s="110"/>
      <c r="DLS593" s="110"/>
      <c r="DLT593" s="110"/>
      <c r="DLU593" s="110"/>
      <c r="DLV593" s="110"/>
      <c r="DLW593" s="110"/>
      <c r="DLX593" s="110"/>
      <c r="DLY593" s="110"/>
      <c r="DLZ593" s="110"/>
      <c r="DMA593" s="110"/>
      <c r="DMB593" s="110"/>
      <c r="DMC593" s="110"/>
      <c r="DMD593" s="110"/>
      <c r="DME593" s="110"/>
      <c r="DMF593" s="110"/>
      <c r="DMG593" s="110"/>
      <c r="DMH593" s="110"/>
      <c r="DMI593" s="110"/>
      <c r="DMJ593" s="110"/>
      <c r="DMK593" s="110"/>
      <c r="DML593" s="110"/>
      <c r="DMM593" s="110"/>
      <c r="DMN593" s="110"/>
      <c r="DMO593" s="110"/>
      <c r="DMP593" s="110"/>
      <c r="DMQ593" s="110"/>
      <c r="DMR593" s="110"/>
      <c r="DMS593" s="110"/>
      <c r="DMT593" s="110"/>
      <c r="DMU593" s="110"/>
      <c r="DMV593" s="110"/>
      <c r="DMW593" s="110"/>
      <c r="DMX593" s="110"/>
      <c r="DMY593" s="110"/>
      <c r="DMZ593" s="110"/>
      <c r="DNA593" s="110"/>
      <c r="DNB593" s="110"/>
      <c r="DNC593" s="110"/>
      <c r="DND593" s="110"/>
      <c r="DNE593" s="110"/>
      <c r="DNF593" s="110"/>
      <c r="DNG593" s="110"/>
      <c r="DNH593" s="110"/>
      <c r="DNI593" s="110"/>
      <c r="DNJ593" s="110"/>
      <c r="DNK593" s="110"/>
      <c r="DNL593" s="110"/>
      <c r="DNM593" s="110"/>
      <c r="DNN593" s="110"/>
      <c r="DNO593" s="110"/>
      <c r="DNP593" s="110"/>
      <c r="DNQ593" s="110"/>
      <c r="DNR593" s="110"/>
      <c r="DNS593" s="110"/>
      <c r="DNT593" s="110"/>
      <c r="DNU593" s="110"/>
      <c r="DNV593" s="110"/>
      <c r="DNW593" s="110"/>
      <c r="DNX593" s="110"/>
      <c r="DNY593" s="110"/>
      <c r="DNZ593" s="110"/>
      <c r="DOA593" s="110"/>
      <c r="DOB593" s="110"/>
      <c r="DOC593" s="110"/>
      <c r="DOD593" s="110"/>
      <c r="DOE593" s="110"/>
      <c r="DOF593" s="110"/>
      <c r="DOG593" s="110"/>
      <c r="DOH593" s="110"/>
      <c r="DOI593" s="110"/>
      <c r="DOJ593" s="110"/>
      <c r="DOK593" s="110"/>
      <c r="DOL593" s="110"/>
      <c r="DOM593" s="110"/>
      <c r="DON593" s="110"/>
      <c r="DOO593" s="110"/>
      <c r="DOP593" s="110"/>
      <c r="DOQ593" s="110"/>
      <c r="DOR593" s="110"/>
      <c r="DOS593" s="110"/>
      <c r="DOT593" s="110"/>
      <c r="DOU593" s="110"/>
      <c r="DOV593" s="110"/>
      <c r="DOW593" s="110"/>
      <c r="DOX593" s="110"/>
      <c r="DOY593" s="110"/>
      <c r="DOZ593" s="110"/>
      <c r="DPA593" s="110"/>
      <c r="DPB593" s="110"/>
      <c r="DPC593" s="110"/>
      <c r="DPD593" s="110"/>
      <c r="DPE593" s="110"/>
      <c r="DPF593" s="110"/>
      <c r="DPG593" s="110"/>
      <c r="DPH593" s="110"/>
      <c r="DPI593" s="110"/>
      <c r="DPJ593" s="110"/>
      <c r="DPK593" s="110"/>
      <c r="DPL593" s="110"/>
      <c r="DPM593" s="110"/>
      <c r="DPN593" s="110"/>
      <c r="DPO593" s="110"/>
      <c r="DPP593" s="110"/>
      <c r="DPQ593" s="110"/>
      <c r="DPR593" s="110"/>
      <c r="DPS593" s="110"/>
      <c r="DPT593" s="110"/>
      <c r="DPU593" s="110"/>
      <c r="DPV593" s="110"/>
      <c r="DPW593" s="110"/>
      <c r="DPX593" s="110"/>
      <c r="DPY593" s="110"/>
      <c r="DPZ593" s="110"/>
      <c r="DQA593" s="110"/>
      <c r="DQB593" s="110"/>
      <c r="DQC593" s="110"/>
      <c r="DQD593" s="110"/>
      <c r="DQE593" s="110"/>
      <c r="DQF593" s="110"/>
      <c r="DQG593" s="110"/>
      <c r="DQH593" s="110"/>
      <c r="DQI593" s="110"/>
      <c r="DQJ593" s="110"/>
      <c r="DQK593" s="110"/>
      <c r="DQL593" s="110"/>
      <c r="DQM593" s="110"/>
      <c r="DQN593" s="110"/>
      <c r="DQO593" s="110"/>
      <c r="DQP593" s="110"/>
      <c r="DQQ593" s="110"/>
      <c r="DQR593" s="110"/>
      <c r="DQS593" s="110"/>
      <c r="DQT593" s="110"/>
      <c r="DQU593" s="110"/>
      <c r="DQV593" s="110"/>
      <c r="DQW593" s="110"/>
      <c r="DQX593" s="110"/>
      <c r="DQY593" s="110"/>
      <c r="DQZ593" s="110"/>
      <c r="DRA593" s="110"/>
      <c r="DRB593" s="110"/>
      <c r="DRC593" s="110"/>
      <c r="DRD593" s="110"/>
      <c r="DRE593" s="110"/>
      <c r="DRF593" s="110"/>
      <c r="DRG593" s="110"/>
      <c r="DRH593" s="110"/>
      <c r="DRI593" s="110"/>
      <c r="DRJ593" s="110"/>
      <c r="DRK593" s="110"/>
      <c r="DRL593" s="110"/>
      <c r="DRM593" s="110"/>
      <c r="DRN593" s="110"/>
      <c r="DRO593" s="110"/>
      <c r="DRP593" s="110"/>
      <c r="DRQ593" s="110"/>
      <c r="DRR593" s="110"/>
      <c r="DRS593" s="110"/>
      <c r="DRT593" s="110"/>
      <c r="DRU593" s="110"/>
      <c r="DRV593" s="110"/>
      <c r="DRW593" s="110"/>
      <c r="DRX593" s="110"/>
      <c r="DRY593" s="110"/>
      <c r="DRZ593" s="110"/>
      <c r="DSA593" s="110"/>
      <c r="DSB593" s="110"/>
      <c r="DSC593" s="110"/>
      <c r="DSD593" s="110"/>
      <c r="DSE593" s="110"/>
      <c r="DSF593" s="110"/>
      <c r="DSG593" s="110"/>
      <c r="DSH593" s="110"/>
      <c r="DSI593" s="110"/>
      <c r="DSJ593" s="110"/>
      <c r="DSK593" s="110"/>
      <c r="DSL593" s="110"/>
      <c r="DSM593" s="110"/>
      <c r="DSN593" s="110"/>
      <c r="DSO593" s="110"/>
      <c r="DSP593" s="110"/>
      <c r="DSQ593" s="110"/>
      <c r="DSR593" s="110"/>
      <c r="DSS593" s="110"/>
      <c r="DST593" s="110"/>
      <c r="DSU593" s="110"/>
      <c r="DSV593" s="110"/>
      <c r="DSW593" s="110"/>
      <c r="DSX593" s="110"/>
      <c r="DSY593" s="110"/>
      <c r="DSZ593" s="110"/>
      <c r="DTA593" s="110"/>
      <c r="DTB593" s="110"/>
      <c r="DTC593" s="110"/>
      <c r="DTD593" s="110"/>
      <c r="DTE593" s="110"/>
      <c r="DTF593" s="110"/>
      <c r="DTG593" s="110"/>
      <c r="DTH593" s="110"/>
      <c r="DTI593" s="110"/>
      <c r="DTJ593" s="110"/>
      <c r="DTK593" s="110"/>
      <c r="DTL593" s="110"/>
      <c r="DTM593" s="110"/>
      <c r="DTN593" s="110"/>
      <c r="DTO593" s="110"/>
      <c r="DTP593" s="110"/>
      <c r="DTQ593" s="110"/>
      <c r="DTR593" s="110"/>
      <c r="DTS593" s="110"/>
      <c r="DTT593" s="110"/>
      <c r="DTU593" s="110"/>
      <c r="DTV593" s="110"/>
      <c r="DTW593" s="110"/>
      <c r="DTX593" s="110"/>
      <c r="DTY593" s="110"/>
      <c r="DTZ593" s="110"/>
      <c r="DUA593" s="110"/>
      <c r="DUB593" s="110"/>
      <c r="DUC593" s="110"/>
      <c r="DUD593" s="110"/>
      <c r="DUE593" s="110"/>
      <c r="DUF593" s="110"/>
      <c r="DUG593" s="110"/>
      <c r="DUH593" s="110"/>
      <c r="DUI593" s="110"/>
      <c r="DUJ593" s="110"/>
      <c r="DUK593" s="110"/>
      <c r="DUL593" s="110"/>
      <c r="DUM593" s="110"/>
      <c r="DUN593" s="110"/>
      <c r="DUO593" s="110"/>
      <c r="DUP593" s="110"/>
      <c r="DUQ593" s="110"/>
      <c r="DUR593" s="110"/>
      <c r="DUS593" s="110"/>
      <c r="DUT593" s="110"/>
      <c r="DUU593" s="110"/>
      <c r="DUV593" s="110"/>
      <c r="DUW593" s="110"/>
      <c r="DUX593" s="110"/>
      <c r="DUY593" s="110"/>
      <c r="DUZ593" s="110"/>
      <c r="DVA593" s="110"/>
      <c r="DVB593" s="110"/>
      <c r="DVC593" s="110"/>
      <c r="DVD593" s="110"/>
      <c r="DVE593" s="110"/>
      <c r="DVF593" s="110"/>
      <c r="DVG593" s="110"/>
      <c r="DVH593" s="110"/>
      <c r="DVI593" s="110"/>
      <c r="DVJ593" s="110"/>
      <c r="DVK593" s="110"/>
      <c r="DVL593" s="110"/>
      <c r="DVM593" s="110"/>
      <c r="DVN593" s="110"/>
      <c r="DVO593" s="110"/>
      <c r="DVP593" s="110"/>
      <c r="DVQ593" s="110"/>
      <c r="DVR593" s="110"/>
      <c r="DVS593" s="110"/>
      <c r="DVT593" s="110"/>
      <c r="DVU593" s="110"/>
      <c r="DVV593" s="110"/>
      <c r="DVW593" s="110"/>
      <c r="DVX593" s="110"/>
      <c r="DVY593" s="110"/>
      <c r="DVZ593" s="110"/>
      <c r="DWA593" s="110"/>
      <c r="DWB593" s="110"/>
      <c r="DWC593" s="110"/>
      <c r="DWD593" s="110"/>
      <c r="DWE593" s="110"/>
      <c r="DWF593" s="110"/>
      <c r="DWG593" s="110"/>
      <c r="DWH593" s="110"/>
      <c r="DWI593" s="110"/>
      <c r="DWJ593" s="110"/>
      <c r="DWK593" s="110"/>
      <c r="DWL593" s="110"/>
      <c r="DWM593" s="110"/>
      <c r="DWN593" s="110"/>
      <c r="DWO593" s="110"/>
      <c r="DWP593" s="110"/>
      <c r="DWQ593" s="110"/>
      <c r="DWR593" s="110"/>
      <c r="DWS593" s="110"/>
      <c r="DWT593" s="110"/>
      <c r="DWU593" s="110"/>
      <c r="DWV593" s="110"/>
      <c r="DWW593" s="110"/>
      <c r="DWX593" s="110"/>
      <c r="DWY593" s="110"/>
      <c r="DWZ593" s="110"/>
      <c r="DXA593" s="110"/>
      <c r="DXB593" s="110"/>
      <c r="DXC593" s="110"/>
      <c r="DXD593" s="110"/>
      <c r="DXE593" s="110"/>
      <c r="DXF593" s="110"/>
      <c r="DXG593" s="110"/>
      <c r="DXH593" s="110"/>
      <c r="DXI593" s="110"/>
      <c r="DXJ593" s="110"/>
      <c r="DXK593" s="110"/>
      <c r="DXL593" s="110"/>
      <c r="DXM593" s="110"/>
      <c r="DXN593" s="110"/>
      <c r="DXO593" s="110"/>
      <c r="DXP593" s="110"/>
      <c r="DXQ593" s="110"/>
      <c r="DXR593" s="110"/>
      <c r="DXS593" s="110"/>
      <c r="DXT593" s="110"/>
      <c r="DXU593" s="110"/>
      <c r="DXV593" s="110"/>
      <c r="DXW593" s="110"/>
      <c r="DXX593" s="110"/>
      <c r="DXY593" s="110"/>
      <c r="DXZ593" s="110"/>
      <c r="DYA593" s="110"/>
      <c r="DYB593" s="110"/>
      <c r="DYC593" s="110"/>
      <c r="DYD593" s="110"/>
      <c r="DYE593" s="110"/>
      <c r="DYF593" s="110"/>
      <c r="DYG593" s="110"/>
      <c r="DYH593" s="110"/>
      <c r="DYI593" s="110"/>
      <c r="DYJ593" s="110"/>
      <c r="DYK593" s="110"/>
      <c r="DYL593" s="110"/>
      <c r="DYM593" s="110"/>
      <c r="DYN593" s="110"/>
      <c r="DYO593" s="110"/>
      <c r="DYP593" s="110"/>
      <c r="DYQ593" s="110"/>
      <c r="DYR593" s="110"/>
      <c r="DYS593" s="110"/>
      <c r="DYT593" s="110"/>
      <c r="DYU593" s="110"/>
      <c r="DYV593" s="110"/>
      <c r="DYW593" s="110"/>
      <c r="DYX593" s="110"/>
      <c r="DYY593" s="110"/>
      <c r="DYZ593" s="110"/>
      <c r="DZA593" s="110"/>
      <c r="DZB593" s="110"/>
      <c r="DZC593" s="110"/>
      <c r="DZD593" s="110"/>
      <c r="DZE593" s="110"/>
      <c r="DZF593" s="110"/>
      <c r="DZG593" s="110"/>
      <c r="DZH593" s="110"/>
      <c r="DZI593" s="110"/>
      <c r="DZJ593" s="110"/>
      <c r="DZK593" s="110"/>
      <c r="DZL593" s="110"/>
      <c r="DZM593" s="110"/>
      <c r="DZN593" s="110"/>
      <c r="DZO593" s="110"/>
      <c r="DZP593" s="110"/>
      <c r="DZQ593" s="110"/>
      <c r="DZR593" s="110"/>
      <c r="DZS593" s="110"/>
      <c r="DZT593" s="110"/>
      <c r="DZU593" s="110"/>
      <c r="DZV593" s="110"/>
      <c r="DZW593" s="110"/>
      <c r="DZX593" s="110"/>
      <c r="DZY593" s="110"/>
      <c r="DZZ593" s="110"/>
      <c r="EAA593" s="110"/>
      <c r="EAB593" s="110"/>
      <c r="EAC593" s="110"/>
      <c r="EAD593" s="110"/>
      <c r="EAE593" s="110"/>
      <c r="EAF593" s="110"/>
      <c r="EAG593" s="110"/>
      <c r="EAH593" s="110"/>
      <c r="EAI593" s="110"/>
      <c r="EAJ593" s="110"/>
      <c r="EAK593" s="110"/>
      <c r="EAL593" s="110"/>
      <c r="EAM593" s="110"/>
      <c r="EAN593" s="110"/>
      <c r="EAO593" s="110"/>
      <c r="EAP593" s="110"/>
      <c r="EAQ593" s="110"/>
      <c r="EAR593" s="110"/>
      <c r="EAS593" s="110"/>
      <c r="EAT593" s="110"/>
      <c r="EAU593" s="110"/>
      <c r="EAV593" s="110"/>
      <c r="EAW593" s="110"/>
      <c r="EAX593" s="110"/>
      <c r="EAY593" s="110"/>
      <c r="EAZ593" s="110"/>
      <c r="EBA593" s="110"/>
      <c r="EBB593" s="110"/>
      <c r="EBC593" s="110"/>
      <c r="EBD593" s="110"/>
      <c r="EBE593" s="110"/>
      <c r="EBF593" s="110"/>
      <c r="EBG593" s="110"/>
      <c r="EBH593" s="110"/>
      <c r="EBI593" s="110"/>
      <c r="EBJ593" s="110"/>
      <c r="EBK593" s="110"/>
      <c r="EBL593" s="110"/>
      <c r="EBM593" s="110"/>
      <c r="EBN593" s="110"/>
      <c r="EBO593" s="110"/>
      <c r="EBP593" s="110"/>
      <c r="EBQ593" s="110"/>
      <c r="EBR593" s="110"/>
      <c r="EBS593" s="110"/>
      <c r="EBT593" s="110"/>
      <c r="EBU593" s="110"/>
      <c r="EBV593" s="110"/>
      <c r="EBW593" s="110"/>
      <c r="EBX593" s="110"/>
      <c r="EBY593" s="110"/>
      <c r="EBZ593" s="110"/>
      <c r="ECA593" s="110"/>
      <c r="ECB593" s="110"/>
      <c r="ECC593" s="110"/>
      <c r="ECD593" s="110"/>
      <c r="ECE593" s="110"/>
      <c r="ECF593" s="110"/>
      <c r="ECG593" s="110"/>
      <c r="ECH593" s="110"/>
      <c r="ECI593" s="110"/>
      <c r="ECJ593" s="110"/>
      <c r="ECK593" s="110"/>
      <c r="ECL593" s="110"/>
      <c r="ECM593" s="110"/>
      <c r="ECN593" s="110"/>
      <c r="ECO593" s="110"/>
      <c r="ECP593" s="110"/>
      <c r="ECQ593" s="110"/>
      <c r="ECR593" s="110"/>
      <c r="ECS593" s="110"/>
      <c r="ECT593" s="110"/>
      <c r="ECU593" s="110"/>
      <c r="ECV593" s="110"/>
      <c r="ECW593" s="110"/>
      <c r="ECX593" s="110"/>
      <c r="ECY593" s="110"/>
      <c r="ECZ593" s="110"/>
      <c r="EDA593" s="110"/>
      <c r="EDB593" s="110"/>
      <c r="EDC593" s="110"/>
      <c r="EDD593" s="110"/>
      <c r="EDE593" s="110"/>
      <c r="EDF593" s="110"/>
      <c r="EDG593" s="110"/>
      <c r="EDH593" s="110"/>
      <c r="EDI593" s="110"/>
      <c r="EDJ593" s="110"/>
      <c r="EDK593" s="110"/>
      <c r="EDL593" s="110"/>
      <c r="EDM593" s="110"/>
      <c r="EDN593" s="110"/>
      <c r="EDO593" s="110"/>
      <c r="EDP593" s="110"/>
      <c r="EDQ593" s="110"/>
      <c r="EDR593" s="110"/>
      <c r="EDS593" s="110"/>
      <c r="EDT593" s="110"/>
      <c r="EDU593" s="110"/>
      <c r="EDV593" s="110"/>
      <c r="EDW593" s="110"/>
      <c r="EDX593" s="110"/>
      <c r="EDY593" s="110"/>
      <c r="EDZ593" s="110"/>
      <c r="EEA593" s="110"/>
      <c r="EEB593" s="110"/>
      <c r="EEC593" s="110"/>
      <c r="EED593" s="110"/>
      <c r="EEE593" s="110"/>
      <c r="EEF593" s="110"/>
      <c r="EEG593" s="110"/>
      <c r="EEH593" s="110"/>
      <c r="EEI593" s="110"/>
      <c r="EEJ593" s="110"/>
      <c r="EEK593" s="110"/>
      <c r="EEL593" s="110"/>
      <c r="EEM593" s="110"/>
      <c r="EEN593" s="110"/>
      <c r="EEO593" s="110"/>
      <c r="EEP593" s="110"/>
      <c r="EEQ593" s="110"/>
      <c r="EER593" s="110"/>
      <c r="EES593" s="110"/>
      <c r="EET593" s="110"/>
      <c r="EEU593" s="110"/>
      <c r="EEV593" s="110"/>
      <c r="EEW593" s="110"/>
      <c r="EEX593" s="110"/>
      <c r="EEY593" s="110"/>
      <c r="EEZ593" s="110"/>
      <c r="EFA593" s="110"/>
      <c r="EFB593" s="110"/>
      <c r="EFC593" s="110"/>
      <c r="EFD593" s="110"/>
      <c r="EFE593" s="110"/>
      <c r="EFF593" s="110"/>
      <c r="EFG593" s="110"/>
      <c r="EFH593" s="110"/>
      <c r="EFI593" s="110"/>
      <c r="EFJ593" s="110"/>
      <c r="EFK593" s="110"/>
      <c r="EFL593" s="110"/>
      <c r="EFM593" s="110"/>
      <c r="EFN593" s="110"/>
      <c r="EFO593" s="110"/>
      <c r="EFP593" s="110"/>
      <c r="EFQ593" s="110"/>
      <c r="EFR593" s="110"/>
      <c r="EFS593" s="110"/>
      <c r="EFT593" s="110"/>
      <c r="EFU593" s="110"/>
      <c r="EFV593" s="110"/>
      <c r="EFW593" s="110"/>
      <c r="EFX593" s="110"/>
      <c r="EFY593" s="110"/>
      <c r="EFZ593" s="110"/>
      <c r="EGA593" s="110"/>
      <c r="EGB593" s="110"/>
      <c r="EGC593" s="110"/>
      <c r="EGD593" s="110"/>
      <c r="EGE593" s="110"/>
      <c r="EGF593" s="110"/>
      <c r="EGG593" s="110"/>
      <c r="EGH593" s="110"/>
      <c r="EGI593" s="110"/>
      <c r="EGJ593" s="110"/>
      <c r="EGK593" s="110"/>
      <c r="EGL593" s="110"/>
      <c r="EGM593" s="110"/>
      <c r="EGN593" s="110"/>
      <c r="EGO593" s="110"/>
      <c r="EGP593" s="110"/>
      <c r="EGQ593" s="110"/>
      <c r="EGR593" s="110"/>
      <c r="EGS593" s="110"/>
      <c r="EGT593" s="110"/>
      <c r="EGU593" s="110"/>
      <c r="EGV593" s="110"/>
      <c r="EGW593" s="110"/>
      <c r="EGX593" s="110"/>
      <c r="EGY593" s="110"/>
      <c r="EGZ593" s="110"/>
      <c r="EHA593" s="110"/>
      <c r="EHB593" s="110"/>
      <c r="EHC593" s="110"/>
      <c r="EHD593" s="110"/>
      <c r="EHE593" s="110"/>
      <c r="EHF593" s="110"/>
      <c r="EHG593" s="110"/>
      <c r="EHH593" s="110"/>
      <c r="EHI593" s="110"/>
      <c r="EHJ593" s="110"/>
      <c r="EHK593" s="110"/>
      <c r="EHL593" s="110"/>
      <c r="EHM593" s="110"/>
      <c r="EHN593" s="110"/>
      <c r="EHO593" s="110"/>
      <c r="EHP593" s="110"/>
      <c r="EHQ593" s="110"/>
      <c r="EHR593" s="110"/>
      <c r="EHS593" s="110"/>
      <c r="EHT593" s="110"/>
      <c r="EHU593" s="110"/>
      <c r="EHV593" s="110"/>
      <c r="EHW593" s="110"/>
      <c r="EHX593" s="110"/>
      <c r="EHY593" s="110"/>
      <c r="EHZ593" s="110"/>
      <c r="EIA593" s="110"/>
      <c r="EIB593" s="110"/>
      <c r="EIC593" s="110"/>
      <c r="EID593" s="110"/>
      <c r="EIE593" s="110"/>
      <c r="EIF593" s="110"/>
      <c r="EIG593" s="110"/>
      <c r="EIH593" s="110"/>
      <c r="EII593" s="110"/>
      <c r="EIJ593" s="110"/>
      <c r="EIK593" s="110"/>
      <c r="EIL593" s="110"/>
      <c r="EIM593" s="110"/>
      <c r="EIN593" s="110"/>
      <c r="EIO593" s="110"/>
      <c r="EIP593" s="110"/>
      <c r="EIQ593" s="110"/>
      <c r="EIR593" s="110"/>
      <c r="EIS593" s="110"/>
      <c r="EIT593" s="110"/>
      <c r="EIU593" s="110"/>
      <c r="EIV593" s="110"/>
      <c r="EIW593" s="110"/>
      <c r="EIX593" s="110"/>
      <c r="EIY593" s="110"/>
      <c r="EIZ593" s="110"/>
      <c r="EJA593" s="110"/>
      <c r="EJB593" s="110"/>
      <c r="EJC593" s="110"/>
      <c r="EJD593" s="110"/>
      <c r="EJE593" s="110"/>
      <c r="EJF593" s="110"/>
      <c r="EJG593" s="110"/>
      <c r="EJH593" s="110"/>
      <c r="EJI593" s="110"/>
      <c r="EJJ593" s="110"/>
      <c r="EJK593" s="110"/>
      <c r="EJL593" s="110"/>
      <c r="EJM593" s="110"/>
      <c r="EJN593" s="110"/>
      <c r="EJO593" s="110"/>
      <c r="EJP593" s="110"/>
      <c r="EJQ593" s="110"/>
      <c r="EJR593" s="110"/>
      <c r="EJS593" s="110"/>
      <c r="EJT593" s="110"/>
      <c r="EJU593" s="110"/>
      <c r="EJV593" s="110"/>
      <c r="EJW593" s="110"/>
      <c r="EJX593" s="110"/>
      <c r="EJY593" s="110"/>
      <c r="EJZ593" s="110"/>
      <c r="EKA593" s="110"/>
      <c r="EKB593" s="110"/>
      <c r="EKC593" s="110"/>
      <c r="EKD593" s="110"/>
      <c r="EKE593" s="110"/>
      <c r="EKF593" s="110"/>
      <c r="EKG593" s="110"/>
      <c r="EKH593" s="110"/>
      <c r="EKI593" s="110"/>
      <c r="EKJ593" s="110"/>
      <c r="EKK593" s="110"/>
      <c r="EKL593" s="110"/>
      <c r="EKM593" s="110"/>
      <c r="EKN593" s="110"/>
      <c r="EKO593" s="110"/>
      <c r="EKP593" s="110"/>
      <c r="EKQ593" s="110"/>
      <c r="EKR593" s="110"/>
      <c r="EKS593" s="110"/>
      <c r="EKT593" s="110"/>
      <c r="EKU593" s="110"/>
      <c r="EKV593" s="110"/>
      <c r="EKW593" s="110"/>
      <c r="EKX593" s="110"/>
      <c r="EKY593" s="110"/>
      <c r="EKZ593" s="110"/>
      <c r="ELA593" s="110"/>
      <c r="ELB593" s="110"/>
      <c r="ELC593" s="110"/>
      <c r="ELD593" s="110"/>
      <c r="ELE593" s="110"/>
      <c r="ELF593" s="110"/>
      <c r="ELG593" s="110"/>
      <c r="ELH593" s="110"/>
      <c r="ELI593" s="110"/>
      <c r="ELJ593" s="110"/>
      <c r="ELK593" s="110"/>
      <c r="ELL593" s="110"/>
      <c r="ELM593" s="110"/>
      <c r="ELN593" s="110"/>
      <c r="ELO593" s="110"/>
      <c r="ELP593" s="110"/>
      <c r="ELQ593" s="110"/>
      <c r="ELR593" s="110"/>
      <c r="ELS593" s="110"/>
      <c r="ELT593" s="110"/>
      <c r="ELU593" s="110"/>
      <c r="ELV593" s="110"/>
      <c r="ELW593" s="110"/>
      <c r="ELX593" s="110"/>
      <c r="ELY593" s="110"/>
      <c r="ELZ593" s="110"/>
      <c r="EMA593" s="110"/>
      <c r="EMB593" s="110"/>
      <c r="EMC593" s="110"/>
      <c r="EMD593" s="110"/>
      <c r="EME593" s="110"/>
      <c r="EMF593" s="110"/>
      <c r="EMG593" s="110"/>
      <c r="EMH593" s="110"/>
      <c r="EMI593" s="110"/>
      <c r="EMJ593" s="110"/>
      <c r="EMK593" s="110"/>
      <c r="EML593" s="110"/>
      <c r="EMM593" s="110"/>
      <c r="EMN593" s="110"/>
      <c r="EMO593" s="110"/>
      <c r="EMP593" s="110"/>
      <c r="EMQ593" s="110"/>
      <c r="EMR593" s="110"/>
      <c r="EMS593" s="110"/>
      <c r="EMT593" s="110"/>
      <c r="EMU593" s="110"/>
      <c r="EMV593" s="110"/>
      <c r="EMW593" s="110"/>
      <c r="EMX593" s="110"/>
      <c r="EMY593" s="110"/>
      <c r="EMZ593" s="110"/>
      <c r="ENA593" s="110"/>
      <c r="ENB593" s="110"/>
      <c r="ENC593" s="110"/>
      <c r="END593" s="110"/>
      <c r="ENE593" s="110"/>
      <c r="ENF593" s="110"/>
      <c r="ENG593" s="110"/>
      <c r="ENH593" s="110"/>
      <c r="ENI593" s="110"/>
      <c r="ENJ593" s="110"/>
      <c r="ENK593" s="110"/>
      <c r="ENL593" s="110"/>
      <c r="ENM593" s="110"/>
      <c r="ENN593" s="110"/>
      <c r="ENO593" s="110"/>
      <c r="ENP593" s="110"/>
      <c r="ENQ593" s="110"/>
      <c r="ENR593" s="110"/>
      <c r="ENS593" s="110"/>
      <c r="ENT593" s="110"/>
      <c r="ENU593" s="110"/>
      <c r="ENV593" s="110"/>
      <c r="ENW593" s="110"/>
      <c r="ENX593" s="110"/>
      <c r="ENY593" s="110"/>
      <c r="ENZ593" s="110"/>
      <c r="EOA593" s="110"/>
      <c r="EOB593" s="110"/>
      <c r="EOC593" s="110"/>
      <c r="EOD593" s="110"/>
      <c r="EOE593" s="110"/>
      <c r="EOF593" s="110"/>
      <c r="EOG593" s="110"/>
      <c r="EOH593" s="110"/>
      <c r="EOI593" s="110"/>
      <c r="EOJ593" s="110"/>
      <c r="EOK593" s="110"/>
      <c r="EOL593" s="110"/>
      <c r="EOM593" s="110"/>
      <c r="EON593" s="110"/>
      <c r="EOO593" s="110"/>
      <c r="EOP593" s="110"/>
      <c r="EOQ593" s="110"/>
      <c r="EOR593" s="110"/>
      <c r="EOS593" s="110"/>
      <c r="EOT593" s="110"/>
      <c r="EOU593" s="110"/>
      <c r="EOV593" s="110"/>
      <c r="EOW593" s="110"/>
      <c r="EOX593" s="110"/>
      <c r="EOY593" s="110"/>
      <c r="EOZ593" s="110"/>
      <c r="EPA593" s="110"/>
      <c r="EPB593" s="110"/>
      <c r="EPC593" s="110"/>
      <c r="EPD593" s="110"/>
      <c r="EPE593" s="110"/>
      <c r="EPF593" s="110"/>
      <c r="EPG593" s="110"/>
      <c r="EPH593" s="110"/>
      <c r="EPI593" s="110"/>
      <c r="EPJ593" s="110"/>
      <c r="EPK593" s="110"/>
      <c r="EPL593" s="110"/>
      <c r="EPM593" s="110"/>
      <c r="EPN593" s="110"/>
      <c r="EPO593" s="110"/>
      <c r="EPP593" s="110"/>
      <c r="EPQ593" s="110"/>
      <c r="EPR593" s="110"/>
      <c r="EPS593" s="110"/>
      <c r="EPT593" s="110"/>
      <c r="EPU593" s="110"/>
      <c r="EPV593" s="110"/>
      <c r="EPW593" s="110"/>
      <c r="EPX593" s="110"/>
      <c r="EPY593" s="110"/>
      <c r="EPZ593" s="110"/>
      <c r="EQA593" s="110"/>
      <c r="EQB593" s="110"/>
      <c r="EQC593" s="110"/>
      <c r="EQD593" s="110"/>
      <c r="EQE593" s="110"/>
      <c r="EQF593" s="110"/>
      <c r="EQG593" s="110"/>
      <c r="EQH593" s="110"/>
      <c r="EQI593" s="110"/>
      <c r="EQJ593" s="110"/>
      <c r="EQK593" s="110"/>
      <c r="EQL593" s="110"/>
      <c r="EQM593" s="110"/>
      <c r="EQN593" s="110"/>
      <c r="EQO593" s="110"/>
      <c r="EQP593" s="110"/>
      <c r="EQQ593" s="110"/>
      <c r="EQR593" s="110"/>
      <c r="EQS593" s="110"/>
      <c r="EQT593" s="110"/>
      <c r="EQU593" s="110"/>
      <c r="EQV593" s="110"/>
      <c r="EQW593" s="110"/>
      <c r="EQX593" s="110"/>
      <c r="EQY593" s="110"/>
      <c r="EQZ593" s="110"/>
      <c r="ERA593" s="110"/>
      <c r="ERB593" s="110"/>
      <c r="ERC593" s="110"/>
      <c r="ERD593" s="110"/>
      <c r="ERE593" s="110"/>
      <c r="ERF593" s="110"/>
      <c r="ERG593" s="110"/>
      <c r="ERH593" s="110"/>
      <c r="ERI593" s="110"/>
      <c r="ERJ593" s="110"/>
      <c r="ERK593" s="110"/>
      <c r="ERL593" s="110"/>
      <c r="ERM593" s="110"/>
      <c r="ERN593" s="110"/>
      <c r="ERO593" s="110"/>
      <c r="ERP593" s="110"/>
      <c r="ERQ593" s="110"/>
      <c r="ERR593" s="110"/>
      <c r="ERS593" s="110"/>
      <c r="ERT593" s="110"/>
      <c r="ERU593" s="110"/>
      <c r="ERV593" s="110"/>
      <c r="ERW593" s="110"/>
      <c r="ERX593" s="110"/>
      <c r="ERY593" s="110"/>
      <c r="ERZ593" s="110"/>
      <c r="ESA593" s="110"/>
      <c r="ESB593" s="110"/>
      <c r="ESC593" s="110"/>
      <c r="ESD593" s="110"/>
      <c r="ESE593" s="110"/>
      <c r="ESF593" s="110"/>
      <c r="ESG593" s="110"/>
      <c r="ESH593" s="110"/>
      <c r="ESI593" s="110"/>
      <c r="ESJ593" s="110"/>
      <c r="ESK593" s="110"/>
      <c r="ESL593" s="110"/>
      <c r="ESM593" s="110"/>
      <c r="ESN593" s="110"/>
      <c r="ESO593" s="110"/>
      <c r="ESP593" s="110"/>
      <c r="ESQ593" s="110"/>
      <c r="ESR593" s="110"/>
      <c r="ESS593" s="110"/>
      <c r="EST593" s="110"/>
      <c r="ESU593" s="110"/>
      <c r="ESV593" s="110"/>
      <c r="ESW593" s="110"/>
      <c r="ESX593" s="110"/>
      <c r="ESY593" s="110"/>
      <c r="ESZ593" s="110"/>
      <c r="ETA593" s="110"/>
      <c r="ETB593" s="110"/>
      <c r="ETC593" s="110"/>
      <c r="ETD593" s="110"/>
      <c r="ETE593" s="110"/>
      <c r="ETF593" s="110"/>
      <c r="ETG593" s="110"/>
      <c r="ETH593" s="110"/>
      <c r="ETI593" s="110"/>
      <c r="ETJ593" s="110"/>
      <c r="ETK593" s="110"/>
      <c r="ETL593" s="110"/>
      <c r="ETM593" s="110"/>
      <c r="ETN593" s="110"/>
      <c r="ETO593" s="110"/>
      <c r="ETP593" s="110"/>
      <c r="ETQ593" s="110"/>
      <c r="ETR593" s="110"/>
      <c r="ETS593" s="110"/>
      <c r="ETT593" s="110"/>
      <c r="ETU593" s="110"/>
      <c r="ETV593" s="110"/>
      <c r="ETW593" s="110"/>
      <c r="ETX593" s="110"/>
      <c r="ETY593" s="110"/>
      <c r="ETZ593" s="110"/>
      <c r="EUA593" s="110"/>
      <c r="EUB593" s="110"/>
      <c r="EUC593" s="110"/>
      <c r="EUD593" s="110"/>
      <c r="EUE593" s="110"/>
      <c r="EUF593" s="110"/>
      <c r="EUG593" s="110"/>
      <c r="EUH593" s="110"/>
      <c r="EUI593" s="110"/>
      <c r="EUJ593" s="110"/>
      <c r="EUK593" s="110"/>
      <c r="EUL593" s="110"/>
      <c r="EUM593" s="110"/>
      <c r="EUN593" s="110"/>
      <c r="EUO593" s="110"/>
      <c r="EUP593" s="110"/>
      <c r="EUQ593" s="110"/>
      <c r="EUR593" s="110"/>
      <c r="EUS593" s="110"/>
      <c r="EUT593" s="110"/>
      <c r="EUU593" s="110"/>
      <c r="EUV593" s="110"/>
      <c r="EUW593" s="110"/>
      <c r="EUX593" s="110"/>
      <c r="EUY593" s="110"/>
      <c r="EUZ593" s="110"/>
      <c r="EVA593" s="110"/>
      <c r="EVB593" s="110"/>
      <c r="EVC593" s="110"/>
      <c r="EVD593" s="110"/>
      <c r="EVE593" s="110"/>
      <c r="EVF593" s="110"/>
      <c r="EVG593" s="110"/>
      <c r="EVH593" s="110"/>
      <c r="EVI593" s="110"/>
      <c r="EVJ593" s="110"/>
      <c r="EVK593" s="110"/>
      <c r="EVL593" s="110"/>
      <c r="EVM593" s="110"/>
      <c r="EVN593" s="110"/>
      <c r="EVO593" s="110"/>
      <c r="EVP593" s="110"/>
      <c r="EVQ593" s="110"/>
      <c r="EVR593" s="110"/>
      <c r="EVS593" s="110"/>
      <c r="EVT593" s="110"/>
      <c r="EVU593" s="110"/>
      <c r="EVV593" s="110"/>
      <c r="EVW593" s="110"/>
      <c r="EVX593" s="110"/>
      <c r="EVY593" s="110"/>
      <c r="EVZ593" s="110"/>
      <c r="EWA593" s="110"/>
      <c r="EWB593" s="110"/>
      <c r="EWC593" s="110"/>
      <c r="EWD593" s="110"/>
      <c r="EWE593" s="110"/>
      <c r="EWF593" s="110"/>
      <c r="EWG593" s="110"/>
      <c r="EWH593" s="110"/>
      <c r="EWI593" s="110"/>
      <c r="EWJ593" s="110"/>
      <c r="EWK593" s="110"/>
      <c r="EWL593" s="110"/>
      <c r="EWM593" s="110"/>
      <c r="EWN593" s="110"/>
      <c r="EWO593" s="110"/>
      <c r="EWP593" s="110"/>
      <c r="EWQ593" s="110"/>
      <c r="EWR593" s="110"/>
      <c r="EWS593" s="110"/>
      <c r="EWT593" s="110"/>
      <c r="EWU593" s="110"/>
      <c r="EWV593" s="110"/>
      <c r="EWW593" s="110"/>
      <c r="EWX593" s="110"/>
      <c r="EWY593" s="110"/>
      <c r="EWZ593" s="110"/>
      <c r="EXA593" s="110"/>
      <c r="EXB593" s="110"/>
      <c r="EXC593" s="110"/>
      <c r="EXD593" s="110"/>
      <c r="EXE593" s="110"/>
      <c r="EXF593" s="110"/>
      <c r="EXG593" s="110"/>
      <c r="EXH593" s="110"/>
      <c r="EXI593" s="110"/>
      <c r="EXJ593" s="110"/>
      <c r="EXK593" s="110"/>
      <c r="EXL593" s="110"/>
      <c r="EXM593" s="110"/>
      <c r="EXN593" s="110"/>
      <c r="EXO593" s="110"/>
      <c r="EXP593" s="110"/>
      <c r="EXQ593" s="110"/>
      <c r="EXR593" s="110"/>
      <c r="EXS593" s="110"/>
      <c r="EXT593" s="110"/>
      <c r="EXU593" s="110"/>
      <c r="EXV593" s="110"/>
      <c r="EXW593" s="110"/>
      <c r="EXX593" s="110"/>
      <c r="EXY593" s="110"/>
      <c r="EXZ593" s="110"/>
      <c r="EYA593" s="110"/>
      <c r="EYB593" s="110"/>
      <c r="EYC593" s="110"/>
      <c r="EYD593" s="110"/>
      <c r="EYE593" s="110"/>
      <c r="EYF593" s="110"/>
      <c r="EYG593" s="110"/>
      <c r="EYH593" s="110"/>
      <c r="EYI593" s="110"/>
      <c r="EYJ593" s="110"/>
      <c r="EYK593" s="110"/>
      <c r="EYL593" s="110"/>
      <c r="EYM593" s="110"/>
      <c r="EYN593" s="110"/>
      <c r="EYO593" s="110"/>
      <c r="EYP593" s="110"/>
      <c r="EYQ593" s="110"/>
      <c r="EYR593" s="110"/>
      <c r="EYS593" s="110"/>
      <c r="EYT593" s="110"/>
      <c r="EYU593" s="110"/>
      <c r="EYV593" s="110"/>
      <c r="EYW593" s="110"/>
      <c r="EYX593" s="110"/>
      <c r="EYY593" s="110"/>
      <c r="EYZ593" s="110"/>
      <c r="EZA593" s="110"/>
      <c r="EZB593" s="110"/>
      <c r="EZC593" s="110"/>
      <c r="EZD593" s="110"/>
      <c r="EZE593" s="110"/>
      <c r="EZF593" s="110"/>
      <c r="EZG593" s="110"/>
      <c r="EZH593" s="110"/>
      <c r="EZI593" s="110"/>
      <c r="EZJ593" s="110"/>
      <c r="EZK593" s="110"/>
      <c r="EZL593" s="110"/>
      <c r="EZM593" s="110"/>
      <c r="EZN593" s="110"/>
      <c r="EZO593" s="110"/>
      <c r="EZP593" s="110"/>
      <c r="EZQ593" s="110"/>
      <c r="EZR593" s="110"/>
      <c r="EZS593" s="110"/>
      <c r="EZT593" s="110"/>
      <c r="EZU593" s="110"/>
      <c r="EZV593" s="110"/>
      <c r="EZW593" s="110"/>
      <c r="EZX593" s="110"/>
      <c r="EZY593" s="110"/>
      <c r="EZZ593" s="110"/>
      <c r="FAA593" s="110"/>
      <c r="FAB593" s="110"/>
      <c r="FAC593" s="110"/>
      <c r="FAD593" s="110"/>
      <c r="FAE593" s="110"/>
      <c r="FAF593" s="110"/>
      <c r="FAG593" s="110"/>
      <c r="FAH593" s="110"/>
      <c r="FAI593" s="110"/>
      <c r="FAJ593" s="110"/>
      <c r="FAK593" s="110"/>
      <c r="FAL593" s="110"/>
      <c r="FAM593" s="110"/>
      <c r="FAN593" s="110"/>
      <c r="FAO593" s="110"/>
      <c r="FAP593" s="110"/>
      <c r="FAQ593" s="110"/>
      <c r="FAR593" s="110"/>
      <c r="FAS593" s="110"/>
      <c r="FAT593" s="110"/>
      <c r="FAU593" s="110"/>
      <c r="FAV593" s="110"/>
      <c r="FAW593" s="110"/>
      <c r="FAX593" s="110"/>
      <c r="FAY593" s="110"/>
      <c r="FAZ593" s="110"/>
      <c r="FBA593" s="110"/>
      <c r="FBB593" s="110"/>
      <c r="FBC593" s="110"/>
      <c r="FBD593" s="110"/>
      <c r="FBE593" s="110"/>
      <c r="FBF593" s="110"/>
      <c r="FBG593" s="110"/>
      <c r="FBH593" s="110"/>
      <c r="FBI593" s="110"/>
      <c r="FBJ593" s="110"/>
      <c r="FBK593" s="110"/>
      <c r="FBL593" s="110"/>
      <c r="FBM593" s="110"/>
      <c r="FBN593" s="110"/>
      <c r="FBO593" s="110"/>
      <c r="FBP593" s="110"/>
      <c r="FBQ593" s="110"/>
      <c r="FBR593" s="110"/>
      <c r="FBS593" s="110"/>
      <c r="FBT593" s="110"/>
      <c r="FBU593" s="110"/>
      <c r="FBV593" s="110"/>
      <c r="FBW593" s="110"/>
      <c r="FBX593" s="110"/>
      <c r="FBY593" s="110"/>
      <c r="FBZ593" s="110"/>
      <c r="FCA593" s="110"/>
      <c r="FCB593" s="110"/>
      <c r="FCC593" s="110"/>
      <c r="FCD593" s="110"/>
      <c r="FCE593" s="110"/>
      <c r="FCF593" s="110"/>
      <c r="FCG593" s="110"/>
      <c r="FCH593" s="110"/>
      <c r="FCI593" s="110"/>
      <c r="FCJ593" s="110"/>
      <c r="FCK593" s="110"/>
      <c r="FCL593" s="110"/>
      <c r="FCM593" s="110"/>
      <c r="FCN593" s="110"/>
      <c r="FCO593" s="110"/>
      <c r="FCP593" s="110"/>
      <c r="FCQ593" s="110"/>
      <c r="FCR593" s="110"/>
      <c r="FCS593" s="110"/>
      <c r="FCT593" s="110"/>
      <c r="FCU593" s="110"/>
      <c r="FCV593" s="110"/>
      <c r="FCW593" s="110"/>
      <c r="FCX593" s="110"/>
      <c r="FCY593" s="110"/>
      <c r="FCZ593" s="110"/>
      <c r="FDA593" s="110"/>
      <c r="FDB593" s="110"/>
      <c r="FDC593" s="110"/>
      <c r="FDD593" s="110"/>
      <c r="FDE593" s="110"/>
      <c r="FDF593" s="110"/>
      <c r="FDG593" s="110"/>
      <c r="FDH593" s="110"/>
      <c r="FDI593" s="110"/>
      <c r="FDJ593" s="110"/>
      <c r="FDK593" s="110"/>
      <c r="FDL593" s="110"/>
      <c r="FDM593" s="110"/>
      <c r="FDN593" s="110"/>
      <c r="FDO593" s="110"/>
      <c r="FDP593" s="110"/>
      <c r="FDQ593" s="110"/>
      <c r="FDR593" s="110"/>
      <c r="FDS593" s="110"/>
      <c r="FDT593" s="110"/>
      <c r="FDU593" s="110"/>
      <c r="FDV593" s="110"/>
      <c r="FDW593" s="110"/>
      <c r="FDX593" s="110"/>
      <c r="FDY593" s="110"/>
      <c r="FDZ593" s="110"/>
      <c r="FEA593" s="110"/>
      <c r="FEB593" s="110"/>
      <c r="FEC593" s="110"/>
      <c r="FED593" s="110"/>
      <c r="FEE593" s="110"/>
      <c r="FEF593" s="110"/>
      <c r="FEG593" s="110"/>
      <c r="FEH593" s="110"/>
      <c r="FEI593" s="110"/>
      <c r="FEJ593" s="110"/>
      <c r="FEK593" s="110"/>
      <c r="FEL593" s="110"/>
      <c r="FEM593" s="110"/>
      <c r="FEN593" s="110"/>
      <c r="FEO593" s="110"/>
      <c r="FEP593" s="110"/>
      <c r="FEQ593" s="110"/>
      <c r="FER593" s="110"/>
      <c r="FES593" s="110"/>
      <c r="FET593" s="110"/>
      <c r="FEU593" s="110"/>
      <c r="FEV593" s="110"/>
      <c r="FEW593" s="110"/>
      <c r="FEX593" s="110"/>
      <c r="FEY593" s="110"/>
      <c r="FEZ593" s="110"/>
      <c r="FFA593" s="110"/>
      <c r="FFB593" s="110"/>
      <c r="FFC593" s="110"/>
      <c r="FFD593" s="110"/>
      <c r="FFE593" s="110"/>
      <c r="FFF593" s="110"/>
      <c r="FFG593" s="110"/>
      <c r="FFH593" s="110"/>
      <c r="FFI593" s="110"/>
      <c r="FFJ593" s="110"/>
      <c r="FFK593" s="110"/>
      <c r="FFL593" s="110"/>
      <c r="FFM593" s="110"/>
      <c r="FFN593" s="110"/>
      <c r="FFO593" s="110"/>
      <c r="FFP593" s="110"/>
      <c r="FFQ593" s="110"/>
      <c r="FFR593" s="110"/>
      <c r="FFS593" s="110"/>
      <c r="FFT593" s="110"/>
      <c r="FFU593" s="110"/>
      <c r="FFV593" s="110"/>
      <c r="FFW593" s="110"/>
      <c r="FFX593" s="110"/>
      <c r="FFY593" s="110"/>
      <c r="FFZ593" s="110"/>
      <c r="FGA593" s="110"/>
      <c r="FGB593" s="110"/>
      <c r="FGC593" s="110"/>
      <c r="FGD593" s="110"/>
      <c r="FGE593" s="110"/>
      <c r="FGF593" s="110"/>
      <c r="FGG593" s="110"/>
      <c r="FGH593" s="110"/>
      <c r="FGI593" s="110"/>
      <c r="FGJ593" s="110"/>
      <c r="FGK593" s="110"/>
      <c r="FGL593" s="110"/>
      <c r="FGM593" s="110"/>
      <c r="FGN593" s="110"/>
      <c r="FGO593" s="110"/>
      <c r="FGP593" s="110"/>
      <c r="FGQ593" s="110"/>
      <c r="FGR593" s="110"/>
      <c r="FGS593" s="110"/>
      <c r="FGT593" s="110"/>
      <c r="FGU593" s="110"/>
      <c r="FGV593" s="110"/>
      <c r="FGW593" s="110"/>
      <c r="FGX593" s="110"/>
      <c r="FGY593" s="110"/>
      <c r="FGZ593" s="110"/>
      <c r="FHA593" s="110"/>
      <c r="FHB593" s="110"/>
      <c r="FHC593" s="110"/>
      <c r="FHD593" s="110"/>
      <c r="FHE593" s="110"/>
      <c r="FHF593" s="110"/>
      <c r="FHG593" s="110"/>
      <c r="FHH593" s="110"/>
      <c r="FHI593" s="110"/>
      <c r="FHJ593" s="110"/>
      <c r="FHK593" s="110"/>
      <c r="FHL593" s="110"/>
      <c r="FHM593" s="110"/>
      <c r="FHN593" s="110"/>
      <c r="FHO593" s="110"/>
      <c r="FHP593" s="110"/>
      <c r="FHQ593" s="110"/>
      <c r="FHR593" s="110"/>
      <c r="FHS593" s="110"/>
      <c r="FHT593" s="110"/>
      <c r="FHU593" s="110"/>
      <c r="FHV593" s="110"/>
      <c r="FHW593" s="110"/>
      <c r="FHX593" s="110"/>
      <c r="FHY593" s="110"/>
      <c r="FHZ593" s="110"/>
      <c r="FIA593" s="110"/>
      <c r="FIB593" s="110"/>
      <c r="FIC593" s="110"/>
      <c r="FID593" s="110"/>
      <c r="FIE593" s="110"/>
      <c r="FIF593" s="110"/>
      <c r="FIG593" s="110"/>
      <c r="FIH593" s="110"/>
      <c r="FII593" s="110"/>
      <c r="FIJ593" s="110"/>
      <c r="FIK593" s="110"/>
      <c r="FIL593" s="110"/>
      <c r="FIM593" s="110"/>
      <c r="FIN593" s="110"/>
      <c r="FIO593" s="110"/>
      <c r="FIP593" s="110"/>
      <c r="FIQ593" s="110"/>
      <c r="FIR593" s="110"/>
      <c r="FIS593" s="110"/>
      <c r="FIT593" s="110"/>
      <c r="FIU593" s="110"/>
      <c r="FIV593" s="110"/>
      <c r="FIW593" s="110"/>
      <c r="FIX593" s="110"/>
      <c r="FIY593" s="110"/>
      <c r="FIZ593" s="110"/>
      <c r="FJA593" s="110"/>
      <c r="FJB593" s="110"/>
      <c r="FJC593" s="110"/>
      <c r="FJD593" s="110"/>
      <c r="FJE593" s="110"/>
      <c r="FJF593" s="110"/>
      <c r="FJG593" s="110"/>
      <c r="FJH593" s="110"/>
      <c r="FJI593" s="110"/>
      <c r="FJJ593" s="110"/>
      <c r="FJK593" s="110"/>
      <c r="FJL593" s="110"/>
      <c r="FJM593" s="110"/>
      <c r="FJN593" s="110"/>
      <c r="FJO593" s="110"/>
      <c r="FJP593" s="110"/>
      <c r="FJQ593" s="110"/>
      <c r="FJR593" s="110"/>
      <c r="FJS593" s="110"/>
      <c r="FJT593" s="110"/>
      <c r="FJU593" s="110"/>
      <c r="FJV593" s="110"/>
      <c r="FJW593" s="110"/>
      <c r="FJX593" s="110"/>
      <c r="FJY593" s="110"/>
      <c r="FJZ593" s="110"/>
      <c r="FKA593" s="110"/>
      <c r="FKB593" s="110"/>
      <c r="FKC593" s="110"/>
      <c r="FKD593" s="110"/>
      <c r="FKE593" s="110"/>
      <c r="FKF593" s="110"/>
      <c r="FKG593" s="110"/>
      <c r="FKH593" s="110"/>
      <c r="FKI593" s="110"/>
      <c r="FKJ593" s="110"/>
      <c r="FKK593" s="110"/>
      <c r="FKL593" s="110"/>
      <c r="FKM593" s="110"/>
      <c r="FKN593" s="110"/>
      <c r="FKO593" s="110"/>
      <c r="FKP593" s="110"/>
      <c r="FKQ593" s="110"/>
      <c r="FKR593" s="110"/>
      <c r="FKS593" s="110"/>
      <c r="FKT593" s="110"/>
      <c r="FKU593" s="110"/>
      <c r="FKV593" s="110"/>
      <c r="FKW593" s="110"/>
      <c r="FKX593" s="110"/>
      <c r="FKY593" s="110"/>
      <c r="FKZ593" s="110"/>
      <c r="FLA593" s="110"/>
      <c r="FLB593" s="110"/>
      <c r="FLC593" s="110"/>
      <c r="FLD593" s="110"/>
      <c r="FLE593" s="110"/>
      <c r="FLF593" s="110"/>
      <c r="FLG593" s="110"/>
      <c r="FLH593" s="110"/>
      <c r="FLI593" s="110"/>
      <c r="FLJ593" s="110"/>
      <c r="FLK593" s="110"/>
      <c r="FLL593" s="110"/>
      <c r="FLM593" s="110"/>
      <c r="FLN593" s="110"/>
      <c r="FLO593" s="110"/>
      <c r="FLP593" s="110"/>
      <c r="FLQ593" s="110"/>
      <c r="FLR593" s="110"/>
      <c r="FLS593" s="110"/>
      <c r="FLT593" s="110"/>
      <c r="FLU593" s="110"/>
      <c r="FLV593" s="110"/>
      <c r="FLW593" s="110"/>
      <c r="FLX593" s="110"/>
      <c r="FLY593" s="110"/>
      <c r="FLZ593" s="110"/>
      <c r="FMA593" s="110"/>
      <c r="FMB593" s="110"/>
      <c r="FMC593" s="110"/>
      <c r="FMD593" s="110"/>
      <c r="FME593" s="110"/>
      <c r="FMF593" s="110"/>
      <c r="FMG593" s="110"/>
      <c r="FMH593" s="110"/>
      <c r="FMI593" s="110"/>
      <c r="FMJ593" s="110"/>
      <c r="FMK593" s="110"/>
      <c r="FML593" s="110"/>
      <c r="FMM593" s="110"/>
      <c r="FMN593" s="110"/>
      <c r="FMO593" s="110"/>
      <c r="FMP593" s="110"/>
      <c r="FMQ593" s="110"/>
      <c r="FMR593" s="110"/>
      <c r="FMS593" s="110"/>
      <c r="FMT593" s="110"/>
      <c r="FMU593" s="110"/>
      <c r="FMV593" s="110"/>
      <c r="FMW593" s="110"/>
      <c r="FMX593" s="110"/>
      <c r="FMY593" s="110"/>
      <c r="FMZ593" s="110"/>
      <c r="FNA593" s="110"/>
      <c r="FNB593" s="110"/>
      <c r="FNC593" s="110"/>
      <c r="FND593" s="110"/>
      <c r="FNE593" s="110"/>
      <c r="FNF593" s="110"/>
      <c r="FNG593" s="110"/>
      <c r="FNH593" s="110"/>
      <c r="FNI593" s="110"/>
      <c r="FNJ593" s="110"/>
      <c r="FNK593" s="110"/>
      <c r="FNL593" s="110"/>
      <c r="FNM593" s="110"/>
      <c r="FNN593" s="110"/>
      <c r="FNO593" s="110"/>
      <c r="FNP593" s="110"/>
      <c r="FNQ593" s="110"/>
      <c r="FNR593" s="110"/>
      <c r="FNS593" s="110"/>
      <c r="FNT593" s="110"/>
      <c r="FNU593" s="110"/>
      <c r="FNV593" s="110"/>
      <c r="FNW593" s="110"/>
      <c r="FNX593" s="110"/>
      <c r="FNY593" s="110"/>
      <c r="FNZ593" s="110"/>
      <c r="FOA593" s="110"/>
      <c r="FOB593" s="110"/>
      <c r="FOC593" s="110"/>
      <c r="FOD593" s="110"/>
      <c r="FOE593" s="110"/>
      <c r="FOF593" s="110"/>
      <c r="FOG593" s="110"/>
      <c r="FOH593" s="110"/>
      <c r="FOI593" s="110"/>
      <c r="FOJ593" s="110"/>
      <c r="FOK593" s="110"/>
      <c r="FOL593" s="110"/>
      <c r="FOM593" s="110"/>
      <c r="FON593" s="110"/>
      <c r="FOO593" s="110"/>
      <c r="FOP593" s="110"/>
      <c r="FOQ593" s="110"/>
      <c r="FOR593" s="110"/>
      <c r="FOS593" s="110"/>
      <c r="FOT593" s="110"/>
      <c r="FOU593" s="110"/>
      <c r="FOV593" s="110"/>
      <c r="FOW593" s="110"/>
      <c r="FOX593" s="110"/>
      <c r="FOY593" s="110"/>
      <c r="FOZ593" s="110"/>
      <c r="FPA593" s="110"/>
      <c r="FPB593" s="110"/>
      <c r="FPC593" s="110"/>
      <c r="FPD593" s="110"/>
      <c r="FPE593" s="110"/>
      <c r="FPF593" s="110"/>
      <c r="FPG593" s="110"/>
      <c r="FPH593" s="110"/>
      <c r="FPI593" s="110"/>
      <c r="FPJ593" s="110"/>
      <c r="FPK593" s="110"/>
      <c r="FPL593" s="110"/>
      <c r="FPM593" s="110"/>
      <c r="FPN593" s="110"/>
      <c r="FPO593" s="110"/>
      <c r="FPP593" s="110"/>
      <c r="FPQ593" s="110"/>
      <c r="FPR593" s="110"/>
      <c r="FPS593" s="110"/>
      <c r="FPT593" s="110"/>
      <c r="FPU593" s="110"/>
      <c r="FPV593" s="110"/>
      <c r="FPW593" s="110"/>
      <c r="FPX593" s="110"/>
      <c r="FPY593" s="110"/>
      <c r="FPZ593" s="110"/>
      <c r="FQA593" s="110"/>
      <c r="FQB593" s="110"/>
      <c r="FQC593" s="110"/>
      <c r="FQD593" s="110"/>
      <c r="FQE593" s="110"/>
      <c r="FQF593" s="110"/>
      <c r="FQG593" s="110"/>
      <c r="FQH593" s="110"/>
      <c r="FQI593" s="110"/>
      <c r="FQJ593" s="110"/>
      <c r="FQK593" s="110"/>
      <c r="FQL593" s="110"/>
      <c r="FQM593" s="110"/>
      <c r="FQN593" s="110"/>
      <c r="FQO593" s="110"/>
      <c r="FQP593" s="110"/>
      <c r="FQQ593" s="110"/>
      <c r="FQR593" s="110"/>
      <c r="FQS593" s="110"/>
      <c r="FQT593" s="110"/>
      <c r="FQU593" s="110"/>
      <c r="FQV593" s="110"/>
      <c r="FQW593" s="110"/>
      <c r="FQX593" s="110"/>
      <c r="FQY593" s="110"/>
      <c r="FQZ593" s="110"/>
      <c r="FRA593" s="110"/>
      <c r="FRB593" s="110"/>
      <c r="FRC593" s="110"/>
      <c r="FRD593" s="110"/>
      <c r="FRE593" s="110"/>
      <c r="FRF593" s="110"/>
      <c r="FRG593" s="110"/>
      <c r="FRH593" s="110"/>
      <c r="FRI593" s="110"/>
      <c r="FRJ593" s="110"/>
      <c r="FRK593" s="110"/>
      <c r="FRL593" s="110"/>
      <c r="FRM593" s="110"/>
      <c r="FRN593" s="110"/>
      <c r="FRO593" s="110"/>
      <c r="FRP593" s="110"/>
      <c r="FRQ593" s="110"/>
      <c r="FRR593" s="110"/>
      <c r="FRS593" s="110"/>
      <c r="FRT593" s="110"/>
      <c r="FRU593" s="110"/>
      <c r="FRV593" s="110"/>
      <c r="FRW593" s="110"/>
      <c r="FRX593" s="110"/>
      <c r="FRY593" s="110"/>
      <c r="FRZ593" s="110"/>
      <c r="FSA593" s="110"/>
      <c r="FSB593" s="110"/>
      <c r="FSC593" s="110"/>
      <c r="FSD593" s="110"/>
      <c r="FSE593" s="110"/>
      <c r="FSF593" s="110"/>
      <c r="FSG593" s="110"/>
      <c r="FSH593" s="110"/>
      <c r="FSI593" s="110"/>
      <c r="FSJ593" s="110"/>
      <c r="FSK593" s="110"/>
      <c r="FSL593" s="110"/>
      <c r="FSM593" s="110"/>
      <c r="FSN593" s="110"/>
      <c r="FSO593" s="110"/>
      <c r="FSP593" s="110"/>
      <c r="FSQ593" s="110"/>
      <c r="FSR593" s="110"/>
      <c r="FSS593" s="110"/>
      <c r="FST593" s="110"/>
      <c r="FSU593" s="110"/>
      <c r="FSV593" s="110"/>
      <c r="FSW593" s="110"/>
      <c r="FSX593" s="110"/>
      <c r="FSY593" s="110"/>
      <c r="FSZ593" s="110"/>
      <c r="FTA593" s="110"/>
      <c r="FTB593" s="110"/>
      <c r="FTC593" s="110"/>
      <c r="FTD593" s="110"/>
      <c r="FTE593" s="110"/>
      <c r="FTF593" s="110"/>
      <c r="FTG593" s="110"/>
      <c r="FTH593" s="110"/>
      <c r="FTI593" s="110"/>
      <c r="FTJ593" s="110"/>
      <c r="FTK593" s="110"/>
      <c r="FTL593" s="110"/>
      <c r="FTM593" s="110"/>
      <c r="FTN593" s="110"/>
      <c r="FTO593" s="110"/>
      <c r="FTP593" s="110"/>
      <c r="FTQ593" s="110"/>
      <c r="FTR593" s="110"/>
      <c r="FTS593" s="110"/>
      <c r="FTT593" s="110"/>
      <c r="FTU593" s="110"/>
      <c r="FTV593" s="110"/>
      <c r="FTW593" s="110"/>
      <c r="FTX593" s="110"/>
      <c r="FTY593" s="110"/>
      <c r="FTZ593" s="110"/>
      <c r="FUA593" s="110"/>
      <c r="FUB593" s="110"/>
      <c r="FUC593" s="110"/>
      <c r="FUD593" s="110"/>
      <c r="FUE593" s="110"/>
      <c r="FUF593" s="110"/>
      <c r="FUG593" s="110"/>
      <c r="FUH593" s="110"/>
      <c r="FUI593" s="110"/>
      <c r="FUJ593" s="110"/>
      <c r="FUK593" s="110"/>
      <c r="FUL593" s="110"/>
      <c r="FUM593" s="110"/>
      <c r="FUN593" s="110"/>
      <c r="FUO593" s="110"/>
      <c r="FUP593" s="110"/>
      <c r="FUQ593" s="110"/>
      <c r="FUR593" s="110"/>
      <c r="FUS593" s="110"/>
      <c r="FUT593" s="110"/>
      <c r="FUU593" s="110"/>
      <c r="FUV593" s="110"/>
      <c r="FUW593" s="110"/>
      <c r="FUX593" s="110"/>
      <c r="FUY593" s="110"/>
      <c r="FUZ593" s="110"/>
      <c r="FVA593" s="110"/>
      <c r="FVB593" s="110"/>
      <c r="FVC593" s="110"/>
      <c r="FVD593" s="110"/>
      <c r="FVE593" s="110"/>
      <c r="FVF593" s="110"/>
      <c r="FVG593" s="110"/>
      <c r="FVH593" s="110"/>
      <c r="FVI593" s="110"/>
      <c r="FVJ593" s="110"/>
      <c r="FVK593" s="110"/>
      <c r="FVL593" s="110"/>
      <c r="FVM593" s="110"/>
      <c r="FVN593" s="110"/>
      <c r="FVO593" s="110"/>
      <c r="FVP593" s="110"/>
      <c r="FVQ593" s="110"/>
      <c r="FVR593" s="110"/>
      <c r="FVS593" s="110"/>
      <c r="FVT593" s="110"/>
      <c r="FVU593" s="110"/>
      <c r="FVV593" s="110"/>
      <c r="FVW593" s="110"/>
      <c r="FVX593" s="110"/>
      <c r="FVY593" s="110"/>
      <c r="FVZ593" s="110"/>
      <c r="FWA593" s="110"/>
      <c r="FWB593" s="110"/>
      <c r="FWC593" s="110"/>
      <c r="FWD593" s="110"/>
      <c r="FWE593" s="110"/>
      <c r="FWF593" s="110"/>
      <c r="FWG593" s="110"/>
      <c r="FWH593" s="110"/>
      <c r="FWI593" s="110"/>
      <c r="FWJ593" s="110"/>
      <c r="FWK593" s="110"/>
      <c r="FWL593" s="110"/>
      <c r="FWM593" s="110"/>
      <c r="FWN593" s="110"/>
      <c r="FWO593" s="110"/>
      <c r="FWP593" s="110"/>
      <c r="FWQ593" s="110"/>
      <c r="FWR593" s="110"/>
      <c r="FWS593" s="110"/>
      <c r="FWT593" s="110"/>
      <c r="FWU593" s="110"/>
      <c r="FWV593" s="110"/>
      <c r="FWW593" s="110"/>
      <c r="FWX593" s="110"/>
      <c r="FWY593" s="110"/>
      <c r="FWZ593" s="110"/>
      <c r="FXA593" s="110"/>
      <c r="FXB593" s="110"/>
      <c r="FXC593" s="110"/>
      <c r="FXD593" s="110"/>
      <c r="FXE593" s="110"/>
      <c r="FXF593" s="110"/>
      <c r="FXG593" s="110"/>
      <c r="FXH593" s="110"/>
      <c r="FXI593" s="110"/>
      <c r="FXJ593" s="110"/>
      <c r="FXK593" s="110"/>
      <c r="FXL593" s="110"/>
      <c r="FXM593" s="110"/>
      <c r="FXN593" s="110"/>
      <c r="FXO593" s="110"/>
      <c r="FXP593" s="110"/>
      <c r="FXQ593" s="110"/>
      <c r="FXR593" s="110"/>
      <c r="FXS593" s="110"/>
      <c r="FXT593" s="110"/>
      <c r="FXU593" s="110"/>
      <c r="FXV593" s="110"/>
      <c r="FXW593" s="110"/>
      <c r="FXX593" s="110"/>
      <c r="FXY593" s="110"/>
      <c r="FXZ593" s="110"/>
      <c r="FYA593" s="110"/>
      <c r="FYB593" s="110"/>
      <c r="FYC593" s="110"/>
      <c r="FYD593" s="110"/>
      <c r="FYE593" s="110"/>
      <c r="FYF593" s="110"/>
      <c r="FYG593" s="110"/>
      <c r="FYH593" s="110"/>
      <c r="FYI593" s="110"/>
      <c r="FYJ593" s="110"/>
      <c r="FYK593" s="110"/>
      <c r="FYL593" s="110"/>
      <c r="FYM593" s="110"/>
      <c r="FYN593" s="110"/>
      <c r="FYO593" s="110"/>
      <c r="FYP593" s="110"/>
      <c r="FYQ593" s="110"/>
      <c r="FYR593" s="110"/>
      <c r="FYS593" s="110"/>
      <c r="FYT593" s="110"/>
      <c r="FYU593" s="110"/>
      <c r="FYV593" s="110"/>
      <c r="FYW593" s="110"/>
      <c r="FYX593" s="110"/>
      <c r="FYY593" s="110"/>
      <c r="FYZ593" s="110"/>
      <c r="FZA593" s="110"/>
      <c r="FZB593" s="110"/>
      <c r="FZC593" s="110"/>
      <c r="FZD593" s="110"/>
      <c r="FZE593" s="110"/>
      <c r="FZF593" s="110"/>
      <c r="FZG593" s="110"/>
      <c r="FZH593" s="110"/>
      <c r="FZI593" s="110"/>
      <c r="FZJ593" s="110"/>
      <c r="FZK593" s="110"/>
      <c r="FZL593" s="110"/>
      <c r="FZM593" s="110"/>
      <c r="FZN593" s="110"/>
      <c r="FZO593" s="110"/>
      <c r="FZP593" s="110"/>
      <c r="FZQ593" s="110"/>
      <c r="FZR593" s="110"/>
      <c r="FZS593" s="110"/>
      <c r="FZT593" s="110"/>
      <c r="FZU593" s="110"/>
      <c r="FZV593" s="110"/>
      <c r="FZW593" s="110"/>
      <c r="FZX593" s="110"/>
      <c r="FZY593" s="110"/>
      <c r="FZZ593" s="110"/>
      <c r="GAA593" s="110"/>
      <c r="GAB593" s="110"/>
      <c r="GAC593" s="110"/>
      <c r="GAD593" s="110"/>
      <c r="GAE593" s="110"/>
      <c r="GAF593" s="110"/>
      <c r="GAG593" s="110"/>
      <c r="GAH593" s="110"/>
      <c r="GAI593" s="110"/>
      <c r="GAJ593" s="110"/>
      <c r="GAK593" s="110"/>
      <c r="GAL593" s="110"/>
      <c r="GAM593" s="110"/>
      <c r="GAN593" s="110"/>
      <c r="GAO593" s="110"/>
      <c r="GAP593" s="110"/>
      <c r="GAQ593" s="110"/>
      <c r="GAR593" s="110"/>
      <c r="GAS593" s="110"/>
      <c r="GAT593" s="110"/>
      <c r="GAU593" s="110"/>
      <c r="GAV593" s="110"/>
      <c r="GAW593" s="110"/>
      <c r="GAX593" s="110"/>
      <c r="GAY593" s="110"/>
      <c r="GAZ593" s="110"/>
      <c r="GBA593" s="110"/>
      <c r="GBB593" s="110"/>
      <c r="GBC593" s="110"/>
      <c r="GBD593" s="110"/>
      <c r="GBE593" s="110"/>
      <c r="GBF593" s="110"/>
      <c r="GBG593" s="110"/>
      <c r="GBH593" s="110"/>
      <c r="GBI593" s="110"/>
      <c r="GBJ593" s="110"/>
      <c r="GBK593" s="110"/>
      <c r="GBL593" s="110"/>
      <c r="GBM593" s="110"/>
      <c r="GBN593" s="110"/>
      <c r="GBO593" s="110"/>
      <c r="GBP593" s="110"/>
      <c r="GBQ593" s="110"/>
      <c r="GBR593" s="110"/>
      <c r="GBS593" s="110"/>
      <c r="GBT593" s="110"/>
      <c r="GBU593" s="110"/>
      <c r="GBV593" s="110"/>
      <c r="GBW593" s="110"/>
      <c r="GBX593" s="110"/>
      <c r="GBY593" s="110"/>
      <c r="GBZ593" s="110"/>
      <c r="GCA593" s="110"/>
      <c r="GCB593" s="110"/>
      <c r="GCC593" s="110"/>
      <c r="GCD593" s="110"/>
      <c r="GCE593" s="110"/>
      <c r="GCF593" s="110"/>
      <c r="GCG593" s="110"/>
      <c r="GCH593" s="110"/>
      <c r="GCI593" s="110"/>
      <c r="GCJ593" s="110"/>
      <c r="GCK593" s="110"/>
      <c r="GCL593" s="110"/>
      <c r="GCM593" s="110"/>
      <c r="GCN593" s="110"/>
      <c r="GCO593" s="110"/>
      <c r="GCP593" s="110"/>
      <c r="GCQ593" s="110"/>
      <c r="GCR593" s="110"/>
      <c r="GCS593" s="110"/>
      <c r="GCT593" s="110"/>
      <c r="GCU593" s="110"/>
      <c r="GCV593" s="110"/>
      <c r="GCW593" s="110"/>
      <c r="GCX593" s="110"/>
      <c r="GCY593" s="110"/>
      <c r="GCZ593" s="110"/>
      <c r="GDA593" s="110"/>
      <c r="GDB593" s="110"/>
      <c r="GDC593" s="110"/>
      <c r="GDD593" s="110"/>
      <c r="GDE593" s="110"/>
      <c r="GDF593" s="110"/>
      <c r="GDG593" s="110"/>
      <c r="GDH593" s="110"/>
      <c r="GDI593" s="110"/>
      <c r="GDJ593" s="110"/>
      <c r="GDK593" s="110"/>
      <c r="GDL593" s="110"/>
      <c r="GDM593" s="110"/>
      <c r="GDN593" s="110"/>
      <c r="GDO593" s="110"/>
      <c r="GDP593" s="110"/>
      <c r="GDQ593" s="110"/>
      <c r="GDR593" s="110"/>
      <c r="GDS593" s="110"/>
      <c r="GDT593" s="110"/>
      <c r="GDU593" s="110"/>
      <c r="GDV593" s="110"/>
      <c r="GDW593" s="110"/>
      <c r="GDX593" s="110"/>
      <c r="GDY593" s="110"/>
      <c r="GDZ593" s="110"/>
      <c r="GEA593" s="110"/>
      <c r="GEB593" s="110"/>
      <c r="GEC593" s="110"/>
      <c r="GED593" s="110"/>
      <c r="GEE593" s="110"/>
      <c r="GEF593" s="110"/>
      <c r="GEG593" s="110"/>
      <c r="GEH593" s="110"/>
      <c r="GEI593" s="110"/>
      <c r="GEJ593" s="110"/>
      <c r="GEK593" s="110"/>
      <c r="GEL593" s="110"/>
      <c r="GEM593" s="110"/>
      <c r="GEN593" s="110"/>
      <c r="GEO593" s="110"/>
      <c r="GEP593" s="110"/>
      <c r="GEQ593" s="110"/>
      <c r="GER593" s="110"/>
      <c r="GES593" s="110"/>
      <c r="GET593" s="110"/>
      <c r="GEU593" s="110"/>
      <c r="GEV593" s="110"/>
      <c r="GEW593" s="110"/>
      <c r="GEX593" s="110"/>
      <c r="GEY593" s="110"/>
      <c r="GEZ593" s="110"/>
      <c r="GFA593" s="110"/>
      <c r="GFB593" s="110"/>
      <c r="GFC593" s="110"/>
      <c r="GFD593" s="110"/>
      <c r="GFE593" s="110"/>
      <c r="GFF593" s="110"/>
      <c r="GFG593" s="110"/>
      <c r="GFH593" s="110"/>
      <c r="GFI593" s="110"/>
      <c r="GFJ593" s="110"/>
      <c r="GFK593" s="110"/>
      <c r="GFL593" s="110"/>
      <c r="GFM593" s="110"/>
      <c r="GFN593" s="110"/>
      <c r="GFO593" s="110"/>
      <c r="GFP593" s="110"/>
      <c r="GFQ593" s="110"/>
      <c r="GFR593" s="110"/>
      <c r="GFS593" s="110"/>
      <c r="GFT593" s="110"/>
      <c r="GFU593" s="110"/>
      <c r="GFV593" s="110"/>
      <c r="GFW593" s="110"/>
      <c r="GFX593" s="110"/>
      <c r="GFY593" s="110"/>
      <c r="GFZ593" s="110"/>
      <c r="GGA593" s="110"/>
      <c r="GGB593" s="110"/>
      <c r="GGC593" s="110"/>
      <c r="GGD593" s="110"/>
      <c r="GGE593" s="110"/>
      <c r="GGF593" s="110"/>
      <c r="GGG593" s="110"/>
      <c r="GGH593" s="110"/>
      <c r="GGI593" s="110"/>
      <c r="GGJ593" s="110"/>
      <c r="GGK593" s="110"/>
      <c r="GGL593" s="110"/>
      <c r="GGM593" s="110"/>
      <c r="GGN593" s="110"/>
      <c r="GGO593" s="110"/>
      <c r="GGP593" s="110"/>
      <c r="GGQ593" s="110"/>
      <c r="GGR593" s="110"/>
      <c r="GGS593" s="110"/>
      <c r="GGT593" s="110"/>
      <c r="GGU593" s="110"/>
      <c r="GGV593" s="110"/>
      <c r="GGW593" s="110"/>
      <c r="GGX593" s="110"/>
      <c r="GGY593" s="110"/>
      <c r="GGZ593" s="110"/>
      <c r="GHA593" s="110"/>
      <c r="GHB593" s="110"/>
      <c r="GHC593" s="110"/>
      <c r="GHD593" s="110"/>
      <c r="GHE593" s="110"/>
      <c r="GHF593" s="110"/>
      <c r="GHG593" s="110"/>
      <c r="GHH593" s="110"/>
      <c r="GHI593" s="110"/>
      <c r="GHJ593" s="110"/>
      <c r="GHK593" s="110"/>
      <c r="GHL593" s="110"/>
      <c r="GHM593" s="110"/>
      <c r="GHN593" s="110"/>
      <c r="GHO593" s="110"/>
      <c r="GHP593" s="110"/>
      <c r="GHQ593" s="110"/>
      <c r="GHR593" s="110"/>
      <c r="GHS593" s="110"/>
      <c r="GHT593" s="110"/>
      <c r="GHU593" s="110"/>
      <c r="GHV593" s="110"/>
      <c r="GHW593" s="110"/>
      <c r="GHX593" s="110"/>
      <c r="GHY593" s="110"/>
      <c r="GHZ593" s="110"/>
      <c r="GIA593" s="110"/>
      <c r="GIB593" s="110"/>
      <c r="GIC593" s="110"/>
      <c r="GID593" s="110"/>
      <c r="GIE593" s="110"/>
      <c r="GIF593" s="110"/>
      <c r="GIG593" s="110"/>
      <c r="GIH593" s="110"/>
      <c r="GII593" s="110"/>
      <c r="GIJ593" s="110"/>
      <c r="GIK593" s="110"/>
      <c r="GIL593" s="110"/>
      <c r="GIM593" s="110"/>
      <c r="GIN593" s="110"/>
      <c r="GIO593" s="110"/>
      <c r="GIP593" s="110"/>
      <c r="GIQ593" s="110"/>
      <c r="GIR593" s="110"/>
      <c r="GIS593" s="110"/>
      <c r="GIT593" s="110"/>
      <c r="GIU593" s="110"/>
      <c r="GIV593" s="110"/>
      <c r="GIW593" s="110"/>
      <c r="GIX593" s="110"/>
      <c r="GIY593" s="110"/>
      <c r="GIZ593" s="110"/>
      <c r="GJA593" s="110"/>
      <c r="GJB593" s="110"/>
      <c r="GJC593" s="110"/>
      <c r="GJD593" s="110"/>
      <c r="GJE593" s="110"/>
      <c r="GJF593" s="110"/>
      <c r="GJG593" s="110"/>
      <c r="GJH593" s="110"/>
      <c r="GJI593" s="110"/>
      <c r="GJJ593" s="110"/>
      <c r="GJK593" s="110"/>
      <c r="GJL593" s="110"/>
      <c r="GJM593" s="110"/>
      <c r="GJN593" s="110"/>
      <c r="GJO593" s="110"/>
      <c r="GJP593" s="110"/>
      <c r="GJQ593" s="110"/>
      <c r="GJR593" s="110"/>
      <c r="GJS593" s="110"/>
      <c r="GJT593" s="110"/>
      <c r="GJU593" s="110"/>
      <c r="GJV593" s="110"/>
      <c r="GJW593" s="110"/>
      <c r="GJX593" s="110"/>
      <c r="GJY593" s="110"/>
      <c r="GJZ593" s="110"/>
      <c r="GKA593" s="110"/>
      <c r="GKB593" s="110"/>
      <c r="GKC593" s="110"/>
      <c r="GKD593" s="110"/>
      <c r="GKE593" s="110"/>
      <c r="GKF593" s="110"/>
      <c r="GKG593" s="110"/>
      <c r="GKH593" s="110"/>
      <c r="GKI593" s="110"/>
      <c r="GKJ593" s="110"/>
      <c r="GKK593" s="110"/>
      <c r="GKL593" s="110"/>
      <c r="GKM593" s="110"/>
      <c r="GKN593" s="110"/>
      <c r="GKO593" s="110"/>
      <c r="GKP593" s="110"/>
      <c r="GKQ593" s="110"/>
      <c r="GKR593" s="110"/>
      <c r="GKS593" s="110"/>
      <c r="GKT593" s="110"/>
      <c r="GKU593" s="110"/>
      <c r="GKV593" s="110"/>
      <c r="GKW593" s="110"/>
      <c r="GKX593" s="110"/>
      <c r="GKY593" s="110"/>
      <c r="GKZ593" s="110"/>
      <c r="GLA593" s="110"/>
      <c r="GLB593" s="110"/>
      <c r="GLC593" s="110"/>
      <c r="GLD593" s="110"/>
      <c r="GLE593" s="110"/>
      <c r="GLF593" s="110"/>
      <c r="GLG593" s="110"/>
      <c r="GLH593" s="110"/>
      <c r="GLI593" s="110"/>
      <c r="GLJ593" s="110"/>
      <c r="GLK593" s="110"/>
      <c r="GLL593" s="110"/>
      <c r="GLM593" s="110"/>
      <c r="GLN593" s="110"/>
      <c r="GLO593" s="110"/>
      <c r="GLP593" s="110"/>
      <c r="GLQ593" s="110"/>
      <c r="GLR593" s="110"/>
      <c r="GLS593" s="110"/>
      <c r="GLT593" s="110"/>
      <c r="GLU593" s="110"/>
      <c r="GLV593" s="110"/>
      <c r="GLW593" s="110"/>
      <c r="GLX593" s="110"/>
      <c r="GLY593" s="110"/>
      <c r="GLZ593" s="110"/>
      <c r="GMA593" s="110"/>
      <c r="GMB593" s="110"/>
      <c r="GMC593" s="110"/>
      <c r="GMD593" s="110"/>
      <c r="GME593" s="110"/>
      <c r="GMF593" s="110"/>
      <c r="GMG593" s="110"/>
      <c r="GMH593" s="110"/>
      <c r="GMI593" s="110"/>
      <c r="GMJ593" s="110"/>
      <c r="GMK593" s="110"/>
      <c r="GML593" s="110"/>
      <c r="GMM593" s="110"/>
      <c r="GMN593" s="110"/>
      <c r="GMO593" s="110"/>
      <c r="GMP593" s="110"/>
      <c r="GMQ593" s="110"/>
      <c r="GMR593" s="110"/>
      <c r="GMS593" s="110"/>
      <c r="GMT593" s="110"/>
      <c r="GMU593" s="110"/>
      <c r="GMV593" s="110"/>
      <c r="GMW593" s="110"/>
      <c r="GMX593" s="110"/>
      <c r="GMY593" s="110"/>
      <c r="GMZ593" s="110"/>
      <c r="GNA593" s="110"/>
      <c r="GNB593" s="110"/>
      <c r="GNC593" s="110"/>
      <c r="GND593" s="110"/>
      <c r="GNE593" s="110"/>
      <c r="GNF593" s="110"/>
      <c r="GNG593" s="110"/>
      <c r="GNH593" s="110"/>
      <c r="GNI593" s="110"/>
      <c r="GNJ593" s="110"/>
      <c r="GNK593" s="110"/>
      <c r="GNL593" s="110"/>
      <c r="GNM593" s="110"/>
      <c r="GNN593" s="110"/>
      <c r="GNO593" s="110"/>
      <c r="GNP593" s="110"/>
      <c r="GNQ593" s="110"/>
      <c r="GNR593" s="110"/>
      <c r="GNS593" s="110"/>
      <c r="GNT593" s="110"/>
      <c r="GNU593" s="110"/>
      <c r="GNV593" s="110"/>
      <c r="GNW593" s="110"/>
      <c r="GNX593" s="110"/>
      <c r="GNY593" s="110"/>
      <c r="GNZ593" s="110"/>
      <c r="GOA593" s="110"/>
      <c r="GOB593" s="110"/>
      <c r="GOC593" s="110"/>
      <c r="GOD593" s="110"/>
      <c r="GOE593" s="110"/>
      <c r="GOF593" s="110"/>
      <c r="GOG593" s="110"/>
      <c r="GOH593" s="110"/>
      <c r="GOI593" s="110"/>
      <c r="GOJ593" s="110"/>
      <c r="GOK593" s="110"/>
      <c r="GOL593" s="110"/>
      <c r="GOM593" s="110"/>
      <c r="GON593" s="110"/>
      <c r="GOO593" s="110"/>
      <c r="GOP593" s="110"/>
      <c r="GOQ593" s="110"/>
      <c r="GOR593" s="110"/>
      <c r="GOS593" s="110"/>
      <c r="GOT593" s="110"/>
      <c r="GOU593" s="110"/>
      <c r="GOV593" s="110"/>
      <c r="GOW593" s="110"/>
      <c r="GOX593" s="110"/>
      <c r="GOY593" s="110"/>
      <c r="GOZ593" s="110"/>
      <c r="GPA593" s="110"/>
      <c r="GPB593" s="110"/>
      <c r="GPC593" s="110"/>
      <c r="GPD593" s="110"/>
      <c r="GPE593" s="110"/>
      <c r="GPF593" s="110"/>
      <c r="GPG593" s="110"/>
      <c r="GPH593" s="110"/>
      <c r="GPI593" s="110"/>
      <c r="GPJ593" s="110"/>
      <c r="GPK593" s="110"/>
      <c r="GPL593" s="110"/>
      <c r="GPM593" s="110"/>
      <c r="GPN593" s="110"/>
      <c r="GPO593" s="110"/>
      <c r="GPP593" s="110"/>
      <c r="GPQ593" s="110"/>
      <c r="GPR593" s="110"/>
      <c r="GPS593" s="110"/>
      <c r="GPT593" s="110"/>
      <c r="GPU593" s="110"/>
      <c r="GPV593" s="110"/>
      <c r="GPW593" s="110"/>
      <c r="GPX593" s="110"/>
      <c r="GPY593" s="110"/>
      <c r="GPZ593" s="110"/>
      <c r="GQA593" s="110"/>
      <c r="GQB593" s="110"/>
      <c r="GQC593" s="110"/>
      <c r="GQD593" s="110"/>
      <c r="GQE593" s="110"/>
      <c r="GQF593" s="110"/>
      <c r="GQG593" s="110"/>
      <c r="GQH593" s="110"/>
      <c r="GQI593" s="110"/>
      <c r="GQJ593" s="110"/>
      <c r="GQK593" s="110"/>
      <c r="GQL593" s="110"/>
      <c r="GQM593" s="110"/>
      <c r="GQN593" s="110"/>
      <c r="GQO593" s="110"/>
      <c r="GQP593" s="110"/>
      <c r="GQQ593" s="110"/>
      <c r="GQR593" s="110"/>
      <c r="GQS593" s="110"/>
      <c r="GQT593" s="110"/>
      <c r="GQU593" s="110"/>
      <c r="GQV593" s="110"/>
      <c r="GQW593" s="110"/>
      <c r="GQX593" s="110"/>
      <c r="GQY593" s="110"/>
      <c r="GQZ593" s="110"/>
      <c r="GRA593" s="110"/>
      <c r="GRB593" s="110"/>
      <c r="GRC593" s="110"/>
      <c r="GRD593" s="110"/>
      <c r="GRE593" s="110"/>
      <c r="GRF593" s="110"/>
      <c r="GRG593" s="110"/>
      <c r="GRH593" s="110"/>
      <c r="GRI593" s="110"/>
      <c r="GRJ593" s="110"/>
      <c r="GRK593" s="110"/>
      <c r="GRL593" s="110"/>
      <c r="GRM593" s="110"/>
      <c r="GRN593" s="110"/>
      <c r="GRO593" s="110"/>
      <c r="GRP593" s="110"/>
      <c r="GRQ593" s="110"/>
      <c r="GRR593" s="110"/>
      <c r="GRS593" s="110"/>
      <c r="GRT593" s="110"/>
      <c r="GRU593" s="110"/>
      <c r="GRV593" s="110"/>
      <c r="GRW593" s="110"/>
      <c r="GRX593" s="110"/>
      <c r="GRY593" s="110"/>
      <c r="GRZ593" s="110"/>
      <c r="GSA593" s="110"/>
      <c r="GSB593" s="110"/>
      <c r="GSC593" s="110"/>
      <c r="GSD593" s="110"/>
      <c r="GSE593" s="110"/>
      <c r="GSF593" s="110"/>
      <c r="GSG593" s="110"/>
      <c r="GSH593" s="110"/>
      <c r="GSI593" s="110"/>
      <c r="GSJ593" s="110"/>
      <c r="GSK593" s="110"/>
      <c r="GSL593" s="110"/>
      <c r="GSM593" s="110"/>
      <c r="GSN593" s="110"/>
      <c r="GSO593" s="110"/>
      <c r="GSP593" s="110"/>
      <c r="GSQ593" s="110"/>
      <c r="GSR593" s="110"/>
      <c r="GSS593" s="110"/>
      <c r="GST593" s="110"/>
      <c r="GSU593" s="110"/>
      <c r="GSV593" s="110"/>
      <c r="GSW593" s="110"/>
      <c r="GSX593" s="110"/>
      <c r="GSY593" s="110"/>
      <c r="GSZ593" s="110"/>
      <c r="GTA593" s="110"/>
      <c r="GTB593" s="110"/>
      <c r="GTC593" s="110"/>
      <c r="GTD593" s="110"/>
      <c r="GTE593" s="110"/>
      <c r="GTF593" s="110"/>
      <c r="GTG593" s="110"/>
      <c r="GTH593" s="110"/>
      <c r="GTI593" s="110"/>
      <c r="GTJ593" s="110"/>
      <c r="GTK593" s="110"/>
      <c r="GTL593" s="110"/>
      <c r="GTM593" s="110"/>
      <c r="GTN593" s="110"/>
      <c r="GTO593" s="110"/>
      <c r="GTP593" s="110"/>
      <c r="GTQ593" s="110"/>
      <c r="GTR593" s="110"/>
      <c r="GTS593" s="110"/>
      <c r="GTT593" s="110"/>
      <c r="GTU593" s="110"/>
      <c r="GTV593" s="110"/>
      <c r="GTW593" s="110"/>
      <c r="GTX593" s="110"/>
      <c r="GTY593" s="110"/>
      <c r="GTZ593" s="110"/>
      <c r="GUA593" s="110"/>
      <c r="GUB593" s="110"/>
      <c r="GUC593" s="110"/>
      <c r="GUD593" s="110"/>
      <c r="GUE593" s="110"/>
      <c r="GUF593" s="110"/>
      <c r="GUG593" s="110"/>
      <c r="GUH593" s="110"/>
      <c r="GUI593" s="110"/>
      <c r="GUJ593" s="110"/>
      <c r="GUK593" s="110"/>
      <c r="GUL593" s="110"/>
      <c r="GUM593" s="110"/>
      <c r="GUN593" s="110"/>
      <c r="GUO593" s="110"/>
      <c r="GUP593" s="110"/>
      <c r="GUQ593" s="110"/>
      <c r="GUR593" s="110"/>
      <c r="GUS593" s="110"/>
      <c r="GUT593" s="110"/>
      <c r="GUU593" s="110"/>
      <c r="GUV593" s="110"/>
      <c r="GUW593" s="110"/>
      <c r="GUX593" s="110"/>
      <c r="GUY593" s="110"/>
      <c r="GUZ593" s="110"/>
      <c r="GVA593" s="110"/>
      <c r="GVB593" s="110"/>
      <c r="GVC593" s="110"/>
      <c r="GVD593" s="110"/>
      <c r="GVE593" s="110"/>
      <c r="GVF593" s="110"/>
      <c r="GVG593" s="110"/>
      <c r="GVH593" s="110"/>
      <c r="GVI593" s="110"/>
      <c r="GVJ593" s="110"/>
      <c r="GVK593" s="110"/>
      <c r="GVL593" s="110"/>
      <c r="GVM593" s="110"/>
      <c r="GVN593" s="110"/>
      <c r="GVO593" s="110"/>
      <c r="GVP593" s="110"/>
      <c r="GVQ593" s="110"/>
      <c r="GVR593" s="110"/>
      <c r="GVS593" s="110"/>
      <c r="GVT593" s="110"/>
      <c r="GVU593" s="110"/>
      <c r="GVV593" s="110"/>
      <c r="GVW593" s="110"/>
      <c r="GVX593" s="110"/>
      <c r="GVY593" s="110"/>
      <c r="GVZ593" s="110"/>
      <c r="GWA593" s="110"/>
      <c r="GWB593" s="110"/>
      <c r="GWC593" s="110"/>
      <c r="GWD593" s="110"/>
      <c r="GWE593" s="110"/>
      <c r="GWF593" s="110"/>
      <c r="GWG593" s="110"/>
      <c r="GWH593" s="110"/>
      <c r="GWI593" s="110"/>
      <c r="GWJ593" s="110"/>
      <c r="GWK593" s="110"/>
      <c r="GWL593" s="110"/>
      <c r="GWM593" s="110"/>
      <c r="GWN593" s="110"/>
      <c r="GWO593" s="110"/>
      <c r="GWP593" s="110"/>
      <c r="GWQ593" s="110"/>
      <c r="GWR593" s="110"/>
      <c r="GWS593" s="110"/>
      <c r="GWT593" s="110"/>
      <c r="GWU593" s="110"/>
      <c r="GWV593" s="110"/>
      <c r="GWW593" s="110"/>
      <c r="GWX593" s="110"/>
      <c r="GWY593" s="110"/>
      <c r="GWZ593" s="110"/>
      <c r="GXA593" s="110"/>
      <c r="GXB593" s="110"/>
      <c r="GXC593" s="110"/>
      <c r="GXD593" s="110"/>
      <c r="GXE593" s="110"/>
      <c r="GXF593" s="110"/>
      <c r="GXG593" s="110"/>
      <c r="GXH593" s="110"/>
      <c r="GXI593" s="110"/>
      <c r="GXJ593" s="110"/>
      <c r="GXK593" s="110"/>
      <c r="GXL593" s="110"/>
      <c r="GXM593" s="110"/>
      <c r="GXN593" s="110"/>
      <c r="GXO593" s="110"/>
      <c r="GXP593" s="110"/>
      <c r="GXQ593" s="110"/>
      <c r="GXR593" s="110"/>
      <c r="GXS593" s="110"/>
      <c r="GXT593" s="110"/>
      <c r="GXU593" s="110"/>
      <c r="GXV593" s="110"/>
      <c r="GXW593" s="110"/>
      <c r="GXX593" s="110"/>
      <c r="GXY593" s="110"/>
      <c r="GXZ593" s="110"/>
      <c r="GYA593" s="110"/>
      <c r="GYB593" s="110"/>
      <c r="GYC593" s="110"/>
      <c r="GYD593" s="110"/>
      <c r="GYE593" s="110"/>
      <c r="GYF593" s="110"/>
      <c r="GYG593" s="110"/>
      <c r="GYH593" s="110"/>
      <c r="GYI593" s="110"/>
      <c r="GYJ593" s="110"/>
      <c r="GYK593" s="110"/>
      <c r="GYL593" s="110"/>
      <c r="GYM593" s="110"/>
      <c r="GYN593" s="110"/>
      <c r="GYO593" s="110"/>
      <c r="GYP593" s="110"/>
      <c r="GYQ593" s="110"/>
      <c r="GYR593" s="110"/>
      <c r="GYS593" s="110"/>
      <c r="GYT593" s="110"/>
      <c r="GYU593" s="110"/>
      <c r="GYV593" s="110"/>
      <c r="GYW593" s="110"/>
      <c r="GYX593" s="110"/>
      <c r="GYY593" s="110"/>
      <c r="GYZ593" s="110"/>
      <c r="GZA593" s="110"/>
      <c r="GZB593" s="110"/>
      <c r="GZC593" s="110"/>
      <c r="GZD593" s="110"/>
      <c r="GZE593" s="110"/>
      <c r="GZF593" s="110"/>
      <c r="GZG593" s="110"/>
      <c r="GZH593" s="110"/>
      <c r="GZI593" s="110"/>
      <c r="GZJ593" s="110"/>
      <c r="GZK593" s="110"/>
      <c r="GZL593" s="110"/>
      <c r="GZM593" s="110"/>
      <c r="GZN593" s="110"/>
      <c r="GZO593" s="110"/>
      <c r="GZP593" s="110"/>
      <c r="GZQ593" s="110"/>
      <c r="GZR593" s="110"/>
      <c r="GZS593" s="110"/>
      <c r="GZT593" s="110"/>
      <c r="GZU593" s="110"/>
      <c r="GZV593" s="110"/>
      <c r="GZW593" s="110"/>
      <c r="GZX593" s="110"/>
      <c r="GZY593" s="110"/>
      <c r="GZZ593" s="110"/>
      <c r="HAA593" s="110"/>
      <c r="HAB593" s="110"/>
      <c r="HAC593" s="110"/>
      <c r="HAD593" s="110"/>
      <c r="HAE593" s="110"/>
      <c r="HAF593" s="110"/>
      <c r="HAG593" s="110"/>
      <c r="HAH593" s="110"/>
      <c r="HAI593" s="110"/>
      <c r="HAJ593" s="110"/>
      <c r="HAK593" s="110"/>
      <c r="HAL593" s="110"/>
      <c r="HAM593" s="110"/>
      <c r="HAN593" s="110"/>
      <c r="HAO593" s="110"/>
      <c r="HAP593" s="110"/>
      <c r="HAQ593" s="110"/>
      <c r="HAR593" s="110"/>
      <c r="HAS593" s="110"/>
      <c r="HAT593" s="110"/>
      <c r="HAU593" s="110"/>
      <c r="HAV593" s="110"/>
      <c r="HAW593" s="110"/>
      <c r="HAX593" s="110"/>
      <c r="HAY593" s="110"/>
      <c r="HAZ593" s="110"/>
      <c r="HBA593" s="110"/>
      <c r="HBB593" s="110"/>
      <c r="HBC593" s="110"/>
      <c r="HBD593" s="110"/>
      <c r="HBE593" s="110"/>
      <c r="HBF593" s="110"/>
      <c r="HBG593" s="110"/>
      <c r="HBH593" s="110"/>
      <c r="HBI593" s="110"/>
      <c r="HBJ593" s="110"/>
      <c r="HBK593" s="110"/>
      <c r="HBL593" s="110"/>
      <c r="HBM593" s="110"/>
      <c r="HBN593" s="110"/>
      <c r="HBO593" s="110"/>
      <c r="HBP593" s="110"/>
      <c r="HBQ593" s="110"/>
      <c r="HBR593" s="110"/>
      <c r="HBS593" s="110"/>
      <c r="HBT593" s="110"/>
      <c r="HBU593" s="110"/>
      <c r="HBV593" s="110"/>
      <c r="HBW593" s="110"/>
      <c r="HBX593" s="110"/>
      <c r="HBY593" s="110"/>
      <c r="HBZ593" s="110"/>
      <c r="HCA593" s="110"/>
      <c r="HCB593" s="110"/>
      <c r="HCC593" s="110"/>
      <c r="HCD593" s="110"/>
      <c r="HCE593" s="110"/>
      <c r="HCF593" s="110"/>
      <c r="HCG593" s="110"/>
      <c r="HCH593" s="110"/>
      <c r="HCI593" s="110"/>
      <c r="HCJ593" s="110"/>
      <c r="HCK593" s="110"/>
      <c r="HCL593" s="110"/>
      <c r="HCM593" s="110"/>
      <c r="HCN593" s="110"/>
      <c r="HCO593" s="110"/>
      <c r="HCP593" s="110"/>
      <c r="HCQ593" s="110"/>
      <c r="HCR593" s="110"/>
      <c r="HCS593" s="110"/>
      <c r="HCT593" s="110"/>
      <c r="HCU593" s="110"/>
      <c r="HCV593" s="110"/>
      <c r="HCW593" s="110"/>
      <c r="HCX593" s="110"/>
      <c r="HCY593" s="110"/>
      <c r="HCZ593" s="110"/>
      <c r="HDA593" s="110"/>
      <c r="HDB593" s="110"/>
      <c r="HDC593" s="110"/>
      <c r="HDD593" s="110"/>
      <c r="HDE593" s="110"/>
      <c r="HDF593" s="110"/>
      <c r="HDG593" s="110"/>
      <c r="HDH593" s="110"/>
      <c r="HDI593" s="110"/>
      <c r="HDJ593" s="110"/>
      <c r="HDK593" s="110"/>
      <c r="HDL593" s="110"/>
      <c r="HDM593" s="110"/>
      <c r="HDN593" s="110"/>
      <c r="HDO593" s="110"/>
      <c r="HDP593" s="110"/>
      <c r="HDQ593" s="110"/>
      <c r="HDR593" s="110"/>
      <c r="HDS593" s="110"/>
      <c r="HDT593" s="110"/>
      <c r="HDU593" s="110"/>
      <c r="HDV593" s="110"/>
      <c r="HDW593" s="110"/>
      <c r="HDX593" s="110"/>
      <c r="HDY593" s="110"/>
      <c r="HDZ593" s="110"/>
      <c r="HEA593" s="110"/>
      <c r="HEB593" s="110"/>
      <c r="HEC593" s="110"/>
      <c r="HED593" s="110"/>
      <c r="HEE593" s="110"/>
      <c r="HEF593" s="110"/>
      <c r="HEG593" s="110"/>
      <c r="HEH593" s="110"/>
      <c r="HEI593" s="110"/>
      <c r="HEJ593" s="110"/>
      <c r="HEK593" s="110"/>
      <c r="HEL593" s="110"/>
      <c r="HEM593" s="110"/>
      <c r="HEN593" s="110"/>
      <c r="HEO593" s="110"/>
      <c r="HEP593" s="110"/>
      <c r="HEQ593" s="110"/>
      <c r="HER593" s="110"/>
      <c r="HES593" s="110"/>
      <c r="HET593" s="110"/>
      <c r="HEU593" s="110"/>
      <c r="HEV593" s="110"/>
      <c r="HEW593" s="110"/>
      <c r="HEX593" s="110"/>
      <c r="HEY593" s="110"/>
      <c r="HEZ593" s="110"/>
      <c r="HFA593" s="110"/>
      <c r="HFB593" s="110"/>
      <c r="HFC593" s="110"/>
      <c r="HFD593" s="110"/>
      <c r="HFE593" s="110"/>
      <c r="HFF593" s="110"/>
      <c r="HFG593" s="110"/>
      <c r="HFH593" s="110"/>
      <c r="HFI593" s="110"/>
      <c r="HFJ593" s="110"/>
      <c r="HFK593" s="110"/>
      <c r="HFL593" s="110"/>
      <c r="HFM593" s="110"/>
      <c r="HFN593" s="110"/>
      <c r="HFO593" s="110"/>
      <c r="HFP593" s="110"/>
      <c r="HFQ593" s="110"/>
      <c r="HFR593" s="110"/>
      <c r="HFS593" s="110"/>
      <c r="HFT593" s="110"/>
      <c r="HFU593" s="110"/>
      <c r="HFV593" s="110"/>
      <c r="HFW593" s="110"/>
      <c r="HFX593" s="110"/>
      <c r="HFY593" s="110"/>
      <c r="HFZ593" s="110"/>
      <c r="HGA593" s="110"/>
      <c r="HGB593" s="110"/>
      <c r="HGC593" s="110"/>
      <c r="HGD593" s="110"/>
      <c r="HGE593" s="110"/>
      <c r="HGF593" s="110"/>
      <c r="HGG593" s="110"/>
      <c r="HGH593" s="110"/>
      <c r="HGI593" s="110"/>
      <c r="HGJ593" s="110"/>
      <c r="HGK593" s="110"/>
      <c r="HGL593" s="110"/>
      <c r="HGM593" s="110"/>
      <c r="HGN593" s="110"/>
      <c r="HGO593" s="110"/>
      <c r="HGP593" s="110"/>
      <c r="HGQ593" s="110"/>
      <c r="HGR593" s="110"/>
      <c r="HGS593" s="110"/>
      <c r="HGT593" s="110"/>
      <c r="HGU593" s="110"/>
      <c r="HGV593" s="110"/>
      <c r="HGW593" s="110"/>
      <c r="HGX593" s="110"/>
      <c r="HGY593" s="110"/>
      <c r="HGZ593" s="110"/>
      <c r="HHA593" s="110"/>
      <c r="HHB593" s="110"/>
      <c r="HHC593" s="110"/>
      <c r="HHD593" s="110"/>
      <c r="HHE593" s="110"/>
      <c r="HHF593" s="110"/>
      <c r="HHG593" s="110"/>
      <c r="HHH593" s="110"/>
      <c r="HHI593" s="110"/>
      <c r="HHJ593" s="110"/>
      <c r="HHK593" s="110"/>
      <c r="HHL593" s="110"/>
      <c r="HHM593" s="110"/>
      <c r="HHN593" s="110"/>
      <c r="HHO593" s="110"/>
      <c r="HHP593" s="110"/>
      <c r="HHQ593" s="110"/>
      <c r="HHR593" s="110"/>
      <c r="HHS593" s="110"/>
      <c r="HHT593" s="110"/>
      <c r="HHU593" s="110"/>
      <c r="HHV593" s="110"/>
      <c r="HHW593" s="110"/>
      <c r="HHX593" s="110"/>
      <c r="HHY593" s="110"/>
      <c r="HHZ593" s="110"/>
      <c r="HIA593" s="110"/>
      <c r="HIB593" s="110"/>
      <c r="HIC593" s="110"/>
      <c r="HID593" s="110"/>
      <c r="HIE593" s="110"/>
      <c r="HIF593" s="110"/>
      <c r="HIG593" s="110"/>
      <c r="HIH593" s="110"/>
      <c r="HII593" s="110"/>
      <c r="HIJ593" s="110"/>
      <c r="HIK593" s="110"/>
      <c r="HIL593" s="110"/>
      <c r="HIM593" s="110"/>
      <c r="HIN593" s="110"/>
      <c r="HIO593" s="110"/>
      <c r="HIP593" s="110"/>
      <c r="HIQ593" s="110"/>
      <c r="HIR593" s="110"/>
      <c r="HIS593" s="110"/>
      <c r="HIT593" s="110"/>
      <c r="HIU593" s="110"/>
      <c r="HIV593" s="110"/>
      <c r="HIW593" s="110"/>
      <c r="HIX593" s="110"/>
      <c r="HIY593" s="110"/>
      <c r="HIZ593" s="110"/>
      <c r="HJA593" s="110"/>
      <c r="HJB593" s="110"/>
      <c r="HJC593" s="110"/>
      <c r="HJD593" s="110"/>
      <c r="HJE593" s="110"/>
      <c r="HJF593" s="110"/>
      <c r="HJG593" s="110"/>
      <c r="HJH593" s="110"/>
      <c r="HJI593" s="110"/>
      <c r="HJJ593" s="110"/>
      <c r="HJK593" s="110"/>
      <c r="HJL593" s="110"/>
      <c r="HJM593" s="110"/>
      <c r="HJN593" s="110"/>
      <c r="HJO593" s="110"/>
      <c r="HJP593" s="110"/>
      <c r="HJQ593" s="110"/>
      <c r="HJR593" s="110"/>
      <c r="HJS593" s="110"/>
      <c r="HJT593" s="110"/>
      <c r="HJU593" s="110"/>
      <c r="HJV593" s="110"/>
      <c r="HJW593" s="110"/>
      <c r="HJX593" s="110"/>
      <c r="HJY593" s="110"/>
      <c r="HJZ593" s="110"/>
      <c r="HKA593" s="110"/>
      <c r="HKB593" s="110"/>
      <c r="HKC593" s="110"/>
      <c r="HKD593" s="110"/>
      <c r="HKE593" s="110"/>
      <c r="HKF593" s="110"/>
      <c r="HKG593" s="110"/>
      <c r="HKH593" s="110"/>
      <c r="HKI593" s="110"/>
      <c r="HKJ593" s="110"/>
      <c r="HKK593" s="110"/>
      <c r="HKL593" s="110"/>
      <c r="HKM593" s="110"/>
      <c r="HKN593" s="110"/>
      <c r="HKO593" s="110"/>
      <c r="HKP593" s="110"/>
      <c r="HKQ593" s="110"/>
      <c r="HKR593" s="110"/>
      <c r="HKS593" s="110"/>
      <c r="HKT593" s="110"/>
      <c r="HKU593" s="110"/>
      <c r="HKV593" s="110"/>
      <c r="HKW593" s="110"/>
      <c r="HKX593" s="110"/>
      <c r="HKY593" s="110"/>
      <c r="HKZ593" s="110"/>
      <c r="HLA593" s="110"/>
      <c r="HLB593" s="110"/>
      <c r="HLC593" s="110"/>
      <c r="HLD593" s="110"/>
      <c r="HLE593" s="110"/>
      <c r="HLF593" s="110"/>
      <c r="HLG593" s="110"/>
      <c r="HLH593" s="110"/>
      <c r="HLI593" s="110"/>
      <c r="HLJ593" s="110"/>
      <c r="HLK593" s="110"/>
      <c r="HLL593" s="110"/>
      <c r="HLM593" s="110"/>
      <c r="HLN593" s="110"/>
      <c r="HLO593" s="110"/>
      <c r="HLP593" s="110"/>
      <c r="HLQ593" s="110"/>
      <c r="HLR593" s="110"/>
      <c r="HLS593" s="110"/>
      <c r="HLT593" s="110"/>
      <c r="HLU593" s="110"/>
      <c r="HLV593" s="110"/>
      <c r="HLW593" s="110"/>
      <c r="HLX593" s="110"/>
      <c r="HLY593" s="110"/>
      <c r="HLZ593" s="110"/>
      <c r="HMA593" s="110"/>
      <c r="HMB593" s="110"/>
      <c r="HMC593" s="110"/>
      <c r="HMD593" s="110"/>
      <c r="HME593" s="110"/>
      <c r="HMF593" s="110"/>
      <c r="HMG593" s="110"/>
      <c r="HMH593" s="110"/>
      <c r="HMI593" s="110"/>
      <c r="HMJ593" s="110"/>
      <c r="HMK593" s="110"/>
      <c r="HML593" s="110"/>
      <c r="HMM593" s="110"/>
      <c r="HMN593" s="110"/>
      <c r="HMO593" s="110"/>
      <c r="HMP593" s="110"/>
      <c r="HMQ593" s="110"/>
      <c r="HMR593" s="110"/>
      <c r="HMS593" s="110"/>
      <c r="HMT593" s="110"/>
      <c r="HMU593" s="110"/>
      <c r="HMV593" s="110"/>
      <c r="HMW593" s="110"/>
      <c r="HMX593" s="110"/>
      <c r="HMY593" s="110"/>
      <c r="HMZ593" s="110"/>
      <c r="HNA593" s="110"/>
      <c r="HNB593" s="110"/>
      <c r="HNC593" s="110"/>
      <c r="HND593" s="110"/>
      <c r="HNE593" s="110"/>
      <c r="HNF593" s="110"/>
      <c r="HNG593" s="110"/>
      <c r="HNH593" s="110"/>
      <c r="HNI593" s="110"/>
      <c r="HNJ593" s="110"/>
      <c r="HNK593" s="110"/>
      <c r="HNL593" s="110"/>
      <c r="HNM593" s="110"/>
      <c r="HNN593" s="110"/>
      <c r="HNO593" s="110"/>
      <c r="HNP593" s="110"/>
      <c r="HNQ593" s="110"/>
      <c r="HNR593" s="110"/>
      <c r="HNS593" s="110"/>
      <c r="HNT593" s="110"/>
      <c r="HNU593" s="110"/>
      <c r="HNV593" s="110"/>
      <c r="HNW593" s="110"/>
      <c r="HNX593" s="110"/>
      <c r="HNY593" s="110"/>
      <c r="HNZ593" s="110"/>
      <c r="HOA593" s="110"/>
      <c r="HOB593" s="110"/>
      <c r="HOC593" s="110"/>
      <c r="HOD593" s="110"/>
      <c r="HOE593" s="110"/>
      <c r="HOF593" s="110"/>
      <c r="HOG593" s="110"/>
      <c r="HOH593" s="110"/>
      <c r="HOI593" s="110"/>
      <c r="HOJ593" s="110"/>
      <c r="HOK593" s="110"/>
      <c r="HOL593" s="110"/>
      <c r="HOM593" s="110"/>
      <c r="HON593" s="110"/>
      <c r="HOO593" s="110"/>
      <c r="HOP593" s="110"/>
      <c r="HOQ593" s="110"/>
      <c r="HOR593" s="110"/>
      <c r="HOS593" s="110"/>
      <c r="HOT593" s="110"/>
      <c r="HOU593" s="110"/>
      <c r="HOV593" s="110"/>
      <c r="HOW593" s="110"/>
      <c r="HOX593" s="110"/>
      <c r="HOY593" s="110"/>
      <c r="HOZ593" s="110"/>
      <c r="HPA593" s="110"/>
      <c r="HPB593" s="110"/>
      <c r="HPC593" s="110"/>
      <c r="HPD593" s="110"/>
      <c r="HPE593" s="110"/>
      <c r="HPF593" s="110"/>
      <c r="HPG593" s="110"/>
      <c r="HPH593" s="110"/>
      <c r="HPI593" s="110"/>
      <c r="HPJ593" s="110"/>
      <c r="HPK593" s="110"/>
      <c r="HPL593" s="110"/>
      <c r="HPM593" s="110"/>
      <c r="HPN593" s="110"/>
      <c r="HPO593" s="110"/>
      <c r="HPP593" s="110"/>
      <c r="HPQ593" s="110"/>
      <c r="HPR593" s="110"/>
      <c r="HPS593" s="110"/>
      <c r="HPT593" s="110"/>
      <c r="HPU593" s="110"/>
      <c r="HPV593" s="110"/>
      <c r="HPW593" s="110"/>
      <c r="HPX593" s="110"/>
      <c r="HPY593" s="110"/>
      <c r="HPZ593" s="110"/>
      <c r="HQA593" s="110"/>
      <c r="HQB593" s="110"/>
      <c r="HQC593" s="110"/>
      <c r="HQD593" s="110"/>
      <c r="HQE593" s="110"/>
      <c r="HQF593" s="110"/>
      <c r="HQG593" s="110"/>
      <c r="HQH593" s="110"/>
      <c r="HQI593" s="110"/>
      <c r="HQJ593" s="110"/>
      <c r="HQK593" s="110"/>
      <c r="HQL593" s="110"/>
      <c r="HQM593" s="110"/>
      <c r="HQN593" s="110"/>
      <c r="HQO593" s="110"/>
      <c r="HQP593" s="110"/>
      <c r="HQQ593" s="110"/>
      <c r="HQR593" s="110"/>
      <c r="HQS593" s="110"/>
      <c r="HQT593" s="110"/>
      <c r="HQU593" s="110"/>
      <c r="HQV593" s="110"/>
      <c r="HQW593" s="110"/>
      <c r="HQX593" s="110"/>
      <c r="HQY593" s="110"/>
      <c r="HQZ593" s="110"/>
      <c r="HRA593" s="110"/>
      <c r="HRB593" s="110"/>
      <c r="HRC593" s="110"/>
      <c r="HRD593" s="110"/>
      <c r="HRE593" s="110"/>
      <c r="HRF593" s="110"/>
      <c r="HRG593" s="110"/>
      <c r="HRH593" s="110"/>
      <c r="HRI593" s="110"/>
      <c r="HRJ593" s="110"/>
      <c r="HRK593" s="110"/>
      <c r="HRL593" s="110"/>
      <c r="HRM593" s="110"/>
      <c r="HRN593" s="110"/>
      <c r="HRO593" s="110"/>
      <c r="HRP593" s="110"/>
      <c r="HRQ593" s="110"/>
      <c r="HRR593" s="110"/>
      <c r="HRS593" s="110"/>
      <c r="HRT593" s="110"/>
      <c r="HRU593" s="110"/>
      <c r="HRV593" s="110"/>
      <c r="HRW593" s="110"/>
      <c r="HRX593" s="110"/>
      <c r="HRY593" s="110"/>
      <c r="HRZ593" s="110"/>
      <c r="HSA593" s="110"/>
      <c r="HSB593" s="110"/>
      <c r="HSC593" s="110"/>
      <c r="HSD593" s="110"/>
      <c r="HSE593" s="110"/>
      <c r="HSF593" s="110"/>
      <c r="HSG593" s="110"/>
      <c r="HSH593" s="110"/>
      <c r="HSI593" s="110"/>
      <c r="HSJ593" s="110"/>
      <c r="HSK593" s="110"/>
      <c r="HSL593" s="110"/>
      <c r="HSM593" s="110"/>
      <c r="HSN593" s="110"/>
      <c r="HSO593" s="110"/>
      <c r="HSP593" s="110"/>
      <c r="HSQ593" s="110"/>
      <c r="HSR593" s="110"/>
      <c r="HSS593" s="110"/>
      <c r="HST593" s="110"/>
      <c r="HSU593" s="110"/>
      <c r="HSV593" s="110"/>
      <c r="HSW593" s="110"/>
      <c r="HSX593" s="110"/>
      <c r="HSY593" s="110"/>
      <c r="HSZ593" s="110"/>
      <c r="HTA593" s="110"/>
      <c r="HTB593" s="110"/>
      <c r="HTC593" s="110"/>
      <c r="HTD593" s="110"/>
      <c r="HTE593" s="110"/>
      <c r="HTF593" s="110"/>
      <c r="HTG593" s="110"/>
      <c r="HTH593" s="110"/>
      <c r="HTI593" s="110"/>
      <c r="HTJ593" s="110"/>
      <c r="HTK593" s="110"/>
      <c r="HTL593" s="110"/>
      <c r="HTM593" s="110"/>
      <c r="HTN593" s="110"/>
      <c r="HTO593" s="110"/>
      <c r="HTP593" s="110"/>
      <c r="HTQ593" s="110"/>
      <c r="HTR593" s="110"/>
      <c r="HTS593" s="110"/>
      <c r="HTT593" s="110"/>
      <c r="HTU593" s="110"/>
      <c r="HTV593" s="110"/>
      <c r="HTW593" s="110"/>
      <c r="HTX593" s="110"/>
      <c r="HTY593" s="110"/>
      <c r="HTZ593" s="110"/>
      <c r="HUA593" s="110"/>
      <c r="HUB593" s="110"/>
      <c r="HUC593" s="110"/>
      <c r="HUD593" s="110"/>
      <c r="HUE593" s="110"/>
      <c r="HUF593" s="110"/>
      <c r="HUG593" s="110"/>
      <c r="HUH593" s="110"/>
      <c r="HUI593" s="110"/>
      <c r="HUJ593" s="110"/>
      <c r="HUK593" s="110"/>
      <c r="HUL593" s="110"/>
      <c r="HUM593" s="110"/>
      <c r="HUN593" s="110"/>
      <c r="HUO593" s="110"/>
      <c r="HUP593" s="110"/>
      <c r="HUQ593" s="110"/>
      <c r="HUR593" s="110"/>
      <c r="HUS593" s="110"/>
      <c r="HUT593" s="110"/>
      <c r="HUU593" s="110"/>
      <c r="HUV593" s="110"/>
      <c r="HUW593" s="110"/>
      <c r="HUX593" s="110"/>
      <c r="HUY593" s="110"/>
      <c r="HUZ593" s="110"/>
      <c r="HVA593" s="110"/>
      <c r="HVB593" s="110"/>
      <c r="HVC593" s="110"/>
      <c r="HVD593" s="110"/>
      <c r="HVE593" s="110"/>
      <c r="HVF593" s="110"/>
      <c r="HVG593" s="110"/>
      <c r="HVH593" s="110"/>
      <c r="HVI593" s="110"/>
      <c r="HVJ593" s="110"/>
      <c r="HVK593" s="110"/>
      <c r="HVL593" s="110"/>
      <c r="HVM593" s="110"/>
      <c r="HVN593" s="110"/>
      <c r="HVO593" s="110"/>
      <c r="HVP593" s="110"/>
      <c r="HVQ593" s="110"/>
      <c r="HVR593" s="110"/>
      <c r="HVS593" s="110"/>
      <c r="HVT593" s="110"/>
      <c r="HVU593" s="110"/>
      <c r="HVV593" s="110"/>
      <c r="HVW593" s="110"/>
      <c r="HVX593" s="110"/>
      <c r="HVY593" s="110"/>
      <c r="HVZ593" s="110"/>
      <c r="HWA593" s="110"/>
      <c r="HWB593" s="110"/>
      <c r="HWC593" s="110"/>
      <c r="HWD593" s="110"/>
      <c r="HWE593" s="110"/>
      <c r="HWF593" s="110"/>
      <c r="HWG593" s="110"/>
      <c r="HWH593" s="110"/>
      <c r="HWI593" s="110"/>
      <c r="HWJ593" s="110"/>
      <c r="HWK593" s="110"/>
      <c r="HWL593" s="110"/>
      <c r="HWM593" s="110"/>
      <c r="HWN593" s="110"/>
      <c r="HWO593" s="110"/>
      <c r="HWP593" s="110"/>
      <c r="HWQ593" s="110"/>
      <c r="HWR593" s="110"/>
      <c r="HWS593" s="110"/>
      <c r="HWT593" s="110"/>
      <c r="HWU593" s="110"/>
      <c r="HWV593" s="110"/>
      <c r="HWW593" s="110"/>
      <c r="HWX593" s="110"/>
      <c r="HWY593" s="110"/>
      <c r="HWZ593" s="110"/>
      <c r="HXA593" s="110"/>
      <c r="HXB593" s="110"/>
      <c r="HXC593" s="110"/>
      <c r="HXD593" s="110"/>
      <c r="HXE593" s="110"/>
      <c r="HXF593" s="110"/>
      <c r="HXG593" s="110"/>
      <c r="HXH593" s="110"/>
      <c r="HXI593" s="110"/>
      <c r="HXJ593" s="110"/>
      <c r="HXK593" s="110"/>
      <c r="HXL593" s="110"/>
      <c r="HXM593" s="110"/>
      <c r="HXN593" s="110"/>
      <c r="HXO593" s="110"/>
      <c r="HXP593" s="110"/>
      <c r="HXQ593" s="110"/>
      <c r="HXR593" s="110"/>
      <c r="HXS593" s="110"/>
      <c r="HXT593" s="110"/>
      <c r="HXU593" s="110"/>
      <c r="HXV593" s="110"/>
      <c r="HXW593" s="110"/>
      <c r="HXX593" s="110"/>
      <c r="HXY593" s="110"/>
      <c r="HXZ593" s="110"/>
      <c r="HYA593" s="110"/>
      <c r="HYB593" s="110"/>
      <c r="HYC593" s="110"/>
      <c r="HYD593" s="110"/>
      <c r="HYE593" s="110"/>
      <c r="HYF593" s="110"/>
      <c r="HYG593" s="110"/>
      <c r="HYH593" s="110"/>
      <c r="HYI593" s="110"/>
      <c r="HYJ593" s="110"/>
      <c r="HYK593" s="110"/>
      <c r="HYL593" s="110"/>
      <c r="HYM593" s="110"/>
      <c r="HYN593" s="110"/>
      <c r="HYO593" s="110"/>
      <c r="HYP593" s="110"/>
      <c r="HYQ593" s="110"/>
      <c r="HYR593" s="110"/>
      <c r="HYS593" s="110"/>
      <c r="HYT593" s="110"/>
      <c r="HYU593" s="110"/>
      <c r="HYV593" s="110"/>
      <c r="HYW593" s="110"/>
      <c r="HYX593" s="110"/>
      <c r="HYY593" s="110"/>
      <c r="HYZ593" s="110"/>
      <c r="HZA593" s="110"/>
      <c r="HZB593" s="110"/>
      <c r="HZC593" s="110"/>
      <c r="HZD593" s="110"/>
      <c r="HZE593" s="110"/>
      <c r="HZF593" s="110"/>
      <c r="HZG593" s="110"/>
      <c r="HZH593" s="110"/>
      <c r="HZI593" s="110"/>
      <c r="HZJ593" s="110"/>
      <c r="HZK593" s="110"/>
      <c r="HZL593" s="110"/>
      <c r="HZM593" s="110"/>
      <c r="HZN593" s="110"/>
      <c r="HZO593" s="110"/>
      <c r="HZP593" s="110"/>
      <c r="HZQ593" s="110"/>
      <c r="HZR593" s="110"/>
      <c r="HZS593" s="110"/>
      <c r="HZT593" s="110"/>
      <c r="HZU593" s="110"/>
      <c r="HZV593" s="110"/>
      <c r="HZW593" s="110"/>
      <c r="HZX593" s="110"/>
      <c r="HZY593" s="110"/>
      <c r="HZZ593" s="110"/>
      <c r="IAA593" s="110"/>
      <c r="IAB593" s="110"/>
      <c r="IAC593" s="110"/>
      <c r="IAD593" s="110"/>
      <c r="IAE593" s="110"/>
      <c r="IAF593" s="110"/>
      <c r="IAG593" s="110"/>
      <c r="IAH593" s="110"/>
      <c r="IAI593" s="110"/>
      <c r="IAJ593" s="110"/>
      <c r="IAK593" s="110"/>
      <c r="IAL593" s="110"/>
      <c r="IAM593" s="110"/>
      <c r="IAN593" s="110"/>
      <c r="IAO593" s="110"/>
      <c r="IAP593" s="110"/>
      <c r="IAQ593" s="110"/>
      <c r="IAR593" s="110"/>
      <c r="IAS593" s="110"/>
      <c r="IAT593" s="110"/>
      <c r="IAU593" s="110"/>
      <c r="IAV593" s="110"/>
      <c r="IAW593" s="110"/>
      <c r="IAX593" s="110"/>
      <c r="IAY593" s="110"/>
      <c r="IAZ593" s="110"/>
      <c r="IBA593" s="110"/>
      <c r="IBB593" s="110"/>
      <c r="IBC593" s="110"/>
      <c r="IBD593" s="110"/>
      <c r="IBE593" s="110"/>
      <c r="IBF593" s="110"/>
      <c r="IBG593" s="110"/>
      <c r="IBH593" s="110"/>
      <c r="IBI593" s="110"/>
      <c r="IBJ593" s="110"/>
      <c r="IBK593" s="110"/>
      <c r="IBL593" s="110"/>
      <c r="IBM593" s="110"/>
      <c r="IBN593" s="110"/>
      <c r="IBO593" s="110"/>
      <c r="IBP593" s="110"/>
      <c r="IBQ593" s="110"/>
      <c r="IBR593" s="110"/>
      <c r="IBS593" s="110"/>
      <c r="IBT593" s="110"/>
      <c r="IBU593" s="110"/>
      <c r="IBV593" s="110"/>
      <c r="IBW593" s="110"/>
      <c r="IBX593" s="110"/>
      <c r="IBY593" s="110"/>
      <c r="IBZ593" s="110"/>
      <c r="ICA593" s="110"/>
      <c r="ICB593" s="110"/>
      <c r="ICC593" s="110"/>
      <c r="ICD593" s="110"/>
      <c r="ICE593" s="110"/>
      <c r="ICF593" s="110"/>
      <c r="ICG593" s="110"/>
      <c r="ICH593" s="110"/>
      <c r="ICI593" s="110"/>
      <c r="ICJ593" s="110"/>
      <c r="ICK593" s="110"/>
      <c r="ICL593" s="110"/>
      <c r="ICM593" s="110"/>
      <c r="ICN593" s="110"/>
      <c r="ICO593" s="110"/>
      <c r="ICP593" s="110"/>
      <c r="ICQ593" s="110"/>
      <c r="ICR593" s="110"/>
      <c r="ICS593" s="110"/>
      <c r="ICT593" s="110"/>
      <c r="ICU593" s="110"/>
      <c r="ICV593" s="110"/>
      <c r="ICW593" s="110"/>
      <c r="ICX593" s="110"/>
      <c r="ICY593" s="110"/>
      <c r="ICZ593" s="110"/>
      <c r="IDA593" s="110"/>
      <c r="IDB593" s="110"/>
      <c r="IDC593" s="110"/>
      <c r="IDD593" s="110"/>
      <c r="IDE593" s="110"/>
      <c r="IDF593" s="110"/>
      <c r="IDG593" s="110"/>
      <c r="IDH593" s="110"/>
      <c r="IDI593" s="110"/>
      <c r="IDJ593" s="110"/>
      <c r="IDK593" s="110"/>
      <c r="IDL593" s="110"/>
      <c r="IDM593" s="110"/>
      <c r="IDN593" s="110"/>
      <c r="IDO593" s="110"/>
      <c r="IDP593" s="110"/>
      <c r="IDQ593" s="110"/>
      <c r="IDR593" s="110"/>
      <c r="IDS593" s="110"/>
      <c r="IDT593" s="110"/>
      <c r="IDU593" s="110"/>
      <c r="IDV593" s="110"/>
      <c r="IDW593" s="110"/>
      <c r="IDX593" s="110"/>
      <c r="IDY593" s="110"/>
      <c r="IDZ593" s="110"/>
      <c r="IEA593" s="110"/>
      <c r="IEB593" s="110"/>
      <c r="IEC593" s="110"/>
      <c r="IED593" s="110"/>
      <c r="IEE593" s="110"/>
      <c r="IEF593" s="110"/>
      <c r="IEG593" s="110"/>
      <c r="IEH593" s="110"/>
      <c r="IEI593" s="110"/>
      <c r="IEJ593" s="110"/>
      <c r="IEK593" s="110"/>
      <c r="IEL593" s="110"/>
      <c r="IEM593" s="110"/>
      <c r="IEN593" s="110"/>
      <c r="IEO593" s="110"/>
      <c r="IEP593" s="110"/>
      <c r="IEQ593" s="110"/>
      <c r="IER593" s="110"/>
      <c r="IES593" s="110"/>
      <c r="IET593" s="110"/>
      <c r="IEU593" s="110"/>
      <c r="IEV593" s="110"/>
      <c r="IEW593" s="110"/>
      <c r="IEX593" s="110"/>
      <c r="IEY593" s="110"/>
      <c r="IEZ593" s="110"/>
      <c r="IFA593" s="110"/>
      <c r="IFB593" s="110"/>
      <c r="IFC593" s="110"/>
      <c r="IFD593" s="110"/>
      <c r="IFE593" s="110"/>
      <c r="IFF593" s="110"/>
      <c r="IFG593" s="110"/>
      <c r="IFH593" s="110"/>
      <c r="IFI593" s="110"/>
      <c r="IFJ593" s="110"/>
      <c r="IFK593" s="110"/>
      <c r="IFL593" s="110"/>
      <c r="IFM593" s="110"/>
      <c r="IFN593" s="110"/>
      <c r="IFO593" s="110"/>
      <c r="IFP593" s="110"/>
      <c r="IFQ593" s="110"/>
      <c r="IFR593" s="110"/>
      <c r="IFS593" s="110"/>
      <c r="IFT593" s="110"/>
      <c r="IFU593" s="110"/>
      <c r="IFV593" s="110"/>
      <c r="IFW593" s="110"/>
      <c r="IFX593" s="110"/>
      <c r="IFY593" s="110"/>
      <c r="IFZ593" s="110"/>
      <c r="IGA593" s="110"/>
      <c r="IGB593" s="110"/>
      <c r="IGC593" s="110"/>
      <c r="IGD593" s="110"/>
      <c r="IGE593" s="110"/>
      <c r="IGF593" s="110"/>
      <c r="IGG593" s="110"/>
      <c r="IGH593" s="110"/>
      <c r="IGI593" s="110"/>
      <c r="IGJ593" s="110"/>
      <c r="IGK593" s="110"/>
      <c r="IGL593" s="110"/>
      <c r="IGM593" s="110"/>
      <c r="IGN593" s="110"/>
      <c r="IGO593" s="110"/>
      <c r="IGP593" s="110"/>
      <c r="IGQ593" s="110"/>
      <c r="IGR593" s="110"/>
      <c r="IGS593" s="110"/>
      <c r="IGT593" s="110"/>
      <c r="IGU593" s="110"/>
      <c r="IGV593" s="110"/>
      <c r="IGW593" s="110"/>
      <c r="IGX593" s="110"/>
      <c r="IGY593" s="110"/>
      <c r="IGZ593" s="110"/>
      <c r="IHA593" s="110"/>
      <c r="IHB593" s="110"/>
      <c r="IHC593" s="110"/>
      <c r="IHD593" s="110"/>
      <c r="IHE593" s="110"/>
      <c r="IHF593" s="110"/>
      <c r="IHG593" s="110"/>
      <c r="IHH593" s="110"/>
      <c r="IHI593" s="110"/>
      <c r="IHJ593" s="110"/>
      <c r="IHK593" s="110"/>
      <c r="IHL593" s="110"/>
      <c r="IHM593" s="110"/>
      <c r="IHN593" s="110"/>
      <c r="IHO593" s="110"/>
      <c r="IHP593" s="110"/>
      <c r="IHQ593" s="110"/>
      <c r="IHR593" s="110"/>
      <c r="IHS593" s="110"/>
      <c r="IHT593" s="110"/>
      <c r="IHU593" s="110"/>
      <c r="IHV593" s="110"/>
      <c r="IHW593" s="110"/>
      <c r="IHX593" s="110"/>
      <c r="IHY593" s="110"/>
      <c r="IHZ593" s="110"/>
      <c r="IIA593" s="110"/>
      <c r="IIB593" s="110"/>
      <c r="IIC593" s="110"/>
      <c r="IID593" s="110"/>
      <c r="IIE593" s="110"/>
      <c r="IIF593" s="110"/>
      <c r="IIG593" s="110"/>
      <c r="IIH593" s="110"/>
      <c r="III593" s="110"/>
      <c r="IIJ593" s="110"/>
      <c r="IIK593" s="110"/>
      <c r="IIL593" s="110"/>
      <c r="IIM593" s="110"/>
      <c r="IIN593" s="110"/>
      <c r="IIO593" s="110"/>
      <c r="IIP593" s="110"/>
      <c r="IIQ593" s="110"/>
      <c r="IIR593" s="110"/>
      <c r="IIS593" s="110"/>
      <c r="IIT593" s="110"/>
      <c r="IIU593" s="110"/>
      <c r="IIV593" s="110"/>
      <c r="IIW593" s="110"/>
      <c r="IIX593" s="110"/>
      <c r="IIY593" s="110"/>
      <c r="IIZ593" s="110"/>
      <c r="IJA593" s="110"/>
      <c r="IJB593" s="110"/>
      <c r="IJC593" s="110"/>
      <c r="IJD593" s="110"/>
      <c r="IJE593" s="110"/>
      <c r="IJF593" s="110"/>
      <c r="IJG593" s="110"/>
      <c r="IJH593" s="110"/>
      <c r="IJI593" s="110"/>
      <c r="IJJ593" s="110"/>
      <c r="IJK593" s="110"/>
      <c r="IJL593" s="110"/>
      <c r="IJM593" s="110"/>
      <c r="IJN593" s="110"/>
      <c r="IJO593" s="110"/>
      <c r="IJP593" s="110"/>
      <c r="IJQ593" s="110"/>
      <c r="IJR593" s="110"/>
      <c r="IJS593" s="110"/>
      <c r="IJT593" s="110"/>
      <c r="IJU593" s="110"/>
      <c r="IJV593" s="110"/>
      <c r="IJW593" s="110"/>
      <c r="IJX593" s="110"/>
      <c r="IJY593" s="110"/>
      <c r="IJZ593" s="110"/>
      <c r="IKA593" s="110"/>
      <c r="IKB593" s="110"/>
      <c r="IKC593" s="110"/>
      <c r="IKD593" s="110"/>
      <c r="IKE593" s="110"/>
      <c r="IKF593" s="110"/>
      <c r="IKG593" s="110"/>
      <c r="IKH593" s="110"/>
      <c r="IKI593" s="110"/>
      <c r="IKJ593" s="110"/>
      <c r="IKK593" s="110"/>
      <c r="IKL593" s="110"/>
      <c r="IKM593" s="110"/>
      <c r="IKN593" s="110"/>
      <c r="IKO593" s="110"/>
      <c r="IKP593" s="110"/>
      <c r="IKQ593" s="110"/>
      <c r="IKR593" s="110"/>
      <c r="IKS593" s="110"/>
      <c r="IKT593" s="110"/>
      <c r="IKU593" s="110"/>
      <c r="IKV593" s="110"/>
      <c r="IKW593" s="110"/>
      <c r="IKX593" s="110"/>
      <c r="IKY593" s="110"/>
      <c r="IKZ593" s="110"/>
      <c r="ILA593" s="110"/>
      <c r="ILB593" s="110"/>
      <c r="ILC593" s="110"/>
      <c r="ILD593" s="110"/>
      <c r="ILE593" s="110"/>
      <c r="ILF593" s="110"/>
      <c r="ILG593" s="110"/>
      <c r="ILH593" s="110"/>
      <c r="ILI593" s="110"/>
      <c r="ILJ593" s="110"/>
      <c r="ILK593" s="110"/>
      <c r="ILL593" s="110"/>
      <c r="ILM593" s="110"/>
      <c r="ILN593" s="110"/>
      <c r="ILO593" s="110"/>
      <c r="ILP593" s="110"/>
      <c r="ILQ593" s="110"/>
      <c r="ILR593" s="110"/>
      <c r="ILS593" s="110"/>
      <c r="ILT593" s="110"/>
      <c r="ILU593" s="110"/>
      <c r="ILV593" s="110"/>
      <c r="ILW593" s="110"/>
      <c r="ILX593" s="110"/>
      <c r="ILY593" s="110"/>
      <c r="ILZ593" s="110"/>
      <c r="IMA593" s="110"/>
      <c r="IMB593" s="110"/>
      <c r="IMC593" s="110"/>
      <c r="IMD593" s="110"/>
      <c r="IME593" s="110"/>
      <c r="IMF593" s="110"/>
      <c r="IMG593" s="110"/>
      <c r="IMH593" s="110"/>
      <c r="IMI593" s="110"/>
      <c r="IMJ593" s="110"/>
      <c r="IMK593" s="110"/>
      <c r="IML593" s="110"/>
      <c r="IMM593" s="110"/>
      <c r="IMN593" s="110"/>
      <c r="IMO593" s="110"/>
      <c r="IMP593" s="110"/>
      <c r="IMQ593" s="110"/>
      <c r="IMR593" s="110"/>
      <c r="IMS593" s="110"/>
      <c r="IMT593" s="110"/>
      <c r="IMU593" s="110"/>
      <c r="IMV593" s="110"/>
      <c r="IMW593" s="110"/>
      <c r="IMX593" s="110"/>
      <c r="IMY593" s="110"/>
      <c r="IMZ593" s="110"/>
      <c r="INA593" s="110"/>
      <c r="INB593" s="110"/>
      <c r="INC593" s="110"/>
      <c r="IND593" s="110"/>
      <c r="INE593" s="110"/>
      <c r="INF593" s="110"/>
      <c r="ING593" s="110"/>
      <c r="INH593" s="110"/>
      <c r="INI593" s="110"/>
      <c r="INJ593" s="110"/>
      <c r="INK593" s="110"/>
      <c r="INL593" s="110"/>
      <c r="INM593" s="110"/>
      <c r="INN593" s="110"/>
      <c r="INO593" s="110"/>
      <c r="INP593" s="110"/>
      <c r="INQ593" s="110"/>
      <c r="INR593" s="110"/>
      <c r="INS593" s="110"/>
      <c r="INT593" s="110"/>
      <c r="INU593" s="110"/>
      <c r="INV593" s="110"/>
      <c r="INW593" s="110"/>
      <c r="INX593" s="110"/>
      <c r="INY593" s="110"/>
      <c r="INZ593" s="110"/>
      <c r="IOA593" s="110"/>
      <c r="IOB593" s="110"/>
      <c r="IOC593" s="110"/>
      <c r="IOD593" s="110"/>
      <c r="IOE593" s="110"/>
      <c r="IOF593" s="110"/>
      <c r="IOG593" s="110"/>
      <c r="IOH593" s="110"/>
      <c r="IOI593" s="110"/>
      <c r="IOJ593" s="110"/>
      <c r="IOK593" s="110"/>
      <c r="IOL593" s="110"/>
      <c r="IOM593" s="110"/>
      <c r="ION593" s="110"/>
      <c r="IOO593" s="110"/>
      <c r="IOP593" s="110"/>
      <c r="IOQ593" s="110"/>
      <c r="IOR593" s="110"/>
      <c r="IOS593" s="110"/>
      <c r="IOT593" s="110"/>
      <c r="IOU593" s="110"/>
      <c r="IOV593" s="110"/>
      <c r="IOW593" s="110"/>
      <c r="IOX593" s="110"/>
      <c r="IOY593" s="110"/>
      <c r="IOZ593" s="110"/>
      <c r="IPA593" s="110"/>
      <c r="IPB593" s="110"/>
      <c r="IPC593" s="110"/>
      <c r="IPD593" s="110"/>
      <c r="IPE593" s="110"/>
      <c r="IPF593" s="110"/>
      <c r="IPG593" s="110"/>
      <c r="IPH593" s="110"/>
      <c r="IPI593" s="110"/>
      <c r="IPJ593" s="110"/>
      <c r="IPK593" s="110"/>
      <c r="IPL593" s="110"/>
      <c r="IPM593" s="110"/>
      <c r="IPN593" s="110"/>
      <c r="IPO593" s="110"/>
      <c r="IPP593" s="110"/>
      <c r="IPQ593" s="110"/>
      <c r="IPR593" s="110"/>
      <c r="IPS593" s="110"/>
      <c r="IPT593" s="110"/>
      <c r="IPU593" s="110"/>
      <c r="IPV593" s="110"/>
      <c r="IPW593" s="110"/>
      <c r="IPX593" s="110"/>
      <c r="IPY593" s="110"/>
      <c r="IPZ593" s="110"/>
      <c r="IQA593" s="110"/>
      <c r="IQB593" s="110"/>
      <c r="IQC593" s="110"/>
      <c r="IQD593" s="110"/>
      <c r="IQE593" s="110"/>
      <c r="IQF593" s="110"/>
      <c r="IQG593" s="110"/>
      <c r="IQH593" s="110"/>
      <c r="IQI593" s="110"/>
      <c r="IQJ593" s="110"/>
      <c r="IQK593" s="110"/>
      <c r="IQL593" s="110"/>
      <c r="IQM593" s="110"/>
      <c r="IQN593" s="110"/>
      <c r="IQO593" s="110"/>
      <c r="IQP593" s="110"/>
      <c r="IQQ593" s="110"/>
      <c r="IQR593" s="110"/>
      <c r="IQS593" s="110"/>
      <c r="IQT593" s="110"/>
      <c r="IQU593" s="110"/>
      <c r="IQV593" s="110"/>
      <c r="IQW593" s="110"/>
      <c r="IQX593" s="110"/>
      <c r="IQY593" s="110"/>
      <c r="IQZ593" s="110"/>
      <c r="IRA593" s="110"/>
      <c r="IRB593" s="110"/>
      <c r="IRC593" s="110"/>
      <c r="IRD593" s="110"/>
      <c r="IRE593" s="110"/>
      <c r="IRF593" s="110"/>
      <c r="IRG593" s="110"/>
      <c r="IRH593" s="110"/>
      <c r="IRI593" s="110"/>
      <c r="IRJ593" s="110"/>
      <c r="IRK593" s="110"/>
      <c r="IRL593" s="110"/>
      <c r="IRM593" s="110"/>
      <c r="IRN593" s="110"/>
      <c r="IRO593" s="110"/>
      <c r="IRP593" s="110"/>
      <c r="IRQ593" s="110"/>
      <c r="IRR593" s="110"/>
      <c r="IRS593" s="110"/>
      <c r="IRT593" s="110"/>
      <c r="IRU593" s="110"/>
      <c r="IRV593" s="110"/>
      <c r="IRW593" s="110"/>
      <c r="IRX593" s="110"/>
      <c r="IRY593" s="110"/>
      <c r="IRZ593" s="110"/>
      <c r="ISA593" s="110"/>
      <c r="ISB593" s="110"/>
      <c r="ISC593" s="110"/>
      <c r="ISD593" s="110"/>
      <c r="ISE593" s="110"/>
      <c r="ISF593" s="110"/>
      <c r="ISG593" s="110"/>
      <c r="ISH593" s="110"/>
      <c r="ISI593" s="110"/>
      <c r="ISJ593" s="110"/>
      <c r="ISK593" s="110"/>
      <c r="ISL593" s="110"/>
      <c r="ISM593" s="110"/>
      <c r="ISN593" s="110"/>
      <c r="ISO593" s="110"/>
      <c r="ISP593" s="110"/>
      <c r="ISQ593" s="110"/>
      <c r="ISR593" s="110"/>
      <c r="ISS593" s="110"/>
      <c r="IST593" s="110"/>
      <c r="ISU593" s="110"/>
      <c r="ISV593" s="110"/>
      <c r="ISW593" s="110"/>
      <c r="ISX593" s="110"/>
      <c r="ISY593" s="110"/>
      <c r="ISZ593" s="110"/>
      <c r="ITA593" s="110"/>
      <c r="ITB593" s="110"/>
      <c r="ITC593" s="110"/>
      <c r="ITD593" s="110"/>
      <c r="ITE593" s="110"/>
      <c r="ITF593" s="110"/>
      <c r="ITG593" s="110"/>
      <c r="ITH593" s="110"/>
      <c r="ITI593" s="110"/>
      <c r="ITJ593" s="110"/>
      <c r="ITK593" s="110"/>
      <c r="ITL593" s="110"/>
      <c r="ITM593" s="110"/>
      <c r="ITN593" s="110"/>
      <c r="ITO593" s="110"/>
      <c r="ITP593" s="110"/>
      <c r="ITQ593" s="110"/>
      <c r="ITR593" s="110"/>
      <c r="ITS593" s="110"/>
      <c r="ITT593" s="110"/>
      <c r="ITU593" s="110"/>
      <c r="ITV593" s="110"/>
      <c r="ITW593" s="110"/>
      <c r="ITX593" s="110"/>
      <c r="ITY593" s="110"/>
      <c r="ITZ593" s="110"/>
      <c r="IUA593" s="110"/>
      <c r="IUB593" s="110"/>
      <c r="IUC593" s="110"/>
      <c r="IUD593" s="110"/>
      <c r="IUE593" s="110"/>
      <c r="IUF593" s="110"/>
      <c r="IUG593" s="110"/>
      <c r="IUH593" s="110"/>
      <c r="IUI593" s="110"/>
      <c r="IUJ593" s="110"/>
      <c r="IUK593" s="110"/>
      <c r="IUL593" s="110"/>
      <c r="IUM593" s="110"/>
      <c r="IUN593" s="110"/>
      <c r="IUO593" s="110"/>
      <c r="IUP593" s="110"/>
      <c r="IUQ593" s="110"/>
      <c r="IUR593" s="110"/>
      <c r="IUS593" s="110"/>
      <c r="IUT593" s="110"/>
      <c r="IUU593" s="110"/>
      <c r="IUV593" s="110"/>
      <c r="IUW593" s="110"/>
      <c r="IUX593" s="110"/>
      <c r="IUY593" s="110"/>
      <c r="IUZ593" s="110"/>
      <c r="IVA593" s="110"/>
      <c r="IVB593" s="110"/>
      <c r="IVC593" s="110"/>
      <c r="IVD593" s="110"/>
      <c r="IVE593" s="110"/>
      <c r="IVF593" s="110"/>
      <c r="IVG593" s="110"/>
      <c r="IVH593" s="110"/>
      <c r="IVI593" s="110"/>
      <c r="IVJ593" s="110"/>
      <c r="IVK593" s="110"/>
      <c r="IVL593" s="110"/>
      <c r="IVM593" s="110"/>
      <c r="IVN593" s="110"/>
      <c r="IVO593" s="110"/>
      <c r="IVP593" s="110"/>
      <c r="IVQ593" s="110"/>
      <c r="IVR593" s="110"/>
      <c r="IVS593" s="110"/>
      <c r="IVT593" s="110"/>
      <c r="IVU593" s="110"/>
      <c r="IVV593" s="110"/>
      <c r="IVW593" s="110"/>
      <c r="IVX593" s="110"/>
      <c r="IVY593" s="110"/>
      <c r="IVZ593" s="110"/>
      <c r="IWA593" s="110"/>
      <c r="IWB593" s="110"/>
      <c r="IWC593" s="110"/>
      <c r="IWD593" s="110"/>
      <c r="IWE593" s="110"/>
      <c r="IWF593" s="110"/>
      <c r="IWG593" s="110"/>
      <c r="IWH593" s="110"/>
      <c r="IWI593" s="110"/>
      <c r="IWJ593" s="110"/>
      <c r="IWK593" s="110"/>
      <c r="IWL593" s="110"/>
      <c r="IWM593" s="110"/>
      <c r="IWN593" s="110"/>
      <c r="IWO593" s="110"/>
      <c r="IWP593" s="110"/>
      <c r="IWQ593" s="110"/>
      <c r="IWR593" s="110"/>
      <c r="IWS593" s="110"/>
      <c r="IWT593" s="110"/>
      <c r="IWU593" s="110"/>
      <c r="IWV593" s="110"/>
      <c r="IWW593" s="110"/>
      <c r="IWX593" s="110"/>
      <c r="IWY593" s="110"/>
      <c r="IWZ593" s="110"/>
      <c r="IXA593" s="110"/>
      <c r="IXB593" s="110"/>
      <c r="IXC593" s="110"/>
      <c r="IXD593" s="110"/>
      <c r="IXE593" s="110"/>
      <c r="IXF593" s="110"/>
      <c r="IXG593" s="110"/>
      <c r="IXH593" s="110"/>
      <c r="IXI593" s="110"/>
      <c r="IXJ593" s="110"/>
      <c r="IXK593" s="110"/>
      <c r="IXL593" s="110"/>
      <c r="IXM593" s="110"/>
      <c r="IXN593" s="110"/>
      <c r="IXO593" s="110"/>
      <c r="IXP593" s="110"/>
      <c r="IXQ593" s="110"/>
      <c r="IXR593" s="110"/>
      <c r="IXS593" s="110"/>
      <c r="IXT593" s="110"/>
      <c r="IXU593" s="110"/>
      <c r="IXV593" s="110"/>
      <c r="IXW593" s="110"/>
      <c r="IXX593" s="110"/>
      <c r="IXY593" s="110"/>
      <c r="IXZ593" s="110"/>
      <c r="IYA593" s="110"/>
      <c r="IYB593" s="110"/>
      <c r="IYC593" s="110"/>
      <c r="IYD593" s="110"/>
      <c r="IYE593" s="110"/>
      <c r="IYF593" s="110"/>
      <c r="IYG593" s="110"/>
      <c r="IYH593" s="110"/>
      <c r="IYI593" s="110"/>
      <c r="IYJ593" s="110"/>
      <c r="IYK593" s="110"/>
      <c r="IYL593" s="110"/>
      <c r="IYM593" s="110"/>
      <c r="IYN593" s="110"/>
      <c r="IYO593" s="110"/>
      <c r="IYP593" s="110"/>
      <c r="IYQ593" s="110"/>
      <c r="IYR593" s="110"/>
      <c r="IYS593" s="110"/>
      <c r="IYT593" s="110"/>
      <c r="IYU593" s="110"/>
      <c r="IYV593" s="110"/>
      <c r="IYW593" s="110"/>
      <c r="IYX593" s="110"/>
      <c r="IYY593" s="110"/>
      <c r="IYZ593" s="110"/>
      <c r="IZA593" s="110"/>
      <c r="IZB593" s="110"/>
      <c r="IZC593" s="110"/>
      <c r="IZD593" s="110"/>
      <c r="IZE593" s="110"/>
      <c r="IZF593" s="110"/>
      <c r="IZG593" s="110"/>
      <c r="IZH593" s="110"/>
      <c r="IZI593" s="110"/>
      <c r="IZJ593" s="110"/>
      <c r="IZK593" s="110"/>
      <c r="IZL593" s="110"/>
      <c r="IZM593" s="110"/>
      <c r="IZN593" s="110"/>
      <c r="IZO593" s="110"/>
      <c r="IZP593" s="110"/>
      <c r="IZQ593" s="110"/>
      <c r="IZR593" s="110"/>
      <c r="IZS593" s="110"/>
      <c r="IZT593" s="110"/>
      <c r="IZU593" s="110"/>
      <c r="IZV593" s="110"/>
      <c r="IZW593" s="110"/>
      <c r="IZX593" s="110"/>
      <c r="IZY593" s="110"/>
      <c r="IZZ593" s="110"/>
      <c r="JAA593" s="110"/>
      <c r="JAB593" s="110"/>
      <c r="JAC593" s="110"/>
      <c r="JAD593" s="110"/>
      <c r="JAE593" s="110"/>
      <c r="JAF593" s="110"/>
      <c r="JAG593" s="110"/>
      <c r="JAH593" s="110"/>
      <c r="JAI593" s="110"/>
      <c r="JAJ593" s="110"/>
      <c r="JAK593" s="110"/>
      <c r="JAL593" s="110"/>
      <c r="JAM593" s="110"/>
      <c r="JAN593" s="110"/>
      <c r="JAO593" s="110"/>
      <c r="JAP593" s="110"/>
      <c r="JAQ593" s="110"/>
      <c r="JAR593" s="110"/>
      <c r="JAS593" s="110"/>
      <c r="JAT593" s="110"/>
      <c r="JAU593" s="110"/>
      <c r="JAV593" s="110"/>
      <c r="JAW593" s="110"/>
      <c r="JAX593" s="110"/>
      <c r="JAY593" s="110"/>
      <c r="JAZ593" s="110"/>
      <c r="JBA593" s="110"/>
      <c r="JBB593" s="110"/>
      <c r="JBC593" s="110"/>
      <c r="JBD593" s="110"/>
      <c r="JBE593" s="110"/>
      <c r="JBF593" s="110"/>
      <c r="JBG593" s="110"/>
      <c r="JBH593" s="110"/>
      <c r="JBI593" s="110"/>
      <c r="JBJ593" s="110"/>
      <c r="JBK593" s="110"/>
      <c r="JBL593" s="110"/>
      <c r="JBM593" s="110"/>
      <c r="JBN593" s="110"/>
      <c r="JBO593" s="110"/>
      <c r="JBP593" s="110"/>
      <c r="JBQ593" s="110"/>
      <c r="JBR593" s="110"/>
      <c r="JBS593" s="110"/>
      <c r="JBT593" s="110"/>
      <c r="JBU593" s="110"/>
      <c r="JBV593" s="110"/>
      <c r="JBW593" s="110"/>
      <c r="JBX593" s="110"/>
      <c r="JBY593" s="110"/>
      <c r="JBZ593" s="110"/>
      <c r="JCA593" s="110"/>
      <c r="JCB593" s="110"/>
      <c r="JCC593" s="110"/>
      <c r="JCD593" s="110"/>
      <c r="JCE593" s="110"/>
      <c r="JCF593" s="110"/>
      <c r="JCG593" s="110"/>
      <c r="JCH593" s="110"/>
      <c r="JCI593" s="110"/>
      <c r="JCJ593" s="110"/>
      <c r="JCK593" s="110"/>
      <c r="JCL593" s="110"/>
      <c r="JCM593" s="110"/>
      <c r="JCN593" s="110"/>
      <c r="JCO593" s="110"/>
      <c r="JCP593" s="110"/>
      <c r="JCQ593" s="110"/>
      <c r="JCR593" s="110"/>
      <c r="JCS593" s="110"/>
      <c r="JCT593" s="110"/>
      <c r="JCU593" s="110"/>
      <c r="JCV593" s="110"/>
      <c r="JCW593" s="110"/>
      <c r="JCX593" s="110"/>
      <c r="JCY593" s="110"/>
      <c r="JCZ593" s="110"/>
      <c r="JDA593" s="110"/>
      <c r="JDB593" s="110"/>
      <c r="JDC593" s="110"/>
      <c r="JDD593" s="110"/>
      <c r="JDE593" s="110"/>
      <c r="JDF593" s="110"/>
      <c r="JDG593" s="110"/>
      <c r="JDH593" s="110"/>
      <c r="JDI593" s="110"/>
      <c r="JDJ593" s="110"/>
      <c r="JDK593" s="110"/>
      <c r="JDL593" s="110"/>
      <c r="JDM593" s="110"/>
      <c r="JDN593" s="110"/>
      <c r="JDO593" s="110"/>
      <c r="JDP593" s="110"/>
      <c r="JDQ593" s="110"/>
      <c r="JDR593" s="110"/>
      <c r="JDS593" s="110"/>
      <c r="JDT593" s="110"/>
      <c r="JDU593" s="110"/>
      <c r="JDV593" s="110"/>
      <c r="JDW593" s="110"/>
      <c r="JDX593" s="110"/>
      <c r="JDY593" s="110"/>
      <c r="JDZ593" s="110"/>
      <c r="JEA593" s="110"/>
      <c r="JEB593" s="110"/>
      <c r="JEC593" s="110"/>
      <c r="JED593" s="110"/>
      <c r="JEE593" s="110"/>
      <c r="JEF593" s="110"/>
      <c r="JEG593" s="110"/>
      <c r="JEH593" s="110"/>
      <c r="JEI593" s="110"/>
      <c r="JEJ593" s="110"/>
      <c r="JEK593" s="110"/>
      <c r="JEL593" s="110"/>
      <c r="JEM593" s="110"/>
      <c r="JEN593" s="110"/>
      <c r="JEO593" s="110"/>
      <c r="JEP593" s="110"/>
      <c r="JEQ593" s="110"/>
      <c r="JER593" s="110"/>
      <c r="JES593" s="110"/>
      <c r="JET593" s="110"/>
      <c r="JEU593" s="110"/>
      <c r="JEV593" s="110"/>
      <c r="JEW593" s="110"/>
      <c r="JEX593" s="110"/>
      <c r="JEY593" s="110"/>
      <c r="JEZ593" s="110"/>
      <c r="JFA593" s="110"/>
      <c r="JFB593" s="110"/>
      <c r="JFC593" s="110"/>
      <c r="JFD593" s="110"/>
      <c r="JFE593" s="110"/>
      <c r="JFF593" s="110"/>
      <c r="JFG593" s="110"/>
      <c r="JFH593" s="110"/>
      <c r="JFI593" s="110"/>
      <c r="JFJ593" s="110"/>
      <c r="JFK593" s="110"/>
      <c r="JFL593" s="110"/>
      <c r="JFM593" s="110"/>
      <c r="JFN593" s="110"/>
      <c r="JFO593" s="110"/>
      <c r="JFP593" s="110"/>
      <c r="JFQ593" s="110"/>
      <c r="JFR593" s="110"/>
      <c r="JFS593" s="110"/>
      <c r="JFT593" s="110"/>
      <c r="JFU593" s="110"/>
      <c r="JFV593" s="110"/>
      <c r="JFW593" s="110"/>
      <c r="JFX593" s="110"/>
      <c r="JFY593" s="110"/>
      <c r="JFZ593" s="110"/>
      <c r="JGA593" s="110"/>
      <c r="JGB593" s="110"/>
      <c r="JGC593" s="110"/>
      <c r="JGD593" s="110"/>
      <c r="JGE593" s="110"/>
      <c r="JGF593" s="110"/>
      <c r="JGG593" s="110"/>
      <c r="JGH593" s="110"/>
      <c r="JGI593" s="110"/>
      <c r="JGJ593" s="110"/>
      <c r="JGK593" s="110"/>
      <c r="JGL593" s="110"/>
      <c r="JGM593" s="110"/>
      <c r="JGN593" s="110"/>
      <c r="JGO593" s="110"/>
      <c r="JGP593" s="110"/>
      <c r="JGQ593" s="110"/>
      <c r="JGR593" s="110"/>
      <c r="JGS593" s="110"/>
      <c r="JGT593" s="110"/>
      <c r="JGU593" s="110"/>
      <c r="JGV593" s="110"/>
      <c r="JGW593" s="110"/>
      <c r="JGX593" s="110"/>
      <c r="JGY593" s="110"/>
      <c r="JGZ593" s="110"/>
      <c r="JHA593" s="110"/>
      <c r="JHB593" s="110"/>
      <c r="JHC593" s="110"/>
      <c r="JHD593" s="110"/>
      <c r="JHE593" s="110"/>
      <c r="JHF593" s="110"/>
      <c r="JHG593" s="110"/>
      <c r="JHH593" s="110"/>
      <c r="JHI593" s="110"/>
      <c r="JHJ593" s="110"/>
      <c r="JHK593" s="110"/>
      <c r="JHL593" s="110"/>
      <c r="JHM593" s="110"/>
      <c r="JHN593" s="110"/>
      <c r="JHO593" s="110"/>
      <c r="JHP593" s="110"/>
      <c r="JHQ593" s="110"/>
      <c r="JHR593" s="110"/>
      <c r="JHS593" s="110"/>
      <c r="JHT593" s="110"/>
      <c r="JHU593" s="110"/>
      <c r="JHV593" s="110"/>
      <c r="JHW593" s="110"/>
      <c r="JHX593" s="110"/>
      <c r="JHY593" s="110"/>
      <c r="JHZ593" s="110"/>
      <c r="JIA593" s="110"/>
      <c r="JIB593" s="110"/>
      <c r="JIC593" s="110"/>
      <c r="JID593" s="110"/>
      <c r="JIE593" s="110"/>
      <c r="JIF593" s="110"/>
      <c r="JIG593" s="110"/>
      <c r="JIH593" s="110"/>
      <c r="JII593" s="110"/>
      <c r="JIJ593" s="110"/>
      <c r="JIK593" s="110"/>
      <c r="JIL593" s="110"/>
      <c r="JIM593" s="110"/>
      <c r="JIN593" s="110"/>
      <c r="JIO593" s="110"/>
      <c r="JIP593" s="110"/>
      <c r="JIQ593" s="110"/>
      <c r="JIR593" s="110"/>
      <c r="JIS593" s="110"/>
      <c r="JIT593" s="110"/>
      <c r="JIU593" s="110"/>
      <c r="JIV593" s="110"/>
      <c r="JIW593" s="110"/>
      <c r="JIX593" s="110"/>
      <c r="JIY593" s="110"/>
      <c r="JIZ593" s="110"/>
      <c r="JJA593" s="110"/>
      <c r="JJB593" s="110"/>
      <c r="JJC593" s="110"/>
      <c r="JJD593" s="110"/>
      <c r="JJE593" s="110"/>
      <c r="JJF593" s="110"/>
      <c r="JJG593" s="110"/>
      <c r="JJH593" s="110"/>
      <c r="JJI593" s="110"/>
      <c r="JJJ593" s="110"/>
      <c r="JJK593" s="110"/>
      <c r="JJL593" s="110"/>
      <c r="JJM593" s="110"/>
      <c r="JJN593" s="110"/>
      <c r="JJO593" s="110"/>
      <c r="JJP593" s="110"/>
      <c r="JJQ593" s="110"/>
      <c r="JJR593" s="110"/>
      <c r="JJS593" s="110"/>
      <c r="JJT593" s="110"/>
      <c r="JJU593" s="110"/>
      <c r="JJV593" s="110"/>
      <c r="JJW593" s="110"/>
      <c r="JJX593" s="110"/>
      <c r="JJY593" s="110"/>
      <c r="JJZ593" s="110"/>
      <c r="JKA593" s="110"/>
      <c r="JKB593" s="110"/>
      <c r="JKC593" s="110"/>
      <c r="JKD593" s="110"/>
      <c r="JKE593" s="110"/>
      <c r="JKF593" s="110"/>
      <c r="JKG593" s="110"/>
      <c r="JKH593" s="110"/>
      <c r="JKI593" s="110"/>
      <c r="JKJ593" s="110"/>
      <c r="JKK593" s="110"/>
      <c r="JKL593" s="110"/>
      <c r="JKM593" s="110"/>
      <c r="JKN593" s="110"/>
      <c r="JKO593" s="110"/>
      <c r="JKP593" s="110"/>
      <c r="JKQ593" s="110"/>
      <c r="JKR593" s="110"/>
      <c r="JKS593" s="110"/>
      <c r="JKT593" s="110"/>
      <c r="JKU593" s="110"/>
      <c r="JKV593" s="110"/>
      <c r="JKW593" s="110"/>
      <c r="JKX593" s="110"/>
      <c r="JKY593" s="110"/>
      <c r="JKZ593" s="110"/>
      <c r="JLA593" s="110"/>
      <c r="JLB593" s="110"/>
      <c r="JLC593" s="110"/>
      <c r="JLD593" s="110"/>
      <c r="JLE593" s="110"/>
      <c r="JLF593" s="110"/>
      <c r="JLG593" s="110"/>
      <c r="JLH593" s="110"/>
      <c r="JLI593" s="110"/>
      <c r="JLJ593" s="110"/>
      <c r="JLK593" s="110"/>
      <c r="JLL593" s="110"/>
      <c r="JLM593" s="110"/>
      <c r="JLN593" s="110"/>
      <c r="JLO593" s="110"/>
      <c r="JLP593" s="110"/>
      <c r="JLQ593" s="110"/>
      <c r="JLR593" s="110"/>
      <c r="JLS593" s="110"/>
      <c r="JLT593" s="110"/>
      <c r="JLU593" s="110"/>
      <c r="JLV593" s="110"/>
      <c r="JLW593" s="110"/>
      <c r="JLX593" s="110"/>
      <c r="JLY593" s="110"/>
      <c r="JLZ593" s="110"/>
      <c r="JMA593" s="110"/>
      <c r="JMB593" s="110"/>
      <c r="JMC593" s="110"/>
      <c r="JMD593" s="110"/>
      <c r="JME593" s="110"/>
      <c r="JMF593" s="110"/>
      <c r="JMG593" s="110"/>
      <c r="JMH593" s="110"/>
      <c r="JMI593" s="110"/>
      <c r="JMJ593" s="110"/>
      <c r="JMK593" s="110"/>
      <c r="JML593" s="110"/>
      <c r="JMM593" s="110"/>
      <c r="JMN593" s="110"/>
      <c r="JMO593" s="110"/>
      <c r="JMP593" s="110"/>
      <c r="JMQ593" s="110"/>
      <c r="JMR593" s="110"/>
      <c r="JMS593" s="110"/>
      <c r="JMT593" s="110"/>
      <c r="JMU593" s="110"/>
      <c r="JMV593" s="110"/>
      <c r="JMW593" s="110"/>
      <c r="JMX593" s="110"/>
      <c r="JMY593" s="110"/>
      <c r="JMZ593" s="110"/>
      <c r="JNA593" s="110"/>
      <c r="JNB593" s="110"/>
      <c r="JNC593" s="110"/>
      <c r="JND593" s="110"/>
      <c r="JNE593" s="110"/>
      <c r="JNF593" s="110"/>
      <c r="JNG593" s="110"/>
      <c r="JNH593" s="110"/>
      <c r="JNI593" s="110"/>
      <c r="JNJ593" s="110"/>
      <c r="JNK593" s="110"/>
      <c r="JNL593" s="110"/>
      <c r="JNM593" s="110"/>
      <c r="JNN593" s="110"/>
      <c r="JNO593" s="110"/>
      <c r="JNP593" s="110"/>
      <c r="JNQ593" s="110"/>
      <c r="JNR593" s="110"/>
      <c r="JNS593" s="110"/>
      <c r="JNT593" s="110"/>
      <c r="JNU593" s="110"/>
      <c r="JNV593" s="110"/>
      <c r="JNW593" s="110"/>
      <c r="JNX593" s="110"/>
      <c r="JNY593" s="110"/>
      <c r="JNZ593" s="110"/>
      <c r="JOA593" s="110"/>
      <c r="JOB593" s="110"/>
      <c r="JOC593" s="110"/>
      <c r="JOD593" s="110"/>
      <c r="JOE593" s="110"/>
      <c r="JOF593" s="110"/>
      <c r="JOG593" s="110"/>
      <c r="JOH593" s="110"/>
      <c r="JOI593" s="110"/>
      <c r="JOJ593" s="110"/>
      <c r="JOK593" s="110"/>
      <c r="JOL593" s="110"/>
      <c r="JOM593" s="110"/>
      <c r="JON593" s="110"/>
      <c r="JOO593" s="110"/>
      <c r="JOP593" s="110"/>
      <c r="JOQ593" s="110"/>
      <c r="JOR593" s="110"/>
      <c r="JOS593" s="110"/>
      <c r="JOT593" s="110"/>
      <c r="JOU593" s="110"/>
      <c r="JOV593" s="110"/>
      <c r="JOW593" s="110"/>
      <c r="JOX593" s="110"/>
      <c r="JOY593" s="110"/>
      <c r="JOZ593" s="110"/>
      <c r="JPA593" s="110"/>
      <c r="JPB593" s="110"/>
      <c r="JPC593" s="110"/>
      <c r="JPD593" s="110"/>
      <c r="JPE593" s="110"/>
      <c r="JPF593" s="110"/>
      <c r="JPG593" s="110"/>
      <c r="JPH593" s="110"/>
      <c r="JPI593" s="110"/>
      <c r="JPJ593" s="110"/>
      <c r="JPK593" s="110"/>
      <c r="JPL593" s="110"/>
      <c r="JPM593" s="110"/>
      <c r="JPN593" s="110"/>
      <c r="JPO593" s="110"/>
      <c r="JPP593" s="110"/>
      <c r="JPQ593" s="110"/>
      <c r="JPR593" s="110"/>
      <c r="JPS593" s="110"/>
      <c r="JPT593" s="110"/>
      <c r="JPU593" s="110"/>
      <c r="JPV593" s="110"/>
      <c r="JPW593" s="110"/>
      <c r="JPX593" s="110"/>
      <c r="JPY593" s="110"/>
      <c r="JPZ593" s="110"/>
      <c r="JQA593" s="110"/>
      <c r="JQB593" s="110"/>
      <c r="JQC593" s="110"/>
      <c r="JQD593" s="110"/>
      <c r="JQE593" s="110"/>
      <c r="JQF593" s="110"/>
      <c r="JQG593" s="110"/>
      <c r="JQH593" s="110"/>
      <c r="JQI593" s="110"/>
      <c r="JQJ593" s="110"/>
      <c r="JQK593" s="110"/>
      <c r="JQL593" s="110"/>
      <c r="JQM593" s="110"/>
      <c r="JQN593" s="110"/>
      <c r="JQO593" s="110"/>
      <c r="JQP593" s="110"/>
      <c r="JQQ593" s="110"/>
      <c r="JQR593" s="110"/>
      <c r="JQS593" s="110"/>
      <c r="JQT593" s="110"/>
      <c r="JQU593" s="110"/>
      <c r="JQV593" s="110"/>
      <c r="JQW593" s="110"/>
      <c r="JQX593" s="110"/>
      <c r="JQY593" s="110"/>
      <c r="JQZ593" s="110"/>
      <c r="JRA593" s="110"/>
      <c r="JRB593" s="110"/>
      <c r="JRC593" s="110"/>
      <c r="JRD593" s="110"/>
      <c r="JRE593" s="110"/>
      <c r="JRF593" s="110"/>
      <c r="JRG593" s="110"/>
      <c r="JRH593" s="110"/>
      <c r="JRI593" s="110"/>
      <c r="JRJ593" s="110"/>
      <c r="JRK593" s="110"/>
      <c r="JRL593" s="110"/>
      <c r="JRM593" s="110"/>
      <c r="JRN593" s="110"/>
      <c r="JRO593" s="110"/>
      <c r="JRP593" s="110"/>
      <c r="JRQ593" s="110"/>
      <c r="JRR593" s="110"/>
      <c r="JRS593" s="110"/>
      <c r="JRT593" s="110"/>
      <c r="JRU593" s="110"/>
      <c r="JRV593" s="110"/>
      <c r="JRW593" s="110"/>
      <c r="JRX593" s="110"/>
      <c r="JRY593" s="110"/>
      <c r="JRZ593" s="110"/>
      <c r="JSA593" s="110"/>
      <c r="JSB593" s="110"/>
      <c r="JSC593" s="110"/>
      <c r="JSD593" s="110"/>
      <c r="JSE593" s="110"/>
      <c r="JSF593" s="110"/>
      <c r="JSG593" s="110"/>
      <c r="JSH593" s="110"/>
      <c r="JSI593" s="110"/>
      <c r="JSJ593" s="110"/>
      <c r="JSK593" s="110"/>
      <c r="JSL593" s="110"/>
      <c r="JSM593" s="110"/>
      <c r="JSN593" s="110"/>
      <c r="JSO593" s="110"/>
      <c r="JSP593" s="110"/>
      <c r="JSQ593" s="110"/>
      <c r="JSR593" s="110"/>
      <c r="JSS593" s="110"/>
      <c r="JST593" s="110"/>
      <c r="JSU593" s="110"/>
      <c r="JSV593" s="110"/>
      <c r="JSW593" s="110"/>
      <c r="JSX593" s="110"/>
      <c r="JSY593" s="110"/>
      <c r="JSZ593" s="110"/>
      <c r="JTA593" s="110"/>
      <c r="JTB593" s="110"/>
      <c r="JTC593" s="110"/>
      <c r="JTD593" s="110"/>
      <c r="JTE593" s="110"/>
      <c r="JTF593" s="110"/>
      <c r="JTG593" s="110"/>
      <c r="JTH593" s="110"/>
      <c r="JTI593" s="110"/>
      <c r="JTJ593" s="110"/>
      <c r="JTK593" s="110"/>
      <c r="JTL593" s="110"/>
      <c r="JTM593" s="110"/>
      <c r="JTN593" s="110"/>
      <c r="JTO593" s="110"/>
      <c r="JTP593" s="110"/>
      <c r="JTQ593" s="110"/>
      <c r="JTR593" s="110"/>
      <c r="JTS593" s="110"/>
      <c r="JTT593" s="110"/>
      <c r="JTU593" s="110"/>
      <c r="JTV593" s="110"/>
      <c r="JTW593" s="110"/>
      <c r="JTX593" s="110"/>
      <c r="JTY593" s="110"/>
      <c r="JTZ593" s="110"/>
      <c r="JUA593" s="110"/>
      <c r="JUB593" s="110"/>
      <c r="JUC593" s="110"/>
      <c r="JUD593" s="110"/>
      <c r="JUE593" s="110"/>
      <c r="JUF593" s="110"/>
      <c r="JUG593" s="110"/>
      <c r="JUH593" s="110"/>
      <c r="JUI593" s="110"/>
      <c r="JUJ593" s="110"/>
      <c r="JUK593" s="110"/>
      <c r="JUL593" s="110"/>
      <c r="JUM593" s="110"/>
      <c r="JUN593" s="110"/>
      <c r="JUO593" s="110"/>
      <c r="JUP593" s="110"/>
      <c r="JUQ593" s="110"/>
      <c r="JUR593" s="110"/>
      <c r="JUS593" s="110"/>
      <c r="JUT593" s="110"/>
      <c r="JUU593" s="110"/>
      <c r="JUV593" s="110"/>
      <c r="JUW593" s="110"/>
      <c r="JUX593" s="110"/>
      <c r="JUY593" s="110"/>
      <c r="JUZ593" s="110"/>
      <c r="JVA593" s="110"/>
      <c r="JVB593" s="110"/>
      <c r="JVC593" s="110"/>
      <c r="JVD593" s="110"/>
      <c r="JVE593" s="110"/>
      <c r="JVF593" s="110"/>
      <c r="JVG593" s="110"/>
      <c r="JVH593" s="110"/>
      <c r="JVI593" s="110"/>
      <c r="JVJ593" s="110"/>
      <c r="JVK593" s="110"/>
      <c r="JVL593" s="110"/>
      <c r="JVM593" s="110"/>
      <c r="JVN593" s="110"/>
      <c r="JVO593" s="110"/>
      <c r="JVP593" s="110"/>
      <c r="JVQ593" s="110"/>
      <c r="JVR593" s="110"/>
      <c r="JVS593" s="110"/>
      <c r="JVT593" s="110"/>
      <c r="JVU593" s="110"/>
      <c r="JVV593" s="110"/>
      <c r="JVW593" s="110"/>
      <c r="JVX593" s="110"/>
      <c r="JVY593" s="110"/>
      <c r="JVZ593" s="110"/>
      <c r="JWA593" s="110"/>
      <c r="JWB593" s="110"/>
      <c r="JWC593" s="110"/>
      <c r="JWD593" s="110"/>
      <c r="JWE593" s="110"/>
      <c r="JWF593" s="110"/>
      <c r="JWG593" s="110"/>
      <c r="JWH593" s="110"/>
      <c r="JWI593" s="110"/>
      <c r="JWJ593" s="110"/>
      <c r="JWK593" s="110"/>
      <c r="JWL593" s="110"/>
      <c r="JWM593" s="110"/>
      <c r="JWN593" s="110"/>
      <c r="JWO593" s="110"/>
      <c r="JWP593" s="110"/>
      <c r="JWQ593" s="110"/>
      <c r="JWR593" s="110"/>
      <c r="JWS593" s="110"/>
      <c r="JWT593" s="110"/>
      <c r="JWU593" s="110"/>
      <c r="JWV593" s="110"/>
      <c r="JWW593" s="110"/>
      <c r="JWX593" s="110"/>
      <c r="JWY593" s="110"/>
      <c r="JWZ593" s="110"/>
      <c r="JXA593" s="110"/>
      <c r="JXB593" s="110"/>
      <c r="JXC593" s="110"/>
      <c r="JXD593" s="110"/>
      <c r="JXE593" s="110"/>
      <c r="JXF593" s="110"/>
      <c r="JXG593" s="110"/>
      <c r="JXH593" s="110"/>
      <c r="JXI593" s="110"/>
      <c r="JXJ593" s="110"/>
      <c r="JXK593" s="110"/>
      <c r="JXL593" s="110"/>
      <c r="JXM593" s="110"/>
      <c r="JXN593" s="110"/>
      <c r="JXO593" s="110"/>
      <c r="JXP593" s="110"/>
      <c r="JXQ593" s="110"/>
      <c r="JXR593" s="110"/>
      <c r="JXS593" s="110"/>
      <c r="JXT593" s="110"/>
      <c r="JXU593" s="110"/>
      <c r="JXV593" s="110"/>
      <c r="JXW593" s="110"/>
      <c r="JXX593" s="110"/>
      <c r="JXY593" s="110"/>
      <c r="JXZ593" s="110"/>
      <c r="JYA593" s="110"/>
      <c r="JYB593" s="110"/>
      <c r="JYC593" s="110"/>
      <c r="JYD593" s="110"/>
      <c r="JYE593" s="110"/>
      <c r="JYF593" s="110"/>
      <c r="JYG593" s="110"/>
      <c r="JYH593" s="110"/>
      <c r="JYI593" s="110"/>
      <c r="JYJ593" s="110"/>
      <c r="JYK593" s="110"/>
      <c r="JYL593" s="110"/>
      <c r="JYM593" s="110"/>
      <c r="JYN593" s="110"/>
      <c r="JYO593" s="110"/>
      <c r="JYP593" s="110"/>
      <c r="JYQ593" s="110"/>
      <c r="JYR593" s="110"/>
      <c r="JYS593" s="110"/>
      <c r="JYT593" s="110"/>
      <c r="JYU593" s="110"/>
      <c r="JYV593" s="110"/>
      <c r="JYW593" s="110"/>
      <c r="JYX593" s="110"/>
      <c r="JYY593" s="110"/>
      <c r="JYZ593" s="110"/>
      <c r="JZA593" s="110"/>
      <c r="JZB593" s="110"/>
      <c r="JZC593" s="110"/>
      <c r="JZD593" s="110"/>
      <c r="JZE593" s="110"/>
      <c r="JZF593" s="110"/>
      <c r="JZG593" s="110"/>
      <c r="JZH593" s="110"/>
      <c r="JZI593" s="110"/>
      <c r="JZJ593" s="110"/>
      <c r="JZK593" s="110"/>
      <c r="JZL593" s="110"/>
      <c r="JZM593" s="110"/>
      <c r="JZN593" s="110"/>
      <c r="JZO593" s="110"/>
      <c r="JZP593" s="110"/>
      <c r="JZQ593" s="110"/>
      <c r="JZR593" s="110"/>
      <c r="JZS593" s="110"/>
      <c r="JZT593" s="110"/>
      <c r="JZU593" s="110"/>
      <c r="JZV593" s="110"/>
      <c r="JZW593" s="110"/>
      <c r="JZX593" s="110"/>
      <c r="JZY593" s="110"/>
      <c r="JZZ593" s="110"/>
      <c r="KAA593" s="110"/>
      <c r="KAB593" s="110"/>
      <c r="KAC593" s="110"/>
      <c r="KAD593" s="110"/>
      <c r="KAE593" s="110"/>
      <c r="KAF593" s="110"/>
      <c r="KAG593" s="110"/>
      <c r="KAH593" s="110"/>
      <c r="KAI593" s="110"/>
      <c r="KAJ593" s="110"/>
      <c r="KAK593" s="110"/>
      <c r="KAL593" s="110"/>
      <c r="KAM593" s="110"/>
      <c r="KAN593" s="110"/>
      <c r="KAO593" s="110"/>
      <c r="KAP593" s="110"/>
      <c r="KAQ593" s="110"/>
      <c r="KAR593" s="110"/>
      <c r="KAS593" s="110"/>
      <c r="KAT593" s="110"/>
      <c r="KAU593" s="110"/>
      <c r="KAV593" s="110"/>
      <c r="KAW593" s="110"/>
      <c r="KAX593" s="110"/>
      <c r="KAY593" s="110"/>
      <c r="KAZ593" s="110"/>
      <c r="KBA593" s="110"/>
      <c r="KBB593" s="110"/>
      <c r="KBC593" s="110"/>
      <c r="KBD593" s="110"/>
      <c r="KBE593" s="110"/>
      <c r="KBF593" s="110"/>
      <c r="KBG593" s="110"/>
      <c r="KBH593" s="110"/>
      <c r="KBI593" s="110"/>
      <c r="KBJ593" s="110"/>
      <c r="KBK593" s="110"/>
      <c r="KBL593" s="110"/>
      <c r="KBM593" s="110"/>
      <c r="KBN593" s="110"/>
      <c r="KBO593" s="110"/>
      <c r="KBP593" s="110"/>
      <c r="KBQ593" s="110"/>
      <c r="KBR593" s="110"/>
      <c r="KBS593" s="110"/>
      <c r="KBT593" s="110"/>
      <c r="KBU593" s="110"/>
      <c r="KBV593" s="110"/>
      <c r="KBW593" s="110"/>
      <c r="KBX593" s="110"/>
      <c r="KBY593" s="110"/>
      <c r="KBZ593" s="110"/>
      <c r="KCA593" s="110"/>
      <c r="KCB593" s="110"/>
      <c r="KCC593" s="110"/>
      <c r="KCD593" s="110"/>
      <c r="KCE593" s="110"/>
      <c r="KCF593" s="110"/>
      <c r="KCG593" s="110"/>
      <c r="KCH593" s="110"/>
      <c r="KCI593" s="110"/>
      <c r="KCJ593" s="110"/>
      <c r="KCK593" s="110"/>
      <c r="KCL593" s="110"/>
      <c r="KCM593" s="110"/>
      <c r="KCN593" s="110"/>
      <c r="KCO593" s="110"/>
      <c r="KCP593" s="110"/>
      <c r="KCQ593" s="110"/>
      <c r="KCR593" s="110"/>
      <c r="KCS593" s="110"/>
      <c r="KCT593" s="110"/>
      <c r="KCU593" s="110"/>
      <c r="KCV593" s="110"/>
      <c r="KCW593" s="110"/>
      <c r="KCX593" s="110"/>
      <c r="KCY593" s="110"/>
      <c r="KCZ593" s="110"/>
      <c r="KDA593" s="110"/>
      <c r="KDB593" s="110"/>
      <c r="KDC593" s="110"/>
      <c r="KDD593" s="110"/>
      <c r="KDE593" s="110"/>
      <c r="KDF593" s="110"/>
      <c r="KDG593" s="110"/>
      <c r="KDH593" s="110"/>
      <c r="KDI593" s="110"/>
      <c r="KDJ593" s="110"/>
      <c r="KDK593" s="110"/>
      <c r="KDL593" s="110"/>
      <c r="KDM593" s="110"/>
      <c r="KDN593" s="110"/>
      <c r="KDO593" s="110"/>
      <c r="KDP593" s="110"/>
      <c r="KDQ593" s="110"/>
      <c r="KDR593" s="110"/>
      <c r="KDS593" s="110"/>
      <c r="KDT593" s="110"/>
      <c r="KDU593" s="110"/>
      <c r="KDV593" s="110"/>
      <c r="KDW593" s="110"/>
      <c r="KDX593" s="110"/>
      <c r="KDY593" s="110"/>
      <c r="KDZ593" s="110"/>
      <c r="KEA593" s="110"/>
      <c r="KEB593" s="110"/>
      <c r="KEC593" s="110"/>
      <c r="KED593" s="110"/>
      <c r="KEE593" s="110"/>
      <c r="KEF593" s="110"/>
      <c r="KEG593" s="110"/>
      <c r="KEH593" s="110"/>
      <c r="KEI593" s="110"/>
      <c r="KEJ593" s="110"/>
      <c r="KEK593" s="110"/>
      <c r="KEL593" s="110"/>
      <c r="KEM593" s="110"/>
      <c r="KEN593" s="110"/>
      <c r="KEO593" s="110"/>
      <c r="KEP593" s="110"/>
      <c r="KEQ593" s="110"/>
      <c r="KER593" s="110"/>
      <c r="KES593" s="110"/>
      <c r="KET593" s="110"/>
      <c r="KEU593" s="110"/>
      <c r="KEV593" s="110"/>
      <c r="KEW593" s="110"/>
      <c r="KEX593" s="110"/>
      <c r="KEY593" s="110"/>
      <c r="KEZ593" s="110"/>
      <c r="KFA593" s="110"/>
      <c r="KFB593" s="110"/>
      <c r="KFC593" s="110"/>
      <c r="KFD593" s="110"/>
      <c r="KFE593" s="110"/>
      <c r="KFF593" s="110"/>
      <c r="KFG593" s="110"/>
      <c r="KFH593" s="110"/>
      <c r="KFI593" s="110"/>
      <c r="KFJ593" s="110"/>
      <c r="KFK593" s="110"/>
      <c r="KFL593" s="110"/>
      <c r="KFM593" s="110"/>
      <c r="KFN593" s="110"/>
      <c r="KFO593" s="110"/>
      <c r="KFP593" s="110"/>
      <c r="KFQ593" s="110"/>
      <c r="KFR593" s="110"/>
      <c r="KFS593" s="110"/>
      <c r="KFT593" s="110"/>
      <c r="KFU593" s="110"/>
      <c r="KFV593" s="110"/>
      <c r="KFW593" s="110"/>
      <c r="KFX593" s="110"/>
      <c r="KFY593" s="110"/>
      <c r="KFZ593" s="110"/>
      <c r="KGA593" s="110"/>
      <c r="KGB593" s="110"/>
      <c r="KGC593" s="110"/>
      <c r="KGD593" s="110"/>
      <c r="KGE593" s="110"/>
      <c r="KGF593" s="110"/>
      <c r="KGG593" s="110"/>
      <c r="KGH593" s="110"/>
      <c r="KGI593" s="110"/>
      <c r="KGJ593" s="110"/>
      <c r="KGK593" s="110"/>
      <c r="KGL593" s="110"/>
      <c r="KGM593" s="110"/>
      <c r="KGN593" s="110"/>
      <c r="KGO593" s="110"/>
      <c r="KGP593" s="110"/>
      <c r="KGQ593" s="110"/>
      <c r="KGR593" s="110"/>
      <c r="KGS593" s="110"/>
      <c r="KGT593" s="110"/>
      <c r="KGU593" s="110"/>
      <c r="KGV593" s="110"/>
      <c r="KGW593" s="110"/>
      <c r="KGX593" s="110"/>
      <c r="KGY593" s="110"/>
      <c r="KGZ593" s="110"/>
      <c r="KHA593" s="110"/>
      <c r="KHB593" s="110"/>
      <c r="KHC593" s="110"/>
      <c r="KHD593" s="110"/>
      <c r="KHE593" s="110"/>
      <c r="KHF593" s="110"/>
      <c r="KHG593" s="110"/>
      <c r="KHH593" s="110"/>
      <c r="KHI593" s="110"/>
      <c r="KHJ593" s="110"/>
      <c r="KHK593" s="110"/>
      <c r="KHL593" s="110"/>
      <c r="KHM593" s="110"/>
      <c r="KHN593" s="110"/>
      <c r="KHO593" s="110"/>
      <c r="KHP593" s="110"/>
      <c r="KHQ593" s="110"/>
      <c r="KHR593" s="110"/>
      <c r="KHS593" s="110"/>
      <c r="KHT593" s="110"/>
      <c r="KHU593" s="110"/>
      <c r="KHV593" s="110"/>
      <c r="KHW593" s="110"/>
      <c r="KHX593" s="110"/>
      <c r="KHY593" s="110"/>
      <c r="KHZ593" s="110"/>
      <c r="KIA593" s="110"/>
      <c r="KIB593" s="110"/>
      <c r="KIC593" s="110"/>
      <c r="KID593" s="110"/>
      <c r="KIE593" s="110"/>
      <c r="KIF593" s="110"/>
      <c r="KIG593" s="110"/>
      <c r="KIH593" s="110"/>
      <c r="KII593" s="110"/>
      <c r="KIJ593" s="110"/>
      <c r="KIK593" s="110"/>
      <c r="KIL593" s="110"/>
      <c r="KIM593" s="110"/>
      <c r="KIN593" s="110"/>
      <c r="KIO593" s="110"/>
      <c r="KIP593" s="110"/>
      <c r="KIQ593" s="110"/>
      <c r="KIR593" s="110"/>
      <c r="KIS593" s="110"/>
      <c r="KIT593" s="110"/>
      <c r="KIU593" s="110"/>
      <c r="KIV593" s="110"/>
      <c r="KIW593" s="110"/>
      <c r="KIX593" s="110"/>
      <c r="KIY593" s="110"/>
      <c r="KIZ593" s="110"/>
      <c r="KJA593" s="110"/>
      <c r="KJB593" s="110"/>
      <c r="KJC593" s="110"/>
      <c r="KJD593" s="110"/>
      <c r="KJE593" s="110"/>
      <c r="KJF593" s="110"/>
      <c r="KJG593" s="110"/>
      <c r="KJH593" s="110"/>
      <c r="KJI593" s="110"/>
      <c r="KJJ593" s="110"/>
      <c r="KJK593" s="110"/>
      <c r="KJL593" s="110"/>
      <c r="KJM593" s="110"/>
      <c r="KJN593" s="110"/>
      <c r="KJO593" s="110"/>
      <c r="KJP593" s="110"/>
      <c r="KJQ593" s="110"/>
      <c r="KJR593" s="110"/>
      <c r="KJS593" s="110"/>
      <c r="KJT593" s="110"/>
      <c r="KJU593" s="110"/>
      <c r="KJV593" s="110"/>
      <c r="KJW593" s="110"/>
      <c r="KJX593" s="110"/>
      <c r="KJY593" s="110"/>
      <c r="KJZ593" s="110"/>
      <c r="KKA593" s="110"/>
      <c r="KKB593" s="110"/>
      <c r="KKC593" s="110"/>
      <c r="KKD593" s="110"/>
      <c r="KKE593" s="110"/>
      <c r="KKF593" s="110"/>
      <c r="KKG593" s="110"/>
      <c r="KKH593" s="110"/>
      <c r="KKI593" s="110"/>
      <c r="KKJ593" s="110"/>
      <c r="KKK593" s="110"/>
      <c r="KKL593" s="110"/>
      <c r="KKM593" s="110"/>
      <c r="KKN593" s="110"/>
      <c r="KKO593" s="110"/>
      <c r="KKP593" s="110"/>
      <c r="KKQ593" s="110"/>
      <c r="KKR593" s="110"/>
      <c r="KKS593" s="110"/>
      <c r="KKT593" s="110"/>
      <c r="KKU593" s="110"/>
      <c r="KKV593" s="110"/>
      <c r="KKW593" s="110"/>
      <c r="KKX593" s="110"/>
      <c r="KKY593" s="110"/>
      <c r="KKZ593" s="110"/>
      <c r="KLA593" s="110"/>
      <c r="KLB593" s="110"/>
      <c r="KLC593" s="110"/>
      <c r="KLD593" s="110"/>
      <c r="KLE593" s="110"/>
      <c r="KLF593" s="110"/>
      <c r="KLG593" s="110"/>
      <c r="KLH593" s="110"/>
      <c r="KLI593" s="110"/>
      <c r="KLJ593" s="110"/>
      <c r="KLK593" s="110"/>
      <c r="KLL593" s="110"/>
      <c r="KLM593" s="110"/>
      <c r="KLN593" s="110"/>
      <c r="KLO593" s="110"/>
      <c r="KLP593" s="110"/>
      <c r="KLQ593" s="110"/>
      <c r="KLR593" s="110"/>
      <c r="KLS593" s="110"/>
      <c r="KLT593" s="110"/>
      <c r="KLU593" s="110"/>
      <c r="KLV593" s="110"/>
      <c r="KLW593" s="110"/>
      <c r="KLX593" s="110"/>
      <c r="KLY593" s="110"/>
      <c r="KLZ593" s="110"/>
      <c r="KMA593" s="110"/>
      <c r="KMB593" s="110"/>
      <c r="KMC593" s="110"/>
      <c r="KMD593" s="110"/>
      <c r="KME593" s="110"/>
      <c r="KMF593" s="110"/>
      <c r="KMG593" s="110"/>
      <c r="KMH593" s="110"/>
      <c r="KMI593" s="110"/>
      <c r="KMJ593" s="110"/>
      <c r="KMK593" s="110"/>
      <c r="KML593" s="110"/>
      <c r="KMM593" s="110"/>
      <c r="KMN593" s="110"/>
      <c r="KMO593" s="110"/>
      <c r="KMP593" s="110"/>
      <c r="KMQ593" s="110"/>
      <c r="KMR593" s="110"/>
      <c r="KMS593" s="110"/>
      <c r="KMT593" s="110"/>
      <c r="KMU593" s="110"/>
      <c r="KMV593" s="110"/>
      <c r="KMW593" s="110"/>
      <c r="KMX593" s="110"/>
      <c r="KMY593" s="110"/>
      <c r="KMZ593" s="110"/>
      <c r="KNA593" s="110"/>
      <c r="KNB593" s="110"/>
      <c r="KNC593" s="110"/>
      <c r="KND593" s="110"/>
      <c r="KNE593" s="110"/>
      <c r="KNF593" s="110"/>
      <c r="KNG593" s="110"/>
      <c r="KNH593" s="110"/>
      <c r="KNI593" s="110"/>
      <c r="KNJ593" s="110"/>
      <c r="KNK593" s="110"/>
      <c r="KNL593" s="110"/>
      <c r="KNM593" s="110"/>
      <c r="KNN593" s="110"/>
      <c r="KNO593" s="110"/>
      <c r="KNP593" s="110"/>
      <c r="KNQ593" s="110"/>
      <c r="KNR593" s="110"/>
      <c r="KNS593" s="110"/>
      <c r="KNT593" s="110"/>
      <c r="KNU593" s="110"/>
      <c r="KNV593" s="110"/>
      <c r="KNW593" s="110"/>
      <c r="KNX593" s="110"/>
      <c r="KNY593" s="110"/>
      <c r="KNZ593" s="110"/>
      <c r="KOA593" s="110"/>
      <c r="KOB593" s="110"/>
      <c r="KOC593" s="110"/>
      <c r="KOD593" s="110"/>
      <c r="KOE593" s="110"/>
      <c r="KOF593" s="110"/>
      <c r="KOG593" s="110"/>
      <c r="KOH593" s="110"/>
      <c r="KOI593" s="110"/>
      <c r="KOJ593" s="110"/>
      <c r="KOK593" s="110"/>
      <c r="KOL593" s="110"/>
      <c r="KOM593" s="110"/>
      <c r="KON593" s="110"/>
      <c r="KOO593" s="110"/>
      <c r="KOP593" s="110"/>
      <c r="KOQ593" s="110"/>
      <c r="KOR593" s="110"/>
      <c r="KOS593" s="110"/>
      <c r="KOT593" s="110"/>
      <c r="KOU593" s="110"/>
      <c r="KOV593" s="110"/>
      <c r="KOW593" s="110"/>
      <c r="KOX593" s="110"/>
      <c r="KOY593" s="110"/>
      <c r="KOZ593" s="110"/>
      <c r="KPA593" s="110"/>
      <c r="KPB593" s="110"/>
      <c r="KPC593" s="110"/>
      <c r="KPD593" s="110"/>
      <c r="KPE593" s="110"/>
      <c r="KPF593" s="110"/>
      <c r="KPG593" s="110"/>
      <c r="KPH593" s="110"/>
      <c r="KPI593" s="110"/>
      <c r="KPJ593" s="110"/>
      <c r="KPK593" s="110"/>
      <c r="KPL593" s="110"/>
      <c r="KPM593" s="110"/>
      <c r="KPN593" s="110"/>
      <c r="KPO593" s="110"/>
      <c r="KPP593" s="110"/>
      <c r="KPQ593" s="110"/>
      <c r="KPR593" s="110"/>
      <c r="KPS593" s="110"/>
      <c r="KPT593" s="110"/>
      <c r="KPU593" s="110"/>
      <c r="KPV593" s="110"/>
      <c r="KPW593" s="110"/>
      <c r="KPX593" s="110"/>
      <c r="KPY593" s="110"/>
      <c r="KPZ593" s="110"/>
      <c r="KQA593" s="110"/>
      <c r="KQB593" s="110"/>
      <c r="KQC593" s="110"/>
      <c r="KQD593" s="110"/>
      <c r="KQE593" s="110"/>
      <c r="KQF593" s="110"/>
      <c r="KQG593" s="110"/>
      <c r="KQH593" s="110"/>
      <c r="KQI593" s="110"/>
      <c r="KQJ593" s="110"/>
      <c r="KQK593" s="110"/>
      <c r="KQL593" s="110"/>
      <c r="KQM593" s="110"/>
      <c r="KQN593" s="110"/>
      <c r="KQO593" s="110"/>
      <c r="KQP593" s="110"/>
      <c r="KQQ593" s="110"/>
      <c r="KQR593" s="110"/>
      <c r="KQS593" s="110"/>
      <c r="KQT593" s="110"/>
      <c r="KQU593" s="110"/>
      <c r="KQV593" s="110"/>
      <c r="KQW593" s="110"/>
      <c r="KQX593" s="110"/>
      <c r="KQY593" s="110"/>
      <c r="KQZ593" s="110"/>
      <c r="KRA593" s="110"/>
      <c r="KRB593" s="110"/>
      <c r="KRC593" s="110"/>
      <c r="KRD593" s="110"/>
      <c r="KRE593" s="110"/>
      <c r="KRF593" s="110"/>
      <c r="KRG593" s="110"/>
      <c r="KRH593" s="110"/>
      <c r="KRI593" s="110"/>
      <c r="KRJ593" s="110"/>
      <c r="KRK593" s="110"/>
      <c r="KRL593" s="110"/>
      <c r="KRM593" s="110"/>
      <c r="KRN593" s="110"/>
      <c r="KRO593" s="110"/>
      <c r="KRP593" s="110"/>
      <c r="KRQ593" s="110"/>
      <c r="KRR593" s="110"/>
      <c r="KRS593" s="110"/>
      <c r="KRT593" s="110"/>
      <c r="KRU593" s="110"/>
      <c r="KRV593" s="110"/>
      <c r="KRW593" s="110"/>
      <c r="KRX593" s="110"/>
      <c r="KRY593" s="110"/>
      <c r="KRZ593" s="110"/>
      <c r="KSA593" s="110"/>
      <c r="KSB593" s="110"/>
      <c r="KSC593" s="110"/>
      <c r="KSD593" s="110"/>
      <c r="KSE593" s="110"/>
      <c r="KSF593" s="110"/>
      <c r="KSG593" s="110"/>
      <c r="KSH593" s="110"/>
      <c r="KSI593" s="110"/>
      <c r="KSJ593" s="110"/>
      <c r="KSK593" s="110"/>
      <c r="KSL593" s="110"/>
      <c r="KSM593" s="110"/>
      <c r="KSN593" s="110"/>
      <c r="KSO593" s="110"/>
      <c r="KSP593" s="110"/>
      <c r="KSQ593" s="110"/>
      <c r="KSR593" s="110"/>
      <c r="KSS593" s="110"/>
      <c r="KST593" s="110"/>
      <c r="KSU593" s="110"/>
      <c r="KSV593" s="110"/>
      <c r="KSW593" s="110"/>
      <c r="KSX593" s="110"/>
      <c r="KSY593" s="110"/>
      <c r="KSZ593" s="110"/>
      <c r="KTA593" s="110"/>
      <c r="KTB593" s="110"/>
      <c r="KTC593" s="110"/>
      <c r="KTD593" s="110"/>
      <c r="KTE593" s="110"/>
      <c r="KTF593" s="110"/>
      <c r="KTG593" s="110"/>
      <c r="KTH593" s="110"/>
      <c r="KTI593" s="110"/>
      <c r="KTJ593" s="110"/>
      <c r="KTK593" s="110"/>
      <c r="KTL593" s="110"/>
      <c r="KTM593" s="110"/>
      <c r="KTN593" s="110"/>
      <c r="KTO593" s="110"/>
      <c r="KTP593" s="110"/>
      <c r="KTQ593" s="110"/>
      <c r="KTR593" s="110"/>
      <c r="KTS593" s="110"/>
      <c r="KTT593" s="110"/>
      <c r="KTU593" s="110"/>
      <c r="KTV593" s="110"/>
      <c r="KTW593" s="110"/>
      <c r="KTX593" s="110"/>
      <c r="KTY593" s="110"/>
      <c r="KTZ593" s="110"/>
      <c r="KUA593" s="110"/>
      <c r="KUB593" s="110"/>
      <c r="KUC593" s="110"/>
      <c r="KUD593" s="110"/>
      <c r="KUE593" s="110"/>
      <c r="KUF593" s="110"/>
      <c r="KUG593" s="110"/>
      <c r="KUH593" s="110"/>
      <c r="KUI593" s="110"/>
      <c r="KUJ593" s="110"/>
      <c r="KUK593" s="110"/>
      <c r="KUL593" s="110"/>
      <c r="KUM593" s="110"/>
      <c r="KUN593" s="110"/>
      <c r="KUO593" s="110"/>
      <c r="KUP593" s="110"/>
      <c r="KUQ593" s="110"/>
      <c r="KUR593" s="110"/>
      <c r="KUS593" s="110"/>
      <c r="KUT593" s="110"/>
      <c r="KUU593" s="110"/>
      <c r="KUV593" s="110"/>
      <c r="KUW593" s="110"/>
      <c r="KUX593" s="110"/>
      <c r="KUY593" s="110"/>
      <c r="KUZ593" s="110"/>
      <c r="KVA593" s="110"/>
      <c r="KVB593" s="110"/>
      <c r="KVC593" s="110"/>
      <c r="KVD593" s="110"/>
      <c r="KVE593" s="110"/>
      <c r="KVF593" s="110"/>
      <c r="KVG593" s="110"/>
      <c r="KVH593" s="110"/>
      <c r="KVI593" s="110"/>
      <c r="KVJ593" s="110"/>
      <c r="KVK593" s="110"/>
      <c r="KVL593" s="110"/>
      <c r="KVM593" s="110"/>
      <c r="KVN593" s="110"/>
      <c r="KVO593" s="110"/>
      <c r="KVP593" s="110"/>
      <c r="KVQ593" s="110"/>
      <c r="KVR593" s="110"/>
      <c r="KVS593" s="110"/>
      <c r="KVT593" s="110"/>
      <c r="KVU593" s="110"/>
      <c r="KVV593" s="110"/>
      <c r="KVW593" s="110"/>
      <c r="KVX593" s="110"/>
      <c r="KVY593" s="110"/>
      <c r="KVZ593" s="110"/>
      <c r="KWA593" s="110"/>
      <c r="KWB593" s="110"/>
      <c r="KWC593" s="110"/>
      <c r="KWD593" s="110"/>
      <c r="KWE593" s="110"/>
      <c r="KWF593" s="110"/>
      <c r="KWG593" s="110"/>
      <c r="KWH593" s="110"/>
      <c r="KWI593" s="110"/>
      <c r="KWJ593" s="110"/>
      <c r="KWK593" s="110"/>
      <c r="KWL593" s="110"/>
      <c r="KWM593" s="110"/>
      <c r="KWN593" s="110"/>
      <c r="KWO593" s="110"/>
      <c r="KWP593" s="110"/>
      <c r="KWQ593" s="110"/>
      <c r="KWR593" s="110"/>
      <c r="KWS593" s="110"/>
      <c r="KWT593" s="110"/>
      <c r="KWU593" s="110"/>
      <c r="KWV593" s="110"/>
      <c r="KWW593" s="110"/>
      <c r="KWX593" s="110"/>
      <c r="KWY593" s="110"/>
      <c r="KWZ593" s="110"/>
      <c r="KXA593" s="110"/>
      <c r="KXB593" s="110"/>
      <c r="KXC593" s="110"/>
      <c r="KXD593" s="110"/>
      <c r="KXE593" s="110"/>
      <c r="KXF593" s="110"/>
      <c r="KXG593" s="110"/>
      <c r="KXH593" s="110"/>
      <c r="KXI593" s="110"/>
      <c r="KXJ593" s="110"/>
      <c r="KXK593" s="110"/>
      <c r="KXL593" s="110"/>
      <c r="KXM593" s="110"/>
      <c r="KXN593" s="110"/>
      <c r="KXO593" s="110"/>
      <c r="KXP593" s="110"/>
      <c r="KXQ593" s="110"/>
      <c r="KXR593" s="110"/>
      <c r="KXS593" s="110"/>
      <c r="KXT593" s="110"/>
      <c r="KXU593" s="110"/>
      <c r="KXV593" s="110"/>
      <c r="KXW593" s="110"/>
      <c r="KXX593" s="110"/>
      <c r="KXY593" s="110"/>
      <c r="KXZ593" s="110"/>
      <c r="KYA593" s="110"/>
      <c r="KYB593" s="110"/>
      <c r="KYC593" s="110"/>
      <c r="KYD593" s="110"/>
      <c r="KYE593" s="110"/>
      <c r="KYF593" s="110"/>
      <c r="KYG593" s="110"/>
      <c r="KYH593" s="110"/>
      <c r="KYI593" s="110"/>
      <c r="KYJ593" s="110"/>
      <c r="KYK593" s="110"/>
      <c r="KYL593" s="110"/>
      <c r="KYM593" s="110"/>
      <c r="KYN593" s="110"/>
      <c r="KYO593" s="110"/>
      <c r="KYP593" s="110"/>
      <c r="KYQ593" s="110"/>
      <c r="KYR593" s="110"/>
      <c r="KYS593" s="110"/>
      <c r="KYT593" s="110"/>
      <c r="KYU593" s="110"/>
      <c r="KYV593" s="110"/>
      <c r="KYW593" s="110"/>
      <c r="KYX593" s="110"/>
      <c r="KYY593" s="110"/>
      <c r="KYZ593" s="110"/>
      <c r="KZA593" s="110"/>
      <c r="KZB593" s="110"/>
      <c r="KZC593" s="110"/>
      <c r="KZD593" s="110"/>
      <c r="KZE593" s="110"/>
      <c r="KZF593" s="110"/>
      <c r="KZG593" s="110"/>
      <c r="KZH593" s="110"/>
      <c r="KZI593" s="110"/>
      <c r="KZJ593" s="110"/>
      <c r="KZK593" s="110"/>
      <c r="KZL593" s="110"/>
      <c r="KZM593" s="110"/>
      <c r="KZN593" s="110"/>
      <c r="KZO593" s="110"/>
      <c r="KZP593" s="110"/>
      <c r="KZQ593" s="110"/>
      <c r="KZR593" s="110"/>
      <c r="KZS593" s="110"/>
      <c r="KZT593" s="110"/>
      <c r="KZU593" s="110"/>
      <c r="KZV593" s="110"/>
      <c r="KZW593" s="110"/>
      <c r="KZX593" s="110"/>
      <c r="KZY593" s="110"/>
      <c r="KZZ593" s="110"/>
      <c r="LAA593" s="110"/>
      <c r="LAB593" s="110"/>
      <c r="LAC593" s="110"/>
      <c r="LAD593" s="110"/>
      <c r="LAE593" s="110"/>
      <c r="LAF593" s="110"/>
      <c r="LAG593" s="110"/>
      <c r="LAH593" s="110"/>
      <c r="LAI593" s="110"/>
      <c r="LAJ593" s="110"/>
      <c r="LAK593" s="110"/>
      <c r="LAL593" s="110"/>
      <c r="LAM593" s="110"/>
      <c r="LAN593" s="110"/>
      <c r="LAO593" s="110"/>
      <c r="LAP593" s="110"/>
      <c r="LAQ593" s="110"/>
      <c r="LAR593" s="110"/>
      <c r="LAS593" s="110"/>
      <c r="LAT593" s="110"/>
      <c r="LAU593" s="110"/>
      <c r="LAV593" s="110"/>
      <c r="LAW593" s="110"/>
      <c r="LAX593" s="110"/>
      <c r="LAY593" s="110"/>
      <c r="LAZ593" s="110"/>
      <c r="LBA593" s="110"/>
      <c r="LBB593" s="110"/>
      <c r="LBC593" s="110"/>
      <c r="LBD593" s="110"/>
      <c r="LBE593" s="110"/>
      <c r="LBF593" s="110"/>
      <c r="LBG593" s="110"/>
      <c r="LBH593" s="110"/>
      <c r="LBI593" s="110"/>
      <c r="LBJ593" s="110"/>
      <c r="LBK593" s="110"/>
      <c r="LBL593" s="110"/>
      <c r="LBM593" s="110"/>
      <c r="LBN593" s="110"/>
      <c r="LBO593" s="110"/>
      <c r="LBP593" s="110"/>
      <c r="LBQ593" s="110"/>
      <c r="LBR593" s="110"/>
      <c r="LBS593" s="110"/>
      <c r="LBT593" s="110"/>
      <c r="LBU593" s="110"/>
      <c r="LBV593" s="110"/>
      <c r="LBW593" s="110"/>
      <c r="LBX593" s="110"/>
      <c r="LBY593" s="110"/>
      <c r="LBZ593" s="110"/>
      <c r="LCA593" s="110"/>
      <c r="LCB593" s="110"/>
      <c r="LCC593" s="110"/>
      <c r="LCD593" s="110"/>
      <c r="LCE593" s="110"/>
      <c r="LCF593" s="110"/>
      <c r="LCG593" s="110"/>
      <c r="LCH593" s="110"/>
      <c r="LCI593" s="110"/>
      <c r="LCJ593" s="110"/>
      <c r="LCK593" s="110"/>
      <c r="LCL593" s="110"/>
      <c r="LCM593" s="110"/>
      <c r="LCN593" s="110"/>
      <c r="LCO593" s="110"/>
      <c r="LCP593" s="110"/>
      <c r="LCQ593" s="110"/>
      <c r="LCR593" s="110"/>
      <c r="LCS593" s="110"/>
      <c r="LCT593" s="110"/>
      <c r="LCU593" s="110"/>
      <c r="LCV593" s="110"/>
      <c r="LCW593" s="110"/>
      <c r="LCX593" s="110"/>
      <c r="LCY593" s="110"/>
      <c r="LCZ593" s="110"/>
      <c r="LDA593" s="110"/>
      <c r="LDB593" s="110"/>
      <c r="LDC593" s="110"/>
      <c r="LDD593" s="110"/>
      <c r="LDE593" s="110"/>
      <c r="LDF593" s="110"/>
      <c r="LDG593" s="110"/>
      <c r="LDH593" s="110"/>
      <c r="LDI593" s="110"/>
      <c r="LDJ593" s="110"/>
      <c r="LDK593" s="110"/>
      <c r="LDL593" s="110"/>
      <c r="LDM593" s="110"/>
      <c r="LDN593" s="110"/>
      <c r="LDO593" s="110"/>
      <c r="LDP593" s="110"/>
      <c r="LDQ593" s="110"/>
      <c r="LDR593" s="110"/>
      <c r="LDS593" s="110"/>
      <c r="LDT593" s="110"/>
      <c r="LDU593" s="110"/>
      <c r="LDV593" s="110"/>
      <c r="LDW593" s="110"/>
      <c r="LDX593" s="110"/>
      <c r="LDY593" s="110"/>
      <c r="LDZ593" s="110"/>
      <c r="LEA593" s="110"/>
      <c r="LEB593" s="110"/>
      <c r="LEC593" s="110"/>
      <c r="LED593" s="110"/>
      <c r="LEE593" s="110"/>
      <c r="LEF593" s="110"/>
      <c r="LEG593" s="110"/>
      <c r="LEH593" s="110"/>
      <c r="LEI593" s="110"/>
      <c r="LEJ593" s="110"/>
      <c r="LEK593" s="110"/>
      <c r="LEL593" s="110"/>
      <c r="LEM593" s="110"/>
      <c r="LEN593" s="110"/>
      <c r="LEO593" s="110"/>
      <c r="LEP593" s="110"/>
      <c r="LEQ593" s="110"/>
      <c r="LER593" s="110"/>
      <c r="LES593" s="110"/>
      <c r="LET593" s="110"/>
      <c r="LEU593" s="110"/>
      <c r="LEV593" s="110"/>
      <c r="LEW593" s="110"/>
      <c r="LEX593" s="110"/>
      <c r="LEY593" s="110"/>
      <c r="LEZ593" s="110"/>
      <c r="LFA593" s="110"/>
      <c r="LFB593" s="110"/>
      <c r="LFC593" s="110"/>
      <c r="LFD593" s="110"/>
      <c r="LFE593" s="110"/>
      <c r="LFF593" s="110"/>
      <c r="LFG593" s="110"/>
      <c r="LFH593" s="110"/>
      <c r="LFI593" s="110"/>
      <c r="LFJ593" s="110"/>
      <c r="LFK593" s="110"/>
      <c r="LFL593" s="110"/>
      <c r="LFM593" s="110"/>
      <c r="LFN593" s="110"/>
      <c r="LFO593" s="110"/>
      <c r="LFP593" s="110"/>
      <c r="LFQ593" s="110"/>
      <c r="LFR593" s="110"/>
      <c r="LFS593" s="110"/>
      <c r="LFT593" s="110"/>
      <c r="LFU593" s="110"/>
      <c r="LFV593" s="110"/>
      <c r="LFW593" s="110"/>
      <c r="LFX593" s="110"/>
      <c r="LFY593" s="110"/>
      <c r="LFZ593" s="110"/>
      <c r="LGA593" s="110"/>
      <c r="LGB593" s="110"/>
      <c r="LGC593" s="110"/>
      <c r="LGD593" s="110"/>
      <c r="LGE593" s="110"/>
      <c r="LGF593" s="110"/>
      <c r="LGG593" s="110"/>
      <c r="LGH593" s="110"/>
      <c r="LGI593" s="110"/>
      <c r="LGJ593" s="110"/>
      <c r="LGK593" s="110"/>
      <c r="LGL593" s="110"/>
      <c r="LGM593" s="110"/>
      <c r="LGN593" s="110"/>
      <c r="LGO593" s="110"/>
      <c r="LGP593" s="110"/>
      <c r="LGQ593" s="110"/>
      <c r="LGR593" s="110"/>
      <c r="LGS593" s="110"/>
      <c r="LGT593" s="110"/>
      <c r="LGU593" s="110"/>
      <c r="LGV593" s="110"/>
      <c r="LGW593" s="110"/>
      <c r="LGX593" s="110"/>
      <c r="LGY593" s="110"/>
      <c r="LGZ593" s="110"/>
      <c r="LHA593" s="110"/>
      <c r="LHB593" s="110"/>
      <c r="LHC593" s="110"/>
      <c r="LHD593" s="110"/>
      <c r="LHE593" s="110"/>
      <c r="LHF593" s="110"/>
      <c r="LHG593" s="110"/>
      <c r="LHH593" s="110"/>
      <c r="LHI593" s="110"/>
      <c r="LHJ593" s="110"/>
      <c r="LHK593" s="110"/>
      <c r="LHL593" s="110"/>
      <c r="LHM593" s="110"/>
      <c r="LHN593" s="110"/>
      <c r="LHO593" s="110"/>
      <c r="LHP593" s="110"/>
      <c r="LHQ593" s="110"/>
      <c r="LHR593" s="110"/>
      <c r="LHS593" s="110"/>
      <c r="LHT593" s="110"/>
      <c r="LHU593" s="110"/>
      <c r="LHV593" s="110"/>
      <c r="LHW593" s="110"/>
      <c r="LHX593" s="110"/>
      <c r="LHY593" s="110"/>
      <c r="LHZ593" s="110"/>
      <c r="LIA593" s="110"/>
      <c r="LIB593" s="110"/>
      <c r="LIC593" s="110"/>
      <c r="LID593" s="110"/>
      <c r="LIE593" s="110"/>
      <c r="LIF593" s="110"/>
      <c r="LIG593" s="110"/>
      <c r="LIH593" s="110"/>
      <c r="LII593" s="110"/>
      <c r="LIJ593" s="110"/>
      <c r="LIK593" s="110"/>
      <c r="LIL593" s="110"/>
      <c r="LIM593" s="110"/>
      <c r="LIN593" s="110"/>
      <c r="LIO593" s="110"/>
      <c r="LIP593" s="110"/>
      <c r="LIQ593" s="110"/>
      <c r="LIR593" s="110"/>
      <c r="LIS593" s="110"/>
      <c r="LIT593" s="110"/>
      <c r="LIU593" s="110"/>
      <c r="LIV593" s="110"/>
      <c r="LIW593" s="110"/>
      <c r="LIX593" s="110"/>
      <c r="LIY593" s="110"/>
      <c r="LIZ593" s="110"/>
      <c r="LJA593" s="110"/>
      <c r="LJB593" s="110"/>
      <c r="LJC593" s="110"/>
      <c r="LJD593" s="110"/>
      <c r="LJE593" s="110"/>
      <c r="LJF593" s="110"/>
      <c r="LJG593" s="110"/>
      <c r="LJH593" s="110"/>
      <c r="LJI593" s="110"/>
      <c r="LJJ593" s="110"/>
      <c r="LJK593" s="110"/>
      <c r="LJL593" s="110"/>
      <c r="LJM593" s="110"/>
      <c r="LJN593" s="110"/>
      <c r="LJO593" s="110"/>
      <c r="LJP593" s="110"/>
      <c r="LJQ593" s="110"/>
      <c r="LJR593" s="110"/>
      <c r="LJS593" s="110"/>
      <c r="LJT593" s="110"/>
      <c r="LJU593" s="110"/>
      <c r="LJV593" s="110"/>
      <c r="LJW593" s="110"/>
      <c r="LJX593" s="110"/>
      <c r="LJY593" s="110"/>
      <c r="LJZ593" s="110"/>
      <c r="LKA593" s="110"/>
      <c r="LKB593" s="110"/>
      <c r="LKC593" s="110"/>
      <c r="LKD593" s="110"/>
      <c r="LKE593" s="110"/>
      <c r="LKF593" s="110"/>
      <c r="LKG593" s="110"/>
      <c r="LKH593" s="110"/>
      <c r="LKI593" s="110"/>
      <c r="LKJ593" s="110"/>
      <c r="LKK593" s="110"/>
      <c r="LKL593" s="110"/>
      <c r="LKM593" s="110"/>
      <c r="LKN593" s="110"/>
      <c r="LKO593" s="110"/>
      <c r="LKP593" s="110"/>
      <c r="LKQ593" s="110"/>
      <c r="LKR593" s="110"/>
      <c r="LKS593" s="110"/>
      <c r="LKT593" s="110"/>
      <c r="LKU593" s="110"/>
      <c r="LKV593" s="110"/>
      <c r="LKW593" s="110"/>
      <c r="LKX593" s="110"/>
      <c r="LKY593" s="110"/>
      <c r="LKZ593" s="110"/>
      <c r="LLA593" s="110"/>
      <c r="LLB593" s="110"/>
      <c r="LLC593" s="110"/>
      <c r="LLD593" s="110"/>
      <c r="LLE593" s="110"/>
      <c r="LLF593" s="110"/>
      <c r="LLG593" s="110"/>
      <c r="LLH593" s="110"/>
      <c r="LLI593" s="110"/>
      <c r="LLJ593" s="110"/>
      <c r="LLK593" s="110"/>
      <c r="LLL593" s="110"/>
      <c r="LLM593" s="110"/>
      <c r="LLN593" s="110"/>
      <c r="LLO593" s="110"/>
      <c r="LLP593" s="110"/>
      <c r="LLQ593" s="110"/>
      <c r="LLR593" s="110"/>
      <c r="LLS593" s="110"/>
      <c r="LLT593" s="110"/>
      <c r="LLU593" s="110"/>
      <c r="LLV593" s="110"/>
      <c r="LLW593" s="110"/>
      <c r="LLX593" s="110"/>
      <c r="LLY593" s="110"/>
      <c r="LLZ593" s="110"/>
      <c r="LMA593" s="110"/>
      <c r="LMB593" s="110"/>
      <c r="LMC593" s="110"/>
      <c r="LMD593" s="110"/>
      <c r="LME593" s="110"/>
      <c r="LMF593" s="110"/>
      <c r="LMG593" s="110"/>
      <c r="LMH593" s="110"/>
      <c r="LMI593" s="110"/>
      <c r="LMJ593" s="110"/>
      <c r="LMK593" s="110"/>
      <c r="LML593" s="110"/>
      <c r="LMM593" s="110"/>
      <c r="LMN593" s="110"/>
      <c r="LMO593" s="110"/>
      <c r="LMP593" s="110"/>
      <c r="LMQ593" s="110"/>
      <c r="LMR593" s="110"/>
      <c r="LMS593" s="110"/>
      <c r="LMT593" s="110"/>
      <c r="LMU593" s="110"/>
      <c r="LMV593" s="110"/>
      <c r="LMW593" s="110"/>
      <c r="LMX593" s="110"/>
      <c r="LMY593" s="110"/>
      <c r="LMZ593" s="110"/>
      <c r="LNA593" s="110"/>
      <c r="LNB593" s="110"/>
      <c r="LNC593" s="110"/>
      <c r="LND593" s="110"/>
      <c r="LNE593" s="110"/>
      <c r="LNF593" s="110"/>
      <c r="LNG593" s="110"/>
      <c r="LNH593" s="110"/>
      <c r="LNI593" s="110"/>
      <c r="LNJ593" s="110"/>
      <c r="LNK593" s="110"/>
      <c r="LNL593" s="110"/>
      <c r="LNM593" s="110"/>
      <c r="LNN593" s="110"/>
      <c r="LNO593" s="110"/>
      <c r="LNP593" s="110"/>
      <c r="LNQ593" s="110"/>
      <c r="LNR593" s="110"/>
      <c r="LNS593" s="110"/>
      <c r="LNT593" s="110"/>
      <c r="LNU593" s="110"/>
      <c r="LNV593" s="110"/>
      <c r="LNW593" s="110"/>
      <c r="LNX593" s="110"/>
      <c r="LNY593" s="110"/>
      <c r="LNZ593" s="110"/>
      <c r="LOA593" s="110"/>
      <c r="LOB593" s="110"/>
      <c r="LOC593" s="110"/>
      <c r="LOD593" s="110"/>
      <c r="LOE593" s="110"/>
      <c r="LOF593" s="110"/>
      <c r="LOG593" s="110"/>
      <c r="LOH593" s="110"/>
      <c r="LOI593" s="110"/>
      <c r="LOJ593" s="110"/>
      <c r="LOK593" s="110"/>
      <c r="LOL593" s="110"/>
      <c r="LOM593" s="110"/>
      <c r="LON593" s="110"/>
      <c r="LOO593" s="110"/>
      <c r="LOP593" s="110"/>
      <c r="LOQ593" s="110"/>
      <c r="LOR593" s="110"/>
      <c r="LOS593" s="110"/>
      <c r="LOT593" s="110"/>
      <c r="LOU593" s="110"/>
      <c r="LOV593" s="110"/>
      <c r="LOW593" s="110"/>
      <c r="LOX593" s="110"/>
      <c r="LOY593" s="110"/>
      <c r="LOZ593" s="110"/>
      <c r="LPA593" s="110"/>
      <c r="LPB593" s="110"/>
      <c r="LPC593" s="110"/>
      <c r="LPD593" s="110"/>
      <c r="LPE593" s="110"/>
      <c r="LPF593" s="110"/>
      <c r="LPG593" s="110"/>
      <c r="LPH593" s="110"/>
      <c r="LPI593" s="110"/>
      <c r="LPJ593" s="110"/>
      <c r="LPK593" s="110"/>
      <c r="LPL593" s="110"/>
      <c r="LPM593" s="110"/>
      <c r="LPN593" s="110"/>
      <c r="LPO593" s="110"/>
      <c r="LPP593" s="110"/>
      <c r="LPQ593" s="110"/>
      <c r="LPR593" s="110"/>
      <c r="LPS593" s="110"/>
      <c r="LPT593" s="110"/>
      <c r="LPU593" s="110"/>
      <c r="LPV593" s="110"/>
      <c r="LPW593" s="110"/>
      <c r="LPX593" s="110"/>
      <c r="LPY593" s="110"/>
      <c r="LPZ593" s="110"/>
      <c r="LQA593" s="110"/>
      <c r="LQB593" s="110"/>
      <c r="LQC593" s="110"/>
      <c r="LQD593" s="110"/>
      <c r="LQE593" s="110"/>
      <c r="LQF593" s="110"/>
      <c r="LQG593" s="110"/>
      <c r="LQH593" s="110"/>
      <c r="LQI593" s="110"/>
      <c r="LQJ593" s="110"/>
      <c r="LQK593" s="110"/>
      <c r="LQL593" s="110"/>
      <c r="LQM593" s="110"/>
      <c r="LQN593" s="110"/>
      <c r="LQO593" s="110"/>
      <c r="LQP593" s="110"/>
      <c r="LQQ593" s="110"/>
      <c r="LQR593" s="110"/>
      <c r="LQS593" s="110"/>
      <c r="LQT593" s="110"/>
      <c r="LQU593" s="110"/>
      <c r="LQV593" s="110"/>
      <c r="LQW593" s="110"/>
      <c r="LQX593" s="110"/>
      <c r="LQY593" s="110"/>
      <c r="LQZ593" s="110"/>
      <c r="LRA593" s="110"/>
      <c r="LRB593" s="110"/>
      <c r="LRC593" s="110"/>
      <c r="LRD593" s="110"/>
      <c r="LRE593" s="110"/>
      <c r="LRF593" s="110"/>
      <c r="LRG593" s="110"/>
      <c r="LRH593" s="110"/>
      <c r="LRI593" s="110"/>
      <c r="LRJ593" s="110"/>
      <c r="LRK593" s="110"/>
      <c r="LRL593" s="110"/>
      <c r="LRM593" s="110"/>
      <c r="LRN593" s="110"/>
      <c r="LRO593" s="110"/>
      <c r="LRP593" s="110"/>
      <c r="LRQ593" s="110"/>
      <c r="LRR593" s="110"/>
      <c r="LRS593" s="110"/>
      <c r="LRT593" s="110"/>
      <c r="LRU593" s="110"/>
      <c r="LRV593" s="110"/>
      <c r="LRW593" s="110"/>
      <c r="LRX593" s="110"/>
      <c r="LRY593" s="110"/>
      <c r="LRZ593" s="110"/>
      <c r="LSA593" s="110"/>
      <c r="LSB593" s="110"/>
      <c r="LSC593" s="110"/>
      <c r="LSD593" s="110"/>
      <c r="LSE593" s="110"/>
      <c r="LSF593" s="110"/>
      <c r="LSG593" s="110"/>
      <c r="LSH593" s="110"/>
      <c r="LSI593" s="110"/>
      <c r="LSJ593" s="110"/>
      <c r="LSK593" s="110"/>
      <c r="LSL593" s="110"/>
      <c r="LSM593" s="110"/>
      <c r="LSN593" s="110"/>
      <c r="LSO593" s="110"/>
      <c r="LSP593" s="110"/>
      <c r="LSQ593" s="110"/>
      <c r="LSR593" s="110"/>
      <c r="LSS593" s="110"/>
      <c r="LST593" s="110"/>
      <c r="LSU593" s="110"/>
      <c r="LSV593" s="110"/>
      <c r="LSW593" s="110"/>
      <c r="LSX593" s="110"/>
      <c r="LSY593" s="110"/>
      <c r="LSZ593" s="110"/>
      <c r="LTA593" s="110"/>
      <c r="LTB593" s="110"/>
      <c r="LTC593" s="110"/>
      <c r="LTD593" s="110"/>
      <c r="LTE593" s="110"/>
      <c r="LTF593" s="110"/>
      <c r="LTG593" s="110"/>
      <c r="LTH593" s="110"/>
      <c r="LTI593" s="110"/>
      <c r="LTJ593" s="110"/>
      <c r="LTK593" s="110"/>
      <c r="LTL593" s="110"/>
      <c r="LTM593" s="110"/>
      <c r="LTN593" s="110"/>
      <c r="LTO593" s="110"/>
      <c r="LTP593" s="110"/>
      <c r="LTQ593" s="110"/>
      <c r="LTR593" s="110"/>
      <c r="LTS593" s="110"/>
      <c r="LTT593" s="110"/>
      <c r="LTU593" s="110"/>
      <c r="LTV593" s="110"/>
      <c r="LTW593" s="110"/>
      <c r="LTX593" s="110"/>
      <c r="LTY593" s="110"/>
      <c r="LTZ593" s="110"/>
      <c r="LUA593" s="110"/>
      <c r="LUB593" s="110"/>
      <c r="LUC593" s="110"/>
      <c r="LUD593" s="110"/>
      <c r="LUE593" s="110"/>
      <c r="LUF593" s="110"/>
      <c r="LUG593" s="110"/>
      <c r="LUH593" s="110"/>
      <c r="LUI593" s="110"/>
      <c r="LUJ593" s="110"/>
      <c r="LUK593" s="110"/>
      <c r="LUL593" s="110"/>
      <c r="LUM593" s="110"/>
      <c r="LUN593" s="110"/>
      <c r="LUO593" s="110"/>
      <c r="LUP593" s="110"/>
      <c r="LUQ593" s="110"/>
      <c r="LUR593" s="110"/>
      <c r="LUS593" s="110"/>
      <c r="LUT593" s="110"/>
      <c r="LUU593" s="110"/>
      <c r="LUV593" s="110"/>
      <c r="LUW593" s="110"/>
      <c r="LUX593" s="110"/>
      <c r="LUY593" s="110"/>
      <c r="LUZ593" s="110"/>
      <c r="LVA593" s="110"/>
      <c r="LVB593" s="110"/>
      <c r="LVC593" s="110"/>
      <c r="LVD593" s="110"/>
      <c r="LVE593" s="110"/>
      <c r="LVF593" s="110"/>
      <c r="LVG593" s="110"/>
      <c r="LVH593" s="110"/>
      <c r="LVI593" s="110"/>
      <c r="LVJ593" s="110"/>
      <c r="LVK593" s="110"/>
      <c r="LVL593" s="110"/>
      <c r="LVM593" s="110"/>
      <c r="LVN593" s="110"/>
      <c r="LVO593" s="110"/>
      <c r="LVP593" s="110"/>
      <c r="LVQ593" s="110"/>
      <c r="LVR593" s="110"/>
      <c r="LVS593" s="110"/>
      <c r="LVT593" s="110"/>
      <c r="LVU593" s="110"/>
      <c r="LVV593" s="110"/>
      <c r="LVW593" s="110"/>
      <c r="LVX593" s="110"/>
      <c r="LVY593" s="110"/>
      <c r="LVZ593" s="110"/>
      <c r="LWA593" s="110"/>
      <c r="LWB593" s="110"/>
      <c r="LWC593" s="110"/>
      <c r="LWD593" s="110"/>
      <c r="LWE593" s="110"/>
      <c r="LWF593" s="110"/>
      <c r="LWG593" s="110"/>
      <c r="LWH593" s="110"/>
      <c r="LWI593" s="110"/>
      <c r="LWJ593" s="110"/>
      <c r="LWK593" s="110"/>
      <c r="LWL593" s="110"/>
      <c r="LWM593" s="110"/>
      <c r="LWN593" s="110"/>
      <c r="LWO593" s="110"/>
      <c r="LWP593" s="110"/>
      <c r="LWQ593" s="110"/>
      <c r="LWR593" s="110"/>
      <c r="LWS593" s="110"/>
      <c r="LWT593" s="110"/>
      <c r="LWU593" s="110"/>
      <c r="LWV593" s="110"/>
      <c r="LWW593" s="110"/>
      <c r="LWX593" s="110"/>
      <c r="LWY593" s="110"/>
      <c r="LWZ593" s="110"/>
      <c r="LXA593" s="110"/>
      <c r="LXB593" s="110"/>
      <c r="LXC593" s="110"/>
      <c r="LXD593" s="110"/>
      <c r="LXE593" s="110"/>
      <c r="LXF593" s="110"/>
      <c r="LXG593" s="110"/>
      <c r="LXH593" s="110"/>
      <c r="LXI593" s="110"/>
      <c r="LXJ593" s="110"/>
      <c r="LXK593" s="110"/>
      <c r="LXL593" s="110"/>
      <c r="LXM593" s="110"/>
      <c r="LXN593" s="110"/>
      <c r="LXO593" s="110"/>
      <c r="LXP593" s="110"/>
      <c r="LXQ593" s="110"/>
      <c r="LXR593" s="110"/>
      <c r="LXS593" s="110"/>
      <c r="LXT593" s="110"/>
      <c r="LXU593" s="110"/>
      <c r="LXV593" s="110"/>
      <c r="LXW593" s="110"/>
      <c r="LXX593" s="110"/>
      <c r="LXY593" s="110"/>
      <c r="LXZ593" s="110"/>
      <c r="LYA593" s="110"/>
      <c r="LYB593" s="110"/>
      <c r="LYC593" s="110"/>
      <c r="LYD593" s="110"/>
      <c r="LYE593" s="110"/>
      <c r="LYF593" s="110"/>
      <c r="LYG593" s="110"/>
      <c r="LYH593" s="110"/>
      <c r="LYI593" s="110"/>
      <c r="LYJ593" s="110"/>
      <c r="LYK593" s="110"/>
      <c r="LYL593" s="110"/>
      <c r="LYM593" s="110"/>
      <c r="LYN593" s="110"/>
      <c r="LYO593" s="110"/>
      <c r="LYP593" s="110"/>
      <c r="LYQ593" s="110"/>
      <c r="LYR593" s="110"/>
      <c r="LYS593" s="110"/>
      <c r="LYT593" s="110"/>
      <c r="LYU593" s="110"/>
      <c r="LYV593" s="110"/>
      <c r="LYW593" s="110"/>
      <c r="LYX593" s="110"/>
      <c r="LYY593" s="110"/>
      <c r="LYZ593" s="110"/>
      <c r="LZA593" s="110"/>
      <c r="LZB593" s="110"/>
      <c r="LZC593" s="110"/>
      <c r="LZD593" s="110"/>
      <c r="LZE593" s="110"/>
      <c r="LZF593" s="110"/>
      <c r="LZG593" s="110"/>
      <c r="LZH593" s="110"/>
      <c r="LZI593" s="110"/>
      <c r="LZJ593" s="110"/>
      <c r="LZK593" s="110"/>
      <c r="LZL593" s="110"/>
      <c r="LZM593" s="110"/>
      <c r="LZN593" s="110"/>
      <c r="LZO593" s="110"/>
      <c r="LZP593" s="110"/>
      <c r="LZQ593" s="110"/>
      <c r="LZR593" s="110"/>
      <c r="LZS593" s="110"/>
      <c r="LZT593" s="110"/>
      <c r="LZU593" s="110"/>
      <c r="LZV593" s="110"/>
      <c r="LZW593" s="110"/>
      <c r="LZX593" s="110"/>
      <c r="LZY593" s="110"/>
      <c r="LZZ593" s="110"/>
      <c r="MAA593" s="110"/>
      <c r="MAB593" s="110"/>
      <c r="MAC593" s="110"/>
      <c r="MAD593" s="110"/>
      <c r="MAE593" s="110"/>
      <c r="MAF593" s="110"/>
      <c r="MAG593" s="110"/>
      <c r="MAH593" s="110"/>
      <c r="MAI593" s="110"/>
      <c r="MAJ593" s="110"/>
      <c r="MAK593" s="110"/>
      <c r="MAL593" s="110"/>
      <c r="MAM593" s="110"/>
      <c r="MAN593" s="110"/>
      <c r="MAO593" s="110"/>
      <c r="MAP593" s="110"/>
      <c r="MAQ593" s="110"/>
      <c r="MAR593" s="110"/>
      <c r="MAS593" s="110"/>
      <c r="MAT593" s="110"/>
      <c r="MAU593" s="110"/>
      <c r="MAV593" s="110"/>
      <c r="MAW593" s="110"/>
      <c r="MAX593" s="110"/>
      <c r="MAY593" s="110"/>
      <c r="MAZ593" s="110"/>
      <c r="MBA593" s="110"/>
      <c r="MBB593" s="110"/>
      <c r="MBC593" s="110"/>
      <c r="MBD593" s="110"/>
      <c r="MBE593" s="110"/>
      <c r="MBF593" s="110"/>
      <c r="MBG593" s="110"/>
      <c r="MBH593" s="110"/>
      <c r="MBI593" s="110"/>
      <c r="MBJ593" s="110"/>
      <c r="MBK593" s="110"/>
      <c r="MBL593" s="110"/>
      <c r="MBM593" s="110"/>
      <c r="MBN593" s="110"/>
      <c r="MBO593" s="110"/>
      <c r="MBP593" s="110"/>
      <c r="MBQ593" s="110"/>
      <c r="MBR593" s="110"/>
      <c r="MBS593" s="110"/>
      <c r="MBT593" s="110"/>
      <c r="MBU593" s="110"/>
      <c r="MBV593" s="110"/>
      <c r="MBW593" s="110"/>
      <c r="MBX593" s="110"/>
      <c r="MBY593" s="110"/>
      <c r="MBZ593" s="110"/>
      <c r="MCA593" s="110"/>
      <c r="MCB593" s="110"/>
      <c r="MCC593" s="110"/>
      <c r="MCD593" s="110"/>
      <c r="MCE593" s="110"/>
      <c r="MCF593" s="110"/>
      <c r="MCG593" s="110"/>
      <c r="MCH593" s="110"/>
      <c r="MCI593" s="110"/>
      <c r="MCJ593" s="110"/>
      <c r="MCK593" s="110"/>
      <c r="MCL593" s="110"/>
      <c r="MCM593" s="110"/>
      <c r="MCN593" s="110"/>
      <c r="MCO593" s="110"/>
      <c r="MCP593" s="110"/>
      <c r="MCQ593" s="110"/>
      <c r="MCR593" s="110"/>
      <c r="MCS593" s="110"/>
      <c r="MCT593" s="110"/>
      <c r="MCU593" s="110"/>
      <c r="MCV593" s="110"/>
      <c r="MCW593" s="110"/>
      <c r="MCX593" s="110"/>
      <c r="MCY593" s="110"/>
      <c r="MCZ593" s="110"/>
      <c r="MDA593" s="110"/>
      <c r="MDB593" s="110"/>
      <c r="MDC593" s="110"/>
      <c r="MDD593" s="110"/>
      <c r="MDE593" s="110"/>
      <c r="MDF593" s="110"/>
      <c r="MDG593" s="110"/>
      <c r="MDH593" s="110"/>
      <c r="MDI593" s="110"/>
      <c r="MDJ593" s="110"/>
      <c r="MDK593" s="110"/>
      <c r="MDL593" s="110"/>
      <c r="MDM593" s="110"/>
      <c r="MDN593" s="110"/>
      <c r="MDO593" s="110"/>
      <c r="MDP593" s="110"/>
      <c r="MDQ593" s="110"/>
      <c r="MDR593" s="110"/>
      <c r="MDS593" s="110"/>
      <c r="MDT593" s="110"/>
      <c r="MDU593" s="110"/>
      <c r="MDV593" s="110"/>
      <c r="MDW593" s="110"/>
      <c r="MDX593" s="110"/>
      <c r="MDY593" s="110"/>
      <c r="MDZ593" s="110"/>
      <c r="MEA593" s="110"/>
      <c r="MEB593" s="110"/>
      <c r="MEC593" s="110"/>
      <c r="MED593" s="110"/>
      <c r="MEE593" s="110"/>
      <c r="MEF593" s="110"/>
      <c r="MEG593" s="110"/>
      <c r="MEH593" s="110"/>
      <c r="MEI593" s="110"/>
      <c r="MEJ593" s="110"/>
      <c r="MEK593" s="110"/>
      <c r="MEL593" s="110"/>
      <c r="MEM593" s="110"/>
      <c r="MEN593" s="110"/>
      <c r="MEO593" s="110"/>
      <c r="MEP593" s="110"/>
      <c r="MEQ593" s="110"/>
      <c r="MER593" s="110"/>
      <c r="MES593" s="110"/>
      <c r="MET593" s="110"/>
      <c r="MEU593" s="110"/>
      <c r="MEV593" s="110"/>
      <c r="MEW593" s="110"/>
      <c r="MEX593" s="110"/>
      <c r="MEY593" s="110"/>
      <c r="MEZ593" s="110"/>
      <c r="MFA593" s="110"/>
      <c r="MFB593" s="110"/>
      <c r="MFC593" s="110"/>
      <c r="MFD593" s="110"/>
      <c r="MFE593" s="110"/>
      <c r="MFF593" s="110"/>
      <c r="MFG593" s="110"/>
      <c r="MFH593" s="110"/>
      <c r="MFI593" s="110"/>
      <c r="MFJ593" s="110"/>
      <c r="MFK593" s="110"/>
      <c r="MFL593" s="110"/>
      <c r="MFM593" s="110"/>
      <c r="MFN593" s="110"/>
      <c r="MFO593" s="110"/>
      <c r="MFP593" s="110"/>
      <c r="MFQ593" s="110"/>
      <c r="MFR593" s="110"/>
      <c r="MFS593" s="110"/>
      <c r="MFT593" s="110"/>
      <c r="MFU593" s="110"/>
      <c r="MFV593" s="110"/>
      <c r="MFW593" s="110"/>
      <c r="MFX593" s="110"/>
      <c r="MFY593" s="110"/>
      <c r="MFZ593" s="110"/>
      <c r="MGA593" s="110"/>
      <c r="MGB593" s="110"/>
      <c r="MGC593" s="110"/>
      <c r="MGD593" s="110"/>
      <c r="MGE593" s="110"/>
      <c r="MGF593" s="110"/>
      <c r="MGG593" s="110"/>
      <c r="MGH593" s="110"/>
      <c r="MGI593" s="110"/>
      <c r="MGJ593" s="110"/>
      <c r="MGK593" s="110"/>
      <c r="MGL593" s="110"/>
      <c r="MGM593" s="110"/>
      <c r="MGN593" s="110"/>
      <c r="MGO593" s="110"/>
      <c r="MGP593" s="110"/>
      <c r="MGQ593" s="110"/>
      <c r="MGR593" s="110"/>
      <c r="MGS593" s="110"/>
      <c r="MGT593" s="110"/>
      <c r="MGU593" s="110"/>
      <c r="MGV593" s="110"/>
      <c r="MGW593" s="110"/>
      <c r="MGX593" s="110"/>
      <c r="MGY593" s="110"/>
      <c r="MGZ593" s="110"/>
      <c r="MHA593" s="110"/>
      <c r="MHB593" s="110"/>
      <c r="MHC593" s="110"/>
      <c r="MHD593" s="110"/>
      <c r="MHE593" s="110"/>
      <c r="MHF593" s="110"/>
      <c r="MHG593" s="110"/>
      <c r="MHH593" s="110"/>
      <c r="MHI593" s="110"/>
      <c r="MHJ593" s="110"/>
      <c r="MHK593" s="110"/>
      <c r="MHL593" s="110"/>
      <c r="MHM593" s="110"/>
      <c r="MHN593" s="110"/>
      <c r="MHO593" s="110"/>
      <c r="MHP593" s="110"/>
      <c r="MHQ593" s="110"/>
      <c r="MHR593" s="110"/>
      <c r="MHS593" s="110"/>
      <c r="MHT593" s="110"/>
      <c r="MHU593" s="110"/>
      <c r="MHV593" s="110"/>
      <c r="MHW593" s="110"/>
      <c r="MHX593" s="110"/>
      <c r="MHY593" s="110"/>
      <c r="MHZ593" s="110"/>
      <c r="MIA593" s="110"/>
      <c r="MIB593" s="110"/>
      <c r="MIC593" s="110"/>
      <c r="MID593" s="110"/>
      <c r="MIE593" s="110"/>
      <c r="MIF593" s="110"/>
      <c r="MIG593" s="110"/>
      <c r="MIH593" s="110"/>
      <c r="MII593" s="110"/>
      <c r="MIJ593" s="110"/>
      <c r="MIK593" s="110"/>
      <c r="MIL593" s="110"/>
      <c r="MIM593" s="110"/>
      <c r="MIN593" s="110"/>
      <c r="MIO593" s="110"/>
      <c r="MIP593" s="110"/>
      <c r="MIQ593" s="110"/>
      <c r="MIR593" s="110"/>
      <c r="MIS593" s="110"/>
      <c r="MIT593" s="110"/>
      <c r="MIU593" s="110"/>
      <c r="MIV593" s="110"/>
      <c r="MIW593" s="110"/>
      <c r="MIX593" s="110"/>
      <c r="MIY593" s="110"/>
      <c r="MIZ593" s="110"/>
      <c r="MJA593" s="110"/>
      <c r="MJB593" s="110"/>
      <c r="MJC593" s="110"/>
      <c r="MJD593" s="110"/>
      <c r="MJE593" s="110"/>
      <c r="MJF593" s="110"/>
      <c r="MJG593" s="110"/>
      <c r="MJH593" s="110"/>
      <c r="MJI593" s="110"/>
      <c r="MJJ593" s="110"/>
      <c r="MJK593" s="110"/>
      <c r="MJL593" s="110"/>
      <c r="MJM593" s="110"/>
      <c r="MJN593" s="110"/>
      <c r="MJO593" s="110"/>
      <c r="MJP593" s="110"/>
      <c r="MJQ593" s="110"/>
      <c r="MJR593" s="110"/>
      <c r="MJS593" s="110"/>
      <c r="MJT593" s="110"/>
      <c r="MJU593" s="110"/>
      <c r="MJV593" s="110"/>
      <c r="MJW593" s="110"/>
      <c r="MJX593" s="110"/>
      <c r="MJY593" s="110"/>
      <c r="MJZ593" s="110"/>
      <c r="MKA593" s="110"/>
      <c r="MKB593" s="110"/>
      <c r="MKC593" s="110"/>
      <c r="MKD593" s="110"/>
      <c r="MKE593" s="110"/>
      <c r="MKF593" s="110"/>
      <c r="MKG593" s="110"/>
      <c r="MKH593" s="110"/>
      <c r="MKI593" s="110"/>
      <c r="MKJ593" s="110"/>
      <c r="MKK593" s="110"/>
      <c r="MKL593" s="110"/>
      <c r="MKM593" s="110"/>
      <c r="MKN593" s="110"/>
      <c r="MKO593" s="110"/>
      <c r="MKP593" s="110"/>
      <c r="MKQ593" s="110"/>
      <c r="MKR593" s="110"/>
      <c r="MKS593" s="110"/>
      <c r="MKT593" s="110"/>
      <c r="MKU593" s="110"/>
      <c r="MKV593" s="110"/>
      <c r="MKW593" s="110"/>
      <c r="MKX593" s="110"/>
      <c r="MKY593" s="110"/>
      <c r="MKZ593" s="110"/>
      <c r="MLA593" s="110"/>
      <c r="MLB593" s="110"/>
      <c r="MLC593" s="110"/>
      <c r="MLD593" s="110"/>
      <c r="MLE593" s="110"/>
      <c r="MLF593" s="110"/>
      <c r="MLG593" s="110"/>
      <c r="MLH593" s="110"/>
      <c r="MLI593" s="110"/>
      <c r="MLJ593" s="110"/>
      <c r="MLK593" s="110"/>
      <c r="MLL593" s="110"/>
      <c r="MLM593" s="110"/>
      <c r="MLN593" s="110"/>
      <c r="MLO593" s="110"/>
      <c r="MLP593" s="110"/>
      <c r="MLQ593" s="110"/>
      <c r="MLR593" s="110"/>
      <c r="MLS593" s="110"/>
      <c r="MLT593" s="110"/>
      <c r="MLU593" s="110"/>
      <c r="MLV593" s="110"/>
      <c r="MLW593" s="110"/>
      <c r="MLX593" s="110"/>
      <c r="MLY593" s="110"/>
      <c r="MLZ593" s="110"/>
      <c r="MMA593" s="110"/>
      <c r="MMB593" s="110"/>
      <c r="MMC593" s="110"/>
      <c r="MMD593" s="110"/>
      <c r="MME593" s="110"/>
      <c r="MMF593" s="110"/>
      <c r="MMG593" s="110"/>
      <c r="MMH593" s="110"/>
      <c r="MMI593" s="110"/>
      <c r="MMJ593" s="110"/>
      <c r="MMK593" s="110"/>
      <c r="MML593" s="110"/>
      <c r="MMM593" s="110"/>
      <c r="MMN593" s="110"/>
      <c r="MMO593" s="110"/>
      <c r="MMP593" s="110"/>
      <c r="MMQ593" s="110"/>
      <c r="MMR593" s="110"/>
      <c r="MMS593" s="110"/>
      <c r="MMT593" s="110"/>
      <c r="MMU593" s="110"/>
      <c r="MMV593" s="110"/>
      <c r="MMW593" s="110"/>
      <c r="MMX593" s="110"/>
      <c r="MMY593" s="110"/>
      <c r="MMZ593" s="110"/>
      <c r="MNA593" s="110"/>
      <c r="MNB593" s="110"/>
      <c r="MNC593" s="110"/>
      <c r="MND593" s="110"/>
      <c r="MNE593" s="110"/>
      <c r="MNF593" s="110"/>
      <c r="MNG593" s="110"/>
      <c r="MNH593" s="110"/>
      <c r="MNI593" s="110"/>
      <c r="MNJ593" s="110"/>
      <c r="MNK593" s="110"/>
      <c r="MNL593" s="110"/>
      <c r="MNM593" s="110"/>
      <c r="MNN593" s="110"/>
      <c r="MNO593" s="110"/>
      <c r="MNP593" s="110"/>
      <c r="MNQ593" s="110"/>
      <c r="MNR593" s="110"/>
      <c r="MNS593" s="110"/>
      <c r="MNT593" s="110"/>
      <c r="MNU593" s="110"/>
      <c r="MNV593" s="110"/>
      <c r="MNW593" s="110"/>
      <c r="MNX593" s="110"/>
      <c r="MNY593" s="110"/>
      <c r="MNZ593" s="110"/>
      <c r="MOA593" s="110"/>
      <c r="MOB593" s="110"/>
      <c r="MOC593" s="110"/>
      <c r="MOD593" s="110"/>
      <c r="MOE593" s="110"/>
      <c r="MOF593" s="110"/>
      <c r="MOG593" s="110"/>
      <c r="MOH593" s="110"/>
      <c r="MOI593" s="110"/>
      <c r="MOJ593" s="110"/>
      <c r="MOK593" s="110"/>
      <c r="MOL593" s="110"/>
      <c r="MOM593" s="110"/>
      <c r="MON593" s="110"/>
      <c r="MOO593" s="110"/>
      <c r="MOP593" s="110"/>
      <c r="MOQ593" s="110"/>
      <c r="MOR593" s="110"/>
      <c r="MOS593" s="110"/>
      <c r="MOT593" s="110"/>
      <c r="MOU593" s="110"/>
      <c r="MOV593" s="110"/>
      <c r="MOW593" s="110"/>
      <c r="MOX593" s="110"/>
      <c r="MOY593" s="110"/>
      <c r="MOZ593" s="110"/>
      <c r="MPA593" s="110"/>
      <c r="MPB593" s="110"/>
      <c r="MPC593" s="110"/>
      <c r="MPD593" s="110"/>
      <c r="MPE593" s="110"/>
      <c r="MPF593" s="110"/>
      <c r="MPG593" s="110"/>
      <c r="MPH593" s="110"/>
      <c r="MPI593" s="110"/>
      <c r="MPJ593" s="110"/>
      <c r="MPK593" s="110"/>
      <c r="MPL593" s="110"/>
      <c r="MPM593" s="110"/>
      <c r="MPN593" s="110"/>
      <c r="MPO593" s="110"/>
      <c r="MPP593" s="110"/>
      <c r="MPQ593" s="110"/>
      <c r="MPR593" s="110"/>
      <c r="MPS593" s="110"/>
      <c r="MPT593" s="110"/>
      <c r="MPU593" s="110"/>
      <c r="MPV593" s="110"/>
      <c r="MPW593" s="110"/>
      <c r="MPX593" s="110"/>
      <c r="MPY593" s="110"/>
      <c r="MPZ593" s="110"/>
      <c r="MQA593" s="110"/>
      <c r="MQB593" s="110"/>
      <c r="MQC593" s="110"/>
      <c r="MQD593" s="110"/>
      <c r="MQE593" s="110"/>
      <c r="MQF593" s="110"/>
      <c r="MQG593" s="110"/>
      <c r="MQH593" s="110"/>
      <c r="MQI593" s="110"/>
      <c r="MQJ593" s="110"/>
      <c r="MQK593" s="110"/>
      <c r="MQL593" s="110"/>
      <c r="MQM593" s="110"/>
      <c r="MQN593" s="110"/>
      <c r="MQO593" s="110"/>
      <c r="MQP593" s="110"/>
      <c r="MQQ593" s="110"/>
      <c r="MQR593" s="110"/>
      <c r="MQS593" s="110"/>
      <c r="MQT593" s="110"/>
      <c r="MQU593" s="110"/>
      <c r="MQV593" s="110"/>
      <c r="MQW593" s="110"/>
      <c r="MQX593" s="110"/>
      <c r="MQY593" s="110"/>
      <c r="MQZ593" s="110"/>
      <c r="MRA593" s="110"/>
      <c r="MRB593" s="110"/>
      <c r="MRC593" s="110"/>
      <c r="MRD593" s="110"/>
      <c r="MRE593" s="110"/>
      <c r="MRF593" s="110"/>
      <c r="MRG593" s="110"/>
      <c r="MRH593" s="110"/>
      <c r="MRI593" s="110"/>
      <c r="MRJ593" s="110"/>
      <c r="MRK593" s="110"/>
      <c r="MRL593" s="110"/>
      <c r="MRM593" s="110"/>
      <c r="MRN593" s="110"/>
      <c r="MRO593" s="110"/>
      <c r="MRP593" s="110"/>
      <c r="MRQ593" s="110"/>
      <c r="MRR593" s="110"/>
      <c r="MRS593" s="110"/>
      <c r="MRT593" s="110"/>
      <c r="MRU593" s="110"/>
      <c r="MRV593" s="110"/>
      <c r="MRW593" s="110"/>
      <c r="MRX593" s="110"/>
      <c r="MRY593" s="110"/>
      <c r="MRZ593" s="110"/>
      <c r="MSA593" s="110"/>
      <c r="MSB593" s="110"/>
      <c r="MSC593" s="110"/>
      <c r="MSD593" s="110"/>
      <c r="MSE593" s="110"/>
      <c r="MSF593" s="110"/>
      <c r="MSG593" s="110"/>
      <c r="MSH593" s="110"/>
      <c r="MSI593" s="110"/>
      <c r="MSJ593" s="110"/>
      <c r="MSK593" s="110"/>
      <c r="MSL593" s="110"/>
      <c r="MSM593" s="110"/>
      <c r="MSN593" s="110"/>
      <c r="MSO593" s="110"/>
      <c r="MSP593" s="110"/>
      <c r="MSQ593" s="110"/>
      <c r="MSR593" s="110"/>
      <c r="MSS593" s="110"/>
      <c r="MST593" s="110"/>
      <c r="MSU593" s="110"/>
      <c r="MSV593" s="110"/>
      <c r="MSW593" s="110"/>
      <c r="MSX593" s="110"/>
      <c r="MSY593" s="110"/>
      <c r="MSZ593" s="110"/>
      <c r="MTA593" s="110"/>
      <c r="MTB593" s="110"/>
      <c r="MTC593" s="110"/>
      <c r="MTD593" s="110"/>
      <c r="MTE593" s="110"/>
      <c r="MTF593" s="110"/>
      <c r="MTG593" s="110"/>
      <c r="MTH593" s="110"/>
      <c r="MTI593" s="110"/>
      <c r="MTJ593" s="110"/>
      <c r="MTK593" s="110"/>
      <c r="MTL593" s="110"/>
      <c r="MTM593" s="110"/>
      <c r="MTN593" s="110"/>
      <c r="MTO593" s="110"/>
      <c r="MTP593" s="110"/>
      <c r="MTQ593" s="110"/>
      <c r="MTR593" s="110"/>
      <c r="MTS593" s="110"/>
      <c r="MTT593" s="110"/>
      <c r="MTU593" s="110"/>
      <c r="MTV593" s="110"/>
      <c r="MTW593" s="110"/>
      <c r="MTX593" s="110"/>
      <c r="MTY593" s="110"/>
      <c r="MTZ593" s="110"/>
      <c r="MUA593" s="110"/>
      <c r="MUB593" s="110"/>
      <c r="MUC593" s="110"/>
      <c r="MUD593" s="110"/>
      <c r="MUE593" s="110"/>
      <c r="MUF593" s="110"/>
      <c r="MUG593" s="110"/>
      <c r="MUH593" s="110"/>
      <c r="MUI593" s="110"/>
      <c r="MUJ593" s="110"/>
      <c r="MUK593" s="110"/>
      <c r="MUL593" s="110"/>
      <c r="MUM593" s="110"/>
      <c r="MUN593" s="110"/>
      <c r="MUO593" s="110"/>
      <c r="MUP593" s="110"/>
      <c r="MUQ593" s="110"/>
      <c r="MUR593" s="110"/>
      <c r="MUS593" s="110"/>
      <c r="MUT593" s="110"/>
      <c r="MUU593" s="110"/>
      <c r="MUV593" s="110"/>
      <c r="MUW593" s="110"/>
      <c r="MUX593" s="110"/>
      <c r="MUY593" s="110"/>
      <c r="MUZ593" s="110"/>
      <c r="MVA593" s="110"/>
      <c r="MVB593" s="110"/>
      <c r="MVC593" s="110"/>
      <c r="MVD593" s="110"/>
      <c r="MVE593" s="110"/>
      <c r="MVF593" s="110"/>
      <c r="MVG593" s="110"/>
      <c r="MVH593" s="110"/>
      <c r="MVI593" s="110"/>
      <c r="MVJ593" s="110"/>
      <c r="MVK593" s="110"/>
      <c r="MVL593" s="110"/>
      <c r="MVM593" s="110"/>
      <c r="MVN593" s="110"/>
      <c r="MVO593" s="110"/>
      <c r="MVP593" s="110"/>
      <c r="MVQ593" s="110"/>
      <c r="MVR593" s="110"/>
      <c r="MVS593" s="110"/>
      <c r="MVT593" s="110"/>
      <c r="MVU593" s="110"/>
      <c r="MVV593" s="110"/>
      <c r="MVW593" s="110"/>
      <c r="MVX593" s="110"/>
      <c r="MVY593" s="110"/>
      <c r="MVZ593" s="110"/>
      <c r="MWA593" s="110"/>
      <c r="MWB593" s="110"/>
      <c r="MWC593" s="110"/>
      <c r="MWD593" s="110"/>
      <c r="MWE593" s="110"/>
      <c r="MWF593" s="110"/>
      <c r="MWG593" s="110"/>
      <c r="MWH593" s="110"/>
      <c r="MWI593" s="110"/>
      <c r="MWJ593" s="110"/>
      <c r="MWK593" s="110"/>
      <c r="MWL593" s="110"/>
      <c r="MWM593" s="110"/>
      <c r="MWN593" s="110"/>
      <c r="MWO593" s="110"/>
      <c r="MWP593" s="110"/>
      <c r="MWQ593" s="110"/>
      <c r="MWR593" s="110"/>
      <c r="MWS593" s="110"/>
      <c r="MWT593" s="110"/>
      <c r="MWU593" s="110"/>
      <c r="MWV593" s="110"/>
      <c r="MWW593" s="110"/>
      <c r="MWX593" s="110"/>
      <c r="MWY593" s="110"/>
      <c r="MWZ593" s="110"/>
      <c r="MXA593" s="110"/>
      <c r="MXB593" s="110"/>
      <c r="MXC593" s="110"/>
      <c r="MXD593" s="110"/>
      <c r="MXE593" s="110"/>
      <c r="MXF593" s="110"/>
      <c r="MXG593" s="110"/>
      <c r="MXH593" s="110"/>
      <c r="MXI593" s="110"/>
      <c r="MXJ593" s="110"/>
      <c r="MXK593" s="110"/>
      <c r="MXL593" s="110"/>
      <c r="MXM593" s="110"/>
      <c r="MXN593" s="110"/>
      <c r="MXO593" s="110"/>
      <c r="MXP593" s="110"/>
      <c r="MXQ593" s="110"/>
      <c r="MXR593" s="110"/>
      <c r="MXS593" s="110"/>
      <c r="MXT593" s="110"/>
      <c r="MXU593" s="110"/>
      <c r="MXV593" s="110"/>
      <c r="MXW593" s="110"/>
      <c r="MXX593" s="110"/>
      <c r="MXY593" s="110"/>
      <c r="MXZ593" s="110"/>
      <c r="MYA593" s="110"/>
      <c r="MYB593" s="110"/>
      <c r="MYC593" s="110"/>
      <c r="MYD593" s="110"/>
      <c r="MYE593" s="110"/>
      <c r="MYF593" s="110"/>
      <c r="MYG593" s="110"/>
      <c r="MYH593" s="110"/>
      <c r="MYI593" s="110"/>
      <c r="MYJ593" s="110"/>
      <c r="MYK593" s="110"/>
      <c r="MYL593" s="110"/>
      <c r="MYM593" s="110"/>
      <c r="MYN593" s="110"/>
      <c r="MYO593" s="110"/>
      <c r="MYP593" s="110"/>
      <c r="MYQ593" s="110"/>
      <c r="MYR593" s="110"/>
      <c r="MYS593" s="110"/>
      <c r="MYT593" s="110"/>
      <c r="MYU593" s="110"/>
      <c r="MYV593" s="110"/>
      <c r="MYW593" s="110"/>
      <c r="MYX593" s="110"/>
      <c r="MYY593" s="110"/>
      <c r="MYZ593" s="110"/>
      <c r="MZA593" s="110"/>
      <c r="MZB593" s="110"/>
      <c r="MZC593" s="110"/>
      <c r="MZD593" s="110"/>
      <c r="MZE593" s="110"/>
      <c r="MZF593" s="110"/>
      <c r="MZG593" s="110"/>
      <c r="MZH593" s="110"/>
      <c r="MZI593" s="110"/>
      <c r="MZJ593" s="110"/>
      <c r="MZK593" s="110"/>
      <c r="MZL593" s="110"/>
      <c r="MZM593" s="110"/>
      <c r="MZN593" s="110"/>
      <c r="MZO593" s="110"/>
      <c r="MZP593" s="110"/>
      <c r="MZQ593" s="110"/>
      <c r="MZR593" s="110"/>
      <c r="MZS593" s="110"/>
      <c r="MZT593" s="110"/>
      <c r="MZU593" s="110"/>
      <c r="MZV593" s="110"/>
      <c r="MZW593" s="110"/>
      <c r="MZX593" s="110"/>
      <c r="MZY593" s="110"/>
      <c r="MZZ593" s="110"/>
      <c r="NAA593" s="110"/>
      <c r="NAB593" s="110"/>
      <c r="NAC593" s="110"/>
      <c r="NAD593" s="110"/>
      <c r="NAE593" s="110"/>
      <c r="NAF593" s="110"/>
      <c r="NAG593" s="110"/>
      <c r="NAH593" s="110"/>
      <c r="NAI593" s="110"/>
      <c r="NAJ593" s="110"/>
      <c r="NAK593" s="110"/>
      <c r="NAL593" s="110"/>
      <c r="NAM593" s="110"/>
      <c r="NAN593" s="110"/>
      <c r="NAO593" s="110"/>
      <c r="NAP593" s="110"/>
      <c r="NAQ593" s="110"/>
      <c r="NAR593" s="110"/>
      <c r="NAS593" s="110"/>
      <c r="NAT593" s="110"/>
      <c r="NAU593" s="110"/>
      <c r="NAV593" s="110"/>
      <c r="NAW593" s="110"/>
      <c r="NAX593" s="110"/>
      <c r="NAY593" s="110"/>
      <c r="NAZ593" s="110"/>
      <c r="NBA593" s="110"/>
      <c r="NBB593" s="110"/>
      <c r="NBC593" s="110"/>
      <c r="NBD593" s="110"/>
      <c r="NBE593" s="110"/>
      <c r="NBF593" s="110"/>
      <c r="NBG593" s="110"/>
      <c r="NBH593" s="110"/>
      <c r="NBI593" s="110"/>
      <c r="NBJ593" s="110"/>
      <c r="NBK593" s="110"/>
      <c r="NBL593" s="110"/>
      <c r="NBM593" s="110"/>
      <c r="NBN593" s="110"/>
      <c r="NBO593" s="110"/>
      <c r="NBP593" s="110"/>
      <c r="NBQ593" s="110"/>
      <c r="NBR593" s="110"/>
      <c r="NBS593" s="110"/>
      <c r="NBT593" s="110"/>
      <c r="NBU593" s="110"/>
      <c r="NBV593" s="110"/>
      <c r="NBW593" s="110"/>
      <c r="NBX593" s="110"/>
      <c r="NBY593" s="110"/>
      <c r="NBZ593" s="110"/>
      <c r="NCA593" s="110"/>
      <c r="NCB593" s="110"/>
      <c r="NCC593" s="110"/>
      <c r="NCD593" s="110"/>
      <c r="NCE593" s="110"/>
      <c r="NCF593" s="110"/>
      <c r="NCG593" s="110"/>
      <c r="NCH593" s="110"/>
      <c r="NCI593" s="110"/>
      <c r="NCJ593" s="110"/>
      <c r="NCK593" s="110"/>
      <c r="NCL593" s="110"/>
      <c r="NCM593" s="110"/>
      <c r="NCN593" s="110"/>
      <c r="NCO593" s="110"/>
      <c r="NCP593" s="110"/>
      <c r="NCQ593" s="110"/>
      <c r="NCR593" s="110"/>
      <c r="NCS593" s="110"/>
      <c r="NCT593" s="110"/>
      <c r="NCU593" s="110"/>
      <c r="NCV593" s="110"/>
      <c r="NCW593" s="110"/>
      <c r="NCX593" s="110"/>
      <c r="NCY593" s="110"/>
      <c r="NCZ593" s="110"/>
      <c r="NDA593" s="110"/>
      <c r="NDB593" s="110"/>
      <c r="NDC593" s="110"/>
      <c r="NDD593" s="110"/>
      <c r="NDE593" s="110"/>
      <c r="NDF593" s="110"/>
      <c r="NDG593" s="110"/>
      <c r="NDH593" s="110"/>
      <c r="NDI593" s="110"/>
      <c r="NDJ593" s="110"/>
      <c r="NDK593" s="110"/>
      <c r="NDL593" s="110"/>
      <c r="NDM593" s="110"/>
      <c r="NDN593" s="110"/>
      <c r="NDO593" s="110"/>
      <c r="NDP593" s="110"/>
      <c r="NDQ593" s="110"/>
      <c r="NDR593" s="110"/>
      <c r="NDS593" s="110"/>
      <c r="NDT593" s="110"/>
      <c r="NDU593" s="110"/>
      <c r="NDV593" s="110"/>
      <c r="NDW593" s="110"/>
      <c r="NDX593" s="110"/>
      <c r="NDY593" s="110"/>
      <c r="NDZ593" s="110"/>
      <c r="NEA593" s="110"/>
      <c r="NEB593" s="110"/>
      <c r="NEC593" s="110"/>
      <c r="NED593" s="110"/>
      <c r="NEE593" s="110"/>
      <c r="NEF593" s="110"/>
      <c r="NEG593" s="110"/>
      <c r="NEH593" s="110"/>
      <c r="NEI593" s="110"/>
      <c r="NEJ593" s="110"/>
      <c r="NEK593" s="110"/>
      <c r="NEL593" s="110"/>
      <c r="NEM593" s="110"/>
      <c r="NEN593" s="110"/>
      <c r="NEO593" s="110"/>
      <c r="NEP593" s="110"/>
      <c r="NEQ593" s="110"/>
      <c r="NER593" s="110"/>
      <c r="NES593" s="110"/>
      <c r="NET593" s="110"/>
      <c r="NEU593" s="110"/>
      <c r="NEV593" s="110"/>
      <c r="NEW593" s="110"/>
      <c r="NEX593" s="110"/>
      <c r="NEY593" s="110"/>
      <c r="NEZ593" s="110"/>
      <c r="NFA593" s="110"/>
      <c r="NFB593" s="110"/>
      <c r="NFC593" s="110"/>
      <c r="NFD593" s="110"/>
      <c r="NFE593" s="110"/>
      <c r="NFF593" s="110"/>
      <c r="NFG593" s="110"/>
      <c r="NFH593" s="110"/>
      <c r="NFI593" s="110"/>
      <c r="NFJ593" s="110"/>
      <c r="NFK593" s="110"/>
      <c r="NFL593" s="110"/>
      <c r="NFM593" s="110"/>
      <c r="NFN593" s="110"/>
      <c r="NFO593" s="110"/>
      <c r="NFP593" s="110"/>
      <c r="NFQ593" s="110"/>
      <c r="NFR593" s="110"/>
      <c r="NFS593" s="110"/>
      <c r="NFT593" s="110"/>
      <c r="NFU593" s="110"/>
      <c r="NFV593" s="110"/>
      <c r="NFW593" s="110"/>
      <c r="NFX593" s="110"/>
      <c r="NFY593" s="110"/>
      <c r="NFZ593" s="110"/>
      <c r="NGA593" s="110"/>
      <c r="NGB593" s="110"/>
      <c r="NGC593" s="110"/>
      <c r="NGD593" s="110"/>
      <c r="NGE593" s="110"/>
      <c r="NGF593" s="110"/>
      <c r="NGG593" s="110"/>
      <c r="NGH593" s="110"/>
      <c r="NGI593" s="110"/>
      <c r="NGJ593" s="110"/>
      <c r="NGK593" s="110"/>
      <c r="NGL593" s="110"/>
      <c r="NGM593" s="110"/>
      <c r="NGN593" s="110"/>
      <c r="NGO593" s="110"/>
      <c r="NGP593" s="110"/>
      <c r="NGQ593" s="110"/>
      <c r="NGR593" s="110"/>
      <c r="NGS593" s="110"/>
      <c r="NGT593" s="110"/>
      <c r="NGU593" s="110"/>
      <c r="NGV593" s="110"/>
      <c r="NGW593" s="110"/>
      <c r="NGX593" s="110"/>
      <c r="NGY593" s="110"/>
      <c r="NGZ593" s="110"/>
      <c r="NHA593" s="110"/>
      <c r="NHB593" s="110"/>
      <c r="NHC593" s="110"/>
      <c r="NHD593" s="110"/>
      <c r="NHE593" s="110"/>
      <c r="NHF593" s="110"/>
      <c r="NHG593" s="110"/>
      <c r="NHH593" s="110"/>
      <c r="NHI593" s="110"/>
      <c r="NHJ593" s="110"/>
      <c r="NHK593" s="110"/>
      <c r="NHL593" s="110"/>
      <c r="NHM593" s="110"/>
      <c r="NHN593" s="110"/>
      <c r="NHO593" s="110"/>
      <c r="NHP593" s="110"/>
      <c r="NHQ593" s="110"/>
      <c r="NHR593" s="110"/>
      <c r="NHS593" s="110"/>
      <c r="NHT593" s="110"/>
      <c r="NHU593" s="110"/>
      <c r="NHV593" s="110"/>
      <c r="NHW593" s="110"/>
      <c r="NHX593" s="110"/>
      <c r="NHY593" s="110"/>
      <c r="NHZ593" s="110"/>
      <c r="NIA593" s="110"/>
      <c r="NIB593" s="110"/>
      <c r="NIC593" s="110"/>
      <c r="NID593" s="110"/>
      <c r="NIE593" s="110"/>
      <c r="NIF593" s="110"/>
      <c r="NIG593" s="110"/>
      <c r="NIH593" s="110"/>
      <c r="NII593" s="110"/>
      <c r="NIJ593" s="110"/>
      <c r="NIK593" s="110"/>
      <c r="NIL593" s="110"/>
      <c r="NIM593" s="110"/>
      <c r="NIN593" s="110"/>
      <c r="NIO593" s="110"/>
      <c r="NIP593" s="110"/>
      <c r="NIQ593" s="110"/>
      <c r="NIR593" s="110"/>
      <c r="NIS593" s="110"/>
      <c r="NIT593" s="110"/>
      <c r="NIU593" s="110"/>
      <c r="NIV593" s="110"/>
      <c r="NIW593" s="110"/>
      <c r="NIX593" s="110"/>
      <c r="NIY593" s="110"/>
      <c r="NIZ593" s="110"/>
      <c r="NJA593" s="110"/>
      <c r="NJB593" s="110"/>
      <c r="NJC593" s="110"/>
      <c r="NJD593" s="110"/>
      <c r="NJE593" s="110"/>
      <c r="NJF593" s="110"/>
      <c r="NJG593" s="110"/>
      <c r="NJH593" s="110"/>
      <c r="NJI593" s="110"/>
      <c r="NJJ593" s="110"/>
      <c r="NJK593" s="110"/>
      <c r="NJL593" s="110"/>
      <c r="NJM593" s="110"/>
      <c r="NJN593" s="110"/>
      <c r="NJO593" s="110"/>
      <c r="NJP593" s="110"/>
      <c r="NJQ593" s="110"/>
      <c r="NJR593" s="110"/>
      <c r="NJS593" s="110"/>
      <c r="NJT593" s="110"/>
      <c r="NJU593" s="110"/>
      <c r="NJV593" s="110"/>
      <c r="NJW593" s="110"/>
      <c r="NJX593" s="110"/>
      <c r="NJY593" s="110"/>
      <c r="NJZ593" s="110"/>
      <c r="NKA593" s="110"/>
      <c r="NKB593" s="110"/>
      <c r="NKC593" s="110"/>
      <c r="NKD593" s="110"/>
      <c r="NKE593" s="110"/>
      <c r="NKF593" s="110"/>
      <c r="NKG593" s="110"/>
      <c r="NKH593" s="110"/>
      <c r="NKI593" s="110"/>
      <c r="NKJ593" s="110"/>
      <c r="NKK593" s="110"/>
      <c r="NKL593" s="110"/>
      <c r="NKM593" s="110"/>
      <c r="NKN593" s="110"/>
      <c r="NKO593" s="110"/>
      <c r="NKP593" s="110"/>
      <c r="NKQ593" s="110"/>
      <c r="NKR593" s="110"/>
      <c r="NKS593" s="110"/>
      <c r="NKT593" s="110"/>
      <c r="NKU593" s="110"/>
      <c r="NKV593" s="110"/>
      <c r="NKW593" s="110"/>
      <c r="NKX593" s="110"/>
      <c r="NKY593" s="110"/>
      <c r="NKZ593" s="110"/>
      <c r="NLA593" s="110"/>
      <c r="NLB593" s="110"/>
      <c r="NLC593" s="110"/>
      <c r="NLD593" s="110"/>
      <c r="NLE593" s="110"/>
      <c r="NLF593" s="110"/>
      <c r="NLG593" s="110"/>
      <c r="NLH593" s="110"/>
      <c r="NLI593" s="110"/>
      <c r="NLJ593" s="110"/>
      <c r="NLK593" s="110"/>
      <c r="NLL593" s="110"/>
      <c r="NLM593" s="110"/>
      <c r="NLN593" s="110"/>
      <c r="NLO593" s="110"/>
      <c r="NLP593" s="110"/>
      <c r="NLQ593" s="110"/>
      <c r="NLR593" s="110"/>
      <c r="NLS593" s="110"/>
      <c r="NLT593" s="110"/>
      <c r="NLU593" s="110"/>
      <c r="NLV593" s="110"/>
      <c r="NLW593" s="110"/>
      <c r="NLX593" s="110"/>
      <c r="NLY593" s="110"/>
      <c r="NLZ593" s="110"/>
      <c r="NMA593" s="110"/>
      <c r="NMB593" s="110"/>
      <c r="NMC593" s="110"/>
      <c r="NMD593" s="110"/>
      <c r="NME593" s="110"/>
      <c r="NMF593" s="110"/>
      <c r="NMG593" s="110"/>
      <c r="NMH593" s="110"/>
      <c r="NMI593" s="110"/>
      <c r="NMJ593" s="110"/>
      <c r="NMK593" s="110"/>
      <c r="NML593" s="110"/>
      <c r="NMM593" s="110"/>
      <c r="NMN593" s="110"/>
      <c r="NMO593" s="110"/>
      <c r="NMP593" s="110"/>
      <c r="NMQ593" s="110"/>
      <c r="NMR593" s="110"/>
      <c r="NMS593" s="110"/>
      <c r="NMT593" s="110"/>
      <c r="NMU593" s="110"/>
      <c r="NMV593" s="110"/>
      <c r="NMW593" s="110"/>
      <c r="NMX593" s="110"/>
      <c r="NMY593" s="110"/>
      <c r="NMZ593" s="110"/>
      <c r="NNA593" s="110"/>
      <c r="NNB593" s="110"/>
      <c r="NNC593" s="110"/>
      <c r="NND593" s="110"/>
      <c r="NNE593" s="110"/>
      <c r="NNF593" s="110"/>
      <c r="NNG593" s="110"/>
      <c r="NNH593" s="110"/>
      <c r="NNI593" s="110"/>
      <c r="NNJ593" s="110"/>
      <c r="NNK593" s="110"/>
      <c r="NNL593" s="110"/>
      <c r="NNM593" s="110"/>
      <c r="NNN593" s="110"/>
      <c r="NNO593" s="110"/>
      <c r="NNP593" s="110"/>
      <c r="NNQ593" s="110"/>
      <c r="NNR593" s="110"/>
      <c r="NNS593" s="110"/>
      <c r="NNT593" s="110"/>
      <c r="NNU593" s="110"/>
      <c r="NNV593" s="110"/>
      <c r="NNW593" s="110"/>
      <c r="NNX593" s="110"/>
      <c r="NNY593" s="110"/>
      <c r="NNZ593" s="110"/>
      <c r="NOA593" s="110"/>
      <c r="NOB593" s="110"/>
      <c r="NOC593" s="110"/>
      <c r="NOD593" s="110"/>
      <c r="NOE593" s="110"/>
      <c r="NOF593" s="110"/>
      <c r="NOG593" s="110"/>
      <c r="NOH593" s="110"/>
      <c r="NOI593" s="110"/>
      <c r="NOJ593" s="110"/>
      <c r="NOK593" s="110"/>
      <c r="NOL593" s="110"/>
      <c r="NOM593" s="110"/>
      <c r="NON593" s="110"/>
      <c r="NOO593" s="110"/>
      <c r="NOP593" s="110"/>
      <c r="NOQ593" s="110"/>
      <c r="NOR593" s="110"/>
      <c r="NOS593" s="110"/>
      <c r="NOT593" s="110"/>
      <c r="NOU593" s="110"/>
      <c r="NOV593" s="110"/>
      <c r="NOW593" s="110"/>
      <c r="NOX593" s="110"/>
      <c r="NOY593" s="110"/>
      <c r="NOZ593" s="110"/>
      <c r="NPA593" s="110"/>
      <c r="NPB593" s="110"/>
      <c r="NPC593" s="110"/>
      <c r="NPD593" s="110"/>
      <c r="NPE593" s="110"/>
      <c r="NPF593" s="110"/>
      <c r="NPG593" s="110"/>
      <c r="NPH593" s="110"/>
      <c r="NPI593" s="110"/>
      <c r="NPJ593" s="110"/>
      <c r="NPK593" s="110"/>
      <c r="NPL593" s="110"/>
      <c r="NPM593" s="110"/>
      <c r="NPN593" s="110"/>
      <c r="NPO593" s="110"/>
      <c r="NPP593" s="110"/>
      <c r="NPQ593" s="110"/>
      <c r="NPR593" s="110"/>
      <c r="NPS593" s="110"/>
      <c r="NPT593" s="110"/>
      <c r="NPU593" s="110"/>
      <c r="NPV593" s="110"/>
      <c r="NPW593" s="110"/>
      <c r="NPX593" s="110"/>
      <c r="NPY593" s="110"/>
      <c r="NPZ593" s="110"/>
      <c r="NQA593" s="110"/>
      <c r="NQB593" s="110"/>
      <c r="NQC593" s="110"/>
      <c r="NQD593" s="110"/>
      <c r="NQE593" s="110"/>
      <c r="NQF593" s="110"/>
      <c r="NQG593" s="110"/>
      <c r="NQH593" s="110"/>
      <c r="NQI593" s="110"/>
      <c r="NQJ593" s="110"/>
      <c r="NQK593" s="110"/>
      <c r="NQL593" s="110"/>
      <c r="NQM593" s="110"/>
      <c r="NQN593" s="110"/>
      <c r="NQO593" s="110"/>
      <c r="NQP593" s="110"/>
      <c r="NQQ593" s="110"/>
      <c r="NQR593" s="110"/>
      <c r="NQS593" s="110"/>
      <c r="NQT593" s="110"/>
      <c r="NQU593" s="110"/>
      <c r="NQV593" s="110"/>
      <c r="NQW593" s="110"/>
      <c r="NQX593" s="110"/>
      <c r="NQY593" s="110"/>
      <c r="NQZ593" s="110"/>
      <c r="NRA593" s="110"/>
      <c r="NRB593" s="110"/>
      <c r="NRC593" s="110"/>
      <c r="NRD593" s="110"/>
      <c r="NRE593" s="110"/>
      <c r="NRF593" s="110"/>
      <c r="NRG593" s="110"/>
      <c r="NRH593" s="110"/>
      <c r="NRI593" s="110"/>
      <c r="NRJ593" s="110"/>
      <c r="NRK593" s="110"/>
      <c r="NRL593" s="110"/>
      <c r="NRM593" s="110"/>
      <c r="NRN593" s="110"/>
      <c r="NRO593" s="110"/>
      <c r="NRP593" s="110"/>
      <c r="NRQ593" s="110"/>
      <c r="NRR593" s="110"/>
      <c r="NRS593" s="110"/>
      <c r="NRT593" s="110"/>
      <c r="NRU593" s="110"/>
      <c r="NRV593" s="110"/>
      <c r="NRW593" s="110"/>
      <c r="NRX593" s="110"/>
      <c r="NRY593" s="110"/>
      <c r="NRZ593" s="110"/>
      <c r="NSA593" s="110"/>
      <c r="NSB593" s="110"/>
      <c r="NSC593" s="110"/>
      <c r="NSD593" s="110"/>
      <c r="NSE593" s="110"/>
      <c r="NSF593" s="110"/>
      <c r="NSG593" s="110"/>
      <c r="NSH593" s="110"/>
      <c r="NSI593" s="110"/>
      <c r="NSJ593" s="110"/>
      <c r="NSK593" s="110"/>
      <c r="NSL593" s="110"/>
      <c r="NSM593" s="110"/>
      <c r="NSN593" s="110"/>
      <c r="NSO593" s="110"/>
      <c r="NSP593" s="110"/>
      <c r="NSQ593" s="110"/>
      <c r="NSR593" s="110"/>
      <c r="NSS593" s="110"/>
      <c r="NST593" s="110"/>
      <c r="NSU593" s="110"/>
      <c r="NSV593" s="110"/>
      <c r="NSW593" s="110"/>
      <c r="NSX593" s="110"/>
      <c r="NSY593" s="110"/>
      <c r="NSZ593" s="110"/>
      <c r="NTA593" s="110"/>
      <c r="NTB593" s="110"/>
      <c r="NTC593" s="110"/>
      <c r="NTD593" s="110"/>
      <c r="NTE593" s="110"/>
      <c r="NTF593" s="110"/>
      <c r="NTG593" s="110"/>
      <c r="NTH593" s="110"/>
      <c r="NTI593" s="110"/>
      <c r="NTJ593" s="110"/>
      <c r="NTK593" s="110"/>
      <c r="NTL593" s="110"/>
      <c r="NTM593" s="110"/>
      <c r="NTN593" s="110"/>
      <c r="NTO593" s="110"/>
      <c r="NTP593" s="110"/>
      <c r="NTQ593" s="110"/>
      <c r="NTR593" s="110"/>
      <c r="NTS593" s="110"/>
      <c r="NTT593" s="110"/>
      <c r="NTU593" s="110"/>
      <c r="NTV593" s="110"/>
      <c r="NTW593" s="110"/>
      <c r="NTX593" s="110"/>
      <c r="NTY593" s="110"/>
      <c r="NTZ593" s="110"/>
      <c r="NUA593" s="110"/>
      <c r="NUB593" s="110"/>
      <c r="NUC593" s="110"/>
      <c r="NUD593" s="110"/>
      <c r="NUE593" s="110"/>
      <c r="NUF593" s="110"/>
      <c r="NUG593" s="110"/>
      <c r="NUH593" s="110"/>
      <c r="NUI593" s="110"/>
      <c r="NUJ593" s="110"/>
      <c r="NUK593" s="110"/>
      <c r="NUL593" s="110"/>
      <c r="NUM593" s="110"/>
      <c r="NUN593" s="110"/>
      <c r="NUO593" s="110"/>
      <c r="NUP593" s="110"/>
      <c r="NUQ593" s="110"/>
      <c r="NUR593" s="110"/>
      <c r="NUS593" s="110"/>
      <c r="NUT593" s="110"/>
      <c r="NUU593" s="110"/>
      <c r="NUV593" s="110"/>
      <c r="NUW593" s="110"/>
      <c r="NUX593" s="110"/>
      <c r="NUY593" s="110"/>
      <c r="NUZ593" s="110"/>
      <c r="NVA593" s="110"/>
      <c r="NVB593" s="110"/>
      <c r="NVC593" s="110"/>
      <c r="NVD593" s="110"/>
      <c r="NVE593" s="110"/>
      <c r="NVF593" s="110"/>
      <c r="NVG593" s="110"/>
      <c r="NVH593" s="110"/>
      <c r="NVI593" s="110"/>
      <c r="NVJ593" s="110"/>
      <c r="NVK593" s="110"/>
      <c r="NVL593" s="110"/>
      <c r="NVM593" s="110"/>
      <c r="NVN593" s="110"/>
      <c r="NVO593" s="110"/>
      <c r="NVP593" s="110"/>
      <c r="NVQ593" s="110"/>
      <c r="NVR593" s="110"/>
      <c r="NVS593" s="110"/>
      <c r="NVT593" s="110"/>
      <c r="NVU593" s="110"/>
      <c r="NVV593" s="110"/>
      <c r="NVW593" s="110"/>
      <c r="NVX593" s="110"/>
      <c r="NVY593" s="110"/>
      <c r="NVZ593" s="110"/>
      <c r="NWA593" s="110"/>
      <c r="NWB593" s="110"/>
      <c r="NWC593" s="110"/>
      <c r="NWD593" s="110"/>
      <c r="NWE593" s="110"/>
      <c r="NWF593" s="110"/>
      <c r="NWG593" s="110"/>
      <c r="NWH593" s="110"/>
      <c r="NWI593" s="110"/>
      <c r="NWJ593" s="110"/>
      <c r="NWK593" s="110"/>
      <c r="NWL593" s="110"/>
      <c r="NWM593" s="110"/>
      <c r="NWN593" s="110"/>
      <c r="NWO593" s="110"/>
      <c r="NWP593" s="110"/>
      <c r="NWQ593" s="110"/>
      <c r="NWR593" s="110"/>
      <c r="NWS593" s="110"/>
      <c r="NWT593" s="110"/>
      <c r="NWU593" s="110"/>
      <c r="NWV593" s="110"/>
      <c r="NWW593" s="110"/>
      <c r="NWX593" s="110"/>
      <c r="NWY593" s="110"/>
      <c r="NWZ593" s="110"/>
      <c r="NXA593" s="110"/>
      <c r="NXB593" s="110"/>
      <c r="NXC593" s="110"/>
      <c r="NXD593" s="110"/>
      <c r="NXE593" s="110"/>
      <c r="NXF593" s="110"/>
      <c r="NXG593" s="110"/>
      <c r="NXH593" s="110"/>
      <c r="NXI593" s="110"/>
      <c r="NXJ593" s="110"/>
      <c r="NXK593" s="110"/>
      <c r="NXL593" s="110"/>
      <c r="NXM593" s="110"/>
      <c r="NXN593" s="110"/>
      <c r="NXO593" s="110"/>
      <c r="NXP593" s="110"/>
      <c r="NXQ593" s="110"/>
      <c r="NXR593" s="110"/>
      <c r="NXS593" s="110"/>
      <c r="NXT593" s="110"/>
      <c r="NXU593" s="110"/>
      <c r="NXV593" s="110"/>
      <c r="NXW593" s="110"/>
      <c r="NXX593" s="110"/>
      <c r="NXY593" s="110"/>
      <c r="NXZ593" s="110"/>
      <c r="NYA593" s="110"/>
      <c r="NYB593" s="110"/>
      <c r="NYC593" s="110"/>
      <c r="NYD593" s="110"/>
      <c r="NYE593" s="110"/>
      <c r="NYF593" s="110"/>
      <c r="NYG593" s="110"/>
      <c r="NYH593" s="110"/>
      <c r="NYI593" s="110"/>
      <c r="NYJ593" s="110"/>
      <c r="NYK593" s="110"/>
      <c r="NYL593" s="110"/>
      <c r="NYM593" s="110"/>
      <c r="NYN593" s="110"/>
      <c r="NYO593" s="110"/>
      <c r="NYP593" s="110"/>
      <c r="NYQ593" s="110"/>
      <c r="NYR593" s="110"/>
      <c r="NYS593" s="110"/>
      <c r="NYT593" s="110"/>
      <c r="NYU593" s="110"/>
      <c r="NYV593" s="110"/>
      <c r="NYW593" s="110"/>
      <c r="NYX593" s="110"/>
      <c r="NYY593" s="110"/>
      <c r="NYZ593" s="110"/>
      <c r="NZA593" s="110"/>
      <c r="NZB593" s="110"/>
      <c r="NZC593" s="110"/>
      <c r="NZD593" s="110"/>
      <c r="NZE593" s="110"/>
      <c r="NZF593" s="110"/>
      <c r="NZG593" s="110"/>
      <c r="NZH593" s="110"/>
      <c r="NZI593" s="110"/>
      <c r="NZJ593" s="110"/>
      <c r="NZK593" s="110"/>
      <c r="NZL593" s="110"/>
      <c r="NZM593" s="110"/>
      <c r="NZN593" s="110"/>
      <c r="NZO593" s="110"/>
      <c r="NZP593" s="110"/>
      <c r="NZQ593" s="110"/>
      <c r="NZR593" s="110"/>
      <c r="NZS593" s="110"/>
      <c r="NZT593" s="110"/>
      <c r="NZU593" s="110"/>
      <c r="NZV593" s="110"/>
      <c r="NZW593" s="110"/>
      <c r="NZX593" s="110"/>
      <c r="NZY593" s="110"/>
      <c r="NZZ593" s="110"/>
      <c r="OAA593" s="110"/>
      <c r="OAB593" s="110"/>
      <c r="OAC593" s="110"/>
      <c r="OAD593" s="110"/>
      <c r="OAE593" s="110"/>
      <c r="OAF593" s="110"/>
      <c r="OAG593" s="110"/>
      <c r="OAH593" s="110"/>
      <c r="OAI593" s="110"/>
      <c r="OAJ593" s="110"/>
      <c r="OAK593" s="110"/>
      <c r="OAL593" s="110"/>
      <c r="OAM593" s="110"/>
      <c r="OAN593" s="110"/>
      <c r="OAO593" s="110"/>
      <c r="OAP593" s="110"/>
      <c r="OAQ593" s="110"/>
      <c r="OAR593" s="110"/>
      <c r="OAS593" s="110"/>
      <c r="OAT593" s="110"/>
      <c r="OAU593" s="110"/>
      <c r="OAV593" s="110"/>
      <c r="OAW593" s="110"/>
      <c r="OAX593" s="110"/>
      <c r="OAY593" s="110"/>
      <c r="OAZ593" s="110"/>
      <c r="OBA593" s="110"/>
      <c r="OBB593" s="110"/>
      <c r="OBC593" s="110"/>
      <c r="OBD593" s="110"/>
      <c r="OBE593" s="110"/>
      <c r="OBF593" s="110"/>
      <c r="OBG593" s="110"/>
      <c r="OBH593" s="110"/>
      <c r="OBI593" s="110"/>
      <c r="OBJ593" s="110"/>
      <c r="OBK593" s="110"/>
      <c r="OBL593" s="110"/>
      <c r="OBM593" s="110"/>
      <c r="OBN593" s="110"/>
      <c r="OBO593" s="110"/>
      <c r="OBP593" s="110"/>
      <c r="OBQ593" s="110"/>
      <c r="OBR593" s="110"/>
      <c r="OBS593" s="110"/>
      <c r="OBT593" s="110"/>
      <c r="OBU593" s="110"/>
      <c r="OBV593" s="110"/>
      <c r="OBW593" s="110"/>
      <c r="OBX593" s="110"/>
      <c r="OBY593" s="110"/>
      <c r="OBZ593" s="110"/>
      <c r="OCA593" s="110"/>
      <c r="OCB593" s="110"/>
      <c r="OCC593" s="110"/>
      <c r="OCD593" s="110"/>
      <c r="OCE593" s="110"/>
      <c r="OCF593" s="110"/>
      <c r="OCG593" s="110"/>
      <c r="OCH593" s="110"/>
      <c r="OCI593" s="110"/>
      <c r="OCJ593" s="110"/>
      <c r="OCK593" s="110"/>
      <c r="OCL593" s="110"/>
      <c r="OCM593" s="110"/>
      <c r="OCN593" s="110"/>
      <c r="OCO593" s="110"/>
      <c r="OCP593" s="110"/>
      <c r="OCQ593" s="110"/>
      <c r="OCR593" s="110"/>
      <c r="OCS593" s="110"/>
      <c r="OCT593" s="110"/>
      <c r="OCU593" s="110"/>
      <c r="OCV593" s="110"/>
      <c r="OCW593" s="110"/>
      <c r="OCX593" s="110"/>
      <c r="OCY593" s="110"/>
      <c r="OCZ593" s="110"/>
      <c r="ODA593" s="110"/>
      <c r="ODB593" s="110"/>
      <c r="ODC593" s="110"/>
      <c r="ODD593" s="110"/>
      <c r="ODE593" s="110"/>
      <c r="ODF593" s="110"/>
      <c r="ODG593" s="110"/>
      <c r="ODH593" s="110"/>
      <c r="ODI593" s="110"/>
      <c r="ODJ593" s="110"/>
      <c r="ODK593" s="110"/>
      <c r="ODL593" s="110"/>
      <c r="ODM593" s="110"/>
      <c r="ODN593" s="110"/>
      <c r="ODO593" s="110"/>
      <c r="ODP593" s="110"/>
      <c r="ODQ593" s="110"/>
      <c r="ODR593" s="110"/>
      <c r="ODS593" s="110"/>
      <c r="ODT593" s="110"/>
      <c r="ODU593" s="110"/>
      <c r="ODV593" s="110"/>
      <c r="ODW593" s="110"/>
      <c r="ODX593" s="110"/>
      <c r="ODY593" s="110"/>
      <c r="ODZ593" s="110"/>
      <c r="OEA593" s="110"/>
      <c r="OEB593" s="110"/>
      <c r="OEC593" s="110"/>
      <c r="OED593" s="110"/>
      <c r="OEE593" s="110"/>
      <c r="OEF593" s="110"/>
      <c r="OEG593" s="110"/>
      <c r="OEH593" s="110"/>
      <c r="OEI593" s="110"/>
      <c r="OEJ593" s="110"/>
      <c r="OEK593" s="110"/>
      <c r="OEL593" s="110"/>
      <c r="OEM593" s="110"/>
      <c r="OEN593" s="110"/>
      <c r="OEO593" s="110"/>
      <c r="OEP593" s="110"/>
      <c r="OEQ593" s="110"/>
      <c r="OER593" s="110"/>
      <c r="OES593" s="110"/>
      <c r="OET593" s="110"/>
      <c r="OEU593" s="110"/>
      <c r="OEV593" s="110"/>
      <c r="OEW593" s="110"/>
      <c r="OEX593" s="110"/>
      <c r="OEY593" s="110"/>
      <c r="OEZ593" s="110"/>
      <c r="OFA593" s="110"/>
      <c r="OFB593" s="110"/>
      <c r="OFC593" s="110"/>
      <c r="OFD593" s="110"/>
      <c r="OFE593" s="110"/>
      <c r="OFF593" s="110"/>
      <c r="OFG593" s="110"/>
      <c r="OFH593" s="110"/>
      <c r="OFI593" s="110"/>
      <c r="OFJ593" s="110"/>
      <c r="OFK593" s="110"/>
      <c r="OFL593" s="110"/>
      <c r="OFM593" s="110"/>
      <c r="OFN593" s="110"/>
      <c r="OFO593" s="110"/>
      <c r="OFP593" s="110"/>
      <c r="OFQ593" s="110"/>
      <c r="OFR593" s="110"/>
      <c r="OFS593" s="110"/>
      <c r="OFT593" s="110"/>
      <c r="OFU593" s="110"/>
      <c r="OFV593" s="110"/>
      <c r="OFW593" s="110"/>
      <c r="OFX593" s="110"/>
      <c r="OFY593" s="110"/>
      <c r="OFZ593" s="110"/>
      <c r="OGA593" s="110"/>
      <c r="OGB593" s="110"/>
      <c r="OGC593" s="110"/>
      <c r="OGD593" s="110"/>
      <c r="OGE593" s="110"/>
      <c r="OGF593" s="110"/>
      <c r="OGG593" s="110"/>
      <c r="OGH593" s="110"/>
      <c r="OGI593" s="110"/>
      <c r="OGJ593" s="110"/>
      <c r="OGK593" s="110"/>
      <c r="OGL593" s="110"/>
      <c r="OGM593" s="110"/>
      <c r="OGN593" s="110"/>
      <c r="OGO593" s="110"/>
      <c r="OGP593" s="110"/>
      <c r="OGQ593" s="110"/>
      <c r="OGR593" s="110"/>
      <c r="OGS593" s="110"/>
      <c r="OGT593" s="110"/>
      <c r="OGU593" s="110"/>
      <c r="OGV593" s="110"/>
      <c r="OGW593" s="110"/>
      <c r="OGX593" s="110"/>
      <c r="OGY593" s="110"/>
      <c r="OGZ593" s="110"/>
      <c r="OHA593" s="110"/>
      <c r="OHB593" s="110"/>
      <c r="OHC593" s="110"/>
      <c r="OHD593" s="110"/>
      <c r="OHE593" s="110"/>
      <c r="OHF593" s="110"/>
      <c r="OHG593" s="110"/>
      <c r="OHH593" s="110"/>
      <c r="OHI593" s="110"/>
      <c r="OHJ593" s="110"/>
      <c r="OHK593" s="110"/>
      <c r="OHL593" s="110"/>
      <c r="OHM593" s="110"/>
      <c r="OHN593" s="110"/>
      <c r="OHO593" s="110"/>
      <c r="OHP593" s="110"/>
      <c r="OHQ593" s="110"/>
      <c r="OHR593" s="110"/>
      <c r="OHS593" s="110"/>
      <c r="OHT593" s="110"/>
      <c r="OHU593" s="110"/>
      <c r="OHV593" s="110"/>
      <c r="OHW593" s="110"/>
      <c r="OHX593" s="110"/>
      <c r="OHY593" s="110"/>
      <c r="OHZ593" s="110"/>
      <c r="OIA593" s="110"/>
      <c r="OIB593" s="110"/>
      <c r="OIC593" s="110"/>
      <c r="OID593" s="110"/>
      <c r="OIE593" s="110"/>
      <c r="OIF593" s="110"/>
      <c r="OIG593" s="110"/>
      <c r="OIH593" s="110"/>
      <c r="OII593" s="110"/>
      <c r="OIJ593" s="110"/>
      <c r="OIK593" s="110"/>
      <c r="OIL593" s="110"/>
      <c r="OIM593" s="110"/>
      <c r="OIN593" s="110"/>
      <c r="OIO593" s="110"/>
      <c r="OIP593" s="110"/>
      <c r="OIQ593" s="110"/>
      <c r="OIR593" s="110"/>
      <c r="OIS593" s="110"/>
      <c r="OIT593" s="110"/>
      <c r="OIU593" s="110"/>
      <c r="OIV593" s="110"/>
      <c r="OIW593" s="110"/>
      <c r="OIX593" s="110"/>
      <c r="OIY593" s="110"/>
      <c r="OIZ593" s="110"/>
      <c r="OJA593" s="110"/>
      <c r="OJB593" s="110"/>
      <c r="OJC593" s="110"/>
      <c r="OJD593" s="110"/>
      <c r="OJE593" s="110"/>
      <c r="OJF593" s="110"/>
      <c r="OJG593" s="110"/>
      <c r="OJH593" s="110"/>
      <c r="OJI593" s="110"/>
      <c r="OJJ593" s="110"/>
      <c r="OJK593" s="110"/>
      <c r="OJL593" s="110"/>
      <c r="OJM593" s="110"/>
      <c r="OJN593" s="110"/>
      <c r="OJO593" s="110"/>
      <c r="OJP593" s="110"/>
      <c r="OJQ593" s="110"/>
      <c r="OJR593" s="110"/>
      <c r="OJS593" s="110"/>
      <c r="OJT593" s="110"/>
      <c r="OJU593" s="110"/>
      <c r="OJV593" s="110"/>
      <c r="OJW593" s="110"/>
      <c r="OJX593" s="110"/>
      <c r="OJY593" s="110"/>
      <c r="OJZ593" s="110"/>
      <c r="OKA593" s="110"/>
      <c r="OKB593" s="110"/>
      <c r="OKC593" s="110"/>
      <c r="OKD593" s="110"/>
      <c r="OKE593" s="110"/>
      <c r="OKF593" s="110"/>
      <c r="OKG593" s="110"/>
      <c r="OKH593" s="110"/>
      <c r="OKI593" s="110"/>
      <c r="OKJ593" s="110"/>
      <c r="OKK593" s="110"/>
      <c r="OKL593" s="110"/>
      <c r="OKM593" s="110"/>
      <c r="OKN593" s="110"/>
      <c r="OKO593" s="110"/>
      <c r="OKP593" s="110"/>
      <c r="OKQ593" s="110"/>
      <c r="OKR593" s="110"/>
      <c r="OKS593" s="110"/>
      <c r="OKT593" s="110"/>
      <c r="OKU593" s="110"/>
      <c r="OKV593" s="110"/>
      <c r="OKW593" s="110"/>
      <c r="OKX593" s="110"/>
      <c r="OKY593" s="110"/>
      <c r="OKZ593" s="110"/>
      <c r="OLA593" s="110"/>
      <c r="OLB593" s="110"/>
      <c r="OLC593" s="110"/>
      <c r="OLD593" s="110"/>
      <c r="OLE593" s="110"/>
      <c r="OLF593" s="110"/>
      <c r="OLG593" s="110"/>
      <c r="OLH593" s="110"/>
      <c r="OLI593" s="110"/>
      <c r="OLJ593" s="110"/>
      <c r="OLK593" s="110"/>
      <c r="OLL593" s="110"/>
      <c r="OLM593" s="110"/>
      <c r="OLN593" s="110"/>
      <c r="OLO593" s="110"/>
      <c r="OLP593" s="110"/>
      <c r="OLQ593" s="110"/>
      <c r="OLR593" s="110"/>
      <c r="OLS593" s="110"/>
      <c r="OLT593" s="110"/>
      <c r="OLU593" s="110"/>
      <c r="OLV593" s="110"/>
      <c r="OLW593" s="110"/>
      <c r="OLX593" s="110"/>
      <c r="OLY593" s="110"/>
      <c r="OLZ593" s="110"/>
      <c r="OMA593" s="110"/>
      <c r="OMB593" s="110"/>
      <c r="OMC593" s="110"/>
      <c r="OMD593" s="110"/>
      <c r="OME593" s="110"/>
      <c r="OMF593" s="110"/>
      <c r="OMG593" s="110"/>
      <c r="OMH593" s="110"/>
      <c r="OMI593" s="110"/>
      <c r="OMJ593" s="110"/>
      <c r="OMK593" s="110"/>
      <c r="OML593" s="110"/>
      <c r="OMM593" s="110"/>
      <c r="OMN593" s="110"/>
      <c r="OMO593" s="110"/>
      <c r="OMP593" s="110"/>
      <c r="OMQ593" s="110"/>
      <c r="OMR593" s="110"/>
      <c r="OMS593" s="110"/>
      <c r="OMT593" s="110"/>
      <c r="OMU593" s="110"/>
      <c r="OMV593" s="110"/>
      <c r="OMW593" s="110"/>
      <c r="OMX593" s="110"/>
      <c r="OMY593" s="110"/>
      <c r="OMZ593" s="110"/>
      <c r="ONA593" s="110"/>
      <c r="ONB593" s="110"/>
      <c r="ONC593" s="110"/>
      <c r="OND593" s="110"/>
      <c r="ONE593" s="110"/>
      <c r="ONF593" s="110"/>
      <c r="ONG593" s="110"/>
      <c r="ONH593" s="110"/>
      <c r="ONI593" s="110"/>
      <c r="ONJ593" s="110"/>
      <c r="ONK593" s="110"/>
      <c r="ONL593" s="110"/>
      <c r="ONM593" s="110"/>
      <c r="ONN593" s="110"/>
      <c r="ONO593" s="110"/>
      <c r="ONP593" s="110"/>
      <c r="ONQ593" s="110"/>
      <c r="ONR593" s="110"/>
      <c r="ONS593" s="110"/>
      <c r="ONT593" s="110"/>
      <c r="ONU593" s="110"/>
      <c r="ONV593" s="110"/>
      <c r="ONW593" s="110"/>
      <c r="ONX593" s="110"/>
      <c r="ONY593" s="110"/>
      <c r="ONZ593" s="110"/>
      <c r="OOA593" s="110"/>
      <c r="OOB593" s="110"/>
      <c r="OOC593" s="110"/>
      <c r="OOD593" s="110"/>
      <c r="OOE593" s="110"/>
      <c r="OOF593" s="110"/>
      <c r="OOG593" s="110"/>
      <c r="OOH593" s="110"/>
      <c r="OOI593" s="110"/>
      <c r="OOJ593" s="110"/>
      <c r="OOK593" s="110"/>
      <c r="OOL593" s="110"/>
      <c r="OOM593" s="110"/>
      <c r="OON593" s="110"/>
      <c r="OOO593" s="110"/>
      <c r="OOP593" s="110"/>
      <c r="OOQ593" s="110"/>
      <c r="OOR593" s="110"/>
      <c r="OOS593" s="110"/>
      <c r="OOT593" s="110"/>
      <c r="OOU593" s="110"/>
      <c r="OOV593" s="110"/>
      <c r="OOW593" s="110"/>
      <c r="OOX593" s="110"/>
      <c r="OOY593" s="110"/>
      <c r="OOZ593" s="110"/>
      <c r="OPA593" s="110"/>
      <c r="OPB593" s="110"/>
      <c r="OPC593" s="110"/>
      <c r="OPD593" s="110"/>
      <c r="OPE593" s="110"/>
      <c r="OPF593" s="110"/>
      <c r="OPG593" s="110"/>
      <c r="OPH593" s="110"/>
      <c r="OPI593" s="110"/>
      <c r="OPJ593" s="110"/>
      <c r="OPK593" s="110"/>
      <c r="OPL593" s="110"/>
      <c r="OPM593" s="110"/>
      <c r="OPN593" s="110"/>
      <c r="OPO593" s="110"/>
      <c r="OPP593" s="110"/>
      <c r="OPQ593" s="110"/>
      <c r="OPR593" s="110"/>
      <c r="OPS593" s="110"/>
      <c r="OPT593" s="110"/>
      <c r="OPU593" s="110"/>
      <c r="OPV593" s="110"/>
      <c r="OPW593" s="110"/>
      <c r="OPX593" s="110"/>
      <c r="OPY593" s="110"/>
      <c r="OPZ593" s="110"/>
      <c r="OQA593" s="110"/>
      <c r="OQB593" s="110"/>
      <c r="OQC593" s="110"/>
      <c r="OQD593" s="110"/>
      <c r="OQE593" s="110"/>
      <c r="OQF593" s="110"/>
      <c r="OQG593" s="110"/>
      <c r="OQH593" s="110"/>
      <c r="OQI593" s="110"/>
      <c r="OQJ593" s="110"/>
      <c r="OQK593" s="110"/>
      <c r="OQL593" s="110"/>
      <c r="OQM593" s="110"/>
      <c r="OQN593" s="110"/>
      <c r="OQO593" s="110"/>
      <c r="OQP593" s="110"/>
      <c r="OQQ593" s="110"/>
      <c r="OQR593" s="110"/>
      <c r="OQS593" s="110"/>
      <c r="OQT593" s="110"/>
      <c r="OQU593" s="110"/>
      <c r="OQV593" s="110"/>
      <c r="OQW593" s="110"/>
      <c r="OQX593" s="110"/>
      <c r="OQY593" s="110"/>
      <c r="OQZ593" s="110"/>
      <c r="ORA593" s="110"/>
      <c r="ORB593" s="110"/>
      <c r="ORC593" s="110"/>
      <c r="ORD593" s="110"/>
      <c r="ORE593" s="110"/>
      <c r="ORF593" s="110"/>
      <c r="ORG593" s="110"/>
      <c r="ORH593" s="110"/>
      <c r="ORI593" s="110"/>
      <c r="ORJ593" s="110"/>
      <c r="ORK593" s="110"/>
      <c r="ORL593" s="110"/>
      <c r="ORM593" s="110"/>
      <c r="ORN593" s="110"/>
      <c r="ORO593" s="110"/>
      <c r="ORP593" s="110"/>
      <c r="ORQ593" s="110"/>
      <c r="ORR593" s="110"/>
      <c r="ORS593" s="110"/>
      <c r="ORT593" s="110"/>
      <c r="ORU593" s="110"/>
      <c r="ORV593" s="110"/>
      <c r="ORW593" s="110"/>
      <c r="ORX593" s="110"/>
      <c r="ORY593" s="110"/>
      <c r="ORZ593" s="110"/>
      <c r="OSA593" s="110"/>
      <c r="OSB593" s="110"/>
      <c r="OSC593" s="110"/>
      <c r="OSD593" s="110"/>
      <c r="OSE593" s="110"/>
      <c r="OSF593" s="110"/>
      <c r="OSG593" s="110"/>
      <c r="OSH593" s="110"/>
      <c r="OSI593" s="110"/>
      <c r="OSJ593" s="110"/>
      <c r="OSK593" s="110"/>
      <c r="OSL593" s="110"/>
      <c r="OSM593" s="110"/>
      <c r="OSN593" s="110"/>
      <c r="OSO593" s="110"/>
      <c r="OSP593" s="110"/>
      <c r="OSQ593" s="110"/>
      <c r="OSR593" s="110"/>
      <c r="OSS593" s="110"/>
      <c r="OST593" s="110"/>
      <c r="OSU593" s="110"/>
      <c r="OSV593" s="110"/>
      <c r="OSW593" s="110"/>
      <c r="OSX593" s="110"/>
      <c r="OSY593" s="110"/>
      <c r="OSZ593" s="110"/>
      <c r="OTA593" s="110"/>
      <c r="OTB593" s="110"/>
      <c r="OTC593" s="110"/>
      <c r="OTD593" s="110"/>
      <c r="OTE593" s="110"/>
      <c r="OTF593" s="110"/>
      <c r="OTG593" s="110"/>
      <c r="OTH593" s="110"/>
      <c r="OTI593" s="110"/>
      <c r="OTJ593" s="110"/>
      <c r="OTK593" s="110"/>
      <c r="OTL593" s="110"/>
      <c r="OTM593" s="110"/>
      <c r="OTN593" s="110"/>
      <c r="OTO593" s="110"/>
      <c r="OTP593" s="110"/>
      <c r="OTQ593" s="110"/>
      <c r="OTR593" s="110"/>
      <c r="OTS593" s="110"/>
      <c r="OTT593" s="110"/>
      <c r="OTU593" s="110"/>
      <c r="OTV593" s="110"/>
      <c r="OTW593" s="110"/>
      <c r="OTX593" s="110"/>
      <c r="OTY593" s="110"/>
      <c r="OTZ593" s="110"/>
      <c r="OUA593" s="110"/>
      <c r="OUB593" s="110"/>
      <c r="OUC593" s="110"/>
      <c r="OUD593" s="110"/>
      <c r="OUE593" s="110"/>
      <c r="OUF593" s="110"/>
      <c r="OUG593" s="110"/>
      <c r="OUH593" s="110"/>
      <c r="OUI593" s="110"/>
      <c r="OUJ593" s="110"/>
      <c r="OUK593" s="110"/>
      <c r="OUL593" s="110"/>
      <c r="OUM593" s="110"/>
      <c r="OUN593" s="110"/>
      <c r="OUO593" s="110"/>
      <c r="OUP593" s="110"/>
      <c r="OUQ593" s="110"/>
      <c r="OUR593" s="110"/>
      <c r="OUS593" s="110"/>
      <c r="OUT593" s="110"/>
      <c r="OUU593" s="110"/>
      <c r="OUV593" s="110"/>
      <c r="OUW593" s="110"/>
      <c r="OUX593" s="110"/>
      <c r="OUY593" s="110"/>
      <c r="OUZ593" s="110"/>
      <c r="OVA593" s="110"/>
      <c r="OVB593" s="110"/>
      <c r="OVC593" s="110"/>
      <c r="OVD593" s="110"/>
      <c r="OVE593" s="110"/>
      <c r="OVF593" s="110"/>
      <c r="OVG593" s="110"/>
      <c r="OVH593" s="110"/>
      <c r="OVI593" s="110"/>
      <c r="OVJ593" s="110"/>
      <c r="OVK593" s="110"/>
      <c r="OVL593" s="110"/>
      <c r="OVM593" s="110"/>
      <c r="OVN593" s="110"/>
      <c r="OVO593" s="110"/>
      <c r="OVP593" s="110"/>
      <c r="OVQ593" s="110"/>
      <c r="OVR593" s="110"/>
      <c r="OVS593" s="110"/>
      <c r="OVT593" s="110"/>
      <c r="OVU593" s="110"/>
      <c r="OVV593" s="110"/>
      <c r="OVW593" s="110"/>
      <c r="OVX593" s="110"/>
      <c r="OVY593" s="110"/>
      <c r="OVZ593" s="110"/>
      <c r="OWA593" s="110"/>
      <c r="OWB593" s="110"/>
      <c r="OWC593" s="110"/>
      <c r="OWD593" s="110"/>
      <c r="OWE593" s="110"/>
      <c r="OWF593" s="110"/>
      <c r="OWG593" s="110"/>
      <c r="OWH593" s="110"/>
      <c r="OWI593" s="110"/>
      <c r="OWJ593" s="110"/>
      <c r="OWK593" s="110"/>
      <c r="OWL593" s="110"/>
      <c r="OWM593" s="110"/>
      <c r="OWN593" s="110"/>
      <c r="OWO593" s="110"/>
      <c r="OWP593" s="110"/>
      <c r="OWQ593" s="110"/>
      <c r="OWR593" s="110"/>
      <c r="OWS593" s="110"/>
      <c r="OWT593" s="110"/>
      <c r="OWU593" s="110"/>
      <c r="OWV593" s="110"/>
      <c r="OWW593" s="110"/>
      <c r="OWX593" s="110"/>
      <c r="OWY593" s="110"/>
      <c r="OWZ593" s="110"/>
      <c r="OXA593" s="110"/>
      <c r="OXB593" s="110"/>
      <c r="OXC593" s="110"/>
      <c r="OXD593" s="110"/>
      <c r="OXE593" s="110"/>
      <c r="OXF593" s="110"/>
      <c r="OXG593" s="110"/>
      <c r="OXH593" s="110"/>
      <c r="OXI593" s="110"/>
      <c r="OXJ593" s="110"/>
      <c r="OXK593" s="110"/>
      <c r="OXL593" s="110"/>
      <c r="OXM593" s="110"/>
      <c r="OXN593" s="110"/>
      <c r="OXO593" s="110"/>
      <c r="OXP593" s="110"/>
      <c r="OXQ593" s="110"/>
      <c r="OXR593" s="110"/>
      <c r="OXS593" s="110"/>
      <c r="OXT593" s="110"/>
      <c r="OXU593" s="110"/>
      <c r="OXV593" s="110"/>
      <c r="OXW593" s="110"/>
      <c r="OXX593" s="110"/>
      <c r="OXY593" s="110"/>
      <c r="OXZ593" s="110"/>
      <c r="OYA593" s="110"/>
      <c r="OYB593" s="110"/>
      <c r="OYC593" s="110"/>
      <c r="OYD593" s="110"/>
      <c r="OYE593" s="110"/>
      <c r="OYF593" s="110"/>
      <c r="OYG593" s="110"/>
      <c r="OYH593" s="110"/>
      <c r="OYI593" s="110"/>
      <c r="OYJ593" s="110"/>
      <c r="OYK593" s="110"/>
      <c r="OYL593" s="110"/>
      <c r="OYM593" s="110"/>
      <c r="OYN593" s="110"/>
      <c r="OYO593" s="110"/>
      <c r="OYP593" s="110"/>
      <c r="OYQ593" s="110"/>
      <c r="OYR593" s="110"/>
      <c r="OYS593" s="110"/>
      <c r="OYT593" s="110"/>
      <c r="OYU593" s="110"/>
      <c r="OYV593" s="110"/>
      <c r="OYW593" s="110"/>
      <c r="OYX593" s="110"/>
      <c r="OYY593" s="110"/>
      <c r="OYZ593" s="110"/>
      <c r="OZA593" s="110"/>
      <c r="OZB593" s="110"/>
      <c r="OZC593" s="110"/>
      <c r="OZD593" s="110"/>
      <c r="OZE593" s="110"/>
      <c r="OZF593" s="110"/>
      <c r="OZG593" s="110"/>
      <c r="OZH593" s="110"/>
      <c r="OZI593" s="110"/>
      <c r="OZJ593" s="110"/>
      <c r="OZK593" s="110"/>
      <c r="OZL593" s="110"/>
      <c r="OZM593" s="110"/>
      <c r="OZN593" s="110"/>
      <c r="OZO593" s="110"/>
      <c r="OZP593" s="110"/>
      <c r="OZQ593" s="110"/>
      <c r="OZR593" s="110"/>
      <c r="OZS593" s="110"/>
      <c r="OZT593" s="110"/>
      <c r="OZU593" s="110"/>
      <c r="OZV593" s="110"/>
      <c r="OZW593" s="110"/>
      <c r="OZX593" s="110"/>
      <c r="OZY593" s="110"/>
      <c r="OZZ593" s="110"/>
      <c r="PAA593" s="110"/>
      <c r="PAB593" s="110"/>
      <c r="PAC593" s="110"/>
      <c r="PAD593" s="110"/>
      <c r="PAE593" s="110"/>
      <c r="PAF593" s="110"/>
      <c r="PAG593" s="110"/>
      <c r="PAH593" s="110"/>
      <c r="PAI593" s="110"/>
      <c r="PAJ593" s="110"/>
      <c r="PAK593" s="110"/>
      <c r="PAL593" s="110"/>
      <c r="PAM593" s="110"/>
      <c r="PAN593" s="110"/>
      <c r="PAO593" s="110"/>
      <c r="PAP593" s="110"/>
      <c r="PAQ593" s="110"/>
      <c r="PAR593" s="110"/>
      <c r="PAS593" s="110"/>
      <c r="PAT593" s="110"/>
      <c r="PAU593" s="110"/>
      <c r="PAV593" s="110"/>
      <c r="PAW593" s="110"/>
      <c r="PAX593" s="110"/>
      <c r="PAY593" s="110"/>
      <c r="PAZ593" s="110"/>
      <c r="PBA593" s="110"/>
      <c r="PBB593" s="110"/>
      <c r="PBC593" s="110"/>
      <c r="PBD593" s="110"/>
      <c r="PBE593" s="110"/>
      <c r="PBF593" s="110"/>
      <c r="PBG593" s="110"/>
      <c r="PBH593" s="110"/>
      <c r="PBI593" s="110"/>
      <c r="PBJ593" s="110"/>
      <c r="PBK593" s="110"/>
      <c r="PBL593" s="110"/>
      <c r="PBM593" s="110"/>
      <c r="PBN593" s="110"/>
      <c r="PBO593" s="110"/>
      <c r="PBP593" s="110"/>
      <c r="PBQ593" s="110"/>
      <c r="PBR593" s="110"/>
      <c r="PBS593" s="110"/>
      <c r="PBT593" s="110"/>
      <c r="PBU593" s="110"/>
      <c r="PBV593" s="110"/>
      <c r="PBW593" s="110"/>
      <c r="PBX593" s="110"/>
      <c r="PBY593" s="110"/>
      <c r="PBZ593" s="110"/>
      <c r="PCA593" s="110"/>
      <c r="PCB593" s="110"/>
      <c r="PCC593" s="110"/>
      <c r="PCD593" s="110"/>
      <c r="PCE593" s="110"/>
      <c r="PCF593" s="110"/>
      <c r="PCG593" s="110"/>
      <c r="PCH593" s="110"/>
      <c r="PCI593" s="110"/>
      <c r="PCJ593" s="110"/>
      <c r="PCK593" s="110"/>
      <c r="PCL593" s="110"/>
      <c r="PCM593" s="110"/>
      <c r="PCN593" s="110"/>
      <c r="PCO593" s="110"/>
      <c r="PCP593" s="110"/>
      <c r="PCQ593" s="110"/>
      <c r="PCR593" s="110"/>
      <c r="PCS593" s="110"/>
      <c r="PCT593" s="110"/>
      <c r="PCU593" s="110"/>
      <c r="PCV593" s="110"/>
      <c r="PCW593" s="110"/>
      <c r="PCX593" s="110"/>
      <c r="PCY593" s="110"/>
      <c r="PCZ593" s="110"/>
      <c r="PDA593" s="110"/>
      <c r="PDB593" s="110"/>
      <c r="PDC593" s="110"/>
      <c r="PDD593" s="110"/>
      <c r="PDE593" s="110"/>
      <c r="PDF593" s="110"/>
      <c r="PDG593" s="110"/>
      <c r="PDH593" s="110"/>
      <c r="PDI593" s="110"/>
      <c r="PDJ593" s="110"/>
      <c r="PDK593" s="110"/>
      <c r="PDL593" s="110"/>
      <c r="PDM593" s="110"/>
      <c r="PDN593" s="110"/>
      <c r="PDO593" s="110"/>
      <c r="PDP593" s="110"/>
      <c r="PDQ593" s="110"/>
      <c r="PDR593" s="110"/>
      <c r="PDS593" s="110"/>
      <c r="PDT593" s="110"/>
      <c r="PDU593" s="110"/>
      <c r="PDV593" s="110"/>
      <c r="PDW593" s="110"/>
      <c r="PDX593" s="110"/>
      <c r="PDY593" s="110"/>
      <c r="PDZ593" s="110"/>
      <c r="PEA593" s="110"/>
      <c r="PEB593" s="110"/>
      <c r="PEC593" s="110"/>
      <c r="PED593" s="110"/>
      <c r="PEE593" s="110"/>
      <c r="PEF593" s="110"/>
      <c r="PEG593" s="110"/>
      <c r="PEH593" s="110"/>
      <c r="PEI593" s="110"/>
      <c r="PEJ593" s="110"/>
      <c r="PEK593" s="110"/>
      <c r="PEL593" s="110"/>
      <c r="PEM593" s="110"/>
      <c r="PEN593" s="110"/>
      <c r="PEO593" s="110"/>
      <c r="PEP593" s="110"/>
      <c r="PEQ593" s="110"/>
      <c r="PER593" s="110"/>
      <c r="PES593" s="110"/>
      <c r="PET593" s="110"/>
      <c r="PEU593" s="110"/>
      <c r="PEV593" s="110"/>
      <c r="PEW593" s="110"/>
      <c r="PEX593" s="110"/>
      <c r="PEY593" s="110"/>
      <c r="PEZ593" s="110"/>
      <c r="PFA593" s="110"/>
      <c r="PFB593" s="110"/>
      <c r="PFC593" s="110"/>
      <c r="PFD593" s="110"/>
      <c r="PFE593" s="110"/>
      <c r="PFF593" s="110"/>
      <c r="PFG593" s="110"/>
      <c r="PFH593" s="110"/>
      <c r="PFI593" s="110"/>
      <c r="PFJ593" s="110"/>
      <c r="PFK593" s="110"/>
      <c r="PFL593" s="110"/>
      <c r="PFM593" s="110"/>
      <c r="PFN593" s="110"/>
      <c r="PFO593" s="110"/>
      <c r="PFP593" s="110"/>
      <c r="PFQ593" s="110"/>
      <c r="PFR593" s="110"/>
      <c r="PFS593" s="110"/>
      <c r="PFT593" s="110"/>
      <c r="PFU593" s="110"/>
      <c r="PFV593" s="110"/>
      <c r="PFW593" s="110"/>
      <c r="PFX593" s="110"/>
      <c r="PFY593" s="110"/>
      <c r="PFZ593" s="110"/>
      <c r="PGA593" s="110"/>
      <c r="PGB593" s="110"/>
      <c r="PGC593" s="110"/>
      <c r="PGD593" s="110"/>
      <c r="PGE593" s="110"/>
      <c r="PGF593" s="110"/>
      <c r="PGG593" s="110"/>
      <c r="PGH593" s="110"/>
      <c r="PGI593" s="110"/>
      <c r="PGJ593" s="110"/>
      <c r="PGK593" s="110"/>
      <c r="PGL593" s="110"/>
      <c r="PGM593" s="110"/>
      <c r="PGN593" s="110"/>
      <c r="PGO593" s="110"/>
      <c r="PGP593" s="110"/>
      <c r="PGQ593" s="110"/>
      <c r="PGR593" s="110"/>
      <c r="PGS593" s="110"/>
      <c r="PGT593" s="110"/>
      <c r="PGU593" s="110"/>
      <c r="PGV593" s="110"/>
      <c r="PGW593" s="110"/>
      <c r="PGX593" s="110"/>
      <c r="PGY593" s="110"/>
      <c r="PGZ593" s="110"/>
      <c r="PHA593" s="110"/>
      <c r="PHB593" s="110"/>
      <c r="PHC593" s="110"/>
      <c r="PHD593" s="110"/>
      <c r="PHE593" s="110"/>
      <c r="PHF593" s="110"/>
      <c r="PHG593" s="110"/>
      <c r="PHH593" s="110"/>
      <c r="PHI593" s="110"/>
      <c r="PHJ593" s="110"/>
      <c r="PHK593" s="110"/>
      <c r="PHL593" s="110"/>
      <c r="PHM593" s="110"/>
      <c r="PHN593" s="110"/>
      <c r="PHO593" s="110"/>
      <c r="PHP593" s="110"/>
      <c r="PHQ593" s="110"/>
      <c r="PHR593" s="110"/>
      <c r="PHS593" s="110"/>
      <c r="PHT593" s="110"/>
      <c r="PHU593" s="110"/>
      <c r="PHV593" s="110"/>
      <c r="PHW593" s="110"/>
      <c r="PHX593" s="110"/>
      <c r="PHY593" s="110"/>
      <c r="PHZ593" s="110"/>
      <c r="PIA593" s="110"/>
      <c r="PIB593" s="110"/>
      <c r="PIC593" s="110"/>
      <c r="PID593" s="110"/>
      <c r="PIE593" s="110"/>
      <c r="PIF593" s="110"/>
      <c r="PIG593" s="110"/>
      <c r="PIH593" s="110"/>
      <c r="PII593" s="110"/>
      <c r="PIJ593" s="110"/>
      <c r="PIK593" s="110"/>
      <c r="PIL593" s="110"/>
      <c r="PIM593" s="110"/>
      <c r="PIN593" s="110"/>
      <c r="PIO593" s="110"/>
      <c r="PIP593" s="110"/>
      <c r="PIQ593" s="110"/>
      <c r="PIR593" s="110"/>
      <c r="PIS593" s="110"/>
      <c r="PIT593" s="110"/>
      <c r="PIU593" s="110"/>
      <c r="PIV593" s="110"/>
      <c r="PIW593" s="110"/>
      <c r="PIX593" s="110"/>
      <c r="PIY593" s="110"/>
      <c r="PIZ593" s="110"/>
      <c r="PJA593" s="110"/>
      <c r="PJB593" s="110"/>
      <c r="PJC593" s="110"/>
      <c r="PJD593" s="110"/>
      <c r="PJE593" s="110"/>
      <c r="PJF593" s="110"/>
      <c r="PJG593" s="110"/>
      <c r="PJH593" s="110"/>
      <c r="PJI593" s="110"/>
      <c r="PJJ593" s="110"/>
      <c r="PJK593" s="110"/>
      <c r="PJL593" s="110"/>
      <c r="PJM593" s="110"/>
      <c r="PJN593" s="110"/>
      <c r="PJO593" s="110"/>
      <c r="PJP593" s="110"/>
      <c r="PJQ593" s="110"/>
      <c r="PJR593" s="110"/>
      <c r="PJS593" s="110"/>
      <c r="PJT593" s="110"/>
      <c r="PJU593" s="110"/>
      <c r="PJV593" s="110"/>
      <c r="PJW593" s="110"/>
      <c r="PJX593" s="110"/>
      <c r="PJY593" s="110"/>
      <c r="PJZ593" s="110"/>
      <c r="PKA593" s="110"/>
      <c r="PKB593" s="110"/>
      <c r="PKC593" s="110"/>
      <c r="PKD593" s="110"/>
      <c r="PKE593" s="110"/>
      <c r="PKF593" s="110"/>
      <c r="PKG593" s="110"/>
      <c r="PKH593" s="110"/>
      <c r="PKI593" s="110"/>
      <c r="PKJ593" s="110"/>
      <c r="PKK593" s="110"/>
      <c r="PKL593" s="110"/>
      <c r="PKM593" s="110"/>
      <c r="PKN593" s="110"/>
      <c r="PKO593" s="110"/>
      <c r="PKP593" s="110"/>
      <c r="PKQ593" s="110"/>
      <c r="PKR593" s="110"/>
      <c r="PKS593" s="110"/>
      <c r="PKT593" s="110"/>
      <c r="PKU593" s="110"/>
      <c r="PKV593" s="110"/>
      <c r="PKW593" s="110"/>
      <c r="PKX593" s="110"/>
      <c r="PKY593" s="110"/>
      <c r="PKZ593" s="110"/>
      <c r="PLA593" s="110"/>
      <c r="PLB593" s="110"/>
      <c r="PLC593" s="110"/>
      <c r="PLD593" s="110"/>
      <c r="PLE593" s="110"/>
      <c r="PLF593" s="110"/>
      <c r="PLG593" s="110"/>
      <c r="PLH593" s="110"/>
      <c r="PLI593" s="110"/>
      <c r="PLJ593" s="110"/>
      <c r="PLK593" s="110"/>
      <c r="PLL593" s="110"/>
      <c r="PLM593" s="110"/>
      <c r="PLN593" s="110"/>
      <c r="PLO593" s="110"/>
      <c r="PLP593" s="110"/>
      <c r="PLQ593" s="110"/>
      <c r="PLR593" s="110"/>
      <c r="PLS593" s="110"/>
      <c r="PLT593" s="110"/>
      <c r="PLU593" s="110"/>
      <c r="PLV593" s="110"/>
      <c r="PLW593" s="110"/>
      <c r="PLX593" s="110"/>
      <c r="PLY593" s="110"/>
      <c r="PLZ593" s="110"/>
      <c r="PMA593" s="110"/>
      <c r="PMB593" s="110"/>
      <c r="PMC593" s="110"/>
      <c r="PMD593" s="110"/>
      <c r="PME593" s="110"/>
      <c r="PMF593" s="110"/>
      <c r="PMG593" s="110"/>
      <c r="PMH593" s="110"/>
      <c r="PMI593" s="110"/>
      <c r="PMJ593" s="110"/>
      <c r="PMK593" s="110"/>
      <c r="PML593" s="110"/>
      <c r="PMM593" s="110"/>
      <c r="PMN593" s="110"/>
      <c r="PMO593" s="110"/>
      <c r="PMP593" s="110"/>
      <c r="PMQ593" s="110"/>
      <c r="PMR593" s="110"/>
      <c r="PMS593" s="110"/>
      <c r="PMT593" s="110"/>
      <c r="PMU593" s="110"/>
      <c r="PMV593" s="110"/>
      <c r="PMW593" s="110"/>
      <c r="PMX593" s="110"/>
      <c r="PMY593" s="110"/>
      <c r="PMZ593" s="110"/>
      <c r="PNA593" s="110"/>
      <c r="PNB593" s="110"/>
      <c r="PNC593" s="110"/>
      <c r="PND593" s="110"/>
      <c r="PNE593" s="110"/>
      <c r="PNF593" s="110"/>
      <c r="PNG593" s="110"/>
      <c r="PNH593" s="110"/>
      <c r="PNI593" s="110"/>
      <c r="PNJ593" s="110"/>
      <c r="PNK593" s="110"/>
      <c r="PNL593" s="110"/>
      <c r="PNM593" s="110"/>
      <c r="PNN593" s="110"/>
      <c r="PNO593" s="110"/>
      <c r="PNP593" s="110"/>
      <c r="PNQ593" s="110"/>
      <c r="PNR593" s="110"/>
      <c r="PNS593" s="110"/>
      <c r="PNT593" s="110"/>
      <c r="PNU593" s="110"/>
      <c r="PNV593" s="110"/>
      <c r="PNW593" s="110"/>
      <c r="PNX593" s="110"/>
      <c r="PNY593" s="110"/>
      <c r="PNZ593" s="110"/>
      <c r="POA593" s="110"/>
      <c r="POB593" s="110"/>
      <c r="POC593" s="110"/>
      <c r="POD593" s="110"/>
      <c r="POE593" s="110"/>
      <c r="POF593" s="110"/>
      <c r="POG593" s="110"/>
      <c r="POH593" s="110"/>
      <c r="POI593" s="110"/>
      <c r="POJ593" s="110"/>
      <c r="POK593" s="110"/>
      <c r="POL593" s="110"/>
      <c r="POM593" s="110"/>
      <c r="PON593" s="110"/>
      <c r="POO593" s="110"/>
      <c r="POP593" s="110"/>
      <c r="POQ593" s="110"/>
      <c r="POR593" s="110"/>
      <c r="POS593" s="110"/>
      <c r="POT593" s="110"/>
      <c r="POU593" s="110"/>
      <c r="POV593" s="110"/>
      <c r="POW593" s="110"/>
      <c r="POX593" s="110"/>
      <c r="POY593" s="110"/>
      <c r="POZ593" s="110"/>
      <c r="PPA593" s="110"/>
      <c r="PPB593" s="110"/>
      <c r="PPC593" s="110"/>
      <c r="PPD593" s="110"/>
      <c r="PPE593" s="110"/>
      <c r="PPF593" s="110"/>
      <c r="PPG593" s="110"/>
      <c r="PPH593" s="110"/>
      <c r="PPI593" s="110"/>
      <c r="PPJ593" s="110"/>
      <c r="PPK593" s="110"/>
      <c r="PPL593" s="110"/>
      <c r="PPM593" s="110"/>
      <c r="PPN593" s="110"/>
      <c r="PPO593" s="110"/>
      <c r="PPP593" s="110"/>
      <c r="PPQ593" s="110"/>
      <c r="PPR593" s="110"/>
      <c r="PPS593" s="110"/>
      <c r="PPT593" s="110"/>
      <c r="PPU593" s="110"/>
      <c r="PPV593" s="110"/>
      <c r="PPW593" s="110"/>
      <c r="PPX593" s="110"/>
      <c r="PPY593" s="110"/>
      <c r="PPZ593" s="110"/>
      <c r="PQA593" s="110"/>
      <c r="PQB593" s="110"/>
      <c r="PQC593" s="110"/>
      <c r="PQD593" s="110"/>
      <c r="PQE593" s="110"/>
      <c r="PQF593" s="110"/>
      <c r="PQG593" s="110"/>
      <c r="PQH593" s="110"/>
      <c r="PQI593" s="110"/>
      <c r="PQJ593" s="110"/>
      <c r="PQK593" s="110"/>
      <c r="PQL593" s="110"/>
      <c r="PQM593" s="110"/>
      <c r="PQN593" s="110"/>
      <c r="PQO593" s="110"/>
      <c r="PQP593" s="110"/>
      <c r="PQQ593" s="110"/>
      <c r="PQR593" s="110"/>
      <c r="PQS593" s="110"/>
      <c r="PQT593" s="110"/>
      <c r="PQU593" s="110"/>
      <c r="PQV593" s="110"/>
      <c r="PQW593" s="110"/>
      <c r="PQX593" s="110"/>
      <c r="PQY593" s="110"/>
      <c r="PQZ593" s="110"/>
      <c r="PRA593" s="110"/>
      <c r="PRB593" s="110"/>
      <c r="PRC593" s="110"/>
      <c r="PRD593" s="110"/>
      <c r="PRE593" s="110"/>
      <c r="PRF593" s="110"/>
      <c r="PRG593" s="110"/>
      <c r="PRH593" s="110"/>
      <c r="PRI593" s="110"/>
      <c r="PRJ593" s="110"/>
      <c r="PRK593" s="110"/>
      <c r="PRL593" s="110"/>
      <c r="PRM593" s="110"/>
      <c r="PRN593" s="110"/>
      <c r="PRO593" s="110"/>
      <c r="PRP593" s="110"/>
      <c r="PRQ593" s="110"/>
      <c r="PRR593" s="110"/>
      <c r="PRS593" s="110"/>
      <c r="PRT593" s="110"/>
      <c r="PRU593" s="110"/>
      <c r="PRV593" s="110"/>
      <c r="PRW593" s="110"/>
      <c r="PRX593" s="110"/>
      <c r="PRY593" s="110"/>
      <c r="PRZ593" s="110"/>
      <c r="PSA593" s="110"/>
      <c r="PSB593" s="110"/>
      <c r="PSC593" s="110"/>
      <c r="PSD593" s="110"/>
      <c r="PSE593" s="110"/>
      <c r="PSF593" s="110"/>
      <c r="PSG593" s="110"/>
      <c r="PSH593" s="110"/>
      <c r="PSI593" s="110"/>
      <c r="PSJ593" s="110"/>
      <c r="PSK593" s="110"/>
      <c r="PSL593" s="110"/>
      <c r="PSM593" s="110"/>
      <c r="PSN593" s="110"/>
      <c r="PSO593" s="110"/>
      <c r="PSP593" s="110"/>
      <c r="PSQ593" s="110"/>
      <c r="PSR593" s="110"/>
      <c r="PSS593" s="110"/>
      <c r="PST593" s="110"/>
      <c r="PSU593" s="110"/>
      <c r="PSV593" s="110"/>
      <c r="PSW593" s="110"/>
      <c r="PSX593" s="110"/>
      <c r="PSY593" s="110"/>
      <c r="PSZ593" s="110"/>
      <c r="PTA593" s="110"/>
      <c r="PTB593" s="110"/>
      <c r="PTC593" s="110"/>
      <c r="PTD593" s="110"/>
      <c r="PTE593" s="110"/>
      <c r="PTF593" s="110"/>
      <c r="PTG593" s="110"/>
      <c r="PTH593" s="110"/>
      <c r="PTI593" s="110"/>
      <c r="PTJ593" s="110"/>
      <c r="PTK593" s="110"/>
      <c r="PTL593" s="110"/>
      <c r="PTM593" s="110"/>
      <c r="PTN593" s="110"/>
      <c r="PTO593" s="110"/>
      <c r="PTP593" s="110"/>
      <c r="PTQ593" s="110"/>
      <c r="PTR593" s="110"/>
      <c r="PTS593" s="110"/>
      <c r="PTT593" s="110"/>
      <c r="PTU593" s="110"/>
      <c r="PTV593" s="110"/>
      <c r="PTW593" s="110"/>
      <c r="PTX593" s="110"/>
      <c r="PTY593" s="110"/>
      <c r="PTZ593" s="110"/>
      <c r="PUA593" s="110"/>
      <c r="PUB593" s="110"/>
      <c r="PUC593" s="110"/>
      <c r="PUD593" s="110"/>
      <c r="PUE593" s="110"/>
      <c r="PUF593" s="110"/>
      <c r="PUG593" s="110"/>
      <c r="PUH593" s="110"/>
      <c r="PUI593" s="110"/>
      <c r="PUJ593" s="110"/>
      <c r="PUK593" s="110"/>
      <c r="PUL593" s="110"/>
      <c r="PUM593" s="110"/>
      <c r="PUN593" s="110"/>
      <c r="PUO593" s="110"/>
      <c r="PUP593" s="110"/>
      <c r="PUQ593" s="110"/>
      <c r="PUR593" s="110"/>
      <c r="PUS593" s="110"/>
      <c r="PUT593" s="110"/>
      <c r="PUU593" s="110"/>
      <c r="PUV593" s="110"/>
      <c r="PUW593" s="110"/>
      <c r="PUX593" s="110"/>
      <c r="PUY593" s="110"/>
      <c r="PUZ593" s="110"/>
      <c r="PVA593" s="110"/>
      <c r="PVB593" s="110"/>
      <c r="PVC593" s="110"/>
      <c r="PVD593" s="110"/>
      <c r="PVE593" s="110"/>
      <c r="PVF593" s="110"/>
      <c r="PVG593" s="110"/>
      <c r="PVH593" s="110"/>
      <c r="PVI593" s="110"/>
      <c r="PVJ593" s="110"/>
      <c r="PVK593" s="110"/>
      <c r="PVL593" s="110"/>
      <c r="PVM593" s="110"/>
      <c r="PVN593" s="110"/>
      <c r="PVO593" s="110"/>
      <c r="PVP593" s="110"/>
      <c r="PVQ593" s="110"/>
      <c r="PVR593" s="110"/>
      <c r="PVS593" s="110"/>
      <c r="PVT593" s="110"/>
      <c r="PVU593" s="110"/>
      <c r="PVV593" s="110"/>
      <c r="PVW593" s="110"/>
      <c r="PVX593" s="110"/>
      <c r="PVY593" s="110"/>
      <c r="PVZ593" s="110"/>
      <c r="PWA593" s="110"/>
      <c r="PWB593" s="110"/>
      <c r="PWC593" s="110"/>
      <c r="PWD593" s="110"/>
      <c r="PWE593" s="110"/>
      <c r="PWF593" s="110"/>
      <c r="PWG593" s="110"/>
      <c r="PWH593" s="110"/>
      <c r="PWI593" s="110"/>
      <c r="PWJ593" s="110"/>
      <c r="PWK593" s="110"/>
      <c r="PWL593" s="110"/>
      <c r="PWM593" s="110"/>
      <c r="PWN593" s="110"/>
      <c r="PWO593" s="110"/>
      <c r="PWP593" s="110"/>
      <c r="PWQ593" s="110"/>
      <c r="PWR593" s="110"/>
      <c r="PWS593" s="110"/>
      <c r="PWT593" s="110"/>
      <c r="PWU593" s="110"/>
      <c r="PWV593" s="110"/>
      <c r="PWW593" s="110"/>
      <c r="PWX593" s="110"/>
      <c r="PWY593" s="110"/>
      <c r="PWZ593" s="110"/>
      <c r="PXA593" s="110"/>
      <c r="PXB593" s="110"/>
      <c r="PXC593" s="110"/>
      <c r="PXD593" s="110"/>
      <c r="PXE593" s="110"/>
      <c r="PXF593" s="110"/>
      <c r="PXG593" s="110"/>
      <c r="PXH593" s="110"/>
      <c r="PXI593" s="110"/>
      <c r="PXJ593" s="110"/>
      <c r="PXK593" s="110"/>
      <c r="PXL593" s="110"/>
      <c r="PXM593" s="110"/>
      <c r="PXN593" s="110"/>
      <c r="PXO593" s="110"/>
      <c r="PXP593" s="110"/>
      <c r="PXQ593" s="110"/>
      <c r="PXR593" s="110"/>
      <c r="PXS593" s="110"/>
      <c r="PXT593" s="110"/>
      <c r="PXU593" s="110"/>
      <c r="PXV593" s="110"/>
      <c r="PXW593" s="110"/>
      <c r="PXX593" s="110"/>
      <c r="PXY593" s="110"/>
      <c r="PXZ593" s="110"/>
      <c r="PYA593" s="110"/>
      <c r="PYB593" s="110"/>
      <c r="PYC593" s="110"/>
      <c r="PYD593" s="110"/>
      <c r="PYE593" s="110"/>
      <c r="PYF593" s="110"/>
      <c r="PYG593" s="110"/>
      <c r="PYH593" s="110"/>
      <c r="PYI593" s="110"/>
      <c r="PYJ593" s="110"/>
      <c r="PYK593" s="110"/>
      <c r="PYL593" s="110"/>
      <c r="PYM593" s="110"/>
      <c r="PYN593" s="110"/>
      <c r="PYO593" s="110"/>
      <c r="PYP593" s="110"/>
      <c r="PYQ593" s="110"/>
      <c r="PYR593" s="110"/>
      <c r="PYS593" s="110"/>
      <c r="PYT593" s="110"/>
      <c r="PYU593" s="110"/>
      <c r="PYV593" s="110"/>
      <c r="PYW593" s="110"/>
      <c r="PYX593" s="110"/>
      <c r="PYY593" s="110"/>
      <c r="PYZ593" s="110"/>
      <c r="PZA593" s="110"/>
      <c r="PZB593" s="110"/>
      <c r="PZC593" s="110"/>
      <c r="PZD593" s="110"/>
      <c r="PZE593" s="110"/>
      <c r="PZF593" s="110"/>
      <c r="PZG593" s="110"/>
      <c r="PZH593" s="110"/>
      <c r="PZI593" s="110"/>
      <c r="PZJ593" s="110"/>
      <c r="PZK593" s="110"/>
      <c r="PZL593" s="110"/>
      <c r="PZM593" s="110"/>
      <c r="PZN593" s="110"/>
      <c r="PZO593" s="110"/>
      <c r="PZP593" s="110"/>
      <c r="PZQ593" s="110"/>
      <c r="PZR593" s="110"/>
      <c r="PZS593" s="110"/>
      <c r="PZT593" s="110"/>
      <c r="PZU593" s="110"/>
      <c r="PZV593" s="110"/>
      <c r="PZW593" s="110"/>
      <c r="PZX593" s="110"/>
      <c r="PZY593" s="110"/>
      <c r="PZZ593" s="110"/>
      <c r="QAA593" s="110"/>
      <c r="QAB593" s="110"/>
      <c r="QAC593" s="110"/>
      <c r="QAD593" s="110"/>
      <c r="QAE593" s="110"/>
      <c r="QAF593" s="110"/>
      <c r="QAG593" s="110"/>
      <c r="QAH593" s="110"/>
      <c r="QAI593" s="110"/>
      <c r="QAJ593" s="110"/>
      <c r="QAK593" s="110"/>
      <c r="QAL593" s="110"/>
      <c r="QAM593" s="110"/>
      <c r="QAN593" s="110"/>
      <c r="QAO593" s="110"/>
      <c r="QAP593" s="110"/>
      <c r="QAQ593" s="110"/>
      <c r="QAR593" s="110"/>
      <c r="QAS593" s="110"/>
      <c r="QAT593" s="110"/>
      <c r="QAU593" s="110"/>
      <c r="QAV593" s="110"/>
      <c r="QAW593" s="110"/>
      <c r="QAX593" s="110"/>
      <c r="QAY593" s="110"/>
      <c r="QAZ593" s="110"/>
      <c r="QBA593" s="110"/>
      <c r="QBB593" s="110"/>
      <c r="QBC593" s="110"/>
      <c r="QBD593" s="110"/>
      <c r="QBE593" s="110"/>
      <c r="QBF593" s="110"/>
      <c r="QBG593" s="110"/>
      <c r="QBH593" s="110"/>
      <c r="QBI593" s="110"/>
      <c r="QBJ593" s="110"/>
      <c r="QBK593" s="110"/>
      <c r="QBL593" s="110"/>
      <c r="QBM593" s="110"/>
      <c r="QBN593" s="110"/>
      <c r="QBO593" s="110"/>
      <c r="QBP593" s="110"/>
      <c r="QBQ593" s="110"/>
      <c r="QBR593" s="110"/>
      <c r="QBS593" s="110"/>
      <c r="QBT593" s="110"/>
      <c r="QBU593" s="110"/>
      <c r="QBV593" s="110"/>
      <c r="QBW593" s="110"/>
      <c r="QBX593" s="110"/>
      <c r="QBY593" s="110"/>
      <c r="QBZ593" s="110"/>
      <c r="QCA593" s="110"/>
      <c r="QCB593" s="110"/>
      <c r="QCC593" s="110"/>
      <c r="QCD593" s="110"/>
      <c r="QCE593" s="110"/>
      <c r="QCF593" s="110"/>
      <c r="QCG593" s="110"/>
      <c r="QCH593" s="110"/>
      <c r="QCI593" s="110"/>
      <c r="QCJ593" s="110"/>
      <c r="QCK593" s="110"/>
      <c r="QCL593" s="110"/>
      <c r="QCM593" s="110"/>
      <c r="QCN593" s="110"/>
      <c r="QCO593" s="110"/>
      <c r="QCP593" s="110"/>
      <c r="QCQ593" s="110"/>
      <c r="QCR593" s="110"/>
      <c r="QCS593" s="110"/>
      <c r="QCT593" s="110"/>
      <c r="QCU593" s="110"/>
      <c r="QCV593" s="110"/>
      <c r="QCW593" s="110"/>
      <c r="QCX593" s="110"/>
      <c r="QCY593" s="110"/>
      <c r="QCZ593" s="110"/>
      <c r="QDA593" s="110"/>
      <c r="QDB593" s="110"/>
      <c r="QDC593" s="110"/>
      <c r="QDD593" s="110"/>
      <c r="QDE593" s="110"/>
      <c r="QDF593" s="110"/>
      <c r="QDG593" s="110"/>
      <c r="QDH593" s="110"/>
      <c r="QDI593" s="110"/>
      <c r="QDJ593" s="110"/>
      <c r="QDK593" s="110"/>
      <c r="QDL593" s="110"/>
      <c r="QDM593" s="110"/>
      <c r="QDN593" s="110"/>
      <c r="QDO593" s="110"/>
      <c r="QDP593" s="110"/>
      <c r="QDQ593" s="110"/>
      <c r="QDR593" s="110"/>
      <c r="QDS593" s="110"/>
      <c r="QDT593" s="110"/>
      <c r="QDU593" s="110"/>
      <c r="QDV593" s="110"/>
      <c r="QDW593" s="110"/>
      <c r="QDX593" s="110"/>
      <c r="QDY593" s="110"/>
      <c r="QDZ593" s="110"/>
      <c r="QEA593" s="110"/>
      <c r="QEB593" s="110"/>
      <c r="QEC593" s="110"/>
      <c r="QED593" s="110"/>
      <c r="QEE593" s="110"/>
      <c r="QEF593" s="110"/>
      <c r="QEG593" s="110"/>
      <c r="QEH593" s="110"/>
      <c r="QEI593" s="110"/>
      <c r="QEJ593" s="110"/>
      <c r="QEK593" s="110"/>
      <c r="QEL593" s="110"/>
      <c r="QEM593" s="110"/>
      <c r="QEN593" s="110"/>
      <c r="QEO593" s="110"/>
      <c r="QEP593" s="110"/>
      <c r="QEQ593" s="110"/>
      <c r="QER593" s="110"/>
      <c r="QES593" s="110"/>
      <c r="QET593" s="110"/>
      <c r="QEU593" s="110"/>
      <c r="QEV593" s="110"/>
      <c r="QEW593" s="110"/>
      <c r="QEX593" s="110"/>
      <c r="QEY593" s="110"/>
      <c r="QEZ593" s="110"/>
      <c r="QFA593" s="110"/>
      <c r="QFB593" s="110"/>
      <c r="QFC593" s="110"/>
      <c r="QFD593" s="110"/>
      <c r="QFE593" s="110"/>
      <c r="QFF593" s="110"/>
      <c r="QFG593" s="110"/>
      <c r="QFH593" s="110"/>
      <c r="QFI593" s="110"/>
      <c r="QFJ593" s="110"/>
      <c r="QFK593" s="110"/>
      <c r="QFL593" s="110"/>
      <c r="QFM593" s="110"/>
      <c r="QFN593" s="110"/>
      <c r="QFO593" s="110"/>
      <c r="QFP593" s="110"/>
      <c r="QFQ593" s="110"/>
      <c r="QFR593" s="110"/>
      <c r="QFS593" s="110"/>
      <c r="QFT593" s="110"/>
      <c r="QFU593" s="110"/>
      <c r="QFV593" s="110"/>
      <c r="QFW593" s="110"/>
      <c r="QFX593" s="110"/>
      <c r="QFY593" s="110"/>
      <c r="QFZ593" s="110"/>
      <c r="QGA593" s="110"/>
      <c r="QGB593" s="110"/>
      <c r="QGC593" s="110"/>
      <c r="QGD593" s="110"/>
      <c r="QGE593" s="110"/>
      <c r="QGF593" s="110"/>
      <c r="QGG593" s="110"/>
      <c r="QGH593" s="110"/>
      <c r="QGI593" s="110"/>
      <c r="QGJ593" s="110"/>
      <c r="QGK593" s="110"/>
      <c r="QGL593" s="110"/>
      <c r="QGM593" s="110"/>
      <c r="QGN593" s="110"/>
      <c r="QGO593" s="110"/>
      <c r="QGP593" s="110"/>
      <c r="QGQ593" s="110"/>
      <c r="QGR593" s="110"/>
      <c r="QGS593" s="110"/>
      <c r="QGT593" s="110"/>
      <c r="QGU593" s="110"/>
      <c r="QGV593" s="110"/>
      <c r="QGW593" s="110"/>
      <c r="QGX593" s="110"/>
      <c r="QGY593" s="110"/>
      <c r="QGZ593" s="110"/>
      <c r="QHA593" s="110"/>
      <c r="QHB593" s="110"/>
      <c r="QHC593" s="110"/>
      <c r="QHD593" s="110"/>
      <c r="QHE593" s="110"/>
      <c r="QHF593" s="110"/>
      <c r="QHG593" s="110"/>
      <c r="QHH593" s="110"/>
      <c r="QHI593" s="110"/>
      <c r="QHJ593" s="110"/>
      <c r="QHK593" s="110"/>
      <c r="QHL593" s="110"/>
      <c r="QHM593" s="110"/>
      <c r="QHN593" s="110"/>
      <c r="QHO593" s="110"/>
      <c r="QHP593" s="110"/>
      <c r="QHQ593" s="110"/>
      <c r="QHR593" s="110"/>
      <c r="QHS593" s="110"/>
      <c r="QHT593" s="110"/>
      <c r="QHU593" s="110"/>
      <c r="QHV593" s="110"/>
      <c r="QHW593" s="110"/>
      <c r="QHX593" s="110"/>
      <c r="QHY593" s="110"/>
      <c r="QHZ593" s="110"/>
      <c r="QIA593" s="110"/>
      <c r="QIB593" s="110"/>
      <c r="QIC593" s="110"/>
      <c r="QID593" s="110"/>
      <c r="QIE593" s="110"/>
      <c r="QIF593" s="110"/>
      <c r="QIG593" s="110"/>
      <c r="QIH593" s="110"/>
      <c r="QII593" s="110"/>
      <c r="QIJ593" s="110"/>
      <c r="QIK593" s="110"/>
      <c r="QIL593" s="110"/>
      <c r="QIM593" s="110"/>
      <c r="QIN593" s="110"/>
      <c r="QIO593" s="110"/>
      <c r="QIP593" s="110"/>
      <c r="QIQ593" s="110"/>
      <c r="QIR593" s="110"/>
      <c r="QIS593" s="110"/>
      <c r="QIT593" s="110"/>
      <c r="QIU593" s="110"/>
      <c r="QIV593" s="110"/>
      <c r="QIW593" s="110"/>
      <c r="QIX593" s="110"/>
      <c r="QIY593" s="110"/>
      <c r="QIZ593" s="110"/>
      <c r="QJA593" s="110"/>
      <c r="QJB593" s="110"/>
      <c r="QJC593" s="110"/>
      <c r="QJD593" s="110"/>
      <c r="QJE593" s="110"/>
      <c r="QJF593" s="110"/>
      <c r="QJG593" s="110"/>
      <c r="QJH593" s="110"/>
      <c r="QJI593" s="110"/>
      <c r="QJJ593" s="110"/>
      <c r="QJK593" s="110"/>
      <c r="QJL593" s="110"/>
      <c r="QJM593" s="110"/>
      <c r="QJN593" s="110"/>
      <c r="QJO593" s="110"/>
      <c r="QJP593" s="110"/>
      <c r="QJQ593" s="110"/>
      <c r="QJR593" s="110"/>
      <c r="QJS593" s="110"/>
      <c r="QJT593" s="110"/>
      <c r="QJU593" s="110"/>
      <c r="QJV593" s="110"/>
      <c r="QJW593" s="110"/>
      <c r="QJX593" s="110"/>
      <c r="QJY593" s="110"/>
      <c r="QJZ593" s="110"/>
      <c r="QKA593" s="110"/>
      <c r="QKB593" s="110"/>
      <c r="QKC593" s="110"/>
      <c r="QKD593" s="110"/>
      <c r="QKE593" s="110"/>
      <c r="QKF593" s="110"/>
      <c r="QKG593" s="110"/>
      <c r="QKH593" s="110"/>
      <c r="QKI593" s="110"/>
      <c r="QKJ593" s="110"/>
      <c r="QKK593" s="110"/>
      <c r="QKL593" s="110"/>
      <c r="QKM593" s="110"/>
      <c r="QKN593" s="110"/>
      <c r="QKO593" s="110"/>
      <c r="QKP593" s="110"/>
      <c r="QKQ593" s="110"/>
      <c r="QKR593" s="110"/>
      <c r="QKS593" s="110"/>
      <c r="QKT593" s="110"/>
      <c r="QKU593" s="110"/>
      <c r="QKV593" s="110"/>
      <c r="QKW593" s="110"/>
      <c r="QKX593" s="110"/>
      <c r="QKY593" s="110"/>
      <c r="QKZ593" s="110"/>
      <c r="QLA593" s="110"/>
      <c r="QLB593" s="110"/>
      <c r="QLC593" s="110"/>
      <c r="QLD593" s="110"/>
      <c r="QLE593" s="110"/>
      <c r="QLF593" s="110"/>
      <c r="QLG593" s="110"/>
      <c r="QLH593" s="110"/>
      <c r="QLI593" s="110"/>
      <c r="QLJ593" s="110"/>
      <c r="QLK593" s="110"/>
      <c r="QLL593" s="110"/>
      <c r="QLM593" s="110"/>
      <c r="QLN593" s="110"/>
      <c r="QLO593" s="110"/>
      <c r="QLP593" s="110"/>
      <c r="QLQ593" s="110"/>
      <c r="QLR593" s="110"/>
      <c r="QLS593" s="110"/>
      <c r="QLT593" s="110"/>
      <c r="QLU593" s="110"/>
      <c r="QLV593" s="110"/>
      <c r="QLW593" s="110"/>
      <c r="QLX593" s="110"/>
      <c r="QLY593" s="110"/>
      <c r="QLZ593" s="110"/>
      <c r="QMA593" s="110"/>
      <c r="QMB593" s="110"/>
      <c r="QMC593" s="110"/>
      <c r="QMD593" s="110"/>
      <c r="QME593" s="110"/>
      <c r="QMF593" s="110"/>
      <c r="QMG593" s="110"/>
      <c r="QMH593" s="110"/>
      <c r="QMI593" s="110"/>
      <c r="QMJ593" s="110"/>
      <c r="QMK593" s="110"/>
      <c r="QML593" s="110"/>
      <c r="QMM593" s="110"/>
      <c r="QMN593" s="110"/>
      <c r="QMO593" s="110"/>
      <c r="QMP593" s="110"/>
      <c r="QMQ593" s="110"/>
      <c r="QMR593" s="110"/>
      <c r="QMS593" s="110"/>
      <c r="QMT593" s="110"/>
      <c r="QMU593" s="110"/>
      <c r="QMV593" s="110"/>
      <c r="QMW593" s="110"/>
      <c r="QMX593" s="110"/>
      <c r="QMY593" s="110"/>
      <c r="QMZ593" s="110"/>
      <c r="QNA593" s="110"/>
      <c r="QNB593" s="110"/>
      <c r="QNC593" s="110"/>
      <c r="QND593" s="110"/>
      <c r="QNE593" s="110"/>
      <c r="QNF593" s="110"/>
      <c r="QNG593" s="110"/>
      <c r="QNH593" s="110"/>
      <c r="QNI593" s="110"/>
      <c r="QNJ593" s="110"/>
      <c r="QNK593" s="110"/>
      <c r="QNL593" s="110"/>
      <c r="QNM593" s="110"/>
      <c r="QNN593" s="110"/>
      <c r="QNO593" s="110"/>
      <c r="QNP593" s="110"/>
      <c r="QNQ593" s="110"/>
      <c r="QNR593" s="110"/>
      <c r="QNS593" s="110"/>
      <c r="QNT593" s="110"/>
      <c r="QNU593" s="110"/>
      <c r="QNV593" s="110"/>
      <c r="QNW593" s="110"/>
      <c r="QNX593" s="110"/>
      <c r="QNY593" s="110"/>
      <c r="QNZ593" s="110"/>
      <c r="QOA593" s="110"/>
      <c r="QOB593" s="110"/>
      <c r="QOC593" s="110"/>
      <c r="QOD593" s="110"/>
      <c r="QOE593" s="110"/>
      <c r="QOF593" s="110"/>
      <c r="QOG593" s="110"/>
      <c r="QOH593" s="110"/>
      <c r="QOI593" s="110"/>
      <c r="QOJ593" s="110"/>
      <c r="QOK593" s="110"/>
      <c r="QOL593" s="110"/>
      <c r="QOM593" s="110"/>
      <c r="QON593" s="110"/>
      <c r="QOO593" s="110"/>
      <c r="QOP593" s="110"/>
      <c r="QOQ593" s="110"/>
      <c r="QOR593" s="110"/>
      <c r="QOS593" s="110"/>
      <c r="QOT593" s="110"/>
      <c r="QOU593" s="110"/>
      <c r="QOV593" s="110"/>
      <c r="QOW593" s="110"/>
      <c r="QOX593" s="110"/>
      <c r="QOY593" s="110"/>
      <c r="QOZ593" s="110"/>
      <c r="QPA593" s="110"/>
      <c r="QPB593" s="110"/>
      <c r="QPC593" s="110"/>
      <c r="QPD593" s="110"/>
      <c r="QPE593" s="110"/>
      <c r="QPF593" s="110"/>
      <c r="QPG593" s="110"/>
      <c r="QPH593" s="110"/>
      <c r="QPI593" s="110"/>
      <c r="QPJ593" s="110"/>
      <c r="QPK593" s="110"/>
      <c r="QPL593" s="110"/>
      <c r="QPM593" s="110"/>
      <c r="QPN593" s="110"/>
      <c r="QPO593" s="110"/>
      <c r="QPP593" s="110"/>
      <c r="QPQ593" s="110"/>
      <c r="QPR593" s="110"/>
      <c r="QPS593" s="110"/>
      <c r="QPT593" s="110"/>
      <c r="QPU593" s="110"/>
      <c r="QPV593" s="110"/>
      <c r="QPW593" s="110"/>
      <c r="QPX593" s="110"/>
      <c r="QPY593" s="110"/>
      <c r="QPZ593" s="110"/>
      <c r="QQA593" s="110"/>
      <c r="QQB593" s="110"/>
      <c r="QQC593" s="110"/>
      <c r="QQD593" s="110"/>
      <c r="QQE593" s="110"/>
      <c r="QQF593" s="110"/>
      <c r="QQG593" s="110"/>
      <c r="QQH593" s="110"/>
      <c r="QQI593" s="110"/>
      <c r="QQJ593" s="110"/>
      <c r="QQK593" s="110"/>
      <c r="QQL593" s="110"/>
      <c r="QQM593" s="110"/>
      <c r="QQN593" s="110"/>
      <c r="QQO593" s="110"/>
      <c r="QQP593" s="110"/>
      <c r="QQQ593" s="110"/>
      <c r="QQR593" s="110"/>
      <c r="QQS593" s="110"/>
      <c r="QQT593" s="110"/>
      <c r="QQU593" s="110"/>
      <c r="QQV593" s="110"/>
      <c r="QQW593" s="110"/>
      <c r="QQX593" s="110"/>
      <c r="QQY593" s="110"/>
      <c r="QQZ593" s="110"/>
      <c r="QRA593" s="110"/>
      <c r="QRB593" s="110"/>
      <c r="QRC593" s="110"/>
      <c r="QRD593" s="110"/>
      <c r="QRE593" s="110"/>
      <c r="QRF593" s="110"/>
      <c r="QRG593" s="110"/>
      <c r="QRH593" s="110"/>
      <c r="QRI593" s="110"/>
      <c r="QRJ593" s="110"/>
      <c r="QRK593" s="110"/>
      <c r="QRL593" s="110"/>
      <c r="QRM593" s="110"/>
      <c r="QRN593" s="110"/>
      <c r="QRO593" s="110"/>
      <c r="QRP593" s="110"/>
      <c r="QRQ593" s="110"/>
      <c r="QRR593" s="110"/>
      <c r="QRS593" s="110"/>
      <c r="QRT593" s="110"/>
      <c r="QRU593" s="110"/>
      <c r="QRV593" s="110"/>
      <c r="QRW593" s="110"/>
      <c r="QRX593" s="110"/>
      <c r="QRY593" s="110"/>
      <c r="QRZ593" s="110"/>
      <c r="QSA593" s="110"/>
      <c r="QSB593" s="110"/>
      <c r="QSC593" s="110"/>
      <c r="QSD593" s="110"/>
      <c r="QSE593" s="110"/>
      <c r="QSF593" s="110"/>
      <c r="QSG593" s="110"/>
      <c r="QSH593" s="110"/>
      <c r="QSI593" s="110"/>
      <c r="QSJ593" s="110"/>
      <c r="QSK593" s="110"/>
      <c r="QSL593" s="110"/>
      <c r="QSM593" s="110"/>
      <c r="QSN593" s="110"/>
      <c r="QSO593" s="110"/>
      <c r="QSP593" s="110"/>
      <c r="QSQ593" s="110"/>
      <c r="QSR593" s="110"/>
      <c r="QSS593" s="110"/>
      <c r="QST593" s="110"/>
      <c r="QSU593" s="110"/>
      <c r="QSV593" s="110"/>
      <c r="QSW593" s="110"/>
      <c r="QSX593" s="110"/>
      <c r="QSY593" s="110"/>
      <c r="QSZ593" s="110"/>
      <c r="QTA593" s="110"/>
      <c r="QTB593" s="110"/>
      <c r="QTC593" s="110"/>
      <c r="QTD593" s="110"/>
      <c r="QTE593" s="110"/>
      <c r="QTF593" s="110"/>
      <c r="QTG593" s="110"/>
      <c r="QTH593" s="110"/>
      <c r="QTI593" s="110"/>
      <c r="QTJ593" s="110"/>
      <c r="QTK593" s="110"/>
      <c r="QTL593" s="110"/>
      <c r="QTM593" s="110"/>
      <c r="QTN593" s="110"/>
      <c r="QTO593" s="110"/>
      <c r="QTP593" s="110"/>
      <c r="QTQ593" s="110"/>
      <c r="QTR593" s="110"/>
      <c r="QTS593" s="110"/>
      <c r="QTT593" s="110"/>
      <c r="QTU593" s="110"/>
      <c r="QTV593" s="110"/>
      <c r="QTW593" s="110"/>
      <c r="QTX593" s="110"/>
      <c r="QTY593" s="110"/>
      <c r="QTZ593" s="110"/>
      <c r="QUA593" s="110"/>
      <c r="QUB593" s="110"/>
      <c r="QUC593" s="110"/>
      <c r="QUD593" s="110"/>
      <c r="QUE593" s="110"/>
      <c r="QUF593" s="110"/>
      <c r="QUG593" s="110"/>
      <c r="QUH593" s="110"/>
      <c r="QUI593" s="110"/>
      <c r="QUJ593" s="110"/>
      <c r="QUK593" s="110"/>
      <c r="QUL593" s="110"/>
      <c r="QUM593" s="110"/>
      <c r="QUN593" s="110"/>
      <c r="QUO593" s="110"/>
      <c r="QUP593" s="110"/>
      <c r="QUQ593" s="110"/>
      <c r="QUR593" s="110"/>
      <c r="QUS593" s="110"/>
      <c r="QUT593" s="110"/>
      <c r="QUU593" s="110"/>
      <c r="QUV593" s="110"/>
      <c r="QUW593" s="110"/>
      <c r="QUX593" s="110"/>
      <c r="QUY593" s="110"/>
      <c r="QUZ593" s="110"/>
      <c r="QVA593" s="110"/>
      <c r="QVB593" s="110"/>
      <c r="QVC593" s="110"/>
      <c r="QVD593" s="110"/>
      <c r="QVE593" s="110"/>
      <c r="QVF593" s="110"/>
      <c r="QVG593" s="110"/>
      <c r="QVH593" s="110"/>
      <c r="QVI593" s="110"/>
      <c r="QVJ593" s="110"/>
      <c r="QVK593" s="110"/>
      <c r="QVL593" s="110"/>
      <c r="QVM593" s="110"/>
      <c r="QVN593" s="110"/>
      <c r="QVO593" s="110"/>
      <c r="QVP593" s="110"/>
      <c r="QVQ593" s="110"/>
      <c r="QVR593" s="110"/>
      <c r="QVS593" s="110"/>
      <c r="QVT593" s="110"/>
      <c r="QVU593" s="110"/>
      <c r="QVV593" s="110"/>
      <c r="QVW593" s="110"/>
      <c r="QVX593" s="110"/>
      <c r="QVY593" s="110"/>
      <c r="QVZ593" s="110"/>
      <c r="QWA593" s="110"/>
      <c r="QWB593" s="110"/>
      <c r="QWC593" s="110"/>
      <c r="QWD593" s="110"/>
      <c r="QWE593" s="110"/>
      <c r="QWF593" s="110"/>
      <c r="QWG593" s="110"/>
      <c r="QWH593" s="110"/>
      <c r="QWI593" s="110"/>
      <c r="QWJ593" s="110"/>
      <c r="QWK593" s="110"/>
      <c r="QWL593" s="110"/>
      <c r="QWM593" s="110"/>
      <c r="QWN593" s="110"/>
      <c r="QWO593" s="110"/>
      <c r="QWP593" s="110"/>
      <c r="QWQ593" s="110"/>
      <c r="QWR593" s="110"/>
      <c r="QWS593" s="110"/>
      <c r="QWT593" s="110"/>
      <c r="QWU593" s="110"/>
      <c r="QWV593" s="110"/>
      <c r="QWW593" s="110"/>
      <c r="QWX593" s="110"/>
      <c r="QWY593" s="110"/>
      <c r="QWZ593" s="110"/>
      <c r="QXA593" s="110"/>
      <c r="QXB593" s="110"/>
      <c r="QXC593" s="110"/>
      <c r="QXD593" s="110"/>
      <c r="QXE593" s="110"/>
      <c r="QXF593" s="110"/>
      <c r="QXG593" s="110"/>
      <c r="QXH593" s="110"/>
      <c r="QXI593" s="110"/>
      <c r="QXJ593" s="110"/>
      <c r="QXK593" s="110"/>
      <c r="QXL593" s="110"/>
      <c r="QXM593" s="110"/>
      <c r="QXN593" s="110"/>
      <c r="QXO593" s="110"/>
      <c r="QXP593" s="110"/>
      <c r="QXQ593" s="110"/>
      <c r="QXR593" s="110"/>
      <c r="QXS593" s="110"/>
      <c r="QXT593" s="110"/>
      <c r="QXU593" s="110"/>
      <c r="QXV593" s="110"/>
      <c r="QXW593" s="110"/>
      <c r="QXX593" s="110"/>
      <c r="QXY593" s="110"/>
      <c r="QXZ593" s="110"/>
      <c r="QYA593" s="110"/>
      <c r="QYB593" s="110"/>
      <c r="QYC593" s="110"/>
      <c r="QYD593" s="110"/>
      <c r="QYE593" s="110"/>
      <c r="QYF593" s="110"/>
      <c r="QYG593" s="110"/>
      <c r="QYH593" s="110"/>
      <c r="QYI593" s="110"/>
      <c r="QYJ593" s="110"/>
      <c r="QYK593" s="110"/>
      <c r="QYL593" s="110"/>
      <c r="QYM593" s="110"/>
      <c r="QYN593" s="110"/>
      <c r="QYO593" s="110"/>
      <c r="QYP593" s="110"/>
      <c r="QYQ593" s="110"/>
      <c r="QYR593" s="110"/>
      <c r="QYS593" s="110"/>
      <c r="QYT593" s="110"/>
      <c r="QYU593" s="110"/>
      <c r="QYV593" s="110"/>
      <c r="QYW593" s="110"/>
      <c r="QYX593" s="110"/>
      <c r="QYY593" s="110"/>
      <c r="QYZ593" s="110"/>
      <c r="QZA593" s="110"/>
      <c r="QZB593" s="110"/>
      <c r="QZC593" s="110"/>
      <c r="QZD593" s="110"/>
      <c r="QZE593" s="110"/>
      <c r="QZF593" s="110"/>
      <c r="QZG593" s="110"/>
      <c r="QZH593" s="110"/>
      <c r="QZI593" s="110"/>
      <c r="QZJ593" s="110"/>
      <c r="QZK593" s="110"/>
      <c r="QZL593" s="110"/>
      <c r="QZM593" s="110"/>
      <c r="QZN593" s="110"/>
      <c r="QZO593" s="110"/>
      <c r="QZP593" s="110"/>
      <c r="QZQ593" s="110"/>
      <c r="QZR593" s="110"/>
      <c r="QZS593" s="110"/>
      <c r="QZT593" s="110"/>
      <c r="QZU593" s="110"/>
      <c r="QZV593" s="110"/>
      <c r="QZW593" s="110"/>
      <c r="QZX593" s="110"/>
      <c r="QZY593" s="110"/>
      <c r="QZZ593" s="110"/>
      <c r="RAA593" s="110"/>
      <c r="RAB593" s="110"/>
      <c r="RAC593" s="110"/>
      <c r="RAD593" s="110"/>
      <c r="RAE593" s="110"/>
      <c r="RAF593" s="110"/>
      <c r="RAG593" s="110"/>
      <c r="RAH593" s="110"/>
      <c r="RAI593" s="110"/>
      <c r="RAJ593" s="110"/>
      <c r="RAK593" s="110"/>
      <c r="RAL593" s="110"/>
      <c r="RAM593" s="110"/>
      <c r="RAN593" s="110"/>
      <c r="RAO593" s="110"/>
      <c r="RAP593" s="110"/>
      <c r="RAQ593" s="110"/>
      <c r="RAR593" s="110"/>
      <c r="RAS593" s="110"/>
      <c r="RAT593" s="110"/>
      <c r="RAU593" s="110"/>
      <c r="RAV593" s="110"/>
      <c r="RAW593" s="110"/>
      <c r="RAX593" s="110"/>
      <c r="RAY593" s="110"/>
      <c r="RAZ593" s="110"/>
      <c r="RBA593" s="110"/>
      <c r="RBB593" s="110"/>
      <c r="RBC593" s="110"/>
      <c r="RBD593" s="110"/>
      <c r="RBE593" s="110"/>
      <c r="RBF593" s="110"/>
      <c r="RBG593" s="110"/>
      <c r="RBH593" s="110"/>
      <c r="RBI593" s="110"/>
      <c r="RBJ593" s="110"/>
      <c r="RBK593" s="110"/>
      <c r="RBL593" s="110"/>
      <c r="RBM593" s="110"/>
      <c r="RBN593" s="110"/>
      <c r="RBO593" s="110"/>
      <c r="RBP593" s="110"/>
      <c r="RBQ593" s="110"/>
      <c r="RBR593" s="110"/>
      <c r="RBS593" s="110"/>
      <c r="RBT593" s="110"/>
      <c r="RBU593" s="110"/>
      <c r="RBV593" s="110"/>
      <c r="RBW593" s="110"/>
      <c r="RBX593" s="110"/>
      <c r="RBY593" s="110"/>
      <c r="RBZ593" s="110"/>
      <c r="RCA593" s="110"/>
      <c r="RCB593" s="110"/>
      <c r="RCC593" s="110"/>
      <c r="RCD593" s="110"/>
      <c r="RCE593" s="110"/>
      <c r="RCF593" s="110"/>
      <c r="RCG593" s="110"/>
      <c r="RCH593" s="110"/>
      <c r="RCI593" s="110"/>
      <c r="RCJ593" s="110"/>
      <c r="RCK593" s="110"/>
      <c r="RCL593" s="110"/>
      <c r="RCM593" s="110"/>
      <c r="RCN593" s="110"/>
      <c r="RCO593" s="110"/>
      <c r="RCP593" s="110"/>
      <c r="RCQ593" s="110"/>
      <c r="RCR593" s="110"/>
      <c r="RCS593" s="110"/>
      <c r="RCT593" s="110"/>
      <c r="RCU593" s="110"/>
      <c r="RCV593" s="110"/>
      <c r="RCW593" s="110"/>
      <c r="RCX593" s="110"/>
      <c r="RCY593" s="110"/>
      <c r="RCZ593" s="110"/>
      <c r="RDA593" s="110"/>
      <c r="RDB593" s="110"/>
      <c r="RDC593" s="110"/>
      <c r="RDD593" s="110"/>
      <c r="RDE593" s="110"/>
      <c r="RDF593" s="110"/>
      <c r="RDG593" s="110"/>
      <c r="RDH593" s="110"/>
      <c r="RDI593" s="110"/>
      <c r="RDJ593" s="110"/>
      <c r="RDK593" s="110"/>
      <c r="RDL593" s="110"/>
      <c r="RDM593" s="110"/>
      <c r="RDN593" s="110"/>
      <c r="RDO593" s="110"/>
      <c r="RDP593" s="110"/>
      <c r="RDQ593" s="110"/>
      <c r="RDR593" s="110"/>
      <c r="RDS593" s="110"/>
      <c r="RDT593" s="110"/>
      <c r="RDU593" s="110"/>
      <c r="RDV593" s="110"/>
      <c r="RDW593" s="110"/>
      <c r="RDX593" s="110"/>
      <c r="RDY593" s="110"/>
      <c r="RDZ593" s="110"/>
      <c r="REA593" s="110"/>
      <c r="REB593" s="110"/>
      <c r="REC593" s="110"/>
      <c r="RED593" s="110"/>
      <c r="REE593" s="110"/>
      <c r="REF593" s="110"/>
      <c r="REG593" s="110"/>
      <c r="REH593" s="110"/>
      <c r="REI593" s="110"/>
      <c r="REJ593" s="110"/>
      <c r="REK593" s="110"/>
      <c r="REL593" s="110"/>
      <c r="REM593" s="110"/>
      <c r="REN593" s="110"/>
      <c r="REO593" s="110"/>
      <c r="REP593" s="110"/>
      <c r="REQ593" s="110"/>
      <c r="RER593" s="110"/>
      <c r="RES593" s="110"/>
      <c r="RET593" s="110"/>
      <c r="REU593" s="110"/>
      <c r="REV593" s="110"/>
      <c r="REW593" s="110"/>
      <c r="REX593" s="110"/>
      <c r="REY593" s="110"/>
      <c r="REZ593" s="110"/>
      <c r="RFA593" s="110"/>
      <c r="RFB593" s="110"/>
      <c r="RFC593" s="110"/>
      <c r="RFD593" s="110"/>
      <c r="RFE593" s="110"/>
      <c r="RFF593" s="110"/>
      <c r="RFG593" s="110"/>
      <c r="RFH593" s="110"/>
      <c r="RFI593" s="110"/>
      <c r="RFJ593" s="110"/>
      <c r="RFK593" s="110"/>
      <c r="RFL593" s="110"/>
      <c r="RFM593" s="110"/>
      <c r="RFN593" s="110"/>
      <c r="RFO593" s="110"/>
      <c r="RFP593" s="110"/>
      <c r="RFQ593" s="110"/>
      <c r="RFR593" s="110"/>
      <c r="RFS593" s="110"/>
      <c r="RFT593" s="110"/>
      <c r="RFU593" s="110"/>
      <c r="RFV593" s="110"/>
      <c r="RFW593" s="110"/>
      <c r="RFX593" s="110"/>
      <c r="RFY593" s="110"/>
      <c r="RFZ593" s="110"/>
      <c r="RGA593" s="110"/>
      <c r="RGB593" s="110"/>
      <c r="RGC593" s="110"/>
      <c r="RGD593" s="110"/>
      <c r="RGE593" s="110"/>
      <c r="RGF593" s="110"/>
      <c r="RGG593" s="110"/>
      <c r="RGH593" s="110"/>
      <c r="RGI593" s="110"/>
      <c r="RGJ593" s="110"/>
      <c r="RGK593" s="110"/>
      <c r="RGL593" s="110"/>
      <c r="RGM593" s="110"/>
      <c r="RGN593" s="110"/>
      <c r="RGO593" s="110"/>
      <c r="RGP593" s="110"/>
      <c r="RGQ593" s="110"/>
      <c r="RGR593" s="110"/>
      <c r="RGS593" s="110"/>
      <c r="RGT593" s="110"/>
      <c r="RGU593" s="110"/>
      <c r="RGV593" s="110"/>
      <c r="RGW593" s="110"/>
      <c r="RGX593" s="110"/>
      <c r="RGY593" s="110"/>
      <c r="RGZ593" s="110"/>
      <c r="RHA593" s="110"/>
      <c r="RHB593" s="110"/>
      <c r="RHC593" s="110"/>
      <c r="RHD593" s="110"/>
      <c r="RHE593" s="110"/>
      <c r="RHF593" s="110"/>
      <c r="RHG593" s="110"/>
      <c r="RHH593" s="110"/>
      <c r="RHI593" s="110"/>
      <c r="RHJ593" s="110"/>
      <c r="RHK593" s="110"/>
      <c r="RHL593" s="110"/>
      <c r="RHM593" s="110"/>
      <c r="RHN593" s="110"/>
      <c r="RHO593" s="110"/>
      <c r="RHP593" s="110"/>
      <c r="RHQ593" s="110"/>
      <c r="RHR593" s="110"/>
      <c r="RHS593" s="110"/>
      <c r="RHT593" s="110"/>
      <c r="RHU593" s="110"/>
      <c r="RHV593" s="110"/>
      <c r="RHW593" s="110"/>
      <c r="RHX593" s="110"/>
      <c r="RHY593" s="110"/>
      <c r="RHZ593" s="110"/>
      <c r="RIA593" s="110"/>
      <c r="RIB593" s="110"/>
      <c r="RIC593" s="110"/>
      <c r="RID593" s="110"/>
      <c r="RIE593" s="110"/>
      <c r="RIF593" s="110"/>
      <c r="RIG593" s="110"/>
      <c r="RIH593" s="110"/>
      <c r="RII593" s="110"/>
      <c r="RIJ593" s="110"/>
      <c r="RIK593" s="110"/>
      <c r="RIL593" s="110"/>
      <c r="RIM593" s="110"/>
      <c r="RIN593" s="110"/>
      <c r="RIO593" s="110"/>
      <c r="RIP593" s="110"/>
      <c r="RIQ593" s="110"/>
      <c r="RIR593" s="110"/>
      <c r="RIS593" s="110"/>
      <c r="RIT593" s="110"/>
      <c r="RIU593" s="110"/>
      <c r="RIV593" s="110"/>
      <c r="RIW593" s="110"/>
      <c r="RIX593" s="110"/>
      <c r="RIY593" s="110"/>
      <c r="RIZ593" s="110"/>
      <c r="RJA593" s="110"/>
      <c r="RJB593" s="110"/>
      <c r="RJC593" s="110"/>
      <c r="RJD593" s="110"/>
      <c r="RJE593" s="110"/>
      <c r="RJF593" s="110"/>
      <c r="RJG593" s="110"/>
      <c r="RJH593" s="110"/>
      <c r="RJI593" s="110"/>
      <c r="RJJ593" s="110"/>
      <c r="RJK593" s="110"/>
      <c r="RJL593" s="110"/>
      <c r="RJM593" s="110"/>
      <c r="RJN593" s="110"/>
      <c r="RJO593" s="110"/>
      <c r="RJP593" s="110"/>
      <c r="RJQ593" s="110"/>
      <c r="RJR593" s="110"/>
      <c r="RJS593" s="110"/>
      <c r="RJT593" s="110"/>
      <c r="RJU593" s="110"/>
      <c r="RJV593" s="110"/>
      <c r="RJW593" s="110"/>
      <c r="RJX593" s="110"/>
      <c r="RJY593" s="110"/>
      <c r="RJZ593" s="110"/>
      <c r="RKA593" s="110"/>
      <c r="RKB593" s="110"/>
      <c r="RKC593" s="110"/>
      <c r="RKD593" s="110"/>
      <c r="RKE593" s="110"/>
      <c r="RKF593" s="110"/>
      <c r="RKG593" s="110"/>
      <c r="RKH593" s="110"/>
      <c r="RKI593" s="110"/>
      <c r="RKJ593" s="110"/>
      <c r="RKK593" s="110"/>
      <c r="RKL593" s="110"/>
      <c r="RKM593" s="110"/>
      <c r="RKN593" s="110"/>
      <c r="RKO593" s="110"/>
      <c r="RKP593" s="110"/>
      <c r="RKQ593" s="110"/>
      <c r="RKR593" s="110"/>
      <c r="RKS593" s="110"/>
      <c r="RKT593" s="110"/>
      <c r="RKU593" s="110"/>
      <c r="RKV593" s="110"/>
      <c r="RKW593" s="110"/>
      <c r="RKX593" s="110"/>
      <c r="RKY593" s="110"/>
      <c r="RKZ593" s="110"/>
      <c r="RLA593" s="110"/>
      <c r="RLB593" s="110"/>
      <c r="RLC593" s="110"/>
      <c r="RLD593" s="110"/>
      <c r="RLE593" s="110"/>
      <c r="RLF593" s="110"/>
      <c r="RLG593" s="110"/>
      <c r="RLH593" s="110"/>
      <c r="RLI593" s="110"/>
      <c r="RLJ593" s="110"/>
      <c r="RLK593" s="110"/>
      <c r="RLL593" s="110"/>
      <c r="RLM593" s="110"/>
      <c r="RLN593" s="110"/>
      <c r="RLO593" s="110"/>
      <c r="RLP593" s="110"/>
      <c r="RLQ593" s="110"/>
      <c r="RLR593" s="110"/>
      <c r="RLS593" s="110"/>
      <c r="RLT593" s="110"/>
      <c r="RLU593" s="110"/>
      <c r="RLV593" s="110"/>
      <c r="RLW593" s="110"/>
      <c r="RLX593" s="110"/>
      <c r="RLY593" s="110"/>
      <c r="RLZ593" s="110"/>
      <c r="RMA593" s="110"/>
      <c r="RMB593" s="110"/>
      <c r="RMC593" s="110"/>
      <c r="RMD593" s="110"/>
      <c r="RME593" s="110"/>
      <c r="RMF593" s="110"/>
      <c r="RMG593" s="110"/>
      <c r="RMH593" s="110"/>
      <c r="RMI593" s="110"/>
      <c r="RMJ593" s="110"/>
      <c r="RMK593" s="110"/>
      <c r="RML593" s="110"/>
      <c r="RMM593" s="110"/>
      <c r="RMN593" s="110"/>
      <c r="RMO593" s="110"/>
      <c r="RMP593" s="110"/>
      <c r="RMQ593" s="110"/>
      <c r="RMR593" s="110"/>
      <c r="RMS593" s="110"/>
      <c r="RMT593" s="110"/>
      <c r="RMU593" s="110"/>
      <c r="RMV593" s="110"/>
      <c r="RMW593" s="110"/>
      <c r="RMX593" s="110"/>
      <c r="RMY593" s="110"/>
      <c r="RMZ593" s="110"/>
      <c r="RNA593" s="110"/>
      <c r="RNB593" s="110"/>
      <c r="RNC593" s="110"/>
      <c r="RND593" s="110"/>
      <c r="RNE593" s="110"/>
      <c r="RNF593" s="110"/>
      <c r="RNG593" s="110"/>
      <c r="RNH593" s="110"/>
      <c r="RNI593" s="110"/>
      <c r="RNJ593" s="110"/>
      <c r="RNK593" s="110"/>
      <c r="RNL593" s="110"/>
      <c r="RNM593" s="110"/>
      <c r="RNN593" s="110"/>
      <c r="RNO593" s="110"/>
      <c r="RNP593" s="110"/>
      <c r="RNQ593" s="110"/>
      <c r="RNR593" s="110"/>
      <c r="RNS593" s="110"/>
      <c r="RNT593" s="110"/>
      <c r="RNU593" s="110"/>
      <c r="RNV593" s="110"/>
      <c r="RNW593" s="110"/>
      <c r="RNX593" s="110"/>
      <c r="RNY593" s="110"/>
      <c r="RNZ593" s="110"/>
      <c r="ROA593" s="110"/>
      <c r="ROB593" s="110"/>
      <c r="ROC593" s="110"/>
      <c r="ROD593" s="110"/>
      <c r="ROE593" s="110"/>
      <c r="ROF593" s="110"/>
      <c r="ROG593" s="110"/>
      <c r="ROH593" s="110"/>
      <c r="ROI593" s="110"/>
      <c r="ROJ593" s="110"/>
      <c r="ROK593" s="110"/>
      <c r="ROL593" s="110"/>
      <c r="ROM593" s="110"/>
      <c r="RON593" s="110"/>
      <c r="ROO593" s="110"/>
      <c r="ROP593" s="110"/>
      <c r="ROQ593" s="110"/>
      <c r="ROR593" s="110"/>
      <c r="ROS593" s="110"/>
      <c r="ROT593" s="110"/>
      <c r="ROU593" s="110"/>
      <c r="ROV593" s="110"/>
      <c r="ROW593" s="110"/>
      <c r="ROX593" s="110"/>
      <c r="ROY593" s="110"/>
      <c r="ROZ593" s="110"/>
      <c r="RPA593" s="110"/>
      <c r="RPB593" s="110"/>
      <c r="RPC593" s="110"/>
      <c r="RPD593" s="110"/>
      <c r="RPE593" s="110"/>
      <c r="RPF593" s="110"/>
      <c r="RPG593" s="110"/>
      <c r="RPH593" s="110"/>
      <c r="RPI593" s="110"/>
      <c r="RPJ593" s="110"/>
      <c r="RPK593" s="110"/>
      <c r="RPL593" s="110"/>
      <c r="RPM593" s="110"/>
      <c r="RPN593" s="110"/>
      <c r="RPO593" s="110"/>
      <c r="RPP593" s="110"/>
      <c r="RPQ593" s="110"/>
      <c r="RPR593" s="110"/>
      <c r="RPS593" s="110"/>
      <c r="RPT593" s="110"/>
      <c r="RPU593" s="110"/>
      <c r="RPV593" s="110"/>
      <c r="RPW593" s="110"/>
      <c r="RPX593" s="110"/>
      <c r="RPY593" s="110"/>
      <c r="RPZ593" s="110"/>
      <c r="RQA593" s="110"/>
      <c r="RQB593" s="110"/>
      <c r="RQC593" s="110"/>
      <c r="RQD593" s="110"/>
      <c r="RQE593" s="110"/>
      <c r="RQF593" s="110"/>
      <c r="RQG593" s="110"/>
      <c r="RQH593" s="110"/>
      <c r="RQI593" s="110"/>
      <c r="RQJ593" s="110"/>
      <c r="RQK593" s="110"/>
      <c r="RQL593" s="110"/>
      <c r="RQM593" s="110"/>
      <c r="RQN593" s="110"/>
      <c r="RQO593" s="110"/>
      <c r="RQP593" s="110"/>
      <c r="RQQ593" s="110"/>
      <c r="RQR593" s="110"/>
      <c r="RQS593" s="110"/>
      <c r="RQT593" s="110"/>
      <c r="RQU593" s="110"/>
      <c r="RQV593" s="110"/>
      <c r="RQW593" s="110"/>
      <c r="RQX593" s="110"/>
      <c r="RQY593" s="110"/>
      <c r="RQZ593" s="110"/>
      <c r="RRA593" s="110"/>
      <c r="RRB593" s="110"/>
      <c r="RRC593" s="110"/>
      <c r="RRD593" s="110"/>
      <c r="RRE593" s="110"/>
      <c r="RRF593" s="110"/>
      <c r="RRG593" s="110"/>
      <c r="RRH593" s="110"/>
      <c r="RRI593" s="110"/>
      <c r="RRJ593" s="110"/>
      <c r="RRK593" s="110"/>
      <c r="RRL593" s="110"/>
      <c r="RRM593" s="110"/>
      <c r="RRN593" s="110"/>
      <c r="RRO593" s="110"/>
      <c r="RRP593" s="110"/>
      <c r="RRQ593" s="110"/>
      <c r="RRR593" s="110"/>
      <c r="RRS593" s="110"/>
      <c r="RRT593" s="110"/>
      <c r="RRU593" s="110"/>
      <c r="RRV593" s="110"/>
      <c r="RRW593" s="110"/>
      <c r="RRX593" s="110"/>
      <c r="RRY593" s="110"/>
      <c r="RRZ593" s="110"/>
      <c r="RSA593" s="110"/>
      <c r="RSB593" s="110"/>
      <c r="RSC593" s="110"/>
      <c r="RSD593" s="110"/>
      <c r="RSE593" s="110"/>
      <c r="RSF593" s="110"/>
      <c r="RSG593" s="110"/>
      <c r="RSH593" s="110"/>
      <c r="RSI593" s="110"/>
      <c r="RSJ593" s="110"/>
      <c r="RSK593" s="110"/>
      <c r="RSL593" s="110"/>
      <c r="RSM593" s="110"/>
      <c r="RSN593" s="110"/>
      <c r="RSO593" s="110"/>
      <c r="RSP593" s="110"/>
      <c r="RSQ593" s="110"/>
      <c r="RSR593" s="110"/>
      <c r="RSS593" s="110"/>
      <c r="RST593" s="110"/>
      <c r="RSU593" s="110"/>
      <c r="RSV593" s="110"/>
      <c r="RSW593" s="110"/>
      <c r="RSX593" s="110"/>
      <c r="RSY593" s="110"/>
      <c r="RSZ593" s="110"/>
      <c r="RTA593" s="110"/>
      <c r="RTB593" s="110"/>
      <c r="RTC593" s="110"/>
      <c r="RTD593" s="110"/>
      <c r="RTE593" s="110"/>
      <c r="RTF593" s="110"/>
      <c r="RTG593" s="110"/>
      <c r="RTH593" s="110"/>
      <c r="RTI593" s="110"/>
      <c r="RTJ593" s="110"/>
      <c r="RTK593" s="110"/>
      <c r="RTL593" s="110"/>
      <c r="RTM593" s="110"/>
      <c r="RTN593" s="110"/>
      <c r="RTO593" s="110"/>
      <c r="RTP593" s="110"/>
      <c r="RTQ593" s="110"/>
      <c r="RTR593" s="110"/>
      <c r="RTS593" s="110"/>
      <c r="RTT593" s="110"/>
      <c r="RTU593" s="110"/>
      <c r="RTV593" s="110"/>
      <c r="RTW593" s="110"/>
      <c r="RTX593" s="110"/>
      <c r="RTY593" s="110"/>
      <c r="RTZ593" s="110"/>
      <c r="RUA593" s="110"/>
      <c r="RUB593" s="110"/>
      <c r="RUC593" s="110"/>
      <c r="RUD593" s="110"/>
      <c r="RUE593" s="110"/>
      <c r="RUF593" s="110"/>
      <c r="RUG593" s="110"/>
      <c r="RUH593" s="110"/>
      <c r="RUI593" s="110"/>
      <c r="RUJ593" s="110"/>
      <c r="RUK593" s="110"/>
      <c r="RUL593" s="110"/>
      <c r="RUM593" s="110"/>
      <c r="RUN593" s="110"/>
      <c r="RUO593" s="110"/>
      <c r="RUP593" s="110"/>
      <c r="RUQ593" s="110"/>
      <c r="RUR593" s="110"/>
      <c r="RUS593" s="110"/>
      <c r="RUT593" s="110"/>
      <c r="RUU593" s="110"/>
      <c r="RUV593" s="110"/>
      <c r="RUW593" s="110"/>
      <c r="RUX593" s="110"/>
      <c r="RUY593" s="110"/>
      <c r="RUZ593" s="110"/>
      <c r="RVA593" s="110"/>
      <c r="RVB593" s="110"/>
      <c r="RVC593" s="110"/>
      <c r="RVD593" s="110"/>
      <c r="RVE593" s="110"/>
      <c r="RVF593" s="110"/>
      <c r="RVG593" s="110"/>
      <c r="RVH593" s="110"/>
      <c r="RVI593" s="110"/>
      <c r="RVJ593" s="110"/>
      <c r="RVK593" s="110"/>
      <c r="RVL593" s="110"/>
      <c r="RVM593" s="110"/>
      <c r="RVN593" s="110"/>
      <c r="RVO593" s="110"/>
      <c r="RVP593" s="110"/>
      <c r="RVQ593" s="110"/>
      <c r="RVR593" s="110"/>
      <c r="RVS593" s="110"/>
      <c r="RVT593" s="110"/>
      <c r="RVU593" s="110"/>
      <c r="RVV593" s="110"/>
      <c r="RVW593" s="110"/>
      <c r="RVX593" s="110"/>
      <c r="RVY593" s="110"/>
      <c r="RVZ593" s="110"/>
      <c r="RWA593" s="110"/>
      <c r="RWB593" s="110"/>
      <c r="RWC593" s="110"/>
      <c r="RWD593" s="110"/>
      <c r="RWE593" s="110"/>
      <c r="RWF593" s="110"/>
      <c r="RWG593" s="110"/>
      <c r="RWH593" s="110"/>
      <c r="RWI593" s="110"/>
      <c r="RWJ593" s="110"/>
      <c r="RWK593" s="110"/>
      <c r="RWL593" s="110"/>
      <c r="RWM593" s="110"/>
      <c r="RWN593" s="110"/>
      <c r="RWO593" s="110"/>
      <c r="RWP593" s="110"/>
      <c r="RWQ593" s="110"/>
      <c r="RWR593" s="110"/>
      <c r="RWS593" s="110"/>
      <c r="RWT593" s="110"/>
      <c r="RWU593" s="110"/>
      <c r="RWV593" s="110"/>
      <c r="RWW593" s="110"/>
      <c r="RWX593" s="110"/>
      <c r="RWY593" s="110"/>
      <c r="RWZ593" s="110"/>
      <c r="RXA593" s="110"/>
      <c r="RXB593" s="110"/>
      <c r="RXC593" s="110"/>
      <c r="RXD593" s="110"/>
      <c r="RXE593" s="110"/>
      <c r="RXF593" s="110"/>
      <c r="RXG593" s="110"/>
      <c r="RXH593" s="110"/>
      <c r="RXI593" s="110"/>
      <c r="RXJ593" s="110"/>
      <c r="RXK593" s="110"/>
      <c r="RXL593" s="110"/>
      <c r="RXM593" s="110"/>
      <c r="RXN593" s="110"/>
      <c r="RXO593" s="110"/>
      <c r="RXP593" s="110"/>
      <c r="RXQ593" s="110"/>
      <c r="RXR593" s="110"/>
      <c r="RXS593" s="110"/>
      <c r="RXT593" s="110"/>
      <c r="RXU593" s="110"/>
      <c r="RXV593" s="110"/>
      <c r="RXW593" s="110"/>
      <c r="RXX593" s="110"/>
      <c r="RXY593" s="110"/>
      <c r="RXZ593" s="110"/>
      <c r="RYA593" s="110"/>
      <c r="RYB593" s="110"/>
      <c r="RYC593" s="110"/>
      <c r="RYD593" s="110"/>
      <c r="RYE593" s="110"/>
      <c r="RYF593" s="110"/>
      <c r="RYG593" s="110"/>
      <c r="RYH593" s="110"/>
      <c r="RYI593" s="110"/>
      <c r="RYJ593" s="110"/>
      <c r="RYK593" s="110"/>
      <c r="RYL593" s="110"/>
      <c r="RYM593" s="110"/>
      <c r="RYN593" s="110"/>
      <c r="RYO593" s="110"/>
      <c r="RYP593" s="110"/>
      <c r="RYQ593" s="110"/>
      <c r="RYR593" s="110"/>
      <c r="RYS593" s="110"/>
      <c r="RYT593" s="110"/>
      <c r="RYU593" s="110"/>
      <c r="RYV593" s="110"/>
      <c r="RYW593" s="110"/>
      <c r="RYX593" s="110"/>
      <c r="RYY593" s="110"/>
      <c r="RYZ593" s="110"/>
      <c r="RZA593" s="110"/>
      <c r="RZB593" s="110"/>
      <c r="RZC593" s="110"/>
      <c r="RZD593" s="110"/>
      <c r="RZE593" s="110"/>
      <c r="RZF593" s="110"/>
      <c r="RZG593" s="110"/>
      <c r="RZH593" s="110"/>
      <c r="RZI593" s="110"/>
      <c r="RZJ593" s="110"/>
      <c r="RZK593" s="110"/>
      <c r="RZL593" s="110"/>
      <c r="RZM593" s="110"/>
      <c r="RZN593" s="110"/>
      <c r="RZO593" s="110"/>
      <c r="RZP593" s="110"/>
      <c r="RZQ593" s="110"/>
      <c r="RZR593" s="110"/>
      <c r="RZS593" s="110"/>
      <c r="RZT593" s="110"/>
      <c r="RZU593" s="110"/>
      <c r="RZV593" s="110"/>
      <c r="RZW593" s="110"/>
      <c r="RZX593" s="110"/>
      <c r="RZY593" s="110"/>
      <c r="RZZ593" s="110"/>
      <c r="SAA593" s="110"/>
      <c r="SAB593" s="110"/>
      <c r="SAC593" s="110"/>
      <c r="SAD593" s="110"/>
      <c r="SAE593" s="110"/>
      <c r="SAF593" s="110"/>
      <c r="SAG593" s="110"/>
      <c r="SAH593" s="110"/>
      <c r="SAI593" s="110"/>
      <c r="SAJ593" s="110"/>
      <c r="SAK593" s="110"/>
      <c r="SAL593" s="110"/>
      <c r="SAM593" s="110"/>
      <c r="SAN593" s="110"/>
      <c r="SAO593" s="110"/>
      <c r="SAP593" s="110"/>
      <c r="SAQ593" s="110"/>
      <c r="SAR593" s="110"/>
      <c r="SAS593" s="110"/>
      <c r="SAT593" s="110"/>
      <c r="SAU593" s="110"/>
      <c r="SAV593" s="110"/>
      <c r="SAW593" s="110"/>
      <c r="SAX593" s="110"/>
      <c r="SAY593" s="110"/>
      <c r="SAZ593" s="110"/>
      <c r="SBA593" s="110"/>
      <c r="SBB593" s="110"/>
      <c r="SBC593" s="110"/>
      <c r="SBD593" s="110"/>
      <c r="SBE593" s="110"/>
      <c r="SBF593" s="110"/>
      <c r="SBG593" s="110"/>
      <c r="SBH593" s="110"/>
      <c r="SBI593" s="110"/>
      <c r="SBJ593" s="110"/>
      <c r="SBK593" s="110"/>
      <c r="SBL593" s="110"/>
      <c r="SBM593" s="110"/>
      <c r="SBN593" s="110"/>
      <c r="SBO593" s="110"/>
      <c r="SBP593" s="110"/>
      <c r="SBQ593" s="110"/>
      <c r="SBR593" s="110"/>
      <c r="SBS593" s="110"/>
      <c r="SBT593" s="110"/>
      <c r="SBU593" s="110"/>
      <c r="SBV593" s="110"/>
      <c r="SBW593" s="110"/>
      <c r="SBX593" s="110"/>
      <c r="SBY593" s="110"/>
      <c r="SBZ593" s="110"/>
      <c r="SCA593" s="110"/>
      <c r="SCB593" s="110"/>
      <c r="SCC593" s="110"/>
      <c r="SCD593" s="110"/>
      <c r="SCE593" s="110"/>
      <c r="SCF593" s="110"/>
      <c r="SCG593" s="110"/>
      <c r="SCH593" s="110"/>
      <c r="SCI593" s="110"/>
      <c r="SCJ593" s="110"/>
      <c r="SCK593" s="110"/>
      <c r="SCL593" s="110"/>
      <c r="SCM593" s="110"/>
      <c r="SCN593" s="110"/>
      <c r="SCO593" s="110"/>
      <c r="SCP593" s="110"/>
      <c r="SCQ593" s="110"/>
      <c r="SCR593" s="110"/>
      <c r="SCS593" s="110"/>
      <c r="SCT593" s="110"/>
      <c r="SCU593" s="110"/>
      <c r="SCV593" s="110"/>
      <c r="SCW593" s="110"/>
      <c r="SCX593" s="110"/>
      <c r="SCY593" s="110"/>
      <c r="SCZ593" s="110"/>
      <c r="SDA593" s="110"/>
      <c r="SDB593" s="110"/>
      <c r="SDC593" s="110"/>
      <c r="SDD593" s="110"/>
      <c r="SDE593" s="110"/>
      <c r="SDF593" s="110"/>
      <c r="SDG593" s="110"/>
      <c r="SDH593" s="110"/>
      <c r="SDI593" s="110"/>
      <c r="SDJ593" s="110"/>
      <c r="SDK593" s="110"/>
      <c r="SDL593" s="110"/>
      <c r="SDM593" s="110"/>
      <c r="SDN593" s="110"/>
      <c r="SDO593" s="110"/>
      <c r="SDP593" s="110"/>
      <c r="SDQ593" s="110"/>
      <c r="SDR593" s="110"/>
      <c r="SDS593" s="110"/>
      <c r="SDT593" s="110"/>
      <c r="SDU593" s="110"/>
      <c r="SDV593" s="110"/>
      <c r="SDW593" s="110"/>
      <c r="SDX593" s="110"/>
      <c r="SDY593" s="110"/>
      <c r="SDZ593" s="110"/>
      <c r="SEA593" s="110"/>
      <c r="SEB593" s="110"/>
      <c r="SEC593" s="110"/>
      <c r="SED593" s="110"/>
      <c r="SEE593" s="110"/>
      <c r="SEF593" s="110"/>
      <c r="SEG593" s="110"/>
      <c r="SEH593" s="110"/>
      <c r="SEI593" s="110"/>
      <c r="SEJ593" s="110"/>
      <c r="SEK593" s="110"/>
      <c r="SEL593" s="110"/>
      <c r="SEM593" s="110"/>
      <c r="SEN593" s="110"/>
      <c r="SEO593" s="110"/>
      <c r="SEP593" s="110"/>
      <c r="SEQ593" s="110"/>
      <c r="SER593" s="110"/>
      <c r="SES593" s="110"/>
      <c r="SET593" s="110"/>
      <c r="SEU593" s="110"/>
      <c r="SEV593" s="110"/>
      <c r="SEW593" s="110"/>
      <c r="SEX593" s="110"/>
      <c r="SEY593" s="110"/>
      <c r="SEZ593" s="110"/>
      <c r="SFA593" s="110"/>
      <c r="SFB593" s="110"/>
      <c r="SFC593" s="110"/>
      <c r="SFD593" s="110"/>
      <c r="SFE593" s="110"/>
      <c r="SFF593" s="110"/>
      <c r="SFG593" s="110"/>
      <c r="SFH593" s="110"/>
      <c r="SFI593" s="110"/>
      <c r="SFJ593" s="110"/>
      <c r="SFK593" s="110"/>
      <c r="SFL593" s="110"/>
      <c r="SFM593" s="110"/>
      <c r="SFN593" s="110"/>
      <c r="SFO593" s="110"/>
      <c r="SFP593" s="110"/>
      <c r="SFQ593" s="110"/>
      <c r="SFR593" s="110"/>
      <c r="SFS593" s="110"/>
      <c r="SFT593" s="110"/>
      <c r="SFU593" s="110"/>
      <c r="SFV593" s="110"/>
      <c r="SFW593" s="110"/>
      <c r="SFX593" s="110"/>
      <c r="SFY593" s="110"/>
      <c r="SFZ593" s="110"/>
      <c r="SGA593" s="110"/>
      <c r="SGB593" s="110"/>
      <c r="SGC593" s="110"/>
      <c r="SGD593" s="110"/>
      <c r="SGE593" s="110"/>
      <c r="SGF593" s="110"/>
      <c r="SGG593" s="110"/>
      <c r="SGH593" s="110"/>
      <c r="SGI593" s="110"/>
      <c r="SGJ593" s="110"/>
      <c r="SGK593" s="110"/>
      <c r="SGL593" s="110"/>
      <c r="SGM593" s="110"/>
      <c r="SGN593" s="110"/>
      <c r="SGO593" s="110"/>
      <c r="SGP593" s="110"/>
      <c r="SGQ593" s="110"/>
      <c r="SGR593" s="110"/>
      <c r="SGS593" s="110"/>
      <c r="SGT593" s="110"/>
      <c r="SGU593" s="110"/>
      <c r="SGV593" s="110"/>
      <c r="SGW593" s="110"/>
      <c r="SGX593" s="110"/>
      <c r="SGY593" s="110"/>
      <c r="SGZ593" s="110"/>
      <c r="SHA593" s="110"/>
      <c r="SHB593" s="110"/>
      <c r="SHC593" s="110"/>
      <c r="SHD593" s="110"/>
      <c r="SHE593" s="110"/>
      <c r="SHF593" s="110"/>
      <c r="SHG593" s="110"/>
      <c r="SHH593" s="110"/>
      <c r="SHI593" s="110"/>
      <c r="SHJ593" s="110"/>
      <c r="SHK593" s="110"/>
      <c r="SHL593" s="110"/>
      <c r="SHM593" s="110"/>
      <c r="SHN593" s="110"/>
      <c r="SHO593" s="110"/>
      <c r="SHP593" s="110"/>
      <c r="SHQ593" s="110"/>
      <c r="SHR593" s="110"/>
      <c r="SHS593" s="110"/>
      <c r="SHT593" s="110"/>
      <c r="SHU593" s="110"/>
      <c r="SHV593" s="110"/>
      <c r="SHW593" s="110"/>
      <c r="SHX593" s="110"/>
      <c r="SHY593" s="110"/>
      <c r="SHZ593" s="110"/>
      <c r="SIA593" s="110"/>
      <c r="SIB593" s="110"/>
      <c r="SIC593" s="110"/>
      <c r="SID593" s="110"/>
      <c r="SIE593" s="110"/>
      <c r="SIF593" s="110"/>
      <c r="SIG593" s="110"/>
      <c r="SIH593" s="110"/>
      <c r="SII593" s="110"/>
      <c r="SIJ593" s="110"/>
      <c r="SIK593" s="110"/>
      <c r="SIL593" s="110"/>
      <c r="SIM593" s="110"/>
      <c r="SIN593" s="110"/>
      <c r="SIO593" s="110"/>
      <c r="SIP593" s="110"/>
      <c r="SIQ593" s="110"/>
      <c r="SIR593" s="110"/>
      <c r="SIS593" s="110"/>
      <c r="SIT593" s="110"/>
      <c r="SIU593" s="110"/>
      <c r="SIV593" s="110"/>
      <c r="SIW593" s="110"/>
      <c r="SIX593" s="110"/>
      <c r="SIY593" s="110"/>
      <c r="SIZ593" s="110"/>
      <c r="SJA593" s="110"/>
      <c r="SJB593" s="110"/>
      <c r="SJC593" s="110"/>
      <c r="SJD593" s="110"/>
      <c r="SJE593" s="110"/>
      <c r="SJF593" s="110"/>
      <c r="SJG593" s="110"/>
      <c r="SJH593" s="110"/>
      <c r="SJI593" s="110"/>
      <c r="SJJ593" s="110"/>
      <c r="SJK593" s="110"/>
      <c r="SJL593" s="110"/>
      <c r="SJM593" s="110"/>
      <c r="SJN593" s="110"/>
      <c r="SJO593" s="110"/>
      <c r="SJP593" s="110"/>
      <c r="SJQ593" s="110"/>
      <c r="SJR593" s="110"/>
      <c r="SJS593" s="110"/>
      <c r="SJT593" s="110"/>
      <c r="SJU593" s="110"/>
      <c r="SJV593" s="110"/>
      <c r="SJW593" s="110"/>
      <c r="SJX593" s="110"/>
      <c r="SJY593" s="110"/>
      <c r="SJZ593" s="110"/>
      <c r="SKA593" s="110"/>
      <c r="SKB593" s="110"/>
      <c r="SKC593" s="110"/>
      <c r="SKD593" s="110"/>
      <c r="SKE593" s="110"/>
      <c r="SKF593" s="110"/>
      <c r="SKG593" s="110"/>
      <c r="SKH593" s="110"/>
      <c r="SKI593" s="110"/>
      <c r="SKJ593" s="110"/>
      <c r="SKK593" s="110"/>
      <c r="SKL593" s="110"/>
      <c r="SKM593" s="110"/>
      <c r="SKN593" s="110"/>
      <c r="SKO593" s="110"/>
      <c r="SKP593" s="110"/>
      <c r="SKQ593" s="110"/>
      <c r="SKR593" s="110"/>
      <c r="SKS593" s="110"/>
      <c r="SKT593" s="110"/>
      <c r="SKU593" s="110"/>
      <c r="SKV593" s="110"/>
      <c r="SKW593" s="110"/>
      <c r="SKX593" s="110"/>
      <c r="SKY593" s="110"/>
      <c r="SKZ593" s="110"/>
      <c r="SLA593" s="110"/>
      <c r="SLB593" s="110"/>
      <c r="SLC593" s="110"/>
      <c r="SLD593" s="110"/>
      <c r="SLE593" s="110"/>
      <c r="SLF593" s="110"/>
      <c r="SLG593" s="110"/>
      <c r="SLH593" s="110"/>
      <c r="SLI593" s="110"/>
      <c r="SLJ593" s="110"/>
      <c r="SLK593" s="110"/>
      <c r="SLL593" s="110"/>
      <c r="SLM593" s="110"/>
      <c r="SLN593" s="110"/>
      <c r="SLO593" s="110"/>
      <c r="SLP593" s="110"/>
      <c r="SLQ593" s="110"/>
      <c r="SLR593" s="110"/>
      <c r="SLS593" s="110"/>
      <c r="SLT593" s="110"/>
      <c r="SLU593" s="110"/>
      <c r="SLV593" s="110"/>
      <c r="SLW593" s="110"/>
      <c r="SLX593" s="110"/>
      <c r="SLY593" s="110"/>
      <c r="SLZ593" s="110"/>
      <c r="SMA593" s="110"/>
      <c r="SMB593" s="110"/>
      <c r="SMC593" s="110"/>
      <c r="SMD593" s="110"/>
      <c r="SME593" s="110"/>
      <c r="SMF593" s="110"/>
      <c r="SMG593" s="110"/>
      <c r="SMH593" s="110"/>
      <c r="SMI593" s="110"/>
      <c r="SMJ593" s="110"/>
      <c r="SMK593" s="110"/>
      <c r="SML593" s="110"/>
      <c r="SMM593" s="110"/>
      <c r="SMN593" s="110"/>
      <c r="SMO593" s="110"/>
      <c r="SMP593" s="110"/>
      <c r="SMQ593" s="110"/>
      <c r="SMR593" s="110"/>
      <c r="SMS593" s="110"/>
      <c r="SMT593" s="110"/>
      <c r="SMU593" s="110"/>
      <c r="SMV593" s="110"/>
      <c r="SMW593" s="110"/>
      <c r="SMX593" s="110"/>
      <c r="SMY593" s="110"/>
      <c r="SMZ593" s="110"/>
      <c r="SNA593" s="110"/>
      <c r="SNB593" s="110"/>
      <c r="SNC593" s="110"/>
      <c r="SND593" s="110"/>
      <c r="SNE593" s="110"/>
      <c r="SNF593" s="110"/>
      <c r="SNG593" s="110"/>
      <c r="SNH593" s="110"/>
      <c r="SNI593" s="110"/>
      <c r="SNJ593" s="110"/>
      <c r="SNK593" s="110"/>
      <c r="SNL593" s="110"/>
      <c r="SNM593" s="110"/>
      <c r="SNN593" s="110"/>
      <c r="SNO593" s="110"/>
      <c r="SNP593" s="110"/>
      <c r="SNQ593" s="110"/>
      <c r="SNR593" s="110"/>
      <c r="SNS593" s="110"/>
      <c r="SNT593" s="110"/>
      <c r="SNU593" s="110"/>
      <c r="SNV593" s="110"/>
      <c r="SNW593" s="110"/>
      <c r="SNX593" s="110"/>
      <c r="SNY593" s="110"/>
      <c r="SNZ593" s="110"/>
      <c r="SOA593" s="110"/>
      <c r="SOB593" s="110"/>
      <c r="SOC593" s="110"/>
      <c r="SOD593" s="110"/>
      <c r="SOE593" s="110"/>
      <c r="SOF593" s="110"/>
      <c r="SOG593" s="110"/>
      <c r="SOH593" s="110"/>
      <c r="SOI593" s="110"/>
      <c r="SOJ593" s="110"/>
      <c r="SOK593" s="110"/>
      <c r="SOL593" s="110"/>
      <c r="SOM593" s="110"/>
      <c r="SON593" s="110"/>
      <c r="SOO593" s="110"/>
      <c r="SOP593" s="110"/>
      <c r="SOQ593" s="110"/>
      <c r="SOR593" s="110"/>
      <c r="SOS593" s="110"/>
      <c r="SOT593" s="110"/>
      <c r="SOU593" s="110"/>
      <c r="SOV593" s="110"/>
      <c r="SOW593" s="110"/>
      <c r="SOX593" s="110"/>
      <c r="SOY593" s="110"/>
      <c r="SOZ593" s="110"/>
      <c r="SPA593" s="110"/>
      <c r="SPB593" s="110"/>
      <c r="SPC593" s="110"/>
      <c r="SPD593" s="110"/>
      <c r="SPE593" s="110"/>
      <c r="SPF593" s="110"/>
      <c r="SPG593" s="110"/>
      <c r="SPH593" s="110"/>
      <c r="SPI593" s="110"/>
      <c r="SPJ593" s="110"/>
      <c r="SPK593" s="110"/>
      <c r="SPL593" s="110"/>
      <c r="SPM593" s="110"/>
      <c r="SPN593" s="110"/>
      <c r="SPO593" s="110"/>
      <c r="SPP593" s="110"/>
      <c r="SPQ593" s="110"/>
      <c r="SPR593" s="110"/>
      <c r="SPS593" s="110"/>
      <c r="SPT593" s="110"/>
      <c r="SPU593" s="110"/>
      <c r="SPV593" s="110"/>
      <c r="SPW593" s="110"/>
      <c r="SPX593" s="110"/>
      <c r="SPY593" s="110"/>
      <c r="SPZ593" s="110"/>
      <c r="SQA593" s="110"/>
      <c r="SQB593" s="110"/>
      <c r="SQC593" s="110"/>
      <c r="SQD593" s="110"/>
      <c r="SQE593" s="110"/>
      <c r="SQF593" s="110"/>
      <c r="SQG593" s="110"/>
      <c r="SQH593" s="110"/>
      <c r="SQI593" s="110"/>
      <c r="SQJ593" s="110"/>
      <c r="SQK593" s="110"/>
      <c r="SQL593" s="110"/>
      <c r="SQM593" s="110"/>
      <c r="SQN593" s="110"/>
      <c r="SQO593" s="110"/>
      <c r="SQP593" s="110"/>
      <c r="SQQ593" s="110"/>
      <c r="SQR593" s="110"/>
      <c r="SQS593" s="110"/>
      <c r="SQT593" s="110"/>
      <c r="SQU593" s="110"/>
      <c r="SQV593" s="110"/>
      <c r="SQW593" s="110"/>
      <c r="SQX593" s="110"/>
      <c r="SQY593" s="110"/>
      <c r="SQZ593" s="110"/>
      <c r="SRA593" s="110"/>
      <c r="SRB593" s="110"/>
      <c r="SRC593" s="110"/>
      <c r="SRD593" s="110"/>
      <c r="SRE593" s="110"/>
      <c r="SRF593" s="110"/>
      <c r="SRG593" s="110"/>
      <c r="SRH593" s="110"/>
      <c r="SRI593" s="110"/>
      <c r="SRJ593" s="110"/>
      <c r="SRK593" s="110"/>
      <c r="SRL593" s="110"/>
      <c r="SRM593" s="110"/>
      <c r="SRN593" s="110"/>
      <c r="SRO593" s="110"/>
      <c r="SRP593" s="110"/>
      <c r="SRQ593" s="110"/>
      <c r="SRR593" s="110"/>
      <c r="SRS593" s="110"/>
      <c r="SRT593" s="110"/>
      <c r="SRU593" s="110"/>
      <c r="SRV593" s="110"/>
      <c r="SRW593" s="110"/>
      <c r="SRX593" s="110"/>
      <c r="SRY593" s="110"/>
      <c r="SRZ593" s="110"/>
      <c r="SSA593" s="110"/>
      <c r="SSB593" s="110"/>
      <c r="SSC593" s="110"/>
      <c r="SSD593" s="110"/>
      <c r="SSE593" s="110"/>
      <c r="SSF593" s="110"/>
      <c r="SSG593" s="110"/>
      <c r="SSH593" s="110"/>
      <c r="SSI593" s="110"/>
      <c r="SSJ593" s="110"/>
      <c r="SSK593" s="110"/>
      <c r="SSL593" s="110"/>
      <c r="SSM593" s="110"/>
      <c r="SSN593" s="110"/>
      <c r="SSO593" s="110"/>
      <c r="SSP593" s="110"/>
      <c r="SSQ593" s="110"/>
      <c r="SSR593" s="110"/>
      <c r="SSS593" s="110"/>
      <c r="SST593" s="110"/>
      <c r="SSU593" s="110"/>
      <c r="SSV593" s="110"/>
      <c r="SSW593" s="110"/>
      <c r="SSX593" s="110"/>
      <c r="SSY593" s="110"/>
      <c r="SSZ593" s="110"/>
      <c r="STA593" s="110"/>
      <c r="STB593" s="110"/>
      <c r="STC593" s="110"/>
      <c r="STD593" s="110"/>
      <c r="STE593" s="110"/>
      <c r="STF593" s="110"/>
      <c r="STG593" s="110"/>
      <c r="STH593" s="110"/>
      <c r="STI593" s="110"/>
      <c r="STJ593" s="110"/>
      <c r="STK593" s="110"/>
      <c r="STL593" s="110"/>
      <c r="STM593" s="110"/>
      <c r="STN593" s="110"/>
      <c r="STO593" s="110"/>
      <c r="STP593" s="110"/>
      <c r="STQ593" s="110"/>
      <c r="STR593" s="110"/>
      <c r="STS593" s="110"/>
      <c r="STT593" s="110"/>
      <c r="STU593" s="110"/>
      <c r="STV593" s="110"/>
      <c r="STW593" s="110"/>
      <c r="STX593" s="110"/>
      <c r="STY593" s="110"/>
      <c r="STZ593" s="110"/>
      <c r="SUA593" s="110"/>
      <c r="SUB593" s="110"/>
      <c r="SUC593" s="110"/>
      <c r="SUD593" s="110"/>
      <c r="SUE593" s="110"/>
      <c r="SUF593" s="110"/>
      <c r="SUG593" s="110"/>
      <c r="SUH593" s="110"/>
      <c r="SUI593" s="110"/>
      <c r="SUJ593" s="110"/>
      <c r="SUK593" s="110"/>
      <c r="SUL593" s="110"/>
      <c r="SUM593" s="110"/>
      <c r="SUN593" s="110"/>
      <c r="SUO593" s="110"/>
      <c r="SUP593" s="110"/>
      <c r="SUQ593" s="110"/>
      <c r="SUR593" s="110"/>
      <c r="SUS593" s="110"/>
      <c r="SUT593" s="110"/>
      <c r="SUU593" s="110"/>
      <c r="SUV593" s="110"/>
      <c r="SUW593" s="110"/>
      <c r="SUX593" s="110"/>
      <c r="SUY593" s="110"/>
      <c r="SUZ593" s="110"/>
      <c r="SVA593" s="110"/>
      <c r="SVB593" s="110"/>
      <c r="SVC593" s="110"/>
      <c r="SVD593" s="110"/>
      <c r="SVE593" s="110"/>
      <c r="SVF593" s="110"/>
      <c r="SVG593" s="110"/>
      <c r="SVH593" s="110"/>
      <c r="SVI593" s="110"/>
      <c r="SVJ593" s="110"/>
      <c r="SVK593" s="110"/>
      <c r="SVL593" s="110"/>
      <c r="SVM593" s="110"/>
      <c r="SVN593" s="110"/>
      <c r="SVO593" s="110"/>
      <c r="SVP593" s="110"/>
      <c r="SVQ593" s="110"/>
      <c r="SVR593" s="110"/>
      <c r="SVS593" s="110"/>
      <c r="SVT593" s="110"/>
      <c r="SVU593" s="110"/>
      <c r="SVV593" s="110"/>
      <c r="SVW593" s="110"/>
      <c r="SVX593" s="110"/>
      <c r="SVY593" s="110"/>
      <c r="SVZ593" s="110"/>
      <c r="SWA593" s="110"/>
      <c r="SWB593" s="110"/>
      <c r="SWC593" s="110"/>
      <c r="SWD593" s="110"/>
      <c r="SWE593" s="110"/>
      <c r="SWF593" s="110"/>
      <c r="SWG593" s="110"/>
      <c r="SWH593" s="110"/>
      <c r="SWI593" s="110"/>
      <c r="SWJ593" s="110"/>
      <c r="SWK593" s="110"/>
      <c r="SWL593" s="110"/>
      <c r="SWM593" s="110"/>
      <c r="SWN593" s="110"/>
      <c r="SWO593" s="110"/>
      <c r="SWP593" s="110"/>
      <c r="SWQ593" s="110"/>
      <c r="SWR593" s="110"/>
      <c r="SWS593" s="110"/>
      <c r="SWT593" s="110"/>
      <c r="SWU593" s="110"/>
      <c r="SWV593" s="110"/>
      <c r="SWW593" s="110"/>
      <c r="SWX593" s="110"/>
      <c r="SWY593" s="110"/>
      <c r="SWZ593" s="110"/>
      <c r="SXA593" s="110"/>
      <c r="SXB593" s="110"/>
      <c r="SXC593" s="110"/>
      <c r="SXD593" s="110"/>
      <c r="SXE593" s="110"/>
      <c r="SXF593" s="110"/>
      <c r="SXG593" s="110"/>
      <c r="SXH593" s="110"/>
      <c r="SXI593" s="110"/>
      <c r="SXJ593" s="110"/>
      <c r="SXK593" s="110"/>
      <c r="SXL593" s="110"/>
      <c r="SXM593" s="110"/>
      <c r="SXN593" s="110"/>
      <c r="SXO593" s="110"/>
      <c r="SXP593" s="110"/>
      <c r="SXQ593" s="110"/>
      <c r="SXR593" s="110"/>
      <c r="SXS593" s="110"/>
      <c r="SXT593" s="110"/>
      <c r="SXU593" s="110"/>
      <c r="SXV593" s="110"/>
      <c r="SXW593" s="110"/>
      <c r="SXX593" s="110"/>
      <c r="SXY593" s="110"/>
      <c r="SXZ593" s="110"/>
      <c r="SYA593" s="110"/>
      <c r="SYB593" s="110"/>
      <c r="SYC593" s="110"/>
      <c r="SYD593" s="110"/>
      <c r="SYE593" s="110"/>
      <c r="SYF593" s="110"/>
      <c r="SYG593" s="110"/>
      <c r="SYH593" s="110"/>
      <c r="SYI593" s="110"/>
      <c r="SYJ593" s="110"/>
      <c r="SYK593" s="110"/>
      <c r="SYL593" s="110"/>
      <c r="SYM593" s="110"/>
      <c r="SYN593" s="110"/>
      <c r="SYO593" s="110"/>
      <c r="SYP593" s="110"/>
      <c r="SYQ593" s="110"/>
      <c r="SYR593" s="110"/>
      <c r="SYS593" s="110"/>
      <c r="SYT593" s="110"/>
      <c r="SYU593" s="110"/>
      <c r="SYV593" s="110"/>
      <c r="SYW593" s="110"/>
      <c r="SYX593" s="110"/>
      <c r="SYY593" s="110"/>
      <c r="SYZ593" s="110"/>
      <c r="SZA593" s="110"/>
      <c r="SZB593" s="110"/>
      <c r="SZC593" s="110"/>
      <c r="SZD593" s="110"/>
      <c r="SZE593" s="110"/>
      <c r="SZF593" s="110"/>
      <c r="SZG593" s="110"/>
      <c r="SZH593" s="110"/>
      <c r="SZI593" s="110"/>
      <c r="SZJ593" s="110"/>
      <c r="SZK593" s="110"/>
      <c r="SZL593" s="110"/>
      <c r="SZM593" s="110"/>
      <c r="SZN593" s="110"/>
      <c r="SZO593" s="110"/>
      <c r="SZP593" s="110"/>
      <c r="SZQ593" s="110"/>
      <c r="SZR593" s="110"/>
      <c r="SZS593" s="110"/>
      <c r="SZT593" s="110"/>
      <c r="SZU593" s="110"/>
      <c r="SZV593" s="110"/>
      <c r="SZW593" s="110"/>
      <c r="SZX593" s="110"/>
      <c r="SZY593" s="110"/>
      <c r="SZZ593" s="110"/>
      <c r="TAA593" s="110"/>
      <c r="TAB593" s="110"/>
      <c r="TAC593" s="110"/>
      <c r="TAD593" s="110"/>
      <c r="TAE593" s="110"/>
      <c r="TAF593" s="110"/>
      <c r="TAG593" s="110"/>
      <c r="TAH593" s="110"/>
      <c r="TAI593" s="110"/>
      <c r="TAJ593" s="110"/>
      <c r="TAK593" s="110"/>
      <c r="TAL593" s="110"/>
      <c r="TAM593" s="110"/>
      <c r="TAN593" s="110"/>
      <c r="TAO593" s="110"/>
      <c r="TAP593" s="110"/>
      <c r="TAQ593" s="110"/>
      <c r="TAR593" s="110"/>
      <c r="TAS593" s="110"/>
      <c r="TAT593" s="110"/>
      <c r="TAU593" s="110"/>
      <c r="TAV593" s="110"/>
      <c r="TAW593" s="110"/>
      <c r="TAX593" s="110"/>
      <c r="TAY593" s="110"/>
      <c r="TAZ593" s="110"/>
      <c r="TBA593" s="110"/>
      <c r="TBB593" s="110"/>
      <c r="TBC593" s="110"/>
      <c r="TBD593" s="110"/>
      <c r="TBE593" s="110"/>
      <c r="TBF593" s="110"/>
      <c r="TBG593" s="110"/>
      <c r="TBH593" s="110"/>
      <c r="TBI593" s="110"/>
      <c r="TBJ593" s="110"/>
      <c r="TBK593" s="110"/>
      <c r="TBL593" s="110"/>
      <c r="TBM593" s="110"/>
      <c r="TBN593" s="110"/>
      <c r="TBO593" s="110"/>
      <c r="TBP593" s="110"/>
      <c r="TBQ593" s="110"/>
      <c r="TBR593" s="110"/>
      <c r="TBS593" s="110"/>
      <c r="TBT593" s="110"/>
      <c r="TBU593" s="110"/>
      <c r="TBV593" s="110"/>
      <c r="TBW593" s="110"/>
      <c r="TBX593" s="110"/>
      <c r="TBY593" s="110"/>
      <c r="TBZ593" s="110"/>
      <c r="TCA593" s="110"/>
      <c r="TCB593" s="110"/>
      <c r="TCC593" s="110"/>
      <c r="TCD593" s="110"/>
      <c r="TCE593" s="110"/>
      <c r="TCF593" s="110"/>
      <c r="TCG593" s="110"/>
      <c r="TCH593" s="110"/>
      <c r="TCI593" s="110"/>
      <c r="TCJ593" s="110"/>
      <c r="TCK593" s="110"/>
      <c r="TCL593" s="110"/>
      <c r="TCM593" s="110"/>
      <c r="TCN593" s="110"/>
      <c r="TCO593" s="110"/>
      <c r="TCP593" s="110"/>
      <c r="TCQ593" s="110"/>
      <c r="TCR593" s="110"/>
      <c r="TCS593" s="110"/>
      <c r="TCT593" s="110"/>
      <c r="TCU593" s="110"/>
      <c r="TCV593" s="110"/>
      <c r="TCW593" s="110"/>
      <c r="TCX593" s="110"/>
      <c r="TCY593" s="110"/>
      <c r="TCZ593" s="110"/>
      <c r="TDA593" s="110"/>
      <c r="TDB593" s="110"/>
      <c r="TDC593" s="110"/>
      <c r="TDD593" s="110"/>
      <c r="TDE593" s="110"/>
      <c r="TDF593" s="110"/>
      <c r="TDG593" s="110"/>
      <c r="TDH593" s="110"/>
      <c r="TDI593" s="110"/>
      <c r="TDJ593" s="110"/>
      <c r="TDK593" s="110"/>
      <c r="TDL593" s="110"/>
      <c r="TDM593" s="110"/>
      <c r="TDN593" s="110"/>
      <c r="TDO593" s="110"/>
      <c r="TDP593" s="110"/>
      <c r="TDQ593" s="110"/>
      <c r="TDR593" s="110"/>
      <c r="TDS593" s="110"/>
      <c r="TDT593" s="110"/>
      <c r="TDU593" s="110"/>
      <c r="TDV593" s="110"/>
      <c r="TDW593" s="110"/>
      <c r="TDX593" s="110"/>
      <c r="TDY593" s="110"/>
      <c r="TDZ593" s="110"/>
      <c r="TEA593" s="110"/>
      <c r="TEB593" s="110"/>
      <c r="TEC593" s="110"/>
      <c r="TED593" s="110"/>
      <c r="TEE593" s="110"/>
      <c r="TEF593" s="110"/>
      <c r="TEG593" s="110"/>
      <c r="TEH593" s="110"/>
      <c r="TEI593" s="110"/>
      <c r="TEJ593" s="110"/>
      <c r="TEK593" s="110"/>
      <c r="TEL593" s="110"/>
      <c r="TEM593" s="110"/>
      <c r="TEN593" s="110"/>
      <c r="TEO593" s="110"/>
      <c r="TEP593" s="110"/>
      <c r="TEQ593" s="110"/>
      <c r="TER593" s="110"/>
      <c r="TES593" s="110"/>
      <c r="TET593" s="110"/>
      <c r="TEU593" s="110"/>
      <c r="TEV593" s="110"/>
      <c r="TEW593" s="110"/>
      <c r="TEX593" s="110"/>
      <c r="TEY593" s="110"/>
      <c r="TEZ593" s="110"/>
      <c r="TFA593" s="110"/>
      <c r="TFB593" s="110"/>
      <c r="TFC593" s="110"/>
      <c r="TFD593" s="110"/>
      <c r="TFE593" s="110"/>
      <c r="TFF593" s="110"/>
      <c r="TFG593" s="110"/>
      <c r="TFH593" s="110"/>
      <c r="TFI593" s="110"/>
      <c r="TFJ593" s="110"/>
      <c r="TFK593" s="110"/>
      <c r="TFL593" s="110"/>
      <c r="TFM593" s="110"/>
      <c r="TFN593" s="110"/>
      <c r="TFO593" s="110"/>
      <c r="TFP593" s="110"/>
      <c r="TFQ593" s="110"/>
      <c r="TFR593" s="110"/>
      <c r="TFS593" s="110"/>
      <c r="TFT593" s="110"/>
      <c r="TFU593" s="110"/>
      <c r="TFV593" s="110"/>
      <c r="TFW593" s="110"/>
      <c r="TFX593" s="110"/>
      <c r="TFY593" s="110"/>
      <c r="TFZ593" s="110"/>
      <c r="TGA593" s="110"/>
      <c r="TGB593" s="110"/>
      <c r="TGC593" s="110"/>
      <c r="TGD593" s="110"/>
      <c r="TGE593" s="110"/>
      <c r="TGF593" s="110"/>
      <c r="TGG593" s="110"/>
      <c r="TGH593" s="110"/>
      <c r="TGI593" s="110"/>
      <c r="TGJ593" s="110"/>
      <c r="TGK593" s="110"/>
      <c r="TGL593" s="110"/>
      <c r="TGM593" s="110"/>
      <c r="TGN593" s="110"/>
      <c r="TGO593" s="110"/>
      <c r="TGP593" s="110"/>
      <c r="TGQ593" s="110"/>
      <c r="TGR593" s="110"/>
      <c r="TGS593" s="110"/>
      <c r="TGT593" s="110"/>
      <c r="TGU593" s="110"/>
      <c r="TGV593" s="110"/>
      <c r="TGW593" s="110"/>
      <c r="TGX593" s="110"/>
      <c r="TGY593" s="110"/>
      <c r="TGZ593" s="110"/>
      <c r="THA593" s="110"/>
      <c r="THB593" s="110"/>
      <c r="THC593" s="110"/>
      <c r="THD593" s="110"/>
      <c r="THE593" s="110"/>
      <c r="THF593" s="110"/>
      <c r="THG593" s="110"/>
      <c r="THH593" s="110"/>
      <c r="THI593" s="110"/>
      <c r="THJ593" s="110"/>
      <c r="THK593" s="110"/>
      <c r="THL593" s="110"/>
      <c r="THM593" s="110"/>
      <c r="THN593" s="110"/>
      <c r="THO593" s="110"/>
      <c r="THP593" s="110"/>
      <c r="THQ593" s="110"/>
      <c r="THR593" s="110"/>
      <c r="THS593" s="110"/>
      <c r="THT593" s="110"/>
      <c r="THU593" s="110"/>
      <c r="THV593" s="110"/>
      <c r="THW593" s="110"/>
      <c r="THX593" s="110"/>
      <c r="THY593" s="110"/>
      <c r="THZ593" s="110"/>
      <c r="TIA593" s="110"/>
      <c r="TIB593" s="110"/>
      <c r="TIC593" s="110"/>
      <c r="TID593" s="110"/>
      <c r="TIE593" s="110"/>
      <c r="TIF593" s="110"/>
      <c r="TIG593" s="110"/>
      <c r="TIH593" s="110"/>
      <c r="TII593" s="110"/>
      <c r="TIJ593" s="110"/>
      <c r="TIK593" s="110"/>
      <c r="TIL593" s="110"/>
      <c r="TIM593" s="110"/>
      <c r="TIN593" s="110"/>
      <c r="TIO593" s="110"/>
      <c r="TIP593" s="110"/>
      <c r="TIQ593" s="110"/>
      <c r="TIR593" s="110"/>
      <c r="TIS593" s="110"/>
      <c r="TIT593" s="110"/>
      <c r="TIU593" s="110"/>
      <c r="TIV593" s="110"/>
      <c r="TIW593" s="110"/>
      <c r="TIX593" s="110"/>
      <c r="TIY593" s="110"/>
      <c r="TIZ593" s="110"/>
      <c r="TJA593" s="110"/>
      <c r="TJB593" s="110"/>
      <c r="TJC593" s="110"/>
      <c r="TJD593" s="110"/>
      <c r="TJE593" s="110"/>
      <c r="TJF593" s="110"/>
      <c r="TJG593" s="110"/>
      <c r="TJH593" s="110"/>
      <c r="TJI593" s="110"/>
      <c r="TJJ593" s="110"/>
      <c r="TJK593" s="110"/>
      <c r="TJL593" s="110"/>
      <c r="TJM593" s="110"/>
      <c r="TJN593" s="110"/>
      <c r="TJO593" s="110"/>
      <c r="TJP593" s="110"/>
      <c r="TJQ593" s="110"/>
      <c r="TJR593" s="110"/>
      <c r="TJS593" s="110"/>
      <c r="TJT593" s="110"/>
      <c r="TJU593" s="110"/>
      <c r="TJV593" s="110"/>
      <c r="TJW593" s="110"/>
      <c r="TJX593" s="110"/>
      <c r="TJY593" s="110"/>
      <c r="TJZ593" s="110"/>
      <c r="TKA593" s="110"/>
      <c r="TKB593" s="110"/>
      <c r="TKC593" s="110"/>
      <c r="TKD593" s="110"/>
      <c r="TKE593" s="110"/>
      <c r="TKF593" s="110"/>
      <c r="TKG593" s="110"/>
      <c r="TKH593" s="110"/>
      <c r="TKI593" s="110"/>
      <c r="TKJ593" s="110"/>
      <c r="TKK593" s="110"/>
      <c r="TKL593" s="110"/>
      <c r="TKM593" s="110"/>
      <c r="TKN593" s="110"/>
      <c r="TKO593" s="110"/>
      <c r="TKP593" s="110"/>
      <c r="TKQ593" s="110"/>
      <c r="TKR593" s="110"/>
      <c r="TKS593" s="110"/>
      <c r="TKT593" s="110"/>
      <c r="TKU593" s="110"/>
      <c r="TKV593" s="110"/>
      <c r="TKW593" s="110"/>
      <c r="TKX593" s="110"/>
      <c r="TKY593" s="110"/>
      <c r="TKZ593" s="110"/>
      <c r="TLA593" s="110"/>
      <c r="TLB593" s="110"/>
      <c r="TLC593" s="110"/>
      <c r="TLD593" s="110"/>
      <c r="TLE593" s="110"/>
      <c r="TLF593" s="110"/>
      <c r="TLG593" s="110"/>
      <c r="TLH593" s="110"/>
      <c r="TLI593" s="110"/>
      <c r="TLJ593" s="110"/>
      <c r="TLK593" s="110"/>
      <c r="TLL593" s="110"/>
      <c r="TLM593" s="110"/>
      <c r="TLN593" s="110"/>
      <c r="TLO593" s="110"/>
      <c r="TLP593" s="110"/>
      <c r="TLQ593" s="110"/>
      <c r="TLR593" s="110"/>
      <c r="TLS593" s="110"/>
      <c r="TLT593" s="110"/>
      <c r="TLU593" s="110"/>
      <c r="TLV593" s="110"/>
      <c r="TLW593" s="110"/>
      <c r="TLX593" s="110"/>
      <c r="TLY593" s="110"/>
      <c r="TLZ593" s="110"/>
      <c r="TMA593" s="110"/>
      <c r="TMB593" s="110"/>
      <c r="TMC593" s="110"/>
      <c r="TMD593" s="110"/>
      <c r="TME593" s="110"/>
      <c r="TMF593" s="110"/>
      <c r="TMG593" s="110"/>
      <c r="TMH593" s="110"/>
      <c r="TMI593" s="110"/>
      <c r="TMJ593" s="110"/>
      <c r="TMK593" s="110"/>
      <c r="TML593" s="110"/>
      <c r="TMM593" s="110"/>
      <c r="TMN593" s="110"/>
      <c r="TMO593" s="110"/>
      <c r="TMP593" s="110"/>
      <c r="TMQ593" s="110"/>
      <c r="TMR593" s="110"/>
      <c r="TMS593" s="110"/>
      <c r="TMT593" s="110"/>
      <c r="TMU593" s="110"/>
      <c r="TMV593" s="110"/>
      <c r="TMW593" s="110"/>
      <c r="TMX593" s="110"/>
      <c r="TMY593" s="110"/>
      <c r="TMZ593" s="110"/>
      <c r="TNA593" s="110"/>
      <c r="TNB593" s="110"/>
      <c r="TNC593" s="110"/>
      <c r="TND593" s="110"/>
      <c r="TNE593" s="110"/>
      <c r="TNF593" s="110"/>
      <c r="TNG593" s="110"/>
      <c r="TNH593" s="110"/>
      <c r="TNI593" s="110"/>
      <c r="TNJ593" s="110"/>
      <c r="TNK593" s="110"/>
      <c r="TNL593" s="110"/>
      <c r="TNM593" s="110"/>
      <c r="TNN593" s="110"/>
      <c r="TNO593" s="110"/>
      <c r="TNP593" s="110"/>
      <c r="TNQ593" s="110"/>
      <c r="TNR593" s="110"/>
      <c r="TNS593" s="110"/>
      <c r="TNT593" s="110"/>
      <c r="TNU593" s="110"/>
      <c r="TNV593" s="110"/>
      <c r="TNW593" s="110"/>
      <c r="TNX593" s="110"/>
      <c r="TNY593" s="110"/>
      <c r="TNZ593" s="110"/>
      <c r="TOA593" s="110"/>
      <c r="TOB593" s="110"/>
      <c r="TOC593" s="110"/>
      <c r="TOD593" s="110"/>
      <c r="TOE593" s="110"/>
      <c r="TOF593" s="110"/>
      <c r="TOG593" s="110"/>
      <c r="TOH593" s="110"/>
      <c r="TOI593" s="110"/>
      <c r="TOJ593" s="110"/>
      <c r="TOK593" s="110"/>
      <c r="TOL593" s="110"/>
      <c r="TOM593" s="110"/>
      <c r="TON593" s="110"/>
      <c r="TOO593" s="110"/>
      <c r="TOP593" s="110"/>
      <c r="TOQ593" s="110"/>
      <c r="TOR593" s="110"/>
      <c r="TOS593" s="110"/>
      <c r="TOT593" s="110"/>
      <c r="TOU593" s="110"/>
      <c r="TOV593" s="110"/>
      <c r="TOW593" s="110"/>
      <c r="TOX593" s="110"/>
      <c r="TOY593" s="110"/>
      <c r="TOZ593" s="110"/>
      <c r="TPA593" s="110"/>
      <c r="TPB593" s="110"/>
      <c r="TPC593" s="110"/>
      <c r="TPD593" s="110"/>
      <c r="TPE593" s="110"/>
      <c r="TPF593" s="110"/>
      <c r="TPG593" s="110"/>
      <c r="TPH593" s="110"/>
      <c r="TPI593" s="110"/>
      <c r="TPJ593" s="110"/>
      <c r="TPK593" s="110"/>
      <c r="TPL593" s="110"/>
      <c r="TPM593" s="110"/>
      <c r="TPN593" s="110"/>
      <c r="TPO593" s="110"/>
      <c r="TPP593" s="110"/>
      <c r="TPQ593" s="110"/>
      <c r="TPR593" s="110"/>
      <c r="TPS593" s="110"/>
      <c r="TPT593" s="110"/>
      <c r="TPU593" s="110"/>
      <c r="TPV593" s="110"/>
      <c r="TPW593" s="110"/>
      <c r="TPX593" s="110"/>
      <c r="TPY593" s="110"/>
      <c r="TPZ593" s="110"/>
      <c r="TQA593" s="110"/>
      <c r="TQB593" s="110"/>
      <c r="TQC593" s="110"/>
      <c r="TQD593" s="110"/>
      <c r="TQE593" s="110"/>
      <c r="TQF593" s="110"/>
      <c r="TQG593" s="110"/>
      <c r="TQH593" s="110"/>
      <c r="TQI593" s="110"/>
      <c r="TQJ593" s="110"/>
      <c r="TQK593" s="110"/>
      <c r="TQL593" s="110"/>
      <c r="TQM593" s="110"/>
      <c r="TQN593" s="110"/>
      <c r="TQO593" s="110"/>
      <c r="TQP593" s="110"/>
      <c r="TQQ593" s="110"/>
      <c r="TQR593" s="110"/>
      <c r="TQS593" s="110"/>
      <c r="TQT593" s="110"/>
      <c r="TQU593" s="110"/>
      <c r="TQV593" s="110"/>
      <c r="TQW593" s="110"/>
      <c r="TQX593" s="110"/>
      <c r="TQY593" s="110"/>
      <c r="TQZ593" s="110"/>
      <c r="TRA593" s="110"/>
      <c r="TRB593" s="110"/>
      <c r="TRC593" s="110"/>
      <c r="TRD593" s="110"/>
      <c r="TRE593" s="110"/>
      <c r="TRF593" s="110"/>
      <c r="TRG593" s="110"/>
      <c r="TRH593" s="110"/>
      <c r="TRI593" s="110"/>
      <c r="TRJ593" s="110"/>
      <c r="TRK593" s="110"/>
      <c r="TRL593" s="110"/>
      <c r="TRM593" s="110"/>
      <c r="TRN593" s="110"/>
      <c r="TRO593" s="110"/>
      <c r="TRP593" s="110"/>
      <c r="TRQ593" s="110"/>
      <c r="TRR593" s="110"/>
      <c r="TRS593" s="110"/>
      <c r="TRT593" s="110"/>
      <c r="TRU593" s="110"/>
      <c r="TRV593" s="110"/>
      <c r="TRW593" s="110"/>
      <c r="TRX593" s="110"/>
      <c r="TRY593" s="110"/>
      <c r="TRZ593" s="110"/>
      <c r="TSA593" s="110"/>
      <c r="TSB593" s="110"/>
      <c r="TSC593" s="110"/>
      <c r="TSD593" s="110"/>
      <c r="TSE593" s="110"/>
      <c r="TSF593" s="110"/>
      <c r="TSG593" s="110"/>
      <c r="TSH593" s="110"/>
      <c r="TSI593" s="110"/>
      <c r="TSJ593" s="110"/>
      <c r="TSK593" s="110"/>
      <c r="TSL593" s="110"/>
      <c r="TSM593" s="110"/>
      <c r="TSN593" s="110"/>
      <c r="TSO593" s="110"/>
      <c r="TSP593" s="110"/>
      <c r="TSQ593" s="110"/>
      <c r="TSR593" s="110"/>
      <c r="TSS593" s="110"/>
      <c r="TST593" s="110"/>
      <c r="TSU593" s="110"/>
      <c r="TSV593" s="110"/>
      <c r="TSW593" s="110"/>
      <c r="TSX593" s="110"/>
      <c r="TSY593" s="110"/>
      <c r="TSZ593" s="110"/>
      <c r="TTA593" s="110"/>
      <c r="TTB593" s="110"/>
      <c r="TTC593" s="110"/>
      <c r="TTD593" s="110"/>
      <c r="TTE593" s="110"/>
      <c r="TTF593" s="110"/>
      <c r="TTG593" s="110"/>
      <c r="TTH593" s="110"/>
      <c r="TTI593" s="110"/>
      <c r="TTJ593" s="110"/>
      <c r="TTK593" s="110"/>
      <c r="TTL593" s="110"/>
      <c r="TTM593" s="110"/>
      <c r="TTN593" s="110"/>
      <c r="TTO593" s="110"/>
      <c r="TTP593" s="110"/>
      <c r="TTQ593" s="110"/>
      <c r="TTR593" s="110"/>
      <c r="TTS593" s="110"/>
      <c r="TTT593" s="110"/>
      <c r="TTU593" s="110"/>
      <c r="TTV593" s="110"/>
      <c r="TTW593" s="110"/>
      <c r="TTX593" s="110"/>
      <c r="TTY593" s="110"/>
      <c r="TTZ593" s="110"/>
      <c r="TUA593" s="110"/>
      <c r="TUB593" s="110"/>
      <c r="TUC593" s="110"/>
      <c r="TUD593" s="110"/>
      <c r="TUE593" s="110"/>
      <c r="TUF593" s="110"/>
      <c r="TUG593" s="110"/>
      <c r="TUH593" s="110"/>
      <c r="TUI593" s="110"/>
      <c r="TUJ593" s="110"/>
      <c r="TUK593" s="110"/>
      <c r="TUL593" s="110"/>
      <c r="TUM593" s="110"/>
      <c r="TUN593" s="110"/>
      <c r="TUO593" s="110"/>
      <c r="TUP593" s="110"/>
      <c r="TUQ593" s="110"/>
      <c r="TUR593" s="110"/>
      <c r="TUS593" s="110"/>
      <c r="TUT593" s="110"/>
      <c r="TUU593" s="110"/>
      <c r="TUV593" s="110"/>
      <c r="TUW593" s="110"/>
      <c r="TUX593" s="110"/>
      <c r="TUY593" s="110"/>
      <c r="TUZ593" s="110"/>
      <c r="TVA593" s="110"/>
      <c r="TVB593" s="110"/>
      <c r="TVC593" s="110"/>
      <c r="TVD593" s="110"/>
      <c r="TVE593" s="110"/>
      <c r="TVF593" s="110"/>
      <c r="TVG593" s="110"/>
      <c r="TVH593" s="110"/>
      <c r="TVI593" s="110"/>
      <c r="TVJ593" s="110"/>
      <c r="TVK593" s="110"/>
      <c r="TVL593" s="110"/>
      <c r="TVM593" s="110"/>
      <c r="TVN593" s="110"/>
      <c r="TVO593" s="110"/>
      <c r="TVP593" s="110"/>
      <c r="TVQ593" s="110"/>
      <c r="TVR593" s="110"/>
      <c r="TVS593" s="110"/>
      <c r="TVT593" s="110"/>
      <c r="TVU593" s="110"/>
      <c r="TVV593" s="110"/>
      <c r="TVW593" s="110"/>
      <c r="TVX593" s="110"/>
      <c r="TVY593" s="110"/>
      <c r="TVZ593" s="110"/>
      <c r="TWA593" s="110"/>
      <c r="TWB593" s="110"/>
      <c r="TWC593" s="110"/>
      <c r="TWD593" s="110"/>
      <c r="TWE593" s="110"/>
      <c r="TWF593" s="110"/>
      <c r="TWG593" s="110"/>
      <c r="TWH593" s="110"/>
      <c r="TWI593" s="110"/>
      <c r="TWJ593" s="110"/>
      <c r="TWK593" s="110"/>
      <c r="TWL593" s="110"/>
      <c r="TWM593" s="110"/>
      <c r="TWN593" s="110"/>
      <c r="TWO593" s="110"/>
      <c r="TWP593" s="110"/>
      <c r="TWQ593" s="110"/>
      <c r="TWR593" s="110"/>
      <c r="TWS593" s="110"/>
      <c r="TWT593" s="110"/>
      <c r="TWU593" s="110"/>
      <c r="TWV593" s="110"/>
      <c r="TWW593" s="110"/>
      <c r="TWX593" s="110"/>
      <c r="TWY593" s="110"/>
      <c r="TWZ593" s="110"/>
      <c r="TXA593" s="110"/>
      <c r="TXB593" s="110"/>
      <c r="TXC593" s="110"/>
      <c r="TXD593" s="110"/>
      <c r="TXE593" s="110"/>
      <c r="TXF593" s="110"/>
      <c r="TXG593" s="110"/>
      <c r="TXH593" s="110"/>
      <c r="TXI593" s="110"/>
      <c r="TXJ593" s="110"/>
      <c r="TXK593" s="110"/>
      <c r="TXL593" s="110"/>
      <c r="TXM593" s="110"/>
      <c r="TXN593" s="110"/>
      <c r="TXO593" s="110"/>
      <c r="TXP593" s="110"/>
      <c r="TXQ593" s="110"/>
      <c r="TXR593" s="110"/>
      <c r="TXS593" s="110"/>
      <c r="TXT593" s="110"/>
      <c r="TXU593" s="110"/>
      <c r="TXV593" s="110"/>
      <c r="TXW593" s="110"/>
      <c r="TXX593" s="110"/>
      <c r="TXY593" s="110"/>
      <c r="TXZ593" s="110"/>
      <c r="TYA593" s="110"/>
      <c r="TYB593" s="110"/>
      <c r="TYC593" s="110"/>
      <c r="TYD593" s="110"/>
      <c r="TYE593" s="110"/>
      <c r="TYF593" s="110"/>
      <c r="TYG593" s="110"/>
      <c r="TYH593" s="110"/>
      <c r="TYI593" s="110"/>
      <c r="TYJ593" s="110"/>
      <c r="TYK593" s="110"/>
      <c r="TYL593" s="110"/>
      <c r="TYM593" s="110"/>
      <c r="TYN593" s="110"/>
      <c r="TYO593" s="110"/>
      <c r="TYP593" s="110"/>
      <c r="TYQ593" s="110"/>
      <c r="TYR593" s="110"/>
      <c r="TYS593" s="110"/>
      <c r="TYT593" s="110"/>
      <c r="TYU593" s="110"/>
      <c r="TYV593" s="110"/>
      <c r="TYW593" s="110"/>
      <c r="TYX593" s="110"/>
      <c r="TYY593" s="110"/>
      <c r="TYZ593" s="110"/>
      <c r="TZA593" s="110"/>
      <c r="TZB593" s="110"/>
      <c r="TZC593" s="110"/>
      <c r="TZD593" s="110"/>
      <c r="TZE593" s="110"/>
      <c r="TZF593" s="110"/>
      <c r="TZG593" s="110"/>
      <c r="TZH593" s="110"/>
      <c r="TZI593" s="110"/>
      <c r="TZJ593" s="110"/>
      <c r="TZK593" s="110"/>
      <c r="TZL593" s="110"/>
      <c r="TZM593" s="110"/>
      <c r="TZN593" s="110"/>
      <c r="TZO593" s="110"/>
      <c r="TZP593" s="110"/>
      <c r="TZQ593" s="110"/>
      <c r="TZR593" s="110"/>
      <c r="TZS593" s="110"/>
      <c r="TZT593" s="110"/>
      <c r="TZU593" s="110"/>
      <c r="TZV593" s="110"/>
      <c r="TZW593" s="110"/>
      <c r="TZX593" s="110"/>
      <c r="TZY593" s="110"/>
      <c r="TZZ593" s="110"/>
      <c r="UAA593" s="110"/>
      <c r="UAB593" s="110"/>
      <c r="UAC593" s="110"/>
      <c r="UAD593" s="110"/>
      <c r="UAE593" s="110"/>
      <c r="UAF593" s="110"/>
      <c r="UAG593" s="110"/>
      <c r="UAH593" s="110"/>
      <c r="UAI593" s="110"/>
      <c r="UAJ593" s="110"/>
      <c r="UAK593" s="110"/>
      <c r="UAL593" s="110"/>
      <c r="UAM593" s="110"/>
      <c r="UAN593" s="110"/>
      <c r="UAO593" s="110"/>
      <c r="UAP593" s="110"/>
      <c r="UAQ593" s="110"/>
      <c r="UAR593" s="110"/>
      <c r="UAS593" s="110"/>
      <c r="UAT593" s="110"/>
      <c r="UAU593" s="110"/>
      <c r="UAV593" s="110"/>
      <c r="UAW593" s="110"/>
      <c r="UAX593" s="110"/>
      <c r="UAY593" s="110"/>
      <c r="UAZ593" s="110"/>
      <c r="UBA593" s="110"/>
      <c r="UBB593" s="110"/>
      <c r="UBC593" s="110"/>
      <c r="UBD593" s="110"/>
      <c r="UBE593" s="110"/>
      <c r="UBF593" s="110"/>
      <c r="UBG593" s="110"/>
      <c r="UBH593" s="110"/>
      <c r="UBI593" s="110"/>
      <c r="UBJ593" s="110"/>
      <c r="UBK593" s="110"/>
      <c r="UBL593" s="110"/>
      <c r="UBM593" s="110"/>
      <c r="UBN593" s="110"/>
      <c r="UBO593" s="110"/>
      <c r="UBP593" s="110"/>
      <c r="UBQ593" s="110"/>
      <c r="UBR593" s="110"/>
      <c r="UBS593" s="110"/>
      <c r="UBT593" s="110"/>
      <c r="UBU593" s="110"/>
      <c r="UBV593" s="110"/>
      <c r="UBW593" s="110"/>
      <c r="UBX593" s="110"/>
      <c r="UBY593" s="110"/>
      <c r="UBZ593" s="110"/>
      <c r="UCA593" s="110"/>
      <c r="UCB593" s="110"/>
      <c r="UCC593" s="110"/>
      <c r="UCD593" s="110"/>
      <c r="UCE593" s="110"/>
      <c r="UCF593" s="110"/>
      <c r="UCG593" s="110"/>
      <c r="UCH593" s="110"/>
      <c r="UCI593" s="110"/>
      <c r="UCJ593" s="110"/>
      <c r="UCK593" s="110"/>
      <c r="UCL593" s="110"/>
      <c r="UCM593" s="110"/>
      <c r="UCN593" s="110"/>
      <c r="UCO593" s="110"/>
      <c r="UCP593" s="110"/>
      <c r="UCQ593" s="110"/>
      <c r="UCR593" s="110"/>
      <c r="UCS593" s="110"/>
      <c r="UCT593" s="110"/>
      <c r="UCU593" s="110"/>
      <c r="UCV593" s="110"/>
      <c r="UCW593" s="110"/>
      <c r="UCX593" s="110"/>
      <c r="UCY593" s="110"/>
      <c r="UCZ593" s="110"/>
      <c r="UDA593" s="110"/>
      <c r="UDB593" s="110"/>
      <c r="UDC593" s="110"/>
      <c r="UDD593" s="110"/>
      <c r="UDE593" s="110"/>
      <c r="UDF593" s="110"/>
      <c r="UDG593" s="110"/>
      <c r="UDH593" s="110"/>
      <c r="UDI593" s="110"/>
      <c r="UDJ593" s="110"/>
      <c r="UDK593" s="110"/>
      <c r="UDL593" s="110"/>
      <c r="UDM593" s="110"/>
      <c r="UDN593" s="110"/>
      <c r="UDO593" s="110"/>
      <c r="UDP593" s="110"/>
      <c r="UDQ593" s="110"/>
      <c r="UDR593" s="110"/>
      <c r="UDS593" s="110"/>
      <c r="UDT593" s="110"/>
      <c r="UDU593" s="110"/>
      <c r="UDV593" s="110"/>
      <c r="UDW593" s="110"/>
      <c r="UDX593" s="110"/>
      <c r="UDY593" s="110"/>
      <c r="UDZ593" s="110"/>
      <c r="UEA593" s="110"/>
      <c r="UEB593" s="110"/>
      <c r="UEC593" s="110"/>
      <c r="UED593" s="110"/>
      <c r="UEE593" s="110"/>
      <c r="UEF593" s="110"/>
      <c r="UEG593" s="110"/>
      <c r="UEH593" s="110"/>
      <c r="UEI593" s="110"/>
      <c r="UEJ593" s="110"/>
      <c r="UEK593" s="110"/>
      <c r="UEL593" s="110"/>
      <c r="UEM593" s="110"/>
      <c r="UEN593" s="110"/>
      <c r="UEO593" s="110"/>
      <c r="UEP593" s="110"/>
      <c r="UEQ593" s="110"/>
      <c r="UER593" s="110"/>
      <c r="UES593" s="110"/>
      <c r="UET593" s="110"/>
      <c r="UEU593" s="110"/>
      <c r="UEV593" s="110"/>
      <c r="UEW593" s="110"/>
      <c r="UEX593" s="110"/>
      <c r="UEY593" s="110"/>
      <c r="UEZ593" s="110"/>
      <c r="UFA593" s="110"/>
      <c r="UFB593" s="110"/>
      <c r="UFC593" s="110"/>
      <c r="UFD593" s="110"/>
      <c r="UFE593" s="110"/>
      <c r="UFF593" s="110"/>
      <c r="UFG593" s="110"/>
      <c r="UFH593" s="110"/>
      <c r="UFI593" s="110"/>
      <c r="UFJ593" s="110"/>
      <c r="UFK593" s="110"/>
      <c r="UFL593" s="110"/>
      <c r="UFM593" s="110"/>
      <c r="UFN593" s="110"/>
      <c r="UFO593" s="110"/>
      <c r="UFP593" s="110"/>
      <c r="UFQ593" s="110"/>
      <c r="UFR593" s="110"/>
      <c r="UFS593" s="110"/>
      <c r="UFT593" s="110"/>
      <c r="UFU593" s="110"/>
      <c r="UFV593" s="110"/>
      <c r="UFW593" s="110"/>
      <c r="UFX593" s="110"/>
      <c r="UFY593" s="110"/>
      <c r="UFZ593" s="110"/>
      <c r="UGA593" s="110"/>
      <c r="UGB593" s="110"/>
      <c r="UGC593" s="110"/>
      <c r="UGD593" s="110"/>
      <c r="UGE593" s="110"/>
      <c r="UGF593" s="110"/>
      <c r="UGG593" s="110"/>
      <c r="UGH593" s="110"/>
      <c r="UGI593" s="110"/>
      <c r="UGJ593" s="110"/>
      <c r="UGK593" s="110"/>
      <c r="UGL593" s="110"/>
      <c r="UGM593" s="110"/>
      <c r="UGN593" s="110"/>
      <c r="UGO593" s="110"/>
      <c r="UGP593" s="110"/>
      <c r="UGQ593" s="110"/>
      <c r="UGR593" s="110"/>
      <c r="UGS593" s="110"/>
      <c r="UGT593" s="110"/>
      <c r="UGU593" s="110"/>
      <c r="UGV593" s="110"/>
      <c r="UGW593" s="110"/>
      <c r="UGX593" s="110"/>
      <c r="UGY593" s="110"/>
      <c r="UGZ593" s="110"/>
      <c r="UHA593" s="110"/>
      <c r="UHB593" s="110"/>
      <c r="UHC593" s="110"/>
      <c r="UHD593" s="110"/>
      <c r="UHE593" s="110"/>
      <c r="UHF593" s="110"/>
      <c r="UHG593" s="110"/>
      <c r="UHH593" s="110"/>
      <c r="UHI593" s="110"/>
      <c r="UHJ593" s="110"/>
      <c r="UHK593" s="110"/>
      <c r="UHL593" s="110"/>
      <c r="UHM593" s="110"/>
      <c r="UHN593" s="110"/>
      <c r="UHO593" s="110"/>
      <c r="UHP593" s="110"/>
      <c r="UHQ593" s="110"/>
      <c r="UHR593" s="110"/>
      <c r="UHS593" s="110"/>
      <c r="UHT593" s="110"/>
      <c r="UHU593" s="110"/>
      <c r="UHV593" s="110"/>
      <c r="UHW593" s="110"/>
      <c r="UHX593" s="110"/>
      <c r="UHY593" s="110"/>
      <c r="UHZ593" s="110"/>
      <c r="UIA593" s="110"/>
      <c r="UIB593" s="110"/>
      <c r="UIC593" s="110"/>
      <c r="UID593" s="110"/>
      <c r="UIE593" s="110"/>
      <c r="UIF593" s="110"/>
      <c r="UIG593" s="110"/>
      <c r="UIH593" s="110"/>
      <c r="UII593" s="110"/>
      <c r="UIJ593" s="110"/>
      <c r="UIK593" s="110"/>
      <c r="UIL593" s="110"/>
      <c r="UIM593" s="110"/>
      <c r="UIN593" s="110"/>
      <c r="UIO593" s="110"/>
      <c r="UIP593" s="110"/>
      <c r="UIQ593" s="110"/>
      <c r="UIR593" s="110"/>
      <c r="UIS593" s="110"/>
      <c r="UIT593" s="110"/>
      <c r="UIU593" s="110"/>
      <c r="UIV593" s="110"/>
      <c r="UIW593" s="110"/>
      <c r="UIX593" s="110"/>
      <c r="UIY593" s="110"/>
      <c r="UIZ593" s="110"/>
      <c r="UJA593" s="110"/>
      <c r="UJB593" s="110"/>
      <c r="UJC593" s="110"/>
      <c r="UJD593" s="110"/>
      <c r="UJE593" s="110"/>
      <c r="UJF593" s="110"/>
      <c r="UJG593" s="110"/>
      <c r="UJH593" s="110"/>
      <c r="UJI593" s="110"/>
      <c r="UJJ593" s="110"/>
      <c r="UJK593" s="110"/>
      <c r="UJL593" s="110"/>
      <c r="UJM593" s="110"/>
      <c r="UJN593" s="110"/>
      <c r="UJO593" s="110"/>
      <c r="UJP593" s="110"/>
      <c r="UJQ593" s="110"/>
      <c r="UJR593" s="110"/>
      <c r="UJS593" s="110"/>
      <c r="UJT593" s="110"/>
      <c r="UJU593" s="110"/>
      <c r="UJV593" s="110"/>
      <c r="UJW593" s="110"/>
      <c r="UJX593" s="110"/>
      <c r="UJY593" s="110"/>
      <c r="UJZ593" s="110"/>
      <c r="UKA593" s="110"/>
      <c r="UKB593" s="110"/>
      <c r="UKC593" s="110"/>
      <c r="UKD593" s="110"/>
      <c r="UKE593" s="110"/>
      <c r="UKF593" s="110"/>
      <c r="UKG593" s="110"/>
      <c r="UKH593" s="110"/>
      <c r="UKI593" s="110"/>
      <c r="UKJ593" s="110"/>
      <c r="UKK593" s="110"/>
      <c r="UKL593" s="110"/>
      <c r="UKM593" s="110"/>
      <c r="UKN593" s="110"/>
      <c r="UKO593" s="110"/>
      <c r="UKP593" s="110"/>
      <c r="UKQ593" s="110"/>
      <c r="UKR593" s="110"/>
      <c r="UKS593" s="110"/>
      <c r="UKT593" s="110"/>
      <c r="UKU593" s="110"/>
      <c r="UKV593" s="110"/>
      <c r="UKW593" s="110"/>
      <c r="UKX593" s="110"/>
      <c r="UKY593" s="110"/>
      <c r="UKZ593" s="110"/>
      <c r="ULA593" s="110"/>
      <c r="ULB593" s="110"/>
      <c r="ULC593" s="110"/>
      <c r="ULD593" s="110"/>
      <c r="ULE593" s="110"/>
      <c r="ULF593" s="110"/>
      <c r="ULG593" s="110"/>
      <c r="ULH593" s="110"/>
      <c r="ULI593" s="110"/>
      <c r="ULJ593" s="110"/>
      <c r="ULK593" s="110"/>
      <c r="ULL593" s="110"/>
      <c r="ULM593" s="110"/>
      <c r="ULN593" s="110"/>
      <c r="ULO593" s="110"/>
      <c r="ULP593" s="110"/>
      <c r="ULQ593" s="110"/>
      <c r="ULR593" s="110"/>
      <c r="ULS593" s="110"/>
      <c r="ULT593" s="110"/>
      <c r="ULU593" s="110"/>
      <c r="ULV593" s="110"/>
      <c r="ULW593" s="110"/>
      <c r="ULX593" s="110"/>
      <c r="ULY593" s="110"/>
      <c r="ULZ593" s="110"/>
      <c r="UMA593" s="110"/>
      <c r="UMB593" s="110"/>
      <c r="UMC593" s="110"/>
      <c r="UMD593" s="110"/>
      <c r="UME593" s="110"/>
      <c r="UMF593" s="110"/>
      <c r="UMG593" s="110"/>
      <c r="UMH593" s="110"/>
      <c r="UMI593" s="110"/>
      <c r="UMJ593" s="110"/>
      <c r="UMK593" s="110"/>
      <c r="UML593" s="110"/>
      <c r="UMM593" s="110"/>
      <c r="UMN593" s="110"/>
      <c r="UMO593" s="110"/>
      <c r="UMP593" s="110"/>
      <c r="UMQ593" s="110"/>
      <c r="UMR593" s="110"/>
      <c r="UMS593" s="110"/>
      <c r="UMT593" s="110"/>
      <c r="UMU593" s="110"/>
      <c r="UMV593" s="110"/>
      <c r="UMW593" s="110"/>
      <c r="UMX593" s="110"/>
      <c r="UMY593" s="110"/>
      <c r="UMZ593" s="110"/>
      <c r="UNA593" s="110"/>
      <c r="UNB593" s="110"/>
      <c r="UNC593" s="110"/>
      <c r="UND593" s="110"/>
      <c r="UNE593" s="110"/>
      <c r="UNF593" s="110"/>
      <c r="UNG593" s="110"/>
      <c r="UNH593" s="110"/>
      <c r="UNI593" s="110"/>
      <c r="UNJ593" s="110"/>
      <c r="UNK593" s="110"/>
      <c r="UNL593" s="110"/>
      <c r="UNM593" s="110"/>
      <c r="UNN593" s="110"/>
      <c r="UNO593" s="110"/>
      <c r="UNP593" s="110"/>
      <c r="UNQ593" s="110"/>
      <c r="UNR593" s="110"/>
      <c r="UNS593" s="110"/>
      <c r="UNT593" s="110"/>
      <c r="UNU593" s="110"/>
      <c r="UNV593" s="110"/>
      <c r="UNW593" s="110"/>
      <c r="UNX593" s="110"/>
      <c r="UNY593" s="110"/>
      <c r="UNZ593" s="110"/>
      <c r="UOA593" s="110"/>
      <c r="UOB593" s="110"/>
      <c r="UOC593" s="110"/>
      <c r="UOD593" s="110"/>
      <c r="UOE593" s="110"/>
      <c r="UOF593" s="110"/>
      <c r="UOG593" s="110"/>
      <c r="UOH593" s="110"/>
      <c r="UOI593" s="110"/>
      <c r="UOJ593" s="110"/>
      <c r="UOK593" s="110"/>
      <c r="UOL593" s="110"/>
      <c r="UOM593" s="110"/>
      <c r="UON593" s="110"/>
      <c r="UOO593" s="110"/>
      <c r="UOP593" s="110"/>
      <c r="UOQ593" s="110"/>
      <c r="UOR593" s="110"/>
      <c r="UOS593" s="110"/>
      <c r="UOT593" s="110"/>
      <c r="UOU593" s="110"/>
      <c r="UOV593" s="110"/>
      <c r="UOW593" s="110"/>
      <c r="UOX593" s="110"/>
      <c r="UOY593" s="110"/>
      <c r="UOZ593" s="110"/>
      <c r="UPA593" s="110"/>
      <c r="UPB593" s="110"/>
      <c r="UPC593" s="110"/>
      <c r="UPD593" s="110"/>
      <c r="UPE593" s="110"/>
      <c r="UPF593" s="110"/>
      <c r="UPG593" s="110"/>
      <c r="UPH593" s="110"/>
      <c r="UPI593" s="110"/>
      <c r="UPJ593" s="110"/>
      <c r="UPK593" s="110"/>
      <c r="UPL593" s="110"/>
      <c r="UPM593" s="110"/>
      <c r="UPN593" s="110"/>
      <c r="UPO593" s="110"/>
      <c r="UPP593" s="110"/>
      <c r="UPQ593" s="110"/>
      <c r="UPR593" s="110"/>
      <c r="UPS593" s="110"/>
      <c r="UPT593" s="110"/>
      <c r="UPU593" s="110"/>
      <c r="UPV593" s="110"/>
      <c r="UPW593" s="110"/>
      <c r="UPX593" s="110"/>
      <c r="UPY593" s="110"/>
      <c r="UPZ593" s="110"/>
      <c r="UQA593" s="110"/>
      <c r="UQB593" s="110"/>
      <c r="UQC593" s="110"/>
      <c r="UQD593" s="110"/>
      <c r="UQE593" s="110"/>
      <c r="UQF593" s="110"/>
      <c r="UQG593" s="110"/>
      <c r="UQH593" s="110"/>
      <c r="UQI593" s="110"/>
      <c r="UQJ593" s="110"/>
      <c r="UQK593" s="110"/>
      <c r="UQL593" s="110"/>
      <c r="UQM593" s="110"/>
      <c r="UQN593" s="110"/>
      <c r="UQO593" s="110"/>
      <c r="UQP593" s="110"/>
      <c r="UQQ593" s="110"/>
      <c r="UQR593" s="110"/>
      <c r="UQS593" s="110"/>
      <c r="UQT593" s="110"/>
      <c r="UQU593" s="110"/>
      <c r="UQV593" s="110"/>
      <c r="UQW593" s="110"/>
      <c r="UQX593" s="110"/>
      <c r="UQY593" s="110"/>
      <c r="UQZ593" s="110"/>
      <c r="URA593" s="110"/>
      <c r="URB593" s="110"/>
      <c r="URC593" s="110"/>
      <c r="URD593" s="110"/>
      <c r="URE593" s="110"/>
      <c r="URF593" s="110"/>
      <c r="URG593" s="110"/>
      <c r="URH593" s="110"/>
      <c r="URI593" s="110"/>
      <c r="URJ593" s="110"/>
      <c r="URK593" s="110"/>
      <c r="URL593" s="110"/>
      <c r="URM593" s="110"/>
      <c r="URN593" s="110"/>
      <c r="URO593" s="110"/>
      <c r="URP593" s="110"/>
      <c r="URQ593" s="110"/>
      <c r="URR593" s="110"/>
      <c r="URS593" s="110"/>
      <c r="URT593" s="110"/>
      <c r="URU593" s="110"/>
      <c r="URV593" s="110"/>
      <c r="URW593" s="110"/>
      <c r="URX593" s="110"/>
      <c r="URY593" s="110"/>
      <c r="URZ593" s="110"/>
      <c r="USA593" s="110"/>
      <c r="USB593" s="110"/>
      <c r="USC593" s="110"/>
      <c r="USD593" s="110"/>
      <c r="USE593" s="110"/>
      <c r="USF593" s="110"/>
      <c r="USG593" s="110"/>
      <c r="USH593" s="110"/>
      <c r="USI593" s="110"/>
      <c r="USJ593" s="110"/>
      <c r="USK593" s="110"/>
      <c r="USL593" s="110"/>
      <c r="USM593" s="110"/>
      <c r="USN593" s="110"/>
      <c r="USO593" s="110"/>
      <c r="USP593" s="110"/>
      <c r="USQ593" s="110"/>
      <c r="USR593" s="110"/>
      <c r="USS593" s="110"/>
      <c r="UST593" s="110"/>
      <c r="USU593" s="110"/>
      <c r="USV593" s="110"/>
      <c r="USW593" s="110"/>
      <c r="USX593" s="110"/>
      <c r="USY593" s="110"/>
      <c r="USZ593" s="110"/>
      <c r="UTA593" s="110"/>
      <c r="UTB593" s="110"/>
      <c r="UTC593" s="110"/>
      <c r="UTD593" s="110"/>
      <c r="UTE593" s="110"/>
      <c r="UTF593" s="110"/>
      <c r="UTG593" s="110"/>
      <c r="UTH593" s="110"/>
      <c r="UTI593" s="110"/>
      <c r="UTJ593" s="110"/>
      <c r="UTK593" s="110"/>
      <c r="UTL593" s="110"/>
      <c r="UTM593" s="110"/>
      <c r="UTN593" s="110"/>
      <c r="UTO593" s="110"/>
      <c r="UTP593" s="110"/>
      <c r="UTQ593" s="110"/>
      <c r="UTR593" s="110"/>
      <c r="UTS593" s="110"/>
      <c r="UTT593" s="110"/>
      <c r="UTU593" s="110"/>
      <c r="UTV593" s="110"/>
      <c r="UTW593" s="110"/>
      <c r="UTX593" s="110"/>
      <c r="UTY593" s="110"/>
      <c r="UTZ593" s="110"/>
      <c r="UUA593" s="110"/>
      <c r="UUB593" s="110"/>
      <c r="UUC593" s="110"/>
      <c r="UUD593" s="110"/>
      <c r="UUE593" s="110"/>
      <c r="UUF593" s="110"/>
      <c r="UUG593" s="110"/>
      <c r="UUH593" s="110"/>
      <c r="UUI593" s="110"/>
      <c r="UUJ593" s="110"/>
      <c r="UUK593" s="110"/>
      <c r="UUL593" s="110"/>
      <c r="UUM593" s="110"/>
      <c r="UUN593" s="110"/>
      <c r="UUO593" s="110"/>
      <c r="UUP593" s="110"/>
      <c r="UUQ593" s="110"/>
      <c r="UUR593" s="110"/>
      <c r="UUS593" s="110"/>
      <c r="UUT593" s="110"/>
      <c r="UUU593" s="110"/>
      <c r="UUV593" s="110"/>
      <c r="UUW593" s="110"/>
      <c r="UUX593" s="110"/>
      <c r="UUY593" s="110"/>
      <c r="UUZ593" s="110"/>
      <c r="UVA593" s="110"/>
      <c r="UVB593" s="110"/>
      <c r="UVC593" s="110"/>
      <c r="UVD593" s="110"/>
      <c r="UVE593" s="110"/>
      <c r="UVF593" s="110"/>
      <c r="UVG593" s="110"/>
      <c r="UVH593" s="110"/>
      <c r="UVI593" s="110"/>
      <c r="UVJ593" s="110"/>
      <c r="UVK593" s="110"/>
      <c r="UVL593" s="110"/>
      <c r="UVM593" s="110"/>
      <c r="UVN593" s="110"/>
      <c r="UVO593" s="110"/>
      <c r="UVP593" s="110"/>
      <c r="UVQ593" s="110"/>
      <c r="UVR593" s="110"/>
      <c r="UVS593" s="110"/>
      <c r="UVT593" s="110"/>
      <c r="UVU593" s="110"/>
      <c r="UVV593" s="110"/>
      <c r="UVW593" s="110"/>
      <c r="UVX593" s="110"/>
      <c r="UVY593" s="110"/>
      <c r="UVZ593" s="110"/>
      <c r="UWA593" s="110"/>
      <c r="UWB593" s="110"/>
      <c r="UWC593" s="110"/>
      <c r="UWD593" s="110"/>
      <c r="UWE593" s="110"/>
      <c r="UWF593" s="110"/>
      <c r="UWG593" s="110"/>
      <c r="UWH593" s="110"/>
      <c r="UWI593" s="110"/>
      <c r="UWJ593" s="110"/>
      <c r="UWK593" s="110"/>
      <c r="UWL593" s="110"/>
      <c r="UWM593" s="110"/>
      <c r="UWN593" s="110"/>
      <c r="UWO593" s="110"/>
      <c r="UWP593" s="110"/>
      <c r="UWQ593" s="110"/>
      <c r="UWR593" s="110"/>
      <c r="UWS593" s="110"/>
      <c r="UWT593" s="110"/>
      <c r="UWU593" s="110"/>
      <c r="UWV593" s="110"/>
      <c r="UWW593" s="110"/>
      <c r="UWX593" s="110"/>
      <c r="UWY593" s="110"/>
      <c r="UWZ593" s="110"/>
      <c r="UXA593" s="110"/>
      <c r="UXB593" s="110"/>
      <c r="UXC593" s="110"/>
      <c r="UXD593" s="110"/>
      <c r="UXE593" s="110"/>
      <c r="UXF593" s="110"/>
      <c r="UXG593" s="110"/>
      <c r="UXH593" s="110"/>
      <c r="UXI593" s="110"/>
      <c r="UXJ593" s="110"/>
      <c r="UXK593" s="110"/>
      <c r="UXL593" s="110"/>
      <c r="UXM593" s="110"/>
      <c r="UXN593" s="110"/>
      <c r="UXO593" s="110"/>
      <c r="UXP593" s="110"/>
      <c r="UXQ593" s="110"/>
      <c r="UXR593" s="110"/>
      <c r="UXS593" s="110"/>
      <c r="UXT593" s="110"/>
      <c r="UXU593" s="110"/>
      <c r="UXV593" s="110"/>
      <c r="UXW593" s="110"/>
      <c r="UXX593" s="110"/>
      <c r="UXY593" s="110"/>
      <c r="UXZ593" s="110"/>
      <c r="UYA593" s="110"/>
      <c r="UYB593" s="110"/>
      <c r="UYC593" s="110"/>
      <c r="UYD593" s="110"/>
      <c r="UYE593" s="110"/>
      <c r="UYF593" s="110"/>
      <c r="UYG593" s="110"/>
      <c r="UYH593" s="110"/>
      <c r="UYI593" s="110"/>
      <c r="UYJ593" s="110"/>
      <c r="UYK593" s="110"/>
      <c r="UYL593" s="110"/>
      <c r="UYM593" s="110"/>
      <c r="UYN593" s="110"/>
      <c r="UYO593" s="110"/>
      <c r="UYP593" s="110"/>
      <c r="UYQ593" s="110"/>
      <c r="UYR593" s="110"/>
      <c r="UYS593" s="110"/>
      <c r="UYT593" s="110"/>
      <c r="UYU593" s="110"/>
      <c r="UYV593" s="110"/>
      <c r="UYW593" s="110"/>
      <c r="UYX593" s="110"/>
      <c r="UYY593" s="110"/>
      <c r="UYZ593" s="110"/>
      <c r="UZA593" s="110"/>
      <c r="UZB593" s="110"/>
      <c r="UZC593" s="110"/>
      <c r="UZD593" s="110"/>
      <c r="UZE593" s="110"/>
      <c r="UZF593" s="110"/>
      <c r="UZG593" s="110"/>
      <c r="UZH593" s="110"/>
      <c r="UZI593" s="110"/>
      <c r="UZJ593" s="110"/>
      <c r="UZK593" s="110"/>
      <c r="UZL593" s="110"/>
      <c r="UZM593" s="110"/>
      <c r="UZN593" s="110"/>
      <c r="UZO593" s="110"/>
      <c r="UZP593" s="110"/>
      <c r="UZQ593" s="110"/>
      <c r="UZR593" s="110"/>
      <c r="UZS593" s="110"/>
      <c r="UZT593" s="110"/>
      <c r="UZU593" s="110"/>
      <c r="UZV593" s="110"/>
      <c r="UZW593" s="110"/>
      <c r="UZX593" s="110"/>
      <c r="UZY593" s="110"/>
      <c r="UZZ593" s="110"/>
      <c r="VAA593" s="110"/>
      <c r="VAB593" s="110"/>
      <c r="VAC593" s="110"/>
      <c r="VAD593" s="110"/>
      <c r="VAE593" s="110"/>
      <c r="VAF593" s="110"/>
      <c r="VAG593" s="110"/>
      <c r="VAH593" s="110"/>
      <c r="VAI593" s="110"/>
      <c r="VAJ593" s="110"/>
      <c r="VAK593" s="110"/>
      <c r="VAL593" s="110"/>
      <c r="VAM593" s="110"/>
      <c r="VAN593" s="110"/>
      <c r="VAO593" s="110"/>
      <c r="VAP593" s="110"/>
      <c r="VAQ593" s="110"/>
      <c r="VAR593" s="110"/>
      <c r="VAS593" s="110"/>
      <c r="VAT593" s="110"/>
      <c r="VAU593" s="110"/>
      <c r="VAV593" s="110"/>
      <c r="VAW593" s="110"/>
      <c r="VAX593" s="110"/>
      <c r="VAY593" s="110"/>
      <c r="VAZ593" s="110"/>
      <c r="VBA593" s="110"/>
      <c r="VBB593" s="110"/>
      <c r="VBC593" s="110"/>
      <c r="VBD593" s="110"/>
      <c r="VBE593" s="110"/>
      <c r="VBF593" s="110"/>
      <c r="VBG593" s="110"/>
      <c r="VBH593" s="110"/>
      <c r="VBI593" s="110"/>
      <c r="VBJ593" s="110"/>
      <c r="VBK593" s="110"/>
      <c r="VBL593" s="110"/>
      <c r="VBM593" s="110"/>
      <c r="VBN593" s="110"/>
      <c r="VBO593" s="110"/>
      <c r="VBP593" s="110"/>
      <c r="VBQ593" s="110"/>
      <c r="VBR593" s="110"/>
      <c r="VBS593" s="110"/>
      <c r="VBT593" s="110"/>
      <c r="VBU593" s="110"/>
      <c r="VBV593" s="110"/>
      <c r="VBW593" s="110"/>
      <c r="VBX593" s="110"/>
      <c r="VBY593" s="110"/>
      <c r="VBZ593" s="110"/>
      <c r="VCA593" s="110"/>
      <c r="VCB593" s="110"/>
      <c r="VCC593" s="110"/>
      <c r="VCD593" s="110"/>
      <c r="VCE593" s="110"/>
      <c r="VCF593" s="110"/>
      <c r="VCG593" s="110"/>
      <c r="VCH593" s="110"/>
      <c r="VCI593" s="110"/>
      <c r="VCJ593" s="110"/>
      <c r="VCK593" s="110"/>
      <c r="VCL593" s="110"/>
      <c r="VCM593" s="110"/>
      <c r="VCN593" s="110"/>
      <c r="VCO593" s="110"/>
      <c r="VCP593" s="110"/>
      <c r="VCQ593" s="110"/>
      <c r="VCR593" s="110"/>
      <c r="VCS593" s="110"/>
      <c r="VCT593" s="110"/>
      <c r="VCU593" s="110"/>
      <c r="VCV593" s="110"/>
      <c r="VCW593" s="110"/>
      <c r="VCX593" s="110"/>
      <c r="VCY593" s="110"/>
      <c r="VCZ593" s="110"/>
      <c r="VDA593" s="110"/>
      <c r="VDB593" s="110"/>
      <c r="VDC593" s="110"/>
      <c r="VDD593" s="110"/>
      <c r="VDE593" s="110"/>
      <c r="VDF593" s="110"/>
      <c r="VDG593" s="110"/>
      <c r="VDH593" s="110"/>
      <c r="VDI593" s="110"/>
      <c r="VDJ593" s="110"/>
      <c r="VDK593" s="110"/>
      <c r="VDL593" s="110"/>
      <c r="VDM593" s="110"/>
      <c r="VDN593" s="110"/>
      <c r="VDO593" s="110"/>
      <c r="VDP593" s="110"/>
      <c r="VDQ593" s="110"/>
      <c r="VDR593" s="110"/>
      <c r="VDS593" s="110"/>
      <c r="VDT593" s="110"/>
      <c r="VDU593" s="110"/>
      <c r="VDV593" s="110"/>
      <c r="VDW593" s="110"/>
      <c r="VDX593" s="110"/>
      <c r="VDY593" s="110"/>
      <c r="VDZ593" s="110"/>
      <c r="VEA593" s="110"/>
      <c r="VEB593" s="110"/>
      <c r="VEC593" s="110"/>
      <c r="VED593" s="110"/>
      <c r="VEE593" s="110"/>
      <c r="VEF593" s="110"/>
      <c r="VEG593" s="110"/>
      <c r="VEH593" s="110"/>
      <c r="VEI593" s="110"/>
      <c r="VEJ593" s="110"/>
      <c r="VEK593" s="110"/>
      <c r="VEL593" s="110"/>
      <c r="VEM593" s="110"/>
      <c r="VEN593" s="110"/>
      <c r="VEO593" s="110"/>
      <c r="VEP593" s="110"/>
      <c r="VEQ593" s="110"/>
      <c r="VER593" s="110"/>
      <c r="VES593" s="110"/>
      <c r="VET593" s="110"/>
      <c r="VEU593" s="110"/>
      <c r="VEV593" s="110"/>
      <c r="VEW593" s="110"/>
      <c r="VEX593" s="110"/>
      <c r="VEY593" s="110"/>
      <c r="VEZ593" s="110"/>
      <c r="VFA593" s="110"/>
      <c r="VFB593" s="110"/>
      <c r="VFC593" s="110"/>
      <c r="VFD593" s="110"/>
      <c r="VFE593" s="110"/>
      <c r="VFF593" s="110"/>
      <c r="VFG593" s="110"/>
      <c r="VFH593" s="110"/>
      <c r="VFI593" s="110"/>
      <c r="VFJ593" s="110"/>
      <c r="VFK593" s="110"/>
      <c r="VFL593" s="110"/>
      <c r="VFM593" s="110"/>
      <c r="VFN593" s="110"/>
      <c r="VFO593" s="110"/>
      <c r="VFP593" s="110"/>
      <c r="VFQ593" s="110"/>
      <c r="VFR593" s="110"/>
      <c r="VFS593" s="110"/>
      <c r="VFT593" s="110"/>
      <c r="VFU593" s="110"/>
      <c r="VFV593" s="110"/>
      <c r="VFW593" s="110"/>
      <c r="VFX593" s="110"/>
      <c r="VFY593" s="110"/>
      <c r="VFZ593" s="110"/>
      <c r="VGA593" s="110"/>
      <c r="VGB593" s="110"/>
      <c r="VGC593" s="110"/>
      <c r="VGD593" s="110"/>
      <c r="VGE593" s="110"/>
      <c r="VGF593" s="110"/>
      <c r="VGG593" s="110"/>
      <c r="VGH593" s="110"/>
      <c r="VGI593" s="110"/>
      <c r="VGJ593" s="110"/>
      <c r="VGK593" s="110"/>
      <c r="VGL593" s="110"/>
      <c r="VGM593" s="110"/>
      <c r="VGN593" s="110"/>
      <c r="VGO593" s="110"/>
      <c r="VGP593" s="110"/>
      <c r="VGQ593" s="110"/>
      <c r="VGR593" s="110"/>
      <c r="VGS593" s="110"/>
      <c r="VGT593" s="110"/>
      <c r="VGU593" s="110"/>
      <c r="VGV593" s="110"/>
      <c r="VGW593" s="110"/>
      <c r="VGX593" s="110"/>
      <c r="VGY593" s="110"/>
      <c r="VGZ593" s="110"/>
      <c r="VHA593" s="110"/>
      <c r="VHB593" s="110"/>
      <c r="VHC593" s="110"/>
      <c r="VHD593" s="110"/>
      <c r="VHE593" s="110"/>
      <c r="VHF593" s="110"/>
      <c r="VHG593" s="110"/>
      <c r="VHH593" s="110"/>
      <c r="VHI593" s="110"/>
      <c r="VHJ593" s="110"/>
      <c r="VHK593" s="110"/>
      <c r="VHL593" s="110"/>
      <c r="VHM593" s="110"/>
      <c r="VHN593" s="110"/>
      <c r="VHO593" s="110"/>
      <c r="VHP593" s="110"/>
      <c r="VHQ593" s="110"/>
      <c r="VHR593" s="110"/>
      <c r="VHS593" s="110"/>
      <c r="VHT593" s="110"/>
      <c r="VHU593" s="110"/>
      <c r="VHV593" s="110"/>
      <c r="VHW593" s="110"/>
      <c r="VHX593" s="110"/>
      <c r="VHY593" s="110"/>
      <c r="VHZ593" s="110"/>
      <c r="VIA593" s="110"/>
      <c r="VIB593" s="110"/>
      <c r="VIC593" s="110"/>
      <c r="VID593" s="110"/>
      <c r="VIE593" s="110"/>
      <c r="VIF593" s="110"/>
      <c r="VIG593" s="110"/>
      <c r="VIH593" s="110"/>
      <c r="VII593" s="110"/>
      <c r="VIJ593" s="110"/>
      <c r="VIK593" s="110"/>
      <c r="VIL593" s="110"/>
      <c r="VIM593" s="110"/>
      <c r="VIN593" s="110"/>
      <c r="VIO593" s="110"/>
      <c r="VIP593" s="110"/>
      <c r="VIQ593" s="110"/>
      <c r="VIR593" s="110"/>
      <c r="VIS593" s="110"/>
      <c r="VIT593" s="110"/>
      <c r="VIU593" s="110"/>
      <c r="VIV593" s="110"/>
      <c r="VIW593" s="110"/>
      <c r="VIX593" s="110"/>
      <c r="VIY593" s="110"/>
      <c r="VIZ593" s="110"/>
      <c r="VJA593" s="110"/>
      <c r="VJB593" s="110"/>
      <c r="VJC593" s="110"/>
      <c r="VJD593" s="110"/>
      <c r="VJE593" s="110"/>
      <c r="VJF593" s="110"/>
      <c r="VJG593" s="110"/>
      <c r="VJH593" s="110"/>
      <c r="VJI593" s="110"/>
      <c r="VJJ593" s="110"/>
      <c r="VJK593" s="110"/>
      <c r="VJL593" s="110"/>
      <c r="VJM593" s="110"/>
      <c r="VJN593" s="110"/>
      <c r="VJO593" s="110"/>
      <c r="VJP593" s="110"/>
      <c r="VJQ593" s="110"/>
      <c r="VJR593" s="110"/>
      <c r="VJS593" s="110"/>
      <c r="VJT593" s="110"/>
      <c r="VJU593" s="110"/>
      <c r="VJV593" s="110"/>
      <c r="VJW593" s="110"/>
      <c r="VJX593" s="110"/>
      <c r="VJY593" s="110"/>
      <c r="VJZ593" s="110"/>
      <c r="VKA593" s="110"/>
      <c r="VKB593" s="110"/>
      <c r="VKC593" s="110"/>
      <c r="VKD593" s="110"/>
      <c r="VKE593" s="110"/>
      <c r="VKF593" s="110"/>
      <c r="VKG593" s="110"/>
      <c r="VKH593" s="110"/>
      <c r="VKI593" s="110"/>
      <c r="VKJ593" s="110"/>
      <c r="VKK593" s="110"/>
      <c r="VKL593" s="110"/>
      <c r="VKM593" s="110"/>
      <c r="VKN593" s="110"/>
      <c r="VKO593" s="110"/>
      <c r="VKP593" s="110"/>
      <c r="VKQ593" s="110"/>
      <c r="VKR593" s="110"/>
      <c r="VKS593" s="110"/>
      <c r="VKT593" s="110"/>
      <c r="VKU593" s="110"/>
      <c r="VKV593" s="110"/>
      <c r="VKW593" s="110"/>
      <c r="VKX593" s="110"/>
      <c r="VKY593" s="110"/>
      <c r="VKZ593" s="110"/>
      <c r="VLA593" s="110"/>
      <c r="VLB593" s="110"/>
      <c r="VLC593" s="110"/>
      <c r="VLD593" s="110"/>
      <c r="VLE593" s="110"/>
      <c r="VLF593" s="110"/>
      <c r="VLG593" s="110"/>
      <c r="VLH593" s="110"/>
      <c r="VLI593" s="110"/>
      <c r="VLJ593" s="110"/>
      <c r="VLK593" s="110"/>
      <c r="VLL593" s="110"/>
      <c r="VLM593" s="110"/>
      <c r="VLN593" s="110"/>
      <c r="VLO593" s="110"/>
      <c r="VLP593" s="110"/>
      <c r="VLQ593" s="110"/>
      <c r="VLR593" s="110"/>
      <c r="VLS593" s="110"/>
      <c r="VLT593" s="110"/>
      <c r="VLU593" s="110"/>
      <c r="VLV593" s="110"/>
      <c r="VLW593" s="110"/>
      <c r="VLX593" s="110"/>
      <c r="VLY593" s="110"/>
      <c r="VLZ593" s="110"/>
      <c r="VMA593" s="110"/>
      <c r="VMB593" s="110"/>
      <c r="VMC593" s="110"/>
      <c r="VMD593" s="110"/>
      <c r="VME593" s="110"/>
      <c r="VMF593" s="110"/>
      <c r="VMG593" s="110"/>
      <c r="VMH593" s="110"/>
      <c r="VMI593" s="110"/>
      <c r="VMJ593" s="110"/>
      <c r="VMK593" s="110"/>
      <c r="VML593" s="110"/>
      <c r="VMM593" s="110"/>
      <c r="VMN593" s="110"/>
      <c r="VMO593" s="110"/>
      <c r="VMP593" s="110"/>
      <c r="VMQ593" s="110"/>
      <c r="VMR593" s="110"/>
      <c r="VMS593" s="110"/>
      <c r="VMT593" s="110"/>
      <c r="VMU593" s="110"/>
      <c r="VMV593" s="110"/>
      <c r="VMW593" s="110"/>
      <c r="VMX593" s="110"/>
      <c r="VMY593" s="110"/>
      <c r="VMZ593" s="110"/>
      <c r="VNA593" s="110"/>
      <c r="VNB593" s="110"/>
      <c r="VNC593" s="110"/>
      <c r="VND593" s="110"/>
      <c r="VNE593" s="110"/>
      <c r="VNF593" s="110"/>
      <c r="VNG593" s="110"/>
      <c r="VNH593" s="110"/>
      <c r="VNI593" s="110"/>
      <c r="VNJ593" s="110"/>
      <c r="VNK593" s="110"/>
      <c r="VNL593" s="110"/>
      <c r="VNM593" s="110"/>
      <c r="VNN593" s="110"/>
      <c r="VNO593" s="110"/>
      <c r="VNP593" s="110"/>
      <c r="VNQ593" s="110"/>
      <c r="VNR593" s="110"/>
      <c r="VNS593" s="110"/>
      <c r="VNT593" s="110"/>
      <c r="VNU593" s="110"/>
      <c r="VNV593" s="110"/>
      <c r="VNW593" s="110"/>
      <c r="VNX593" s="110"/>
      <c r="VNY593" s="110"/>
      <c r="VNZ593" s="110"/>
      <c r="VOA593" s="110"/>
      <c r="VOB593" s="110"/>
      <c r="VOC593" s="110"/>
      <c r="VOD593" s="110"/>
      <c r="VOE593" s="110"/>
      <c r="VOF593" s="110"/>
      <c r="VOG593" s="110"/>
      <c r="VOH593" s="110"/>
      <c r="VOI593" s="110"/>
      <c r="VOJ593" s="110"/>
      <c r="VOK593" s="110"/>
      <c r="VOL593" s="110"/>
      <c r="VOM593" s="110"/>
      <c r="VON593" s="110"/>
      <c r="VOO593" s="110"/>
      <c r="VOP593" s="110"/>
      <c r="VOQ593" s="110"/>
      <c r="VOR593" s="110"/>
      <c r="VOS593" s="110"/>
      <c r="VOT593" s="110"/>
      <c r="VOU593" s="110"/>
      <c r="VOV593" s="110"/>
      <c r="VOW593" s="110"/>
      <c r="VOX593" s="110"/>
      <c r="VOY593" s="110"/>
      <c r="VOZ593" s="110"/>
      <c r="VPA593" s="110"/>
      <c r="VPB593" s="110"/>
      <c r="VPC593" s="110"/>
      <c r="VPD593" s="110"/>
      <c r="VPE593" s="110"/>
      <c r="VPF593" s="110"/>
      <c r="VPG593" s="110"/>
      <c r="VPH593" s="110"/>
      <c r="VPI593" s="110"/>
      <c r="VPJ593" s="110"/>
      <c r="VPK593" s="110"/>
      <c r="VPL593" s="110"/>
      <c r="VPM593" s="110"/>
      <c r="VPN593" s="110"/>
      <c r="VPO593" s="110"/>
      <c r="VPP593" s="110"/>
      <c r="VPQ593" s="110"/>
      <c r="VPR593" s="110"/>
      <c r="VPS593" s="110"/>
      <c r="VPT593" s="110"/>
      <c r="VPU593" s="110"/>
      <c r="VPV593" s="110"/>
      <c r="VPW593" s="110"/>
      <c r="VPX593" s="110"/>
      <c r="VPY593" s="110"/>
      <c r="VPZ593" s="110"/>
      <c r="VQA593" s="110"/>
      <c r="VQB593" s="110"/>
      <c r="VQC593" s="110"/>
      <c r="VQD593" s="110"/>
      <c r="VQE593" s="110"/>
      <c r="VQF593" s="110"/>
      <c r="VQG593" s="110"/>
      <c r="VQH593" s="110"/>
      <c r="VQI593" s="110"/>
      <c r="VQJ593" s="110"/>
      <c r="VQK593" s="110"/>
      <c r="VQL593" s="110"/>
      <c r="VQM593" s="110"/>
      <c r="VQN593" s="110"/>
      <c r="VQO593" s="110"/>
      <c r="VQP593" s="110"/>
      <c r="VQQ593" s="110"/>
      <c r="VQR593" s="110"/>
      <c r="VQS593" s="110"/>
      <c r="VQT593" s="110"/>
      <c r="VQU593" s="110"/>
      <c r="VQV593" s="110"/>
      <c r="VQW593" s="110"/>
      <c r="VQX593" s="110"/>
      <c r="VQY593" s="110"/>
      <c r="VQZ593" s="110"/>
      <c r="VRA593" s="110"/>
      <c r="VRB593" s="110"/>
      <c r="VRC593" s="110"/>
      <c r="VRD593" s="110"/>
      <c r="VRE593" s="110"/>
      <c r="VRF593" s="110"/>
      <c r="VRG593" s="110"/>
      <c r="VRH593" s="110"/>
      <c r="VRI593" s="110"/>
      <c r="VRJ593" s="110"/>
      <c r="VRK593" s="110"/>
      <c r="VRL593" s="110"/>
      <c r="VRM593" s="110"/>
      <c r="VRN593" s="110"/>
      <c r="VRO593" s="110"/>
      <c r="VRP593" s="110"/>
      <c r="VRQ593" s="110"/>
      <c r="VRR593" s="110"/>
      <c r="VRS593" s="110"/>
      <c r="VRT593" s="110"/>
      <c r="VRU593" s="110"/>
      <c r="VRV593" s="110"/>
      <c r="VRW593" s="110"/>
      <c r="VRX593" s="110"/>
      <c r="VRY593" s="110"/>
      <c r="VRZ593" s="110"/>
      <c r="VSA593" s="110"/>
      <c r="VSB593" s="110"/>
      <c r="VSC593" s="110"/>
      <c r="VSD593" s="110"/>
      <c r="VSE593" s="110"/>
      <c r="VSF593" s="110"/>
      <c r="VSG593" s="110"/>
      <c r="VSH593" s="110"/>
      <c r="VSI593" s="110"/>
      <c r="VSJ593" s="110"/>
      <c r="VSK593" s="110"/>
      <c r="VSL593" s="110"/>
      <c r="VSM593" s="110"/>
      <c r="VSN593" s="110"/>
      <c r="VSO593" s="110"/>
      <c r="VSP593" s="110"/>
      <c r="VSQ593" s="110"/>
      <c r="VSR593" s="110"/>
      <c r="VSS593" s="110"/>
      <c r="VST593" s="110"/>
      <c r="VSU593" s="110"/>
      <c r="VSV593" s="110"/>
      <c r="VSW593" s="110"/>
      <c r="VSX593" s="110"/>
      <c r="VSY593" s="110"/>
      <c r="VSZ593" s="110"/>
      <c r="VTA593" s="110"/>
      <c r="VTB593" s="110"/>
      <c r="VTC593" s="110"/>
      <c r="VTD593" s="110"/>
      <c r="VTE593" s="110"/>
      <c r="VTF593" s="110"/>
      <c r="VTG593" s="110"/>
      <c r="VTH593" s="110"/>
      <c r="VTI593" s="110"/>
      <c r="VTJ593" s="110"/>
      <c r="VTK593" s="110"/>
      <c r="VTL593" s="110"/>
      <c r="VTM593" s="110"/>
      <c r="VTN593" s="110"/>
      <c r="VTO593" s="110"/>
      <c r="VTP593" s="110"/>
      <c r="VTQ593" s="110"/>
      <c r="VTR593" s="110"/>
      <c r="VTS593" s="110"/>
      <c r="VTT593" s="110"/>
      <c r="VTU593" s="110"/>
      <c r="VTV593" s="110"/>
      <c r="VTW593" s="110"/>
      <c r="VTX593" s="110"/>
      <c r="VTY593" s="110"/>
      <c r="VTZ593" s="110"/>
      <c r="VUA593" s="110"/>
      <c r="VUB593" s="110"/>
      <c r="VUC593" s="110"/>
      <c r="VUD593" s="110"/>
      <c r="VUE593" s="110"/>
      <c r="VUF593" s="110"/>
      <c r="VUG593" s="110"/>
      <c r="VUH593" s="110"/>
      <c r="VUI593" s="110"/>
      <c r="VUJ593" s="110"/>
      <c r="VUK593" s="110"/>
      <c r="VUL593" s="110"/>
      <c r="VUM593" s="110"/>
      <c r="VUN593" s="110"/>
      <c r="VUO593" s="110"/>
      <c r="VUP593" s="110"/>
      <c r="VUQ593" s="110"/>
      <c r="VUR593" s="110"/>
      <c r="VUS593" s="110"/>
      <c r="VUT593" s="110"/>
      <c r="VUU593" s="110"/>
      <c r="VUV593" s="110"/>
      <c r="VUW593" s="110"/>
      <c r="VUX593" s="110"/>
      <c r="VUY593" s="110"/>
      <c r="VUZ593" s="110"/>
      <c r="VVA593" s="110"/>
      <c r="VVB593" s="110"/>
      <c r="VVC593" s="110"/>
      <c r="VVD593" s="110"/>
      <c r="VVE593" s="110"/>
      <c r="VVF593" s="110"/>
      <c r="VVG593" s="110"/>
      <c r="VVH593" s="110"/>
      <c r="VVI593" s="110"/>
      <c r="VVJ593" s="110"/>
      <c r="VVK593" s="110"/>
      <c r="VVL593" s="110"/>
      <c r="VVM593" s="110"/>
      <c r="VVN593" s="110"/>
      <c r="VVO593" s="110"/>
      <c r="VVP593" s="110"/>
      <c r="VVQ593" s="110"/>
      <c r="VVR593" s="110"/>
      <c r="VVS593" s="110"/>
      <c r="VVT593" s="110"/>
      <c r="VVU593" s="110"/>
      <c r="VVV593" s="110"/>
      <c r="VVW593" s="110"/>
      <c r="VVX593" s="110"/>
      <c r="VVY593" s="110"/>
      <c r="VVZ593" s="110"/>
      <c r="VWA593" s="110"/>
      <c r="VWB593" s="110"/>
      <c r="VWC593" s="110"/>
      <c r="VWD593" s="110"/>
      <c r="VWE593" s="110"/>
      <c r="VWF593" s="110"/>
      <c r="VWG593" s="110"/>
      <c r="VWH593" s="110"/>
      <c r="VWI593" s="110"/>
      <c r="VWJ593" s="110"/>
      <c r="VWK593" s="110"/>
      <c r="VWL593" s="110"/>
      <c r="VWM593" s="110"/>
      <c r="VWN593" s="110"/>
      <c r="VWO593" s="110"/>
      <c r="VWP593" s="110"/>
      <c r="VWQ593" s="110"/>
      <c r="VWR593" s="110"/>
      <c r="VWS593" s="110"/>
      <c r="VWT593" s="110"/>
      <c r="VWU593" s="110"/>
      <c r="VWV593" s="110"/>
      <c r="VWW593" s="110"/>
      <c r="VWX593" s="110"/>
      <c r="VWY593" s="110"/>
      <c r="VWZ593" s="110"/>
      <c r="VXA593" s="110"/>
      <c r="VXB593" s="110"/>
      <c r="VXC593" s="110"/>
      <c r="VXD593" s="110"/>
      <c r="VXE593" s="110"/>
      <c r="VXF593" s="110"/>
      <c r="VXG593" s="110"/>
      <c r="VXH593" s="110"/>
      <c r="VXI593" s="110"/>
      <c r="VXJ593" s="110"/>
      <c r="VXK593" s="110"/>
      <c r="VXL593" s="110"/>
      <c r="VXM593" s="110"/>
      <c r="VXN593" s="110"/>
      <c r="VXO593" s="110"/>
      <c r="VXP593" s="110"/>
      <c r="VXQ593" s="110"/>
      <c r="VXR593" s="110"/>
      <c r="VXS593" s="110"/>
      <c r="VXT593" s="110"/>
      <c r="VXU593" s="110"/>
      <c r="VXV593" s="110"/>
      <c r="VXW593" s="110"/>
      <c r="VXX593" s="110"/>
      <c r="VXY593" s="110"/>
      <c r="VXZ593" s="110"/>
      <c r="VYA593" s="110"/>
      <c r="VYB593" s="110"/>
      <c r="VYC593" s="110"/>
      <c r="VYD593" s="110"/>
      <c r="VYE593" s="110"/>
      <c r="VYF593" s="110"/>
      <c r="VYG593" s="110"/>
      <c r="VYH593" s="110"/>
      <c r="VYI593" s="110"/>
      <c r="VYJ593" s="110"/>
      <c r="VYK593" s="110"/>
      <c r="VYL593" s="110"/>
      <c r="VYM593" s="110"/>
      <c r="VYN593" s="110"/>
      <c r="VYO593" s="110"/>
      <c r="VYP593" s="110"/>
      <c r="VYQ593" s="110"/>
      <c r="VYR593" s="110"/>
      <c r="VYS593" s="110"/>
      <c r="VYT593" s="110"/>
      <c r="VYU593" s="110"/>
      <c r="VYV593" s="110"/>
      <c r="VYW593" s="110"/>
      <c r="VYX593" s="110"/>
      <c r="VYY593" s="110"/>
      <c r="VYZ593" s="110"/>
      <c r="VZA593" s="110"/>
      <c r="VZB593" s="110"/>
      <c r="VZC593" s="110"/>
      <c r="VZD593" s="110"/>
      <c r="VZE593" s="110"/>
      <c r="VZF593" s="110"/>
      <c r="VZG593" s="110"/>
      <c r="VZH593" s="110"/>
      <c r="VZI593" s="110"/>
      <c r="VZJ593" s="110"/>
      <c r="VZK593" s="110"/>
      <c r="VZL593" s="110"/>
      <c r="VZM593" s="110"/>
      <c r="VZN593" s="110"/>
      <c r="VZO593" s="110"/>
      <c r="VZP593" s="110"/>
      <c r="VZQ593" s="110"/>
      <c r="VZR593" s="110"/>
      <c r="VZS593" s="110"/>
      <c r="VZT593" s="110"/>
      <c r="VZU593" s="110"/>
      <c r="VZV593" s="110"/>
      <c r="VZW593" s="110"/>
      <c r="VZX593" s="110"/>
      <c r="VZY593" s="110"/>
      <c r="VZZ593" s="110"/>
      <c r="WAA593" s="110"/>
      <c r="WAB593" s="110"/>
      <c r="WAC593" s="110"/>
      <c r="WAD593" s="110"/>
      <c r="WAE593" s="110"/>
      <c r="WAF593" s="110"/>
      <c r="WAG593" s="110"/>
      <c r="WAH593" s="110"/>
      <c r="WAI593" s="110"/>
      <c r="WAJ593" s="110"/>
      <c r="WAK593" s="110"/>
      <c r="WAL593" s="110"/>
      <c r="WAM593" s="110"/>
      <c r="WAN593" s="110"/>
      <c r="WAO593" s="110"/>
      <c r="WAP593" s="110"/>
      <c r="WAQ593" s="110"/>
      <c r="WAR593" s="110"/>
      <c r="WAS593" s="110"/>
      <c r="WAT593" s="110"/>
      <c r="WAU593" s="110"/>
      <c r="WAV593" s="110"/>
      <c r="WAW593" s="110"/>
      <c r="WAX593" s="110"/>
      <c r="WAY593" s="110"/>
      <c r="WAZ593" s="110"/>
      <c r="WBA593" s="110"/>
      <c r="WBB593" s="110"/>
      <c r="WBC593" s="110"/>
      <c r="WBD593" s="110"/>
      <c r="WBE593" s="110"/>
      <c r="WBF593" s="110"/>
      <c r="WBG593" s="110"/>
      <c r="WBH593" s="110"/>
      <c r="WBI593" s="110"/>
      <c r="WBJ593" s="110"/>
      <c r="WBK593" s="110"/>
      <c r="WBL593" s="110"/>
      <c r="WBM593" s="110"/>
      <c r="WBN593" s="110"/>
      <c r="WBO593" s="110"/>
      <c r="WBP593" s="110"/>
      <c r="WBQ593" s="110"/>
      <c r="WBR593" s="110"/>
      <c r="WBS593" s="110"/>
      <c r="WBT593" s="110"/>
      <c r="WBU593" s="110"/>
      <c r="WBV593" s="110"/>
      <c r="WBW593" s="110"/>
      <c r="WBX593" s="110"/>
      <c r="WBY593" s="110"/>
      <c r="WBZ593" s="110"/>
      <c r="WCA593" s="110"/>
      <c r="WCB593" s="110"/>
      <c r="WCC593" s="110"/>
      <c r="WCD593" s="110"/>
      <c r="WCE593" s="110"/>
      <c r="WCF593" s="110"/>
      <c r="WCG593" s="110"/>
      <c r="WCH593" s="110"/>
      <c r="WCI593" s="110"/>
      <c r="WCJ593" s="110"/>
      <c r="WCK593" s="110"/>
      <c r="WCL593" s="110"/>
      <c r="WCM593" s="110"/>
      <c r="WCN593" s="110"/>
      <c r="WCO593" s="110"/>
      <c r="WCP593" s="110"/>
      <c r="WCQ593" s="110"/>
      <c r="WCR593" s="110"/>
      <c r="WCS593" s="110"/>
      <c r="WCT593" s="110"/>
      <c r="WCU593" s="110"/>
      <c r="WCV593" s="110"/>
      <c r="WCW593" s="110"/>
      <c r="WCX593" s="110"/>
      <c r="WCY593" s="110"/>
      <c r="WCZ593" s="110"/>
      <c r="WDA593" s="110"/>
      <c r="WDB593" s="110"/>
      <c r="WDC593" s="110"/>
      <c r="WDD593" s="110"/>
      <c r="WDE593" s="110"/>
      <c r="WDF593" s="110"/>
      <c r="WDG593" s="110"/>
      <c r="WDH593" s="110"/>
      <c r="WDI593" s="110"/>
      <c r="WDJ593" s="110"/>
      <c r="WDK593" s="110"/>
      <c r="WDL593" s="110"/>
      <c r="WDM593" s="110"/>
      <c r="WDN593" s="110"/>
      <c r="WDO593" s="110"/>
      <c r="WDP593" s="110"/>
      <c r="WDQ593" s="110"/>
      <c r="WDR593" s="110"/>
      <c r="WDS593" s="110"/>
      <c r="WDT593" s="110"/>
      <c r="WDU593" s="110"/>
      <c r="WDV593" s="110"/>
      <c r="WDW593" s="110"/>
      <c r="WDX593" s="110"/>
      <c r="WDY593" s="110"/>
      <c r="WDZ593" s="110"/>
      <c r="WEA593" s="110"/>
      <c r="WEB593" s="110"/>
      <c r="WEC593" s="110"/>
      <c r="WED593" s="110"/>
      <c r="WEE593" s="110"/>
      <c r="WEF593" s="110"/>
      <c r="WEG593" s="110"/>
      <c r="WEH593" s="110"/>
      <c r="WEI593" s="110"/>
      <c r="WEJ593" s="110"/>
      <c r="WEK593" s="110"/>
      <c r="WEL593" s="110"/>
      <c r="WEM593" s="110"/>
      <c r="WEN593" s="110"/>
      <c r="WEO593" s="110"/>
      <c r="WEP593" s="110"/>
      <c r="WEQ593" s="110"/>
      <c r="WER593" s="110"/>
      <c r="WES593" s="110"/>
      <c r="WET593" s="110"/>
      <c r="WEU593" s="110"/>
      <c r="WEV593" s="110"/>
      <c r="WEW593" s="110"/>
      <c r="WEX593" s="110"/>
      <c r="WEY593" s="110"/>
      <c r="WEZ593" s="110"/>
      <c r="WFA593" s="110"/>
      <c r="WFB593" s="110"/>
      <c r="WFC593" s="110"/>
      <c r="WFD593" s="110"/>
      <c r="WFE593" s="110"/>
      <c r="WFF593" s="110"/>
      <c r="WFG593" s="110"/>
      <c r="WFH593" s="110"/>
      <c r="WFI593" s="110"/>
      <c r="WFJ593" s="110"/>
      <c r="WFK593" s="110"/>
      <c r="WFL593" s="110"/>
      <c r="WFM593" s="110"/>
      <c r="WFN593" s="110"/>
      <c r="WFO593" s="110"/>
      <c r="WFP593" s="110"/>
      <c r="WFQ593" s="110"/>
      <c r="WFR593" s="110"/>
      <c r="WFS593" s="110"/>
      <c r="WFT593" s="110"/>
      <c r="WFU593" s="110"/>
      <c r="WFV593" s="110"/>
      <c r="WFW593" s="110"/>
      <c r="WFX593" s="110"/>
      <c r="WFY593" s="110"/>
      <c r="WFZ593" s="110"/>
      <c r="WGA593" s="110"/>
      <c r="WGB593" s="110"/>
      <c r="WGC593" s="110"/>
      <c r="WGD593" s="110"/>
      <c r="WGE593" s="110"/>
      <c r="WGF593" s="110"/>
      <c r="WGG593" s="110"/>
      <c r="WGH593" s="110"/>
      <c r="WGI593" s="110"/>
      <c r="WGJ593" s="110"/>
      <c r="WGK593" s="110"/>
      <c r="WGL593" s="110"/>
      <c r="WGM593" s="110"/>
      <c r="WGN593" s="110"/>
      <c r="WGO593" s="110"/>
      <c r="WGP593" s="110"/>
      <c r="WGQ593" s="110"/>
      <c r="WGR593" s="110"/>
      <c r="WGS593" s="110"/>
      <c r="WGT593" s="110"/>
      <c r="WGU593" s="110"/>
      <c r="WGV593" s="110"/>
      <c r="WGW593" s="110"/>
      <c r="WGX593" s="110"/>
      <c r="WGY593" s="110"/>
      <c r="WGZ593" s="110"/>
      <c r="WHA593" s="110"/>
      <c r="WHB593" s="110"/>
      <c r="WHC593" s="110"/>
      <c r="WHD593" s="110"/>
      <c r="WHE593" s="110"/>
      <c r="WHF593" s="110"/>
      <c r="WHG593" s="110"/>
      <c r="WHH593" s="110"/>
      <c r="WHI593" s="110"/>
      <c r="WHJ593" s="110"/>
      <c r="WHK593" s="110"/>
      <c r="WHL593" s="110"/>
      <c r="WHM593" s="110"/>
      <c r="WHN593" s="110"/>
      <c r="WHO593" s="110"/>
      <c r="WHP593" s="110"/>
      <c r="WHQ593" s="110"/>
      <c r="WHR593" s="110"/>
      <c r="WHS593" s="110"/>
      <c r="WHT593" s="110"/>
      <c r="WHU593" s="110"/>
      <c r="WHV593" s="110"/>
      <c r="WHW593" s="110"/>
      <c r="WHX593" s="110"/>
      <c r="WHY593" s="110"/>
      <c r="WHZ593" s="110"/>
      <c r="WIA593" s="110"/>
      <c r="WIB593" s="110"/>
      <c r="WIC593" s="110"/>
      <c r="WID593" s="110"/>
      <c r="WIE593" s="110"/>
      <c r="WIF593" s="110"/>
      <c r="WIG593" s="110"/>
      <c r="WIH593" s="110"/>
      <c r="WII593" s="110"/>
      <c r="WIJ593" s="110"/>
      <c r="WIK593" s="110"/>
      <c r="WIL593" s="110"/>
      <c r="WIM593" s="110"/>
      <c r="WIN593" s="110"/>
      <c r="WIO593" s="110"/>
      <c r="WIP593" s="110"/>
      <c r="WIQ593" s="110"/>
      <c r="WIR593" s="110"/>
      <c r="WIS593" s="110"/>
      <c r="WIT593" s="110"/>
      <c r="WIU593" s="110"/>
      <c r="WIV593" s="110"/>
      <c r="WIW593" s="110"/>
      <c r="WIX593" s="110"/>
      <c r="WIY593" s="110"/>
      <c r="WIZ593" s="110"/>
      <c r="WJA593" s="110"/>
      <c r="WJB593" s="110"/>
      <c r="WJC593" s="110"/>
      <c r="WJD593" s="110"/>
      <c r="WJE593" s="110"/>
      <c r="WJF593" s="110"/>
      <c r="WJG593" s="110"/>
      <c r="WJH593" s="110"/>
      <c r="WJI593" s="110"/>
      <c r="WJJ593" s="110"/>
      <c r="WJK593" s="110"/>
      <c r="WJL593" s="110"/>
      <c r="WJM593" s="110"/>
      <c r="WJN593" s="110"/>
      <c r="WJO593" s="110"/>
      <c r="WJP593" s="110"/>
      <c r="WJQ593" s="110"/>
      <c r="WJR593" s="110"/>
      <c r="WJS593" s="110"/>
      <c r="WJT593" s="110"/>
      <c r="WJU593" s="110"/>
      <c r="WJV593" s="110"/>
      <c r="WJW593" s="110"/>
      <c r="WJX593" s="110"/>
      <c r="WJY593" s="110"/>
      <c r="WJZ593" s="110"/>
      <c r="WKA593" s="110"/>
      <c r="WKB593" s="110"/>
      <c r="WKC593" s="110"/>
      <c r="WKD593" s="110"/>
      <c r="WKE593" s="110"/>
      <c r="WKF593" s="110"/>
      <c r="WKG593" s="110"/>
      <c r="WKH593" s="110"/>
      <c r="WKI593" s="110"/>
      <c r="WKJ593" s="110"/>
      <c r="WKK593" s="110"/>
      <c r="WKL593" s="110"/>
      <c r="WKM593" s="110"/>
      <c r="WKN593" s="110"/>
      <c r="WKO593" s="110"/>
      <c r="WKP593" s="110"/>
      <c r="WKQ593" s="110"/>
      <c r="WKR593" s="110"/>
      <c r="WKS593" s="110"/>
      <c r="WKT593" s="110"/>
      <c r="WKU593" s="110"/>
      <c r="WKV593" s="110"/>
      <c r="WKW593" s="110"/>
      <c r="WKX593" s="110"/>
      <c r="WKY593" s="110"/>
      <c r="WKZ593" s="110"/>
      <c r="WLA593" s="110"/>
      <c r="WLB593" s="110"/>
      <c r="WLC593" s="110"/>
      <c r="WLD593" s="110"/>
      <c r="WLE593" s="110"/>
      <c r="WLF593" s="110"/>
      <c r="WLG593" s="110"/>
      <c r="WLH593" s="110"/>
      <c r="WLI593" s="110"/>
      <c r="WLJ593" s="110"/>
      <c r="WLK593" s="110"/>
      <c r="WLL593" s="110"/>
      <c r="WLM593" s="110"/>
      <c r="WLN593" s="110"/>
      <c r="WLO593" s="110"/>
      <c r="WLP593" s="110"/>
      <c r="WLQ593" s="110"/>
      <c r="WLR593" s="110"/>
      <c r="WLS593" s="110"/>
      <c r="WLT593" s="110"/>
      <c r="WLU593" s="110"/>
      <c r="WLV593" s="110"/>
      <c r="WLW593" s="110"/>
      <c r="WLX593" s="110"/>
      <c r="WLY593" s="110"/>
      <c r="WLZ593" s="110"/>
      <c r="WMA593" s="110"/>
      <c r="WMB593" s="110"/>
      <c r="WMC593" s="110"/>
      <c r="WMD593" s="110"/>
      <c r="WME593" s="110"/>
      <c r="WMF593" s="110"/>
      <c r="WMG593" s="110"/>
      <c r="WMH593" s="110"/>
      <c r="WMI593" s="110"/>
      <c r="WMJ593" s="110"/>
      <c r="WMK593" s="110"/>
      <c r="WML593" s="110"/>
      <c r="WMM593" s="110"/>
      <c r="WMN593" s="110"/>
      <c r="WMO593" s="110"/>
      <c r="WMP593" s="110"/>
      <c r="WMQ593" s="110"/>
      <c r="WMR593" s="110"/>
      <c r="WMS593" s="110"/>
      <c r="WMT593" s="110"/>
      <c r="WMU593" s="110"/>
      <c r="WMV593" s="110"/>
      <c r="WMW593" s="110"/>
      <c r="WMX593" s="110"/>
      <c r="WMY593" s="110"/>
      <c r="WMZ593" s="110"/>
      <c r="WNA593" s="110"/>
      <c r="WNB593" s="110"/>
      <c r="WNC593" s="110"/>
      <c r="WND593" s="110"/>
      <c r="WNE593" s="110"/>
      <c r="WNF593" s="110"/>
      <c r="WNG593" s="110"/>
      <c r="WNH593" s="110"/>
      <c r="WNI593" s="110"/>
      <c r="WNJ593" s="110"/>
      <c r="WNK593" s="110"/>
      <c r="WNL593" s="110"/>
      <c r="WNM593" s="110"/>
      <c r="WNN593" s="110"/>
      <c r="WNO593" s="110"/>
      <c r="WNP593" s="110"/>
      <c r="WNQ593" s="110"/>
      <c r="WNR593" s="110"/>
      <c r="WNS593" s="110"/>
      <c r="WNT593" s="110"/>
      <c r="WNU593" s="110"/>
      <c r="WNV593" s="110"/>
      <c r="WNW593" s="110"/>
      <c r="WNX593" s="110"/>
      <c r="WNY593" s="110"/>
      <c r="WNZ593" s="110"/>
      <c r="WOA593" s="110"/>
      <c r="WOB593" s="110"/>
      <c r="WOC593" s="110"/>
      <c r="WOD593" s="110"/>
      <c r="WOE593" s="110"/>
      <c r="WOF593" s="110"/>
      <c r="WOG593" s="110"/>
      <c r="WOH593" s="110"/>
      <c r="WOI593" s="110"/>
      <c r="WOJ593" s="110"/>
      <c r="WOK593" s="110"/>
      <c r="WOL593" s="110"/>
      <c r="WOM593" s="110"/>
      <c r="WON593" s="110"/>
      <c r="WOO593" s="110"/>
      <c r="WOP593" s="110"/>
      <c r="WOQ593" s="110"/>
      <c r="WOR593" s="110"/>
      <c r="WOS593" s="110"/>
      <c r="WOT593" s="110"/>
      <c r="WOU593" s="110"/>
      <c r="WOV593" s="110"/>
      <c r="WOW593" s="110"/>
      <c r="WOX593" s="110"/>
      <c r="WOY593" s="110"/>
      <c r="WOZ593" s="110"/>
      <c r="WPA593" s="110"/>
      <c r="WPB593" s="110"/>
      <c r="WPC593" s="110"/>
      <c r="WPD593" s="110"/>
      <c r="WPE593" s="110"/>
      <c r="WPF593" s="110"/>
      <c r="WPG593" s="110"/>
      <c r="WPH593" s="110"/>
      <c r="WPI593" s="110"/>
      <c r="WPJ593" s="110"/>
      <c r="WPK593" s="110"/>
      <c r="WPL593" s="110"/>
      <c r="WPM593" s="110"/>
      <c r="WPN593" s="110"/>
      <c r="WPO593" s="110"/>
      <c r="WPP593" s="110"/>
      <c r="WPQ593" s="110"/>
      <c r="WPR593" s="110"/>
      <c r="WPS593" s="110"/>
      <c r="WPT593" s="110"/>
      <c r="WPU593" s="110"/>
      <c r="WPV593" s="110"/>
      <c r="WPW593" s="110"/>
      <c r="WPX593" s="110"/>
      <c r="WPY593" s="110"/>
      <c r="WPZ593" s="110"/>
      <c r="WQA593" s="110"/>
      <c r="WQB593" s="110"/>
      <c r="WQC593" s="110"/>
      <c r="WQD593" s="110"/>
      <c r="WQE593" s="110"/>
      <c r="WQF593" s="110"/>
      <c r="WQG593" s="110"/>
      <c r="WQH593" s="110"/>
      <c r="WQI593" s="110"/>
      <c r="WQJ593" s="110"/>
      <c r="WQK593" s="110"/>
      <c r="WQL593" s="110"/>
      <c r="WQM593" s="110"/>
      <c r="WQN593" s="110"/>
      <c r="WQO593" s="110"/>
      <c r="WQP593" s="110"/>
      <c r="WQQ593" s="110"/>
      <c r="WQR593" s="110"/>
      <c r="WQS593" s="110"/>
      <c r="WQT593" s="110"/>
      <c r="WQU593" s="110"/>
      <c r="WQV593" s="110"/>
      <c r="WQW593" s="110"/>
      <c r="WQX593" s="110"/>
      <c r="WQY593" s="110"/>
      <c r="WQZ593" s="110"/>
      <c r="WRA593" s="110"/>
      <c r="WRB593" s="110"/>
      <c r="WRC593" s="110"/>
      <c r="WRD593" s="110"/>
      <c r="WRE593" s="110"/>
      <c r="WRF593" s="110"/>
      <c r="WRG593" s="110"/>
      <c r="WRH593" s="110"/>
      <c r="WRI593" s="110"/>
      <c r="WRJ593" s="110"/>
      <c r="WRK593" s="110"/>
      <c r="WRL593" s="110"/>
      <c r="WRM593" s="110"/>
      <c r="WRN593" s="110"/>
      <c r="WRO593" s="110"/>
      <c r="WRP593" s="110"/>
      <c r="WRQ593" s="110"/>
      <c r="WRR593" s="110"/>
      <c r="WRS593" s="110"/>
      <c r="WRT593" s="110"/>
      <c r="WRU593" s="110"/>
      <c r="WRV593" s="110"/>
      <c r="WRW593" s="110"/>
      <c r="WRX593" s="110"/>
      <c r="WRY593" s="110"/>
      <c r="WRZ593" s="110"/>
      <c r="WSA593" s="110"/>
      <c r="WSB593" s="110"/>
      <c r="WSC593" s="110"/>
      <c r="WSD593" s="110"/>
      <c r="WSE593" s="110"/>
      <c r="WSF593" s="110"/>
      <c r="WSG593" s="110"/>
      <c r="WSH593" s="110"/>
      <c r="WSI593" s="110"/>
      <c r="WSJ593" s="110"/>
      <c r="WSK593" s="110"/>
      <c r="WSL593" s="110"/>
      <c r="WSM593" s="110"/>
      <c r="WSN593" s="110"/>
      <c r="WSO593" s="110"/>
      <c r="WSP593" s="110"/>
      <c r="WSQ593" s="110"/>
      <c r="WSR593" s="110"/>
      <c r="WSS593" s="110"/>
      <c r="WST593" s="110"/>
      <c r="WSU593" s="110"/>
      <c r="WSV593" s="110"/>
      <c r="WSW593" s="110"/>
      <c r="WSX593" s="110"/>
      <c r="WSY593" s="110"/>
      <c r="WSZ593" s="110"/>
      <c r="WTA593" s="110"/>
      <c r="WTB593" s="110"/>
      <c r="WTC593" s="110"/>
      <c r="WTD593" s="110"/>
      <c r="WTE593" s="110"/>
      <c r="WTF593" s="110"/>
      <c r="WTG593" s="110"/>
      <c r="WTH593" s="110"/>
      <c r="WTI593" s="110"/>
      <c r="WTJ593" s="110"/>
      <c r="WTK593" s="110"/>
      <c r="WTL593" s="110"/>
      <c r="WTM593" s="110"/>
      <c r="WTN593" s="110"/>
      <c r="WTO593" s="110"/>
      <c r="WTP593" s="110"/>
      <c r="WTQ593" s="110"/>
      <c r="WTR593" s="110"/>
      <c r="WTS593" s="110"/>
      <c r="WTT593" s="110"/>
      <c r="WTU593" s="110"/>
      <c r="WTV593" s="110"/>
      <c r="WTW593" s="110"/>
      <c r="WTX593" s="110"/>
      <c r="WTY593" s="110"/>
      <c r="WTZ593" s="110"/>
      <c r="WUA593" s="110"/>
      <c r="WUB593" s="110"/>
      <c r="WUC593" s="110"/>
      <c r="WUD593" s="110"/>
      <c r="WUE593" s="110"/>
      <c r="WUF593" s="110"/>
      <c r="WUG593" s="110"/>
      <c r="WUH593" s="110"/>
      <c r="WUI593" s="110"/>
      <c r="WUJ593" s="110"/>
      <c r="WUK593" s="110"/>
      <c r="WUL593" s="110"/>
      <c r="WUM593" s="110"/>
      <c r="WUN593" s="110"/>
      <c r="WUO593" s="110"/>
      <c r="WUP593" s="110"/>
      <c r="WUQ593" s="110"/>
      <c r="WUR593" s="110"/>
      <c r="WUS593" s="110"/>
      <c r="WUT593" s="110"/>
      <c r="WUU593" s="110"/>
      <c r="WUV593" s="110"/>
      <c r="WUW593" s="110"/>
      <c r="WUX593" s="110"/>
      <c r="WUY593" s="110"/>
      <c r="WUZ593" s="110"/>
      <c r="WVA593" s="110"/>
      <c r="WVB593" s="110"/>
      <c r="WVC593" s="110"/>
      <c r="WVD593" s="110"/>
      <c r="WVE593" s="110"/>
      <c r="WVF593" s="110"/>
      <c r="WVG593" s="110"/>
      <c r="WVH593" s="110"/>
      <c r="WVI593" s="110"/>
      <c r="WVJ593" s="110"/>
      <c r="WVK593" s="110"/>
      <c r="WVL593" s="110"/>
      <c r="WVM593" s="110"/>
      <c r="WVN593" s="110"/>
      <c r="WVO593" s="110"/>
      <c r="WVP593" s="110"/>
      <c r="WVQ593" s="110"/>
      <c r="WVR593" s="110"/>
      <c r="WVS593" s="110"/>
      <c r="WVT593" s="110"/>
      <c r="WVU593" s="110"/>
      <c r="WVV593" s="110"/>
      <c r="WVW593" s="110"/>
      <c r="WVX593" s="110"/>
      <c r="WVY593" s="110"/>
      <c r="WVZ593" s="110"/>
      <c r="WWA593" s="110"/>
      <c r="WWB593" s="110"/>
      <c r="WWC593" s="110"/>
      <c r="WWD593" s="110"/>
      <c r="WWE593" s="110"/>
      <c r="WWF593" s="110"/>
      <c r="WWG593" s="110"/>
      <c r="WWH593" s="110"/>
      <c r="WWI593" s="110"/>
      <c r="WWJ593" s="110"/>
      <c r="WWK593" s="110"/>
      <c r="WWL593" s="110"/>
      <c r="WWM593" s="110"/>
      <c r="WWN593" s="110"/>
      <c r="WWO593" s="110"/>
      <c r="WWP593" s="110"/>
      <c r="WWQ593" s="110"/>
      <c r="WWR593" s="110"/>
      <c r="WWS593" s="110"/>
      <c r="WWT593" s="110"/>
      <c r="WWU593" s="110"/>
      <c r="WWV593" s="110"/>
      <c r="WWW593" s="110"/>
      <c r="WWX593" s="110"/>
      <c r="WWY593" s="110"/>
      <c r="WWZ593" s="110"/>
      <c r="WXA593" s="110"/>
      <c r="WXB593" s="110"/>
      <c r="WXC593" s="110"/>
      <c r="WXD593" s="110"/>
      <c r="WXE593" s="110"/>
      <c r="WXF593" s="110"/>
      <c r="WXG593" s="110"/>
      <c r="WXH593" s="110"/>
      <c r="WXI593" s="110"/>
      <c r="WXJ593" s="110"/>
      <c r="WXK593" s="110"/>
      <c r="WXL593" s="110"/>
      <c r="WXM593" s="110"/>
      <c r="WXN593" s="110"/>
      <c r="WXO593" s="110"/>
      <c r="WXP593" s="110"/>
      <c r="WXQ593" s="110"/>
      <c r="WXR593" s="110"/>
      <c r="WXS593" s="110"/>
      <c r="WXT593" s="110"/>
      <c r="WXU593" s="110"/>
      <c r="WXV593" s="110"/>
      <c r="WXW593" s="110"/>
      <c r="WXX593" s="110"/>
      <c r="WXY593" s="110"/>
      <c r="WXZ593" s="110"/>
      <c r="WYA593" s="110"/>
      <c r="WYB593" s="110"/>
      <c r="WYC593" s="110"/>
      <c r="WYD593" s="110"/>
      <c r="WYE593" s="110"/>
      <c r="WYF593" s="110"/>
      <c r="WYG593" s="110"/>
      <c r="WYH593" s="110"/>
      <c r="WYI593" s="110"/>
      <c r="WYJ593" s="110"/>
      <c r="WYK593" s="110"/>
      <c r="WYL593" s="110"/>
      <c r="WYM593" s="110"/>
      <c r="WYN593" s="110"/>
      <c r="WYO593" s="110"/>
      <c r="WYP593" s="110"/>
      <c r="WYQ593" s="110"/>
      <c r="WYR593" s="110"/>
      <c r="WYS593" s="110"/>
      <c r="WYT593" s="110"/>
      <c r="WYU593" s="110"/>
      <c r="WYV593" s="110"/>
      <c r="WYW593" s="110"/>
      <c r="WYX593" s="110"/>
      <c r="WYY593" s="110"/>
      <c r="WYZ593" s="110"/>
      <c r="WZA593" s="110"/>
      <c r="WZB593" s="110"/>
      <c r="WZC593" s="110"/>
      <c r="WZD593" s="110"/>
      <c r="WZE593" s="110"/>
      <c r="WZF593" s="110"/>
      <c r="WZG593" s="110"/>
      <c r="WZH593" s="110"/>
      <c r="WZI593" s="110"/>
      <c r="WZJ593" s="110"/>
      <c r="WZK593" s="110"/>
      <c r="WZL593" s="110"/>
      <c r="WZM593" s="110"/>
      <c r="WZN593" s="110"/>
      <c r="WZO593" s="110"/>
      <c r="WZP593" s="110"/>
      <c r="WZQ593" s="110"/>
      <c r="WZR593" s="110"/>
      <c r="WZS593" s="110"/>
      <c r="WZT593" s="110"/>
      <c r="WZU593" s="110"/>
      <c r="WZV593" s="110"/>
      <c r="WZW593" s="110"/>
      <c r="WZX593" s="110"/>
      <c r="WZY593" s="110"/>
      <c r="WZZ593" s="110"/>
      <c r="XAA593" s="110"/>
      <c r="XAB593" s="110"/>
      <c r="XAC593" s="110"/>
      <c r="XAD593" s="110"/>
      <c r="XAE593" s="110"/>
      <c r="XAF593" s="110"/>
      <c r="XAG593" s="110"/>
      <c r="XAH593" s="110"/>
      <c r="XAI593" s="110"/>
      <c r="XAJ593" s="110"/>
      <c r="XAK593" s="110"/>
      <c r="XAL593" s="110"/>
      <c r="XAM593" s="110"/>
      <c r="XAN593" s="110"/>
      <c r="XAO593" s="110"/>
      <c r="XAP593" s="110"/>
      <c r="XAQ593" s="110"/>
      <c r="XAR593" s="110"/>
      <c r="XAS593" s="110"/>
      <c r="XAT593" s="110"/>
      <c r="XAU593" s="110"/>
      <c r="XAV593" s="110"/>
      <c r="XAW593" s="110"/>
      <c r="XAX593" s="110"/>
      <c r="XAY593" s="110"/>
      <c r="XAZ593" s="110"/>
      <c r="XBA593" s="110"/>
      <c r="XBB593" s="110"/>
      <c r="XBC593" s="110"/>
      <c r="XBD593" s="110"/>
      <c r="XBE593" s="110"/>
      <c r="XBF593" s="110"/>
      <c r="XBG593" s="110"/>
      <c r="XBH593" s="110"/>
      <c r="XBI593" s="110"/>
      <c r="XBJ593" s="110"/>
      <c r="XBK593" s="110"/>
      <c r="XBL593" s="110"/>
      <c r="XBM593" s="110"/>
      <c r="XBN593" s="110"/>
      <c r="XBO593" s="110"/>
      <c r="XBP593" s="110"/>
      <c r="XBQ593" s="110"/>
      <c r="XBR593" s="110"/>
      <c r="XBS593" s="110"/>
      <c r="XBT593" s="110"/>
      <c r="XBU593" s="110"/>
      <c r="XBV593" s="110"/>
      <c r="XBW593" s="110"/>
      <c r="XBX593" s="110"/>
      <c r="XBY593" s="110"/>
      <c r="XBZ593" s="110"/>
      <c r="XCA593" s="110"/>
      <c r="XCB593" s="110"/>
      <c r="XCC593" s="110"/>
      <c r="XCD593" s="110"/>
      <c r="XCE593" s="110"/>
      <c r="XCF593" s="110"/>
      <c r="XCG593" s="110"/>
      <c r="XCH593" s="110"/>
      <c r="XCI593" s="110"/>
      <c r="XCJ593" s="110"/>
      <c r="XCK593" s="110"/>
      <c r="XCL593" s="110"/>
      <c r="XCM593" s="110"/>
      <c r="XCN593" s="110"/>
      <c r="XCO593" s="110"/>
      <c r="XCP593" s="110"/>
      <c r="XCQ593" s="110"/>
      <c r="XCR593" s="110"/>
      <c r="XCS593" s="110"/>
      <c r="XCT593" s="110"/>
      <c r="XCU593" s="110"/>
      <c r="XCV593" s="110"/>
      <c r="XCW593" s="110"/>
      <c r="XCX593" s="110"/>
      <c r="XCY593" s="110"/>
      <c r="XCZ593" s="110"/>
      <c r="XDA593" s="110"/>
      <c r="XDB593" s="110"/>
      <c r="XDC593" s="110"/>
      <c r="XDD593" s="110"/>
      <c r="XDE593" s="110"/>
      <c r="XDF593" s="110"/>
      <c r="XDG593" s="110"/>
      <c r="XDH593" s="110"/>
      <c r="XDI593" s="110"/>
      <c r="XDJ593" s="110"/>
      <c r="XDK593" s="110"/>
      <c r="XDL593" s="110"/>
      <c r="XDM593" s="110"/>
      <c r="XDN593" s="110"/>
      <c r="XDO593" s="110"/>
      <c r="XDP593" s="110"/>
      <c r="XDQ593" s="110"/>
      <c r="XDR593" s="110"/>
      <c r="XDS593" s="110"/>
      <c r="XDT593" s="110"/>
      <c r="XDU593" s="110"/>
      <c r="XDV593" s="110"/>
      <c r="XDW593" s="110"/>
      <c r="XDX593" s="110"/>
      <c r="XDY593" s="110"/>
      <c r="XDZ593" s="110"/>
      <c r="XEA593" s="110"/>
      <c r="XEB593" s="110"/>
      <c r="XEC593" s="110"/>
      <c r="XED593" s="110"/>
      <c r="XEE593" s="110"/>
      <c r="XEF593" s="110"/>
      <c r="XEG593" s="110"/>
      <c r="XEH593" s="110"/>
      <c r="XEI593" s="110"/>
      <c r="XEJ593" s="110"/>
      <c r="XEK593" s="110"/>
      <c r="XEL593" s="110"/>
      <c r="XEM593" s="110"/>
      <c r="XEN593" s="110"/>
      <c r="XEO593" s="110"/>
      <c r="XEP593" s="110"/>
      <c r="XEQ593" s="110"/>
      <c r="XER593" s="110"/>
      <c r="XES593" s="110"/>
      <c r="XET593" s="110"/>
      <c r="XEU593" s="110"/>
      <c r="XEV593" s="110"/>
      <c r="XEW593" s="110"/>
      <c r="XEX593" s="110"/>
      <c r="XEY593" s="110"/>
      <c r="XEZ593" s="110"/>
      <c r="XFA593" s="110"/>
    </row>
    <row r="594" spans="1:16381" s="96" customFormat="1" ht="12.75" customHeight="1" x14ac:dyDescent="0.2">
      <c r="A594" s="293"/>
      <c r="B594" s="294" t="s">
        <v>4364</v>
      </c>
      <c r="C594" s="934"/>
      <c r="D594" s="935"/>
      <c r="E594" s="935"/>
      <c r="F594" s="935"/>
      <c r="G594" s="935"/>
      <c r="H594" s="935"/>
      <c r="I594" s="935"/>
      <c r="J594" s="935"/>
      <c r="K594" s="935"/>
      <c r="L594" s="935"/>
      <c r="M594" s="935"/>
      <c r="N594" s="935"/>
      <c r="O594" s="935"/>
      <c r="P594" s="935"/>
      <c r="Q594" s="935"/>
      <c r="R594" s="935"/>
      <c r="S594" s="935"/>
      <c r="T594" s="935"/>
      <c r="U594" s="935"/>
      <c r="V594" s="935"/>
      <c r="W594" s="935"/>
      <c r="X594" s="935"/>
      <c r="Y594" s="935"/>
      <c r="Z594" s="935"/>
      <c r="AA594" s="935"/>
      <c r="AB594" s="935"/>
      <c r="AC594" s="935"/>
      <c r="AD594" s="935"/>
      <c r="AE594" s="935"/>
      <c r="AF594" s="935"/>
      <c r="AG594" s="935"/>
      <c r="AH594" s="935"/>
      <c r="AI594" s="935"/>
      <c r="AJ594" s="935"/>
      <c r="AK594" s="935"/>
      <c r="AL594" s="936"/>
      <c r="AM594" s="94" t="s">
        <v>654</v>
      </c>
      <c r="AN594" s="94"/>
      <c r="AO594" s="94"/>
      <c r="AP594" s="94"/>
      <c r="AQ594" s="94"/>
      <c r="AR594" s="94"/>
      <c r="AS594" s="111"/>
      <c r="AT594" s="111"/>
      <c r="AU594" s="111"/>
      <c r="AV594" s="111"/>
      <c r="AW594" s="111"/>
      <c r="AX594" s="111"/>
      <c r="AY594" s="111"/>
      <c r="AZ594" s="111"/>
      <c r="BA594" s="111"/>
      <c r="BB594" s="111"/>
      <c r="BC594" s="111"/>
      <c r="BD594" s="111"/>
      <c r="BE594" s="111"/>
      <c r="BF594" s="111"/>
      <c r="BG594" s="111"/>
      <c r="BH594" s="111"/>
      <c r="BI594" s="111"/>
      <c r="BJ594" s="111"/>
      <c r="BK594" s="111"/>
      <c r="BL594" s="111"/>
      <c r="BM594" s="111"/>
      <c r="BN594" s="111"/>
      <c r="BO594" s="111"/>
      <c r="BP594" s="111"/>
      <c r="BQ594" s="111"/>
      <c r="BR594" s="111"/>
      <c r="BS594" s="111"/>
      <c r="BT594" s="111"/>
      <c r="BU594" s="111"/>
      <c r="BV594" s="111"/>
      <c r="BW594" s="111"/>
      <c r="BX594" s="111"/>
      <c r="BY594" s="111"/>
      <c r="BZ594" s="111"/>
      <c r="CA594" s="111"/>
      <c r="CB594" s="111"/>
      <c r="CC594" s="111"/>
      <c r="CD594" s="111"/>
      <c r="CE594" s="111"/>
      <c r="CF594" s="111"/>
      <c r="CG594" s="111"/>
      <c r="CH594" s="111"/>
      <c r="CI594" s="111"/>
      <c r="CJ594" s="111"/>
      <c r="CK594" s="111"/>
      <c r="CL594" s="111"/>
      <c r="CM594" s="111"/>
      <c r="CN594" s="111"/>
      <c r="CO594" s="111"/>
      <c r="CP594" s="111"/>
      <c r="CQ594" s="111"/>
      <c r="CR594" s="111"/>
      <c r="CS594" s="111"/>
      <c r="CT594" s="111"/>
      <c r="CU594" s="111"/>
      <c r="CV594" s="111"/>
      <c r="CW594" s="111"/>
      <c r="CX594" s="111"/>
      <c r="CY594" s="111"/>
      <c r="CZ594" s="111"/>
      <c r="DA594" s="111"/>
      <c r="DB594" s="111"/>
      <c r="DC594" s="111"/>
      <c r="DD594" s="111"/>
      <c r="DE594" s="111"/>
      <c r="DF594" s="111"/>
      <c r="DG594" s="111"/>
      <c r="DH594" s="111"/>
      <c r="DI594" s="111"/>
      <c r="DJ594" s="111"/>
      <c r="DK594" s="111"/>
      <c r="DL594" s="111"/>
      <c r="DM594" s="111"/>
      <c r="DN594" s="111"/>
      <c r="DO594" s="111"/>
      <c r="DP594" s="111"/>
      <c r="DQ594" s="111"/>
      <c r="DR594" s="111"/>
      <c r="DS594" s="111"/>
      <c r="DT594" s="111"/>
      <c r="DU594" s="111"/>
      <c r="DV594" s="111"/>
      <c r="DW594" s="111"/>
      <c r="DX594" s="111"/>
      <c r="DY594" s="111"/>
      <c r="DZ594" s="111"/>
      <c r="EA594" s="111"/>
      <c r="EB594" s="111"/>
      <c r="EC594" s="111"/>
      <c r="ED594" s="111"/>
      <c r="EE594" s="111"/>
      <c r="EF594" s="111"/>
      <c r="EG594" s="111"/>
      <c r="EH594" s="111"/>
      <c r="EI594" s="111"/>
      <c r="EJ594" s="111"/>
      <c r="EK594" s="111"/>
      <c r="EL594" s="111"/>
      <c r="EM594" s="111"/>
      <c r="EN594" s="111"/>
      <c r="EO594" s="111"/>
      <c r="EP594" s="111"/>
      <c r="EQ594" s="111"/>
      <c r="ER594" s="111"/>
      <c r="ES594" s="111"/>
      <c r="ET594" s="111"/>
      <c r="EU594" s="111"/>
      <c r="EV594" s="111"/>
      <c r="EW594" s="111"/>
      <c r="EX594" s="111"/>
      <c r="EY594" s="111"/>
      <c r="EZ594" s="111"/>
      <c r="FA594" s="111"/>
      <c r="FB594" s="111"/>
      <c r="FC594" s="111"/>
      <c r="FD594" s="111"/>
      <c r="FE594" s="111"/>
      <c r="FF594" s="111"/>
      <c r="FG594" s="111"/>
      <c r="FH594" s="111"/>
      <c r="FI594" s="111"/>
      <c r="FJ594" s="111"/>
      <c r="FK594" s="111"/>
      <c r="FL594" s="111"/>
      <c r="FM594" s="111"/>
      <c r="FN594" s="111"/>
      <c r="FO594" s="111"/>
      <c r="FP594" s="111"/>
      <c r="FQ594" s="111"/>
      <c r="FR594" s="111"/>
      <c r="FS594" s="111"/>
      <c r="FT594" s="111"/>
      <c r="FU594" s="111"/>
      <c r="FV594" s="111"/>
      <c r="FW594" s="111"/>
      <c r="FX594" s="111"/>
      <c r="FY594" s="111"/>
      <c r="FZ594" s="111"/>
      <c r="GA594" s="111"/>
      <c r="GB594" s="111"/>
      <c r="GC594" s="111"/>
      <c r="GD594" s="111"/>
      <c r="GE594" s="111"/>
      <c r="GF594" s="111"/>
      <c r="GG594" s="111"/>
      <c r="GH594" s="111"/>
      <c r="GI594" s="111"/>
      <c r="GJ594" s="111"/>
      <c r="GK594" s="111"/>
      <c r="GL594" s="111"/>
      <c r="GM594" s="111"/>
      <c r="GN594" s="111"/>
      <c r="GO594" s="111"/>
      <c r="GP594" s="111"/>
      <c r="GQ594" s="111"/>
      <c r="GR594" s="111"/>
      <c r="GS594" s="111"/>
      <c r="GT594" s="111"/>
      <c r="GU594" s="111"/>
      <c r="GV594" s="111"/>
      <c r="GW594" s="111"/>
      <c r="GX594" s="111"/>
      <c r="GY594" s="111"/>
      <c r="GZ594" s="111"/>
      <c r="HA594" s="111"/>
      <c r="HB594" s="111"/>
      <c r="HC594" s="111"/>
      <c r="HD594" s="111"/>
      <c r="HE594" s="111"/>
      <c r="HF594" s="111"/>
      <c r="HG594" s="111"/>
      <c r="HH594" s="111"/>
      <c r="HI594" s="111"/>
      <c r="HJ594" s="111"/>
      <c r="HK594" s="111"/>
      <c r="HL594" s="111"/>
      <c r="HM594" s="111"/>
      <c r="HN594" s="111"/>
      <c r="HO594" s="111"/>
      <c r="HP594" s="111"/>
      <c r="HQ594" s="111"/>
      <c r="HR594" s="111"/>
      <c r="HS594" s="111"/>
      <c r="HT594" s="111"/>
      <c r="HU594" s="111"/>
      <c r="HV594" s="111"/>
      <c r="HW594" s="111"/>
      <c r="HX594" s="111"/>
      <c r="HY594" s="111"/>
      <c r="HZ594" s="111"/>
      <c r="IA594" s="111"/>
      <c r="IB594" s="111"/>
      <c r="IC594" s="111"/>
      <c r="ID594" s="111"/>
      <c r="IE594" s="111"/>
      <c r="IF594" s="111"/>
      <c r="IG594" s="111"/>
      <c r="IH594" s="111"/>
      <c r="II594" s="111"/>
      <c r="IJ594" s="111"/>
      <c r="IK594" s="111"/>
      <c r="IL594" s="111"/>
      <c r="IM594" s="111"/>
      <c r="IN594" s="111"/>
      <c r="IO594" s="111"/>
      <c r="IP594" s="111"/>
      <c r="IQ594" s="111"/>
      <c r="IR594" s="111"/>
      <c r="IS594" s="111"/>
      <c r="IT594" s="111"/>
      <c r="IU594" s="111"/>
      <c r="IV594" s="111"/>
      <c r="IW594" s="111"/>
      <c r="IX594" s="111"/>
      <c r="IY594" s="111"/>
      <c r="IZ594" s="111"/>
      <c r="JA594" s="111"/>
      <c r="JB594" s="111"/>
      <c r="JC594" s="111"/>
      <c r="JD594" s="111"/>
      <c r="JE594" s="111"/>
      <c r="JF594" s="111"/>
      <c r="JG594" s="111"/>
      <c r="JH594" s="111"/>
      <c r="JI594" s="111"/>
      <c r="JJ594" s="111"/>
      <c r="JK594" s="111"/>
      <c r="JL594" s="111"/>
      <c r="JM594" s="111"/>
      <c r="JN594" s="111"/>
      <c r="JO594" s="111"/>
      <c r="JP594" s="111"/>
      <c r="JQ594" s="111"/>
      <c r="JR594" s="111"/>
      <c r="JS594" s="111"/>
      <c r="JT594" s="111"/>
      <c r="JU594" s="111"/>
      <c r="JV594" s="111"/>
      <c r="JW594" s="111"/>
      <c r="JX594" s="111"/>
      <c r="JY594" s="111"/>
      <c r="JZ594" s="111"/>
      <c r="KA594" s="111"/>
      <c r="KB594" s="111"/>
      <c r="KC594" s="111"/>
      <c r="KD594" s="111"/>
      <c r="KE594" s="111"/>
      <c r="KF594" s="111"/>
      <c r="KG594" s="111"/>
      <c r="KH594" s="111"/>
      <c r="KI594" s="111"/>
      <c r="KJ594" s="111"/>
      <c r="KK594" s="111"/>
      <c r="KL594" s="111"/>
      <c r="KM594" s="111"/>
      <c r="KN594" s="111"/>
      <c r="KO594" s="111"/>
      <c r="KP594" s="111"/>
      <c r="KQ594" s="111"/>
      <c r="KR594" s="111"/>
      <c r="KS594" s="111"/>
      <c r="KT594" s="111"/>
      <c r="KU594" s="111"/>
      <c r="KV594" s="111"/>
      <c r="KW594" s="111"/>
      <c r="KX594" s="111"/>
      <c r="KY594" s="111"/>
      <c r="KZ594" s="111"/>
      <c r="LA594" s="111"/>
      <c r="LB594" s="111"/>
      <c r="LC594" s="111"/>
      <c r="LD594" s="111"/>
      <c r="LE594" s="111"/>
      <c r="LF594" s="111"/>
      <c r="LG594" s="111"/>
      <c r="LH594" s="111"/>
      <c r="LI594" s="111"/>
      <c r="LJ594" s="111"/>
      <c r="LK594" s="111"/>
      <c r="LL594" s="111"/>
      <c r="LM594" s="111"/>
      <c r="LN594" s="111"/>
      <c r="LO594" s="111"/>
      <c r="LP594" s="111"/>
      <c r="LQ594" s="111"/>
      <c r="LR594" s="111"/>
      <c r="LS594" s="111"/>
      <c r="LT594" s="111"/>
      <c r="LU594" s="111"/>
      <c r="LV594" s="111"/>
      <c r="LW594" s="111"/>
      <c r="LX594" s="111"/>
      <c r="LY594" s="111"/>
      <c r="LZ594" s="111"/>
      <c r="MA594" s="111"/>
      <c r="MB594" s="111"/>
      <c r="MC594" s="111"/>
      <c r="MD594" s="111"/>
      <c r="ME594" s="111"/>
      <c r="MF594" s="111"/>
      <c r="MG594" s="111"/>
      <c r="MH594" s="111"/>
      <c r="MI594" s="111"/>
      <c r="MJ594" s="111"/>
      <c r="MK594" s="111"/>
      <c r="ML594" s="111"/>
      <c r="MM594" s="111"/>
      <c r="MN594" s="111"/>
      <c r="MO594" s="111"/>
      <c r="MP594" s="111"/>
      <c r="MQ594" s="111"/>
      <c r="MR594" s="111"/>
      <c r="MS594" s="111"/>
      <c r="MT594" s="111"/>
      <c r="MU594" s="111"/>
      <c r="MV594" s="111"/>
      <c r="MW594" s="111"/>
      <c r="MX594" s="111"/>
      <c r="MY594" s="111"/>
      <c r="MZ594" s="111"/>
      <c r="NA594" s="111"/>
      <c r="NB594" s="111"/>
      <c r="NC594" s="111"/>
      <c r="ND594" s="111"/>
      <c r="NE594" s="111"/>
      <c r="NF594" s="111"/>
      <c r="NG594" s="111"/>
      <c r="NH594" s="111"/>
      <c r="NI594" s="111"/>
      <c r="NJ594" s="111"/>
      <c r="NK594" s="111"/>
      <c r="NL594" s="111"/>
      <c r="NM594" s="111"/>
      <c r="NN594" s="111"/>
      <c r="NO594" s="111"/>
      <c r="NP594" s="111"/>
      <c r="NQ594" s="111"/>
      <c r="NR594" s="111"/>
      <c r="NS594" s="111"/>
      <c r="NT594" s="111"/>
      <c r="NU594" s="111"/>
      <c r="NV594" s="111"/>
      <c r="NW594" s="111"/>
      <c r="NX594" s="111"/>
      <c r="NY594" s="111"/>
      <c r="NZ594" s="111"/>
      <c r="OA594" s="111"/>
      <c r="OB594" s="111"/>
      <c r="OC594" s="111"/>
      <c r="OD594" s="111"/>
      <c r="OE594" s="111"/>
      <c r="OF594" s="111"/>
      <c r="OG594" s="111"/>
      <c r="OH594" s="111"/>
      <c r="OI594" s="111"/>
      <c r="OJ594" s="111"/>
      <c r="OK594" s="111"/>
      <c r="OL594" s="111"/>
      <c r="OM594" s="111"/>
      <c r="ON594" s="111"/>
      <c r="OO594" s="111"/>
      <c r="OP594" s="111"/>
      <c r="OQ594" s="111"/>
      <c r="OR594" s="111"/>
      <c r="OS594" s="111"/>
      <c r="OT594" s="111"/>
      <c r="OU594" s="111"/>
      <c r="OV594" s="111"/>
      <c r="OW594" s="111"/>
      <c r="OX594" s="111"/>
      <c r="OY594" s="111"/>
      <c r="OZ594" s="111"/>
      <c r="PA594" s="111"/>
      <c r="PB594" s="111"/>
      <c r="PC594" s="111"/>
      <c r="PD594" s="111"/>
      <c r="PE594" s="111"/>
      <c r="PF594" s="111"/>
      <c r="PG594" s="111"/>
      <c r="PH594" s="111"/>
      <c r="PI594" s="111"/>
      <c r="PJ594" s="111"/>
      <c r="PK594" s="111"/>
      <c r="PL594" s="111"/>
      <c r="PM594" s="111"/>
      <c r="PN594" s="111"/>
      <c r="PO594" s="111"/>
      <c r="PP594" s="111"/>
      <c r="PQ594" s="111"/>
      <c r="PR594" s="111"/>
      <c r="PS594" s="111"/>
      <c r="PT594" s="111"/>
      <c r="PU594" s="111"/>
      <c r="PV594" s="111"/>
      <c r="PW594" s="111"/>
      <c r="PX594" s="111"/>
      <c r="PY594" s="111"/>
      <c r="PZ594" s="111"/>
      <c r="QA594" s="111"/>
      <c r="QB594" s="111"/>
      <c r="QC594" s="111"/>
      <c r="QD594" s="111"/>
      <c r="QE594" s="111"/>
      <c r="QF594" s="111"/>
      <c r="QG594" s="111"/>
      <c r="QH594" s="111"/>
      <c r="QI594" s="111"/>
      <c r="QJ594" s="111"/>
      <c r="QK594" s="111"/>
      <c r="QL594" s="111"/>
      <c r="QM594" s="111"/>
      <c r="QN594" s="111"/>
      <c r="QO594" s="111"/>
      <c r="QP594" s="111"/>
      <c r="QQ594" s="111"/>
      <c r="QR594" s="111"/>
      <c r="QS594" s="111"/>
      <c r="QT594" s="111"/>
      <c r="QU594" s="111"/>
      <c r="QV594" s="111"/>
      <c r="QW594" s="111"/>
      <c r="QX594" s="111"/>
      <c r="QY594" s="111"/>
      <c r="QZ594" s="111"/>
      <c r="RA594" s="111"/>
      <c r="RB594" s="111"/>
      <c r="RC594" s="111"/>
      <c r="RD594" s="111"/>
      <c r="RE594" s="111"/>
      <c r="RF594" s="111"/>
      <c r="RG594" s="111"/>
      <c r="RH594" s="111"/>
      <c r="RI594" s="111"/>
      <c r="RJ594" s="111"/>
      <c r="RK594" s="111"/>
      <c r="RL594" s="111"/>
      <c r="RM594" s="111"/>
      <c r="RN594" s="111"/>
      <c r="RO594" s="111"/>
      <c r="RP594" s="111"/>
      <c r="RQ594" s="111"/>
      <c r="RR594" s="111"/>
      <c r="RS594" s="111"/>
      <c r="RT594" s="111"/>
      <c r="RU594" s="111"/>
      <c r="RV594" s="111"/>
      <c r="RW594" s="111"/>
      <c r="RX594" s="111"/>
      <c r="RY594" s="111"/>
      <c r="RZ594" s="111"/>
      <c r="SA594" s="111"/>
      <c r="SB594" s="111"/>
      <c r="SC594" s="111"/>
      <c r="SD594" s="111"/>
      <c r="SE594" s="111"/>
      <c r="SF594" s="111"/>
      <c r="SG594" s="111"/>
      <c r="SH594" s="111"/>
      <c r="SI594" s="111"/>
      <c r="SJ594" s="111"/>
      <c r="SK594" s="111"/>
      <c r="SL594" s="111"/>
      <c r="SM594" s="111"/>
      <c r="SN594" s="111"/>
      <c r="SO594" s="111"/>
      <c r="SP594" s="111"/>
      <c r="SQ594" s="111"/>
      <c r="SR594" s="111"/>
      <c r="SS594" s="111"/>
      <c r="ST594" s="111"/>
      <c r="SU594" s="111"/>
      <c r="SV594" s="111"/>
      <c r="SW594" s="111"/>
      <c r="SX594" s="111"/>
      <c r="SY594" s="111"/>
      <c r="SZ594" s="111"/>
      <c r="TA594" s="111"/>
      <c r="TB594" s="111"/>
      <c r="TC594" s="111"/>
      <c r="TD594" s="111"/>
      <c r="TE594" s="111"/>
      <c r="TF594" s="111"/>
      <c r="TG594" s="111"/>
      <c r="TH594" s="111"/>
      <c r="TI594" s="111"/>
      <c r="TJ594" s="111"/>
      <c r="TK594" s="111"/>
      <c r="TL594" s="111"/>
      <c r="TM594" s="111"/>
      <c r="TN594" s="111"/>
      <c r="TO594" s="111"/>
      <c r="TP594" s="111"/>
      <c r="TQ594" s="111"/>
      <c r="TR594" s="111"/>
      <c r="TS594" s="111"/>
      <c r="TT594" s="111"/>
      <c r="TU594" s="111"/>
      <c r="TV594" s="111"/>
      <c r="TW594" s="111"/>
      <c r="TX594" s="111"/>
      <c r="TY594" s="111"/>
      <c r="TZ594" s="111"/>
      <c r="UA594" s="111"/>
      <c r="UB594" s="111"/>
      <c r="UC594" s="111"/>
      <c r="UD594" s="111"/>
      <c r="UE594" s="111"/>
      <c r="UF594" s="111"/>
      <c r="UG594" s="111"/>
      <c r="UH594" s="111"/>
      <c r="UI594" s="111"/>
      <c r="UJ594" s="111"/>
      <c r="UK594" s="111"/>
      <c r="UL594" s="111"/>
      <c r="UM594" s="111"/>
      <c r="UN594" s="111"/>
      <c r="UO594" s="111"/>
      <c r="UP594" s="111"/>
      <c r="UQ594" s="111"/>
      <c r="UR594" s="111"/>
      <c r="US594" s="111"/>
      <c r="UT594" s="111"/>
      <c r="UU594" s="111"/>
      <c r="UV594" s="111"/>
      <c r="UW594" s="111"/>
      <c r="UX594" s="111"/>
      <c r="UY594" s="111"/>
      <c r="UZ594" s="111"/>
      <c r="VA594" s="111"/>
      <c r="VB594" s="111"/>
      <c r="VC594" s="111"/>
      <c r="VD594" s="111"/>
      <c r="VE594" s="111"/>
      <c r="VF594" s="111"/>
      <c r="VG594" s="111"/>
      <c r="VH594" s="111"/>
      <c r="VI594" s="111"/>
      <c r="VJ594" s="111"/>
      <c r="VK594" s="111"/>
      <c r="VL594" s="111"/>
      <c r="VM594" s="111"/>
      <c r="VN594" s="111"/>
      <c r="VO594" s="111"/>
      <c r="VP594" s="111"/>
      <c r="VQ594" s="111"/>
      <c r="VR594" s="111"/>
      <c r="VS594" s="111"/>
      <c r="VT594" s="111"/>
      <c r="VU594" s="111"/>
      <c r="VV594" s="111"/>
      <c r="VW594" s="111"/>
      <c r="VX594" s="111"/>
      <c r="VY594" s="111"/>
      <c r="VZ594" s="111"/>
      <c r="WA594" s="111"/>
      <c r="WB594" s="111"/>
      <c r="WC594" s="111"/>
      <c r="WD594" s="111"/>
      <c r="WE594" s="111"/>
      <c r="WF594" s="111"/>
      <c r="WG594" s="111"/>
      <c r="WH594" s="111"/>
      <c r="WI594" s="111"/>
      <c r="WJ594" s="111"/>
      <c r="WK594" s="111"/>
      <c r="WL594" s="111"/>
      <c r="WM594" s="111"/>
      <c r="WN594" s="111"/>
      <c r="WO594" s="111"/>
      <c r="WP594" s="111"/>
      <c r="WQ594" s="111"/>
      <c r="WR594" s="111"/>
      <c r="WS594" s="111"/>
      <c r="WT594" s="111"/>
      <c r="WU594" s="111"/>
      <c r="WV594" s="111"/>
      <c r="WW594" s="111"/>
      <c r="WX594" s="111"/>
      <c r="WY594" s="111"/>
      <c r="WZ594" s="111"/>
      <c r="XA594" s="111"/>
      <c r="XB594" s="111"/>
      <c r="XC594" s="111"/>
      <c r="XD594" s="111"/>
      <c r="XE594" s="111"/>
      <c r="XF594" s="111"/>
      <c r="XG594" s="111"/>
      <c r="XH594" s="111"/>
      <c r="XI594" s="111"/>
      <c r="XJ594" s="111"/>
      <c r="XK594" s="111"/>
      <c r="XL594" s="111"/>
      <c r="XM594" s="111"/>
      <c r="XN594" s="111"/>
      <c r="XO594" s="111"/>
      <c r="XP594" s="111"/>
      <c r="XQ594" s="111"/>
      <c r="XR594" s="111"/>
      <c r="XS594" s="111"/>
      <c r="XT594" s="111"/>
      <c r="XU594" s="111"/>
      <c r="XV594" s="111"/>
      <c r="XW594" s="111"/>
      <c r="XX594" s="111"/>
      <c r="XY594" s="111"/>
      <c r="XZ594" s="111"/>
      <c r="YA594" s="111"/>
      <c r="YB594" s="111"/>
      <c r="YC594" s="111"/>
      <c r="YD594" s="111"/>
      <c r="YE594" s="111"/>
      <c r="YF594" s="111"/>
      <c r="YG594" s="111"/>
      <c r="YH594" s="111"/>
      <c r="YI594" s="111"/>
      <c r="YJ594" s="111"/>
      <c r="YK594" s="111"/>
      <c r="YL594" s="111"/>
      <c r="YM594" s="111"/>
      <c r="YN594" s="111"/>
      <c r="YO594" s="111"/>
      <c r="YP594" s="111"/>
      <c r="YQ594" s="111"/>
      <c r="YR594" s="111"/>
      <c r="YS594" s="111"/>
      <c r="YT594" s="111"/>
      <c r="YU594" s="111"/>
      <c r="YV594" s="111"/>
      <c r="YW594" s="111"/>
      <c r="YX594" s="111"/>
      <c r="YY594" s="111"/>
      <c r="YZ594" s="111"/>
      <c r="ZA594" s="111"/>
      <c r="ZB594" s="111"/>
      <c r="ZC594" s="111"/>
      <c r="ZD594" s="111"/>
      <c r="ZE594" s="111"/>
      <c r="ZF594" s="111"/>
      <c r="ZG594" s="111"/>
      <c r="ZH594" s="111"/>
      <c r="ZI594" s="111"/>
      <c r="ZJ594" s="111"/>
      <c r="ZK594" s="111"/>
      <c r="ZL594" s="111"/>
      <c r="ZM594" s="111"/>
      <c r="ZN594" s="111"/>
      <c r="ZO594" s="111"/>
      <c r="ZP594" s="111"/>
      <c r="ZQ594" s="111"/>
      <c r="ZR594" s="111"/>
      <c r="ZS594" s="111"/>
      <c r="ZT594" s="111"/>
      <c r="ZU594" s="111"/>
      <c r="ZV594" s="111"/>
      <c r="ZW594" s="111"/>
      <c r="ZX594" s="111"/>
      <c r="ZY594" s="111"/>
      <c r="ZZ594" s="111"/>
      <c r="AAA594" s="111"/>
      <c r="AAB594" s="111"/>
      <c r="AAC594" s="111"/>
      <c r="AAD594" s="111"/>
      <c r="AAE594" s="111"/>
      <c r="AAF594" s="111"/>
      <c r="AAG594" s="111"/>
      <c r="AAH594" s="111"/>
      <c r="AAI594" s="111"/>
      <c r="AAJ594" s="111"/>
      <c r="AAK594" s="111"/>
      <c r="AAL594" s="111"/>
      <c r="AAM594" s="111"/>
      <c r="AAN594" s="111"/>
      <c r="AAO594" s="111"/>
      <c r="AAP594" s="111"/>
      <c r="AAQ594" s="111"/>
      <c r="AAR594" s="111"/>
      <c r="AAS594" s="111"/>
      <c r="AAT594" s="111"/>
      <c r="AAU594" s="111"/>
      <c r="AAV594" s="111"/>
      <c r="AAW594" s="111"/>
      <c r="AAX594" s="111"/>
      <c r="AAY594" s="111"/>
      <c r="AAZ594" s="111"/>
      <c r="ABA594" s="111"/>
      <c r="ABB594" s="111"/>
      <c r="ABC594" s="111"/>
      <c r="ABD594" s="111"/>
      <c r="ABE594" s="111"/>
      <c r="ABF594" s="111"/>
      <c r="ABG594" s="111"/>
      <c r="ABH594" s="111"/>
      <c r="ABI594" s="111"/>
      <c r="ABJ594" s="111"/>
      <c r="ABK594" s="111"/>
      <c r="ABL594" s="111"/>
      <c r="ABM594" s="111"/>
      <c r="ABN594" s="111"/>
      <c r="ABO594" s="111"/>
      <c r="ABP594" s="111"/>
      <c r="ABQ594" s="111"/>
      <c r="ABR594" s="111"/>
      <c r="ABS594" s="111"/>
      <c r="ABT594" s="111"/>
      <c r="ABU594" s="111"/>
      <c r="ABV594" s="111"/>
      <c r="ABW594" s="111"/>
      <c r="ABX594" s="111"/>
      <c r="ABY594" s="111"/>
      <c r="ABZ594" s="111"/>
      <c r="ACA594" s="111"/>
      <c r="ACB594" s="111"/>
      <c r="ACC594" s="111"/>
      <c r="ACD594" s="111"/>
      <c r="ACE594" s="111"/>
      <c r="ACF594" s="111"/>
      <c r="ACG594" s="111"/>
      <c r="ACH594" s="111"/>
      <c r="ACI594" s="111"/>
      <c r="ACJ594" s="111"/>
      <c r="ACK594" s="111"/>
      <c r="ACL594" s="111"/>
      <c r="ACM594" s="111"/>
      <c r="ACN594" s="111"/>
      <c r="ACO594" s="111"/>
      <c r="ACP594" s="111"/>
      <c r="ACQ594" s="111"/>
      <c r="ACR594" s="111"/>
      <c r="ACS594" s="111"/>
      <c r="ACT594" s="111"/>
      <c r="ACU594" s="111"/>
      <c r="ACV594" s="111"/>
      <c r="ACW594" s="111"/>
      <c r="ACX594" s="111"/>
      <c r="ACY594" s="111"/>
      <c r="ACZ594" s="111"/>
      <c r="ADA594" s="111"/>
      <c r="ADB594" s="111"/>
      <c r="ADC594" s="111"/>
      <c r="ADD594" s="111"/>
      <c r="ADE594" s="111"/>
      <c r="ADF594" s="111"/>
      <c r="ADG594" s="111"/>
      <c r="ADH594" s="111"/>
      <c r="ADI594" s="111"/>
      <c r="ADJ594" s="111"/>
      <c r="ADK594" s="111"/>
      <c r="ADL594" s="111"/>
      <c r="ADM594" s="111"/>
      <c r="ADN594" s="111"/>
      <c r="ADO594" s="111"/>
      <c r="ADP594" s="111"/>
      <c r="ADQ594" s="111"/>
      <c r="ADR594" s="111"/>
      <c r="ADS594" s="111"/>
      <c r="ADT594" s="111"/>
      <c r="ADU594" s="111"/>
      <c r="ADV594" s="111"/>
      <c r="ADW594" s="111"/>
      <c r="ADX594" s="111"/>
      <c r="ADY594" s="111"/>
      <c r="ADZ594" s="111"/>
      <c r="AEA594" s="111"/>
      <c r="AEB594" s="111"/>
      <c r="AEC594" s="111"/>
      <c r="AED594" s="111"/>
      <c r="AEE594" s="111"/>
      <c r="AEF594" s="111"/>
      <c r="AEG594" s="111"/>
      <c r="AEH594" s="111"/>
      <c r="AEI594" s="111"/>
      <c r="AEJ594" s="111"/>
      <c r="AEK594" s="111"/>
      <c r="AEL594" s="111"/>
      <c r="AEM594" s="111"/>
      <c r="AEN594" s="111"/>
      <c r="AEO594" s="111"/>
      <c r="AEP594" s="111"/>
      <c r="AEQ594" s="111"/>
      <c r="AER594" s="111"/>
      <c r="AES594" s="111"/>
      <c r="AET594" s="111"/>
      <c r="AEU594" s="111"/>
      <c r="AEV594" s="111"/>
      <c r="AEW594" s="111"/>
      <c r="AEX594" s="111"/>
      <c r="AEY594" s="111"/>
      <c r="AEZ594" s="111"/>
      <c r="AFA594" s="111"/>
      <c r="AFB594" s="111"/>
      <c r="AFC594" s="111"/>
      <c r="AFD594" s="111"/>
      <c r="AFE594" s="111"/>
      <c r="AFF594" s="111"/>
      <c r="AFG594" s="111"/>
      <c r="AFH594" s="111"/>
      <c r="AFI594" s="111"/>
      <c r="AFJ594" s="111"/>
      <c r="AFK594" s="111"/>
      <c r="AFL594" s="111"/>
      <c r="AFM594" s="111"/>
      <c r="AFN594" s="111"/>
      <c r="AFO594" s="111"/>
      <c r="AFP594" s="111"/>
      <c r="AFQ594" s="111"/>
      <c r="AFR594" s="111"/>
      <c r="AFS594" s="111"/>
      <c r="AFT594" s="111"/>
      <c r="AFU594" s="111"/>
      <c r="AFV594" s="111"/>
      <c r="AFW594" s="111"/>
      <c r="AFX594" s="111"/>
      <c r="AFY594" s="111"/>
      <c r="AFZ594" s="111"/>
      <c r="AGA594" s="111"/>
      <c r="AGB594" s="111"/>
      <c r="AGC594" s="111"/>
      <c r="AGD594" s="111"/>
      <c r="AGE594" s="111"/>
      <c r="AGF594" s="111"/>
      <c r="AGG594" s="111"/>
      <c r="AGH594" s="111"/>
      <c r="AGI594" s="111"/>
      <c r="AGJ594" s="111"/>
      <c r="AGK594" s="111"/>
      <c r="AGL594" s="111"/>
      <c r="AGM594" s="111"/>
      <c r="AGN594" s="111"/>
      <c r="AGO594" s="111"/>
      <c r="AGP594" s="111"/>
      <c r="AGQ594" s="111"/>
      <c r="AGR594" s="111"/>
      <c r="AGS594" s="111"/>
      <c r="AGT594" s="111"/>
      <c r="AGU594" s="111"/>
      <c r="AGV594" s="111"/>
      <c r="AGW594" s="111"/>
      <c r="AGX594" s="111"/>
      <c r="AGY594" s="111"/>
      <c r="AGZ594" s="111"/>
      <c r="AHA594" s="111"/>
      <c r="AHB594" s="111"/>
      <c r="AHC594" s="111"/>
      <c r="AHD594" s="111"/>
      <c r="AHE594" s="111"/>
      <c r="AHF594" s="111"/>
      <c r="AHG594" s="111"/>
      <c r="AHH594" s="111"/>
      <c r="AHI594" s="111"/>
      <c r="AHJ594" s="111"/>
      <c r="AHK594" s="111"/>
      <c r="AHL594" s="111"/>
      <c r="AHM594" s="111"/>
      <c r="AHN594" s="111"/>
      <c r="AHO594" s="111"/>
      <c r="AHP594" s="111"/>
      <c r="AHQ594" s="111"/>
      <c r="AHR594" s="111"/>
      <c r="AHS594" s="111"/>
      <c r="AHT594" s="111"/>
      <c r="AHU594" s="111"/>
      <c r="AHV594" s="111"/>
      <c r="AHW594" s="111"/>
      <c r="AHX594" s="111"/>
      <c r="AHY594" s="111"/>
      <c r="AHZ594" s="111"/>
      <c r="AIA594" s="111"/>
      <c r="AIB594" s="111"/>
      <c r="AIC594" s="111"/>
      <c r="AID594" s="111"/>
      <c r="AIE594" s="111"/>
      <c r="AIF594" s="111"/>
      <c r="AIG594" s="111"/>
      <c r="AIH594" s="111"/>
      <c r="AII594" s="111"/>
      <c r="AIJ594" s="111"/>
      <c r="AIK594" s="111"/>
      <c r="AIL594" s="111"/>
      <c r="AIM594" s="111"/>
      <c r="AIN594" s="111"/>
      <c r="AIO594" s="111"/>
      <c r="AIP594" s="111"/>
      <c r="AIQ594" s="111"/>
      <c r="AIR594" s="111"/>
      <c r="AIS594" s="111"/>
      <c r="AIT594" s="111"/>
      <c r="AIU594" s="111"/>
      <c r="AIV594" s="111"/>
      <c r="AIW594" s="111"/>
      <c r="AIX594" s="111"/>
      <c r="AIY594" s="111"/>
      <c r="AIZ594" s="111"/>
      <c r="AJA594" s="111"/>
      <c r="AJB594" s="111"/>
      <c r="AJC594" s="111"/>
      <c r="AJD594" s="111"/>
      <c r="AJE594" s="111"/>
      <c r="AJF594" s="111"/>
      <c r="AJG594" s="111"/>
      <c r="AJH594" s="111"/>
      <c r="AJI594" s="111"/>
      <c r="AJJ594" s="111"/>
      <c r="AJK594" s="111"/>
      <c r="AJL594" s="111"/>
      <c r="AJM594" s="111"/>
      <c r="AJN594" s="111"/>
      <c r="AJO594" s="111"/>
      <c r="AJP594" s="111"/>
      <c r="AJQ594" s="111"/>
      <c r="AJR594" s="111"/>
      <c r="AJS594" s="111"/>
      <c r="AJT594" s="111"/>
      <c r="AJU594" s="111"/>
      <c r="AJV594" s="111"/>
      <c r="AJW594" s="111"/>
      <c r="AJX594" s="111"/>
      <c r="AJY594" s="111"/>
      <c r="AJZ594" s="111"/>
      <c r="AKA594" s="111"/>
      <c r="AKB594" s="111"/>
      <c r="AKC594" s="111"/>
      <c r="AKD594" s="111"/>
      <c r="AKE594" s="111"/>
      <c r="AKF594" s="111"/>
      <c r="AKG594" s="111"/>
      <c r="AKH594" s="111"/>
      <c r="AKI594" s="111"/>
      <c r="AKJ594" s="111"/>
      <c r="AKK594" s="111"/>
      <c r="AKL594" s="111"/>
      <c r="AKM594" s="111"/>
      <c r="AKN594" s="111"/>
      <c r="AKO594" s="111"/>
      <c r="AKP594" s="111"/>
      <c r="AKQ594" s="111"/>
      <c r="AKR594" s="111"/>
      <c r="AKS594" s="111"/>
      <c r="AKT594" s="111"/>
      <c r="AKU594" s="111"/>
      <c r="AKV594" s="111"/>
      <c r="AKW594" s="111"/>
      <c r="AKX594" s="111"/>
      <c r="AKY594" s="111"/>
      <c r="AKZ594" s="111"/>
      <c r="ALA594" s="111"/>
      <c r="ALB594" s="111"/>
      <c r="ALC594" s="111"/>
      <c r="ALD594" s="111"/>
      <c r="ALE594" s="111"/>
      <c r="ALF594" s="111"/>
      <c r="ALG594" s="111"/>
      <c r="ALH594" s="111"/>
      <c r="ALI594" s="111"/>
      <c r="ALJ594" s="111"/>
      <c r="ALK594" s="111"/>
      <c r="ALL594" s="111"/>
      <c r="ALM594" s="111"/>
      <c r="ALN594" s="111"/>
      <c r="ALO594" s="111"/>
      <c r="ALP594" s="111"/>
      <c r="ALQ594" s="111"/>
      <c r="ALR594" s="111"/>
      <c r="ALS594" s="111"/>
      <c r="ALT594" s="111"/>
      <c r="ALU594" s="111"/>
      <c r="ALV594" s="111"/>
      <c r="ALW594" s="111"/>
      <c r="ALX594" s="111"/>
      <c r="ALY594" s="111"/>
      <c r="ALZ594" s="111"/>
      <c r="AMA594" s="111"/>
      <c r="AMB594" s="111"/>
      <c r="AMC594" s="111"/>
      <c r="AMD594" s="111"/>
      <c r="AME594" s="111"/>
      <c r="AMF594" s="111"/>
      <c r="AMG594" s="111"/>
      <c r="AMH594" s="111"/>
      <c r="AMI594" s="111"/>
      <c r="AMJ594" s="111"/>
      <c r="AMK594" s="111"/>
      <c r="AML594" s="111"/>
      <c r="AMM594" s="111"/>
      <c r="AMN594" s="111"/>
      <c r="AMO594" s="111"/>
      <c r="AMP594" s="111"/>
      <c r="AMQ594" s="111"/>
      <c r="AMR594" s="111"/>
      <c r="AMS594" s="111"/>
      <c r="AMT594" s="111"/>
      <c r="AMU594" s="111"/>
      <c r="AMV594" s="111"/>
      <c r="AMW594" s="111"/>
      <c r="AMX594" s="111"/>
      <c r="AMY594" s="111"/>
      <c r="AMZ594" s="111"/>
      <c r="ANA594" s="111"/>
      <c r="ANB594" s="111"/>
      <c r="ANC594" s="111"/>
      <c r="AND594" s="111"/>
      <c r="ANE594" s="111"/>
      <c r="ANF594" s="111"/>
      <c r="ANG594" s="111"/>
      <c r="ANH594" s="111"/>
      <c r="ANI594" s="111"/>
      <c r="ANJ594" s="111"/>
      <c r="ANK594" s="111"/>
      <c r="ANL594" s="111"/>
      <c r="ANM594" s="111"/>
      <c r="ANN594" s="111"/>
      <c r="ANO594" s="111"/>
      <c r="ANP594" s="111"/>
      <c r="ANQ594" s="111"/>
      <c r="ANR594" s="111"/>
      <c r="ANS594" s="111"/>
      <c r="ANT594" s="111"/>
      <c r="ANU594" s="111"/>
      <c r="ANV594" s="111"/>
      <c r="ANW594" s="111"/>
      <c r="ANX594" s="111"/>
      <c r="ANY594" s="111"/>
      <c r="ANZ594" s="111"/>
      <c r="AOA594" s="111"/>
      <c r="AOB594" s="111"/>
      <c r="AOC594" s="111"/>
      <c r="AOD594" s="111"/>
      <c r="AOE594" s="111"/>
      <c r="AOF594" s="111"/>
      <c r="AOG594" s="111"/>
      <c r="AOH594" s="111"/>
      <c r="AOI594" s="111"/>
      <c r="AOJ594" s="111"/>
      <c r="AOK594" s="111"/>
      <c r="AOL594" s="111"/>
      <c r="AOM594" s="111"/>
      <c r="AON594" s="111"/>
      <c r="AOO594" s="111"/>
      <c r="AOP594" s="111"/>
      <c r="AOQ594" s="111"/>
      <c r="AOR594" s="111"/>
      <c r="AOS594" s="111"/>
      <c r="AOT594" s="111"/>
      <c r="AOU594" s="111"/>
      <c r="AOV594" s="111"/>
      <c r="AOW594" s="111"/>
      <c r="AOX594" s="111"/>
      <c r="AOY594" s="111"/>
      <c r="AOZ594" s="111"/>
      <c r="APA594" s="111"/>
      <c r="APB594" s="111"/>
      <c r="APC594" s="111"/>
      <c r="APD594" s="111"/>
      <c r="APE594" s="111"/>
      <c r="APF594" s="111"/>
      <c r="APG594" s="111"/>
      <c r="APH594" s="111"/>
      <c r="API594" s="111"/>
      <c r="APJ594" s="111"/>
      <c r="APK594" s="111"/>
      <c r="APL594" s="111"/>
      <c r="APM594" s="111"/>
      <c r="APN594" s="111"/>
      <c r="APO594" s="111"/>
      <c r="APP594" s="111"/>
      <c r="APQ594" s="111"/>
      <c r="APR594" s="111"/>
      <c r="APS594" s="111"/>
      <c r="APT594" s="111"/>
      <c r="APU594" s="111"/>
      <c r="APV594" s="111"/>
      <c r="APW594" s="111"/>
      <c r="APX594" s="111"/>
      <c r="APY594" s="111"/>
      <c r="APZ594" s="111"/>
      <c r="AQA594" s="111"/>
      <c r="AQB594" s="111"/>
      <c r="AQC594" s="111"/>
      <c r="AQD594" s="111"/>
      <c r="AQE594" s="111"/>
      <c r="AQF594" s="111"/>
      <c r="AQG594" s="111"/>
      <c r="AQH594" s="111"/>
      <c r="AQI594" s="111"/>
      <c r="AQJ594" s="111"/>
      <c r="AQK594" s="111"/>
      <c r="AQL594" s="111"/>
      <c r="AQM594" s="111"/>
      <c r="AQN594" s="111"/>
      <c r="AQO594" s="111"/>
      <c r="AQP594" s="111"/>
      <c r="AQQ594" s="111"/>
      <c r="AQR594" s="111"/>
      <c r="AQS594" s="111"/>
      <c r="AQT594" s="111"/>
      <c r="AQU594" s="111"/>
      <c r="AQV594" s="111"/>
      <c r="AQW594" s="111"/>
      <c r="AQX594" s="111"/>
      <c r="AQY594" s="111"/>
      <c r="AQZ594" s="111"/>
      <c r="ARA594" s="111"/>
      <c r="ARB594" s="111"/>
      <c r="ARC594" s="111"/>
      <c r="ARD594" s="111"/>
      <c r="ARE594" s="111"/>
      <c r="ARF594" s="111"/>
      <c r="ARG594" s="111"/>
      <c r="ARH594" s="111"/>
      <c r="ARI594" s="111"/>
      <c r="ARJ594" s="111"/>
      <c r="ARK594" s="111"/>
      <c r="ARL594" s="111"/>
      <c r="ARM594" s="111"/>
      <c r="ARN594" s="111"/>
      <c r="ARO594" s="111"/>
      <c r="ARP594" s="111"/>
      <c r="ARQ594" s="111"/>
      <c r="ARR594" s="111"/>
      <c r="ARS594" s="111"/>
      <c r="ART594" s="111"/>
      <c r="ARU594" s="111"/>
      <c r="ARV594" s="111"/>
      <c r="ARW594" s="111"/>
      <c r="ARX594" s="111"/>
      <c r="ARY594" s="111"/>
      <c r="ARZ594" s="111"/>
      <c r="ASA594" s="111"/>
      <c r="ASB594" s="111"/>
      <c r="ASC594" s="111"/>
      <c r="ASD594" s="111"/>
      <c r="ASE594" s="111"/>
      <c r="ASF594" s="111"/>
      <c r="ASG594" s="111"/>
      <c r="ASH594" s="111"/>
      <c r="ASI594" s="111"/>
      <c r="ASJ594" s="111"/>
      <c r="ASK594" s="111"/>
      <c r="ASL594" s="111"/>
      <c r="ASM594" s="111"/>
      <c r="ASN594" s="111"/>
      <c r="ASO594" s="111"/>
      <c r="ASP594" s="111"/>
      <c r="ASQ594" s="111"/>
      <c r="ASR594" s="111"/>
      <c r="ASS594" s="111"/>
      <c r="AST594" s="111"/>
      <c r="ASU594" s="111"/>
      <c r="ASV594" s="111"/>
      <c r="ASW594" s="111"/>
      <c r="ASX594" s="111"/>
      <c r="ASY594" s="111"/>
      <c r="ASZ594" s="111"/>
      <c r="ATA594" s="111"/>
      <c r="ATB594" s="111"/>
      <c r="ATC594" s="111"/>
      <c r="ATD594" s="111"/>
      <c r="ATE594" s="111"/>
      <c r="ATF594" s="111"/>
      <c r="ATG594" s="111"/>
      <c r="ATH594" s="111"/>
      <c r="ATI594" s="111"/>
      <c r="ATJ594" s="111"/>
      <c r="ATK594" s="111"/>
      <c r="ATL594" s="111"/>
      <c r="ATM594" s="111"/>
      <c r="ATN594" s="111"/>
      <c r="ATO594" s="111"/>
      <c r="ATP594" s="111"/>
      <c r="ATQ594" s="111"/>
      <c r="ATR594" s="111"/>
      <c r="ATS594" s="111"/>
      <c r="ATT594" s="111"/>
      <c r="ATU594" s="111"/>
      <c r="ATV594" s="111"/>
      <c r="ATW594" s="111"/>
      <c r="ATX594" s="111"/>
      <c r="ATY594" s="111"/>
      <c r="ATZ594" s="111"/>
      <c r="AUA594" s="111"/>
      <c r="AUB594" s="111"/>
      <c r="AUC594" s="111"/>
      <c r="AUD594" s="111"/>
      <c r="AUE594" s="111"/>
      <c r="AUF594" s="111"/>
      <c r="AUG594" s="111"/>
      <c r="AUH594" s="111"/>
      <c r="AUI594" s="111"/>
      <c r="AUJ594" s="111"/>
      <c r="AUK594" s="111"/>
      <c r="AUL594" s="111"/>
      <c r="AUM594" s="111"/>
      <c r="AUN594" s="111"/>
      <c r="AUO594" s="111"/>
      <c r="AUP594" s="111"/>
      <c r="AUQ594" s="111"/>
      <c r="AUR594" s="111"/>
      <c r="AUS594" s="111"/>
      <c r="AUT594" s="111"/>
      <c r="AUU594" s="111"/>
      <c r="AUV594" s="111"/>
      <c r="AUW594" s="111"/>
      <c r="AUX594" s="111"/>
      <c r="AUY594" s="111"/>
      <c r="AUZ594" s="111"/>
      <c r="AVA594" s="111"/>
      <c r="AVB594" s="111"/>
      <c r="AVC594" s="111"/>
      <c r="AVD594" s="111"/>
      <c r="AVE594" s="111"/>
      <c r="AVF594" s="111"/>
      <c r="AVG594" s="111"/>
      <c r="AVH594" s="111"/>
      <c r="AVI594" s="111"/>
      <c r="AVJ594" s="111"/>
      <c r="AVK594" s="111"/>
      <c r="AVL594" s="111"/>
      <c r="AVM594" s="111"/>
      <c r="AVN594" s="111"/>
      <c r="AVO594" s="111"/>
      <c r="AVP594" s="111"/>
      <c r="AVQ594" s="111"/>
      <c r="AVR594" s="111"/>
      <c r="AVS594" s="111"/>
      <c r="AVT594" s="111"/>
      <c r="AVU594" s="111"/>
      <c r="AVV594" s="111"/>
      <c r="AVW594" s="111"/>
      <c r="AVX594" s="111"/>
      <c r="AVY594" s="111"/>
      <c r="AVZ594" s="111"/>
      <c r="AWA594" s="111"/>
      <c r="AWB594" s="111"/>
      <c r="AWC594" s="111"/>
      <c r="AWD594" s="111"/>
      <c r="AWE594" s="111"/>
      <c r="AWF594" s="111"/>
      <c r="AWG594" s="111"/>
      <c r="AWH594" s="111"/>
      <c r="AWI594" s="111"/>
      <c r="AWJ594" s="111"/>
      <c r="AWK594" s="111"/>
      <c r="AWL594" s="111"/>
      <c r="AWM594" s="111"/>
      <c r="AWN594" s="111"/>
      <c r="AWO594" s="111"/>
      <c r="AWP594" s="111"/>
      <c r="AWQ594" s="111"/>
      <c r="AWR594" s="111"/>
      <c r="AWS594" s="111"/>
      <c r="AWT594" s="111"/>
      <c r="AWU594" s="111"/>
      <c r="AWV594" s="111"/>
      <c r="AWW594" s="111"/>
      <c r="AWX594" s="111"/>
      <c r="AWY594" s="111"/>
      <c r="AWZ594" s="111"/>
      <c r="AXA594" s="111"/>
      <c r="AXB594" s="111"/>
      <c r="AXC594" s="111"/>
      <c r="AXD594" s="111"/>
      <c r="AXE594" s="111"/>
      <c r="AXF594" s="111"/>
      <c r="AXG594" s="111"/>
      <c r="AXH594" s="111"/>
      <c r="AXI594" s="111"/>
      <c r="AXJ594" s="111"/>
      <c r="AXK594" s="111"/>
      <c r="AXL594" s="111"/>
      <c r="AXM594" s="111"/>
      <c r="AXN594" s="111"/>
      <c r="AXO594" s="111"/>
      <c r="AXP594" s="111"/>
      <c r="AXQ594" s="111"/>
      <c r="AXR594" s="111"/>
      <c r="AXS594" s="111"/>
      <c r="AXT594" s="111"/>
      <c r="AXU594" s="111"/>
      <c r="AXV594" s="111"/>
      <c r="AXW594" s="111"/>
      <c r="AXX594" s="111"/>
      <c r="AXY594" s="111"/>
      <c r="AXZ594" s="111"/>
      <c r="AYA594" s="111"/>
      <c r="AYB594" s="111"/>
      <c r="AYC594" s="111"/>
      <c r="AYD594" s="111"/>
      <c r="AYE594" s="111"/>
      <c r="AYF594" s="111"/>
      <c r="AYG594" s="111"/>
      <c r="AYH594" s="111"/>
      <c r="AYI594" s="111"/>
      <c r="AYJ594" s="111"/>
      <c r="AYK594" s="111"/>
      <c r="AYL594" s="111"/>
      <c r="AYM594" s="111"/>
      <c r="AYN594" s="111"/>
      <c r="AYO594" s="111"/>
      <c r="AYP594" s="111"/>
      <c r="AYQ594" s="111"/>
      <c r="AYR594" s="111"/>
      <c r="AYS594" s="111"/>
      <c r="AYT594" s="111"/>
      <c r="AYU594" s="111"/>
      <c r="AYV594" s="111"/>
      <c r="AYW594" s="111"/>
      <c r="AYX594" s="111"/>
      <c r="AYY594" s="111"/>
      <c r="AYZ594" s="111"/>
      <c r="AZA594" s="111"/>
      <c r="AZB594" s="111"/>
      <c r="AZC594" s="111"/>
      <c r="AZD594" s="111"/>
      <c r="AZE594" s="111"/>
      <c r="AZF594" s="111"/>
      <c r="AZG594" s="111"/>
      <c r="AZH594" s="111"/>
      <c r="AZI594" s="111"/>
      <c r="AZJ594" s="111"/>
      <c r="AZK594" s="111"/>
      <c r="AZL594" s="111"/>
      <c r="AZM594" s="111"/>
      <c r="AZN594" s="111"/>
      <c r="AZO594" s="111"/>
      <c r="AZP594" s="111"/>
      <c r="AZQ594" s="111"/>
      <c r="AZR594" s="111"/>
      <c r="AZS594" s="111"/>
      <c r="AZT594" s="111"/>
      <c r="AZU594" s="111"/>
      <c r="AZV594" s="111"/>
      <c r="AZW594" s="111"/>
      <c r="AZX594" s="111"/>
      <c r="AZY594" s="111"/>
      <c r="AZZ594" s="111"/>
      <c r="BAA594" s="111"/>
      <c r="BAB594" s="111"/>
      <c r="BAC594" s="111"/>
      <c r="BAD594" s="111"/>
      <c r="BAE594" s="111"/>
      <c r="BAF594" s="111"/>
      <c r="BAG594" s="111"/>
      <c r="BAH594" s="111"/>
      <c r="BAI594" s="111"/>
      <c r="BAJ594" s="111"/>
      <c r="BAK594" s="111"/>
      <c r="BAL594" s="111"/>
      <c r="BAM594" s="111"/>
      <c r="BAN594" s="111"/>
      <c r="BAO594" s="111"/>
      <c r="BAP594" s="111"/>
      <c r="BAQ594" s="111"/>
      <c r="BAR594" s="111"/>
      <c r="BAS594" s="111"/>
      <c r="BAT594" s="111"/>
      <c r="BAU594" s="111"/>
      <c r="BAV594" s="111"/>
      <c r="BAW594" s="111"/>
      <c r="BAX594" s="111"/>
      <c r="BAY594" s="111"/>
      <c r="BAZ594" s="111"/>
      <c r="BBA594" s="111"/>
      <c r="BBB594" s="111"/>
      <c r="BBC594" s="111"/>
      <c r="BBD594" s="111"/>
      <c r="BBE594" s="111"/>
      <c r="BBF594" s="111"/>
      <c r="BBG594" s="111"/>
      <c r="BBH594" s="111"/>
      <c r="BBI594" s="111"/>
      <c r="BBJ594" s="111"/>
      <c r="BBK594" s="111"/>
      <c r="BBL594" s="111"/>
      <c r="BBM594" s="111"/>
      <c r="BBN594" s="111"/>
      <c r="BBO594" s="111"/>
      <c r="BBP594" s="111"/>
      <c r="BBQ594" s="111"/>
      <c r="BBR594" s="111"/>
      <c r="BBS594" s="111"/>
      <c r="BBT594" s="111"/>
      <c r="BBU594" s="111"/>
      <c r="BBV594" s="111"/>
      <c r="BBW594" s="111"/>
      <c r="BBX594" s="111"/>
      <c r="BBY594" s="111"/>
      <c r="BBZ594" s="111"/>
      <c r="BCA594" s="111"/>
      <c r="BCB594" s="111"/>
      <c r="BCC594" s="111"/>
      <c r="BCD594" s="111"/>
      <c r="BCE594" s="111"/>
      <c r="BCF594" s="111"/>
      <c r="BCG594" s="111"/>
      <c r="BCH594" s="111"/>
      <c r="BCI594" s="111"/>
      <c r="BCJ594" s="111"/>
      <c r="BCK594" s="111"/>
      <c r="BCL594" s="111"/>
      <c r="BCM594" s="111"/>
      <c r="BCN594" s="111"/>
      <c r="BCO594" s="111"/>
      <c r="BCP594" s="111"/>
      <c r="BCQ594" s="111"/>
      <c r="BCR594" s="111"/>
      <c r="BCS594" s="111"/>
      <c r="BCT594" s="111"/>
      <c r="BCU594" s="111"/>
      <c r="BCV594" s="111"/>
      <c r="BCW594" s="111"/>
      <c r="BCX594" s="111"/>
      <c r="BCY594" s="111"/>
      <c r="BCZ594" s="111"/>
      <c r="BDA594" s="111"/>
      <c r="BDB594" s="111"/>
      <c r="BDC594" s="111"/>
      <c r="BDD594" s="111"/>
      <c r="BDE594" s="111"/>
      <c r="BDF594" s="111"/>
      <c r="BDG594" s="111"/>
      <c r="BDH594" s="111"/>
      <c r="BDI594" s="111"/>
      <c r="BDJ594" s="111"/>
      <c r="BDK594" s="111"/>
      <c r="BDL594" s="111"/>
      <c r="BDM594" s="111"/>
      <c r="BDN594" s="111"/>
      <c r="BDO594" s="111"/>
      <c r="BDP594" s="111"/>
      <c r="BDQ594" s="111"/>
      <c r="BDR594" s="111"/>
      <c r="BDS594" s="111"/>
      <c r="BDT594" s="111"/>
      <c r="BDU594" s="111"/>
      <c r="BDV594" s="111"/>
      <c r="BDW594" s="111"/>
      <c r="BDX594" s="111"/>
      <c r="BDY594" s="111"/>
      <c r="BDZ594" s="111"/>
      <c r="BEA594" s="111"/>
      <c r="BEB594" s="111"/>
      <c r="BEC594" s="111"/>
      <c r="BED594" s="111"/>
      <c r="BEE594" s="111"/>
      <c r="BEF594" s="111"/>
      <c r="BEG594" s="111"/>
      <c r="BEH594" s="111"/>
      <c r="BEI594" s="111"/>
      <c r="BEJ594" s="111"/>
      <c r="BEK594" s="111"/>
      <c r="BEL594" s="111"/>
      <c r="BEM594" s="111"/>
      <c r="BEN594" s="111"/>
      <c r="BEO594" s="111"/>
      <c r="BEP594" s="111"/>
      <c r="BEQ594" s="111"/>
      <c r="BER594" s="111"/>
      <c r="BES594" s="111"/>
      <c r="BET594" s="111"/>
      <c r="BEU594" s="111"/>
      <c r="BEV594" s="111"/>
      <c r="BEW594" s="111"/>
      <c r="BEX594" s="111"/>
      <c r="BEY594" s="111"/>
      <c r="BEZ594" s="111"/>
      <c r="BFA594" s="111"/>
      <c r="BFB594" s="111"/>
      <c r="BFC594" s="111"/>
      <c r="BFD594" s="111"/>
      <c r="BFE594" s="111"/>
      <c r="BFF594" s="111"/>
      <c r="BFG594" s="111"/>
      <c r="BFH594" s="111"/>
      <c r="BFI594" s="111"/>
      <c r="BFJ594" s="111"/>
      <c r="BFK594" s="111"/>
      <c r="BFL594" s="111"/>
      <c r="BFM594" s="111"/>
      <c r="BFN594" s="111"/>
      <c r="BFO594" s="111"/>
      <c r="BFP594" s="111"/>
      <c r="BFQ594" s="111"/>
      <c r="BFR594" s="111"/>
      <c r="BFS594" s="111"/>
      <c r="BFT594" s="111"/>
      <c r="BFU594" s="111"/>
      <c r="BFV594" s="111"/>
      <c r="BFW594" s="111"/>
      <c r="BFX594" s="111"/>
      <c r="BFY594" s="111"/>
      <c r="BFZ594" s="111"/>
      <c r="BGA594" s="111"/>
      <c r="BGB594" s="111"/>
      <c r="BGC594" s="111"/>
      <c r="BGD594" s="111"/>
      <c r="BGE594" s="111"/>
      <c r="BGF594" s="111"/>
      <c r="BGG594" s="111"/>
      <c r="BGH594" s="111"/>
      <c r="BGI594" s="111"/>
      <c r="BGJ594" s="111"/>
      <c r="BGK594" s="111"/>
      <c r="BGL594" s="111"/>
      <c r="BGM594" s="111"/>
      <c r="BGN594" s="111"/>
      <c r="BGO594" s="111"/>
      <c r="BGP594" s="111"/>
      <c r="BGQ594" s="111"/>
      <c r="BGR594" s="111"/>
      <c r="BGS594" s="111"/>
      <c r="BGT594" s="111"/>
      <c r="BGU594" s="111"/>
      <c r="BGV594" s="111"/>
      <c r="BGW594" s="111"/>
      <c r="BGX594" s="111"/>
      <c r="BGY594" s="111"/>
      <c r="BGZ594" s="111"/>
      <c r="BHA594" s="111"/>
      <c r="BHB594" s="111"/>
      <c r="BHC594" s="111"/>
      <c r="BHD594" s="111"/>
      <c r="BHE594" s="111"/>
      <c r="BHF594" s="111"/>
      <c r="BHG594" s="111"/>
      <c r="BHH594" s="111"/>
      <c r="BHI594" s="111"/>
      <c r="BHJ594" s="111"/>
      <c r="BHK594" s="111"/>
      <c r="BHL594" s="111"/>
      <c r="BHM594" s="111"/>
      <c r="BHN594" s="111"/>
      <c r="BHO594" s="111"/>
      <c r="BHP594" s="111"/>
      <c r="BHQ594" s="111"/>
      <c r="BHR594" s="111"/>
      <c r="BHS594" s="111"/>
      <c r="BHT594" s="111"/>
      <c r="BHU594" s="111"/>
      <c r="BHV594" s="111"/>
      <c r="BHW594" s="111"/>
      <c r="BHX594" s="111"/>
      <c r="BHY594" s="111"/>
      <c r="BHZ594" s="111"/>
      <c r="BIA594" s="111"/>
      <c r="BIB594" s="111"/>
      <c r="BIC594" s="111"/>
      <c r="BID594" s="111"/>
      <c r="BIE594" s="111"/>
      <c r="BIF594" s="111"/>
      <c r="BIG594" s="111"/>
      <c r="BIH594" s="111"/>
      <c r="BII594" s="111"/>
      <c r="BIJ594" s="111"/>
      <c r="BIK594" s="111"/>
      <c r="BIL594" s="111"/>
      <c r="BIM594" s="111"/>
      <c r="BIN594" s="111"/>
      <c r="BIO594" s="111"/>
      <c r="BIP594" s="111"/>
      <c r="BIQ594" s="111"/>
      <c r="BIR594" s="111"/>
      <c r="BIS594" s="111"/>
      <c r="BIT594" s="111"/>
      <c r="BIU594" s="111"/>
      <c r="BIV594" s="111"/>
      <c r="BIW594" s="111"/>
      <c r="BIX594" s="111"/>
      <c r="BIY594" s="111"/>
      <c r="BIZ594" s="111"/>
      <c r="BJA594" s="111"/>
      <c r="BJB594" s="111"/>
      <c r="BJC594" s="111"/>
      <c r="BJD594" s="111"/>
      <c r="BJE594" s="111"/>
      <c r="BJF594" s="111"/>
      <c r="BJG594" s="111"/>
      <c r="BJH594" s="111"/>
      <c r="BJI594" s="111"/>
      <c r="BJJ594" s="111"/>
      <c r="BJK594" s="111"/>
      <c r="BJL594" s="111"/>
      <c r="BJM594" s="111"/>
      <c r="BJN594" s="111"/>
      <c r="BJO594" s="111"/>
      <c r="BJP594" s="111"/>
      <c r="BJQ594" s="111"/>
      <c r="BJR594" s="111"/>
      <c r="BJS594" s="111"/>
      <c r="BJT594" s="111"/>
      <c r="BJU594" s="111"/>
      <c r="BJV594" s="111"/>
      <c r="BJW594" s="111"/>
      <c r="BJX594" s="111"/>
      <c r="BJY594" s="111"/>
      <c r="BJZ594" s="111"/>
      <c r="BKA594" s="111"/>
      <c r="BKB594" s="111"/>
      <c r="BKC594" s="111"/>
      <c r="BKD594" s="111"/>
      <c r="BKE594" s="111"/>
      <c r="BKF594" s="111"/>
      <c r="BKG594" s="111"/>
      <c r="BKH594" s="111"/>
      <c r="BKI594" s="111"/>
      <c r="BKJ594" s="111"/>
      <c r="BKK594" s="111"/>
      <c r="BKL594" s="111"/>
      <c r="BKM594" s="111"/>
      <c r="BKN594" s="111"/>
      <c r="BKO594" s="111"/>
      <c r="BKP594" s="111"/>
      <c r="BKQ594" s="111"/>
      <c r="BKR594" s="111"/>
      <c r="BKS594" s="111"/>
      <c r="BKT594" s="111"/>
      <c r="BKU594" s="111"/>
      <c r="BKV594" s="111"/>
      <c r="BKW594" s="111"/>
      <c r="BKX594" s="111"/>
      <c r="BKY594" s="111"/>
      <c r="BKZ594" s="111"/>
      <c r="BLA594" s="111"/>
      <c r="BLB594" s="111"/>
      <c r="BLC594" s="111"/>
      <c r="BLD594" s="111"/>
      <c r="BLE594" s="111"/>
      <c r="BLF594" s="111"/>
      <c r="BLG594" s="111"/>
      <c r="BLH594" s="111"/>
      <c r="BLI594" s="111"/>
      <c r="BLJ594" s="111"/>
      <c r="BLK594" s="111"/>
      <c r="BLL594" s="111"/>
      <c r="BLM594" s="111"/>
      <c r="BLN594" s="111"/>
      <c r="BLO594" s="111"/>
      <c r="BLP594" s="111"/>
      <c r="BLQ594" s="111"/>
      <c r="BLR594" s="111"/>
      <c r="BLS594" s="111"/>
      <c r="BLT594" s="111"/>
      <c r="BLU594" s="111"/>
      <c r="BLV594" s="111"/>
      <c r="BLW594" s="111"/>
      <c r="BLX594" s="111"/>
      <c r="BLY594" s="111"/>
      <c r="BLZ594" s="111"/>
      <c r="BMA594" s="111"/>
      <c r="BMB594" s="111"/>
      <c r="BMC594" s="111"/>
      <c r="BMD594" s="111"/>
      <c r="BME594" s="111"/>
      <c r="BMF594" s="111"/>
      <c r="BMG594" s="111"/>
      <c r="BMH594" s="111"/>
      <c r="BMI594" s="111"/>
      <c r="BMJ594" s="111"/>
      <c r="BMK594" s="111"/>
      <c r="BML594" s="111"/>
      <c r="BMM594" s="111"/>
      <c r="BMN594" s="111"/>
      <c r="BMO594" s="111"/>
      <c r="BMP594" s="111"/>
      <c r="BMQ594" s="111"/>
      <c r="BMR594" s="111"/>
      <c r="BMS594" s="111"/>
      <c r="BMT594" s="111"/>
      <c r="BMU594" s="111"/>
      <c r="BMV594" s="111"/>
      <c r="BMW594" s="111"/>
      <c r="BMX594" s="111"/>
      <c r="BMY594" s="111"/>
      <c r="BMZ594" s="111"/>
      <c r="BNA594" s="111"/>
      <c r="BNB594" s="111"/>
      <c r="BNC594" s="111"/>
      <c r="BND594" s="111"/>
      <c r="BNE594" s="111"/>
      <c r="BNF594" s="111"/>
      <c r="BNG594" s="111"/>
      <c r="BNH594" s="111"/>
      <c r="BNI594" s="111"/>
      <c r="BNJ594" s="111"/>
      <c r="BNK594" s="111"/>
      <c r="BNL594" s="111"/>
      <c r="BNM594" s="111"/>
      <c r="BNN594" s="111"/>
      <c r="BNO594" s="111"/>
      <c r="BNP594" s="111"/>
      <c r="BNQ594" s="111"/>
      <c r="BNR594" s="111"/>
      <c r="BNS594" s="111"/>
      <c r="BNT594" s="111"/>
      <c r="BNU594" s="111"/>
      <c r="BNV594" s="111"/>
      <c r="BNW594" s="111"/>
      <c r="BNX594" s="111"/>
      <c r="BNY594" s="111"/>
      <c r="BNZ594" s="111"/>
      <c r="BOA594" s="111"/>
      <c r="BOB594" s="111"/>
      <c r="BOC594" s="111"/>
      <c r="BOD594" s="111"/>
      <c r="BOE594" s="111"/>
      <c r="BOF594" s="111"/>
      <c r="BOG594" s="111"/>
      <c r="BOH594" s="111"/>
      <c r="BOI594" s="111"/>
      <c r="BOJ594" s="111"/>
      <c r="BOK594" s="111"/>
      <c r="BOL594" s="111"/>
      <c r="BOM594" s="111"/>
      <c r="BON594" s="111"/>
      <c r="BOO594" s="111"/>
      <c r="BOP594" s="111"/>
      <c r="BOQ594" s="111"/>
      <c r="BOR594" s="111"/>
      <c r="BOS594" s="111"/>
      <c r="BOT594" s="111"/>
      <c r="BOU594" s="111"/>
      <c r="BOV594" s="111"/>
      <c r="BOW594" s="111"/>
      <c r="BOX594" s="111"/>
      <c r="BOY594" s="111"/>
      <c r="BOZ594" s="111"/>
      <c r="BPA594" s="111"/>
      <c r="BPB594" s="111"/>
      <c r="BPC594" s="111"/>
      <c r="BPD594" s="111"/>
      <c r="BPE594" s="111"/>
      <c r="BPF594" s="111"/>
      <c r="BPG594" s="111"/>
      <c r="BPH594" s="111"/>
      <c r="BPI594" s="111"/>
      <c r="BPJ594" s="111"/>
      <c r="BPK594" s="111"/>
      <c r="BPL594" s="111"/>
      <c r="BPM594" s="111"/>
      <c r="BPN594" s="111"/>
      <c r="BPO594" s="111"/>
      <c r="BPP594" s="111"/>
      <c r="BPQ594" s="111"/>
      <c r="BPR594" s="111"/>
      <c r="BPS594" s="111"/>
      <c r="BPT594" s="111"/>
      <c r="BPU594" s="111"/>
      <c r="BPV594" s="111"/>
      <c r="BPW594" s="111"/>
      <c r="BPX594" s="111"/>
      <c r="BPY594" s="111"/>
      <c r="BPZ594" s="111"/>
      <c r="BQA594" s="111"/>
      <c r="BQB594" s="111"/>
      <c r="BQC594" s="111"/>
      <c r="BQD594" s="111"/>
      <c r="BQE594" s="111"/>
      <c r="BQF594" s="111"/>
      <c r="BQG594" s="111"/>
      <c r="BQH594" s="111"/>
      <c r="BQI594" s="111"/>
      <c r="BQJ594" s="111"/>
      <c r="BQK594" s="111"/>
      <c r="BQL594" s="111"/>
      <c r="BQM594" s="111"/>
      <c r="BQN594" s="111"/>
      <c r="BQO594" s="111"/>
      <c r="BQP594" s="111"/>
      <c r="BQQ594" s="111"/>
      <c r="BQR594" s="111"/>
      <c r="BQS594" s="111"/>
      <c r="BQT594" s="111"/>
      <c r="BQU594" s="111"/>
      <c r="BQV594" s="111"/>
      <c r="BQW594" s="111"/>
      <c r="BQX594" s="111"/>
      <c r="BQY594" s="111"/>
      <c r="BQZ594" s="111"/>
      <c r="BRA594" s="111"/>
      <c r="BRB594" s="111"/>
      <c r="BRC594" s="111"/>
      <c r="BRD594" s="111"/>
      <c r="BRE594" s="111"/>
      <c r="BRF594" s="111"/>
      <c r="BRG594" s="111"/>
      <c r="BRH594" s="111"/>
      <c r="BRI594" s="111"/>
      <c r="BRJ594" s="111"/>
      <c r="BRK594" s="111"/>
      <c r="BRL594" s="111"/>
      <c r="BRM594" s="111"/>
      <c r="BRN594" s="111"/>
      <c r="BRO594" s="111"/>
      <c r="BRP594" s="111"/>
      <c r="BRQ594" s="111"/>
      <c r="BRR594" s="111"/>
      <c r="BRS594" s="111"/>
      <c r="BRT594" s="111"/>
      <c r="BRU594" s="111"/>
      <c r="BRV594" s="111"/>
      <c r="BRW594" s="111"/>
      <c r="BRX594" s="111"/>
      <c r="BRY594" s="111"/>
      <c r="BRZ594" s="111"/>
      <c r="BSA594" s="111"/>
      <c r="BSB594" s="111"/>
      <c r="BSC594" s="111"/>
      <c r="BSD594" s="111"/>
      <c r="BSE594" s="111"/>
      <c r="BSF594" s="111"/>
      <c r="BSG594" s="111"/>
      <c r="BSH594" s="111"/>
      <c r="BSI594" s="111"/>
      <c r="BSJ594" s="111"/>
      <c r="BSK594" s="111"/>
      <c r="BSL594" s="111"/>
      <c r="BSM594" s="111"/>
      <c r="BSN594" s="111"/>
      <c r="BSO594" s="111"/>
      <c r="BSP594" s="111"/>
      <c r="BSQ594" s="111"/>
      <c r="BSR594" s="111"/>
      <c r="BSS594" s="111"/>
      <c r="BST594" s="111"/>
      <c r="BSU594" s="111"/>
      <c r="BSV594" s="111"/>
      <c r="BSW594" s="111"/>
      <c r="BSX594" s="111"/>
      <c r="BSY594" s="111"/>
      <c r="BSZ594" s="111"/>
      <c r="BTA594" s="111"/>
      <c r="BTB594" s="111"/>
      <c r="BTC594" s="111"/>
      <c r="BTD594" s="111"/>
      <c r="BTE594" s="111"/>
      <c r="BTF594" s="111"/>
      <c r="BTG594" s="111"/>
      <c r="BTH594" s="111"/>
      <c r="BTI594" s="111"/>
      <c r="BTJ594" s="111"/>
      <c r="BTK594" s="111"/>
      <c r="BTL594" s="111"/>
      <c r="BTM594" s="111"/>
      <c r="BTN594" s="111"/>
      <c r="BTO594" s="111"/>
      <c r="BTP594" s="111"/>
      <c r="BTQ594" s="111"/>
      <c r="BTR594" s="111"/>
      <c r="BTS594" s="111"/>
      <c r="BTT594" s="111"/>
      <c r="BTU594" s="111"/>
      <c r="BTV594" s="111"/>
      <c r="BTW594" s="111"/>
      <c r="BTX594" s="111"/>
      <c r="BTY594" s="111"/>
      <c r="BTZ594" s="111"/>
      <c r="BUA594" s="111"/>
      <c r="BUB594" s="111"/>
      <c r="BUC594" s="111"/>
      <c r="BUD594" s="111"/>
      <c r="BUE594" s="111"/>
      <c r="BUF594" s="111"/>
      <c r="BUG594" s="111"/>
      <c r="BUH594" s="111"/>
      <c r="BUI594" s="111"/>
      <c r="BUJ594" s="111"/>
      <c r="BUK594" s="111"/>
      <c r="BUL594" s="111"/>
      <c r="BUM594" s="111"/>
      <c r="BUN594" s="111"/>
      <c r="BUO594" s="111"/>
      <c r="BUP594" s="111"/>
      <c r="BUQ594" s="111"/>
      <c r="BUR594" s="111"/>
      <c r="BUS594" s="111"/>
      <c r="BUT594" s="111"/>
      <c r="BUU594" s="111"/>
      <c r="BUV594" s="111"/>
      <c r="BUW594" s="111"/>
      <c r="BUX594" s="111"/>
      <c r="BUY594" s="111"/>
      <c r="BUZ594" s="111"/>
      <c r="BVA594" s="111"/>
      <c r="BVB594" s="111"/>
      <c r="BVC594" s="111"/>
      <c r="BVD594" s="111"/>
      <c r="BVE594" s="111"/>
      <c r="BVF594" s="111"/>
      <c r="BVG594" s="111"/>
      <c r="BVH594" s="111"/>
      <c r="BVI594" s="111"/>
      <c r="BVJ594" s="111"/>
      <c r="BVK594" s="111"/>
      <c r="BVL594" s="111"/>
      <c r="BVM594" s="111"/>
      <c r="BVN594" s="111"/>
      <c r="BVO594" s="111"/>
      <c r="BVP594" s="111"/>
      <c r="BVQ594" s="111"/>
      <c r="BVR594" s="111"/>
      <c r="BVS594" s="111"/>
      <c r="BVT594" s="111"/>
      <c r="BVU594" s="111"/>
      <c r="BVV594" s="111"/>
      <c r="BVW594" s="111"/>
      <c r="BVX594" s="111"/>
      <c r="BVY594" s="111"/>
      <c r="BVZ594" s="111"/>
      <c r="BWA594" s="111"/>
      <c r="BWB594" s="111"/>
      <c r="BWC594" s="111"/>
      <c r="BWD594" s="111"/>
      <c r="BWE594" s="111"/>
      <c r="BWF594" s="111"/>
      <c r="BWG594" s="111"/>
      <c r="BWH594" s="111"/>
      <c r="BWI594" s="111"/>
      <c r="BWJ594" s="111"/>
      <c r="BWK594" s="111"/>
      <c r="BWL594" s="111"/>
      <c r="BWM594" s="111"/>
      <c r="BWN594" s="111"/>
      <c r="BWO594" s="111"/>
      <c r="BWP594" s="111"/>
      <c r="BWQ594" s="111"/>
      <c r="BWR594" s="111"/>
      <c r="BWS594" s="111"/>
      <c r="BWT594" s="111"/>
      <c r="BWU594" s="111"/>
      <c r="BWV594" s="111"/>
      <c r="BWW594" s="111"/>
      <c r="BWX594" s="111"/>
      <c r="BWY594" s="111"/>
      <c r="BWZ594" s="111"/>
      <c r="BXA594" s="111"/>
      <c r="BXB594" s="111"/>
      <c r="BXC594" s="111"/>
      <c r="BXD594" s="111"/>
      <c r="BXE594" s="111"/>
      <c r="BXF594" s="111"/>
      <c r="BXG594" s="111"/>
      <c r="BXH594" s="111"/>
      <c r="BXI594" s="111"/>
      <c r="BXJ594" s="111"/>
      <c r="BXK594" s="111"/>
      <c r="BXL594" s="111"/>
      <c r="BXM594" s="111"/>
      <c r="BXN594" s="111"/>
      <c r="BXO594" s="111"/>
      <c r="BXP594" s="111"/>
      <c r="BXQ594" s="111"/>
      <c r="BXR594" s="111"/>
      <c r="BXS594" s="111"/>
      <c r="BXT594" s="111"/>
      <c r="BXU594" s="111"/>
      <c r="BXV594" s="111"/>
      <c r="BXW594" s="111"/>
      <c r="BXX594" s="111"/>
      <c r="BXY594" s="111"/>
      <c r="BXZ594" s="111"/>
      <c r="BYA594" s="111"/>
      <c r="BYB594" s="111"/>
      <c r="BYC594" s="111"/>
      <c r="BYD594" s="111"/>
      <c r="BYE594" s="111"/>
      <c r="BYF594" s="111"/>
      <c r="BYG594" s="111"/>
      <c r="BYH594" s="111"/>
      <c r="BYI594" s="111"/>
      <c r="BYJ594" s="111"/>
      <c r="BYK594" s="111"/>
      <c r="BYL594" s="111"/>
      <c r="BYM594" s="111"/>
      <c r="BYN594" s="111"/>
      <c r="BYO594" s="111"/>
      <c r="BYP594" s="111"/>
      <c r="BYQ594" s="111"/>
      <c r="BYR594" s="111"/>
      <c r="BYS594" s="111"/>
      <c r="BYT594" s="111"/>
      <c r="BYU594" s="111"/>
      <c r="BYV594" s="111"/>
      <c r="BYW594" s="111"/>
      <c r="BYX594" s="111"/>
      <c r="BYY594" s="111"/>
      <c r="BYZ594" s="111"/>
      <c r="BZA594" s="111"/>
      <c r="BZB594" s="111"/>
      <c r="BZC594" s="111"/>
      <c r="BZD594" s="111"/>
      <c r="BZE594" s="111"/>
      <c r="BZF594" s="111"/>
      <c r="BZG594" s="111"/>
      <c r="BZH594" s="111"/>
      <c r="BZI594" s="111"/>
      <c r="BZJ594" s="111"/>
      <c r="BZK594" s="111"/>
      <c r="BZL594" s="111"/>
      <c r="BZM594" s="111"/>
      <c r="BZN594" s="111"/>
      <c r="BZO594" s="111"/>
      <c r="BZP594" s="111"/>
      <c r="BZQ594" s="111"/>
      <c r="BZR594" s="111"/>
      <c r="BZS594" s="111"/>
      <c r="BZT594" s="111"/>
      <c r="BZU594" s="111"/>
      <c r="BZV594" s="111"/>
      <c r="BZW594" s="111"/>
      <c r="BZX594" s="111"/>
      <c r="BZY594" s="111"/>
      <c r="BZZ594" s="111"/>
      <c r="CAA594" s="111"/>
      <c r="CAB594" s="111"/>
      <c r="CAC594" s="111"/>
      <c r="CAD594" s="111"/>
      <c r="CAE594" s="111"/>
      <c r="CAF594" s="111"/>
      <c r="CAG594" s="111"/>
      <c r="CAH594" s="111"/>
      <c r="CAI594" s="111"/>
      <c r="CAJ594" s="111"/>
      <c r="CAK594" s="111"/>
      <c r="CAL594" s="111"/>
      <c r="CAM594" s="111"/>
      <c r="CAN594" s="111"/>
      <c r="CAO594" s="111"/>
      <c r="CAP594" s="111"/>
      <c r="CAQ594" s="111"/>
      <c r="CAR594" s="111"/>
      <c r="CAS594" s="111"/>
      <c r="CAT594" s="111"/>
      <c r="CAU594" s="111"/>
      <c r="CAV594" s="111"/>
      <c r="CAW594" s="111"/>
      <c r="CAX594" s="111"/>
      <c r="CAY594" s="111"/>
      <c r="CAZ594" s="111"/>
      <c r="CBA594" s="111"/>
      <c r="CBB594" s="111"/>
      <c r="CBC594" s="111"/>
      <c r="CBD594" s="111"/>
      <c r="CBE594" s="111"/>
      <c r="CBF594" s="111"/>
      <c r="CBG594" s="111"/>
      <c r="CBH594" s="111"/>
      <c r="CBI594" s="111"/>
      <c r="CBJ594" s="111"/>
      <c r="CBK594" s="111"/>
      <c r="CBL594" s="111"/>
      <c r="CBM594" s="111"/>
      <c r="CBN594" s="111"/>
      <c r="CBO594" s="111"/>
      <c r="CBP594" s="111"/>
      <c r="CBQ594" s="111"/>
      <c r="CBR594" s="111"/>
      <c r="CBS594" s="111"/>
      <c r="CBT594" s="111"/>
      <c r="CBU594" s="111"/>
      <c r="CBV594" s="111"/>
      <c r="CBW594" s="111"/>
      <c r="CBX594" s="111"/>
      <c r="CBY594" s="111"/>
      <c r="CBZ594" s="111"/>
      <c r="CCA594" s="111"/>
      <c r="CCB594" s="111"/>
      <c r="CCC594" s="111"/>
      <c r="CCD594" s="111"/>
      <c r="CCE594" s="111"/>
      <c r="CCF594" s="111"/>
      <c r="CCG594" s="111"/>
      <c r="CCH594" s="111"/>
      <c r="CCI594" s="111"/>
      <c r="CCJ594" s="111"/>
      <c r="CCK594" s="111"/>
      <c r="CCL594" s="111"/>
      <c r="CCM594" s="111"/>
      <c r="CCN594" s="111"/>
      <c r="CCO594" s="111"/>
      <c r="CCP594" s="111"/>
      <c r="CCQ594" s="111"/>
      <c r="CCR594" s="111"/>
      <c r="CCS594" s="111"/>
      <c r="CCT594" s="111"/>
      <c r="CCU594" s="111"/>
      <c r="CCV594" s="111"/>
      <c r="CCW594" s="111"/>
      <c r="CCX594" s="111"/>
      <c r="CCY594" s="111"/>
      <c r="CCZ594" s="111"/>
      <c r="CDA594" s="111"/>
      <c r="CDB594" s="111"/>
      <c r="CDC594" s="111"/>
      <c r="CDD594" s="111"/>
      <c r="CDE594" s="111"/>
      <c r="CDF594" s="111"/>
      <c r="CDG594" s="111"/>
      <c r="CDH594" s="111"/>
      <c r="CDI594" s="111"/>
      <c r="CDJ594" s="111"/>
      <c r="CDK594" s="111"/>
      <c r="CDL594" s="111"/>
      <c r="CDM594" s="111"/>
      <c r="CDN594" s="111"/>
      <c r="CDO594" s="111"/>
      <c r="CDP594" s="111"/>
      <c r="CDQ594" s="111"/>
      <c r="CDR594" s="111"/>
      <c r="CDS594" s="111"/>
      <c r="CDT594" s="111"/>
      <c r="CDU594" s="111"/>
      <c r="CDV594" s="111"/>
      <c r="CDW594" s="111"/>
      <c r="CDX594" s="111"/>
      <c r="CDY594" s="111"/>
      <c r="CDZ594" s="111"/>
      <c r="CEA594" s="111"/>
      <c r="CEB594" s="111"/>
      <c r="CEC594" s="111"/>
      <c r="CED594" s="111"/>
      <c r="CEE594" s="111"/>
      <c r="CEF594" s="111"/>
      <c r="CEG594" s="111"/>
      <c r="CEH594" s="111"/>
      <c r="CEI594" s="111"/>
      <c r="CEJ594" s="111"/>
      <c r="CEK594" s="111"/>
      <c r="CEL594" s="111"/>
      <c r="CEM594" s="111"/>
      <c r="CEN594" s="111"/>
      <c r="CEO594" s="111"/>
      <c r="CEP594" s="111"/>
      <c r="CEQ594" s="111"/>
      <c r="CER594" s="111"/>
      <c r="CES594" s="111"/>
      <c r="CET594" s="111"/>
      <c r="CEU594" s="111"/>
      <c r="CEV594" s="111"/>
      <c r="CEW594" s="111"/>
      <c r="CEX594" s="111"/>
      <c r="CEY594" s="111"/>
      <c r="CEZ594" s="111"/>
      <c r="CFA594" s="111"/>
      <c r="CFB594" s="111"/>
      <c r="CFC594" s="111"/>
      <c r="CFD594" s="111"/>
      <c r="CFE594" s="111"/>
      <c r="CFF594" s="111"/>
      <c r="CFG594" s="111"/>
      <c r="CFH594" s="111"/>
      <c r="CFI594" s="111"/>
      <c r="CFJ594" s="111"/>
      <c r="CFK594" s="111"/>
      <c r="CFL594" s="111"/>
      <c r="CFM594" s="111"/>
      <c r="CFN594" s="111"/>
      <c r="CFO594" s="111"/>
      <c r="CFP594" s="111"/>
      <c r="CFQ594" s="111"/>
      <c r="CFR594" s="111"/>
      <c r="CFS594" s="111"/>
      <c r="CFT594" s="111"/>
      <c r="CFU594" s="111"/>
      <c r="CFV594" s="111"/>
      <c r="CFW594" s="111"/>
      <c r="CFX594" s="111"/>
      <c r="CFY594" s="111"/>
      <c r="CFZ594" s="111"/>
      <c r="CGA594" s="111"/>
      <c r="CGB594" s="111"/>
      <c r="CGC594" s="111"/>
      <c r="CGD594" s="111"/>
      <c r="CGE594" s="111"/>
      <c r="CGF594" s="111"/>
      <c r="CGG594" s="111"/>
      <c r="CGH594" s="111"/>
      <c r="CGI594" s="111"/>
      <c r="CGJ594" s="111"/>
      <c r="CGK594" s="111"/>
      <c r="CGL594" s="111"/>
      <c r="CGM594" s="111"/>
      <c r="CGN594" s="111"/>
      <c r="CGO594" s="111"/>
      <c r="CGP594" s="111"/>
      <c r="CGQ594" s="111"/>
      <c r="CGR594" s="111"/>
      <c r="CGS594" s="111"/>
      <c r="CGT594" s="111"/>
      <c r="CGU594" s="111"/>
      <c r="CGV594" s="111"/>
      <c r="CGW594" s="111"/>
      <c r="CGX594" s="111"/>
      <c r="CGY594" s="111"/>
      <c r="CGZ594" s="111"/>
      <c r="CHA594" s="111"/>
      <c r="CHB594" s="111"/>
      <c r="CHC594" s="111"/>
      <c r="CHD594" s="111"/>
      <c r="CHE594" s="111"/>
      <c r="CHF594" s="111"/>
      <c r="CHG594" s="111"/>
      <c r="CHH594" s="111"/>
      <c r="CHI594" s="111"/>
      <c r="CHJ594" s="111"/>
      <c r="CHK594" s="111"/>
      <c r="CHL594" s="111"/>
      <c r="CHM594" s="111"/>
      <c r="CHN594" s="111"/>
      <c r="CHO594" s="111"/>
      <c r="CHP594" s="111"/>
      <c r="CHQ594" s="111"/>
      <c r="CHR594" s="111"/>
      <c r="CHS594" s="111"/>
      <c r="CHT594" s="111"/>
      <c r="CHU594" s="111"/>
      <c r="CHV594" s="111"/>
      <c r="CHW594" s="111"/>
      <c r="CHX594" s="111"/>
      <c r="CHY594" s="111"/>
      <c r="CHZ594" s="111"/>
      <c r="CIA594" s="111"/>
      <c r="CIB594" s="111"/>
      <c r="CIC594" s="111"/>
      <c r="CID594" s="111"/>
      <c r="CIE594" s="111"/>
      <c r="CIF594" s="111"/>
      <c r="CIG594" s="111"/>
      <c r="CIH594" s="111"/>
      <c r="CII594" s="111"/>
      <c r="CIJ594" s="111"/>
      <c r="CIK594" s="111"/>
      <c r="CIL594" s="111"/>
      <c r="CIM594" s="111"/>
      <c r="CIN594" s="111"/>
      <c r="CIO594" s="111"/>
      <c r="CIP594" s="111"/>
      <c r="CIQ594" s="111"/>
      <c r="CIR594" s="111"/>
      <c r="CIS594" s="111"/>
      <c r="CIT594" s="111"/>
      <c r="CIU594" s="111"/>
      <c r="CIV594" s="111"/>
      <c r="CIW594" s="111"/>
      <c r="CIX594" s="111"/>
      <c r="CIY594" s="111"/>
      <c r="CIZ594" s="111"/>
      <c r="CJA594" s="111"/>
      <c r="CJB594" s="111"/>
      <c r="CJC594" s="111"/>
      <c r="CJD594" s="111"/>
      <c r="CJE594" s="111"/>
      <c r="CJF594" s="111"/>
      <c r="CJG594" s="111"/>
      <c r="CJH594" s="111"/>
      <c r="CJI594" s="111"/>
      <c r="CJJ594" s="111"/>
      <c r="CJK594" s="111"/>
      <c r="CJL594" s="111"/>
      <c r="CJM594" s="111"/>
      <c r="CJN594" s="111"/>
      <c r="CJO594" s="111"/>
      <c r="CJP594" s="111"/>
      <c r="CJQ594" s="111"/>
      <c r="CJR594" s="111"/>
      <c r="CJS594" s="111"/>
      <c r="CJT594" s="111"/>
      <c r="CJU594" s="111"/>
      <c r="CJV594" s="111"/>
      <c r="CJW594" s="111"/>
      <c r="CJX594" s="111"/>
      <c r="CJY594" s="111"/>
      <c r="CJZ594" s="111"/>
      <c r="CKA594" s="111"/>
      <c r="CKB594" s="111"/>
      <c r="CKC594" s="111"/>
      <c r="CKD594" s="111"/>
      <c r="CKE594" s="111"/>
      <c r="CKF594" s="111"/>
      <c r="CKG594" s="111"/>
      <c r="CKH594" s="111"/>
      <c r="CKI594" s="111"/>
      <c r="CKJ594" s="111"/>
      <c r="CKK594" s="111"/>
      <c r="CKL594" s="111"/>
      <c r="CKM594" s="111"/>
      <c r="CKN594" s="111"/>
      <c r="CKO594" s="111"/>
      <c r="CKP594" s="111"/>
      <c r="CKQ594" s="111"/>
      <c r="CKR594" s="111"/>
      <c r="CKS594" s="111"/>
      <c r="CKT594" s="111"/>
      <c r="CKU594" s="111"/>
      <c r="CKV594" s="111"/>
      <c r="CKW594" s="111"/>
      <c r="CKX594" s="111"/>
      <c r="CKY594" s="111"/>
      <c r="CKZ594" s="111"/>
      <c r="CLA594" s="111"/>
      <c r="CLB594" s="111"/>
      <c r="CLC594" s="111"/>
      <c r="CLD594" s="111"/>
      <c r="CLE594" s="111"/>
      <c r="CLF594" s="111"/>
      <c r="CLG594" s="111"/>
      <c r="CLH594" s="111"/>
      <c r="CLI594" s="111"/>
      <c r="CLJ594" s="111"/>
      <c r="CLK594" s="111"/>
      <c r="CLL594" s="111"/>
      <c r="CLM594" s="111"/>
      <c r="CLN594" s="111"/>
      <c r="CLO594" s="111"/>
      <c r="CLP594" s="111"/>
      <c r="CLQ594" s="111"/>
      <c r="CLR594" s="111"/>
      <c r="CLS594" s="111"/>
      <c r="CLT594" s="111"/>
      <c r="CLU594" s="111"/>
      <c r="CLV594" s="111"/>
      <c r="CLW594" s="111"/>
      <c r="CLX594" s="111"/>
      <c r="CLY594" s="111"/>
      <c r="CLZ594" s="111"/>
      <c r="CMA594" s="111"/>
      <c r="CMB594" s="111"/>
      <c r="CMC594" s="111"/>
      <c r="CMD594" s="111"/>
      <c r="CME594" s="111"/>
      <c r="CMF594" s="111"/>
      <c r="CMG594" s="111"/>
      <c r="CMH594" s="111"/>
      <c r="CMI594" s="111"/>
      <c r="CMJ594" s="111"/>
      <c r="CMK594" s="111"/>
      <c r="CML594" s="111"/>
      <c r="CMM594" s="111"/>
      <c r="CMN594" s="111"/>
      <c r="CMO594" s="111"/>
      <c r="CMP594" s="111"/>
      <c r="CMQ594" s="111"/>
      <c r="CMR594" s="111"/>
      <c r="CMS594" s="111"/>
      <c r="CMT594" s="111"/>
      <c r="CMU594" s="111"/>
      <c r="CMV594" s="111"/>
      <c r="CMW594" s="111"/>
      <c r="CMX594" s="111"/>
      <c r="CMY594" s="111"/>
      <c r="CMZ594" s="111"/>
      <c r="CNA594" s="111"/>
      <c r="CNB594" s="111"/>
      <c r="CNC594" s="111"/>
      <c r="CND594" s="111"/>
      <c r="CNE594" s="111"/>
      <c r="CNF594" s="111"/>
      <c r="CNG594" s="111"/>
      <c r="CNH594" s="111"/>
      <c r="CNI594" s="111"/>
      <c r="CNJ594" s="111"/>
      <c r="CNK594" s="111"/>
      <c r="CNL594" s="111"/>
      <c r="CNM594" s="111"/>
      <c r="CNN594" s="111"/>
      <c r="CNO594" s="111"/>
      <c r="CNP594" s="111"/>
      <c r="CNQ594" s="111"/>
      <c r="CNR594" s="111"/>
      <c r="CNS594" s="111"/>
      <c r="CNT594" s="111"/>
      <c r="CNU594" s="111"/>
      <c r="CNV594" s="111"/>
      <c r="CNW594" s="111"/>
      <c r="CNX594" s="111"/>
      <c r="CNY594" s="111"/>
      <c r="CNZ594" s="111"/>
      <c r="COA594" s="111"/>
      <c r="COB594" s="111"/>
      <c r="COC594" s="111"/>
      <c r="COD594" s="111"/>
      <c r="COE594" s="111"/>
      <c r="COF594" s="111"/>
      <c r="COG594" s="111"/>
      <c r="COH594" s="111"/>
      <c r="COI594" s="111"/>
      <c r="COJ594" s="111"/>
      <c r="COK594" s="111"/>
      <c r="COL594" s="111"/>
      <c r="COM594" s="111"/>
      <c r="CON594" s="111"/>
      <c r="COO594" s="111"/>
      <c r="COP594" s="111"/>
      <c r="COQ594" s="111"/>
      <c r="COR594" s="111"/>
      <c r="COS594" s="111"/>
      <c r="COT594" s="111"/>
      <c r="COU594" s="111"/>
      <c r="COV594" s="111"/>
      <c r="COW594" s="111"/>
      <c r="COX594" s="111"/>
      <c r="COY594" s="111"/>
      <c r="COZ594" s="111"/>
      <c r="CPA594" s="111"/>
      <c r="CPB594" s="111"/>
      <c r="CPC594" s="111"/>
      <c r="CPD594" s="111"/>
      <c r="CPE594" s="111"/>
      <c r="CPF594" s="111"/>
      <c r="CPG594" s="111"/>
      <c r="CPH594" s="111"/>
      <c r="CPI594" s="111"/>
      <c r="CPJ594" s="111"/>
      <c r="CPK594" s="111"/>
      <c r="CPL594" s="111"/>
      <c r="CPM594" s="111"/>
      <c r="CPN594" s="111"/>
      <c r="CPO594" s="111"/>
      <c r="CPP594" s="111"/>
      <c r="CPQ594" s="111"/>
      <c r="CPR594" s="111"/>
      <c r="CPS594" s="111"/>
      <c r="CPT594" s="111"/>
      <c r="CPU594" s="111"/>
      <c r="CPV594" s="111"/>
      <c r="CPW594" s="111"/>
      <c r="CPX594" s="111"/>
      <c r="CPY594" s="111"/>
      <c r="CPZ594" s="111"/>
      <c r="CQA594" s="111"/>
      <c r="CQB594" s="111"/>
      <c r="CQC594" s="111"/>
      <c r="CQD594" s="111"/>
      <c r="CQE594" s="111"/>
      <c r="CQF594" s="111"/>
      <c r="CQG594" s="111"/>
      <c r="CQH594" s="111"/>
      <c r="CQI594" s="111"/>
      <c r="CQJ594" s="111"/>
      <c r="CQK594" s="111"/>
      <c r="CQL594" s="111"/>
      <c r="CQM594" s="111"/>
      <c r="CQN594" s="111"/>
      <c r="CQO594" s="111"/>
      <c r="CQP594" s="111"/>
      <c r="CQQ594" s="111"/>
      <c r="CQR594" s="111"/>
      <c r="CQS594" s="111"/>
      <c r="CQT594" s="111"/>
      <c r="CQU594" s="111"/>
      <c r="CQV594" s="111"/>
      <c r="CQW594" s="111"/>
      <c r="CQX594" s="111"/>
      <c r="CQY594" s="111"/>
      <c r="CQZ594" s="111"/>
      <c r="CRA594" s="111"/>
      <c r="CRB594" s="111"/>
      <c r="CRC594" s="111"/>
      <c r="CRD594" s="111"/>
      <c r="CRE594" s="111"/>
      <c r="CRF594" s="111"/>
      <c r="CRG594" s="111"/>
      <c r="CRH594" s="111"/>
      <c r="CRI594" s="111"/>
      <c r="CRJ594" s="111"/>
      <c r="CRK594" s="111"/>
      <c r="CRL594" s="111"/>
      <c r="CRM594" s="111"/>
      <c r="CRN594" s="111"/>
      <c r="CRO594" s="111"/>
      <c r="CRP594" s="111"/>
      <c r="CRQ594" s="111"/>
      <c r="CRR594" s="111"/>
      <c r="CRS594" s="111"/>
      <c r="CRT594" s="111"/>
      <c r="CRU594" s="111"/>
      <c r="CRV594" s="111"/>
      <c r="CRW594" s="111"/>
      <c r="CRX594" s="111"/>
      <c r="CRY594" s="111"/>
      <c r="CRZ594" s="111"/>
      <c r="CSA594" s="111"/>
      <c r="CSB594" s="111"/>
      <c r="CSC594" s="111"/>
      <c r="CSD594" s="111"/>
      <c r="CSE594" s="111"/>
      <c r="CSF594" s="111"/>
      <c r="CSG594" s="111"/>
      <c r="CSH594" s="111"/>
      <c r="CSI594" s="111"/>
      <c r="CSJ594" s="111"/>
      <c r="CSK594" s="111"/>
      <c r="CSL594" s="111"/>
      <c r="CSM594" s="111"/>
      <c r="CSN594" s="111"/>
      <c r="CSO594" s="111"/>
      <c r="CSP594" s="111"/>
      <c r="CSQ594" s="111"/>
      <c r="CSR594" s="111"/>
      <c r="CSS594" s="111"/>
      <c r="CST594" s="111"/>
      <c r="CSU594" s="111"/>
      <c r="CSV594" s="111"/>
      <c r="CSW594" s="111"/>
      <c r="CSX594" s="111"/>
      <c r="CSY594" s="111"/>
      <c r="CSZ594" s="111"/>
      <c r="CTA594" s="111"/>
      <c r="CTB594" s="111"/>
      <c r="CTC594" s="111"/>
      <c r="CTD594" s="111"/>
      <c r="CTE594" s="111"/>
      <c r="CTF594" s="111"/>
      <c r="CTG594" s="111"/>
      <c r="CTH594" s="111"/>
      <c r="CTI594" s="111"/>
      <c r="CTJ594" s="111"/>
      <c r="CTK594" s="111"/>
      <c r="CTL594" s="111"/>
      <c r="CTM594" s="111"/>
      <c r="CTN594" s="111"/>
      <c r="CTO594" s="111"/>
      <c r="CTP594" s="111"/>
      <c r="CTQ594" s="111"/>
      <c r="CTR594" s="111"/>
      <c r="CTS594" s="111"/>
      <c r="CTT594" s="111"/>
      <c r="CTU594" s="111"/>
      <c r="CTV594" s="111"/>
      <c r="CTW594" s="111"/>
      <c r="CTX594" s="111"/>
      <c r="CTY594" s="111"/>
      <c r="CTZ594" s="111"/>
      <c r="CUA594" s="111"/>
      <c r="CUB594" s="111"/>
      <c r="CUC594" s="111"/>
      <c r="CUD594" s="111"/>
      <c r="CUE594" s="111"/>
      <c r="CUF594" s="111"/>
      <c r="CUG594" s="111"/>
      <c r="CUH594" s="111"/>
      <c r="CUI594" s="111"/>
      <c r="CUJ594" s="111"/>
      <c r="CUK594" s="111"/>
      <c r="CUL594" s="111"/>
      <c r="CUM594" s="111"/>
      <c r="CUN594" s="111"/>
      <c r="CUO594" s="111"/>
      <c r="CUP594" s="111"/>
      <c r="CUQ594" s="111"/>
      <c r="CUR594" s="111"/>
      <c r="CUS594" s="111"/>
      <c r="CUT594" s="111"/>
      <c r="CUU594" s="111"/>
      <c r="CUV594" s="111"/>
      <c r="CUW594" s="111"/>
      <c r="CUX594" s="111"/>
      <c r="CUY594" s="111"/>
      <c r="CUZ594" s="111"/>
      <c r="CVA594" s="111"/>
      <c r="CVB594" s="111"/>
      <c r="CVC594" s="111"/>
      <c r="CVD594" s="111"/>
      <c r="CVE594" s="111"/>
      <c r="CVF594" s="111"/>
      <c r="CVG594" s="111"/>
      <c r="CVH594" s="111"/>
      <c r="CVI594" s="111"/>
      <c r="CVJ594" s="111"/>
      <c r="CVK594" s="111"/>
      <c r="CVL594" s="111"/>
      <c r="CVM594" s="111"/>
      <c r="CVN594" s="111"/>
      <c r="CVO594" s="111"/>
      <c r="CVP594" s="111"/>
      <c r="CVQ594" s="111"/>
      <c r="CVR594" s="111"/>
      <c r="CVS594" s="111"/>
      <c r="CVT594" s="111"/>
      <c r="CVU594" s="111"/>
      <c r="CVV594" s="111"/>
      <c r="CVW594" s="111"/>
      <c r="CVX594" s="111"/>
      <c r="CVY594" s="111"/>
      <c r="CVZ594" s="111"/>
      <c r="CWA594" s="111"/>
      <c r="CWB594" s="111"/>
      <c r="CWC594" s="111"/>
      <c r="CWD594" s="111"/>
      <c r="CWE594" s="111"/>
      <c r="CWF594" s="111"/>
      <c r="CWG594" s="111"/>
      <c r="CWH594" s="111"/>
      <c r="CWI594" s="111"/>
      <c r="CWJ594" s="111"/>
      <c r="CWK594" s="111"/>
      <c r="CWL594" s="111"/>
      <c r="CWM594" s="111"/>
      <c r="CWN594" s="111"/>
      <c r="CWO594" s="111"/>
      <c r="CWP594" s="111"/>
      <c r="CWQ594" s="111"/>
      <c r="CWR594" s="111"/>
      <c r="CWS594" s="111"/>
      <c r="CWT594" s="111"/>
      <c r="CWU594" s="111"/>
      <c r="CWV594" s="111"/>
      <c r="CWW594" s="111"/>
      <c r="CWX594" s="111"/>
      <c r="CWY594" s="111"/>
      <c r="CWZ594" s="111"/>
      <c r="CXA594" s="111"/>
      <c r="CXB594" s="111"/>
      <c r="CXC594" s="111"/>
      <c r="CXD594" s="111"/>
      <c r="CXE594" s="111"/>
      <c r="CXF594" s="111"/>
      <c r="CXG594" s="111"/>
      <c r="CXH594" s="111"/>
      <c r="CXI594" s="111"/>
      <c r="CXJ594" s="111"/>
      <c r="CXK594" s="111"/>
      <c r="CXL594" s="111"/>
      <c r="CXM594" s="111"/>
      <c r="CXN594" s="111"/>
      <c r="CXO594" s="111"/>
      <c r="CXP594" s="111"/>
      <c r="CXQ594" s="111"/>
      <c r="CXR594" s="111"/>
      <c r="CXS594" s="111"/>
      <c r="CXT594" s="111"/>
      <c r="CXU594" s="111"/>
      <c r="CXV594" s="111"/>
      <c r="CXW594" s="111"/>
      <c r="CXX594" s="111"/>
      <c r="CXY594" s="111"/>
      <c r="CXZ594" s="111"/>
      <c r="CYA594" s="111"/>
      <c r="CYB594" s="111"/>
      <c r="CYC594" s="111"/>
      <c r="CYD594" s="111"/>
      <c r="CYE594" s="111"/>
      <c r="CYF594" s="111"/>
      <c r="CYG594" s="111"/>
      <c r="CYH594" s="111"/>
      <c r="CYI594" s="111"/>
      <c r="CYJ594" s="111"/>
      <c r="CYK594" s="111"/>
      <c r="CYL594" s="111"/>
      <c r="CYM594" s="111"/>
      <c r="CYN594" s="111"/>
      <c r="CYO594" s="111"/>
      <c r="CYP594" s="111"/>
      <c r="CYQ594" s="111"/>
      <c r="CYR594" s="111"/>
      <c r="CYS594" s="111"/>
      <c r="CYT594" s="111"/>
      <c r="CYU594" s="111"/>
      <c r="CYV594" s="111"/>
      <c r="CYW594" s="111"/>
      <c r="CYX594" s="111"/>
      <c r="CYY594" s="111"/>
      <c r="CYZ594" s="111"/>
      <c r="CZA594" s="111"/>
      <c r="CZB594" s="111"/>
      <c r="CZC594" s="111"/>
      <c r="CZD594" s="111"/>
      <c r="CZE594" s="111"/>
      <c r="CZF594" s="111"/>
      <c r="CZG594" s="111"/>
      <c r="CZH594" s="111"/>
      <c r="CZI594" s="111"/>
      <c r="CZJ594" s="111"/>
      <c r="CZK594" s="111"/>
      <c r="CZL594" s="111"/>
      <c r="CZM594" s="111"/>
      <c r="CZN594" s="111"/>
      <c r="CZO594" s="111"/>
      <c r="CZP594" s="111"/>
      <c r="CZQ594" s="111"/>
      <c r="CZR594" s="111"/>
      <c r="CZS594" s="111"/>
      <c r="CZT594" s="111"/>
      <c r="CZU594" s="111"/>
      <c r="CZV594" s="111"/>
      <c r="CZW594" s="111"/>
      <c r="CZX594" s="111"/>
      <c r="CZY594" s="111"/>
      <c r="CZZ594" s="111"/>
      <c r="DAA594" s="111"/>
      <c r="DAB594" s="111"/>
      <c r="DAC594" s="111"/>
      <c r="DAD594" s="111"/>
      <c r="DAE594" s="111"/>
      <c r="DAF594" s="111"/>
      <c r="DAG594" s="111"/>
      <c r="DAH594" s="111"/>
      <c r="DAI594" s="111"/>
      <c r="DAJ594" s="111"/>
      <c r="DAK594" s="111"/>
      <c r="DAL594" s="111"/>
      <c r="DAM594" s="111"/>
      <c r="DAN594" s="111"/>
      <c r="DAO594" s="111"/>
      <c r="DAP594" s="111"/>
      <c r="DAQ594" s="111"/>
      <c r="DAR594" s="111"/>
      <c r="DAS594" s="111"/>
      <c r="DAT594" s="111"/>
      <c r="DAU594" s="111"/>
      <c r="DAV594" s="111"/>
      <c r="DAW594" s="111"/>
      <c r="DAX594" s="111"/>
      <c r="DAY594" s="111"/>
      <c r="DAZ594" s="111"/>
      <c r="DBA594" s="111"/>
      <c r="DBB594" s="111"/>
      <c r="DBC594" s="111"/>
      <c r="DBD594" s="111"/>
      <c r="DBE594" s="111"/>
      <c r="DBF594" s="111"/>
      <c r="DBG594" s="111"/>
      <c r="DBH594" s="111"/>
      <c r="DBI594" s="111"/>
      <c r="DBJ594" s="111"/>
      <c r="DBK594" s="111"/>
      <c r="DBL594" s="111"/>
      <c r="DBM594" s="111"/>
      <c r="DBN594" s="111"/>
      <c r="DBO594" s="111"/>
      <c r="DBP594" s="111"/>
      <c r="DBQ594" s="111"/>
      <c r="DBR594" s="111"/>
      <c r="DBS594" s="111"/>
      <c r="DBT594" s="111"/>
      <c r="DBU594" s="111"/>
      <c r="DBV594" s="111"/>
      <c r="DBW594" s="111"/>
      <c r="DBX594" s="111"/>
      <c r="DBY594" s="111"/>
      <c r="DBZ594" s="111"/>
      <c r="DCA594" s="111"/>
      <c r="DCB594" s="111"/>
      <c r="DCC594" s="111"/>
      <c r="DCD594" s="111"/>
      <c r="DCE594" s="111"/>
      <c r="DCF594" s="111"/>
      <c r="DCG594" s="111"/>
      <c r="DCH594" s="111"/>
      <c r="DCI594" s="111"/>
      <c r="DCJ594" s="111"/>
      <c r="DCK594" s="111"/>
      <c r="DCL594" s="111"/>
      <c r="DCM594" s="111"/>
      <c r="DCN594" s="111"/>
      <c r="DCO594" s="111"/>
      <c r="DCP594" s="111"/>
      <c r="DCQ594" s="111"/>
      <c r="DCR594" s="111"/>
      <c r="DCS594" s="111"/>
      <c r="DCT594" s="111"/>
      <c r="DCU594" s="111"/>
      <c r="DCV594" s="111"/>
      <c r="DCW594" s="111"/>
      <c r="DCX594" s="111"/>
      <c r="DCY594" s="111"/>
      <c r="DCZ594" s="111"/>
      <c r="DDA594" s="111"/>
      <c r="DDB594" s="111"/>
      <c r="DDC594" s="111"/>
      <c r="DDD594" s="111"/>
      <c r="DDE594" s="111"/>
      <c r="DDF594" s="111"/>
      <c r="DDG594" s="111"/>
      <c r="DDH594" s="111"/>
      <c r="DDI594" s="111"/>
      <c r="DDJ594" s="111"/>
      <c r="DDK594" s="111"/>
      <c r="DDL594" s="111"/>
      <c r="DDM594" s="111"/>
      <c r="DDN594" s="111"/>
      <c r="DDO594" s="111"/>
      <c r="DDP594" s="111"/>
      <c r="DDQ594" s="111"/>
      <c r="DDR594" s="111"/>
      <c r="DDS594" s="111"/>
      <c r="DDT594" s="111"/>
      <c r="DDU594" s="111"/>
      <c r="DDV594" s="111"/>
      <c r="DDW594" s="111"/>
      <c r="DDX594" s="111"/>
      <c r="DDY594" s="111"/>
      <c r="DDZ594" s="111"/>
      <c r="DEA594" s="111"/>
      <c r="DEB594" s="111"/>
      <c r="DEC594" s="111"/>
      <c r="DED594" s="111"/>
      <c r="DEE594" s="111"/>
      <c r="DEF594" s="111"/>
      <c r="DEG594" s="111"/>
      <c r="DEH594" s="111"/>
      <c r="DEI594" s="111"/>
      <c r="DEJ594" s="111"/>
      <c r="DEK594" s="111"/>
      <c r="DEL594" s="111"/>
      <c r="DEM594" s="111"/>
      <c r="DEN594" s="111"/>
      <c r="DEO594" s="111"/>
      <c r="DEP594" s="111"/>
      <c r="DEQ594" s="111"/>
      <c r="DER594" s="111"/>
      <c r="DES594" s="111"/>
      <c r="DET594" s="111"/>
      <c r="DEU594" s="111"/>
      <c r="DEV594" s="111"/>
      <c r="DEW594" s="111"/>
      <c r="DEX594" s="111"/>
      <c r="DEY594" s="111"/>
      <c r="DEZ594" s="111"/>
      <c r="DFA594" s="111"/>
      <c r="DFB594" s="111"/>
      <c r="DFC594" s="111"/>
      <c r="DFD594" s="111"/>
      <c r="DFE594" s="111"/>
      <c r="DFF594" s="111"/>
      <c r="DFG594" s="111"/>
      <c r="DFH594" s="111"/>
      <c r="DFI594" s="111"/>
      <c r="DFJ594" s="111"/>
      <c r="DFK594" s="111"/>
      <c r="DFL594" s="111"/>
      <c r="DFM594" s="111"/>
      <c r="DFN594" s="111"/>
      <c r="DFO594" s="111"/>
      <c r="DFP594" s="111"/>
      <c r="DFQ594" s="111"/>
      <c r="DFR594" s="111"/>
      <c r="DFS594" s="111"/>
      <c r="DFT594" s="111"/>
      <c r="DFU594" s="111"/>
      <c r="DFV594" s="111"/>
      <c r="DFW594" s="111"/>
      <c r="DFX594" s="111"/>
      <c r="DFY594" s="111"/>
      <c r="DFZ594" s="111"/>
      <c r="DGA594" s="111"/>
      <c r="DGB594" s="111"/>
      <c r="DGC594" s="111"/>
      <c r="DGD594" s="111"/>
      <c r="DGE594" s="111"/>
      <c r="DGF594" s="111"/>
      <c r="DGG594" s="111"/>
      <c r="DGH594" s="111"/>
      <c r="DGI594" s="111"/>
      <c r="DGJ594" s="111"/>
      <c r="DGK594" s="111"/>
      <c r="DGL594" s="111"/>
      <c r="DGM594" s="111"/>
      <c r="DGN594" s="111"/>
      <c r="DGO594" s="111"/>
      <c r="DGP594" s="111"/>
      <c r="DGQ594" s="111"/>
      <c r="DGR594" s="111"/>
      <c r="DGS594" s="111"/>
      <c r="DGT594" s="111"/>
      <c r="DGU594" s="111"/>
      <c r="DGV594" s="111"/>
      <c r="DGW594" s="111"/>
      <c r="DGX594" s="111"/>
      <c r="DGY594" s="111"/>
      <c r="DGZ594" s="111"/>
      <c r="DHA594" s="111"/>
      <c r="DHB594" s="111"/>
      <c r="DHC594" s="111"/>
      <c r="DHD594" s="111"/>
      <c r="DHE594" s="111"/>
      <c r="DHF594" s="111"/>
      <c r="DHG594" s="111"/>
      <c r="DHH594" s="111"/>
      <c r="DHI594" s="111"/>
      <c r="DHJ594" s="111"/>
      <c r="DHK594" s="111"/>
      <c r="DHL594" s="111"/>
      <c r="DHM594" s="111"/>
      <c r="DHN594" s="111"/>
      <c r="DHO594" s="111"/>
      <c r="DHP594" s="111"/>
      <c r="DHQ594" s="111"/>
      <c r="DHR594" s="111"/>
      <c r="DHS594" s="111"/>
      <c r="DHT594" s="111"/>
      <c r="DHU594" s="111"/>
      <c r="DHV594" s="111"/>
      <c r="DHW594" s="111"/>
      <c r="DHX594" s="111"/>
      <c r="DHY594" s="111"/>
      <c r="DHZ594" s="111"/>
      <c r="DIA594" s="111"/>
      <c r="DIB594" s="111"/>
      <c r="DIC594" s="111"/>
      <c r="DID594" s="111"/>
      <c r="DIE594" s="111"/>
      <c r="DIF594" s="111"/>
      <c r="DIG594" s="111"/>
      <c r="DIH594" s="111"/>
      <c r="DII594" s="111"/>
      <c r="DIJ594" s="111"/>
      <c r="DIK594" s="111"/>
      <c r="DIL594" s="111"/>
      <c r="DIM594" s="111"/>
      <c r="DIN594" s="111"/>
      <c r="DIO594" s="111"/>
      <c r="DIP594" s="111"/>
      <c r="DIQ594" s="111"/>
      <c r="DIR594" s="111"/>
      <c r="DIS594" s="111"/>
      <c r="DIT594" s="111"/>
      <c r="DIU594" s="111"/>
      <c r="DIV594" s="111"/>
      <c r="DIW594" s="111"/>
      <c r="DIX594" s="111"/>
      <c r="DIY594" s="111"/>
      <c r="DIZ594" s="111"/>
      <c r="DJA594" s="111"/>
      <c r="DJB594" s="111"/>
      <c r="DJC594" s="111"/>
      <c r="DJD594" s="111"/>
      <c r="DJE594" s="111"/>
      <c r="DJF594" s="111"/>
      <c r="DJG594" s="111"/>
      <c r="DJH594" s="111"/>
      <c r="DJI594" s="111"/>
      <c r="DJJ594" s="111"/>
      <c r="DJK594" s="111"/>
      <c r="DJL594" s="111"/>
      <c r="DJM594" s="111"/>
      <c r="DJN594" s="111"/>
      <c r="DJO594" s="111"/>
      <c r="DJP594" s="111"/>
      <c r="DJQ594" s="111"/>
      <c r="DJR594" s="111"/>
      <c r="DJS594" s="111"/>
      <c r="DJT594" s="111"/>
      <c r="DJU594" s="111"/>
      <c r="DJV594" s="111"/>
      <c r="DJW594" s="111"/>
      <c r="DJX594" s="111"/>
      <c r="DJY594" s="111"/>
      <c r="DJZ594" s="111"/>
      <c r="DKA594" s="111"/>
      <c r="DKB594" s="111"/>
      <c r="DKC594" s="111"/>
      <c r="DKD594" s="111"/>
      <c r="DKE594" s="111"/>
      <c r="DKF594" s="111"/>
      <c r="DKG594" s="111"/>
      <c r="DKH594" s="111"/>
      <c r="DKI594" s="111"/>
      <c r="DKJ594" s="111"/>
      <c r="DKK594" s="111"/>
      <c r="DKL594" s="111"/>
      <c r="DKM594" s="111"/>
      <c r="DKN594" s="111"/>
      <c r="DKO594" s="111"/>
      <c r="DKP594" s="111"/>
      <c r="DKQ594" s="111"/>
      <c r="DKR594" s="111"/>
      <c r="DKS594" s="111"/>
      <c r="DKT594" s="111"/>
      <c r="DKU594" s="111"/>
      <c r="DKV594" s="111"/>
      <c r="DKW594" s="111"/>
      <c r="DKX594" s="111"/>
      <c r="DKY594" s="111"/>
      <c r="DKZ594" s="111"/>
      <c r="DLA594" s="111"/>
      <c r="DLB594" s="111"/>
      <c r="DLC594" s="111"/>
      <c r="DLD594" s="111"/>
      <c r="DLE594" s="111"/>
      <c r="DLF594" s="111"/>
      <c r="DLG594" s="111"/>
      <c r="DLH594" s="111"/>
      <c r="DLI594" s="111"/>
      <c r="DLJ594" s="111"/>
      <c r="DLK594" s="111"/>
      <c r="DLL594" s="111"/>
      <c r="DLM594" s="111"/>
      <c r="DLN594" s="111"/>
      <c r="DLO594" s="111"/>
      <c r="DLP594" s="111"/>
      <c r="DLQ594" s="111"/>
      <c r="DLR594" s="111"/>
      <c r="DLS594" s="111"/>
      <c r="DLT594" s="111"/>
      <c r="DLU594" s="111"/>
      <c r="DLV594" s="111"/>
      <c r="DLW594" s="111"/>
      <c r="DLX594" s="111"/>
      <c r="DLY594" s="111"/>
      <c r="DLZ594" s="111"/>
      <c r="DMA594" s="111"/>
      <c r="DMB594" s="111"/>
      <c r="DMC594" s="111"/>
      <c r="DMD594" s="111"/>
      <c r="DME594" s="111"/>
      <c r="DMF594" s="111"/>
      <c r="DMG594" s="111"/>
      <c r="DMH594" s="111"/>
      <c r="DMI594" s="111"/>
      <c r="DMJ594" s="111"/>
      <c r="DMK594" s="111"/>
      <c r="DML594" s="111"/>
      <c r="DMM594" s="111"/>
      <c r="DMN594" s="111"/>
      <c r="DMO594" s="111"/>
      <c r="DMP594" s="111"/>
      <c r="DMQ594" s="111"/>
      <c r="DMR594" s="111"/>
      <c r="DMS594" s="111"/>
      <c r="DMT594" s="111"/>
      <c r="DMU594" s="111"/>
      <c r="DMV594" s="111"/>
      <c r="DMW594" s="111"/>
      <c r="DMX594" s="111"/>
      <c r="DMY594" s="111"/>
      <c r="DMZ594" s="111"/>
      <c r="DNA594" s="111"/>
      <c r="DNB594" s="111"/>
      <c r="DNC594" s="111"/>
      <c r="DND594" s="111"/>
      <c r="DNE594" s="111"/>
      <c r="DNF594" s="111"/>
      <c r="DNG594" s="111"/>
      <c r="DNH594" s="111"/>
      <c r="DNI594" s="111"/>
      <c r="DNJ594" s="111"/>
      <c r="DNK594" s="111"/>
      <c r="DNL594" s="111"/>
      <c r="DNM594" s="111"/>
      <c r="DNN594" s="111"/>
      <c r="DNO594" s="111"/>
      <c r="DNP594" s="111"/>
      <c r="DNQ594" s="111"/>
      <c r="DNR594" s="111"/>
      <c r="DNS594" s="111"/>
      <c r="DNT594" s="111"/>
      <c r="DNU594" s="111"/>
      <c r="DNV594" s="111"/>
      <c r="DNW594" s="111"/>
      <c r="DNX594" s="111"/>
      <c r="DNY594" s="111"/>
      <c r="DNZ594" s="111"/>
      <c r="DOA594" s="111"/>
      <c r="DOB594" s="111"/>
      <c r="DOC594" s="111"/>
      <c r="DOD594" s="111"/>
      <c r="DOE594" s="111"/>
      <c r="DOF594" s="111"/>
      <c r="DOG594" s="111"/>
      <c r="DOH594" s="111"/>
      <c r="DOI594" s="111"/>
      <c r="DOJ594" s="111"/>
      <c r="DOK594" s="111"/>
      <c r="DOL594" s="111"/>
      <c r="DOM594" s="111"/>
      <c r="DON594" s="111"/>
      <c r="DOO594" s="111"/>
      <c r="DOP594" s="111"/>
      <c r="DOQ594" s="111"/>
      <c r="DOR594" s="111"/>
      <c r="DOS594" s="111"/>
      <c r="DOT594" s="111"/>
      <c r="DOU594" s="111"/>
      <c r="DOV594" s="111"/>
      <c r="DOW594" s="111"/>
      <c r="DOX594" s="111"/>
      <c r="DOY594" s="111"/>
      <c r="DOZ594" s="111"/>
      <c r="DPA594" s="111"/>
      <c r="DPB594" s="111"/>
      <c r="DPC594" s="111"/>
      <c r="DPD594" s="111"/>
      <c r="DPE594" s="111"/>
      <c r="DPF594" s="111"/>
      <c r="DPG594" s="111"/>
      <c r="DPH594" s="111"/>
      <c r="DPI594" s="111"/>
      <c r="DPJ594" s="111"/>
      <c r="DPK594" s="111"/>
      <c r="DPL594" s="111"/>
      <c r="DPM594" s="111"/>
      <c r="DPN594" s="111"/>
      <c r="DPO594" s="111"/>
      <c r="DPP594" s="111"/>
      <c r="DPQ594" s="111"/>
      <c r="DPR594" s="111"/>
      <c r="DPS594" s="111"/>
      <c r="DPT594" s="111"/>
      <c r="DPU594" s="111"/>
      <c r="DPV594" s="111"/>
      <c r="DPW594" s="111"/>
      <c r="DPX594" s="111"/>
      <c r="DPY594" s="111"/>
      <c r="DPZ594" s="111"/>
      <c r="DQA594" s="111"/>
      <c r="DQB594" s="111"/>
      <c r="DQC594" s="111"/>
      <c r="DQD594" s="111"/>
      <c r="DQE594" s="111"/>
      <c r="DQF594" s="111"/>
      <c r="DQG594" s="111"/>
      <c r="DQH594" s="111"/>
      <c r="DQI594" s="111"/>
      <c r="DQJ594" s="111"/>
      <c r="DQK594" s="111"/>
      <c r="DQL594" s="111"/>
      <c r="DQM594" s="111"/>
      <c r="DQN594" s="111"/>
      <c r="DQO594" s="111"/>
      <c r="DQP594" s="111"/>
      <c r="DQQ594" s="111"/>
      <c r="DQR594" s="111"/>
      <c r="DQS594" s="111"/>
      <c r="DQT594" s="111"/>
      <c r="DQU594" s="111"/>
      <c r="DQV594" s="111"/>
      <c r="DQW594" s="111"/>
      <c r="DQX594" s="111"/>
      <c r="DQY594" s="111"/>
      <c r="DQZ594" s="111"/>
      <c r="DRA594" s="111"/>
      <c r="DRB594" s="111"/>
      <c r="DRC594" s="111"/>
      <c r="DRD594" s="111"/>
      <c r="DRE594" s="111"/>
      <c r="DRF594" s="111"/>
      <c r="DRG594" s="111"/>
      <c r="DRH594" s="111"/>
      <c r="DRI594" s="111"/>
      <c r="DRJ594" s="111"/>
      <c r="DRK594" s="111"/>
      <c r="DRL594" s="111"/>
      <c r="DRM594" s="111"/>
      <c r="DRN594" s="111"/>
      <c r="DRO594" s="111"/>
      <c r="DRP594" s="111"/>
      <c r="DRQ594" s="111"/>
      <c r="DRR594" s="111"/>
      <c r="DRS594" s="111"/>
      <c r="DRT594" s="111"/>
      <c r="DRU594" s="111"/>
      <c r="DRV594" s="111"/>
      <c r="DRW594" s="111"/>
      <c r="DRX594" s="111"/>
      <c r="DRY594" s="111"/>
      <c r="DRZ594" s="111"/>
      <c r="DSA594" s="111"/>
      <c r="DSB594" s="111"/>
      <c r="DSC594" s="111"/>
      <c r="DSD594" s="111"/>
      <c r="DSE594" s="111"/>
      <c r="DSF594" s="111"/>
      <c r="DSG594" s="111"/>
      <c r="DSH594" s="111"/>
      <c r="DSI594" s="111"/>
      <c r="DSJ594" s="111"/>
      <c r="DSK594" s="111"/>
      <c r="DSL594" s="111"/>
      <c r="DSM594" s="111"/>
      <c r="DSN594" s="111"/>
      <c r="DSO594" s="111"/>
      <c r="DSP594" s="111"/>
      <c r="DSQ594" s="111"/>
      <c r="DSR594" s="111"/>
      <c r="DSS594" s="111"/>
      <c r="DST594" s="111"/>
      <c r="DSU594" s="111"/>
      <c r="DSV594" s="111"/>
      <c r="DSW594" s="111"/>
      <c r="DSX594" s="111"/>
      <c r="DSY594" s="111"/>
      <c r="DSZ594" s="111"/>
      <c r="DTA594" s="111"/>
      <c r="DTB594" s="111"/>
      <c r="DTC594" s="111"/>
      <c r="DTD594" s="111"/>
      <c r="DTE594" s="111"/>
      <c r="DTF594" s="111"/>
      <c r="DTG594" s="111"/>
      <c r="DTH594" s="111"/>
      <c r="DTI594" s="111"/>
      <c r="DTJ594" s="111"/>
      <c r="DTK594" s="111"/>
      <c r="DTL594" s="111"/>
      <c r="DTM594" s="111"/>
      <c r="DTN594" s="111"/>
      <c r="DTO594" s="111"/>
      <c r="DTP594" s="111"/>
      <c r="DTQ594" s="111"/>
      <c r="DTR594" s="111"/>
      <c r="DTS594" s="111"/>
      <c r="DTT594" s="111"/>
      <c r="DTU594" s="111"/>
      <c r="DTV594" s="111"/>
      <c r="DTW594" s="111"/>
      <c r="DTX594" s="111"/>
      <c r="DTY594" s="111"/>
      <c r="DTZ594" s="111"/>
      <c r="DUA594" s="111"/>
      <c r="DUB594" s="111"/>
      <c r="DUC594" s="111"/>
      <c r="DUD594" s="111"/>
      <c r="DUE594" s="111"/>
      <c r="DUF594" s="111"/>
      <c r="DUG594" s="111"/>
      <c r="DUH594" s="111"/>
      <c r="DUI594" s="111"/>
      <c r="DUJ594" s="111"/>
      <c r="DUK594" s="111"/>
      <c r="DUL594" s="111"/>
      <c r="DUM594" s="111"/>
      <c r="DUN594" s="111"/>
      <c r="DUO594" s="111"/>
      <c r="DUP594" s="111"/>
      <c r="DUQ594" s="111"/>
      <c r="DUR594" s="111"/>
      <c r="DUS594" s="111"/>
      <c r="DUT594" s="111"/>
      <c r="DUU594" s="111"/>
      <c r="DUV594" s="111"/>
      <c r="DUW594" s="111"/>
      <c r="DUX594" s="111"/>
      <c r="DUY594" s="111"/>
      <c r="DUZ594" s="111"/>
      <c r="DVA594" s="111"/>
      <c r="DVB594" s="111"/>
      <c r="DVC594" s="111"/>
      <c r="DVD594" s="111"/>
      <c r="DVE594" s="111"/>
      <c r="DVF594" s="111"/>
      <c r="DVG594" s="111"/>
      <c r="DVH594" s="111"/>
      <c r="DVI594" s="111"/>
      <c r="DVJ594" s="111"/>
      <c r="DVK594" s="111"/>
      <c r="DVL594" s="111"/>
      <c r="DVM594" s="111"/>
      <c r="DVN594" s="111"/>
      <c r="DVO594" s="111"/>
      <c r="DVP594" s="111"/>
      <c r="DVQ594" s="111"/>
      <c r="DVR594" s="111"/>
      <c r="DVS594" s="111"/>
      <c r="DVT594" s="111"/>
      <c r="DVU594" s="111"/>
      <c r="DVV594" s="111"/>
      <c r="DVW594" s="111"/>
      <c r="DVX594" s="111"/>
      <c r="DVY594" s="111"/>
      <c r="DVZ594" s="111"/>
      <c r="DWA594" s="111"/>
      <c r="DWB594" s="111"/>
      <c r="DWC594" s="111"/>
      <c r="DWD594" s="111"/>
      <c r="DWE594" s="111"/>
      <c r="DWF594" s="111"/>
      <c r="DWG594" s="111"/>
      <c r="DWH594" s="111"/>
      <c r="DWI594" s="111"/>
      <c r="DWJ594" s="111"/>
      <c r="DWK594" s="111"/>
      <c r="DWL594" s="111"/>
      <c r="DWM594" s="111"/>
      <c r="DWN594" s="111"/>
      <c r="DWO594" s="111"/>
      <c r="DWP594" s="111"/>
      <c r="DWQ594" s="111"/>
      <c r="DWR594" s="111"/>
      <c r="DWS594" s="111"/>
      <c r="DWT594" s="111"/>
      <c r="DWU594" s="111"/>
      <c r="DWV594" s="111"/>
      <c r="DWW594" s="111"/>
      <c r="DWX594" s="111"/>
      <c r="DWY594" s="111"/>
      <c r="DWZ594" s="111"/>
      <c r="DXA594" s="111"/>
      <c r="DXB594" s="111"/>
      <c r="DXC594" s="111"/>
      <c r="DXD594" s="111"/>
      <c r="DXE594" s="111"/>
      <c r="DXF594" s="111"/>
      <c r="DXG594" s="111"/>
      <c r="DXH594" s="111"/>
      <c r="DXI594" s="111"/>
      <c r="DXJ594" s="111"/>
      <c r="DXK594" s="111"/>
      <c r="DXL594" s="111"/>
      <c r="DXM594" s="111"/>
      <c r="DXN594" s="111"/>
      <c r="DXO594" s="111"/>
      <c r="DXP594" s="111"/>
      <c r="DXQ594" s="111"/>
      <c r="DXR594" s="111"/>
      <c r="DXS594" s="111"/>
      <c r="DXT594" s="111"/>
      <c r="DXU594" s="111"/>
      <c r="DXV594" s="111"/>
      <c r="DXW594" s="111"/>
      <c r="DXX594" s="111"/>
      <c r="DXY594" s="111"/>
      <c r="DXZ594" s="111"/>
      <c r="DYA594" s="111"/>
      <c r="DYB594" s="111"/>
      <c r="DYC594" s="111"/>
      <c r="DYD594" s="111"/>
      <c r="DYE594" s="111"/>
      <c r="DYF594" s="111"/>
      <c r="DYG594" s="111"/>
      <c r="DYH594" s="111"/>
      <c r="DYI594" s="111"/>
      <c r="DYJ594" s="111"/>
      <c r="DYK594" s="111"/>
      <c r="DYL594" s="111"/>
      <c r="DYM594" s="111"/>
      <c r="DYN594" s="111"/>
      <c r="DYO594" s="111"/>
      <c r="DYP594" s="111"/>
      <c r="DYQ594" s="111"/>
      <c r="DYR594" s="111"/>
      <c r="DYS594" s="111"/>
      <c r="DYT594" s="111"/>
      <c r="DYU594" s="111"/>
      <c r="DYV594" s="111"/>
      <c r="DYW594" s="111"/>
      <c r="DYX594" s="111"/>
      <c r="DYY594" s="111"/>
      <c r="DYZ594" s="111"/>
      <c r="DZA594" s="111"/>
      <c r="DZB594" s="111"/>
      <c r="DZC594" s="111"/>
      <c r="DZD594" s="111"/>
      <c r="DZE594" s="111"/>
      <c r="DZF594" s="111"/>
      <c r="DZG594" s="111"/>
      <c r="DZH594" s="111"/>
      <c r="DZI594" s="111"/>
      <c r="DZJ594" s="111"/>
      <c r="DZK594" s="111"/>
      <c r="DZL594" s="111"/>
      <c r="DZM594" s="111"/>
      <c r="DZN594" s="111"/>
      <c r="DZO594" s="111"/>
      <c r="DZP594" s="111"/>
      <c r="DZQ594" s="111"/>
      <c r="DZR594" s="111"/>
      <c r="DZS594" s="111"/>
      <c r="DZT594" s="111"/>
      <c r="DZU594" s="111"/>
      <c r="DZV594" s="111"/>
      <c r="DZW594" s="111"/>
      <c r="DZX594" s="111"/>
      <c r="DZY594" s="111"/>
      <c r="DZZ594" s="111"/>
      <c r="EAA594" s="111"/>
      <c r="EAB594" s="111"/>
      <c r="EAC594" s="111"/>
      <c r="EAD594" s="111"/>
      <c r="EAE594" s="111"/>
      <c r="EAF594" s="111"/>
      <c r="EAG594" s="111"/>
      <c r="EAH594" s="111"/>
      <c r="EAI594" s="111"/>
      <c r="EAJ594" s="111"/>
      <c r="EAK594" s="111"/>
      <c r="EAL594" s="111"/>
      <c r="EAM594" s="111"/>
      <c r="EAN594" s="111"/>
      <c r="EAO594" s="111"/>
      <c r="EAP594" s="111"/>
      <c r="EAQ594" s="111"/>
      <c r="EAR594" s="111"/>
      <c r="EAS594" s="111"/>
      <c r="EAT594" s="111"/>
      <c r="EAU594" s="111"/>
      <c r="EAV594" s="111"/>
      <c r="EAW594" s="111"/>
      <c r="EAX594" s="111"/>
      <c r="EAY594" s="111"/>
      <c r="EAZ594" s="111"/>
      <c r="EBA594" s="111"/>
      <c r="EBB594" s="111"/>
      <c r="EBC594" s="111"/>
      <c r="EBD594" s="111"/>
      <c r="EBE594" s="111"/>
      <c r="EBF594" s="111"/>
      <c r="EBG594" s="111"/>
      <c r="EBH594" s="111"/>
      <c r="EBI594" s="111"/>
      <c r="EBJ594" s="111"/>
      <c r="EBK594" s="111"/>
      <c r="EBL594" s="111"/>
      <c r="EBM594" s="111"/>
      <c r="EBN594" s="111"/>
      <c r="EBO594" s="111"/>
      <c r="EBP594" s="111"/>
      <c r="EBQ594" s="111"/>
      <c r="EBR594" s="111"/>
      <c r="EBS594" s="111"/>
      <c r="EBT594" s="111"/>
      <c r="EBU594" s="111"/>
      <c r="EBV594" s="111"/>
      <c r="EBW594" s="111"/>
      <c r="EBX594" s="111"/>
      <c r="EBY594" s="111"/>
      <c r="EBZ594" s="111"/>
      <c r="ECA594" s="111"/>
      <c r="ECB594" s="111"/>
      <c r="ECC594" s="111"/>
      <c r="ECD594" s="111"/>
      <c r="ECE594" s="111"/>
      <c r="ECF594" s="111"/>
      <c r="ECG594" s="111"/>
      <c r="ECH594" s="111"/>
      <c r="ECI594" s="111"/>
      <c r="ECJ594" s="111"/>
      <c r="ECK594" s="111"/>
      <c r="ECL594" s="111"/>
      <c r="ECM594" s="111"/>
      <c r="ECN594" s="111"/>
      <c r="ECO594" s="111"/>
      <c r="ECP594" s="111"/>
      <c r="ECQ594" s="111"/>
      <c r="ECR594" s="111"/>
      <c r="ECS594" s="111"/>
      <c r="ECT594" s="111"/>
      <c r="ECU594" s="111"/>
      <c r="ECV594" s="111"/>
      <c r="ECW594" s="111"/>
      <c r="ECX594" s="111"/>
      <c r="ECY594" s="111"/>
      <c r="ECZ594" s="111"/>
      <c r="EDA594" s="111"/>
      <c r="EDB594" s="111"/>
      <c r="EDC594" s="111"/>
      <c r="EDD594" s="111"/>
      <c r="EDE594" s="111"/>
      <c r="EDF594" s="111"/>
      <c r="EDG594" s="111"/>
      <c r="EDH594" s="111"/>
      <c r="EDI594" s="111"/>
      <c r="EDJ594" s="111"/>
      <c r="EDK594" s="111"/>
      <c r="EDL594" s="111"/>
      <c r="EDM594" s="111"/>
      <c r="EDN594" s="111"/>
      <c r="EDO594" s="111"/>
      <c r="EDP594" s="111"/>
      <c r="EDQ594" s="111"/>
      <c r="EDR594" s="111"/>
      <c r="EDS594" s="111"/>
      <c r="EDT594" s="111"/>
      <c r="EDU594" s="111"/>
      <c r="EDV594" s="111"/>
      <c r="EDW594" s="111"/>
      <c r="EDX594" s="111"/>
      <c r="EDY594" s="111"/>
      <c r="EDZ594" s="111"/>
      <c r="EEA594" s="111"/>
      <c r="EEB594" s="111"/>
      <c r="EEC594" s="111"/>
      <c r="EED594" s="111"/>
      <c r="EEE594" s="111"/>
      <c r="EEF594" s="111"/>
      <c r="EEG594" s="111"/>
      <c r="EEH594" s="111"/>
      <c r="EEI594" s="111"/>
      <c r="EEJ594" s="111"/>
      <c r="EEK594" s="111"/>
      <c r="EEL594" s="111"/>
      <c r="EEM594" s="111"/>
      <c r="EEN594" s="111"/>
      <c r="EEO594" s="111"/>
      <c r="EEP594" s="111"/>
      <c r="EEQ594" s="111"/>
      <c r="EER594" s="111"/>
      <c r="EES594" s="111"/>
      <c r="EET594" s="111"/>
      <c r="EEU594" s="111"/>
      <c r="EEV594" s="111"/>
      <c r="EEW594" s="111"/>
      <c r="EEX594" s="111"/>
      <c r="EEY594" s="111"/>
      <c r="EEZ594" s="111"/>
      <c r="EFA594" s="111"/>
      <c r="EFB594" s="111"/>
      <c r="EFC594" s="111"/>
      <c r="EFD594" s="111"/>
      <c r="EFE594" s="111"/>
      <c r="EFF594" s="111"/>
      <c r="EFG594" s="111"/>
      <c r="EFH594" s="111"/>
      <c r="EFI594" s="111"/>
      <c r="EFJ594" s="111"/>
      <c r="EFK594" s="111"/>
      <c r="EFL594" s="111"/>
      <c r="EFM594" s="111"/>
      <c r="EFN594" s="111"/>
      <c r="EFO594" s="111"/>
      <c r="EFP594" s="111"/>
      <c r="EFQ594" s="111"/>
      <c r="EFR594" s="111"/>
      <c r="EFS594" s="111"/>
      <c r="EFT594" s="111"/>
      <c r="EFU594" s="111"/>
      <c r="EFV594" s="111"/>
      <c r="EFW594" s="111"/>
      <c r="EFX594" s="111"/>
      <c r="EFY594" s="111"/>
      <c r="EFZ594" s="111"/>
      <c r="EGA594" s="111"/>
      <c r="EGB594" s="111"/>
      <c r="EGC594" s="111"/>
      <c r="EGD594" s="111"/>
      <c r="EGE594" s="111"/>
      <c r="EGF594" s="111"/>
      <c r="EGG594" s="111"/>
      <c r="EGH594" s="111"/>
      <c r="EGI594" s="111"/>
      <c r="EGJ594" s="111"/>
      <c r="EGK594" s="111"/>
      <c r="EGL594" s="111"/>
      <c r="EGM594" s="111"/>
      <c r="EGN594" s="111"/>
      <c r="EGO594" s="111"/>
      <c r="EGP594" s="111"/>
      <c r="EGQ594" s="111"/>
      <c r="EGR594" s="111"/>
      <c r="EGS594" s="111"/>
      <c r="EGT594" s="111"/>
      <c r="EGU594" s="111"/>
      <c r="EGV594" s="111"/>
      <c r="EGW594" s="111"/>
      <c r="EGX594" s="111"/>
      <c r="EGY594" s="111"/>
      <c r="EGZ594" s="111"/>
      <c r="EHA594" s="111"/>
      <c r="EHB594" s="111"/>
      <c r="EHC594" s="111"/>
      <c r="EHD594" s="111"/>
      <c r="EHE594" s="111"/>
      <c r="EHF594" s="111"/>
      <c r="EHG594" s="111"/>
      <c r="EHH594" s="111"/>
      <c r="EHI594" s="111"/>
      <c r="EHJ594" s="111"/>
      <c r="EHK594" s="111"/>
      <c r="EHL594" s="111"/>
      <c r="EHM594" s="111"/>
      <c r="EHN594" s="111"/>
      <c r="EHO594" s="111"/>
      <c r="EHP594" s="111"/>
      <c r="EHQ594" s="111"/>
      <c r="EHR594" s="111"/>
      <c r="EHS594" s="111"/>
      <c r="EHT594" s="111"/>
      <c r="EHU594" s="111"/>
      <c r="EHV594" s="111"/>
      <c r="EHW594" s="111"/>
      <c r="EHX594" s="111"/>
      <c r="EHY594" s="111"/>
      <c r="EHZ594" s="111"/>
      <c r="EIA594" s="111"/>
      <c r="EIB594" s="111"/>
      <c r="EIC594" s="111"/>
      <c r="EID594" s="111"/>
      <c r="EIE594" s="111"/>
      <c r="EIF594" s="111"/>
      <c r="EIG594" s="111"/>
      <c r="EIH594" s="111"/>
      <c r="EII594" s="111"/>
      <c r="EIJ594" s="111"/>
      <c r="EIK594" s="111"/>
      <c r="EIL594" s="111"/>
      <c r="EIM594" s="111"/>
      <c r="EIN594" s="111"/>
      <c r="EIO594" s="111"/>
      <c r="EIP594" s="111"/>
      <c r="EIQ594" s="111"/>
      <c r="EIR594" s="111"/>
      <c r="EIS594" s="111"/>
      <c r="EIT594" s="111"/>
      <c r="EIU594" s="111"/>
      <c r="EIV594" s="111"/>
      <c r="EIW594" s="111"/>
      <c r="EIX594" s="111"/>
      <c r="EIY594" s="111"/>
      <c r="EIZ594" s="111"/>
      <c r="EJA594" s="111"/>
      <c r="EJB594" s="111"/>
      <c r="EJC594" s="111"/>
      <c r="EJD594" s="111"/>
      <c r="EJE594" s="111"/>
      <c r="EJF594" s="111"/>
      <c r="EJG594" s="111"/>
      <c r="EJH594" s="111"/>
      <c r="EJI594" s="111"/>
      <c r="EJJ594" s="111"/>
      <c r="EJK594" s="111"/>
      <c r="EJL594" s="111"/>
      <c r="EJM594" s="111"/>
      <c r="EJN594" s="111"/>
      <c r="EJO594" s="111"/>
      <c r="EJP594" s="111"/>
      <c r="EJQ594" s="111"/>
      <c r="EJR594" s="111"/>
      <c r="EJS594" s="111"/>
      <c r="EJT594" s="111"/>
      <c r="EJU594" s="111"/>
      <c r="EJV594" s="111"/>
      <c r="EJW594" s="111"/>
      <c r="EJX594" s="111"/>
      <c r="EJY594" s="111"/>
      <c r="EJZ594" s="111"/>
      <c r="EKA594" s="111"/>
      <c r="EKB594" s="111"/>
      <c r="EKC594" s="111"/>
      <c r="EKD594" s="111"/>
      <c r="EKE594" s="111"/>
      <c r="EKF594" s="111"/>
      <c r="EKG594" s="111"/>
      <c r="EKH594" s="111"/>
      <c r="EKI594" s="111"/>
      <c r="EKJ594" s="111"/>
      <c r="EKK594" s="111"/>
      <c r="EKL594" s="111"/>
      <c r="EKM594" s="111"/>
      <c r="EKN594" s="111"/>
      <c r="EKO594" s="111"/>
      <c r="EKP594" s="111"/>
      <c r="EKQ594" s="111"/>
      <c r="EKR594" s="111"/>
      <c r="EKS594" s="111"/>
      <c r="EKT594" s="111"/>
      <c r="EKU594" s="111"/>
      <c r="EKV594" s="111"/>
      <c r="EKW594" s="111"/>
      <c r="EKX594" s="111"/>
      <c r="EKY594" s="111"/>
      <c r="EKZ594" s="111"/>
      <c r="ELA594" s="111"/>
      <c r="ELB594" s="111"/>
      <c r="ELC594" s="111"/>
      <c r="ELD594" s="111"/>
      <c r="ELE594" s="111"/>
      <c r="ELF594" s="111"/>
      <c r="ELG594" s="111"/>
      <c r="ELH594" s="111"/>
      <c r="ELI594" s="111"/>
      <c r="ELJ594" s="111"/>
      <c r="ELK594" s="111"/>
      <c r="ELL594" s="111"/>
      <c r="ELM594" s="111"/>
      <c r="ELN594" s="111"/>
      <c r="ELO594" s="111"/>
      <c r="ELP594" s="111"/>
      <c r="ELQ594" s="111"/>
      <c r="ELR594" s="111"/>
      <c r="ELS594" s="111"/>
      <c r="ELT594" s="111"/>
      <c r="ELU594" s="111"/>
      <c r="ELV594" s="111"/>
      <c r="ELW594" s="111"/>
      <c r="ELX594" s="111"/>
      <c r="ELY594" s="111"/>
      <c r="ELZ594" s="111"/>
      <c r="EMA594" s="111"/>
      <c r="EMB594" s="111"/>
      <c r="EMC594" s="111"/>
      <c r="EMD594" s="111"/>
      <c r="EME594" s="111"/>
      <c r="EMF594" s="111"/>
      <c r="EMG594" s="111"/>
      <c r="EMH594" s="111"/>
      <c r="EMI594" s="111"/>
      <c r="EMJ594" s="111"/>
      <c r="EMK594" s="111"/>
      <c r="EML594" s="111"/>
      <c r="EMM594" s="111"/>
      <c r="EMN594" s="111"/>
      <c r="EMO594" s="111"/>
      <c r="EMP594" s="111"/>
      <c r="EMQ594" s="111"/>
      <c r="EMR594" s="111"/>
      <c r="EMS594" s="111"/>
      <c r="EMT594" s="111"/>
      <c r="EMU594" s="111"/>
      <c r="EMV594" s="111"/>
      <c r="EMW594" s="111"/>
      <c r="EMX594" s="111"/>
      <c r="EMY594" s="111"/>
      <c r="EMZ594" s="111"/>
      <c r="ENA594" s="111"/>
      <c r="ENB594" s="111"/>
      <c r="ENC594" s="111"/>
      <c r="END594" s="111"/>
      <c r="ENE594" s="111"/>
      <c r="ENF594" s="111"/>
      <c r="ENG594" s="111"/>
      <c r="ENH594" s="111"/>
      <c r="ENI594" s="111"/>
      <c r="ENJ594" s="111"/>
      <c r="ENK594" s="111"/>
      <c r="ENL594" s="111"/>
      <c r="ENM594" s="111"/>
      <c r="ENN594" s="111"/>
      <c r="ENO594" s="111"/>
      <c r="ENP594" s="111"/>
      <c r="ENQ594" s="111"/>
      <c r="ENR594" s="111"/>
      <c r="ENS594" s="111"/>
      <c r="ENT594" s="111"/>
      <c r="ENU594" s="111"/>
      <c r="ENV594" s="111"/>
      <c r="ENW594" s="111"/>
      <c r="ENX594" s="111"/>
      <c r="ENY594" s="111"/>
      <c r="ENZ594" s="111"/>
      <c r="EOA594" s="111"/>
      <c r="EOB594" s="111"/>
      <c r="EOC594" s="111"/>
      <c r="EOD594" s="111"/>
      <c r="EOE594" s="111"/>
      <c r="EOF594" s="111"/>
      <c r="EOG594" s="111"/>
      <c r="EOH594" s="111"/>
      <c r="EOI594" s="111"/>
      <c r="EOJ594" s="111"/>
      <c r="EOK594" s="111"/>
      <c r="EOL594" s="111"/>
      <c r="EOM594" s="111"/>
      <c r="EON594" s="111"/>
      <c r="EOO594" s="111"/>
      <c r="EOP594" s="111"/>
      <c r="EOQ594" s="111"/>
      <c r="EOR594" s="111"/>
      <c r="EOS594" s="111"/>
      <c r="EOT594" s="111"/>
      <c r="EOU594" s="111"/>
      <c r="EOV594" s="111"/>
      <c r="EOW594" s="111"/>
      <c r="EOX594" s="111"/>
      <c r="EOY594" s="111"/>
      <c r="EOZ594" s="111"/>
      <c r="EPA594" s="111"/>
      <c r="EPB594" s="111"/>
      <c r="EPC594" s="111"/>
      <c r="EPD594" s="111"/>
      <c r="EPE594" s="111"/>
      <c r="EPF594" s="111"/>
      <c r="EPG594" s="111"/>
      <c r="EPH594" s="111"/>
      <c r="EPI594" s="111"/>
      <c r="EPJ594" s="111"/>
      <c r="EPK594" s="111"/>
      <c r="EPL594" s="111"/>
      <c r="EPM594" s="111"/>
      <c r="EPN594" s="111"/>
      <c r="EPO594" s="111"/>
      <c r="EPP594" s="111"/>
      <c r="EPQ594" s="111"/>
      <c r="EPR594" s="111"/>
      <c r="EPS594" s="111"/>
      <c r="EPT594" s="111"/>
      <c r="EPU594" s="111"/>
      <c r="EPV594" s="111"/>
      <c r="EPW594" s="111"/>
      <c r="EPX594" s="111"/>
      <c r="EPY594" s="111"/>
      <c r="EPZ594" s="111"/>
      <c r="EQA594" s="111"/>
      <c r="EQB594" s="111"/>
      <c r="EQC594" s="111"/>
      <c r="EQD594" s="111"/>
      <c r="EQE594" s="111"/>
      <c r="EQF594" s="111"/>
      <c r="EQG594" s="111"/>
      <c r="EQH594" s="111"/>
      <c r="EQI594" s="111"/>
      <c r="EQJ594" s="111"/>
      <c r="EQK594" s="111"/>
      <c r="EQL594" s="111"/>
      <c r="EQM594" s="111"/>
      <c r="EQN594" s="111"/>
      <c r="EQO594" s="111"/>
      <c r="EQP594" s="111"/>
      <c r="EQQ594" s="111"/>
      <c r="EQR594" s="111"/>
      <c r="EQS594" s="111"/>
      <c r="EQT594" s="111"/>
      <c r="EQU594" s="111"/>
      <c r="EQV594" s="111"/>
      <c r="EQW594" s="111"/>
      <c r="EQX594" s="111"/>
      <c r="EQY594" s="111"/>
      <c r="EQZ594" s="111"/>
      <c r="ERA594" s="111"/>
      <c r="ERB594" s="111"/>
      <c r="ERC594" s="111"/>
      <c r="ERD594" s="111"/>
      <c r="ERE594" s="111"/>
      <c r="ERF594" s="111"/>
      <c r="ERG594" s="111"/>
      <c r="ERH594" s="111"/>
      <c r="ERI594" s="111"/>
      <c r="ERJ594" s="111"/>
      <c r="ERK594" s="111"/>
      <c r="ERL594" s="111"/>
      <c r="ERM594" s="111"/>
      <c r="ERN594" s="111"/>
      <c r="ERO594" s="111"/>
      <c r="ERP594" s="111"/>
      <c r="ERQ594" s="111"/>
      <c r="ERR594" s="111"/>
      <c r="ERS594" s="111"/>
      <c r="ERT594" s="111"/>
      <c r="ERU594" s="111"/>
      <c r="ERV594" s="111"/>
      <c r="ERW594" s="111"/>
      <c r="ERX594" s="111"/>
      <c r="ERY594" s="111"/>
      <c r="ERZ594" s="111"/>
      <c r="ESA594" s="111"/>
      <c r="ESB594" s="111"/>
      <c r="ESC594" s="111"/>
      <c r="ESD594" s="111"/>
      <c r="ESE594" s="111"/>
      <c r="ESF594" s="111"/>
      <c r="ESG594" s="111"/>
      <c r="ESH594" s="111"/>
      <c r="ESI594" s="111"/>
      <c r="ESJ594" s="111"/>
      <c r="ESK594" s="111"/>
      <c r="ESL594" s="111"/>
      <c r="ESM594" s="111"/>
      <c r="ESN594" s="111"/>
      <c r="ESO594" s="111"/>
      <c r="ESP594" s="111"/>
      <c r="ESQ594" s="111"/>
      <c r="ESR594" s="111"/>
      <c r="ESS594" s="111"/>
      <c r="EST594" s="111"/>
      <c r="ESU594" s="111"/>
      <c r="ESV594" s="111"/>
      <c r="ESW594" s="111"/>
      <c r="ESX594" s="111"/>
      <c r="ESY594" s="111"/>
      <c r="ESZ594" s="111"/>
      <c r="ETA594" s="111"/>
      <c r="ETB594" s="111"/>
      <c r="ETC594" s="111"/>
      <c r="ETD594" s="111"/>
      <c r="ETE594" s="111"/>
      <c r="ETF594" s="111"/>
      <c r="ETG594" s="111"/>
      <c r="ETH594" s="111"/>
      <c r="ETI594" s="111"/>
      <c r="ETJ594" s="111"/>
      <c r="ETK594" s="111"/>
      <c r="ETL594" s="111"/>
      <c r="ETM594" s="111"/>
      <c r="ETN594" s="111"/>
      <c r="ETO594" s="111"/>
      <c r="ETP594" s="111"/>
      <c r="ETQ594" s="111"/>
      <c r="ETR594" s="111"/>
      <c r="ETS594" s="111"/>
      <c r="ETT594" s="111"/>
      <c r="ETU594" s="111"/>
      <c r="ETV594" s="111"/>
      <c r="ETW594" s="111"/>
      <c r="ETX594" s="111"/>
      <c r="ETY594" s="111"/>
      <c r="ETZ594" s="111"/>
      <c r="EUA594" s="111"/>
      <c r="EUB594" s="111"/>
      <c r="EUC594" s="111"/>
      <c r="EUD594" s="111"/>
      <c r="EUE594" s="111"/>
      <c r="EUF594" s="111"/>
      <c r="EUG594" s="111"/>
      <c r="EUH594" s="111"/>
      <c r="EUI594" s="111"/>
      <c r="EUJ594" s="111"/>
      <c r="EUK594" s="111"/>
      <c r="EUL594" s="111"/>
      <c r="EUM594" s="111"/>
      <c r="EUN594" s="111"/>
      <c r="EUO594" s="111"/>
      <c r="EUP594" s="111"/>
      <c r="EUQ594" s="111"/>
      <c r="EUR594" s="111"/>
      <c r="EUS594" s="111"/>
      <c r="EUT594" s="111"/>
      <c r="EUU594" s="111"/>
      <c r="EUV594" s="111"/>
      <c r="EUW594" s="111"/>
      <c r="EUX594" s="111"/>
      <c r="EUY594" s="111"/>
      <c r="EUZ594" s="111"/>
      <c r="EVA594" s="111"/>
      <c r="EVB594" s="111"/>
      <c r="EVC594" s="111"/>
      <c r="EVD594" s="111"/>
      <c r="EVE594" s="111"/>
      <c r="EVF594" s="111"/>
      <c r="EVG594" s="111"/>
      <c r="EVH594" s="111"/>
      <c r="EVI594" s="111"/>
      <c r="EVJ594" s="111"/>
      <c r="EVK594" s="111"/>
      <c r="EVL594" s="111"/>
      <c r="EVM594" s="111"/>
      <c r="EVN594" s="111"/>
      <c r="EVO594" s="111"/>
      <c r="EVP594" s="111"/>
      <c r="EVQ594" s="111"/>
      <c r="EVR594" s="111"/>
      <c r="EVS594" s="111"/>
      <c r="EVT594" s="111"/>
      <c r="EVU594" s="111"/>
      <c r="EVV594" s="111"/>
      <c r="EVW594" s="111"/>
      <c r="EVX594" s="111"/>
      <c r="EVY594" s="111"/>
      <c r="EVZ594" s="111"/>
      <c r="EWA594" s="111"/>
      <c r="EWB594" s="111"/>
      <c r="EWC594" s="111"/>
      <c r="EWD594" s="111"/>
      <c r="EWE594" s="111"/>
      <c r="EWF594" s="111"/>
      <c r="EWG594" s="111"/>
      <c r="EWH594" s="111"/>
      <c r="EWI594" s="111"/>
      <c r="EWJ594" s="111"/>
      <c r="EWK594" s="111"/>
      <c r="EWL594" s="111"/>
      <c r="EWM594" s="111"/>
      <c r="EWN594" s="111"/>
      <c r="EWO594" s="111"/>
      <c r="EWP594" s="111"/>
      <c r="EWQ594" s="111"/>
      <c r="EWR594" s="111"/>
      <c r="EWS594" s="111"/>
      <c r="EWT594" s="111"/>
      <c r="EWU594" s="111"/>
      <c r="EWV594" s="111"/>
      <c r="EWW594" s="111"/>
      <c r="EWX594" s="111"/>
      <c r="EWY594" s="111"/>
      <c r="EWZ594" s="111"/>
      <c r="EXA594" s="111"/>
      <c r="EXB594" s="111"/>
      <c r="EXC594" s="111"/>
      <c r="EXD594" s="111"/>
      <c r="EXE594" s="111"/>
      <c r="EXF594" s="111"/>
      <c r="EXG594" s="111"/>
      <c r="EXH594" s="111"/>
      <c r="EXI594" s="111"/>
      <c r="EXJ594" s="111"/>
      <c r="EXK594" s="111"/>
      <c r="EXL594" s="111"/>
      <c r="EXM594" s="111"/>
      <c r="EXN594" s="111"/>
      <c r="EXO594" s="111"/>
      <c r="EXP594" s="111"/>
      <c r="EXQ594" s="111"/>
      <c r="EXR594" s="111"/>
      <c r="EXS594" s="111"/>
      <c r="EXT594" s="111"/>
      <c r="EXU594" s="111"/>
      <c r="EXV594" s="111"/>
      <c r="EXW594" s="111"/>
      <c r="EXX594" s="111"/>
      <c r="EXY594" s="111"/>
      <c r="EXZ594" s="111"/>
      <c r="EYA594" s="111"/>
      <c r="EYB594" s="111"/>
      <c r="EYC594" s="111"/>
      <c r="EYD594" s="111"/>
      <c r="EYE594" s="111"/>
      <c r="EYF594" s="111"/>
      <c r="EYG594" s="111"/>
      <c r="EYH594" s="111"/>
      <c r="EYI594" s="111"/>
      <c r="EYJ594" s="111"/>
      <c r="EYK594" s="111"/>
      <c r="EYL594" s="111"/>
      <c r="EYM594" s="111"/>
      <c r="EYN594" s="111"/>
      <c r="EYO594" s="111"/>
      <c r="EYP594" s="111"/>
      <c r="EYQ594" s="111"/>
      <c r="EYR594" s="111"/>
      <c r="EYS594" s="111"/>
      <c r="EYT594" s="111"/>
      <c r="EYU594" s="111"/>
      <c r="EYV594" s="111"/>
      <c r="EYW594" s="111"/>
      <c r="EYX594" s="111"/>
      <c r="EYY594" s="111"/>
      <c r="EYZ594" s="111"/>
      <c r="EZA594" s="111"/>
      <c r="EZB594" s="111"/>
      <c r="EZC594" s="111"/>
      <c r="EZD594" s="111"/>
      <c r="EZE594" s="111"/>
      <c r="EZF594" s="111"/>
      <c r="EZG594" s="111"/>
      <c r="EZH594" s="111"/>
      <c r="EZI594" s="111"/>
      <c r="EZJ594" s="111"/>
      <c r="EZK594" s="111"/>
      <c r="EZL594" s="111"/>
      <c r="EZM594" s="111"/>
      <c r="EZN594" s="111"/>
      <c r="EZO594" s="111"/>
      <c r="EZP594" s="111"/>
      <c r="EZQ594" s="111"/>
      <c r="EZR594" s="111"/>
      <c r="EZS594" s="111"/>
      <c r="EZT594" s="111"/>
      <c r="EZU594" s="111"/>
      <c r="EZV594" s="111"/>
      <c r="EZW594" s="111"/>
      <c r="EZX594" s="111"/>
      <c r="EZY594" s="111"/>
      <c r="EZZ594" s="111"/>
      <c r="FAA594" s="111"/>
      <c r="FAB594" s="111"/>
      <c r="FAC594" s="111"/>
      <c r="FAD594" s="111"/>
      <c r="FAE594" s="111"/>
      <c r="FAF594" s="111"/>
      <c r="FAG594" s="111"/>
      <c r="FAH594" s="111"/>
      <c r="FAI594" s="111"/>
      <c r="FAJ594" s="111"/>
      <c r="FAK594" s="111"/>
      <c r="FAL594" s="111"/>
      <c r="FAM594" s="111"/>
      <c r="FAN594" s="111"/>
      <c r="FAO594" s="111"/>
      <c r="FAP594" s="111"/>
      <c r="FAQ594" s="111"/>
      <c r="FAR594" s="111"/>
      <c r="FAS594" s="111"/>
      <c r="FAT594" s="111"/>
      <c r="FAU594" s="111"/>
      <c r="FAV594" s="111"/>
      <c r="FAW594" s="111"/>
      <c r="FAX594" s="111"/>
      <c r="FAY594" s="111"/>
      <c r="FAZ594" s="111"/>
      <c r="FBA594" s="111"/>
      <c r="FBB594" s="111"/>
      <c r="FBC594" s="111"/>
      <c r="FBD594" s="111"/>
      <c r="FBE594" s="111"/>
      <c r="FBF594" s="111"/>
      <c r="FBG594" s="111"/>
      <c r="FBH594" s="111"/>
      <c r="FBI594" s="111"/>
      <c r="FBJ594" s="111"/>
      <c r="FBK594" s="111"/>
      <c r="FBL594" s="111"/>
      <c r="FBM594" s="111"/>
      <c r="FBN594" s="111"/>
      <c r="FBO594" s="111"/>
      <c r="FBP594" s="111"/>
      <c r="FBQ594" s="111"/>
      <c r="FBR594" s="111"/>
      <c r="FBS594" s="111"/>
      <c r="FBT594" s="111"/>
      <c r="FBU594" s="111"/>
      <c r="FBV594" s="111"/>
      <c r="FBW594" s="111"/>
      <c r="FBX594" s="111"/>
      <c r="FBY594" s="111"/>
      <c r="FBZ594" s="111"/>
      <c r="FCA594" s="111"/>
      <c r="FCB594" s="111"/>
      <c r="FCC594" s="111"/>
      <c r="FCD594" s="111"/>
      <c r="FCE594" s="111"/>
      <c r="FCF594" s="111"/>
      <c r="FCG594" s="111"/>
      <c r="FCH594" s="111"/>
      <c r="FCI594" s="111"/>
      <c r="FCJ594" s="111"/>
      <c r="FCK594" s="111"/>
      <c r="FCL594" s="111"/>
      <c r="FCM594" s="111"/>
      <c r="FCN594" s="111"/>
      <c r="FCO594" s="111"/>
      <c r="FCP594" s="111"/>
      <c r="FCQ594" s="111"/>
      <c r="FCR594" s="111"/>
      <c r="FCS594" s="111"/>
      <c r="FCT594" s="111"/>
      <c r="FCU594" s="111"/>
      <c r="FCV594" s="111"/>
      <c r="FCW594" s="111"/>
      <c r="FCX594" s="111"/>
      <c r="FCY594" s="111"/>
      <c r="FCZ594" s="111"/>
      <c r="FDA594" s="111"/>
      <c r="FDB594" s="111"/>
      <c r="FDC594" s="111"/>
      <c r="FDD594" s="111"/>
      <c r="FDE594" s="111"/>
      <c r="FDF594" s="111"/>
      <c r="FDG594" s="111"/>
      <c r="FDH594" s="111"/>
      <c r="FDI594" s="111"/>
      <c r="FDJ594" s="111"/>
      <c r="FDK594" s="111"/>
      <c r="FDL594" s="111"/>
      <c r="FDM594" s="111"/>
      <c r="FDN594" s="111"/>
      <c r="FDO594" s="111"/>
      <c r="FDP594" s="111"/>
      <c r="FDQ594" s="111"/>
      <c r="FDR594" s="111"/>
      <c r="FDS594" s="111"/>
      <c r="FDT594" s="111"/>
      <c r="FDU594" s="111"/>
      <c r="FDV594" s="111"/>
      <c r="FDW594" s="111"/>
      <c r="FDX594" s="111"/>
      <c r="FDY594" s="111"/>
      <c r="FDZ594" s="111"/>
      <c r="FEA594" s="111"/>
      <c r="FEB594" s="111"/>
      <c r="FEC594" s="111"/>
      <c r="FED594" s="111"/>
      <c r="FEE594" s="111"/>
      <c r="FEF594" s="111"/>
      <c r="FEG594" s="111"/>
      <c r="FEH594" s="111"/>
      <c r="FEI594" s="111"/>
      <c r="FEJ594" s="111"/>
      <c r="FEK594" s="111"/>
      <c r="FEL594" s="111"/>
      <c r="FEM594" s="111"/>
      <c r="FEN594" s="111"/>
      <c r="FEO594" s="111"/>
      <c r="FEP594" s="111"/>
      <c r="FEQ594" s="111"/>
      <c r="FER594" s="111"/>
      <c r="FES594" s="111"/>
      <c r="FET594" s="111"/>
      <c r="FEU594" s="111"/>
      <c r="FEV594" s="111"/>
      <c r="FEW594" s="111"/>
      <c r="FEX594" s="111"/>
      <c r="FEY594" s="111"/>
      <c r="FEZ594" s="111"/>
      <c r="FFA594" s="111"/>
      <c r="FFB594" s="111"/>
      <c r="FFC594" s="111"/>
      <c r="FFD594" s="111"/>
      <c r="FFE594" s="111"/>
      <c r="FFF594" s="111"/>
      <c r="FFG594" s="111"/>
      <c r="FFH594" s="111"/>
      <c r="FFI594" s="111"/>
      <c r="FFJ594" s="111"/>
      <c r="FFK594" s="111"/>
      <c r="FFL594" s="111"/>
      <c r="FFM594" s="111"/>
      <c r="FFN594" s="111"/>
      <c r="FFO594" s="111"/>
      <c r="FFP594" s="111"/>
      <c r="FFQ594" s="111"/>
      <c r="FFR594" s="111"/>
      <c r="FFS594" s="111"/>
      <c r="FFT594" s="111"/>
      <c r="FFU594" s="111"/>
      <c r="FFV594" s="111"/>
      <c r="FFW594" s="111"/>
      <c r="FFX594" s="111"/>
      <c r="FFY594" s="111"/>
      <c r="FFZ594" s="111"/>
      <c r="FGA594" s="111"/>
      <c r="FGB594" s="111"/>
      <c r="FGC594" s="111"/>
      <c r="FGD594" s="111"/>
      <c r="FGE594" s="111"/>
      <c r="FGF594" s="111"/>
      <c r="FGG594" s="111"/>
      <c r="FGH594" s="111"/>
      <c r="FGI594" s="111"/>
      <c r="FGJ594" s="111"/>
      <c r="FGK594" s="111"/>
      <c r="FGL594" s="111"/>
      <c r="FGM594" s="111"/>
      <c r="FGN594" s="111"/>
      <c r="FGO594" s="111"/>
      <c r="FGP594" s="111"/>
      <c r="FGQ594" s="111"/>
      <c r="FGR594" s="111"/>
      <c r="FGS594" s="111"/>
      <c r="FGT594" s="111"/>
      <c r="FGU594" s="111"/>
      <c r="FGV594" s="111"/>
      <c r="FGW594" s="111"/>
      <c r="FGX594" s="111"/>
      <c r="FGY594" s="111"/>
      <c r="FGZ594" s="111"/>
      <c r="FHA594" s="111"/>
      <c r="FHB594" s="111"/>
      <c r="FHC594" s="111"/>
      <c r="FHD594" s="111"/>
      <c r="FHE594" s="111"/>
      <c r="FHF594" s="111"/>
      <c r="FHG594" s="111"/>
      <c r="FHH594" s="111"/>
      <c r="FHI594" s="111"/>
      <c r="FHJ594" s="111"/>
      <c r="FHK594" s="111"/>
      <c r="FHL594" s="111"/>
      <c r="FHM594" s="111"/>
      <c r="FHN594" s="111"/>
      <c r="FHO594" s="111"/>
      <c r="FHP594" s="111"/>
      <c r="FHQ594" s="111"/>
      <c r="FHR594" s="111"/>
      <c r="FHS594" s="111"/>
      <c r="FHT594" s="111"/>
      <c r="FHU594" s="111"/>
      <c r="FHV594" s="111"/>
      <c r="FHW594" s="111"/>
      <c r="FHX594" s="111"/>
      <c r="FHY594" s="111"/>
      <c r="FHZ594" s="111"/>
      <c r="FIA594" s="111"/>
      <c r="FIB594" s="111"/>
      <c r="FIC594" s="111"/>
      <c r="FID594" s="111"/>
      <c r="FIE594" s="111"/>
      <c r="FIF594" s="111"/>
      <c r="FIG594" s="111"/>
      <c r="FIH594" s="111"/>
      <c r="FII594" s="111"/>
      <c r="FIJ594" s="111"/>
      <c r="FIK594" s="111"/>
      <c r="FIL594" s="111"/>
      <c r="FIM594" s="111"/>
      <c r="FIN594" s="111"/>
      <c r="FIO594" s="111"/>
      <c r="FIP594" s="111"/>
      <c r="FIQ594" s="111"/>
      <c r="FIR594" s="111"/>
      <c r="FIS594" s="111"/>
      <c r="FIT594" s="111"/>
      <c r="FIU594" s="111"/>
      <c r="FIV594" s="111"/>
      <c r="FIW594" s="111"/>
      <c r="FIX594" s="111"/>
      <c r="FIY594" s="111"/>
      <c r="FIZ594" s="111"/>
      <c r="FJA594" s="111"/>
      <c r="FJB594" s="111"/>
      <c r="FJC594" s="111"/>
      <c r="FJD594" s="111"/>
      <c r="FJE594" s="111"/>
      <c r="FJF594" s="111"/>
      <c r="FJG594" s="111"/>
      <c r="FJH594" s="111"/>
      <c r="FJI594" s="111"/>
      <c r="FJJ594" s="111"/>
      <c r="FJK594" s="111"/>
      <c r="FJL594" s="111"/>
      <c r="FJM594" s="111"/>
      <c r="FJN594" s="111"/>
      <c r="FJO594" s="111"/>
      <c r="FJP594" s="111"/>
      <c r="FJQ594" s="111"/>
      <c r="FJR594" s="111"/>
      <c r="FJS594" s="111"/>
      <c r="FJT594" s="111"/>
      <c r="FJU594" s="111"/>
      <c r="FJV594" s="111"/>
      <c r="FJW594" s="111"/>
      <c r="FJX594" s="111"/>
      <c r="FJY594" s="111"/>
      <c r="FJZ594" s="111"/>
      <c r="FKA594" s="111"/>
      <c r="FKB594" s="111"/>
      <c r="FKC594" s="111"/>
      <c r="FKD594" s="111"/>
      <c r="FKE594" s="111"/>
      <c r="FKF594" s="111"/>
      <c r="FKG594" s="111"/>
      <c r="FKH594" s="111"/>
      <c r="FKI594" s="111"/>
      <c r="FKJ594" s="111"/>
      <c r="FKK594" s="111"/>
      <c r="FKL594" s="111"/>
      <c r="FKM594" s="111"/>
      <c r="FKN594" s="111"/>
      <c r="FKO594" s="111"/>
      <c r="FKP594" s="111"/>
      <c r="FKQ594" s="111"/>
      <c r="FKR594" s="111"/>
      <c r="FKS594" s="111"/>
      <c r="FKT594" s="111"/>
      <c r="FKU594" s="111"/>
      <c r="FKV594" s="111"/>
      <c r="FKW594" s="111"/>
      <c r="FKX594" s="111"/>
      <c r="FKY594" s="111"/>
      <c r="FKZ594" s="111"/>
      <c r="FLA594" s="111"/>
      <c r="FLB594" s="111"/>
      <c r="FLC594" s="111"/>
      <c r="FLD594" s="111"/>
      <c r="FLE594" s="111"/>
      <c r="FLF594" s="111"/>
      <c r="FLG594" s="111"/>
      <c r="FLH594" s="111"/>
      <c r="FLI594" s="111"/>
      <c r="FLJ594" s="111"/>
      <c r="FLK594" s="111"/>
      <c r="FLL594" s="111"/>
      <c r="FLM594" s="111"/>
      <c r="FLN594" s="111"/>
      <c r="FLO594" s="111"/>
      <c r="FLP594" s="111"/>
      <c r="FLQ594" s="111"/>
      <c r="FLR594" s="111"/>
      <c r="FLS594" s="111"/>
      <c r="FLT594" s="111"/>
      <c r="FLU594" s="111"/>
      <c r="FLV594" s="111"/>
      <c r="FLW594" s="111"/>
      <c r="FLX594" s="111"/>
      <c r="FLY594" s="111"/>
      <c r="FLZ594" s="111"/>
      <c r="FMA594" s="111"/>
      <c r="FMB594" s="111"/>
      <c r="FMC594" s="111"/>
      <c r="FMD594" s="111"/>
      <c r="FME594" s="111"/>
      <c r="FMF594" s="111"/>
      <c r="FMG594" s="111"/>
      <c r="FMH594" s="111"/>
      <c r="FMI594" s="111"/>
      <c r="FMJ594" s="111"/>
      <c r="FMK594" s="111"/>
      <c r="FML594" s="111"/>
      <c r="FMM594" s="111"/>
      <c r="FMN594" s="111"/>
      <c r="FMO594" s="111"/>
      <c r="FMP594" s="111"/>
      <c r="FMQ594" s="111"/>
      <c r="FMR594" s="111"/>
      <c r="FMS594" s="111"/>
      <c r="FMT594" s="111"/>
      <c r="FMU594" s="111"/>
      <c r="FMV594" s="111"/>
      <c r="FMW594" s="111"/>
      <c r="FMX594" s="111"/>
      <c r="FMY594" s="111"/>
      <c r="FMZ594" s="111"/>
      <c r="FNA594" s="111"/>
      <c r="FNB594" s="111"/>
      <c r="FNC594" s="111"/>
      <c r="FND594" s="111"/>
      <c r="FNE594" s="111"/>
      <c r="FNF594" s="111"/>
      <c r="FNG594" s="111"/>
      <c r="FNH594" s="111"/>
      <c r="FNI594" s="111"/>
      <c r="FNJ594" s="111"/>
      <c r="FNK594" s="111"/>
      <c r="FNL594" s="111"/>
      <c r="FNM594" s="111"/>
      <c r="FNN594" s="111"/>
      <c r="FNO594" s="111"/>
      <c r="FNP594" s="111"/>
      <c r="FNQ594" s="111"/>
      <c r="FNR594" s="111"/>
      <c r="FNS594" s="111"/>
      <c r="FNT594" s="111"/>
      <c r="FNU594" s="111"/>
      <c r="FNV594" s="111"/>
      <c r="FNW594" s="111"/>
      <c r="FNX594" s="111"/>
      <c r="FNY594" s="111"/>
      <c r="FNZ594" s="111"/>
      <c r="FOA594" s="111"/>
      <c r="FOB594" s="111"/>
      <c r="FOC594" s="111"/>
      <c r="FOD594" s="111"/>
      <c r="FOE594" s="111"/>
      <c r="FOF594" s="111"/>
      <c r="FOG594" s="111"/>
      <c r="FOH594" s="111"/>
      <c r="FOI594" s="111"/>
      <c r="FOJ594" s="111"/>
      <c r="FOK594" s="111"/>
      <c r="FOL594" s="111"/>
      <c r="FOM594" s="111"/>
      <c r="FON594" s="111"/>
      <c r="FOO594" s="111"/>
      <c r="FOP594" s="111"/>
      <c r="FOQ594" s="111"/>
      <c r="FOR594" s="111"/>
      <c r="FOS594" s="111"/>
      <c r="FOT594" s="111"/>
      <c r="FOU594" s="111"/>
      <c r="FOV594" s="111"/>
      <c r="FOW594" s="111"/>
      <c r="FOX594" s="111"/>
      <c r="FOY594" s="111"/>
      <c r="FOZ594" s="111"/>
      <c r="FPA594" s="111"/>
      <c r="FPB594" s="111"/>
      <c r="FPC594" s="111"/>
      <c r="FPD594" s="111"/>
      <c r="FPE594" s="111"/>
      <c r="FPF594" s="111"/>
      <c r="FPG594" s="111"/>
      <c r="FPH594" s="111"/>
      <c r="FPI594" s="111"/>
      <c r="FPJ594" s="111"/>
      <c r="FPK594" s="111"/>
      <c r="FPL594" s="111"/>
      <c r="FPM594" s="111"/>
      <c r="FPN594" s="111"/>
      <c r="FPO594" s="111"/>
      <c r="FPP594" s="111"/>
      <c r="FPQ594" s="111"/>
      <c r="FPR594" s="111"/>
      <c r="FPS594" s="111"/>
      <c r="FPT594" s="111"/>
      <c r="FPU594" s="111"/>
      <c r="FPV594" s="111"/>
      <c r="FPW594" s="111"/>
      <c r="FPX594" s="111"/>
      <c r="FPY594" s="111"/>
      <c r="FPZ594" s="111"/>
      <c r="FQA594" s="111"/>
      <c r="FQB594" s="111"/>
      <c r="FQC594" s="111"/>
      <c r="FQD594" s="111"/>
      <c r="FQE594" s="111"/>
      <c r="FQF594" s="111"/>
      <c r="FQG594" s="111"/>
      <c r="FQH594" s="111"/>
      <c r="FQI594" s="111"/>
      <c r="FQJ594" s="111"/>
      <c r="FQK594" s="111"/>
      <c r="FQL594" s="111"/>
      <c r="FQM594" s="111"/>
      <c r="FQN594" s="111"/>
      <c r="FQO594" s="111"/>
      <c r="FQP594" s="111"/>
      <c r="FQQ594" s="111"/>
      <c r="FQR594" s="111"/>
      <c r="FQS594" s="111"/>
      <c r="FQT594" s="111"/>
      <c r="FQU594" s="111"/>
      <c r="FQV594" s="111"/>
      <c r="FQW594" s="111"/>
      <c r="FQX594" s="111"/>
      <c r="FQY594" s="111"/>
      <c r="FQZ594" s="111"/>
      <c r="FRA594" s="111"/>
      <c r="FRB594" s="111"/>
      <c r="FRC594" s="111"/>
      <c r="FRD594" s="111"/>
      <c r="FRE594" s="111"/>
      <c r="FRF594" s="111"/>
      <c r="FRG594" s="111"/>
      <c r="FRH594" s="111"/>
      <c r="FRI594" s="111"/>
      <c r="FRJ594" s="111"/>
      <c r="FRK594" s="111"/>
      <c r="FRL594" s="111"/>
      <c r="FRM594" s="111"/>
      <c r="FRN594" s="111"/>
      <c r="FRO594" s="111"/>
      <c r="FRP594" s="111"/>
      <c r="FRQ594" s="111"/>
      <c r="FRR594" s="111"/>
      <c r="FRS594" s="111"/>
      <c r="FRT594" s="111"/>
      <c r="FRU594" s="111"/>
      <c r="FRV594" s="111"/>
      <c r="FRW594" s="111"/>
      <c r="FRX594" s="111"/>
      <c r="FRY594" s="111"/>
      <c r="FRZ594" s="111"/>
      <c r="FSA594" s="111"/>
      <c r="FSB594" s="111"/>
      <c r="FSC594" s="111"/>
      <c r="FSD594" s="111"/>
      <c r="FSE594" s="111"/>
      <c r="FSF594" s="111"/>
      <c r="FSG594" s="111"/>
      <c r="FSH594" s="111"/>
      <c r="FSI594" s="111"/>
      <c r="FSJ594" s="111"/>
      <c r="FSK594" s="111"/>
      <c r="FSL594" s="111"/>
      <c r="FSM594" s="111"/>
      <c r="FSN594" s="111"/>
      <c r="FSO594" s="111"/>
      <c r="FSP594" s="111"/>
      <c r="FSQ594" s="111"/>
      <c r="FSR594" s="111"/>
      <c r="FSS594" s="111"/>
      <c r="FST594" s="111"/>
      <c r="FSU594" s="111"/>
      <c r="FSV594" s="111"/>
      <c r="FSW594" s="111"/>
      <c r="FSX594" s="111"/>
      <c r="FSY594" s="111"/>
      <c r="FSZ594" s="111"/>
      <c r="FTA594" s="111"/>
      <c r="FTB594" s="111"/>
      <c r="FTC594" s="111"/>
      <c r="FTD594" s="111"/>
      <c r="FTE594" s="111"/>
      <c r="FTF594" s="111"/>
      <c r="FTG594" s="111"/>
      <c r="FTH594" s="111"/>
      <c r="FTI594" s="111"/>
      <c r="FTJ594" s="111"/>
      <c r="FTK594" s="111"/>
      <c r="FTL594" s="111"/>
      <c r="FTM594" s="111"/>
      <c r="FTN594" s="111"/>
      <c r="FTO594" s="111"/>
      <c r="FTP594" s="111"/>
      <c r="FTQ594" s="111"/>
      <c r="FTR594" s="111"/>
      <c r="FTS594" s="111"/>
      <c r="FTT594" s="111"/>
      <c r="FTU594" s="111"/>
      <c r="FTV594" s="111"/>
      <c r="FTW594" s="111"/>
      <c r="FTX594" s="111"/>
      <c r="FTY594" s="111"/>
      <c r="FTZ594" s="111"/>
      <c r="FUA594" s="111"/>
      <c r="FUB594" s="111"/>
      <c r="FUC594" s="111"/>
      <c r="FUD594" s="111"/>
      <c r="FUE594" s="111"/>
      <c r="FUF594" s="111"/>
      <c r="FUG594" s="111"/>
      <c r="FUH594" s="111"/>
      <c r="FUI594" s="111"/>
      <c r="FUJ594" s="111"/>
      <c r="FUK594" s="111"/>
      <c r="FUL594" s="111"/>
      <c r="FUM594" s="111"/>
      <c r="FUN594" s="111"/>
      <c r="FUO594" s="111"/>
      <c r="FUP594" s="111"/>
      <c r="FUQ594" s="111"/>
      <c r="FUR594" s="111"/>
      <c r="FUS594" s="111"/>
      <c r="FUT594" s="111"/>
      <c r="FUU594" s="111"/>
      <c r="FUV594" s="111"/>
      <c r="FUW594" s="111"/>
      <c r="FUX594" s="111"/>
      <c r="FUY594" s="111"/>
      <c r="FUZ594" s="111"/>
      <c r="FVA594" s="111"/>
      <c r="FVB594" s="111"/>
      <c r="FVC594" s="111"/>
      <c r="FVD594" s="111"/>
      <c r="FVE594" s="111"/>
      <c r="FVF594" s="111"/>
      <c r="FVG594" s="111"/>
      <c r="FVH594" s="111"/>
      <c r="FVI594" s="111"/>
      <c r="FVJ594" s="111"/>
      <c r="FVK594" s="111"/>
      <c r="FVL594" s="111"/>
      <c r="FVM594" s="111"/>
      <c r="FVN594" s="111"/>
      <c r="FVO594" s="111"/>
      <c r="FVP594" s="111"/>
      <c r="FVQ594" s="111"/>
      <c r="FVR594" s="111"/>
      <c r="FVS594" s="111"/>
      <c r="FVT594" s="111"/>
      <c r="FVU594" s="111"/>
      <c r="FVV594" s="111"/>
      <c r="FVW594" s="111"/>
      <c r="FVX594" s="111"/>
      <c r="FVY594" s="111"/>
      <c r="FVZ594" s="111"/>
      <c r="FWA594" s="111"/>
      <c r="FWB594" s="111"/>
      <c r="FWC594" s="111"/>
      <c r="FWD594" s="111"/>
      <c r="FWE594" s="111"/>
      <c r="FWF594" s="111"/>
      <c r="FWG594" s="111"/>
      <c r="FWH594" s="111"/>
      <c r="FWI594" s="111"/>
      <c r="FWJ594" s="111"/>
      <c r="FWK594" s="111"/>
      <c r="FWL594" s="111"/>
      <c r="FWM594" s="111"/>
      <c r="FWN594" s="111"/>
      <c r="FWO594" s="111"/>
      <c r="FWP594" s="111"/>
      <c r="FWQ594" s="111"/>
      <c r="FWR594" s="111"/>
      <c r="FWS594" s="111"/>
      <c r="FWT594" s="111"/>
      <c r="FWU594" s="111"/>
      <c r="FWV594" s="111"/>
      <c r="FWW594" s="111"/>
      <c r="FWX594" s="111"/>
      <c r="FWY594" s="111"/>
      <c r="FWZ594" s="111"/>
      <c r="FXA594" s="111"/>
      <c r="FXB594" s="111"/>
      <c r="FXC594" s="111"/>
      <c r="FXD594" s="111"/>
      <c r="FXE594" s="111"/>
      <c r="FXF594" s="111"/>
      <c r="FXG594" s="111"/>
      <c r="FXH594" s="111"/>
      <c r="FXI594" s="111"/>
      <c r="FXJ594" s="111"/>
      <c r="FXK594" s="111"/>
      <c r="FXL594" s="111"/>
      <c r="FXM594" s="111"/>
      <c r="FXN594" s="111"/>
      <c r="FXO594" s="111"/>
      <c r="FXP594" s="111"/>
      <c r="FXQ594" s="111"/>
      <c r="FXR594" s="111"/>
      <c r="FXS594" s="111"/>
      <c r="FXT594" s="111"/>
      <c r="FXU594" s="111"/>
      <c r="FXV594" s="111"/>
      <c r="FXW594" s="111"/>
      <c r="FXX594" s="111"/>
      <c r="FXY594" s="111"/>
      <c r="FXZ594" s="111"/>
      <c r="FYA594" s="111"/>
      <c r="FYB594" s="111"/>
      <c r="FYC594" s="111"/>
      <c r="FYD594" s="111"/>
      <c r="FYE594" s="111"/>
      <c r="FYF594" s="111"/>
      <c r="FYG594" s="111"/>
      <c r="FYH594" s="111"/>
      <c r="FYI594" s="111"/>
      <c r="FYJ594" s="111"/>
      <c r="FYK594" s="111"/>
      <c r="FYL594" s="111"/>
      <c r="FYM594" s="111"/>
      <c r="FYN594" s="111"/>
      <c r="FYO594" s="111"/>
      <c r="FYP594" s="111"/>
      <c r="FYQ594" s="111"/>
      <c r="FYR594" s="111"/>
      <c r="FYS594" s="111"/>
      <c r="FYT594" s="111"/>
      <c r="FYU594" s="111"/>
      <c r="FYV594" s="111"/>
      <c r="FYW594" s="111"/>
      <c r="FYX594" s="111"/>
      <c r="FYY594" s="111"/>
      <c r="FYZ594" s="111"/>
      <c r="FZA594" s="111"/>
      <c r="FZB594" s="111"/>
      <c r="FZC594" s="111"/>
      <c r="FZD594" s="111"/>
      <c r="FZE594" s="111"/>
      <c r="FZF594" s="111"/>
      <c r="FZG594" s="111"/>
      <c r="FZH594" s="111"/>
      <c r="FZI594" s="111"/>
      <c r="FZJ594" s="111"/>
      <c r="FZK594" s="111"/>
      <c r="FZL594" s="111"/>
      <c r="FZM594" s="111"/>
      <c r="FZN594" s="111"/>
      <c r="FZO594" s="111"/>
      <c r="FZP594" s="111"/>
      <c r="FZQ594" s="111"/>
      <c r="FZR594" s="111"/>
      <c r="FZS594" s="111"/>
      <c r="FZT594" s="111"/>
      <c r="FZU594" s="111"/>
      <c r="FZV594" s="111"/>
      <c r="FZW594" s="111"/>
      <c r="FZX594" s="111"/>
      <c r="FZY594" s="111"/>
      <c r="FZZ594" s="111"/>
      <c r="GAA594" s="111"/>
      <c r="GAB594" s="111"/>
      <c r="GAC594" s="111"/>
      <c r="GAD594" s="111"/>
      <c r="GAE594" s="111"/>
      <c r="GAF594" s="111"/>
      <c r="GAG594" s="111"/>
      <c r="GAH594" s="111"/>
      <c r="GAI594" s="111"/>
      <c r="GAJ594" s="111"/>
      <c r="GAK594" s="111"/>
      <c r="GAL594" s="111"/>
      <c r="GAM594" s="111"/>
      <c r="GAN594" s="111"/>
      <c r="GAO594" s="111"/>
      <c r="GAP594" s="111"/>
      <c r="GAQ594" s="111"/>
      <c r="GAR594" s="111"/>
      <c r="GAS594" s="111"/>
      <c r="GAT594" s="111"/>
      <c r="GAU594" s="111"/>
      <c r="GAV594" s="111"/>
      <c r="GAW594" s="111"/>
      <c r="GAX594" s="111"/>
      <c r="GAY594" s="111"/>
      <c r="GAZ594" s="111"/>
      <c r="GBA594" s="111"/>
      <c r="GBB594" s="111"/>
      <c r="GBC594" s="111"/>
      <c r="GBD594" s="111"/>
      <c r="GBE594" s="111"/>
      <c r="GBF594" s="111"/>
      <c r="GBG594" s="111"/>
      <c r="GBH594" s="111"/>
      <c r="GBI594" s="111"/>
      <c r="GBJ594" s="111"/>
      <c r="GBK594" s="111"/>
      <c r="GBL594" s="111"/>
      <c r="GBM594" s="111"/>
      <c r="GBN594" s="111"/>
      <c r="GBO594" s="111"/>
      <c r="GBP594" s="111"/>
      <c r="GBQ594" s="111"/>
      <c r="GBR594" s="111"/>
      <c r="GBS594" s="111"/>
      <c r="GBT594" s="111"/>
      <c r="GBU594" s="111"/>
      <c r="GBV594" s="111"/>
      <c r="GBW594" s="111"/>
      <c r="GBX594" s="111"/>
      <c r="GBY594" s="111"/>
      <c r="GBZ594" s="111"/>
      <c r="GCA594" s="111"/>
      <c r="GCB594" s="111"/>
      <c r="GCC594" s="111"/>
      <c r="GCD594" s="111"/>
      <c r="GCE594" s="111"/>
      <c r="GCF594" s="111"/>
      <c r="GCG594" s="111"/>
      <c r="GCH594" s="111"/>
      <c r="GCI594" s="111"/>
      <c r="GCJ594" s="111"/>
      <c r="GCK594" s="111"/>
      <c r="GCL594" s="111"/>
      <c r="GCM594" s="111"/>
      <c r="GCN594" s="111"/>
      <c r="GCO594" s="111"/>
      <c r="GCP594" s="111"/>
      <c r="GCQ594" s="111"/>
      <c r="GCR594" s="111"/>
      <c r="GCS594" s="111"/>
      <c r="GCT594" s="111"/>
      <c r="GCU594" s="111"/>
      <c r="GCV594" s="111"/>
      <c r="GCW594" s="111"/>
      <c r="GCX594" s="111"/>
      <c r="GCY594" s="111"/>
      <c r="GCZ594" s="111"/>
      <c r="GDA594" s="111"/>
      <c r="GDB594" s="111"/>
      <c r="GDC594" s="111"/>
      <c r="GDD594" s="111"/>
      <c r="GDE594" s="111"/>
      <c r="GDF594" s="111"/>
      <c r="GDG594" s="111"/>
      <c r="GDH594" s="111"/>
      <c r="GDI594" s="111"/>
      <c r="GDJ594" s="111"/>
      <c r="GDK594" s="111"/>
      <c r="GDL594" s="111"/>
      <c r="GDM594" s="111"/>
      <c r="GDN594" s="111"/>
      <c r="GDO594" s="111"/>
      <c r="GDP594" s="111"/>
      <c r="GDQ594" s="111"/>
      <c r="GDR594" s="111"/>
      <c r="GDS594" s="111"/>
      <c r="GDT594" s="111"/>
      <c r="GDU594" s="111"/>
      <c r="GDV594" s="111"/>
      <c r="GDW594" s="111"/>
      <c r="GDX594" s="111"/>
      <c r="GDY594" s="111"/>
      <c r="GDZ594" s="111"/>
      <c r="GEA594" s="111"/>
      <c r="GEB594" s="111"/>
      <c r="GEC594" s="111"/>
      <c r="GED594" s="111"/>
      <c r="GEE594" s="111"/>
      <c r="GEF594" s="111"/>
      <c r="GEG594" s="111"/>
      <c r="GEH594" s="111"/>
      <c r="GEI594" s="111"/>
      <c r="GEJ594" s="111"/>
      <c r="GEK594" s="111"/>
      <c r="GEL594" s="111"/>
      <c r="GEM594" s="111"/>
      <c r="GEN594" s="111"/>
      <c r="GEO594" s="111"/>
      <c r="GEP594" s="111"/>
      <c r="GEQ594" s="111"/>
      <c r="GER594" s="111"/>
      <c r="GES594" s="111"/>
      <c r="GET594" s="111"/>
      <c r="GEU594" s="111"/>
      <c r="GEV594" s="111"/>
      <c r="GEW594" s="111"/>
      <c r="GEX594" s="111"/>
      <c r="GEY594" s="111"/>
      <c r="GEZ594" s="111"/>
      <c r="GFA594" s="111"/>
      <c r="GFB594" s="111"/>
      <c r="GFC594" s="111"/>
      <c r="GFD594" s="111"/>
      <c r="GFE594" s="111"/>
      <c r="GFF594" s="111"/>
      <c r="GFG594" s="111"/>
      <c r="GFH594" s="111"/>
      <c r="GFI594" s="111"/>
      <c r="GFJ594" s="111"/>
      <c r="GFK594" s="111"/>
      <c r="GFL594" s="111"/>
      <c r="GFM594" s="111"/>
      <c r="GFN594" s="111"/>
      <c r="GFO594" s="111"/>
      <c r="GFP594" s="111"/>
      <c r="GFQ594" s="111"/>
      <c r="GFR594" s="111"/>
      <c r="GFS594" s="111"/>
      <c r="GFT594" s="111"/>
      <c r="GFU594" s="111"/>
      <c r="GFV594" s="111"/>
      <c r="GFW594" s="111"/>
      <c r="GFX594" s="111"/>
      <c r="GFY594" s="111"/>
      <c r="GFZ594" s="111"/>
      <c r="GGA594" s="111"/>
      <c r="GGB594" s="111"/>
      <c r="GGC594" s="111"/>
      <c r="GGD594" s="111"/>
      <c r="GGE594" s="111"/>
      <c r="GGF594" s="111"/>
      <c r="GGG594" s="111"/>
      <c r="GGH594" s="111"/>
      <c r="GGI594" s="111"/>
      <c r="GGJ594" s="111"/>
      <c r="GGK594" s="111"/>
      <c r="GGL594" s="111"/>
      <c r="GGM594" s="111"/>
      <c r="GGN594" s="111"/>
      <c r="GGO594" s="111"/>
      <c r="GGP594" s="111"/>
      <c r="GGQ594" s="111"/>
      <c r="GGR594" s="111"/>
      <c r="GGS594" s="111"/>
      <c r="GGT594" s="111"/>
      <c r="GGU594" s="111"/>
      <c r="GGV594" s="111"/>
      <c r="GGW594" s="111"/>
      <c r="GGX594" s="111"/>
      <c r="GGY594" s="111"/>
      <c r="GGZ594" s="111"/>
      <c r="GHA594" s="111"/>
      <c r="GHB594" s="111"/>
      <c r="GHC594" s="111"/>
      <c r="GHD594" s="111"/>
      <c r="GHE594" s="111"/>
      <c r="GHF594" s="111"/>
      <c r="GHG594" s="111"/>
      <c r="GHH594" s="111"/>
      <c r="GHI594" s="111"/>
      <c r="GHJ594" s="111"/>
      <c r="GHK594" s="111"/>
      <c r="GHL594" s="111"/>
      <c r="GHM594" s="111"/>
      <c r="GHN594" s="111"/>
      <c r="GHO594" s="111"/>
      <c r="GHP594" s="111"/>
      <c r="GHQ594" s="111"/>
      <c r="GHR594" s="111"/>
      <c r="GHS594" s="111"/>
      <c r="GHT594" s="111"/>
      <c r="GHU594" s="111"/>
      <c r="GHV594" s="111"/>
      <c r="GHW594" s="111"/>
      <c r="GHX594" s="111"/>
      <c r="GHY594" s="111"/>
      <c r="GHZ594" s="111"/>
      <c r="GIA594" s="111"/>
      <c r="GIB594" s="111"/>
      <c r="GIC594" s="111"/>
      <c r="GID594" s="111"/>
      <c r="GIE594" s="111"/>
      <c r="GIF594" s="111"/>
      <c r="GIG594" s="111"/>
      <c r="GIH594" s="111"/>
      <c r="GII594" s="111"/>
      <c r="GIJ594" s="111"/>
      <c r="GIK594" s="111"/>
      <c r="GIL594" s="111"/>
      <c r="GIM594" s="111"/>
      <c r="GIN594" s="111"/>
      <c r="GIO594" s="111"/>
      <c r="GIP594" s="111"/>
      <c r="GIQ594" s="111"/>
      <c r="GIR594" s="111"/>
      <c r="GIS594" s="111"/>
      <c r="GIT594" s="111"/>
      <c r="GIU594" s="111"/>
      <c r="GIV594" s="111"/>
      <c r="GIW594" s="111"/>
      <c r="GIX594" s="111"/>
      <c r="GIY594" s="111"/>
      <c r="GIZ594" s="111"/>
      <c r="GJA594" s="111"/>
      <c r="GJB594" s="111"/>
      <c r="GJC594" s="111"/>
      <c r="GJD594" s="111"/>
      <c r="GJE594" s="111"/>
      <c r="GJF594" s="111"/>
      <c r="GJG594" s="111"/>
      <c r="GJH594" s="111"/>
      <c r="GJI594" s="111"/>
      <c r="GJJ594" s="111"/>
      <c r="GJK594" s="111"/>
      <c r="GJL594" s="111"/>
      <c r="GJM594" s="111"/>
      <c r="GJN594" s="111"/>
      <c r="GJO594" s="111"/>
      <c r="GJP594" s="111"/>
      <c r="GJQ594" s="111"/>
      <c r="GJR594" s="111"/>
      <c r="GJS594" s="111"/>
      <c r="GJT594" s="111"/>
      <c r="GJU594" s="111"/>
      <c r="GJV594" s="111"/>
      <c r="GJW594" s="111"/>
      <c r="GJX594" s="111"/>
      <c r="GJY594" s="111"/>
      <c r="GJZ594" s="111"/>
      <c r="GKA594" s="111"/>
      <c r="GKB594" s="111"/>
      <c r="GKC594" s="111"/>
      <c r="GKD594" s="111"/>
      <c r="GKE594" s="111"/>
      <c r="GKF594" s="111"/>
      <c r="GKG594" s="111"/>
      <c r="GKH594" s="111"/>
      <c r="GKI594" s="111"/>
      <c r="GKJ594" s="111"/>
      <c r="GKK594" s="111"/>
      <c r="GKL594" s="111"/>
      <c r="GKM594" s="111"/>
      <c r="GKN594" s="111"/>
      <c r="GKO594" s="111"/>
      <c r="GKP594" s="111"/>
      <c r="GKQ594" s="111"/>
      <c r="GKR594" s="111"/>
      <c r="GKS594" s="111"/>
      <c r="GKT594" s="111"/>
      <c r="GKU594" s="111"/>
      <c r="GKV594" s="111"/>
      <c r="GKW594" s="111"/>
      <c r="GKX594" s="111"/>
      <c r="GKY594" s="111"/>
      <c r="GKZ594" s="111"/>
      <c r="GLA594" s="111"/>
      <c r="GLB594" s="111"/>
      <c r="GLC594" s="111"/>
      <c r="GLD594" s="111"/>
      <c r="GLE594" s="111"/>
      <c r="GLF594" s="111"/>
      <c r="GLG594" s="111"/>
      <c r="GLH594" s="111"/>
      <c r="GLI594" s="111"/>
      <c r="GLJ594" s="111"/>
      <c r="GLK594" s="111"/>
      <c r="GLL594" s="111"/>
      <c r="GLM594" s="111"/>
      <c r="GLN594" s="111"/>
      <c r="GLO594" s="111"/>
      <c r="GLP594" s="111"/>
      <c r="GLQ594" s="111"/>
      <c r="GLR594" s="111"/>
      <c r="GLS594" s="111"/>
      <c r="GLT594" s="111"/>
      <c r="GLU594" s="111"/>
      <c r="GLV594" s="111"/>
      <c r="GLW594" s="111"/>
      <c r="GLX594" s="111"/>
      <c r="GLY594" s="111"/>
      <c r="GLZ594" s="111"/>
      <c r="GMA594" s="111"/>
      <c r="GMB594" s="111"/>
      <c r="GMC594" s="111"/>
      <c r="GMD594" s="111"/>
      <c r="GME594" s="111"/>
      <c r="GMF594" s="111"/>
      <c r="GMG594" s="111"/>
      <c r="GMH594" s="111"/>
      <c r="GMI594" s="111"/>
      <c r="GMJ594" s="111"/>
      <c r="GMK594" s="111"/>
      <c r="GML594" s="111"/>
      <c r="GMM594" s="111"/>
      <c r="GMN594" s="111"/>
      <c r="GMO594" s="111"/>
      <c r="GMP594" s="111"/>
      <c r="GMQ594" s="111"/>
      <c r="GMR594" s="111"/>
      <c r="GMS594" s="111"/>
      <c r="GMT594" s="111"/>
      <c r="GMU594" s="111"/>
      <c r="GMV594" s="111"/>
      <c r="GMW594" s="111"/>
      <c r="GMX594" s="111"/>
      <c r="GMY594" s="111"/>
      <c r="GMZ594" s="111"/>
      <c r="GNA594" s="111"/>
      <c r="GNB594" s="111"/>
      <c r="GNC594" s="111"/>
      <c r="GND594" s="111"/>
      <c r="GNE594" s="111"/>
      <c r="GNF594" s="111"/>
      <c r="GNG594" s="111"/>
      <c r="GNH594" s="111"/>
      <c r="GNI594" s="111"/>
      <c r="GNJ594" s="111"/>
      <c r="GNK594" s="111"/>
      <c r="GNL594" s="111"/>
      <c r="GNM594" s="111"/>
      <c r="GNN594" s="111"/>
      <c r="GNO594" s="111"/>
      <c r="GNP594" s="111"/>
      <c r="GNQ594" s="111"/>
      <c r="GNR594" s="111"/>
      <c r="GNS594" s="111"/>
      <c r="GNT594" s="111"/>
      <c r="GNU594" s="111"/>
      <c r="GNV594" s="111"/>
      <c r="GNW594" s="111"/>
      <c r="GNX594" s="111"/>
      <c r="GNY594" s="111"/>
      <c r="GNZ594" s="111"/>
      <c r="GOA594" s="111"/>
      <c r="GOB594" s="111"/>
      <c r="GOC594" s="111"/>
      <c r="GOD594" s="111"/>
      <c r="GOE594" s="111"/>
      <c r="GOF594" s="111"/>
      <c r="GOG594" s="111"/>
      <c r="GOH594" s="111"/>
      <c r="GOI594" s="111"/>
      <c r="GOJ594" s="111"/>
      <c r="GOK594" s="111"/>
      <c r="GOL594" s="111"/>
      <c r="GOM594" s="111"/>
      <c r="GON594" s="111"/>
      <c r="GOO594" s="111"/>
      <c r="GOP594" s="111"/>
      <c r="GOQ594" s="111"/>
      <c r="GOR594" s="111"/>
      <c r="GOS594" s="111"/>
      <c r="GOT594" s="111"/>
      <c r="GOU594" s="111"/>
      <c r="GOV594" s="111"/>
      <c r="GOW594" s="111"/>
      <c r="GOX594" s="111"/>
      <c r="GOY594" s="111"/>
      <c r="GOZ594" s="111"/>
      <c r="GPA594" s="111"/>
      <c r="GPB594" s="111"/>
      <c r="GPC594" s="111"/>
      <c r="GPD594" s="111"/>
      <c r="GPE594" s="111"/>
      <c r="GPF594" s="111"/>
      <c r="GPG594" s="111"/>
      <c r="GPH594" s="111"/>
      <c r="GPI594" s="111"/>
      <c r="GPJ594" s="111"/>
      <c r="GPK594" s="111"/>
      <c r="GPL594" s="111"/>
      <c r="GPM594" s="111"/>
      <c r="GPN594" s="111"/>
      <c r="GPO594" s="111"/>
      <c r="GPP594" s="111"/>
      <c r="GPQ594" s="111"/>
      <c r="GPR594" s="111"/>
      <c r="GPS594" s="111"/>
      <c r="GPT594" s="111"/>
      <c r="GPU594" s="111"/>
      <c r="GPV594" s="111"/>
      <c r="GPW594" s="111"/>
      <c r="GPX594" s="111"/>
      <c r="GPY594" s="111"/>
      <c r="GPZ594" s="111"/>
      <c r="GQA594" s="111"/>
      <c r="GQB594" s="111"/>
      <c r="GQC594" s="111"/>
      <c r="GQD594" s="111"/>
      <c r="GQE594" s="111"/>
      <c r="GQF594" s="111"/>
      <c r="GQG594" s="111"/>
      <c r="GQH594" s="111"/>
      <c r="GQI594" s="111"/>
      <c r="GQJ594" s="111"/>
      <c r="GQK594" s="111"/>
      <c r="GQL594" s="111"/>
      <c r="GQM594" s="111"/>
      <c r="GQN594" s="111"/>
      <c r="GQO594" s="111"/>
      <c r="GQP594" s="111"/>
      <c r="GQQ594" s="111"/>
      <c r="GQR594" s="111"/>
      <c r="GQS594" s="111"/>
      <c r="GQT594" s="111"/>
      <c r="GQU594" s="111"/>
      <c r="GQV594" s="111"/>
      <c r="GQW594" s="111"/>
      <c r="GQX594" s="111"/>
      <c r="GQY594" s="111"/>
      <c r="GQZ594" s="111"/>
      <c r="GRA594" s="111"/>
      <c r="GRB594" s="111"/>
      <c r="GRC594" s="111"/>
      <c r="GRD594" s="111"/>
      <c r="GRE594" s="111"/>
      <c r="GRF594" s="111"/>
      <c r="GRG594" s="111"/>
      <c r="GRH594" s="111"/>
      <c r="GRI594" s="111"/>
      <c r="GRJ594" s="111"/>
      <c r="GRK594" s="111"/>
      <c r="GRL594" s="111"/>
      <c r="GRM594" s="111"/>
      <c r="GRN594" s="111"/>
      <c r="GRO594" s="111"/>
      <c r="GRP594" s="111"/>
      <c r="GRQ594" s="111"/>
      <c r="GRR594" s="111"/>
      <c r="GRS594" s="111"/>
      <c r="GRT594" s="111"/>
      <c r="GRU594" s="111"/>
      <c r="GRV594" s="111"/>
      <c r="GRW594" s="111"/>
      <c r="GRX594" s="111"/>
      <c r="GRY594" s="111"/>
      <c r="GRZ594" s="111"/>
      <c r="GSA594" s="111"/>
      <c r="GSB594" s="111"/>
      <c r="GSC594" s="111"/>
      <c r="GSD594" s="111"/>
      <c r="GSE594" s="111"/>
      <c r="GSF594" s="111"/>
      <c r="GSG594" s="111"/>
      <c r="GSH594" s="111"/>
      <c r="GSI594" s="111"/>
      <c r="GSJ594" s="111"/>
      <c r="GSK594" s="111"/>
      <c r="GSL594" s="111"/>
      <c r="GSM594" s="111"/>
      <c r="GSN594" s="111"/>
      <c r="GSO594" s="111"/>
      <c r="GSP594" s="111"/>
      <c r="GSQ594" s="111"/>
      <c r="GSR594" s="111"/>
      <c r="GSS594" s="111"/>
      <c r="GST594" s="111"/>
      <c r="GSU594" s="111"/>
      <c r="GSV594" s="111"/>
      <c r="GSW594" s="111"/>
      <c r="GSX594" s="111"/>
      <c r="GSY594" s="111"/>
      <c r="GSZ594" s="111"/>
      <c r="GTA594" s="111"/>
      <c r="GTB594" s="111"/>
      <c r="GTC594" s="111"/>
      <c r="GTD594" s="111"/>
      <c r="GTE594" s="111"/>
      <c r="GTF594" s="111"/>
      <c r="GTG594" s="111"/>
      <c r="GTH594" s="111"/>
      <c r="GTI594" s="111"/>
      <c r="GTJ594" s="111"/>
      <c r="GTK594" s="111"/>
      <c r="GTL594" s="111"/>
      <c r="GTM594" s="111"/>
      <c r="GTN594" s="111"/>
      <c r="GTO594" s="111"/>
      <c r="GTP594" s="111"/>
      <c r="GTQ594" s="111"/>
      <c r="GTR594" s="111"/>
      <c r="GTS594" s="111"/>
      <c r="GTT594" s="111"/>
      <c r="GTU594" s="111"/>
      <c r="GTV594" s="111"/>
      <c r="GTW594" s="111"/>
      <c r="GTX594" s="111"/>
      <c r="GTY594" s="111"/>
      <c r="GTZ594" s="111"/>
      <c r="GUA594" s="111"/>
      <c r="GUB594" s="111"/>
      <c r="GUC594" s="111"/>
      <c r="GUD594" s="111"/>
      <c r="GUE594" s="111"/>
      <c r="GUF594" s="111"/>
      <c r="GUG594" s="111"/>
      <c r="GUH594" s="111"/>
      <c r="GUI594" s="111"/>
      <c r="GUJ594" s="111"/>
      <c r="GUK594" s="111"/>
      <c r="GUL594" s="111"/>
      <c r="GUM594" s="111"/>
      <c r="GUN594" s="111"/>
      <c r="GUO594" s="111"/>
      <c r="GUP594" s="111"/>
      <c r="GUQ594" s="111"/>
      <c r="GUR594" s="111"/>
      <c r="GUS594" s="111"/>
      <c r="GUT594" s="111"/>
      <c r="GUU594" s="111"/>
      <c r="GUV594" s="111"/>
      <c r="GUW594" s="111"/>
      <c r="GUX594" s="111"/>
      <c r="GUY594" s="111"/>
      <c r="GUZ594" s="111"/>
      <c r="GVA594" s="111"/>
      <c r="GVB594" s="111"/>
      <c r="GVC594" s="111"/>
      <c r="GVD594" s="111"/>
      <c r="GVE594" s="111"/>
      <c r="GVF594" s="111"/>
      <c r="GVG594" s="111"/>
      <c r="GVH594" s="111"/>
      <c r="GVI594" s="111"/>
      <c r="GVJ594" s="111"/>
      <c r="GVK594" s="111"/>
      <c r="GVL594" s="111"/>
      <c r="GVM594" s="111"/>
      <c r="GVN594" s="111"/>
      <c r="GVO594" s="111"/>
      <c r="GVP594" s="111"/>
      <c r="GVQ594" s="111"/>
      <c r="GVR594" s="111"/>
      <c r="GVS594" s="111"/>
      <c r="GVT594" s="111"/>
      <c r="GVU594" s="111"/>
      <c r="GVV594" s="111"/>
      <c r="GVW594" s="111"/>
      <c r="GVX594" s="111"/>
      <c r="GVY594" s="111"/>
      <c r="GVZ594" s="111"/>
      <c r="GWA594" s="111"/>
      <c r="GWB594" s="111"/>
      <c r="GWC594" s="111"/>
      <c r="GWD594" s="111"/>
      <c r="GWE594" s="111"/>
      <c r="GWF594" s="111"/>
      <c r="GWG594" s="111"/>
      <c r="GWH594" s="111"/>
      <c r="GWI594" s="111"/>
      <c r="GWJ594" s="111"/>
      <c r="GWK594" s="111"/>
      <c r="GWL594" s="111"/>
      <c r="GWM594" s="111"/>
      <c r="GWN594" s="111"/>
      <c r="GWO594" s="111"/>
      <c r="GWP594" s="111"/>
      <c r="GWQ594" s="111"/>
      <c r="GWR594" s="111"/>
      <c r="GWS594" s="111"/>
      <c r="GWT594" s="111"/>
      <c r="GWU594" s="111"/>
      <c r="GWV594" s="111"/>
      <c r="GWW594" s="111"/>
      <c r="GWX594" s="111"/>
      <c r="GWY594" s="111"/>
      <c r="GWZ594" s="111"/>
      <c r="GXA594" s="111"/>
      <c r="GXB594" s="111"/>
      <c r="GXC594" s="111"/>
      <c r="GXD594" s="111"/>
      <c r="GXE594" s="111"/>
      <c r="GXF594" s="111"/>
      <c r="GXG594" s="111"/>
      <c r="GXH594" s="111"/>
      <c r="GXI594" s="111"/>
      <c r="GXJ594" s="111"/>
      <c r="GXK594" s="111"/>
      <c r="GXL594" s="111"/>
      <c r="GXM594" s="111"/>
      <c r="GXN594" s="111"/>
      <c r="GXO594" s="111"/>
      <c r="GXP594" s="111"/>
      <c r="GXQ594" s="111"/>
      <c r="GXR594" s="111"/>
      <c r="GXS594" s="111"/>
      <c r="GXT594" s="111"/>
      <c r="GXU594" s="111"/>
      <c r="GXV594" s="111"/>
      <c r="GXW594" s="111"/>
      <c r="GXX594" s="111"/>
      <c r="GXY594" s="111"/>
      <c r="GXZ594" s="111"/>
      <c r="GYA594" s="111"/>
      <c r="GYB594" s="111"/>
      <c r="GYC594" s="111"/>
      <c r="GYD594" s="111"/>
      <c r="GYE594" s="111"/>
      <c r="GYF594" s="111"/>
      <c r="GYG594" s="111"/>
      <c r="GYH594" s="111"/>
      <c r="GYI594" s="111"/>
      <c r="GYJ594" s="111"/>
      <c r="GYK594" s="111"/>
      <c r="GYL594" s="111"/>
      <c r="GYM594" s="111"/>
      <c r="GYN594" s="111"/>
      <c r="GYO594" s="111"/>
      <c r="GYP594" s="111"/>
      <c r="GYQ594" s="111"/>
      <c r="GYR594" s="111"/>
      <c r="GYS594" s="111"/>
      <c r="GYT594" s="111"/>
      <c r="GYU594" s="111"/>
      <c r="GYV594" s="111"/>
      <c r="GYW594" s="111"/>
      <c r="GYX594" s="111"/>
      <c r="GYY594" s="111"/>
      <c r="GYZ594" s="111"/>
      <c r="GZA594" s="111"/>
      <c r="GZB594" s="111"/>
      <c r="GZC594" s="111"/>
      <c r="GZD594" s="111"/>
      <c r="GZE594" s="111"/>
      <c r="GZF594" s="111"/>
      <c r="GZG594" s="111"/>
      <c r="GZH594" s="111"/>
      <c r="GZI594" s="111"/>
      <c r="GZJ594" s="111"/>
      <c r="GZK594" s="111"/>
      <c r="GZL594" s="111"/>
      <c r="GZM594" s="111"/>
      <c r="GZN594" s="111"/>
      <c r="GZO594" s="111"/>
      <c r="GZP594" s="111"/>
      <c r="GZQ594" s="111"/>
      <c r="GZR594" s="111"/>
      <c r="GZS594" s="111"/>
      <c r="GZT594" s="111"/>
      <c r="GZU594" s="111"/>
      <c r="GZV594" s="111"/>
      <c r="GZW594" s="111"/>
      <c r="GZX594" s="111"/>
      <c r="GZY594" s="111"/>
      <c r="GZZ594" s="111"/>
      <c r="HAA594" s="111"/>
      <c r="HAB594" s="111"/>
      <c r="HAC594" s="111"/>
      <c r="HAD594" s="111"/>
      <c r="HAE594" s="111"/>
      <c r="HAF594" s="111"/>
      <c r="HAG594" s="111"/>
      <c r="HAH594" s="111"/>
      <c r="HAI594" s="111"/>
      <c r="HAJ594" s="111"/>
      <c r="HAK594" s="111"/>
      <c r="HAL594" s="111"/>
      <c r="HAM594" s="111"/>
      <c r="HAN594" s="111"/>
      <c r="HAO594" s="111"/>
      <c r="HAP594" s="111"/>
      <c r="HAQ594" s="111"/>
      <c r="HAR594" s="111"/>
      <c r="HAS594" s="111"/>
      <c r="HAT594" s="111"/>
      <c r="HAU594" s="111"/>
      <c r="HAV594" s="111"/>
      <c r="HAW594" s="111"/>
      <c r="HAX594" s="111"/>
      <c r="HAY594" s="111"/>
      <c r="HAZ594" s="111"/>
      <c r="HBA594" s="111"/>
      <c r="HBB594" s="111"/>
      <c r="HBC594" s="111"/>
      <c r="HBD594" s="111"/>
      <c r="HBE594" s="111"/>
      <c r="HBF594" s="111"/>
      <c r="HBG594" s="111"/>
      <c r="HBH594" s="111"/>
      <c r="HBI594" s="111"/>
      <c r="HBJ594" s="111"/>
      <c r="HBK594" s="111"/>
      <c r="HBL594" s="111"/>
      <c r="HBM594" s="111"/>
      <c r="HBN594" s="111"/>
      <c r="HBO594" s="111"/>
      <c r="HBP594" s="111"/>
      <c r="HBQ594" s="111"/>
      <c r="HBR594" s="111"/>
      <c r="HBS594" s="111"/>
      <c r="HBT594" s="111"/>
      <c r="HBU594" s="111"/>
      <c r="HBV594" s="111"/>
      <c r="HBW594" s="111"/>
      <c r="HBX594" s="111"/>
      <c r="HBY594" s="111"/>
      <c r="HBZ594" s="111"/>
      <c r="HCA594" s="111"/>
      <c r="HCB594" s="111"/>
      <c r="HCC594" s="111"/>
      <c r="HCD594" s="111"/>
      <c r="HCE594" s="111"/>
      <c r="HCF594" s="111"/>
      <c r="HCG594" s="111"/>
      <c r="HCH594" s="111"/>
      <c r="HCI594" s="111"/>
      <c r="HCJ594" s="111"/>
      <c r="HCK594" s="111"/>
      <c r="HCL594" s="111"/>
      <c r="HCM594" s="111"/>
      <c r="HCN594" s="111"/>
      <c r="HCO594" s="111"/>
      <c r="HCP594" s="111"/>
      <c r="HCQ594" s="111"/>
      <c r="HCR594" s="111"/>
      <c r="HCS594" s="111"/>
      <c r="HCT594" s="111"/>
      <c r="HCU594" s="111"/>
      <c r="HCV594" s="111"/>
      <c r="HCW594" s="111"/>
      <c r="HCX594" s="111"/>
      <c r="HCY594" s="111"/>
      <c r="HCZ594" s="111"/>
      <c r="HDA594" s="111"/>
      <c r="HDB594" s="111"/>
      <c r="HDC594" s="111"/>
      <c r="HDD594" s="111"/>
      <c r="HDE594" s="111"/>
      <c r="HDF594" s="111"/>
      <c r="HDG594" s="111"/>
      <c r="HDH594" s="111"/>
      <c r="HDI594" s="111"/>
      <c r="HDJ594" s="111"/>
      <c r="HDK594" s="111"/>
      <c r="HDL594" s="111"/>
      <c r="HDM594" s="111"/>
      <c r="HDN594" s="111"/>
      <c r="HDO594" s="111"/>
      <c r="HDP594" s="111"/>
      <c r="HDQ594" s="111"/>
      <c r="HDR594" s="111"/>
      <c r="HDS594" s="111"/>
      <c r="HDT594" s="111"/>
      <c r="HDU594" s="111"/>
      <c r="HDV594" s="111"/>
      <c r="HDW594" s="111"/>
      <c r="HDX594" s="111"/>
      <c r="HDY594" s="111"/>
      <c r="HDZ594" s="111"/>
      <c r="HEA594" s="111"/>
      <c r="HEB594" s="111"/>
      <c r="HEC594" s="111"/>
      <c r="HED594" s="111"/>
      <c r="HEE594" s="111"/>
      <c r="HEF594" s="111"/>
      <c r="HEG594" s="111"/>
      <c r="HEH594" s="111"/>
      <c r="HEI594" s="111"/>
      <c r="HEJ594" s="111"/>
      <c r="HEK594" s="111"/>
      <c r="HEL594" s="111"/>
      <c r="HEM594" s="111"/>
      <c r="HEN594" s="111"/>
      <c r="HEO594" s="111"/>
      <c r="HEP594" s="111"/>
      <c r="HEQ594" s="111"/>
      <c r="HER594" s="111"/>
      <c r="HES594" s="111"/>
      <c r="HET594" s="111"/>
      <c r="HEU594" s="111"/>
      <c r="HEV594" s="111"/>
      <c r="HEW594" s="111"/>
      <c r="HEX594" s="111"/>
      <c r="HEY594" s="111"/>
      <c r="HEZ594" s="111"/>
      <c r="HFA594" s="111"/>
      <c r="HFB594" s="111"/>
      <c r="HFC594" s="111"/>
      <c r="HFD594" s="111"/>
      <c r="HFE594" s="111"/>
      <c r="HFF594" s="111"/>
      <c r="HFG594" s="111"/>
      <c r="HFH594" s="111"/>
      <c r="HFI594" s="111"/>
      <c r="HFJ594" s="111"/>
      <c r="HFK594" s="111"/>
      <c r="HFL594" s="111"/>
      <c r="HFM594" s="111"/>
      <c r="HFN594" s="111"/>
      <c r="HFO594" s="111"/>
      <c r="HFP594" s="111"/>
      <c r="HFQ594" s="111"/>
      <c r="HFR594" s="111"/>
      <c r="HFS594" s="111"/>
      <c r="HFT594" s="111"/>
      <c r="HFU594" s="111"/>
      <c r="HFV594" s="111"/>
      <c r="HFW594" s="111"/>
      <c r="HFX594" s="111"/>
      <c r="HFY594" s="111"/>
      <c r="HFZ594" s="111"/>
      <c r="HGA594" s="111"/>
      <c r="HGB594" s="111"/>
      <c r="HGC594" s="111"/>
      <c r="HGD594" s="111"/>
      <c r="HGE594" s="111"/>
      <c r="HGF594" s="111"/>
      <c r="HGG594" s="111"/>
      <c r="HGH594" s="111"/>
      <c r="HGI594" s="111"/>
      <c r="HGJ594" s="111"/>
      <c r="HGK594" s="111"/>
      <c r="HGL594" s="111"/>
      <c r="HGM594" s="111"/>
      <c r="HGN594" s="111"/>
      <c r="HGO594" s="111"/>
      <c r="HGP594" s="111"/>
      <c r="HGQ594" s="111"/>
      <c r="HGR594" s="111"/>
      <c r="HGS594" s="111"/>
      <c r="HGT594" s="111"/>
      <c r="HGU594" s="111"/>
      <c r="HGV594" s="111"/>
      <c r="HGW594" s="111"/>
      <c r="HGX594" s="111"/>
      <c r="HGY594" s="111"/>
      <c r="HGZ594" s="111"/>
      <c r="HHA594" s="111"/>
      <c r="HHB594" s="111"/>
      <c r="HHC594" s="111"/>
      <c r="HHD594" s="111"/>
      <c r="HHE594" s="111"/>
      <c r="HHF594" s="111"/>
      <c r="HHG594" s="111"/>
      <c r="HHH594" s="111"/>
      <c r="HHI594" s="111"/>
      <c r="HHJ594" s="111"/>
      <c r="HHK594" s="111"/>
      <c r="HHL594" s="111"/>
      <c r="HHM594" s="111"/>
      <c r="HHN594" s="111"/>
      <c r="HHO594" s="111"/>
      <c r="HHP594" s="111"/>
      <c r="HHQ594" s="111"/>
      <c r="HHR594" s="111"/>
      <c r="HHS594" s="111"/>
      <c r="HHT594" s="111"/>
      <c r="HHU594" s="111"/>
      <c r="HHV594" s="111"/>
      <c r="HHW594" s="111"/>
      <c r="HHX594" s="111"/>
      <c r="HHY594" s="111"/>
      <c r="HHZ594" s="111"/>
      <c r="HIA594" s="111"/>
      <c r="HIB594" s="111"/>
      <c r="HIC594" s="111"/>
      <c r="HID594" s="111"/>
      <c r="HIE594" s="111"/>
      <c r="HIF594" s="111"/>
      <c r="HIG594" s="111"/>
      <c r="HIH594" s="111"/>
      <c r="HII594" s="111"/>
      <c r="HIJ594" s="111"/>
      <c r="HIK594" s="111"/>
      <c r="HIL594" s="111"/>
      <c r="HIM594" s="111"/>
      <c r="HIN594" s="111"/>
      <c r="HIO594" s="111"/>
      <c r="HIP594" s="111"/>
      <c r="HIQ594" s="111"/>
      <c r="HIR594" s="111"/>
      <c r="HIS594" s="111"/>
      <c r="HIT594" s="111"/>
      <c r="HIU594" s="111"/>
      <c r="HIV594" s="111"/>
      <c r="HIW594" s="111"/>
      <c r="HIX594" s="111"/>
      <c r="HIY594" s="111"/>
      <c r="HIZ594" s="111"/>
      <c r="HJA594" s="111"/>
      <c r="HJB594" s="111"/>
      <c r="HJC594" s="111"/>
      <c r="HJD594" s="111"/>
      <c r="HJE594" s="111"/>
      <c r="HJF594" s="111"/>
      <c r="HJG594" s="111"/>
      <c r="HJH594" s="111"/>
      <c r="HJI594" s="111"/>
      <c r="HJJ594" s="111"/>
      <c r="HJK594" s="111"/>
      <c r="HJL594" s="111"/>
      <c r="HJM594" s="111"/>
      <c r="HJN594" s="111"/>
      <c r="HJO594" s="111"/>
      <c r="HJP594" s="111"/>
      <c r="HJQ594" s="111"/>
      <c r="HJR594" s="111"/>
      <c r="HJS594" s="111"/>
      <c r="HJT594" s="111"/>
      <c r="HJU594" s="111"/>
      <c r="HJV594" s="111"/>
      <c r="HJW594" s="111"/>
      <c r="HJX594" s="111"/>
      <c r="HJY594" s="111"/>
      <c r="HJZ594" s="111"/>
      <c r="HKA594" s="111"/>
      <c r="HKB594" s="111"/>
      <c r="HKC594" s="111"/>
      <c r="HKD594" s="111"/>
      <c r="HKE594" s="111"/>
      <c r="HKF594" s="111"/>
      <c r="HKG594" s="111"/>
      <c r="HKH594" s="111"/>
      <c r="HKI594" s="111"/>
      <c r="HKJ594" s="111"/>
      <c r="HKK594" s="111"/>
      <c r="HKL594" s="111"/>
      <c r="HKM594" s="111"/>
      <c r="HKN594" s="111"/>
      <c r="HKO594" s="111"/>
      <c r="HKP594" s="111"/>
      <c r="HKQ594" s="111"/>
      <c r="HKR594" s="111"/>
      <c r="HKS594" s="111"/>
      <c r="HKT594" s="111"/>
      <c r="HKU594" s="111"/>
      <c r="HKV594" s="111"/>
      <c r="HKW594" s="111"/>
      <c r="HKX594" s="111"/>
      <c r="HKY594" s="111"/>
      <c r="HKZ594" s="111"/>
      <c r="HLA594" s="111"/>
      <c r="HLB594" s="111"/>
      <c r="HLC594" s="111"/>
      <c r="HLD594" s="111"/>
      <c r="HLE594" s="111"/>
      <c r="HLF594" s="111"/>
      <c r="HLG594" s="111"/>
      <c r="HLH594" s="111"/>
      <c r="HLI594" s="111"/>
      <c r="HLJ594" s="111"/>
      <c r="HLK594" s="111"/>
      <c r="HLL594" s="111"/>
      <c r="HLM594" s="111"/>
      <c r="HLN594" s="111"/>
      <c r="HLO594" s="111"/>
      <c r="HLP594" s="111"/>
      <c r="HLQ594" s="111"/>
      <c r="HLR594" s="111"/>
      <c r="HLS594" s="111"/>
      <c r="HLT594" s="111"/>
      <c r="HLU594" s="111"/>
      <c r="HLV594" s="111"/>
      <c r="HLW594" s="111"/>
      <c r="HLX594" s="111"/>
      <c r="HLY594" s="111"/>
      <c r="HLZ594" s="111"/>
      <c r="HMA594" s="111"/>
      <c r="HMB594" s="111"/>
      <c r="HMC594" s="111"/>
      <c r="HMD594" s="111"/>
      <c r="HME594" s="111"/>
      <c r="HMF594" s="111"/>
      <c r="HMG594" s="111"/>
      <c r="HMH594" s="111"/>
      <c r="HMI594" s="111"/>
      <c r="HMJ594" s="111"/>
      <c r="HMK594" s="111"/>
      <c r="HML594" s="111"/>
      <c r="HMM594" s="111"/>
      <c r="HMN594" s="111"/>
      <c r="HMO594" s="111"/>
      <c r="HMP594" s="111"/>
      <c r="HMQ594" s="111"/>
      <c r="HMR594" s="111"/>
      <c r="HMS594" s="111"/>
      <c r="HMT594" s="111"/>
      <c r="HMU594" s="111"/>
      <c r="HMV594" s="111"/>
      <c r="HMW594" s="111"/>
      <c r="HMX594" s="111"/>
      <c r="HMY594" s="111"/>
      <c r="HMZ594" s="111"/>
      <c r="HNA594" s="111"/>
      <c r="HNB594" s="111"/>
      <c r="HNC594" s="111"/>
      <c r="HND594" s="111"/>
      <c r="HNE594" s="111"/>
      <c r="HNF594" s="111"/>
      <c r="HNG594" s="111"/>
      <c r="HNH594" s="111"/>
      <c r="HNI594" s="111"/>
      <c r="HNJ594" s="111"/>
      <c r="HNK594" s="111"/>
      <c r="HNL594" s="111"/>
      <c r="HNM594" s="111"/>
      <c r="HNN594" s="111"/>
      <c r="HNO594" s="111"/>
      <c r="HNP594" s="111"/>
      <c r="HNQ594" s="111"/>
      <c r="HNR594" s="111"/>
      <c r="HNS594" s="111"/>
      <c r="HNT594" s="111"/>
      <c r="HNU594" s="111"/>
      <c r="HNV594" s="111"/>
      <c r="HNW594" s="111"/>
      <c r="HNX594" s="111"/>
      <c r="HNY594" s="111"/>
      <c r="HNZ594" s="111"/>
      <c r="HOA594" s="111"/>
      <c r="HOB594" s="111"/>
      <c r="HOC594" s="111"/>
      <c r="HOD594" s="111"/>
      <c r="HOE594" s="111"/>
      <c r="HOF594" s="111"/>
      <c r="HOG594" s="111"/>
      <c r="HOH594" s="111"/>
      <c r="HOI594" s="111"/>
      <c r="HOJ594" s="111"/>
      <c r="HOK594" s="111"/>
      <c r="HOL594" s="111"/>
      <c r="HOM594" s="111"/>
      <c r="HON594" s="111"/>
      <c r="HOO594" s="111"/>
      <c r="HOP594" s="111"/>
      <c r="HOQ594" s="111"/>
      <c r="HOR594" s="111"/>
      <c r="HOS594" s="111"/>
      <c r="HOT594" s="111"/>
      <c r="HOU594" s="111"/>
      <c r="HOV594" s="111"/>
      <c r="HOW594" s="111"/>
      <c r="HOX594" s="111"/>
      <c r="HOY594" s="111"/>
      <c r="HOZ594" s="111"/>
      <c r="HPA594" s="111"/>
      <c r="HPB594" s="111"/>
      <c r="HPC594" s="111"/>
      <c r="HPD594" s="111"/>
      <c r="HPE594" s="111"/>
      <c r="HPF594" s="111"/>
      <c r="HPG594" s="111"/>
      <c r="HPH594" s="111"/>
      <c r="HPI594" s="111"/>
      <c r="HPJ594" s="111"/>
      <c r="HPK594" s="111"/>
      <c r="HPL594" s="111"/>
      <c r="HPM594" s="111"/>
      <c r="HPN594" s="111"/>
      <c r="HPO594" s="111"/>
      <c r="HPP594" s="111"/>
      <c r="HPQ594" s="111"/>
      <c r="HPR594" s="111"/>
      <c r="HPS594" s="111"/>
      <c r="HPT594" s="111"/>
      <c r="HPU594" s="111"/>
      <c r="HPV594" s="111"/>
      <c r="HPW594" s="111"/>
      <c r="HPX594" s="111"/>
      <c r="HPY594" s="111"/>
      <c r="HPZ594" s="111"/>
      <c r="HQA594" s="111"/>
      <c r="HQB594" s="111"/>
      <c r="HQC594" s="111"/>
      <c r="HQD594" s="111"/>
      <c r="HQE594" s="111"/>
      <c r="HQF594" s="111"/>
      <c r="HQG594" s="111"/>
      <c r="HQH594" s="111"/>
      <c r="HQI594" s="111"/>
      <c r="HQJ594" s="111"/>
      <c r="HQK594" s="111"/>
      <c r="HQL594" s="111"/>
      <c r="HQM594" s="111"/>
      <c r="HQN594" s="111"/>
      <c r="HQO594" s="111"/>
      <c r="HQP594" s="111"/>
      <c r="HQQ594" s="111"/>
      <c r="HQR594" s="111"/>
      <c r="HQS594" s="111"/>
      <c r="HQT594" s="111"/>
      <c r="HQU594" s="111"/>
      <c r="HQV594" s="111"/>
      <c r="HQW594" s="111"/>
      <c r="HQX594" s="111"/>
      <c r="HQY594" s="111"/>
      <c r="HQZ594" s="111"/>
      <c r="HRA594" s="111"/>
      <c r="HRB594" s="111"/>
      <c r="HRC594" s="111"/>
      <c r="HRD594" s="111"/>
      <c r="HRE594" s="111"/>
      <c r="HRF594" s="111"/>
      <c r="HRG594" s="111"/>
      <c r="HRH594" s="111"/>
      <c r="HRI594" s="111"/>
      <c r="HRJ594" s="111"/>
      <c r="HRK594" s="111"/>
      <c r="HRL594" s="111"/>
      <c r="HRM594" s="111"/>
      <c r="HRN594" s="111"/>
      <c r="HRO594" s="111"/>
      <c r="HRP594" s="111"/>
      <c r="HRQ594" s="111"/>
      <c r="HRR594" s="111"/>
      <c r="HRS594" s="111"/>
      <c r="HRT594" s="111"/>
      <c r="HRU594" s="111"/>
      <c r="HRV594" s="111"/>
      <c r="HRW594" s="111"/>
      <c r="HRX594" s="111"/>
      <c r="HRY594" s="111"/>
      <c r="HRZ594" s="111"/>
      <c r="HSA594" s="111"/>
      <c r="HSB594" s="111"/>
      <c r="HSC594" s="111"/>
      <c r="HSD594" s="111"/>
      <c r="HSE594" s="111"/>
      <c r="HSF594" s="111"/>
      <c r="HSG594" s="111"/>
      <c r="HSH594" s="111"/>
      <c r="HSI594" s="111"/>
      <c r="HSJ594" s="111"/>
      <c r="HSK594" s="111"/>
      <c r="HSL594" s="111"/>
      <c r="HSM594" s="111"/>
      <c r="HSN594" s="111"/>
      <c r="HSO594" s="111"/>
      <c r="HSP594" s="111"/>
      <c r="HSQ594" s="111"/>
      <c r="HSR594" s="111"/>
      <c r="HSS594" s="111"/>
      <c r="HST594" s="111"/>
      <c r="HSU594" s="111"/>
      <c r="HSV594" s="111"/>
      <c r="HSW594" s="111"/>
      <c r="HSX594" s="111"/>
      <c r="HSY594" s="111"/>
      <c r="HSZ594" s="111"/>
      <c r="HTA594" s="111"/>
      <c r="HTB594" s="111"/>
      <c r="HTC594" s="111"/>
      <c r="HTD594" s="111"/>
      <c r="HTE594" s="111"/>
      <c r="HTF594" s="111"/>
      <c r="HTG594" s="111"/>
      <c r="HTH594" s="111"/>
      <c r="HTI594" s="111"/>
      <c r="HTJ594" s="111"/>
      <c r="HTK594" s="111"/>
      <c r="HTL594" s="111"/>
      <c r="HTM594" s="111"/>
      <c r="HTN594" s="111"/>
      <c r="HTO594" s="111"/>
      <c r="HTP594" s="111"/>
      <c r="HTQ594" s="111"/>
      <c r="HTR594" s="111"/>
      <c r="HTS594" s="111"/>
      <c r="HTT594" s="111"/>
      <c r="HTU594" s="111"/>
      <c r="HTV594" s="111"/>
      <c r="HTW594" s="111"/>
      <c r="HTX594" s="111"/>
      <c r="HTY594" s="111"/>
      <c r="HTZ594" s="111"/>
      <c r="HUA594" s="111"/>
      <c r="HUB594" s="111"/>
      <c r="HUC594" s="111"/>
      <c r="HUD594" s="111"/>
      <c r="HUE594" s="111"/>
      <c r="HUF594" s="111"/>
      <c r="HUG594" s="111"/>
      <c r="HUH594" s="111"/>
      <c r="HUI594" s="111"/>
      <c r="HUJ594" s="111"/>
      <c r="HUK594" s="111"/>
      <c r="HUL594" s="111"/>
      <c r="HUM594" s="111"/>
      <c r="HUN594" s="111"/>
      <c r="HUO594" s="111"/>
      <c r="HUP594" s="111"/>
      <c r="HUQ594" s="111"/>
      <c r="HUR594" s="111"/>
      <c r="HUS594" s="111"/>
      <c r="HUT594" s="111"/>
      <c r="HUU594" s="111"/>
      <c r="HUV594" s="111"/>
      <c r="HUW594" s="111"/>
      <c r="HUX594" s="111"/>
      <c r="HUY594" s="111"/>
      <c r="HUZ594" s="111"/>
      <c r="HVA594" s="111"/>
      <c r="HVB594" s="111"/>
      <c r="HVC594" s="111"/>
      <c r="HVD594" s="111"/>
      <c r="HVE594" s="111"/>
      <c r="HVF594" s="111"/>
      <c r="HVG594" s="111"/>
      <c r="HVH594" s="111"/>
      <c r="HVI594" s="111"/>
      <c r="HVJ594" s="111"/>
      <c r="HVK594" s="111"/>
      <c r="HVL594" s="111"/>
      <c r="HVM594" s="111"/>
      <c r="HVN594" s="111"/>
      <c r="HVO594" s="111"/>
      <c r="HVP594" s="111"/>
      <c r="HVQ594" s="111"/>
      <c r="HVR594" s="111"/>
      <c r="HVS594" s="111"/>
      <c r="HVT594" s="111"/>
      <c r="HVU594" s="111"/>
      <c r="HVV594" s="111"/>
      <c r="HVW594" s="111"/>
      <c r="HVX594" s="111"/>
      <c r="HVY594" s="111"/>
      <c r="HVZ594" s="111"/>
      <c r="HWA594" s="111"/>
      <c r="HWB594" s="111"/>
      <c r="HWC594" s="111"/>
      <c r="HWD594" s="111"/>
      <c r="HWE594" s="111"/>
      <c r="HWF594" s="111"/>
      <c r="HWG594" s="111"/>
      <c r="HWH594" s="111"/>
      <c r="HWI594" s="111"/>
      <c r="HWJ594" s="111"/>
      <c r="HWK594" s="111"/>
      <c r="HWL594" s="111"/>
      <c r="HWM594" s="111"/>
      <c r="HWN594" s="111"/>
      <c r="HWO594" s="111"/>
      <c r="HWP594" s="111"/>
      <c r="HWQ594" s="111"/>
      <c r="HWR594" s="111"/>
      <c r="HWS594" s="111"/>
      <c r="HWT594" s="111"/>
      <c r="HWU594" s="111"/>
      <c r="HWV594" s="111"/>
      <c r="HWW594" s="111"/>
      <c r="HWX594" s="111"/>
      <c r="HWY594" s="111"/>
      <c r="HWZ594" s="111"/>
      <c r="HXA594" s="111"/>
      <c r="HXB594" s="111"/>
      <c r="HXC594" s="111"/>
      <c r="HXD594" s="111"/>
      <c r="HXE594" s="111"/>
      <c r="HXF594" s="111"/>
      <c r="HXG594" s="111"/>
      <c r="HXH594" s="111"/>
      <c r="HXI594" s="111"/>
      <c r="HXJ594" s="111"/>
      <c r="HXK594" s="111"/>
      <c r="HXL594" s="111"/>
      <c r="HXM594" s="111"/>
      <c r="HXN594" s="111"/>
      <c r="HXO594" s="111"/>
      <c r="HXP594" s="111"/>
      <c r="HXQ594" s="111"/>
      <c r="HXR594" s="111"/>
      <c r="HXS594" s="111"/>
      <c r="HXT594" s="111"/>
      <c r="HXU594" s="111"/>
      <c r="HXV594" s="111"/>
      <c r="HXW594" s="111"/>
      <c r="HXX594" s="111"/>
      <c r="HXY594" s="111"/>
      <c r="HXZ594" s="111"/>
      <c r="HYA594" s="111"/>
      <c r="HYB594" s="111"/>
      <c r="HYC594" s="111"/>
      <c r="HYD594" s="111"/>
      <c r="HYE594" s="111"/>
      <c r="HYF594" s="111"/>
      <c r="HYG594" s="111"/>
      <c r="HYH594" s="111"/>
      <c r="HYI594" s="111"/>
      <c r="HYJ594" s="111"/>
      <c r="HYK594" s="111"/>
      <c r="HYL594" s="111"/>
      <c r="HYM594" s="111"/>
      <c r="HYN594" s="111"/>
      <c r="HYO594" s="111"/>
      <c r="HYP594" s="111"/>
      <c r="HYQ594" s="111"/>
      <c r="HYR594" s="111"/>
      <c r="HYS594" s="111"/>
      <c r="HYT594" s="111"/>
      <c r="HYU594" s="111"/>
      <c r="HYV594" s="111"/>
      <c r="HYW594" s="111"/>
      <c r="HYX594" s="111"/>
      <c r="HYY594" s="111"/>
      <c r="HYZ594" s="111"/>
      <c r="HZA594" s="111"/>
      <c r="HZB594" s="111"/>
      <c r="HZC594" s="111"/>
      <c r="HZD594" s="111"/>
      <c r="HZE594" s="111"/>
      <c r="HZF594" s="111"/>
      <c r="HZG594" s="111"/>
      <c r="HZH594" s="111"/>
      <c r="HZI594" s="111"/>
      <c r="HZJ594" s="111"/>
      <c r="HZK594" s="111"/>
      <c r="HZL594" s="111"/>
      <c r="HZM594" s="111"/>
      <c r="HZN594" s="111"/>
      <c r="HZO594" s="111"/>
      <c r="HZP594" s="111"/>
      <c r="HZQ594" s="111"/>
      <c r="HZR594" s="111"/>
      <c r="HZS594" s="111"/>
      <c r="HZT594" s="111"/>
      <c r="HZU594" s="111"/>
      <c r="HZV594" s="111"/>
      <c r="HZW594" s="111"/>
      <c r="HZX594" s="111"/>
      <c r="HZY594" s="111"/>
      <c r="HZZ594" s="111"/>
      <c r="IAA594" s="111"/>
      <c r="IAB594" s="111"/>
      <c r="IAC594" s="111"/>
      <c r="IAD594" s="111"/>
      <c r="IAE594" s="111"/>
      <c r="IAF594" s="111"/>
      <c r="IAG594" s="111"/>
      <c r="IAH594" s="111"/>
      <c r="IAI594" s="111"/>
      <c r="IAJ594" s="111"/>
      <c r="IAK594" s="111"/>
      <c r="IAL594" s="111"/>
      <c r="IAM594" s="111"/>
      <c r="IAN594" s="111"/>
      <c r="IAO594" s="111"/>
      <c r="IAP594" s="111"/>
      <c r="IAQ594" s="111"/>
      <c r="IAR594" s="111"/>
      <c r="IAS594" s="111"/>
      <c r="IAT594" s="111"/>
      <c r="IAU594" s="111"/>
      <c r="IAV594" s="111"/>
      <c r="IAW594" s="111"/>
      <c r="IAX594" s="111"/>
      <c r="IAY594" s="111"/>
      <c r="IAZ594" s="111"/>
      <c r="IBA594" s="111"/>
      <c r="IBB594" s="111"/>
      <c r="IBC594" s="111"/>
      <c r="IBD594" s="111"/>
      <c r="IBE594" s="111"/>
      <c r="IBF594" s="111"/>
      <c r="IBG594" s="111"/>
      <c r="IBH594" s="111"/>
      <c r="IBI594" s="111"/>
      <c r="IBJ594" s="111"/>
      <c r="IBK594" s="111"/>
      <c r="IBL594" s="111"/>
      <c r="IBM594" s="111"/>
      <c r="IBN594" s="111"/>
      <c r="IBO594" s="111"/>
      <c r="IBP594" s="111"/>
      <c r="IBQ594" s="111"/>
      <c r="IBR594" s="111"/>
      <c r="IBS594" s="111"/>
      <c r="IBT594" s="111"/>
      <c r="IBU594" s="111"/>
      <c r="IBV594" s="111"/>
      <c r="IBW594" s="111"/>
      <c r="IBX594" s="111"/>
      <c r="IBY594" s="111"/>
      <c r="IBZ594" s="111"/>
      <c r="ICA594" s="111"/>
      <c r="ICB594" s="111"/>
      <c r="ICC594" s="111"/>
      <c r="ICD594" s="111"/>
      <c r="ICE594" s="111"/>
      <c r="ICF594" s="111"/>
      <c r="ICG594" s="111"/>
      <c r="ICH594" s="111"/>
      <c r="ICI594" s="111"/>
      <c r="ICJ594" s="111"/>
      <c r="ICK594" s="111"/>
      <c r="ICL594" s="111"/>
      <c r="ICM594" s="111"/>
      <c r="ICN594" s="111"/>
      <c r="ICO594" s="111"/>
      <c r="ICP594" s="111"/>
      <c r="ICQ594" s="111"/>
      <c r="ICR594" s="111"/>
      <c r="ICS594" s="111"/>
      <c r="ICT594" s="111"/>
      <c r="ICU594" s="111"/>
      <c r="ICV594" s="111"/>
      <c r="ICW594" s="111"/>
      <c r="ICX594" s="111"/>
      <c r="ICY594" s="111"/>
      <c r="ICZ594" s="111"/>
      <c r="IDA594" s="111"/>
      <c r="IDB594" s="111"/>
      <c r="IDC594" s="111"/>
      <c r="IDD594" s="111"/>
      <c r="IDE594" s="111"/>
      <c r="IDF594" s="111"/>
      <c r="IDG594" s="111"/>
      <c r="IDH594" s="111"/>
      <c r="IDI594" s="111"/>
      <c r="IDJ594" s="111"/>
      <c r="IDK594" s="111"/>
      <c r="IDL594" s="111"/>
      <c r="IDM594" s="111"/>
      <c r="IDN594" s="111"/>
      <c r="IDO594" s="111"/>
      <c r="IDP594" s="111"/>
      <c r="IDQ594" s="111"/>
      <c r="IDR594" s="111"/>
      <c r="IDS594" s="111"/>
      <c r="IDT594" s="111"/>
      <c r="IDU594" s="111"/>
      <c r="IDV594" s="111"/>
      <c r="IDW594" s="111"/>
      <c r="IDX594" s="111"/>
      <c r="IDY594" s="111"/>
      <c r="IDZ594" s="111"/>
      <c r="IEA594" s="111"/>
      <c r="IEB594" s="111"/>
      <c r="IEC594" s="111"/>
      <c r="IED594" s="111"/>
      <c r="IEE594" s="111"/>
      <c r="IEF594" s="111"/>
      <c r="IEG594" s="111"/>
      <c r="IEH594" s="111"/>
      <c r="IEI594" s="111"/>
      <c r="IEJ594" s="111"/>
      <c r="IEK594" s="111"/>
      <c r="IEL594" s="111"/>
      <c r="IEM594" s="111"/>
      <c r="IEN594" s="111"/>
      <c r="IEO594" s="111"/>
      <c r="IEP594" s="111"/>
      <c r="IEQ594" s="111"/>
      <c r="IER594" s="111"/>
      <c r="IES594" s="111"/>
      <c r="IET594" s="111"/>
      <c r="IEU594" s="111"/>
      <c r="IEV594" s="111"/>
      <c r="IEW594" s="111"/>
      <c r="IEX594" s="111"/>
      <c r="IEY594" s="111"/>
      <c r="IEZ594" s="111"/>
      <c r="IFA594" s="111"/>
      <c r="IFB594" s="111"/>
      <c r="IFC594" s="111"/>
      <c r="IFD594" s="111"/>
      <c r="IFE594" s="111"/>
      <c r="IFF594" s="111"/>
      <c r="IFG594" s="111"/>
      <c r="IFH594" s="111"/>
      <c r="IFI594" s="111"/>
      <c r="IFJ594" s="111"/>
      <c r="IFK594" s="111"/>
      <c r="IFL594" s="111"/>
      <c r="IFM594" s="111"/>
      <c r="IFN594" s="111"/>
      <c r="IFO594" s="111"/>
      <c r="IFP594" s="111"/>
      <c r="IFQ594" s="111"/>
      <c r="IFR594" s="111"/>
      <c r="IFS594" s="111"/>
      <c r="IFT594" s="111"/>
      <c r="IFU594" s="111"/>
      <c r="IFV594" s="111"/>
      <c r="IFW594" s="111"/>
      <c r="IFX594" s="111"/>
      <c r="IFY594" s="111"/>
      <c r="IFZ594" s="111"/>
      <c r="IGA594" s="111"/>
      <c r="IGB594" s="111"/>
      <c r="IGC594" s="111"/>
      <c r="IGD594" s="111"/>
      <c r="IGE594" s="111"/>
      <c r="IGF594" s="111"/>
      <c r="IGG594" s="111"/>
      <c r="IGH594" s="111"/>
      <c r="IGI594" s="111"/>
      <c r="IGJ594" s="111"/>
      <c r="IGK594" s="111"/>
      <c r="IGL594" s="111"/>
      <c r="IGM594" s="111"/>
      <c r="IGN594" s="111"/>
      <c r="IGO594" s="111"/>
      <c r="IGP594" s="111"/>
      <c r="IGQ594" s="111"/>
      <c r="IGR594" s="111"/>
      <c r="IGS594" s="111"/>
      <c r="IGT594" s="111"/>
      <c r="IGU594" s="111"/>
      <c r="IGV594" s="111"/>
      <c r="IGW594" s="111"/>
      <c r="IGX594" s="111"/>
      <c r="IGY594" s="111"/>
      <c r="IGZ594" s="111"/>
      <c r="IHA594" s="111"/>
      <c r="IHB594" s="111"/>
      <c r="IHC594" s="111"/>
      <c r="IHD594" s="111"/>
      <c r="IHE594" s="111"/>
      <c r="IHF594" s="111"/>
      <c r="IHG594" s="111"/>
      <c r="IHH594" s="111"/>
      <c r="IHI594" s="111"/>
      <c r="IHJ594" s="111"/>
      <c r="IHK594" s="111"/>
      <c r="IHL594" s="111"/>
      <c r="IHM594" s="111"/>
      <c r="IHN594" s="111"/>
      <c r="IHO594" s="111"/>
      <c r="IHP594" s="111"/>
      <c r="IHQ594" s="111"/>
      <c r="IHR594" s="111"/>
      <c r="IHS594" s="111"/>
      <c r="IHT594" s="111"/>
      <c r="IHU594" s="111"/>
      <c r="IHV594" s="111"/>
      <c r="IHW594" s="111"/>
      <c r="IHX594" s="111"/>
      <c r="IHY594" s="111"/>
      <c r="IHZ594" s="111"/>
      <c r="IIA594" s="111"/>
      <c r="IIB594" s="111"/>
      <c r="IIC594" s="111"/>
      <c r="IID594" s="111"/>
      <c r="IIE594" s="111"/>
      <c r="IIF594" s="111"/>
      <c r="IIG594" s="111"/>
      <c r="IIH594" s="111"/>
      <c r="III594" s="111"/>
      <c r="IIJ594" s="111"/>
      <c r="IIK594" s="111"/>
      <c r="IIL594" s="111"/>
      <c r="IIM594" s="111"/>
      <c r="IIN594" s="111"/>
      <c r="IIO594" s="111"/>
      <c r="IIP594" s="111"/>
      <c r="IIQ594" s="111"/>
      <c r="IIR594" s="111"/>
      <c r="IIS594" s="111"/>
      <c r="IIT594" s="111"/>
      <c r="IIU594" s="111"/>
      <c r="IIV594" s="111"/>
      <c r="IIW594" s="111"/>
      <c r="IIX594" s="111"/>
      <c r="IIY594" s="111"/>
      <c r="IIZ594" s="111"/>
      <c r="IJA594" s="111"/>
      <c r="IJB594" s="111"/>
      <c r="IJC594" s="111"/>
      <c r="IJD594" s="111"/>
      <c r="IJE594" s="111"/>
      <c r="IJF594" s="111"/>
      <c r="IJG594" s="111"/>
      <c r="IJH594" s="111"/>
      <c r="IJI594" s="111"/>
      <c r="IJJ594" s="111"/>
      <c r="IJK594" s="111"/>
      <c r="IJL594" s="111"/>
      <c r="IJM594" s="111"/>
      <c r="IJN594" s="111"/>
      <c r="IJO594" s="111"/>
      <c r="IJP594" s="111"/>
      <c r="IJQ594" s="111"/>
      <c r="IJR594" s="111"/>
      <c r="IJS594" s="111"/>
      <c r="IJT594" s="111"/>
      <c r="IJU594" s="111"/>
      <c r="IJV594" s="111"/>
      <c r="IJW594" s="111"/>
      <c r="IJX594" s="111"/>
      <c r="IJY594" s="111"/>
      <c r="IJZ594" s="111"/>
      <c r="IKA594" s="111"/>
      <c r="IKB594" s="111"/>
      <c r="IKC594" s="111"/>
      <c r="IKD594" s="111"/>
      <c r="IKE594" s="111"/>
      <c r="IKF594" s="111"/>
      <c r="IKG594" s="111"/>
      <c r="IKH594" s="111"/>
      <c r="IKI594" s="111"/>
      <c r="IKJ594" s="111"/>
      <c r="IKK594" s="111"/>
      <c r="IKL594" s="111"/>
      <c r="IKM594" s="111"/>
      <c r="IKN594" s="111"/>
      <c r="IKO594" s="111"/>
      <c r="IKP594" s="111"/>
      <c r="IKQ594" s="111"/>
      <c r="IKR594" s="111"/>
      <c r="IKS594" s="111"/>
      <c r="IKT594" s="111"/>
      <c r="IKU594" s="111"/>
      <c r="IKV594" s="111"/>
      <c r="IKW594" s="111"/>
      <c r="IKX594" s="111"/>
      <c r="IKY594" s="111"/>
      <c r="IKZ594" s="111"/>
      <c r="ILA594" s="111"/>
      <c r="ILB594" s="111"/>
      <c r="ILC594" s="111"/>
      <c r="ILD594" s="111"/>
      <c r="ILE594" s="111"/>
      <c r="ILF594" s="111"/>
      <c r="ILG594" s="111"/>
      <c r="ILH594" s="111"/>
      <c r="ILI594" s="111"/>
      <c r="ILJ594" s="111"/>
      <c r="ILK594" s="111"/>
      <c r="ILL594" s="111"/>
      <c r="ILM594" s="111"/>
      <c r="ILN594" s="111"/>
      <c r="ILO594" s="111"/>
      <c r="ILP594" s="111"/>
      <c r="ILQ594" s="111"/>
      <c r="ILR594" s="111"/>
      <c r="ILS594" s="111"/>
      <c r="ILT594" s="111"/>
      <c r="ILU594" s="111"/>
      <c r="ILV594" s="111"/>
      <c r="ILW594" s="111"/>
      <c r="ILX594" s="111"/>
      <c r="ILY594" s="111"/>
      <c r="ILZ594" s="111"/>
      <c r="IMA594" s="111"/>
      <c r="IMB594" s="111"/>
      <c r="IMC594" s="111"/>
      <c r="IMD594" s="111"/>
      <c r="IME594" s="111"/>
      <c r="IMF594" s="111"/>
      <c r="IMG594" s="111"/>
      <c r="IMH594" s="111"/>
      <c r="IMI594" s="111"/>
      <c r="IMJ594" s="111"/>
      <c r="IMK594" s="111"/>
      <c r="IML594" s="111"/>
      <c r="IMM594" s="111"/>
      <c r="IMN594" s="111"/>
      <c r="IMO594" s="111"/>
      <c r="IMP594" s="111"/>
      <c r="IMQ594" s="111"/>
      <c r="IMR594" s="111"/>
      <c r="IMS594" s="111"/>
      <c r="IMT594" s="111"/>
      <c r="IMU594" s="111"/>
      <c r="IMV594" s="111"/>
      <c r="IMW594" s="111"/>
      <c r="IMX594" s="111"/>
      <c r="IMY594" s="111"/>
      <c r="IMZ594" s="111"/>
      <c r="INA594" s="111"/>
      <c r="INB594" s="111"/>
      <c r="INC594" s="111"/>
      <c r="IND594" s="111"/>
      <c r="INE594" s="111"/>
      <c r="INF594" s="111"/>
      <c r="ING594" s="111"/>
      <c r="INH594" s="111"/>
      <c r="INI594" s="111"/>
      <c r="INJ594" s="111"/>
      <c r="INK594" s="111"/>
      <c r="INL594" s="111"/>
      <c r="INM594" s="111"/>
      <c r="INN594" s="111"/>
      <c r="INO594" s="111"/>
      <c r="INP594" s="111"/>
      <c r="INQ594" s="111"/>
      <c r="INR594" s="111"/>
      <c r="INS594" s="111"/>
      <c r="INT594" s="111"/>
      <c r="INU594" s="111"/>
      <c r="INV594" s="111"/>
      <c r="INW594" s="111"/>
      <c r="INX594" s="111"/>
      <c r="INY594" s="111"/>
      <c r="INZ594" s="111"/>
      <c r="IOA594" s="111"/>
      <c r="IOB594" s="111"/>
      <c r="IOC594" s="111"/>
      <c r="IOD594" s="111"/>
      <c r="IOE594" s="111"/>
      <c r="IOF594" s="111"/>
      <c r="IOG594" s="111"/>
      <c r="IOH594" s="111"/>
      <c r="IOI594" s="111"/>
      <c r="IOJ594" s="111"/>
      <c r="IOK594" s="111"/>
      <c r="IOL594" s="111"/>
      <c r="IOM594" s="111"/>
      <c r="ION594" s="111"/>
      <c r="IOO594" s="111"/>
      <c r="IOP594" s="111"/>
      <c r="IOQ594" s="111"/>
      <c r="IOR594" s="111"/>
      <c r="IOS594" s="111"/>
      <c r="IOT594" s="111"/>
      <c r="IOU594" s="111"/>
      <c r="IOV594" s="111"/>
      <c r="IOW594" s="111"/>
      <c r="IOX594" s="111"/>
      <c r="IOY594" s="111"/>
      <c r="IOZ594" s="111"/>
      <c r="IPA594" s="111"/>
      <c r="IPB594" s="111"/>
      <c r="IPC594" s="111"/>
      <c r="IPD594" s="111"/>
      <c r="IPE594" s="111"/>
      <c r="IPF594" s="111"/>
      <c r="IPG594" s="111"/>
      <c r="IPH594" s="111"/>
      <c r="IPI594" s="111"/>
      <c r="IPJ594" s="111"/>
      <c r="IPK594" s="111"/>
      <c r="IPL594" s="111"/>
      <c r="IPM594" s="111"/>
      <c r="IPN594" s="111"/>
      <c r="IPO594" s="111"/>
      <c r="IPP594" s="111"/>
      <c r="IPQ594" s="111"/>
      <c r="IPR594" s="111"/>
      <c r="IPS594" s="111"/>
      <c r="IPT594" s="111"/>
      <c r="IPU594" s="111"/>
      <c r="IPV594" s="111"/>
      <c r="IPW594" s="111"/>
      <c r="IPX594" s="111"/>
      <c r="IPY594" s="111"/>
      <c r="IPZ594" s="111"/>
      <c r="IQA594" s="111"/>
      <c r="IQB594" s="111"/>
      <c r="IQC594" s="111"/>
      <c r="IQD594" s="111"/>
      <c r="IQE594" s="111"/>
      <c r="IQF594" s="111"/>
      <c r="IQG594" s="111"/>
      <c r="IQH594" s="111"/>
      <c r="IQI594" s="111"/>
      <c r="IQJ594" s="111"/>
      <c r="IQK594" s="111"/>
      <c r="IQL594" s="111"/>
      <c r="IQM594" s="111"/>
      <c r="IQN594" s="111"/>
      <c r="IQO594" s="111"/>
      <c r="IQP594" s="111"/>
      <c r="IQQ594" s="111"/>
      <c r="IQR594" s="111"/>
      <c r="IQS594" s="111"/>
      <c r="IQT594" s="111"/>
      <c r="IQU594" s="111"/>
      <c r="IQV594" s="111"/>
      <c r="IQW594" s="111"/>
      <c r="IQX594" s="111"/>
      <c r="IQY594" s="111"/>
      <c r="IQZ594" s="111"/>
      <c r="IRA594" s="111"/>
      <c r="IRB594" s="111"/>
      <c r="IRC594" s="111"/>
      <c r="IRD594" s="111"/>
      <c r="IRE594" s="111"/>
      <c r="IRF594" s="111"/>
      <c r="IRG594" s="111"/>
      <c r="IRH594" s="111"/>
      <c r="IRI594" s="111"/>
      <c r="IRJ594" s="111"/>
      <c r="IRK594" s="111"/>
      <c r="IRL594" s="111"/>
      <c r="IRM594" s="111"/>
      <c r="IRN594" s="111"/>
      <c r="IRO594" s="111"/>
      <c r="IRP594" s="111"/>
      <c r="IRQ594" s="111"/>
      <c r="IRR594" s="111"/>
      <c r="IRS594" s="111"/>
      <c r="IRT594" s="111"/>
      <c r="IRU594" s="111"/>
      <c r="IRV594" s="111"/>
      <c r="IRW594" s="111"/>
      <c r="IRX594" s="111"/>
      <c r="IRY594" s="111"/>
      <c r="IRZ594" s="111"/>
      <c r="ISA594" s="111"/>
      <c r="ISB594" s="111"/>
      <c r="ISC594" s="111"/>
      <c r="ISD594" s="111"/>
      <c r="ISE594" s="111"/>
      <c r="ISF594" s="111"/>
      <c r="ISG594" s="111"/>
      <c r="ISH594" s="111"/>
      <c r="ISI594" s="111"/>
      <c r="ISJ594" s="111"/>
      <c r="ISK594" s="111"/>
      <c r="ISL594" s="111"/>
      <c r="ISM594" s="111"/>
      <c r="ISN594" s="111"/>
      <c r="ISO594" s="111"/>
      <c r="ISP594" s="111"/>
      <c r="ISQ594" s="111"/>
      <c r="ISR594" s="111"/>
      <c r="ISS594" s="111"/>
      <c r="IST594" s="111"/>
      <c r="ISU594" s="111"/>
      <c r="ISV594" s="111"/>
      <c r="ISW594" s="111"/>
      <c r="ISX594" s="111"/>
      <c r="ISY594" s="111"/>
      <c r="ISZ594" s="111"/>
      <c r="ITA594" s="111"/>
      <c r="ITB594" s="111"/>
      <c r="ITC594" s="111"/>
      <c r="ITD594" s="111"/>
      <c r="ITE594" s="111"/>
      <c r="ITF594" s="111"/>
      <c r="ITG594" s="111"/>
      <c r="ITH594" s="111"/>
      <c r="ITI594" s="111"/>
      <c r="ITJ594" s="111"/>
      <c r="ITK594" s="111"/>
      <c r="ITL594" s="111"/>
      <c r="ITM594" s="111"/>
      <c r="ITN594" s="111"/>
      <c r="ITO594" s="111"/>
      <c r="ITP594" s="111"/>
      <c r="ITQ594" s="111"/>
      <c r="ITR594" s="111"/>
      <c r="ITS594" s="111"/>
      <c r="ITT594" s="111"/>
      <c r="ITU594" s="111"/>
      <c r="ITV594" s="111"/>
      <c r="ITW594" s="111"/>
      <c r="ITX594" s="111"/>
      <c r="ITY594" s="111"/>
      <c r="ITZ594" s="111"/>
      <c r="IUA594" s="111"/>
      <c r="IUB594" s="111"/>
      <c r="IUC594" s="111"/>
      <c r="IUD594" s="111"/>
      <c r="IUE594" s="111"/>
      <c r="IUF594" s="111"/>
      <c r="IUG594" s="111"/>
      <c r="IUH594" s="111"/>
      <c r="IUI594" s="111"/>
      <c r="IUJ594" s="111"/>
      <c r="IUK594" s="111"/>
      <c r="IUL594" s="111"/>
      <c r="IUM594" s="111"/>
      <c r="IUN594" s="111"/>
      <c r="IUO594" s="111"/>
      <c r="IUP594" s="111"/>
      <c r="IUQ594" s="111"/>
      <c r="IUR594" s="111"/>
      <c r="IUS594" s="111"/>
      <c r="IUT594" s="111"/>
      <c r="IUU594" s="111"/>
      <c r="IUV594" s="111"/>
      <c r="IUW594" s="111"/>
      <c r="IUX594" s="111"/>
      <c r="IUY594" s="111"/>
      <c r="IUZ594" s="111"/>
      <c r="IVA594" s="111"/>
      <c r="IVB594" s="111"/>
      <c r="IVC594" s="111"/>
      <c r="IVD594" s="111"/>
      <c r="IVE594" s="111"/>
      <c r="IVF594" s="111"/>
      <c r="IVG594" s="111"/>
      <c r="IVH594" s="111"/>
      <c r="IVI594" s="111"/>
      <c r="IVJ594" s="111"/>
      <c r="IVK594" s="111"/>
      <c r="IVL594" s="111"/>
      <c r="IVM594" s="111"/>
      <c r="IVN594" s="111"/>
      <c r="IVO594" s="111"/>
      <c r="IVP594" s="111"/>
      <c r="IVQ594" s="111"/>
      <c r="IVR594" s="111"/>
      <c r="IVS594" s="111"/>
      <c r="IVT594" s="111"/>
      <c r="IVU594" s="111"/>
      <c r="IVV594" s="111"/>
      <c r="IVW594" s="111"/>
      <c r="IVX594" s="111"/>
      <c r="IVY594" s="111"/>
      <c r="IVZ594" s="111"/>
      <c r="IWA594" s="111"/>
      <c r="IWB594" s="111"/>
      <c r="IWC594" s="111"/>
      <c r="IWD594" s="111"/>
      <c r="IWE594" s="111"/>
      <c r="IWF594" s="111"/>
      <c r="IWG594" s="111"/>
      <c r="IWH594" s="111"/>
      <c r="IWI594" s="111"/>
      <c r="IWJ594" s="111"/>
      <c r="IWK594" s="111"/>
      <c r="IWL594" s="111"/>
      <c r="IWM594" s="111"/>
      <c r="IWN594" s="111"/>
      <c r="IWO594" s="111"/>
      <c r="IWP594" s="111"/>
      <c r="IWQ594" s="111"/>
      <c r="IWR594" s="111"/>
      <c r="IWS594" s="111"/>
      <c r="IWT594" s="111"/>
      <c r="IWU594" s="111"/>
      <c r="IWV594" s="111"/>
      <c r="IWW594" s="111"/>
      <c r="IWX594" s="111"/>
      <c r="IWY594" s="111"/>
      <c r="IWZ594" s="111"/>
      <c r="IXA594" s="111"/>
      <c r="IXB594" s="111"/>
      <c r="IXC594" s="111"/>
      <c r="IXD594" s="111"/>
      <c r="IXE594" s="111"/>
      <c r="IXF594" s="111"/>
      <c r="IXG594" s="111"/>
      <c r="IXH594" s="111"/>
      <c r="IXI594" s="111"/>
      <c r="IXJ594" s="111"/>
      <c r="IXK594" s="111"/>
      <c r="IXL594" s="111"/>
      <c r="IXM594" s="111"/>
      <c r="IXN594" s="111"/>
      <c r="IXO594" s="111"/>
      <c r="IXP594" s="111"/>
      <c r="IXQ594" s="111"/>
      <c r="IXR594" s="111"/>
      <c r="IXS594" s="111"/>
      <c r="IXT594" s="111"/>
      <c r="IXU594" s="111"/>
      <c r="IXV594" s="111"/>
      <c r="IXW594" s="111"/>
      <c r="IXX594" s="111"/>
      <c r="IXY594" s="111"/>
      <c r="IXZ594" s="111"/>
      <c r="IYA594" s="111"/>
      <c r="IYB594" s="111"/>
      <c r="IYC594" s="111"/>
      <c r="IYD594" s="111"/>
      <c r="IYE594" s="111"/>
      <c r="IYF594" s="111"/>
      <c r="IYG594" s="111"/>
      <c r="IYH594" s="111"/>
      <c r="IYI594" s="111"/>
      <c r="IYJ594" s="111"/>
      <c r="IYK594" s="111"/>
      <c r="IYL594" s="111"/>
      <c r="IYM594" s="111"/>
      <c r="IYN594" s="111"/>
      <c r="IYO594" s="111"/>
      <c r="IYP594" s="111"/>
      <c r="IYQ594" s="111"/>
      <c r="IYR594" s="111"/>
      <c r="IYS594" s="111"/>
      <c r="IYT594" s="111"/>
      <c r="IYU594" s="111"/>
      <c r="IYV594" s="111"/>
      <c r="IYW594" s="111"/>
      <c r="IYX594" s="111"/>
      <c r="IYY594" s="111"/>
      <c r="IYZ594" s="111"/>
      <c r="IZA594" s="111"/>
      <c r="IZB594" s="111"/>
      <c r="IZC594" s="111"/>
      <c r="IZD594" s="111"/>
      <c r="IZE594" s="111"/>
      <c r="IZF594" s="111"/>
      <c r="IZG594" s="111"/>
      <c r="IZH594" s="111"/>
      <c r="IZI594" s="111"/>
      <c r="IZJ594" s="111"/>
      <c r="IZK594" s="111"/>
      <c r="IZL594" s="111"/>
      <c r="IZM594" s="111"/>
      <c r="IZN594" s="111"/>
      <c r="IZO594" s="111"/>
      <c r="IZP594" s="111"/>
      <c r="IZQ594" s="111"/>
      <c r="IZR594" s="111"/>
      <c r="IZS594" s="111"/>
      <c r="IZT594" s="111"/>
      <c r="IZU594" s="111"/>
      <c r="IZV594" s="111"/>
      <c r="IZW594" s="111"/>
      <c r="IZX594" s="111"/>
      <c r="IZY594" s="111"/>
      <c r="IZZ594" s="111"/>
      <c r="JAA594" s="111"/>
      <c r="JAB594" s="111"/>
      <c r="JAC594" s="111"/>
      <c r="JAD594" s="111"/>
      <c r="JAE594" s="111"/>
      <c r="JAF594" s="111"/>
      <c r="JAG594" s="111"/>
      <c r="JAH594" s="111"/>
      <c r="JAI594" s="111"/>
      <c r="JAJ594" s="111"/>
      <c r="JAK594" s="111"/>
      <c r="JAL594" s="111"/>
      <c r="JAM594" s="111"/>
      <c r="JAN594" s="111"/>
      <c r="JAO594" s="111"/>
      <c r="JAP594" s="111"/>
      <c r="JAQ594" s="111"/>
      <c r="JAR594" s="111"/>
      <c r="JAS594" s="111"/>
      <c r="JAT594" s="111"/>
      <c r="JAU594" s="111"/>
      <c r="JAV594" s="111"/>
      <c r="JAW594" s="111"/>
      <c r="JAX594" s="111"/>
      <c r="JAY594" s="111"/>
      <c r="JAZ594" s="111"/>
      <c r="JBA594" s="111"/>
      <c r="JBB594" s="111"/>
      <c r="JBC594" s="111"/>
      <c r="JBD594" s="111"/>
      <c r="JBE594" s="111"/>
      <c r="JBF594" s="111"/>
      <c r="JBG594" s="111"/>
      <c r="JBH594" s="111"/>
      <c r="JBI594" s="111"/>
      <c r="JBJ594" s="111"/>
      <c r="JBK594" s="111"/>
      <c r="JBL594" s="111"/>
      <c r="JBM594" s="111"/>
      <c r="JBN594" s="111"/>
      <c r="JBO594" s="111"/>
      <c r="JBP594" s="111"/>
      <c r="JBQ594" s="111"/>
      <c r="JBR594" s="111"/>
      <c r="JBS594" s="111"/>
      <c r="JBT594" s="111"/>
      <c r="JBU594" s="111"/>
      <c r="JBV594" s="111"/>
      <c r="JBW594" s="111"/>
      <c r="JBX594" s="111"/>
      <c r="JBY594" s="111"/>
      <c r="JBZ594" s="111"/>
      <c r="JCA594" s="111"/>
      <c r="JCB594" s="111"/>
      <c r="JCC594" s="111"/>
      <c r="JCD594" s="111"/>
      <c r="JCE594" s="111"/>
      <c r="JCF594" s="111"/>
      <c r="JCG594" s="111"/>
      <c r="JCH594" s="111"/>
      <c r="JCI594" s="111"/>
      <c r="JCJ594" s="111"/>
      <c r="JCK594" s="111"/>
      <c r="JCL594" s="111"/>
      <c r="JCM594" s="111"/>
      <c r="JCN594" s="111"/>
      <c r="JCO594" s="111"/>
      <c r="JCP594" s="111"/>
      <c r="JCQ594" s="111"/>
      <c r="JCR594" s="111"/>
      <c r="JCS594" s="111"/>
      <c r="JCT594" s="111"/>
      <c r="JCU594" s="111"/>
      <c r="JCV594" s="111"/>
      <c r="JCW594" s="111"/>
      <c r="JCX594" s="111"/>
      <c r="JCY594" s="111"/>
      <c r="JCZ594" s="111"/>
      <c r="JDA594" s="111"/>
      <c r="JDB594" s="111"/>
      <c r="JDC594" s="111"/>
      <c r="JDD594" s="111"/>
      <c r="JDE594" s="111"/>
      <c r="JDF594" s="111"/>
      <c r="JDG594" s="111"/>
      <c r="JDH594" s="111"/>
      <c r="JDI594" s="111"/>
      <c r="JDJ594" s="111"/>
      <c r="JDK594" s="111"/>
      <c r="JDL594" s="111"/>
      <c r="JDM594" s="111"/>
      <c r="JDN594" s="111"/>
      <c r="JDO594" s="111"/>
      <c r="JDP594" s="111"/>
      <c r="JDQ594" s="111"/>
      <c r="JDR594" s="111"/>
      <c r="JDS594" s="111"/>
      <c r="JDT594" s="111"/>
      <c r="JDU594" s="111"/>
      <c r="JDV594" s="111"/>
      <c r="JDW594" s="111"/>
      <c r="JDX594" s="111"/>
      <c r="JDY594" s="111"/>
      <c r="JDZ594" s="111"/>
      <c r="JEA594" s="111"/>
      <c r="JEB594" s="111"/>
      <c r="JEC594" s="111"/>
      <c r="JED594" s="111"/>
      <c r="JEE594" s="111"/>
      <c r="JEF594" s="111"/>
      <c r="JEG594" s="111"/>
      <c r="JEH594" s="111"/>
      <c r="JEI594" s="111"/>
      <c r="JEJ594" s="111"/>
      <c r="JEK594" s="111"/>
      <c r="JEL594" s="111"/>
      <c r="JEM594" s="111"/>
      <c r="JEN594" s="111"/>
      <c r="JEO594" s="111"/>
      <c r="JEP594" s="111"/>
      <c r="JEQ594" s="111"/>
      <c r="JER594" s="111"/>
      <c r="JES594" s="111"/>
      <c r="JET594" s="111"/>
      <c r="JEU594" s="111"/>
      <c r="JEV594" s="111"/>
      <c r="JEW594" s="111"/>
      <c r="JEX594" s="111"/>
      <c r="JEY594" s="111"/>
      <c r="JEZ594" s="111"/>
      <c r="JFA594" s="111"/>
      <c r="JFB594" s="111"/>
      <c r="JFC594" s="111"/>
      <c r="JFD594" s="111"/>
      <c r="JFE594" s="111"/>
      <c r="JFF594" s="111"/>
      <c r="JFG594" s="111"/>
      <c r="JFH594" s="111"/>
      <c r="JFI594" s="111"/>
      <c r="JFJ594" s="111"/>
      <c r="JFK594" s="111"/>
      <c r="JFL594" s="111"/>
      <c r="JFM594" s="111"/>
      <c r="JFN594" s="111"/>
      <c r="JFO594" s="111"/>
      <c r="JFP594" s="111"/>
      <c r="JFQ594" s="111"/>
      <c r="JFR594" s="111"/>
      <c r="JFS594" s="111"/>
      <c r="JFT594" s="111"/>
      <c r="JFU594" s="111"/>
      <c r="JFV594" s="111"/>
      <c r="JFW594" s="111"/>
      <c r="JFX594" s="111"/>
      <c r="JFY594" s="111"/>
      <c r="JFZ594" s="111"/>
      <c r="JGA594" s="111"/>
      <c r="JGB594" s="111"/>
      <c r="JGC594" s="111"/>
      <c r="JGD594" s="111"/>
      <c r="JGE594" s="111"/>
      <c r="JGF594" s="111"/>
      <c r="JGG594" s="111"/>
      <c r="JGH594" s="111"/>
      <c r="JGI594" s="111"/>
      <c r="JGJ594" s="111"/>
      <c r="JGK594" s="111"/>
      <c r="JGL594" s="111"/>
      <c r="JGM594" s="111"/>
      <c r="JGN594" s="111"/>
      <c r="JGO594" s="111"/>
      <c r="JGP594" s="111"/>
      <c r="JGQ594" s="111"/>
      <c r="JGR594" s="111"/>
      <c r="JGS594" s="111"/>
      <c r="JGT594" s="111"/>
      <c r="JGU594" s="111"/>
      <c r="JGV594" s="111"/>
      <c r="JGW594" s="111"/>
      <c r="JGX594" s="111"/>
      <c r="JGY594" s="111"/>
      <c r="JGZ594" s="111"/>
      <c r="JHA594" s="111"/>
      <c r="JHB594" s="111"/>
      <c r="JHC594" s="111"/>
      <c r="JHD594" s="111"/>
      <c r="JHE594" s="111"/>
      <c r="JHF594" s="111"/>
      <c r="JHG594" s="111"/>
      <c r="JHH594" s="111"/>
      <c r="JHI594" s="111"/>
      <c r="JHJ594" s="111"/>
      <c r="JHK594" s="111"/>
      <c r="JHL594" s="111"/>
      <c r="JHM594" s="111"/>
      <c r="JHN594" s="111"/>
      <c r="JHO594" s="111"/>
      <c r="JHP594" s="111"/>
      <c r="JHQ594" s="111"/>
      <c r="JHR594" s="111"/>
      <c r="JHS594" s="111"/>
      <c r="JHT594" s="111"/>
      <c r="JHU594" s="111"/>
      <c r="JHV594" s="111"/>
      <c r="JHW594" s="111"/>
      <c r="JHX594" s="111"/>
      <c r="JHY594" s="111"/>
      <c r="JHZ594" s="111"/>
      <c r="JIA594" s="111"/>
      <c r="JIB594" s="111"/>
      <c r="JIC594" s="111"/>
      <c r="JID594" s="111"/>
      <c r="JIE594" s="111"/>
      <c r="JIF594" s="111"/>
      <c r="JIG594" s="111"/>
      <c r="JIH594" s="111"/>
      <c r="JII594" s="111"/>
      <c r="JIJ594" s="111"/>
      <c r="JIK594" s="111"/>
      <c r="JIL594" s="111"/>
      <c r="JIM594" s="111"/>
      <c r="JIN594" s="111"/>
      <c r="JIO594" s="111"/>
      <c r="JIP594" s="111"/>
      <c r="JIQ594" s="111"/>
      <c r="JIR594" s="111"/>
      <c r="JIS594" s="111"/>
      <c r="JIT594" s="111"/>
      <c r="JIU594" s="111"/>
      <c r="JIV594" s="111"/>
      <c r="JIW594" s="111"/>
      <c r="JIX594" s="111"/>
      <c r="JIY594" s="111"/>
      <c r="JIZ594" s="111"/>
      <c r="JJA594" s="111"/>
      <c r="JJB594" s="111"/>
      <c r="JJC594" s="111"/>
      <c r="JJD594" s="111"/>
      <c r="JJE594" s="111"/>
      <c r="JJF594" s="111"/>
      <c r="JJG594" s="111"/>
      <c r="JJH594" s="111"/>
      <c r="JJI594" s="111"/>
      <c r="JJJ594" s="111"/>
      <c r="JJK594" s="111"/>
      <c r="JJL594" s="111"/>
      <c r="JJM594" s="111"/>
      <c r="JJN594" s="111"/>
      <c r="JJO594" s="111"/>
      <c r="JJP594" s="111"/>
      <c r="JJQ594" s="111"/>
      <c r="JJR594" s="111"/>
      <c r="JJS594" s="111"/>
      <c r="JJT594" s="111"/>
      <c r="JJU594" s="111"/>
      <c r="JJV594" s="111"/>
      <c r="JJW594" s="111"/>
      <c r="JJX594" s="111"/>
      <c r="JJY594" s="111"/>
      <c r="JJZ594" s="111"/>
      <c r="JKA594" s="111"/>
      <c r="JKB594" s="111"/>
      <c r="JKC594" s="111"/>
      <c r="JKD594" s="111"/>
      <c r="JKE594" s="111"/>
      <c r="JKF594" s="111"/>
      <c r="JKG594" s="111"/>
      <c r="JKH594" s="111"/>
      <c r="JKI594" s="111"/>
      <c r="JKJ594" s="111"/>
      <c r="JKK594" s="111"/>
      <c r="JKL594" s="111"/>
      <c r="JKM594" s="111"/>
      <c r="JKN594" s="111"/>
      <c r="JKO594" s="111"/>
      <c r="JKP594" s="111"/>
      <c r="JKQ594" s="111"/>
      <c r="JKR594" s="111"/>
      <c r="JKS594" s="111"/>
      <c r="JKT594" s="111"/>
      <c r="JKU594" s="111"/>
      <c r="JKV594" s="111"/>
      <c r="JKW594" s="111"/>
      <c r="JKX594" s="111"/>
      <c r="JKY594" s="111"/>
      <c r="JKZ594" s="111"/>
      <c r="JLA594" s="111"/>
      <c r="JLB594" s="111"/>
      <c r="JLC594" s="111"/>
      <c r="JLD594" s="111"/>
      <c r="JLE594" s="111"/>
      <c r="JLF594" s="111"/>
      <c r="JLG594" s="111"/>
      <c r="JLH594" s="111"/>
      <c r="JLI594" s="111"/>
      <c r="JLJ594" s="111"/>
      <c r="JLK594" s="111"/>
      <c r="JLL594" s="111"/>
      <c r="JLM594" s="111"/>
      <c r="JLN594" s="111"/>
      <c r="JLO594" s="111"/>
      <c r="JLP594" s="111"/>
      <c r="JLQ594" s="111"/>
      <c r="JLR594" s="111"/>
      <c r="JLS594" s="111"/>
      <c r="JLT594" s="111"/>
      <c r="JLU594" s="111"/>
      <c r="JLV594" s="111"/>
      <c r="JLW594" s="111"/>
      <c r="JLX594" s="111"/>
      <c r="JLY594" s="111"/>
      <c r="JLZ594" s="111"/>
      <c r="JMA594" s="111"/>
      <c r="JMB594" s="111"/>
      <c r="JMC594" s="111"/>
      <c r="JMD594" s="111"/>
      <c r="JME594" s="111"/>
      <c r="JMF594" s="111"/>
      <c r="JMG594" s="111"/>
      <c r="JMH594" s="111"/>
      <c r="JMI594" s="111"/>
      <c r="JMJ594" s="111"/>
      <c r="JMK594" s="111"/>
      <c r="JML594" s="111"/>
      <c r="JMM594" s="111"/>
      <c r="JMN594" s="111"/>
      <c r="JMO594" s="111"/>
      <c r="JMP594" s="111"/>
      <c r="JMQ594" s="111"/>
      <c r="JMR594" s="111"/>
      <c r="JMS594" s="111"/>
      <c r="JMT594" s="111"/>
      <c r="JMU594" s="111"/>
      <c r="JMV594" s="111"/>
      <c r="JMW594" s="111"/>
      <c r="JMX594" s="111"/>
      <c r="JMY594" s="111"/>
      <c r="JMZ594" s="111"/>
      <c r="JNA594" s="111"/>
      <c r="JNB594" s="111"/>
      <c r="JNC594" s="111"/>
      <c r="JND594" s="111"/>
      <c r="JNE594" s="111"/>
      <c r="JNF594" s="111"/>
      <c r="JNG594" s="111"/>
      <c r="JNH594" s="111"/>
      <c r="JNI594" s="111"/>
      <c r="JNJ594" s="111"/>
      <c r="JNK594" s="111"/>
      <c r="JNL594" s="111"/>
      <c r="JNM594" s="111"/>
      <c r="JNN594" s="111"/>
      <c r="JNO594" s="111"/>
      <c r="JNP594" s="111"/>
      <c r="JNQ594" s="111"/>
      <c r="JNR594" s="111"/>
      <c r="JNS594" s="111"/>
      <c r="JNT594" s="111"/>
      <c r="JNU594" s="111"/>
      <c r="JNV594" s="111"/>
      <c r="JNW594" s="111"/>
      <c r="JNX594" s="111"/>
      <c r="JNY594" s="111"/>
      <c r="JNZ594" s="111"/>
      <c r="JOA594" s="111"/>
      <c r="JOB594" s="111"/>
      <c r="JOC594" s="111"/>
      <c r="JOD594" s="111"/>
      <c r="JOE594" s="111"/>
      <c r="JOF594" s="111"/>
      <c r="JOG594" s="111"/>
      <c r="JOH594" s="111"/>
      <c r="JOI594" s="111"/>
      <c r="JOJ594" s="111"/>
      <c r="JOK594" s="111"/>
      <c r="JOL594" s="111"/>
      <c r="JOM594" s="111"/>
      <c r="JON594" s="111"/>
      <c r="JOO594" s="111"/>
      <c r="JOP594" s="111"/>
      <c r="JOQ594" s="111"/>
      <c r="JOR594" s="111"/>
      <c r="JOS594" s="111"/>
      <c r="JOT594" s="111"/>
      <c r="JOU594" s="111"/>
      <c r="JOV594" s="111"/>
      <c r="JOW594" s="111"/>
      <c r="JOX594" s="111"/>
      <c r="JOY594" s="111"/>
      <c r="JOZ594" s="111"/>
      <c r="JPA594" s="111"/>
      <c r="JPB594" s="111"/>
      <c r="JPC594" s="111"/>
      <c r="JPD594" s="111"/>
      <c r="JPE594" s="111"/>
      <c r="JPF594" s="111"/>
      <c r="JPG594" s="111"/>
      <c r="JPH594" s="111"/>
      <c r="JPI594" s="111"/>
      <c r="JPJ594" s="111"/>
      <c r="JPK594" s="111"/>
      <c r="JPL594" s="111"/>
      <c r="JPM594" s="111"/>
      <c r="JPN594" s="111"/>
      <c r="JPO594" s="111"/>
      <c r="JPP594" s="111"/>
      <c r="JPQ594" s="111"/>
      <c r="JPR594" s="111"/>
      <c r="JPS594" s="111"/>
      <c r="JPT594" s="111"/>
      <c r="JPU594" s="111"/>
      <c r="JPV594" s="111"/>
      <c r="JPW594" s="111"/>
      <c r="JPX594" s="111"/>
      <c r="JPY594" s="111"/>
      <c r="JPZ594" s="111"/>
      <c r="JQA594" s="111"/>
      <c r="JQB594" s="111"/>
      <c r="JQC594" s="111"/>
      <c r="JQD594" s="111"/>
      <c r="JQE594" s="111"/>
      <c r="JQF594" s="111"/>
      <c r="JQG594" s="111"/>
      <c r="JQH594" s="111"/>
      <c r="JQI594" s="111"/>
      <c r="JQJ594" s="111"/>
      <c r="JQK594" s="111"/>
      <c r="JQL594" s="111"/>
      <c r="JQM594" s="111"/>
      <c r="JQN594" s="111"/>
      <c r="JQO594" s="111"/>
      <c r="JQP594" s="111"/>
      <c r="JQQ594" s="111"/>
      <c r="JQR594" s="111"/>
      <c r="JQS594" s="111"/>
      <c r="JQT594" s="111"/>
      <c r="JQU594" s="111"/>
      <c r="JQV594" s="111"/>
      <c r="JQW594" s="111"/>
      <c r="JQX594" s="111"/>
      <c r="JQY594" s="111"/>
      <c r="JQZ594" s="111"/>
      <c r="JRA594" s="111"/>
      <c r="JRB594" s="111"/>
      <c r="JRC594" s="111"/>
      <c r="JRD594" s="111"/>
      <c r="JRE594" s="111"/>
      <c r="JRF594" s="111"/>
      <c r="JRG594" s="111"/>
      <c r="JRH594" s="111"/>
      <c r="JRI594" s="111"/>
      <c r="JRJ594" s="111"/>
      <c r="JRK594" s="111"/>
      <c r="JRL594" s="111"/>
      <c r="JRM594" s="111"/>
      <c r="JRN594" s="111"/>
      <c r="JRO594" s="111"/>
      <c r="JRP594" s="111"/>
      <c r="JRQ594" s="111"/>
      <c r="JRR594" s="111"/>
      <c r="JRS594" s="111"/>
      <c r="JRT594" s="111"/>
      <c r="JRU594" s="111"/>
      <c r="JRV594" s="111"/>
      <c r="JRW594" s="111"/>
      <c r="JRX594" s="111"/>
      <c r="JRY594" s="111"/>
      <c r="JRZ594" s="111"/>
      <c r="JSA594" s="111"/>
      <c r="JSB594" s="111"/>
      <c r="JSC594" s="111"/>
      <c r="JSD594" s="111"/>
      <c r="JSE594" s="111"/>
      <c r="JSF594" s="111"/>
      <c r="JSG594" s="111"/>
      <c r="JSH594" s="111"/>
      <c r="JSI594" s="111"/>
      <c r="JSJ594" s="111"/>
      <c r="JSK594" s="111"/>
      <c r="JSL594" s="111"/>
      <c r="JSM594" s="111"/>
      <c r="JSN594" s="111"/>
      <c r="JSO594" s="111"/>
      <c r="JSP594" s="111"/>
      <c r="JSQ594" s="111"/>
      <c r="JSR594" s="111"/>
      <c r="JSS594" s="111"/>
      <c r="JST594" s="111"/>
      <c r="JSU594" s="111"/>
      <c r="JSV594" s="111"/>
      <c r="JSW594" s="111"/>
      <c r="JSX594" s="111"/>
      <c r="JSY594" s="111"/>
      <c r="JSZ594" s="111"/>
      <c r="JTA594" s="111"/>
      <c r="JTB594" s="111"/>
      <c r="JTC594" s="111"/>
      <c r="JTD594" s="111"/>
      <c r="JTE594" s="111"/>
      <c r="JTF594" s="111"/>
      <c r="JTG594" s="111"/>
      <c r="JTH594" s="111"/>
      <c r="JTI594" s="111"/>
      <c r="JTJ594" s="111"/>
      <c r="JTK594" s="111"/>
      <c r="JTL594" s="111"/>
      <c r="JTM594" s="111"/>
      <c r="JTN594" s="111"/>
      <c r="JTO594" s="111"/>
      <c r="JTP594" s="111"/>
      <c r="JTQ594" s="111"/>
      <c r="JTR594" s="111"/>
      <c r="JTS594" s="111"/>
      <c r="JTT594" s="111"/>
      <c r="JTU594" s="111"/>
      <c r="JTV594" s="111"/>
      <c r="JTW594" s="111"/>
      <c r="JTX594" s="111"/>
      <c r="JTY594" s="111"/>
      <c r="JTZ594" s="111"/>
      <c r="JUA594" s="111"/>
      <c r="JUB594" s="111"/>
      <c r="JUC594" s="111"/>
      <c r="JUD594" s="111"/>
      <c r="JUE594" s="111"/>
      <c r="JUF594" s="111"/>
      <c r="JUG594" s="111"/>
      <c r="JUH594" s="111"/>
      <c r="JUI594" s="111"/>
      <c r="JUJ594" s="111"/>
      <c r="JUK594" s="111"/>
      <c r="JUL594" s="111"/>
      <c r="JUM594" s="111"/>
      <c r="JUN594" s="111"/>
      <c r="JUO594" s="111"/>
      <c r="JUP594" s="111"/>
      <c r="JUQ594" s="111"/>
      <c r="JUR594" s="111"/>
      <c r="JUS594" s="111"/>
      <c r="JUT594" s="111"/>
      <c r="JUU594" s="111"/>
      <c r="JUV594" s="111"/>
      <c r="JUW594" s="111"/>
      <c r="JUX594" s="111"/>
      <c r="JUY594" s="111"/>
      <c r="JUZ594" s="111"/>
      <c r="JVA594" s="111"/>
      <c r="JVB594" s="111"/>
      <c r="JVC594" s="111"/>
      <c r="JVD594" s="111"/>
      <c r="JVE594" s="111"/>
      <c r="JVF594" s="111"/>
      <c r="JVG594" s="111"/>
      <c r="JVH594" s="111"/>
      <c r="JVI594" s="111"/>
      <c r="JVJ594" s="111"/>
      <c r="JVK594" s="111"/>
      <c r="JVL594" s="111"/>
      <c r="JVM594" s="111"/>
      <c r="JVN594" s="111"/>
      <c r="JVO594" s="111"/>
      <c r="JVP594" s="111"/>
      <c r="JVQ594" s="111"/>
      <c r="JVR594" s="111"/>
      <c r="JVS594" s="111"/>
      <c r="JVT594" s="111"/>
      <c r="JVU594" s="111"/>
      <c r="JVV594" s="111"/>
      <c r="JVW594" s="111"/>
      <c r="JVX594" s="111"/>
      <c r="JVY594" s="111"/>
      <c r="JVZ594" s="111"/>
      <c r="JWA594" s="111"/>
      <c r="JWB594" s="111"/>
      <c r="JWC594" s="111"/>
      <c r="JWD594" s="111"/>
      <c r="JWE594" s="111"/>
      <c r="JWF594" s="111"/>
      <c r="JWG594" s="111"/>
      <c r="JWH594" s="111"/>
      <c r="JWI594" s="111"/>
      <c r="JWJ594" s="111"/>
      <c r="JWK594" s="111"/>
      <c r="JWL594" s="111"/>
      <c r="JWM594" s="111"/>
      <c r="JWN594" s="111"/>
      <c r="JWO594" s="111"/>
      <c r="JWP594" s="111"/>
      <c r="JWQ594" s="111"/>
      <c r="JWR594" s="111"/>
      <c r="JWS594" s="111"/>
      <c r="JWT594" s="111"/>
      <c r="JWU594" s="111"/>
      <c r="JWV594" s="111"/>
      <c r="JWW594" s="111"/>
      <c r="JWX594" s="111"/>
      <c r="JWY594" s="111"/>
      <c r="JWZ594" s="111"/>
      <c r="JXA594" s="111"/>
      <c r="JXB594" s="111"/>
      <c r="JXC594" s="111"/>
      <c r="JXD594" s="111"/>
      <c r="JXE594" s="111"/>
      <c r="JXF594" s="111"/>
      <c r="JXG594" s="111"/>
      <c r="JXH594" s="111"/>
      <c r="JXI594" s="111"/>
      <c r="JXJ594" s="111"/>
      <c r="JXK594" s="111"/>
      <c r="JXL594" s="111"/>
      <c r="JXM594" s="111"/>
      <c r="JXN594" s="111"/>
      <c r="JXO594" s="111"/>
      <c r="JXP594" s="111"/>
      <c r="JXQ594" s="111"/>
      <c r="JXR594" s="111"/>
      <c r="JXS594" s="111"/>
      <c r="JXT594" s="111"/>
      <c r="JXU594" s="111"/>
      <c r="JXV594" s="111"/>
      <c r="JXW594" s="111"/>
      <c r="JXX594" s="111"/>
      <c r="JXY594" s="111"/>
      <c r="JXZ594" s="111"/>
      <c r="JYA594" s="111"/>
      <c r="JYB594" s="111"/>
      <c r="JYC594" s="111"/>
      <c r="JYD594" s="111"/>
      <c r="JYE594" s="111"/>
      <c r="JYF594" s="111"/>
      <c r="JYG594" s="111"/>
      <c r="JYH594" s="111"/>
      <c r="JYI594" s="111"/>
      <c r="JYJ594" s="111"/>
      <c r="JYK594" s="111"/>
      <c r="JYL594" s="111"/>
      <c r="JYM594" s="111"/>
      <c r="JYN594" s="111"/>
      <c r="JYO594" s="111"/>
      <c r="JYP594" s="111"/>
      <c r="JYQ594" s="111"/>
      <c r="JYR594" s="111"/>
      <c r="JYS594" s="111"/>
      <c r="JYT594" s="111"/>
      <c r="JYU594" s="111"/>
      <c r="JYV594" s="111"/>
      <c r="JYW594" s="111"/>
      <c r="JYX594" s="111"/>
      <c r="JYY594" s="111"/>
      <c r="JYZ594" s="111"/>
      <c r="JZA594" s="111"/>
      <c r="JZB594" s="111"/>
      <c r="JZC594" s="111"/>
      <c r="JZD594" s="111"/>
      <c r="JZE594" s="111"/>
      <c r="JZF594" s="111"/>
      <c r="JZG594" s="111"/>
      <c r="JZH594" s="111"/>
      <c r="JZI594" s="111"/>
      <c r="JZJ594" s="111"/>
      <c r="JZK594" s="111"/>
      <c r="JZL594" s="111"/>
      <c r="JZM594" s="111"/>
      <c r="JZN594" s="111"/>
      <c r="JZO594" s="111"/>
      <c r="JZP594" s="111"/>
      <c r="JZQ594" s="111"/>
      <c r="JZR594" s="111"/>
      <c r="JZS594" s="111"/>
      <c r="JZT594" s="111"/>
      <c r="JZU594" s="111"/>
      <c r="JZV594" s="111"/>
      <c r="JZW594" s="111"/>
      <c r="JZX594" s="111"/>
      <c r="JZY594" s="111"/>
      <c r="JZZ594" s="111"/>
      <c r="KAA594" s="111"/>
      <c r="KAB594" s="111"/>
      <c r="KAC594" s="111"/>
      <c r="KAD594" s="111"/>
      <c r="KAE594" s="111"/>
      <c r="KAF594" s="111"/>
      <c r="KAG594" s="111"/>
      <c r="KAH594" s="111"/>
      <c r="KAI594" s="111"/>
      <c r="KAJ594" s="111"/>
      <c r="KAK594" s="111"/>
      <c r="KAL594" s="111"/>
      <c r="KAM594" s="111"/>
      <c r="KAN594" s="111"/>
      <c r="KAO594" s="111"/>
      <c r="KAP594" s="111"/>
      <c r="KAQ594" s="111"/>
      <c r="KAR594" s="111"/>
      <c r="KAS594" s="111"/>
      <c r="KAT594" s="111"/>
      <c r="KAU594" s="111"/>
      <c r="KAV594" s="111"/>
      <c r="KAW594" s="111"/>
      <c r="KAX594" s="111"/>
      <c r="KAY594" s="111"/>
      <c r="KAZ594" s="111"/>
      <c r="KBA594" s="111"/>
      <c r="KBB594" s="111"/>
      <c r="KBC594" s="111"/>
      <c r="KBD594" s="111"/>
      <c r="KBE594" s="111"/>
      <c r="KBF594" s="111"/>
      <c r="KBG594" s="111"/>
      <c r="KBH594" s="111"/>
      <c r="KBI594" s="111"/>
      <c r="KBJ594" s="111"/>
      <c r="KBK594" s="111"/>
      <c r="KBL594" s="111"/>
      <c r="KBM594" s="111"/>
      <c r="KBN594" s="111"/>
      <c r="KBO594" s="111"/>
      <c r="KBP594" s="111"/>
      <c r="KBQ594" s="111"/>
      <c r="KBR594" s="111"/>
      <c r="KBS594" s="111"/>
      <c r="KBT594" s="111"/>
      <c r="KBU594" s="111"/>
      <c r="KBV594" s="111"/>
      <c r="KBW594" s="111"/>
      <c r="KBX594" s="111"/>
      <c r="KBY594" s="111"/>
      <c r="KBZ594" s="111"/>
      <c r="KCA594" s="111"/>
      <c r="KCB594" s="111"/>
      <c r="KCC594" s="111"/>
      <c r="KCD594" s="111"/>
      <c r="KCE594" s="111"/>
      <c r="KCF594" s="111"/>
      <c r="KCG594" s="111"/>
      <c r="KCH594" s="111"/>
      <c r="KCI594" s="111"/>
      <c r="KCJ594" s="111"/>
      <c r="KCK594" s="111"/>
      <c r="KCL594" s="111"/>
      <c r="KCM594" s="111"/>
      <c r="KCN594" s="111"/>
      <c r="KCO594" s="111"/>
      <c r="KCP594" s="111"/>
      <c r="KCQ594" s="111"/>
      <c r="KCR594" s="111"/>
      <c r="KCS594" s="111"/>
      <c r="KCT594" s="111"/>
      <c r="KCU594" s="111"/>
      <c r="KCV594" s="111"/>
      <c r="KCW594" s="111"/>
      <c r="KCX594" s="111"/>
      <c r="KCY594" s="111"/>
      <c r="KCZ594" s="111"/>
      <c r="KDA594" s="111"/>
      <c r="KDB594" s="111"/>
      <c r="KDC594" s="111"/>
      <c r="KDD594" s="111"/>
      <c r="KDE594" s="111"/>
      <c r="KDF594" s="111"/>
      <c r="KDG594" s="111"/>
      <c r="KDH594" s="111"/>
      <c r="KDI594" s="111"/>
      <c r="KDJ594" s="111"/>
      <c r="KDK594" s="111"/>
      <c r="KDL594" s="111"/>
      <c r="KDM594" s="111"/>
      <c r="KDN594" s="111"/>
      <c r="KDO594" s="111"/>
      <c r="KDP594" s="111"/>
      <c r="KDQ594" s="111"/>
      <c r="KDR594" s="111"/>
      <c r="KDS594" s="111"/>
      <c r="KDT594" s="111"/>
      <c r="KDU594" s="111"/>
      <c r="KDV594" s="111"/>
      <c r="KDW594" s="111"/>
      <c r="KDX594" s="111"/>
      <c r="KDY594" s="111"/>
      <c r="KDZ594" s="111"/>
      <c r="KEA594" s="111"/>
      <c r="KEB594" s="111"/>
      <c r="KEC594" s="111"/>
      <c r="KED594" s="111"/>
      <c r="KEE594" s="111"/>
      <c r="KEF594" s="111"/>
      <c r="KEG594" s="111"/>
      <c r="KEH594" s="111"/>
      <c r="KEI594" s="111"/>
      <c r="KEJ594" s="111"/>
      <c r="KEK594" s="111"/>
      <c r="KEL594" s="111"/>
      <c r="KEM594" s="111"/>
      <c r="KEN594" s="111"/>
      <c r="KEO594" s="111"/>
      <c r="KEP594" s="111"/>
      <c r="KEQ594" s="111"/>
      <c r="KER594" s="111"/>
      <c r="KES594" s="111"/>
      <c r="KET594" s="111"/>
      <c r="KEU594" s="111"/>
      <c r="KEV594" s="111"/>
      <c r="KEW594" s="111"/>
      <c r="KEX594" s="111"/>
      <c r="KEY594" s="111"/>
      <c r="KEZ594" s="111"/>
      <c r="KFA594" s="111"/>
      <c r="KFB594" s="111"/>
      <c r="KFC594" s="111"/>
      <c r="KFD594" s="111"/>
      <c r="KFE594" s="111"/>
      <c r="KFF594" s="111"/>
      <c r="KFG594" s="111"/>
      <c r="KFH594" s="111"/>
      <c r="KFI594" s="111"/>
      <c r="KFJ594" s="111"/>
      <c r="KFK594" s="111"/>
      <c r="KFL594" s="111"/>
      <c r="KFM594" s="111"/>
      <c r="KFN594" s="111"/>
      <c r="KFO594" s="111"/>
      <c r="KFP594" s="111"/>
      <c r="KFQ594" s="111"/>
      <c r="KFR594" s="111"/>
      <c r="KFS594" s="111"/>
      <c r="KFT594" s="111"/>
      <c r="KFU594" s="111"/>
      <c r="KFV594" s="111"/>
      <c r="KFW594" s="111"/>
      <c r="KFX594" s="111"/>
      <c r="KFY594" s="111"/>
      <c r="KFZ594" s="111"/>
      <c r="KGA594" s="111"/>
      <c r="KGB594" s="111"/>
      <c r="KGC594" s="111"/>
      <c r="KGD594" s="111"/>
      <c r="KGE594" s="111"/>
      <c r="KGF594" s="111"/>
      <c r="KGG594" s="111"/>
      <c r="KGH594" s="111"/>
      <c r="KGI594" s="111"/>
      <c r="KGJ594" s="111"/>
      <c r="KGK594" s="111"/>
      <c r="KGL594" s="111"/>
      <c r="KGM594" s="111"/>
      <c r="KGN594" s="111"/>
      <c r="KGO594" s="111"/>
      <c r="KGP594" s="111"/>
      <c r="KGQ594" s="111"/>
      <c r="KGR594" s="111"/>
      <c r="KGS594" s="111"/>
      <c r="KGT594" s="111"/>
      <c r="KGU594" s="111"/>
      <c r="KGV594" s="111"/>
      <c r="KGW594" s="111"/>
      <c r="KGX594" s="111"/>
      <c r="KGY594" s="111"/>
      <c r="KGZ594" s="111"/>
      <c r="KHA594" s="111"/>
      <c r="KHB594" s="111"/>
      <c r="KHC594" s="111"/>
      <c r="KHD594" s="111"/>
      <c r="KHE594" s="111"/>
      <c r="KHF594" s="111"/>
      <c r="KHG594" s="111"/>
      <c r="KHH594" s="111"/>
      <c r="KHI594" s="111"/>
      <c r="KHJ594" s="111"/>
      <c r="KHK594" s="111"/>
      <c r="KHL594" s="111"/>
      <c r="KHM594" s="111"/>
      <c r="KHN594" s="111"/>
      <c r="KHO594" s="111"/>
      <c r="KHP594" s="111"/>
      <c r="KHQ594" s="111"/>
      <c r="KHR594" s="111"/>
      <c r="KHS594" s="111"/>
      <c r="KHT594" s="111"/>
      <c r="KHU594" s="111"/>
      <c r="KHV594" s="111"/>
      <c r="KHW594" s="111"/>
      <c r="KHX594" s="111"/>
      <c r="KHY594" s="111"/>
      <c r="KHZ594" s="111"/>
      <c r="KIA594" s="111"/>
      <c r="KIB594" s="111"/>
      <c r="KIC594" s="111"/>
      <c r="KID594" s="111"/>
      <c r="KIE594" s="111"/>
      <c r="KIF594" s="111"/>
      <c r="KIG594" s="111"/>
      <c r="KIH594" s="111"/>
      <c r="KII594" s="111"/>
      <c r="KIJ594" s="111"/>
      <c r="KIK594" s="111"/>
      <c r="KIL594" s="111"/>
      <c r="KIM594" s="111"/>
      <c r="KIN594" s="111"/>
      <c r="KIO594" s="111"/>
      <c r="KIP594" s="111"/>
      <c r="KIQ594" s="111"/>
      <c r="KIR594" s="111"/>
      <c r="KIS594" s="111"/>
      <c r="KIT594" s="111"/>
      <c r="KIU594" s="111"/>
      <c r="KIV594" s="111"/>
      <c r="KIW594" s="111"/>
      <c r="KIX594" s="111"/>
      <c r="KIY594" s="111"/>
      <c r="KIZ594" s="111"/>
      <c r="KJA594" s="111"/>
      <c r="KJB594" s="111"/>
      <c r="KJC594" s="111"/>
      <c r="KJD594" s="111"/>
      <c r="KJE594" s="111"/>
      <c r="KJF594" s="111"/>
      <c r="KJG594" s="111"/>
      <c r="KJH594" s="111"/>
      <c r="KJI594" s="111"/>
      <c r="KJJ594" s="111"/>
      <c r="KJK594" s="111"/>
      <c r="KJL594" s="111"/>
      <c r="KJM594" s="111"/>
      <c r="KJN594" s="111"/>
      <c r="KJO594" s="111"/>
      <c r="KJP594" s="111"/>
      <c r="KJQ594" s="111"/>
      <c r="KJR594" s="111"/>
      <c r="KJS594" s="111"/>
      <c r="KJT594" s="111"/>
      <c r="KJU594" s="111"/>
      <c r="KJV594" s="111"/>
      <c r="KJW594" s="111"/>
      <c r="KJX594" s="111"/>
      <c r="KJY594" s="111"/>
      <c r="KJZ594" s="111"/>
      <c r="KKA594" s="111"/>
      <c r="KKB594" s="111"/>
      <c r="KKC594" s="111"/>
      <c r="KKD594" s="111"/>
      <c r="KKE594" s="111"/>
      <c r="KKF594" s="111"/>
      <c r="KKG594" s="111"/>
      <c r="KKH594" s="111"/>
      <c r="KKI594" s="111"/>
      <c r="KKJ594" s="111"/>
      <c r="KKK594" s="111"/>
      <c r="KKL594" s="111"/>
      <c r="KKM594" s="111"/>
      <c r="KKN594" s="111"/>
      <c r="KKO594" s="111"/>
      <c r="KKP594" s="111"/>
      <c r="KKQ594" s="111"/>
      <c r="KKR594" s="111"/>
      <c r="KKS594" s="111"/>
      <c r="KKT594" s="111"/>
      <c r="KKU594" s="111"/>
      <c r="KKV594" s="111"/>
      <c r="KKW594" s="111"/>
      <c r="KKX594" s="111"/>
      <c r="KKY594" s="111"/>
      <c r="KKZ594" s="111"/>
      <c r="KLA594" s="111"/>
      <c r="KLB594" s="111"/>
      <c r="KLC594" s="111"/>
      <c r="KLD594" s="111"/>
      <c r="KLE594" s="111"/>
      <c r="KLF594" s="111"/>
      <c r="KLG594" s="111"/>
      <c r="KLH594" s="111"/>
      <c r="KLI594" s="111"/>
      <c r="KLJ594" s="111"/>
      <c r="KLK594" s="111"/>
      <c r="KLL594" s="111"/>
      <c r="KLM594" s="111"/>
      <c r="KLN594" s="111"/>
      <c r="KLO594" s="111"/>
      <c r="KLP594" s="111"/>
      <c r="KLQ594" s="111"/>
      <c r="KLR594" s="111"/>
      <c r="KLS594" s="111"/>
      <c r="KLT594" s="111"/>
      <c r="KLU594" s="111"/>
      <c r="KLV594" s="111"/>
      <c r="KLW594" s="111"/>
      <c r="KLX594" s="111"/>
      <c r="KLY594" s="111"/>
      <c r="KLZ594" s="111"/>
      <c r="KMA594" s="111"/>
      <c r="KMB594" s="111"/>
      <c r="KMC594" s="111"/>
      <c r="KMD594" s="111"/>
      <c r="KME594" s="111"/>
      <c r="KMF594" s="111"/>
      <c r="KMG594" s="111"/>
      <c r="KMH594" s="111"/>
      <c r="KMI594" s="111"/>
      <c r="KMJ594" s="111"/>
      <c r="KMK594" s="111"/>
      <c r="KML594" s="111"/>
      <c r="KMM594" s="111"/>
      <c r="KMN594" s="111"/>
      <c r="KMO594" s="111"/>
      <c r="KMP594" s="111"/>
      <c r="KMQ594" s="111"/>
      <c r="KMR594" s="111"/>
      <c r="KMS594" s="111"/>
      <c r="KMT594" s="111"/>
      <c r="KMU594" s="111"/>
      <c r="KMV594" s="111"/>
      <c r="KMW594" s="111"/>
      <c r="KMX594" s="111"/>
      <c r="KMY594" s="111"/>
      <c r="KMZ594" s="111"/>
      <c r="KNA594" s="111"/>
      <c r="KNB594" s="111"/>
      <c r="KNC594" s="111"/>
      <c r="KND594" s="111"/>
      <c r="KNE594" s="111"/>
      <c r="KNF594" s="111"/>
      <c r="KNG594" s="111"/>
      <c r="KNH594" s="111"/>
      <c r="KNI594" s="111"/>
      <c r="KNJ594" s="111"/>
      <c r="KNK594" s="111"/>
      <c r="KNL594" s="111"/>
      <c r="KNM594" s="111"/>
      <c r="KNN594" s="111"/>
      <c r="KNO594" s="111"/>
      <c r="KNP594" s="111"/>
      <c r="KNQ594" s="111"/>
      <c r="KNR594" s="111"/>
      <c r="KNS594" s="111"/>
      <c r="KNT594" s="111"/>
      <c r="KNU594" s="111"/>
      <c r="KNV594" s="111"/>
      <c r="KNW594" s="111"/>
      <c r="KNX594" s="111"/>
      <c r="KNY594" s="111"/>
      <c r="KNZ594" s="111"/>
      <c r="KOA594" s="111"/>
      <c r="KOB594" s="111"/>
      <c r="KOC594" s="111"/>
      <c r="KOD594" s="111"/>
      <c r="KOE594" s="111"/>
      <c r="KOF594" s="111"/>
      <c r="KOG594" s="111"/>
      <c r="KOH594" s="111"/>
      <c r="KOI594" s="111"/>
      <c r="KOJ594" s="111"/>
      <c r="KOK594" s="111"/>
      <c r="KOL594" s="111"/>
      <c r="KOM594" s="111"/>
      <c r="KON594" s="111"/>
      <c r="KOO594" s="111"/>
      <c r="KOP594" s="111"/>
      <c r="KOQ594" s="111"/>
      <c r="KOR594" s="111"/>
      <c r="KOS594" s="111"/>
      <c r="KOT594" s="111"/>
      <c r="KOU594" s="111"/>
      <c r="KOV594" s="111"/>
      <c r="KOW594" s="111"/>
      <c r="KOX594" s="111"/>
      <c r="KOY594" s="111"/>
      <c r="KOZ594" s="111"/>
      <c r="KPA594" s="111"/>
      <c r="KPB594" s="111"/>
      <c r="KPC594" s="111"/>
      <c r="KPD594" s="111"/>
      <c r="KPE594" s="111"/>
      <c r="KPF594" s="111"/>
      <c r="KPG594" s="111"/>
      <c r="KPH594" s="111"/>
      <c r="KPI594" s="111"/>
      <c r="KPJ594" s="111"/>
      <c r="KPK594" s="111"/>
      <c r="KPL594" s="111"/>
      <c r="KPM594" s="111"/>
      <c r="KPN594" s="111"/>
      <c r="KPO594" s="111"/>
      <c r="KPP594" s="111"/>
      <c r="KPQ594" s="111"/>
      <c r="KPR594" s="111"/>
      <c r="KPS594" s="111"/>
      <c r="KPT594" s="111"/>
      <c r="KPU594" s="111"/>
      <c r="KPV594" s="111"/>
      <c r="KPW594" s="111"/>
      <c r="KPX594" s="111"/>
      <c r="KPY594" s="111"/>
      <c r="KPZ594" s="111"/>
      <c r="KQA594" s="111"/>
      <c r="KQB594" s="111"/>
      <c r="KQC594" s="111"/>
      <c r="KQD594" s="111"/>
      <c r="KQE594" s="111"/>
      <c r="KQF594" s="111"/>
      <c r="KQG594" s="111"/>
      <c r="KQH594" s="111"/>
      <c r="KQI594" s="111"/>
      <c r="KQJ594" s="111"/>
      <c r="KQK594" s="111"/>
      <c r="KQL594" s="111"/>
      <c r="KQM594" s="111"/>
      <c r="KQN594" s="111"/>
      <c r="KQO594" s="111"/>
      <c r="KQP594" s="111"/>
      <c r="KQQ594" s="111"/>
      <c r="KQR594" s="111"/>
      <c r="KQS594" s="111"/>
      <c r="KQT594" s="111"/>
      <c r="KQU594" s="111"/>
      <c r="KQV594" s="111"/>
      <c r="KQW594" s="111"/>
      <c r="KQX594" s="111"/>
      <c r="KQY594" s="111"/>
      <c r="KQZ594" s="111"/>
      <c r="KRA594" s="111"/>
      <c r="KRB594" s="111"/>
      <c r="KRC594" s="111"/>
      <c r="KRD594" s="111"/>
      <c r="KRE594" s="111"/>
      <c r="KRF594" s="111"/>
      <c r="KRG594" s="111"/>
      <c r="KRH594" s="111"/>
      <c r="KRI594" s="111"/>
      <c r="KRJ594" s="111"/>
      <c r="KRK594" s="111"/>
      <c r="KRL594" s="111"/>
      <c r="KRM594" s="111"/>
      <c r="KRN594" s="111"/>
      <c r="KRO594" s="111"/>
      <c r="KRP594" s="111"/>
      <c r="KRQ594" s="111"/>
      <c r="KRR594" s="111"/>
      <c r="KRS594" s="111"/>
      <c r="KRT594" s="111"/>
      <c r="KRU594" s="111"/>
      <c r="KRV594" s="111"/>
      <c r="KRW594" s="111"/>
      <c r="KRX594" s="111"/>
      <c r="KRY594" s="111"/>
      <c r="KRZ594" s="111"/>
      <c r="KSA594" s="111"/>
      <c r="KSB594" s="111"/>
      <c r="KSC594" s="111"/>
      <c r="KSD594" s="111"/>
      <c r="KSE594" s="111"/>
      <c r="KSF594" s="111"/>
      <c r="KSG594" s="111"/>
      <c r="KSH594" s="111"/>
      <c r="KSI594" s="111"/>
      <c r="KSJ594" s="111"/>
      <c r="KSK594" s="111"/>
      <c r="KSL594" s="111"/>
      <c r="KSM594" s="111"/>
      <c r="KSN594" s="111"/>
      <c r="KSO594" s="111"/>
      <c r="KSP594" s="111"/>
      <c r="KSQ594" s="111"/>
      <c r="KSR594" s="111"/>
      <c r="KSS594" s="111"/>
      <c r="KST594" s="111"/>
      <c r="KSU594" s="111"/>
      <c r="KSV594" s="111"/>
      <c r="KSW594" s="111"/>
      <c r="KSX594" s="111"/>
      <c r="KSY594" s="111"/>
      <c r="KSZ594" s="111"/>
      <c r="KTA594" s="111"/>
      <c r="KTB594" s="111"/>
      <c r="KTC594" s="111"/>
      <c r="KTD594" s="111"/>
      <c r="KTE594" s="111"/>
      <c r="KTF594" s="111"/>
      <c r="KTG594" s="111"/>
      <c r="KTH594" s="111"/>
      <c r="KTI594" s="111"/>
      <c r="KTJ594" s="111"/>
      <c r="KTK594" s="111"/>
      <c r="KTL594" s="111"/>
      <c r="KTM594" s="111"/>
      <c r="KTN594" s="111"/>
      <c r="KTO594" s="111"/>
      <c r="KTP594" s="111"/>
      <c r="KTQ594" s="111"/>
      <c r="KTR594" s="111"/>
      <c r="KTS594" s="111"/>
      <c r="KTT594" s="111"/>
      <c r="KTU594" s="111"/>
      <c r="KTV594" s="111"/>
      <c r="KTW594" s="111"/>
      <c r="KTX594" s="111"/>
      <c r="KTY594" s="111"/>
      <c r="KTZ594" s="111"/>
      <c r="KUA594" s="111"/>
      <c r="KUB594" s="111"/>
      <c r="KUC594" s="111"/>
      <c r="KUD594" s="111"/>
      <c r="KUE594" s="111"/>
      <c r="KUF594" s="111"/>
      <c r="KUG594" s="111"/>
      <c r="KUH594" s="111"/>
      <c r="KUI594" s="111"/>
      <c r="KUJ594" s="111"/>
      <c r="KUK594" s="111"/>
      <c r="KUL594" s="111"/>
      <c r="KUM594" s="111"/>
      <c r="KUN594" s="111"/>
      <c r="KUO594" s="111"/>
      <c r="KUP594" s="111"/>
      <c r="KUQ594" s="111"/>
      <c r="KUR594" s="111"/>
      <c r="KUS594" s="111"/>
      <c r="KUT594" s="111"/>
      <c r="KUU594" s="111"/>
      <c r="KUV594" s="111"/>
      <c r="KUW594" s="111"/>
      <c r="KUX594" s="111"/>
      <c r="KUY594" s="111"/>
      <c r="KUZ594" s="111"/>
      <c r="KVA594" s="111"/>
      <c r="KVB594" s="111"/>
      <c r="KVC594" s="111"/>
      <c r="KVD594" s="111"/>
      <c r="KVE594" s="111"/>
      <c r="KVF594" s="111"/>
      <c r="KVG594" s="111"/>
      <c r="KVH594" s="111"/>
      <c r="KVI594" s="111"/>
      <c r="KVJ594" s="111"/>
      <c r="KVK594" s="111"/>
      <c r="KVL594" s="111"/>
      <c r="KVM594" s="111"/>
      <c r="KVN594" s="111"/>
      <c r="KVO594" s="111"/>
      <c r="KVP594" s="111"/>
      <c r="KVQ594" s="111"/>
      <c r="KVR594" s="111"/>
      <c r="KVS594" s="111"/>
      <c r="KVT594" s="111"/>
      <c r="KVU594" s="111"/>
      <c r="KVV594" s="111"/>
      <c r="KVW594" s="111"/>
      <c r="KVX594" s="111"/>
      <c r="KVY594" s="111"/>
      <c r="KVZ594" s="111"/>
      <c r="KWA594" s="111"/>
      <c r="KWB594" s="111"/>
      <c r="KWC594" s="111"/>
      <c r="KWD594" s="111"/>
      <c r="KWE594" s="111"/>
      <c r="KWF594" s="111"/>
      <c r="KWG594" s="111"/>
      <c r="KWH594" s="111"/>
      <c r="KWI594" s="111"/>
      <c r="KWJ594" s="111"/>
      <c r="KWK594" s="111"/>
      <c r="KWL594" s="111"/>
      <c r="KWM594" s="111"/>
      <c r="KWN594" s="111"/>
      <c r="KWO594" s="111"/>
      <c r="KWP594" s="111"/>
      <c r="KWQ594" s="111"/>
      <c r="KWR594" s="111"/>
      <c r="KWS594" s="111"/>
      <c r="KWT594" s="111"/>
      <c r="KWU594" s="111"/>
      <c r="KWV594" s="111"/>
      <c r="KWW594" s="111"/>
      <c r="KWX594" s="111"/>
      <c r="KWY594" s="111"/>
      <c r="KWZ594" s="111"/>
      <c r="KXA594" s="111"/>
      <c r="KXB594" s="111"/>
      <c r="KXC594" s="111"/>
      <c r="KXD594" s="111"/>
      <c r="KXE594" s="111"/>
      <c r="KXF594" s="111"/>
      <c r="KXG594" s="111"/>
      <c r="KXH594" s="111"/>
      <c r="KXI594" s="111"/>
      <c r="KXJ594" s="111"/>
      <c r="KXK594" s="111"/>
      <c r="KXL594" s="111"/>
      <c r="KXM594" s="111"/>
      <c r="KXN594" s="111"/>
      <c r="KXO594" s="111"/>
      <c r="KXP594" s="111"/>
      <c r="KXQ594" s="111"/>
      <c r="KXR594" s="111"/>
      <c r="KXS594" s="111"/>
      <c r="KXT594" s="111"/>
      <c r="KXU594" s="111"/>
      <c r="KXV594" s="111"/>
      <c r="KXW594" s="111"/>
      <c r="KXX594" s="111"/>
      <c r="KXY594" s="111"/>
      <c r="KXZ594" s="111"/>
      <c r="KYA594" s="111"/>
      <c r="KYB594" s="111"/>
      <c r="KYC594" s="111"/>
      <c r="KYD594" s="111"/>
      <c r="KYE594" s="111"/>
      <c r="KYF594" s="111"/>
      <c r="KYG594" s="111"/>
      <c r="KYH594" s="111"/>
      <c r="KYI594" s="111"/>
      <c r="KYJ594" s="111"/>
      <c r="KYK594" s="111"/>
      <c r="KYL594" s="111"/>
      <c r="KYM594" s="111"/>
      <c r="KYN594" s="111"/>
      <c r="KYO594" s="111"/>
      <c r="KYP594" s="111"/>
      <c r="KYQ594" s="111"/>
      <c r="KYR594" s="111"/>
      <c r="KYS594" s="111"/>
      <c r="KYT594" s="111"/>
      <c r="KYU594" s="111"/>
      <c r="KYV594" s="111"/>
      <c r="KYW594" s="111"/>
      <c r="KYX594" s="111"/>
      <c r="KYY594" s="111"/>
      <c r="KYZ594" s="111"/>
      <c r="KZA594" s="111"/>
      <c r="KZB594" s="111"/>
      <c r="KZC594" s="111"/>
      <c r="KZD594" s="111"/>
      <c r="KZE594" s="111"/>
      <c r="KZF594" s="111"/>
      <c r="KZG594" s="111"/>
      <c r="KZH594" s="111"/>
      <c r="KZI594" s="111"/>
      <c r="KZJ594" s="111"/>
      <c r="KZK594" s="111"/>
      <c r="KZL594" s="111"/>
      <c r="KZM594" s="111"/>
      <c r="KZN594" s="111"/>
      <c r="KZO594" s="111"/>
      <c r="KZP594" s="111"/>
      <c r="KZQ594" s="111"/>
      <c r="KZR594" s="111"/>
      <c r="KZS594" s="111"/>
      <c r="KZT594" s="111"/>
      <c r="KZU594" s="111"/>
      <c r="KZV594" s="111"/>
      <c r="KZW594" s="111"/>
      <c r="KZX594" s="111"/>
      <c r="KZY594" s="111"/>
      <c r="KZZ594" s="111"/>
      <c r="LAA594" s="111"/>
      <c r="LAB594" s="111"/>
      <c r="LAC594" s="111"/>
      <c r="LAD594" s="111"/>
      <c r="LAE594" s="111"/>
      <c r="LAF594" s="111"/>
      <c r="LAG594" s="111"/>
      <c r="LAH594" s="111"/>
      <c r="LAI594" s="111"/>
      <c r="LAJ594" s="111"/>
      <c r="LAK594" s="111"/>
      <c r="LAL594" s="111"/>
      <c r="LAM594" s="111"/>
      <c r="LAN594" s="111"/>
      <c r="LAO594" s="111"/>
      <c r="LAP594" s="111"/>
      <c r="LAQ594" s="111"/>
      <c r="LAR594" s="111"/>
      <c r="LAS594" s="111"/>
      <c r="LAT594" s="111"/>
      <c r="LAU594" s="111"/>
      <c r="LAV594" s="111"/>
      <c r="LAW594" s="111"/>
      <c r="LAX594" s="111"/>
      <c r="LAY594" s="111"/>
      <c r="LAZ594" s="111"/>
      <c r="LBA594" s="111"/>
      <c r="LBB594" s="111"/>
      <c r="LBC594" s="111"/>
      <c r="LBD594" s="111"/>
      <c r="LBE594" s="111"/>
      <c r="LBF594" s="111"/>
      <c r="LBG594" s="111"/>
      <c r="LBH594" s="111"/>
      <c r="LBI594" s="111"/>
      <c r="LBJ594" s="111"/>
      <c r="LBK594" s="111"/>
      <c r="LBL594" s="111"/>
      <c r="LBM594" s="111"/>
      <c r="LBN594" s="111"/>
      <c r="LBO594" s="111"/>
      <c r="LBP594" s="111"/>
      <c r="LBQ594" s="111"/>
      <c r="LBR594" s="111"/>
      <c r="LBS594" s="111"/>
      <c r="LBT594" s="111"/>
      <c r="LBU594" s="111"/>
      <c r="LBV594" s="111"/>
      <c r="LBW594" s="111"/>
      <c r="LBX594" s="111"/>
      <c r="LBY594" s="111"/>
      <c r="LBZ594" s="111"/>
      <c r="LCA594" s="111"/>
      <c r="LCB594" s="111"/>
      <c r="LCC594" s="111"/>
      <c r="LCD594" s="111"/>
      <c r="LCE594" s="111"/>
      <c r="LCF594" s="111"/>
      <c r="LCG594" s="111"/>
      <c r="LCH594" s="111"/>
      <c r="LCI594" s="111"/>
      <c r="LCJ594" s="111"/>
      <c r="LCK594" s="111"/>
      <c r="LCL594" s="111"/>
      <c r="LCM594" s="111"/>
      <c r="LCN594" s="111"/>
      <c r="LCO594" s="111"/>
      <c r="LCP594" s="111"/>
      <c r="LCQ594" s="111"/>
      <c r="LCR594" s="111"/>
      <c r="LCS594" s="111"/>
      <c r="LCT594" s="111"/>
      <c r="LCU594" s="111"/>
      <c r="LCV594" s="111"/>
      <c r="LCW594" s="111"/>
      <c r="LCX594" s="111"/>
      <c r="LCY594" s="111"/>
      <c r="LCZ594" s="111"/>
      <c r="LDA594" s="111"/>
      <c r="LDB594" s="111"/>
      <c r="LDC594" s="111"/>
      <c r="LDD594" s="111"/>
      <c r="LDE594" s="111"/>
      <c r="LDF594" s="111"/>
      <c r="LDG594" s="111"/>
      <c r="LDH594" s="111"/>
      <c r="LDI594" s="111"/>
      <c r="LDJ594" s="111"/>
      <c r="LDK594" s="111"/>
      <c r="LDL594" s="111"/>
      <c r="LDM594" s="111"/>
      <c r="LDN594" s="111"/>
      <c r="LDO594" s="111"/>
      <c r="LDP594" s="111"/>
      <c r="LDQ594" s="111"/>
      <c r="LDR594" s="111"/>
      <c r="LDS594" s="111"/>
      <c r="LDT594" s="111"/>
      <c r="LDU594" s="111"/>
      <c r="LDV594" s="111"/>
      <c r="LDW594" s="111"/>
      <c r="LDX594" s="111"/>
      <c r="LDY594" s="111"/>
      <c r="LDZ594" s="111"/>
      <c r="LEA594" s="111"/>
      <c r="LEB594" s="111"/>
      <c r="LEC594" s="111"/>
      <c r="LED594" s="111"/>
      <c r="LEE594" s="111"/>
      <c r="LEF594" s="111"/>
      <c r="LEG594" s="111"/>
      <c r="LEH594" s="111"/>
      <c r="LEI594" s="111"/>
      <c r="LEJ594" s="111"/>
      <c r="LEK594" s="111"/>
      <c r="LEL594" s="111"/>
      <c r="LEM594" s="111"/>
      <c r="LEN594" s="111"/>
      <c r="LEO594" s="111"/>
      <c r="LEP594" s="111"/>
      <c r="LEQ594" s="111"/>
      <c r="LER594" s="111"/>
      <c r="LES594" s="111"/>
      <c r="LET594" s="111"/>
      <c r="LEU594" s="111"/>
      <c r="LEV594" s="111"/>
      <c r="LEW594" s="111"/>
      <c r="LEX594" s="111"/>
      <c r="LEY594" s="111"/>
      <c r="LEZ594" s="111"/>
      <c r="LFA594" s="111"/>
      <c r="LFB594" s="111"/>
      <c r="LFC594" s="111"/>
      <c r="LFD594" s="111"/>
      <c r="LFE594" s="111"/>
      <c r="LFF594" s="111"/>
      <c r="LFG594" s="111"/>
      <c r="LFH594" s="111"/>
      <c r="LFI594" s="111"/>
      <c r="LFJ594" s="111"/>
      <c r="LFK594" s="111"/>
      <c r="LFL594" s="111"/>
      <c r="LFM594" s="111"/>
      <c r="LFN594" s="111"/>
      <c r="LFO594" s="111"/>
      <c r="LFP594" s="111"/>
      <c r="LFQ594" s="111"/>
      <c r="LFR594" s="111"/>
      <c r="LFS594" s="111"/>
      <c r="LFT594" s="111"/>
      <c r="LFU594" s="111"/>
      <c r="LFV594" s="111"/>
      <c r="LFW594" s="111"/>
      <c r="LFX594" s="111"/>
      <c r="LFY594" s="111"/>
      <c r="LFZ594" s="111"/>
      <c r="LGA594" s="111"/>
      <c r="LGB594" s="111"/>
      <c r="LGC594" s="111"/>
      <c r="LGD594" s="111"/>
      <c r="LGE594" s="111"/>
      <c r="LGF594" s="111"/>
      <c r="LGG594" s="111"/>
      <c r="LGH594" s="111"/>
      <c r="LGI594" s="111"/>
      <c r="LGJ594" s="111"/>
      <c r="LGK594" s="111"/>
      <c r="LGL594" s="111"/>
      <c r="LGM594" s="111"/>
      <c r="LGN594" s="111"/>
      <c r="LGO594" s="111"/>
      <c r="LGP594" s="111"/>
      <c r="LGQ594" s="111"/>
      <c r="LGR594" s="111"/>
      <c r="LGS594" s="111"/>
      <c r="LGT594" s="111"/>
      <c r="LGU594" s="111"/>
      <c r="LGV594" s="111"/>
      <c r="LGW594" s="111"/>
      <c r="LGX594" s="111"/>
      <c r="LGY594" s="111"/>
      <c r="LGZ594" s="111"/>
      <c r="LHA594" s="111"/>
      <c r="LHB594" s="111"/>
      <c r="LHC594" s="111"/>
      <c r="LHD594" s="111"/>
      <c r="LHE594" s="111"/>
      <c r="LHF594" s="111"/>
      <c r="LHG594" s="111"/>
      <c r="LHH594" s="111"/>
      <c r="LHI594" s="111"/>
      <c r="LHJ594" s="111"/>
      <c r="LHK594" s="111"/>
      <c r="LHL594" s="111"/>
      <c r="LHM594" s="111"/>
      <c r="LHN594" s="111"/>
      <c r="LHO594" s="111"/>
      <c r="LHP594" s="111"/>
      <c r="LHQ594" s="111"/>
      <c r="LHR594" s="111"/>
      <c r="LHS594" s="111"/>
      <c r="LHT594" s="111"/>
      <c r="LHU594" s="111"/>
      <c r="LHV594" s="111"/>
      <c r="LHW594" s="111"/>
      <c r="LHX594" s="111"/>
      <c r="LHY594" s="111"/>
      <c r="LHZ594" s="111"/>
      <c r="LIA594" s="111"/>
      <c r="LIB594" s="111"/>
      <c r="LIC594" s="111"/>
      <c r="LID594" s="111"/>
      <c r="LIE594" s="111"/>
      <c r="LIF594" s="111"/>
      <c r="LIG594" s="111"/>
      <c r="LIH594" s="111"/>
      <c r="LII594" s="111"/>
      <c r="LIJ594" s="111"/>
      <c r="LIK594" s="111"/>
      <c r="LIL594" s="111"/>
      <c r="LIM594" s="111"/>
      <c r="LIN594" s="111"/>
      <c r="LIO594" s="111"/>
      <c r="LIP594" s="111"/>
      <c r="LIQ594" s="111"/>
      <c r="LIR594" s="111"/>
      <c r="LIS594" s="111"/>
      <c r="LIT594" s="111"/>
      <c r="LIU594" s="111"/>
      <c r="LIV594" s="111"/>
      <c r="LIW594" s="111"/>
      <c r="LIX594" s="111"/>
      <c r="LIY594" s="111"/>
      <c r="LIZ594" s="111"/>
      <c r="LJA594" s="111"/>
      <c r="LJB594" s="111"/>
      <c r="LJC594" s="111"/>
      <c r="LJD594" s="111"/>
      <c r="LJE594" s="111"/>
      <c r="LJF594" s="111"/>
      <c r="LJG594" s="111"/>
      <c r="LJH594" s="111"/>
      <c r="LJI594" s="111"/>
      <c r="LJJ594" s="111"/>
      <c r="LJK594" s="111"/>
      <c r="LJL594" s="111"/>
      <c r="LJM594" s="111"/>
      <c r="LJN594" s="111"/>
      <c r="LJO594" s="111"/>
      <c r="LJP594" s="111"/>
      <c r="LJQ594" s="111"/>
      <c r="LJR594" s="111"/>
      <c r="LJS594" s="111"/>
      <c r="LJT594" s="111"/>
      <c r="LJU594" s="111"/>
      <c r="LJV594" s="111"/>
      <c r="LJW594" s="111"/>
      <c r="LJX594" s="111"/>
      <c r="LJY594" s="111"/>
      <c r="LJZ594" s="111"/>
      <c r="LKA594" s="111"/>
      <c r="LKB594" s="111"/>
      <c r="LKC594" s="111"/>
      <c r="LKD594" s="111"/>
      <c r="LKE594" s="111"/>
      <c r="LKF594" s="111"/>
      <c r="LKG594" s="111"/>
      <c r="LKH594" s="111"/>
      <c r="LKI594" s="111"/>
      <c r="LKJ594" s="111"/>
      <c r="LKK594" s="111"/>
      <c r="LKL594" s="111"/>
      <c r="LKM594" s="111"/>
      <c r="LKN594" s="111"/>
      <c r="LKO594" s="111"/>
      <c r="LKP594" s="111"/>
      <c r="LKQ594" s="111"/>
      <c r="LKR594" s="111"/>
      <c r="LKS594" s="111"/>
      <c r="LKT594" s="111"/>
      <c r="LKU594" s="111"/>
      <c r="LKV594" s="111"/>
      <c r="LKW594" s="111"/>
      <c r="LKX594" s="111"/>
      <c r="LKY594" s="111"/>
      <c r="LKZ594" s="111"/>
      <c r="LLA594" s="111"/>
      <c r="LLB594" s="111"/>
      <c r="LLC594" s="111"/>
      <c r="LLD594" s="111"/>
      <c r="LLE594" s="111"/>
      <c r="LLF594" s="111"/>
      <c r="LLG594" s="111"/>
      <c r="LLH594" s="111"/>
      <c r="LLI594" s="111"/>
      <c r="LLJ594" s="111"/>
      <c r="LLK594" s="111"/>
      <c r="LLL594" s="111"/>
      <c r="LLM594" s="111"/>
      <c r="LLN594" s="111"/>
      <c r="LLO594" s="111"/>
      <c r="LLP594" s="111"/>
      <c r="LLQ594" s="111"/>
      <c r="LLR594" s="111"/>
      <c r="LLS594" s="111"/>
      <c r="LLT594" s="111"/>
      <c r="LLU594" s="111"/>
      <c r="LLV594" s="111"/>
      <c r="LLW594" s="111"/>
      <c r="LLX594" s="111"/>
      <c r="LLY594" s="111"/>
      <c r="LLZ594" s="111"/>
      <c r="LMA594" s="111"/>
      <c r="LMB594" s="111"/>
      <c r="LMC594" s="111"/>
      <c r="LMD594" s="111"/>
      <c r="LME594" s="111"/>
      <c r="LMF594" s="111"/>
      <c r="LMG594" s="111"/>
      <c r="LMH594" s="111"/>
      <c r="LMI594" s="111"/>
      <c r="LMJ594" s="111"/>
      <c r="LMK594" s="111"/>
      <c r="LML594" s="111"/>
      <c r="LMM594" s="111"/>
      <c r="LMN594" s="111"/>
      <c r="LMO594" s="111"/>
      <c r="LMP594" s="111"/>
      <c r="LMQ594" s="111"/>
      <c r="LMR594" s="111"/>
      <c r="LMS594" s="111"/>
      <c r="LMT594" s="111"/>
      <c r="LMU594" s="111"/>
      <c r="LMV594" s="111"/>
      <c r="LMW594" s="111"/>
      <c r="LMX594" s="111"/>
      <c r="LMY594" s="111"/>
      <c r="LMZ594" s="111"/>
      <c r="LNA594" s="111"/>
      <c r="LNB594" s="111"/>
      <c r="LNC594" s="111"/>
      <c r="LND594" s="111"/>
      <c r="LNE594" s="111"/>
      <c r="LNF594" s="111"/>
      <c r="LNG594" s="111"/>
      <c r="LNH594" s="111"/>
      <c r="LNI594" s="111"/>
      <c r="LNJ594" s="111"/>
      <c r="LNK594" s="111"/>
      <c r="LNL594" s="111"/>
      <c r="LNM594" s="111"/>
      <c r="LNN594" s="111"/>
      <c r="LNO594" s="111"/>
      <c r="LNP594" s="111"/>
      <c r="LNQ594" s="111"/>
      <c r="LNR594" s="111"/>
      <c r="LNS594" s="111"/>
      <c r="LNT594" s="111"/>
      <c r="LNU594" s="111"/>
      <c r="LNV594" s="111"/>
      <c r="LNW594" s="111"/>
      <c r="LNX594" s="111"/>
      <c r="LNY594" s="111"/>
      <c r="LNZ594" s="111"/>
      <c r="LOA594" s="111"/>
      <c r="LOB594" s="111"/>
      <c r="LOC594" s="111"/>
      <c r="LOD594" s="111"/>
      <c r="LOE594" s="111"/>
      <c r="LOF594" s="111"/>
      <c r="LOG594" s="111"/>
      <c r="LOH594" s="111"/>
      <c r="LOI594" s="111"/>
      <c r="LOJ594" s="111"/>
      <c r="LOK594" s="111"/>
      <c r="LOL594" s="111"/>
      <c r="LOM594" s="111"/>
      <c r="LON594" s="111"/>
      <c r="LOO594" s="111"/>
      <c r="LOP594" s="111"/>
      <c r="LOQ594" s="111"/>
      <c r="LOR594" s="111"/>
      <c r="LOS594" s="111"/>
      <c r="LOT594" s="111"/>
      <c r="LOU594" s="111"/>
      <c r="LOV594" s="111"/>
      <c r="LOW594" s="111"/>
      <c r="LOX594" s="111"/>
      <c r="LOY594" s="111"/>
      <c r="LOZ594" s="111"/>
      <c r="LPA594" s="111"/>
      <c r="LPB594" s="111"/>
      <c r="LPC594" s="111"/>
      <c r="LPD594" s="111"/>
      <c r="LPE594" s="111"/>
      <c r="LPF594" s="111"/>
      <c r="LPG594" s="111"/>
      <c r="LPH594" s="111"/>
      <c r="LPI594" s="111"/>
      <c r="LPJ594" s="111"/>
      <c r="LPK594" s="111"/>
      <c r="LPL594" s="111"/>
      <c r="LPM594" s="111"/>
      <c r="LPN594" s="111"/>
      <c r="LPO594" s="111"/>
      <c r="LPP594" s="111"/>
      <c r="LPQ594" s="111"/>
      <c r="LPR594" s="111"/>
      <c r="LPS594" s="111"/>
      <c r="LPT594" s="111"/>
      <c r="LPU594" s="111"/>
      <c r="LPV594" s="111"/>
      <c r="LPW594" s="111"/>
      <c r="LPX594" s="111"/>
      <c r="LPY594" s="111"/>
      <c r="LPZ594" s="111"/>
      <c r="LQA594" s="111"/>
      <c r="LQB594" s="111"/>
      <c r="LQC594" s="111"/>
      <c r="LQD594" s="111"/>
      <c r="LQE594" s="111"/>
      <c r="LQF594" s="111"/>
      <c r="LQG594" s="111"/>
      <c r="LQH594" s="111"/>
      <c r="LQI594" s="111"/>
      <c r="LQJ594" s="111"/>
      <c r="LQK594" s="111"/>
      <c r="LQL594" s="111"/>
      <c r="LQM594" s="111"/>
      <c r="LQN594" s="111"/>
      <c r="LQO594" s="111"/>
      <c r="LQP594" s="111"/>
      <c r="LQQ594" s="111"/>
      <c r="LQR594" s="111"/>
      <c r="LQS594" s="111"/>
      <c r="LQT594" s="111"/>
      <c r="LQU594" s="111"/>
      <c r="LQV594" s="111"/>
      <c r="LQW594" s="111"/>
      <c r="LQX594" s="111"/>
      <c r="LQY594" s="111"/>
      <c r="LQZ594" s="111"/>
      <c r="LRA594" s="111"/>
      <c r="LRB594" s="111"/>
      <c r="LRC594" s="111"/>
      <c r="LRD594" s="111"/>
      <c r="LRE594" s="111"/>
      <c r="LRF594" s="111"/>
      <c r="LRG594" s="111"/>
      <c r="LRH594" s="111"/>
      <c r="LRI594" s="111"/>
      <c r="LRJ594" s="111"/>
      <c r="LRK594" s="111"/>
      <c r="LRL594" s="111"/>
      <c r="LRM594" s="111"/>
      <c r="LRN594" s="111"/>
      <c r="LRO594" s="111"/>
      <c r="LRP594" s="111"/>
      <c r="LRQ594" s="111"/>
      <c r="LRR594" s="111"/>
      <c r="LRS594" s="111"/>
      <c r="LRT594" s="111"/>
      <c r="LRU594" s="111"/>
      <c r="LRV594" s="111"/>
      <c r="LRW594" s="111"/>
      <c r="LRX594" s="111"/>
      <c r="LRY594" s="111"/>
      <c r="LRZ594" s="111"/>
      <c r="LSA594" s="111"/>
      <c r="LSB594" s="111"/>
      <c r="LSC594" s="111"/>
      <c r="LSD594" s="111"/>
      <c r="LSE594" s="111"/>
      <c r="LSF594" s="111"/>
      <c r="LSG594" s="111"/>
      <c r="LSH594" s="111"/>
      <c r="LSI594" s="111"/>
      <c r="LSJ594" s="111"/>
      <c r="LSK594" s="111"/>
      <c r="LSL594" s="111"/>
      <c r="LSM594" s="111"/>
      <c r="LSN594" s="111"/>
      <c r="LSO594" s="111"/>
      <c r="LSP594" s="111"/>
      <c r="LSQ594" s="111"/>
      <c r="LSR594" s="111"/>
      <c r="LSS594" s="111"/>
      <c r="LST594" s="111"/>
      <c r="LSU594" s="111"/>
      <c r="LSV594" s="111"/>
      <c r="LSW594" s="111"/>
      <c r="LSX594" s="111"/>
      <c r="LSY594" s="111"/>
      <c r="LSZ594" s="111"/>
      <c r="LTA594" s="111"/>
      <c r="LTB594" s="111"/>
      <c r="LTC594" s="111"/>
      <c r="LTD594" s="111"/>
      <c r="LTE594" s="111"/>
      <c r="LTF594" s="111"/>
      <c r="LTG594" s="111"/>
      <c r="LTH594" s="111"/>
      <c r="LTI594" s="111"/>
      <c r="LTJ594" s="111"/>
      <c r="LTK594" s="111"/>
      <c r="LTL594" s="111"/>
      <c r="LTM594" s="111"/>
      <c r="LTN594" s="111"/>
      <c r="LTO594" s="111"/>
      <c r="LTP594" s="111"/>
      <c r="LTQ594" s="111"/>
      <c r="LTR594" s="111"/>
      <c r="LTS594" s="111"/>
      <c r="LTT594" s="111"/>
      <c r="LTU594" s="111"/>
      <c r="LTV594" s="111"/>
      <c r="LTW594" s="111"/>
      <c r="LTX594" s="111"/>
      <c r="LTY594" s="111"/>
      <c r="LTZ594" s="111"/>
      <c r="LUA594" s="111"/>
      <c r="LUB594" s="111"/>
      <c r="LUC594" s="111"/>
      <c r="LUD594" s="111"/>
      <c r="LUE594" s="111"/>
      <c r="LUF594" s="111"/>
      <c r="LUG594" s="111"/>
      <c r="LUH594" s="111"/>
      <c r="LUI594" s="111"/>
      <c r="LUJ594" s="111"/>
      <c r="LUK594" s="111"/>
      <c r="LUL594" s="111"/>
      <c r="LUM594" s="111"/>
      <c r="LUN594" s="111"/>
      <c r="LUO594" s="111"/>
      <c r="LUP594" s="111"/>
      <c r="LUQ594" s="111"/>
      <c r="LUR594" s="111"/>
      <c r="LUS594" s="111"/>
      <c r="LUT594" s="111"/>
      <c r="LUU594" s="111"/>
      <c r="LUV594" s="111"/>
      <c r="LUW594" s="111"/>
      <c r="LUX594" s="111"/>
      <c r="LUY594" s="111"/>
      <c r="LUZ594" s="111"/>
      <c r="LVA594" s="111"/>
      <c r="LVB594" s="111"/>
      <c r="LVC594" s="111"/>
      <c r="LVD594" s="111"/>
      <c r="LVE594" s="111"/>
      <c r="LVF594" s="111"/>
      <c r="LVG594" s="111"/>
      <c r="LVH594" s="111"/>
      <c r="LVI594" s="111"/>
      <c r="LVJ594" s="111"/>
      <c r="LVK594" s="111"/>
      <c r="LVL594" s="111"/>
      <c r="LVM594" s="111"/>
      <c r="LVN594" s="111"/>
      <c r="LVO594" s="111"/>
      <c r="LVP594" s="111"/>
      <c r="LVQ594" s="111"/>
      <c r="LVR594" s="111"/>
      <c r="LVS594" s="111"/>
      <c r="LVT594" s="111"/>
      <c r="LVU594" s="111"/>
      <c r="LVV594" s="111"/>
      <c r="LVW594" s="111"/>
      <c r="LVX594" s="111"/>
      <c r="LVY594" s="111"/>
      <c r="LVZ594" s="111"/>
      <c r="LWA594" s="111"/>
      <c r="LWB594" s="111"/>
      <c r="LWC594" s="111"/>
      <c r="LWD594" s="111"/>
      <c r="LWE594" s="111"/>
      <c r="LWF594" s="111"/>
      <c r="LWG594" s="111"/>
      <c r="LWH594" s="111"/>
      <c r="LWI594" s="111"/>
      <c r="LWJ594" s="111"/>
      <c r="LWK594" s="111"/>
      <c r="LWL594" s="111"/>
      <c r="LWM594" s="111"/>
      <c r="LWN594" s="111"/>
      <c r="LWO594" s="111"/>
      <c r="LWP594" s="111"/>
      <c r="LWQ594" s="111"/>
      <c r="LWR594" s="111"/>
      <c r="LWS594" s="111"/>
      <c r="LWT594" s="111"/>
      <c r="LWU594" s="111"/>
      <c r="LWV594" s="111"/>
      <c r="LWW594" s="111"/>
      <c r="LWX594" s="111"/>
      <c r="LWY594" s="111"/>
      <c r="LWZ594" s="111"/>
      <c r="LXA594" s="111"/>
      <c r="LXB594" s="111"/>
      <c r="LXC594" s="111"/>
      <c r="LXD594" s="111"/>
      <c r="LXE594" s="111"/>
      <c r="LXF594" s="111"/>
      <c r="LXG594" s="111"/>
      <c r="LXH594" s="111"/>
      <c r="LXI594" s="111"/>
      <c r="LXJ594" s="111"/>
      <c r="LXK594" s="111"/>
      <c r="LXL594" s="111"/>
      <c r="LXM594" s="111"/>
      <c r="LXN594" s="111"/>
      <c r="LXO594" s="111"/>
      <c r="LXP594" s="111"/>
      <c r="LXQ594" s="111"/>
      <c r="LXR594" s="111"/>
      <c r="LXS594" s="111"/>
      <c r="LXT594" s="111"/>
      <c r="LXU594" s="111"/>
      <c r="LXV594" s="111"/>
      <c r="LXW594" s="111"/>
      <c r="LXX594" s="111"/>
      <c r="LXY594" s="111"/>
      <c r="LXZ594" s="111"/>
      <c r="LYA594" s="111"/>
      <c r="LYB594" s="111"/>
      <c r="LYC594" s="111"/>
      <c r="LYD594" s="111"/>
      <c r="LYE594" s="111"/>
      <c r="LYF594" s="111"/>
      <c r="LYG594" s="111"/>
      <c r="LYH594" s="111"/>
      <c r="LYI594" s="111"/>
      <c r="LYJ594" s="111"/>
      <c r="LYK594" s="111"/>
      <c r="LYL594" s="111"/>
      <c r="LYM594" s="111"/>
      <c r="LYN594" s="111"/>
      <c r="LYO594" s="111"/>
      <c r="LYP594" s="111"/>
      <c r="LYQ594" s="111"/>
      <c r="LYR594" s="111"/>
      <c r="LYS594" s="111"/>
      <c r="LYT594" s="111"/>
      <c r="LYU594" s="111"/>
      <c r="LYV594" s="111"/>
      <c r="LYW594" s="111"/>
      <c r="LYX594" s="111"/>
      <c r="LYY594" s="111"/>
      <c r="LYZ594" s="111"/>
      <c r="LZA594" s="111"/>
      <c r="LZB594" s="111"/>
      <c r="LZC594" s="111"/>
      <c r="LZD594" s="111"/>
      <c r="LZE594" s="111"/>
      <c r="LZF594" s="111"/>
      <c r="LZG594" s="111"/>
      <c r="LZH594" s="111"/>
      <c r="LZI594" s="111"/>
      <c r="LZJ594" s="111"/>
      <c r="LZK594" s="111"/>
      <c r="LZL594" s="111"/>
      <c r="LZM594" s="111"/>
      <c r="LZN594" s="111"/>
      <c r="LZO594" s="111"/>
      <c r="LZP594" s="111"/>
      <c r="LZQ594" s="111"/>
      <c r="LZR594" s="111"/>
      <c r="LZS594" s="111"/>
      <c r="LZT594" s="111"/>
      <c r="LZU594" s="111"/>
      <c r="LZV594" s="111"/>
      <c r="LZW594" s="111"/>
      <c r="LZX594" s="111"/>
      <c r="LZY594" s="111"/>
      <c r="LZZ594" s="111"/>
      <c r="MAA594" s="111"/>
      <c r="MAB594" s="111"/>
      <c r="MAC594" s="111"/>
      <c r="MAD594" s="111"/>
      <c r="MAE594" s="111"/>
      <c r="MAF594" s="111"/>
      <c r="MAG594" s="111"/>
      <c r="MAH594" s="111"/>
      <c r="MAI594" s="111"/>
      <c r="MAJ594" s="111"/>
      <c r="MAK594" s="111"/>
      <c r="MAL594" s="111"/>
      <c r="MAM594" s="111"/>
      <c r="MAN594" s="111"/>
      <c r="MAO594" s="111"/>
      <c r="MAP594" s="111"/>
      <c r="MAQ594" s="111"/>
      <c r="MAR594" s="111"/>
      <c r="MAS594" s="111"/>
      <c r="MAT594" s="111"/>
      <c r="MAU594" s="111"/>
      <c r="MAV594" s="111"/>
      <c r="MAW594" s="111"/>
      <c r="MAX594" s="111"/>
      <c r="MAY594" s="111"/>
      <c r="MAZ594" s="111"/>
      <c r="MBA594" s="111"/>
      <c r="MBB594" s="111"/>
      <c r="MBC594" s="111"/>
      <c r="MBD594" s="111"/>
      <c r="MBE594" s="111"/>
      <c r="MBF594" s="111"/>
      <c r="MBG594" s="111"/>
      <c r="MBH594" s="111"/>
      <c r="MBI594" s="111"/>
      <c r="MBJ594" s="111"/>
      <c r="MBK594" s="111"/>
      <c r="MBL594" s="111"/>
      <c r="MBM594" s="111"/>
      <c r="MBN594" s="111"/>
      <c r="MBO594" s="111"/>
      <c r="MBP594" s="111"/>
      <c r="MBQ594" s="111"/>
      <c r="MBR594" s="111"/>
      <c r="MBS594" s="111"/>
      <c r="MBT594" s="111"/>
      <c r="MBU594" s="111"/>
      <c r="MBV594" s="111"/>
      <c r="MBW594" s="111"/>
      <c r="MBX594" s="111"/>
      <c r="MBY594" s="111"/>
      <c r="MBZ594" s="111"/>
      <c r="MCA594" s="111"/>
      <c r="MCB594" s="111"/>
      <c r="MCC594" s="111"/>
      <c r="MCD594" s="111"/>
      <c r="MCE594" s="111"/>
      <c r="MCF594" s="111"/>
      <c r="MCG594" s="111"/>
      <c r="MCH594" s="111"/>
      <c r="MCI594" s="111"/>
      <c r="MCJ594" s="111"/>
      <c r="MCK594" s="111"/>
      <c r="MCL594" s="111"/>
      <c r="MCM594" s="111"/>
      <c r="MCN594" s="111"/>
      <c r="MCO594" s="111"/>
      <c r="MCP594" s="111"/>
      <c r="MCQ594" s="111"/>
      <c r="MCR594" s="111"/>
      <c r="MCS594" s="111"/>
      <c r="MCT594" s="111"/>
      <c r="MCU594" s="111"/>
      <c r="MCV594" s="111"/>
      <c r="MCW594" s="111"/>
      <c r="MCX594" s="111"/>
      <c r="MCY594" s="111"/>
      <c r="MCZ594" s="111"/>
      <c r="MDA594" s="111"/>
      <c r="MDB594" s="111"/>
      <c r="MDC594" s="111"/>
      <c r="MDD594" s="111"/>
      <c r="MDE594" s="111"/>
      <c r="MDF594" s="111"/>
      <c r="MDG594" s="111"/>
      <c r="MDH594" s="111"/>
      <c r="MDI594" s="111"/>
      <c r="MDJ594" s="111"/>
      <c r="MDK594" s="111"/>
      <c r="MDL594" s="111"/>
      <c r="MDM594" s="111"/>
      <c r="MDN594" s="111"/>
      <c r="MDO594" s="111"/>
      <c r="MDP594" s="111"/>
      <c r="MDQ594" s="111"/>
      <c r="MDR594" s="111"/>
      <c r="MDS594" s="111"/>
      <c r="MDT594" s="111"/>
      <c r="MDU594" s="111"/>
      <c r="MDV594" s="111"/>
      <c r="MDW594" s="111"/>
      <c r="MDX594" s="111"/>
      <c r="MDY594" s="111"/>
      <c r="MDZ594" s="111"/>
      <c r="MEA594" s="111"/>
      <c r="MEB594" s="111"/>
      <c r="MEC594" s="111"/>
      <c r="MED594" s="111"/>
      <c r="MEE594" s="111"/>
      <c r="MEF594" s="111"/>
      <c r="MEG594" s="111"/>
      <c r="MEH594" s="111"/>
      <c r="MEI594" s="111"/>
      <c r="MEJ594" s="111"/>
      <c r="MEK594" s="111"/>
      <c r="MEL594" s="111"/>
      <c r="MEM594" s="111"/>
      <c r="MEN594" s="111"/>
      <c r="MEO594" s="111"/>
      <c r="MEP594" s="111"/>
      <c r="MEQ594" s="111"/>
      <c r="MER594" s="111"/>
      <c r="MES594" s="111"/>
      <c r="MET594" s="111"/>
      <c r="MEU594" s="111"/>
      <c r="MEV594" s="111"/>
      <c r="MEW594" s="111"/>
      <c r="MEX594" s="111"/>
      <c r="MEY594" s="111"/>
      <c r="MEZ594" s="111"/>
      <c r="MFA594" s="111"/>
      <c r="MFB594" s="111"/>
      <c r="MFC594" s="111"/>
      <c r="MFD594" s="111"/>
      <c r="MFE594" s="111"/>
      <c r="MFF594" s="111"/>
      <c r="MFG594" s="111"/>
      <c r="MFH594" s="111"/>
      <c r="MFI594" s="111"/>
      <c r="MFJ594" s="111"/>
      <c r="MFK594" s="111"/>
      <c r="MFL594" s="111"/>
      <c r="MFM594" s="111"/>
      <c r="MFN594" s="111"/>
      <c r="MFO594" s="111"/>
      <c r="MFP594" s="111"/>
      <c r="MFQ594" s="111"/>
      <c r="MFR594" s="111"/>
      <c r="MFS594" s="111"/>
      <c r="MFT594" s="111"/>
      <c r="MFU594" s="111"/>
      <c r="MFV594" s="111"/>
      <c r="MFW594" s="111"/>
      <c r="MFX594" s="111"/>
      <c r="MFY594" s="111"/>
      <c r="MFZ594" s="111"/>
      <c r="MGA594" s="111"/>
      <c r="MGB594" s="111"/>
      <c r="MGC594" s="111"/>
      <c r="MGD594" s="111"/>
      <c r="MGE594" s="111"/>
      <c r="MGF594" s="111"/>
      <c r="MGG594" s="111"/>
      <c r="MGH594" s="111"/>
      <c r="MGI594" s="111"/>
      <c r="MGJ594" s="111"/>
      <c r="MGK594" s="111"/>
      <c r="MGL594" s="111"/>
      <c r="MGM594" s="111"/>
      <c r="MGN594" s="111"/>
      <c r="MGO594" s="111"/>
      <c r="MGP594" s="111"/>
      <c r="MGQ594" s="111"/>
      <c r="MGR594" s="111"/>
      <c r="MGS594" s="111"/>
      <c r="MGT594" s="111"/>
      <c r="MGU594" s="111"/>
      <c r="MGV594" s="111"/>
      <c r="MGW594" s="111"/>
      <c r="MGX594" s="111"/>
      <c r="MGY594" s="111"/>
      <c r="MGZ594" s="111"/>
      <c r="MHA594" s="111"/>
      <c r="MHB594" s="111"/>
      <c r="MHC594" s="111"/>
      <c r="MHD594" s="111"/>
      <c r="MHE594" s="111"/>
      <c r="MHF594" s="111"/>
      <c r="MHG594" s="111"/>
      <c r="MHH594" s="111"/>
      <c r="MHI594" s="111"/>
      <c r="MHJ594" s="111"/>
      <c r="MHK594" s="111"/>
      <c r="MHL594" s="111"/>
      <c r="MHM594" s="111"/>
      <c r="MHN594" s="111"/>
      <c r="MHO594" s="111"/>
      <c r="MHP594" s="111"/>
      <c r="MHQ594" s="111"/>
      <c r="MHR594" s="111"/>
      <c r="MHS594" s="111"/>
      <c r="MHT594" s="111"/>
      <c r="MHU594" s="111"/>
      <c r="MHV594" s="111"/>
      <c r="MHW594" s="111"/>
      <c r="MHX594" s="111"/>
      <c r="MHY594" s="111"/>
      <c r="MHZ594" s="111"/>
      <c r="MIA594" s="111"/>
      <c r="MIB594" s="111"/>
      <c r="MIC594" s="111"/>
      <c r="MID594" s="111"/>
      <c r="MIE594" s="111"/>
      <c r="MIF594" s="111"/>
      <c r="MIG594" s="111"/>
      <c r="MIH594" s="111"/>
      <c r="MII594" s="111"/>
      <c r="MIJ594" s="111"/>
      <c r="MIK594" s="111"/>
      <c r="MIL594" s="111"/>
      <c r="MIM594" s="111"/>
      <c r="MIN594" s="111"/>
      <c r="MIO594" s="111"/>
      <c r="MIP594" s="111"/>
      <c r="MIQ594" s="111"/>
      <c r="MIR594" s="111"/>
      <c r="MIS594" s="111"/>
      <c r="MIT594" s="111"/>
      <c r="MIU594" s="111"/>
      <c r="MIV594" s="111"/>
      <c r="MIW594" s="111"/>
      <c r="MIX594" s="111"/>
      <c r="MIY594" s="111"/>
      <c r="MIZ594" s="111"/>
      <c r="MJA594" s="111"/>
      <c r="MJB594" s="111"/>
      <c r="MJC594" s="111"/>
      <c r="MJD594" s="111"/>
      <c r="MJE594" s="111"/>
      <c r="MJF594" s="111"/>
      <c r="MJG594" s="111"/>
      <c r="MJH594" s="111"/>
      <c r="MJI594" s="111"/>
      <c r="MJJ594" s="111"/>
      <c r="MJK594" s="111"/>
      <c r="MJL594" s="111"/>
      <c r="MJM594" s="111"/>
      <c r="MJN594" s="111"/>
      <c r="MJO594" s="111"/>
      <c r="MJP594" s="111"/>
      <c r="MJQ594" s="111"/>
      <c r="MJR594" s="111"/>
      <c r="MJS594" s="111"/>
      <c r="MJT594" s="111"/>
      <c r="MJU594" s="111"/>
      <c r="MJV594" s="111"/>
      <c r="MJW594" s="111"/>
      <c r="MJX594" s="111"/>
      <c r="MJY594" s="111"/>
      <c r="MJZ594" s="111"/>
      <c r="MKA594" s="111"/>
      <c r="MKB594" s="111"/>
      <c r="MKC594" s="111"/>
      <c r="MKD594" s="111"/>
      <c r="MKE594" s="111"/>
      <c r="MKF594" s="111"/>
      <c r="MKG594" s="111"/>
      <c r="MKH594" s="111"/>
      <c r="MKI594" s="111"/>
      <c r="MKJ594" s="111"/>
      <c r="MKK594" s="111"/>
      <c r="MKL594" s="111"/>
      <c r="MKM594" s="111"/>
      <c r="MKN594" s="111"/>
      <c r="MKO594" s="111"/>
      <c r="MKP594" s="111"/>
      <c r="MKQ594" s="111"/>
      <c r="MKR594" s="111"/>
      <c r="MKS594" s="111"/>
      <c r="MKT594" s="111"/>
      <c r="MKU594" s="111"/>
      <c r="MKV594" s="111"/>
      <c r="MKW594" s="111"/>
      <c r="MKX594" s="111"/>
      <c r="MKY594" s="111"/>
      <c r="MKZ594" s="111"/>
      <c r="MLA594" s="111"/>
      <c r="MLB594" s="111"/>
      <c r="MLC594" s="111"/>
      <c r="MLD594" s="111"/>
      <c r="MLE594" s="111"/>
      <c r="MLF594" s="111"/>
      <c r="MLG594" s="111"/>
      <c r="MLH594" s="111"/>
      <c r="MLI594" s="111"/>
      <c r="MLJ594" s="111"/>
      <c r="MLK594" s="111"/>
      <c r="MLL594" s="111"/>
      <c r="MLM594" s="111"/>
      <c r="MLN594" s="111"/>
      <c r="MLO594" s="111"/>
      <c r="MLP594" s="111"/>
      <c r="MLQ594" s="111"/>
      <c r="MLR594" s="111"/>
      <c r="MLS594" s="111"/>
      <c r="MLT594" s="111"/>
      <c r="MLU594" s="111"/>
      <c r="MLV594" s="111"/>
      <c r="MLW594" s="111"/>
      <c r="MLX594" s="111"/>
      <c r="MLY594" s="111"/>
      <c r="MLZ594" s="111"/>
      <c r="MMA594" s="111"/>
      <c r="MMB594" s="111"/>
      <c r="MMC594" s="111"/>
      <c r="MMD594" s="111"/>
      <c r="MME594" s="111"/>
      <c r="MMF594" s="111"/>
      <c r="MMG594" s="111"/>
      <c r="MMH594" s="111"/>
      <c r="MMI594" s="111"/>
      <c r="MMJ594" s="111"/>
      <c r="MMK594" s="111"/>
      <c r="MML594" s="111"/>
      <c r="MMM594" s="111"/>
      <c r="MMN594" s="111"/>
      <c r="MMO594" s="111"/>
      <c r="MMP594" s="111"/>
      <c r="MMQ594" s="111"/>
      <c r="MMR594" s="111"/>
      <c r="MMS594" s="111"/>
      <c r="MMT594" s="111"/>
      <c r="MMU594" s="111"/>
      <c r="MMV594" s="111"/>
      <c r="MMW594" s="111"/>
      <c r="MMX594" s="111"/>
      <c r="MMY594" s="111"/>
      <c r="MMZ594" s="111"/>
      <c r="MNA594" s="111"/>
      <c r="MNB594" s="111"/>
      <c r="MNC594" s="111"/>
      <c r="MND594" s="111"/>
      <c r="MNE594" s="111"/>
      <c r="MNF594" s="111"/>
      <c r="MNG594" s="111"/>
      <c r="MNH594" s="111"/>
      <c r="MNI594" s="111"/>
      <c r="MNJ594" s="111"/>
      <c r="MNK594" s="111"/>
      <c r="MNL594" s="111"/>
      <c r="MNM594" s="111"/>
      <c r="MNN594" s="111"/>
      <c r="MNO594" s="111"/>
      <c r="MNP594" s="111"/>
      <c r="MNQ594" s="111"/>
      <c r="MNR594" s="111"/>
      <c r="MNS594" s="111"/>
      <c r="MNT594" s="111"/>
      <c r="MNU594" s="111"/>
      <c r="MNV594" s="111"/>
      <c r="MNW594" s="111"/>
      <c r="MNX594" s="111"/>
      <c r="MNY594" s="111"/>
      <c r="MNZ594" s="111"/>
      <c r="MOA594" s="111"/>
      <c r="MOB594" s="111"/>
      <c r="MOC594" s="111"/>
      <c r="MOD594" s="111"/>
      <c r="MOE594" s="111"/>
      <c r="MOF594" s="111"/>
      <c r="MOG594" s="111"/>
      <c r="MOH594" s="111"/>
      <c r="MOI594" s="111"/>
      <c r="MOJ594" s="111"/>
      <c r="MOK594" s="111"/>
      <c r="MOL594" s="111"/>
      <c r="MOM594" s="111"/>
      <c r="MON594" s="111"/>
      <c r="MOO594" s="111"/>
      <c r="MOP594" s="111"/>
      <c r="MOQ594" s="111"/>
      <c r="MOR594" s="111"/>
      <c r="MOS594" s="111"/>
      <c r="MOT594" s="111"/>
      <c r="MOU594" s="111"/>
      <c r="MOV594" s="111"/>
      <c r="MOW594" s="111"/>
      <c r="MOX594" s="111"/>
      <c r="MOY594" s="111"/>
      <c r="MOZ594" s="111"/>
      <c r="MPA594" s="111"/>
      <c r="MPB594" s="111"/>
      <c r="MPC594" s="111"/>
      <c r="MPD594" s="111"/>
      <c r="MPE594" s="111"/>
      <c r="MPF594" s="111"/>
      <c r="MPG594" s="111"/>
      <c r="MPH594" s="111"/>
      <c r="MPI594" s="111"/>
      <c r="MPJ594" s="111"/>
      <c r="MPK594" s="111"/>
      <c r="MPL594" s="111"/>
      <c r="MPM594" s="111"/>
      <c r="MPN594" s="111"/>
      <c r="MPO594" s="111"/>
      <c r="MPP594" s="111"/>
      <c r="MPQ594" s="111"/>
      <c r="MPR594" s="111"/>
      <c r="MPS594" s="111"/>
      <c r="MPT594" s="111"/>
      <c r="MPU594" s="111"/>
      <c r="MPV594" s="111"/>
      <c r="MPW594" s="111"/>
      <c r="MPX594" s="111"/>
      <c r="MPY594" s="111"/>
      <c r="MPZ594" s="111"/>
      <c r="MQA594" s="111"/>
      <c r="MQB594" s="111"/>
      <c r="MQC594" s="111"/>
      <c r="MQD594" s="111"/>
      <c r="MQE594" s="111"/>
      <c r="MQF594" s="111"/>
      <c r="MQG594" s="111"/>
      <c r="MQH594" s="111"/>
      <c r="MQI594" s="111"/>
      <c r="MQJ594" s="111"/>
      <c r="MQK594" s="111"/>
      <c r="MQL594" s="111"/>
      <c r="MQM594" s="111"/>
      <c r="MQN594" s="111"/>
      <c r="MQO594" s="111"/>
      <c r="MQP594" s="111"/>
      <c r="MQQ594" s="111"/>
      <c r="MQR594" s="111"/>
      <c r="MQS594" s="111"/>
      <c r="MQT594" s="111"/>
      <c r="MQU594" s="111"/>
      <c r="MQV594" s="111"/>
      <c r="MQW594" s="111"/>
      <c r="MQX594" s="111"/>
      <c r="MQY594" s="111"/>
      <c r="MQZ594" s="111"/>
      <c r="MRA594" s="111"/>
      <c r="MRB594" s="111"/>
      <c r="MRC594" s="111"/>
      <c r="MRD594" s="111"/>
      <c r="MRE594" s="111"/>
      <c r="MRF594" s="111"/>
      <c r="MRG594" s="111"/>
      <c r="MRH594" s="111"/>
      <c r="MRI594" s="111"/>
      <c r="MRJ594" s="111"/>
      <c r="MRK594" s="111"/>
      <c r="MRL594" s="111"/>
      <c r="MRM594" s="111"/>
      <c r="MRN594" s="111"/>
      <c r="MRO594" s="111"/>
      <c r="MRP594" s="111"/>
      <c r="MRQ594" s="111"/>
      <c r="MRR594" s="111"/>
      <c r="MRS594" s="111"/>
      <c r="MRT594" s="111"/>
      <c r="MRU594" s="111"/>
      <c r="MRV594" s="111"/>
      <c r="MRW594" s="111"/>
      <c r="MRX594" s="111"/>
      <c r="MRY594" s="111"/>
      <c r="MRZ594" s="111"/>
      <c r="MSA594" s="111"/>
      <c r="MSB594" s="111"/>
      <c r="MSC594" s="111"/>
      <c r="MSD594" s="111"/>
      <c r="MSE594" s="111"/>
      <c r="MSF594" s="111"/>
      <c r="MSG594" s="111"/>
      <c r="MSH594" s="111"/>
      <c r="MSI594" s="111"/>
      <c r="MSJ594" s="111"/>
      <c r="MSK594" s="111"/>
      <c r="MSL594" s="111"/>
      <c r="MSM594" s="111"/>
      <c r="MSN594" s="111"/>
      <c r="MSO594" s="111"/>
      <c r="MSP594" s="111"/>
      <c r="MSQ594" s="111"/>
      <c r="MSR594" s="111"/>
      <c r="MSS594" s="111"/>
      <c r="MST594" s="111"/>
      <c r="MSU594" s="111"/>
      <c r="MSV594" s="111"/>
      <c r="MSW594" s="111"/>
      <c r="MSX594" s="111"/>
      <c r="MSY594" s="111"/>
      <c r="MSZ594" s="111"/>
      <c r="MTA594" s="111"/>
      <c r="MTB594" s="111"/>
      <c r="MTC594" s="111"/>
      <c r="MTD594" s="111"/>
      <c r="MTE594" s="111"/>
      <c r="MTF594" s="111"/>
      <c r="MTG594" s="111"/>
      <c r="MTH594" s="111"/>
      <c r="MTI594" s="111"/>
      <c r="MTJ594" s="111"/>
      <c r="MTK594" s="111"/>
      <c r="MTL594" s="111"/>
      <c r="MTM594" s="111"/>
      <c r="MTN594" s="111"/>
      <c r="MTO594" s="111"/>
      <c r="MTP594" s="111"/>
      <c r="MTQ594" s="111"/>
      <c r="MTR594" s="111"/>
      <c r="MTS594" s="111"/>
      <c r="MTT594" s="111"/>
      <c r="MTU594" s="111"/>
      <c r="MTV594" s="111"/>
      <c r="MTW594" s="111"/>
      <c r="MTX594" s="111"/>
      <c r="MTY594" s="111"/>
      <c r="MTZ594" s="111"/>
      <c r="MUA594" s="111"/>
      <c r="MUB594" s="111"/>
      <c r="MUC594" s="111"/>
      <c r="MUD594" s="111"/>
      <c r="MUE594" s="111"/>
      <c r="MUF594" s="111"/>
      <c r="MUG594" s="111"/>
      <c r="MUH594" s="111"/>
      <c r="MUI594" s="111"/>
      <c r="MUJ594" s="111"/>
      <c r="MUK594" s="111"/>
      <c r="MUL594" s="111"/>
      <c r="MUM594" s="111"/>
      <c r="MUN594" s="111"/>
      <c r="MUO594" s="111"/>
      <c r="MUP594" s="111"/>
      <c r="MUQ594" s="111"/>
      <c r="MUR594" s="111"/>
      <c r="MUS594" s="111"/>
      <c r="MUT594" s="111"/>
      <c r="MUU594" s="111"/>
      <c r="MUV594" s="111"/>
      <c r="MUW594" s="111"/>
      <c r="MUX594" s="111"/>
      <c r="MUY594" s="111"/>
      <c r="MUZ594" s="111"/>
      <c r="MVA594" s="111"/>
      <c r="MVB594" s="111"/>
      <c r="MVC594" s="111"/>
      <c r="MVD594" s="111"/>
      <c r="MVE594" s="111"/>
      <c r="MVF594" s="111"/>
      <c r="MVG594" s="111"/>
      <c r="MVH594" s="111"/>
      <c r="MVI594" s="111"/>
      <c r="MVJ594" s="111"/>
      <c r="MVK594" s="111"/>
      <c r="MVL594" s="111"/>
      <c r="MVM594" s="111"/>
      <c r="MVN594" s="111"/>
      <c r="MVO594" s="111"/>
      <c r="MVP594" s="111"/>
      <c r="MVQ594" s="111"/>
      <c r="MVR594" s="111"/>
      <c r="MVS594" s="111"/>
      <c r="MVT594" s="111"/>
      <c r="MVU594" s="111"/>
      <c r="MVV594" s="111"/>
      <c r="MVW594" s="111"/>
      <c r="MVX594" s="111"/>
      <c r="MVY594" s="111"/>
      <c r="MVZ594" s="111"/>
      <c r="MWA594" s="111"/>
      <c r="MWB594" s="111"/>
      <c r="MWC594" s="111"/>
      <c r="MWD594" s="111"/>
      <c r="MWE594" s="111"/>
      <c r="MWF594" s="111"/>
      <c r="MWG594" s="111"/>
      <c r="MWH594" s="111"/>
      <c r="MWI594" s="111"/>
      <c r="MWJ594" s="111"/>
      <c r="MWK594" s="111"/>
      <c r="MWL594" s="111"/>
      <c r="MWM594" s="111"/>
      <c r="MWN594" s="111"/>
      <c r="MWO594" s="111"/>
      <c r="MWP594" s="111"/>
      <c r="MWQ594" s="111"/>
      <c r="MWR594" s="111"/>
      <c r="MWS594" s="111"/>
      <c r="MWT594" s="111"/>
      <c r="MWU594" s="111"/>
      <c r="MWV594" s="111"/>
      <c r="MWW594" s="111"/>
      <c r="MWX594" s="111"/>
      <c r="MWY594" s="111"/>
      <c r="MWZ594" s="111"/>
      <c r="MXA594" s="111"/>
      <c r="MXB594" s="111"/>
      <c r="MXC594" s="111"/>
      <c r="MXD594" s="111"/>
      <c r="MXE594" s="111"/>
      <c r="MXF594" s="111"/>
      <c r="MXG594" s="111"/>
      <c r="MXH594" s="111"/>
      <c r="MXI594" s="111"/>
      <c r="MXJ594" s="111"/>
      <c r="MXK594" s="111"/>
      <c r="MXL594" s="111"/>
      <c r="MXM594" s="111"/>
      <c r="MXN594" s="111"/>
      <c r="MXO594" s="111"/>
      <c r="MXP594" s="111"/>
      <c r="MXQ594" s="111"/>
      <c r="MXR594" s="111"/>
      <c r="MXS594" s="111"/>
      <c r="MXT594" s="111"/>
      <c r="MXU594" s="111"/>
      <c r="MXV594" s="111"/>
      <c r="MXW594" s="111"/>
      <c r="MXX594" s="111"/>
      <c r="MXY594" s="111"/>
      <c r="MXZ594" s="111"/>
      <c r="MYA594" s="111"/>
      <c r="MYB594" s="111"/>
      <c r="MYC594" s="111"/>
      <c r="MYD594" s="111"/>
      <c r="MYE594" s="111"/>
      <c r="MYF594" s="111"/>
      <c r="MYG594" s="111"/>
      <c r="MYH594" s="111"/>
      <c r="MYI594" s="111"/>
      <c r="MYJ594" s="111"/>
      <c r="MYK594" s="111"/>
      <c r="MYL594" s="111"/>
      <c r="MYM594" s="111"/>
      <c r="MYN594" s="111"/>
      <c r="MYO594" s="111"/>
      <c r="MYP594" s="111"/>
      <c r="MYQ594" s="111"/>
      <c r="MYR594" s="111"/>
      <c r="MYS594" s="111"/>
      <c r="MYT594" s="111"/>
      <c r="MYU594" s="111"/>
      <c r="MYV594" s="111"/>
      <c r="MYW594" s="111"/>
      <c r="MYX594" s="111"/>
      <c r="MYY594" s="111"/>
      <c r="MYZ594" s="111"/>
      <c r="MZA594" s="111"/>
      <c r="MZB594" s="111"/>
      <c r="MZC594" s="111"/>
      <c r="MZD594" s="111"/>
      <c r="MZE594" s="111"/>
      <c r="MZF594" s="111"/>
      <c r="MZG594" s="111"/>
      <c r="MZH594" s="111"/>
      <c r="MZI594" s="111"/>
      <c r="MZJ594" s="111"/>
      <c r="MZK594" s="111"/>
      <c r="MZL594" s="111"/>
      <c r="MZM594" s="111"/>
      <c r="MZN594" s="111"/>
      <c r="MZO594" s="111"/>
      <c r="MZP594" s="111"/>
      <c r="MZQ594" s="111"/>
      <c r="MZR594" s="111"/>
      <c r="MZS594" s="111"/>
      <c r="MZT594" s="111"/>
      <c r="MZU594" s="111"/>
      <c r="MZV594" s="111"/>
      <c r="MZW594" s="111"/>
      <c r="MZX594" s="111"/>
      <c r="MZY594" s="111"/>
      <c r="MZZ594" s="111"/>
      <c r="NAA594" s="111"/>
      <c r="NAB594" s="111"/>
      <c r="NAC594" s="111"/>
      <c r="NAD594" s="111"/>
      <c r="NAE594" s="111"/>
      <c r="NAF594" s="111"/>
      <c r="NAG594" s="111"/>
      <c r="NAH594" s="111"/>
      <c r="NAI594" s="111"/>
      <c r="NAJ594" s="111"/>
      <c r="NAK594" s="111"/>
      <c r="NAL594" s="111"/>
      <c r="NAM594" s="111"/>
      <c r="NAN594" s="111"/>
      <c r="NAO594" s="111"/>
      <c r="NAP594" s="111"/>
      <c r="NAQ594" s="111"/>
      <c r="NAR594" s="111"/>
      <c r="NAS594" s="111"/>
      <c r="NAT594" s="111"/>
      <c r="NAU594" s="111"/>
      <c r="NAV594" s="111"/>
      <c r="NAW594" s="111"/>
      <c r="NAX594" s="111"/>
      <c r="NAY594" s="111"/>
      <c r="NAZ594" s="111"/>
      <c r="NBA594" s="111"/>
      <c r="NBB594" s="111"/>
      <c r="NBC594" s="111"/>
      <c r="NBD594" s="111"/>
      <c r="NBE594" s="111"/>
      <c r="NBF594" s="111"/>
      <c r="NBG594" s="111"/>
      <c r="NBH594" s="111"/>
      <c r="NBI594" s="111"/>
      <c r="NBJ594" s="111"/>
      <c r="NBK594" s="111"/>
      <c r="NBL594" s="111"/>
      <c r="NBM594" s="111"/>
      <c r="NBN594" s="111"/>
      <c r="NBO594" s="111"/>
      <c r="NBP594" s="111"/>
      <c r="NBQ594" s="111"/>
      <c r="NBR594" s="111"/>
      <c r="NBS594" s="111"/>
      <c r="NBT594" s="111"/>
      <c r="NBU594" s="111"/>
      <c r="NBV594" s="111"/>
      <c r="NBW594" s="111"/>
      <c r="NBX594" s="111"/>
      <c r="NBY594" s="111"/>
      <c r="NBZ594" s="111"/>
      <c r="NCA594" s="111"/>
      <c r="NCB594" s="111"/>
      <c r="NCC594" s="111"/>
      <c r="NCD594" s="111"/>
      <c r="NCE594" s="111"/>
      <c r="NCF594" s="111"/>
      <c r="NCG594" s="111"/>
      <c r="NCH594" s="111"/>
      <c r="NCI594" s="111"/>
      <c r="NCJ594" s="111"/>
      <c r="NCK594" s="111"/>
      <c r="NCL594" s="111"/>
      <c r="NCM594" s="111"/>
      <c r="NCN594" s="111"/>
      <c r="NCO594" s="111"/>
      <c r="NCP594" s="111"/>
      <c r="NCQ594" s="111"/>
      <c r="NCR594" s="111"/>
      <c r="NCS594" s="111"/>
      <c r="NCT594" s="111"/>
      <c r="NCU594" s="111"/>
      <c r="NCV594" s="111"/>
      <c r="NCW594" s="111"/>
      <c r="NCX594" s="111"/>
      <c r="NCY594" s="111"/>
      <c r="NCZ594" s="111"/>
      <c r="NDA594" s="111"/>
      <c r="NDB594" s="111"/>
      <c r="NDC594" s="111"/>
      <c r="NDD594" s="111"/>
      <c r="NDE594" s="111"/>
      <c r="NDF594" s="111"/>
      <c r="NDG594" s="111"/>
      <c r="NDH594" s="111"/>
      <c r="NDI594" s="111"/>
      <c r="NDJ594" s="111"/>
      <c r="NDK594" s="111"/>
      <c r="NDL594" s="111"/>
      <c r="NDM594" s="111"/>
      <c r="NDN594" s="111"/>
      <c r="NDO594" s="111"/>
      <c r="NDP594" s="111"/>
      <c r="NDQ594" s="111"/>
      <c r="NDR594" s="111"/>
      <c r="NDS594" s="111"/>
      <c r="NDT594" s="111"/>
      <c r="NDU594" s="111"/>
      <c r="NDV594" s="111"/>
      <c r="NDW594" s="111"/>
      <c r="NDX594" s="111"/>
      <c r="NDY594" s="111"/>
      <c r="NDZ594" s="111"/>
      <c r="NEA594" s="111"/>
      <c r="NEB594" s="111"/>
      <c r="NEC594" s="111"/>
      <c r="NED594" s="111"/>
      <c r="NEE594" s="111"/>
      <c r="NEF594" s="111"/>
      <c r="NEG594" s="111"/>
      <c r="NEH594" s="111"/>
      <c r="NEI594" s="111"/>
      <c r="NEJ594" s="111"/>
      <c r="NEK594" s="111"/>
      <c r="NEL594" s="111"/>
      <c r="NEM594" s="111"/>
      <c r="NEN594" s="111"/>
      <c r="NEO594" s="111"/>
      <c r="NEP594" s="111"/>
      <c r="NEQ594" s="111"/>
      <c r="NER594" s="111"/>
      <c r="NES594" s="111"/>
      <c r="NET594" s="111"/>
      <c r="NEU594" s="111"/>
      <c r="NEV594" s="111"/>
      <c r="NEW594" s="111"/>
      <c r="NEX594" s="111"/>
      <c r="NEY594" s="111"/>
      <c r="NEZ594" s="111"/>
      <c r="NFA594" s="111"/>
      <c r="NFB594" s="111"/>
      <c r="NFC594" s="111"/>
      <c r="NFD594" s="111"/>
      <c r="NFE594" s="111"/>
      <c r="NFF594" s="111"/>
      <c r="NFG594" s="111"/>
      <c r="NFH594" s="111"/>
      <c r="NFI594" s="111"/>
      <c r="NFJ594" s="111"/>
      <c r="NFK594" s="111"/>
      <c r="NFL594" s="111"/>
      <c r="NFM594" s="111"/>
      <c r="NFN594" s="111"/>
      <c r="NFO594" s="111"/>
      <c r="NFP594" s="111"/>
      <c r="NFQ594" s="111"/>
      <c r="NFR594" s="111"/>
      <c r="NFS594" s="111"/>
      <c r="NFT594" s="111"/>
      <c r="NFU594" s="111"/>
      <c r="NFV594" s="111"/>
      <c r="NFW594" s="111"/>
      <c r="NFX594" s="111"/>
      <c r="NFY594" s="111"/>
      <c r="NFZ594" s="111"/>
      <c r="NGA594" s="111"/>
      <c r="NGB594" s="111"/>
      <c r="NGC594" s="111"/>
      <c r="NGD594" s="111"/>
      <c r="NGE594" s="111"/>
      <c r="NGF594" s="111"/>
      <c r="NGG594" s="111"/>
      <c r="NGH594" s="111"/>
      <c r="NGI594" s="111"/>
      <c r="NGJ594" s="111"/>
      <c r="NGK594" s="111"/>
      <c r="NGL594" s="111"/>
      <c r="NGM594" s="111"/>
      <c r="NGN594" s="111"/>
      <c r="NGO594" s="111"/>
      <c r="NGP594" s="111"/>
      <c r="NGQ594" s="111"/>
      <c r="NGR594" s="111"/>
      <c r="NGS594" s="111"/>
      <c r="NGT594" s="111"/>
      <c r="NGU594" s="111"/>
      <c r="NGV594" s="111"/>
      <c r="NGW594" s="111"/>
      <c r="NGX594" s="111"/>
      <c r="NGY594" s="111"/>
      <c r="NGZ594" s="111"/>
      <c r="NHA594" s="111"/>
      <c r="NHB594" s="111"/>
      <c r="NHC594" s="111"/>
      <c r="NHD594" s="111"/>
      <c r="NHE594" s="111"/>
      <c r="NHF594" s="111"/>
      <c r="NHG594" s="111"/>
      <c r="NHH594" s="111"/>
      <c r="NHI594" s="111"/>
      <c r="NHJ594" s="111"/>
      <c r="NHK594" s="111"/>
      <c r="NHL594" s="111"/>
      <c r="NHM594" s="111"/>
      <c r="NHN594" s="111"/>
      <c r="NHO594" s="111"/>
      <c r="NHP594" s="111"/>
      <c r="NHQ594" s="111"/>
      <c r="NHR594" s="111"/>
      <c r="NHS594" s="111"/>
      <c r="NHT594" s="111"/>
      <c r="NHU594" s="111"/>
      <c r="NHV594" s="111"/>
      <c r="NHW594" s="111"/>
      <c r="NHX594" s="111"/>
      <c r="NHY594" s="111"/>
      <c r="NHZ594" s="111"/>
      <c r="NIA594" s="111"/>
      <c r="NIB594" s="111"/>
      <c r="NIC594" s="111"/>
      <c r="NID594" s="111"/>
      <c r="NIE594" s="111"/>
      <c r="NIF594" s="111"/>
      <c r="NIG594" s="111"/>
      <c r="NIH594" s="111"/>
      <c r="NII594" s="111"/>
      <c r="NIJ594" s="111"/>
      <c r="NIK594" s="111"/>
      <c r="NIL594" s="111"/>
      <c r="NIM594" s="111"/>
      <c r="NIN594" s="111"/>
      <c r="NIO594" s="111"/>
      <c r="NIP594" s="111"/>
      <c r="NIQ594" s="111"/>
      <c r="NIR594" s="111"/>
      <c r="NIS594" s="111"/>
      <c r="NIT594" s="111"/>
      <c r="NIU594" s="111"/>
      <c r="NIV594" s="111"/>
      <c r="NIW594" s="111"/>
      <c r="NIX594" s="111"/>
      <c r="NIY594" s="111"/>
      <c r="NIZ594" s="111"/>
      <c r="NJA594" s="111"/>
      <c r="NJB594" s="111"/>
      <c r="NJC594" s="111"/>
      <c r="NJD594" s="111"/>
      <c r="NJE594" s="111"/>
      <c r="NJF594" s="111"/>
      <c r="NJG594" s="111"/>
      <c r="NJH594" s="111"/>
      <c r="NJI594" s="111"/>
      <c r="NJJ594" s="111"/>
      <c r="NJK594" s="111"/>
      <c r="NJL594" s="111"/>
      <c r="NJM594" s="111"/>
      <c r="NJN594" s="111"/>
      <c r="NJO594" s="111"/>
      <c r="NJP594" s="111"/>
      <c r="NJQ594" s="111"/>
      <c r="NJR594" s="111"/>
      <c r="NJS594" s="111"/>
      <c r="NJT594" s="111"/>
      <c r="NJU594" s="111"/>
      <c r="NJV594" s="111"/>
      <c r="NJW594" s="111"/>
      <c r="NJX594" s="111"/>
      <c r="NJY594" s="111"/>
      <c r="NJZ594" s="111"/>
      <c r="NKA594" s="111"/>
      <c r="NKB594" s="111"/>
      <c r="NKC594" s="111"/>
      <c r="NKD594" s="111"/>
      <c r="NKE594" s="111"/>
      <c r="NKF594" s="111"/>
      <c r="NKG594" s="111"/>
      <c r="NKH594" s="111"/>
      <c r="NKI594" s="111"/>
      <c r="NKJ594" s="111"/>
      <c r="NKK594" s="111"/>
      <c r="NKL594" s="111"/>
      <c r="NKM594" s="111"/>
      <c r="NKN594" s="111"/>
      <c r="NKO594" s="111"/>
      <c r="NKP594" s="111"/>
      <c r="NKQ594" s="111"/>
      <c r="NKR594" s="111"/>
      <c r="NKS594" s="111"/>
      <c r="NKT594" s="111"/>
      <c r="NKU594" s="111"/>
      <c r="NKV594" s="111"/>
      <c r="NKW594" s="111"/>
      <c r="NKX594" s="111"/>
      <c r="NKY594" s="111"/>
      <c r="NKZ594" s="111"/>
      <c r="NLA594" s="111"/>
      <c r="NLB594" s="111"/>
      <c r="NLC594" s="111"/>
      <c r="NLD594" s="111"/>
      <c r="NLE594" s="111"/>
      <c r="NLF594" s="111"/>
      <c r="NLG594" s="111"/>
      <c r="NLH594" s="111"/>
      <c r="NLI594" s="111"/>
      <c r="NLJ594" s="111"/>
      <c r="NLK594" s="111"/>
      <c r="NLL594" s="111"/>
      <c r="NLM594" s="111"/>
      <c r="NLN594" s="111"/>
      <c r="NLO594" s="111"/>
      <c r="NLP594" s="111"/>
      <c r="NLQ594" s="111"/>
      <c r="NLR594" s="111"/>
      <c r="NLS594" s="111"/>
      <c r="NLT594" s="111"/>
      <c r="NLU594" s="111"/>
      <c r="NLV594" s="111"/>
      <c r="NLW594" s="111"/>
      <c r="NLX594" s="111"/>
      <c r="NLY594" s="111"/>
      <c r="NLZ594" s="111"/>
      <c r="NMA594" s="111"/>
      <c r="NMB594" s="111"/>
      <c r="NMC594" s="111"/>
      <c r="NMD594" s="111"/>
      <c r="NME594" s="111"/>
      <c r="NMF594" s="111"/>
      <c r="NMG594" s="111"/>
      <c r="NMH594" s="111"/>
      <c r="NMI594" s="111"/>
      <c r="NMJ594" s="111"/>
      <c r="NMK594" s="111"/>
      <c r="NML594" s="111"/>
      <c r="NMM594" s="111"/>
      <c r="NMN594" s="111"/>
      <c r="NMO594" s="111"/>
      <c r="NMP594" s="111"/>
      <c r="NMQ594" s="111"/>
      <c r="NMR594" s="111"/>
      <c r="NMS594" s="111"/>
      <c r="NMT594" s="111"/>
      <c r="NMU594" s="111"/>
      <c r="NMV594" s="111"/>
      <c r="NMW594" s="111"/>
      <c r="NMX594" s="111"/>
      <c r="NMY594" s="111"/>
      <c r="NMZ594" s="111"/>
      <c r="NNA594" s="111"/>
      <c r="NNB594" s="111"/>
      <c r="NNC594" s="111"/>
      <c r="NND594" s="111"/>
      <c r="NNE594" s="111"/>
      <c r="NNF594" s="111"/>
      <c r="NNG594" s="111"/>
      <c r="NNH594" s="111"/>
      <c r="NNI594" s="111"/>
      <c r="NNJ594" s="111"/>
      <c r="NNK594" s="111"/>
      <c r="NNL594" s="111"/>
      <c r="NNM594" s="111"/>
      <c r="NNN594" s="111"/>
      <c r="NNO594" s="111"/>
      <c r="NNP594" s="111"/>
      <c r="NNQ594" s="111"/>
      <c r="NNR594" s="111"/>
      <c r="NNS594" s="111"/>
      <c r="NNT594" s="111"/>
      <c r="NNU594" s="111"/>
      <c r="NNV594" s="111"/>
      <c r="NNW594" s="111"/>
      <c r="NNX594" s="111"/>
      <c r="NNY594" s="111"/>
      <c r="NNZ594" s="111"/>
      <c r="NOA594" s="111"/>
      <c r="NOB594" s="111"/>
      <c r="NOC594" s="111"/>
      <c r="NOD594" s="111"/>
      <c r="NOE594" s="111"/>
      <c r="NOF594" s="111"/>
      <c r="NOG594" s="111"/>
      <c r="NOH594" s="111"/>
      <c r="NOI594" s="111"/>
      <c r="NOJ594" s="111"/>
      <c r="NOK594" s="111"/>
      <c r="NOL594" s="111"/>
      <c r="NOM594" s="111"/>
      <c r="NON594" s="111"/>
      <c r="NOO594" s="111"/>
      <c r="NOP594" s="111"/>
      <c r="NOQ594" s="111"/>
      <c r="NOR594" s="111"/>
      <c r="NOS594" s="111"/>
      <c r="NOT594" s="111"/>
      <c r="NOU594" s="111"/>
      <c r="NOV594" s="111"/>
      <c r="NOW594" s="111"/>
      <c r="NOX594" s="111"/>
      <c r="NOY594" s="111"/>
      <c r="NOZ594" s="111"/>
      <c r="NPA594" s="111"/>
      <c r="NPB594" s="111"/>
      <c r="NPC594" s="111"/>
      <c r="NPD594" s="111"/>
      <c r="NPE594" s="111"/>
      <c r="NPF594" s="111"/>
      <c r="NPG594" s="111"/>
      <c r="NPH594" s="111"/>
      <c r="NPI594" s="111"/>
      <c r="NPJ594" s="111"/>
      <c r="NPK594" s="111"/>
      <c r="NPL594" s="111"/>
      <c r="NPM594" s="111"/>
      <c r="NPN594" s="111"/>
      <c r="NPO594" s="111"/>
      <c r="NPP594" s="111"/>
      <c r="NPQ594" s="111"/>
      <c r="NPR594" s="111"/>
      <c r="NPS594" s="111"/>
      <c r="NPT594" s="111"/>
      <c r="NPU594" s="111"/>
      <c r="NPV594" s="111"/>
      <c r="NPW594" s="111"/>
      <c r="NPX594" s="111"/>
      <c r="NPY594" s="111"/>
      <c r="NPZ594" s="111"/>
      <c r="NQA594" s="111"/>
      <c r="NQB594" s="111"/>
      <c r="NQC594" s="111"/>
      <c r="NQD594" s="111"/>
      <c r="NQE594" s="111"/>
      <c r="NQF594" s="111"/>
      <c r="NQG594" s="111"/>
      <c r="NQH594" s="111"/>
      <c r="NQI594" s="111"/>
      <c r="NQJ594" s="111"/>
      <c r="NQK594" s="111"/>
      <c r="NQL594" s="111"/>
      <c r="NQM594" s="111"/>
      <c r="NQN594" s="111"/>
      <c r="NQO594" s="111"/>
      <c r="NQP594" s="111"/>
      <c r="NQQ594" s="111"/>
      <c r="NQR594" s="111"/>
      <c r="NQS594" s="111"/>
      <c r="NQT594" s="111"/>
      <c r="NQU594" s="111"/>
      <c r="NQV594" s="111"/>
      <c r="NQW594" s="111"/>
      <c r="NQX594" s="111"/>
      <c r="NQY594" s="111"/>
      <c r="NQZ594" s="111"/>
      <c r="NRA594" s="111"/>
      <c r="NRB594" s="111"/>
      <c r="NRC594" s="111"/>
      <c r="NRD594" s="111"/>
      <c r="NRE594" s="111"/>
      <c r="NRF594" s="111"/>
      <c r="NRG594" s="111"/>
      <c r="NRH594" s="111"/>
      <c r="NRI594" s="111"/>
      <c r="NRJ594" s="111"/>
      <c r="NRK594" s="111"/>
      <c r="NRL594" s="111"/>
      <c r="NRM594" s="111"/>
      <c r="NRN594" s="111"/>
      <c r="NRO594" s="111"/>
      <c r="NRP594" s="111"/>
      <c r="NRQ594" s="111"/>
      <c r="NRR594" s="111"/>
      <c r="NRS594" s="111"/>
      <c r="NRT594" s="111"/>
      <c r="NRU594" s="111"/>
      <c r="NRV594" s="111"/>
      <c r="NRW594" s="111"/>
      <c r="NRX594" s="111"/>
      <c r="NRY594" s="111"/>
      <c r="NRZ594" s="111"/>
      <c r="NSA594" s="111"/>
      <c r="NSB594" s="111"/>
      <c r="NSC594" s="111"/>
      <c r="NSD594" s="111"/>
      <c r="NSE594" s="111"/>
      <c r="NSF594" s="111"/>
      <c r="NSG594" s="111"/>
      <c r="NSH594" s="111"/>
      <c r="NSI594" s="111"/>
      <c r="NSJ594" s="111"/>
      <c r="NSK594" s="111"/>
      <c r="NSL594" s="111"/>
      <c r="NSM594" s="111"/>
      <c r="NSN594" s="111"/>
      <c r="NSO594" s="111"/>
      <c r="NSP594" s="111"/>
      <c r="NSQ594" s="111"/>
      <c r="NSR594" s="111"/>
      <c r="NSS594" s="111"/>
      <c r="NST594" s="111"/>
      <c r="NSU594" s="111"/>
      <c r="NSV594" s="111"/>
      <c r="NSW594" s="111"/>
      <c r="NSX594" s="111"/>
      <c r="NSY594" s="111"/>
      <c r="NSZ594" s="111"/>
      <c r="NTA594" s="111"/>
      <c r="NTB594" s="111"/>
      <c r="NTC594" s="111"/>
      <c r="NTD594" s="111"/>
      <c r="NTE594" s="111"/>
      <c r="NTF594" s="111"/>
      <c r="NTG594" s="111"/>
      <c r="NTH594" s="111"/>
      <c r="NTI594" s="111"/>
      <c r="NTJ594" s="111"/>
      <c r="NTK594" s="111"/>
      <c r="NTL594" s="111"/>
      <c r="NTM594" s="111"/>
      <c r="NTN594" s="111"/>
      <c r="NTO594" s="111"/>
      <c r="NTP594" s="111"/>
      <c r="NTQ594" s="111"/>
      <c r="NTR594" s="111"/>
      <c r="NTS594" s="111"/>
      <c r="NTT594" s="111"/>
      <c r="NTU594" s="111"/>
      <c r="NTV594" s="111"/>
      <c r="NTW594" s="111"/>
      <c r="NTX594" s="111"/>
      <c r="NTY594" s="111"/>
      <c r="NTZ594" s="111"/>
      <c r="NUA594" s="111"/>
      <c r="NUB594" s="111"/>
      <c r="NUC594" s="111"/>
      <c r="NUD594" s="111"/>
      <c r="NUE594" s="111"/>
      <c r="NUF594" s="111"/>
      <c r="NUG594" s="111"/>
      <c r="NUH594" s="111"/>
      <c r="NUI594" s="111"/>
      <c r="NUJ594" s="111"/>
      <c r="NUK594" s="111"/>
      <c r="NUL594" s="111"/>
      <c r="NUM594" s="111"/>
      <c r="NUN594" s="111"/>
      <c r="NUO594" s="111"/>
      <c r="NUP594" s="111"/>
      <c r="NUQ594" s="111"/>
      <c r="NUR594" s="111"/>
      <c r="NUS594" s="111"/>
      <c r="NUT594" s="111"/>
      <c r="NUU594" s="111"/>
      <c r="NUV594" s="111"/>
      <c r="NUW594" s="111"/>
      <c r="NUX594" s="111"/>
      <c r="NUY594" s="111"/>
      <c r="NUZ594" s="111"/>
      <c r="NVA594" s="111"/>
      <c r="NVB594" s="111"/>
      <c r="NVC594" s="111"/>
      <c r="NVD594" s="111"/>
      <c r="NVE594" s="111"/>
      <c r="NVF594" s="111"/>
      <c r="NVG594" s="111"/>
      <c r="NVH594" s="111"/>
      <c r="NVI594" s="111"/>
      <c r="NVJ594" s="111"/>
      <c r="NVK594" s="111"/>
      <c r="NVL594" s="111"/>
      <c r="NVM594" s="111"/>
      <c r="NVN594" s="111"/>
      <c r="NVO594" s="111"/>
      <c r="NVP594" s="111"/>
      <c r="NVQ594" s="111"/>
      <c r="NVR594" s="111"/>
      <c r="NVS594" s="111"/>
      <c r="NVT594" s="111"/>
      <c r="NVU594" s="111"/>
      <c r="NVV594" s="111"/>
      <c r="NVW594" s="111"/>
      <c r="NVX594" s="111"/>
      <c r="NVY594" s="111"/>
      <c r="NVZ594" s="111"/>
      <c r="NWA594" s="111"/>
      <c r="NWB594" s="111"/>
      <c r="NWC594" s="111"/>
      <c r="NWD594" s="111"/>
      <c r="NWE594" s="111"/>
      <c r="NWF594" s="111"/>
      <c r="NWG594" s="111"/>
      <c r="NWH594" s="111"/>
      <c r="NWI594" s="111"/>
      <c r="NWJ594" s="111"/>
      <c r="NWK594" s="111"/>
      <c r="NWL594" s="111"/>
      <c r="NWM594" s="111"/>
      <c r="NWN594" s="111"/>
      <c r="NWO594" s="111"/>
      <c r="NWP594" s="111"/>
      <c r="NWQ594" s="111"/>
      <c r="NWR594" s="111"/>
      <c r="NWS594" s="111"/>
      <c r="NWT594" s="111"/>
      <c r="NWU594" s="111"/>
      <c r="NWV594" s="111"/>
      <c r="NWW594" s="111"/>
      <c r="NWX594" s="111"/>
      <c r="NWY594" s="111"/>
      <c r="NWZ594" s="111"/>
      <c r="NXA594" s="111"/>
      <c r="NXB594" s="111"/>
      <c r="NXC594" s="111"/>
      <c r="NXD594" s="111"/>
      <c r="NXE594" s="111"/>
      <c r="NXF594" s="111"/>
      <c r="NXG594" s="111"/>
      <c r="NXH594" s="111"/>
      <c r="NXI594" s="111"/>
      <c r="NXJ594" s="111"/>
      <c r="NXK594" s="111"/>
      <c r="NXL594" s="111"/>
      <c r="NXM594" s="111"/>
      <c r="NXN594" s="111"/>
      <c r="NXO594" s="111"/>
      <c r="NXP594" s="111"/>
      <c r="NXQ594" s="111"/>
      <c r="NXR594" s="111"/>
      <c r="NXS594" s="111"/>
      <c r="NXT594" s="111"/>
      <c r="NXU594" s="111"/>
      <c r="NXV594" s="111"/>
      <c r="NXW594" s="111"/>
      <c r="NXX594" s="111"/>
      <c r="NXY594" s="111"/>
      <c r="NXZ594" s="111"/>
      <c r="NYA594" s="111"/>
      <c r="NYB594" s="111"/>
      <c r="NYC594" s="111"/>
      <c r="NYD594" s="111"/>
      <c r="NYE594" s="111"/>
      <c r="NYF594" s="111"/>
      <c r="NYG594" s="111"/>
      <c r="NYH594" s="111"/>
      <c r="NYI594" s="111"/>
      <c r="NYJ594" s="111"/>
      <c r="NYK594" s="111"/>
      <c r="NYL594" s="111"/>
      <c r="NYM594" s="111"/>
      <c r="NYN594" s="111"/>
      <c r="NYO594" s="111"/>
      <c r="NYP594" s="111"/>
      <c r="NYQ594" s="111"/>
      <c r="NYR594" s="111"/>
      <c r="NYS594" s="111"/>
      <c r="NYT594" s="111"/>
      <c r="NYU594" s="111"/>
      <c r="NYV594" s="111"/>
      <c r="NYW594" s="111"/>
      <c r="NYX594" s="111"/>
      <c r="NYY594" s="111"/>
      <c r="NYZ594" s="111"/>
      <c r="NZA594" s="111"/>
      <c r="NZB594" s="111"/>
      <c r="NZC594" s="111"/>
      <c r="NZD594" s="111"/>
      <c r="NZE594" s="111"/>
      <c r="NZF594" s="111"/>
      <c r="NZG594" s="111"/>
      <c r="NZH594" s="111"/>
      <c r="NZI594" s="111"/>
      <c r="NZJ594" s="111"/>
      <c r="NZK594" s="111"/>
      <c r="NZL594" s="111"/>
      <c r="NZM594" s="111"/>
      <c r="NZN594" s="111"/>
      <c r="NZO594" s="111"/>
      <c r="NZP594" s="111"/>
      <c r="NZQ594" s="111"/>
      <c r="NZR594" s="111"/>
      <c r="NZS594" s="111"/>
      <c r="NZT594" s="111"/>
      <c r="NZU594" s="111"/>
      <c r="NZV594" s="111"/>
      <c r="NZW594" s="111"/>
      <c r="NZX594" s="111"/>
      <c r="NZY594" s="111"/>
      <c r="NZZ594" s="111"/>
      <c r="OAA594" s="111"/>
      <c r="OAB594" s="111"/>
      <c r="OAC594" s="111"/>
      <c r="OAD594" s="111"/>
      <c r="OAE594" s="111"/>
      <c r="OAF594" s="111"/>
      <c r="OAG594" s="111"/>
      <c r="OAH594" s="111"/>
      <c r="OAI594" s="111"/>
      <c r="OAJ594" s="111"/>
      <c r="OAK594" s="111"/>
      <c r="OAL594" s="111"/>
      <c r="OAM594" s="111"/>
      <c r="OAN594" s="111"/>
      <c r="OAO594" s="111"/>
      <c r="OAP594" s="111"/>
      <c r="OAQ594" s="111"/>
      <c r="OAR594" s="111"/>
      <c r="OAS594" s="111"/>
      <c r="OAT594" s="111"/>
      <c r="OAU594" s="111"/>
      <c r="OAV594" s="111"/>
      <c r="OAW594" s="111"/>
      <c r="OAX594" s="111"/>
      <c r="OAY594" s="111"/>
      <c r="OAZ594" s="111"/>
      <c r="OBA594" s="111"/>
      <c r="OBB594" s="111"/>
      <c r="OBC594" s="111"/>
      <c r="OBD594" s="111"/>
      <c r="OBE594" s="111"/>
      <c r="OBF594" s="111"/>
      <c r="OBG594" s="111"/>
      <c r="OBH594" s="111"/>
      <c r="OBI594" s="111"/>
      <c r="OBJ594" s="111"/>
      <c r="OBK594" s="111"/>
      <c r="OBL594" s="111"/>
      <c r="OBM594" s="111"/>
      <c r="OBN594" s="111"/>
      <c r="OBO594" s="111"/>
      <c r="OBP594" s="111"/>
      <c r="OBQ594" s="111"/>
      <c r="OBR594" s="111"/>
      <c r="OBS594" s="111"/>
      <c r="OBT594" s="111"/>
      <c r="OBU594" s="111"/>
      <c r="OBV594" s="111"/>
      <c r="OBW594" s="111"/>
      <c r="OBX594" s="111"/>
      <c r="OBY594" s="111"/>
      <c r="OBZ594" s="111"/>
      <c r="OCA594" s="111"/>
      <c r="OCB594" s="111"/>
      <c r="OCC594" s="111"/>
      <c r="OCD594" s="111"/>
      <c r="OCE594" s="111"/>
      <c r="OCF594" s="111"/>
      <c r="OCG594" s="111"/>
      <c r="OCH594" s="111"/>
      <c r="OCI594" s="111"/>
      <c r="OCJ594" s="111"/>
      <c r="OCK594" s="111"/>
      <c r="OCL594" s="111"/>
      <c r="OCM594" s="111"/>
      <c r="OCN594" s="111"/>
      <c r="OCO594" s="111"/>
      <c r="OCP594" s="111"/>
      <c r="OCQ594" s="111"/>
      <c r="OCR594" s="111"/>
      <c r="OCS594" s="111"/>
      <c r="OCT594" s="111"/>
      <c r="OCU594" s="111"/>
      <c r="OCV594" s="111"/>
      <c r="OCW594" s="111"/>
      <c r="OCX594" s="111"/>
      <c r="OCY594" s="111"/>
      <c r="OCZ594" s="111"/>
      <c r="ODA594" s="111"/>
      <c r="ODB594" s="111"/>
      <c r="ODC594" s="111"/>
      <c r="ODD594" s="111"/>
      <c r="ODE594" s="111"/>
      <c r="ODF594" s="111"/>
      <c r="ODG594" s="111"/>
      <c r="ODH594" s="111"/>
      <c r="ODI594" s="111"/>
      <c r="ODJ594" s="111"/>
      <c r="ODK594" s="111"/>
      <c r="ODL594" s="111"/>
      <c r="ODM594" s="111"/>
      <c r="ODN594" s="111"/>
      <c r="ODO594" s="111"/>
      <c r="ODP594" s="111"/>
      <c r="ODQ594" s="111"/>
      <c r="ODR594" s="111"/>
      <c r="ODS594" s="111"/>
      <c r="ODT594" s="111"/>
      <c r="ODU594" s="111"/>
      <c r="ODV594" s="111"/>
      <c r="ODW594" s="111"/>
      <c r="ODX594" s="111"/>
      <c r="ODY594" s="111"/>
      <c r="ODZ594" s="111"/>
      <c r="OEA594" s="111"/>
      <c r="OEB594" s="111"/>
      <c r="OEC594" s="111"/>
      <c r="OED594" s="111"/>
      <c r="OEE594" s="111"/>
      <c r="OEF594" s="111"/>
      <c r="OEG594" s="111"/>
      <c r="OEH594" s="111"/>
      <c r="OEI594" s="111"/>
      <c r="OEJ594" s="111"/>
      <c r="OEK594" s="111"/>
      <c r="OEL594" s="111"/>
      <c r="OEM594" s="111"/>
      <c r="OEN594" s="111"/>
      <c r="OEO594" s="111"/>
      <c r="OEP594" s="111"/>
      <c r="OEQ594" s="111"/>
      <c r="OER594" s="111"/>
      <c r="OES594" s="111"/>
      <c r="OET594" s="111"/>
      <c r="OEU594" s="111"/>
      <c r="OEV594" s="111"/>
      <c r="OEW594" s="111"/>
      <c r="OEX594" s="111"/>
      <c r="OEY594" s="111"/>
      <c r="OEZ594" s="111"/>
      <c r="OFA594" s="111"/>
      <c r="OFB594" s="111"/>
      <c r="OFC594" s="111"/>
      <c r="OFD594" s="111"/>
      <c r="OFE594" s="111"/>
      <c r="OFF594" s="111"/>
      <c r="OFG594" s="111"/>
      <c r="OFH594" s="111"/>
      <c r="OFI594" s="111"/>
      <c r="OFJ594" s="111"/>
      <c r="OFK594" s="111"/>
      <c r="OFL594" s="111"/>
      <c r="OFM594" s="111"/>
      <c r="OFN594" s="111"/>
      <c r="OFO594" s="111"/>
      <c r="OFP594" s="111"/>
      <c r="OFQ594" s="111"/>
      <c r="OFR594" s="111"/>
      <c r="OFS594" s="111"/>
      <c r="OFT594" s="111"/>
      <c r="OFU594" s="111"/>
      <c r="OFV594" s="111"/>
      <c r="OFW594" s="111"/>
      <c r="OFX594" s="111"/>
      <c r="OFY594" s="111"/>
      <c r="OFZ594" s="111"/>
      <c r="OGA594" s="111"/>
      <c r="OGB594" s="111"/>
      <c r="OGC594" s="111"/>
      <c r="OGD594" s="111"/>
      <c r="OGE594" s="111"/>
      <c r="OGF594" s="111"/>
      <c r="OGG594" s="111"/>
      <c r="OGH594" s="111"/>
      <c r="OGI594" s="111"/>
      <c r="OGJ594" s="111"/>
      <c r="OGK594" s="111"/>
      <c r="OGL594" s="111"/>
      <c r="OGM594" s="111"/>
      <c r="OGN594" s="111"/>
      <c r="OGO594" s="111"/>
      <c r="OGP594" s="111"/>
      <c r="OGQ594" s="111"/>
      <c r="OGR594" s="111"/>
      <c r="OGS594" s="111"/>
      <c r="OGT594" s="111"/>
      <c r="OGU594" s="111"/>
      <c r="OGV594" s="111"/>
      <c r="OGW594" s="111"/>
      <c r="OGX594" s="111"/>
      <c r="OGY594" s="111"/>
      <c r="OGZ594" s="111"/>
      <c r="OHA594" s="111"/>
      <c r="OHB594" s="111"/>
      <c r="OHC594" s="111"/>
      <c r="OHD594" s="111"/>
      <c r="OHE594" s="111"/>
      <c r="OHF594" s="111"/>
      <c r="OHG594" s="111"/>
      <c r="OHH594" s="111"/>
      <c r="OHI594" s="111"/>
      <c r="OHJ594" s="111"/>
      <c r="OHK594" s="111"/>
      <c r="OHL594" s="111"/>
      <c r="OHM594" s="111"/>
      <c r="OHN594" s="111"/>
      <c r="OHO594" s="111"/>
      <c r="OHP594" s="111"/>
      <c r="OHQ594" s="111"/>
      <c r="OHR594" s="111"/>
      <c r="OHS594" s="111"/>
      <c r="OHT594" s="111"/>
      <c r="OHU594" s="111"/>
      <c r="OHV594" s="111"/>
      <c r="OHW594" s="111"/>
      <c r="OHX594" s="111"/>
      <c r="OHY594" s="111"/>
      <c r="OHZ594" s="111"/>
      <c r="OIA594" s="111"/>
      <c r="OIB594" s="111"/>
      <c r="OIC594" s="111"/>
      <c r="OID594" s="111"/>
      <c r="OIE594" s="111"/>
      <c r="OIF594" s="111"/>
      <c r="OIG594" s="111"/>
      <c r="OIH594" s="111"/>
      <c r="OII594" s="111"/>
      <c r="OIJ594" s="111"/>
      <c r="OIK594" s="111"/>
      <c r="OIL594" s="111"/>
      <c r="OIM594" s="111"/>
      <c r="OIN594" s="111"/>
      <c r="OIO594" s="111"/>
      <c r="OIP594" s="111"/>
      <c r="OIQ594" s="111"/>
      <c r="OIR594" s="111"/>
      <c r="OIS594" s="111"/>
      <c r="OIT594" s="111"/>
      <c r="OIU594" s="111"/>
      <c r="OIV594" s="111"/>
      <c r="OIW594" s="111"/>
      <c r="OIX594" s="111"/>
      <c r="OIY594" s="111"/>
      <c r="OIZ594" s="111"/>
      <c r="OJA594" s="111"/>
      <c r="OJB594" s="111"/>
      <c r="OJC594" s="111"/>
      <c r="OJD594" s="111"/>
      <c r="OJE594" s="111"/>
      <c r="OJF594" s="111"/>
      <c r="OJG594" s="111"/>
      <c r="OJH594" s="111"/>
      <c r="OJI594" s="111"/>
      <c r="OJJ594" s="111"/>
      <c r="OJK594" s="111"/>
      <c r="OJL594" s="111"/>
      <c r="OJM594" s="111"/>
      <c r="OJN594" s="111"/>
      <c r="OJO594" s="111"/>
      <c r="OJP594" s="111"/>
      <c r="OJQ594" s="111"/>
      <c r="OJR594" s="111"/>
      <c r="OJS594" s="111"/>
      <c r="OJT594" s="111"/>
      <c r="OJU594" s="111"/>
      <c r="OJV594" s="111"/>
      <c r="OJW594" s="111"/>
      <c r="OJX594" s="111"/>
      <c r="OJY594" s="111"/>
      <c r="OJZ594" s="111"/>
      <c r="OKA594" s="111"/>
      <c r="OKB594" s="111"/>
      <c r="OKC594" s="111"/>
      <c r="OKD594" s="111"/>
      <c r="OKE594" s="111"/>
      <c r="OKF594" s="111"/>
      <c r="OKG594" s="111"/>
      <c r="OKH594" s="111"/>
      <c r="OKI594" s="111"/>
      <c r="OKJ594" s="111"/>
      <c r="OKK594" s="111"/>
      <c r="OKL594" s="111"/>
      <c r="OKM594" s="111"/>
      <c r="OKN594" s="111"/>
      <c r="OKO594" s="111"/>
      <c r="OKP594" s="111"/>
      <c r="OKQ594" s="111"/>
      <c r="OKR594" s="111"/>
      <c r="OKS594" s="111"/>
      <c r="OKT594" s="111"/>
      <c r="OKU594" s="111"/>
      <c r="OKV594" s="111"/>
      <c r="OKW594" s="111"/>
      <c r="OKX594" s="111"/>
      <c r="OKY594" s="111"/>
      <c r="OKZ594" s="111"/>
      <c r="OLA594" s="111"/>
      <c r="OLB594" s="111"/>
      <c r="OLC594" s="111"/>
      <c r="OLD594" s="111"/>
      <c r="OLE594" s="111"/>
      <c r="OLF594" s="111"/>
      <c r="OLG594" s="111"/>
      <c r="OLH594" s="111"/>
      <c r="OLI594" s="111"/>
      <c r="OLJ594" s="111"/>
      <c r="OLK594" s="111"/>
      <c r="OLL594" s="111"/>
      <c r="OLM594" s="111"/>
      <c r="OLN594" s="111"/>
      <c r="OLO594" s="111"/>
      <c r="OLP594" s="111"/>
      <c r="OLQ594" s="111"/>
      <c r="OLR594" s="111"/>
      <c r="OLS594" s="111"/>
      <c r="OLT594" s="111"/>
      <c r="OLU594" s="111"/>
      <c r="OLV594" s="111"/>
      <c r="OLW594" s="111"/>
      <c r="OLX594" s="111"/>
      <c r="OLY594" s="111"/>
      <c r="OLZ594" s="111"/>
      <c r="OMA594" s="111"/>
      <c r="OMB594" s="111"/>
      <c r="OMC594" s="111"/>
      <c r="OMD594" s="111"/>
      <c r="OME594" s="111"/>
      <c r="OMF594" s="111"/>
      <c r="OMG594" s="111"/>
      <c r="OMH594" s="111"/>
      <c r="OMI594" s="111"/>
      <c r="OMJ594" s="111"/>
      <c r="OMK594" s="111"/>
      <c r="OML594" s="111"/>
      <c r="OMM594" s="111"/>
      <c r="OMN594" s="111"/>
      <c r="OMO594" s="111"/>
      <c r="OMP594" s="111"/>
      <c r="OMQ594" s="111"/>
      <c r="OMR594" s="111"/>
      <c r="OMS594" s="111"/>
      <c r="OMT594" s="111"/>
      <c r="OMU594" s="111"/>
      <c r="OMV594" s="111"/>
      <c r="OMW594" s="111"/>
      <c r="OMX594" s="111"/>
      <c r="OMY594" s="111"/>
      <c r="OMZ594" s="111"/>
      <c r="ONA594" s="111"/>
      <c r="ONB594" s="111"/>
      <c r="ONC594" s="111"/>
      <c r="OND594" s="111"/>
      <c r="ONE594" s="111"/>
      <c r="ONF594" s="111"/>
      <c r="ONG594" s="111"/>
      <c r="ONH594" s="111"/>
      <c r="ONI594" s="111"/>
      <c r="ONJ594" s="111"/>
      <c r="ONK594" s="111"/>
      <c r="ONL594" s="111"/>
      <c r="ONM594" s="111"/>
      <c r="ONN594" s="111"/>
      <c r="ONO594" s="111"/>
      <c r="ONP594" s="111"/>
      <c r="ONQ594" s="111"/>
      <c r="ONR594" s="111"/>
      <c r="ONS594" s="111"/>
      <c r="ONT594" s="111"/>
      <c r="ONU594" s="111"/>
      <c r="ONV594" s="111"/>
      <c r="ONW594" s="111"/>
      <c r="ONX594" s="111"/>
      <c r="ONY594" s="111"/>
      <c r="ONZ594" s="111"/>
      <c r="OOA594" s="111"/>
      <c r="OOB594" s="111"/>
      <c r="OOC594" s="111"/>
      <c r="OOD594" s="111"/>
      <c r="OOE594" s="111"/>
      <c r="OOF594" s="111"/>
      <c r="OOG594" s="111"/>
      <c r="OOH594" s="111"/>
      <c r="OOI594" s="111"/>
      <c r="OOJ594" s="111"/>
      <c r="OOK594" s="111"/>
      <c r="OOL594" s="111"/>
      <c r="OOM594" s="111"/>
      <c r="OON594" s="111"/>
      <c r="OOO594" s="111"/>
      <c r="OOP594" s="111"/>
      <c r="OOQ594" s="111"/>
      <c r="OOR594" s="111"/>
      <c r="OOS594" s="111"/>
      <c r="OOT594" s="111"/>
      <c r="OOU594" s="111"/>
      <c r="OOV594" s="111"/>
      <c r="OOW594" s="111"/>
      <c r="OOX594" s="111"/>
      <c r="OOY594" s="111"/>
      <c r="OOZ594" s="111"/>
      <c r="OPA594" s="111"/>
      <c r="OPB594" s="111"/>
      <c r="OPC594" s="111"/>
      <c r="OPD594" s="111"/>
      <c r="OPE594" s="111"/>
      <c r="OPF594" s="111"/>
      <c r="OPG594" s="111"/>
      <c r="OPH594" s="111"/>
      <c r="OPI594" s="111"/>
      <c r="OPJ594" s="111"/>
      <c r="OPK594" s="111"/>
      <c r="OPL594" s="111"/>
      <c r="OPM594" s="111"/>
      <c r="OPN594" s="111"/>
      <c r="OPO594" s="111"/>
      <c r="OPP594" s="111"/>
      <c r="OPQ594" s="111"/>
      <c r="OPR594" s="111"/>
      <c r="OPS594" s="111"/>
      <c r="OPT594" s="111"/>
      <c r="OPU594" s="111"/>
      <c r="OPV594" s="111"/>
      <c r="OPW594" s="111"/>
      <c r="OPX594" s="111"/>
      <c r="OPY594" s="111"/>
      <c r="OPZ594" s="111"/>
      <c r="OQA594" s="111"/>
      <c r="OQB594" s="111"/>
      <c r="OQC594" s="111"/>
      <c r="OQD594" s="111"/>
      <c r="OQE594" s="111"/>
      <c r="OQF594" s="111"/>
      <c r="OQG594" s="111"/>
      <c r="OQH594" s="111"/>
      <c r="OQI594" s="111"/>
      <c r="OQJ594" s="111"/>
      <c r="OQK594" s="111"/>
      <c r="OQL594" s="111"/>
      <c r="OQM594" s="111"/>
      <c r="OQN594" s="111"/>
      <c r="OQO594" s="111"/>
      <c r="OQP594" s="111"/>
      <c r="OQQ594" s="111"/>
      <c r="OQR594" s="111"/>
      <c r="OQS594" s="111"/>
      <c r="OQT594" s="111"/>
      <c r="OQU594" s="111"/>
      <c r="OQV594" s="111"/>
      <c r="OQW594" s="111"/>
      <c r="OQX594" s="111"/>
      <c r="OQY594" s="111"/>
      <c r="OQZ594" s="111"/>
      <c r="ORA594" s="111"/>
      <c r="ORB594" s="111"/>
      <c r="ORC594" s="111"/>
      <c r="ORD594" s="111"/>
      <c r="ORE594" s="111"/>
      <c r="ORF594" s="111"/>
      <c r="ORG594" s="111"/>
      <c r="ORH594" s="111"/>
      <c r="ORI594" s="111"/>
      <c r="ORJ594" s="111"/>
      <c r="ORK594" s="111"/>
      <c r="ORL594" s="111"/>
      <c r="ORM594" s="111"/>
      <c r="ORN594" s="111"/>
      <c r="ORO594" s="111"/>
      <c r="ORP594" s="111"/>
      <c r="ORQ594" s="111"/>
      <c r="ORR594" s="111"/>
      <c r="ORS594" s="111"/>
      <c r="ORT594" s="111"/>
      <c r="ORU594" s="111"/>
      <c r="ORV594" s="111"/>
      <c r="ORW594" s="111"/>
      <c r="ORX594" s="111"/>
      <c r="ORY594" s="111"/>
      <c r="ORZ594" s="111"/>
      <c r="OSA594" s="111"/>
      <c r="OSB594" s="111"/>
      <c r="OSC594" s="111"/>
      <c r="OSD594" s="111"/>
      <c r="OSE594" s="111"/>
      <c r="OSF594" s="111"/>
      <c r="OSG594" s="111"/>
      <c r="OSH594" s="111"/>
      <c r="OSI594" s="111"/>
      <c r="OSJ594" s="111"/>
      <c r="OSK594" s="111"/>
      <c r="OSL594" s="111"/>
      <c r="OSM594" s="111"/>
      <c r="OSN594" s="111"/>
      <c r="OSO594" s="111"/>
      <c r="OSP594" s="111"/>
      <c r="OSQ594" s="111"/>
      <c r="OSR594" s="111"/>
      <c r="OSS594" s="111"/>
      <c r="OST594" s="111"/>
      <c r="OSU594" s="111"/>
      <c r="OSV594" s="111"/>
      <c r="OSW594" s="111"/>
      <c r="OSX594" s="111"/>
      <c r="OSY594" s="111"/>
      <c r="OSZ594" s="111"/>
      <c r="OTA594" s="111"/>
      <c r="OTB594" s="111"/>
      <c r="OTC594" s="111"/>
      <c r="OTD594" s="111"/>
      <c r="OTE594" s="111"/>
      <c r="OTF594" s="111"/>
      <c r="OTG594" s="111"/>
      <c r="OTH594" s="111"/>
      <c r="OTI594" s="111"/>
      <c r="OTJ594" s="111"/>
      <c r="OTK594" s="111"/>
      <c r="OTL594" s="111"/>
      <c r="OTM594" s="111"/>
      <c r="OTN594" s="111"/>
      <c r="OTO594" s="111"/>
      <c r="OTP594" s="111"/>
      <c r="OTQ594" s="111"/>
      <c r="OTR594" s="111"/>
      <c r="OTS594" s="111"/>
      <c r="OTT594" s="111"/>
      <c r="OTU594" s="111"/>
      <c r="OTV594" s="111"/>
      <c r="OTW594" s="111"/>
      <c r="OTX594" s="111"/>
      <c r="OTY594" s="111"/>
      <c r="OTZ594" s="111"/>
      <c r="OUA594" s="111"/>
      <c r="OUB594" s="111"/>
      <c r="OUC594" s="111"/>
      <c r="OUD594" s="111"/>
      <c r="OUE594" s="111"/>
      <c r="OUF594" s="111"/>
      <c r="OUG594" s="111"/>
      <c r="OUH594" s="111"/>
      <c r="OUI594" s="111"/>
      <c r="OUJ594" s="111"/>
      <c r="OUK594" s="111"/>
      <c r="OUL594" s="111"/>
      <c r="OUM594" s="111"/>
      <c r="OUN594" s="111"/>
      <c r="OUO594" s="111"/>
      <c r="OUP594" s="111"/>
      <c r="OUQ594" s="111"/>
      <c r="OUR594" s="111"/>
      <c r="OUS594" s="111"/>
      <c r="OUT594" s="111"/>
      <c r="OUU594" s="111"/>
      <c r="OUV594" s="111"/>
      <c r="OUW594" s="111"/>
      <c r="OUX594" s="111"/>
      <c r="OUY594" s="111"/>
      <c r="OUZ594" s="111"/>
      <c r="OVA594" s="111"/>
      <c r="OVB594" s="111"/>
      <c r="OVC594" s="111"/>
      <c r="OVD594" s="111"/>
      <c r="OVE594" s="111"/>
      <c r="OVF594" s="111"/>
      <c r="OVG594" s="111"/>
      <c r="OVH594" s="111"/>
      <c r="OVI594" s="111"/>
      <c r="OVJ594" s="111"/>
      <c r="OVK594" s="111"/>
      <c r="OVL594" s="111"/>
      <c r="OVM594" s="111"/>
      <c r="OVN594" s="111"/>
      <c r="OVO594" s="111"/>
      <c r="OVP594" s="111"/>
      <c r="OVQ594" s="111"/>
      <c r="OVR594" s="111"/>
      <c r="OVS594" s="111"/>
      <c r="OVT594" s="111"/>
      <c r="OVU594" s="111"/>
      <c r="OVV594" s="111"/>
      <c r="OVW594" s="111"/>
      <c r="OVX594" s="111"/>
      <c r="OVY594" s="111"/>
      <c r="OVZ594" s="111"/>
      <c r="OWA594" s="111"/>
      <c r="OWB594" s="111"/>
      <c r="OWC594" s="111"/>
      <c r="OWD594" s="111"/>
      <c r="OWE594" s="111"/>
      <c r="OWF594" s="111"/>
      <c r="OWG594" s="111"/>
      <c r="OWH594" s="111"/>
      <c r="OWI594" s="111"/>
      <c r="OWJ594" s="111"/>
      <c r="OWK594" s="111"/>
      <c r="OWL594" s="111"/>
      <c r="OWM594" s="111"/>
      <c r="OWN594" s="111"/>
      <c r="OWO594" s="111"/>
      <c r="OWP594" s="111"/>
      <c r="OWQ594" s="111"/>
      <c r="OWR594" s="111"/>
      <c r="OWS594" s="111"/>
      <c r="OWT594" s="111"/>
      <c r="OWU594" s="111"/>
      <c r="OWV594" s="111"/>
      <c r="OWW594" s="111"/>
      <c r="OWX594" s="111"/>
      <c r="OWY594" s="111"/>
      <c r="OWZ594" s="111"/>
      <c r="OXA594" s="111"/>
      <c r="OXB594" s="111"/>
      <c r="OXC594" s="111"/>
      <c r="OXD594" s="111"/>
      <c r="OXE594" s="111"/>
      <c r="OXF594" s="111"/>
      <c r="OXG594" s="111"/>
      <c r="OXH594" s="111"/>
      <c r="OXI594" s="111"/>
      <c r="OXJ594" s="111"/>
      <c r="OXK594" s="111"/>
      <c r="OXL594" s="111"/>
      <c r="OXM594" s="111"/>
      <c r="OXN594" s="111"/>
      <c r="OXO594" s="111"/>
      <c r="OXP594" s="111"/>
      <c r="OXQ594" s="111"/>
      <c r="OXR594" s="111"/>
      <c r="OXS594" s="111"/>
      <c r="OXT594" s="111"/>
      <c r="OXU594" s="111"/>
      <c r="OXV594" s="111"/>
      <c r="OXW594" s="111"/>
      <c r="OXX594" s="111"/>
      <c r="OXY594" s="111"/>
      <c r="OXZ594" s="111"/>
      <c r="OYA594" s="111"/>
      <c r="OYB594" s="111"/>
      <c r="OYC594" s="111"/>
      <c r="OYD594" s="111"/>
      <c r="OYE594" s="111"/>
      <c r="OYF594" s="111"/>
      <c r="OYG594" s="111"/>
      <c r="OYH594" s="111"/>
      <c r="OYI594" s="111"/>
      <c r="OYJ594" s="111"/>
      <c r="OYK594" s="111"/>
      <c r="OYL594" s="111"/>
      <c r="OYM594" s="111"/>
      <c r="OYN594" s="111"/>
      <c r="OYO594" s="111"/>
      <c r="OYP594" s="111"/>
      <c r="OYQ594" s="111"/>
      <c r="OYR594" s="111"/>
      <c r="OYS594" s="111"/>
      <c r="OYT594" s="111"/>
      <c r="OYU594" s="111"/>
      <c r="OYV594" s="111"/>
      <c r="OYW594" s="111"/>
      <c r="OYX594" s="111"/>
      <c r="OYY594" s="111"/>
      <c r="OYZ594" s="111"/>
      <c r="OZA594" s="111"/>
      <c r="OZB594" s="111"/>
      <c r="OZC594" s="111"/>
      <c r="OZD594" s="111"/>
      <c r="OZE594" s="111"/>
      <c r="OZF594" s="111"/>
      <c r="OZG594" s="111"/>
      <c r="OZH594" s="111"/>
      <c r="OZI594" s="111"/>
      <c r="OZJ594" s="111"/>
      <c r="OZK594" s="111"/>
      <c r="OZL594" s="111"/>
      <c r="OZM594" s="111"/>
      <c r="OZN594" s="111"/>
      <c r="OZO594" s="111"/>
      <c r="OZP594" s="111"/>
      <c r="OZQ594" s="111"/>
      <c r="OZR594" s="111"/>
      <c r="OZS594" s="111"/>
      <c r="OZT594" s="111"/>
      <c r="OZU594" s="111"/>
      <c r="OZV594" s="111"/>
      <c r="OZW594" s="111"/>
      <c r="OZX594" s="111"/>
      <c r="OZY594" s="111"/>
      <c r="OZZ594" s="111"/>
      <c r="PAA594" s="111"/>
      <c r="PAB594" s="111"/>
      <c r="PAC594" s="111"/>
      <c r="PAD594" s="111"/>
      <c r="PAE594" s="111"/>
      <c r="PAF594" s="111"/>
      <c r="PAG594" s="111"/>
      <c r="PAH594" s="111"/>
      <c r="PAI594" s="111"/>
      <c r="PAJ594" s="111"/>
      <c r="PAK594" s="111"/>
      <c r="PAL594" s="111"/>
      <c r="PAM594" s="111"/>
      <c r="PAN594" s="111"/>
      <c r="PAO594" s="111"/>
      <c r="PAP594" s="111"/>
      <c r="PAQ594" s="111"/>
      <c r="PAR594" s="111"/>
      <c r="PAS594" s="111"/>
      <c r="PAT594" s="111"/>
      <c r="PAU594" s="111"/>
      <c r="PAV594" s="111"/>
      <c r="PAW594" s="111"/>
      <c r="PAX594" s="111"/>
      <c r="PAY594" s="111"/>
      <c r="PAZ594" s="111"/>
      <c r="PBA594" s="111"/>
      <c r="PBB594" s="111"/>
      <c r="PBC594" s="111"/>
      <c r="PBD594" s="111"/>
      <c r="PBE594" s="111"/>
      <c r="PBF594" s="111"/>
      <c r="PBG594" s="111"/>
      <c r="PBH594" s="111"/>
      <c r="PBI594" s="111"/>
      <c r="PBJ594" s="111"/>
      <c r="PBK594" s="111"/>
      <c r="PBL594" s="111"/>
      <c r="PBM594" s="111"/>
      <c r="PBN594" s="111"/>
      <c r="PBO594" s="111"/>
      <c r="PBP594" s="111"/>
      <c r="PBQ594" s="111"/>
      <c r="PBR594" s="111"/>
      <c r="PBS594" s="111"/>
      <c r="PBT594" s="111"/>
      <c r="PBU594" s="111"/>
      <c r="PBV594" s="111"/>
      <c r="PBW594" s="111"/>
      <c r="PBX594" s="111"/>
      <c r="PBY594" s="111"/>
      <c r="PBZ594" s="111"/>
      <c r="PCA594" s="111"/>
      <c r="PCB594" s="111"/>
      <c r="PCC594" s="111"/>
      <c r="PCD594" s="111"/>
      <c r="PCE594" s="111"/>
      <c r="PCF594" s="111"/>
      <c r="PCG594" s="111"/>
      <c r="PCH594" s="111"/>
      <c r="PCI594" s="111"/>
      <c r="PCJ594" s="111"/>
      <c r="PCK594" s="111"/>
      <c r="PCL594" s="111"/>
      <c r="PCM594" s="111"/>
      <c r="PCN594" s="111"/>
      <c r="PCO594" s="111"/>
      <c r="PCP594" s="111"/>
      <c r="PCQ594" s="111"/>
      <c r="PCR594" s="111"/>
      <c r="PCS594" s="111"/>
      <c r="PCT594" s="111"/>
      <c r="PCU594" s="111"/>
      <c r="PCV594" s="111"/>
      <c r="PCW594" s="111"/>
      <c r="PCX594" s="111"/>
      <c r="PCY594" s="111"/>
      <c r="PCZ594" s="111"/>
      <c r="PDA594" s="111"/>
      <c r="PDB594" s="111"/>
      <c r="PDC594" s="111"/>
      <c r="PDD594" s="111"/>
      <c r="PDE594" s="111"/>
      <c r="PDF594" s="111"/>
      <c r="PDG594" s="111"/>
      <c r="PDH594" s="111"/>
      <c r="PDI594" s="111"/>
      <c r="PDJ594" s="111"/>
      <c r="PDK594" s="111"/>
      <c r="PDL594" s="111"/>
      <c r="PDM594" s="111"/>
      <c r="PDN594" s="111"/>
      <c r="PDO594" s="111"/>
      <c r="PDP594" s="111"/>
      <c r="PDQ594" s="111"/>
      <c r="PDR594" s="111"/>
      <c r="PDS594" s="111"/>
      <c r="PDT594" s="111"/>
      <c r="PDU594" s="111"/>
      <c r="PDV594" s="111"/>
      <c r="PDW594" s="111"/>
      <c r="PDX594" s="111"/>
      <c r="PDY594" s="111"/>
      <c r="PDZ594" s="111"/>
      <c r="PEA594" s="111"/>
      <c r="PEB594" s="111"/>
      <c r="PEC594" s="111"/>
      <c r="PED594" s="111"/>
      <c r="PEE594" s="111"/>
      <c r="PEF594" s="111"/>
      <c r="PEG594" s="111"/>
      <c r="PEH594" s="111"/>
      <c r="PEI594" s="111"/>
      <c r="PEJ594" s="111"/>
      <c r="PEK594" s="111"/>
      <c r="PEL594" s="111"/>
      <c r="PEM594" s="111"/>
      <c r="PEN594" s="111"/>
      <c r="PEO594" s="111"/>
      <c r="PEP594" s="111"/>
      <c r="PEQ594" s="111"/>
      <c r="PER594" s="111"/>
      <c r="PES594" s="111"/>
      <c r="PET594" s="111"/>
      <c r="PEU594" s="111"/>
      <c r="PEV594" s="111"/>
      <c r="PEW594" s="111"/>
      <c r="PEX594" s="111"/>
      <c r="PEY594" s="111"/>
      <c r="PEZ594" s="111"/>
      <c r="PFA594" s="111"/>
      <c r="PFB594" s="111"/>
      <c r="PFC594" s="111"/>
      <c r="PFD594" s="111"/>
      <c r="PFE594" s="111"/>
      <c r="PFF594" s="111"/>
      <c r="PFG594" s="111"/>
      <c r="PFH594" s="111"/>
      <c r="PFI594" s="111"/>
      <c r="PFJ594" s="111"/>
      <c r="PFK594" s="111"/>
      <c r="PFL594" s="111"/>
      <c r="PFM594" s="111"/>
      <c r="PFN594" s="111"/>
      <c r="PFO594" s="111"/>
      <c r="PFP594" s="111"/>
      <c r="PFQ594" s="111"/>
      <c r="PFR594" s="111"/>
      <c r="PFS594" s="111"/>
      <c r="PFT594" s="111"/>
      <c r="PFU594" s="111"/>
      <c r="PFV594" s="111"/>
      <c r="PFW594" s="111"/>
      <c r="PFX594" s="111"/>
      <c r="PFY594" s="111"/>
      <c r="PFZ594" s="111"/>
      <c r="PGA594" s="111"/>
      <c r="PGB594" s="111"/>
      <c r="PGC594" s="111"/>
      <c r="PGD594" s="111"/>
      <c r="PGE594" s="111"/>
      <c r="PGF594" s="111"/>
      <c r="PGG594" s="111"/>
      <c r="PGH594" s="111"/>
      <c r="PGI594" s="111"/>
      <c r="PGJ594" s="111"/>
      <c r="PGK594" s="111"/>
      <c r="PGL594" s="111"/>
      <c r="PGM594" s="111"/>
      <c r="PGN594" s="111"/>
      <c r="PGO594" s="111"/>
      <c r="PGP594" s="111"/>
      <c r="PGQ594" s="111"/>
      <c r="PGR594" s="111"/>
      <c r="PGS594" s="111"/>
      <c r="PGT594" s="111"/>
      <c r="PGU594" s="111"/>
      <c r="PGV594" s="111"/>
      <c r="PGW594" s="111"/>
      <c r="PGX594" s="111"/>
      <c r="PGY594" s="111"/>
      <c r="PGZ594" s="111"/>
      <c r="PHA594" s="111"/>
      <c r="PHB594" s="111"/>
      <c r="PHC594" s="111"/>
      <c r="PHD594" s="111"/>
      <c r="PHE594" s="111"/>
      <c r="PHF594" s="111"/>
      <c r="PHG594" s="111"/>
      <c r="PHH594" s="111"/>
      <c r="PHI594" s="111"/>
      <c r="PHJ594" s="111"/>
      <c r="PHK594" s="111"/>
      <c r="PHL594" s="111"/>
      <c r="PHM594" s="111"/>
      <c r="PHN594" s="111"/>
      <c r="PHO594" s="111"/>
      <c r="PHP594" s="111"/>
      <c r="PHQ594" s="111"/>
      <c r="PHR594" s="111"/>
      <c r="PHS594" s="111"/>
      <c r="PHT594" s="111"/>
      <c r="PHU594" s="111"/>
      <c r="PHV594" s="111"/>
      <c r="PHW594" s="111"/>
      <c r="PHX594" s="111"/>
      <c r="PHY594" s="111"/>
      <c r="PHZ594" s="111"/>
      <c r="PIA594" s="111"/>
      <c r="PIB594" s="111"/>
      <c r="PIC594" s="111"/>
      <c r="PID594" s="111"/>
      <c r="PIE594" s="111"/>
      <c r="PIF594" s="111"/>
      <c r="PIG594" s="111"/>
      <c r="PIH594" s="111"/>
      <c r="PII594" s="111"/>
      <c r="PIJ594" s="111"/>
      <c r="PIK594" s="111"/>
      <c r="PIL594" s="111"/>
      <c r="PIM594" s="111"/>
      <c r="PIN594" s="111"/>
      <c r="PIO594" s="111"/>
      <c r="PIP594" s="111"/>
      <c r="PIQ594" s="111"/>
      <c r="PIR594" s="111"/>
      <c r="PIS594" s="111"/>
      <c r="PIT594" s="111"/>
      <c r="PIU594" s="111"/>
      <c r="PIV594" s="111"/>
      <c r="PIW594" s="111"/>
      <c r="PIX594" s="111"/>
      <c r="PIY594" s="111"/>
      <c r="PIZ594" s="111"/>
      <c r="PJA594" s="111"/>
      <c r="PJB594" s="111"/>
      <c r="PJC594" s="111"/>
      <c r="PJD594" s="111"/>
      <c r="PJE594" s="111"/>
      <c r="PJF594" s="111"/>
      <c r="PJG594" s="111"/>
      <c r="PJH594" s="111"/>
      <c r="PJI594" s="111"/>
      <c r="PJJ594" s="111"/>
      <c r="PJK594" s="111"/>
      <c r="PJL594" s="111"/>
      <c r="PJM594" s="111"/>
      <c r="PJN594" s="111"/>
      <c r="PJO594" s="111"/>
      <c r="PJP594" s="111"/>
      <c r="PJQ594" s="111"/>
      <c r="PJR594" s="111"/>
      <c r="PJS594" s="111"/>
      <c r="PJT594" s="111"/>
      <c r="PJU594" s="111"/>
      <c r="PJV594" s="111"/>
      <c r="PJW594" s="111"/>
      <c r="PJX594" s="111"/>
      <c r="PJY594" s="111"/>
      <c r="PJZ594" s="111"/>
      <c r="PKA594" s="111"/>
      <c r="PKB594" s="111"/>
      <c r="PKC594" s="111"/>
      <c r="PKD594" s="111"/>
      <c r="PKE594" s="111"/>
      <c r="PKF594" s="111"/>
      <c r="PKG594" s="111"/>
      <c r="PKH594" s="111"/>
      <c r="PKI594" s="111"/>
      <c r="PKJ594" s="111"/>
      <c r="PKK594" s="111"/>
      <c r="PKL594" s="111"/>
      <c r="PKM594" s="111"/>
      <c r="PKN594" s="111"/>
      <c r="PKO594" s="111"/>
      <c r="PKP594" s="111"/>
      <c r="PKQ594" s="111"/>
      <c r="PKR594" s="111"/>
      <c r="PKS594" s="111"/>
      <c r="PKT594" s="111"/>
      <c r="PKU594" s="111"/>
      <c r="PKV594" s="111"/>
      <c r="PKW594" s="111"/>
      <c r="PKX594" s="111"/>
      <c r="PKY594" s="111"/>
      <c r="PKZ594" s="111"/>
      <c r="PLA594" s="111"/>
      <c r="PLB594" s="111"/>
      <c r="PLC594" s="111"/>
      <c r="PLD594" s="111"/>
      <c r="PLE594" s="111"/>
      <c r="PLF594" s="111"/>
      <c r="PLG594" s="111"/>
      <c r="PLH594" s="111"/>
      <c r="PLI594" s="111"/>
      <c r="PLJ594" s="111"/>
      <c r="PLK594" s="111"/>
      <c r="PLL594" s="111"/>
      <c r="PLM594" s="111"/>
      <c r="PLN594" s="111"/>
      <c r="PLO594" s="111"/>
      <c r="PLP594" s="111"/>
      <c r="PLQ594" s="111"/>
      <c r="PLR594" s="111"/>
      <c r="PLS594" s="111"/>
      <c r="PLT594" s="111"/>
      <c r="PLU594" s="111"/>
      <c r="PLV594" s="111"/>
      <c r="PLW594" s="111"/>
      <c r="PLX594" s="111"/>
      <c r="PLY594" s="111"/>
      <c r="PLZ594" s="111"/>
      <c r="PMA594" s="111"/>
      <c r="PMB594" s="111"/>
      <c r="PMC594" s="111"/>
      <c r="PMD594" s="111"/>
      <c r="PME594" s="111"/>
      <c r="PMF594" s="111"/>
      <c r="PMG594" s="111"/>
      <c r="PMH594" s="111"/>
      <c r="PMI594" s="111"/>
      <c r="PMJ594" s="111"/>
      <c r="PMK594" s="111"/>
      <c r="PML594" s="111"/>
      <c r="PMM594" s="111"/>
      <c r="PMN594" s="111"/>
      <c r="PMO594" s="111"/>
      <c r="PMP594" s="111"/>
      <c r="PMQ594" s="111"/>
      <c r="PMR594" s="111"/>
      <c r="PMS594" s="111"/>
      <c r="PMT594" s="111"/>
      <c r="PMU594" s="111"/>
      <c r="PMV594" s="111"/>
      <c r="PMW594" s="111"/>
      <c r="PMX594" s="111"/>
      <c r="PMY594" s="111"/>
      <c r="PMZ594" s="111"/>
      <c r="PNA594" s="111"/>
      <c r="PNB594" s="111"/>
      <c r="PNC594" s="111"/>
      <c r="PND594" s="111"/>
      <c r="PNE594" s="111"/>
      <c r="PNF594" s="111"/>
      <c r="PNG594" s="111"/>
      <c r="PNH594" s="111"/>
      <c r="PNI594" s="111"/>
      <c r="PNJ594" s="111"/>
      <c r="PNK594" s="111"/>
      <c r="PNL594" s="111"/>
      <c r="PNM594" s="111"/>
      <c r="PNN594" s="111"/>
      <c r="PNO594" s="111"/>
      <c r="PNP594" s="111"/>
      <c r="PNQ594" s="111"/>
      <c r="PNR594" s="111"/>
      <c r="PNS594" s="111"/>
      <c r="PNT594" s="111"/>
      <c r="PNU594" s="111"/>
      <c r="PNV594" s="111"/>
      <c r="PNW594" s="111"/>
      <c r="PNX594" s="111"/>
      <c r="PNY594" s="111"/>
      <c r="PNZ594" s="111"/>
      <c r="POA594" s="111"/>
      <c r="POB594" s="111"/>
      <c r="POC594" s="111"/>
      <c r="POD594" s="111"/>
      <c r="POE594" s="111"/>
      <c r="POF594" s="111"/>
      <c r="POG594" s="111"/>
      <c r="POH594" s="111"/>
      <c r="POI594" s="111"/>
      <c r="POJ594" s="111"/>
      <c r="POK594" s="111"/>
      <c r="POL594" s="111"/>
      <c r="POM594" s="111"/>
      <c r="PON594" s="111"/>
      <c r="POO594" s="111"/>
      <c r="POP594" s="111"/>
      <c r="POQ594" s="111"/>
      <c r="POR594" s="111"/>
      <c r="POS594" s="111"/>
      <c r="POT594" s="111"/>
      <c r="POU594" s="111"/>
      <c r="POV594" s="111"/>
      <c r="POW594" s="111"/>
      <c r="POX594" s="111"/>
      <c r="POY594" s="111"/>
      <c r="POZ594" s="111"/>
      <c r="PPA594" s="111"/>
      <c r="PPB594" s="111"/>
      <c r="PPC594" s="111"/>
      <c r="PPD594" s="111"/>
      <c r="PPE594" s="111"/>
      <c r="PPF594" s="111"/>
      <c r="PPG594" s="111"/>
      <c r="PPH594" s="111"/>
      <c r="PPI594" s="111"/>
      <c r="PPJ594" s="111"/>
      <c r="PPK594" s="111"/>
      <c r="PPL594" s="111"/>
      <c r="PPM594" s="111"/>
      <c r="PPN594" s="111"/>
      <c r="PPO594" s="111"/>
      <c r="PPP594" s="111"/>
      <c r="PPQ594" s="111"/>
      <c r="PPR594" s="111"/>
      <c r="PPS594" s="111"/>
      <c r="PPT594" s="111"/>
      <c r="PPU594" s="111"/>
      <c r="PPV594" s="111"/>
      <c r="PPW594" s="111"/>
      <c r="PPX594" s="111"/>
      <c r="PPY594" s="111"/>
      <c r="PPZ594" s="111"/>
      <c r="PQA594" s="111"/>
      <c r="PQB594" s="111"/>
      <c r="PQC594" s="111"/>
      <c r="PQD594" s="111"/>
      <c r="PQE594" s="111"/>
      <c r="PQF594" s="111"/>
      <c r="PQG594" s="111"/>
      <c r="PQH594" s="111"/>
      <c r="PQI594" s="111"/>
      <c r="PQJ594" s="111"/>
      <c r="PQK594" s="111"/>
      <c r="PQL594" s="111"/>
      <c r="PQM594" s="111"/>
      <c r="PQN594" s="111"/>
      <c r="PQO594" s="111"/>
      <c r="PQP594" s="111"/>
      <c r="PQQ594" s="111"/>
      <c r="PQR594" s="111"/>
      <c r="PQS594" s="111"/>
      <c r="PQT594" s="111"/>
      <c r="PQU594" s="111"/>
      <c r="PQV594" s="111"/>
      <c r="PQW594" s="111"/>
      <c r="PQX594" s="111"/>
      <c r="PQY594" s="111"/>
      <c r="PQZ594" s="111"/>
      <c r="PRA594" s="111"/>
      <c r="PRB594" s="111"/>
      <c r="PRC594" s="111"/>
      <c r="PRD594" s="111"/>
      <c r="PRE594" s="111"/>
      <c r="PRF594" s="111"/>
      <c r="PRG594" s="111"/>
      <c r="PRH594" s="111"/>
      <c r="PRI594" s="111"/>
      <c r="PRJ594" s="111"/>
      <c r="PRK594" s="111"/>
      <c r="PRL594" s="111"/>
      <c r="PRM594" s="111"/>
      <c r="PRN594" s="111"/>
      <c r="PRO594" s="111"/>
      <c r="PRP594" s="111"/>
      <c r="PRQ594" s="111"/>
      <c r="PRR594" s="111"/>
      <c r="PRS594" s="111"/>
      <c r="PRT594" s="111"/>
      <c r="PRU594" s="111"/>
      <c r="PRV594" s="111"/>
      <c r="PRW594" s="111"/>
      <c r="PRX594" s="111"/>
      <c r="PRY594" s="111"/>
      <c r="PRZ594" s="111"/>
      <c r="PSA594" s="111"/>
      <c r="PSB594" s="111"/>
      <c r="PSC594" s="111"/>
      <c r="PSD594" s="111"/>
      <c r="PSE594" s="111"/>
      <c r="PSF594" s="111"/>
      <c r="PSG594" s="111"/>
      <c r="PSH594" s="111"/>
      <c r="PSI594" s="111"/>
      <c r="PSJ594" s="111"/>
      <c r="PSK594" s="111"/>
      <c r="PSL594" s="111"/>
      <c r="PSM594" s="111"/>
      <c r="PSN594" s="111"/>
      <c r="PSO594" s="111"/>
      <c r="PSP594" s="111"/>
      <c r="PSQ594" s="111"/>
      <c r="PSR594" s="111"/>
      <c r="PSS594" s="111"/>
      <c r="PST594" s="111"/>
      <c r="PSU594" s="111"/>
      <c r="PSV594" s="111"/>
      <c r="PSW594" s="111"/>
      <c r="PSX594" s="111"/>
      <c r="PSY594" s="111"/>
      <c r="PSZ594" s="111"/>
      <c r="PTA594" s="111"/>
      <c r="PTB594" s="111"/>
      <c r="PTC594" s="111"/>
      <c r="PTD594" s="111"/>
      <c r="PTE594" s="111"/>
      <c r="PTF594" s="111"/>
      <c r="PTG594" s="111"/>
      <c r="PTH594" s="111"/>
      <c r="PTI594" s="111"/>
      <c r="PTJ594" s="111"/>
      <c r="PTK594" s="111"/>
      <c r="PTL594" s="111"/>
      <c r="PTM594" s="111"/>
      <c r="PTN594" s="111"/>
      <c r="PTO594" s="111"/>
      <c r="PTP594" s="111"/>
      <c r="PTQ594" s="111"/>
      <c r="PTR594" s="111"/>
      <c r="PTS594" s="111"/>
      <c r="PTT594" s="111"/>
      <c r="PTU594" s="111"/>
      <c r="PTV594" s="111"/>
      <c r="PTW594" s="111"/>
      <c r="PTX594" s="111"/>
      <c r="PTY594" s="111"/>
      <c r="PTZ594" s="111"/>
      <c r="PUA594" s="111"/>
      <c r="PUB594" s="111"/>
      <c r="PUC594" s="111"/>
      <c r="PUD594" s="111"/>
      <c r="PUE594" s="111"/>
      <c r="PUF594" s="111"/>
      <c r="PUG594" s="111"/>
      <c r="PUH594" s="111"/>
      <c r="PUI594" s="111"/>
      <c r="PUJ594" s="111"/>
      <c r="PUK594" s="111"/>
      <c r="PUL594" s="111"/>
      <c r="PUM594" s="111"/>
      <c r="PUN594" s="111"/>
      <c r="PUO594" s="111"/>
      <c r="PUP594" s="111"/>
      <c r="PUQ594" s="111"/>
      <c r="PUR594" s="111"/>
      <c r="PUS594" s="111"/>
      <c r="PUT594" s="111"/>
      <c r="PUU594" s="111"/>
      <c r="PUV594" s="111"/>
      <c r="PUW594" s="111"/>
      <c r="PUX594" s="111"/>
      <c r="PUY594" s="111"/>
      <c r="PUZ594" s="111"/>
      <c r="PVA594" s="111"/>
      <c r="PVB594" s="111"/>
      <c r="PVC594" s="111"/>
      <c r="PVD594" s="111"/>
      <c r="PVE594" s="111"/>
      <c r="PVF594" s="111"/>
      <c r="PVG594" s="111"/>
      <c r="PVH594" s="111"/>
      <c r="PVI594" s="111"/>
      <c r="PVJ594" s="111"/>
      <c r="PVK594" s="111"/>
      <c r="PVL594" s="111"/>
      <c r="PVM594" s="111"/>
      <c r="PVN594" s="111"/>
      <c r="PVO594" s="111"/>
      <c r="PVP594" s="111"/>
      <c r="PVQ594" s="111"/>
      <c r="PVR594" s="111"/>
      <c r="PVS594" s="111"/>
      <c r="PVT594" s="111"/>
      <c r="PVU594" s="111"/>
      <c r="PVV594" s="111"/>
      <c r="PVW594" s="111"/>
      <c r="PVX594" s="111"/>
      <c r="PVY594" s="111"/>
      <c r="PVZ594" s="111"/>
      <c r="PWA594" s="111"/>
      <c r="PWB594" s="111"/>
      <c r="PWC594" s="111"/>
      <c r="PWD594" s="111"/>
      <c r="PWE594" s="111"/>
      <c r="PWF594" s="111"/>
      <c r="PWG594" s="111"/>
      <c r="PWH594" s="111"/>
      <c r="PWI594" s="111"/>
      <c r="PWJ594" s="111"/>
      <c r="PWK594" s="111"/>
      <c r="PWL594" s="111"/>
      <c r="PWM594" s="111"/>
      <c r="PWN594" s="111"/>
      <c r="PWO594" s="111"/>
      <c r="PWP594" s="111"/>
      <c r="PWQ594" s="111"/>
      <c r="PWR594" s="111"/>
      <c r="PWS594" s="111"/>
      <c r="PWT594" s="111"/>
      <c r="PWU594" s="111"/>
      <c r="PWV594" s="111"/>
      <c r="PWW594" s="111"/>
      <c r="PWX594" s="111"/>
      <c r="PWY594" s="111"/>
      <c r="PWZ594" s="111"/>
      <c r="PXA594" s="111"/>
      <c r="PXB594" s="111"/>
      <c r="PXC594" s="111"/>
      <c r="PXD594" s="111"/>
      <c r="PXE594" s="111"/>
      <c r="PXF594" s="111"/>
      <c r="PXG594" s="111"/>
      <c r="PXH594" s="111"/>
      <c r="PXI594" s="111"/>
      <c r="PXJ594" s="111"/>
      <c r="PXK594" s="111"/>
      <c r="PXL594" s="111"/>
      <c r="PXM594" s="111"/>
      <c r="PXN594" s="111"/>
      <c r="PXO594" s="111"/>
      <c r="PXP594" s="111"/>
      <c r="PXQ594" s="111"/>
      <c r="PXR594" s="111"/>
      <c r="PXS594" s="111"/>
      <c r="PXT594" s="111"/>
      <c r="PXU594" s="111"/>
      <c r="PXV594" s="111"/>
      <c r="PXW594" s="111"/>
      <c r="PXX594" s="111"/>
      <c r="PXY594" s="111"/>
      <c r="PXZ594" s="111"/>
      <c r="PYA594" s="111"/>
      <c r="PYB594" s="111"/>
      <c r="PYC594" s="111"/>
      <c r="PYD594" s="111"/>
      <c r="PYE594" s="111"/>
      <c r="PYF594" s="111"/>
      <c r="PYG594" s="111"/>
      <c r="PYH594" s="111"/>
      <c r="PYI594" s="111"/>
      <c r="PYJ594" s="111"/>
      <c r="PYK594" s="111"/>
      <c r="PYL594" s="111"/>
      <c r="PYM594" s="111"/>
      <c r="PYN594" s="111"/>
      <c r="PYO594" s="111"/>
      <c r="PYP594" s="111"/>
      <c r="PYQ594" s="111"/>
      <c r="PYR594" s="111"/>
      <c r="PYS594" s="111"/>
      <c r="PYT594" s="111"/>
      <c r="PYU594" s="111"/>
      <c r="PYV594" s="111"/>
      <c r="PYW594" s="111"/>
      <c r="PYX594" s="111"/>
      <c r="PYY594" s="111"/>
      <c r="PYZ594" s="111"/>
      <c r="PZA594" s="111"/>
      <c r="PZB594" s="111"/>
      <c r="PZC594" s="111"/>
      <c r="PZD594" s="111"/>
      <c r="PZE594" s="111"/>
      <c r="PZF594" s="111"/>
      <c r="PZG594" s="111"/>
      <c r="PZH594" s="111"/>
      <c r="PZI594" s="111"/>
      <c r="PZJ594" s="111"/>
      <c r="PZK594" s="111"/>
      <c r="PZL594" s="111"/>
      <c r="PZM594" s="111"/>
      <c r="PZN594" s="111"/>
      <c r="PZO594" s="111"/>
      <c r="PZP594" s="111"/>
      <c r="PZQ594" s="111"/>
      <c r="PZR594" s="111"/>
      <c r="PZS594" s="111"/>
      <c r="PZT594" s="111"/>
      <c r="PZU594" s="111"/>
      <c r="PZV594" s="111"/>
      <c r="PZW594" s="111"/>
      <c r="PZX594" s="111"/>
      <c r="PZY594" s="111"/>
      <c r="PZZ594" s="111"/>
      <c r="QAA594" s="111"/>
      <c r="QAB594" s="111"/>
      <c r="QAC594" s="111"/>
      <c r="QAD594" s="111"/>
      <c r="QAE594" s="111"/>
      <c r="QAF594" s="111"/>
      <c r="QAG594" s="111"/>
      <c r="QAH594" s="111"/>
      <c r="QAI594" s="111"/>
      <c r="QAJ594" s="111"/>
      <c r="QAK594" s="111"/>
      <c r="QAL594" s="111"/>
      <c r="QAM594" s="111"/>
      <c r="QAN594" s="111"/>
      <c r="QAO594" s="111"/>
      <c r="QAP594" s="111"/>
      <c r="QAQ594" s="111"/>
      <c r="QAR594" s="111"/>
      <c r="QAS594" s="111"/>
      <c r="QAT594" s="111"/>
      <c r="QAU594" s="111"/>
      <c r="QAV594" s="111"/>
      <c r="QAW594" s="111"/>
      <c r="QAX594" s="111"/>
      <c r="QAY594" s="111"/>
      <c r="QAZ594" s="111"/>
      <c r="QBA594" s="111"/>
      <c r="QBB594" s="111"/>
      <c r="QBC594" s="111"/>
      <c r="QBD594" s="111"/>
      <c r="QBE594" s="111"/>
      <c r="QBF594" s="111"/>
      <c r="QBG594" s="111"/>
      <c r="QBH594" s="111"/>
      <c r="QBI594" s="111"/>
      <c r="QBJ594" s="111"/>
      <c r="QBK594" s="111"/>
      <c r="QBL594" s="111"/>
      <c r="QBM594" s="111"/>
      <c r="QBN594" s="111"/>
      <c r="QBO594" s="111"/>
      <c r="QBP594" s="111"/>
      <c r="QBQ594" s="111"/>
      <c r="QBR594" s="111"/>
      <c r="QBS594" s="111"/>
      <c r="QBT594" s="111"/>
      <c r="QBU594" s="111"/>
      <c r="QBV594" s="111"/>
      <c r="QBW594" s="111"/>
      <c r="QBX594" s="111"/>
      <c r="QBY594" s="111"/>
      <c r="QBZ594" s="111"/>
      <c r="QCA594" s="111"/>
      <c r="QCB594" s="111"/>
      <c r="QCC594" s="111"/>
      <c r="QCD594" s="111"/>
      <c r="QCE594" s="111"/>
      <c r="QCF594" s="111"/>
      <c r="QCG594" s="111"/>
      <c r="QCH594" s="111"/>
      <c r="QCI594" s="111"/>
      <c r="QCJ594" s="111"/>
      <c r="QCK594" s="111"/>
      <c r="QCL594" s="111"/>
      <c r="QCM594" s="111"/>
      <c r="QCN594" s="111"/>
      <c r="QCO594" s="111"/>
      <c r="QCP594" s="111"/>
      <c r="QCQ594" s="111"/>
      <c r="QCR594" s="111"/>
      <c r="QCS594" s="111"/>
      <c r="QCT594" s="111"/>
      <c r="QCU594" s="111"/>
      <c r="QCV594" s="111"/>
      <c r="QCW594" s="111"/>
      <c r="QCX594" s="111"/>
      <c r="QCY594" s="111"/>
      <c r="QCZ594" s="111"/>
      <c r="QDA594" s="111"/>
      <c r="QDB594" s="111"/>
      <c r="QDC594" s="111"/>
      <c r="QDD594" s="111"/>
      <c r="QDE594" s="111"/>
      <c r="QDF594" s="111"/>
      <c r="QDG594" s="111"/>
      <c r="QDH594" s="111"/>
      <c r="QDI594" s="111"/>
      <c r="QDJ594" s="111"/>
      <c r="QDK594" s="111"/>
      <c r="QDL594" s="111"/>
      <c r="QDM594" s="111"/>
      <c r="QDN594" s="111"/>
      <c r="QDO594" s="111"/>
      <c r="QDP594" s="111"/>
      <c r="QDQ594" s="111"/>
      <c r="QDR594" s="111"/>
      <c r="QDS594" s="111"/>
      <c r="QDT594" s="111"/>
      <c r="QDU594" s="111"/>
      <c r="QDV594" s="111"/>
      <c r="QDW594" s="111"/>
      <c r="QDX594" s="111"/>
      <c r="QDY594" s="111"/>
      <c r="QDZ594" s="111"/>
      <c r="QEA594" s="111"/>
      <c r="QEB594" s="111"/>
      <c r="QEC594" s="111"/>
      <c r="QED594" s="111"/>
      <c r="QEE594" s="111"/>
      <c r="QEF594" s="111"/>
      <c r="QEG594" s="111"/>
      <c r="QEH594" s="111"/>
      <c r="QEI594" s="111"/>
      <c r="QEJ594" s="111"/>
      <c r="QEK594" s="111"/>
      <c r="QEL594" s="111"/>
      <c r="QEM594" s="111"/>
      <c r="QEN594" s="111"/>
      <c r="QEO594" s="111"/>
      <c r="QEP594" s="111"/>
      <c r="QEQ594" s="111"/>
      <c r="QER594" s="111"/>
      <c r="QES594" s="111"/>
      <c r="QET594" s="111"/>
      <c r="QEU594" s="111"/>
      <c r="QEV594" s="111"/>
      <c r="QEW594" s="111"/>
      <c r="QEX594" s="111"/>
      <c r="QEY594" s="111"/>
      <c r="QEZ594" s="111"/>
      <c r="QFA594" s="111"/>
      <c r="QFB594" s="111"/>
      <c r="QFC594" s="111"/>
      <c r="QFD594" s="111"/>
      <c r="QFE594" s="111"/>
      <c r="QFF594" s="111"/>
      <c r="QFG594" s="111"/>
      <c r="QFH594" s="111"/>
      <c r="QFI594" s="111"/>
      <c r="QFJ594" s="111"/>
      <c r="QFK594" s="111"/>
      <c r="QFL594" s="111"/>
      <c r="QFM594" s="111"/>
      <c r="QFN594" s="111"/>
      <c r="QFO594" s="111"/>
      <c r="QFP594" s="111"/>
      <c r="QFQ594" s="111"/>
      <c r="QFR594" s="111"/>
      <c r="QFS594" s="111"/>
      <c r="QFT594" s="111"/>
      <c r="QFU594" s="111"/>
      <c r="QFV594" s="111"/>
      <c r="QFW594" s="111"/>
      <c r="QFX594" s="111"/>
      <c r="QFY594" s="111"/>
      <c r="QFZ594" s="111"/>
      <c r="QGA594" s="111"/>
      <c r="QGB594" s="111"/>
      <c r="QGC594" s="111"/>
      <c r="QGD594" s="111"/>
      <c r="QGE594" s="111"/>
      <c r="QGF594" s="111"/>
      <c r="QGG594" s="111"/>
      <c r="QGH594" s="111"/>
      <c r="QGI594" s="111"/>
      <c r="QGJ594" s="111"/>
      <c r="QGK594" s="111"/>
      <c r="QGL594" s="111"/>
      <c r="QGM594" s="111"/>
      <c r="QGN594" s="111"/>
      <c r="QGO594" s="111"/>
      <c r="QGP594" s="111"/>
      <c r="QGQ594" s="111"/>
      <c r="QGR594" s="111"/>
      <c r="QGS594" s="111"/>
      <c r="QGT594" s="111"/>
      <c r="QGU594" s="111"/>
      <c r="QGV594" s="111"/>
      <c r="QGW594" s="111"/>
      <c r="QGX594" s="111"/>
      <c r="QGY594" s="111"/>
      <c r="QGZ594" s="111"/>
      <c r="QHA594" s="111"/>
      <c r="QHB594" s="111"/>
      <c r="QHC594" s="111"/>
      <c r="QHD594" s="111"/>
      <c r="QHE594" s="111"/>
      <c r="QHF594" s="111"/>
      <c r="QHG594" s="111"/>
      <c r="QHH594" s="111"/>
      <c r="QHI594" s="111"/>
      <c r="QHJ594" s="111"/>
      <c r="QHK594" s="111"/>
      <c r="QHL594" s="111"/>
      <c r="QHM594" s="111"/>
      <c r="QHN594" s="111"/>
      <c r="QHO594" s="111"/>
      <c r="QHP594" s="111"/>
      <c r="QHQ594" s="111"/>
      <c r="QHR594" s="111"/>
      <c r="QHS594" s="111"/>
      <c r="QHT594" s="111"/>
      <c r="QHU594" s="111"/>
      <c r="QHV594" s="111"/>
      <c r="QHW594" s="111"/>
      <c r="QHX594" s="111"/>
      <c r="QHY594" s="111"/>
      <c r="QHZ594" s="111"/>
      <c r="QIA594" s="111"/>
      <c r="QIB594" s="111"/>
      <c r="QIC594" s="111"/>
      <c r="QID594" s="111"/>
      <c r="QIE594" s="111"/>
      <c r="QIF594" s="111"/>
      <c r="QIG594" s="111"/>
      <c r="QIH594" s="111"/>
      <c r="QII594" s="111"/>
      <c r="QIJ594" s="111"/>
      <c r="QIK594" s="111"/>
      <c r="QIL594" s="111"/>
      <c r="QIM594" s="111"/>
      <c r="QIN594" s="111"/>
      <c r="QIO594" s="111"/>
      <c r="QIP594" s="111"/>
      <c r="QIQ594" s="111"/>
      <c r="QIR594" s="111"/>
      <c r="QIS594" s="111"/>
      <c r="QIT594" s="111"/>
      <c r="QIU594" s="111"/>
      <c r="QIV594" s="111"/>
      <c r="QIW594" s="111"/>
      <c r="QIX594" s="111"/>
      <c r="QIY594" s="111"/>
      <c r="QIZ594" s="111"/>
      <c r="QJA594" s="111"/>
      <c r="QJB594" s="111"/>
      <c r="QJC594" s="111"/>
      <c r="QJD594" s="111"/>
      <c r="QJE594" s="111"/>
      <c r="QJF594" s="111"/>
      <c r="QJG594" s="111"/>
      <c r="QJH594" s="111"/>
      <c r="QJI594" s="111"/>
      <c r="QJJ594" s="111"/>
      <c r="QJK594" s="111"/>
      <c r="QJL594" s="111"/>
      <c r="QJM594" s="111"/>
      <c r="QJN594" s="111"/>
      <c r="QJO594" s="111"/>
      <c r="QJP594" s="111"/>
      <c r="QJQ594" s="111"/>
      <c r="QJR594" s="111"/>
      <c r="QJS594" s="111"/>
      <c r="QJT594" s="111"/>
      <c r="QJU594" s="111"/>
      <c r="QJV594" s="111"/>
      <c r="QJW594" s="111"/>
      <c r="QJX594" s="111"/>
      <c r="QJY594" s="111"/>
      <c r="QJZ594" s="111"/>
      <c r="QKA594" s="111"/>
      <c r="QKB594" s="111"/>
      <c r="QKC594" s="111"/>
      <c r="QKD594" s="111"/>
      <c r="QKE594" s="111"/>
      <c r="QKF594" s="111"/>
      <c r="QKG594" s="111"/>
      <c r="QKH594" s="111"/>
      <c r="QKI594" s="111"/>
      <c r="QKJ594" s="111"/>
      <c r="QKK594" s="111"/>
      <c r="QKL594" s="111"/>
      <c r="QKM594" s="111"/>
      <c r="QKN594" s="111"/>
      <c r="QKO594" s="111"/>
      <c r="QKP594" s="111"/>
      <c r="QKQ594" s="111"/>
      <c r="QKR594" s="111"/>
      <c r="QKS594" s="111"/>
      <c r="QKT594" s="111"/>
      <c r="QKU594" s="111"/>
      <c r="QKV594" s="111"/>
      <c r="QKW594" s="111"/>
      <c r="QKX594" s="111"/>
      <c r="QKY594" s="111"/>
      <c r="QKZ594" s="111"/>
      <c r="QLA594" s="111"/>
      <c r="QLB594" s="111"/>
      <c r="QLC594" s="111"/>
      <c r="QLD594" s="111"/>
      <c r="QLE594" s="111"/>
      <c r="QLF594" s="111"/>
      <c r="QLG594" s="111"/>
      <c r="QLH594" s="111"/>
      <c r="QLI594" s="111"/>
      <c r="QLJ594" s="111"/>
      <c r="QLK594" s="111"/>
      <c r="QLL594" s="111"/>
      <c r="QLM594" s="111"/>
      <c r="QLN594" s="111"/>
      <c r="QLO594" s="111"/>
      <c r="QLP594" s="111"/>
      <c r="QLQ594" s="111"/>
      <c r="QLR594" s="111"/>
      <c r="QLS594" s="111"/>
      <c r="QLT594" s="111"/>
      <c r="QLU594" s="111"/>
      <c r="QLV594" s="111"/>
      <c r="QLW594" s="111"/>
      <c r="QLX594" s="111"/>
      <c r="QLY594" s="111"/>
      <c r="QLZ594" s="111"/>
      <c r="QMA594" s="111"/>
      <c r="QMB594" s="111"/>
      <c r="QMC594" s="111"/>
      <c r="QMD594" s="111"/>
      <c r="QME594" s="111"/>
      <c r="QMF594" s="111"/>
      <c r="QMG594" s="111"/>
      <c r="QMH594" s="111"/>
      <c r="QMI594" s="111"/>
      <c r="QMJ594" s="111"/>
      <c r="QMK594" s="111"/>
      <c r="QML594" s="111"/>
      <c r="QMM594" s="111"/>
      <c r="QMN594" s="111"/>
      <c r="QMO594" s="111"/>
      <c r="QMP594" s="111"/>
      <c r="QMQ594" s="111"/>
      <c r="QMR594" s="111"/>
      <c r="QMS594" s="111"/>
      <c r="QMT594" s="111"/>
      <c r="QMU594" s="111"/>
      <c r="QMV594" s="111"/>
      <c r="QMW594" s="111"/>
      <c r="QMX594" s="111"/>
      <c r="QMY594" s="111"/>
      <c r="QMZ594" s="111"/>
      <c r="QNA594" s="111"/>
      <c r="QNB594" s="111"/>
      <c r="QNC594" s="111"/>
      <c r="QND594" s="111"/>
      <c r="QNE594" s="111"/>
      <c r="QNF594" s="111"/>
      <c r="QNG594" s="111"/>
      <c r="QNH594" s="111"/>
      <c r="QNI594" s="111"/>
      <c r="QNJ594" s="111"/>
      <c r="QNK594" s="111"/>
      <c r="QNL594" s="111"/>
      <c r="QNM594" s="111"/>
      <c r="QNN594" s="111"/>
      <c r="QNO594" s="111"/>
      <c r="QNP594" s="111"/>
      <c r="QNQ594" s="111"/>
      <c r="QNR594" s="111"/>
      <c r="QNS594" s="111"/>
      <c r="QNT594" s="111"/>
      <c r="QNU594" s="111"/>
      <c r="QNV594" s="111"/>
      <c r="QNW594" s="111"/>
      <c r="QNX594" s="111"/>
      <c r="QNY594" s="111"/>
      <c r="QNZ594" s="111"/>
      <c r="QOA594" s="111"/>
      <c r="QOB594" s="111"/>
      <c r="QOC594" s="111"/>
      <c r="QOD594" s="111"/>
      <c r="QOE594" s="111"/>
      <c r="QOF594" s="111"/>
      <c r="QOG594" s="111"/>
      <c r="QOH594" s="111"/>
      <c r="QOI594" s="111"/>
      <c r="QOJ594" s="111"/>
      <c r="QOK594" s="111"/>
      <c r="QOL594" s="111"/>
      <c r="QOM594" s="111"/>
      <c r="QON594" s="111"/>
      <c r="QOO594" s="111"/>
      <c r="QOP594" s="111"/>
      <c r="QOQ594" s="111"/>
      <c r="QOR594" s="111"/>
      <c r="QOS594" s="111"/>
      <c r="QOT594" s="111"/>
      <c r="QOU594" s="111"/>
      <c r="QOV594" s="111"/>
      <c r="QOW594" s="111"/>
      <c r="QOX594" s="111"/>
      <c r="QOY594" s="111"/>
      <c r="QOZ594" s="111"/>
      <c r="QPA594" s="111"/>
      <c r="QPB594" s="111"/>
      <c r="QPC594" s="111"/>
      <c r="QPD594" s="111"/>
      <c r="QPE594" s="111"/>
      <c r="QPF594" s="111"/>
      <c r="QPG594" s="111"/>
      <c r="QPH594" s="111"/>
      <c r="QPI594" s="111"/>
      <c r="QPJ594" s="111"/>
      <c r="QPK594" s="111"/>
      <c r="QPL594" s="111"/>
      <c r="QPM594" s="111"/>
      <c r="QPN594" s="111"/>
      <c r="QPO594" s="111"/>
      <c r="QPP594" s="111"/>
      <c r="QPQ594" s="111"/>
      <c r="QPR594" s="111"/>
      <c r="QPS594" s="111"/>
      <c r="QPT594" s="111"/>
      <c r="QPU594" s="111"/>
      <c r="QPV594" s="111"/>
      <c r="QPW594" s="111"/>
      <c r="QPX594" s="111"/>
      <c r="QPY594" s="111"/>
      <c r="QPZ594" s="111"/>
      <c r="QQA594" s="111"/>
      <c r="QQB594" s="111"/>
      <c r="QQC594" s="111"/>
      <c r="QQD594" s="111"/>
      <c r="QQE594" s="111"/>
      <c r="QQF594" s="111"/>
      <c r="QQG594" s="111"/>
      <c r="QQH594" s="111"/>
      <c r="QQI594" s="111"/>
      <c r="QQJ594" s="111"/>
      <c r="QQK594" s="111"/>
      <c r="QQL594" s="111"/>
      <c r="QQM594" s="111"/>
      <c r="QQN594" s="111"/>
      <c r="QQO594" s="111"/>
      <c r="QQP594" s="111"/>
      <c r="QQQ594" s="111"/>
      <c r="QQR594" s="111"/>
      <c r="QQS594" s="111"/>
      <c r="QQT594" s="111"/>
      <c r="QQU594" s="111"/>
      <c r="QQV594" s="111"/>
      <c r="QQW594" s="111"/>
      <c r="QQX594" s="111"/>
      <c r="QQY594" s="111"/>
      <c r="QQZ594" s="111"/>
      <c r="QRA594" s="111"/>
      <c r="QRB594" s="111"/>
      <c r="QRC594" s="111"/>
      <c r="QRD594" s="111"/>
      <c r="QRE594" s="111"/>
      <c r="QRF594" s="111"/>
      <c r="QRG594" s="111"/>
      <c r="QRH594" s="111"/>
      <c r="QRI594" s="111"/>
      <c r="QRJ594" s="111"/>
      <c r="QRK594" s="111"/>
      <c r="QRL594" s="111"/>
      <c r="QRM594" s="111"/>
      <c r="QRN594" s="111"/>
      <c r="QRO594" s="111"/>
      <c r="QRP594" s="111"/>
      <c r="QRQ594" s="111"/>
      <c r="QRR594" s="111"/>
      <c r="QRS594" s="111"/>
      <c r="QRT594" s="111"/>
      <c r="QRU594" s="111"/>
      <c r="QRV594" s="111"/>
      <c r="QRW594" s="111"/>
      <c r="QRX594" s="111"/>
      <c r="QRY594" s="111"/>
      <c r="QRZ594" s="111"/>
      <c r="QSA594" s="111"/>
      <c r="QSB594" s="111"/>
      <c r="QSC594" s="111"/>
      <c r="QSD594" s="111"/>
      <c r="QSE594" s="111"/>
      <c r="QSF594" s="111"/>
      <c r="QSG594" s="111"/>
      <c r="QSH594" s="111"/>
      <c r="QSI594" s="111"/>
      <c r="QSJ594" s="111"/>
      <c r="QSK594" s="111"/>
      <c r="QSL594" s="111"/>
      <c r="QSM594" s="111"/>
      <c r="QSN594" s="111"/>
      <c r="QSO594" s="111"/>
      <c r="QSP594" s="111"/>
      <c r="QSQ594" s="111"/>
      <c r="QSR594" s="111"/>
      <c r="QSS594" s="111"/>
      <c r="QST594" s="111"/>
      <c r="QSU594" s="111"/>
      <c r="QSV594" s="111"/>
      <c r="QSW594" s="111"/>
      <c r="QSX594" s="111"/>
      <c r="QSY594" s="111"/>
      <c r="QSZ594" s="111"/>
      <c r="QTA594" s="111"/>
      <c r="QTB594" s="111"/>
      <c r="QTC594" s="111"/>
      <c r="QTD594" s="111"/>
      <c r="QTE594" s="111"/>
      <c r="QTF594" s="111"/>
      <c r="QTG594" s="111"/>
      <c r="QTH594" s="111"/>
      <c r="QTI594" s="111"/>
      <c r="QTJ594" s="111"/>
      <c r="QTK594" s="111"/>
      <c r="QTL594" s="111"/>
      <c r="QTM594" s="111"/>
      <c r="QTN594" s="111"/>
      <c r="QTO594" s="111"/>
      <c r="QTP594" s="111"/>
      <c r="QTQ594" s="111"/>
      <c r="QTR594" s="111"/>
      <c r="QTS594" s="111"/>
      <c r="QTT594" s="111"/>
      <c r="QTU594" s="111"/>
      <c r="QTV594" s="111"/>
      <c r="QTW594" s="111"/>
      <c r="QTX594" s="111"/>
      <c r="QTY594" s="111"/>
      <c r="QTZ594" s="111"/>
      <c r="QUA594" s="111"/>
      <c r="QUB594" s="111"/>
      <c r="QUC594" s="111"/>
      <c r="QUD594" s="111"/>
      <c r="QUE594" s="111"/>
      <c r="QUF594" s="111"/>
      <c r="QUG594" s="111"/>
      <c r="QUH594" s="111"/>
      <c r="QUI594" s="111"/>
      <c r="QUJ594" s="111"/>
      <c r="QUK594" s="111"/>
      <c r="QUL594" s="111"/>
      <c r="QUM594" s="111"/>
      <c r="QUN594" s="111"/>
      <c r="QUO594" s="111"/>
      <c r="QUP594" s="111"/>
      <c r="QUQ594" s="111"/>
      <c r="QUR594" s="111"/>
      <c r="QUS594" s="111"/>
      <c r="QUT594" s="111"/>
      <c r="QUU594" s="111"/>
      <c r="QUV594" s="111"/>
      <c r="QUW594" s="111"/>
      <c r="QUX594" s="111"/>
      <c r="QUY594" s="111"/>
      <c r="QUZ594" s="111"/>
      <c r="QVA594" s="111"/>
      <c r="QVB594" s="111"/>
      <c r="QVC594" s="111"/>
      <c r="QVD594" s="111"/>
      <c r="QVE594" s="111"/>
      <c r="QVF594" s="111"/>
      <c r="QVG594" s="111"/>
      <c r="QVH594" s="111"/>
      <c r="QVI594" s="111"/>
      <c r="QVJ594" s="111"/>
      <c r="QVK594" s="111"/>
      <c r="QVL594" s="111"/>
      <c r="QVM594" s="111"/>
      <c r="QVN594" s="111"/>
      <c r="QVO594" s="111"/>
      <c r="QVP594" s="111"/>
      <c r="QVQ594" s="111"/>
      <c r="QVR594" s="111"/>
      <c r="QVS594" s="111"/>
      <c r="QVT594" s="111"/>
      <c r="QVU594" s="111"/>
      <c r="QVV594" s="111"/>
      <c r="QVW594" s="111"/>
      <c r="QVX594" s="111"/>
      <c r="QVY594" s="111"/>
      <c r="QVZ594" s="111"/>
      <c r="QWA594" s="111"/>
      <c r="QWB594" s="111"/>
      <c r="QWC594" s="111"/>
      <c r="QWD594" s="111"/>
      <c r="QWE594" s="111"/>
      <c r="QWF594" s="111"/>
      <c r="QWG594" s="111"/>
      <c r="QWH594" s="111"/>
      <c r="QWI594" s="111"/>
      <c r="QWJ594" s="111"/>
      <c r="QWK594" s="111"/>
      <c r="QWL594" s="111"/>
      <c r="QWM594" s="111"/>
      <c r="QWN594" s="111"/>
      <c r="QWO594" s="111"/>
      <c r="QWP594" s="111"/>
      <c r="QWQ594" s="111"/>
      <c r="QWR594" s="111"/>
      <c r="QWS594" s="111"/>
      <c r="QWT594" s="111"/>
      <c r="QWU594" s="111"/>
      <c r="QWV594" s="111"/>
      <c r="QWW594" s="111"/>
      <c r="QWX594" s="111"/>
      <c r="QWY594" s="111"/>
      <c r="QWZ594" s="111"/>
      <c r="QXA594" s="111"/>
      <c r="QXB594" s="111"/>
      <c r="QXC594" s="111"/>
      <c r="QXD594" s="111"/>
      <c r="QXE594" s="111"/>
      <c r="QXF594" s="111"/>
      <c r="QXG594" s="111"/>
      <c r="QXH594" s="111"/>
      <c r="QXI594" s="111"/>
      <c r="QXJ594" s="111"/>
      <c r="QXK594" s="111"/>
      <c r="QXL594" s="111"/>
      <c r="QXM594" s="111"/>
      <c r="QXN594" s="111"/>
      <c r="QXO594" s="111"/>
      <c r="QXP594" s="111"/>
      <c r="QXQ594" s="111"/>
      <c r="QXR594" s="111"/>
      <c r="QXS594" s="111"/>
      <c r="QXT594" s="111"/>
      <c r="QXU594" s="111"/>
      <c r="QXV594" s="111"/>
      <c r="QXW594" s="111"/>
      <c r="QXX594" s="111"/>
      <c r="QXY594" s="111"/>
      <c r="QXZ594" s="111"/>
      <c r="QYA594" s="111"/>
      <c r="QYB594" s="111"/>
      <c r="QYC594" s="111"/>
      <c r="QYD594" s="111"/>
      <c r="QYE594" s="111"/>
      <c r="QYF594" s="111"/>
      <c r="QYG594" s="111"/>
      <c r="QYH594" s="111"/>
      <c r="QYI594" s="111"/>
      <c r="QYJ594" s="111"/>
      <c r="QYK594" s="111"/>
      <c r="QYL594" s="111"/>
      <c r="QYM594" s="111"/>
      <c r="QYN594" s="111"/>
      <c r="QYO594" s="111"/>
      <c r="QYP594" s="111"/>
      <c r="QYQ594" s="111"/>
      <c r="QYR594" s="111"/>
      <c r="QYS594" s="111"/>
      <c r="QYT594" s="111"/>
      <c r="QYU594" s="111"/>
      <c r="QYV594" s="111"/>
      <c r="QYW594" s="111"/>
      <c r="QYX594" s="111"/>
      <c r="QYY594" s="111"/>
      <c r="QYZ594" s="111"/>
      <c r="QZA594" s="111"/>
      <c r="QZB594" s="111"/>
      <c r="QZC594" s="111"/>
      <c r="QZD594" s="111"/>
      <c r="QZE594" s="111"/>
      <c r="QZF594" s="111"/>
      <c r="QZG594" s="111"/>
      <c r="QZH594" s="111"/>
      <c r="QZI594" s="111"/>
      <c r="QZJ594" s="111"/>
      <c r="QZK594" s="111"/>
      <c r="QZL594" s="111"/>
      <c r="QZM594" s="111"/>
      <c r="QZN594" s="111"/>
      <c r="QZO594" s="111"/>
      <c r="QZP594" s="111"/>
      <c r="QZQ594" s="111"/>
      <c r="QZR594" s="111"/>
      <c r="QZS594" s="111"/>
      <c r="QZT594" s="111"/>
      <c r="QZU594" s="111"/>
      <c r="QZV594" s="111"/>
      <c r="QZW594" s="111"/>
      <c r="QZX594" s="111"/>
      <c r="QZY594" s="111"/>
      <c r="QZZ594" s="111"/>
      <c r="RAA594" s="111"/>
      <c r="RAB594" s="111"/>
      <c r="RAC594" s="111"/>
      <c r="RAD594" s="111"/>
      <c r="RAE594" s="111"/>
      <c r="RAF594" s="111"/>
      <c r="RAG594" s="111"/>
      <c r="RAH594" s="111"/>
      <c r="RAI594" s="111"/>
      <c r="RAJ594" s="111"/>
      <c r="RAK594" s="111"/>
      <c r="RAL594" s="111"/>
      <c r="RAM594" s="111"/>
      <c r="RAN594" s="111"/>
      <c r="RAO594" s="111"/>
      <c r="RAP594" s="111"/>
      <c r="RAQ594" s="111"/>
      <c r="RAR594" s="111"/>
      <c r="RAS594" s="111"/>
      <c r="RAT594" s="111"/>
      <c r="RAU594" s="111"/>
      <c r="RAV594" s="111"/>
      <c r="RAW594" s="111"/>
      <c r="RAX594" s="111"/>
      <c r="RAY594" s="111"/>
      <c r="RAZ594" s="111"/>
      <c r="RBA594" s="111"/>
      <c r="RBB594" s="111"/>
      <c r="RBC594" s="111"/>
      <c r="RBD594" s="111"/>
      <c r="RBE594" s="111"/>
      <c r="RBF594" s="111"/>
      <c r="RBG594" s="111"/>
      <c r="RBH594" s="111"/>
      <c r="RBI594" s="111"/>
      <c r="RBJ594" s="111"/>
      <c r="RBK594" s="111"/>
      <c r="RBL594" s="111"/>
      <c r="RBM594" s="111"/>
      <c r="RBN594" s="111"/>
      <c r="RBO594" s="111"/>
      <c r="RBP594" s="111"/>
      <c r="RBQ594" s="111"/>
      <c r="RBR594" s="111"/>
      <c r="RBS594" s="111"/>
      <c r="RBT594" s="111"/>
      <c r="RBU594" s="111"/>
      <c r="RBV594" s="111"/>
      <c r="RBW594" s="111"/>
      <c r="RBX594" s="111"/>
      <c r="RBY594" s="111"/>
      <c r="RBZ594" s="111"/>
      <c r="RCA594" s="111"/>
      <c r="RCB594" s="111"/>
      <c r="RCC594" s="111"/>
      <c r="RCD594" s="111"/>
      <c r="RCE594" s="111"/>
      <c r="RCF594" s="111"/>
      <c r="RCG594" s="111"/>
      <c r="RCH594" s="111"/>
      <c r="RCI594" s="111"/>
      <c r="RCJ594" s="111"/>
      <c r="RCK594" s="111"/>
      <c r="RCL594" s="111"/>
      <c r="RCM594" s="111"/>
      <c r="RCN594" s="111"/>
      <c r="RCO594" s="111"/>
      <c r="RCP594" s="111"/>
      <c r="RCQ594" s="111"/>
      <c r="RCR594" s="111"/>
      <c r="RCS594" s="111"/>
      <c r="RCT594" s="111"/>
      <c r="RCU594" s="111"/>
      <c r="RCV594" s="111"/>
      <c r="RCW594" s="111"/>
      <c r="RCX594" s="111"/>
      <c r="RCY594" s="111"/>
      <c r="RCZ594" s="111"/>
      <c r="RDA594" s="111"/>
      <c r="RDB594" s="111"/>
      <c r="RDC594" s="111"/>
      <c r="RDD594" s="111"/>
      <c r="RDE594" s="111"/>
      <c r="RDF594" s="111"/>
      <c r="RDG594" s="111"/>
      <c r="RDH594" s="111"/>
      <c r="RDI594" s="111"/>
      <c r="RDJ594" s="111"/>
      <c r="RDK594" s="111"/>
      <c r="RDL594" s="111"/>
      <c r="RDM594" s="111"/>
      <c r="RDN594" s="111"/>
      <c r="RDO594" s="111"/>
      <c r="RDP594" s="111"/>
      <c r="RDQ594" s="111"/>
      <c r="RDR594" s="111"/>
      <c r="RDS594" s="111"/>
      <c r="RDT594" s="111"/>
      <c r="RDU594" s="111"/>
      <c r="RDV594" s="111"/>
      <c r="RDW594" s="111"/>
      <c r="RDX594" s="111"/>
      <c r="RDY594" s="111"/>
      <c r="RDZ594" s="111"/>
      <c r="REA594" s="111"/>
      <c r="REB594" s="111"/>
      <c r="REC594" s="111"/>
      <c r="RED594" s="111"/>
      <c r="REE594" s="111"/>
      <c r="REF594" s="111"/>
      <c r="REG594" s="111"/>
      <c r="REH594" s="111"/>
      <c r="REI594" s="111"/>
      <c r="REJ594" s="111"/>
      <c r="REK594" s="111"/>
      <c r="REL594" s="111"/>
      <c r="REM594" s="111"/>
      <c r="REN594" s="111"/>
      <c r="REO594" s="111"/>
      <c r="REP594" s="111"/>
      <c r="REQ594" s="111"/>
      <c r="RER594" s="111"/>
      <c r="RES594" s="111"/>
      <c r="RET594" s="111"/>
      <c r="REU594" s="111"/>
      <c r="REV594" s="111"/>
      <c r="REW594" s="111"/>
      <c r="REX594" s="111"/>
      <c r="REY594" s="111"/>
      <c r="REZ594" s="111"/>
      <c r="RFA594" s="111"/>
      <c r="RFB594" s="111"/>
      <c r="RFC594" s="111"/>
      <c r="RFD594" s="111"/>
      <c r="RFE594" s="111"/>
      <c r="RFF594" s="111"/>
      <c r="RFG594" s="111"/>
      <c r="RFH594" s="111"/>
      <c r="RFI594" s="111"/>
      <c r="RFJ594" s="111"/>
      <c r="RFK594" s="111"/>
      <c r="RFL594" s="111"/>
      <c r="RFM594" s="111"/>
      <c r="RFN594" s="111"/>
      <c r="RFO594" s="111"/>
      <c r="RFP594" s="111"/>
      <c r="RFQ594" s="111"/>
      <c r="RFR594" s="111"/>
      <c r="RFS594" s="111"/>
      <c r="RFT594" s="111"/>
      <c r="RFU594" s="111"/>
      <c r="RFV594" s="111"/>
      <c r="RFW594" s="111"/>
      <c r="RFX594" s="111"/>
      <c r="RFY594" s="111"/>
      <c r="RFZ594" s="111"/>
      <c r="RGA594" s="111"/>
      <c r="RGB594" s="111"/>
      <c r="RGC594" s="111"/>
      <c r="RGD594" s="111"/>
      <c r="RGE594" s="111"/>
      <c r="RGF594" s="111"/>
      <c r="RGG594" s="111"/>
      <c r="RGH594" s="111"/>
      <c r="RGI594" s="111"/>
      <c r="RGJ594" s="111"/>
      <c r="RGK594" s="111"/>
      <c r="RGL594" s="111"/>
      <c r="RGM594" s="111"/>
      <c r="RGN594" s="111"/>
      <c r="RGO594" s="111"/>
      <c r="RGP594" s="111"/>
      <c r="RGQ594" s="111"/>
      <c r="RGR594" s="111"/>
      <c r="RGS594" s="111"/>
      <c r="RGT594" s="111"/>
      <c r="RGU594" s="111"/>
      <c r="RGV594" s="111"/>
      <c r="RGW594" s="111"/>
      <c r="RGX594" s="111"/>
      <c r="RGY594" s="111"/>
      <c r="RGZ594" s="111"/>
      <c r="RHA594" s="111"/>
      <c r="RHB594" s="111"/>
      <c r="RHC594" s="111"/>
      <c r="RHD594" s="111"/>
      <c r="RHE594" s="111"/>
      <c r="RHF594" s="111"/>
      <c r="RHG594" s="111"/>
      <c r="RHH594" s="111"/>
      <c r="RHI594" s="111"/>
      <c r="RHJ594" s="111"/>
      <c r="RHK594" s="111"/>
      <c r="RHL594" s="111"/>
      <c r="RHM594" s="111"/>
      <c r="RHN594" s="111"/>
      <c r="RHO594" s="111"/>
      <c r="RHP594" s="111"/>
      <c r="RHQ594" s="111"/>
      <c r="RHR594" s="111"/>
      <c r="RHS594" s="111"/>
      <c r="RHT594" s="111"/>
      <c r="RHU594" s="111"/>
      <c r="RHV594" s="111"/>
      <c r="RHW594" s="111"/>
      <c r="RHX594" s="111"/>
      <c r="RHY594" s="111"/>
      <c r="RHZ594" s="111"/>
      <c r="RIA594" s="111"/>
      <c r="RIB594" s="111"/>
      <c r="RIC594" s="111"/>
      <c r="RID594" s="111"/>
      <c r="RIE594" s="111"/>
      <c r="RIF594" s="111"/>
      <c r="RIG594" s="111"/>
      <c r="RIH594" s="111"/>
      <c r="RII594" s="111"/>
      <c r="RIJ594" s="111"/>
      <c r="RIK594" s="111"/>
      <c r="RIL594" s="111"/>
      <c r="RIM594" s="111"/>
      <c r="RIN594" s="111"/>
      <c r="RIO594" s="111"/>
      <c r="RIP594" s="111"/>
      <c r="RIQ594" s="111"/>
      <c r="RIR594" s="111"/>
      <c r="RIS594" s="111"/>
      <c r="RIT594" s="111"/>
      <c r="RIU594" s="111"/>
      <c r="RIV594" s="111"/>
      <c r="RIW594" s="111"/>
      <c r="RIX594" s="111"/>
      <c r="RIY594" s="111"/>
      <c r="RIZ594" s="111"/>
      <c r="RJA594" s="111"/>
      <c r="RJB594" s="111"/>
      <c r="RJC594" s="111"/>
      <c r="RJD594" s="111"/>
      <c r="RJE594" s="111"/>
      <c r="RJF594" s="111"/>
      <c r="RJG594" s="111"/>
      <c r="RJH594" s="111"/>
      <c r="RJI594" s="111"/>
      <c r="RJJ594" s="111"/>
      <c r="RJK594" s="111"/>
      <c r="RJL594" s="111"/>
      <c r="RJM594" s="111"/>
      <c r="RJN594" s="111"/>
      <c r="RJO594" s="111"/>
      <c r="RJP594" s="111"/>
      <c r="RJQ594" s="111"/>
      <c r="RJR594" s="111"/>
      <c r="RJS594" s="111"/>
      <c r="RJT594" s="111"/>
      <c r="RJU594" s="111"/>
      <c r="RJV594" s="111"/>
      <c r="RJW594" s="111"/>
      <c r="RJX594" s="111"/>
      <c r="RJY594" s="111"/>
      <c r="RJZ594" s="111"/>
      <c r="RKA594" s="111"/>
      <c r="RKB594" s="111"/>
      <c r="RKC594" s="111"/>
      <c r="RKD594" s="111"/>
      <c r="RKE594" s="111"/>
      <c r="RKF594" s="111"/>
      <c r="RKG594" s="111"/>
      <c r="RKH594" s="111"/>
      <c r="RKI594" s="111"/>
      <c r="RKJ594" s="111"/>
      <c r="RKK594" s="111"/>
      <c r="RKL594" s="111"/>
      <c r="RKM594" s="111"/>
      <c r="RKN594" s="111"/>
      <c r="RKO594" s="111"/>
      <c r="RKP594" s="111"/>
      <c r="RKQ594" s="111"/>
      <c r="RKR594" s="111"/>
      <c r="RKS594" s="111"/>
      <c r="RKT594" s="111"/>
      <c r="RKU594" s="111"/>
      <c r="RKV594" s="111"/>
      <c r="RKW594" s="111"/>
      <c r="RKX594" s="111"/>
      <c r="RKY594" s="111"/>
      <c r="RKZ594" s="111"/>
      <c r="RLA594" s="111"/>
      <c r="RLB594" s="111"/>
      <c r="RLC594" s="111"/>
      <c r="RLD594" s="111"/>
      <c r="RLE594" s="111"/>
      <c r="RLF594" s="111"/>
      <c r="RLG594" s="111"/>
      <c r="RLH594" s="111"/>
      <c r="RLI594" s="111"/>
      <c r="RLJ594" s="111"/>
      <c r="RLK594" s="111"/>
      <c r="RLL594" s="111"/>
      <c r="RLM594" s="111"/>
      <c r="RLN594" s="111"/>
      <c r="RLO594" s="111"/>
      <c r="RLP594" s="111"/>
      <c r="RLQ594" s="111"/>
      <c r="RLR594" s="111"/>
      <c r="RLS594" s="111"/>
      <c r="RLT594" s="111"/>
      <c r="RLU594" s="111"/>
      <c r="RLV594" s="111"/>
      <c r="RLW594" s="111"/>
      <c r="RLX594" s="111"/>
      <c r="RLY594" s="111"/>
      <c r="RLZ594" s="111"/>
      <c r="RMA594" s="111"/>
      <c r="RMB594" s="111"/>
      <c r="RMC594" s="111"/>
      <c r="RMD594" s="111"/>
      <c r="RME594" s="111"/>
      <c r="RMF594" s="111"/>
      <c r="RMG594" s="111"/>
      <c r="RMH594" s="111"/>
      <c r="RMI594" s="111"/>
      <c r="RMJ594" s="111"/>
      <c r="RMK594" s="111"/>
      <c r="RML594" s="111"/>
      <c r="RMM594" s="111"/>
      <c r="RMN594" s="111"/>
      <c r="RMO594" s="111"/>
      <c r="RMP594" s="111"/>
      <c r="RMQ594" s="111"/>
      <c r="RMR594" s="111"/>
      <c r="RMS594" s="111"/>
      <c r="RMT594" s="111"/>
      <c r="RMU594" s="111"/>
      <c r="RMV594" s="111"/>
      <c r="RMW594" s="111"/>
      <c r="RMX594" s="111"/>
      <c r="RMY594" s="111"/>
      <c r="RMZ594" s="111"/>
      <c r="RNA594" s="111"/>
      <c r="RNB594" s="111"/>
      <c r="RNC594" s="111"/>
      <c r="RND594" s="111"/>
      <c r="RNE594" s="111"/>
      <c r="RNF594" s="111"/>
      <c r="RNG594" s="111"/>
      <c r="RNH594" s="111"/>
      <c r="RNI594" s="111"/>
      <c r="RNJ594" s="111"/>
      <c r="RNK594" s="111"/>
      <c r="RNL594" s="111"/>
      <c r="RNM594" s="111"/>
      <c r="RNN594" s="111"/>
      <c r="RNO594" s="111"/>
      <c r="RNP594" s="111"/>
      <c r="RNQ594" s="111"/>
      <c r="RNR594" s="111"/>
      <c r="RNS594" s="111"/>
      <c r="RNT594" s="111"/>
      <c r="RNU594" s="111"/>
      <c r="RNV594" s="111"/>
      <c r="RNW594" s="111"/>
      <c r="RNX594" s="111"/>
      <c r="RNY594" s="111"/>
      <c r="RNZ594" s="111"/>
      <c r="ROA594" s="111"/>
      <c r="ROB594" s="111"/>
      <c r="ROC594" s="111"/>
      <c r="ROD594" s="111"/>
      <c r="ROE594" s="111"/>
      <c r="ROF594" s="111"/>
      <c r="ROG594" s="111"/>
      <c r="ROH594" s="111"/>
      <c r="ROI594" s="111"/>
      <c r="ROJ594" s="111"/>
      <c r="ROK594" s="111"/>
      <c r="ROL594" s="111"/>
      <c r="ROM594" s="111"/>
      <c r="RON594" s="111"/>
      <c r="ROO594" s="111"/>
      <c r="ROP594" s="111"/>
      <c r="ROQ594" s="111"/>
      <c r="ROR594" s="111"/>
      <c r="ROS594" s="111"/>
      <c r="ROT594" s="111"/>
      <c r="ROU594" s="111"/>
      <c r="ROV594" s="111"/>
      <c r="ROW594" s="111"/>
      <c r="ROX594" s="111"/>
      <c r="ROY594" s="111"/>
      <c r="ROZ594" s="111"/>
      <c r="RPA594" s="111"/>
      <c r="RPB594" s="111"/>
      <c r="RPC594" s="111"/>
      <c r="RPD594" s="111"/>
      <c r="RPE594" s="111"/>
      <c r="RPF594" s="111"/>
      <c r="RPG594" s="111"/>
      <c r="RPH594" s="111"/>
      <c r="RPI594" s="111"/>
      <c r="RPJ594" s="111"/>
      <c r="RPK594" s="111"/>
      <c r="RPL594" s="111"/>
      <c r="RPM594" s="111"/>
      <c r="RPN594" s="111"/>
      <c r="RPO594" s="111"/>
      <c r="RPP594" s="111"/>
      <c r="RPQ594" s="111"/>
      <c r="RPR594" s="111"/>
      <c r="RPS594" s="111"/>
      <c r="RPT594" s="111"/>
      <c r="RPU594" s="111"/>
      <c r="RPV594" s="111"/>
      <c r="RPW594" s="111"/>
      <c r="RPX594" s="111"/>
      <c r="RPY594" s="111"/>
      <c r="RPZ594" s="111"/>
      <c r="RQA594" s="111"/>
      <c r="RQB594" s="111"/>
      <c r="RQC594" s="111"/>
      <c r="RQD594" s="111"/>
      <c r="RQE594" s="111"/>
      <c r="RQF594" s="111"/>
      <c r="RQG594" s="111"/>
      <c r="RQH594" s="111"/>
      <c r="RQI594" s="111"/>
      <c r="RQJ594" s="111"/>
      <c r="RQK594" s="111"/>
      <c r="RQL594" s="111"/>
      <c r="RQM594" s="111"/>
      <c r="RQN594" s="111"/>
      <c r="RQO594" s="111"/>
      <c r="RQP594" s="111"/>
      <c r="RQQ594" s="111"/>
      <c r="RQR594" s="111"/>
      <c r="RQS594" s="111"/>
      <c r="RQT594" s="111"/>
      <c r="RQU594" s="111"/>
      <c r="RQV594" s="111"/>
      <c r="RQW594" s="111"/>
      <c r="RQX594" s="111"/>
      <c r="RQY594" s="111"/>
      <c r="RQZ594" s="111"/>
      <c r="RRA594" s="111"/>
      <c r="RRB594" s="111"/>
      <c r="RRC594" s="111"/>
      <c r="RRD594" s="111"/>
      <c r="RRE594" s="111"/>
      <c r="RRF594" s="111"/>
      <c r="RRG594" s="111"/>
      <c r="RRH594" s="111"/>
      <c r="RRI594" s="111"/>
      <c r="RRJ594" s="111"/>
      <c r="RRK594" s="111"/>
      <c r="RRL594" s="111"/>
      <c r="RRM594" s="111"/>
      <c r="RRN594" s="111"/>
      <c r="RRO594" s="111"/>
      <c r="RRP594" s="111"/>
      <c r="RRQ594" s="111"/>
      <c r="RRR594" s="111"/>
      <c r="RRS594" s="111"/>
      <c r="RRT594" s="111"/>
      <c r="RRU594" s="111"/>
      <c r="RRV594" s="111"/>
      <c r="RRW594" s="111"/>
      <c r="RRX594" s="111"/>
      <c r="RRY594" s="111"/>
      <c r="RRZ594" s="111"/>
      <c r="RSA594" s="111"/>
      <c r="RSB594" s="111"/>
      <c r="RSC594" s="111"/>
      <c r="RSD594" s="111"/>
      <c r="RSE594" s="111"/>
      <c r="RSF594" s="111"/>
      <c r="RSG594" s="111"/>
      <c r="RSH594" s="111"/>
      <c r="RSI594" s="111"/>
      <c r="RSJ594" s="111"/>
      <c r="RSK594" s="111"/>
      <c r="RSL594" s="111"/>
      <c r="RSM594" s="111"/>
      <c r="RSN594" s="111"/>
      <c r="RSO594" s="111"/>
      <c r="RSP594" s="111"/>
      <c r="RSQ594" s="111"/>
      <c r="RSR594" s="111"/>
      <c r="RSS594" s="111"/>
      <c r="RST594" s="111"/>
      <c r="RSU594" s="111"/>
      <c r="RSV594" s="111"/>
      <c r="RSW594" s="111"/>
      <c r="RSX594" s="111"/>
      <c r="RSY594" s="111"/>
      <c r="RSZ594" s="111"/>
      <c r="RTA594" s="111"/>
      <c r="RTB594" s="111"/>
      <c r="RTC594" s="111"/>
      <c r="RTD594" s="111"/>
      <c r="RTE594" s="111"/>
      <c r="RTF594" s="111"/>
      <c r="RTG594" s="111"/>
      <c r="RTH594" s="111"/>
      <c r="RTI594" s="111"/>
      <c r="RTJ594" s="111"/>
      <c r="RTK594" s="111"/>
      <c r="RTL594" s="111"/>
      <c r="RTM594" s="111"/>
      <c r="RTN594" s="111"/>
      <c r="RTO594" s="111"/>
      <c r="RTP594" s="111"/>
      <c r="RTQ594" s="111"/>
      <c r="RTR594" s="111"/>
      <c r="RTS594" s="111"/>
      <c r="RTT594" s="111"/>
      <c r="RTU594" s="111"/>
      <c r="RTV594" s="111"/>
      <c r="RTW594" s="111"/>
      <c r="RTX594" s="111"/>
      <c r="RTY594" s="111"/>
      <c r="RTZ594" s="111"/>
      <c r="RUA594" s="111"/>
      <c r="RUB594" s="111"/>
      <c r="RUC594" s="111"/>
      <c r="RUD594" s="111"/>
      <c r="RUE594" s="111"/>
      <c r="RUF594" s="111"/>
      <c r="RUG594" s="111"/>
      <c r="RUH594" s="111"/>
      <c r="RUI594" s="111"/>
      <c r="RUJ594" s="111"/>
      <c r="RUK594" s="111"/>
      <c r="RUL594" s="111"/>
      <c r="RUM594" s="111"/>
      <c r="RUN594" s="111"/>
      <c r="RUO594" s="111"/>
      <c r="RUP594" s="111"/>
      <c r="RUQ594" s="111"/>
      <c r="RUR594" s="111"/>
      <c r="RUS594" s="111"/>
      <c r="RUT594" s="111"/>
      <c r="RUU594" s="111"/>
      <c r="RUV594" s="111"/>
      <c r="RUW594" s="111"/>
      <c r="RUX594" s="111"/>
      <c r="RUY594" s="111"/>
      <c r="RUZ594" s="111"/>
      <c r="RVA594" s="111"/>
      <c r="RVB594" s="111"/>
      <c r="RVC594" s="111"/>
      <c r="RVD594" s="111"/>
      <c r="RVE594" s="111"/>
      <c r="RVF594" s="111"/>
      <c r="RVG594" s="111"/>
      <c r="RVH594" s="111"/>
      <c r="RVI594" s="111"/>
      <c r="RVJ594" s="111"/>
      <c r="RVK594" s="111"/>
      <c r="RVL594" s="111"/>
      <c r="RVM594" s="111"/>
      <c r="RVN594" s="111"/>
      <c r="RVO594" s="111"/>
      <c r="RVP594" s="111"/>
      <c r="RVQ594" s="111"/>
      <c r="RVR594" s="111"/>
      <c r="RVS594" s="111"/>
      <c r="RVT594" s="111"/>
      <c r="RVU594" s="111"/>
      <c r="RVV594" s="111"/>
      <c r="RVW594" s="111"/>
      <c r="RVX594" s="111"/>
      <c r="RVY594" s="111"/>
      <c r="RVZ594" s="111"/>
      <c r="RWA594" s="111"/>
      <c r="RWB594" s="111"/>
      <c r="RWC594" s="111"/>
      <c r="RWD594" s="111"/>
      <c r="RWE594" s="111"/>
      <c r="RWF594" s="111"/>
      <c r="RWG594" s="111"/>
      <c r="RWH594" s="111"/>
      <c r="RWI594" s="111"/>
      <c r="RWJ594" s="111"/>
      <c r="RWK594" s="111"/>
      <c r="RWL594" s="111"/>
      <c r="RWM594" s="111"/>
      <c r="RWN594" s="111"/>
      <c r="RWO594" s="111"/>
      <c r="RWP594" s="111"/>
      <c r="RWQ594" s="111"/>
      <c r="RWR594" s="111"/>
      <c r="RWS594" s="111"/>
      <c r="RWT594" s="111"/>
      <c r="RWU594" s="111"/>
      <c r="RWV594" s="111"/>
      <c r="RWW594" s="111"/>
      <c r="RWX594" s="111"/>
      <c r="RWY594" s="111"/>
      <c r="RWZ594" s="111"/>
      <c r="RXA594" s="111"/>
      <c r="RXB594" s="111"/>
      <c r="RXC594" s="111"/>
      <c r="RXD594" s="111"/>
      <c r="RXE594" s="111"/>
      <c r="RXF594" s="111"/>
      <c r="RXG594" s="111"/>
      <c r="RXH594" s="111"/>
      <c r="RXI594" s="111"/>
      <c r="RXJ594" s="111"/>
      <c r="RXK594" s="111"/>
      <c r="RXL594" s="111"/>
      <c r="RXM594" s="111"/>
      <c r="RXN594" s="111"/>
      <c r="RXO594" s="111"/>
      <c r="RXP594" s="111"/>
      <c r="RXQ594" s="111"/>
      <c r="RXR594" s="111"/>
      <c r="RXS594" s="111"/>
      <c r="RXT594" s="111"/>
      <c r="RXU594" s="111"/>
      <c r="RXV594" s="111"/>
      <c r="RXW594" s="111"/>
      <c r="RXX594" s="111"/>
      <c r="RXY594" s="111"/>
      <c r="RXZ594" s="111"/>
      <c r="RYA594" s="111"/>
      <c r="RYB594" s="111"/>
      <c r="RYC594" s="111"/>
      <c r="RYD594" s="111"/>
      <c r="RYE594" s="111"/>
      <c r="RYF594" s="111"/>
      <c r="RYG594" s="111"/>
      <c r="RYH594" s="111"/>
      <c r="RYI594" s="111"/>
      <c r="RYJ594" s="111"/>
      <c r="RYK594" s="111"/>
      <c r="RYL594" s="111"/>
      <c r="RYM594" s="111"/>
      <c r="RYN594" s="111"/>
      <c r="RYO594" s="111"/>
      <c r="RYP594" s="111"/>
      <c r="RYQ594" s="111"/>
      <c r="RYR594" s="111"/>
      <c r="RYS594" s="111"/>
      <c r="RYT594" s="111"/>
      <c r="RYU594" s="111"/>
      <c r="RYV594" s="111"/>
      <c r="RYW594" s="111"/>
      <c r="RYX594" s="111"/>
      <c r="RYY594" s="111"/>
      <c r="RYZ594" s="111"/>
      <c r="RZA594" s="111"/>
      <c r="RZB594" s="111"/>
      <c r="RZC594" s="111"/>
      <c r="RZD594" s="111"/>
      <c r="RZE594" s="111"/>
      <c r="RZF594" s="111"/>
      <c r="RZG594" s="111"/>
      <c r="RZH594" s="111"/>
      <c r="RZI594" s="111"/>
      <c r="RZJ594" s="111"/>
      <c r="RZK594" s="111"/>
      <c r="RZL594" s="111"/>
      <c r="RZM594" s="111"/>
      <c r="RZN594" s="111"/>
      <c r="RZO594" s="111"/>
      <c r="RZP594" s="111"/>
      <c r="RZQ594" s="111"/>
      <c r="RZR594" s="111"/>
      <c r="RZS594" s="111"/>
      <c r="RZT594" s="111"/>
      <c r="RZU594" s="111"/>
      <c r="RZV594" s="111"/>
      <c r="RZW594" s="111"/>
      <c r="RZX594" s="111"/>
      <c r="RZY594" s="111"/>
      <c r="RZZ594" s="111"/>
      <c r="SAA594" s="111"/>
      <c r="SAB594" s="111"/>
      <c r="SAC594" s="111"/>
      <c r="SAD594" s="111"/>
      <c r="SAE594" s="111"/>
      <c r="SAF594" s="111"/>
      <c r="SAG594" s="111"/>
      <c r="SAH594" s="111"/>
      <c r="SAI594" s="111"/>
      <c r="SAJ594" s="111"/>
      <c r="SAK594" s="111"/>
      <c r="SAL594" s="111"/>
      <c r="SAM594" s="111"/>
      <c r="SAN594" s="111"/>
      <c r="SAO594" s="111"/>
      <c r="SAP594" s="111"/>
      <c r="SAQ594" s="111"/>
      <c r="SAR594" s="111"/>
      <c r="SAS594" s="111"/>
      <c r="SAT594" s="111"/>
      <c r="SAU594" s="111"/>
      <c r="SAV594" s="111"/>
      <c r="SAW594" s="111"/>
      <c r="SAX594" s="111"/>
      <c r="SAY594" s="111"/>
      <c r="SAZ594" s="111"/>
      <c r="SBA594" s="111"/>
      <c r="SBB594" s="111"/>
      <c r="SBC594" s="111"/>
      <c r="SBD594" s="111"/>
      <c r="SBE594" s="111"/>
      <c r="SBF594" s="111"/>
      <c r="SBG594" s="111"/>
      <c r="SBH594" s="111"/>
      <c r="SBI594" s="111"/>
      <c r="SBJ594" s="111"/>
      <c r="SBK594" s="111"/>
      <c r="SBL594" s="111"/>
      <c r="SBM594" s="111"/>
      <c r="SBN594" s="111"/>
      <c r="SBO594" s="111"/>
      <c r="SBP594" s="111"/>
      <c r="SBQ594" s="111"/>
      <c r="SBR594" s="111"/>
      <c r="SBS594" s="111"/>
      <c r="SBT594" s="111"/>
      <c r="SBU594" s="111"/>
      <c r="SBV594" s="111"/>
      <c r="SBW594" s="111"/>
      <c r="SBX594" s="111"/>
      <c r="SBY594" s="111"/>
      <c r="SBZ594" s="111"/>
      <c r="SCA594" s="111"/>
      <c r="SCB594" s="111"/>
      <c r="SCC594" s="111"/>
      <c r="SCD594" s="111"/>
      <c r="SCE594" s="111"/>
      <c r="SCF594" s="111"/>
      <c r="SCG594" s="111"/>
      <c r="SCH594" s="111"/>
      <c r="SCI594" s="111"/>
      <c r="SCJ594" s="111"/>
      <c r="SCK594" s="111"/>
      <c r="SCL594" s="111"/>
      <c r="SCM594" s="111"/>
      <c r="SCN594" s="111"/>
      <c r="SCO594" s="111"/>
      <c r="SCP594" s="111"/>
      <c r="SCQ594" s="111"/>
      <c r="SCR594" s="111"/>
      <c r="SCS594" s="111"/>
      <c r="SCT594" s="111"/>
      <c r="SCU594" s="111"/>
      <c r="SCV594" s="111"/>
      <c r="SCW594" s="111"/>
      <c r="SCX594" s="111"/>
      <c r="SCY594" s="111"/>
      <c r="SCZ594" s="111"/>
      <c r="SDA594" s="111"/>
      <c r="SDB594" s="111"/>
      <c r="SDC594" s="111"/>
      <c r="SDD594" s="111"/>
      <c r="SDE594" s="111"/>
      <c r="SDF594" s="111"/>
      <c r="SDG594" s="111"/>
      <c r="SDH594" s="111"/>
      <c r="SDI594" s="111"/>
      <c r="SDJ594" s="111"/>
      <c r="SDK594" s="111"/>
      <c r="SDL594" s="111"/>
      <c r="SDM594" s="111"/>
      <c r="SDN594" s="111"/>
      <c r="SDO594" s="111"/>
      <c r="SDP594" s="111"/>
      <c r="SDQ594" s="111"/>
      <c r="SDR594" s="111"/>
      <c r="SDS594" s="111"/>
      <c r="SDT594" s="111"/>
      <c r="SDU594" s="111"/>
      <c r="SDV594" s="111"/>
      <c r="SDW594" s="111"/>
      <c r="SDX594" s="111"/>
      <c r="SDY594" s="111"/>
      <c r="SDZ594" s="111"/>
      <c r="SEA594" s="111"/>
      <c r="SEB594" s="111"/>
      <c r="SEC594" s="111"/>
      <c r="SED594" s="111"/>
      <c r="SEE594" s="111"/>
      <c r="SEF594" s="111"/>
      <c r="SEG594" s="111"/>
      <c r="SEH594" s="111"/>
      <c r="SEI594" s="111"/>
      <c r="SEJ594" s="111"/>
      <c r="SEK594" s="111"/>
      <c r="SEL594" s="111"/>
      <c r="SEM594" s="111"/>
      <c r="SEN594" s="111"/>
      <c r="SEO594" s="111"/>
      <c r="SEP594" s="111"/>
      <c r="SEQ594" s="111"/>
      <c r="SER594" s="111"/>
      <c r="SES594" s="111"/>
      <c r="SET594" s="111"/>
      <c r="SEU594" s="111"/>
      <c r="SEV594" s="111"/>
      <c r="SEW594" s="111"/>
      <c r="SEX594" s="111"/>
      <c r="SEY594" s="111"/>
      <c r="SEZ594" s="111"/>
      <c r="SFA594" s="111"/>
      <c r="SFB594" s="111"/>
      <c r="SFC594" s="111"/>
      <c r="SFD594" s="111"/>
      <c r="SFE594" s="111"/>
      <c r="SFF594" s="111"/>
      <c r="SFG594" s="111"/>
      <c r="SFH594" s="111"/>
      <c r="SFI594" s="111"/>
      <c r="SFJ594" s="111"/>
      <c r="SFK594" s="111"/>
      <c r="SFL594" s="111"/>
      <c r="SFM594" s="111"/>
      <c r="SFN594" s="111"/>
      <c r="SFO594" s="111"/>
      <c r="SFP594" s="111"/>
      <c r="SFQ594" s="111"/>
      <c r="SFR594" s="111"/>
      <c r="SFS594" s="111"/>
      <c r="SFT594" s="111"/>
      <c r="SFU594" s="111"/>
      <c r="SFV594" s="111"/>
      <c r="SFW594" s="111"/>
      <c r="SFX594" s="111"/>
      <c r="SFY594" s="111"/>
      <c r="SFZ594" s="111"/>
      <c r="SGA594" s="111"/>
      <c r="SGB594" s="111"/>
      <c r="SGC594" s="111"/>
      <c r="SGD594" s="111"/>
      <c r="SGE594" s="111"/>
      <c r="SGF594" s="111"/>
      <c r="SGG594" s="111"/>
      <c r="SGH594" s="111"/>
      <c r="SGI594" s="111"/>
      <c r="SGJ594" s="111"/>
      <c r="SGK594" s="111"/>
      <c r="SGL594" s="111"/>
      <c r="SGM594" s="111"/>
      <c r="SGN594" s="111"/>
      <c r="SGO594" s="111"/>
      <c r="SGP594" s="111"/>
      <c r="SGQ594" s="111"/>
      <c r="SGR594" s="111"/>
      <c r="SGS594" s="111"/>
      <c r="SGT594" s="111"/>
      <c r="SGU594" s="111"/>
      <c r="SGV594" s="111"/>
      <c r="SGW594" s="111"/>
      <c r="SGX594" s="111"/>
      <c r="SGY594" s="111"/>
      <c r="SGZ594" s="111"/>
      <c r="SHA594" s="111"/>
      <c r="SHB594" s="111"/>
      <c r="SHC594" s="111"/>
      <c r="SHD594" s="111"/>
      <c r="SHE594" s="111"/>
      <c r="SHF594" s="111"/>
      <c r="SHG594" s="111"/>
      <c r="SHH594" s="111"/>
      <c r="SHI594" s="111"/>
      <c r="SHJ594" s="111"/>
      <c r="SHK594" s="111"/>
      <c r="SHL594" s="111"/>
      <c r="SHM594" s="111"/>
      <c r="SHN594" s="111"/>
      <c r="SHO594" s="111"/>
      <c r="SHP594" s="111"/>
      <c r="SHQ594" s="111"/>
      <c r="SHR594" s="111"/>
      <c r="SHS594" s="111"/>
      <c r="SHT594" s="111"/>
      <c r="SHU594" s="111"/>
      <c r="SHV594" s="111"/>
      <c r="SHW594" s="111"/>
      <c r="SHX594" s="111"/>
      <c r="SHY594" s="111"/>
      <c r="SHZ594" s="111"/>
      <c r="SIA594" s="111"/>
      <c r="SIB594" s="111"/>
      <c r="SIC594" s="111"/>
      <c r="SID594" s="111"/>
      <c r="SIE594" s="111"/>
      <c r="SIF594" s="111"/>
      <c r="SIG594" s="111"/>
      <c r="SIH594" s="111"/>
      <c r="SII594" s="111"/>
      <c r="SIJ594" s="111"/>
      <c r="SIK594" s="111"/>
      <c r="SIL594" s="111"/>
      <c r="SIM594" s="111"/>
      <c r="SIN594" s="111"/>
      <c r="SIO594" s="111"/>
      <c r="SIP594" s="111"/>
      <c r="SIQ594" s="111"/>
      <c r="SIR594" s="111"/>
      <c r="SIS594" s="111"/>
      <c r="SIT594" s="111"/>
      <c r="SIU594" s="111"/>
      <c r="SIV594" s="111"/>
      <c r="SIW594" s="111"/>
      <c r="SIX594" s="111"/>
      <c r="SIY594" s="111"/>
      <c r="SIZ594" s="111"/>
      <c r="SJA594" s="111"/>
      <c r="SJB594" s="111"/>
      <c r="SJC594" s="111"/>
      <c r="SJD594" s="111"/>
      <c r="SJE594" s="111"/>
      <c r="SJF594" s="111"/>
      <c r="SJG594" s="111"/>
      <c r="SJH594" s="111"/>
      <c r="SJI594" s="111"/>
      <c r="SJJ594" s="111"/>
      <c r="SJK594" s="111"/>
      <c r="SJL594" s="111"/>
      <c r="SJM594" s="111"/>
      <c r="SJN594" s="111"/>
      <c r="SJO594" s="111"/>
      <c r="SJP594" s="111"/>
      <c r="SJQ594" s="111"/>
      <c r="SJR594" s="111"/>
      <c r="SJS594" s="111"/>
      <c r="SJT594" s="111"/>
      <c r="SJU594" s="111"/>
      <c r="SJV594" s="111"/>
      <c r="SJW594" s="111"/>
      <c r="SJX594" s="111"/>
      <c r="SJY594" s="111"/>
      <c r="SJZ594" s="111"/>
      <c r="SKA594" s="111"/>
      <c r="SKB594" s="111"/>
      <c r="SKC594" s="111"/>
      <c r="SKD594" s="111"/>
      <c r="SKE594" s="111"/>
      <c r="SKF594" s="111"/>
      <c r="SKG594" s="111"/>
      <c r="SKH594" s="111"/>
      <c r="SKI594" s="111"/>
      <c r="SKJ594" s="111"/>
      <c r="SKK594" s="111"/>
      <c r="SKL594" s="111"/>
      <c r="SKM594" s="111"/>
      <c r="SKN594" s="111"/>
      <c r="SKO594" s="111"/>
      <c r="SKP594" s="111"/>
      <c r="SKQ594" s="111"/>
      <c r="SKR594" s="111"/>
      <c r="SKS594" s="111"/>
      <c r="SKT594" s="111"/>
      <c r="SKU594" s="111"/>
      <c r="SKV594" s="111"/>
      <c r="SKW594" s="111"/>
      <c r="SKX594" s="111"/>
      <c r="SKY594" s="111"/>
      <c r="SKZ594" s="111"/>
      <c r="SLA594" s="111"/>
      <c r="SLB594" s="111"/>
      <c r="SLC594" s="111"/>
      <c r="SLD594" s="111"/>
      <c r="SLE594" s="111"/>
      <c r="SLF594" s="111"/>
      <c r="SLG594" s="111"/>
      <c r="SLH594" s="111"/>
      <c r="SLI594" s="111"/>
      <c r="SLJ594" s="111"/>
      <c r="SLK594" s="111"/>
      <c r="SLL594" s="111"/>
      <c r="SLM594" s="111"/>
      <c r="SLN594" s="111"/>
      <c r="SLO594" s="111"/>
      <c r="SLP594" s="111"/>
      <c r="SLQ594" s="111"/>
      <c r="SLR594" s="111"/>
      <c r="SLS594" s="111"/>
      <c r="SLT594" s="111"/>
      <c r="SLU594" s="111"/>
      <c r="SLV594" s="111"/>
      <c r="SLW594" s="111"/>
      <c r="SLX594" s="111"/>
      <c r="SLY594" s="111"/>
      <c r="SLZ594" s="111"/>
      <c r="SMA594" s="111"/>
      <c r="SMB594" s="111"/>
      <c r="SMC594" s="111"/>
      <c r="SMD594" s="111"/>
      <c r="SME594" s="111"/>
      <c r="SMF594" s="111"/>
      <c r="SMG594" s="111"/>
      <c r="SMH594" s="111"/>
      <c r="SMI594" s="111"/>
      <c r="SMJ594" s="111"/>
      <c r="SMK594" s="111"/>
      <c r="SML594" s="111"/>
      <c r="SMM594" s="111"/>
      <c r="SMN594" s="111"/>
      <c r="SMO594" s="111"/>
      <c r="SMP594" s="111"/>
      <c r="SMQ594" s="111"/>
      <c r="SMR594" s="111"/>
      <c r="SMS594" s="111"/>
      <c r="SMT594" s="111"/>
      <c r="SMU594" s="111"/>
      <c r="SMV594" s="111"/>
      <c r="SMW594" s="111"/>
      <c r="SMX594" s="111"/>
      <c r="SMY594" s="111"/>
      <c r="SMZ594" s="111"/>
      <c r="SNA594" s="111"/>
      <c r="SNB594" s="111"/>
      <c r="SNC594" s="111"/>
      <c r="SND594" s="111"/>
      <c r="SNE594" s="111"/>
      <c r="SNF594" s="111"/>
      <c r="SNG594" s="111"/>
      <c r="SNH594" s="111"/>
      <c r="SNI594" s="111"/>
      <c r="SNJ594" s="111"/>
      <c r="SNK594" s="111"/>
      <c r="SNL594" s="111"/>
      <c r="SNM594" s="111"/>
      <c r="SNN594" s="111"/>
      <c r="SNO594" s="111"/>
      <c r="SNP594" s="111"/>
      <c r="SNQ594" s="111"/>
      <c r="SNR594" s="111"/>
      <c r="SNS594" s="111"/>
      <c r="SNT594" s="111"/>
      <c r="SNU594" s="111"/>
      <c r="SNV594" s="111"/>
      <c r="SNW594" s="111"/>
      <c r="SNX594" s="111"/>
      <c r="SNY594" s="111"/>
      <c r="SNZ594" s="111"/>
      <c r="SOA594" s="111"/>
      <c r="SOB594" s="111"/>
      <c r="SOC594" s="111"/>
      <c r="SOD594" s="111"/>
      <c r="SOE594" s="111"/>
      <c r="SOF594" s="111"/>
      <c r="SOG594" s="111"/>
      <c r="SOH594" s="111"/>
      <c r="SOI594" s="111"/>
      <c r="SOJ594" s="111"/>
      <c r="SOK594" s="111"/>
      <c r="SOL594" s="111"/>
      <c r="SOM594" s="111"/>
      <c r="SON594" s="111"/>
      <c r="SOO594" s="111"/>
      <c r="SOP594" s="111"/>
      <c r="SOQ594" s="111"/>
      <c r="SOR594" s="111"/>
      <c r="SOS594" s="111"/>
      <c r="SOT594" s="111"/>
      <c r="SOU594" s="111"/>
      <c r="SOV594" s="111"/>
      <c r="SOW594" s="111"/>
      <c r="SOX594" s="111"/>
      <c r="SOY594" s="111"/>
      <c r="SOZ594" s="111"/>
      <c r="SPA594" s="111"/>
      <c r="SPB594" s="111"/>
      <c r="SPC594" s="111"/>
      <c r="SPD594" s="111"/>
      <c r="SPE594" s="111"/>
      <c r="SPF594" s="111"/>
      <c r="SPG594" s="111"/>
      <c r="SPH594" s="111"/>
      <c r="SPI594" s="111"/>
      <c r="SPJ594" s="111"/>
      <c r="SPK594" s="111"/>
      <c r="SPL594" s="111"/>
      <c r="SPM594" s="111"/>
      <c r="SPN594" s="111"/>
      <c r="SPO594" s="111"/>
      <c r="SPP594" s="111"/>
      <c r="SPQ594" s="111"/>
      <c r="SPR594" s="111"/>
      <c r="SPS594" s="111"/>
      <c r="SPT594" s="111"/>
      <c r="SPU594" s="111"/>
      <c r="SPV594" s="111"/>
      <c r="SPW594" s="111"/>
      <c r="SPX594" s="111"/>
      <c r="SPY594" s="111"/>
      <c r="SPZ594" s="111"/>
      <c r="SQA594" s="111"/>
      <c r="SQB594" s="111"/>
      <c r="SQC594" s="111"/>
      <c r="SQD594" s="111"/>
      <c r="SQE594" s="111"/>
      <c r="SQF594" s="111"/>
      <c r="SQG594" s="111"/>
      <c r="SQH594" s="111"/>
      <c r="SQI594" s="111"/>
      <c r="SQJ594" s="111"/>
      <c r="SQK594" s="111"/>
      <c r="SQL594" s="111"/>
      <c r="SQM594" s="111"/>
      <c r="SQN594" s="111"/>
      <c r="SQO594" s="111"/>
      <c r="SQP594" s="111"/>
      <c r="SQQ594" s="111"/>
      <c r="SQR594" s="111"/>
      <c r="SQS594" s="111"/>
      <c r="SQT594" s="111"/>
      <c r="SQU594" s="111"/>
      <c r="SQV594" s="111"/>
      <c r="SQW594" s="111"/>
      <c r="SQX594" s="111"/>
      <c r="SQY594" s="111"/>
      <c r="SQZ594" s="111"/>
      <c r="SRA594" s="111"/>
      <c r="SRB594" s="111"/>
      <c r="SRC594" s="111"/>
      <c r="SRD594" s="111"/>
      <c r="SRE594" s="111"/>
      <c r="SRF594" s="111"/>
      <c r="SRG594" s="111"/>
      <c r="SRH594" s="111"/>
      <c r="SRI594" s="111"/>
      <c r="SRJ594" s="111"/>
      <c r="SRK594" s="111"/>
      <c r="SRL594" s="111"/>
      <c r="SRM594" s="111"/>
      <c r="SRN594" s="111"/>
      <c r="SRO594" s="111"/>
      <c r="SRP594" s="111"/>
      <c r="SRQ594" s="111"/>
      <c r="SRR594" s="111"/>
      <c r="SRS594" s="111"/>
      <c r="SRT594" s="111"/>
      <c r="SRU594" s="111"/>
      <c r="SRV594" s="111"/>
      <c r="SRW594" s="111"/>
      <c r="SRX594" s="111"/>
      <c r="SRY594" s="111"/>
      <c r="SRZ594" s="111"/>
      <c r="SSA594" s="111"/>
      <c r="SSB594" s="111"/>
      <c r="SSC594" s="111"/>
      <c r="SSD594" s="111"/>
      <c r="SSE594" s="111"/>
      <c r="SSF594" s="111"/>
      <c r="SSG594" s="111"/>
      <c r="SSH594" s="111"/>
      <c r="SSI594" s="111"/>
      <c r="SSJ594" s="111"/>
      <c r="SSK594" s="111"/>
      <c r="SSL594" s="111"/>
      <c r="SSM594" s="111"/>
      <c r="SSN594" s="111"/>
      <c r="SSO594" s="111"/>
      <c r="SSP594" s="111"/>
      <c r="SSQ594" s="111"/>
      <c r="SSR594" s="111"/>
      <c r="SSS594" s="111"/>
      <c r="SST594" s="111"/>
      <c r="SSU594" s="111"/>
      <c r="SSV594" s="111"/>
      <c r="SSW594" s="111"/>
      <c r="SSX594" s="111"/>
      <c r="SSY594" s="111"/>
      <c r="SSZ594" s="111"/>
      <c r="STA594" s="111"/>
      <c r="STB594" s="111"/>
      <c r="STC594" s="111"/>
      <c r="STD594" s="111"/>
      <c r="STE594" s="111"/>
      <c r="STF594" s="111"/>
      <c r="STG594" s="111"/>
      <c r="STH594" s="111"/>
      <c r="STI594" s="111"/>
      <c r="STJ594" s="111"/>
      <c r="STK594" s="111"/>
      <c r="STL594" s="111"/>
      <c r="STM594" s="111"/>
      <c r="STN594" s="111"/>
      <c r="STO594" s="111"/>
      <c r="STP594" s="111"/>
      <c r="STQ594" s="111"/>
      <c r="STR594" s="111"/>
      <c r="STS594" s="111"/>
      <c r="STT594" s="111"/>
      <c r="STU594" s="111"/>
      <c r="STV594" s="111"/>
      <c r="STW594" s="111"/>
      <c r="STX594" s="111"/>
      <c r="STY594" s="111"/>
      <c r="STZ594" s="111"/>
      <c r="SUA594" s="111"/>
      <c r="SUB594" s="111"/>
      <c r="SUC594" s="111"/>
      <c r="SUD594" s="111"/>
      <c r="SUE594" s="111"/>
      <c r="SUF594" s="111"/>
      <c r="SUG594" s="111"/>
      <c r="SUH594" s="111"/>
      <c r="SUI594" s="111"/>
      <c r="SUJ594" s="111"/>
      <c r="SUK594" s="111"/>
      <c r="SUL594" s="111"/>
      <c r="SUM594" s="111"/>
      <c r="SUN594" s="111"/>
      <c r="SUO594" s="111"/>
      <c r="SUP594" s="111"/>
      <c r="SUQ594" s="111"/>
      <c r="SUR594" s="111"/>
      <c r="SUS594" s="111"/>
      <c r="SUT594" s="111"/>
      <c r="SUU594" s="111"/>
      <c r="SUV594" s="111"/>
      <c r="SUW594" s="111"/>
      <c r="SUX594" s="111"/>
      <c r="SUY594" s="111"/>
      <c r="SUZ594" s="111"/>
      <c r="SVA594" s="111"/>
      <c r="SVB594" s="111"/>
      <c r="SVC594" s="111"/>
      <c r="SVD594" s="111"/>
      <c r="SVE594" s="111"/>
      <c r="SVF594" s="111"/>
      <c r="SVG594" s="111"/>
      <c r="SVH594" s="111"/>
      <c r="SVI594" s="111"/>
      <c r="SVJ594" s="111"/>
      <c r="SVK594" s="111"/>
      <c r="SVL594" s="111"/>
      <c r="SVM594" s="111"/>
      <c r="SVN594" s="111"/>
      <c r="SVO594" s="111"/>
      <c r="SVP594" s="111"/>
      <c r="SVQ594" s="111"/>
      <c r="SVR594" s="111"/>
      <c r="SVS594" s="111"/>
      <c r="SVT594" s="111"/>
      <c r="SVU594" s="111"/>
      <c r="SVV594" s="111"/>
      <c r="SVW594" s="111"/>
      <c r="SVX594" s="111"/>
      <c r="SVY594" s="111"/>
      <c r="SVZ594" s="111"/>
      <c r="SWA594" s="111"/>
      <c r="SWB594" s="111"/>
      <c r="SWC594" s="111"/>
      <c r="SWD594" s="111"/>
      <c r="SWE594" s="111"/>
      <c r="SWF594" s="111"/>
      <c r="SWG594" s="111"/>
      <c r="SWH594" s="111"/>
      <c r="SWI594" s="111"/>
      <c r="SWJ594" s="111"/>
      <c r="SWK594" s="111"/>
      <c r="SWL594" s="111"/>
      <c r="SWM594" s="111"/>
      <c r="SWN594" s="111"/>
      <c r="SWO594" s="111"/>
      <c r="SWP594" s="111"/>
      <c r="SWQ594" s="111"/>
      <c r="SWR594" s="111"/>
      <c r="SWS594" s="111"/>
      <c r="SWT594" s="111"/>
      <c r="SWU594" s="111"/>
      <c r="SWV594" s="111"/>
      <c r="SWW594" s="111"/>
      <c r="SWX594" s="111"/>
      <c r="SWY594" s="111"/>
      <c r="SWZ594" s="111"/>
      <c r="SXA594" s="111"/>
      <c r="SXB594" s="111"/>
      <c r="SXC594" s="111"/>
      <c r="SXD594" s="111"/>
      <c r="SXE594" s="111"/>
      <c r="SXF594" s="111"/>
      <c r="SXG594" s="111"/>
      <c r="SXH594" s="111"/>
      <c r="SXI594" s="111"/>
      <c r="SXJ594" s="111"/>
      <c r="SXK594" s="111"/>
      <c r="SXL594" s="111"/>
      <c r="SXM594" s="111"/>
      <c r="SXN594" s="111"/>
      <c r="SXO594" s="111"/>
      <c r="SXP594" s="111"/>
      <c r="SXQ594" s="111"/>
      <c r="SXR594" s="111"/>
      <c r="SXS594" s="111"/>
      <c r="SXT594" s="111"/>
      <c r="SXU594" s="111"/>
      <c r="SXV594" s="111"/>
      <c r="SXW594" s="111"/>
      <c r="SXX594" s="111"/>
      <c r="SXY594" s="111"/>
      <c r="SXZ594" s="111"/>
      <c r="SYA594" s="111"/>
      <c r="SYB594" s="111"/>
      <c r="SYC594" s="111"/>
      <c r="SYD594" s="111"/>
      <c r="SYE594" s="111"/>
      <c r="SYF594" s="111"/>
      <c r="SYG594" s="111"/>
      <c r="SYH594" s="111"/>
      <c r="SYI594" s="111"/>
      <c r="SYJ594" s="111"/>
      <c r="SYK594" s="111"/>
      <c r="SYL594" s="111"/>
      <c r="SYM594" s="111"/>
      <c r="SYN594" s="111"/>
      <c r="SYO594" s="111"/>
      <c r="SYP594" s="111"/>
      <c r="SYQ594" s="111"/>
      <c r="SYR594" s="111"/>
      <c r="SYS594" s="111"/>
      <c r="SYT594" s="111"/>
      <c r="SYU594" s="111"/>
      <c r="SYV594" s="111"/>
      <c r="SYW594" s="111"/>
      <c r="SYX594" s="111"/>
      <c r="SYY594" s="111"/>
      <c r="SYZ594" s="111"/>
      <c r="SZA594" s="111"/>
      <c r="SZB594" s="111"/>
      <c r="SZC594" s="111"/>
      <c r="SZD594" s="111"/>
      <c r="SZE594" s="111"/>
      <c r="SZF594" s="111"/>
      <c r="SZG594" s="111"/>
      <c r="SZH594" s="111"/>
      <c r="SZI594" s="111"/>
      <c r="SZJ594" s="111"/>
      <c r="SZK594" s="111"/>
      <c r="SZL594" s="111"/>
      <c r="SZM594" s="111"/>
      <c r="SZN594" s="111"/>
      <c r="SZO594" s="111"/>
      <c r="SZP594" s="111"/>
      <c r="SZQ594" s="111"/>
      <c r="SZR594" s="111"/>
      <c r="SZS594" s="111"/>
      <c r="SZT594" s="111"/>
      <c r="SZU594" s="111"/>
      <c r="SZV594" s="111"/>
      <c r="SZW594" s="111"/>
      <c r="SZX594" s="111"/>
      <c r="SZY594" s="111"/>
      <c r="SZZ594" s="111"/>
      <c r="TAA594" s="111"/>
      <c r="TAB594" s="111"/>
      <c r="TAC594" s="111"/>
      <c r="TAD594" s="111"/>
      <c r="TAE594" s="111"/>
      <c r="TAF594" s="111"/>
      <c r="TAG594" s="111"/>
      <c r="TAH594" s="111"/>
      <c r="TAI594" s="111"/>
      <c r="TAJ594" s="111"/>
      <c r="TAK594" s="111"/>
      <c r="TAL594" s="111"/>
      <c r="TAM594" s="111"/>
      <c r="TAN594" s="111"/>
      <c r="TAO594" s="111"/>
      <c r="TAP594" s="111"/>
      <c r="TAQ594" s="111"/>
      <c r="TAR594" s="111"/>
      <c r="TAS594" s="111"/>
      <c r="TAT594" s="111"/>
      <c r="TAU594" s="111"/>
      <c r="TAV594" s="111"/>
      <c r="TAW594" s="111"/>
      <c r="TAX594" s="111"/>
      <c r="TAY594" s="111"/>
      <c r="TAZ594" s="111"/>
      <c r="TBA594" s="111"/>
      <c r="TBB594" s="111"/>
      <c r="TBC594" s="111"/>
      <c r="TBD594" s="111"/>
      <c r="TBE594" s="111"/>
      <c r="TBF594" s="111"/>
      <c r="TBG594" s="111"/>
      <c r="TBH594" s="111"/>
      <c r="TBI594" s="111"/>
      <c r="TBJ594" s="111"/>
      <c r="TBK594" s="111"/>
      <c r="TBL594" s="111"/>
      <c r="TBM594" s="111"/>
      <c r="TBN594" s="111"/>
      <c r="TBO594" s="111"/>
      <c r="TBP594" s="111"/>
      <c r="TBQ594" s="111"/>
      <c r="TBR594" s="111"/>
      <c r="TBS594" s="111"/>
      <c r="TBT594" s="111"/>
      <c r="TBU594" s="111"/>
      <c r="TBV594" s="111"/>
      <c r="TBW594" s="111"/>
      <c r="TBX594" s="111"/>
      <c r="TBY594" s="111"/>
      <c r="TBZ594" s="111"/>
      <c r="TCA594" s="111"/>
      <c r="TCB594" s="111"/>
      <c r="TCC594" s="111"/>
      <c r="TCD594" s="111"/>
      <c r="TCE594" s="111"/>
      <c r="TCF594" s="111"/>
      <c r="TCG594" s="111"/>
      <c r="TCH594" s="111"/>
      <c r="TCI594" s="111"/>
      <c r="TCJ594" s="111"/>
      <c r="TCK594" s="111"/>
      <c r="TCL594" s="111"/>
      <c r="TCM594" s="111"/>
      <c r="TCN594" s="111"/>
      <c r="TCO594" s="111"/>
      <c r="TCP594" s="111"/>
      <c r="TCQ594" s="111"/>
      <c r="TCR594" s="111"/>
      <c r="TCS594" s="111"/>
      <c r="TCT594" s="111"/>
      <c r="TCU594" s="111"/>
      <c r="TCV594" s="111"/>
      <c r="TCW594" s="111"/>
      <c r="TCX594" s="111"/>
      <c r="TCY594" s="111"/>
      <c r="TCZ594" s="111"/>
      <c r="TDA594" s="111"/>
      <c r="TDB594" s="111"/>
      <c r="TDC594" s="111"/>
      <c r="TDD594" s="111"/>
      <c r="TDE594" s="111"/>
      <c r="TDF594" s="111"/>
      <c r="TDG594" s="111"/>
      <c r="TDH594" s="111"/>
      <c r="TDI594" s="111"/>
      <c r="TDJ594" s="111"/>
      <c r="TDK594" s="111"/>
      <c r="TDL594" s="111"/>
      <c r="TDM594" s="111"/>
      <c r="TDN594" s="111"/>
      <c r="TDO594" s="111"/>
      <c r="TDP594" s="111"/>
      <c r="TDQ594" s="111"/>
      <c r="TDR594" s="111"/>
      <c r="TDS594" s="111"/>
      <c r="TDT594" s="111"/>
      <c r="TDU594" s="111"/>
      <c r="TDV594" s="111"/>
      <c r="TDW594" s="111"/>
      <c r="TDX594" s="111"/>
      <c r="TDY594" s="111"/>
      <c r="TDZ594" s="111"/>
      <c r="TEA594" s="111"/>
      <c r="TEB594" s="111"/>
      <c r="TEC594" s="111"/>
      <c r="TED594" s="111"/>
      <c r="TEE594" s="111"/>
      <c r="TEF594" s="111"/>
      <c r="TEG594" s="111"/>
      <c r="TEH594" s="111"/>
      <c r="TEI594" s="111"/>
      <c r="TEJ594" s="111"/>
      <c r="TEK594" s="111"/>
      <c r="TEL594" s="111"/>
      <c r="TEM594" s="111"/>
      <c r="TEN594" s="111"/>
      <c r="TEO594" s="111"/>
      <c r="TEP594" s="111"/>
      <c r="TEQ594" s="111"/>
      <c r="TER594" s="111"/>
      <c r="TES594" s="111"/>
      <c r="TET594" s="111"/>
      <c r="TEU594" s="111"/>
      <c r="TEV594" s="111"/>
      <c r="TEW594" s="111"/>
      <c r="TEX594" s="111"/>
      <c r="TEY594" s="111"/>
      <c r="TEZ594" s="111"/>
      <c r="TFA594" s="111"/>
      <c r="TFB594" s="111"/>
      <c r="TFC594" s="111"/>
      <c r="TFD594" s="111"/>
      <c r="TFE594" s="111"/>
      <c r="TFF594" s="111"/>
      <c r="TFG594" s="111"/>
      <c r="TFH594" s="111"/>
      <c r="TFI594" s="111"/>
      <c r="TFJ594" s="111"/>
      <c r="TFK594" s="111"/>
      <c r="TFL594" s="111"/>
      <c r="TFM594" s="111"/>
      <c r="TFN594" s="111"/>
      <c r="TFO594" s="111"/>
      <c r="TFP594" s="111"/>
      <c r="TFQ594" s="111"/>
      <c r="TFR594" s="111"/>
      <c r="TFS594" s="111"/>
      <c r="TFT594" s="111"/>
      <c r="TFU594" s="111"/>
      <c r="TFV594" s="111"/>
      <c r="TFW594" s="111"/>
      <c r="TFX594" s="111"/>
      <c r="TFY594" s="111"/>
      <c r="TFZ594" s="111"/>
      <c r="TGA594" s="111"/>
      <c r="TGB594" s="111"/>
      <c r="TGC594" s="111"/>
      <c r="TGD594" s="111"/>
      <c r="TGE594" s="111"/>
      <c r="TGF594" s="111"/>
      <c r="TGG594" s="111"/>
      <c r="TGH594" s="111"/>
      <c r="TGI594" s="111"/>
      <c r="TGJ594" s="111"/>
      <c r="TGK594" s="111"/>
      <c r="TGL594" s="111"/>
      <c r="TGM594" s="111"/>
      <c r="TGN594" s="111"/>
      <c r="TGO594" s="111"/>
      <c r="TGP594" s="111"/>
      <c r="TGQ594" s="111"/>
      <c r="TGR594" s="111"/>
      <c r="TGS594" s="111"/>
      <c r="TGT594" s="111"/>
      <c r="TGU594" s="111"/>
      <c r="TGV594" s="111"/>
      <c r="TGW594" s="111"/>
      <c r="TGX594" s="111"/>
      <c r="TGY594" s="111"/>
      <c r="TGZ594" s="111"/>
      <c r="THA594" s="111"/>
      <c r="THB594" s="111"/>
      <c r="THC594" s="111"/>
      <c r="THD594" s="111"/>
      <c r="THE594" s="111"/>
      <c r="THF594" s="111"/>
      <c r="THG594" s="111"/>
      <c r="THH594" s="111"/>
      <c r="THI594" s="111"/>
      <c r="THJ594" s="111"/>
      <c r="THK594" s="111"/>
      <c r="THL594" s="111"/>
      <c r="THM594" s="111"/>
      <c r="THN594" s="111"/>
      <c r="THO594" s="111"/>
      <c r="THP594" s="111"/>
      <c r="THQ594" s="111"/>
      <c r="THR594" s="111"/>
      <c r="THS594" s="111"/>
      <c r="THT594" s="111"/>
      <c r="THU594" s="111"/>
      <c r="THV594" s="111"/>
      <c r="THW594" s="111"/>
      <c r="THX594" s="111"/>
      <c r="THY594" s="111"/>
      <c r="THZ594" s="111"/>
      <c r="TIA594" s="111"/>
      <c r="TIB594" s="111"/>
      <c r="TIC594" s="111"/>
      <c r="TID594" s="111"/>
      <c r="TIE594" s="111"/>
      <c r="TIF594" s="111"/>
      <c r="TIG594" s="111"/>
      <c r="TIH594" s="111"/>
      <c r="TII594" s="111"/>
      <c r="TIJ594" s="111"/>
      <c r="TIK594" s="111"/>
      <c r="TIL594" s="111"/>
      <c r="TIM594" s="111"/>
      <c r="TIN594" s="111"/>
      <c r="TIO594" s="111"/>
      <c r="TIP594" s="111"/>
      <c r="TIQ594" s="111"/>
      <c r="TIR594" s="111"/>
      <c r="TIS594" s="111"/>
      <c r="TIT594" s="111"/>
      <c r="TIU594" s="111"/>
      <c r="TIV594" s="111"/>
      <c r="TIW594" s="111"/>
      <c r="TIX594" s="111"/>
      <c r="TIY594" s="111"/>
      <c r="TIZ594" s="111"/>
      <c r="TJA594" s="111"/>
      <c r="TJB594" s="111"/>
      <c r="TJC594" s="111"/>
      <c r="TJD594" s="111"/>
      <c r="TJE594" s="111"/>
      <c r="TJF594" s="111"/>
      <c r="TJG594" s="111"/>
      <c r="TJH594" s="111"/>
      <c r="TJI594" s="111"/>
      <c r="TJJ594" s="111"/>
      <c r="TJK594" s="111"/>
      <c r="TJL594" s="111"/>
      <c r="TJM594" s="111"/>
      <c r="TJN594" s="111"/>
      <c r="TJO594" s="111"/>
      <c r="TJP594" s="111"/>
      <c r="TJQ594" s="111"/>
      <c r="TJR594" s="111"/>
      <c r="TJS594" s="111"/>
      <c r="TJT594" s="111"/>
      <c r="TJU594" s="111"/>
      <c r="TJV594" s="111"/>
      <c r="TJW594" s="111"/>
      <c r="TJX594" s="111"/>
      <c r="TJY594" s="111"/>
      <c r="TJZ594" s="111"/>
      <c r="TKA594" s="111"/>
      <c r="TKB594" s="111"/>
      <c r="TKC594" s="111"/>
      <c r="TKD594" s="111"/>
      <c r="TKE594" s="111"/>
      <c r="TKF594" s="111"/>
      <c r="TKG594" s="111"/>
      <c r="TKH594" s="111"/>
      <c r="TKI594" s="111"/>
      <c r="TKJ594" s="111"/>
      <c r="TKK594" s="111"/>
      <c r="TKL594" s="111"/>
      <c r="TKM594" s="111"/>
      <c r="TKN594" s="111"/>
      <c r="TKO594" s="111"/>
      <c r="TKP594" s="111"/>
      <c r="TKQ594" s="111"/>
      <c r="TKR594" s="111"/>
      <c r="TKS594" s="111"/>
      <c r="TKT594" s="111"/>
      <c r="TKU594" s="111"/>
      <c r="TKV594" s="111"/>
      <c r="TKW594" s="111"/>
      <c r="TKX594" s="111"/>
      <c r="TKY594" s="111"/>
      <c r="TKZ594" s="111"/>
      <c r="TLA594" s="111"/>
      <c r="TLB594" s="111"/>
      <c r="TLC594" s="111"/>
      <c r="TLD594" s="111"/>
      <c r="TLE594" s="111"/>
      <c r="TLF594" s="111"/>
      <c r="TLG594" s="111"/>
      <c r="TLH594" s="111"/>
      <c r="TLI594" s="111"/>
      <c r="TLJ594" s="111"/>
      <c r="TLK594" s="111"/>
      <c r="TLL594" s="111"/>
      <c r="TLM594" s="111"/>
      <c r="TLN594" s="111"/>
      <c r="TLO594" s="111"/>
      <c r="TLP594" s="111"/>
      <c r="TLQ594" s="111"/>
      <c r="TLR594" s="111"/>
      <c r="TLS594" s="111"/>
      <c r="TLT594" s="111"/>
      <c r="TLU594" s="111"/>
      <c r="TLV594" s="111"/>
      <c r="TLW594" s="111"/>
      <c r="TLX594" s="111"/>
      <c r="TLY594" s="111"/>
      <c r="TLZ594" s="111"/>
      <c r="TMA594" s="111"/>
      <c r="TMB594" s="111"/>
      <c r="TMC594" s="111"/>
      <c r="TMD594" s="111"/>
      <c r="TME594" s="111"/>
      <c r="TMF594" s="111"/>
      <c r="TMG594" s="111"/>
      <c r="TMH594" s="111"/>
      <c r="TMI594" s="111"/>
      <c r="TMJ594" s="111"/>
      <c r="TMK594" s="111"/>
      <c r="TML594" s="111"/>
      <c r="TMM594" s="111"/>
      <c r="TMN594" s="111"/>
      <c r="TMO594" s="111"/>
      <c r="TMP594" s="111"/>
      <c r="TMQ594" s="111"/>
      <c r="TMR594" s="111"/>
      <c r="TMS594" s="111"/>
      <c r="TMT594" s="111"/>
      <c r="TMU594" s="111"/>
      <c r="TMV594" s="111"/>
      <c r="TMW594" s="111"/>
      <c r="TMX594" s="111"/>
      <c r="TMY594" s="111"/>
      <c r="TMZ594" s="111"/>
      <c r="TNA594" s="111"/>
      <c r="TNB594" s="111"/>
      <c r="TNC594" s="111"/>
      <c r="TND594" s="111"/>
      <c r="TNE594" s="111"/>
      <c r="TNF594" s="111"/>
      <c r="TNG594" s="111"/>
      <c r="TNH594" s="111"/>
      <c r="TNI594" s="111"/>
      <c r="TNJ594" s="111"/>
      <c r="TNK594" s="111"/>
      <c r="TNL594" s="111"/>
      <c r="TNM594" s="111"/>
      <c r="TNN594" s="111"/>
      <c r="TNO594" s="111"/>
      <c r="TNP594" s="111"/>
      <c r="TNQ594" s="111"/>
      <c r="TNR594" s="111"/>
      <c r="TNS594" s="111"/>
      <c r="TNT594" s="111"/>
      <c r="TNU594" s="111"/>
      <c r="TNV594" s="111"/>
      <c r="TNW594" s="111"/>
      <c r="TNX594" s="111"/>
      <c r="TNY594" s="111"/>
      <c r="TNZ594" s="111"/>
      <c r="TOA594" s="111"/>
      <c r="TOB594" s="111"/>
      <c r="TOC594" s="111"/>
      <c r="TOD594" s="111"/>
      <c r="TOE594" s="111"/>
      <c r="TOF594" s="111"/>
      <c r="TOG594" s="111"/>
      <c r="TOH594" s="111"/>
      <c r="TOI594" s="111"/>
      <c r="TOJ594" s="111"/>
      <c r="TOK594" s="111"/>
      <c r="TOL594" s="111"/>
      <c r="TOM594" s="111"/>
      <c r="TON594" s="111"/>
      <c r="TOO594" s="111"/>
      <c r="TOP594" s="111"/>
      <c r="TOQ594" s="111"/>
      <c r="TOR594" s="111"/>
      <c r="TOS594" s="111"/>
      <c r="TOT594" s="111"/>
      <c r="TOU594" s="111"/>
      <c r="TOV594" s="111"/>
      <c r="TOW594" s="111"/>
      <c r="TOX594" s="111"/>
      <c r="TOY594" s="111"/>
      <c r="TOZ594" s="111"/>
      <c r="TPA594" s="111"/>
      <c r="TPB594" s="111"/>
      <c r="TPC594" s="111"/>
      <c r="TPD594" s="111"/>
      <c r="TPE594" s="111"/>
      <c r="TPF594" s="111"/>
      <c r="TPG594" s="111"/>
      <c r="TPH594" s="111"/>
      <c r="TPI594" s="111"/>
      <c r="TPJ594" s="111"/>
      <c r="TPK594" s="111"/>
      <c r="TPL594" s="111"/>
      <c r="TPM594" s="111"/>
      <c r="TPN594" s="111"/>
      <c r="TPO594" s="111"/>
      <c r="TPP594" s="111"/>
      <c r="TPQ594" s="111"/>
      <c r="TPR594" s="111"/>
      <c r="TPS594" s="111"/>
      <c r="TPT594" s="111"/>
      <c r="TPU594" s="111"/>
      <c r="TPV594" s="111"/>
      <c r="TPW594" s="111"/>
      <c r="TPX594" s="111"/>
      <c r="TPY594" s="111"/>
      <c r="TPZ594" s="111"/>
      <c r="TQA594" s="111"/>
      <c r="TQB594" s="111"/>
      <c r="TQC594" s="111"/>
      <c r="TQD594" s="111"/>
      <c r="TQE594" s="111"/>
      <c r="TQF594" s="111"/>
      <c r="TQG594" s="111"/>
      <c r="TQH594" s="111"/>
      <c r="TQI594" s="111"/>
      <c r="TQJ594" s="111"/>
      <c r="TQK594" s="111"/>
      <c r="TQL594" s="111"/>
      <c r="TQM594" s="111"/>
      <c r="TQN594" s="111"/>
      <c r="TQO594" s="111"/>
      <c r="TQP594" s="111"/>
      <c r="TQQ594" s="111"/>
      <c r="TQR594" s="111"/>
      <c r="TQS594" s="111"/>
      <c r="TQT594" s="111"/>
      <c r="TQU594" s="111"/>
      <c r="TQV594" s="111"/>
      <c r="TQW594" s="111"/>
      <c r="TQX594" s="111"/>
      <c r="TQY594" s="111"/>
      <c r="TQZ594" s="111"/>
      <c r="TRA594" s="111"/>
      <c r="TRB594" s="111"/>
      <c r="TRC594" s="111"/>
      <c r="TRD594" s="111"/>
      <c r="TRE594" s="111"/>
      <c r="TRF594" s="111"/>
      <c r="TRG594" s="111"/>
      <c r="TRH594" s="111"/>
      <c r="TRI594" s="111"/>
      <c r="TRJ594" s="111"/>
      <c r="TRK594" s="111"/>
      <c r="TRL594" s="111"/>
      <c r="TRM594" s="111"/>
      <c r="TRN594" s="111"/>
      <c r="TRO594" s="111"/>
      <c r="TRP594" s="111"/>
      <c r="TRQ594" s="111"/>
      <c r="TRR594" s="111"/>
      <c r="TRS594" s="111"/>
      <c r="TRT594" s="111"/>
      <c r="TRU594" s="111"/>
      <c r="TRV594" s="111"/>
      <c r="TRW594" s="111"/>
      <c r="TRX594" s="111"/>
      <c r="TRY594" s="111"/>
      <c r="TRZ594" s="111"/>
      <c r="TSA594" s="111"/>
      <c r="TSB594" s="111"/>
      <c r="TSC594" s="111"/>
      <c r="TSD594" s="111"/>
      <c r="TSE594" s="111"/>
      <c r="TSF594" s="111"/>
      <c r="TSG594" s="111"/>
      <c r="TSH594" s="111"/>
      <c r="TSI594" s="111"/>
      <c r="TSJ594" s="111"/>
      <c r="TSK594" s="111"/>
      <c r="TSL594" s="111"/>
      <c r="TSM594" s="111"/>
      <c r="TSN594" s="111"/>
      <c r="TSO594" s="111"/>
      <c r="TSP594" s="111"/>
      <c r="TSQ594" s="111"/>
      <c r="TSR594" s="111"/>
      <c r="TSS594" s="111"/>
      <c r="TST594" s="111"/>
      <c r="TSU594" s="111"/>
      <c r="TSV594" s="111"/>
      <c r="TSW594" s="111"/>
      <c r="TSX594" s="111"/>
      <c r="TSY594" s="111"/>
      <c r="TSZ594" s="111"/>
      <c r="TTA594" s="111"/>
      <c r="TTB594" s="111"/>
      <c r="TTC594" s="111"/>
      <c r="TTD594" s="111"/>
      <c r="TTE594" s="111"/>
      <c r="TTF594" s="111"/>
      <c r="TTG594" s="111"/>
      <c r="TTH594" s="111"/>
      <c r="TTI594" s="111"/>
      <c r="TTJ594" s="111"/>
      <c r="TTK594" s="111"/>
      <c r="TTL594" s="111"/>
      <c r="TTM594" s="111"/>
      <c r="TTN594" s="111"/>
      <c r="TTO594" s="111"/>
      <c r="TTP594" s="111"/>
      <c r="TTQ594" s="111"/>
      <c r="TTR594" s="111"/>
      <c r="TTS594" s="111"/>
      <c r="TTT594" s="111"/>
      <c r="TTU594" s="111"/>
      <c r="TTV594" s="111"/>
      <c r="TTW594" s="111"/>
      <c r="TTX594" s="111"/>
      <c r="TTY594" s="111"/>
      <c r="TTZ594" s="111"/>
      <c r="TUA594" s="111"/>
      <c r="TUB594" s="111"/>
      <c r="TUC594" s="111"/>
      <c r="TUD594" s="111"/>
      <c r="TUE594" s="111"/>
      <c r="TUF594" s="111"/>
      <c r="TUG594" s="111"/>
      <c r="TUH594" s="111"/>
      <c r="TUI594" s="111"/>
      <c r="TUJ594" s="111"/>
      <c r="TUK594" s="111"/>
      <c r="TUL594" s="111"/>
      <c r="TUM594" s="111"/>
      <c r="TUN594" s="111"/>
      <c r="TUO594" s="111"/>
      <c r="TUP594" s="111"/>
      <c r="TUQ594" s="111"/>
      <c r="TUR594" s="111"/>
      <c r="TUS594" s="111"/>
      <c r="TUT594" s="111"/>
      <c r="TUU594" s="111"/>
      <c r="TUV594" s="111"/>
      <c r="TUW594" s="111"/>
      <c r="TUX594" s="111"/>
      <c r="TUY594" s="111"/>
      <c r="TUZ594" s="111"/>
      <c r="TVA594" s="111"/>
      <c r="TVB594" s="111"/>
      <c r="TVC594" s="111"/>
      <c r="TVD594" s="111"/>
      <c r="TVE594" s="111"/>
      <c r="TVF594" s="111"/>
      <c r="TVG594" s="111"/>
      <c r="TVH594" s="111"/>
      <c r="TVI594" s="111"/>
      <c r="TVJ594" s="111"/>
      <c r="TVK594" s="111"/>
      <c r="TVL594" s="111"/>
      <c r="TVM594" s="111"/>
      <c r="TVN594" s="111"/>
      <c r="TVO594" s="111"/>
      <c r="TVP594" s="111"/>
      <c r="TVQ594" s="111"/>
      <c r="TVR594" s="111"/>
      <c r="TVS594" s="111"/>
      <c r="TVT594" s="111"/>
      <c r="TVU594" s="111"/>
      <c r="TVV594" s="111"/>
      <c r="TVW594" s="111"/>
      <c r="TVX594" s="111"/>
      <c r="TVY594" s="111"/>
      <c r="TVZ594" s="111"/>
      <c r="TWA594" s="111"/>
      <c r="TWB594" s="111"/>
      <c r="TWC594" s="111"/>
      <c r="TWD594" s="111"/>
      <c r="TWE594" s="111"/>
      <c r="TWF594" s="111"/>
      <c r="TWG594" s="111"/>
      <c r="TWH594" s="111"/>
      <c r="TWI594" s="111"/>
      <c r="TWJ594" s="111"/>
      <c r="TWK594" s="111"/>
      <c r="TWL594" s="111"/>
      <c r="TWM594" s="111"/>
      <c r="TWN594" s="111"/>
      <c r="TWO594" s="111"/>
      <c r="TWP594" s="111"/>
      <c r="TWQ594" s="111"/>
      <c r="TWR594" s="111"/>
      <c r="TWS594" s="111"/>
      <c r="TWT594" s="111"/>
      <c r="TWU594" s="111"/>
      <c r="TWV594" s="111"/>
      <c r="TWW594" s="111"/>
      <c r="TWX594" s="111"/>
      <c r="TWY594" s="111"/>
      <c r="TWZ594" s="111"/>
      <c r="TXA594" s="111"/>
      <c r="TXB594" s="111"/>
      <c r="TXC594" s="111"/>
      <c r="TXD594" s="111"/>
      <c r="TXE594" s="111"/>
      <c r="TXF594" s="111"/>
      <c r="TXG594" s="111"/>
      <c r="TXH594" s="111"/>
      <c r="TXI594" s="111"/>
      <c r="TXJ594" s="111"/>
      <c r="TXK594" s="111"/>
      <c r="TXL594" s="111"/>
      <c r="TXM594" s="111"/>
      <c r="TXN594" s="111"/>
      <c r="TXO594" s="111"/>
      <c r="TXP594" s="111"/>
      <c r="TXQ594" s="111"/>
      <c r="TXR594" s="111"/>
      <c r="TXS594" s="111"/>
      <c r="TXT594" s="111"/>
      <c r="TXU594" s="111"/>
      <c r="TXV594" s="111"/>
      <c r="TXW594" s="111"/>
      <c r="TXX594" s="111"/>
      <c r="TXY594" s="111"/>
      <c r="TXZ594" s="111"/>
      <c r="TYA594" s="111"/>
      <c r="TYB594" s="111"/>
      <c r="TYC594" s="111"/>
      <c r="TYD594" s="111"/>
      <c r="TYE594" s="111"/>
      <c r="TYF594" s="111"/>
      <c r="TYG594" s="111"/>
      <c r="TYH594" s="111"/>
      <c r="TYI594" s="111"/>
      <c r="TYJ594" s="111"/>
      <c r="TYK594" s="111"/>
      <c r="TYL594" s="111"/>
      <c r="TYM594" s="111"/>
      <c r="TYN594" s="111"/>
      <c r="TYO594" s="111"/>
      <c r="TYP594" s="111"/>
      <c r="TYQ594" s="111"/>
      <c r="TYR594" s="111"/>
      <c r="TYS594" s="111"/>
      <c r="TYT594" s="111"/>
      <c r="TYU594" s="111"/>
      <c r="TYV594" s="111"/>
      <c r="TYW594" s="111"/>
      <c r="TYX594" s="111"/>
      <c r="TYY594" s="111"/>
      <c r="TYZ594" s="111"/>
      <c r="TZA594" s="111"/>
      <c r="TZB594" s="111"/>
      <c r="TZC594" s="111"/>
      <c r="TZD594" s="111"/>
      <c r="TZE594" s="111"/>
      <c r="TZF594" s="111"/>
      <c r="TZG594" s="111"/>
      <c r="TZH594" s="111"/>
      <c r="TZI594" s="111"/>
      <c r="TZJ594" s="111"/>
      <c r="TZK594" s="111"/>
      <c r="TZL594" s="111"/>
      <c r="TZM594" s="111"/>
      <c r="TZN594" s="111"/>
      <c r="TZO594" s="111"/>
      <c r="TZP594" s="111"/>
      <c r="TZQ594" s="111"/>
      <c r="TZR594" s="111"/>
      <c r="TZS594" s="111"/>
      <c r="TZT594" s="111"/>
      <c r="TZU594" s="111"/>
      <c r="TZV594" s="111"/>
      <c r="TZW594" s="111"/>
      <c r="TZX594" s="111"/>
      <c r="TZY594" s="111"/>
      <c r="TZZ594" s="111"/>
      <c r="UAA594" s="111"/>
      <c r="UAB594" s="111"/>
      <c r="UAC594" s="111"/>
      <c r="UAD594" s="111"/>
      <c r="UAE594" s="111"/>
      <c r="UAF594" s="111"/>
      <c r="UAG594" s="111"/>
      <c r="UAH594" s="111"/>
      <c r="UAI594" s="111"/>
      <c r="UAJ594" s="111"/>
      <c r="UAK594" s="111"/>
      <c r="UAL594" s="111"/>
      <c r="UAM594" s="111"/>
      <c r="UAN594" s="111"/>
      <c r="UAO594" s="111"/>
      <c r="UAP594" s="111"/>
      <c r="UAQ594" s="111"/>
      <c r="UAR594" s="111"/>
      <c r="UAS594" s="111"/>
      <c r="UAT594" s="111"/>
      <c r="UAU594" s="111"/>
      <c r="UAV594" s="111"/>
      <c r="UAW594" s="111"/>
      <c r="UAX594" s="111"/>
      <c r="UAY594" s="111"/>
      <c r="UAZ594" s="111"/>
      <c r="UBA594" s="111"/>
      <c r="UBB594" s="111"/>
      <c r="UBC594" s="111"/>
      <c r="UBD594" s="111"/>
      <c r="UBE594" s="111"/>
      <c r="UBF594" s="111"/>
      <c r="UBG594" s="111"/>
      <c r="UBH594" s="111"/>
      <c r="UBI594" s="111"/>
      <c r="UBJ594" s="111"/>
      <c r="UBK594" s="111"/>
      <c r="UBL594" s="111"/>
      <c r="UBM594" s="111"/>
      <c r="UBN594" s="111"/>
      <c r="UBO594" s="111"/>
      <c r="UBP594" s="111"/>
      <c r="UBQ594" s="111"/>
      <c r="UBR594" s="111"/>
      <c r="UBS594" s="111"/>
      <c r="UBT594" s="111"/>
      <c r="UBU594" s="111"/>
      <c r="UBV594" s="111"/>
      <c r="UBW594" s="111"/>
      <c r="UBX594" s="111"/>
      <c r="UBY594" s="111"/>
      <c r="UBZ594" s="111"/>
      <c r="UCA594" s="111"/>
      <c r="UCB594" s="111"/>
      <c r="UCC594" s="111"/>
      <c r="UCD594" s="111"/>
      <c r="UCE594" s="111"/>
      <c r="UCF594" s="111"/>
      <c r="UCG594" s="111"/>
      <c r="UCH594" s="111"/>
      <c r="UCI594" s="111"/>
      <c r="UCJ594" s="111"/>
      <c r="UCK594" s="111"/>
      <c r="UCL594" s="111"/>
      <c r="UCM594" s="111"/>
      <c r="UCN594" s="111"/>
      <c r="UCO594" s="111"/>
      <c r="UCP594" s="111"/>
      <c r="UCQ594" s="111"/>
      <c r="UCR594" s="111"/>
      <c r="UCS594" s="111"/>
      <c r="UCT594" s="111"/>
      <c r="UCU594" s="111"/>
      <c r="UCV594" s="111"/>
      <c r="UCW594" s="111"/>
      <c r="UCX594" s="111"/>
      <c r="UCY594" s="111"/>
      <c r="UCZ594" s="111"/>
      <c r="UDA594" s="111"/>
      <c r="UDB594" s="111"/>
      <c r="UDC594" s="111"/>
      <c r="UDD594" s="111"/>
      <c r="UDE594" s="111"/>
      <c r="UDF594" s="111"/>
      <c r="UDG594" s="111"/>
      <c r="UDH594" s="111"/>
      <c r="UDI594" s="111"/>
      <c r="UDJ594" s="111"/>
      <c r="UDK594" s="111"/>
      <c r="UDL594" s="111"/>
      <c r="UDM594" s="111"/>
      <c r="UDN594" s="111"/>
      <c r="UDO594" s="111"/>
      <c r="UDP594" s="111"/>
      <c r="UDQ594" s="111"/>
      <c r="UDR594" s="111"/>
      <c r="UDS594" s="111"/>
      <c r="UDT594" s="111"/>
      <c r="UDU594" s="111"/>
      <c r="UDV594" s="111"/>
      <c r="UDW594" s="111"/>
      <c r="UDX594" s="111"/>
      <c r="UDY594" s="111"/>
      <c r="UDZ594" s="111"/>
      <c r="UEA594" s="111"/>
      <c r="UEB594" s="111"/>
      <c r="UEC594" s="111"/>
      <c r="UED594" s="111"/>
      <c r="UEE594" s="111"/>
      <c r="UEF594" s="111"/>
      <c r="UEG594" s="111"/>
      <c r="UEH594" s="111"/>
      <c r="UEI594" s="111"/>
      <c r="UEJ594" s="111"/>
      <c r="UEK594" s="111"/>
      <c r="UEL594" s="111"/>
      <c r="UEM594" s="111"/>
      <c r="UEN594" s="111"/>
      <c r="UEO594" s="111"/>
      <c r="UEP594" s="111"/>
      <c r="UEQ594" s="111"/>
      <c r="UER594" s="111"/>
      <c r="UES594" s="111"/>
      <c r="UET594" s="111"/>
      <c r="UEU594" s="111"/>
      <c r="UEV594" s="111"/>
      <c r="UEW594" s="111"/>
      <c r="UEX594" s="111"/>
      <c r="UEY594" s="111"/>
      <c r="UEZ594" s="111"/>
      <c r="UFA594" s="111"/>
      <c r="UFB594" s="111"/>
      <c r="UFC594" s="111"/>
      <c r="UFD594" s="111"/>
      <c r="UFE594" s="111"/>
      <c r="UFF594" s="111"/>
      <c r="UFG594" s="111"/>
      <c r="UFH594" s="111"/>
      <c r="UFI594" s="111"/>
      <c r="UFJ594" s="111"/>
      <c r="UFK594" s="111"/>
      <c r="UFL594" s="111"/>
      <c r="UFM594" s="111"/>
      <c r="UFN594" s="111"/>
      <c r="UFO594" s="111"/>
      <c r="UFP594" s="111"/>
      <c r="UFQ594" s="111"/>
      <c r="UFR594" s="111"/>
      <c r="UFS594" s="111"/>
      <c r="UFT594" s="111"/>
      <c r="UFU594" s="111"/>
      <c r="UFV594" s="111"/>
      <c r="UFW594" s="111"/>
      <c r="UFX594" s="111"/>
      <c r="UFY594" s="111"/>
      <c r="UFZ594" s="111"/>
      <c r="UGA594" s="111"/>
      <c r="UGB594" s="111"/>
      <c r="UGC594" s="111"/>
      <c r="UGD594" s="111"/>
      <c r="UGE594" s="111"/>
      <c r="UGF594" s="111"/>
      <c r="UGG594" s="111"/>
      <c r="UGH594" s="111"/>
      <c r="UGI594" s="111"/>
      <c r="UGJ594" s="111"/>
      <c r="UGK594" s="111"/>
      <c r="UGL594" s="111"/>
      <c r="UGM594" s="111"/>
      <c r="UGN594" s="111"/>
      <c r="UGO594" s="111"/>
      <c r="UGP594" s="111"/>
      <c r="UGQ594" s="111"/>
      <c r="UGR594" s="111"/>
      <c r="UGS594" s="111"/>
      <c r="UGT594" s="111"/>
      <c r="UGU594" s="111"/>
      <c r="UGV594" s="111"/>
      <c r="UGW594" s="111"/>
      <c r="UGX594" s="111"/>
      <c r="UGY594" s="111"/>
      <c r="UGZ594" s="111"/>
      <c r="UHA594" s="111"/>
      <c r="UHB594" s="111"/>
      <c r="UHC594" s="111"/>
      <c r="UHD594" s="111"/>
      <c r="UHE594" s="111"/>
      <c r="UHF594" s="111"/>
      <c r="UHG594" s="111"/>
      <c r="UHH594" s="111"/>
      <c r="UHI594" s="111"/>
      <c r="UHJ594" s="111"/>
      <c r="UHK594" s="111"/>
      <c r="UHL594" s="111"/>
      <c r="UHM594" s="111"/>
      <c r="UHN594" s="111"/>
      <c r="UHO594" s="111"/>
      <c r="UHP594" s="111"/>
      <c r="UHQ594" s="111"/>
      <c r="UHR594" s="111"/>
      <c r="UHS594" s="111"/>
      <c r="UHT594" s="111"/>
      <c r="UHU594" s="111"/>
      <c r="UHV594" s="111"/>
      <c r="UHW594" s="111"/>
      <c r="UHX594" s="111"/>
      <c r="UHY594" s="111"/>
      <c r="UHZ594" s="111"/>
      <c r="UIA594" s="111"/>
      <c r="UIB594" s="111"/>
      <c r="UIC594" s="111"/>
      <c r="UID594" s="111"/>
      <c r="UIE594" s="111"/>
      <c r="UIF594" s="111"/>
      <c r="UIG594" s="111"/>
      <c r="UIH594" s="111"/>
      <c r="UII594" s="111"/>
      <c r="UIJ594" s="111"/>
      <c r="UIK594" s="111"/>
      <c r="UIL594" s="111"/>
      <c r="UIM594" s="111"/>
      <c r="UIN594" s="111"/>
      <c r="UIO594" s="111"/>
      <c r="UIP594" s="111"/>
      <c r="UIQ594" s="111"/>
      <c r="UIR594" s="111"/>
      <c r="UIS594" s="111"/>
      <c r="UIT594" s="111"/>
      <c r="UIU594" s="111"/>
      <c r="UIV594" s="111"/>
      <c r="UIW594" s="111"/>
      <c r="UIX594" s="111"/>
      <c r="UIY594" s="111"/>
      <c r="UIZ594" s="111"/>
      <c r="UJA594" s="111"/>
      <c r="UJB594" s="111"/>
      <c r="UJC594" s="111"/>
      <c r="UJD594" s="111"/>
      <c r="UJE594" s="111"/>
      <c r="UJF594" s="111"/>
      <c r="UJG594" s="111"/>
      <c r="UJH594" s="111"/>
      <c r="UJI594" s="111"/>
      <c r="UJJ594" s="111"/>
      <c r="UJK594" s="111"/>
      <c r="UJL594" s="111"/>
      <c r="UJM594" s="111"/>
      <c r="UJN594" s="111"/>
      <c r="UJO594" s="111"/>
      <c r="UJP594" s="111"/>
      <c r="UJQ594" s="111"/>
      <c r="UJR594" s="111"/>
      <c r="UJS594" s="111"/>
      <c r="UJT594" s="111"/>
      <c r="UJU594" s="111"/>
      <c r="UJV594" s="111"/>
      <c r="UJW594" s="111"/>
      <c r="UJX594" s="111"/>
      <c r="UJY594" s="111"/>
      <c r="UJZ594" s="111"/>
      <c r="UKA594" s="111"/>
      <c r="UKB594" s="111"/>
      <c r="UKC594" s="111"/>
      <c r="UKD594" s="111"/>
      <c r="UKE594" s="111"/>
      <c r="UKF594" s="111"/>
      <c r="UKG594" s="111"/>
      <c r="UKH594" s="111"/>
      <c r="UKI594" s="111"/>
      <c r="UKJ594" s="111"/>
      <c r="UKK594" s="111"/>
      <c r="UKL594" s="111"/>
      <c r="UKM594" s="111"/>
      <c r="UKN594" s="111"/>
      <c r="UKO594" s="111"/>
      <c r="UKP594" s="111"/>
      <c r="UKQ594" s="111"/>
      <c r="UKR594" s="111"/>
      <c r="UKS594" s="111"/>
      <c r="UKT594" s="111"/>
      <c r="UKU594" s="111"/>
      <c r="UKV594" s="111"/>
      <c r="UKW594" s="111"/>
      <c r="UKX594" s="111"/>
      <c r="UKY594" s="111"/>
      <c r="UKZ594" s="111"/>
      <c r="ULA594" s="111"/>
      <c r="ULB594" s="111"/>
      <c r="ULC594" s="111"/>
      <c r="ULD594" s="111"/>
      <c r="ULE594" s="111"/>
      <c r="ULF594" s="111"/>
      <c r="ULG594" s="111"/>
      <c r="ULH594" s="111"/>
      <c r="ULI594" s="111"/>
      <c r="ULJ594" s="111"/>
      <c r="ULK594" s="111"/>
      <c r="ULL594" s="111"/>
      <c r="ULM594" s="111"/>
      <c r="ULN594" s="111"/>
      <c r="ULO594" s="111"/>
      <c r="ULP594" s="111"/>
      <c r="ULQ594" s="111"/>
      <c r="ULR594" s="111"/>
      <c r="ULS594" s="111"/>
      <c r="ULT594" s="111"/>
      <c r="ULU594" s="111"/>
      <c r="ULV594" s="111"/>
      <c r="ULW594" s="111"/>
      <c r="ULX594" s="111"/>
      <c r="ULY594" s="111"/>
      <c r="ULZ594" s="111"/>
      <c r="UMA594" s="111"/>
      <c r="UMB594" s="111"/>
      <c r="UMC594" s="111"/>
      <c r="UMD594" s="111"/>
      <c r="UME594" s="111"/>
      <c r="UMF594" s="111"/>
      <c r="UMG594" s="111"/>
      <c r="UMH594" s="111"/>
      <c r="UMI594" s="111"/>
      <c r="UMJ594" s="111"/>
      <c r="UMK594" s="111"/>
      <c r="UML594" s="111"/>
      <c r="UMM594" s="111"/>
      <c r="UMN594" s="111"/>
      <c r="UMO594" s="111"/>
      <c r="UMP594" s="111"/>
      <c r="UMQ594" s="111"/>
      <c r="UMR594" s="111"/>
      <c r="UMS594" s="111"/>
      <c r="UMT594" s="111"/>
      <c r="UMU594" s="111"/>
      <c r="UMV594" s="111"/>
      <c r="UMW594" s="111"/>
      <c r="UMX594" s="111"/>
      <c r="UMY594" s="111"/>
      <c r="UMZ594" s="111"/>
      <c r="UNA594" s="111"/>
      <c r="UNB594" s="111"/>
      <c r="UNC594" s="111"/>
      <c r="UND594" s="111"/>
      <c r="UNE594" s="111"/>
      <c r="UNF594" s="111"/>
      <c r="UNG594" s="111"/>
      <c r="UNH594" s="111"/>
      <c r="UNI594" s="111"/>
      <c r="UNJ594" s="111"/>
      <c r="UNK594" s="111"/>
      <c r="UNL594" s="111"/>
      <c r="UNM594" s="111"/>
      <c r="UNN594" s="111"/>
      <c r="UNO594" s="111"/>
      <c r="UNP594" s="111"/>
      <c r="UNQ594" s="111"/>
      <c r="UNR594" s="111"/>
      <c r="UNS594" s="111"/>
      <c r="UNT594" s="111"/>
      <c r="UNU594" s="111"/>
      <c r="UNV594" s="111"/>
      <c r="UNW594" s="111"/>
      <c r="UNX594" s="111"/>
      <c r="UNY594" s="111"/>
      <c r="UNZ594" s="111"/>
      <c r="UOA594" s="111"/>
      <c r="UOB594" s="111"/>
      <c r="UOC594" s="111"/>
      <c r="UOD594" s="111"/>
      <c r="UOE594" s="111"/>
      <c r="UOF594" s="111"/>
      <c r="UOG594" s="111"/>
      <c r="UOH594" s="111"/>
      <c r="UOI594" s="111"/>
      <c r="UOJ594" s="111"/>
      <c r="UOK594" s="111"/>
      <c r="UOL594" s="111"/>
      <c r="UOM594" s="111"/>
      <c r="UON594" s="111"/>
      <c r="UOO594" s="111"/>
      <c r="UOP594" s="111"/>
      <c r="UOQ594" s="111"/>
      <c r="UOR594" s="111"/>
      <c r="UOS594" s="111"/>
      <c r="UOT594" s="111"/>
      <c r="UOU594" s="111"/>
      <c r="UOV594" s="111"/>
      <c r="UOW594" s="111"/>
      <c r="UOX594" s="111"/>
      <c r="UOY594" s="111"/>
      <c r="UOZ594" s="111"/>
      <c r="UPA594" s="111"/>
      <c r="UPB594" s="111"/>
      <c r="UPC594" s="111"/>
      <c r="UPD594" s="111"/>
      <c r="UPE594" s="111"/>
      <c r="UPF594" s="111"/>
      <c r="UPG594" s="111"/>
      <c r="UPH594" s="111"/>
      <c r="UPI594" s="111"/>
      <c r="UPJ594" s="111"/>
      <c r="UPK594" s="111"/>
      <c r="UPL594" s="111"/>
      <c r="UPM594" s="111"/>
      <c r="UPN594" s="111"/>
      <c r="UPO594" s="111"/>
      <c r="UPP594" s="111"/>
      <c r="UPQ594" s="111"/>
      <c r="UPR594" s="111"/>
      <c r="UPS594" s="111"/>
      <c r="UPT594" s="111"/>
      <c r="UPU594" s="111"/>
      <c r="UPV594" s="111"/>
      <c r="UPW594" s="111"/>
      <c r="UPX594" s="111"/>
      <c r="UPY594" s="111"/>
      <c r="UPZ594" s="111"/>
      <c r="UQA594" s="111"/>
      <c r="UQB594" s="111"/>
      <c r="UQC594" s="111"/>
      <c r="UQD594" s="111"/>
      <c r="UQE594" s="111"/>
      <c r="UQF594" s="111"/>
      <c r="UQG594" s="111"/>
      <c r="UQH594" s="111"/>
      <c r="UQI594" s="111"/>
      <c r="UQJ594" s="111"/>
      <c r="UQK594" s="111"/>
      <c r="UQL594" s="111"/>
      <c r="UQM594" s="111"/>
      <c r="UQN594" s="111"/>
      <c r="UQO594" s="111"/>
      <c r="UQP594" s="111"/>
      <c r="UQQ594" s="111"/>
      <c r="UQR594" s="111"/>
      <c r="UQS594" s="111"/>
      <c r="UQT594" s="111"/>
      <c r="UQU594" s="111"/>
      <c r="UQV594" s="111"/>
      <c r="UQW594" s="111"/>
      <c r="UQX594" s="111"/>
      <c r="UQY594" s="111"/>
      <c r="UQZ594" s="111"/>
      <c r="URA594" s="111"/>
      <c r="URB594" s="111"/>
      <c r="URC594" s="111"/>
      <c r="URD594" s="111"/>
      <c r="URE594" s="111"/>
      <c r="URF594" s="111"/>
      <c r="URG594" s="111"/>
      <c r="URH594" s="111"/>
      <c r="URI594" s="111"/>
      <c r="URJ594" s="111"/>
      <c r="URK594" s="111"/>
      <c r="URL594" s="111"/>
      <c r="URM594" s="111"/>
      <c r="URN594" s="111"/>
      <c r="URO594" s="111"/>
      <c r="URP594" s="111"/>
      <c r="URQ594" s="111"/>
      <c r="URR594" s="111"/>
      <c r="URS594" s="111"/>
      <c r="URT594" s="111"/>
      <c r="URU594" s="111"/>
      <c r="URV594" s="111"/>
      <c r="URW594" s="111"/>
      <c r="URX594" s="111"/>
      <c r="URY594" s="111"/>
      <c r="URZ594" s="111"/>
      <c r="USA594" s="111"/>
      <c r="USB594" s="111"/>
      <c r="USC594" s="111"/>
      <c r="USD594" s="111"/>
      <c r="USE594" s="111"/>
      <c r="USF594" s="111"/>
      <c r="USG594" s="111"/>
      <c r="USH594" s="111"/>
      <c r="USI594" s="111"/>
      <c r="USJ594" s="111"/>
      <c r="USK594" s="111"/>
      <c r="USL594" s="111"/>
      <c r="USM594" s="111"/>
      <c r="USN594" s="111"/>
      <c r="USO594" s="111"/>
      <c r="USP594" s="111"/>
      <c r="USQ594" s="111"/>
      <c r="USR594" s="111"/>
      <c r="USS594" s="111"/>
      <c r="UST594" s="111"/>
      <c r="USU594" s="111"/>
      <c r="USV594" s="111"/>
      <c r="USW594" s="111"/>
      <c r="USX594" s="111"/>
      <c r="USY594" s="111"/>
      <c r="USZ594" s="111"/>
      <c r="UTA594" s="111"/>
      <c r="UTB594" s="111"/>
      <c r="UTC594" s="111"/>
      <c r="UTD594" s="111"/>
      <c r="UTE594" s="111"/>
      <c r="UTF594" s="111"/>
      <c r="UTG594" s="111"/>
      <c r="UTH594" s="111"/>
      <c r="UTI594" s="111"/>
      <c r="UTJ594" s="111"/>
      <c r="UTK594" s="111"/>
      <c r="UTL594" s="111"/>
      <c r="UTM594" s="111"/>
      <c r="UTN594" s="111"/>
      <c r="UTO594" s="111"/>
      <c r="UTP594" s="111"/>
      <c r="UTQ594" s="111"/>
      <c r="UTR594" s="111"/>
      <c r="UTS594" s="111"/>
      <c r="UTT594" s="111"/>
      <c r="UTU594" s="111"/>
      <c r="UTV594" s="111"/>
      <c r="UTW594" s="111"/>
      <c r="UTX594" s="111"/>
      <c r="UTY594" s="111"/>
      <c r="UTZ594" s="111"/>
      <c r="UUA594" s="111"/>
      <c r="UUB594" s="111"/>
      <c r="UUC594" s="111"/>
      <c r="UUD594" s="111"/>
      <c r="UUE594" s="111"/>
      <c r="UUF594" s="111"/>
      <c r="UUG594" s="111"/>
      <c r="UUH594" s="111"/>
      <c r="UUI594" s="111"/>
      <c r="UUJ594" s="111"/>
      <c r="UUK594" s="111"/>
      <c r="UUL594" s="111"/>
      <c r="UUM594" s="111"/>
      <c r="UUN594" s="111"/>
      <c r="UUO594" s="111"/>
      <c r="UUP594" s="111"/>
      <c r="UUQ594" s="111"/>
      <c r="UUR594" s="111"/>
      <c r="UUS594" s="111"/>
      <c r="UUT594" s="111"/>
      <c r="UUU594" s="111"/>
      <c r="UUV594" s="111"/>
      <c r="UUW594" s="111"/>
      <c r="UUX594" s="111"/>
      <c r="UUY594" s="111"/>
      <c r="UUZ594" s="111"/>
      <c r="UVA594" s="111"/>
      <c r="UVB594" s="111"/>
      <c r="UVC594" s="111"/>
      <c r="UVD594" s="111"/>
      <c r="UVE594" s="111"/>
      <c r="UVF594" s="111"/>
      <c r="UVG594" s="111"/>
      <c r="UVH594" s="111"/>
      <c r="UVI594" s="111"/>
      <c r="UVJ594" s="111"/>
      <c r="UVK594" s="111"/>
      <c r="UVL594" s="111"/>
      <c r="UVM594" s="111"/>
      <c r="UVN594" s="111"/>
      <c r="UVO594" s="111"/>
      <c r="UVP594" s="111"/>
      <c r="UVQ594" s="111"/>
      <c r="UVR594" s="111"/>
      <c r="UVS594" s="111"/>
      <c r="UVT594" s="111"/>
      <c r="UVU594" s="111"/>
      <c r="UVV594" s="111"/>
      <c r="UVW594" s="111"/>
      <c r="UVX594" s="111"/>
      <c r="UVY594" s="111"/>
      <c r="UVZ594" s="111"/>
      <c r="UWA594" s="111"/>
      <c r="UWB594" s="111"/>
      <c r="UWC594" s="111"/>
      <c r="UWD594" s="111"/>
      <c r="UWE594" s="111"/>
      <c r="UWF594" s="111"/>
      <c r="UWG594" s="111"/>
      <c r="UWH594" s="111"/>
      <c r="UWI594" s="111"/>
      <c r="UWJ594" s="111"/>
      <c r="UWK594" s="111"/>
      <c r="UWL594" s="111"/>
      <c r="UWM594" s="111"/>
      <c r="UWN594" s="111"/>
      <c r="UWO594" s="111"/>
      <c r="UWP594" s="111"/>
      <c r="UWQ594" s="111"/>
      <c r="UWR594" s="111"/>
      <c r="UWS594" s="111"/>
      <c r="UWT594" s="111"/>
      <c r="UWU594" s="111"/>
      <c r="UWV594" s="111"/>
      <c r="UWW594" s="111"/>
      <c r="UWX594" s="111"/>
      <c r="UWY594" s="111"/>
      <c r="UWZ594" s="111"/>
      <c r="UXA594" s="111"/>
      <c r="UXB594" s="111"/>
      <c r="UXC594" s="111"/>
      <c r="UXD594" s="111"/>
      <c r="UXE594" s="111"/>
      <c r="UXF594" s="111"/>
      <c r="UXG594" s="111"/>
      <c r="UXH594" s="111"/>
      <c r="UXI594" s="111"/>
      <c r="UXJ594" s="111"/>
      <c r="UXK594" s="111"/>
      <c r="UXL594" s="111"/>
      <c r="UXM594" s="111"/>
      <c r="UXN594" s="111"/>
      <c r="UXO594" s="111"/>
      <c r="UXP594" s="111"/>
      <c r="UXQ594" s="111"/>
      <c r="UXR594" s="111"/>
      <c r="UXS594" s="111"/>
      <c r="UXT594" s="111"/>
      <c r="UXU594" s="111"/>
      <c r="UXV594" s="111"/>
      <c r="UXW594" s="111"/>
      <c r="UXX594" s="111"/>
      <c r="UXY594" s="111"/>
      <c r="UXZ594" s="111"/>
      <c r="UYA594" s="111"/>
      <c r="UYB594" s="111"/>
      <c r="UYC594" s="111"/>
      <c r="UYD594" s="111"/>
      <c r="UYE594" s="111"/>
      <c r="UYF594" s="111"/>
      <c r="UYG594" s="111"/>
      <c r="UYH594" s="111"/>
      <c r="UYI594" s="111"/>
      <c r="UYJ594" s="111"/>
      <c r="UYK594" s="111"/>
      <c r="UYL594" s="111"/>
      <c r="UYM594" s="111"/>
      <c r="UYN594" s="111"/>
      <c r="UYO594" s="111"/>
      <c r="UYP594" s="111"/>
      <c r="UYQ594" s="111"/>
      <c r="UYR594" s="111"/>
      <c r="UYS594" s="111"/>
      <c r="UYT594" s="111"/>
      <c r="UYU594" s="111"/>
      <c r="UYV594" s="111"/>
      <c r="UYW594" s="111"/>
      <c r="UYX594" s="111"/>
      <c r="UYY594" s="111"/>
      <c r="UYZ594" s="111"/>
      <c r="UZA594" s="111"/>
      <c r="UZB594" s="111"/>
      <c r="UZC594" s="111"/>
      <c r="UZD594" s="111"/>
      <c r="UZE594" s="111"/>
      <c r="UZF594" s="111"/>
      <c r="UZG594" s="111"/>
      <c r="UZH594" s="111"/>
      <c r="UZI594" s="111"/>
      <c r="UZJ594" s="111"/>
      <c r="UZK594" s="111"/>
      <c r="UZL594" s="111"/>
      <c r="UZM594" s="111"/>
      <c r="UZN594" s="111"/>
      <c r="UZO594" s="111"/>
      <c r="UZP594" s="111"/>
      <c r="UZQ594" s="111"/>
      <c r="UZR594" s="111"/>
      <c r="UZS594" s="111"/>
      <c r="UZT594" s="111"/>
      <c r="UZU594" s="111"/>
      <c r="UZV594" s="111"/>
      <c r="UZW594" s="111"/>
      <c r="UZX594" s="111"/>
      <c r="UZY594" s="111"/>
      <c r="UZZ594" s="111"/>
      <c r="VAA594" s="111"/>
      <c r="VAB594" s="111"/>
      <c r="VAC594" s="111"/>
      <c r="VAD594" s="111"/>
      <c r="VAE594" s="111"/>
      <c r="VAF594" s="111"/>
      <c r="VAG594" s="111"/>
      <c r="VAH594" s="111"/>
      <c r="VAI594" s="111"/>
      <c r="VAJ594" s="111"/>
      <c r="VAK594" s="111"/>
      <c r="VAL594" s="111"/>
      <c r="VAM594" s="111"/>
      <c r="VAN594" s="111"/>
      <c r="VAO594" s="111"/>
      <c r="VAP594" s="111"/>
      <c r="VAQ594" s="111"/>
      <c r="VAR594" s="111"/>
      <c r="VAS594" s="111"/>
      <c r="VAT594" s="111"/>
      <c r="VAU594" s="111"/>
      <c r="VAV594" s="111"/>
      <c r="VAW594" s="111"/>
      <c r="VAX594" s="111"/>
      <c r="VAY594" s="111"/>
      <c r="VAZ594" s="111"/>
      <c r="VBA594" s="111"/>
      <c r="VBB594" s="111"/>
      <c r="VBC594" s="111"/>
      <c r="VBD594" s="111"/>
      <c r="VBE594" s="111"/>
      <c r="VBF594" s="111"/>
      <c r="VBG594" s="111"/>
      <c r="VBH594" s="111"/>
      <c r="VBI594" s="111"/>
      <c r="VBJ594" s="111"/>
      <c r="VBK594" s="111"/>
      <c r="VBL594" s="111"/>
      <c r="VBM594" s="111"/>
      <c r="VBN594" s="111"/>
      <c r="VBO594" s="111"/>
      <c r="VBP594" s="111"/>
      <c r="VBQ594" s="111"/>
      <c r="VBR594" s="111"/>
      <c r="VBS594" s="111"/>
      <c r="VBT594" s="111"/>
      <c r="VBU594" s="111"/>
      <c r="VBV594" s="111"/>
      <c r="VBW594" s="111"/>
      <c r="VBX594" s="111"/>
      <c r="VBY594" s="111"/>
      <c r="VBZ594" s="111"/>
      <c r="VCA594" s="111"/>
      <c r="VCB594" s="111"/>
      <c r="VCC594" s="111"/>
      <c r="VCD594" s="111"/>
      <c r="VCE594" s="111"/>
      <c r="VCF594" s="111"/>
      <c r="VCG594" s="111"/>
      <c r="VCH594" s="111"/>
      <c r="VCI594" s="111"/>
      <c r="VCJ594" s="111"/>
      <c r="VCK594" s="111"/>
      <c r="VCL594" s="111"/>
      <c r="VCM594" s="111"/>
      <c r="VCN594" s="111"/>
      <c r="VCO594" s="111"/>
      <c r="VCP594" s="111"/>
      <c r="VCQ594" s="111"/>
      <c r="VCR594" s="111"/>
      <c r="VCS594" s="111"/>
      <c r="VCT594" s="111"/>
      <c r="VCU594" s="111"/>
      <c r="VCV594" s="111"/>
      <c r="VCW594" s="111"/>
      <c r="VCX594" s="111"/>
      <c r="VCY594" s="111"/>
      <c r="VCZ594" s="111"/>
      <c r="VDA594" s="111"/>
      <c r="VDB594" s="111"/>
      <c r="VDC594" s="111"/>
      <c r="VDD594" s="111"/>
      <c r="VDE594" s="111"/>
      <c r="VDF594" s="111"/>
      <c r="VDG594" s="111"/>
      <c r="VDH594" s="111"/>
      <c r="VDI594" s="111"/>
      <c r="VDJ594" s="111"/>
      <c r="VDK594" s="111"/>
      <c r="VDL594" s="111"/>
      <c r="VDM594" s="111"/>
      <c r="VDN594" s="111"/>
      <c r="VDO594" s="111"/>
      <c r="VDP594" s="111"/>
      <c r="VDQ594" s="111"/>
      <c r="VDR594" s="111"/>
      <c r="VDS594" s="111"/>
      <c r="VDT594" s="111"/>
      <c r="VDU594" s="111"/>
      <c r="VDV594" s="111"/>
      <c r="VDW594" s="111"/>
      <c r="VDX594" s="111"/>
      <c r="VDY594" s="111"/>
      <c r="VDZ594" s="111"/>
      <c r="VEA594" s="111"/>
      <c r="VEB594" s="111"/>
      <c r="VEC594" s="111"/>
      <c r="VED594" s="111"/>
      <c r="VEE594" s="111"/>
      <c r="VEF594" s="111"/>
      <c r="VEG594" s="111"/>
      <c r="VEH594" s="111"/>
      <c r="VEI594" s="111"/>
      <c r="VEJ594" s="111"/>
      <c r="VEK594" s="111"/>
      <c r="VEL594" s="111"/>
      <c r="VEM594" s="111"/>
      <c r="VEN594" s="111"/>
      <c r="VEO594" s="111"/>
      <c r="VEP594" s="111"/>
      <c r="VEQ594" s="111"/>
      <c r="VER594" s="111"/>
      <c r="VES594" s="111"/>
      <c r="VET594" s="111"/>
      <c r="VEU594" s="111"/>
      <c r="VEV594" s="111"/>
      <c r="VEW594" s="111"/>
      <c r="VEX594" s="111"/>
      <c r="VEY594" s="111"/>
      <c r="VEZ594" s="111"/>
      <c r="VFA594" s="111"/>
      <c r="VFB594" s="111"/>
      <c r="VFC594" s="111"/>
      <c r="VFD594" s="111"/>
      <c r="VFE594" s="111"/>
      <c r="VFF594" s="111"/>
      <c r="VFG594" s="111"/>
      <c r="VFH594" s="111"/>
      <c r="VFI594" s="111"/>
      <c r="VFJ594" s="111"/>
      <c r="VFK594" s="111"/>
      <c r="VFL594" s="111"/>
      <c r="VFM594" s="111"/>
      <c r="VFN594" s="111"/>
      <c r="VFO594" s="111"/>
      <c r="VFP594" s="111"/>
      <c r="VFQ594" s="111"/>
      <c r="VFR594" s="111"/>
      <c r="VFS594" s="111"/>
      <c r="VFT594" s="111"/>
      <c r="VFU594" s="111"/>
      <c r="VFV594" s="111"/>
      <c r="VFW594" s="111"/>
      <c r="VFX594" s="111"/>
      <c r="VFY594" s="111"/>
      <c r="VFZ594" s="111"/>
      <c r="VGA594" s="111"/>
      <c r="VGB594" s="111"/>
      <c r="VGC594" s="111"/>
      <c r="VGD594" s="111"/>
      <c r="VGE594" s="111"/>
      <c r="VGF594" s="111"/>
      <c r="VGG594" s="111"/>
      <c r="VGH594" s="111"/>
      <c r="VGI594" s="111"/>
      <c r="VGJ594" s="111"/>
      <c r="VGK594" s="111"/>
      <c r="VGL594" s="111"/>
      <c r="VGM594" s="111"/>
      <c r="VGN594" s="111"/>
      <c r="VGO594" s="111"/>
      <c r="VGP594" s="111"/>
      <c r="VGQ594" s="111"/>
      <c r="VGR594" s="111"/>
      <c r="VGS594" s="111"/>
      <c r="VGT594" s="111"/>
      <c r="VGU594" s="111"/>
      <c r="VGV594" s="111"/>
      <c r="VGW594" s="111"/>
      <c r="VGX594" s="111"/>
      <c r="VGY594" s="111"/>
      <c r="VGZ594" s="111"/>
      <c r="VHA594" s="111"/>
      <c r="VHB594" s="111"/>
      <c r="VHC594" s="111"/>
      <c r="VHD594" s="111"/>
      <c r="VHE594" s="111"/>
      <c r="VHF594" s="111"/>
      <c r="VHG594" s="111"/>
      <c r="VHH594" s="111"/>
      <c r="VHI594" s="111"/>
      <c r="VHJ594" s="111"/>
      <c r="VHK594" s="111"/>
      <c r="VHL594" s="111"/>
      <c r="VHM594" s="111"/>
      <c r="VHN594" s="111"/>
      <c r="VHO594" s="111"/>
      <c r="VHP594" s="111"/>
      <c r="VHQ594" s="111"/>
      <c r="VHR594" s="111"/>
      <c r="VHS594" s="111"/>
      <c r="VHT594" s="111"/>
      <c r="VHU594" s="111"/>
      <c r="VHV594" s="111"/>
      <c r="VHW594" s="111"/>
      <c r="VHX594" s="111"/>
      <c r="VHY594" s="111"/>
      <c r="VHZ594" s="111"/>
      <c r="VIA594" s="111"/>
      <c r="VIB594" s="111"/>
      <c r="VIC594" s="111"/>
      <c r="VID594" s="111"/>
      <c r="VIE594" s="111"/>
      <c r="VIF594" s="111"/>
      <c r="VIG594" s="111"/>
      <c r="VIH594" s="111"/>
      <c r="VII594" s="111"/>
      <c r="VIJ594" s="111"/>
      <c r="VIK594" s="111"/>
      <c r="VIL594" s="111"/>
      <c r="VIM594" s="111"/>
      <c r="VIN594" s="111"/>
      <c r="VIO594" s="111"/>
      <c r="VIP594" s="111"/>
      <c r="VIQ594" s="111"/>
      <c r="VIR594" s="111"/>
      <c r="VIS594" s="111"/>
      <c r="VIT594" s="111"/>
      <c r="VIU594" s="111"/>
      <c r="VIV594" s="111"/>
      <c r="VIW594" s="111"/>
      <c r="VIX594" s="111"/>
      <c r="VIY594" s="111"/>
      <c r="VIZ594" s="111"/>
      <c r="VJA594" s="111"/>
      <c r="VJB594" s="111"/>
      <c r="VJC594" s="111"/>
      <c r="VJD594" s="111"/>
      <c r="VJE594" s="111"/>
      <c r="VJF594" s="111"/>
      <c r="VJG594" s="111"/>
      <c r="VJH594" s="111"/>
      <c r="VJI594" s="111"/>
      <c r="VJJ594" s="111"/>
      <c r="VJK594" s="111"/>
      <c r="VJL594" s="111"/>
      <c r="VJM594" s="111"/>
      <c r="VJN594" s="111"/>
      <c r="VJO594" s="111"/>
      <c r="VJP594" s="111"/>
      <c r="VJQ594" s="111"/>
      <c r="VJR594" s="111"/>
      <c r="VJS594" s="111"/>
      <c r="VJT594" s="111"/>
      <c r="VJU594" s="111"/>
      <c r="VJV594" s="111"/>
      <c r="VJW594" s="111"/>
      <c r="VJX594" s="111"/>
      <c r="VJY594" s="111"/>
      <c r="VJZ594" s="111"/>
      <c r="VKA594" s="111"/>
      <c r="VKB594" s="111"/>
      <c r="VKC594" s="111"/>
      <c r="VKD594" s="111"/>
      <c r="VKE594" s="111"/>
      <c r="VKF594" s="111"/>
      <c r="VKG594" s="111"/>
      <c r="VKH594" s="111"/>
      <c r="VKI594" s="111"/>
      <c r="VKJ594" s="111"/>
      <c r="VKK594" s="111"/>
      <c r="VKL594" s="111"/>
      <c r="VKM594" s="111"/>
      <c r="VKN594" s="111"/>
      <c r="VKO594" s="111"/>
      <c r="VKP594" s="111"/>
      <c r="VKQ594" s="111"/>
      <c r="VKR594" s="111"/>
      <c r="VKS594" s="111"/>
      <c r="VKT594" s="111"/>
      <c r="VKU594" s="111"/>
      <c r="VKV594" s="111"/>
      <c r="VKW594" s="111"/>
      <c r="VKX594" s="111"/>
      <c r="VKY594" s="111"/>
      <c r="VKZ594" s="111"/>
      <c r="VLA594" s="111"/>
      <c r="VLB594" s="111"/>
      <c r="VLC594" s="111"/>
      <c r="VLD594" s="111"/>
      <c r="VLE594" s="111"/>
      <c r="VLF594" s="111"/>
      <c r="VLG594" s="111"/>
      <c r="VLH594" s="111"/>
      <c r="VLI594" s="111"/>
      <c r="VLJ594" s="111"/>
      <c r="VLK594" s="111"/>
      <c r="VLL594" s="111"/>
      <c r="VLM594" s="111"/>
      <c r="VLN594" s="111"/>
      <c r="VLO594" s="111"/>
      <c r="VLP594" s="111"/>
      <c r="VLQ594" s="111"/>
      <c r="VLR594" s="111"/>
      <c r="VLS594" s="111"/>
      <c r="VLT594" s="111"/>
      <c r="VLU594" s="111"/>
      <c r="VLV594" s="111"/>
      <c r="VLW594" s="111"/>
      <c r="VLX594" s="111"/>
      <c r="VLY594" s="111"/>
      <c r="VLZ594" s="111"/>
      <c r="VMA594" s="111"/>
      <c r="VMB594" s="111"/>
      <c r="VMC594" s="111"/>
      <c r="VMD594" s="111"/>
      <c r="VME594" s="111"/>
      <c r="VMF594" s="111"/>
      <c r="VMG594" s="111"/>
      <c r="VMH594" s="111"/>
      <c r="VMI594" s="111"/>
      <c r="VMJ594" s="111"/>
      <c r="VMK594" s="111"/>
      <c r="VML594" s="111"/>
      <c r="VMM594" s="111"/>
      <c r="VMN594" s="111"/>
      <c r="VMO594" s="111"/>
      <c r="VMP594" s="111"/>
      <c r="VMQ594" s="111"/>
      <c r="VMR594" s="111"/>
      <c r="VMS594" s="111"/>
      <c r="VMT594" s="111"/>
      <c r="VMU594" s="111"/>
      <c r="VMV594" s="111"/>
      <c r="VMW594" s="111"/>
      <c r="VMX594" s="111"/>
      <c r="VMY594" s="111"/>
      <c r="VMZ594" s="111"/>
      <c r="VNA594" s="111"/>
      <c r="VNB594" s="111"/>
      <c r="VNC594" s="111"/>
      <c r="VND594" s="111"/>
      <c r="VNE594" s="111"/>
      <c r="VNF594" s="111"/>
      <c r="VNG594" s="111"/>
      <c r="VNH594" s="111"/>
      <c r="VNI594" s="111"/>
      <c r="VNJ594" s="111"/>
      <c r="VNK594" s="111"/>
      <c r="VNL594" s="111"/>
      <c r="VNM594" s="111"/>
      <c r="VNN594" s="111"/>
      <c r="VNO594" s="111"/>
      <c r="VNP594" s="111"/>
      <c r="VNQ594" s="111"/>
      <c r="VNR594" s="111"/>
      <c r="VNS594" s="111"/>
      <c r="VNT594" s="111"/>
      <c r="VNU594" s="111"/>
      <c r="VNV594" s="111"/>
      <c r="VNW594" s="111"/>
      <c r="VNX594" s="111"/>
      <c r="VNY594" s="111"/>
      <c r="VNZ594" s="111"/>
      <c r="VOA594" s="111"/>
      <c r="VOB594" s="111"/>
      <c r="VOC594" s="111"/>
      <c r="VOD594" s="111"/>
      <c r="VOE594" s="111"/>
      <c r="VOF594" s="111"/>
      <c r="VOG594" s="111"/>
      <c r="VOH594" s="111"/>
      <c r="VOI594" s="111"/>
      <c r="VOJ594" s="111"/>
      <c r="VOK594" s="111"/>
      <c r="VOL594" s="111"/>
      <c r="VOM594" s="111"/>
      <c r="VON594" s="111"/>
      <c r="VOO594" s="111"/>
      <c r="VOP594" s="111"/>
      <c r="VOQ594" s="111"/>
      <c r="VOR594" s="111"/>
      <c r="VOS594" s="111"/>
      <c r="VOT594" s="111"/>
      <c r="VOU594" s="111"/>
      <c r="VOV594" s="111"/>
      <c r="VOW594" s="111"/>
      <c r="VOX594" s="111"/>
      <c r="VOY594" s="111"/>
      <c r="VOZ594" s="111"/>
      <c r="VPA594" s="111"/>
      <c r="VPB594" s="111"/>
      <c r="VPC594" s="111"/>
      <c r="VPD594" s="111"/>
      <c r="VPE594" s="111"/>
      <c r="VPF594" s="111"/>
      <c r="VPG594" s="111"/>
      <c r="VPH594" s="111"/>
      <c r="VPI594" s="111"/>
      <c r="VPJ594" s="111"/>
      <c r="VPK594" s="111"/>
      <c r="VPL594" s="111"/>
      <c r="VPM594" s="111"/>
      <c r="VPN594" s="111"/>
      <c r="VPO594" s="111"/>
      <c r="VPP594" s="111"/>
      <c r="VPQ594" s="111"/>
      <c r="VPR594" s="111"/>
      <c r="VPS594" s="111"/>
      <c r="VPT594" s="111"/>
      <c r="VPU594" s="111"/>
      <c r="VPV594" s="111"/>
      <c r="VPW594" s="111"/>
      <c r="VPX594" s="111"/>
      <c r="VPY594" s="111"/>
      <c r="VPZ594" s="111"/>
      <c r="VQA594" s="111"/>
      <c r="VQB594" s="111"/>
      <c r="VQC594" s="111"/>
      <c r="VQD594" s="111"/>
      <c r="VQE594" s="111"/>
      <c r="VQF594" s="111"/>
      <c r="VQG594" s="111"/>
      <c r="VQH594" s="111"/>
      <c r="VQI594" s="111"/>
      <c r="VQJ594" s="111"/>
      <c r="VQK594" s="111"/>
      <c r="VQL594" s="111"/>
      <c r="VQM594" s="111"/>
      <c r="VQN594" s="111"/>
      <c r="VQO594" s="111"/>
      <c r="VQP594" s="111"/>
      <c r="VQQ594" s="111"/>
      <c r="VQR594" s="111"/>
      <c r="VQS594" s="111"/>
      <c r="VQT594" s="111"/>
      <c r="VQU594" s="111"/>
      <c r="VQV594" s="111"/>
      <c r="VQW594" s="111"/>
      <c r="VQX594" s="111"/>
      <c r="VQY594" s="111"/>
      <c r="VQZ594" s="111"/>
      <c r="VRA594" s="111"/>
      <c r="VRB594" s="111"/>
      <c r="VRC594" s="111"/>
      <c r="VRD594" s="111"/>
      <c r="VRE594" s="111"/>
      <c r="VRF594" s="111"/>
      <c r="VRG594" s="111"/>
      <c r="VRH594" s="111"/>
      <c r="VRI594" s="111"/>
      <c r="VRJ594" s="111"/>
      <c r="VRK594" s="111"/>
      <c r="VRL594" s="111"/>
      <c r="VRM594" s="111"/>
      <c r="VRN594" s="111"/>
      <c r="VRO594" s="111"/>
      <c r="VRP594" s="111"/>
      <c r="VRQ594" s="111"/>
      <c r="VRR594" s="111"/>
      <c r="VRS594" s="111"/>
      <c r="VRT594" s="111"/>
      <c r="VRU594" s="111"/>
      <c r="VRV594" s="111"/>
      <c r="VRW594" s="111"/>
      <c r="VRX594" s="111"/>
      <c r="VRY594" s="111"/>
      <c r="VRZ594" s="111"/>
      <c r="VSA594" s="111"/>
      <c r="VSB594" s="111"/>
      <c r="VSC594" s="111"/>
      <c r="VSD594" s="111"/>
      <c r="VSE594" s="111"/>
      <c r="VSF594" s="111"/>
      <c r="VSG594" s="111"/>
      <c r="VSH594" s="111"/>
      <c r="VSI594" s="111"/>
      <c r="VSJ594" s="111"/>
      <c r="VSK594" s="111"/>
      <c r="VSL594" s="111"/>
      <c r="VSM594" s="111"/>
      <c r="VSN594" s="111"/>
      <c r="VSO594" s="111"/>
      <c r="VSP594" s="111"/>
      <c r="VSQ594" s="111"/>
      <c r="VSR594" s="111"/>
      <c r="VSS594" s="111"/>
      <c r="VST594" s="111"/>
      <c r="VSU594" s="111"/>
      <c r="VSV594" s="111"/>
      <c r="VSW594" s="111"/>
      <c r="VSX594" s="111"/>
      <c r="VSY594" s="111"/>
      <c r="VSZ594" s="111"/>
      <c r="VTA594" s="111"/>
      <c r="VTB594" s="111"/>
      <c r="VTC594" s="111"/>
      <c r="VTD594" s="111"/>
      <c r="VTE594" s="111"/>
      <c r="VTF594" s="111"/>
      <c r="VTG594" s="111"/>
      <c r="VTH594" s="111"/>
      <c r="VTI594" s="111"/>
      <c r="VTJ594" s="111"/>
      <c r="VTK594" s="111"/>
      <c r="VTL594" s="111"/>
      <c r="VTM594" s="111"/>
      <c r="VTN594" s="111"/>
      <c r="VTO594" s="111"/>
      <c r="VTP594" s="111"/>
      <c r="VTQ594" s="111"/>
      <c r="VTR594" s="111"/>
      <c r="VTS594" s="111"/>
      <c r="VTT594" s="111"/>
      <c r="VTU594" s="111"/>
      <c r="VTV594" s="111"/>
      <c r="VTW594" s="111"/>
      <c r="VTX594" s="111"/>
      <c r="VTY594" s="111"/>
      <c r="VTZ594" s="111"/>
      <c r="VUA594" s="111"/>
      <c r="VUB594" s="111"/>
      <c r="VUC594" s="111"/>
      <c r="VUD594" s="111"/>
      <c r="VUE594" s="111"/>
      <c r="VUF594" s="111"/>
      <c r="VUG594" s="111"/>
      <c r="VUH594" s="111"/>
      <c r="VUI594" s="111"/>
      <c r="VUJ594" s="111"/>
      <c r="VUK594" s="111"/>
      <c r="VUL594" s="111"/>
      <c r="VUM594" s="111"/>
      <c r="VUN594" s="111"/>
      <c r="VUO594" s="111"/>
      <c r="VUP594" s="111"/>
      <c r="VUQ594" s="111"/>
      <c r="VUR594" s="111"/>
      <c r="VUS594" s="111"/>
      <c r="VUT594" s="111"/>
      <c r="VUU594" s="111"/>
      <c r="VUV594" s="111"/>
      <c r="VUW594" s="111"/>
      <c r="VUX594" s="111"/>
      <c r="VUY594" s="111"/>
      <c r="VUZ594" s="111"/>
      <c r="VVA594" s="111"/>
      <c r="VVB594" s="111"/>
      <c r="VVC594" s="111"/>
      <c r="VVD594" s="111"/>
      <c r="VVE594" s="111"/>
      <c r="VVF594" s="111"/>
      <c r="VVG594" s="111"/>
      <c r="VVH594" s="111"/>
      <c r="VVI594" s="111"/>
      <c r="VVJ594" s="111"/>
      <c r="VVK594" s="111"/>
      <c r="VVL594" s="111"/>
      <c r="VVM594" s="111"/>
      <c r="VVN594" s="111"/>
      <c r="VVO594" s="111"/>
      <c r="VVP594" s="111"/>
      <c r="VVQ594" s="111"/>
      <c r="VVR594" s="111"/>
      <c r="VVS594" s="111"/>
      <c r="VVT594" s="111"/>
      <c r="VVU594" s="111"/>
      <c r="VVV594" s="111"/>
      <c r="VVW594" s="111"/>
      <c r="VVX594" s="111"/>
      <c r="VVY594" s="111"/>
      <c r="VVZ594" s="111"/>
      <c r="VWA594" s="111"/>
      <c r="VWB594" s="111"/>
      <c r="VWC594" s="111"/>
      <c r="VWD594" s="111"/>
      <c r="VWE594" s="111"/>
      <c r="VWF594" s="111"/>
      <c r="VWG594" s="111"/>
      <c r="VWH594" s="111"/>
      <c r="VWI594" s="111"/>
      <c r="VWJ594" s="111"/>
      <c r="VWK594" s="111"/>
      <c r="VWL594" s="111"/>
      <c r="VWM594" s="111"/>
      <c r="VWN594" s="111"/>
      <c r="VWO594" s="111"/>
      <c r="VWP594" s="111"/>
      <c r="VWQ594" s="111"/>
      <c r="VWR594" s="111"/>
      <c r="VWS594" s="111"/>
      <c r="VWT594" s="111"/>
      <c r="VWU594" s="111"/>
      <c r="VWV594" s="111"/>
      <c r="VWW594" s="111"/>
      <c r="VWX594" s="111"/>
      <c r="VWY594" s="111"/>
      <c r="VWZ594" s="111"/>
      <c r="VXA594" s="111"/>
      <c r="VXB594" s="111"/>
      <c r="VXC594" s="111"/>
      <c r="VXD594" s="111"/>
      <c r="VXE594" s="111"/>
      <c r="VXF594" s="111"/>
      <c r="VXG594" s="111"/>
      <c r="VXH594" s="111"/>
      <c r="VXI594" s="111"/>
      <c r="VXJ594" s="111"/>
      <c r="VXK594" s="111"/>
      <c r="VXL594" s="111"/>
      <c r="VXM594" s="111"/>
      <c r="VXN594" s="111"/>
      <c r="VXO594" s="111"/>
      <c r="VXP594" s="111"/>
      <c r="VXQ594" s="111"/>
      <c r="VXR594" s="111"/>
      <c r="VXS594" s="111"/>
      <c r="VXT594" s="111"/>
      <c r="VXU594" s="111"/>
      <c r="VXV594" s="111"/>
      <c r="VXW594" s="111"/>
      <c r="VXX594" s="111"/>
      <c r="VXY594" s="111"/>
      <c r="VXZ594" s="111"/>
      <c r="VYA594" s="111"/>
      <c r="VYB594" s="111"/>
      <c r="VYC594" s="111"/>
      <c r="VYD594" s="111"/>
      <c r="VYE594" s="111"/>
      <c r="VYF594" s="111"/>
      <c r="VYG594" s="111"/>
      <c r="VYH594" s="111"/>
      <c r="VYI594" s="111"/>
      <c r="VYJ594" s="111"/>
      <c r="VYK594" s="111"/>
      <c r="VYL594" s="111"/>
      <c r="VYM594" s="111"/>
      <c r="VYN594" s="111"/>
      <c r="VYO594" s="111"/>
      <c r="VYP594" s="111"/>
      <c r="VYQ594" s="111"/>
      <c r="VYR594" s="111"/>
      <c r="VYS594" s="111"/>
      <c r="VYT594" s="111"/>
      <c r="VYU594" s="111"/>
      <c r="VYV594" s="111"/>
      <c r="VYW594" s="111"/>
      <c r="VYX594" s="111"/>
      <c r="VYY594" s="111"/>
      <c r="VYZ594" s="111"/>
      <c r="VZA594" s="111"/>
      <c r="VZB594" s="111"/>
      <c r="VZC594" s="111"/>
      <c r="VZD594" s="111"/>
      <c r="VZE594" s="111"/>
      <c r="VZF594" s="111"/>
      <c r="VZG594" s="111"/>
      <c r="VZH594" s="111"/>
      <c r="VZI594" s="111"/>
      <c r="VZJ594" s="111"/>
      <c r="VZK594" s="111"/>
      <c r="VZL594" s="111"/>
      <c r="VZM594" s="111"/>
      <c r="VZN594" s="111"/>
      <c r="VZO594" s="111"/>
      <c r="VZP594" s="111"/>
      <c r="VZQ594" s="111"/>
      <c r="VZR594" s="111"/>
      <c r="VZS594" s="111"/>
      <c r="VZT594" s="111"/>
      <c r="VZU594" s="111"/>
      <c r="VZV594" s="111"/>
      <c r="VZW594" s="111"/>
      <c r="VZX594" s="111"/>
      <c r="VZY594" s="111"/>
      <c r="VZZ594" s="111"/>
      <c r="WAA594" s="111"/>
      <c r="WAB594" s="111"/>
      <c r="WAC594" s="111"/>
      <c r="WAD594" s="111"/>
      <c r="WAE594" s="111"/>
      <c r="WAF594" s="111"/>
      <c r="WAG594" s="111"/>
      <c r="WAH594" s="111"/>
      <c r="WAI594" s="111"/>
      <c r="WAJ594" s="111"/>
      <c r="WAK594" s="111"/>
      <c r="WAL594" s="111"/>
      <c r="WAM594" s="111"/>
      <c r="WAN594" s="111"/>
      <c r="WAO594" s="111"/>
      <c r="WAP594" s="111"/>
      <c r="WAQ594" s="111"/>
      <c r="WAR594" s="111"/>
      <c r="WAS594" s="111"/>
      <c r="WAT594" s="111"/>
      <c r="WAU594" s="111"/>
      <c r="WAV594" s="111"/>
      <c r="WAW594" s="111"/>
      <c r="WAX594" s="111"/>
      <c r="WAY594" s="111"/>
      <c r="WAZ594" s="111"/>
      <c r="WBA594" s="111"/>
      <c r="WBB594" s="111"/>
      <c r="WBC594" s="111"/>
      <c r="WBD594" s="111"/>
      <c r="WBE594" s="111"/>
      <c r="WBF594" s="111"/>
      <c r="WBG594" s="111"/>
      <c r="WBH594" s="111"/>
      <c r="WBI594" s="111"/>
      <c r="WBJ594" s="111"/>
      <c r="WBK594" s="111"/>
      <c r="WBL594" s="111"/>
      <c r="WBM594" s="111"/>
      <c r="WBN594" s="111"/>
      <c r="WBO594" s="111"/>
      <c r="WBP594" s="111"/>
      <c r="WBQ594" s="111"/>
      <c r="WBR594" s="111"/>
      <c r="WBS594" s="111"/>
      <c r="WBT594" s="111"/>
      <c r="WBU594" s="111"/>
      <c r="WBV594" s="111"/>
      <c r="WBW594" s="111"/>
      <c r="WBX594" s="111"/>
      <c r="WBY594" s="111"/>
      <c r="WBZ594" s="111"/>
      <c r="WCA594" s="111"/>
      <c r="WCB594" s="111"/>
      <c r="WCC594" s="111"/>
      <c r="WCD594" s="111"/>
      <c r="WCE594" s="111"/>
      <c r="WCF594" s="111"/>
      <c r="WCG594" s="111"/>
      <c r="WCH594" s="111"/>
      <c r="WCI594" s="111"/>
      <c r="WCJ594" s="111"/>
      <c r="WCK594" s="111"/>
      <c r="WCL594" s="111"/>
      <c r="WCM594" s="111"/>
      <c r="WCN594" s="111"/>
      <c r="WCO594" s="111"/>
      <c r="WCP594" s="111"/>
      <c r="WCQ594" s="111"/>
      <c r="WCR594" s="111"/>
      <c r="WCS594" s="111"/>
      <c r="WCT594" s="111"/>
      <c r="WCU594" s="111"/>
      <c r="WCV594" s="111"/>
      <c r="WCW594" s="111"/>
      <c r="WCX594" s="111"/>
      <c r="WCY594" s="111"/>
      <c r="WCZ594" s="111"/>
      <c r="WDA594" s="111"/>
      <c r="WDB594" s="111"/>
      <c r="WDC594" s="111"/>
      <c r="WDD594" s="111"/>
      <c r="WDE594" s="111"/>
      <c r="WDF594" s="111"/>
      <c r="WDG594" s="111"/>
      <c r="WDH594" s="111"/>
      <c r="WDI594" s="111"/>
      <c r="WDJ594" s="111"/>
      <c r="WDK594" s="111"/>
      <c r="WDL594" s="111"/>
      <c r="WDM594" s="111"/>
      <c r="WDN594" s="111"/>
      <c r="WDO594" s="111"/>
      <c r="WDP594" s="111"/>
      <c r="WDQ594" s="111"/>
      <c r="WDR594" s="111"/>
      <c r="WDS594" s="111"/>
      <c r="WDT594" s="111"/>
      <c r="WDU594" s="111"/>
      <c r="WDV594" s="111"/>
      <c r="WDW594" s="111"/>
      <c r="WDX594" s="111"/>
      <c r="WDY594" s="111"/>
      <c r="WDZ594" s="111"/>
      <c r="WEA594" s="111"/>
      <c r="WEB594" s="111"/>
      <c r="WEC594" s="111"/>
      <c r="WED594" s="111"/>
      <c r="WEE594" s="111"/>
      <c r="WEF594" s="111"/>
      <c r="WEG594" s="111"/>
      <c r="WEH594" s="111"/>
      <c r="WEI594" s="111"/>
      <c r="WEJ594" s="111"/>
      <c r="WEK594" s="111"/>
      <c r="WEL594" s="111"/>
      <c r="WEM594" s="111"/>
      <c r="WEN594" s="111"/>
      <c r="WEO594" s="111"/>
      <c r="WEP594" s="111"/>
      <c r="WEQ594" s="111"/>
      <c r="WER594" s="111"/>
      <c r="WES594" s="111"/>
      <c r="WET594" s="111"/>
      <c r="WEU594" s="111"/>
      <c r="WEV594" s="111"/>
      <c r="WEW594" s="111"/>
      <c r="WEX594" s="111"/>
      <c r="WEY594" s="111"/>
      <c r="WEZ594" s="111"/>
      <c r="WFA594" s="111"/>
      <c r="WFB594" s="111"/>
      <c r="WFC594" s="111"/>
      <c r="WFD594" s="111"/>
      <c r="WFE594" s="111"/>
      <c r="WFF594" s="111"/>
      <c r="WFG594" s="111"/>
      <c r="WFH594" s="111"/>
      <c r="WFI594" s="111"/>
      <c r="WFJ594" s="111"/>
      <c r="WFK594" s="111"/>
      <c r="WFL594" s="111"/>
      <c r="WFM594" s="111"/>
      <c r="WFN594" s="111"/>
      <c r="WFO594" s="111"/>
      <c r="WFP594" s="111"/>
      <c r="WFQ594" s="111"/>
      <c r="WFR594" s="111"/>
      <c r="WFS594" s="111"/>
      <c r="WFT594" s="111"/>
      <c r="WFU594" s="111"/>
      <c r="WFV594" s="111"/>
      <c r="WFW594" s="111"/>
      <c r="WFX594" s="111"/>
      <c r="WFY594" s="111"/>
      <c r="WFZ594" s="111"/>
      <c r="WGA594" s="111"/>
      <c r="WGB594" s="111"/>
      <c r="WGC594" s="111"/>
      <c r="WGD594" s="111"/>
      <c r="WGE594" s="111"/>
      <c r="WGF594" s="111"/>
      <c r="WGG594" s="111"/>
      <c r="WGH594" s="111"/>
      <c r="WGI594" s="111"/>
      <c r="WGJ594" s="111"/>
      <c r="WGK594" s="111"/>
      <c r="WGL594" s="111"/>
      <c r="WGM594" s="111"/>
      <c r="WGN594" s="111"/>
      <c r="WGO594" s="111"/>
      <c r="WGP594" s="111"/>
      <c r="WGQ594" s="111"/>
      <c r="WGR594" s="111"/>
      <c r="WGS594" s="111"/>
      <c r="WGT594" s="111"/>
      <c r="WGU594" s="111"/>
      <c r="WGV594" s="111"/>
      <c r="WGW594" s="111"/>
      <c r="WGX594" s="111"/>
      <c r="WGY594" s="111"/>
      <c r="WGZ594" s="111"/>
      <c r="WHA594" s="111"/>
      <c r="WHB594" s="111"/>
      <c r="WHC594" s="111"/>
      <c r="WHD594" s="111"/>
      <c r="WHE594" s="111"/>
      <c r="WHF594" s="111"/>
      <c r="WHG594" s="111"/>
      <c r="WHH594" s="111"/>
      <c r="WHI594" s="111"/>
      <c r="WHJ594" s="111"/>
      <c r="WHK594" s="111"/>
      <c r="WHL594" s="111"/>
      <c r="WHM594" s="111"/>
      <c r="WHN594" s="111"/>
      <c r="WHO594" s="111"/>
      <c r="WHP594" s="111"/>
      <c r="WHQ594" s="111"/>
      <c r="WHR594" s="111"/>
      <c r="WHS594" s="111"/>
      <c r="WHT594" s="111"/>
      <c r="WHU594" s="111"/>
      <c r="WHV594" s="111"/>
      <c r="WHW594" s="111"/>
      <c r="WHX594" s="111"/>
      <c r="WHY594" s="111"/>
      <c r="WHZ594" s="111"/>
      <c r="WIA594" s="111"/>
      <c r="WIB594" s="111"/>
      <c r="WIC594" s="111"/>
      <c r="WID594" s="111"/>
      <c r="WIE594" s="111"/>
      <c r="WIF594" s="111"/>
      <c r="WIG594" s="111"/>
      <c r="WIH594" s="111"/>
      <c r="WII594" s="111"/>
      <c r="WIJ594" s="111"/>
      <c r="WIK594" s="111"/>
      <c r="WIL594" s="111"/>
      <c r="WIM594" s="111"/>
      <c r="WIN594" s="111"/>
      <c r="WIO594" s="111"/>
      <c r="WIP594" s="111"/>
      <c r="WIQ594" s="111"/>
      <c r="WIR594" s="111"/>
      <c r="WIS594" s="111"/>
      <c r="WIT594" s="111"/>
      <c r="WIU594" s="111"/>
      <c r="WIV594" s="111"/>
      <c r="WIW594" s="111"/>
      <c r="WIX594" s="111"/>
      <c r="WIY594" s="111"/>
      <c r="WIZ594" s="111"/>
      <c r="WJA594" s="111"/>
      <c r="WJB594" s="111"/>
      <c r="WJC594" s="111"/>
      <c r="WJD594" s="111"/>
      <c r="WJE594" s="111"/>
      <c r="WJF594" s="111"/>
      <c r="WJG594" s="111"/>
      <c r="WJH594" s="111"/>
      <c r="WJI594" s="111"/>
      <c r="WJJ594" s="111"/>
      <c r="WJK594" s="111"/>
      <c r="WJL594" s="111"/>
      <c r="WJM594" s="111"/>
      <c r="WJN594" s="111"/>
      <c r="WJO594" s="111"/>
      <c r="WJP594" s="111"/>
      <c r="WJQ594" s="111"/>
      <c r="WJR594" s="111"/>
      <c r="WJS594" s="111"/>
      <c r="WJT594" s="111"/>
      <c r="WJU594" s="111"/>
      <c r="WJV594" s="111"/>
      <c r="WJW594" s="111"/>
      <c r="WJX594" s="111"/>
      <c r="WJY594" s="111"/>
      <c r="WJZ594" s="111"/>
      <c r="WKA594" s="111"/>
      <c r="WKB594" s="111"/>
      <c r="WKC594" s="111"/>
      <c r="WKD594" s="111"/>
      <c r="WKE594" s="111"/>
      <c r="WKF594" s="111"/>
      <c r="WKG594" s="111"/>
      <c r="WKH594" s="111"/>
      <c r="WKI594" s="111"/>
      <c r="WKJ594" s="111"/>
      <c r="WKK594" s="111"/>
      <c r="WKL594" s="111"/>
      <c r="WKM594" s="111"/>
      <c r="WKN594" s="111"/>
      <c r="WKO594" s="111"/>
      <c r="WKP594" s="111"/>
      <c r="WKQ594" s="111"/>
      <c r="WKR594" s="111"/>
      <c r="WKS594" s="111"/>
      <c r="WKT594" s="111"/>
      <c r="WKU594" s="111"/>
      <c r="WKV594" s="111"/>
      <c r="WKW594" s="111"/>
      <c r="WKX594" s="111"/>
      <c r="WKY594" s="111"/>
      <c r="WKZ594" s="111"/>
      <c r="WLA594" s="111"/>
      <c r="WLB594" s="111"/>
      <c r="WLC594" s="111"/>
      <c r="WLD594" s="111"/>
      <c r="WLE594" s="111"/>
      <c r="WLF594" s="111"/>
      <c r="WLG594" s="111"/>
      <c r="WLH594" s="111"/>
      <c r="WLI594" s="111"/>
      <c r="WLJ594" s="111"/>
      <c r="WLK594" s="111"/>
      <c r="WLL594" s="111"/>
      <c r="WLM594" s="111"/>
      <c r="WLN594" s="111"/>
      <c r="WLO594" s="111"/>
      <c r="WLP594" s="111"/>
      <c r="WLQ594" s="111"/>
      <c r="WLR594" s="111"/>
      <c r="WLS594" s="111"/>
      <c r="WLT594" s="111"/>
      <c r="WLU594" s="111"/>
      <c r="WLV594" s="111"/>
      <c r="WLW594" s="111"/>
      <c r="WLX594" s="111"/>
      <c r="WLY594" s="111"/>
      <c r="WLZ594" s="111"/>
      <c r="WMA594" s="111"/>
      <c r="WMB594" s="111"/>
      <c r="WMC594" s="111"/>
      <c r="WMD594" s="111"/>
      <c r="WME594" s="111"/>
      <c r="WMF594" s="111"/>
      <c r="WMG594" s="111"/>
      <c r="WMH594" s="111"/>
      <c r="WMI594" s="111"/>
      <c r="WMJ594" s="111"/>
      <c r="WMK594" s="111"/>
      <c r="WML594" s="111"/>
      <c r="WMM594" s="111"/>
      <c r="WMN594" s="111"/>
      <c r="WMO594" s="111"/>
      <c r="WMP594" s="111"/>
      <c r="WMQ594" s="111"/>
      <c r="WMR594" s="111"/>
      <c r="WMS594" s="111"/>
      <c r="WMT594" s="111"/>
      <c r="WMU594" s="111"/>
      <c r="WMV594" s="111"/>
      <c r="WMW594" s="111"/>
      <c r="WMX594" s="111"/>
      <c r="WMY594" s="111"/>
      <c r="WMZ594" s="111"/>
      <c r="WNA594" s="111"/>
      <c r="WNB594" s="111"/>
      <c r="WNC594" s="111"/>
      <c r="WND594" s="111"/>
      <c r="WNE594" s="111"/>
      <c r="WNF594" s="111"/>
      <c r="WNG594" s="111"/>
      <c r="WNH594" s="111"/>
      <c r="WNI594" s="111"/>
      <c r="WNJ594" s="111"/>
      <c r="WNK594" s="111"/>
      <c r="WNL594" s="111"/>
      <c r="WNM594" s="111"/>
      <c r="WNN594" s="111"/>
      <c r="WNO594" s="111"/>
      <c r="WNP594" s="111"/>
      <c r="WNQ594" s="111"/>
      <c r="WNR594" s="111"/>
      <c r="WNS594" s="111"/>
      <c r="WNT594" s="111"/>
      <c r="WNU594" s="111"/>
      <c r="WNV594" s="111"/>
      <c r="WNW594" s="111"/>
      <c r="WNX594" s="111"/>
      <c r="WNY594" s="111"/>
      <c r="WNZ594" s="111"/>
      <c r="WOA594" s="111"/>
      <c r="WOB594" s="111"/>
      <c r="WOC594" s="111"/>
      <c r="WOD594" s="111"/>
      <c r="WOE594" s="111"/>
      <c r="WOF594" s="111"/>
      <c r="WOG594" s="111"/>
      <c r="WOH594" s="111"/>
      <c r="WOI594" s="111"/>
      <c r="WOJ594" s="111"/>
      <c r="WOK594" s="111"/>
      <c r="WOL594" s="111"/>
      <c r="WOM594" s="111"/>
      <c r="WON594" s="111"/>
      <c r="WOO594" s="111"/>
      <c r="WOP594" s="111"/>
      <c r="WOQ594" s="111"/>
      <c r="WOR594" s="111"/>
      <c r="WOS594" s="111"/>
      <c r="WOT594" s="111"/>
      <c r="WOU594" s="111"/>
      <c r="WOV594" s="111"/>
      <c r="WOW594" s="111"/>
      <c r="WOX594" s="111"/>
      <c r="WOY594" s="111"/>
      <c r="WOZ594" s="111"/>
      <c r="WPA594" s="111"/>
      <c r="WPB594" s="111"/>
      <c r="WPC594" s="111"/>
      <c r="WPD594" s="111"/>
      <c r="WPE594" s="111"/>
      <c r="WPF594" s="111"/>
      <c r="WPG594" s="111"/>
      <c r="WPH594" s="111"/>
      <c r="WPI594" s="111"/>
      <c r="WPJ594" s="111"/>
      <c r="WPK594" s="111"/>
      <c r="WPL594" s="111"/>
      <c r="WPM594" s="111"/>
      <c r="WPN594" s="111"/>
      <c r="WPO594" s="111"/>
      <c r="WPP594" s="111"/>
      <c r="WPQ594" s="111"/>
      <c r="WPR594" s="111"/>
      <c r="WPS594" s="111"/>
      <c r="WPT594" s="111"/>
      <c r="WPU594" s="111"/>
      <c r="WPV594" s="111"/>
      <c r="WPW594" s="111"/>
      <c r="WPX594" s="111"/>
      <c r="WPY594" s="111"/>
      <c r="WPZ594" s="111"/>
      <c r="WQA594" s="111"/>
      <c r="WQB594" s="111"/>
      <c r="WQC594" s="111"/>
      <c r="WQD594" s="111"/>
      <c r="WQE594" s="111"/>
      <c r="WQF594" s="111"/>
      <c r="WQG594" s="111"/>
      <c r="WQH594" s="111"/>
      <c r="WQI594" s="111"/>
      <c r="WQJ594" s="111"/>
      <c r="WQK594" s="111"/>
      <c r="WQL594" s="111"/>
      <c r="WQM594" s="111"/>
      <c r="WQN594" s="111"/>
      <c r="WQO594" s="111"/>
      <c r="WQP594" s="111"/>
      <c r="WQQ594" s="111"/>
      <c r="WQR594" s="111"/>
      <c r="WQS594" s="111"/>
      <c r="WQT594" s="111"/>
      <c r="WQU594" s="111"/>
      <c r="WQV594" s="111"/>
      <c r="WQW594" s="111"/>
      <c r="WQX594" s="111"/>
      <c r="WQY594" s="111"/>
      <c r="WQZ594" s="111"/>
      <c r="WRA594" s="111"/>
      <c r="WRB594" s="111"/>
      <c r="WRC594" s="111"/>
      <c r="WRD594" s="111"/>
      <c r="WRE594" s="111"/>
      <c r="WRF594" s="111"/>
      <c r="WRG594" s="111"/>
      <c r="WRH594" s="111"/>
      <c r="WRI594" s="111"/>
      <c r="WRJ594" s="111"/>
      <c r="WRK594" s="111"/>
      <c r="WRL594" s="111"/>
      <c r="WRM594" s="111"/>
      <c r="WRN594" s="111"/>
      <c r="WRO594" s="111"/>
      <c r="WRP594" s="111"/>
      <c r="WRQ594" s="111"/>
      <c r="WRR594" s="111"/>
      <c r="WRS594" s="111"/>
      <c r="WRT594" s="111"/>
      <c r="WRU594" s="111"/>
      <c r="WRV594" s="111"/>
      <c r="WRW594" s="111"/>
      <c r="WRX594" s="111"/>
      <c r="WRY594" s="111"/>
      <c r="WRZ594" s="111"/>
      <c r="WSA594" s="111"/>
      <c r="WSB594" s="111"/>
      <c r="WSC594" s="111"/>
      <c r="WSD594" s="111"/>
      <c r="WSE594" s="111"/>
      <c r="WSF594" s="111"/>
      <c r="WSG594" s="111"/>
      <c r="WSH594" s="111"/>
      <c r="WSI594" s="111"/>
      <c r="WSJ594" s="111"/>
      <c r="WSK594" s="111"/>
      <c r="WSL594" s="111"/>
      <c r="WSM594" s="111"/>
      <c r="WSN594" s="111"/>
      <c r="WSO594" s="111"/>
      <c r="WSP594" s="111"/>
      <c r="WSQ594" s="111"/>
      <c r="WSR594" s="111"/>
      <c r="WSS594" s="111"/>
      <c r="WST594" s="111"/>
      <c r="WSU594" s="111"/>
      <c r="WSV594" s="111"/>
      <c r="WSW594" s="111"/>
      <c r="WSX594" s="111"/>
      <c r="WSY594" s="111"/>
      <c r="WSZ594" s="111"/>
      <c r="WTA594" s="111"/>
      <c r="WTB594" s="111"/>
      <c r="WTC594" s="111"/>
      <c r="WTD594" s="111"/>
      <c r="WTE594" s="111"/>
      <c r="WTF594" s="111"/>
      <c r="WTG594" s="111"/>
      <c r="WTH594" s="111"/>
      <c r="WTI594" s="111"/>
      <c r="WTJ594" s="111"/>
      <c r="WTK594" s="111"/>
      <c r="WTL594" s="111"/>
      <c r="WTM594" s="111"/>
      <c r="WTN594" s="111"/>
      <c r="WTO594" s="111"/>
      <c r="WTP594" s="111"/>
      <c r="WTQ594" s="111"/>
      <c r="WTR594" s="111"/>
      <c r="WTS594" s="111"/>
      <c r="WTT594" s="111"/>
      <c r="WTU594" s="111"/>
      <c r="WTV594" s="111"/>
      <c r="WTW594" s="111"/>
      <c r="WTX594" s="111"/>
      <c r="WTY594" s="111"/>
      <c r="WTZ594" s="111"/>
      <c r="WUA594" s="111"/>
      <c r="WUB594" s="111"/>
      <c r="WUC594" s="111"/>
      <c r="WUD594" s="111"/>
      <c r="WUE594" s="111"/>
      <c r="WUF594" s="111"/>
      <c r="WUG594" s="111"/>
      <c r="WUH594" s="111"/>
      <c r="WUI594" s="111"/>
      <c r="WUJ594" s="111"/>
      <c r="WUK594" s="111"/>
      <c r="WUL594" s="111"/>
      <c r="WUM594" s="111"/>
      <c r="WUN594" s="111"/>
      <c r="WUO594" s="111"/>
      <c r="WUP594" s="111"/>
      <c r="WUQ594" s="111"/>
      <c r="WUR594" s="111"/>
      <c r="WUS594" s="111"/>
      <c r="WUT594" s="111"/>
      <c r="WUU594" s="111"/>
      <c r="WUV594" s="111"/>
      <c r="WUW594" s="111"/>
      <c r="WUX594" s="111"/>
      <c r="WUY594" s="111"/>
      <c r="WUZ594" s="111"/>
      <c r="WVA594" s="111"/>
      <c r="WVB594" s="111"/>
      <c r="WVC594" s="111"/>
      <c r="WVD594" s="111"/>
      <c r="WVE594" s="111"/>
      <c r="WVF594" s="111"/>
      <c r="WVG594" s="111"/>
      <c r="WVH594" s="111"/>
      <c r="WVI594" s="111"/>
      <c r="WVJ594" s="111"/>
      <c r="WVK594" s="111"/>
      <c r="WVL594" s="111"/>
      <c r="WVM594" s="111"/>
      <c r="WVN594" s="111"/>
      <c r="WVO594" s="111"/>
      <c r="WVP594" s="111"/>
      <c r="WVQ594" s="111"/>
      <c r="WVR594" s="111"/>
      <c r="WVS594" s="111"/>
      <c r="WVT594" s="111"/>
      <c r="WVU594" s="111"/>
      <c r="WVV594" s="111"/>
      <c r="WVW594" s="111"/>
      <c r="WVX594" s="111"/>
      <c r="WVY594" s="111"/>
      <c r="WVZ594" s="111"/>
      <c r="WWA594" s="111"/>
      <c r="WWB594" s="111"/>
      <c r="WWC594" s="111"/>
      <c r="WWD594" s="111"/>
      <c r="WWE594" s="111"/>
      <c r="WWF594" s="111"/>
      <c r="WWG594" s="111"/>
      <c r="WWH594" s="111"/>
      <c r="WWI594" s="111"/>
      <c r="WWJ594" s="111"/>
      <c r="WWK594" s="111"/>
      <c r="WWL594" s="111"/>
      <c r="WWM594" s="111"/>
      <c r="WWN594" s="111"/>
      <c r="WWO594" s="111"/>
      <c r="WWP594" s="111"/>
      <c r="WWQ594" s="111"/>
      <c r="WWR594" s="111"/>
      <c r="WWS594" s="111"/>
      <c r="WWT594" s="111"/>
      <c r="WWU594" s="111"/>
      <c r="WWV594" s="111"/>
      <c r="WWW594" s="111"/>
      <c r="WWX594" s="111"/>
      <c r="WWY594" s="111"/>
      <c r="WWZ594" s="111"/>
      <c r="WXA594" s="111"/>
      <c r="WXB594" s="111"/>
      <c r="WXC594" s="111"/>
      <c r="WXD594" s="111"/>
      <c r="WXE594" s="111"/>
      <c r="WXF594" s="111"/>
      <c r="WXG594" s="111"/>
      <c r="WXH594" s="111"/>
      <c r="WXI594" s="111"/>
      <c r="WXJ594" s="111"/>
      <c r="WXK594" s="111"/>
      <c r="WXL594" s="111"/>
      <c r="WXM594" s="111"/>
      <c r="WXN594" s="111"/>
      <c r="WXO594" s="111"/>
      <c r="WXP594" s="111"/>
      <c r="WXQ594" s="111"/>
      <c r="WXR594" s="111"/>
      <c r="WXS594" s="111"/>
      <c r="WXT594" s="111"/>
      <c r="WXU594" s="111"/>
      <c r="WXV594" s="111"/>
      <c r="WXW594" s="111"/>
      <c r="WXX594" s="111"/>
      <c r="WXY594" s="111"/>
      <c r="WXZ594" s="111"/>
      <c r="WYA594" s="111"/>
      <c r="WYB594" s="111"/>
      <c r="WYC594" s="111"/>
      <c r="WYD594" s="111"/>
      <c r="WYE594" s="111"/>
      <c r="WYF594" s="111"/>
      <c r="WYG594" s="111"/>
      <c r="WYH594" s="111"/>
      <c r="WYI594" s="111"/>
      <c r="WYJ594" s="111"/>
      <c r="WYK594" s="111"/>
      <c r="WYL594" s="111"/>
      <c r="WYM594" s="111"/>
      <c r="WYN594" s="111"/>
      <c r="WYO594" s="111"/>
      <c r="WYP594" s="111"/>
      <c r="WYQ594" s="111"/>
      <c r="WYR594" s="111"/>
      <c r="WYS594" s="111"/>
      <c r="WYT594" s="111"/>
      <c r="WYU594" s="111"/>
      <c r="WYV594" s="111"/>
      <c r="WYW594" s="111"/>
      <c r="WYX594" s="111"/>
      <c r="WYY594" s="111"/>
      <c r="WYZ594" s="111"/>
      <c r="WZA594" s="111"/>
      <c r="WZB594" s="111"/>
      <c r="WZC594" s="111"/>
      <c r="WZD594" s="111"/>
      <c r="WZE594" s="111"/>
      <c r="WZF594" s="111"/>
      <c r="WZG594" s="111"/>
      <c r="WZH594" s="111"/>
      <c r="WZI594" s="111"/>
      <c r="WZJ594" s="111"/>
      <c r="WZK594" s="111"/>
      <c r="WZL594" s="111"/>
      <c r="WZM594" s="111"/>
      <c r="WZN594" s="111"/>
      <c r="WZO594" s="111"/>
      <c r="WZP594" s="111"/>
      <c r="WZQ594" s="111"/>
      <c r="WZR594" s="111"/>
      <c r="WZS594" s="111"/>
      <c r="WZT594" s="111"/>
      <c r="WZU594" s="111"/>
      <c r="WZV594" s="111"/>
      <c r="WZW594" s="111"/>
      <c r="WZX594" s="111"/>
      <c r="WZY594" s="111"/>
      <c r="WZZ594" s="111"/>
      <c r="XAA594" s="111"/>
      <c r="XAB594" s="111"/>
      <c r="XAC594" s="111"/>
      <c r="XAD594" s="111"/>
      <c r="XAE594" s="111"/>
      <c r="XAF594" s="111"/>
      <c r="XAG594" s="111"/>
      <c r="XAH594" s="111"/>
      <c r="XAI594" s="111"/>
      <c r="XAJ594" s="111"/>
      <c r="XAK594" s="111"/>
      <c r="XAL594" s="111"/>
      <c r="XAM594" s="111"/>
      <c r="XAN594" s="111"/>
      <c r="XAO594" s="111"/>
      <c r="XAP594" s="111"/>
      <c r="XAQ594" s="111"/>
      <c r="XAR594" s="111"/>
      <c r="XAS594" s="111"/>
      <c r="XAT594" s="111"/>
      <c r="XAU594" s="111"/>
      <c r="XAV594" s="111"/>
      <c r="XAW594" s="111"/>
      <c r="XAX594" s="111"/>
      <c r="XAY594" s="111"/>
      <c r="XAZ594" s="111"/>
      <c r="XBA594" s="111"/>
      <c r="XBB594" s="111"/>
      <c r="XBC594" s="111"/>
      <c r="XBD594" s="111"/>
      <c r="XBE594" s="111"/>
      <c r="XBF594" s="111"/>
      <c r="XBG594" s="111"/>
      <c r="XBH594" s="111"/>
      <c r="XBI594" s="111"/>
      <c r="XBJ594" s="111"/>
      <c r="XBK594" s="111"/>
      <c r="XBL594" s="111"/>
      <c r="XBM594" s="111"/>
      <c r="XBN594" s="111"/>
      <c r="XBO594" s="111"/>
      <c r="XBP594" s="111"/>
      <c r="XBQ594" s="111"/>
      <c r="XBR594" s="111"/>
      <c r="XBS594" s="111"/>
      <c r="XBT594" s="111"/>
      <c r="XBU594" s="111"/>
      <c r="XBV594" s="111"/>
      <c r="XBW594" s="111"/>
      <c r="XBX594" s="111"/>
      <c r="XBY594" s="111"/>
      <c r="XBZ594" s="111"/>
      <c r="XCA594" s="111"/>
      <c r="XCB594" s="111"/>
      <c r="XCC594" s="111"/>
      <c r="XCD594" s="111"/>
      <c r="XCE594" s="111"/>
      <c r="XCF594" s="111"/>
      <c r="XCG594" s="111"/>
      <c r="XCH594" s="111"/>
      <c r="XCI594" s="111"/>
      <c r="XCJ594" s="111"/>
      <c r="XCK594" s="111"/>
      <c r="XCL594" s="111"/>
      <c r="XCM594" s="111"/>
      <c r="XCN594" s="111"/>
      <c r="XCO594" s="111"/>
      <c r="XCP594" s="111"/>
      <c r="XCQ594" s="111"/>
      <c r="XCR594" s="111"/>
      <c r="XCS594" s="111"/>
      <c r="XCT594" s="111"/>
      <c r="XCU594" s="111"/>
      <c r="XCV594" s="111"/>
      <c r="XCW594" s="111"/>
      <c r="XCX594" s="111"/>
      <c r="XCY594" s="111"/>
      <c r="XCZ594" s="111"/>
      <c r="XDA594" s="111"/>
      <c r="XDB594" s="111"/>
      <c r="XDC594" s="111"/>
      <c r="XDD594" s="111"/>
      <c r="XDE594" s="111"/>
      <c r="XDF594" s="111"/>
      <c r="XDG594" s="111"/>
      <c r="XDH594" s="111"/>
      <c r="XDI594" s="111"/>
      <c r="XDJ594" s="111"/>
      <c r="XDK594" s="111"/>
      <c r="XDL594" s="111"/>
      <c r="XDM594" s="111"/>
      <c r="XDN594" s="111"/>
      <c r="XDO594" s="111"/>
      <c r="XDP594" s="111"/>
      <c r="XDQ594" s="111"/>
      <c r="XDR594" s="111"/>
      <c r="XDS594" s="111"/>
      <c r="XDT594" s="111"/>
      <c r="XDU594" s="111"/>
      <c r="XDV594" s="111"/>
      <c r="XDW594" s="111"/>
      <c r="XDX594" s="111"/>
      <c r="XDY594" s="111"/>
      <c r="XDZ594" s="111"/>
      <c r="XEA594" s="111"/>
      <c r="XEB594" s="111"/>
      <c r="XEC594" s="111"/>
      <c r="XED594" s="111"/>
      <c r="XEE594" s="111"/>
      <c r="XEF594" s="111"/>
      <c r="XEG594" s="111"/>
      <c r="XEH594" s="111"/>
      <c r="XEI594" s="111"/>
      <c r="XEJ594" s="111"/>
      <c r="XEK594" s="111"/>
      <c r="XEL594" s="111"/>
      <c r="XEM594" s="111"/>
      <c r="XEN594" s="111"/>
      <c r="XEO594" s="111"/>
      <c r="XEP594" s="111"/>
      <c r="XEQ594" s="111"/>
      <c r="XER594" s="111"/>
      <c r="XES594" s="111"/>
      <c r="XET594" s="111"/>
      <c r="XEU594" s="111"/>
      <c r="XEV594" s="111"/>
      <c r="XEW594" s="111"/>
      <c r="XEX594" s="111"/>
      <c r="XEY594" s="111"/>
      <c r="XEZ594" s="111"/>
      <c r="XFA594" s="95"/>
    </row>
    <row r="595" spans="1:16381" s="72" customFormat="1" ht="20" x14ac:dyDescent="0.2">
      <c r="A595" s="244" t="s">
        <v>2094</v>
      </c>
      <c r="B595" s="245" t="s">
        <v>4117</v>
      </c>
      <c r="C595" s="330">
        <f>SUM(D595+G595)</f>
        <v>0</v>
      </c>
      <c r="D595" s="329">
        <f>SUM(E595:F595)</f>
        <v>0</v>
      </c>
      <c r="E595" s="125"/>
      <c r="F595" s="125"/>
      <c r="G595" s="125"/>
      <c r="H595" s="126"/>
      <c r="I595" s="126"/>
      <c r="J595" s="126"/>
      <c r="K595" s="126"/>
      <c r="L595" s="126"/>
      <c r="M595" s="126"/>
      <c r="N595" s="126"/>
      <c r="O595" s="126"/>
      <c r="P595" s="126"/>
      <c r="Q595" s="126"/>
      <c r="R595" s="126"/>
      <c r="S595" s="126"/>
      <c r="T595" s="126"/>
      <c r="U595" s="126"/>
      <c r="V595" s="126"/>
      <c r="W595" s="126"/>
      <c r="X595" s="126"/>
      <c r="Y595" s="126"/>
      <c r="Z595" s="126"/>
      <c r="AA595" s="125"/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319">
        <v>5880</v>
      </c>
      <c r="AL595" s="319">
        <f>AK595*E595</f>
        <v>0</v>
      </c>
      <c r="AM595" s="65" t="s">
        <v>654</v>
      </c>
      <c r="AN595" s="65"/>
      <c r="AO595" s="65"/>
      <c r="AP595" s="65"/>
      <c r="AQ595" s="65"/>
      <c r="AR595" s="65"/>
      <c r="AS595" s="71"/>
    </row>
    <row r="596" spans="1:16381" s="72" customFormat="1" ht="20" x14ac:dyDescent="0.2">
      <c r="A596" s="244" t="s">
        <v>2095</v>
      </c>
      <c r="B596" s="245" t="s">
        <v>4118</v>
      </c>
      <c r="C596" s="330">
        <f>SUM(D596+G596)</f>
        <v>33</v>
      </c>
      <c r="D596" s="329">
        <f>SUM(E596:F596)</f>
        <v>33</v>
      </c>
      <c r="E596" s="125">
        <v>33</v>
      </c>
      <c r="F596" s="125"/>
      <c r="G596" s="125"/>
      <c r="H596" s="126"/>
      <c r="I596" s="126"/>
      <c r="J596" s="126"/>
      <c r="K596" s="126"/>
      <c r="L596" s="126"/>
      <c r="M596" s="126"/>
      <c r="N596" s="126"/>
      <c r="O596" s="126"/>
      <c r="P596" s="126"/>
      <c r="Q596" s="126"/>
      <c r="R596" s="126"/>
      <c r="S596" s="126"/>
      <c r="T596" s="126"/>
      <c r="U596" s="126"/>
      <c r="V596" s="126"/>
      <c r="W596" s="126"/>
      <c r="X596" s="126"/>
      <c r="Y596" s="126"/>
      <c r="Z596" s="126"/>
      <c r="AA596" s="125">
        <v>7</v>
      </c>
      <c r="AB596" s="125">
        <v>26</v>
      </c>
      <c r="AC596" s="125"/>
      <c r="AD596" s="125"/>
      <c r="AE596" s="125"/>
      <c r="AF596" s="125"/>
      <c r="AG596" s="125"/>
      <c r="AH596" s="125">
        <v>21</v>
      </c>
      <c r="AI596" s="125">
        <v>12</v>
      </c>
      <c r="AJ596" s="125"/>
      <c r="AK596" s="319">
        <v>5050</v>
      </c>
      <c r="AL596" s="319">
        <f>AK596*E596</f>
        <v>166650</v>
      </c>
      <c r="AM596" s="65" t="s">
        <v>654</v>
      </c>
      <c r="AN596" s="65"/>
      <c r="AO596" s="65"/>
      <c r="AP596" s="65"/>
      <c r="AQ596" s="65"/>
      <c r="AR596" s="65"/>
      <c r="AS596" s="71"/>
    </row>
    <row r="597" spans="1:16381" s="72" customFormat="1" ht="14.15" customHeight="1" x14ac:dyDescent="0.2">
      <c r="A597" s="244" t="s">
        <v>2096</v>
      </c>
      <c r="B597" s="245" t="s">
        <v>1110</v>
      </c>
      <c r="C597" s="330">
        <f>SUM(D597+G597)</f>
        <v>31</v>
      </c>
      <c r="D597" s="329">
        <f>SUM(E597:F597)</f>
        <v>31</v>
      </c>
      <c r="E597" s="125">
        <v>31</v>
      </c>
      <c r="F597" s="125"/>
      <c r="G597" s="125"/>
      <c r="H597" s="126"/>
      <c r="I597" s="126"/>
      <c r="J597" s="126"/>
      <c r="K597" s="126"/>
      <c r="L597" s="126"/>
      <c r="M597" s="126"/>
      <c r="N597" s="126"/>
      <c r="O597" s="126"/>
      <c r="P597" s="126"/>
      <c r="Q597" s="126"/>
      <c r="R597" s="126"/>
      <c r="S597" s="126"/>
      <c r="T597" s="126"/>
      <c r="U597" s="126"/>
      <c r="V597" s="126"/>
      <c r="W597" s="126"/>
      <c r="X597" s="126"/>
      <c r="Y597" s="126"/>
      <c r="Z597" s="126"/>
      <c r="AA597" s="125">
        <v>11</v>
      </c>
      <c r="AB597" s="125">
        <v>20</v>
      </c>
      <c r="AC597" s="125"/>
      <c r="AD597" s="125"/>
      <c r="AE597" s="125"/>
      <c r="AF597" s="125"/>
      <c r="AG597" s="125"/>
      <c r="AH597" s="125">
        <v>31</v>
      </c>
      <c r="AI597" s="125"/>
      <c r="AJ597" s="125"/>
      <c r="AK597" s="319">
        <v>5010</v>
      </c>
      <c r="AL597" s="319">
        <f>AK597*E597</f>
        <v>155310</v>
      </c>
      <c r="AM597" s="65" t="s">
        <v>654</v>
      </c>
      <c r="AN597" s="65"/>
      <c r="AO597" s="65"/>
      <c r="AP597" s="65"/>
      <c r="AQ597" s="65"/>
      <c r="AR597" s="65"/>
      <c r="AS597" s="71"/>
    </row>
    <row r="598" spans="1:16381" s="72" customFormat="1" ht="20" x14ac:dyDescent="0.2">
      <c r="A598" s="244" t="s">
        <v>2097</v>
      </c>
      <c r="B598" s="245" t="s">
        <v>1304</v>
      </c>
      <c r="C598" s="330">
        <f>SUM(D598+G598)</f>
        <v>1650</v>
      </c>
      <c r="D598" s="329">
        <f>SUM(E598:F598)</f>
        <v>1650</v>
      </c>
      <c r="E598" s="125">
        <v>1650</v>
      </c>
      <c r="F598" s="125"/>
      <c r="G598" s="125"/>
      <c r="H598" s="126"/>
      <c r="I598" s="126"/>
      <c r="J598" s="126"/>
      <c r="K598" s="126"/>
      <c r="L598" s="126"/>
      <c r="M598" s="126"/>
      <c r="N598" s="126"/>
      <c r="O598" s="126"/>
      <c r="P598" s="126"/>
      <c r="Q598" s="126"/>
      <c r="R598" s="126"/>
      <c r="S598" s="126"/>
      <c r="T598" s="126"/>
      <c r="U598" s="126"/>
      <c r="V598" s="126"/>
      <c r="W598" s="126"/>
      <c r="X598" s="126"/>
      <c r="Y598" s="126"/>
      <c r="Z598" s="126"/>
      <c r="AA598" s="125">
        <v>606</v>
      </c>
      <c r="AB598" s="125">
        <v>30</v>
      </c>
      <c r="AC598" s="125">
        <v>1014</v>
      </c>
      <c r="AD598" s="125"/>
      <c r="AE598" s="125"/>
      <c r="AF598" s="125"/>
      <c r="AG598" s="125"/>
      <c r="AH598" s="125"/>
      <c r="AI598" s="125"/>
      <c r="AJ598" s="125"/>
      <c r="AK598" s="319">
        <v>4700</v>
      </c>
      <c r="AL598" s="319">
        <f>AK598*E598</f>
        <v>7755000</v>
      </c>
      <c r="AM598" s="65" t="s">
        <v>654</v>
      </c>
      <c r="AN598" s="65"/>
      <c r="AO598" s="65"/>
      <c r="AP598" s="65"/>
      <c r="AQ598" s="65"/>
      <c r="AR598" s="65"/>
      <c r="AS598" s="71"/>
    </row>
    <row r="599" spans="1:16381" s="72" customFormat="1" ht="14.15" customHeight="1" x14ac:dyDescent="0.2">
      <c r="A599" s="244" t="s">
        <v>2098</v>
      </c>
      <c r="B599" s="245" t="s">
        <v>1112</v>
      </c>
      <c r="C599" s="330">
        <f>SUM(D599+G599)</f>
        <v>82</v>
      </c>
      <c r="D599" s="329">
        <f>SUM(E599:F599)</f>
        <v>82</v>
      </c>
      <c r="E599" s="125">
        <v>82</v>
      </c>
      <c r="F599" s="125"/>
      <c r="G599" s="125"/>
      <c r="H599" s="126"/>
      <c r="I599" s="126"/>
      <c r="J599" s="126"/>
      <c r="K599" s="126"/>
      <c r="L599" s="126"/>
      <c r="M599" s="126"/>
      <c r="N599" s="126"/>
      <c r="O599" s="126"/>
      <c r="P599" s="126"/>
      <c r="Q599" s="126"/>
      <c r="R599" s="126"/>
      <c r="S599" s="126"/>
      <c r="T599" s="126"/>
      <c r="U599" s="126"/>
      <c r="V599" s="126"/>
      <c r="W599" s="126"/>
      <c r="X599" s="126"/>
      <c r="Y599" s="126"/>
      <c r="Z599" s="126"/>
      <c r="AA599" s="125">
        <v>46</v>
      </c>
      <c r="AB599" s="125">
        <v>3</v>
      </c>
      <c r="AC599" s="125">
        <v>33</v>
      </c>
      <c r="AD599" s="125"/>
      <c r="AE599" s="125"/>
      <c r="AF599" s="125"/>
      <c r="AG599" s="125"/>
      <c r="AH599" s="125"/>
      <c r="AI599" s="125"/>
      <c r="AJ599" s="125"/>
      <c r="AK599" s="319">
        <v>4700</v>
      </c>
      <c r="AL599" s="319">
        <f>AK599*E599</f>
        <v>385400</v>
      </c>
      <c r="AM599" s="65" t="s">
        <v>654</v>
      </c>
      <c r="AN599" s="65"/>
      <c r="AO599" s="65"/>
      <c r="AP599" s="65"/>
      <c r="AQ599" s="65"/>
      <c r="AR599" s="65"/>
      <c r="AS599" s="71"/>
    </row>
    <row r="600" spans="1:16381" s="77" customFormat="1" ht="14.15" customHeight="1" x14ac:dyDescent="0.2">
      <c r="A600" s="244" t="s">
        <v>2099</v>
      </c>
      <c r="B600" s="245" t="s">
        <v>1113</v>
      </c>
      <c r="C600" s="258">
        <f t="shared" si="93"/>
        <v>0</v>
      </c>
      <c r="D600" s="263">
        <f t="shared" si="94"/>
        <v>0</v>
      </c>
      <c r="E600" s="125"/>
      <c r="F600" s="125"/>
      <c r="G600" s="125"/>
      <c r="H600" s="126"/>
      <c r="I600" s="126"/>
      <c r="J600" s="126"/>
      <c r="K600" s="126"/>
      <c r="L600" s="126"/>
      <c r="M600" s="126"/>
      <c r="N600" s="126"/>
      <c r="O600" s="126"/>
      <c r="P600" s="126"/>
      <c r="Q600" s="126"/>
      <c r="R600" s="126"/>
      <c r="S600" s="126"/>
      <c r="T600" s="126"/>
      <c r="U600" s="126"/>
      <c r="V600" s="126"/>
      <c r="W600" s="126"/>
      <c r="X600" s="126"/>
      <c r="Y600" s="126"/>
      <c r="Z600" s="126"/>
      <c r="AA600" s="125"/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310">
        <v>5170</v>
      </c>
      <c r="AL600" s="310">
        <f t="shared" ref="AL600:AL633" si="97">AK600*E600</f>
        <v>0</v>
      </c>
      <c r="AM600" s="65" t="s">
        <v>654</v>
      </c>
      <c r="AN600" s="65"/>
      <c r="AO600" s="65"/>
      <c r="AP600" s="65"/>
      <c r="AQ600" s="65"/>
      <c r="AR600" s="65"/>
      <c r="AS600" s="76"/>
    </row>
    <row r="601" spans="1:16381" s="67" customFormat="1" ht="14.15" customHeight="1" x14ac:dyDescent="0.2">
      <c r="A601" s="244" t="s">
        <v>2100</v>
      </c>
      <c r="B601" s="245" t="s">
        <v>2750</v>
      </c>
      <c r="C601" s="258">
        <f t="shared" si="93"/>
        <v>0</v>
      </c>
      <c r="D601" s="263">
        <f t="shared" si="94"/>
        <v>0</v>
      </c>
      <c r="E601" s="125"/>
      <c r="F601" s="125"/>
      <c r="G601" s="125"/>
      <c r="H601" s="126"/>
      <c r="I601" s="126"/>
      <c r="J601" s="126"/>
      <c r="K601" s="126"/>
      <c r="L601" s="126"/>
      <c r="M601" s="126"/>
      <c r="N601" s="126"/>
      <c r="O601" s="126"/>
      <c r="P601" s="126"/>
      <c r="Q601" s="126"/>
      <c r="R601" s="126"/>
      <c r="S601" s="126"/>
      <c r="T601" s="126"/>
      <c r="U601" s="126"/>
      <c r="V601" s="126"/>
      <c r="W601" s="126"/>
      <c r="X601" s="126"/>
      <c r="Y601" s="126"/>
      <c r="Z601" s="126"/>
      <c r="AA601" s="125"/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310">
        <v>6970</v>
      </c>
      <c r="AL601" s="310">
        <f t="shared" si="97"/>
        <v>0</v>
      </c>
      <c r="AM601" s="65" t="s">
        <v>654</v>
      </c>
      <c r="AN601" s="65"/>
      <c r="AO601" s="65"/>
      <c r="AP601" s="65"/>
      <c r="AQ601" s="65"/>
      <c r="AR601" s="65"/>
      <c r="AS601" s="66"/>
    </row>
    <row r="602" spans="1:16381" s="67" customFormat="1" ht="14.15" customHeight="1" x14ac:dyDescent="0.2">
      <c r="A602" s="244" t="s">
        <v>2101</v>
      </c>
      <c r="B602" s="245" t="s">
        <v>86</v>
      </c>
      <c r="C602" s="258">
        <f t="shared" si="93"/>
        <v>0</v>
      </c>
      <c r="D602" s="263">
        <f t="shared" si="94"/>
        <v>0</v>
      </c>
      <c r="E602" s="125"/>
      <c r="F602" s="125"/>
      <c r="G602" s="125"/>
      <c r="H602" s="126"/>
      <c r="I602" s="126"/>
      <c r="J602" s="126"/>
      <c r="K602" s="126"/>
      <c r="L602" s="126"/>
      <c r="M602" s="126"/>
      <c r="N602" s="126"/>
      <c r="O602" s="126"/>
      <c r="P602" s="126"/>
      <c r="Q602" s="126"/>
      <c r="R602" s="126"/>
      <c r="S602" s="126"/>
      <c r="T602" s="126"/>
      <c r="U602" s="126"/>
      <c r="V602" s="126"/>
      <c r="W602" s="126"/>
      <c r="X602" s="126"/>
      <c r="Y602" s="126"/>
      <c r="Z602" s="126"/>
      <c r="AA602" s="125"/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310">
        <v>5880</v>
      </c>
      <c r="AL602" s="310">
        <f t="shared" si="97"/>
        <v>0</v>
      </c>
      <c r="AM602" s="65" t="s">
        <v>654</v>
      </c>
      <c r="AN602" s="65"/>
      <c r="AO602" s="65"/>
      <c r="AP602" s="65"/>
      <c r="AQ602" s="65"/>
      <c r="AR602" s="65"/>
      <c r="AS602" s="66"/>
    </row>
    <row r="603" spans="1:16381" s="67" customFormat="1" ht="14.15" customHeight="1" x14ac:dyDescent="0.2">
      <c r="A603" s="244" t="s">
        <v>2102</v>
      </c>
      <c r="B603" s="245" t="s">
        <v>552</v>
      </c>
      <c r="C603" s="258">
        <f t="shared" si="93"/>
        <v>6</v>
      </c>
      <c r="D603" s="263">
        <f t="shared" si="94"/>
        <v>6</v>
      </c>
      <c r="E603" s="125">
        <v>6</v>
      </c>
      <c r="F603" s="125"/>
      <c r="G603" s="125"/>
      <c r="H603" s="126"/>
      <c r="I603" s="126"/>
      <c r="J603" s="126"/>
      <c r="K603" s="126"/>
      <c r="L603" s="126"/>
      <c r="M603" s="126"/>
      <c r="N603" s="126"/>
      <c r="O603" s="126"/>
      <c r="P603" s="126"/>
      <c r="Q603" s="126"/>
      <c r="R603" s="126"/>
      <c r="S603" s="126"/>
      <c r="T603" s="126"/>
      <c r="U603" s="126"/>
      <c r="V603" s="126"/>
      <c r="W603" s="126"/>
      <c r="X603" s="126"/>
      <c r="Y603" s="126"/>
      <c r="Z603" s="126"/>
      <c r="AA603" s="125"/>
      <c r="AB603" s="125">
        <v>6</v>
      </c>
      <c r="AC603" s="125"/>
      <c r="AD603" s="125"/>
      <c r="AE603" s="125"/>
      <c r="AF603" s="125"/>
      <c r="AG603" s="125"/>
      <c r="AH603" s="125">
        <v>6</v>
      </c>
      <c r="AI603" s="125"/>
      <c r="AJ603" s="125"/>
      <c r="AK603" s="310">
        <v>6440</v>
      </c>
      <c r="AL603" s="310">
        <f t="shared" si="97"/>
        <v>38640</v>
      </c>
      <c r="AM603" s="65" t="s">
        <v>654</v>
      </c>
      <c r="AN603" s="65"/>
      <c r="AO603" s="65"/>
      <c r="AP603" s="65"/>
      <c r="AQ603" s="65"/>
      <c r="AR603" s="65"/>
      <c r="AS603" s="66"/>
    </row>
    <row r="604" spans="1:16381" s="67" customFormat="1" ht="14.15" customHeight="1" x14ac:dyDescent="0.2">
      <c r="A604" s="244" t="s">
        <v>2103</v>
      </c>
      <c r="B604" s="245" t="s">
        <v>2751</v>
      </c>
      <c r="C604" s="258">
        <f t="shared" si="93"/>
        <v>0</v>
      </c>
      <c r="D604" s="263">
        <f t="shared" si="94"/>
        <v>0</v>
      </c>
      <c r="E604" s="125"/>
      <c r="F604" s="125"/>
      <c r="G604" s="125"/>
      <c r="H604" s="126"/>
      <c r="I604" s="126"/>
      <c r="J604" s="126"/>
      <c r="K604" s="126"/>
      <c r="L604" s="126"/>
      <c r="M604" s="126"/>
      <c r="N604" s="126"/>
      <c r="O604" s="126"/>
      <c r="P604" s="126"/>
      <c r="Q604" s="126"/>
      <c r="R604" s="126"/>
      <c r="S604" s="126"/>
      <c r="T604" s="126"/>
      <c r="U604" s="126"/>
      <c r="V604" s="126"/>
      <c r="W604" s="126"/>
      <c r="X604" s="126"/>
      <c r="Y604" s="126"/>
      <c r="Z604" s="126"/>
      <c r="AA604" s="125"/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310">
        <v>4810</v>
      </c>
      <c r="AL604" s="310">
        <f t="shared" si="97"/>
        <v>0</v>
      </c>
      <c r="AM604" s="65" t="s">
        <v>654</v>
      </c>
      <c r="AN604" s="65"/>
      <c r="AO604" s="65"/>
      <c r="AP604" s="65"/>
      <c r="AQ604" s="65"/>
      <c r="AR604" s="65"/>
      <c r="AS604" s="66"/>
    </row>
    <row r="605" spans="1:16381" s="67" customFormat="1" ht="14.15" customHeight="1" x14ac:dyDescent="0.2">
      <c r="A605" s="244" t="s">
        <v>2104</v>
      </c>
      <c r="B605" s="245" t="s">
        <v>1153</v>
      </c>
      <c r="C605" s="258">
        <f t="shared" si="93"/>
        <v>0</v>
      </c>
      <c r="D605" s="263">
        <f t="shared" si="94"/>
        <v>0</v>
      </c>
      <c r="E605" s="125"/>
      <c r="F605" s="125"/>
      <c r="G605" s="125"/>
      <c r="H605" s="126"/>
      <c r="I605" s="126"/>
      <c r="J605" s="126"/>
      <c r="K605" s="126"/>
      <c r="L605" s="126"/>
      <c r="M605" s="126"/>
      <c r="N605" s="126"/>
      <c r="O605" s="126"/>
      <c r="P605" s="126"/>
      <c r="Q605" s="126"/>
      <c r="R605" s="126"/>
      <c r="S605" s="126"/>
      <c r="T605" s="126"/>
      <c r="U605" s="126"/>
      <c r="V605" s="126"/>
      <c r="W605" s="126"/>
      <c r="X605" s="126"/>
      <c r="Y605" s="126"/>
      <c r="Z605" s="126"/>
      <c r="AA605" s="125"/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310">
        <v>5880</v>
      </c>
      <c r="AL605" s="310">
        <f t="shared" si="97"/>
        <v>0</v>
      </c>
      <c r="AM605" s="65" t="s">
        <v>654</v>
      </c>
      <c r="AN605" s="65"/>
      <c r="AO605" s="65"/>
      <c r="AP605" s="65"/>
      <c r="AQ605" s="65"/>
      <c r="AR605" s="65"/>
      <c r="AS605" s="66"/>
    </row>
    <row r="606" spans="1:16381" s="67" customFormat="1" ht="14.15" customHeight="1" x14ac:dyDescent="0.2">
      <c r="A606" s="244" t="s">
        <v>2105</v>
      </c>
      <c r="B606" s="245" t="s">
        <v>4119</v>
      </c>
      <c r="C606" s="258">
        <f t="shared" si="93"/>
        <v>25</v>
      </c>
      <c r="D606" s="263">
        <f t="shared" si="94"/>
        <v>25</v>
      </c>
      <c r="E606" s="125">
        <v>25</v>
      </c>
      <c r="F606" s="125"/>
      <c r="G606" s="125"/>
      <c r="H606" s="126"/>
      <c r="I606" s="126"/>
      <c r="J606" s="126"/>
      <c r="K606" s="126"/>
      <c r="L606" s="126"/>
      <c r="M606" s="126"/>
      <c r="N606" s="126"/>
      <c r="O606" s="126"/>
      <c r="P606" s="126"/>
      <c r="Q606" s="126"/>
      <c r="R606" s="126"/>
      <c r="S606" s="126"/>
      <c r="T606" s="126"/>
      <c r="U606" s="126"/>
      <c r="V606" s="126"/>
      <c r="W606" s="126"/>
      <c r="X606" s="126"/>
      <c r="Y606" s="126"/>
      <c r="Z606" s="126"/>
      <c r="AA606" s="125">
        <v>3</v>
      </c>
      <c r="AB606" s="125">
        <v>22</v>
      </c>
      <c r="AC606" s="125"/>
      <c r="AD606" s="125"/>
      <c r="AE606" s="125"/>
      <c r="AF606" s="125"/>
      <c r="AG606" s="125"/>
      <c r="AH606" s="125">
        <v>25</v>
      </c>
      <c r="AI606" s="125"/>
      <c r="AJ606" s="125"/>
      <c r="AK606" s="310">
        <v>4870</v>
      </c>
      <c r="AL606" s="310">
        <f t="shared" si="97"/>
        <v>121750</v>
      </c>
      <c r="AM606" s="65" t="s">
        <v>654</v>
      </c>
      <c r="AN606" s="65"/>
      <c r="AO606" s="65"/>
      <c r="AP606" s="65"/>
      <c r="AQ606" s="65"/>
      <c r="AR606" s="65"/>
      <c r="AS606" s="66"/>
    </row>
    <row r="607" spans="1:16381" s="67" customFormat="1" ht="14.15" customHeight="1" x14ac:dyDescent="0.2">
      <c r="A607" s="244" t="s">
        <v>2106</v>
      </c>
      <c r="B607" s="245" t="s">
        <v>990</v>
      </c>
      <c r="C607" s="258">
        <f t="shared" si="93"/>
        <v>0</v>
      </c>
      <c r="D607" s="263">
        <f t="shared" si="94"/>
        <v>0</v>
      </c>
      <c r="E607" s="125"/>
      <c r="F607" s="125"/>
      <c r="G607" s="125"/>
      <c r="H607" s="126"/>
      <c r="I607" s="126"/>
      <c r="J607" s="126"/>
      <c r="K607" s="126"/>
      <c r="L607" s="126"/>
      <c r="M607" s="126"/>
      <c r="N607" s="126"/>
      <c r="O607" s="126"/>
      <c r="P607" s="126"/>
      <c r="Q607" s="126"/>
      <c r="R607" s="126"/>
      <c r="S607" s="126"/>
      <c r="T607" s="126"/>
      <c r="U607" s="126"/>
      <c r="V607" s="126"/>
      <c r="W607" s="126"/>
      <c r="X607" s="126"/>
      <c r="Y607" s="126"/>
      <c r="Z607" s="126"/>
      <c r="AA607" s="125"/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310">
        <v>6650</v>
      </c>
      <c r="AL607" s="310">
        <f t="shared" si="97"/>
        <v>0</v>
      </c>
      <c r="AM607" s="65" t="s">
        <v>654</v>
      </c>
      <c r="AN607" s="65"/>
      <c r="AO607" s="65"/>
      <c r="AP607" s="65"/>
      <c r="AQ607" s="65"/>
      <c r="AR607" s="65"/>
      <c r="AS607" s="66"/>
    </row>
    <row r="608" spans="1:16381" s="67" customFormat="1" ht="14.15" customHeight="1" x14ac:dyDescent="0.2">
      <c r="A608" s="244" t="s">
        <v>2107</v>
      </c>
      <c r="B608" s="245" t="s">
        <v>900</v>
      </c>
      <c r="C608" s="258">
        <f t="shared" si="93"/>
        <v>24</v>
      </c>
      <c r="D608" s="263">
        <f t="shared" si="94"/>
        <v>24</v>
      </c>
      <c r="E608" s="125">
        <v>24</v>
      </c>
      <c r="F608" s="125"/>
      <c r="G608" s="125"/>
      <c r="H608" s="126"/>
      <c r="I608" s="126"/>
      <c r="J608" s="126"/>
      <c r="K608" s="126"/>
      <c r="L608" s="126"/>
      <c r="M608" s="126"/>
      <c r="N608" s="126"/>
      <c r="O608" s="126"/>
      <c r="P608" s="126"/>
      <c r="Q608" s="126"/>
      <c r="R608" s="126"/>
      <c r="S608" s="126"/>
      <c r="T608" s="126"/>
      <c r="U608" s="126"/>
      <c r="V608" s="126"/>
      <c r="W608" s="126"/>
      <c r="X608" s="126"/>
      <c r="Y608" s="126"/>
      <c r="Z608" s="126"/>
      <c r="AA608" s="125">
        <v>2</v>
      </c>
      <c r="AB608" s="125">
        <v>22</v>
      </c>
      <c r="AC608" s="125"/>
      <c r="AD608" s="125"/>
      <c r="AE608" s="125"/>
      <c r="AF608" s="125"/>
      <c r="AG608" s="125"/>
      <c r="AH608" s="125">
        <v>24</v>
      </c>
      <c r="AI608" s="125"/>
      <c r="AJ608" s="125"/>
      <c r="AK608" s="310">
        <v>7370</v>
      </c>
      <c r="AL608" s="310">
        <f t="shared" si="97"/>
        <v>176880</v>
      </c>
      <c r="AM608" s="65" t="s">
        <v>654</v>
      </c>
      <c r="AN608" s="65"/>
      <c r="AO608" s="65"/>
      <c r="AP608" s="65"/>
      <c r="AQ608" s="65"/>
      <c r="AR608" s="65"/>
      <c r="AS608" s="66"/>
    </row>
    <row r="609" spans="1:45" s="67" customFormat="1" ht="20" x14ac:dyDescent="0.2">
      <c r="A609" s="244" t="s">
        <v>2569</v>
      </c>
      <c r="B609" s="245" t="s">
        <v>4120</v>
      </c>
      <c r="C609" s="258">
        <f t="shared" si="93"/>
        <v>2496</v>
      </c>
      <c r="D609" s="263">
        <f t="shared" si="94"/>
        <v>2496</v>
      </c>
      <c r="E609" s="125">
        <v>2496</v>
      </c>
      <c r="F609" s="125"/>
      <c r="G609" s="125"/>
      <c r="H609" s="126"/>
      <c r="I609" s="126"/>
      <c r="J609" s="126"/>
      <c r="K609" s="126"/>
      <c r="L609" s="126"/>
      <c r="M609" s="126"/>
      <c r="N609" s="126"/>
      <c r="O609" s="126"/>
      <c r="P609" s="126"/>
      <c r="Q609" s="126"/>
      <c r="R609" s="126"/>
      <c r="S609" s="126"/>
      <c r="T609" s="126"/>
      <c r="U609" s="126"/>
      <c r="V609" s="126"/>
      <c r="W609" s="126"/>
      <c r="X609" s="126"/>
      <c r="Y609" s="126"/>
      <c r="Z609" s="126"/>
      <c r="AA609" s="125">
        <v>658</v>
      </c>
      <c r="AB609" s="125">
        <v>1313</v>
      </c>
      <c r="AC609" s="125">
        <v>525</v>
      </c>
      <c r="AD609" s="125"/>
      <c r="AE609" s="125"/>
      <c r="AF609" s="125"/>
      <c r="AG609" s="125"/>
      <c r="AH609" s="125">
        <v>3</v>
      </c>
      <c r="AI609" s="125"/>
      <c r="AJ609" s="125"/>
      <c r="AK609" s="310">
        <v>25000</v>
      </c>
      <c r="AL609" s="310">
        <f t="shared" si="97"/>
        <v>62400000</v>
      </c>
      <c r="AM609" s="65" t="s">
        <v>654</v>
      </c>
      <c r="AN609" s="65"/>
      <c r="AO609" s="65"/>
      <c r="AP609" s="65"/>
      <c r="AQ609" s="65"/>
      <c r="AR609" s="65"/>
      <c r="AS609" s="66"/>
    </row>
    <row r="610" spans="1:45" s="67" customFormat="1" ht="20" x14ac:dyDescent="0.2">
      <c r="A610" s="244" t="s">
        <v>4105</v>
      </c>
      <c r="B610" s="245" t="s">
        <v>4121</v>
      </c>
      <c r="C610" s="258">
        <f t="shared" si="93"/>
        <v>0</v>
      </c>
      <c r="D610" s="263">
        <f t="shared" si="94"/>
        <v>0</v>
      </c>
      <c r="E610" s="125"/>
      <c r="F610" s="125"/>
      <c r="G610" s="125"/>
      <c r="H610" s="126"/>
      <c r="I610" s="126"/>
      <c r="J610" s="126"/>
      <c r="K610" s="126"/>
      <c r="L610" s="126"/>
      <c r="M610" s="126"/>
      <c r="N610" s="126"/>
      <c r="O610" s="126"/>
      <c r="P610" s="126"/>
      <c r="Q610" s="126"/>
      <c r="R610" s="126"/>
      <c r="S610" s="126"/>
      <c r="T610" s="126"/>
      <c r="U610" s="126"/>
      <c r="V610" s="126"/>
      <c r="W610" s="126"/>
      <c r="X610" s="126"/>
      <c r="Y610" s="126"/>
      <c r="Z610" s="126"/>
      <c r="AA610" s="125"/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310">
        <v>25560</v>
      </c>
      <c r="AL610" s="310">
        <f t="shared" si="97"/>
        <v>0</v>
      </c>
      <c r="AM610" s="65" t="s">
        <v>654</v>
      </c>
      <c r="AN610" s="65"/>
      <c r="AO610" s="65"/>
      <c r="AP610" s="65"/>
      <c r="AQ610" s="65"/>
      <c r="AR610" s="65"/>
      <c r="AS610" s="66"/>
    </row>
    <row r="611" spans="1:45" s="67" customFormat="1" ht="14.15" customHeight="1" x14ac:dyDescent="0.2">
      <c r="A611" s="244" t="s">
        <v>3104</v>
      </c>
      <c r="B611" s="245" t="s">
        <v>3110</v>
      </c>
      <c r="C611" s="258">
        <f t="shared" si="93"/>
        <v>0</v>
      </c>
      <c r="D611" s="263">
        <f t="shared" si="94"/>
        <v>0</v>
      </c>
      <c r="E611" s="125"/>
      <c r="F611" s="125"/>
      <c r="G611" s="125"/>
      <c r="H611" s="126"/>
      <c r="I611" s="126"/>
      <c r="J611" s="126"/>
      <c r="K611" s="126"/>
      <c r="L611" s="126"/>
      <c r="M611" s="126"/>
      <c r="N611" s="126"/>
      <c r="O611" s="126"/>
      <c r="P611" s="126"/>
      <c r="Q611" s="126"/>
      <c r="R611" s="126"/>
      <c r="S611" s="126"/>
      <c r="T611" s="126"/>
      <c r="U611" s="126"/>
      <c r="V611" s="126"/>
      <c r="W611" s="126"/>
      <c r="X611" s="126"/>
      <c r="Y611" s="126"/>
      <c r="Z611" s="126"/>
      <c r="AA611" s="125"/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310">
        <v>34300</v>
      </c>
      <c r="AL611" s="310">
        <f t="shared" si="97"/>
        <v>0</v>
      </c>
      <c r="AM611" s="65" t="s">
        <v>654</v>
      </c>
      <c r="AN611" s="65"/>
      <c r="AO611" s="65"/>
      <c r="AP611" s="65"/>
      <c r="AQ611" s="65"/>
      <c r="AR611" s="65"/>
      <c r="AS611" s="66"/>
    </row>
    <row r="612" spans="1:45" s="67" customFormat="1" ht="14.15" customHeight="1" x14ac:dyDescent="0.2">
      <c r="A612" s="244" t="s">
        <v>3105</v>
      </c>
      <c r="B612" s="245" t="s">
        <v>3111</v>
      </c>
      <c r="C612" s="258">
        <f t="shared" si="93"/>
        <v>0</v>
      </c>
      <c r="D612" s="263">
        <f t="shared" si="94"/>
        <v>0</v>
      </c>
      <c r="E612" s="125"/>
      <c r="F612" s="125"/>
      <c r="G612" s="125"/>
      <c r="H612" s="126"/>
      <c r="I612" s="126"/>
      <c r="J612" s="126"/>
      <c r="K612" s="126"/>
      <c r="L612" s="126"/>
      <c r="M612" s="126"/>
      <c r="N612" s="126"/>
      <c r="O612" s="126"/>
      <c r="P612" s="126"/>
      <c r="Q612" s="126"/>
      <c r="R612" s="126"/>
      <c r="S612" s="126"/>
      <c r="T612" s="126"/>
      <c r="U612" s="126"/>
      <c r="V612" s="126"/>
      <c r="W612" s="126"/>
      <c r="X612" s="126"/>
      <c r="Y612" s="126"/>
      <c r="Z612" s="126"/>
      <c r="AA612" s="125"/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310">
        <v>93550</v>
      </c>
      <c r="AL612" s="310">
        <f t="shared" si="97"/>
        <v>0</v>
      </c>
      <c r="AM612" s="65" t="s">
        <v>654</v>
      </c>
      <c r="AN612" s="65"/>
      <c r="AO612" s="65"/>
      <c r="AP612" s="65"/>
      <c r="AQ612" s="65"/>
      <c r="AR612" s="65"/>
      <c r="AS612" s="66"/>
    </row>
    <row r="613" spans="1:45" s="67" customFormat="1" ht="14.15" customHeight="1" x14ac:dyDescent="0.2">
      <c r="A613" s="244" t="s">
        <v>3106</v>
      </c>
      <c r="B613" s="245" t="s">
        <v>3112</v>
      </c>
      <c r="C613" s="258">
        <f t="shared" si="93"/>
        <v>0</v>
      </c>
      <c r="D613" s="263">
        <f t="shared" si="94"/>
        <v>0</v>
      </c>
      <c r="E613" s="125"/>
      <c r="F613" s="125"/>
      <c r="G613" s="125"/>
      <c r="H613" s="126"/>
      <c r="I613" s="126"/>
      <c r="J613" s="126"/>
      <c r="K613" s="126"/>
      <c r="L613" s="126"/>
      <c r="M613" s="126"/>
      <c r="N613" s="126"/>
      <c r="O613" s="126"/>
      <c r="P613" s="126"/>
      <c r="Q613" s="126"/>
      <c r="R613" s="126"/>
      <c r="S613" s="126"/>
      <c r="T613" s="126"/>
      <c r="U613" s="126"/>
      <c r="V613" s="126"/>
      <c r="W613" s="126"/>
      <c r="X613" s="126"/>
      <c r="Y613" s="126"/>
      <c r="Z613" s="126"/>
      <c r="AA613" s="125"/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310">
        <v>114200</v>
      </c>
      <c r="AL613" s="310">
        <f t="shared" si="97"/>
        <v>0</v>
      </c>
      <c r="AM613" s="65" t="s">
        <v>654</v>
      </c>
      <c r="AN613" s="65"/>
      <c r="AO613" s="65"/>
      <c r="AP613" s="65"/>
      <c r="AQ613" s="65"/>
      <c r="AR613" s="65"/>
      <c r="AS613" s="66"/>
    </row>
    <row r="614" spans="1:45" s="72" customFormat="1" ht="14.15" customHeight="1" x14ac:dyDescent="0.2">
      <c r="A614" s="244" t="s">
        <v>3107</v>
      </c>
      <c r="B614" s="245" t="s">
        <v>3113</v>
      </c>
      <c r="C614" s="258">
        <f t="shared" si="93"/>
        <v>22</v>
      </c>
      <c r="D614" s="263">
        <f t="shared" si="94"/>
        <v>22</v>
      </c>
      <c r="E614" s="125">
        <v>22</v>
      </c>
      <c r="F614" s="125"/>
      <c r="G614" s="125"/>
      <c r="H614" s="126"/>
      <c r="I614" s="126"/>
      <c r="J614" s="126"/>
      <c r="K614" s="126"/>
      <c r="L614" s="126"/>
      <c r="M614" s="126"/>
      <c r="N614" s="126"/>
      <c r="O614" s="126"/>
      <c r="P614" s="126"/>
      <c r="Q614" s="126"/>
      <c r="R614" s="126"/>
      <c r="S614" s="126"/>
      <c r="T614" s="126"/>
      <c r="U614" s="126"/>
      <c r="V614" s="126"/>
      <c r="W614" s="126"/>
      <c r="X614" s="126"/>
      <c r="Y614" s="126"/>
      <c r="Z614" s="126"/>
      <c r="AA614" s="125"/>
      <c r="AB614" s="125">
        <v>22</v>
      </c>
      <c r="AC614" s="125"/>
      <c r="AD614" s="125"/>
      <c r="AE614" s="125"/>
      <c r="AF614" s="125"/>
      <c r="AG614" s="125"/>
      <c r="AH614" s="125">
        <v>22</v>
      </c>
      <c r="AI614" s="125"/>
      <c r="AJ614" s="125"/>
      <c r="AK614" s="310">
        <v>51410</v>
      </c>
      <c r="AL614" s="310">
        <f t="shared" si="97"/>
        <v>1131020</v>
      </c>
      <c r="AM614" s="65" t="s">
        <v>654</v>
      </c>
      <c r="AN614" s="65"/>
      <c r="AO614" s="65"/>
      <c r="AP614" s="65"/>
      <c r="AQ614" s="65"/>
      <c r="AR614" s="65"/>
      <c r="AS614" s="71"/>
    </row>
    <row r="615" spans="1:45" s="72" customFormat="1" ht="14.15" customHeight="1" x14ac:dyDescent="0.2">
      <c r="A615" s="244" t="s">
        <v>3108</v>
      </c>
      <c r="B615" s="245" t="s">
        <v>3114</v>
      </c>
      <c r="C615" s="258">
        <f t="shared" si="93"/>
        <v>0</v>
      </c>
      <c r="D615" s="263">
        <f t="shared" si="94"/>
        <v>0</v>
      </c>
      <c r="E615" s="125"/>
      <c r="F615" s="125"/>
      <c r="G615" s="125"/>
      <c r="H615" s="126"/>
      <c r="I615" s="126"/>
      <c r="J615" s="126"/>
      <c r="K615" s="126"/>
      <c r="L615" s="126"/>
      <c r="M615" s="126"/>
      <c r="N615" s="126"/>
      <c r="O615" s="126"/>
      <c r="P615" s="126"/>
      <c r="Q615" s="126"/>
      <c r="R615" s="126"/>
      <c r="S615" s="126"/>
      <c r="T615" s="126"/>
      <c r="U615" s="126"/>
      <c r="V615" s="126"/>
      <c r="W615" s="126"/>
      <c r="X615" s="126"/>
      <c r="Y615" s="126"/>
      <c r="Z615" s="126"/>
      <c r="AA615" s="125"/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310">
        <v>142400</v>
      </c>
      <c r="AL615" s="310">
        <f t="shared" si="97"/>
        <v>0</v>
      </c>
      <c r="AM615" s="65" t="s">
        <v>654</v>
      </c>
      <c r="AN615" s="65"/>
      <c r="AO615" s="65"/>
      <c r="AP615" s="65"/>
      <c r="AQ615" s="65"/>
      <c r="AR615" s="65"/>
      <c r="AS615" s="71"/>
    </row>
    <row r="616" spans="1:45" s="72" customFormat="1" ht="14.15" customHeight="1" x14ac:dyDescent="0.2">
      <c r="A616" s="244" t="s">
        <v>3109</v>
      </c>
      <c r="B616" s="245" t="s">
        <v>3115</v>
      </c>
      <c r="C616" s="258">
        <f t="shared" si="93"/>
        <v>0</v>
      </c>
      <c r="D616" s="263">
        <f t="shared" si="94"/>
        <v>0</v>
      </c>
      <c r="E616" s="125"/>
      <c r="F616" s="125"/>
      <c r="G616" s="125"/>
      <c r="H616" s="126"/>
      <c r="I616" s="126"/>
      <c r="J616" s="126"/>
      <c r="K616" s="126"/>
      <c r="L616" s="126"/>
      <c r="M616" s="126"/>
      <c r="N616" s="126"/>
      <c r="O616" s="126"/>
      <c r="P616" s="126"/>
      <c r="Q616" s="126"/>
      <c r="R616" s="126"/>
      <c r="S616" s="126"/>
      <c r="T616" s="126"/>
      <c r="U616" s="126"/>
      <c r="V616" s="126"/>
      <c r="W616" s="126"/>
      <c r="X616" s="126"/>
      <c r="Y616" s="126"/>
      <c r="Z616" s="126"/>
      <c r="AA616" s="125"/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310">
        <v>87770</v>
      </c>
      <c r="AL616" s="310">
        <f t="shared" si="97"/>
        <v>0</v>
      </c>
      <c r="AM616" s="65" t="s">
        <v>654</v>
      </c>
      <c r="AN616" s="65"/>
      <c r="AO616" s="65"/>
      <c r="AP616" s="65"/>
      <c r="AQ616" s="65"/>
      <c r="AR616" s="65"/>
      <c r="AS616" s="71"/>
    </row>
    <row r="617" spans="1:45" s="72" customFormat="1" ht="14.15" customHeight="1" x14ac:dyDescent="0.2">
      <c r="A617" s="371" t="s">
        <v>3211</v>
      </c>
      <c r="B617" s="245" t="s">
        <v>3212</v>
      </c>
      <c r="C617" s="258">
        <f t="shared" si="93"/>
        <v>0</v>
      </c>
      <c r="D617" s="263">
        <f t="shared" si="94"/>
        <v>0</v>
      </c>
      <c r="E617" s="125"/>
      <c r="F617" s="125"/>
      <c r="G617" s="125"/>
      <c r="H617" s="126"/>
      <c r="I617" s="126"/>
      <c r="J617" s="126"/>
      <c r="K617" s="126"/>
      <c r="L617" s="126"/>
      <c r="M617" s="126"/>
      <c r="N617" s="126"/>
      <c r="O617" s="126"/>
      <c r="P617" s="126"/>
      <c r="Q617" s="126"/>
      <c r="R617" s="126"/>
      <c r="S617" s="126"/>
      <c r="T617" s="126"/>
      <c r="U617" s="126"/>
      <c r="V617" s="126"/>
      <c r="W617" s="126"/>
      <c r="X617" s="126"/>
      <c r="Y617" s="126"/>
      <c r="Z617" s="126"/>
      <c r="AA617" s="125"/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310">
        <v>327680</v>
      </c>
      <c r="AL617" s="310">
        <f t="shared" si="97"/>
        <v>0</v>
      </c>
      <c r="AM617" s="65" t="s">
        <v>654</v>
      </c>
      <c r="AN617" s="65"/>
      <c r="AO617" s="65"/>
      <c r="AP617" s="65"/>
      <c r="AQ617" s="65"/>
      <c r="AR617" s="65"/>
      <c r="AS617" s="71"/>
    </row>
    <row r="618" spans="1:45" s="72" customFormat="1" ht="14.15" customHeight="1" x14ac:dyDescent="0.2">
      <c r="A618" s="371" t="s">
        <v>3213</v>
      </c>
      <c r="B618" s="245" t="s">
        <v>3214</v>
      </c>
      <c r="C618" s="258">
        <f t="shared" si="93"/>
        <v>0</v>
      </c>
      <c r="D618" s="263">
        <f t="shared" si="94"/>
        <v>0</v>
      </c>
      <c r="E618" s="125"/>
      <c r="F618" s="125"/>
      <c r="G618" s="125"/>
      <c r="H618" s="126"/>
      <c r="I618" s="126"/>
      <c r="J618" s="126"/>
      <c r="K618" s="126"/>
      <c r="L618" s="126"/>
      <c r="M618" s="126"/>
      <c r="N618" s="126"/>
      <c r="O618" s="126"/>
      <c r="P618" s="126"/>
      <c r="Q618" s="126"/>
      <c r="R618" s="126"/>
      <c r="S618" s="126"/>
      <c r="T618" s="126"/>
      <c r="U618" s="126"/>
      <c r="V618" s="126"/>
      <c r="W618" s="126"/>
      <c r="X618" s="126"/>
      <c r="Y618" s="126"/>
      <c r="Z618" s="126"/>
      <c r="AA618" s="125"/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310">
        <v>42110</v>
      </c>
      <c r="AL618" s="310">
        <f t="shared" si="97"/>
        <v>0</v>
      </c>
      <c r="AM618" s="65" t="s">
        <v>654</v>
      </c>
      <c r="AN618" s="65"/>
      <c r="AO618" s="65"/>
      <c r="AP618" s="65"/>
      <c r="AQ618" s="65"/>
      <c r="AR618" s="65"/>
      <c r="AS618" s="71"/>
    </row>
    <row r="619" spans="1:45" s="72" customFormat="1" ht="14.15" customHeight="1" x14ac:dyDescent="0.2">
      <c r="A619" s="371" t="s">
        <v>3215</v>
      </c>
      <c r="B619" s="245" t="s">
        <v>3216</v>
      </c>
      <c r="C619" s="258">
        <f t="shared" si="93"/>
        <v>0</v>
      </c>
      <c r="D619" s="263">
        <f t="shared" si="94"/>
        <v>0</v>
      </c>
      <c r="E619" s="125"/>
      <c r="F619" s="125"/>
      <c r="G619" s="125"/>
      <c r="H619" s="126"/>
      <c r="I619" s="126"/>
      <c r="J619" s="126"/>
      <c r="K619" s="126"/>
      <c r="L619" s="126"/>
      <c r="M619" s="126"/>
      <c r="N619" s="126"/>
      <c r="O619" s="126"/>
      <c r="P619" s="126"/>
      <c r="Q619" s="126"/>
      <c r="R619" s="126"/>
      <c r="S619" s="126"/>
      <c r="T619" s="126"/>
      <c r="U619" s="126"/>
      <c r="V619" s="126"/>
      <c r="W619" s="126"/>
      <c r="X619" s="126"/>
      <c r="Y619" s="126"/>
      <c r="Z619" s="126"/>
      <c r="AA619" s="125"/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310">
        <v>54900</v>
      </c>
      <c r="AL619" s="310">
        <f t="shared" si="97"/>
        <v>0</v>
      </c>
      <c r="AM619" s="65" t="s">
        <v>654</v>
      </c>
      <c r="AN619" s="65"/>
      <c r="AO619" s="65"/>
      <c r="AP619" s="65"/>
      <c r="AQ619" s="65"/>
      <c r="AR619" s="65"/>
      <c r="AS619" s="71"/>
    </row>
    <row r="620" spans="1:45" s="72" customFormat="1" ht="14.15" customHeight="1" x14ac:dyDescent="0.2">
      <c r="A620" s="371" t="s">
        <v>3217</v>
      </c>
      <c r="B620" s="245" t="s">
        <v>3218</v>
      </c>
      <c r="C620" s="258">
        <f t="shared" si="93"/>
        <v>6</v>
      </c>
      <c r="D620" s="263">
        <f t="shared" si="94"/>
        <v>6</v>
      </c>
      <c r="E620" s="125">
        <v>6</v>
      </c>
      <c r="F620" s="125"/>
      <c r="G620" s="125"/>
      <c r="H620" s="126"/>
      <c r="I620" s="126"/>
      <c r="J620" s="126"/>
      <c r="K620" s="126"/>
      <c r="L620" s="126"/>
      <c r="M620" s="126"/>
      <c r="N620" s="126"/>
      <c r="O620" s="126"/>
      <c r="P620" s="126"/>
      <c r="Q620" s="126"/>
      <c r="R620" s="126"/>
      <c r="S620" s="126"/>
      <c r="T620" s="126"/>
      <c r="U620" s="126"/>
      <c r="V620" s="126"/>
      <c r="W620" s="126"/>
      <c r="X620" s="126"/>
      <c r="Y620" s="126"/>
      <c r="Z620" s="126"/>
      <c r="AA620" s="125"/>
      <c r="AB620" s="125">
        <v>6</v>
      </c>
      <c r="AC620" s="125"/>
      <c r="AD620" s="125"/>
      <c r="AE620" s="125"/>
      <c r="AF620" s="125"/>
      <c r="AG620" s="125"/>
      <c r="AH620" s="125">
        <v>6</v>
      </c>
      <c r="AI620" s="125"/>
      <c r="AJ620" s="125"/>
      <c r="AK620" s="310">
        <v>27330</v>
      </c>
      <c r="AL620" s="310">
        <f t="shared" si="97"/>
        <v>163980</v>
      </c>
      <c r="AM620" s="65" t="s">
        <v>654</v>
      </c>
      <c r="AN620" s="65"/>
      <c r="AO620" s="65"/>
      <c r="AP620" s="65"/>
      <c r="AQ620" s="65"/>
      <c r="AR620" s="65"/>
      <c r="AS620" s="71"/>
    </row>
    <row r="621" spans="1:45" s="72" customFormat="1" ht="14.15" customHeight="1" x14ac:dyDescent="0.2">
      <c r="A621" s="371" t="s">
        <v>3219</v>
      </c>
      <c r="B621" s="245" t="s">
        <v>3220</v>
      </c>
      <c r="C621" s="357">
        <f t="shared" si="93"/>
        <v>0</v>
      </c>
      <c r="D621" s="359">
        <f t="shared" si="94"/>
        <v>0</v>
      </c>
      <c r="E621" s="125"/>
      <c r="F621" s="125"/>
      <c r="G621" s="125"/>
      <c r="H621" s="126"/>
      <c r="I621" s="126"/>
      <c r="J621" s="126"/>
      <c r="K621" s="126"/>
      <c r="L621" s="126"/>
      <c r="M621" s="126"/>
      <c r="N621" s="126"/>
      <c r="O621" s="126"/>
      <c r="P621" s="126"/>
      <c r="Q621" s="126"/>
      <c r="R621" s="126"/>
      <c r="S621" s="126"/>
      <c r="T621" s="126"/>
      <c r="U621" s="126"/>
      <c r="V621" s="126"/>
      <c r="W621" s="126"/>
      <c r="X621" s="126"/>
      <c r="Y621" s="126"/>
      <c r="Z621" s="126"/>
      <c r="AA621" s="125"/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310">
        <v>55560</v>
      </c>
      <c r="AL621" s="310">
        <f t="shared" si="97"/>
        <v>0</v>
      </c>
      <c r="AM621" s="65" t="s">
        <v>654</v>
      </c>
      <c r="AN621" s="65"/>
      <c r="AO621" s="65"/>
      <c r="AP621" s="65"/>
      <c r="AQ621" s="65"/>
      <c r="AR621" s="65"/>
      <c r="AS621" s="71"/>
    </row>
    <row r="622" spans="1:45" s="72" customFormat="1" ht="20" x14ac:dyDescent="0.2">
      <c r="A622" s="371" t="s">
        <v>4106</v>
      </c>
      <c r="B622" s="245" t="s">
        <v>4122</v>
      </c>
      <c r="C622" s="357">
        <f t="shared" si="93"/>
        <v>0</v>
      </c>
      <c r="D622" s="359">
        <f t="shared" si="94"/>
        <v>0</v>
      </c>
      <c r="E622" s="125"/>
      <c r="F622" s="125"/>
      <c r="G622" s="125"/>
      <c r="H622" s="126"/>
      <c r="I622" s="126"/>
      <c r="J622" s="126"/>
      <c r="K622" s="126"/>
      <c r="L622" s="126"/>
      <c r="M622" s="126"/>
      <c r="N622" s="126"/>
      <c r="O622" s="126"/>
      <c r="P622" s="126"/>
      <c r="Q622" s="126"/>
      <c r="R622" s="126"/>
      <c r="S622" s="126"/>
      <c r="T622" s="126"/>
      <c r="U622" s="126"/>
      <c r="V622" s="126"/>
      <c r="W622" s="126"/>
      <c r="X622" s="126"/>
      <c r="Y622" s="126"/>
      <c r="Z622" s="126"/>
      <c r="AA622" s="125"/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310">
        <v>102270</v>
      </c>
      <c r="AL622" s="310">
        <f t="shared" si="97"/>
        <v>0</v>
      </c>
      <c r="AM622" s="65" t="s">
        <v>654</v>
      </c>
      <c r="AN622" s="65"/>
      <c r="AO622" s="65"/>
      <c r="AP622" s="65"/>
      <c r="AQ622" s="65"/>
      <c r="AR622" s="65"/>
      <c r="AS622" s="71"/>
    </row>
    <row r="623" spans="1:45" s="72" customFormat="1" ht="12" customHeight="1" x14ac:dyDescent="0.2">
      <c r="A623" s="371" t="s">
        <v>4107</v>
      </c>
      <c r="B623" s="245" t="s">
        <v>4123</v>
      </c>
      <c r="C623" s="357">
        <f t="shared" si="93"/>
        <v>0</v>
      </c>
      <c r="D623" s="359">
        <f t="shared" si="94"/>
        <v>0</v>
      </c>
      <c r="E623" s="125"/>
      <c r="F623" s="125"/>
      <c r="G623" s="125"/>
      <c r="H623" s="126"/>
      <c r="I623" s="126"/>
      <c r="J623" s="126"/>
      <c r="K623" s="126"/>
      <c r="L623" s="126"/>
      <c r="M623" s="126"/>
      <c r="N623" s="126"/>
      <c r="O623" s="126"/>
      <c r="P623" s="126"/>
      <c r="Q623" s="126"/>
      <c r="R623" s="126"/>
      <c r="S623" s="126"/>
      <c r="T623" s="126"/>
      <c r="U623" s="126"/>
      <c r="V623" s="126"/>
      <c r="W623" s="126"/>
      <c r="X623" s="126"/>
      <c r="Y623" s="126"/>
      <c r="Z623" s="126"/>
      <c r="AA623" s="125"/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310">
        <v>55700</v>
      </c>
      <c r="AL623" s="310">
        <f t="shared" si="97"/>
        <v>0</v>
      </c>
      <c r="AM623" s="65" t="s">
        <v>654</v>
      </c>
      <c r="AN623" s="65"/>
      <c r="AO623" s="65"/>
      <c r="AP623" s="65"/>
      <c r="AQ623" s="65"/>
      <c r="AR623" s="65"/>
      <c r="AS623" s="71"/>
    </row>
    <row r="624" spans="1:45" s="72" customFormat="1" ht="30.75" customHeight="1" x14ac:dyDescent="0.2">
      <c r="A624" s="371" t="s">
        <v>4108</v>
      </c>
      <c r="B624" s="245" t="s">
        <v>4124</v>
      </c>
      <c r="C624" s="357">
        <f t="shared" si="93"/>
        <v>0</v>
      </c>
      <c r="D624" s="359">
        <f t="shared" si="94"/>
        <v>0</v>
      </c>
      <c r="E624" s="125"/>
      <c r="F624" s="125"/>
      <c r="G624" s="125"/>
      <c r="H624" s="126"/>
      <c r="I624" s="126"/>
      <c r="J624" s="126"/>
      <c r="K624" s="126"/>
      <c r="L624" s="126"/>
      <c r="M624" s="126"/>
      <c r="N624" s="126"/>
      <c r="O624" s="126"/>
      <c r="P624" s="126"/>
      <c r="Q624" s="126"/>
      <c r="R624" s="126"/>
      <c r="S624" s="126"/>
      <c r="T624" s="126"/>
      <c r="U624" s="126"/>
      <c r="V624" s="126"/>
      <c r="W624" s="126"/>
      <c r="X624" s="126"/>
      <c r="Y624" s="126"/>
      <c r="Z624" s="126"/>
      <c r="AA624" s="125"/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310">
        <v>75630</v>
      </c>
      <c r="AL624" s="310">
        <f t="shared" si="97"/>
        <v>0</v>
      </c>
      <c r="AM624" s="65" t="s">
        <v>654</v>
      </c>
      <c r="AN624" s="65"/>
      <c r="AO624" s="65"/>
      <c r="AP624" s="65"/>
      <c r="AQ624" s="65"/>
      <c r="AR624" s="65"/>
      <c r="AS624" s="71"/>
    </row>
    <row r="625" spans="1:16381" s="72" customFormat="1" ht="20" x14ac:dyDescent="0.2">
      <c r="A625" s="371" t="s">
        <v>4109</v>
      </c>
      <c r="B625" s="245" t="s">
        <v>4580</v>
      </c>
      <c r="C625" s="357">
        <f t="shared" si="93"/>
        <v>0</v>
      </c>
      <c r="D625" s="359">
        <f t="shared" si="94"/>
        <v>0</v>
      </c>
      <c r="E625" s="125"/>
      <c r="F625" s="125"/>
      <c r="G625" s="125"/>
      <c r="H625" s="126"/>
      <c r="I625" s="126"/>
      <c r="J625" s="126"/>
      <c r="K625" s="126"/>
      <c r="L625" s="126"/>
      <c r="M625" s="126"/>
      <c r="N625" s="126"/>
      <c r="O625" s="126"/>
      <c r="P625" s="126"/>
      <c r="Q625" s="126"/>
      <c r="R625" s="126"/>
      <c r="S625" s="126"/>
      <c r="T625" s="126"/>
      <c r="U625" s="126"/>
      <c r="V625" s="126"/>
      <c r="W625" s="126"/>
      <c r="X625" s="126"/>
      <c r="Y625" s="126"/>
      <c r="Z625" s="126"/>
      <c r="AA625" s="125"/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310">
        <v>35970</v>
      </c>
      <c r="AL625" s="310">
        <f t="shared" si="97"/>
        <v>0</v>
      </c>
      <c r="AM625" s="65" t="s">
        <v>654</v>
      </c>
      <c r="AN625" s="65"/>
      <c r="AO625" s="65"/>
      <c r="AP625" s="65"/>
      <c r="AQ625" s="65"/>
      <c r="AR625" s="65"/>
      <c r="AS625" s="71"/>
    </row>
    <row r="626" spans="1:16381" s="72" customFormat="1" ht="20.25" customHeight="1" x14ac:dyDescent="0.2">
      <c r="A626" s="371" t="s">
        <v>4110</v>
      </c>
      <c r="B626" s="245" t="s">
        <v>4125</v>
      </c>
      <c r="C626" s="357">
        <f t="shared" si="93"/>
        <v>0</v>
      </c>
      <c r="D626" s="359">
        <f t="shared" si="94"/>
        <v>0</v>
      </c>
      <c r="E626" s="125"/>
      <c r="F626" s="125"/>
      <c r="G626" s="125"/>
      <c r="H626" s="126"/>
      <c r="I626" s="126"/>
      <c r="J626" s="126"/>
      <c r="K626" s="126"/>
      <c r="L626" s="126"/>
      <c r="M626" s="126"/>
      <c r="N626" s="126"/>
      <c r="O626" s="126"/>
      <c r="P626" s="126"/>
      <c r="Q626" s="126"/>
      <c r="R626" s="126"/>
      <c r="S626" s="126"/>
      <c r="T626" s="126"/>
      <c r="U626" s="126"/>
      <c r="V626" s="126"/>
      <c r="W626" s="126"/>
      <c r="X626" s="126"/>
      <c r="Y626" s="126"/>
      <c r="Z626" s="126"/>
      <c r="AA626" s="125"/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310">
        <v>70380</v>
      </c>
      <c r="AL626" s="310">
        <f t="shared" si="97"/>
        <v>0</v>
      </c>
      <c r="AM626" s="65" t="s">
        <v>654</v>
      </c>
      <c r="AN626" s="65"/>
      <c r="AO626" s="65"/>
      <c r="AP626" s="65"/>
      <c r="AQ626" s="65"/>
      <c r="AR626" s="65"/>
      <c r="AS626" s="71"/>
    </row>
    <row r="627" spans="1:16381" s="72" customFormat="1" ht="14.15" customHeight="1" x14ac:dyDescent="0.2">
      <c r="A627" s="371" t="s">
        <v>4111</v>
      </c>
      <c r="B627" s="245" t="s">
        <v>4126</v>
      </c>
      <c r="C627" s="357">
        <f t="shared" si="93"/>
        <v>0</v>
      </c>
      <c r="D627" s="359">
        <f t="shared" si="94"/>
        <v>0</v>
      </c>
      <c r="E627" s="125"/>
      <c r="F627" s="125"/>
      <c r="G627" s="125"/>
      <c r="H627" s="126"/>
      <c r="I627" s="126"/>
      <c r="J627" s="126"/>
      <c r="K627" s="126"/>
      <c r="L627" s="126"/>
      <c r="M627" s="126"/>
      <c r="N627" s="126"/>
      <c r="O627" s="126"/>
      <c r="P627" s="126"/>
      <c r="Q627" s="126"/>
      <c r="R627" s="126"/>
      <c r="S627" s="126"/>
      <c r="T627" s="126"/>
      <c r="U627" s="126"/>
      <c r="V627" s="126"/>
      <c r="W627" s="126"/>
      <c r="X627" s="126"/>
      <c r="Y627" s="126"/>
      <c r="Z627" s="126"/>
      <c r="AA627" s="125"/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310">
        <v>113550</v>
      </c>
      <c r="AL627" s="310">
        <f t="shared" si="97"/>
        <v>0</v>
      </c>
      <c r="AM627" s="65" t="s">
        <v>654</v>
      </c>
      <c r="AN627" s="65"/>
      <c r="AO627" s="65"/>
      <c r="AP627" s="65"/>
      <c r="AQ627" s="65"/>
      <c r="AR627" s="65"/>
      <c r="AS627" s="71"/>
    </row>
    <row r="628" spans="1:16381" s="72" customFormat="1" ht="14.15" customHeight="1" x14ac:dyDescent="0.2">
      <c r="A628" s="371" t="s">
        <v>4112</v>
      </c>
      <c r="B628" s="245" t="s">
        <v>4127</v>
      </c>
      <c r="C628" s="357">
        <f t="shared" si="93"/>
        <v>0</v>
      </c>
      <c r="D628" s="359">
        <f t="shared" si="94"/>
        <v>0</v>
      </c>
      <c r="E628" s="125"/>
      <c r="F628" s="125"/>
      <c r="G628" s="125"/>
      <c r="H628" s="126"/>
      <c r="I628" s="126"/>
      <c r="J628" s="126"/>
      <c r="K628" s="126"/>
      <c r="L628" s="126"/>
      <c r="M628" s="126"/>
      <c r="N628" s="126"/>
      <c r="O628" s="126"/>
      <c r="P628" s="126"/>
      <c r="Q628" s="126"/>
      <c r="R628" s="126"/>
      <c r="S628" s="126"/>
      <c r="T628" s="126"/>
      <c r="U628" s="126"/>
      <c r="V628" s="126"/>
      <c r="W628" s="126"/>
      <c r="X628" s="126"/>
      <c r="Y628" s="126"/>
      <c r="Z628" s="126"/>
      <c r="AA628" s="125"/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310">
        <v>53210</v>
      </c>
      <c r="AL628" s="310">
        <f t="shared" si="97"/>
        <v>0</v>
      </c>
      <c r="AM628" s="65" t="s">
        <v>654</v>
      </c>
      <c r="AN628" s="65"/>
      <c r="AO628" s="65"/>
      <c r="AP628" s="65"/>
      <c r="AQ628" s="65"/>
      <c r="AR628" s="65"/>
      <c r="AS628" s="71"/>
    </row>
    <row r="629" spans="1:16381" s="72" customFormat="1" ht="14.15" customHeight="1" x14ac:dyDescent="0.2">
      <c r="A629" s="371" t="s">
        <v>4113</v>
      </c>
      <c r="B629" s="245" t="s">
        <v>4128</v>
      </c>
      <c r="C629" s="357">
        <f t="shared" si="93"/>
        <v>0</v>
      </c>
      <c r="D629" s="359">
        <f t="shared" si="94"/>
        <v>0</v>
      </c>
      <c r="E629" s="125"/>
      <c r="F629" s="125"/>
      <c r="G629" s="125"/>
      <c r="H629" s="126"/>
      <c r="I629" s="126"/>
      <c r="J629" s="126"/>
      <c r="K629" s="126"/>
      <c r="L629" s="126"/>
      <c r="M629" s="126"/>
      <c r="N629" s="126"/>
      <c r="O629" s="126"/>
      <c r="P629" s="126"/>
      <c r="Q629" s="126"/>
      <c r="R629" s="126"/>
      <c r="S629" s="126"/>
      <c r="T629" s="126"/>
      <c r="U629" s="126"/>
      <c r="V629" s="126"/>
      <c r="W629" s="126"/>
      <c r="X629" s="126"/>
      <c r="Y629" s="126"/>
      <c r="Z629" s="126"/>
      <c r="AA629" s="125"/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310">
        <v>91280</v>
      </c>
      <c r="AL629" s="310">
        <f t="shared" si="97"/>
        <v>0</v>
      </c>
      <c r="AM629" s="65" t="s">
        <v>654</v>
      </c>
      <c r="AN629" s="65"/>
      <c r="AO629" s="65"/>
      <c r="AP629" s="65"/>
      <c r="AQ629" s="65"/>
      <c r="AR629" s="65"/>
      <c r="AS629" s="71"/>
    </row>
    <row r="630" spans="1:16381" s="72" customFormat="1" ht="14.15" customHeight="1" x14ac:dyDescent="0.2">
      <c r="A630" s="371" t="s">
        <v>4114</v>
      </c>
      <c r="B630" s="245" t="s">
        <v>4129</v>
      </c>
      <c r="C630" s="357">
        <f t="shared" si="93"/>
        <v>0</v>
      </c>
      <c r="D630" s="359">
        <f t="shared" si="94"/>
        <v>0</v>
      </c>
      <c r="E630" s="125"/>
      <c r="F630" s="125"/>
      <c r="G630" s="125"/>
      <c r="H630" s="126"/>
      <c r="I630" s="126"/>
      <c r="J630" s="126"/>
      <c r="K630" s="126"/>
      <c r="L630" s="126"/>
      <c r="M630" s="126"/>
      <c r="N630" s="126"/>
      <c r="O630" s="126"/>
      <c r="P630" s="126"/>
      <c r="Q630" s="126"/>
      <c r="R630" s="126"/>
      <c r="S630" s="126"/>
      <c r="T630" s="126"/>
      <c r="U630" s="126"/>
      <c r="V630" s="126"/>
      <c r="W630" s="126"/>
      <c r="X630" s="126"/>
      <c r="Y630" s="126"/>
      <c r="Z630" s="126"/>
      <c r="AA630" s="125"/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310">
        <v>5900</v>
      </c>
      <c r="AL630" s="310">
        <f t="shared" si="97"/>
        <v>0</v>
      </c>
      <c r="AM630" s="65" t="s">
        <v>654</v>
      </c>
      <c r="AN630" s="65"/>
      <c r="AO630" s="65"/>
      <c r="AP630" s="65"/>
      <c r="AQ630" s="65"/>
      <c r="AR630" s="65"/>
      <c r="AS630" s="71"/>
    </row>
    <row r="631" spans="1:16381" s="72" customFormat="1" ht="14.15" customHeight="1" x14ac:dyDescent="0.2">
      <c r="A631" s="371" t="s">
        <v>4115</v>
      </c>
      <c r="B631" s="245" t="s">
        <v>4130</v>
      </c>
      <c r="C631" s="357">
        <f t="shared" si="93"/>
        <v>0</v>
      </c>
      <c r="D631" s="359">
        <f t="shared" si="94"/>
        <v>0</v>
      </c>
      <c r="E631" s="125"/>
      <c r="F631" s="125"/>
      <c r="G631" s="125"/>
      <c r="H631" s="126"/>
      <c r="I631" s="126"/>
      <c r="J631" s="126"/>
      <c r="K631" s="126"/>
      <c r="L631" s="126"/>
      <c r="M631" s="126"/>
      <c r="N631" s="126"/>
      <c r="O631" s="126"/>
      <c r="P631" s="126"/>
      <c r="Q631" s="126"/>
      <c r="R631" s="126"/>
      <c r="S631" s="126"/>
      <c r="T631" s="126"/>
      <c r="U631" s="126"/>
      <c r="V631" s="126"/>
      <c r="W631" s="126"/>
      <c r="X631" s="126"/>
      <c r="Y631" s="126"/>
      <c r="Z631" s="126"/>
      <c r="AA631" s="125"/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310">
        <v>9630</v>
      </c>
      <c r="AL631" s="310">
        <f t="shared" si="97"/>
        <v>0</v>
      </c>
      <c r="AM631" s="65" t="s">
        <v>654</v>
      </c>
      <c r="AN631" s="65"/>
      <c r="AO631" s="65"/>
      <c r="AP631" s="65"/>
      <c r="AQ631" s="65"/>
      <c r="AR631" s="65"/>
      <c r="AS631" s="71"/>
    </row>
    <row r="632" spans="1:16381" s="72" customFormat="1" ht="14.15" customHeight="1" x14ac:dyDescent="0.2">
      <c r="A632" s="371" t="s">
        <v>4116</v>
      </c>
      <c r="B632" s="245" t="s">
        <v>4131</v>
      </c>
      <c r="C632" s="357">
        <f t="shared" si="93"/>
        <v>0</v>
      </c>
      <c r="D632" s="359">
        <f t="shared" si="94"/>
        <v>0</v>
      </c>
      <c r="E632" s="125"/>
      <c r="F632" s="125"/>
      <c r="G632" s="125"/>
      <c r="H632" s="126"/>
      <c r="I632" s="126"/>
      <c r="J632" s="126"/>
      <c r="K632" s="126"/>
      <c r="L632" s="126"/>
      <c r="M632" s="126"/>
      <c r="N632" s="126"/>
      <c r="O632" s="126"/>
      <c r="P632" s="126"/>
      <c r="Q632" s="126"/>
      <c r="R632" s="126"/>
      <c r="S632" s="126"/>
      <c r="T632" s="126"/>
      <c r="U632" s="126"/>
      <c r="V632" s="126"/>
      <c r="W632" s="126"/>
      <c r="X632" s="126"/>
      <c r="Y632" s="126"/>
      <c r="Z632" s="126"/>
      <c r="AA632" s="125"/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310">
        <v>14960</v>
      </c>
      <c r="AL632" s="310">
        <f t="shared" si="97"/>
        <v>0</v>
      </c>
      <c r="AM632" s="65" t="s">
        <v>654</v>
      </c>
      <c r="AN632" s="65"/>
      <c r="AO632" s="65"/>
      <c r="AP632" s="65"/>
      <c r="AQ632" s="65"/>
      <c r="AR632" s="65"/>
      <c r="AS632" s="71"/>
    </row>
    <row r="633" spans="1:16381" s="72" customFormat="1" ht="14.15" customHeight="1" x14ac:dyDescent="0.2">
      <c r="A633" s="371" t="s">
        <v>4560</v>
      </c>
      <c r="B633" s="245" t="s">
        <v>4561</v>
      </c>
      <c r="C633" s="858">
        <f t="shared" si="93"/>
        <v>0</v>
      </c>
      <c r="D633" s="857">
        <f t="shared" si="94"/>
        <v>0</v>
      </c>
      <c r="E633" s="125"/>
      <c r="F633" s="125"/>
      <c r="G633" s="125"/>
      <c r="H633" s="859"/>
      <c r="I633" s="860"/>
      <c r="J633" s="860"/>
      <c r="K633" s="860"/>
      <c r="L633" s="860"/>
      <c r="M633" s="860"/>
      <c r="N633" s="860"/>
      <c r="O633" s="860"/>
      <c r="P633" s="860"/>
      <c r="Q633" s="860"/>
      <c r="R633" s="860"/>
      <c r="S633" s="860"/>
      <c r="T633" s="860"/>
      <c r="U633" s="860"/>
      <c r="V633" s="860"/>
      <c r="W633" s="860"/>
      <c r="X633" s="860"/>
      <c r="Y633" s="860"/>
      <c r="Z633" s="861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310">
        <v>8000</v>
      </c>
      <c r="AL633" s="310">
        <f t="shared" si="97"/>
        <v>0</v>
      </c>
      <c r="AM633" s="65" t="s">
        <v>654</v>
      </c>
      <c r="AN633" s="65"/>
      <c r="AO633" s="65"/>
      <c r="AP633" s="65"/>
      <c r="AQ633" s="65"/>
      <c r="AR633" s="65"/>
      <c r="AS633" s="71"/>
    </row>
    <row r="634" spans="1:16381" s="75" customFormat="1" ht="14.15" customHeight="1" x14ac:dyDescent="0.2">
      <c r="A634" s="293"/>
      <c r="B634" s="294" t="s">
        <v>467</v>
      </c>
      <c r="C634" s="297">
        <f>SUM(C595:C633)</f>
        <v>4375</v>
      </c>
      <c r="D634" s="297">
        <f>SUM(D595:D633)</f>
        <v>4375</v>
      </c>
      <c r="E634" s="297">
        <f>SUM(E595:E633)</f>
        <v>4375</v>
      </c>
      <c r="F634" s="297">
        <f>SUM(F595:F633)</f>
        <v>0</v>
      </c>
      <c r="G634" s="297">
        <f t="shared" ref="G634" si="98">SUM(G595:G633)</f>
        <v>0</v>
      </c>
      <c r="H634" s="937"/>
      <c r="I634" s="938"/>
      <c r="J634" s="938"/>
      <c r="K634" s="938"/>
      <c r="L634" s="938"/>
      <c r="M634" s="938"/>
      <c r="N634" s="938"/>
      <c r="O634" s="938"/>
      <c r="P634" s="938"/>
      <c r="Q634" s="938"/>
      <c r="R634" s="938"/>
      <c r="S634" s="938"/>
      <c r="T634" s="938"/>
      <c r="U634" s="938"/>
      <c r="V634" s="938"/>
      <c r="W634" s="938"/>
      <c r="X634" s="938"/>
      <c r="Y634" s="938"/>
      <c r="Z634" s="939"/>
      <c r="AA634" s="297">
        <f>SUM(AA595:AA633)</f>
        <v>1333</v>
      </c>
      <c r="AB634" s="297">
        <f t="shared" ref="AB634:AL634" si="99">SUM(AB595:AB633)</f>
        <v>1470</v>
      </c>
      <c r="AC634" s="297">
        <f t="shared" si="99"/>
        <v>1572</v>
      </c>
      <c r="AD634" s="297">
        <f t="shared" si="99"/>
        <v>0</v>
      </c>
      <c r="AE634" s="297">
        <f t="shared" si="99"/>
        <v>0</v>
      </c>
      <c r="AF634" s="297">
        <f t="shared" si="99"/>
        <v>0</v>
      </c>
      <c r="AG634" s="297">
        <f t="shared" si="99"/>
        <v>0</v>
      </c>
      <c r="AH634" s="297">
        <f t="shared" si="99"/>
        <v>138</v>
      </c>
      <c r="AI634" s="297">
        <f t="shared" si="99"/>
        <v>12</v>
      </c>
      <c r="AJ634" s="297">
        <f t="shared" si="99"/>
        <v>0</v>
      </c>
      <c r="AK634" s="313">
        <f t="shared" si="99"/>
        <v>1797630</v>
      </c>
      <c r="AL634" s="313">
        <f t="shared" si="99"/>
        <v>72494630</v>
      </c>
      <c r="AM634" s="828"/>
      <c r="AN634" s="78"/>
      <c r="AO634" s="78"/>
      <c r="AP634" s="78"/>
      <c r="AQ634" s="78"/>
      <c r="AR634" s="78"/>
      <c r="AS634" s="79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  <c r="BG634" s="80"/>
      <c r="BH634" s="80"/>
      <c r="BI634" s="80"/>
      <c r="BJ634" s="80"/>
      <c r="BK634" s="80"/>
      <c r="BL634" s="80"/>
      <c r="BM634" s="80"/>
      <c r="BN634" s="80"/>
      <c r="BO634" s="80"/>
      <c r="BP634" s="80"/>
      <c r="BQ634" s="80"/>
      <c r="BR634" s="80"/>
      <c r="BS634" s="80"/>
      <c r="BT634" s="80"/>
      <c r="BU634" s="80"/>
      <c r="BV634" s="80"/>
      <c r="BW634" s="80"/>
      <c r="BX634" s="80"/>
      <c r="BY634" s="80"/>
      <c r="BZ634" s="80"/>
      <c r="CA634" s="80"/>
      <c r="CB634" s="80"/>
      <c r="CC634" s="80"/>
      <c r="CD634" s="80"/>
      <c r="CE634" s="80"/>
      <c r="CF634" s="80"/>
      <c r="CG634" s="80"/>
      <c r="CH634" s="80"/>
      <c r="CI634" s="80"/>
      <c r="CJ634" s="80"/>
      <c r="CK634" s="80"/>
      <c r="CL634" s="80"/>
      <c r="CM634" s="80"/>
      <c r="CN634" s="80"/>
      <c r="CO634" s="80"/>
      <c r="CP634" s="80"/>
      <c r="CQ634" s="80"/>
      <c r="CR634" s="80"/>
      <c r="CS634" s="80"/>
      <c r="CT634" s="80"/>
      <c r="CU634" s="80"/>
      <c r="CV634" s="80"/>
      <c r="CW634" s="80"/>
      <c r="CX634" s="80"/>
      <c r="CY634" s="80"/>
      <c r="CZ634" s="80"/>
      <c r="DA634" s="80"/>
      <c r="DB634" s="80"/>
      <c r="DC634" s="80"/>
      <c r="DD634" s="80"/>
      <c r="DE634" s="80"/>
      <c r="DF634" s="80"/>
      <c r="DG634" s="80"/>
      <c r="DH634" s="80"/>
      <c r="DI634" s="80"/>
      <c r="DJ634" s="80"/>
      <c r="DK634" s="80"/>
      <c r="DL634" s="80"/>
      <c r="DM634" s="80"/>
      <c r="DN634" s="80"/>
      <c r="DO634" s="80"/>
      <c r="DP634" s="80"/>
      <c r="DQ634" s="80"/>
      <c r="DR634" s="80"/>
      <c r="DS634" s="80"/>
      <c r="DT634" s="80"/>
      <c r="DU634" s="80"/>
      <c r="DV634" s="80"/>
      <c r="DW634" s="80"/>
      <c r="DX634" s="80"/>
      <c r="DY634" s="80"/>
      <c r="DZ634" s="80"/>
      <c r="EA634" s="80"/>
      <c r="EB634" s="80"/>
      <c r="EC634" s="80"/>
      <c r="ED634" s="80"/>
      <c r="EE634" s="80"/>
      <c r="EF634" s="80"/>
      <c r="EG634" s="80"/>
      <c r="EH634" s="80"/>
      <c r="EI634" s="80"/>
      <c r="EJ634" s="80"/>
      <c r="EK634" s="80"/>
      <c r="EL634" s="80"/>
      <c r="EM634" s="80"/>
      <c r="EN634" s="80"/>
      <c r="EO634" s="80"/>
      <c r="EP634" s="80"/>
      <c r="EQ634" s="80"/>
      <c r="ER634" s="80"/>
      <c r="ES634" s="80"/>
      <c r="ET634" s="80"/>
      <c r="EU634" s="80"/>
      <c r="EV634" s="80"/>
      <c r="EW634" s="80"/>
      <c r="EX634" s="80"/>
      <c r="EY634" s="80"/>
      <c r="EZ634" s="80"/>
      <c r="FA634" s="80"/>
      <c r="FB634" s="80"/>
      <c r="FC634" s="80"/>
      <c r="FD634" s="80"/>
      <c r="FE634" s="80"/>
      <c r="FF634" s="80"/>
      <c r="FG634" s="80"/>
      <c r="FH634" s="80"/>
      <c r="FI634" s="80"/>
      <c r="FJ634" s="80"/>
      <c r="FK634" s="80"/>
      <c r="FL634" s="80"/>
      <c r="FM634" s="80"/>
      <c r="FN634" s="80"/>
      <c r="FO634" s="80"/>
      <c r="FP634" s="80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80"/>
      <c r="GD634" s="80"/>
      <c r="GE634" s="80"/>
      <c r="GF634" s="80"/>
      <c r="GG634" s="80"/>
      <c r="GH634" s="80"/>
      <c r="GI634" s="80"/>
      <c r="GJ634" s="80"/>
      <c r="GK634" s="80"/>
      <c r="GL634" s="80"/>
      <c r="GM634" s="80"/>
      <c r="GN634" s="80"/>
      <c r="GO634" s="80"/>
      <c r="GP634" s="80"/>
      <c r="GQ634" s="80"/>
      <c r="GR634" s="80"/>
      <c r="GS634" s="80"/>
      <c r="GT634" s="80"/>
      <c r="GU634" s="80"/>
      <c r="GV634" s="80"/>
      <c r="GW634" s="80"/>
      <c r="GX634" s="80"/>
      <c r="GY634" s="80"/>
      <c r="GZ634" s="80"/>
      <c r="HA634" s="80"/>
      <c r="HB634" s="80"/>
      <c r="HC634" s="80"/>
      <c r="HD634" s="80"/>
      <c r="HE634" s="80"/>
      <c r="HF634" s="80"/>
      <c r="HG634" s="80"/>
      <c r="HH634" s="80"/>
      <c r="HI634" s="80"/>
      <c r="HJ634" s="80"/>
      <c r="HK634" s="80"/>
      <c r="HL634" s="80"/>
      <c r="HM634" s="80"/>
      <c r="HN634" s="80"/>
      <c r="HO634" s="80"/>
      <c r="HP634" s="80"/>
      <c r="HQ634" s="80"/>
      <c r="HR634" s="80"/>
      <c r="HS634" s="80"/>
      <c r="HT634" s="80"/>
      <c r="HU634" s="80"/>
      <c r="HV634" s="80"/>
      <c r="HW634" s="80"/>
      <c r="HX634" s="80"/>
      <c r="HY634" s="80"/>
      <c r="HZ634" s="80"/>
      <c r="IA634" s="80"/>
      <c r="IB634" s="80"/>
      <c r="IC634" s="80"/>
      <c r="ID634" s="80"/>
      <c r="IE634" s="80"/>
      <c r="IF634" s="80"/>
      <c r="IG634" s="80"/>
      <c r="IH634" s="80"/>
      <c r="II634" s="80"/>
      <c r="IJ634" s="80"/>
      <c r="IK634" s="80"/>
      <c r="IL634" s="80"/>
      <c r="IM634" s="80"/>
      <c r="IN634" s="80"/>
      <c r="IO634" s="80"/>
      <c r="IP634" s="80"/>
      <c r="IQ634" s="80"/>
      <c r="IR634" s="80"/>
      <c r="IS634" s="80"/>
      <c r="IT634" s="80"/>
      <c r="IU634" s="80"/>
      <c r="IV634" s="80"/>
      <c r="IW634" s="80"/>
      <c r="IX634" s="80"/>
      <c r="IY634" s="80"/>
      <c r="IZ634" s="80"/>
      <c r="JA634" s="80"/>
      <c r="JB634" s="80"/>
      <c r="JC634" s="80"/>
      <c r="JD634" s="80"/>
      <c r="JE634" s="80"/>
      <c r="JF634" s="80"/>
      <c r="JG634" s="80"/>
      <c r="JH634" s="80"/>
      <c r="JI634" s="80"/>
      <c r="JJ634" s="80"/>
      <c r="JK634" s="80"/>
      <c r="JL634" s="80"/>
      <c r="JM634" s="80"/>
      <c r="JN634" s="80"/>
      <c r="JO634" s="80"/>
      <c r="JP634" s="80"/>
      <c r="JQ634" s="80"/>
      <c r="JR634" s="80"/>
      <c r="JS634" s="80"/>
      <c r="JT634" s="80"/>
      <c r="JU634" s="80"/>
      <c r="JV634" s="80"/>
      <c r="JW634" s="80"/>
      <c r="JX634" s="80"/>
      <c r="JY634" s="80"/>
      <c r="JZ634" s="80"/>
      <c r="KA634" s="80"/>
      <c r="KB634" s="80"/>
      <c r="KC634" s="80"/>
      <c r="KD634" s="80"/>
      <c r="KE634" s="80"/>
      <c r="KF634" s="80"/>
      <c r="KG634" s="80"/>
      <c r="KH634" s="80"/>
      <c r="KI634" s="80"/>
      <c r="KJ634" s="80"/>
      <c r="KK634" s="80"/>
      <c r="KL634" s="80"/>
      <c r="KM634" s="80"/>
      <c r="KN634" s="80"/>
      <c r="KO634" s="80"/>
      <c r="KP634" s="80"/>
      <c r="KQ634" s="80"/>
      <c r="KR634" s="80"/>
      <c r="KS634" s="80"/>
      <c r="KT634" s="80"/>
      <c r="KU634" s="80"/>
      <c r="KV634" s="80"/>
      <c r="KW634" s="80"/>
      <c r="KX634" s="80"/>
      <c r="KY634" s="80"/>
      <c r="KZ634" s="80"/>
      <c r="LA634" s="80"/>
      <c r="LB634" s="80"/>
      <c r="LC634" s="80"/>
      <c r="LD634" s="80"/>
      <c r="LE634" s="80"/>
      <c r="LF634" s="80"/>
      <c r="LG634" s="80"/>
      <c r="LH634" s="80"/>
      <c r="LI634" s="80"/>
      <c r="LJ634" s="80"/>
      <c r="LK634" s="80"/>
      <c r="LL634" s="80"/>
      <c r="LM634" s="80"/>
      <c r="LN634" s="80"/>
      <c r="LO634" s="80"/>
      <c r="LP634" s="80"/>
      <c r="LQ634" s="80"/>
      <c r="LR634" s="80"/>
      <c r="LS634" s="80"/>
      <c r="LT634" s="80"/>
      <c r="LU634" s="80"/>
      <c r="LV634" s="80"/>
      <c r="LW634" s="80"/>
      <c r="LX634" s="80"/>
      <c r="LY634" s="80"/>
      <c r="LZ634" s="80"/>
      <c r="MA634" s="80"/>
      <c r="MB634" s="80"/>
      <c r="MC634" s="80"/>
      <c r="MD634" s="80"/>
      <c r="ME634" s="80"/>
      <c r="MF634" s="80"/>
      <c r="MG634" s="80"/>
      <c r="MH634" s="80"/>
      <c r="MI634" s="80"/>
      <c r="MJ634" s="80"/>
      <c r="MK634" s="80"/>
      <c r="ML634" s="80"/>
      <c r="MM634" s="80"/>
      <c r="MN634" s="80"/>
      <c r="MO634" s="80"/>
      <c r="MP634" s="80"/>
      <c r="MQ634" s="80"/>
      <c r="MR634" s="80"/>
      <c r="MS634" s="80"/>
      <c r="MT634" s="80"/>
      <c r="MU634" s="80"/>
      <c r="MV634" s="80"/>
      <c r="MW634" s="80"/>
      <c r="MX634" s="80"/>
      <c r="MY634" s="80"/>
      <c r="MZ634" s="80"/>
      <c r="NA634" s="80"/>
      <c r="NB634" s="80"/>
      <c r="NC634" s="80"/>
      <c r="ND634" s="80"/>
      <c r="NE634" s="80"/>
      <c r="NF634" s="80"/>
      <c r="NG634" s="80"/>
      <c r="NH634" s="80"/>
      <c r="NI634" s="80"/>
      <c r="NJ634" s="80"/>
      <c r="NK634" s="80"/>
      <c r="NL634" s="80"/>
      <c r="NM634" s="80"/>
      <c r="NN634" s="80"/>
      <c r="NO634" s="80"/>
      <c r="NP634" s="80"/>
      <c r="NQ634" s="80"/>
      <c r="NR634" s="80"/>
      <c r="NS634" s="80"/>
      <c r="NT634" s="80"/>
      <c r="NU634" s="80"/>
      <c r="NV634" s="80"/>
      <c r="NW634" s="80"/>
      <c r="NX634" s="80"/>
      <c r="NY634" s="80"/>
      <c r="NZ634" s="80"/>
      <c r="OA634" s="80"/>
      <c r="OB634" s="80"/>
      <c r="OC634" s="80"/>
      <c r="OD634" s="80"/>
      <c r="OE634" s="80"/>
      <c r="OF634" s="80"/>
      <c r="OG634" s="80"/>
      <c r="OH634" s="80"/>
      <c r="OI634" s="80"/>
      <c r="OJ634" s="80"/>
      <c r="OK634" s="80"/>
      <c r="OL634" s="80"/>
      <c r="OM634" s="80"/>
      <c r="ON634" s="80"/>
      <c r="OO634" s="80"/>
      <c r="OP634" s="80"/>
      <c r="OQ634" s="80"/>
      <c r="OR634" s="80"/>
      <c r="OS634" s="80"/>
      <c r="OT634" s="80"/>
      <c r="OU634" s="80"/>
      <c r="OV634" s="80"/>
      <c r="OW634" s="80"/>
      <c r="OX634" s="80"/>
      <c r="OY634" s="80"/>
      <c r="OZ634" s="80"/>
      <c r="PA634" s="80"/>
      <c r="PB634" s="80"/>
      <c r="PC634" s="80"/>
      <c r="PD634" s="80"/>
      <c r="PE634" s="80"/>
      <c r="PF634" s="80"/>
      <c r="PG634" s="80"/>
      <c r="PH634" s="80"/>
      <c r="PI634" s="80"/>
      <c r="PJ634" s="80"/>
      <c r="PK634" s="80"/>
      <c r="PL634" s="80"/>
      <c r="PM634" s="80"/>
      <c r="PN634" s="80"/>
      <c r="PO634" s="80"/>
      <c r="PP634" s="80"/>
      <c r="PQ634" s="80"/>
      <c r="PR634" s="80"/>
      <c r="PS634" s="80"/>
      <c r="PT634" s="80"/>
      <c r="PU634" s="80"/>
      <c r="PV634" s="80"/>
      <c r="PW634" s="80"/>
      <c r="PX634" s="80"/>
      <c r="PY634" s="80"/>
      <c r="PZ634" s="80"/>
      <c r="QA634" s="80"/>
      <c r="QB634" s="80"/>
      <c r="QC634" s="80"/>
      <c r="QD634" s="80"/>
      <c r="QE634" s="80"/>
      <c r="QF634" s="80"/>
      <c r="QG634" s="80"/>
      <c r="QH634" s="80"/>
      <c r="QI634" s="80"/>
      <c r="QJ634" s="80"/>
      <c r="QK634" s="80"/>
      <c r="QL634" s="80"/>
      <c r="QM634" s="80"/>
      <c r="QN634" s="80"/>
      <c r="QO634" s="80"/>
      <c r="QP634" s="80"/>
      <c r="QQ634" s="80"/>
      <c r="QR634" s="80"/>
      <c r="QS634" s="80"/>
      <c r="QT634" s="80"/>
      <c r="QU634" s="80"/>
      <c r="QV634" s="80"/>
      <c r="QW634" s="80"/>
      <c r="QX634" s="80"/>
      <c r="QY634" s="80"/>
      <c r="QZ634" s="80"/>
      <c r="RA634" s="80"/>
      <c r="RB634" s="80"/>
      <c r="RC634" s="80"/>
      <c r="RD634" s="80"/>
      <c r="RE634" s="80"/>
      <c r="RF634" s="80"/>
      <c r="RG634" s="80"/>
      <c r="RH634" s="80"/>
      <c r="RI634" s="80"/>
      <c r="RJ634" s="80"/>
      <c r="RK634" s="80"/>
      <c r="RL634" s="80"/>
      <c r="RM634" s="80"/>
      <c r="RN634" s="80"/>
      <c r="RO634" s="80"/>
      <c r="RP634" s="80"/>
      <c r="RQ634" s="80"/>
      <c r="RR634" s="80"/>
      <c r="RS634" s="80"/>
      <c r="RT634" s="80"/>
      <c r="RU634" s="80"/>
      <c r="RV634" s="80"/>
      <c r="RW634" s="80"/>
      <c r="RX634" s="80"/>
      <c r="RY634" s="80"/>
      <c r="RZ634" s="80"/>
      <c r="SA634" s="80"/>
      <c r="SB634" s="80"/>
      <c r="SC634" s="80"/>
      <c r="SD634" s="80"/>
      <c r="SE634" s="80"/>
      <c r="SF634" s="80"/>
      <c r="SG634" s="80"/>
      <c r="SH634" s="80"/>
      <c r="SI634" s="80"/>
      <c r="SJ634" s="80"/>
      <c r="SK634" s="80"/>
      <c r="SL634" s="80"/>
      <c r="SM634" s="80"/>
      <c r="SN634" s="80"/>
      <c r="SO634" s="80"/>
      <c r="SP634" s="80"/>
      <c r="SQ634" s="80"/>
      <c r="SR634" s="80"/>
      <c r="SS634" s="80"/>
      <c r="ST634" s="80"/>
      <c r="SU634" s="80"/>
      <c r="SV634" s="80"/>
      <c r="SW634" s="80"/>
      <c r="SX634" s="80"/>
      <c r="SY634" s="80"/>
      <c r="SZ634" s="80"/>
      <c r="TA634" s="80"/>
      <c r="TB634" s="80"/>
      <c r="TC634" s="80"/>
      <c r="TD634" s="80"/>
      <c r="TE634" s="80"/>
      <c r="TF634" s="80"/>
      <c r="TG634" s="80"/>
      <c r="TH634" s="80"/>
      <c r="TI634" s="80"/>
      <c r="TJ634" s="80"/>
      <c r="TK634" s="80"/>
      <c r="TL634" s="80"/>
      <c r="TM634" s="80"/>
      <c r="TN634" s="80"/>
      <c r="TO634" s="80"/>
      <c r="TP634" s="80"/>
      <c r="TQ634" s="80"/>
      <c r="TR634" s="80"/>
      <c r="TS634" s="80"/>
      <c r="TT634" s="80"/>
      <c r="TU634" s="80"/>
      <c r="TV634" s="80"/>
      <c r="TW634" s="80"/>
      <c r="TX634" s="80"/>
      <c r="TY634" s="80"/>
      <c r="TZ634" s="80"/>
      <c r="UA634" s="80"/>
      <c r="UB634" s="80"/>
      <c r="UC634" s="80"/>
      <c r="UD634" s="80"/>
      <c r="UE634" s="80"/>
      <c r="UF634" s="80"/>
      <c r="UG634" s="80"/>
      <c r="UH634" s="80"/>
      <c r="UI634" s="80"/>
      <c r="UJ634" s="80"/>
      <c r="UK634" s="80"/>
      <c r="UL634" s="80"/>
      <c r="UM634" s="80"/>
      <c r="UN634" s="80"/>
      <c r="UO634" s="80"/>
      <c r="UP634" s="80"/>
      <c r="UQ634" s="80"/>
      <c r="UR634" s="80"/>
      <c r="US634" s="80"/>
      <c r="UT634" s="80"/>
      <c r="UU634" s="80"/>
      <c r="UV634" s="80"/>
      <c r="UW634" s="80"/>
      <c r="UX634" s="80"/>
      <c r="UY634" s="80"/>
      <c r="UZ634" s="80"/>
      <c r="VA634" s="80"/>
      <c r="VB634" s="80"/>
      <c r="VC634" s="80"/>
      <c r="VD634" s="80"/>
      <c r="VE634" s="80"/>
      <c r="VF634" s="80"/>
      <c r="VG634" s="80"/>
      <c r="VH634" s="80"/>
      <c r="VI634" s="80"/>
      <c r="VJ634" s="80"/>
      <c r="VK634" s="80"/>
      <c r="VL634" s="80"/>
      <c r="VM634" s="80"/>
      <c r="VN634" s="80"/>
      <c r="VO634" s="80"/>
      <c r="VP634" s="80"/>
      <c r="VQ634" s="80"/>
      <c r="VR634" s="80"/>
      <c r="VS634" s="80"/>
      <c r="VT634" s="80"/>
      <c r="VU634" s="80"/>
      <c r="VV634" s="80"/>
      <c r="VW634" s="80"/>
      <c r="VX634" s="80"/>
      <c r="VY634" s="80"/>
      <c r="VZ634" s="80"/>
      <c r="WA634" s="80"/>
      <c r="WB634" s="80"/>
      <c r="WC634" s="80"/>
      <c r="WD634" s="80"/>
      <c r="WE634" s="80"/>
      <c r="WF634" s="80"/>
      <c r="WG634" s="80"/>
      <c r="WH634" s="80"/>
      <c r="WI634" s="80"/>
      <c r="WJ634" s="80"/>
      <c r="WK634" s="80"/>
      <c r="WL634" s="80"/>
      <c r="WM634" s="80"/>
      <c r="WN634" s="80"/>
      <c r="WO634" s="80"/>
      <c r="WP634" s="80"/>
      <c r="WQ634" s="80"/>
      <c r="WR634" s="80"/>
      <c r="WS634" s="80"/>
      <c r="WT634" s="80"/>
      <c r="WU634" s="80"/>
      <c r="WV634" s="80"/>
      <c r="WW634" s="80"/>
      <c r="WX634" s="80"/>
      <c r="WY634" s="80"/>
      <c r="WZ634" s="80"/>
      <c r="XA634" s="80"/>
      <c r="XB634" s="80"/>
      <c r="XC634" s="80"/>
      <c r="XD634" s="80"/>
      <c r="XE634" s="80"/>
      <c r="XF634" s="80"/>
      <c r="XG634" s="80"/>
      <c r="XH634" s="80"/>
      <c r="XI634" s="80"/>
      <c r="XJ634" s="80"/>
      <c r="XK634" s="80"/>
      <c r="XL634" s="80"/>
      <c r="XM634" s="80"/>
      <c r="XN634" s="80"/>
      <c r="XO634" s="80"/>
      <c r="XP634" s="80"/>
      <c r="XQ634" s="80"/>
      <c r="XR634" s="80"/>
      <c r="XS634" s="80"/>
      <c r="XT634" s="80"/>
      <c r="XU634" s="80"/>
      <c r="XV634" s="80"/>
      <c r="XW634" s="80"/>
      <c r="XX634" s="80"/>
      <c r="XY634" s="80"/>
      <c r="XZ634" s="80"/>
      <c r="YA634" s="80"/>
      <c r="YB634" s="80"/>
      <c r="YC634" s="80"/>
      <c r="YD634" s="80"/>
      <c r="YE634" s="80"/>
      <c r="YF634" s="80"/>
      <c r="YG634" s="80"/>
      <c r="YH634" s="80"/>
      <c r="YI634" s="80"/>
      <c r="YJ634" s="80"/>
      <c r="YK634" s="80"/>
      <c r="YL634" s="80"/>
      <c r="YM634" s="80"/>
      <c r="YN634" s="80"/>
      <c r="YO634" s="80"/>
      <c r="YP634" s="80"/>
      <c r="YQ634" s="80"/>
      <c r="YR634" s="80"/>
      <c r="YS634" s="80"/>
      <c r="YT634" s="80"/>
      <c r="YU634" s="80"/>
      <c r="YV634" s="80"/>
      <c r="YW634" s="80"/>
      <c r="YX634" s="80"/>
      <c r="YY634" s="80"/>
      <c r="YZ634" s="80"/>
      <c r="ZA634" s="80"/>
      <c r="ZB634" s="80"/>
      <c r="ZC634" s="80"/>
      <c r="ZD634" s="80"/>
      <c r="ZE634" s="80"/>
      <c r="ZF634" s="80"/>
      <c r="ZG634" s="80"/>
      <c r="ZH634" s="80"/>
      <c r="ZI634" s="80"/>
      <c r="ZJ634" s="80"/>
      <c r="ZK634" s="80"/>
      <c r="ZL634" s="80"/>
      <c r="ZM634" s="80"/>
      <c r="ZN634" s="80"/>
      <c r="ZO634" s="80"/>
      <c r="ZP634" s="80"/>
      <c r="ZQ634" s="80"/>
      <c r="ZR634" s="80"/>
      <c r="ZS634" s="80"/>
      <c r="ZT634" s="80"/>
      <c r="ZU634" s="80"/>
      <c r="ZV634" s="80"/>
      <c r="ZW634" s="80"/>
      <c r="ZX634" s="80"/>
      <c r="ZY634" s="80"/>
      <c r="ZZ634" s="80"/>
      <c r="AAA634" s="80"/>
      <c r="AAB634" s="80"/>
      <c r="AAC634" s="80"/>
      <c r="AAD634" s="80"/>
      <c r="AAE634" s="80"/>
      <c r="AAF634" s="80"/>
      <c r="AAG634" s="80"/>
      <c r="AAH634" s="80"/>
      <c r="AAI634" s="80"/>
      <c r="AAJ634" s="80"/>
      <c r="AAK634" s="80"/>
      <c r="AAL634" s="80"/>
      <c r="AAM634" s="80"/>
      <c r="AAN634" s="80"/>
      <c r="AAO634" s="80"/>
      <c r="AAP634" s="80"/>
      <c r="AAQ634" s="80"/>
      <c r="AAR634" s="80"/>
      <c r="AAS634" s="80"/>
      <c r="AAT634" s="80"/>
      <c r="AAU634" s="80"/>
      <c r="AAV634" s="80"/>
      <c r="AAW634" s="80"/>
      <c r="AAX634" s="80"/>
      <c r="AAY634" s="80"/>
      <c r="AAZ634" s="80"/>
      <c r="ABA634" s="80"/>
      <c r="ABB634" s="80"/>
      <c r="ABC634" s="80"/>
      <c r="ABD634" s="80"/>
      <c r="ABE634" s="80"/>
      <c r="ABF634" s="80"/>
      <c r="ABG634" s="80"/>
      <c r="ABH634" s="80"/>
      <c r="ABI634" s="80"/>
      <c r="ABJ634" s="80"/>
      <c r="ABK634" s="80"/>
      <c r="ABL634" s="80"/>
      <c r="ABM634" s="80"/>
      <c r="ABN634" s="80"/>
      <c r="ABO634" s="80"/>
      <c r="ABP634" s="80"/>
      <c r="ABQ634" s="80"/>
      <c r="ABR634" s="80"/>
      <c r="ABS634" s="80"/>
      <c r="ABT634" s="80"/>
      <c r="ABU634" s="80"/>
      <c r="ABV634" s="80"/>
      <c r="ABW634" s="80"/>
      <c r="ABX634" s="80"/>
      <c r="ABY634" s="80"/>
      <c r="ABZ634" s="80"/>
      <c r="ACA634" s="80"/>
      <c r="ACB634" s="80"/>
      <c r="ACC634" s="80"/>
      <c r="ACD634" s="80"/>
      <c r="ACE634" s="80"/>
      <c r="ACF634" s="80"/>
      <c r="ACG634" s="80"/>
      <c r="ACH634" s="80"/>
      <c r="ACI634" s="80"/>
      <c r="ACJ634" s="80"/>
      <c r="ACK634" s="80"/>
      <c r="ACL634" s="80"/>
      <c r="ACM634" s="80"/>
      <c r="ACN634" s="80"/>
      <c r="ACO634" s="80"/>
      <c r="ACP634" s="80"/>
      <c r="ACQ634" s="80"/>
      <c r="ACR634" s="80"/>
      <c r="ACS634" s="80"/>
      <c r="ACT634" s="80"/>
      <c r="ACU634" s="80"/>
      <c r="ACV634" s="80"/>
      <c r="ACW634" s="80"/>
      <c r="ACX634" s="80"/>
      <c r="ACY634" s="80"/>
      <c r="ACZ634" s="80"/>
      <c r="ADA634" s="80"/>
      <c r="ADB634" s="80"/>
      <c r="ADC634" s="80"/>
      <c r="ADD634" s="80"/>
      <c r="ADE634" s="80"/>
      <c r="ADF634" s="80"/>
      <c r="ADG634" s="80"/>
      <c r="ADH634" s="80"/>
      <c r="ADI634" s="80"/>
      <c r="ADJ634" s="80"/>
      <c r="ADK634" s="80"/>
      <c r="ADL634" s="80"/>
      <c r="ADM634" s="80"/>
      <c r="ADN634" s="80"/>
      <c r="ADO634" s="80"/>
      <c r="ADP634" s="80"/>
      <c r="ADQ634" s="80"/>
      <c r="ADR634" s="80"/>
      <c r="ADS634" s="80"/>
      <c r="ADT634" s="80"/>
      <c r="ADU634" s="80"/>
      <c r="ADV634" s="80"/>
      <c r="ADW634" s="80"/>
      <c r="ADX634" s="80"/>
      <c r="ADY634" s="80"/>
      <c r="ADZ634" s="80"/>
      <c r="AEA634" s="80"/>
      <c r="AEB634" s="80"/>
      <c r="AEC634" s="80"/>
      <c r="AED634" s="80"/>
      <c r="AEE634" s="80"/>
      <c r="AEF634" s="80"/>
      <c r="AEG634" s="80"/>
      <c r="AEH634" s="80"/>
      <c r="AEI634" s="80"/>
      <c r="AEJ634" s="80"/>
      <c r="AEK634" s="80"/>
      <c r="AEL634" s="80"/>
      <c r="AEM634" s="80"/>
      <c r="AEN634" s="80"/>
      <c r="AEO634" s="80"/>
      <c r="AEP634" s="80"/>
      <c r="AEQ634" s="80"/>
      <c r="AER634" s="80"/>
      <c r="AES634" s="80"/>
      <c r="AET634" s="80"/>
      <c r="AEU634" s="80"/>
      <c r="AEV634" s="80"/>
      <c r="AEW634" s="80"/>
      <c r="AEX634" s="80"/>
      <c r="AEY634" s="80"/>
      <c r="AEZ634" s="80"/>
      <c r="AFA634" s="80"/>
      <c r="AFB634" s="80"/>
      <c r="AFC634" s="80"/>
      <c r="AFD634" s="80"/>
      <c r="AFE634" s="80"/>
      <c r="AFF634" s="80"/>
      <c r="AFG634" s="80"/>
      <c r="AFH634" s="80"/>
      <c r="AFI634" s="80"/>
      <c r="AFJ634" s="80"/>
      <c r="AFK634" s="80"/>
      <c r="AFL634" s="80"/>
      <c r="AFM634" s="80"/>
      <c r="AFN634" s="80"/>
      <c r="AFO634" s="80"/>
      <c r="AFP634" s="80"/>
      <c r="AFQ634" s="80"/>
      <c r="AFR634" s="80"/>
      <c r="AFS634" s="80"/>
      <c r="AFT634" s="80"/>
      <c r="AFU634" s="80"/>
      <c r="AFV634" s="80"/>
      <c r="AFW634" s="80"/>
      <c r="AFX634" s="80"/>
      <c r="AFY634" s="80"/>
      <c r="AFZ634" s="80"/>
      <c r="AGA634" s="80"/>
      <c r="AGB634" s="80"/>
      <c r="AGC634" s="80"/>
      <c r="AGD634" s="80"/>
      <c r="AGE634" s="80"/>
      <c r="AGF634" s="80"/>
      <c r="AGG634" s="80"/>
      <c r="AGH634" s="80"/>
      <c r="AGI634" s="80"/>
      <c r="AGJ634" s="80"/>
      <c r="AGK634" s="80"/>
      <c r="AGL634" s="80"/>
      <c r="AGM634" s="80"/>
      <c r="AGN634" s="80"/>
      <c r="AGO634" s="80"/>
      <c r="AGP634" s="80"/>
      <c r="AGQ634" s="80"/>
      <c r="AGR634" s="80"/>
      <c r="AGS634" s="80"/>
      <c r="AGT634" s="80"/>
      <c r="AGU634" s="80"/>
      <c r="AGV634" s="80"/>
      <c r="AGW634" s="80"/>
      <c r="AGX634" s="80"/>
      <c r="AGY634" s="80"/>
      <c r="AGZ634" s="80"/>
      <c r="AHA634" s="80"/>
      <c r="AHB634" s="80"/>
      <c r="AHC634" s="80"/>
      <c r="AHD634" s="80"/>
      <c r="AHE634" s="80"/>
      <c r="AHF634" s="80"/>
      <c r="AHG634" s="80"/>
      <c r="AHH634" s="80"/>
      <c r="AHI634" s="80"/>
      <c r="AHJ634" s="80"/>
      <c r="AHK634" s="80"/>
      <c r="AHL634" s="80"/>
      <c r="AHM634" s="80"/>
      <c r="AHN634" s="80"/>
      <c r="AHO634" s="80"/>
      <c r="AHP634" s="80"/>
      <c r="AHQ634" s="80"/>
      <c r="AHR634" s="80"/>
      <c r="AHS634" s="80"/>
      <c r="AHT634" s="80"/>
      <c r="AHU634" s="80"/>
      <c r="AHV634" s="80"/>
      <c r="AHW634" s="80"/>
      <c r="AHX634" s="80"/>
      <c r="AHY634" s="80"/>
      <c r="AHZ634" s="80"/>
      <c r="AIA634" s="80"/>
      <c r="AIB634" s="80"/>
      <c r="AIC634" s="80"/>
      <c r="AID634" s="80"/>
      <c r="AIE634" s="80"/>
      <c r="AIF634" s="80"/>
      <c r="AIG634" s="80"/>
      <c r="AIH634" s="80"/>
      <c r="AII634" s="80"/>
      <c r="AIJ634" s="80"/>
      <c r="AIK634" s="80"/>
      <c r="AIL634" s="80"/>
      <c r="AIM634" s="80"/>
      <c r="AIN634" s="80"/>
      <c r="AIO634" s="80"/>
      <c r="AIP634" s="80"/>
      <c r="AIQ634" s="80"/>
      <c r="AIR634" s="80"/>
      <c r="AIS634" s="80"/>
      <c r="AIT634" s="80"/>
      <c r="AIU634" s="80"/>
      <c r="AIV634" s="80"/>
      <c r="AIW634" s="80"/>
      <c r="AIX634" s="80"/>
      <c r="AIY634" s="80"/>
      <c r="AIZ634" s="80"/>
      <c r="AJA634" s="80"/>
      <c r="AJB634" s="80"/>
      <c r="AJC634" s="80"/>
      <c r="AJD634" s="80"/>
      <c r="AJE634" s="80"/>
      <c r="AJF634" s="80"/>
      <c r="AJG634" s="80"/>
      <c r="AJH634" s="80"/>
      <c r="AJI634" s="80"/>
      <c r="AJJ634" s="80"/>
      <c r="AJK634" s="80"/>
      <c r="AJL634" s="80"/>
      <c r="AJM634" s="80"/>
      <c r="AJN634" s="80"/>
      <c r="AJO634" s="80"/>
      <c r="AJP634" s="80"/>
      <c r="AJQ634" s="80"/>
      <c r="AJR634" s="80"/>
      <c r="AJS634" s="80"/>
      <c r="AJT634" s="80"/>
      <c r="AJU634" s="80"/>
      <c r="AJV634" s="80"/>
      <c r="AJW634" s="80"/>
      <c r="AJX634" s="80"/>
      <c r="AJY634" s="80"/>
      <c r="AJZ634" s="80"/>
      <c r="AKA634" s="80"/>
      <c r="AKB634" s="80"/>
      <c r="AKC634" s="80"/>
      <c r="AKD634" s="80"/>
      <c r="AKE634" s="80"/>
      <c r="AKF634" s="80"/>
      <c r="AKG634" s="80"/>
      <c r="AKH634" s="80"/>
      <c r="AKI634" s="80"/>
      <c r="AKJ634" s="80"/>
      <c r="AKK634" s="80"/>
      <c r="AKL634" s="80"/>
      <c r="AKM634" s="80"/>
      <c r="AKN634" s="80"/>
      <c r="AKO634" s="80"/>
      <c r="AKP634" s="80"/>
      <c r="AKQ634" s="80"/>
      <c r="AKR634" s="80"/>
      <c r="AKS634" s="80"/>
      <c r="AKT634" s="80"/>
      <c r="AKU634" s="80"/>
      <c r="AKV634" s="80"/>
      <c r="AKW634" s="80"/>
      <c r="AKX634" s="80"/>
      <c r="AKY634" s="80"/>
      <c r="AKZ634" s="80"/>
      <c r="ALA634" s="80"/>
      <c r="ALB634" s="80"/>
      <c r="ALC634" s="80"/>
      <c r="ALD634" s="80"/>
      <c r="ALE634" s="80"/>
      <c r="ALF634" s="80"/>
      <c r="ALG634" s="80"/>
      <c r="ALH634" s="80"/>
      <c r="ALI634" s="80"/>
      <c r="ALJ634" s="80"/>
      <c r="ALK634" s="80"/>
      <c r="ALL634" s="80"/>
      <c r="ALM634" s="80"/>
      <c r="ALN634" s="80"/>
      <c r="ALO634" s="80"/>
      <c r="ALP634" s="80"/>
      <c r="ALQ634" s="80"/>
      <c r="ALR634" s="80"/>
      <c r="ALS634" s="80"/>
      <c r="ALT634" s="80"/>
      <c r="ALU634" s="80"/>
      <c r="ALV634" s="80"/>
      <c r="ALW634" s="80"/>
      <c r="ALX634" s="80"/>
      <c r="ALY634" s="80"/>
      <c r="ALZ634" s="80"/>
      <c r="AMA634" s="80"/>
      <c r="AMB634" s="80"/>
      <c r="AMC634" s="80"/>
      <c r="AMD634" s="80"/>
      <c r="AME634" s="80"/>
      <c r="AMF634" s="80"/>
      <c r="AMG634" s="80"/>
      <c r="AMH634" s="80"/>
      <c r="AMI634" s="80"/>
      <c r="AMJ634" s="80"/>
      <c r="AMK634" s="80"/>
      <c r="AML634" s="80"/>
      <c r="AMM634" s="80"/>
      <c r="AMN634" s="80"/>
      <c r="AMO634" s="80"/>
      <c r="AMP634" s="80"/>
      <c r="AMQ634" s="80"/>
      <c r="AMR634" s="80"/>
      <c r="AMS634" s="80"/>
      <c r="AMT634" s="80"/>
      <c r="AMU634" s="80"/>
      <c r="AMV634" s="80"/>
      <c r="AMW634" s="80"/>
      <c r="AMX634" s="80"/>
      <c r="AMY634" s="80"/>
      <c r="AMZ634" s="80"/>
      <c r="ANA634" s="80"/>
      <c r="ANB634" s="80"/>
      <c r="ANC634" s="80"/>
      <c r="AND634" s="80"/>
      <c r="ANE634" s="80"/>
      <c r="ANF634" s="80"/>
      <c r="ANG634" s="80"/>
      <c r="ANH634" s="80"/>
      <c r="ANI634" s="80"/>
      <c r="ANJ634" s="80"/>
      <c r="ANK634" s="80"/>
      <c r="ANL634" s="80"/>
      <c r="ANM634" s="80"/>
      <c r="ANN634" s="80"/>
      <c r="ANO634" s="80"/>
      <c r="ANP634" s="80"/>
      <c r="ANQ634" s="80"/>
      <c r="ANR634" s="80"/>
      <c r="ANS634" s="80"/>
      <c r="ANT634" s="80"/>
      <c r="ANU634" s="80"/>
      <c r="ANV634" s="80"/>
      <c r="ANW634" s="80"/>
      <c r="ANX634" s="80"/>
      <c r="ANY634" s="80"/>
      <c r="ANZ634" s="80"/>
      <c r="AOA634" s="80"/>
      <c r="AOB634" s="80"/>
      <c r="AOC634" s="80"/>
      <c r="AOD634" s="80"/>
      <c r="AOE634" s="80"/>
      <c r="AOF634" s="80"/>
      <c r="AOG634" s="80"/>
      <c r="AOH634" s="80"/>
      <c r="AOI634" s="80"/>
      <c r="AOJ634" s="80"/>
      <c r="AOK634" s="80"/>
      <c r="AOL634" s="80"/>
      <c r="AOM634" s="80"/>
      <c r="AON634" s="80"/>
      <c r="AOO634" s="80"/>
      <c r="AOP634" s="80"/>
      <c r="AOQ634" s="80"/>
      <c r="AOR634" s="80"/>
      <c r="AOS634" s="80"/>
      <c r="AOT634" s="80"/>
      <c r="AOU634" s="80"/>
      <c r="AOV634" s="80"/>
      <c r="AOW634" s="80"/>
      <c r="AOX634" s="80"/>
      <c r="AOY634" s="80"/>
      <c r="AOZ634" s="80"/>
      <c r="APA634" s="80"/>
      <c r="APB634" s="80"/>
      <c r="APC634" s="80"/>
      <c r="APD634" s="80"/>
      <c r="APE634" s="80"/>
      <c r="APF634" s="80"/>
      <c r="APG634" s="80"/>
      <c r="APH634" s="80"/>
      <c r="API634" s="80"/>
      <c r="APJ634" s="80"/>
      <c r="APK634" s="80"/>
      <c r="APL634" s="80"/>
      <c r="APM634" s="80"/>
      <c r="APN634" s="80"/>
      <c r="APO634" s="80"/>
      <c r="APP634" s="80"/>
      <c r="APQ634" s="80"/>
      <c r="APR634" s="80"/>
      <c r="APS634" s="80"/>
      <c r="APT634" s="80"/>
      <c r="APU634" s="80"/>
      <c r="APV634" s="80"/>
      <c r="APW634" s="80"/>
      <c r="APX634" s="80"/>
      <c r="APY634" s="80"/>
      <c r="APZ634" s="80"/>
      <c r="AQA634" s="80"/>
      <c r="AQB634" s="80"/>
      <c r="AQC634" s="80"/>
      <c r="AQD634" s="80"/>
      <c r="AQE634" s="80"/>
      <c r="AQF634" s="80"/>
      <c r="AQG634" s="80"/>
      <c r="AQH634" s="80"/>
      <c r="AQI634" s="80"/>
      <c r="AQJ634" s="80"/>
      <c r="AQK634" s="80"/>
      <c r="AQL634" s="80"/>
      <c r="AQM634" s="80"/>
      <c r="AQN634" s="80"/>
      <c r="AQO634" s="80"/>
      <c r="AQP634" s="80"/>
      <c r="AQQ634" s="80"/>
      <c r="AQR634" s="80"/>
      <c r="AQS634" s="80"/>
      <c r="AQT634" s="80"/>
      <c r="AQU634" s="80"/>
      <c r="AQV634" s="80"/>
      <c r="AQW634" s="80"/>
      <c r="AQX634" s="80"/>
      <c r="AQY634" s="80"/>
      <c r="AQZ634" s="80"/>
      <c r="ARA634" s="80"/>
      <c r="ARB634" s="80"/>
      <c r="ARC634" s="80"/>
      <c r="ARD634" s="80"/>
      <c r="ARE634" s="80"/>
      <c r="ARF634" s="80"/>
      <c r="ARG634" s="80"/>
      <c r="ARH634" s="80"/>
      <c r="ARI634" s="80"/>
      <c r="ARJ634" s="80"/>
      <c r="ARK634" s="80"/>
      <c r="ARL634" s="80"/>
      <c r="ARM634" s="80"/>
      <c r="ARN634" s="80"/>
      <c r="ARO634" s="80"/>
      <c r="ARP634" s="80"/>
      <c r="ARQ634" s="80"/>
      <c r="ARR634" s="80"/>
      <c r="ARS634" s="80"/>
      <c r="ART634" s="80"/>
      <c r="ARU634" s="80"/>
      <c r="ARV634" s="80"/>
      <c r="ARW634" s="80"/>
      <c r="ARX634" s="80"/>
      <c r="ARY634" s="80"/>
      <c r="ARZ634" s="80"/>
      <c r="ASA634" s="80"/>
      <c r="ASB634" s="80"/>
      <c r="ASC634" s="80"/>
      <c r="ASD634" s="80"/>
      <c r="ASE634" s="80"/>
      <c r="ASF634" s="80"/>
      <c r="ASG634" s="80"/>
      <c r="ASH634" s="80"/>
      <c r="ASI634" s="80"/>
      <c r="ASJ634" s="80"/>
      <c r="ASK634" s="80"/>
      <c r="ASL634" s="80"/>
      <c r="ASM634" s="80"/>
      <c r="ASN634" s="80"/>
      <c r="ASO634" s="80"/>
      <c r="ASP634" s="80"/>
      <c r="ASQ634" s="80"/>
      <c r="ASR634" s="80"/>
      <c r="ASS634" s="80"/>
      <c r="AST634" s="80"/>
      <c r="ASU634" s="80"/>
      <c r="ASV634" s="80"/>
      <c r="ASW634" s="80"/>
      <c r="ASX634" s="80"/>
      <c r="ASY634" s="80"/>
      <c r="ASZ634" s="80"/>
      <c r="ATA634" s="80"/>
      <c r="ATB634" s="80"/>
      <c r="ATC634" s="80"/>
      <c r="ATD634" s="80"/>
      <c r="ATE634" s="80"/>
      <c r="ATF634" s="80"/>
      <c r="ATG634" s="80"/>
      <c r="ATH634" s="80"/>
      <c r="ATI634" s="80"/>
      <c r="ATJ634" s="80"/>
      <c r="ATK634" s="80"/>
      <c r="ATL634" s="80"/>
      <c r="ATM634" s="80"/>
      <c r="ATN634" s="80"/>
      <c r="ATO634" s="80"/>
      <c r="ATP634" s="80"/>
      <c r="ATQ634" s="80"/>
      <c r="ATR634" s="80"/>
      <c r="ATS634" s="80"/>
      <c r="ATT634" s="80"/>
      <c r="ATU634" s="80"/>
      <c r="ATV634" s="80"/>
      <c r="ATW634" s="80"/>
      <c r="ATX634" s="80"/>
      <c r="ATY634" s="80"/>
      <c r="ATZ634" s="80"/>
      <c r="AUA634" s="80"/>
      <c r="AUB634" s="80"/>
      <c r="AUC634" s="80"/>
      <c r="AUD634" s="80"/>
      <c r="AUE634" s="80"/>
      <c r="AUF634" s="80"/>
      <c r="AUG634" s="80"/>
      <c r="AUH634" s="80"/>
      <c r="AUI634" s="80"/>
      <c r="AUJ634" s="80"/>
      <c r="AUK634" s="80"/>
      <c r="AUL634" s="80"/>
      <c r="AUM634" s="80"/>
      <c r="AUN634" s="80"/>
      <c r="AUO634" s="80"/>
      <c r="AUP634" s="80"/>
      <c r="AUQ634" s="80"/>
      <c r="AUR634" s="80"/>
      <c r="AUS634" s="80"/>
      <c r="AUT634" s="80"/>
      <c r="AUU634" s="80"/>
      <c r="AUV634" s="80"/>
      <c r="AUW634" s="80"/>
      <c r="AUX634" s="80"/>
      <c r="AUY634" s="80"/>
      <c r="AUZ634" s="80"/>
      <c r="AVA634" s="80"/>
      <c r="AVB634" s="80"/>
      <c r="AVC634" s="80"/>
      <c r="AVD634" s="80"/>
      <c r="AVE634" s="80"/>
      <c r="AVF634" s="80"/>
      <c r="AVG634" s="80"/>
      <c r="AVH634" s="80"/>
      <c r="AVI634" s="80"/>
      <c r="AVJ634" s="80"/>
      <c r="AVK634" s="80"/>
      <c r="AVL634" s="80"/>
      <c r="AVM634" s="80"/>
      <c r="AVN634" s="80"/>
      <c r="AVO634" s="80"/>
      <c r="AVP634" s="80"/>
      <c r="AVQ634" s="80"/>
      <c r="AVR634" s="80"/>
      <c r="AVS634" s="80"/>
      <c r="AVT634" s="80"/>
      <c r="AVU634" s="80"/>
      <c r="AVV634" s="80"/>
      <c r="AVW634" s="80"/>
      <c r="AVX634" s="80"/>
      <c r="AVY634" s="80"/>
      <c r="AVZ634" s="80"/>
      <c r="AWA634" s="80"/>
      <c r="AWB634" s="80"/>
      <c r="AWC634" s="80"/>
      <c r="AWD634" s="80"/>
      <c r="AWE634" s="80"/>
      <c r="AWF634" s="80"/>
      <c r="AWG634" s="80"/>
      <c r="AWH634" s="80"/>
      <c r="AWI634" s="80"/>
      <c r="AWJ634" s="80"/>
      <c r="AWK634" s="80"/>
      <c r="AWL634" s="80"/>
      <c r="AWM634" s="80"/>
      <c r="AWN634" s="80"/>
      <c r="AWO634" s="80"/>
      <c r="AWP634" s="80"/>
      <c r="AWQ634" s="80"/>
      <c r="AWR634" s="80"/>
      <c r="AWS634" s="80"/>
      <c r="AWT634" s="80"/>
      <c r="AWU634" s="80"/>
      <c r="AWV634" s="80"/>
      <c r="AWW634" s="80"/>
      <c r="AWX634" s="80"/>
      <c r="AWY634" s="80"/>
      <c r="AWZ634" s="80"/>
      <c r="AXA634" s="80"/>
      <c r="AXB634" s="80"/>
      <c r="AXC634" s="80"/>
      <c r="AXD634" s="80"/>
      <c r="AXE634" s="80"/>
      <c r="AXF634" s="80"/>
      <c r="AXG634" s="80"/>
      <c r="AXH634" s="80"/>
      <c r="AXI634" s="80"/>
      <c r="AXJ634" s="80"/>
      <c r="AXK634" s="80"/>
      <c r="AXL634" s="80"/>
      <c r="AXM634" s="80"/>
      <c r="AXN634" s="80"/>
      <c r="AXO634" s="80"/>
      <c r="AXP634" s="80"/>
      <c r="AXQ634" s="80"/>
      <c r="AXR634" s="80"/>
      <c r="AXS634" s="80"/>
      <c r="AXT634" s="80"/>
      <c r="AXU634" s="80"/>
      <c r="AXV634" s="80"/>
      <c r="AXW634" s="80"/>
      <c r="AXX634" s="80"/>
      <c r="AXY634" s="80"/>
      <c r="AXZ634" s="80"/>
      <c r="AYA634" s="80"/>
      <c r="AYB634" s="80"/>
      <c r="AYC634" s="80"/>
      <c r="AYD634" s="80"/>
      <c r="AYE634" s="80"/>
      <c r="AYF634" s="80"/>
      <c r="AYG634" s="80"/>
      <c r="AYH634" s="80"/>
      <c r="AYI634" s="80"/>
      <c r="AYJ634" s="80"/>
      <c r="AYK634" s="80"/>
      <c r="AYL634" s="80"/>
      <c r="AYM634" s="80"/>
      <c r="AYN634" s="80"/>
      <c r="AYO634" s="80"/>
      <c r="AYP634" s="80"/>
      <c r="AYQ634" s="80"/>
      <c r="AYR634" s="80"/>
      <c r="AYS634" s="80"/>
      <c r="AYT634" s="80"/>
      <c r="AYU634" s="80"/>
      <c r="AYV634" s="80"/>
      <c r="AYW634" s="80"/>
      <c r="AYX634" s="80"/>
      <c r="AYY634" s="80"/>
      <c r="AYZ634" s="80"/>
      <c r="AZA634" s="80"/>
      <c r="AZB634" s="80"/>
      <c r="AZC634" s="80"/>
      <c r="AZD634" s="80"/>
      <c r="AZE634" s="80"/>
      <c r="AZF634" s="80"/>
      <c r="AZG634" s="80"/>
      <c r="AZH634" s="80"/>
      <c r="AZI634" s="80"/>
      <c r="AZJ634" s="80"/>
      <c r="AZK634" s="80"/>
      <c r="AZL634" s="80"/>
      <c r="AZM634" s="80"/>
      <c r="AZN634" s="80"/>
      <c r="AZO634" s="80"/>
      <c r="AZP634" s="80"/>
      <c r="AZQ634" s="80"/>
      <c r="AZR634" s="80"/>
      <c r="AZS634" s="80"/>
      <c r="AZT634" s="80"/>
      <c r="AZU634" s="80"/>
      <c r="AZV634" s="80"/>
      <c r="AZW634" s="80"/>
      <c r="AZX634" s="80"/>
      <c r="AZY634" s="80"/>
      <c r="AZZ634" s="80"/>
      <c r="BAA634" s="80"/>
      <c r="BAB634" s="80"/>
      <c r="BAC634" s="80"/>
      <c r="BAD634" s="80"/>
      <c r="BAE634" s="80"/>
      <c r="BAF634" s="80"/>
      <c r="BAG634" s="80"/>
      <c r="BAH634" s="80"/>
      <c r="BAI634" s="80"/>
      <c r="BAJ634" s="80"/>
      <c r="BAK634" s="80"/>
      <c r="BAL634" s="80"/>
      <c r="BAM634" s="80"/>
      <c r="BAN634" s="80"/>
      <c r="BAO634" s="80"/>
      <c r="BAP634" s="80"/>
      <c r="BAQ634" s="80"/>
      <c r="BAR634" s="80"/>
      <c r="BAS634" s="80"/>
      <c r="BAT634" s="80"/>
      <c r="BAU634" s="80"/>
      <c r="BAV634" s="80"/>
      <c r="BAW634" s="80"/>
      <c r="BAX634" s="80"/>
      <c r="BAY634" s="80"/>
      <c r="BAZ634" s="80"/>
      <c r="BBA634" s="80"/>
      <c r="BBB634" s="80"/>
      <c r="BBC634" s="80"/>
      <c r="BBD634" s="80"/>
      <c r="BBE634" s="80"/>
      <c r="BBF634" s="80"/>
      <c r="BBG634" s="80"/>
      <c r="BBH634" s="80"/>
      <c r="BBI634" s="80"/>
      <c r="BBJ634" s="80"/>
      <c r="BBK634" s="80"/>
      <c r="BBL634" s="80"/>
      <c r="BBM634" s="80"/>
      <c r="BBN634" s="80"/>
      <c r="BBO634" s="80"/>
      <c r="BBP634" s="80"/>
      <c r="BBQ634" s="80"/>
      <c r="BBR634" s="80"/>
      <c r="BBS634" s="80"/>
      <c r="BBT634" s="80"/>
      <c r="BBU634" s="80"/>
      <c r="BBV634" s="80"/>
      <c r="BBW634" s="80"/>
      <c r="BBX634" s="80"/>
      <c r="BBY634" s="80"/>
      <c r="BBZ634" s="80"/>
      <c r="BCA634" s="80"/>
      <c r="BCB634" s="80"/>
      <c r="BCC634" s="80"/>
      <c r="BCD634" s="80"/>
      <c r="BCE634" s="80"/>
      <c r="BCF634" s="80"/>
      <c r="BCG634" s="80"/>
      <c r="BCH634" s="80"/>
      <c r="BCI634" s="80"/>
      <c r="BCJ634" s="80"/>
      <c r="BCK634" s="80"/>
      <c r="BCL634" s="80"/>
      <c r="BCM634" s="80"/>
      <c r="BCN634" s="80"/>
      <c r="BCO634" s="80"/>
      <c r="BCP634" s="80"/>
      <c r="BCQ634" s="80"/>
      <c r="BCR634" s="80"/>
      <c r="BCS634" s="80"/>
      <c r="BCT634" s="80"/>
      <c r="BCU634" s="80"/>
      <c r="BCV634" s="80"/>
      <c r="BCW634" s="80"/>
      <c r="BCX634" s="80"/>
      <c r="BCY634" s="80"/>
      <c r="BCZ634" s="80"/>
      <c r="BDA634" s="80"/>
      <c r="BDB634" s="80"/>
      <c r="BDC634" s="80"/>
      <c r="BDD634" s="80"/>
      <c r="BDE634" s="80"/>
      <c r="BDF634" s="80"/>
      <c r="BDG634" s="80"/>
      <c r="BDH634" s="80"/>
      <c r="BDI634" s="80"/>
      <c r="BDJ634" s="80"/>
      <c r="BDK634" s="80"/>
      <c r="BDL634" s="80"/>
      <c r="BDM634" s="80"/>
      <c r="BDN634" s="80"/>
      <c r="BDO634" s="80"/>
      <c r="BDP634" s="80"/>
      <c r="BDQ634" s="80"/>
      <c r="BDR634" s="80"/>
      <c r="BDS634" s="80"/>
      <c r="BDT634" s="80"/>
      <c r="BDU634" s="80"/>
      <c r="BDV634" s="80"/>
      <c r="BDW634" s="80"/>
      <c r="BDX634" s="80"/>
      <c r="BDY634" s="80"/>
      <c r="BDZ634" s="80"/>
      <c r="BEA634" s="80"/>
      <c r="BEB634" s="80"/>
      <c r="BEC634" s="80"/>
      <c r="BED634" s="80"/>
      <c r="BEE634" s="80"/>
      <c r="BEF634" s="80"/>
      <c r="BEG634" s="80"/>
      <c r="BEH634" s="80"/>
      <c r="BEI634" s="80"/>
      <c r="BEJ634" s="80"/>
      <c r="BEK634" s="80"/>
      <c r="BEL634" s="80"/>
      <c r="BEM634" s="80"/>
      <c r="BEN634" s="80"/>
      <c r="BEO634" s="80"/>
      <c r="BEP634" s="80"/>
      <c r="BEQ634" s="80"/>
      <c r="BER634" s="80"/>
      <c r="BES634" s="80"/>
      <c r="BET634" s="80"/>
      <c r="BEU634" s="80"/>
      <c r="BEV634" s="80"/>
      <c r="BEW634" s="80"/>
      <c r="BEX634" s="80"/>
      <c r="BEY634" s="80"/>
      <c r="BEZ634" s="80"/>
      <c r="BFA634" s="80"/>
      <c r="BFB634" s="80"/>
      <c r="BFC634" s="80"/>
      <c r="BFD634" s="80"/>
      <c r="BFE634" s="80"/>
      <c r="BFF634" s="80"/>
      <c r="BFG634" s="80"/>
      <c r="BFH634" s="80"/>
      <c r="BFI634" s="80"/>
      <c r="BFJ634" s="80"/>
      <c r="BFK634" s="80"/>
      <c r="BFL634" s="80"/>
      <c r="BFM634" s="80"/>
      <c r="BFN634" s="80"/>
      <c r="BFO634" s="80"/>
      <c r="BFP634" s="80"/>
      <c r="BFQ634" s="80"/>
      <c r="BFR634" s="80"/>
      <c r="BFS634" s="80"/>
      <c r="BFT634" s="80"/>
      <c r="BFU634" s="80"/>
      <c r="BFV634" s="80"/>
      <c r="BFW634" s="80"/>
      <c r="BFX634" s="80"/>
      <c r="BFY634" s="80"/>
      <c r="BFZ634" s="80"/>
      <c r="BGA634" s="80"/>
      <c r="BGB634" s="80"/>
      <c r="BGC634" s="80"/>
      <c r="BGD634" s="80"/>
      <c r="BGE634" s="80"/>
      <c r="BGF634" s="80"/>
      <c r="BGG634" s="80"/>
      <c r="BGH634" s="80"/>
      <c r="BGI634" s="80"/>
      <c r="BGJ634" s="80"/>
      <c r="BGK634" s="80"/>
      <c r="BGL634" s="80"/>
      <c r="BGM634" s="80"/>
      <c r="BGN634" s="80"/>
      <c r="BGO634" s="80"/>
      <c r="BGP634" s="80"/>
      <c r="BGQ634" s="80"/>
      <c r="BGR634" s="80"/>
      <c r="BGS634" s="80"/>
      <c r="BGT634" s="80"/>
      <c r="BGU634" s="80"/>
      <c r="BGV634" s="80"/>
      <c r="BGW634" s="80"/>
      <c r="BGX634" s="80"/>
      <c r="BGY634" s="80"/>
      <c r="BGZ634" s="80"/>
      <c r="BHA634" s="80"/>
      <c r="BHB634" s="80"/>
      <c r="BHC634" s="80"/>
      <c r="BHD634" s="80"/>
      <c r="BHE634" s="80"/>
      <c r="BHF634" s="80"/>
      <c r="BHG634" s="80"/>
      <c r="BHH634" s="80"/>
      <c r="BHI634" s="80"/>
      <c r="BHJ634" s="80"/>
      <c r="BHK634" s="80"/>
      <c r="BHL634" s="80"/>
      <c r="BHM634" s="80"/>
      <c r="BHN634" s="80"/>
      <c r="BHO634" s="80"/>
      <c r="BHP634" s="80"/>
      <c r="BHQ634" s="80"/>
      <c r="BHR634" s="80"/>
      <c r="BHS634" s="80"/>
      <c r="BHT634" s="80"/>
      <c r="BHU634" s="80"/>
      <c r="BHV634" s="80"/>
      <c r="BHW634" s="80"/>
      <c r="BHX634" s="80"/>
      <c r="BHY634" s="80"/>
      <c r="BHZ634" s="80"/>
      <c r="BIA634" s="80"/>
      <c r="BIB634" s="80"/>
      <c r="BIC634" s="80"/>
      <c r="BID634" s="80"/>
      <c r="BIE634" s="80"/>
      <c r="BIF634" s="80"/>
      <c r="BIG634" s="80"/>
      <c r="BIH634" s="80"/>
      <c r="BII634" s="80"/>
      <c r="BIJ634" s="80"/>
      <c r="BIK634" s="80"/>
      <c r="BIL634" s="80"/>
      <c r="BIM634" s="80"/>
      <c r="BIN634" s="80"/>
      <c r="BIO634" s="80"/>
      <c r="BIP634" s="80"/>
      <c r="BIQ634" s="80"/>
      <c r="BIR634" s="80"/>
      <c r="BIS634" s="80"/>
      <c r="BIT634" s="80"/>
      <c r="BIU634" s="80"/>
      <c r="BIV634" s="80"/>
      <c r="BIW634" s="80"/>
      <c r="BIX634" s="80"/>
      <c r="BIY634" s="80"/>
      <c r="BIZ634" s="80"/>
      <c r="BJA634" s="80"/>
      <c r="BJB634" s="80"/>
      <c r="BJC634" s="80"/>
      <c r="BJD634" s="80"/>
      <c r="BJE634" s="80"/>
      <c r="BJF634" s="80"/>
      <c r="BJG634" s="80"/>
      <c r="BJH634" s="80"/>
      <c r="BJI634" s="80"/>
      <c r="BJJ634" s="80"/>
      <c r="BJK634" s="80"/>
      <c r="BJL634" s="80"/>
      <c r="BJM634" s="80"/>
      <c r="BJN634" s="80"/>
      <c r="BJO634" s="80"/>
      <c r="BJP634" s="80"/>
      <c r="BJQ634" s="80"/>
      <c r="BJR634" s="80"/>
      <c r="BJS634" s="80"/>
      <c r="BJT634" s="80"/>
      <c r="BJU634" s="80"/>
      <c r="BJV634" s="80"/>
      <c r="BJW634" s="80"/>
      <c r="BJX634" s="80"/>
      <c r="BJY634" s="80"/>
      <c r="BJZ634" s="80"/>
      <c r="BKA634" s="80"/>
      <c r="BKB634" s="80"/>
      <c r="BKC634" s="80"/>
      <c r="BKD634" s="80"/>
      <c r="BKE634" s="80"/>
      <c r="BKF634" s="80"/>
      <c r="BKG634" s="80"/>
      <c r="BKH634" s="80"/>
      <c r="BKI634" s="80"/>
      <c r="BKJ634" s="80"/>
      <c r="BKK634" s="80"/>
      <c r="BKL634" s="80"/>
      <c r="BKM634" s="80"/>
      <c r="BKN634" s="80"/>
      <c r="BKO634" s="80"/>
      <c r="BKP634" s="80"/>
      <c r="BKQ634" s="80"/>
      <c r="BKR634" s="80"/>
      <c r="BKS634" s="80"/>
      <c r="BKT634" s="80"/>
      <c r="BKU634" s="80"/>
      <c r="BKV634" s="80"/>
      <c r="BKW634" s="80"/>
      <c r="BKX634" s="80"/>
      <c r="BKY634" s="80"/>
      <c r="BKZ634" s="80"/>
      <c r="BLA634" s="80"/>
      <c r="BLB634" s="80"/>
      <c r="BLC634" s="80"/>
      <c r="BLD634" s="80"/>
      <c r="BLE634" s="80"/>
      <c r="BLF634" s="80"/>
      <c r="BLG634" s="80"/>
      <c r="BLH634" s="80"/>
      <c r="BLI634" s="80"/>
      <c r="BLJ634" s="80"/>
      <c r="BLK634" s="80"/>
      <c r="BLL634" s="80"/>
      <c r="BLM634" s="80"/>
      <c r="BLN634" s="80"/>
      <c r="BLO634" s="80"/>
      <c r="BLP634" s="80"/>
      <c r="BLQ634" s="80"/>
      <c r="BLR634" s="80"/>
      <c r="BLS634" s="80"/>
      <c r="BLT634" s="80"/>
      <c r="BLU634" s="80"/>
      <c r="BLV634" s="80"/>
      <c r="BLW634" s="80"/>
      <c r="BLX634" s="80"/>
      <c r="BLY634" s="80"/>
      <c r="BLZ634" s="80"/>
      <c r="BMA634" s="80"/>
      <c r="BMB634" s="80"/>
      <c r="BMC634" s="80"/>
      <c r="BMD634" s="80"/>
      <c r="BME634" s="80"/>
      <c r="BMF634" s="80"/>
      <c r="BMG634" s="80"/>
      <c r="BMH634" s="80"/>
      <c r="BMI634" s="80"/>
      <c r="BMJ634" s="80"/>
      <c r="BMK634" s="80"/>
      <c r="BML634" s="80"/>
      <c r="BMM634" s="80"/>
      <c r="BMN634" s="80"/>
      <c r="BMO634" s="80"/>
      <c r="BMP634" s="80"/>
      <c r="BMQ634" s="80"/>
      <c r="BMR634" s="80"/>
      <c r="BMS634" s="80"/>
      <c r="BMT634" s="80"/>
      <c r="BMU634" s="80"/>
      <c r="BMV634" s="80"/>
      <c r="BMW634" s="80"/>
      <c r="BMX634" s="80"/>
      <c r="BMY634" s="80"/>
      <c r="BMZ634" s="80"/>
      <c r="BNA634" s="80"/>
      <c r="BNB634" s="80"/>
      <c r="BNC634" s="80"/>
      <c r="BND634" s="80"/>
      <c r="BNE634" s="80"/>
      <c r="BNF634" s="80"/>
      <c r="BNG634" s="80"/>
      <c r="BNH634" s="80"/>
      <c r="BNI634" s="80"/>
      <c r="BNJ634" s="80"/>
      <c r="BNK634" s="80"/>
      <c r="BNL634" s="80"/>
      <c r="BNM634" s="80"/>
      <c r="BNN634" s="80"/>
      <c r="BNO634" s="80"/>
      <c r="BNP634" s="80"/>
      <c r="BNQ634" s="80"/>
      <c r="BNR634" s="80"/>
      <c r="BNS634" s="80"/>
      <c r="BNT634" s="80"/>
      <c r="BNU634" s="80"/>
      <c r="BNV634" s="80"/>
      <c r="BNW634" s="80"/>
      <c r="BNX634" s="80"/>
      <c r="BNY634" s="80"/>
      <c r="BNZ634" s="80"/>
      <c r="BOA634" s="80"/>
      <c r="BOB634" s="80"/>
      <c r="BOC634" s="80"/>
      <c r="BOD634" s="80"/>
      <c r="BOE634" s="80"/>
      <c r="BOF634" s="80"/>
      <c r="BOG634" s="80"/>
      <c r="BOH634" s="80"/>
      <c r="BOI634" s="80"/>
      <c r="BOJ634" s="80"/>
      <c r="BOK634" s="80"/>
      <c r="BOL634" s="80"/>
      <c r="BOM634" s="80"/>
      <c r="BON634" s="80"/>
      <c r="BOO634" s="80"/>
      <c r="BOP634" s="80"/>
      <c r="BOQ634" s="80"/>
      <c r="BOR634" s="80"/>
      <c r="BOS634" s="80"/>
      <c r="BOT634" s="80"/>
      <c r="BOU634" s="80"/>
      <c r="BOV634" s="80"/>
      <c r="BOW634" s="80"/>
      <c r="BOX634" s="80"/>
      <c r="BOY634" s="80"/>
      <c r="BOZ634" s="80"/>
      <c r="BPA634" s="80"/>
      <c r="BPB634" s="80"/>
      <c r="BPC634" s="80"/>
      <c r="BPD634" s="80"/>
      <c r="BPE634" s="80"/>
      <c r="BPF634" s="80"/>
      <c r="BPG634" s="80"/>
      <c r="BPH634" s="80"/>
      <c r="BPI634" s="80"/>
      <c r="BPJ634" s="80"/>
      <c r="BPK634" s="80"/>
      <c r="BPL634" s="80"/>
      <c r="BPM634" s="80"/>
      <c r="BPN634" s="80"/>
      <c r="BPO634" s="80"/>
      <c r="BPP634" s="80"/>
      <c r="BPQ634" s="80"/>
      <c r="BPR634" s="80"/>
      <c r="BPS634" s="80"/>
      <c r="BPT634" s="80"/>
      <c r="BPU634" s="80"/>
      <c r="BPV634" s="80"/>
      <c r="BPW634" s="80"/>
      <c r="BPX634" s="80"/>
      <c r="BPY634" s="80"/>
      <c r="BPZ634" s="80"/>
      <c r="BQA634" s="80"/>
      <c r="BQB634" s="80"/>
      <c r="BQC634" s="80"/>
      <c r="BQD634" s="80"/>
      <c r="BQE634" s="80"/>
      <c r="BQF634" s="80"/>
      <c r="BQG634" s="80"/>
      <c r="BQH634" s="80"/>
      <c r="BQI634" s="80"/>
      <c r="BQJ634" s="80"/>
      <c r="BQK634" s="80"/>
      <c r="BQL634" s="80"/>
      <c r="BQM634" s="80"/>
      <c r="BQN634" s="80"/>
      <c r="BQO634" s="80"/>
      <c r="BQP634" s="80"/>
      <c r="BQQ634" s="80"/>
      <c r="BQR634" s="80"/>
      <c r="BQS634" s="80"/>
      <c r="BQT634" s="80"/>
      <c r="BQU634" s="80"/>
      <c r="BQV634" s="80"/>
      <c r="BQW634" s="80"/>
      <c r="BQX634" s="80"/>
      <c r="BQY634" s="80"/>
      <c r="BQZ634" s="80"/>
      <c r="BRA634" s="80"/>
      <c r="BRB634" s="80"/>
      <c r="BRC634" s="80"/>
      <c r="BRD634" s="80"/>
      <c r="BRE634" s="80"/>
      <c r="BRF634" s="80"/>
      <c r="BRG634" s="80"/>
      <c r="BRH634" s="80"/>
      <c r="BRI634" s="80"/>
      <c r="BRJ634" s="80"/>
      <c r="BRK634" s="80"/>
      <c r="BRL634" s="80"/>
      <c r="BRM634" s="80"/>
      <c r="BRN634" s="80"/>
      <c r="BRO634" s="80"/>
      <c r="BRP634" s="80"/>
      <c r="BRQ634" s="80"/>
      <c r="BRR634" s="80"/>
      <c r="BRS634" s="80"/>
      <c r="BRT634" s="80"/>
      <c r="BRU634" s="80"/>
      <c r="BRV634" s="80"/>
      <c r="BRW634" s="80"/>
      <c r="BRX634" s="80"/>
      <c r="BRY634" s="80"/>
      <c r="BRZ634" s="80"/>
      <c r="BSA634" s="80"/>
      <c r="BSB634" s="80"/>
      <c r="BSC634" s="80"/>
      <c r="BSD634" s="80"/>
      <c r="BSE634" s="80"/>
      <c r="BSF634" s="80"/>
      <c r="BSG634" s="80"/>
      <c r="BSH634" s="80"/>
      <c r="BSI634" s="80"/>
      <c r="BSJ634" s="80"/>
      <c r="BSK634" s="80"/>
      <c r="BSL634" s="80"/>
      <c r="BSM634" s="80"/>
      <c r="BSN634" s="80"/>
      <c r="BSO634" s="80"/>
      <c r="BSP634" s="80"/>
      <c r="BSQ634" s="80"/>
      <c r="BSR634" s="80"/>
      <c r="BSS634" s="80"/>
      <c r="BST634" s="80"/>
      <c r="BSU634" s="80"/>
      <c r="BSV634" s="80"/>
      <c r="BSW634" s="80"/>
      <c r="BSX634" s="80"/>
      <c r="BSY634" s="80"/>
      <c r="BSZ634" s="80"/>
      <c r="BTA634" s="80"/>
      <c r="BTB634" s="80"/>
      <c r="BTC634" s="80"/>
      <c r="BTD634" s="80"/>
      <c r="BTE634" s="80"/>
      <c r="BTF634" s="80"/>
      <c r="BTG634" s="80"/>
      <c r="BTH634" s="80"/>
      <c r="BTI634" s="80"/>
      <c r="BTJ634" s="80"/>
      <c r="BTK634" s="80"/>
      <c r="BTL634" s="80"/>
      <c r="BTM634" s="80"/>
      <c r="BTN634" s="80"/>
      <c r="BTO634" s="80"/>
      <c r="BTP634" s="80"/>
      <c r="BTQ634" s="80"/>
      <c r="BTR634" s="80"/>
      <c r="BTS634" s="80"/>
      <c r="BTT634" s="80"/>
      <c r="BTU634" s="80"/>
      <c r="BTV634" s="80"/>
      <c r="BTW634" s="80"/>
      <c r="BTX634" s="80"/>
      <c r="BTY634" s="80"/>
      <c r="BTZ634" s="80"/>
      <c r="BUA634" s="80"/>
      <c r="BUB634" s="80"/>
      <c r="BUC634" s="80"/>
      <c r="BUD634" s="80"/>
      <c r="BUE634" s="80"/>
      <c r="BUF634" s="80"/>
      <c r="BUG634" s="80"/>
      <c r="BUH634" s="80"/>
      <c r="BUI634" s="80"/>
      <c r="BUJ634" s="80"/>
      <c r="BUK634" s="80"/>
      <c r="BUL634" s="80"/>
      <c r="BUM634" s="80"/>
      <c r="BUN634" s="80"/>
      <c r="BUO634" s="80"/>
      <c r="BUP634" s="80"/>
      <c r="BUQ634" s="80"/>
      <c r="BUR634" s="80"/>
      <c r="BUS634" s="80"/>
      <c r="BUT634" s="80"/>
      <c r="BUU634" s="80"/>
      <c r="BUV634" s="80"/>
      <c r="BUW634" s="80"/>
      <c r="BUX634" s="80"/>
      <c r="BUY634" s="80"/>
      <c r="BUZ634" s="80"/>
      <c r="BVA634" s="80"/>
      <c r="BVB634" s="80"/>
      <c r="BVC634" s="80"/>
      <c r="BVD634" s="80"/>
      <c r="BVE634" s="80"/>
      <c r="BVF634" s="80"/>
      <c r="BVG634" s="80"/>
      <c r="BVH634" s="80"/>
      <c r="BVI634" s="80"/>
      <c r="BVJ634" s="80"/>
      <c r="BVK634" s="80"/>
      <c r="BVL634" s="80"/>
      <c r="BVM634" s="80"/>
      <c r="BVN634" s="80"/>
      <c r="BVO634" s="80"/>
      <c r="BVP634" s="80"/>
      <c r="BVQ634" s="80"/>
      <c r="BVR634" s="80"/>
      <c r="BVS634" s="80"/>
      <c r="BVT634" s="80"/>
      <c r="BVU634" s="80"/>
      <c r="BVV634" s="80"/>
      <c r="BVW634" s="80"/>
      <c r="BVX634" s="80"/>
      <c r="BVY634" s="80"/>
      <c r="BVZ634" s="80"/>
      <c r="BWA634" s="80"/>
      <c r="BWB634" s="80"/>
      <c r="BWC634" s="80"/>
      <c r="BWD634" s="80"/>
      <c r="BWE634" s="80"/>
      <c r="BWF634" s="80"/>
      <c r="BWG634" s="80"/>
      <c r="BWH634" s="80"/>
      <c r="BWI634" s="80"/>
      <c r="BWJ634" s="80"/>
      <c r="BWK634" s="80"/>
      <c r="BWL634" s="80"/>
      <c r="BWM634" s="80"/>
      <c r="BWN634" s="80"/>
      <c r="BWO634" s="80"/>
      <c r="BWP634" s="80"/>
      <c r="BWQ634" s="80"/>
      <c r="BWR634" s="80"/>
      <c r="BWS634" s="80"/>
      <c r="BWT634" s="80"/>
      <c r="BWU634" s="80"/>
      <c r="BWV634" s="80"/>
      <c r="BWW634" s="80"/>
      <c r="BWX634" s="80"/>
      <c r="BWY634" s="80"/>
      <c r="BWZ634" s="80"/>
      <c r="BXA634" s="80"/>
      <c r="BXB634" s="80"/>
      <c r="BXC634" s="80"/>
      <c r="BXD634" s="80"/>
      <c r="BXE634" s="80"/>
      <c r="BXF634" s="80"/>
      <c r="BXG634" s="80"/>
      <c r="BXH634" s="80"/>
      <c r="BXI634" s="80"/>
      <c r="BXJ634" s="80"/>
      <c r="BXK634" s="80"/>
      <c r="BXL634" s="80"/>
      <c r="BXM634" s="80"/>
      <c r="BXN634" s="80"/>
      <c r="BXO634" s="80"/>
      <c r="BXP634" s="80"/>
      <c r="BXQ634" s="80"/>
      <c r="BXR634" s="80"/>
      <c r="BXS634" s="80"/>
      <c r="BXT634" s="80"/>
      <c r="BXU634" s="80"/>
      <c r="BXV634" s="80"/>
      <c r="BXW634" s="80"/>
      <c r="BXX634" s="80"/>
      <c r="BXY634" s="80"/>
      <c r="BXZ634" s="80"/>
      <c r="BYA634" s="80"/>
      <c r="BYB634" s="80"/>
      <c r="BYC634" s="80"/>
      <c r="BYD634" s="80"/>
      <c r="BYE634" s="80"/>
      <c r="BYF634" s="80"/>
      <c r="BYG634" s="80"/>
      <c r="BYH634" s="80"/>
      <c r="BYI634" s="80"/>
      <c r="BYJ634" s="80"/>
      <c r="BYK634" s="80"/>
      <c r="BYL634" s="80"/>
      <c r="BYM634" s="80"/>
      <c r="BYN634" s="80"/>
      <c r="BYO634" s="80"/>
      <c r="BYP634" s="80"/>
      <c r="BYQ634" s="80"/>
      <c r="BYR634" s="80"/>
      <c r="BYS634" s="80"/>
      <c r="BYT634" s="80"/>
      <c r="BYU634" s="80"/>
      <c r="BYV634" s="80"/>
      <c r="BYW634" s="80"/>
      <c r="BYX634" s="80"/>
      <c r="BYY634" s="80"/>
      <c r="BYZ634" s="80"/>
      <c r="BZA634" s="80"/>
      <c r="BZB634" s="80"/>
      <c r="BZC634" s="80"/>
      <c r="BZD634" s="80"/>
      <c r="BZE634" s="80"/>
      <c r="BZF634" s="80"/>
      <c r="BZG634" s="80"/>
      <c r="BZH634" s="80"/>
      <c r="BZI634" s="80"/>
      <c r="BZJ634" s="80"/>
      <c r="BZK634" s="80"/>
      <c r="BZL634" s="80"/>
      <c r="BZM634" s="80"/>
      <c r="BZN634" s="80"/>
      <c r="BZO634" s="80"/>
      <c r="BZP634" s="80"/>
      <c r="BZQ634" s="80"/>
      <c r="BZR634" s="80"/>
      <c r="BZS634" s="80"/>
      <c r="BZT634" s="80"/>
      <c r="BZU634" s="80"/>
      <c r="BZV634" s="80"/>
      <c r="BZW634" s="80"/>
      <c r="BZX634" s="80"/>
      <c r="BZY634" s="80"/>
      <c r="BZZ634" s="80"/>
      <c r="CAA634" s="80"/>
      <c r="CAB634" s="80"/>
      <c r="CAC634" s="80"/>
      <c r="CAD634" s="80"/>
      <c r="CAE634" s="80"/>
      <c r="CAF634" s="80"/>
      <c r="CAG634" s="80"/>
      <c r="CAH634" s="80"/>
      <c r="CAI634" s="80"/>
      <c r="CAJ634" s="80"/>
      <c r="CAK634" s="80"/>
      <c r="CAL634" s="80"/>
      <c r="CAM634" s="80"/>
      <c r="CAN634" s="80"/>
      <c r="CAO634" s="80"/>
      <c r="CAP634" s="80"/>
      <c r="CAQ634" s="80"/>
      <c r="CAR634" s="80"/>
      <c r="CAS634" s="80"/>
      <c r="CAT634" s="80"/>
      <c r="CAU634" s="80"/>
      <c r="CAV634" s="80"/>
      <c r="CAW634" s="80"/>
      <c r="CAX634" s="80"/>
      <c r="CAY634" s="80"/>
      <c r="CAZ634" s="80"/>
      <c r="CBA634" s="80"/>
      <c r="CBB634" s="80"/>
      <c r="CBC634" s="80"/>
      <c r="CBD634" s="80"/>
      <c r="CBE634" s="80"/>
      <c r="CBF634" s="80"/>
      <c r="CBG634" s="80"/>
      <c r="CBH634" s="80"/>
      <c r="CBI634" s="80"/>
      <c r="CBJ634" s="80"/>
      <c r="CBK634" s="80"/>
      <c r="CBL634" s="80"/>
      <c r="CBM634" s="80"/>
      <c r="CBN634" s="80"/>
      <c r="CBO634" s="80"/>
      <c r="CBP634" s="80"/>
      <c r="CBQ634" s="80"/>
      <c r="CBR634" s="80"/>
      <c r="CBS634" s="80"/>
      <c r="CBT634" s="80"/>
      <c r="CBU634" s="80"/>
      <c r="CBV634" s="80"/>
      <c r="CBW634" s="80"/>
      <c r="CBX634" s="80"/>
      <c r="CBY634" s="80"/>
      <c r="CBZ634" s="80"/>
      <c r="CCA634" s="80"/>
      <c r="CCB634" s="80"/>
      <c r="CCC634" s="80"/>
      <c r="CCD634" s="80"/>
      <c r="CCE634" s="80"/>
      <c r="CCF634" s="80"/>
      <c r="CCG634" s="80"/>
      <c r="CCH634" s="80"/>
      <c r="CCI634" s="80"/>
      <c r="CCJ634" s="80"/>
      <c r="CCK634" s="80"/>
      <c r="CCL634" s="80"/>
      <c r="CCM634" s="80"/>
      <c r="CCN634" s="80"/>
      <c r="CCO634" s="80"/>
      <c r="CCP634" s="80"/>
      <c r="CCQ634" s="80"/>
      <c r="CCR634" s="80"/>
      <c r="CCS634" s="80"/>
      <c r="CCT634" s="80"/>
      <c r="CCU634" s="80"/>
      <c r="CCV634" s="80"/>
      <c r="CCW634" s="80"/>
      <c r="CCX634" s="80"/>
      <c r="CCY634" s="80"/>
      <c r="CCZ634" s="80"/>
      <c r="CDA634" s="80"/>
      <c r="CDB634" s="80"/>
      <c r="CDC634" s="80"/>
      <c r="CDD634" s="80"/>
      <c r="CDE634" s="80"/>
      <c r="CDF634" s="80"/>
      <c r="CDG634" s="80"/>
      <c r="CDH634" s="80"/>
      <c r="CDI634" s="80"/>
      <c r="CDJ634" s="80"/>
      <c r="CDK634" s="80"/>
      <c r="CDL634" s="80"/>
      <c r="CDM634" s="80"/>
      <c r="CDN634" s="80"/>
      <c r="CDO634" s="80"/>
      <c r="CDP634" s="80"/>
      <c r="CDQ634" s="80"/>
      <c r="CDR634" s="80"/>
      <c r="CDS634" s="80"/>
      <c r="CDT634" s="80"/>
      <c r="CDU634" s="80"/>
      <c r="CDV634" s="80"/>
      <c r="CDW634" s="80"/>
      <c r="CDX634" s="80"/>
      <c r="CDY634" s="80"/>
      <c r="CDZ634" s="80"/>
      <c r="CEA634" s="80"/>
      <c r="CEB634" s="80"/>
      <c r="CEC634" s="80"/>
      <c r="CED634" s="80"/>
      <c r="CEE634" s="80"/>
      <c r="CEF634" s="80"/>
      <c r="CEG634" s="80"/>
      <c r="CEH634" s="80"/>
      <c r="CEI634" s="80"/>
      <c r="CEJ634" s="80"/>
      <c r="CEK634" s="80"/>
      <c r="CEL634" s="80"/>
      <c r="CEM634" s="80"/>
      <c r="CEN634" s="80"/>
      <c r="CEO634" s="80"/>
      <c r="CEP634" s="80"/>
      <c r="CEQ634" s="80"/>
      <c r="CER634" s="80"/>
      <c r="CES634" s="80"/>
      <c r="CET634" s="80"/>
      <c r="CEU634" s="80"/>
      <c r="CEV634" s="80"/>
      <c r="CEW634" s="80"/>
      <c r="CEX634" s="80"/>
      <c r="CEY634" s="80"/>
      <c r="CEZ634" s="80"/>
      <c r="CFA634" s="80"/>
      <c r="CFB634" s="80"/>
      <c r="CFC634" s="80"/>
      <c r="CFD634" s="80"/>
      <c r="CFE634" s="80"/>
      <c r="CFF634" s="80"/>
      <c r="CFG634" s="80"/>
      <c r="CFH634" s="80"/>
      <c r="CFI634" s="80"/>
      <c r="CFJ634" s="80"/>
      <c r="CFK634" s="80"/>
      <c r="CFL634" s="80"/>
      <c r="CFM634" s="80"/>
      <c r="CFN634" s="80"/>
      <c r="CFO634" s="80"/>
      <c r="CFP634" s="80"/>
      <c r="CFQ634" s="80"/>
      <c r="CFR634" s="80"/>
      <c r="CFS634" s="80"/>
      <c r="CFT634" s="80"/>
      <c r="CFU634" s="80"/>
      <c r="CFV634" s="80"/>
      <c r="CFW634" s="80"/>
      <c r="CFX634" s="80"/>
      <c r="CFY634" s="80"/>
      <c r="CFZ634" s="80"/>
      <c r="CGA634" s="80"/>
      <c r="CGB634" s="80"/>
      <c r="CGC634" s="80"/>
      <c r="CGD634" s="80"/>
      <c r="CGE634" s="80"/>
      <c r="CGF634" s="80"/>
      <c r="CGG634" s="80"/>
      <c r="CGH634" s="80"/>
      <c r="CGI634" s="80"/>
      <c r="CGJ634" s="80"/>
      <c r="CGK634" s="80"/>
      <c r="CGL634" s="80"/>
      <c r="CGM634" s="80"/>
      <c r="CGN634" s="80"/>
      <c r="CGO634" s="80"/>
      <c r="CGP634" s="80"/>
      <c r="CGQ634" s="80"/>
      <c r="CGR634" s="80"/>
      <c r="CGS634" s="80"/>
      <c r="CGT634" s="80"/>
      <c r="CGU634" s="80"/>
      <c r="CGV634" s="80"/>
      <c r="CGW634" s="80"/>
      <c r="CGX634" s="80"/>
      <c r="CGY634" s="80"/>
      <c r="CGZ634" s="80"/>
      <c r="CHA634" s="80"/>
      <c r="CHB634" s="80"/>
      <c r="CHC634" s="80"/>
      <c r="CHD634" s="80"/>
      <c r="CHE634" s="80"/>
      <c r="CHF634" s="80"/>
      <c r="CHG634" s="80"/>
      <c r="CHH634" s="80"/>
      <c r="CHI634" s="80"/>
      <c r="CHJ634" s="80"/>
      <c r="CHK634" s="80"/>
      <c r="CHL634" s="80"/>
      <c r="CHM634" s="80"/>
      <c r="CHN634" s="80"/>
      <c r="CHO634" s="80"/>
      <c r="CHP634" s="80"/>
      <c r="CHQ634" s="80"/>
      <c r="CHR634" s="80"/>
      <c r="CHS634" s="80"/>
      <c r="CHT634" s="80"/>
      <c r="CHU634" s="80"/>
      <c r="CHV634" s="80"/>
      <c r="CHW634" s="80"/>
      <c r="CHX634" s="80"/>
      <c r="CHY634" s="80"/>
      <c r="CHZ634" s="80"/>
      <c r="CIA634" s="80"/>
      <c r="CIB634" s="80"/>
      <c r="CIC634" s="80"/>
      <c r="CID634" s="80"/>
      <c r="CIE634" s="80"/>
      <c r="CIF634" s="80"/>
      <c r="CIG634" s="80"/>
      <c r="CIH634" s="80"/>
      <c r="CII634" s="80"/>
      <c r="CIJ634" s="80"/>
      <c r="CIK634" s="80"/>
      <c r="CIL634" s="80"/>
      <c r="CIM634" s="80"/>
      <c r="CIN634" s="80"/>
      <c r="CIO634" s="80"/>
      <c r="CIP634" s="80"/>
      <c r="CIQ634" s="80"/>
      <c r="CIR634" s="80"/>
      <c r="CIS634" s="80"/>
      <c r="CIT634" s="80"/>
      <c r="CIU634" s="80"/>
      <c r="CIV634" s="80"/>
      <c r="CIW634" s="80"/>
      <c r="CIX634" s="80"/>
      <c r="CIY634" s="80"/>
      <c r="CIZ634" s="80"/>
      <c r="CJA634" s="80"/>
      <c r="CJB634" s="80"/>
      <c r="CJC634" s="80"/>
      <c r="CJD634" s="80"/>
      <c r="CJE634" s="80"/>
      <c r="CJF634" s="80"/>
      <c r="CJG634" s="80"/>
      <c r="CJH634" s="80"/>
      <c r="CJI634" s="80"/>
      <c r="CJJ634" s="80"/>
      <c r="CJK634" s="80"/>
      <c r="CJL634" s="80"/>
      <c r="CJM634" s="80"/>
      <c r="CJN634" s="80"/>
      <c r="CJO634" s="80"/>
      <c r="CJP634" s="80"/>
      <c r="CJQ634" s="80"/>
      <c r="CJR634" s="80"/>
      <c r="CJS634" s="80"/>
      <c r="CJT634" s="80"/>
      <c r="CJU634" s="80"/>
      <c r="CJV634" s="80"/>
      <c r="CJW634" s="80"/>
      <c r="CJX634" s="80"/>
      <c r="CJY634" s="80"/>
      <c r="CJZ634" s="80"/>
      <c r="CKA634" s="80"/>
      <c r="CKB634" s="80"/>
      <c r="CKC634" s="80"/>
      <c r="CKD634" s="80"/>
      <c r="CKE634" s="80"/>
      <c r="CKF634" s="80"/>
      <c r="CKG634" s="80"/>
      <c r="CKH634" s="80"/>
      <c r="CKI634" s="80"/>
      <c r="CKJ634" s="80"/>
      <c r="CKK634" s="80"/>
      <c r="CKL634" s="80"/>
      <c r="CKM634" s="80"/>
      <c r="CKN634" s="80"/>
      <c r="CKO634" s="80"/>
      <c r="CKP634" s="80"/>
      <c r="CKQ634" s="80"/>
      <c r="CKR634" s="80"/>
      <c r="CKS634" s="80"/>
      <c r="CKT634" s="80"/>
      <c r="CKU634" s="80"/>
      <c r="CKV634" s="80"/>
      <c r="CKW634" s="80"/>
      <c r="CKX634" s="80"/>
      <c r="CKY634" s="80"/>
      <c r="CKZ634" s="80"/>
      <c r="CLA634" s="80"/>
      <c r="CLB634" s="80"/>
      <c r="CLC634" s="80"/>
      <c r="CLD634" s="80"/>
      <c r="CLE634" s="80"/>
      <c r="CLF634" s="80"/>
      <c r="CLG634" s="80"/>
      <c r="CLH634" s="80"/>
      <c r="CLI634" s="80"/>
      <c r="CLJ634" s="80"/>
      <c r="CLK634" s="80"/>
      <c r="CLL634" s="80"/>
      <c r="CLM634" s="80"/>
      <c r="CLN634" s="80"/>
      <c r="CLO634" s="80"/>
      <c r="CLP634" s="80"/>
      <c r="CLQ634" s="80"/>
      <c r="CLR634" s="80"/>
      <c r="CLS634" s="80"/>
      <c r="CLT634" s="80"/>
      <c r="CLU634" s="80"/>
      <c r="CLV634" s="80"/>
      <c r="CLW634" s="80"/>
      <c r="CLX634" s="80"/>
      <c r="CLY634" s="80"/>
      <c r="CLZ634" s="80"/>
      <c r="CMA634" s="80"/>
      <c r="CMB634" s="80"/>
      <c r="CMC634" s="80"/>
      <c r="CMD634" s="80"/>
      <c r="CME634" s="80"/>
      <c r="CMF634" s="80"/>
      <c r="CMG634" s="80"/>
      <c r="CMH634" s="80"/>
      <c r="CMI634" s="80"/>
      <c r="CMJ634" s="80"/>
      <c r="CMK634" s="80"/>
      <c r="CML634" s="80"/>
      <c r="CMM634" s="80"/>
      <c r="CMN634" s="80"/>
      <c r="CMO634" s="80"/>
      <c r="CMP634" s="80"/>
      <c r="CMQ634" s="80"/>
      <c r="CMR634" s="80"/>
      <c r="CMS634" s="80"/>
      <c r="CMT634" s="80"/>
      <c r="CMU634" s="80"/>
      <c r="CMV634" s="80"/>
      <c r="CMW634" s="80"/>
      <c r="CMX634" s="80"/>
      <c r="CMY634" s="80"/>
      <c r="CMZ634" s="80"/>
      <c r="CNA634" s="80"/>
      <c r="CNB634" s="80"/>
      <c r="CNC634" s="80"/>
      <c r="CND634" s="80"/>
      <c r="CNE634" s="80"/>
      <c r="CNF634" s="80"/>
      <c r="CNG634" s="80"/>
      <c r="CNH634" s="80"/>
      <c r="CNI634" s="80"/>
      <c r="CNJ634" s="80"/>
      <c r="CNK634" s="80"/>
      <c r="CNL634" s="80"/>
      <c r="CNM634" s="80"/>
      <c r="CNN634" s="80"/>
      <c r="CNO634" s="80"/>
      <c r="CNP634" s="80"/>
      <c r="CNQ634" s="80"/>
      <c r="CNR634" s="80"/>
      <c r="CNS634" s="80"/>
      <c r="CNT634" s="80"/>
      <c r="CNU634" s="80"/>
      <c r="CNV634" s="80"/>
      <c r="CNW634" s="80"/>
      <c r="CNX634" s="80"/>
      <c r="CNY634" s="80"/>
      <c r="CNZ634" s="80"/>
      <c r="COA634" s="80"/>
      <c r="COB634" s="80"/>
      <c r="COC634" s="80"/>
      <c r="COD634" s="80"/>
      <c r="COE634" s="80"/>
      <c r="COF634" s="80"/>
      <c r="COG634" s="80"/>
      <c r="COH634" s="80"/>
      <c r="COI634" s="80"/>
      <c r="COJ634" s="80"/>
      <c r="COK634" s="80"/>
      <c r="COL634" s="80"/>
      <c r="COM634" s="80"/>
      <c r="CON634" s="80"/>
      <c r="COO634" s="80"/>
      <c r="COP634" s="80"/>
      <c r="COQ634" s="80"/>
      <c r="COR634" s="80"/>
      <c r="COS634" s="80"/>
      <c r="COT634" s="80"/>
      <c r="COU634" s="80"/>
      <c r="COV634" s="80"/>
      <c r="COW634" s="80"/>
      <c r="COX634" s="80"/>
      <c r="COY634" s="80"/>
      <c r="COZ634" s="80"/>
      <c r="CPA634" s="80"/>
      <c r="CPB634" s="80"/>
      <c r="CPC634" s="80"/>
      <c r="CPD634" s="80"/>
      <c r="CPE634" s="80"/>
      <c r="CPF634" s="80"/>
      <c r="CPG634" s="80"/>
      <c r="CPH634" s="80"/>
      <c r="CPI634" s="80"/>
      <c r="CPJ634" s="80"/>
      <c r="CPK634" s="80"/>
      <c r="CPL634" s="80"/>
      <c r="CPM634" s="80"/>
      <c r="CPN634" s="80"/>
      <c r="CPO634" s="80"/>
      <c r="CPP634" s="80"/>
      <c r="CPQ634" s="80"/>
      <c r="CPR634" s="80"/>
      <c r="CPS634" s="80"/>
      <c r="CPT634" s="80"/>
      <c r="CPU634" s="80"/>
      <c r="CPV634" s="80"/>
      <c r="CPW634" s="80"/>
      <c r="CPX634" s="80"/>
      <c r="CPY634" s="80"/>
      <c r="CPZ634" s="80"/>
      <c r="CQA634" s="80"/>
      <c r="CQB634" s="80"/>
      <c r="CQC634" s="80"/>
      <c r="CQD634" s="80"/>
      <c r="CQE634" s="80"/>
      <c r="CQF634" s="80"/>
      <c r="CQG634" s="80"/>
      <c r="CQH634" s="80"/>
      <c r="CQI634" s="80"/>
      <c r="CQJ634" s="80"/>
      <c r="CQK634" s="80"/>
      <c r="CQL634" s="80"/>
      <c r="CQM634" s="80"/>
      <c r="CQN634" s="80"/>
      <c r="CQO634" s="80"/>
      <c r="CQP634" s="80"/>
      <c r="CQQ634" s="80"/>
      <c r="CQR634" s="80"/>
      <c r="CQS634" s="80"/>
      <c r="CQT634" s="80"/>
      <c r="CQU634" s="80"/>
      <c r="CQV634" s="80"/>
      <c r="CQW634" s="80"/>
      <c r="CQX634" s="80"/>
      <c r="CQY634" s="80"/>
      <c r="CQZ634" s="80"/>
      <c r="CRA634" s="80"/>
      <c r="CRB634" s="80"/>
      <c r="CRC634" s="80"/>
      <c r="CRD634" s="80"/>
      <c r="CRE634" s="80"/>
      <c r="CRF634" s="80"/>
      <c r="CRG634" s="80"/>
      <c r="CRH634" s="80"/>
      <c r="CRI634" s="80"/>
      <c r="CRJ634" s="80"/>
      <c r="CRK634" s="80"/>
      <c r="CRL634" s="80"/>
      <c r="CRM634" s="80"/>
      <c r="CRN634" s="80"/>
      <c r="CRO634" s="80"/>
      <c r="CRP634" s="80"/>
      <c r="CRQ634" s="80"/>
      <c r="CRR634" s="80"/>
      <c r="CRS634" s="80"/>
      <c r="CRT634" s="80"/>
      <c r="CRU634" s="80"/>
      <c r="CRV634" s="80"/>
      <c r="CRW634" s="80"/>
      <c r="CRX634" s="80"/>
      <c r="CRY634" s="80"/>
      <c r="CRZ634" s="80"/>
      <c r="CSA634" s="80"/>
      <c r="CSB634" s="80"/>
      <c r="CSC634" s="80"/>
      <c r="CSD634" s="80"/>
      <c r="CSE634" s="80"/>
      <c r="CSF634" s="80"/>
      <c r="CSG634" s="80"/>
      <c r="CSH634" s="80"/>
      <c r="CSI634" s="80"/>
      <c r="CSJ634" s="80"/>
      <c r="CSK634" s="80"/>
      <c r="CSL634" s="80"/>
      <c r="CSM634" s="80"/>
      <c r="CSN634" s="80"/>
      <c r="CSO634" s="80"/>
      <c r="CSP634" s="80"/>
      <c r="CSQ634" s="80"/>
      <c r="CSR634" s="80"/>
      <c r="CSS634" s="80"/>
      <c r="CST634" s="80"/>
      <c r="CSU634" s="80"/>
      <c r="CSV634" s="80"/>
      <c r="CSW634" s="80"/>
      <c r="CSX634" s="80"/>
      <c r="CSY634" s="80"/>
      <c r="CSZ634" s="80"/>
      <c r="CTA634" s="80"/>
      <c r="CTB634" s="80"/>
      <c r="CTC634" s="80"/>
      <c r="CTD634" s="80"/>
      <c r="CTE634" s="80"/>
      <c r="CTF634" s="80"/>
      <c r="CTG634" s="80"/>
      <c r="CTH634" s="80"/>
      <c r="CTI634" s="80"/>
      <c r="CTJ634" s="80"/>
      <c r="CTK634" s="80"/>
      <c r="CTL634" s="80"/>
      <c r="CTM634" s="80"/>
      <c r="CTN634" s="80"/>
      <c r="CTO634" s="80"/>
      <c r="CTP634" s="80"/>
      <c r="CTQ634" s="80"/>
      <c r="CTR634" s="80"/>
      <c r="CTS634" s="80"/>
      <c r="CTT634" s="80"/>
      <c r="CTU634" s="80"/>
      <c r="CTV634" s="80"/>
      <c r="CTW634" s="80"/>
      <c r="CTX634" s="80"/>
      <c r="CTY634" s="80"/>
      <c r="CTZ634" s="80"/>
      <c r="CUA634" s="80"/>
      <c r="CUB634" s="80"/>
      <c r="CUC634" s="80"/>
      <c r="CUD634" s="80"/>
      <c r="CUE634" s="80"/>
      <c r="CUF634" s="80"/>
      <c r="CUG634" s="80"/>
      <c r="CUH634" s="80"/>
      <c r="CUI634" s="80"/>
      <c r="CUJ634" s="80"/>
      <c r="CUK634" s="80"/>
      <c r="CUL634" s="80"/>
      <c r="CUM634" s="80"/>
      <c r="CUN634" s="80"/>
      <c r="CUO634" s="80"/>
      <c r="CUP634" s="80"/>
      <c r="CUQ634" s="80"/>
      <c r="CUR634" s="80"/>
      <c r="CUS634" s="80"/>
      <c r="CUT634" s="80"/>
      <c r="CUU634" s="80"/>
      <c r="CUV634" s="80"/>
      <c r="CUW634" s="80"/>
      <c r="CUX634" s="80"/>
      <c r="CUY634" s="80"/>
      <c r="CUZ634" s="80"/>
      <c r="CVA634" s="80"/>
      <c r="CVB634" s="80"/>
      <c r="CVC634" s="80"/>
      <c r="CVD634" s="80"/>
      <c r="CVE634" s="80"/>
      <c r="CVF634" s="80"/>
      <c r="CVG634" s="80"/>
      <c r="CVH634" s="80"/>
      <c r="CVI634" s="80"/>
      <c r="CVJ634" s="80"/>
      <c r="CVK634" s="80"/>
      <c r="CVL634" s="80"/>
      <c r="CVM634" s="80"/>
      <c r="CVN634" s="80"/>
      <c r="CVO634" s="80"/>
      <c r="CVP634" s="80"/>
      <c r="CVQ634" s="80"/>
      <c r="CVR634" s="80"/>
      <c r="CVS634" s="80"/>
      <c r="CVT634" s="80"/>
      <c r="CVU634" s="80"/>
      <c r="CVV634" s="80"/>
      <c r="CVW634" s="80"/>
      <c r="CVX634" s="80"/>
      <c r="CVY634" s="80"/>
      <c r="CVZ634" s="80"/>
      <c r="CWA634" s="80"/>
      <c r="CWB634" s="80"/>
      <c r="CWC634" s="80"/>
      <c r="CWD634" s="80"/>
      <c r="CWE634" s="80"/>
      <c r="CWF634" s="80"/>
      <c r="CWG634" s="80"/>
      <c r="CWH634" s="80"/>
      <c r="CWI634" s="80"/>
      <c r="CWJ634" s="80"/>
      <c r="CWK634" s="80"/>
      <c r="CWL634" s="80"/>
      <c r="CWM634" s="80"/>
      <c r="CWN634" s="80"/>
      <c r="CWO634" s="80"/>
      <c r="CWP634" s="80"/>
      <c r="CWQ634" s="80"/>
      <c r="CWR634" s="80"/>
      <c r="CWS634" s="80"/>
      <c r="CWT634" s="80"/>
      <c r="CWU634" s="80"/>
      <c r="CWV634" s="80"/>
      <c r="CWW634" s="80"/>
      <c r="CWX634" s="80"/>
      <c r="CWY634" s="80"/>
      <c r="CWZ634" s="80"/>
      <c r="CXA634" s="80"/>
      <c r="CXB634" s="80"/>
      <c r="CXC634" s="80"/>
      <c r="CXD634" s="80"/>
      <c r="CXE634" s="80"/>
      <c r="CXF634" s="80"/>
      <c r="CXG634" s="80"/>
      <c r="CXH634" s="80"/>
      <c r="CXI634" s="80"/>
      <c r="CXJ634" s="80"/>
      <c r="CXK634" s="80"/>
      <c r="CXL634" s="80"/>
      <c r="CXM634" s="80"/>
      <c r="CXN634" s="80"/>
      <c r="CXO634" s="80"/>
      <c r="CXP634" s="80"/>
      <c r="CXQ634" s="80"/>
      <c r="CXR634" s="80"/>
      <c r="CXS634" s="80"/>
      <c r="CXT634" s="80"/>
      <c r="CXU634" s="80"/>
      <c r="CXV634" s="80"/>
      <c r="CXW634" s="80"/>
      <c r="CXX634" s="80"/>
      <c r="CXY634" s="80"/>
      <c r="CXZ634" s="80"/>
      <c r="CYA634" s="80"/>
      <c r="CYB634" s="80"/>
      <c r="CYC634" s="80"/>
      <c r="CYD634" s="80"/>
      <c r="CYE634" s="80"/>
      <c r="CYF634" s="80"/>
      <c r="CYG634" s="80"/>
      <c r="CYH634" s="80"/>
      <c r="CYI634" s="80"/>
      <c r="CYJ634" s="80"/>
      <c r="CYK634" s="80"/>
      <c r="CYL634" s="80"/>
      <c r="CYM634" s="80"/>
      <c r="CYN634" s="80"/>
      <c r="CYO634" s="80"/>
      <c r="CYP634" s="80"/>
      <c r="CYQ634" s="80"/>
      <c r="CYR634" s="80"/>
      <c r="CYS634" s="80"/>
      <c r="CYT634" s="80"/>
      <c r="CYU634" s="80"/>
      <c r="CYV634" s="80"/>
      <c r="CYW634" s="80"/>
      <c r="CYX634" s="80"/>
      <c r="CYY634" s="80"/>
      <c r="CYZ634" s="80"/>
      <c r="CZA634" s="80"/>
      <c r="CZB634" s="80"/>
      <c r="CZC634" s="80"/>
      <c r="CZD634" s="80"/>
      <c r="CZE634" s="80"/>
      <c r="CZF634" s="80"/>
      <c r="CZG634" s="80"/>
      <c r="CZH634" s="80"/>
      <c r="CZI634" s="80"/>
      <c r="CZJ634" s="80"/>
      <c r="CZK634" s="80"/>
      <c r="CZL634" s="80"/>
      <c r="CZM634" s="80"/>
      <c r="CZN634" s="80"/>
      <c r="CZO634" s="80"/>
      <c r="CZP634" s="80"/>
      <c r="CZQ634" s="80"/>
      <c r="CZR634" s="80"/>
      <c r="CZS634" s="80"/>
      <c r="CZT634" s="80"/>
      <c r="CZU634" s="80"/>
      <c r="CZV634" s="80"/>
      <c r="CZW634" s="80"/>
      <c r="CZX634" s="80"/>
      <c r="CZY634" s="80"/>
      <c r="CZZ634" s="80"/>
      <c r="DAA634" s="80"/>
      <c r="DAB634" s="80"/>
      <c r="DAC634" s="80"/>
      <c r="DAD634" s="80"/>
      <c r="DAE634" s="80"/>
      <c r="DAF634" s="80"/>
      <c r="DAG634" s="80"/>
      <c r="DAH634" s="80"/>
      <c r="DAI634" s="80"/>
      <c r="DAJ634" s="80"/>
      <c r="DAK634" s="80"/>
      <c r="DAL634" s="80"/>
      <c r="DAM634" s="80"/>
      <c r="DAN634" s="80"/>
      <c r="DAO634" s="80"/>
      <c r="DAP634" s="80"/>
      <c r="DAQ634" s="80"/>
      <c r="DAR634" s="80"/>
      <c r="DAS634" s="80"/>
      <c r="DAT634" s="80"/>
      <c r="DAU634" s="80"/>
      <c r="DAV634" s="80"/>
      <c r="DAW634" s="80"/>
      <c r="DAX634" s="80"/>
      <c r="DAY634" s="80"/>
      <c r="DAZ634" s="80"/>
      <c r="DBA634" s="80"/>
      <c r="DBB634" s="80"/>
      <c r="DBC634" s="80"/>
      <c r="DBD634" s="80"/>
      <c r="DBE634" s="80"/>
      <c r="DBF634" s="80"/>
      <c r="DBG634" s="80"/>
      <c r="DBH634" s="80"/>
      <c r="DBI634" s="80"/>
      <c r="DBJ634" s="80"/>
      <c r="DBK634" s="80"/>
      <c r="DBL634" s="80"/>
      <c r="DBM634" s="80"/>
      <c r="DBN634" s="80"/>
      <c r="DBO634" s="80"/>
      <c r="DBP634" s="80"/>
      <c r="DBQ634" s="80"/>
      <c r="DBR634" s="80"/>
      <c r="DBS634" s="80"/>
      <c r="DBT634" s="80"/>
      <c r="DBU634" s="80"/>
      <c r="DBV634" s="80"/>
      <c r="DBW634" s="80"/>
      <c r="DBX634" s="80"/>
      <c r="DBY634" s="80"/>
      <c r="DBZ634" s="80"/>
      <c r="DCA634" s="80"/>
      <c r="DCB634" s="80"/>
      <c r="DCC634" s="80"/>
      <c r="DCD634" s="80"/>
      <c r="DCE634" s="80"/>
      <c r="DCF634" s="80"/>
      <c r="DCG634" s="80"/>
      <c r="DCH634" s="80"/>
      <c r="DCI634" s="80"/>
      <c r="DCJ634" s="80"/>
      <c r="DCK634" s="80"/>
      <c r="DCL634" s="80"/>
      <c r="DCM634" s="80"/>
      <c r="DCN634" s="80"/>
      <c r="DCO634" s="80"/>
      <c r="DCP634" s="80"/>
      <c r="DCQ634" s="80"/>
      <c r="DCR634" s="80"/>
      <c r="DCS634" s="80"/>
      <c r="DCT634" s="80"/>
      <c r="DCU634" s="80"/>
      <c r="DCV634" s="80"/>
      <c r="DCW634" s="80"/>
      <c r="DCX634" s="80"/>
      <c r="DCY634" s="80"/>
      <c r="DCZ634" s="80"/>
      <c r="DDA634" s="80"/>
      <c r="DDB634" s="80"/>
      <c r="DDC634" s="80"/>
      <c r="DDD634" s="80"/>
      <c r="DDE634" s="80"/>
      <c r="DDF634" s="80"/>
      <c r="DDG634" s="80"/>
      <c r="DDH634" s="80"/>
      <c r="DDI634" s="80"/>
      <c r="DDJ634" s="80"/>
      <c r="DDK634" s="80"/>
      <c r="DDL634" s="80"/>
      <c r="DDM634" s="80"/>
      <c r="DDN634" s="80"/>
      <c r="DDO634" s="80"/>
      <c r="DDP634" s="80"/>
      <c r="DDQ634" s="80"/>
      <c r="DDR634" s="80"/>
      <c r="DDS634" s="80"/>
      <c r="DDT634" s="80"/>
      <c r="DDU634" s="80"/>
      <c r="DDV634" s="80"/>
      <c r="DDW634" s="80"/>
      <c r="DDX634" s="80"/>
      <c r="DDY634" s="80"/>
      <c r="DDZ634" s="80"/>
      <c r="DEA634" s="80"/>
      <c r="DEB634" s="80"/>
      <c r="DEC634" s="80"/>
      <c r="DED634" s="80"/>
      <c r="DEE634" s="80"/>
      <c r="DEF634" s="80"/>
      <c r="DEG634" s="80"/>
      <c r="DEH634" s="80"/>
      <c r="DEI634" s="80"/>
      <c r="DEJ634" s="80"/>
      <c r="DEK634" s="80"/>
      <c r="DEL634" s="80"/>
      <c r="DEM634" s="80"/>
      <c r="DEN634" s="80"/>
      <c r="DEO634" s="80"/>
      <c r="DEP634" s="80"/>
      <c r="DEQ634" s="80"/>
      <c r="DER634" s="80"/>
      <c r="DES634" s="80"/>
      <c r="DET634" s="80"/>
      <c r="DEU634" s="80"/>
      <c r="DEV634" s="80"/>
      <c r="DEW634" s="80"/>
      <c r="DEX634" s="80"/>
      <c r="DEY634" s="80"/>
      <c r="DEZ634" s="80"/>
      <c r="DFA634" s="80"/>
      <c r="DFB634" s="80"/>
      <c r="DFC634" s="80"/>
      <c r="DFD634" s="80"/>
      <c r="DFE634" s="80"/>
      <c r="DFF634" s="80"/>
      <c r="DFG634" s="80"/>
      <c r="DFH634" s="80"/>
      <c r="DFI634" s="80"/>
      <c r="DFJ634" s="80"/>
      <c r="DFK634" s="80"/>
      <c r="DFL634" s="80"/>
      <c r="DFM634" s="80"/>
      <c r="DFN634" s="80"/>
      <c r="DFO634" s="80"/>
      <c r="DFP634" s="80"/>
      <c r="DFQ634" s="80"/>
      <c r="DFR634" s="80"/>
      <c r="DFS634" s="80"/>
      <c r="DFT634" s="80"/>
      <c r="DFU634" s="80"/>
      <c r="DFV634" s="80"/>
      <c r="DFW634" s="80"/>
      <c r="DFX634" s="80"/>
      <c r="DFY634" s="80"/>
      <c r="DFZ634" s="80"/>
      <c r="DGA634" s="80"/>
      <c r="DGB634" s="80"/>
      <c r="DGC634" s="80"/>
      <c r="DGD634" s="80"/>
      <c r="DGE634" s="80"/>
      <c r="DGF634" s="80"/>
      <c r="DGG634" s="80"/>
      <c r="DGH634" s="80"/>
      <c r="DGI634" s="80"/>
      <c r="DGJ634" s="80"/>
      <c r="DGK634" s="80"/>
      <c r="DGL634" s="80"/>
      <c r="DGM634" s="80"/>
      <c r="DGN634" s="80"/>
      <c r="DGO634" s="80"/>
      <c r="DGP634" s="80"/>
      <c r="DGQ634" s="80"/>
      <c r="DGR634" s="80"/>
      <c r="DGS634" s="80"/>
      <c r="DGT634" s="80"/>
      <c r="DGU634" s="80"/>
      <c r="DGV634" s="80"/>
      <c r="DGW634" s="80"/>
      <c r="DGX634" s="80"/>
      <c r="DGY634" s="80"/>
      <c r="DGZ634" s="80"/>
      <c r="DHA634" s="80"/>
      <c r="DHB634" s="80"/>
      <c r="DHC634" s="80"/>
      <c r="DHD634" s="80"/>
      <c r="DHE634" s="80"/>
      <c r="DHF634" s="80"/>
      <c r="DHG634" s="80"/>
      <c r="DHH634" s="80"/>
      <c r="DHI634" s="80"/>
      <c r="DHJ634" s="80"/>
      <c r="DHK634" s="80"/>
      <c r="DHL634" s="80"/>
      <c r="DHM634" s="80"/>
      <c r="DHN634" s="80"/>
      <c r="DHO634" s="80"/>
      <c r="DHP634" s="80"/>
      <c r="DHQ634" s="80"/>
      <c r="DHR634" s="80"/>
      <c r="DHS634" s="80"/>
      <c r="DHT634" s="80"/>
      <c r="DHU634" s="80"/>
      <c r="DHV634" s="80"/>
      <c r="DHW634" s="80"/>
      <c r="DHX634" s="80"/>
      <c r="DHY634" s="80"/>
      <c r="DHZ634" s="80"/>
      <c r="DIA634" s="80"/>
      <c r="DIB634" s="80"/>
      <c r="DIC634" s="80"/>
      <c r="DID634" s="80"/>
      <c r="DIE634" s="80"/>
      <c r="DIF634" s="80"/>
      <c r="DIG634" s="80"/>
      <c r="DIH634" s="80"/>
      <c r="DII634" s="80"/>
      <c r="DIJ634" s="80"/>
      <c r="DIK634" s="80"/>
      <c r="DIL634" s="80"/>
      <c r="DIM634" s="80"/>
      <c r="DIN634" s="80"/>
      <c r="DIO634" s="80"/>
      <c r="DIP634" s="80"/>
      <c r="DIQ634" s="80"/>
      <c r="DIR634" s="80"/>
      <c r="DIS634" s="80"/>
      <c r="DIT634" s="80"/>
      <c r="DIU634" s="80"/>
      <c r="DIV634" s="80"/>
      <c r="DIW634" s="80"/>
      <c r="DIX634" s="80"/>
      <c r="DIY634" s="80"/>
      <c r="DIZ634" s="80"/>
      <c r="DJA634" s="80"/>
      <c r="DJB634" s="80"/>
      <c r="DJC634" s="80"/>
      <c r="DJD634" s="80"/>
      <c r="DJE634" s="80"/>
      <c r="DJF634" s="80"/>
      <c r="DJG634" s="80"/>
      <c r="DJH634" s="80"/>
      <c r="DJI634" s="80"/>
      <c r="DJJ634" s="80"/>
      <c r="DJK634" s="80"/>
      <c r="DJL634" s="80"/>
      <c r="DJM634" s="80"/>
      <c r="DJN634" s="80"/>
      <c r="DJO634" s="80"/>
      <c r="DJP634" s="80"/>
      <c r="DJQ634" s="80"/>
      <c r="DJR634" s="80"/>
      <c r="DJS634" s="80"/>
      <c r="DJT634" s="80"/>
      <c r="DJU634" s="80"/>
      <c r="DJV634" s="80"/>
      <c r="DJW634" s="80"/>
      <c r="DJX634" s="80"/>
      <c r="DJY634" s="80"/>
      <c r="DJZ634" s="80"/>
      <c r="DKA634" s="80"/>
      <c r="DKB634" s="80"/>
      <c r="DKC634" s="80"/>
      <c r="DKD634" s="80"/>
      <c r="DKE634" s="80"/>
      <c r="DKF634" s="80"/>
      <c r="DKG634" s="80"/>
      <c r="DKH634" s="80"/>
      <c r="DKI634" s="80"/>
      <c r="DKJ634" s="80"/>
      <c r="DKK634" s="80"/>
      <c r="DKL634" s="80"/>
      <c r="DKM634" s="80"/>
      <c r="DKN634" s="80"/>
      <c r="DKO634" s="80"/>
      <c r="DKP634" s="80"/>
      <c r="DKQ634" s="80"/>
      <c r="DKR634" s="80"/>
      <c r="DKS634" s="80"/>
      <c r="DKT634" s="80"/>
      <c r="DKU634" s="80"/>
      <c r="DKV634" s="80"/>
      <c r="DKW634" s="80"/>
      <c r="DKX634" s="80"/>
      <c r="DKY634" s="80"/>
      <c r="DKZ634" s="80"/>
      <c r="DLA634" s="80"/>
      <c r="DLB634" s="80"/>
      <c r="DLC634" s="80"/>
      <c r="DLD634" s="80"/>
      <c r="DLE634" s="80"/>
      <c r="DLF634" s="80"/>
      <c r="DLG634" s="80"/>
      <c r="DLH634" s="80"/>
      <c r="DLI634" s="80"/>
      <c r="DLJ634" s="80"/>
      <c r="DLK634" s="80"/>
      <c r="DLL634" s="80"/>
      <c r="DLM634" s="80"/>
      <c r="DLN634" s="80"/>
      <c r="DLO634" s="80"/>
      <c r="DLP634" s="80"/>
      <c r="DLQ634" s="80"/>
      <c r="DLR634" s="80"/>
      <c r="DLS634" s="80"/>
      <c r="DLT634" s="80"/>
      <c r="DLU634" s="80"/>
      <c r="DLV634" s="80"/>
      <c r="DLW634" s="80"/>
      <c r="DLX634" s="80"/>
      <c r="DLY634" s="80"/>
      <c r="DLZ634" s="80"/>
      <c r="DMA634" s="80"/>
      <c r="DMB634" s="80"/>
      <c r="DMC634" s="80"/>
      <c r="DMD634" s="80"/>
      <c r="DME634" s="80"/>
      <c r="DMF634" s="80"/>
      <c r="DMG634" s="80"/>
      <c r="DMH634" s="80"/>
      <c r="DMI634" s="80"/>
      <c r="DMJ634" s="80"/>
      <c r="DMK634" s="80"/>
      <c r="DML634" s="80"/>
      <c r="DMM634" s="80"/>
      <c r="DMN634" s="80"/>
      <c r="DMO634" s="80"/>
      <c r="DMP634" s="80"/>
      <c r="DMQ634" s="80"/>
      <c r="DMR634" s="80"/>
      <c r="DMS634" s="80"/>
      <c r="DMT634" s="80"/>
      <c r="DMU634" s="80"/>
      <c r="DMV634" s="80"/>
      <c r="DMW634" s="80"/>
      <c r="DMX634" s="80"/>
      <c r="DMY634" s="80"/>
      <c r="DMZ634" s="80"/>
      <c r="DNA634" s="80"/>
      <c r="DNB634" s="80"/>
      <c r="DNC634" s="80"/>
      <c r="DND634" s="80"/>
      <c r="DNE634" s="80"/>
      <c r="DNF634" s="80"/>
      <c r="DNG634" s="80"/>
      <c r="DNH634" s="80"/>
      <c r="DNI634" s="80"/>
      <c r="DNJ634" s="80"/>
      <c r="DNK634" s="80"/>
      <c r="DNL634" s="80"/>
      <c r="DNM634" s="80"/>
      <c r="DNN634" s="80"/>
      <c r="DNO634" s="80"/>
      <c r="DNP634" s="80"/>
      <c r="DNQ634" s="80"/>
      <c r="DNR634" s="80"/>
      <c r="DNS634" s="80"/>
      <c r="DNT634" s="80"/>
      <c r="DNU634" s="80"/>
      <c r="DNV634" s="80"/>
      <c r="DNW634" s="80"/>
      <c r="DNX634" s="80"/>
      <c r="DNY634" s="80"/>
      <c r="DNZ634" s="80"/>
      <c r="DOA634" s="80"/>
      <c r="DOB634" s="80"/>
      <c r="DOC634" s="80"/>
      <c r="DOD634" s="80"/>
      <c r="DOE634" s="80"/>
      <c r="DOF634" s="80"/>
      <c r="DOG634" s="80"/>
      <c r="DOH634" s="80"/>
      <c r="DOI634" s="80"/>
      <c r="DOJ634" s="80"/>
      <c r="DOK634" s="80"/>
      <c r="DOL634" s="80"/>
      <c r="DOM634" s="80"/>
      <c r="DON634" s="80"/>
      <c r="DOO634" s="80"/>
      <c r="DOP634" s="80"/>
      <c r="DOQ634" s="80"/>
      <c r="DOR634" s="80"/>
      <c r="DOS634" s="80"/>
      <c r="DOT634" s="80"/>
      <c r="DOU634" s="80"/>
      <c r="DOV634" s="80"/>
      <c r="DOW634" s="80"/>
      <c r="DOX634" s="80"/>
      <c r="DOY634" s="80"/>
      <c r="DOZ634" s="80"/>
      <c r="DPA634" s="80"/>
      <c r="DPB634" s="80"/>
      <c r="DPC634" s="80"/>
      <c r="DPD634" s="80"/>
      <c r="DPE634" s="80"/>
      <c r="DPF634" s="80"/>
      <c r="DPG634" s="80"/>
      <c r="DPH634" s="80"/>
      <c r="DPI634" s="80"/>
      <c r="DPJ634" s="80"/>
      <c r="DPK634" s="80"/>
      <c r="DPL634" s="80"/>
      <c r="DPM634" s="80"/>
      <c r="DPN634" s="80"/>
      <c r="DPO634" s="80"/>
      <c r="DPP634" s="80"/>
      <c r="DPQ634" s="80"/>
      <c r="DPR634" s="80"/>
      <c r="DPS634" s="80"/>
      <c r="DPT634" s="80"/>
      <c r="DPU634" s="80"/>
      <c r="DPV634" s="80"/>
      <c r="DPW634" s="80"/>
      <c r="DPX634" s="80"/>
      <c r="DPY634" s="80"/>
      <c r="DPZ634" s="80"/>
      <c r="DQA634" s="80"/>
      <c r="DQB634" s="80"/>
      <c r="DQC634" s="80"/>
      <c r="DQD634" s="80"/>
      <c r="DQE634" s="80"/>
      <c r="DQF634" s="80"/>
      <c r="DQG634" s="80"/>
      <c r="DQH634" s="80"/>
      <c r="DQI634" s="80"/>
      <c r="DQJ634" s="80"/>
      <c r="DQK634" s="80"/>
      <c r="DQL634" s="80"/>
      <c r="DQM634" s="80"/>
      <c r="DQN634" s="80"/>
      <c r="DQO634" s="80"/>
      <c r="DQP634" s="80"/>
      <c r="DQQ634" s="80"/>
      <c r="DQR634" s="80"/>
      <c r="DQS634" s="80"/>
      <c r="DQT634" s="80"/>
      <c r="DQU634" s="80"/>
      <c r="DQV634" s="80"/>
      <c r="DQW634" s="80"/>
      <c r="DQX634" s="80"/>
      <c r="DQY634" s="80"/>
      <c r="DQZ634" s="80"/>
      <c r="DRA634" s="80"/>
      <c r="DRB634" s="80"/>
      <c r="DRC634" s="80"/>
      <c r="DRD634" s="80"/>
      <c r="DRE634" s="80"/>
      <c r="DRF634" s="80"/>
      <c r="DRG634" s="80"/>
      <c r="DRH634" s="80"/>
      <c r="DRI634" s="80"/>
      <c r="DRJ634" s="80"/>
      <c r="DRK634" s="80"/>
      <c r="DRL634" s="80"/>
      <c r="DRM634" s="80"/>
      <c r="DRN634" s="80"/>
      <c r="DRO634" s="80"/>
      <c r="DRP634" s="80"/>
      <c r="DRQ634" s="80"/>
      <c r="DRR634" s="80"/>
      <c r="DRS634" s="80"/>
      <c r="DRT634" s="80"/>
      <c r="DRU634" s="80"/>
      <c r="DRV634" s="80"/>
      <c r="DRW634" s="80"/>
      <c r="DRX634" s="80"/>
      <c r="DRY634" s="80"/>
      <c r="DRZ634" s="80"/>
      <c r="DSA634" s="80"/>
      <c r="DSB634" s="80"/>
      <c r="DSC634" s="80"/>
      <c r="DSD634" s="80"/>
      <c r="DSE634" s="80"/>
      <c r="DSF634" s="80"/>
      <c r="DSG634" s="80"/>
      <c r="DSH634" s="80"/>
      <c r="DSI634" s="80"/>
      <c r="DSJ634" s="80"/>
      <c r="DSK634" s="80"/>
      <c r="DSL634" s="80"/>
      <c r="DSM634" s="80"/>
      <c r="DSN634" s="80"/>
      <c r="DSO634" s="80"/>
      <c r="DSP634" s="80"/>
      <c r="DSQ634" s="80"/>
      <c r="DSR634" s="80"/>
      <c r="DSS634" s="80"/>
      <c r="DST634" s="80"/>
      <c r="DSU634" s="80"/>
      <c r="DSV634" s="80"/>
      <c r="DSW634" s="80"/>
      <c r="DSX634" s="80"/>
      <c r="DSY634" s="80"/>
      <c r="DSZ634" s="80"/>
      <c r="DTA634" s="80"/>
      <c r="DTB634" s="80"/>
      <c r="DTC634" s="80"/>
      <c r="DTD634" s="80"/>
      <c r="DTE634" s="80"/>
      <c r="DTF634" s="80"/>
      <c r="DTG634" s="80"/>
      <c r="DTH634" s="80"/>
      <c r="DTI634" s="80"/>
      <c r="DTJ634" s="80"/>
      <c r="DTK634" s="80"/>
      <c r="DTL634" s="80"/>
      <c r="DTM634" s="80"/>
      <c r="DTN634" s="80"/>
      <c r="DTO634" s="80"/>
      <c r="DTP634" s="80"/>
      <c r="DTQ634" s="80"/>
      <c r="DTR634" s="80"/>
      <c r="DTS634" s="80"/>
      <c r="DTT634" s="80"/>
      <c r="DTU634" s="80"/>
      <c r="DTV634" s="80"/>
      <c r="DTW634" s="80"/>
      <c r="DTX634" s="80"/>
      <c r="DTY634" s="80"/>
      <c r="DTZ634" s="80"/>
      <c r="DUA634" s="80"/>
      <c r="DUB634" s="80"/>
      <c r="DUC634" s="80"/>
      <c r="DUD634" s="80"/>
      <c r="DUE634" s="80"/>
      <c r="DUF634" s="80"/>
      <c r="DUG634" s="80"/>
      <c r="DUH634" s="80"/>
      <c r="DUI634" s="80"/>
      <c r="DUJ634" s="80"/>
      <c r="DUK634" s="80"/>
      <c r="DUL634" s="80"/>
      <c r="DUM634" s="80"/>
      <c r="DUN634" s="80"/>
      <c r="DUO634" s="80"/>
      <c r="DUP634" s="80"/>
      <c r="DUQ634" s="80"/>
      <c r="DUR634" s="80"/>
      <c r="DUS634" s="80"/>
      <c r="DUT634" s="80"/>
      <c r="DUU634" s="80"/>
      <c r="DUV634" s="80"/>
      <c r="DUW634" s="80"/>
      <c r="DUX634" s="80"/>
      <c r="DUY634" s="80"/>
      <c r="DUZ634" s="80"/>
      <c r="DVA634" s="80"/>
      <c r="DVB634" s="80"/>
      <c r="DVC634" s="80"/>
      <c r="DVD634" s="80"/>
      <c r="DVE634" s="80"/>
      <c r="DVF634" s="80"/>
      <c r="DVG634" s="80"/>
      <c r="DVH634" s="80"/>
      <c r="DVI634" s="80"/>
      <c r="DVJ634" s="80"/>
      <c r="DVK634" s="80"/>
      <c r="DVL634" s="80"/>
      <c r="DVM634" s="80"/>
      <c r="DVN634" s="80"/>
      <c r="DVO634" s="80"/>
      <c r="DVP634" s="80"/>
      <c r="DVQ634" s="80"/>
      <c r="DVR634" s="80"/>
      <c r="DVS634" s="80"/>
      <c r="DVT634" s="80"/>
      <c r="DVU634" s="80"/>
      <c r="DVV634" s="80"/>
      <c r="DVW634" s="80"/>
      <c r="DVX634" s="80"/>
      <c r="DVY634" s="80"/>
      <c r="DVZ634" s="80"/>
      <c r="DWA634" s="80"/>
      <c r="DWB634" s="80"/>
      <c r="DWC634" s="80"/>
      <c r="DWD634" s="80"/>
      <c r="DWE634" s="80"/>
      <c r="DWF634" s="80"/>
      <c r="DWG634" s="80"/>
      <c r="DWH634" s="80"/>
      <c r="DWI634" s="80"/>
      <c r="DWJ634" s="80"/>
      <c r="DWK634" s="80"/>
      <c r="DWL634" s="80"/>
      <c r="DWM634" s="80"/>
      <c r="DWN634" s="80"/>
      <c r="DWO634" s="80"/>
      <c r="DWP634" s="80"/>
      <c r="DWQ634" s="80"/>
      <c r="DWR634" s="80"/>
      <c r="DWS634" s="80"/>
      <c r="DWT634" s="80"/>
      <c r="DWU634" s="80"/>
      <c r="DWV634" s="80"/>
      <c r="DWW634" s="80"/>
      <c r="DWX634" s="80"/>
      <c r="DWY634" s="80"/>
      <c r="DWZ634" s="80"/>
      <c r="DXA634" s="80"/>
      <c r="DXB634" s="80"/>
      <c r="DXC634" s="80"/>
      <c r="DXD634" s="80"/>
      <c r="DXE634" s="80"/>
      <c r="DXF634" s="80"/>
      <c r="DXG634" s="80"/>
      <c r="DXH634" s="80"/>
      <c r="DXI634" s="80"/>
      <c r="DXJ634" s="80"/>
      <c r="DXK634" s="80"/>
      <c r="DXL634" s="80"/>
      <c r="DXM634" s="80"/>
      <c r="DXN634" s="80"/>
      <c r="DXO634" s="80"/>
      <c r="DXP634" s="80"/>
      <c r="DXQ634" s="80"/>
      <c r="DXR634" s="80"/>
      <c r="DXS634" s="80"/>
      <c r="DXT634" s="80"/>
      <c r="DXU634" s="80"/>
      <c r="DXV634" s="80"/>
      <c r="DXW634" s="80"/>
      <c r="DXX634" s="80"/>
      <c r="DXY634" s="80"/>
      <c r="DXZ634" s="80"/>
      <c r="DYA634" s="80"/>
      <c r="DYB634" s="80"/>
      <c r="DYC634" s="80"/>
      <c r="DYD634" s="80"/>
      <c r="DYE634" s="80"/>
      <c r="DYF634" s="80"/>
      <c r="DYG634" s="80"/>
      <c r="DYH634" s="80"/>
      <c r="DYI634" s="80"/>
      <c r="DYJ634" s="80"/>
      <c r="DYK634" s="80"/>
      <c r="DYL634" s="80"/>
      <c r="DYM634" s="80"/>
      <c r="DYN634" s="80"/>
      <c r="DYO634" s="80"/>
      <c r="DYP634" s="80"/>
      <c r="DYQ634" s="80"/>
      <c r="DYR634" s="80"/>
      <c r="DYS634" s="80"/>
      <c r="DYT634" s="80"/>
      <c r="DYU634" s="80"/>
      <c r="DYV634" s="80"/>
      <c r="DYW634" s="80"/>
      <c r="DYX634" s="80"/>
      <c r="DYY634" s="80"/>
      <c r="DYZ634" s="80"/>
      <c r="DZA634" s="80"/>
      <c r="DZB634" s="80"/>
      <c r="DZC634" s="80"/>
      <c r="DZD634" s="80"/>
      <c r="DZE634" s="80"/>
      <c r="DZF634" s="80"/>
      <c r="DZG634" s="80"/>
      <c r="DZH634" s="80"/>
      <c r="DZI634" s="80"/>
      <c r="DZJ634" s="80"/>
      <c r="DZK634" s="80"/>
      <c r="DZL634" s="80"/>
      <c r="DZM634" s="80"/>
      <c r="DZN634" s="80"/>
      <c r="DZO634" s="80"/>
      <c r="DZP634" s="80"/>
      <c r="DZQ634" s="80"/>
      <c r="DZR634" s="80"/>
      <c r="DZS634" s="80"/>
      <c r="DZT634" s="80"/>
      <c r="DZU634" s="80"/>
      <c r="DZV634" s="80"/>
      <c r="DZW634" s="80"/>
      <c r="DZX634" s="80"/>
      <c r="DZY634" s="80"/>
      <c r="DZZ634" s="80"/>
      <c r="EAA634" s="80"/>
      <c r="EAB634" s="80"/>
      <c r="EAC634" s="80"/>
      <c r="EAD634" s="80"/>
      <c r="EAE634" s="80"/>
      <c r="EAF634" s="80"/>
      <c r="EAG634" s="80"/>
      <c r="EAH634" s="80"/>
      <c r="EAI634" s="80"/>
      <c r="EAJ634" s="80"/>
      <c r="EAK634" s="80"/>
      <c r="EAL634" s="80"/>
      <c r="EAM634" s="80"/>
      <c r="EAN634" s="80"/>
      <c r="EAO634" s="80"/>
      <c r="EAP634" s="80"/>
      <c r="EAQ634" s="80"/>
      <c r="EAR634" s="80"/>
      <c r="EAS634" s="80"/>
      <c r="EAT634" s="80"/>
      <c r="EAU634" s="80"/>
      <c r="EAV634" s="80"/>
      <c r="EAW634" s="80"/>
      <c r="EAX634" s="80"/>
      <c r="EAY634" s="80"/>
      <c r="EAZ634" s="80"/>
      <c r="EBA634" s="80"/>
      <c r="EBB634" s="80"/>
      <c r="EBC634" s="80"/>
      <c r="EBD634" s="80"/>
      <c r="EBE634" s="80"/>
      <c r="EBF634" s="80"/>
      <c r="EBG634" s="80"/>
      <c r="EBH634" s="80"/>
      <c r="EBI634" s="80"/>
      <c r="EBJ634" s="80"/>
      <c r="EBK634" s="80"/>
      <c r="EBL634" s="80"/>
      <c r="EBM634" s="80"/>
      <c r="EBN634" s="80"/>
      <c r="EBO634" s="80"/>
      <c r="EBP634" s="80"/>
      <c r="EBQ634" s="80"/>
      <c r="EBR634" s="80"/>
      <c r="EBS634" s="80"/>
      <c r="EBT634" s="80"/>
      <c r="EBU634" s="80"/>
      <c r="EBV634" s="80"/>
      <c r="EBW634" s="80"/>
      <c r="EBX634" s="80"/>
      <c r="EBY634" s="80"/>
      <c r="EBZ634" s="80"/>
      <c r="ECA634" s="80"/>
      <c r="ECB634" s="80"/>
      <c r="ECC634" s="80"/>
      <c r="ECD634" s="80"/>
      <c r="ECE634" s="80"/>
      <c r="ECF634" s="80"/>
      <c r="ECG634" s="80"/>
      <c r="ECH634" s="80"/>
      <c r="ECI634" s="80"/>
      <c r="ECJ634" s="80"/>
      <c r="ECK634" s="80"/>
      <c r="ECL634" s="80"/>
      <c r="ECM634" s="80"/>
      <c r="ECN634" s="80"/>
      <c r="ECO634" s="80"/>
      <c r="ECP634" s="80"/>
      <c r="ECQ634" s="80"/>
      <c r="ECR634" s="80"/>
      <c r="ECS634" s="80"/>
      <c r="ECT634" s="80"/>
      <c r="ECU634" s="80"/>
      <c r="ECV634" s="80"/>
      <c r="ECW634" s="80"/>
      <c r="ECX634" s="80"/>
      <c r="ECY634" s="80"/>
      <c r="ECZ634" s="80"/>
      <c r="EDA634" s="80"/>
      <c r="EDB634" s="80"/>
      <c r="EDC634" s="80"/>
      <c r="EDD634" s="80"/>
      <c r="EDE634" s="80"/>
      <c r="EDF634" s="80"/>
      <c r="EDG634" s="80"/>
      <c r="EDH634" s="80"/>
      <c r="EDI634" s="80"/>
      <c r="EDJ634" s="80"/>
      <c r="EDK634" s="80"/>
      <c r="EDL634" s="80"/>
      <c r="EDM634" s="80"/>
      <c r="EDN634" s="80"/>
      <c r="EDO634" s="80"/>
      <c r="EDP634" s="80"/>
      <c r="EDQ634" s="80"/>
      <c r="EDR634" s="80"/>
      <c r="EDS634" s="80"/>
      <c r="EDT634" s="80"/>
      <c r="EDU634" s="80"/>
      <c r="EDV634" s="80"/>
      <c r="EDW634" s="80"/>
      <c r="EDX634" s="80"/>
      <c r="EDY634" s="80"/>
      <c r="EDZ634" s="80"/>
      <c r="EEA634" s="80"/>
      <c r="EEB634" s="80"/>
      <c r="EEC634" s="80"/>
      <c r="EED634" s="80"/>
      <c r="EEE634" s="80"/>
      <c r="EEF634" s="80"/>
      <c r="EEG634" s="80"/>
      <c r="EEH634" s="80"/>
      <c r="EEI634" s="80"/>
      <c r="EEJ634" s="80"/>
      <c r="EEK634" s="80"/>
      <c r="EEL634" s="80"/>
      <c r="EEM634" s="80"/>
      <c r="EEN634" s="80"/>
      <c r="EEO634" s="80"/>
      <c r="EEP634" s="80"/>
      <c r="EEQ634" s="80"/>
      <c r="EER634" s="80"/>
      <c r="EES634" s="80"/>
      <c r="EET634" s="80"/>
      <c r="EEU634" s="80"/>
      <c r="EEV634" s="80"/>
      <c r="EEW634" s="80"/>
      <c r="EEX634" s="80"/>
      <c r="EEY634" s="80"/>
      <c r="EEZ634" s="80"/>
      <c r="EFA634" s="80"/>
      <c r="EFB634" s="80"/>
      <c r="EFC634" s="80"/>
      <c r="EFD634" s="80"/>
      <c r="EFE634" s="80"/>
      <c r="EFF634" s="80"/>
      <c r="EFG634" s="80"/>
      <c r="EFH634" s="80"/>
      <c r="EFI634" s="80"/>
      <c r="EFJ634" s="80"/>
      <c r="EFK634" s="80"/>
      <c r="EFL634" s="80"/>
      <c r="EFM634" s="80"/>
      <c r="EFN634" s="80"/>
      <c r="EFO634" s="80"/>
      <c r="EFP634" s="80"/>
      <c r="EFQ634" s="80"/>
      <c r="EFR634" s="80"/>
      <c r="EFS634" s="80"/>
      <c r="EFT634" s="80"/>
      <c r="EFU634" s="80"/>
      <c r="EFV634" s="80"/>
      <c r="EFW634" s="80"/>
      <c r="EFX634" s="80"/>
      <c r="EFY634" s="80"/>
      <c r="EFZ634" s="80"/>
      <c r="EGA634" s="80"/>
      <c r="EGB634" s="80"/>
      <c r="EGC634" s="80"/>
      <c r="EGD634" s="80"/>
      <c r="EGE634" s="80"/>
      <c r="EGF634" s="80"/>
      <c r="EGG634" s="80"/>
      <c r="EGH634" s="80"/>
      <c r="EGI634" s="80"/>
      <c r="EGJ634" s="80"/>
      <c r="EGK634" s="80"/>
      <c r="EGL634" s="80"/>
      <c r="EGM634" s="80"/>
      <c r="EGN634" s="80"/>
      <c r="EGO634" s="80"/>
      <c r="EGP634" s="80"/>
      <c r="EGQ634" s="80"/>
      <c r="EGR634" s="80"/>
      <c r="EGS634" s="80"/>
      <c r="EGT634" s="80"/>
      <c r="EGU634" s="80"/>
      <c r="EGV634" s="80"/>
      <c r="EGW634" s="80"/>
      <c r="EGX634" s="80"/>
      <c r="EGY634" s="80"/>
      <c r="EGZ634" s="80"/>
      <c r="EHA634" s="80"/>
      <c r="EHB634" s="80"/>
      <c r="EHC634" s="80"/>
      <c r="EHD634" s="80"/>
      <c r="EHE634" s="80"/>
      <c r="EHF634" s="80"/>
      <c r="EHG634" s="80"/>
      <c r="EHH634" s="80"/>
      <c r="EHI634" s="80"/>
      <c r="EHJ634" s="80"/>
      <c r="EHK634" s="80"/>
      <c r="EHL634" s="80"/>
      <c r="EHM634" s="80"/>
      <c r="EHN634" s="80"/>
      <c r="EHO634" s="80"/>
      <c r="EHP634" s="80"/>
      <c r="EHQ634" s="80"/>
      <c r="EHR634" s="80"/>
      <c r="EHS634" s="80"/>
      <c r="EHT634" s="80"/>
      <c r="EHU634" s="80"/>
      <c r="EHV634" s="80"/>
      <c r="EHW634" s="80"/>
      <c r="EHX634" s="80"/>
      <c r="EHY634" s="80"/>
      <c r="EHZ634" s="80"/>
      <c r="EIA634" s="80"/>
      <c r="EIB634" s="80"/>
      <c r="EIC634" s="80"/>
      <c r="EID634" s="80"/>
      <c r="EIE634" s="80"/>
      <c r="EIF634" s="80"/>
      <c r="EIG634" s="80"/>
      <c r="EIH634" s="80"/>
      <c r="EII634" s="80"/>
      <c r="EIJ634" s="80"/>
      <c r="EIK634" s="80"/>
      <c r="EIL634" s="80"/>
      <c r="EIM634" s="80"/>
      <c r="EIN634" s="80"/>
      <c r="EIO634" s="80"/>
      <c r="EIP634" s="80"/>
      <c r="EIQ634" s="80"/>
      <c r="EIR634" s="80"/>
      <c r="EIS634" s="80"/>
      <c r="EIT634" s="80"/>
      <c r="EIU634" s="80"/>
      <c r="EIV634" s="80"/>
      <c r="EIW634" s="80"/>
      <c r="EIX634" s="80"/>
      <c r="EIY634" s="80"/>
      <c r="EIZ634" s="80"/>
      <c r="EJA634" s="80"/>
      <c r="EJB634" s="80"/>
      <c r="EJC634" s="80"/>
      <c r="EJD634" s="80"/>
      <c r="EJE634" s="80"/>
      <c r="EJF634" s="80"/>
      <c r="EJG634" s="80"/>
      <c r="EJH634" s="80"/>
      <c r="EJI634" s="80"/>
      <c r="EJJ634" s="80"/>
      <c r="EJK634" s="80"/>
      <c r="EJL634" s="80"/>
      <c r="EJM634" s="80"/>
      <c r="EJN634" s="80"/>
      <c r="EJO634" s="80"/>
      <c r="EJP634" s="80"/>
      <c r="EJQ634" s="80"/>
      <c r="EJR634" s="80"/>
      <c r="EJS634" s="80"/>
      <c r="EJT634" s="80"/>
      <c r="EJU634" s="80"/>
      <c r="EJV634" s="80"/>
      <c r="EJW634" s="80"/>
      <c r="EJX634" s="80"/>
      <c r="EJY634" s="80"/>
      <c r="EJZ634" s="80"/>
      <c r="EKA634" s="80"/>
      <c r="EKB634" s="80"/>
      <c r="EKC634" s="80"/>
      <c r="EKD634" s="80"/>
      <c r="EKE634" s="80"/>
      <c r="EKF634" s="80"/>
      <c r="EKG634" s="80"/>
      <c r="EKH634" s="80"/>
      <c r="EKI634" s="80"/>
      <c r="EKJ634" s="80"/>
      <c r="EKK634" s="80"/>
      <c r="EKL634" s="80"/>
      <c r="EKM634" s="80"/>
      <c r="EKN634" s="80"/>
      <c r="EKO634" s="80"/>
      <c r="EKP634" s="80"/>
      <c r="EKQ634" s="80"/>
      <c r="EKR634" s="80"/>
      <c r="EKS634" s="80"/>
      <c r="EKT634" s="80"/>
      <c r="EKU634" s="80"/>
      <c r="EKV634" s="80"/>
      <c r="EKW634" s="80"/>
      <c r="EKX634" s="80"/>
      <c r="EKY634" s="80"/>
      <c r="EKZ634" s="80"/>
      <c r="ELA634" s="80"/>
      <c r="ELB634" s="80"/>
      <c r="ELC634" s="80"/>
      <c r="ELD634" s="80"/>
      <c r="ELE634" s="80"/>
      <c r="ELF634" s="80"/>
      <c r="ELG634" s="80"/>
      <c r="ELH634" s="80"/>
      <c r="ELI634" s="80"/>
      <c r="ELJ634" s="80"/>
      <c r="ELK634" s="80"/>
      <c r="ELL634" s="80"/>
      <c r="ELM634" s="80"/>
      <c r="ELN634" s="80"/>
      <c r="ELO634" s="80"/>
      <c r="ELP634" s="80"/>
      <c r="ELQ634" s="80"/>
      <c r="ELR634" s="80"/>
      <c r="ELS634" s="80"/>
      <c r="ELT634" s="80"/>
      <c r="ELU634" s="80"/>
      <c r="ELV634" s="80"/>
      <c r="ELW634" s="80"/>
      <c r="ELX634" s="80"/>
      <c r="ELY634" s="80"/>
      <c r="ELZ634" s="80"/>
      <c r="EMA634" s="80"/>
      <c r="EMB634" s="80"/>
      <c r="EMC634" s="80"/>
      <c r="EMD634" s="80"/>
      <c r="EME634" s="80"/>
      <c r="EMF634" s="80"/>
      <c r="EMG634" s="80"/>
      <c r="EMH634" s="80"/>
      <c r="EMI634" s="80"/>
      <c r="EMJ634" s="80"/>
      <c r="EMK634" s="80"/>
      <c r="EML634" s="80"/>
      <c r="EMM634" s="80"/>
      <c r="EMN634" s="80"/>
      <c r="EMO634" s="80"/>
      <c r="EMP634" s="80"/>
      <c r="EMQ634" s="80"/>
      <c r="EMR634" s="80"/>
      <c r="EMS634" s="80"/>
      <c r="EMT634" s="80"/>
      <c r="EMU634" s="80"/>
      <c r="EMV634" s="80"/>
      <c r="EMW634" s="80"/>
      <c r="EMX634" s="80"/>
      <c r="EMY634" s="80"/>
      <c r="EMZ634" s="80"/>
      <c r="ENA634" s="80"/>
      <c r="ENB634" s="80"/>
      <c r="ENC634" s="80"/>
      <c r="END634" s="80"/>
      <c r="ENE634" s="80"/>
      <c r="ENF634" s="80"/>
      <c r="ENG634" s="80"/>
      <c r="ENH634" s="80"/>
      <c r="ENI634" s="80"/>
      <c r="ENJ634" s="80"/>
      <c r="ENK634" s="80"/>
      <c r="ENL634" s="80"/>
      <c r="ENM634" s="80"/>
      <c r="ENN634" s="80"/>
      <c r="ENO634" s="80"/>
      <c r="ENP634" s="80"/>
      <c r="ENQ634" s="80"/>
      <c r="ENR634" s="80"/>
      <c r="ENS634" s="80"/>
      <c r="ENT634" s="80"/>
      <c r="ENU634" s="80"/>
      <c r="ENV634" s="80"/>
      <c r="ENW634" s="80"/>
      <c r="ENX634" s="80"/>
      <c r="ENY634" s="80"/>
      <c r="ENZ634" s="80"/>
      <c r="EOA634" s="80"/>
      <c r="EOB634" s="80"/>
      <c r="EOC634" s="80"/>
      <c r="EOD634" s="80"/>
      <c r="EOE634" s="80"/>
      <c r="EOF634" s="80"/>
      <c r="EOG634" s="80"/>
      <c r="EOH634" s="80"/>
      <c r="EOI634" s="80"/>
      <c r="EOJ634" s="80"/>
      <c r="EOK634" s="80"/>
      <c r="EOL634" s="80"/>
      <c r="EOM634" s="80"/>
      <c r="EON634" s="80"/>
      <c r="EOO634" s="80"/>
      <c r="EOP634" s="80"/>
      <c r="EOQ634" s="80"/>
      <c r="EOR634" s="80"/>
      <c r="EOS634" s="80"/>
      <c r="EOT634" s="80"/>
      <c r="EOU634" s="80"/>
      <c r="EOV634" s="80"/>
      <c r="EOW634" s="80"/>
      <c r="EOX634" s="80"/>
      <c r="EOY634" s="80"/>
      <c r="EOZ634" s="80"/>
      <c r="EPA634" s="80"/>
      <c r="EPB634" s="80"/>
      <c r="EPC634" s="80"/>
      <c r="EPD634" s="80"/>
      <c r="EPE634" s="80"/>
      <c r="EPF634" s="80"/>
      <c r="EPG634" s="80"/>
      <c r="EPH634" s="80"/>
      <c r="EPI634" s="80"/>
      <c r="EPJ634" s="80"/>
      <c r="EPK634" s="80"/>
      <c r="EPL634" s="80"/>
      <c r="EPM634" s="80"/>
      <c r="EPN634" s="80"/>
      <c r="EPO634" s="80"/>
      <c r="EPP634" s="80"/>
      <c r="EPQ634" s="80"/>
      <c r="EPR634" s="80"/>
      <c r="EPS634" s="80"/>
      <c r="EPT634" s="80"/>
      <c r="EPU634" s="80"/>
      <c r="EPV634" s="80"/>
      <c r="EPW634" s="80"/>
      <c r="EPX634" s="80"/>
      <c r="EPY634" s="80"/>
      <c r="EPZ634" s="80"/>
      <c r="EQA634" s="80"/>
      <c r="EQB634" s="80"/>
      <c r="EQC634" s="80"/>
      <c r="EQD634" s="80"/>
      <c r="EQE634" s="80"/>
      <c r="EQF634" s="80"/>
      <c r="EQG634" s="80"/>
      <c r="EQH634" s="80"/>
      <c r="EQI634" s="80"/>
      <c r="EQJ634" s="80"/>
      <c r="EQK634" s="80"/>
      <c r="EQL634" s="80"/>
      <c r="EQM634" s="80"/>
      <c r="EQN634" s="80"/>
      <c r="EQO634" s="80"/>
      <c r="EQP634" s="80"/>
      <c r="EQQ634" s="80"/>
      <c r="EQR634" s="80"/>
      <c r="EQS634" s="80"/>
      <c r="EQT634" s="80"/>
      <c r="EQU634" s="80"/>
      <c r="EQV634" s="80"/>
      <c r="EQW634" s="80"/>
      <c r="EQX634" s="80"/>
      <c r="EQY634" s="80"/>
      <c r="EQZ634" s="80"/>
      <c r="ERA634" s="80"/>
      <c r="ERB634" s="80"/>
      <c r="ERC634" s="80"/>
      <c r="ERD634" s="80"/>
      <c r="ERE634" s="80"/>
      <c r="ERF634" s="80"/>
      <c r="ERG634" s="80"/>
      <c r="ERH634" s="80"/>
      <c r="ERI634" s="80"/>
      <c r="ERJ634" s="80"/>
      <c r="ERK634" s="80"/>
      <c r="ERL634" s="80"/>
      <c r="ERM634" s="80"/>
      <c r="ERN634" s="80"/>
      <c r="ERO634" s="80"/>
      <c r="ERP634" s="80"/>
      <c r="ERQ634" s="80"/>
      <c r="ERR634" s="80"/>
      <c r="ERS634" s="80"/>
      <c r="ERT634" s="80"/>
      <c r="ERU634" s="80"/>
      <c r="ERV634" s="80"/>
      <c r="ERW634" s="80"/>
      <c r="ERX634" s="80"/>
      <c r="ERY634" s="80"/>
      <c r="ERZ634" s="80"/>
      <c r="ESA634" s="80"/>
      <c r="ESB634" s="80"/>
      <c r="ESC634" s="80"/>
      <c r="ESD634" s="80"/>
      <c r="ESE634" s="80"/>
      <c r="ESF634" s="80"/>
      <c r="ESG634" s="80"/>
      <c r="ESH634" s="80"/>
      <c r="ESI634" s="80"/>
      <c r="ESJ634" s="80"/>
      <c r="ESK634" s="80"/>
      <c r="ESL634" s="80"/>
      <c r="ESM634" s="80"/>
      <c r="ESN634" s="80"/>
      <c r="ESO634" s="80"/>
      <c r="ESP634" s="80"/>
      <c r="ESQ634" s="80"/>
      <c r="ESR634" s="80"/>
      <c r="ESS634" s="80"/>
      <c r="EST634" s="80"/>
      <c r="ESU634" s="80"/>
      <c r="ESV634" s="80"/>
      <c r="ESW634" s="80"/>
      <c r="ESX634" s="80"/>
      <c r="ESY634" s="80"/>
      <c r="ESZ634" s="80"/>
      <c r="ETA634" s="80"/>
      <c r="ETB634" s="80"/>
      <c r="ETC634" s="80"/>
      <c r="ETD634" s="80"/>
      <c r="ETE634" s="80"/>
      <c r="ETF634" s="80"/>
      <c r="ETG634" s="80"/>
      <c r="ETH634" s="80"/>
      <c r="ETI634" s="80"/>
      <c r="ETJ634" s="80"/>
      <c r="ETK634" s="80"/>
      <c r="ETL634" s="80"/>
      <c r="ETM634" s="80"/>
      <c r="ETN634" s="80"/>
      <c r="ETO634" s="80"/>
      <c r="ETP634" s="80"/>
      <c r="ETQ634" s="80"/>
      <c r="ETR634" s="80"/>
      <c r="ETS634" s="80"/>
      <c r="ETT634" s="80"/>
      <c r="ETU634" s="80"/>
      <c r="ETV634" s="80"/>
      <c r="ETW634" s="80"/>
      <c r="ETX634" s="80"/>
      <c r="ETY634" s="80"/>
      <c r="ETZ634" s="80"/>
      <c r="EUA634" s="80"/>
      <c r="EUB634" s="80"/>
      <c r="EUC634" s="80"/>
      <c r="EUD634" s="80"/>
      <c r="EUE634" s="80"/>
      <c r="EUF634" s="80"/>
      <c r="EUG634" s="80"/>
      <c r="EUH634" s="80"/>
      <c r="EUI634" s="80"/>
      <c r="EUJ634" s="80"/>
      <c r="EUK634" s="80"/>
      <c r="EUL634" s="80"/>
      <c r="EUM634" s="80"/>
      <c r="EUN634" s="80"/>
      <c r="EUO634" s="80"/>
      <c r="EUP634" s="80"/>
      <c r="EUQ634" s="80"/>
      <c r="EUR634" s="80"/>
      <c r="EUS634" s="80"/>
      <c r="EUT634" s="80"/>
      <c r="EUU634" s="80"/>
      <c r="EUV634" s="80"/>
      <c r="EUW634" s="80"/>
      <c r="EUX634" s="80"/>
      <c r="EUY634" s="80"/>
      <c r="EUZ634" s="80"/>
      <c r="EVA634" s="80"/>
      <c r="EVB634" s="80"/>
      <c r="EVC634" s="80"/>
      <c r="EVD634" s="80"/>
      <c r="EVE634" s="80"/>
      <c r="EVF634" s="80"/>
      <c r="EVG634" s="80"/>
      <c r="EVH634" s="80"/>
      <c r="EVI634" s="80"/>
      <c r="EVJ634" s="80"/>
      <c r="EVK634" s="80"/>
      <c r="EVL634" s="80"/>
      <c r="EVM634" s="80"/>
      <c r="EVN634" s="80"/>
      <c r="EVO634" s="80"/>
      <c r="EVP634" s="80"/>
      <c r="EVQ634" s="80"/>
      <c r="EVR634" s="80"/>
      <c r="EVS634" s="80"/>
      <c r="EVT634" s="80"/>
      <c r="EVU634" s="80"/>
      <c r="EVV634" s="80"/>
      <c r="EVW634" s="80"/>
      <c r="EVX634" s="80"/>
      <c r="EVY634" s="80"/>
      <c r="EVZ634" s="80"/>
      <c r="EWA634" s="80"/>
      <c r="EWB634" s="80"/>
      <c r="EWC634" s="80"/>
      <c r="EWD634" s="80"/>
      <c r="EWE634" s="80"/>
      <c r="EWF634" s="80"/>
      <c r="EWG634" s="80"/>
      <c r="EWH634" s="80"/>
      <c r="EWI634" s="80"/>
      <c r="EWJ634" s="80"/>
      <c r="EWK634" s="80"/>
      <c r="EWL634" s="80"/>
      <c r="EWM634" s="80"/>
      <c r="EWN634" s="80"/>
      <c r="EWO634" s="80"/>
      <c r="EWP634" s="80"/>
      <c r="EWQ634" s="80"/>
      <c r="EWR634" s="80"/>
      <c r="EWS634" s="80"/>
      <c r="EWT634" s="80"/>
      <c r="EWU634" s="80"/>
      <c r="EWV634" s="80"/>
      <c r="EWW634" s="80"/>
      <c r="EWX634" s="80"/>
      <c r="EWY634" s="80"/>
      <c r="EWZ634" s="80"/>
      <c r="EXA634" s="80"/>
      <c r="EXB634" s="80"/>
      <c r="EXC634" s="80"/>
      <c r="EXD634" s="80"/>
      <c r="EXE634" s="80"/>
      <c r="EXF634" s="80"/>
      <c r="EXG634" s="80"/>
      <c r="EXH634" s="80"/>
      <c r="EXI634" s="80"/>
      <c r="EXJ634" s="80"/>
      <c r="EXK634" s="80"/>
      <c r="EXL634" s="80"/>
      <c r="EXM634" s="80"/>
      <c r="EXN634" s="80"/>
      <c r="EXO634" s="80"/>
      <c r="EXP634" s="80"/>
      <c r="EXQ634" s="80"/>
      <c r="EXR634" s="80"/>
      <c r="EXS634" s="80"/>
      <c r="EXT634" s="80"/>
      <c r="EXU634" s="80"/>
      <c r="EXV634" s="80"/>
      <c r="EXW634" s="80"/>
      <c r="EXX634" s="80"/>
      <c r="EXY634" s="80"/>
      <c r="EXZ634" s="80"/>
      <c r="EYA634" s="80"/>
      <c r="EYB634" s="80"/>
      <c r="EYC634" s="80"/>
      <c r="EYD634" s="80"/>
      <c r="EYE634" s="80"/>
      <c r="EYF634" s="80"/>
      <c r="EYG634" s="80"/>
      <c r="EYH634" s="80"/>
      <c r="EYI634" s="80"/>
      <c r="EYJ634" s="80"/>
      <c r="EYK634" s="80"/>
      <c r="EYL634" s="80"/>
      <c r="EYM634" s="80"/>
      <c r="EYN634" s="80"/>
      <c r="EYO634" s="80"/>
      <c r="EYP634" s="80"/>
      <c r="EYQ634" s="80"/>
      <c r="EYR634" s="80"/>
      <c r="EYS634" s="80"/>
      <c r="EYT634" s="80"/>
      <c r="EYU634" s="80"/>
      <c r="EYV634" s="80"/>
      <c r="EYW634" s="80"/>
      <c r="EYX634" s="80"/>
      <c r="EYY634" s="80"/>
      <c r="EYZ634" s="80"/>
      <c r="EZA634" s="80"/>
      <c r="EZB634" s="80"/>
      <c r="EZC634" s="80"/>
      <c r="EZD634" s="80"/>
      <c r="EZE634" s="80"/>
      <c r="EZF634" s="80"/>
      <c r="EZG634" s="80"/>
      <c r="EZH634" s="80"/>
      <c r="EZI634" s="80"/>
      <c r="EZJ634" s="80"/>
      <c r="EZK634" s="80"/>
      <c r="EZL634" s="80"/>
      <c r="EZM634" s="80"/>
      <c r="EZN634" s="80"/>
      <c r="EZO634" s="80"/>
      <c r="EZP634" s="80"/>
      <c r="EZQ634" s="80"/>
      <c r="EZR634" s="80"/>
      <c r="EZS634" s="80"/>
      <c r="EZT634" s="80"/>
      <c r="EZU634" s="80"/>
      <c r="EZV634" s="80"/>
      <c r="EZW634" s="80"/>
      <c r="EZX634" s="80"/>
      <c r="EZY634" s="80"/>
      <c r="EZZ634" s="80"/>
      <c r="FAA634" s="80"/>
      <c r="FAB634" s="80"/>
      <c r="FAC634" s="80"/>
      <c r="FAD634" s="80"/>
      <c r="FAE634" s="80"/>
      <c r="FAF634" s="80"/>
      <c r="FAG634" s="80"/>
      <c r="FAH634" s="80"/>
      <c r="FAI634" s="80"/>
      <c r="FAJ634" s="80"/>
      <c r="FAK634" s="80"/>
      <c r="FAL634" s="80"/>
      <c r="FAM634" s="80"/>
      <c r="FAN634" s="80"/>
      <c r="FAO634" s="80"/>
      <c r="FAP634" s="80"/>
      <c r="FAQ634" s="80"/>
      <c r="FAR634" s="80"/>
      <c r="FAS634" s="80"/>
      <c r="FAT634" s="80"/>
      <c r="FAU634" s="80"/>
      <c r="FAV634" s="80"/>
      <c r="FAW634" s="80"/>
      <c r="FAX634" s="80"/>
      <c r="FAY634" s="80"/>
      <c r="FAZ634" s="80"/>
      <c r="FBA634" s="80"/>
      <c r="FBB634" s="80"/>
      <c r="FBC634" s="80"/>
      <c r="FBD634" s="80"/>
      <c r="FBE634" s="80"/>
      <c r="FBF634" s="80"/>
      <c r="FBG634" s="80"/>
      <c r="FBH634" s="80"/>
      <c r="FBI634" s="80"/>
      <c r="FBJ634" s="80"/>
      <c r="FBK634" s="80"/>
      <c r="FBL634" s="80"/>
      <c r="FBM634" s="80"/>
      <c r="FBN634" s="80"/>
      <c r="FBO634" s="80"/>
      <c r="FBP634" s="80"/>
      <c r="FBQ634" s="80"/>
      <c r="FBR634" s="80"/>
      <c r="FBS634" s="80"/>
      <c r="FBT634" s="80"/>
      <c r="FBU634" s="80"/>
      <c r="FBV634" s="80"/>
      <c r="FBW634" s="80"/>
      <c r="FBX634" s="80"/>
      <c r="FBY634" s="80"/>
      <c r="FBZ634" s="80"/>
      <c r="FCA634" s="80"/>
      <c r="FCB634" s="80"/>
      <c r="FCC634" s="80"/>
      <c r="FCD634" s="80"/>
      <c r="FCE634" s="80"/>
      <c r="FCF634" s="80"/>
      <c r="FCG634" s="80"/>
      <c r="FCH634" s="80"/>
      <c r="FCI634" s="80"/>
      <c r="FCJ634" s="80"/>
      <c r="FCK634" s="80"/>
      <c r="FCL634" s="80"/>
      <c r="FCM634" s="80"/>
      <c r="FCN634" s="80"/>
      <c r="FCO634" s="80"/>
      <c r="FCP634" s="80"/>
      <c r="FCQ634" s="80"/>
      <c r="FCR634" s="80"/>
      <c r="FCS634" s="80"/>
      <c r="FCT634" s="80"/>
      <c r="FCU634" s="80"/>
      <c r="FCV634" s="80"/>
      <c r="FCW634" s="80"/>
      <c r="FCX634" s="80"/>
      <c r="FCY634" s="80"/>
      <c r="FCZ634" s="80"/>
      <c r="FDA634" s="80"/>
      <c r="FDB634" s="80"/>
      <c r="FDC634" s="80"/>
      <c r="FDD634" s="80"/>
      <c r="FDE634" s="80"/>
      <c r="FDF634" s="80"/>
      <c r="FDG634" s="80"/>
      <c r="FDH634" s="80"/>
      <c r="FDI634" s="80"/>
      <c r="FDJ634" s="80"/>
      <c r="FDK634" s="80"/>
      <c r="FDL634" s="80"/>
      <c r="FDM634" s="80"/>
      <c r="FDN634" s="80"/>
      <c r="FDO634" s="80"/>
      <c r="FDP634" s="80"/>
      <c r="FDQ634" s="80"/>
      <c r="FDR634" s="80"/>
      <c r="FDS634" s="80"/>
      <c r="FDT634" s="80"/>
      <c r="FDU634" s="80"/>
      <c r="FDV634" s="80"/>
      <c r="FDW634" s="80"/>
      <c r="FDX634" s="80"/>
      <c r="FDY634" s="80"/>
      <c r="FDZ634" s="80"/>
      <c r="FEA634" s="80"/>
      <c r="FEB634" s="80"/>
      <c r="FEC634" s="80"/>
      <c r="FED634" s="80"/>
      <c r="FEE634" s="80"/>
      <c r="FEF634" s="80"/>
      <c r="FEG634" s="80"/>
      <c r="FEH634" s="80"/>
      <c r="FEI634" s="80"/>
      <c r="FEJ634" s="80"/>
      <c r="FEK634" s="80"/>
      <c r="FEL634" s="80"/>
      <c r="FEM634" s="80"/>
      <c r="FEN634" s="80"/>
      <c r="FEO634" s="80"/>
      <c r="FEP634" s="80"/>
      <c r="FEQ634" s="80"/>
      <c r="FER634" s="80"/>
      <c r="FES634" s="80"/>
      <c r="FET634" s="80"/>
      <c r="FEU634" s="80"/>
      <c r="FEV634" s="80"/>
      <c r="FEW634" s="80"/>
      <c r="FEX634" s="80"/>
      <c r="FEY634" s="80"/>
      <c r="FEZ634" s="80"/>
      <c r="FFA634" s="80"/>
      <c r="FFB634" s="80"/>
      <c r="FFC634" s="80"/>
      <c r="FFD634" s="80"/>
      <c r="FFE634" s="80"/>
      <c r="FFF634" s="80"/>
      <c r="FFG634" s="80"/>
      <c r="FFH634" s="80"/>
      <c r="FFI634" s="80"/>
      <c r="FFJ634" s="80"/>
      <c r="FFK634" s="80"/>
      <c r="FFL634" s="80"/>
      <c r="FFM634" s="80"/>
      <c r="FFN634" s="80"/>
      <c r="FFO634" s="80"/>
      <c r="FFP634" s="80"/>
      <c r="FFQ634" s="80"/>
      <c r="FFR634" s="80"/>
      <c r="FFS634" s="80"/>
      <c r="FFT634" s="80"/>
      <c r="FFU634" s="80"/>
      <c r="FFV634" s="80"/>
      <c r="FFW634" s="80"/>
      <c r="FFX634" s="80"/>
      <c r="FFY634" s="80"/>
      <c r="FFZ634" s="80"/>
      <c r="FGA634" s="80"/>
      <c r="FGB634" s="80"/>
      <c r="FGC634" s="80"/>
      <c r="FGD634" s="80"/>
      <c r="FGE634" s="80"/>
      <c r="FGF634" s="80"/>
      <c r="FGG634" s="80"/>
      <c r="FGH634" s="80"/>
      <c r="FGI634" s="80"/>
      <c r="FGJ634" s="80"/>
      <c r="FGK634" s="80"/>
      <c r="FGL634" s="80"/>
      <c r="FGM634" s="80"/>
      <c r="FGN634" s="80"/>
      <c r="FGO634" s="80"/>
      <c r="FGP634" s="80"/>
      <c r="FGQ634" s="80"/>
      <c r="FGR634" s="80"/>
      <c r="FGS634" s="80"/>
      <c r="FGT634" s="80"/>
      <c r="FGU634" s="80"/>
      <c r="FGV634" s="80"/>
      <c r="FGW634" s="80"/>
      <c r="FGX634" s="80"/>
      <c r="FGY634" s="80"/>
      <c r="FGZ634" s="80"/>
      <c r="FHA634" s="80"/>
      <c r="FHB634" s="80"/>
      <c r="FHC634" s="80"/>
      <c r="FHD634" s="80"/>
      <c r="FHE634" s="80"/>
      <c r="FHF634" s="80"/>
      <c r="FHG634" s="80"/>
      <c r="FHH634" s="80"/>
      <c r="FHI634" s="80"/>
      <c r="FHJ634" s="80"/>
      <c r="FHK634" s="80"/>
      <c r="FHL634" s="80"/>
      <c r="FHM634" s="80"/>
      <c r="FHN634" s="80"/>
      <c r="FHO634" s="80"/>
      <c r="FHP634" s="80"/>
      <c r="FHQ634" s="80"/>
      <c r="FHR634" s="80"/>
      <c r="FHS634" s="80"/>
      <c r="FHT634" s="80"/>
      <c r="FHU634" s="80"/>
      <c r="FHV634" s="80"/>
      <c r="FHW634" s="80"/>
      <c r="FHX634" s="80"/>
      <c r="FHY634" s="80"/>
      <c r="FHZ634" s="80"/>
      <c r="FIA634" s="80"/>
      <c r="FIB634" s="80"/>
      <c r="FIC634" s="80"/>
      <c r="FID634" s="80"/>
      <c r="FIE634" s="80"/>
      <c r="FIF634" s="80"/>
      <c r="FIG634" s="80"/>
      <c r="FIH634" s="80"/>
      <c r="FII634" s="80"/>
      <c r="FIJ634" s="80"/>
      <c r="FIK634" s="80"/>
      <c r="FIL634" s="80"/>
      <c r="FIM634" s="80"/>
      <c r="FIN634" s="80"/>
      <c r="FIO634" s="80"/>
      <c r="FIP634" s="80"/>
      <c r="FIQ634" s="80"/>
      <c r="FIR634" s="80"/>
      <c r="FIS634" s="80"/>
      <c r="FIT634" s="80"/>
      <c r="FIU634" s="80"/>
      <c r="FIV634" s="80"/>
      <c r="FIW634" s="80"/>
      <c r="FIX634" s="80"/>
      <c r="FIY634" s="80"/>
      <c r="FIZ634" s="80"/>
      <c r="FJA634" s="80"/>
      <c r="FJB634" s="80"/>
      <c r="FJC634" s="80"/>
      <c r="FJD634" s="80"/>
      <c r="FJE634" s="80"/>
      <c r="FJF634" s="80"/>
      <c r="FJG634" s="80"/>
      <c r="FJH634" s="80"/>
      <c r="FJI634" s="80"/>
      <c r="FJJ634" s="80"/>
      <c r="FJK634" s="80"/>
      <c r="FJL634" s="80"/>
      <c r="FJM634" s="80"/>
      <c r="FJN634" s="80"/>
      <c r="FJO634" s="80"/>
      <c r="FJP634" s="80"/>
      <c r="FJQ634" s="80"/>
      <c r="FJR634" s="80"/>
      <c r="FJS634" s="80"/>
      <c r="FJT634" s="80"/>
      <c r="FJU634" s="80"/>
      <c r="FJV634" s="80"/>
      <c r="FJW634" s="80"/>
      <c r="FJX634" s="80"/>
      <c r="FJY634" s="80"/>
      <c r="FJZ634" s="80"/>
      <c r="FKA634" s="80"/>
      <c r="FKB634" s="80"/>
      <c r="FKC634" s="80"/>
      <c r="FKD634" s="80"/>
      <c r="FKE634" s="80"/>
      <c r="FKF634" s="80"/>
      <c r="FKG634" s="80"/>
      <c r="FKH634" s="80"/>
      <c r="FKI634" s="80"/>
      <c r="FKJ634" s="80"/>
      <c r="FKK634" s="80"/>
      <c r="FKL634" s="80"/>
      <c r="FKM634" s="80"/>
      <c r="FKN634" s="80"/>
      <c r="FKO634" s="80"/>
      <c r="FKP634" s="80"/>
      <c r="FKQ634" s="80"/>
      <c r="FKR634" s="80"/>
      <c r="FKS634" s="80"/>
      <c r="FKT634" s="80"/>
      <c r="FKU634" s="80"/>
      <c r="FKV634" s="80"/>
      <c r="FKW634" s="80"/>
      <c r="FKX634" s="80"/>
      <c r="FKY634" s="80"/>
      <c r="FKZ634" s="80"/>
      <c r="FLA634" s="80"/>
      <c r="FLB634" s="80"/>
      <c r="FLC634" s="80"/>
      <c r="FLD634" s="80"/>
      <c r="FLE634" s="80"/>
      <c r="FLF634" s="80"/>
      <c r="FLG634" s="80"/>
      <c r="FLH634" s="80"/>
      <c r="FLI634" s="80"/>
      <c r="FLJ634" s="80"/>
      <c r="FLK634" s="80"/>
      <c r="FLL634" s="80"/>
      <c r="FLM634" s="80"/>
      <c r="FLN634" s="80"/>
      <c r="FLO634" s="80"/>
      <c r="FLP634" s="80"/>
      <c r="FLQ634" s="80"/>
      <c r="FLR634" s="80"/>
      <c r="FLS634" s="80"/>
      <c r="FLT634" s="80"/>
      <c r="FLU634" s="80"/>
      <c r="FLV634" s="80"/>
      <c r="FLW634" s="80"/>
      <c r="FLX634" s="80"/>
      <c r="FLY634" s="80"/>
      <c r="FLZ634" s="80"/>
      <c r="FMA634" s="80"/>
      <c r="FMB634" s="80"/>
      <c r="FMC634" s="80"/>
      <c r="FMD634" s="80"/>
      <c r="FME634" s="80"/>
      <c r="FMF634" s="80"/>
      <c r="FMG634" s="80"/>
      <c r="FMH634" s="80"/>
      <c r="FMI634" s="80"/>
      <c r="FMJ634" s="80"/>
      <c r="FMK634" s="80"/>
      <c r="FML634" s="80"/>
      <c r="FMM634" s="80"/>
      <c r="FMN634" s="80"/>
      <c r="FMO634" s="80"/>
      <c r="FMP634" s="80"/>
      <c r="FMQ634" s="80"/>
      <c r="FMR634" s="80"/>
      <c r="FMS634" s="80"/>
      <c r="FMT634" s="80"/>
      <c r="FMU634" s="80"/>
      <c r="FMV634" s="80"/>
      <c r="FMW634" s="80"/>
      <c r="FMX634" s="80"/>
      <c r="FMY634" s="80"/>
      <c r="FMZ634" s="80"/>
      <c r="FNA634" s="80"/>
      <c r="FNB634" s="80"/>
      <c r="FNC634" s="80"/>
      <c r="FND634" s="80"/>
      <c r="FNE634" s="80"/>
      <c r="FNF634" s="80"/>
      <c r="FNG634" s="80"/>
      <c r="FNH634" s="80"/>
      <c r="FNI634" s="80"/>
      <c r="FNJ634" s="80"/>
      <c r="FNK634" s="80"/>
      <c r="FNL634" s="80"/>
      <c r="FNM634" s="80"/>
      <c r="FNN634" s="80"/>
      <c r="FNO634" s="80"/>
      <c r="FNP634" s="80"/>
      <c r="FNQ634" s="80"/>
      <c r="FNR634" s="80"/>
      <c r="FNS634" s="80"/>
      <c r="FNT634" s="80"/>
      <c r="FNU634" s="80"/>
      <c r="FNV634" s="80"/>
      <c r="FNW634" s="80"/>
      <c r="FNX634" s="80"/>
      <c r="FNY634" s="80"/>
      <c r="FNZ634" s="80"/>
      <c r="FOA634" s="80"/>
      <c r="FOB634" s="80"/>
      <c r="FOC634" s="80"/>
      <c r="FOD634" s="80"/>
      <c r="FOE634" s="80"/>
      <c r="FOF634" s="80"/>
      <c r="FOG634" s="80"/>
      <c r="FOH634" s="80"/>
      <c r="FOI634" s="80"/>
      <c r="FOJ634" s="80"/>
      <c r="FOK634" s="80"/>
      <c r="FOL634" s="80"/>
      <c r="FOM634" s="80"/>
      <c r="FON634" s="80"/>
      <c r="FOO634" s="80"/>
      <c r="FOP634" s="80"/>
      <c r="FOQ634" s="80"/>
      <c r="FOR634" s="80"/>
      <c r="FOS634" s="80"/>
      <c r="FOT634" s="80"/>
      <c r="FOU634" s="80"/>
      <c r="FOV634" s="80"/>
      <c r="FOW634" s="80"/>
      <c r="FOX634" s="80"/>
      <c r="FOY634" s="80"/>
      <c r="FOZ634" s="80"/>
      <c r="FPA634" s="80"/>
      <c r="FPB634" s="80"/>
      <c r="FPC634" s="80"/>
      <c r="FPD634" s="80"/>
      <c r="FPE634" s="80"/>
      <c r="FPF634" s="80"/>
      <c r="FPG634" s="80"/>
      <c r="FPH634" s="80"/>
      <c r="FPI634" s="80"/>
      <c r="FPJ634" s="80"/>
      <c r="FPK634" s="80"/>
      <c r="FPL634" s="80"/>
      <c r="FPM634" s="80"/>
      <c r="FPN634" s="80"/>
      <c r="FPO634" s="80"/>
      <c r="FPP634" s="80"/>
      <c r="FPQ634" s="80"/>
      <c r="FPR634" s="80"/>
      <c r="FPS634" s="80"/>
      <c r="FPT634" s="80"/>
      <c r="FPU634" s="80"/>
      <c r="FPV634" s="80"/>
      <c r="FPW634" s="80"/>
      <c r="FPX634" s="80"/>
      <c r="FPY634" s="80"/>
      <c r="FPZ634" s="80"/>
      <c r="FQA634" s="80"/>
      <c r="FQB634" s="80"/>
      <c r="FQC634" s="80"/>
      <c r="FQD634" s="80"/>
      <c r="FQE634" s="80"/>
      <c r="FQF634" s="80"/>
      <c r="FQG634" s="80"/>
      <c r="FQH634" s="80"/>
      <c r="FQI634" s="80"/>
      <c r="FQJ634" s="80"/>
      <c r="FQK634" s="80"/>
      <c r="FQL634" s="80"/>
      <c r="FQM634" s="80"/>
      <c r="FQN634" s="80"/>
      <c r="FQO634" s="80"/>
      <c r="FQP634" s="80"/>
      <c r="FQQ634" s="80"/>
      <c r="FQR634" s="80"/>
      <c r="FQS634" s="80"/>
      <c r="FQT634" s="80"/>
      <c r="FQU634" s="80"/>
      <c r="FQV634" s="80"/>
      <c r="FQW634" s="80"/>
      <c r="FQX634" s="80"/>
      <c r="FQY634" s="80"/>
      <c r="FQZ634" s="80"/>
      <c r="FRA634" s="80"/>
      <c r="FRB634" s="80"/>
      <c r="FRC634" s="80"/>
      <c r="FRD634" s="80"/>
      <c r="FRE634" s="80"/>
      <c r="FRF634" s="80"/>
      <c r="FRG634" s="80"/>
      <c r="FRH634" s="80"/>
      <c r="FRI634" s="80"/>
      <c r="FRJ634" s="80"/>
      <c r="FRK634" s="80"/>
      <c r="FRL634" s="80"/>
      <c r="FRM634" s="80"/>
      <c r="FRN634" s="80"/>
      <c r="FRO634" s="80"/>
      <c r="FRP634" s="80"/>
      <c r="FRQ634" s="80"/>
      <c r="FRR634" s="80"/>
      <c r="FRS634" s="80"/>
      <c r="FRT634" s="80"/>
      <c r="FRU634" s="80"/>
      <c r="FRV634" s="80"/>
      <c r="FRW634" s="80"/>
      <c r="FRX634" s="80"/>
      <c r="FRY634" s="80"/>
      <c r="FRZ634" s="80"/>
      <c r="FSA634" s="80"/>
      <c r="FSB634" s="80"/>
      <c r="FSC634" s="80"/>
      <c r="FSD634" s="80"/>
      <c r="FSE634" s="80"/>
      <c r="FSF634" s="80"/>
      <c r="FSG634" s="80"/>
      <c r="FSH634" s="80"/>
      <c r="FSI634" s="80"/>
      <c r="FSJ634" s="80"/>
      <c r="FSK634" s="80"/>
      <c r="FSL634" s="80"/>
      <c r="FSM634" s="80"/>
      <c r="FSN634" s="80"/>
      <c r="FSO634" s="80"/>
      <c r="FSP634" s="80"/>
      <c r="FSQ634" s="80"/>
      <c r="FSR634" s="80"/>
      <c r="FSS634" s="80"/>
      <c r="FST634" s="80"/>
      <c r="FSU634" s="80"/>
      <c r="FSV634" s="80"/>
      <c r="FSW634" s="80"/>
      <c r="FSX634" s="80"/>
      <c r="FSY634" s="80"/>
      <c r="FSZ634" s="80"/>
      <c r="FTA634" s="80"/>
      <c r="FTB634" s="80"/>
      <c r="FTC634" s="80"/>
      <c r="FTD634" s="80"/>
      <c r="FTE634" s="80"/>
      <c r="FTF634" s="80"/>
      <c r="FTG634" s="80"/>
      <c r="FTH634" s="80"/>
      <c r="FTI634" s="80"/>
      <c r="FTJ634" s="80"/>
      <c r="FTK634" s="80"/>
      <c r="FTL634" s="80"/>
      <c r="FTM634" s="80"/>
      <c r="FTN634" s="80"/>
      <c r="FTO634" s="80"/>
      <c r="FTP634" s="80"/>
      <c r="FTQ634" s="80"/>
      <c r="FTR634" s="80"/>
      <c r="FTS634" s="80"/>
      <c r="FTT634" s="80"/>
      <c r="FTU634" s="80"/>
      <c r="FTV634" s="80"/>
      <c r="FTW634" s="80"/>
      <c r="FTX634" s="80"/>
      <c r="FTY634" s="80"/>
      <c r="FTZ634" s="80"/>
      <c r="FUA634" s="80"/>
      <c r="FUB634" s="80"/>
      <c r="FUC634" s="80"/>
      <c r="FUD634" s="80"/>
      <c r="FUE634" s="80"/>
      <c r="FUF634" s="80"/>
      <c r="FUG634" s="80"/>
      <c r="FUH634" s="80"/>
      <c r="FUI634" s="80"/>
      <c r="FUJ634" s="80"/>
      <c r="FUK634" s="80"/>
      <c r="FUL634" s="80"/>
      <c r="FUM634" s="80"/>
      <c r="FUN634" s="80"/>
      <c r="FUO634" s="80"/>
      <c r="FUP634" s="80"/>
      <c r="FUQ634" s="80"/>
      <c r="FUR634" s="80"/>
      <c r="FUS634" s="80"/>
      <c r="FUT634" s="80"/>
      <c r="FUU634" s="80"/>
      <c r="FUV634" s="80"/>
      <c r="FUW634" s="80"/>
      <c r="FUX634" s="80"/>
      <c r="FUY634" s="80"/>
      <c r="FUZ634" s="80"/>
      <c r="FVA634" s="80"/>
      <c r="FVB634" s="80"/>
      <c r="FVC634" s="80"/>
      <c r="FVD634" s="80"/>
      <c r="FVE634" s="80"/>
      <c r="FVF634" s="80"/>
      <c r="FVG634" s="80"/>
      <c r="FVH634" s="80"/>
      <c r="FVI634" s="80"/>
      <c r="FVJ634" s="80"/>
      <c r="FVK634" s="80"/>
      <c r="FVL634" s="80"/>
      <c r="FVM634" s="80"/>
      <c r="FVN634" s="80"/>
      <c r="FVO634" s="80"/>
      <c r="FVP634" s="80"/>
      <c r="FVQ634" s="80"/>
      <c r="FVR634" s="80"/>
      <c r="FVS634" s="80"/>
      <c r="FVT634" s="80"/>
      <c r="FVU634" s="80"/>
      <c r="FVV634" s="80"/>
      <c r="FVW634" s="80"/>
      <c r="FVX634" s="80"/>
      <c r="FVY634" s="80"/>
      <c r="FVZ634" s="80"/>
      <c r="FWA634" s="80"/>
      <c r="FWB634" s="80"/>
      <c r="FWC634" s="80"/>
      <c r="FWD634" s="80"/>
      <c r="FWE634" s="80"/>
      <c r="FWF634" s="80"/>
      <c r="FWG634" s="80"/>
      <c r="FWH634" s="80"/>
      <c r="FWI634" s="80"/>
      <c r="FWJ634" s="80"/>
      <c r="FWK634" s="80"/>
      <c r="FWL634" s="80"/>
      <c r="FWM634" s="80"/>
      <c r="FWN634" s="80"/>
      <c r="FWO634" s="80"/>
      <c r="FWP634" s="80"/>
      <c r="FWQ634" s="80"/>
      <c r="FWR634" s="80"/>
      <c r="FWS634" s="80"/>
      <c r="FWT634" s="80"/>
      <c r="FWU634" s="80"/>
      <c r="FWV634" s="80"/>
      <c r="FWW634" s="80"/>
      <c r="FWX634" s="80"/>
      <c r="FWY634" s="80"/>
      <c r="FWZ634" s="80"/>
      <c r="FXA634" s="80"/>
      <c r="FXB634" s="80"/>
      <c r="FXC634" s="80"/>
      <c r="FXD634" s="80"/>
      <c r="FXE634" s="80"/>
      <c r="FXF634" s="80"/>
      <c r="FXG634" s="80"/>
      <c r="FXH634" s="80"/>
      <c r="FXI634" s="80"/>
      <c r="FXJ634" s="80"/>
      <c r="FXK634" s="80"/>
      <c r="FXL634" s="80"/>
      <c r="FXM634" s="80"/>
      <c r="FXN634" s="80"/>
      <c r="FXO634" s="80"/>
      <c r="FXP634" s="80"/>
      <c r="FXQ634" s="80"/>
      <c r="FXR634" s="80"/>
      <c r="FXS634" s="80"/>
      <c r="FXT634" s="80"/>
      <c r="FXU634" s="80"/>
      <c r="FXV634" s="80"/>
      <c r="FXW634" s="80"/>
      <c r="FXX634" s="80"/>
      <c r="FXY634" s="80"/>
      <c r="FXZ634" s="80"/>
      <c r="FYA634" s="80"/>
      <c r="FYB634" s="80"/>
      <c r="FYC634" s="80"/>
      <c r="FYD634" s="80"/>
      <c r="FYE634" s="80"/>
      <c r="FYF634" s="80"/>
      <c r="FYG634" s="80"/>
      <c r="FYH634" s="80"/>
      <c r="FYI634" s="80"/>
      <c r="FYJ634" s="80"/>
      <c r="FYK634" s="80"/>
      <c r="FYL634" s="80"/>
      <c r="FYM634" s="80"/>
      <c r="FYN634" s="80"/>
      <c r="FYO634" s="80"/>
      <c r="FYP634" s="80"/>
      <c r="FYQ634" s="80"/>
      <c r="FYR634" s="80"/>
      <c r="FYS634" s="80"/>
      <c r="FYT634" s="80"/>
      <c r="FYU634" s="80"/>
      <c r="FYV634" s="80"/>
      <c r="FYW634" s="80"/>
      <c r="FYX634" s="80"/>
      <c r="FYY634" s="80"/>
      <c r="FYZ634" s="80"/>
      <c r="FZA634" s="80"/>
      <c r="FZB634" s="80"/>
      <c r="FZC634" s="80"/>
      <c r="FZD634" s="80"/>
      <c r="FZE634" s="80"/>
      <c r="FZF634" s="80"/>
      <c r="FZG634" s="80"/>
      <c r="FZH634" s="80"/>
      <c r="FZI634" s="80"/>
      <c r="FZJ634" s="80"/>
      <c r="FZK634" s="80"/>
      <c r="FZL634" s="80"/>
      <c r="FZM634" s="80"/>
      <c r="FZN634" s="80"/>
      <c r="FZO634" s="80"/>
      <c r="FZP634" s="80"/>
      <c r="FZQ634" s="80"/>
      <c r="FZR634" s="80"/>
      <c r="FZS634" s="80"/>
      <c r="FZT634" s="80"/>
      <c r="FZU634" s="80"/>
      <c r="FZV634" s="80"/>
      <c r="FZW634" s="80"/>
      <c r="FZX634" s="80"/>
      <c r="FZY634" s="80"/>
      <c r="FZZ634" s="80"/>
      <c r="GAA634" s="80"/>
      <c r="GAB634" s="80"/>
      <c r="GAC634" s="80"/>
      <c r="GAD634" s="80"/>
      <c r="GAE634" s="80"/>
      <c r="GAF634" s="80"/>
      <c r="GAG634" s="80"/>
      <c r="GAH634" s="80"/>
      <c r="GAI634" s="80"/>
      <c r="GAJ634" s="80"/>
      <c r="GAK634" s="80"/>
      <c r="GAL634" s="80"/>
      <c r="GAM634" s="80"/>
      <c r="GAN634" s="80"/>
      <c r="GAO634" s="80"/>
      <c r="GAP634" s="80"/>
      <c r="GAQ634" s="80"/>
      <c r="GAR634" s="80"/>
      <c r="GAS634" s="80"/>
      <c r="GAT634" s="80"/>
      <c r="GAU634" s="80"/>
      <c r="GAV634" s="80"/>
      <c r="GAW634" s="80"/>
      <c r="GAX634" s="80"/>
      <c r="GAY634" s="80"/>
      <c r="GAZ634" s="80"/>
      <c r="GBA634" s="80"/>
      <c r="GBB634" s="80"/>
      <c r="GBC634" s="80"/>
      <c r="GBD634" s="80"/>
      <c r="GBE634" s="80"/>
      <c r="GBF634" s="80"/>
      <c r="GBG634" s="80"/>
      <c r="GBH634" s="80"/>
      <c r="GBI634" s="80"/>
      <c r="GBJ634" s="80"/>
      <c r="GBK634" s="80"/>
      <c r="GBL634" s="80"/>
      <c r="GBM634" s="80"/>
      <c r="GBN634" s="80"/>
      <c r="GBO634" s="80"/>
      <c r="GBP634" s="80"/>
      <c r="GBQ634" s="80"/>
      <c r="GBR634" s="80"/>
      <c r="GBS634" s="80"/>
      <c r="GBT634" s="80"/>
      <c r="GBU634" s="80"/>
      <c r="GBV634" s="80"/>
      <c r="GBW634" s="80"/>
      <c r="GBX634" s="80"/>
      <c r="GBY634" s="80"/>
      <c r="GBZ634" s="80"/>
      <c r="GCA634" s="80"/>
      <c r="GCB634" s="80"/>
      <c r="GCC634" s="80"/>
      <c r="GCD634" s="80"/>
      <c r="GCE634" s="80"/>
      <c r="GCF634" s="80"/>
      <c r="GCG634" s="80"/>
      <c r="GCH634" s="80"/>
      <c r="GCI634" s="80"/>
      <c r="GCJ634" s="80"/>
      <c r="GCK634" s="80"/>
      <c r="GCL634" s="80"/>
      <c r="GCM634" s="80"/>
      <c r="GCN634" s="80"/>
      <c r="GCO634" s="80"/>
      <c r="GCP634" s="80"/>
      <c r="GCQ634" s="80"/>
      <c r="GCR634" s="80"/>
      <c r="GCS634" s="80"/>
      <c r="GCT634" s="80"/>
      <c r="GCU634" s="80"/>
      <c r="GCV634" s="80"/>
      <c r="GCW634" s="80"/>
      <c r="GCX634" s="80"/>
      <c r="GCY634" s="80"/>
      <c r="GCZ634" s="80"/>
      <c r="GDA634" s="80"/>
      <c r="GDB634" s="80"/>
      <c r="GDC634" s="80"/>
      <c r="GDD634" s="80"/>
      <c r="GDE634" s="80"/>
      <c r="GDF634" s="80"/>
      <c r="GDG634" s="80"/>
      <c r="GDH634" s="80"/>
      <c r="GDI634" s="80"/>
      <c r="GDJ634" s="80"/>
      <c r="GDK634" s="80"/>
      <c r="GDL634" s="80"/>
      <c r="GDM634" s="80"/>
      <c r="GDN634" s="80"/>
      <c r="GDO634" s="80"/>
      <c r="GDP634" s="80"/>
      <c r="GDQ634" s="80"/>
      <c r="GDR634" s="80"/>
      <c r="GDS634" s="80"/>
      <c r="GDT634" s="80"/>
      <c r="GDU634" s="80"/>
      <c r="GDV634" s="80"/>
      <c r="GDW634" s="80"/>
      <c r="GDX634" s="80"/>
      <c r="GDY634" s="80"/>
      <c r="GDZ634" s="80"/>
      <c r="GEA634" s="80"/>
      <c r="GEB634" s="80"/>
      <c r="GEC634" s="80"/>
      <c r="GED634" s="80"/>
      <c r="GEE634" s="80"/>
      <c r="GEF634" s="80"/>
      <c r="GEG634" s="80"/>
      <c r="GEH634" s="80"/>
      <c r="GEI634" s="80"/>
      <c r="GEJ634" s="80"/>
      <c r="GEK634" s="80"/>
      <c r="GEL634" s="80"/>
      <c r="GEM634" s="80"/>
      <c r="GEN634" s="80"/>
      <c r="GEO634" s="80"/>
      <c r="GEP634" s="80"/>
      <c r="GEQ634" s="80"/>
      <c r="GER634" s="80"/>
      <c r="GES634" s="80"/>
      <c r="GET634" s="80"/>
      <c r="GEU634" s="80"/>
      <c r="GEV634" s="80"/>
      <c r="GEW634" s="80"/>
      <c r="GEX634" s="80"/>
      <c r="GEY634" s="80"/>
      <c r="GEZ634" s="80"/>
      <c r="GFA634" s="80"/>
      <c r="GFB634" s="80"/>
      <c r="GFC634" s="80"/>
      <c r="GFD634" s="80"/>
      <c r="GFE634" s="80"/>
      <c r="GFF634" s="80"/>
      <c r="GFG634" s="80"/>
      <c r="GFH634" s="80"/>
      <c r="GFI634" s="80"/>
      <c r="GFJ634" s="80"/>
      <c r="GFK634" s="80"/>
      <c r="GFL634" s="80"/>
      <c r="GFM634" s="80"/>
      <c r="GFN634" s="80"/>
      <c r="GFO634" s="80"/>
      <c r="GFP634" s="80"/>
      <c r="GFQ634" s="80"/>
      <c r="GFR634" s="80"/>
      <c r="GFS634" s="80"/>
      <c r="GFT634" s="80"/>
      <c r="GFU634" s="80"/>
      <c r="GFV634" s="80"/>
      <c r="GFW634" s="80"/>
      <c r="GFX634" s="80"/>
      <c r="GFY634" s="80"/>
      <c r="GFZ634" s="80"/>
      <c r="GGA634" s="80"/>
      <c r="GGB634" s="80"/>
      <c r="GGC634" s="80"/>
      <c r="GGD634" s="80"/>
      <c r="GGE634" s="80"/>
      <c r="GGF634" s="80"/>
      <c r="GGG634" s="80"/>
      <c r="GGH634" s="80"/>
      <c r="GGI634" s="80"/>
      <c r="GGJ634" s="80"/>
      <c r="GGK634" s="80"/>
      <c r="GGL634" s="80"/>
      <c r="GGM634" s="80"/>
      <c r="GGN634" s="80"/>
      <c r="GGO634" s="80"/>
      <c r="GGP634" s="80"/>
      <c r="GGQ634" s="80"/>
      <c r="GGR634" s="80"/>
      <c r="GGS634" s="80"/>
      <c r="GGT634" s="80"/>
      <c r="GGU634" s="80"/>
      <c r="GGV634" s="80"/>
      <c r="GGW634" s="80"/>
      <c r="GGX634" s="80"/>
      <c r="GGY634" s="80"/>
      <c r="GGZ634" s="80"/>
      <c r="GHA634" s="80"/>
      <c r="GHB634" s="80"/>
      <c r="GHC634" s="80"/>
      <c r="GHD634" s="80"/>
      <c r="GHE634" s="80"/>
      <c r="GHF634" s="80"/>
      <c r="GHG634" s="80"/>
      <c r="GHH634" s="80"/>
      <c r="GHI634" s="80"/>
      <c r="GHJ634" s="80"/>
      <c r="GHK634" s="80"/>
      <c r="GHL634" s="80"/>
      <c r="GHM634" s="80"/>
      <c r="GHN634" s="80"/>
      <c r="GHO634" s="80"/>
      <c r="GHP634" s="80"/>
      <c r="GHQ634" s="80"/>
      <c r="GHR634" s="80"/>
      <c r="GHS634" s="80"/>
      <c r="GHT634" s="80"/>
      <c r="GHU634" s="80"/>
      <c r="GHV634" s="80"/>
      <c r="GHW634" s="80"/>
      <c r="GHX634" s="80"/>
      <c r="GHY634" s="80"/>
      <c r="GHZ634" s="80"/>
      <c r="GIA634" s="80"/>
      <c r="GIB634" s="80"/>
      <c r="GIC634" s="80"/>
      <c r="GID634" s="80"/>
      <c r="GIE634" s="80"/>
      <c r="GIF634" s="80"/>
      <c r="GIG634" s="80"/>
      <c r="GIH634" s="80"/>
      <c r="GII634" s="80"/>
      <c r="GIJ634" s="80"/>
      <c r="GIK634" s="80"/>
      <c r="GIL634" s="80"/>
      <c r="GIM634" s="80"/>
      <c r="GIN634" s="80"/>
      <c r="GIO634" s="80"/>
      <c r="GIP634" s="80"/>
      <c r="GIQ634" s="80"/>
      <c r="GIR634" s="80"/>
      <c r="GIS634" s="80"/>
      <c r="GIT634" s="80"/>
      <c r="GIU634" s="80"/>
      <c r="GIV634" s="80"/>
      <c r="GIW634" s="80"/>
      <c r="GIX634" s="80"/>
      <c r="GIY634" s="80"/>
      <c r="GIZ634" s="80"/>
      <c r="GJA634" s="80"/>
      <c r="GJB634" s="80"/>
      <c r="GJC634" s="80"/>
      <c r="GJD634" s="80"/>
      <c r="GJE634" s="80"/>
      <c r="GJF634" s="80"/>
      <c r="GJG634" s="80"/>
      <c r="GJH634" s="80"/>
      <c r="GJI634" s="80"/>
      <c r="GJJ634" s="80"/>
      <c r="GJK634" s="80"/>
      <c r="GJL634" s="80"/>
      <c r="GJM634" s="80"/>
      <c r="GJN634" s="80"/>
      <c r="GJO634" s="80"/>
      <c r="GJP634" s="80"/>
      <c r="GJQ634" s="80"/>
      <c r="GJR634" s="80"/>
      <c r="GJS634" s="80"/>
      <c r="GJT634" s="80"/>
      <c r="GJU634" s="80"/>
      <c r="GJV634" s="80"/>
      <c r="GJW634" s="80"/>
      <c r="GJX634" s="80"/>
      <c r="GJY634" s="80"/>
      <c r="GJZ634" s="80"/>
      <c r="GKA634" s="80"/>
      <c r="GKB634" s="80"/>
      <c r="GKC634" s="80"/>
      <c r="GKD634" s="80"/>
      <c r="GKE634" s="80"/>
      <c r="GKF634" s="80"/>
      <c r="GKG634" s="80"/>
      <c r="GKH634" s="80"/>
      <c r="GKI634" s="80"/>
      <c r="GKJ634" s="80"/>
      <c r="GKK634" s="80"/>
      <c r="GKL634" s="80"/>
      <c r="GKM634" s="80"/>
      <c r="GKN634" s="80"/>
      <c r="GKO634" s="80"/>
      <c r="GKP634" s="80"/>
      <c r="GKQ634" s="80"/>
      <c r="GKR634" s="80"/>
      <c r="GKS634" s="80"/>
      <c r="GKT634" s="80"/>
      <c r="GKU634" s="80"/>
      <c r="GKV634" s="80"/>
      <c r="GKW634" s="80"/>
      <c r="GKX634" s="80"/>
      <c r="GKY634" s="80"/>
      <c r="GKZ634" s="80"/>
      <c r="GLA634" s="80"/>
      <c r="GLB634" s="80"/>
      <c r="GLC634" s="80"/>
      <c r="GLD634" s="80"/>
      <c r="GLE634" s="80"/>
      <c r="GLF634" s="80"/>
      <c r="GLG634" s="80"/>
      <c r="GLH634" s="80"/>
      <c r="GLI634" s="80"/>
      <c r="GLJ634" s="80"/>
      <c r="GLK634" s="80"/>
      <c r="GLL634" s="80"/>
      <c r="GLM634" s="80"/>
      <c r="GLN634" s="80"/>
      <c r="GLO634" s="80"/>
      <c r="GLP634" s="80"/>
      <c r="GLQ634" s="80"/>
      <c r="GLR634" s="80"/>
      <c r="GLS634" s="80"/>
      <c r="GLT634" s="80"/>
      <c r="GLU634" s="80"/>
      <c r="GLV634" s="80"/>
      <c r="GLW634" s="80"/>
      <c r="GLX634" s="80"/>
      <c r="GLY634" s="80"/>
      <c r="GLZ634" s="80"/>
      <c r="GMA634" s="80"/>
      <c r="GMB634" s="80"/>
      <c r="GMC634" s="80"/>
      <c r="GMD634" s="80"/>
      <c r="GME634" s="80"/>
      <c r="GMF634" s="80"/>
      <c r="GMG634" s="80"/>
      <c r="GMH634" s="80"/>
      <c r="GMI634" s="80"/>
      <c r="GMJ634" s="80"/>
      <c r="GMK634" s="80"/>
      <c r="GML634" s="80"/>
      <c r="GMM634" s="80"/>
      <c r="GMN634" s="80"/>
      <c r="GMO634" s="80"/>
      <c r="GMP634" s="80"/>
      <c r="GMQ634" s="80"/>
      <c r="GMR634" s="80"/>
      <c r="GMS634" s="80"/>
      <c r="GMT634" s="80"/>
      <c r="GMU634" s="80"/>
      <c r="GMV634" s="80"/>
      <c r="GMW634" s="80"/>
      <c r="GMX634" s="80"/>
      <c r="GMY634" s="80"/>
      <c r="GMZ634" s="80"/>
      <c r="GNA634" s="80"/>
      <c r="GNB634" s="80"/>
      <c r="GNC634" s="80"/>
      <c r="GND634" s="80"/>
      <c r="GNE634" s="80"/>
      <c r="GNF634" s="80"/>
      <c r="GNG634" s="80"/>
      <c r="GNH634" s="80"/>
      <c r="GNI634" s="80"/>
      <c r="GNJ634" s="80"/>
      <c r="GNK634" s="80"/>
      <c r="GNL634" s="80"/>
      <c r="GNM634" s="80"/>
      <c r="GNN634" s="80"/>
      <c r="GNO634" s="80"/>
      <c r="GNP634" s="80"/>
      <c r="GNQ634" s="80"/>
      <c r="GNR634" s="80"/>
      <c r="GNS634" s="80"/>
      <c r="GNT634" s="80"/>
      <c r="GNU634" s="80"/>
      <c r="GNV634" s="80"/>
      <c r="GNW634" s="80"/>
      <c r="GNX634" s="80"/>
      <c r="GNY634" s="80"/>
      <c r="GNZ634" s="80"/>
      <c r="GOA634" s="80"/>
      <c r="GOB634" s="80"/>
      <c r="GOC634" s="80"/>
      <c r="GOD634" s="80"/>
      <c r="GOE634" s="80"/>
      <c r="GOF634" s="80"/>
      <c r="GOG634" s="80"/>
      <c r="GOH634" s="80"/>
      <c r="GOI634" s="80"/>
      <c r="GOJ634" s="80"/>
      <c r="GOK634" s="80"/>
      <c r="GOL634" s="80"/>
      <c r="GOM634" s="80"/>
      <c r="GON634" s="80"/>
      <c r="GOO634" s="80"/>
      <c r="GOP634" s="80"/>
      <c r="GOQ634" s="80"/>
      <c r="GOR634" s="80"/>
      <c r="GOS634" s="80"/>
      <c r="GOT634" s="80"/>
      <c r="GOU634" s="80"/>
      <c r="GOV634" s="80"/>
      <c r="GOW634" s="80"/>
      <c r="GOX634" s="80"/>
      <c r="GOY634" s="80"/>
      <c r="GOZ634" s="80"/>
      <c r="GPA634" s="80"/>
      <c r="GPB634" s="80"/>
      <c r="GPC634" s="80"/>
      <c r="GPD634" s="80"/>
      <c r="GPE634" s="80"/>
      <c r="GPF634" s="80"/>
      <c r="GPG634" s="80"/>
      <c r="GPH634" s="80"/>
      <c r="GPI634" s="80"/>
      <c r="GPJ634" s="80"/>
      <c r="GPK634" s="80"/>
      <c r="GPL634" s="80"/>
      <c r="GPM634" s="80"/>
      <c r="GPN634" s="80"/>
      <c r="GPO634" s="80"/>
      <c r="GPP634" s="80"/>
      <c r="GPQ634" s="80"/>
      <c r="GPR634" s="80"/>
      <c r="GPS634" s="80"/>
      <c r="GPT634" s="80"/>
      <c r="GPU634" s="80"/>
      <c r="GPV634" s="80"/>
      <c r="GPW634" s="80"/>
      <c r="GPX634" s="80"/>
      <c r="GPY634" s="80"/>
      <c r="GPZ634" s="80"/>
      <c r="GQA634" s="80"/>
      <c r="GQB634" s="80"/>
      <c r="GQC634" s="80"/>
      <c r="GQD634" s="80"/>
      <c r="GQE634" s="80"/>
      <c r="GQF634" s="80"/>
      <c r="GQG634" s="80"/>
      <c r="GQH634" s="80"/>
      <c r="GQI634" s="80"/>
      <c r="GQJ634" s="80"/>
      <c r="GQK634" s="80"/>
      <c r="GQL634" s="80"/>
      <c r="GQM634" s="80"/>
      <c r="GQN634" s="80"/>
      <c r="GQO634" s="80"/>
      <c r="GQP634" s="80"/>
      <c r="GQQ634" s="80"/>
      <c r="GQR634" s="80"/>
      <c r="GQS634" s="80"/>
      <c r="GQT634" s="80"/>
      <c r="GQU634" s="80"/>
      <c r="GQV634" s="80"/>
      <c r="GQW634" s="80"/>
      <c r="GQX634" s="80"/>
      <c r="GQY634" s="80"/>
      <c r="GQZ634" s="80"/>
      <c r="GRA634" s="80"/>
      <c r="GRB634" s="80"/>
      <c r="GRC634" s="80"/>
      <c r="GRD634" s="80"/>
      <c r="GRE634" s="80"/>
      <c r="GRF634" s="80"/>
      <c r="GRG634" s="80"/>
      <c r="GRH634" s="80"/>
      <c r="GRI634" s="80"/>
      <c r="GRJ634" s="80"/>
      <c r="GRK634" s="80"/>
      <c r="GRL634" s="80"/>
      <c r="GRM634" s="80"/>
      <c r="GRN634" s="80"/>
      <c r="GRO634" s="80"/>
      <c r="GRP634" s="80"/>
      <c r="GRQ634" s="80"/>
      <c r="GRR634" s="80"/>
      <c r="GRS634" s="80"/>
      <c r="GRT634" s="80"/>
      <c r="GRU634" s="80"/>
      <c r="GRV634" s="80"/>
      <c r="GRW634" s="80"/>
      <c r="GRX634" s="80"/>
      <c r="GRY634" s="80"/>
      <c r="GRZ634" s="80"/>
      <c r="GSA634" s="80"/>
      <c r="GSB634" s="80"/>
      <c r="GSC634" s="80"/>
      <c r="GSD634" s="80"/>
      <c r="GSE634" s="80"/>
      <c r="GSF634" s="80"/>
      <c r="GSG634" s="80"/>
      <c r="GSH634" s="80"/>
      <c r="GSI634" s="80"/>
      <c r="GSJ634" s="80"/>
      <c r="GSK634" s="80"/>
      <c r="GSL634" s="80"/>
      <c r="GSM634" s="80"/>
      <c r="GSN634" s="80"/>
      <c r="GSO634" s="80"/>
      <c r="GSP634" s="80"/>
      <c r="GSQ634" s="80"/>
      <c r="GSR634" s="80"/>
      <c r="GSS634" s="80"/>
      <c r="GST634" s="80"/>
      <c r="GSU634" s="80"/>
      <c r="GSV634" s="80"/>
      <c r="GSW634" s="80"/>
      <c r="GSX634" s="80"/>
      <c r="GSY634" s="80"/>
      <c r="GSZ634" s="80"/>
      <c r="GTA634" s="80"/>
      <c r="GTB634" s="80"/>
      <c r="GTC634" s="80"/>
      <c r="GTD634" s="80"/>
      <c r="GTE634" s="80"/>
      <c r="GTF634" s="80"/>
      <c r="GTG634" s="80"/>
      <c r="GTH634" s="80"/>
      <c r="GTI634" s="80"/>
      <c r="GTJ634" s="80"/>
      <c r="GTK634" s="80"/>
      <c r="GTL634" s="80"/>
      <c r="GTM634" s="80"/>
      <c r="GTN634" s="80"/>
      <c r="GTO634" s="80"/>
      <c r="GTP634" s="80"/>
      <c r="GTQ634" s="80"/>
      <c r="GTR634" s="80"/>
      <c r="GTS634" s="80"/>
      <c r="GTT634" s="80"/>
      <c r="GTU634" s="80"/>
      <c r="GTV634" s="80"/>
      <c r="GTW634" s="80"/>
      <c r="GTX634" s="80"/>
      <c r="GTY634" s="80"/>
      <c r="GTZ634" s="80"/>
      <c r="GUA634" s="80"/>
      <c r="GUB634" s="80"/>
      <c r="GUC634" s="80"/>
      <c r="GUD634" s="80"/>
      <c r="GUE634" s="80"/>
      <c r="GUF634" s="80"/>
      <c r="GUG634" s="80"/>
      <c r="GUH634" s="80"/>
      <c r="GUI634" s="80"/>
      <c r="GUJ634" s="80"/>
      <c r="GUK634" s="80"/>
      <c r="GUL634" s="80"/>
      <c r="GUM634" s="80"/>
      <c r="GUN634" s="80"/>
      <c r="GUO634" s="80"/>
      <c r="GUP634" s="80"/>
      <c r="GUQ634" s="80"/>
      <c r="GUR634" s="80"/>
      <c r="GUS634" s="80"/>
      <c r="GUT634" s="80"/>
      <c r="GUU634" s="80"/>
      <c r="GUV634" s="80"/>
      <c r="GUW634" s="80"/>
      <c r="GUX634" s="80"/>
      <c r="GUY634" s="80"/>
      <c r="GUZ634" s="80"/>
      <c r="GVA634" s="80"/>
      <c r="GVB634" s="80"/>
      <c r="GVC634" s="80"/>
      <c r="GVD634" s="80"/>
      <c r="GVE634" s="80"/>
      <c r="GVF634" s="80"/>
      <c r="GVG634" s="80"/>
      <c r="GVH634" s="80"/>
      <c r="GVI634" s="80"/>
      <c r="GVJ634" s="80"/>
      <c r="GVK634" s="80"/>
      <c r="GVL634" s="80"/>
      <c r="GVM634" s="80"/>
      <c r="GVN634" s="80"/>
      <c r="GVO634" s="80"/>
      <c r="GVP634" s="80"/>
      <c r="GVQ634" s="80"/>
      <c r="GVR634" s="80"/>
      <c r="GVS634" s="80"/>
      <c r="GVT634" s="80"/>
      <c r="GVU634" s="80"/>
      <c r="GVV634" s="80"/>
      <c r="GVW634" s="80"/>
      <c r="GVX634" s="80"/>
      <c r="GVY634" s="80"/>
      <c r="GVZ634" s="80"/>
      <c r="GWA634" s="80"/>
      <c r="GWB634" s="80"/>
      <c r="GWC634" s="80"/>
      <c r="GWD634" s="80"/>
      <c r="GWE634" s="80"/>
      <c r="GWF634" s="80"/>
      <c r="GWG634" s="80"/>
      <c r="GWH634" s="80"/>
      <c r="GWI634" s="80"/>
      <c r="GWJ634" s="80"/>
      <c r="GWK634" s="80"/>
      <c r="GWL634" s="80"/>
      <c r="GWM634" s="80"/>
      <c r="GWN634" s="80"/>
      <c r="GWO634" s="80"/>
      <c r="GWP634" s="80"/>
      <c r="GWQ634" s="80"/>
      <c r="GWR634" s="80"/>
      <c r="GWS634" s="80"/>
      <c r="GWT634" s="80"/>
      <c r="GWU634" s="80"/>
      <c r="GWV634" s="80"/>
      <c r="GWW634" s="80"/>
      <c r="GWX634" s="80"/>
      <c r="GWY634" s="80"/>
      <c r="GWZ634" s="80"/>
      <c r="GXA634" s="80"/>
      <c r="GXB634" s="80"/>
      <c r="GXC634" s="80"/>
      <c r="GXD634" s="80"/>
      <c r="GXE634" s="80"/>
      <c r="GXF634" s="80"/>
      <c r="GXG634" s="80"/>
      <c r="GXH634" s="80"/>
      <c r="GXI634" s="80"/>
      <c r="GXJ634" s="80"/>
      <c r="GXK634" s="80"/>
      <c r="GXL634" s="80"/>
      <c r="GXM634" s="80"/>
      <c r="GXN634" s="80"/>
      <c r="GXO634" s="80"/>
      <c r="GXP634" s="80"/>
      <c r="GXQ634" s="80"/>
      <c r="GXR634" s="80"/>
      <c r="GXS634" s="80"/>
      <c r="GXT634" s="80"/>
      <c r="GXU634" s="80"/>
      <c r="GXV634" s="80"/>
      <c r="GXW634" s="80"/>
      <c r="GXX634" s="80"/>
      <c r="GXY634" s="80"/>
      <c r="GXZ634" s="80"/>
      <c r="GYA634" s="80"/>
      <c r="GYB634" s="80"/>
      <c r="GYC634" s="80"/>
      <c r="GYD634" s="80"/>
      <c r="GYE634" s="80"/>
      <c r="GYF634" s="80"/>
      <c r="GYG634" s="80"/>
      <c r="GYH634" s="80"/>
      <c r="GYI634" s="80"/>
      <c r="GYJ634" s="80"/>
      <c r="GYK634" s="80"/>
      <c r="GYL634" s="80"/>
      <c r="GYM634" s="80"/>
      <c r="GYN634" s="80"/>
      <c r="GYO634" s="80"/>
      <c r="GYP634" s="80"/>
      <c r="GYQ634" s="80"/>
      <c r="GYR634" s="80"/>
      <c r="GYS634" s="80"/>
      <c r="GYT634" s="80"/>
      <c r="GYU634" s="80"/>
      <c r="GYV634" s="80"/>
      <c r="GYW634" s="80"/>
      <c r="GYX634" s="80"/>
      <c r="GYY634" s="80"/>
      <c r="GYZ634" s="80"/>
      <c r="GZA634" s="80"/>
      <c r="GZB634" s="80"/>
      <c r="GZC634" s="80"/>
      <c r="GZD634" s="80"/>
      <c r="GZE634" s="80"/>
      <c r="GZF634" s="80"/>
      <c r="GZG634" s="80"/>
      <c r="GZH634" s="80"/>
      <c r="GZI634" s="80"/>
      <c r="GZJ634" s="80"/>
      <c r="GZK634" s="80"/>
      <c r="GZL634" s="80"/>
      <c r="GZM634" s="80"/>
      <c r="GZN634" s="80"/>
      <c r="GZO634" s="80"/>
      <c r="GZP634" s="80"/>
      <c r="GZQ634" s="80"/>
      <c r="GZR634" s="80"/>
      <c r="GZS634" s="80"/>
      <c r="GZT634" s="80"/>
      <c r="GZU634" s="80"/>
      <c r="GZV634" s="80"/>
      <c r="GZW634" s="80"/>
      <c r="GZX634" s="80"/>
      <c r="GZY634" s="80"/>
      <c r="GZZ634" s="80"/>
      <c r="HAA634" s="80"/>
      <c r="HAB634" s="80"/>
      <c r="HAC634" s="80"/>
      <c r="HAD634" s="80"/>
      <c r="HAE634" s="80"/>
      <c r="HAF634" s="80"/>
      <c r="HAG634" s="80"/>
      <c r="HAH634" s="80"/>
      <c r="HAI634" s="80"/>
      <c r="HAJ634" s="80"/>
      <c r="HAK634" s="80"/>
      <c r="HAL634" s="80"/>
      <c r="HAM634" s="80"/>
      <c r="HAN634" s="80"/>
      <c r="HAO634" s="80"/>
      <c r="HAP634" s="80"/>
      <c r="HAQ634" s="80"/>
      <c r="HAR634" s="80"/>
      <c r="HAS634" s="80"/>
      <c r="HAT634" s="80"/>
      <c r="HAU634" s="80"/>
      <c r="HAV634" s="80"/>
      <c r="HAW634" s="80"/>
      <c r="HAX634" s="80"/>
      <c r="HAY634" s="80"/>
      <c r="HAZ634" s="80"/>
      <c r="HBA634" s="80"/>
      <c r="HBB634" s="80"/>
      <c r="HBC634" s="80"/>
      <c r="HBD634" s="80"/>
      <c r="HBE634" s="80"/>
      <c r="HBF634" s="80"/>
      <c r="HBG634" s="80"/>
      <c r="HBH634" s="80"/>
      <c r="HBI634" s="80"/>
      <c r="HBJ634" s="80"/>
      <c r="HBK634" s="80"/>
      <c r="HBL634" s="80"/>
      <c r="HBM634" s="80"/>
      <c r="HBN634" s="80"/>
      <c r="HBO634" s="80"/>
      <c r="HBP634" s="80"/>
      <c r="HBQ634" s="80"/>
      <c r="HBR634" s="80"/>
      <c r="HBS634" s="80"/>
      <c r="HBT634" s="80"/>
      <c r="HBU634" s="80"/>
      <c r="HBV634" s="80"/>
      <c r="HBW634" s="80"/>
      <c r="HBX634" s="80"/>
      <c r="HBY634" s="80"/>
      <c r="HBZ634" s="80"/>
      <c r="HCA634" s="80"/>
      <c r="HCB634" s="80"/>
      <c r="HCC634" s="80"/>
      <c r="HCD634" s="80"/>
      <c r="HCE634" s="80"/>
      <c r="HCF634" s="80"/>
      <c r="HCG634" s="80"/>
      <c r="HCH634" s="80"/>
      <c r="HCI634" s="80"/>
      <c r="HCJ634" s="80"/>
      <c r="HCK634" s="80"/>
      <c r="HCL634" s="80"/>
      <c r="HCM634" s="80"/>
      <c r="HCN634" s="80"/>
      <c r="HCO634" s="80"/>
      <c r="HCP634" s="80"/>
      <c r="HCQ634" s="80"/>
      <c r="HCR634" s="80"/>
      <c r="HCS634" s="80"/>
      <c r="HCT634" s="80"/>
      <c r="HCU634" s="80"/>
      <c r="HCV634" s="80"/>
      <c r="HCW634" s="80"/>
      <c r="HCX634" s="80"/>
      <c r="HCY634" s="80"/>
      <c r="HCZ634" s="80"/>
      <c r="HDA634" s="80"/>
      <c r="HDB634" s="80"/>
      <c r="HDC634" s="80"/>
      <c r="HDD634" s="80"/>
      <c r="HDE634" s="80"/>
      <c r="HDF634" s="80"/>
      <c r="HDG634" s="80"/>
      <c r="HDH634" s="80"/>
      <c r="HDI634" s="80"/>
      <c r="HDJ634" s="80"/>
      <c r="HDK634" s="80"/>
      <c r="HDL634" s="80"/>
      <c r="HDM634" s="80"/>
      <c r="HDN634" s="80"/>
      <c r="HDO634" s="80"/>
      <c r="HDP634" s="80"/>
      <c r="HDQ634" s="80"/>
      <c r="HDR634" s="80"/>
      <c r="HDS634" s="80"/>
      <c r="HDT634" s="80"/>
      <c r="HDU634" s="80"/>
      <c r="HDV634" s="80"/>
      <c r="HDW634" s="80"/>
      <c r="HDX634" s="80"/>
      <c r="HDY634" s="80"/>
      <c r="HDZ634" s="80"/>
      <c r="HEA634" s="80"/>
      <c r="HEB634" s="80"/>
      <c r="HEC634" s="80"/>
      <c r="HED634" s="80"/>
      <c r="HEE634" s="80"/>
      <c r="HEF634" s="80"/>
      <c r="HEG634" s="80"/>
      <c r="HEH634" s="80"/>
      <c r="HEI634" s="80"/>
      <c r="HEJ634" s="80"/>
      <c r="HEK634" s="80"/>
      <c r="HEL634" s="80"/>
      <c r="HEM634" s="80"/>
      <c r="HEN634" s="80"/>
      <c r="HEO634" s="80"/>
      <c r="HEP634" s="80"/>
      <c r="HEQ634" s="80"/>
      <c r="HER634" s="80"/>
      <c r="HES634" s="80"/>
      <c r="HET634" s="80"/>
      <c r="HEU634" s="80"/>
      <c r="HEV634" s="80"/>
      <c r="HEW634" s="80"/>
      <c r="HEX634" s="80"/>
      <c r="HEY634" s="80"/>
      <c r="HEZ634" s="80"/>
      <c r="HFA634" s="80"/>
      <c r="HFB634" s="80"/>
      <c r="HFC634" s="80"/>
      <c r="HFD634" s="80"/>
      <c r="HFE634" s="80"/>
      <c r="HFF634" s="80"/>
      <c r="HFG634" s="80"/>
      <c r="HFH634" s="80"/>
      <c r="HFI634" s="80"/>
      <c r="HFJ634" s="80"/>
      <c r="HFK634" s="80"/>
      <c r="HFL634" s="80"/>
      <c r="HFM634" s="80"/>
      <c r="HFN634" s="80"/>
      <c r="HFO634" s="80"/>
      <c r="HFP634" s="80"/>
      <c r="HFQ634" s="80"/>
      <c r="HFR634" s="80"/>
      <c r="HFS634" s="80"/>
      <c r="HFT634" s="80"/>
      <c r="HFU634" s="80"/>
      <c r="HFV634" s="80"/>
      <c r="HFW634" s="80"/>
      <c r="HFX634" s="80"/>
      <c r="HFY634" s="80"/>
      <c r="HFZ634" s="80"/>
      <c r="HGA634" s="80"/>
      <c r="HGB634" s="80"/>
      <c r="HGC634" s="80"/>
      <c r="HGD634" s="80"/>
      <c r="HGE634" s="80"/>
      <c r="HGF634" s="80"/>
      <c r="HGG634" s="80"/>
      <c r="HGH634" s="80"/>
      <c r="HGI634" s="80"/>
      <c r="HGJ634" s="80"/>
      <c r="HGK634" s="80"/>
      <c r="HGL634" s="80"/>
      <c r="HGM634" s="80"/>
      <c r="HGN634" s="80"/>
      <c r="HGO634" s="80"/>
      <c r="HGP634" s="80"/>
      <c r="HGQ634" s="80"/>
      <c r="HGR634" s="80"/>
      <c r="HGS634" s="80"/>
      <c r="HGT634" s="80"/>
      <c r="HGU634" s="80"/>
      <c r="HGV634" s="80"/>
      <c r="HGW634" s="80"/>
      <c r="HGX634" s="80"/>
      <c r="HGY634" s="80"/>
      <c r="HGZ634" s="80"/>
      <c r="HHA634" s="80"/>
      <c r="HHB634" s="80"/>
      <c r="HHC634" s="80"/>
      <c r="HHD634" s="80"/>
      <c r="HHE634" s="80"/>
      <c r="HHF634" s="80"/>
      <c r="HHG634" s="80"/>
      <c r="HHH634" s="80"/>
      <c r="HHI634" s="80"/>
      <c r="HHJ634" s="80"/>
      <c r="HHK634" s="80"/>
      <c r="HHL634" s="80"/>
      <c r="HHM634" s="80"/>
      <c r="HHN634" s="80"/>
      <c r="HHO634" s="80"/>
      <c r="HHP634" s="80"/>
      <c r="HHQ634" s="80"/>
      <c r="HHR634" s="80"/>
      <c r="HHS634" s="80"/>
      <c r="HHT634" s="80"/>
      <c r="HHU634" s="80"/>
      <c r="HHV634" s="80"/>
      <c r="HHW634" s="80"/>
      <c r="HHX634" s="80"/>
      <c r="HHY634" s="80"/>
      <c r="HHZ634" s="80"/>
      <c r="HIA634" s="80"/>
      <c r="HIB634" s="80"/>
      <c r="HIC634" s="80"/>
      <c r="HID634" s="80"/>
      <c r="HIE634" s="80"/>
      <c r="HIF634" s="80"/>
      <c r="HIG634" s="80"/>
      <c r="HIH634" s="80"/>
      <c r="HII634" s="80"/>
      <c r="HIJ634" s="80"/>
      <c r="HIK634" s="80"/>
      <c r="HIL634" s="80"/>
      <c r="HIM634" s="80"/>
      <c r="HIN634" s="80"/>
      <c r="HIO634" s="80"/>
      <c r="HIP634" s="80"/>
      <c r="HIQ634" s="80"/>
      <c r="HIR634" s="80"/>
      <c r="HIS634" s="80"/>
      <c r="HIT634" s="80"/>
      <c r="HIU634" s="80"/>
      <c r="HIV634" s="80"/>
      <c r="HIW634" s="80"/>
      <c r="HIX634" s="80"/>
      <c r="HIY634" s="80"/>
      <c r="HIZ634" s="80"/>
      <c r="HJA634" s="80"/>
      <c r="HJB634" s="80"/>
      <c r="HJC634" s="80"/>
      <c r="HJD634" s="80"/>
      <c r="HJE634" s="80"/>
      <c r="HJF634" s="80"/>
      <c r="HJG634" s="80"/>
      <c r="HJH634" s="80"/>
      <c r="HJI634" s="80"/>
      <c r="HJJ634" s="80"/>
      <c r="HJK634" s="80"/>
      <c r="HJL634" s="80"/>
      <c r="HJM634" s="80"/>
      <c r="HJN634" s="80"/>
      <c r="HJO634" s="80"/>
      <c r="HJP634" s="80"/>
      <c r="HJQ634" s="80"/>
      <c r="HJR634" s="80"/>
      <c r="HJS634" s="80"/>
      <c r="HJT634" s="80"/>
      <c r="HJU634" s="80"/>
      <c r="HJV634" s="80"/>
      <c r="HJW634" s="80"/>
      <c r="HJX634" s="80"/>
      <c r="HJY634" s="80"/>
      <c r="HJZ634" s="80"/>
      <c r="HKA634" s="80"/>
      <c r="HKB634" s="80"/>
      <c r="HKC634" s="80"/>
      <c r="HKD634" s="80"/>
      <c r="HKE634" s="80"/>
      <c r="HKF634" s="80"/>
      <c r="HKG634" s="80"/>
      <c r="HKH634" s="80"/>
      <c r="HKI634" s="80"/>
      <c r="HKJ634" s="80"/>
      <c r="HKK634" s="80"/>
      <c r="HKL634" s="80"/>
      <c r="HKM634" s="80"/>
      <c r="HKN634" s="80"/>
      <c r="HKO634" s="80"/>
      <c r="HKP634" s="80"/>
      <c r="HKQ634" s="80"/>
      <c r="HKR634" s="80"/>
      <c r="HKS634" s="80"/>
      <c r="HKT634" s="80"/>
      <c r="HKU634" s="80"/>
      <c r="HKV634" s="80"/>
      <c r="HKW634" s="80"/>
      <c r="HKX634" s="80"/>
      <c r="HKY634" s="80"/>
      <c r="HKZ634" s="80"/>
      <c r="HLA634" s="80"/>
      <c r="HLB634" s="80"/>
      <c r="HLC634" s="80"/>
      <c r="HLD634" s="80"/>
      <c r="HLE634" s="80"/>
      <c r="HLF634" s="80"/>
      <c r="HLG634" s="80"/>
      <c r="HLH634" s="80"/>
      <c r="HLI634" s="80"/>
      <c r="HLJ634" s="80"/>
      <c r="HLK634" s="80"/>
      <c r="HLL634" s="80"/>
      <c r="HLM634" s="80"/>
      <c r="HLN634" s="80"/>
      <c r="HLO634" s="80"/>
      <c r="HLP634" s="80"/>
      <c r="HLQ634" s="80"/>
      <c r="HLR634" s="80"/>
      <c r="HLS634" s="80"/>
      <c r="HLT634" s="80"/>
      <c r="HLU634" s="80"/>
      <c r="HLV634" s="80"/>
      <c r="HLW634" s="80"/>
      <c r="HLX634" s="80"/>
      <c r="HLY634" s="80"/>
      <c r="HLZ634" s="80"/>
      <c r="HMA634" s="80"/>
      <c r="HMB634" s="80"/>
      <c r="HMC634" s="80"/>
      <c r="HMD634" s="80"/>
      <c r="HME634" s="80"/>
      <c r="HMF634" s="80"/>
      <c r="HMG634" s="80"/>
      <c r="HMH634" s="80"/>
      <c r="HMI634" s="80"/>
      <c r="HMJ634" s="80"/>
      <c r="HMK634" s="80"/>
      <c r="HML634" s="80"/>
      <c r="HMM634" s="80"/>
      <c r="HMN634" s="80"/>
      <c r="HMO634" s="80"/>
      <c r="HMP634" s="80"/>
      <c r="HMQ634" s="80"/>
      <c r="HMR634" s="80"/>
      <c r="HMS634" s="80"/>
      <c r="HMT634" s="80"/>
      <c r="HMU634" s="80"/>
      <c r="HMV634" s="80"/>
      <c r="HMW634" s="80"/>
      <c r="HMX634" s="80"/>
      <c r="HMY634" s="80"/>
      <c r="HMZ634" s="80"/>
      <c r="HNA634" s="80"/>
      <c r="HNB634" s="80"/>
      <c r="HNC634" s="80"/>
      <c r="HND634" s="80"/>
      <c r="HNE634" s="80"/>
      <c r="HNF634" s="80"/>
      <c r="HNG634" s="80"/>
      <c r="HNH634" s="80"/>
      <c r="HNI634" s="80"/>
      <c r="HNJ634" s="80"/>
      <c r="HNK634" s="80"/>
      <c r="HNL634" s="80"/>
      <c r="HNM634" s="80"/>
      <c r="HNN634" s="80"/>
      <c r="HNO634" s="80"/>
      <c r="HNP634" s="80"/>
      <c r="HNQ634" s="80"/>
      <c r="HNR634" s="80"/>
      <c r="HNS634" s="80"/>
      <c r="HNT634" s="80"/>
      <c r="HNU634" s="80"/>
      <c r="HNV634" s="80"/>
      <c r="HNW634" s="80"/>
      <c r="HNX634" s="80"/>
      <c r="HNY634" s="80"/>
      <c r="HNZ634" s="80"/>
      <c r="HOA634" s="80"/>
      <c r="HOB634" s="80"/>
      <c r="HOC634" s="80"/>
      <c r="HOD634" s="80"/>
      <c r="HOE634" s="80"/>
      <c r="HOF634" s="80"/>
      <c r="HOG634" s="80"/>
      <c r="HOH634" s="80"/>
      <c r="HOI634" s="80"/>
      <c r="HOJ634" s="80"/>
      <c r="HOK634" s="80"/>
      <c r="HOL634" s="80"/>
      <c r="HOM634" s="80"/>
      <c r="HON634" s="80"/>
      <c r="HOO634" s="80"/>
      <c r="HOP634" s="80"/>
      <c r="HOQ634" s="80"/>
      <c r="HOR634" s="80"/>
      <c r="HOS634" s="80"/>
      <c r="HOT634" s="80"/>
      <c r="HOU634" s="80"/>
      <c r="HOV634" s="80"/>
      <c r="HOW634" s="80"/>
      <c r="HOX634" s="80"/>
      <c r="HOY634" s="80"/>
      <c r="HOZ634" s="80"/>
      <c r="HPA634" s="80"/>
      <c r="HPB634" s="80"/>
      <c r="HPC634" s="80"/>
      <c r="HPD634" s="80"/>
      <c r="HPE634" s="80"/>
      <c r="HPF634" s="80"/>
      <c r="HPG634" s="80"/>
      <c r="HPH634" s="80"/>
      <c r="HPI634" s="80"/>
      <c r="HPJ634" s="80"/>
      <c r="HPK634" s="80"/>
      <c r="HPL634" s="80"/>
      <c r="HPM634" s="80"/>
      <c r="HPN634" s="80"/>
      <c r="HPO634" s="80"/>
      <c r="HPP634" s="80"/>
      <c r="HPQ634" s="80"/>
      <c r="HPR634" s="80"/>
      <c r="HPS634" s="80"/>
      <c r="HPT634" s="80"/>
      <c r="HPU634" s="80"/>
      <c r="HPV634" s="80"/>
      <c r="HPW634" s="80"/>
      <c r="HPX634" s="80"/>
      <c r="HPY634" s="80"/>
      <c r="HPZ634" s="80"/>
      <c r="HQA634" s="80"/>
      <c r="HQB634" s="80"/>
      <c r="HQC634" s="80"/>
      <c r="HQD634" s="80"/>
      <c r="HQE634" s="80"/>
      <c r="HQF634" s="80"/>
      <c r="HQG634" s="80"/>
      <c r="HQH634" s="80"/>
      <c r="HQI634" s="80"/>
      <c r="HQJ634" s="80"/>
      <c r="HQK634" s="80"/>
      <c r="HQL634" s="80"/>
      <c r="HQM634" s="80"/>
      <c r="HQN634" s="80"/>
      <c r="HQO634" s="80"/>
      <c r="HQP634" s="80"/>
      <c r="HQQ634" s="80"/>
      <c r="HQR634" s="80"/>
      <c r="HQS634" s="80"/>
      <c r="HQT634" s="80"/>
      <c r="HQU634" s="80"/>
      <c r="HQV634" s="80"/>
      <c r="HQW634" s="80"/>
      <c r="HQX634" s="80"/>
      <c r="HQY634" s="80"/>
      <c r="HQZ634" s="80"/>
      <c r="HRA634" s="80"/>
      <c r="HRB634" s="80"/>
      <c r="HRC634" s="80"/>
      <c r="HRD634" s="80"/>
      <c r="HRE634" s="80"/>
      <c r="HRF634" s="80"/>
      <c r="HRG634" s="80"/>
      <c r="HRH634" s="80"/>
      <c r="HRI634" s="80"/>
      <c r="HRJ634" s="80"/>
      <c r="HRK634" s="80"/>
      <c r="HRL634" s="80"/>
      <c r="HRM634" s="80"/>
      <c r="HRN634" s="80"/>
      <c r="HRO634" s="80"/>
      <c r="HRP634" s="80"/>
      <c r="HRQ634" s="80"/>
      <c r="HRR634" s="80"/>
      <c r="HRS634" s="80"/>
      <c r="HRT634" s="80"/>
      <c r="HRU634" s="80"/>
      <c r="HRV634" s="80"/>
      <c r="HRW634" s="80"/>
      <c r="HRX634" s="80"/>
      <c r="HRY634" s="80"/>
      <c r="HRZ634" s="80"/>
      <c r="HSA634" s="80"/>
      <c r="HSB634" s="80"/>
      <c r="HSC634" s="80"/>
      <c r="HSD634" s="80"/>
      <c r="HSE634" s="80"/>
      <c r="HSF634" s="80"/>
      <c r="HSG634" s="80"/>
      <c r="HSH634" s="80"/>
      <c r="HSI634" s="80"/>
      <c r="HSJ634" s="80"/>
      <c r="HSK634" s="80"/>
      <c r="HSL634" s="80"/>
      <c r="HSM634" s="80"/>
      <c r="HSN634" s="80"/>
      <c r="HSO634" s="80"/>
      <c r="HSP634" s="80"/>
      <c r="HSQ634" s="80"/>
      <c r="HSR634" s="80"/>
      <c r="HSS634" s="80"/>
      <c r="HST634" s="80"/>
      <c r="HSU634" s="80"/>
      <c r="HSV634" s="80"/>
      <c r="HSW634" s="80"/>
      <c r="HSX634" s="80"/>
      <c r="HSY634" s="80"/>
      <c r="HSZ634" s="80"/>
      <c r="HTA634" s="80"/>
      <c r="HTB634" s="80"/>
      <c r="HTC634" s="80"/>
      <c r="HTD634" s="80"/>
      <c r="HTE634" s="80"/>
      <c r="HTF634" s="80"/>
      <c r="HTG634" s="80"/>
      <c r="HTH634" s="80"/>
      <c r="HTI634" s="80"/>
      <c r="HTJ634" s="80"/>
      <c r="HTK634" s="80"/>
      <c r="HTL634" s="80"/>
      <c r="HTM634" s="80"/>
      <c r="HTN634" s="80"/>
      <c r="HTO634" s="80"/>
      <c r="HTP634" s="80"/>
      <c r="HTQ634" s="80"/>
      <c r="HTR634" s="80"/>
      <c r="HTS634" s="80"/>
      <c r="HTT634" s="80"/>
      <c r="HTU634" s="80"/>
      <c r="HTV634" s="80"/>
      <c r="HTW634" s="80"/>
      <c r="HTX634" s="80"/>
      <c r="HTY634" s="80"/>
      <c r="HTZ634" s="80"/>
      <c r="HUA634" s="80"/>
      <c r="HUB634" s="80"/>
      <c r="HUC634" s="80"/>
      <c r="HUD634" s="80"/>
      <c r="HUE634" s="80"/>
      <c r="HUF634" s="80"/>
      <c r="HUG634" s="80"/>
      <c r="HUH634" s="80"/>
      <c r="HUI634" s="80"/>
      <c r="HUJ634" s="80"/>
      <c r="HUK634" s="80"/>
      <c r="HUL634" s="80"/>
      <c r="HUM634" s="80"/>
      <c r="HUN634" s="80"/>
      <c r="HUO634" s="80"/>
      <c r="HUP634" s="80"/>
      <c r="HUQ634" s="80"/>
      <c r="HUR634" s="80"/>
      <c r="HUS634" s="80"/>
      <c r="HUT634" s="80"/>
      <c r="HUU634" s="80"/>
      <c r="HUV634" s="80"/>
      <c r="HUW634" s="80"/>
      <c r="HUX634" s="80"/>
      <c r="HUY634" s="80"/>
      <c r="HUZ634" s="80"/>
      <c r="HVA634" s="80"/>
      <c r="HVB634" s="80"/>
      <c r="HVC634" s="80"/>
      <c r="HVD634" s="80"/>
      <c r="HVE634" s="80"/>
      <c r="HVF634" s="80"/>
      <c r="HVG634" s="80"/>
      <c r="HVH634" s="80"/>
      <c r="HVI634" s="80"/>
      <c r="HVJ634" s="80"/>
      <c r="HVK634" s="80"/>
      <c r="HVL634" s="80"/>
      <c r="HVM634" s="80"/>
      <c r="HVN634" s="80"/>
      <c r="HVO634" s="80"/>
      <c r="HVP634" s="80"/>
      <c r="HVQ634" s="80"/>
      <c r="HVR634" s="80"/>
      <c r="HVS634" s="80"/>
      <c r="HVT634" s="80"/>
      <c r="HVU634" s="80"/>
      <c r="HVV634" s="80"/>
      <c r="HVW634" s="80"/>
      <c r="HVX634" s="80"/>
      <c r="HVY634" s="80"/>
      <c r="HVZ634" s="80"/>
      <c r="HWA634" s="80"/>
      <c r="HWB634" s="80"/>
      <c r="HWC634" s="80"/>
      <c r="HWD634" s="80"/>
      <c r="HWE634" s="80"/>
      <c r="HWF634" s="80"/>
      <c r="HWG634" s="80"/>
      <c r="HWH634" s="80"/>
      <c r="HWI634" s="80"/>
      <c r="HWJ634" s="80"/>
      <c r="HWK634" s="80"/>
      <c r="HWL634" s="80"/>
      <c r="HWM634" s="80"/>
      <c r="HWN634" s="80"/>
      <c r="HWO634" s="80"/>
      <c r="HWP634" s="80"/>
      <c r="HWQ634" s="80"/>
      <c r="HWR634" s="80"/>
      <c r="HWS634" s="80"/>
      <c r="HWT634" s="80"/>
      <c r="HWU634" s="80"/>
      <c r="HWV634" s="80"/>
      <c r="HWW634" s="80"/>
      <c r="HWX634" s="80"/>
      <c r="HWY634" s="80"/>
      <c r="HWZ634" s="80"/>
      <c r="HXA634" s="80"/>
      <c r="HXB634" s="80"/>
      <c r="HXC634" s="80"/>
      <c r="HXD634" s="80"/>
      <c r="HXE634" s="80"/>
      <c r="HXF634" s="80"/>
      <c r="HXG634" s="80"/>
      <c r="HXH634" s="80"/>
      <c r="HXI634" s="80"/>
      <c r="HXJ634" s="80"/>
      <c r="HXK634" s="80"/>
      <c r="HXL634" s="80"/>
      <c r="HXM634" s="80"/>
      <c r="HXN634" s="80"/>
      <c r="HXO634" s="80"/>
      <c r="HXP634" s="80"/>
      <c r="HXQ634" s="80"/>
      <c r="HXR634" s="80"/>
      <c r="HXS634" s="80"/>
      <c r="HXT634" s="80"/>
      <c r="HXU634" s="80"/>
      <c r="HXV634" s="80"/>
      <c r="HXW634" s="80"/>
      <c r="HXX634" s="80"/>
      <c r="HXY634" s="80"/>
      <c r="HXZ634" s="80"/>
      <c r="HYA634" s="80"/>
      <c r="HYB634" s="80"/>
      <c r="HYC634" s="80"/>
      <c r="HYD634" s="80"/>
      <c r="HYE634" s="80"/>
      <c r="HYF634" s="80"/>
      <c r="HYG634" s="80"/>
      <c r="HYH634" s="80"/>
      <c r="HYI634" s="80"/>
      <c r="HYJ634" s="80"/>
      <c r="HYK634" s="80"/>
      <c r="HYL634" s="80"/>
      <c r="HYM634" s="80"/>
      <c r="HYN634" s="80"/>
      <c r="HYO634" s="80"/>
      <c r="HYP634" s="80"/>
      <c r="HYQ634" s="80"/>
      <c r="HYR634" s="80"/>
      <c r="HYS634" s="80"/>
      <c r="HYT634" s="80"/>
      <c r="HYU634" s="80"/>
      <c r="HYV634" s="80"/>
      <c r="HYW634" s="80"/>
      <c r="HYX634" s="80"/>
      <c r="HYY634" s="80"/>
      <c r="HYZ634" s="80"/>
      <c r="HZA634" s="80"/>
      <c r="HZB634" s="80"/>
      <c r="HZC634" s="80"/>
      <c r="HZD634" s="80"/>
      <c r="HZE634" s="80"/>
      <c r="HZF634" s="80"/>
      <c r="HZG634" s="80"/>
      <c r="HZH634" s="80"/>
      <c r="HZI634" s="80"/>
      <c r="HZJ634" s="80"/>
      <c r="HZK634" s="80"/>
      <c r="HZL634" s="80"/>
      <c r="HZM634" s="80"/>
      <c r="HZN634" s="80"/>
      <c r="HZO634" s="80"/>
      <c r="HZP634" s="80"/>
      <c r="HZQ634" s="80"/>
      <c r="HZR634" s="80"/>
      <c r="HZS634" s="80"/>
      <c r="HZT634" s="80"/>
      <c r="HZU634" s="80"/>
      <c r="HZV634" s="80"/>
      <c r="HZW634" s="80"/>
      <c r="HZX634" s="80"/>
      <c r="HZY634" s="80"/>
      <c r="HZZ634" s="80"/>
      <c r="IAA634" s="80"/>
      <c r="IAB634" s="80"/>
      <c r="IAC634" s="80"/>
      <c r="IAD634" s="80"/>
      <c r="IAE634" s="80"/>
      <c r="IAF634" s="80"/>
      <c r="IAG634" s="80"/>
      <c r="IAH634" s="80"/>
      <c r="IAI634" s="80"/>
      <c r="IAJ634" s="80"/>
      <c r="IAK634" s="80"/>
      <c r="IAL634" s="80"/>
      <c r="IAM634" s="80"/>
      <c r="IAN634" s="80"/>
      <c r="IAO634" s="80"/>
      <c r="IAP634" s="80"/>
      <c r="IAQ634" s="80"/>
      <c r="IAR634" s="80"/>
      <c r="IAS634" s="80"/>
      <c r="IAT634" s="80"/>
      <c r="IAU634" s="80"/>
      <c r="IAV634" s="80"/>
      <c r="IAW634" s="80"/>
      <c r="IAX634" s="80"/>
      <c r="IAY634" s="80"/>
      <c r="IAZ634" s="80"/>
      <c r="IBA634" s="80"/>
      <c r="IBB634" s="80"/>
      <c r="IBC634" s="80"/>
      <c r="IBD634" s="80"/>
      <c r="IBE634" s="80"/>
      <c r="IBF634" s="80"/>
      <c r="IBG634" s="80"/>
      <c r="IBH634" s="80"/>
      <c r="IBI634" s="80"/>
      <c r="IBJ634" s="80"/>
      <c r="IBK634" s="80"/>
      <c r="IBL634" s="80"/>
      <c r="IBM634" s="80"/>
      <c r="IBN634" s="80"/>
      <c r="IBO634" s="80"/>
      <c r="IBP634" s="80"/>
      <c r="IBQ634" s="80"/>
      <c r="IBR634" s="80"/>
      <c r="IBS634" s="80"/>
      <c r="IBT634" s="80"/>
      <c r="IBU634" s="80"/>
      <c r="IBV634" s="80"/>
      <c r="IBW634" s="80"/>
      <c r="IBX634" s="80"/>
      <c r="IBY634" s="80"/>
      <c r="IBZ634" s="80"/>
      <c r="ICA634" s="80"/>
      <c r="ICB634" s="80"/>
      <c r="ICC634" s="80"/>
      <c r="ICD634" s="80"/>
      <c r="ICE634" s="80"/>
      <c r="ICF634" s="80"/>
      <c r="ICG634" s="80"/>
      <c r="ICH634" s="80"/>
      <c r="ICI634" s="80"/>
      <c r="ICJ634" s="80"/>
      <c r="ICK634" s="80"/>
      <c r="ICL634" s="80"/>
      <c r="ICM634" s="80"/>
      <c r="ICN634" s="80"/>
      <c r="ICO634" s="80"/>
      <c r="ICP634" s="80"/>
      <c r="ICQ634" s="80"/>
      <c r="ICR634" s="80"/>
      <c r="ICS634" s="80"/>
      <c r="ICT634" s="80"/>
      <c r="ICU634" s="80"/>
      <c r="ICV634" s="80"/>
      <c r="ICW634" s="80"/>
      <c r="ICX634" s="80"/>
      <c r="ICY634" s="80"/>
      <c r="ICZ634" s="80"/>
      <c r="IDA634" s="80"/>
      <c r="IDB634" s="80"/>
      <c r="IDC634" s="80"/>
      <c r="IDD634" s="80"/>
      <c r="IDE634" s="80"/>
      <c r="IDF634" s="80"/>
      <c r="IDG634" s="80"/>
      <c r="IDH634" s="80"/>
      <c r="IDI634" s="80"/>
      <c r="IDJ634" s="80"/>
      <c r="IDK634" s="80"/>
      <c r="IDL634" s="80"/>
      <c r="IDM634" s="80"/>
      <c r="IDN634" s="80"/>
      <c r="IDO634" s="80"/>
      <c r="IDP634" s="80"/>
      <c r="IDQ634" s="80"/>
      <c r="IDR634" s="80"/>
      <c r="IDS634" s="80"/>
      <c r="IDT634" s="80"/>
      <c r="IDU634" s="80"/>
      <c r="IDV634" s="80"/>
      <c r="IDW634" s="80"/>
      <c r="IDX634" s="80"/>
      <c r="IDY634" s="80"/>
      <c r="IDZ634" s="80"/>
      <c r="IEA634" s="80"/>
      <c r="IEB634" s="80"/>
      <c r="IEC634" s="80"/>
      <c r="IED634" s="80"/>
      <c r="IEE634" s="80"/>
      <c r="IEF634" s="80"/>
      <c r="IEG634" s="80"/>
      <c r="IEH634" s="80"/>
      <c r="IEI634" s="80"/>
      <c r="IEJ634" s="80"/>
      <c r="IEK634" s="80"/>
      <c r="IEL634" s="80"/>
      <c r="IEM634" s="80"/>
      <c r="IEN634" s="80"/>
      <c r="IEO634" s="80"/>
      <c r="IEP634" s="80"/>
      <c r="IEQ634" s="80"/>
      <c r="IER634" s="80"/>
      <c r="IES634" s="80"/>
      <c r="IET634" s="80"/>
      <c r="IEU634" s="80"/>
      <c r="IEV634" s="80"/>
      <c r="IEW634" s="80"/>
      <c r="IEX634" s="80"/>
      <c r="IEY634" s="80"/>
      <c r="IEZ634" s="80"/>
      <c r="IFA634" s="80"/>
      <c r="IFB634" s="80"/>
      <c r="IFC634" s="80"/>
      <c r="IFD634" s="80"/>
      <c r="IFE634" s="80"/>
      <c r="IFF634" s="80"/>
      <c r="IFG634" s="80"/>
      <c r="IFH634" s="80"/>
      <c r="IFI634" s="80"/>
      <c r="IFJ634" s="80"/>
      <c r="IFK634" s="80"/>
      <c r="IFL634" s="80"/>
      <c r="IFM634" s="80"/>
      <c r="IFN634" s="80"/>
      <c r="IFO634" s="80"/>
      <c r="IFP634" s="80"/>
      <c r="IFQ634" s="80"/>
      <c r="IFR634" s="80"/>
      <c r="IFS634" s="80"/>
      <c r="IFT634" s="80"/>
      <c r="IFU634" s="80"/>
      <c r="IFV634" s="80"/>
      <c r="IFW634" s="80"/>
      <c r="IFX634" s="80"/>
      <c r="IFY634" s="80"/>
      <c r="IFZ634" s="80"/>
      <c r="IGA634" s="80"/>
      <c r="IGB634" s="80"/>
      <c r="IGC634" s="80"/>
      <c r="IGD634" s="80"/>
      <c r="IGE634" s="80"/>
      <c r="IGF634" s="80"/>
      <c r="IGG634" s="80"/>
      <c r="IGH634" s="80"/>
      <c r="IGI634" s="80"/>
      <c r="IGJ634" s="80"/>
      <c r="IGK634" s="80"/>
      <c r="IGL634" s="80"/>
      <c r="IGM634" s="80"/>
      <c r="IGN634" s="80"/>
      <c r="IGO634" s="80"/>
      <c r="IGP634" s="80"/>
      <c r="IGQ634" s="80"/>
      <c r="IGR634" s="80"/>
      <c r="IGS634" s="80"/>
      <c r="IGT634" s="80"/>
      <c r="IGU634" s="80"/>
      <c r="IGV634" s="80"/>
      <c r="IGW634" s="80"/>
      <c r="IGX634" s="80"/>
      <c r="IGY634" s="80"/>
      <c r="IGZ634" s="80"/>
      <c r="IHA634" s="80"/>
      <c r="IHB634" s="80"/>
      <c r="IHC634" s="80"/>
      <c r="IHD634" s="80"/>
      <c r="IHE634" s="80"/>
      <c r="IHF634" s="80"/>
      <c r="IHG634" s="80"/>
      <c r="IHH634" s="80"/>
      <c r="IHI634" s="80"/>
      <c r="IHJ634" s="80"/>
      <c r="IHK634" s="80"/>
      <c r="IHL634" s="80"/>
      <c r="IHM634" s="80"/>
      <c r="IHN634" s="80"/>
      <c r="IHO634" s="80"/>
      <c r="IHP634" s="80"/>
      <c r="IHQ634" s="80"/>
      <c r="IHR634" s="80"/>
      <c r="IHS634" s="80"/>
      <c r="IHT634" s="80"/>
      <c r="IHU634" s="80"/>
      <c r="IHV634" s="80"/>
      <c r="IHW634" s="80"/>
      <c r="IHX634" s="80"/>
      <c r="IHY634" s="80"/>
      <c r="IHZ634" s="80"/>
      <c r="IIA634" s="80"/>
      <c r="IIB634" s="80"/>
      <c r="IIC634" s="80"/>
      <c r="IID634" s="80"/>
      <c r="IIE634" s="80"/>
      <c r="IIF634" s="80"/>
      <c r="IIG634" s="80"/>
      <c r="IIH634" s="80"/>
      <c r="III634" s="80"/>
      <c r="IIJ634" s="80"/>
      <c r="IIK634" s="80"/>
      <c r="IIL634" s="80"/>
      <c r="IIM634" s="80"/>
      <c r="IIN634" s="80"/>
      <c r="IIO634" s="80"/>
      <c r="IIP634" s="80"/>
      <c r="IIQ634" s="80"/>
      <c r="IIR634" s="80"/>
      <c r="IIS634" s="80"/>
      <c r="IIT634" s="80"/>
      <c r="IIU634" s="80"/>
      <c r="IIV634" s="80"/>
      <c r="IIW634" s="80"/>
      <c r="IIX634" s="80"/>
      <c r="IIY634" s="80"/>
      <c r="IIZ634" s="80"/>
      <c r="IJA634" s="80"/>
      <c r="IJB634" s="80"/>
      <c r="IJC634" s="80"/>
      <c r="IJD634" s="80"/>
      <c r="IJE634" s="80"/>
      <c r="IJF634" s="80"/>
      <c r="IJG634" s="80"/>
      <c r="IJH634" s="80"/>
      <c r="IJI634" s="80"/>
      <c r="IJJ634" s="80"/>
      <c r="IJK634" s="80"/>
      <c r="IJL634" s="80"/>
      <c r="IJM634" s="80"/>
      <c r="IJN634" s="80"/>
      <c r="IJO634" s="80"/>
      <c r="IJP634" s="80"/>
      <c r="IJQ634" s="80"/>
      <c r="IJR634" s="80"/>
      <c r="IJS634" s="80"/>
      <c r="IJT634" s="80"/>
      <c r="IJU634" s="80"/>
      <c r="IJV634" s="80"/>
      <c r="IJW634" s="80"/>
      <c r="IJX634" s="80"/>
      <c r="IJY634" s="80"/>
      <c r="IJZ634" s="80"/>
      <c r="IKA634" s="80"/>
      <c r="IKB634" s="80"/>
      <c r="IKC634" s="80"/>
      <c r="IKD634" s="80"/>
      <c r="IKE634" s="80"/>
      <c r="IKF634" s="80"/>
      <c r="IKG634" s="80"/>
      <c r="IKH634" s="80"/>
      <c r="IKI634" s="80"/>
      <c r="IKJ634" s="80"/>
      <c r="IKK634" s="80"/>
      <c r="IKL634" s="80"/>
      <c r="IKM634" s="80"/>
      <c r="IKN634" s="80"/>
      <c r="IKO634" s="80"/>
      <c r="IKP634" s="80"/>
      <c r="IKQ634" s="80"/>
      <c r="IKR634" s="80"/>
      <c r="IKS634" s="80"/>
      <c r="IKT634" s="80"/>
      <c r="IKU634" s="80"/>
      <c r="IKV634" s="80"/>
      <c r="IKW634" s="80"/>
      <c r="IKX634" s="80"/>
      <c r="IKY634" s="80"/>
      <c r="IKZ634" s="80"/>
      <c r="ILA634" s="80"/>
      <c r="ILB634" s="80"/>
      <c r="ILC634" s="80"/>
      <c r="ILD634" s="80"/>
      <c r="ILE634" s="80"/>
      <c r="ILF634" s="80"/>
      <c r="ILG634" s="80"/>
      <c r="ILH634" s="80"/>
      <c r="ILI634" s="80"/>
      <c r="ILJ634" s="80"/>
      <c r="ILK634" s="80"/>
      <c r="ILL634" s="80"/>
      <c r="ILM634" s="80"/>
      <c r="ILN634" s="80"/>
      <c r="ILO634" s="80"/>
      <c r="ILP634" s="80"/>
      <c r="ILQ634" s="80"/>
      <c r="ILR634" s="80"/>
      <c r="ILS634" s="80"/>
      <c r="ILT634" s="80"/>
      <c r="ILU634" s="80"/>
      <c r="ILV634" s="80"/>
      <c r="ILW634" s="80"/>
      <c r="ILX634" s="80"/>
      <c r="ILY634" s="80"/>
      <c r="ILZ634" s="80"/>
      <c r="IMA634" s="80"/>
      <c r="IMB634" s="80"/>
      <c r="IMC634" s="80"/>
      <c r="IMD634" s="80"/>
      <c r="IME634" s="80"/>
      <c r="IMF634" s="80"/>
      <c r="IMG634" s="80"/>
      <c r="IMH634" s="80"/>
      <c r="IMI634" s="80"/>
      <c r="IMJ634" s="80"/>
      <c r="IMK634" s="80"/>
      <c r="IML634" s="80"/>
      <c r="IMM634" s="80"/>
      <c r="IMN634" s="80"/>
      <c r="IMO634" s="80"/>
      <c r="IMP634" s="80"/>
      <c r="IMQ634" s="80"/>
      <c r="IMR634" s="80"/>
      <c r="IMS634" s="80"/>
      <c r="IMT634" s="80"/>
      <c r="IMU634" s="80"/>
      <c r="IMV634" s="80"/>
      <c r="IMW634" s="80"/>
      <c r="IMX634" s="80"/>
      <c r="IMY634" s="80"/>
      <c r="IMZ634" s="80"/>
      <c r="INA634" s="80"/>
      <c r="INB634" s="80"/>
      <c r="INC634" s="80"/>
      <c r="IND634" s="80"/>
      <c r="INE634" s="80"/>
      <c r="INF634" s="80"/>
      <c r="ING634" s="80"/>
      <c r="INH634" s="80"/>
      <c r="INI634" s="80"/>
      <c r="INJ634" s="80"/>
      <c r="INK634" s="80"/>
      <c r="INL634" s="80"/>
      <c r="INM634" s="80"/>
      <c r="INN634" s="80"/>
      <c r="INO634" s="80"/>
      <c r="INP634" s="80"/>
      <c r="INQ634" s="80"/>
      <c r="INR634" s="80"/>
      <c r="INS634" s="80"/>
      <c r="INT634" s="80"/>
      <c r="INU634" s="80"/>
      <c r="INV634" s="80"/>
      <c r="INW634" s="80"/>
      <c r="INX634" s="80"/>
      <c r="INY634" s="80"/>
      <c r="INZ634" s="80"/>
      <c r="IOA634" s="80"/>
      <c r="IOB634" s="80"/>
      <c r="IOC634" s="80"/>
      <c r="IOD634" s="80"/>
      <c r="IOE634" s="80"/>
      <c r="IOF634" s="80"/>
      <c r="IOG634" s="80"/>
      <c r="IOH634" s="80"/>
      <c r="IOI634" s="80"/>
      <c r="IOJ634" s="80"/>
      <c r="IOK634" s="80"/>
      <c r="IOL634" s="80"/>
      <c r="IOM634" s="80"/>
      <c r="ION634" s="80"/>
      <c r="IOO634" s="80"/>
      <c r="IOP634" s="80"/>
      <c r="IOQ634" s="80"/>
      <c r="IOR634" s="80"/>
      <c r="IOS634" s="80"/>
      <c r="IOT634" s="80"/>
      <c r="IOU634" s="80"/>
      <c r="IOV634" s="80"/>
      <c r="IOW634" s="80"/>
      <c r="IOX634" s="80"/>
      <c r="IOY634" s="80"/>
      <c r="IOZ634" s="80"/>
      <c r="IPA634" s="80"/>
      <c r="IPB634" s="80"/>
      <c r="IPC634" s="80"/>
      <c r="IPD634" s="80"/>
      <c r="IPE634" s="80"/>
      <c r="IPF634" s="80"/>
      <c r="IPG634" s="80"/>
      <c r="IPH634" s="80"/>
      <c r="IPI634" s="80"/>
      <c r="IPJ634" s="80"/>
      <c r="IPK634" s="80"/>
      <c r="IPL634" s="80"/>
      <c r="IPM634" s="80"/>
      <c r="IPN634" s="80"/>
      <c r="IPO634" s="80"/>
      <c r="IPP634" s="80"/>
      <c r="IPQ634" s="80"/>
      <c r="IPR634" s="80"/>
      <c r="IPS634" s="80"/>
      <c r="IPT634" s="80"/>
      <c r="IPU634" s="80"/>
      <c r="IPV634" s="80"/>
      <c r="IPW634" s="80"/>
      <c r="IPX634" s="80"/>
      <c r="IPY634" s="80"/>
      <c r="IPZ634" s="80"/>
      <c r="IQA634" s="80"/>
      <c r="IQB634" s="80"/>
      <c r="IQC634" s="80"/>
      <c r="IQD634" s="80"/>
      <c r="IQE634" s="80"/>
      <c r="IQF634" s="80"/>
      <c r="IQG634" s="80"/>
      <c r="IQH634" s="80"/>
      <c r="IQI634" s="80"/>
      <c r="IQJ634" s="80"/>
      <c r="IQK634" s="80"/>
      <c r="IQL634" s="80"/>
      <c r="IQM634" s="80"/>
      <c r="IQN634" s="80"/>
      <c r="IQO634" s="80"/>
      <c r="IQP634" s="80"/>
      <c r="IQQ634" s="80"/>
      <c r="IQR634" s="80"/>
      <c r="IQS634" s="80"/>
      <c r="IQT634" s="80"/>
      <c r="IQU634" s="80"/>
      <c r="IQV634" s="80"/>
      <c r="IQW634" s="80"/>
      <c r="IQX634" s="80"/>
      <c r="IQY634" s="80"/>
      <c r="IQZ634" s="80"/>
      <c r="IRA634" s="80"/>
      <c r="IRB634" s="80"/>
      <c r="IRC634" s="80"/>
      <c r="IRD634" s="80"/>
      <c r="IRE634" s="80"/>
      <c r="IRF634" s="80"/>
      <c r="IRG634" s="80"/>
      <c r="IRH634" s="80"/>
      <c r="IRI634" s="80"/>
      <c r="IRJ634" s="80"/>
      <c r="IRK634" s="80"/>
      <c r="IRL634" s="80"/>
      <c r="IRM634" s="80"/>
      <c r="IRN634" s="80"/>
      <c r="IRO634" s="80"/>
      <c r="IRP634" s="80"/>
      <c r="IRQ634" s="80"/>
      <c r="IRR634" s="80"/>
      <c r="IRS634" s="80"/>
      <c r="IRT634" s="80"/>
      <c r="IRU634" s="80"/>
      <c r="IRV634" s="80"/>
      <c r="IRW634" s="80"/>
      <c r="IRX634" s="80"/>
      <c r="IRY634" s="80"/>
      <c r="IRZ634" s="80"/>
      <c r="ISA634" s="80"/>
      <c r="ISB634" s="80"/>
      <c r="ISC634" s="80"/>
      <c r="ISD634" s="80"/>
      <c r="ISE634" s="80"/>
      <c r="ISF634" s="80"/>
      <c r="ISG634" s="80"/>
      <c r="ISH634" s="80"/>
      <c r="ISI634" s="80"/>
      <c r="ISJ634" s="80"/>
      <c r="ISK634" s="80"/>
      <c r="ISL634" s="80"/>
      <c r="ISM634" s="80"/>
      <c r="ISN634" s="80"/>
      <c r="ISO634" s="80"/>
      <c r="ISP634" s="80"/>
      <c r="ISQ634" s="80"/>
      <c r="ISR634" s="80"/>
      <c r="ISS634" s="80"/>
      <c r="IST634" s="80"/>
      <c r="ISU634" s="80"/>
      <c r="ISV634" s="80"/>
      <c r="ISW634" s="80"/>
      <c r="ISX634" s="80"/>
      <c r="ISY634" s="80"/>
      <c r="ISZ634" s="80"/>
      <c r="ITA634" s="80"/>
      <c r="ITB634" s="80"/>
      <c r="ITC634" s="80"/>
      <c r="ITD634" s="80"/>
      <c r="ITE634" s="80"/>
      <c r="ITF634" s="80"/>
      <c r="ITG634" s="80"/>
      <c r="ITH634" s="80"/>
      <c r="ITI634" s="80"/>
      <c r="ITJ634" s="80"/>
      <c r="ITK634" s="80"/>
      <c r="ITL634" s="80"/>
      <c r="ITM634" s="80"/>
      <c r="ITN634" s="80"/>
      <c r="ITO634" s="80"/>
      <c r="ITP634" s="80"/>
      <c r="ITQ634" s="80"/>
      <c r="ITR634" s="80"/>
      <c r="ITS634" s="80"/>
      <c r="ITT634" s="80"/>
      <c r="ITU634" s="80"/>
      <c r="ITV634" s="80"/>
      <c r="ITW634" s="80"/>
      <c r="ITX634" s="80"/>
      <c r="ITY634" s="80"/>
      <c r="ITZ634" s="80"/>
      <c r="IUA634" s="80"/>
      <c r="IUB634" s="80"/>
      <c r="IUC634" s="80"/>
      <c r="IUD634" s="80"/>
      <c r="IUE634" s="80"/>
      <c r="IUF634" s="80"/>
      <c r="IUG634" s="80"/>
      <c r="IUH634" s="80"/>
      <c r="IUI634" s="80"/>
      <c r="IUJ634" s="80"/>
      <c r="IUK634" s="80"/>
      <c r="IUL634" s="80"/>
      <c r="IUM634" s="80"/>
      <c r="IUN634" s="80"/>
      <c r="IUO634" s="80"/>
      <c r="IUP634" s="80"/>
      <c r="IUQ634" s="80"/>
      <c r="IUR634" s="80"/>
      <c r="IUS634" s="80"/>
      <c r="IUT634" s="80"/>
      <c r="IUU634" s="80"/>
      <c r="IUV634" s="80"/>
      <c r="IUW634" s="80"/>
      <c r="IUX634" s="80"/>
      <c r="IUY634" s="80"/>
      <c r="IUZ634" s="80"/>
      <c r="IVA634" s="80"/>
      <c r="IVB634" s="80"/>
      <c r="IVC634" s="80"/>
      <c r="IVD634" s="80"/>
      <c r="IVE634" s="80"/>
      <c r="IVF634" s="80"/>
      <c r="IVG634" s="80"/>
      <c r="IVH634" s="80"/>
      <c r="IVI634" s="80"/>
      <c r="IVJ634" s="80"/>
      <c r="IVK634" s="80"/>
      <c r="IVL634" s="80"/>
      <c r="IVM634" s="80"/>
      <c r="IVN634" s="80"/>
      <c r="IVO634" s="80"/>
      <c r="IVP634" s="80"/>
      <c r="IVQ634" s="80"/>
      <c r="IVR634" s="80"/>
      <c r="IVS634" s="80"/>
      <c r="IVT634" s="80"/>
      <c r="IVU634" s="80"/>
      <c r="IVV634" s="80"/>
      <c r="IVW634" s="80"/>
      <c r="IVX634" s="80"/>
      <c r="IVY634" s="80"/>
      <c r="IVZ634" s="80"/>
      <c r="IWA634" s="80"/>
      <c r="IWB634" s="80"/>
      <c r="IWC634" s="80"/>
      <c r="IWD634" s="80"/>
      <c r="IWE634" s="80"/>
      <c r="IWF634" s="80"/>
      <c r="IWG634" s="80"/>
      <c r="IWH634" s="80"/>
      <c r="IWI634" s="80"/>
      <c r="IWJ634" s="80"/>
      <c r="IWK634" s="80"/>
      <c r="IWL634" s="80"/>
      <c r="IWM634" s="80"/>
      <c r="IWN634" s="80"/>
      <c r="IWO634" s="80"/>
      <c r="IWP634" s="80"/>
      <c r="IWQ634" s="80"/>
      <c r="IWR634" s="80"/>
      <c r="IWS634" s="80"/>
      <c r="IWT634" s="80"/>
      <c r="IWU634" s="80"/>
      <c r="IWV634" s="80"/>
      <c r="IWW634" s="80"/>
      <c r="IWX634" s="80"/>
      <c r="IWY634" s="80"/>
      <c r="IWZ634" s="80"/>
      <c r="IXA634" s="80"/>
      <c r="IXB634" s="80"/>
      <c r="IXC634" s="80"/>
      <c r="IXD634" s="80"/>
      <c r="IXE634" s="80"/>
      <c r="IXF634" s="80"/>
      <c r="IXG634" s="80"/>
      <c r="IXH634" s="80"/>
      <c r="IXI634" s="80"/>
      <c r="IXJ634" s="80"/>
      <c r="IXK634" s="80"/>
      <c r="IXL634" s="80"/>
      <c r="IXM634" s="80"/>
      <c r="IXN634" s="80"/>
      <c r="IXO634" s="80"/>
      <c r="IXP634" s="80"/>
      <c r="IXQ634" s="80"/>
      <c r="IXR634" s="80"/>
      <c r="IXS634" s="80"/>
      <c r="IXT634" s="80"/>
      <c r="IXU634" s="80"/>
      <c r="IXV634" s="80"/>
      <c r="IXW634" s="80"/>
      <c r="IXX634" s="80"/>
      <c r="IXY634" s="80"/>
      <c r="IXZ634" s="80"/>
      <c r="IYA634" s="80"/>
      <c r="IYB634" s="80"/>
      <c r="IYC634" s="80"/>
      <c r="IYD634" s="80"/>
      <c r="IYE634" s="80"/>
      <c r="IYF634" s="80"/>
      <c r="IYG634" s="80"/>
      <c r="IYH634" s="80"/>
      <c r="IYI634" s="80"/>
      <c r="IYJ634" s="80"/>
      <c r="IYK634" s="80"/>
      <c r="IYL634" s="80"/>
      <c r="IYM634" s="80"/>
      <c r="IYN634" s="80"/>
      <c r="IYO634" s="80"/>
      <c r="IYP634" s="80"/>
      <c r="IYQ634" s="80"/>
      <c r="IYR634" s="80"/>
      <c r="IYS634" s="80"/>
      <c r="IYT634" s="80"/>
      <c r="IYU634" s="80"/>
      <c r="IYV634" s="80"/>
      <c r="IYW634" s="80"/>
      <c r="IYX634" s="80"/>
      <c r="IYY634" s="80"/>
      <c r="IYZ634" s="80"/>
      <c r="IZA634" s="80"/>
      <c r="IZB634" s="80"/>
      <c r="IZC634" s="80"/>
      <c r="IZD634" s="80"/>
      <c r="IZE634" s="80"/>
      <c r="IZF634" s="80"/>
      <c r="IZG634" s="80"/>
      <c r="IZH634" s="80"/>
      <c r="IZI634" s="80"/>
      <c r="IZJ634" s="80"/>
      <c r="IZK634" s="80"/>
      <c r="IZL634" s="80"/>
      <c r="IZM634" s="80"/>
      <c r="IZN634" s="80"/>
      <c r="IZO634" s="80"/>
      <c r="IZP634" s="80"/>
      <c r="IZQ634" s="80"/>
      <c r="IZR634" s="80"/>
      <c r="IZS634" s="80"/>
      <c r="IZT634" s="80"/>
      <c r="IZU634" s="80"/>
      <c r="IZV634" s="80"/>
      <c r="IZW634" s="80"/>
      <c r="IZX634" s="80"/>
      <c r="IZY634" s="80"/>
      <c r="IZZ634" s="80"/>
      <c r="JAA634" s="80"/>
      <c r="JAB634" s="80"/>
      <c r="JAC634" s="80"/>
      <c r="JAD634" s="80"/>
      <c r="JAE634" s="80"/>
      <c r="JAF634" s="80"/>
      <c r="JAG634" s="80"/>
      <c r="JAH634" s="80"/>
      <c r="JAI634" s="80"/>
      <c r="JAJ634" s="80"/>
      <c r="JAK634" s="80"/>
      <c r="JAL634" s="80"/>
      <c r="JAM634" s="80"/>
      <c r="JAN634" s="80"/>
      <c r="JAO634" s="80"/>
      <c r="JAP634" s="80"/>
      <c r="JAQ634" s="80"/>
      <c r="JAR634" s="80"/>
      <c r="JAS634" s="80"/>
      <c r="JAT634" s="80"/>
      <c r="JAU634" s="80"/>
      <c r="JAV634" s="80"/>
      <c r="JAW634" s="80"/>
      <c r="JAX634" s="80"/>
      <c r="JAY634" s="80"/>
      <c r="JAZ634" s="80"/>
      <c r="JBA634" s="80"/>
      <c r="JBB634" s="80"/>
      <c r="JBC634" s="80"/>
      <c r="JBD634" s="80"/>
      <c r="JBE634" s="80"/>
      <c r="JBF634" s="80"/>
      <c r="JBG634" s="80"/>
      <c r="JBH634" s="80"/>
      <c r="JBI634" s="80"/>
      <c r="JBJ634" s="80"/>
      <c r="JBK634" s="80"/>
      <c r="JBL634" s="80"/>
      <c r="JBM634" s="80"/>
      <c r="JBN634" s="80"/>
      <c r="JBO634" s="80"/>
      <c r="JBP634" s="80"/>
      <c r="JBQ634" s="80"/>
      <c r="JBR634" s="80"/>
      <c r="JBS634" s="80"/>
      <c r="JBT634" s="80"/>
      <c r="JBU634" s="80"/>
      <c r="JBV634" s="80"/>
      <c r="JBW634" s="80"/>
      <c r="JBX634" s="80"/>
      <c r="JBY634" s="80"/>
      <c r="JBZ634" s="80"/>
      <c r="JCA634" s="80"/>
      <c r="JCB634" s="80"/>
      <c r="JCC634" s="80"/>
      <c r="JCD634" s="80"/>
      <c r="JCE634" s="80"/>
      <c r="JCF634" s="80"/>
      <c r="JCG634" s="80"/>
      <c r="JCH634" s="80"/>
      <c r="JCI634" s="80"/>
      <c r="JCJ634" s="80"/>
      <c r="JCK634" s="80"/>
      <c r="JCL634" s="80"/>
      <c r="JCM634" s="80"/>
      <c r="JCN634" s="80"/>
      <c r="JCO634" s="80"/>
      <c r="JCP634" s="80"/>
      <c r="JCQ634" s="80"/>
      <c r="JCR634" s="80"/>
      <c r="JCS634" s="80"/>
      <c r="JCT634" s="80"/>
      <c r="JCU634" s="80"/>
      <c r="JCV634" s="80"/>
      <c r="JCW634" s="80"/>
      <c r="JCX634" s="80"/>
      <c r="JCY634" s="80"/>
      <c r="JCZ634" s="80"/>
      <c r="JDA634" s="80"/>
      <c r="JDB634" s="80"/>
      <c r="JDC634" s="80"/>
      <c r="JDD634" s="80"/>
      <c r="JDE634" s="80"/>
      <c r="JDF634" s="80"/>
      <c r="JDG634" s="80"/>
      <c r="JDH634" s="80"/>
      <c r="JDI634" s="80"/>
      <c r="JDJ634" s="80"/>
      <c r="JDK634" s="80"/>
      <c r="JDL634" s="80"/>
      <c r="JDM634" s="80"/>
      <c r="JDN634" s="80"/>
      <c r="JDO634" s="80"/>
      <c r="JDP634" s="80"/>
      <c r="JDQ634" s="80"/>
      <c r="JDR634" s="80"/>
      <c r="JDS634" s="80"/>
      <c r="JDT634" s="80"/>
      <c r="JDU634" s="80"/>
      <c r="JDV634" s="80"/>
      <c r="JDW634" s="80"/>
      <c r="JDX634" s="80"/>
      <c r="JDY634" s="80"/>
      <c r="JDZ634" s="80"/>
      <c r="JEA634" s="80"/>
      <c r="JEB634" s="80"/>
      <c r="JEC634" s="80"/>
      <c r="JED634" s="80"/>
      <c r="JEE634" s="80"/>
      <c r="JEF634" s="80"/>
      <c r="JEG634" s="80"/>
      <c r="JEH634" s="80"/>
      <c r="JEI634" s="80"/>
      <c r="JEJ634" s="80"/>
      <c r="JEK634" s="80"/>
      <c r="JEL634" s="80"/>
      <c r="JEM634" s="80"/>
      <c r="JEN634" s="80"/>
      <c r="JEO634" s="80"/>
      <c r="JEP634" s="80"/>
      <c r="JEQ634" s="80"/>
      <c r="JER634" s="80"/>
      <c r="JES634" s="80"/>
      <c r="JET634" s="80"/>
      <c r="JEU634" s="80"/>
      <c r="JEV634" s="80"/>
      <c r="JEW634" s="80"/>
      <c r="JEX634" s="80"/>
      <c r="JEY634" s="80"/>
      <c r="JEZ634" s="80"/>
      <c r="JFA634" s="80"/>
      <c r="JFB634" s="80"/>
      <c r="JFC634" s="80"/>
      <c r="JFD634" s="80"/>
      <c r="JFE634" s="80"/>
      <c r="JFF634" s="80"/>
      <c r="JFG634" s="80"/>
      <c r="JFH634" s="80"/>
      <c r="JFI634" s="80"/>
      <c r="JFJ634" s="80"/>
      <c r="JFK634" s="80"/>
      <c r="JFL634" s="80"/>
      <c r="JFM634" s="80"/>
      <c r="JFN634" s="80"/>
      <c r="JFO634" s="80"/>
      <c r="JFP634" s="80"/>
      <c r="JFQ634" s="80"/>
      <c r="JFR634" s="80"/>
      <c r="JFS634" s="80"/>
      <c r="JFT634" s="80"/>
      <c r="JFU634" s="80"/>
      <c r="JFV634" s="80"/>
      <c r="JFW634" s="80"/>
      <c r="JFX634" s="80"/>
      <c r="JFY634" s="80"/>
      <c r="JFZ634" s="80"/>
      <c r="JGA634" s="80"/>
      <c r="JGB634" s="80"/>
      <c r="JGC634" s="80"/>
      <c r="JGD634" s="80"/>
      <c r="JGE634" s="80"/>
      <c r="JGF634" s="80"/>
      <c r="JGG634" s="80"/>
      <c r="JGH634" s="80"/>
      <c r="JGI634" s="80"/>
      <c r="JGJ634" s="80"/>
      <c r="JGK634" s="80"/>
      <c r="JGL634" s="80"/>
      <c r="JGM634" s="80"/>
      <c r="JGN634" s="80"/>
      <c r="JGO634" s="80"/>
      <c r="JGP634" s="80"/>
      <c r="JGQ634" s="80"/>
      <c r="JGR634" s="80"/>
      <c r="JGS634" s="80"/>
      <c r="JGT634" s="80"/>
      <c r="JGU634" s="80"/>
      <c r="JGV634" s="80"/>
      <c r="JGW634" s="80"/>
      <c r="JGX634" s="80"/>
      <c r="JGY634" s="80"/>
      <c r="JGZ634" s="80"/>
      <c r="JHA634" s="80"/>
      <c r="JHB634" s="80"/>
      <c r="JHC634" s="80"/>
      <c r="JHD634" s="80"/>
      <c r="JHE634" s="80"/>
      <c r="JHF634" s="80"/>
      <c r="JHG634" s="80"/>
      <c r="JHH634" s="80"/>
      <c r="JHI634" s="80"/>
      <c r="JHJ634" s="80"/>
      <c r="JHK634" s="80"/>
      <c r="JHL634" s="80"/>
      <c r="JHM634" s="80"/>
      <c r="JHN634" s="80"/>
      <c r="JHO634" s="80"/>
      <c r="JHP634" s="80"/>
      <c r="JHQ634" s="80"/>
      <c r="JHR634" s="80"/>
      <c r="JHS634" s="80"/>
      <c r="JHT634" s="80"/>
      <c r="JHU634" s="80"/>
      <c r="JHV634" s="80"/>
      <c r="JHW634" s="80"/>
      <c r="JHX634" s="80"/>
      <c r="JHY634" s="80"/>
      <c r="JHZ634" s="80"/>
      <c r="JIA634" s="80"/>
      <c r="JIB634" s="80"/>
      <c r="JIC634" s="80"/>
      <c r="JID634" s="80"/>
      <c r="JIE634" s="80"/>
      <c r="JIF634" s="80"/>
      <c r="JIG634" s="80"/>
      <c r="JIH634" s="80"/>
      <c r="JII634" s="80"/>
      <c r="JIJ634" s="80"/>
      <c r="JIK634" s="80"/>
      <c r="JIL634" s="80"/>
      <c r="JIM634" s="80"/>
      <c r="JIN634" s="80"/>
      <c r="JIO634" s="80"/>
      <c r="JIP634" s="80"/>
      <c r="JIQ634" s="80"/>
      <c r="JIR634" s="80"/>
      <c r="JIS634" s="80"/>
      <c r="JIT634" s="80"/>
      <c r="JIU634" s="80"/>
      <c r="JIV634" s="80"/>
      <c r="JIW634" s="80"/>
      <c r="JIX634" s="80"/>
      <c r="JIY634" s="80"/>
      <c r="JIZ634" s="80"/>
      <c r="JJA634" s="80"/>
      <c r="JJB634" s="80"/>
      <c r="JJC634" s="80"/>
      <c r="JJD634" s="80"/>
      <c r="JJE634" s="80"/>
      <c r="JJF634" s="80"/>
      <c r="JJG634" s="80"/>
      <c r="JJH634" s="80"/>
      <c r="JJI634" s="80"/>
      <c r="JJJ634" s="80"/>
      <c r="JJK634" s="80"/>
      <c r="JJL634" s="80"/>
      <c r="JJM634" s="80"/>
      <c r="JJN634" s="80"/>
      <c r="JJO634" s="80"/>
      <c r="JJP634" s="80"/>
      <c r="JJQ634" s="80"/>
      <c r="JJR634" s="80"/>
      <c r="JJS634" s="80"/>
      <c r="JJT634" s="80"/>
      <c r="JJU634" s="80"/>
      <c r="JJV634" s="80"/>
      <c r="JJW634" s="80"/>
      <c r="JJX634" s="80"/>
      <c r="JJY634" s="80"/>
      <c r="JJZ634" s="80"/>
      <c r="JKA634" s="80"/>
      <c r="JKB634" s="80"/>
      <c r="JKC634" s="80"/>
      <c r="JKD634" s="80"/>
      <c r="JKE634" s="80"/>
      <c r="JKF634" s="80"/>
      <c r="JKG634" s="80"/>
      <c r="JKH634" s="80"/>
      <c r="JKI634" s="80"/>
      <c r="JKJ634" s="80"/>
      <c r="JKK634" s="80"/>
      <c r="JKL634" s="80"/>
      <c r="JKM634" s="80"/>
      <c r="JKN634" s="80"/>
      <c r="JKO634" s="80"/>
      <c r="JKP634" s="80"/>
      <c r="JKQ634" s="80"/>
      <c r="JKR634" s="80"/>
      <c r="JKS634" s="80"/>
      <c r="JKT634" s="80"/>
      <c r="JKU634" s="80"/>
      <c r="JKV634" s="80"/>
      <c r="JKW634" s="80"/>
      <c r="JKX634" s="80"/>
      <c r="JKY634" s="80"/>
      <c r="JKZ634" s="80"/>
      <c r="JLA634" s="80"/>
      <c r="JLB634" s="80"/>
      <c r="JLC634" s="80"/>
      <c r="JLD634" s="80"/>
      <c r="JLE634" s="80"/>
      <c r="JLF634" s="80"/>
      <c r="JLG634" s="80"/>
      <c r="JLH634" s="80"/>
      <c r="JLI634" s="80"/>
      <c r="JLJ634" s="80"/>
      <c r="JLK634" s="80"/>
      <c r="JLL634" s="80"/>
      <c r="JLM634" s="80"/>
      <c r="JLN634" s="80"/>
      <c r="JLO634" s="80"/>
      <c r="JLP634" s="80"/>
      <c r="JLQ634" s="80"/>
      <c r="JLR634" s="80"/>
      <c r="JLS634" s="80"/>
      <c r="JLT634" s="80"/>
      <c r="JLU634" s="80"/>
      <c r="JLV634" s="80"/>
      <c r="JLW634" s="80"/>
      <c r="JLX634" s="80"/>
      <c r="JLY634" s="80"/>
      <c r="JLZ634" s="80"/>
      <c r="JMA634" s="80"/>
      <c r="JMB634" s="80"/>
      <c r="JMC634" s="80"/>
      <c r="JMD634" s="80"/>
      <c r="JME634" s="80"/>
      <c r="JMF634" s="80"/>
      <c r="JMG634" s="80"/>
      <c r="JMH634" s="80"/>
      <c r="JMI634" s="80"/>
      <c r="JMJ634" s="80"/>
      <c r="JMK634" s="80"/>
      <c r="JML634" s="80"/>
      <c r="JMM634" s="80"/>
      <c r="JMN634" s="80"/>
      <c r="JMO634" s="80"/>
      <c r="JMP634" s="80"/>
      <c r="JMQ634" s="80"/>
      <c r="JMR634" s="80"/>
      <c r="JMS634" s="80"/>
      <c r="JMT634" s="80"/>
      <c r="JMU634" s="80"/>
      <c r="JMV634" s="80"/>
      <c r="JMW634" s="80"/>
      <c r="JMX634" s="80"/>
      <c r="JMY634" s="80"/>
      <c r="JMZ634" s="80"/>
      <c r="JNA634" s="80"/>
      <c r="JNB634" s="80"/>
      <c r="JNC634" s="80"/>
      <c r="JND634" s="80"/>
      <c r="JNE634" s="80"/>
      <c r="JNF634" s="80"/>
      <c r="JNG634" s="80"/>
      <c r="JNH634" s="80"/>
      <c r="JNI634" s="80"/>
      <c r="JNJ634" s="80"/>
      <c r="JNK634" s="80"/>
      <c r="JNL634" s="80"/>
      <c r="JNM634" s="80"/>
      <c r="JNN634" s="80"/>
      <c r="JNO634" s="80"/>
      <c r="JNP634" s="80"/>
      <c r="JNQ634" s="80"/>
      <c r="JNR634" s="80"/>
      <c r="JNS634" s="80"/>
      <c r="JNT634" s="80"/>
      <c r="JNU634" s="80"/>
      <c r="JNV634" s="80"/>
      <c r="JNW634" s="80"/>
      <c r="JNX634" s="80"/>
      <c r="JNY634" s="80"/>
      <c r="JNZ634" s="80"/>
      <c r="JOA634" s="80"/>
      <c r="JOB634" s="80"/>
      <c r="JOC634" s="80"/>
      <c r="JOD634" s="80"/>
      <c r="JOE634" s="80"/>
      <c r="JOF634" s="80"/>
      <c r="JOG634" s="80"/>
      <c r="JOH634" s="80"/>
      <c r="JOI634" s="80"/>
      <c r="JOJ634" s="80"/>
      <c r="JOK634" s="80"/>
      <c r="JOL634" s="80"/>
      <c r="JOM634" s="80"/>
      <c r="JON634" s="80"/>
      <c r="JOO634" s="80"/>
      <c r="JOP634" s="80"/>
      <c r="JOQ634" s="80"/>
      <c r="JOR634" s="80"/>
      <c r="JOS634" s="80"/>
      <c r="JOT634" s="80"/>
      <c r="JOU634" s="80"/>
      <c r="JOV634" s="80"/>
      <c r="JOW634" s="80"/>
      <c r="JOX634" s="80"/>
      <c r="JOY634" s="80"/>
      <c r="JOZ634" s="80"/>
      <c r="JPA634" s="80"/>
      <c r="JPB634" s="80"/>
      <c r="JPC634" s="80"/>
      <c r="JPD634" s="80"/>
      <c r="JPE634" s="80"/>
      <c r="JPF634" s="80"/>
      <c r="JPG634" s="80"/>
      <c r="JPH634" s="80"/>
      <c r="JPI634" s="80"/>
      <c r="JPJ634" s="80"/>
      <c r="JPK634" s="80"/>
      <c r="JPL634" s="80"/>
      <c r="JPM634" s="80"/>
      <c r="JPN634" s="80"/>
      <c r="JPO634" s="80"/>
      <c r="JPP634" s="80"/>
      <c r="JPQ634" s="80"/>
      <c r="JPR634" s="80"/>
      <c r="JPS634" s="80"/>
      <c r="JPT634" s="80"/>
      <c r="JPU634" s="80"/>
      <c r="JPV634" s="80"/>
      <c r="JPW634" s="80"/>
      <c r="JPX634" s="80"/>
      <c r="JPY634" s="80"/>
      <c r="JPZ634" s="80"/>
      <c r="JQA634" s="80"/>
      <c r="JQB634" s="80"/>
      <c r="JQC634" s="80"/>
      <c r="JQD634" s="80"/>
      <c r="JQE634" s="80"/>
      <c r="JQF634" s="80"/>
      <c r="JQG634" s="80"/>
      <c r="JQH634" s="80"/>
      <c r="JQI634" s="80"/>
      <c r="JQJ634" s="80"/>
      <c r="JQK634" s="80"/>
      <c r="JQL634" s="80"/>
      <c r="JQM634" s="80"/>
      <c r="JQN634" s="80"/>
      <c r="JQO634" s="80"/>
      <c r="JQP634" s="80"/>
      <c r="JQQ634" s="80"/>
      <c r="JQR634" s="80"/>
      <c r="JQS634" s="80"/>
      <c r="JQT634" s="80"/>
      <c r="JQU634" s="80"/>
      <c r="JQV634" s="80"/>
      <c r="JQW634" s="80"/>
      <c r="JQX634" s="80"/>
      <c r="JQY634" s="80"/>
      <c r="JQZ634" s="80"/>
      <c r="JRA634" s="80"/>
      <c r="JRB634" s="80"/>
      <c r="JRC634" s="80"/>
      <c r="JRD634" s="80"/>
      <c r="JRE634" s="80"/>
      <c r="JRF634" s="80"/>
      <c r="JRG634" s="80"/>
      <c r="JRH634" s="80"/>
      <c r="JRI634" s="80"/>
      <c r="JRJ634" s="80"/>
      <c r="JRK634" s="80"/>
      <c r="JRL634" s="80"/>
      <c r="JRM634" s="80"/>
      <c r="JRN634" s="80"/>
      <c r="JRO634" s="80"/>
      <c r="JRP634" s="80"/>
      <c r="JRQ634" s="80"/>
      <c r="JRR634" s="80"/>
      <c r="JRS634" s="80"/>
      <c r="JRT634" s="80"/>
      <c r="JRU634" s="80"/>
      <c r="JRV634" s="80"/>
      <c r="JRW634" s="80"/>
      <c r="JRX634" s="80"/>
      <c r="JRY634" s="80"/>
      <c r="JRZ634" s="80"/>
      <c r="JSA634" s="80"/>
      <c r="JSB634" s="80"/>
      <c r="JSC634" s="80"/>
      <c r="JSD634" s="80"/>
      <c r="JSE634" s="80"/>
      <c r="JSF634" s="80"/>
      <c r="JSG634" s="80"/>
      <c r="JSH634" s="80"/>
      <c r="JSI634" s="80"/>
      <c r="JSJ634" s="80"/>
      <c r="JSK634" s="80"/>
      <c r="JSL634" s="80"/>
      <c r="JSM634" s="80"/>
      <c r="JSN634" s="80"/>
      <c r="JSO634" s="80"/>
      <c r="JSP634" s="80"/>
      <c r="JSQ634" s="80"/>
      <c r="JSR634" s="80"/>
      <c r="JSS634" s="80"/>
      <c r="JST634" s="80"/>
      <c r="JSU634" s="80"/>
      <c r="JSV634" s="80"/>
      <c r="JSW634" s="80"/>
      <c r="JSX634" s="80"/>
      <c r="JSY634" s="80"/>
      <c r="JSZ634" s="80"/>
      <c r="JTA634" s="80"/>
      <c r="JTB634" s="80"/>
      <c r="JTC634" s="80"/>
      <c r="JTD634" s="80"/>
      <c r="JTE634" s="80"/>
      <c r="JTF634" s="80"/>
      <c r="JTG634" s="80"/>
      <c r="JTH634" s="80"/>
      <c r="JTI634" s="80"/>
      <c r="JTJ634" s="80"/>
      <c r="JTK634" s="80"/>
      <c r="JTL634" s="80"/>
      <c r="JTM634" s="80"/>
      <c r="JTN634" s="80"/>
      <c r="JTO634" s="80"/>
      <c r="JTP634" s="80"/>
      <c r="JTQ634" s="80"/>
      <c r="JTR634" s="80"/>
      <c r="JTS634" s="80"/>
      <c r="JTT634" s="80"/>
      <c r="JTU634" s="80"/>
      <c r="JTV634" s="80"/>
      <c r="JTW634" s="80"/>
      <c r="JTX634" s="80"/>
      <c r="JTY634" s="80"/>
      <c r="JTZ634" s="80"/>
      <c r="JUA634" s="80"/>
      <c r="JUB634" s="80"/>
      <c r="JUC634" s="80"/>
      <c r="JUD634" s="80"/>
      <c r="JUE634" s="80"/>
      <c r="JUF634" s="80"/>
      <c r="JUG634" s="80"/>
      <c r="JUH634" s="80"/>
      <c r="JUI634" s="80"/>
      <c r="JUJ634" s="80"/>
      <c r="JUK634" s="80"/>
      <c r="JUL634" s="80"/>
      <c r="JUM634" s="80"/>
      <c r="JUN634" s="80"/>
      <c r="JUO634" s="80"/>
      <c r="JUP634" s="80"/>
      <c r="JUQ634" s="80"/>
      <c r="JUR634" s="80"/>
      <c r="JUS634" s="80"/>
      <c r="JUT634" s="80"/>
      <c r="JUU634" s="80"/>
      <c r="JUV634" s="80"/>
      <c r="JUW634" s="80"/>
      <c r="JUX634" s="80"/>
      <c r="JUY634" s="80"/>
      <c r="JUZ634" s="80"/>
      <c r="JVA634" s="80"/>
      <c r="JVB634" s="80"/>
      <c r="JVC634" s="80"/>
      <c r="JVD634" s="80"/>
      <c r="JVE634" s="80"/>
      <c r="JVF634" s="80"/>
      <c r="JVG634" s="80"/>
      <c r="JVH634" s="80"/>
      <c r="JVI634" s="80"/>
      <c r="JVJ634" s="80"/>
      <c r="JVK634" s="80"/>
      <c r="JVL634" s="80"/>
      <c r="JVM634" s="80"/>
      <c r="JVN634" s="80"/>
      <c r="JVO634" s="80"/>
      <c r="JVP634" s="80"/>
      <c r="JVQ634" s="80"/>
      <c r="JVR634" s="80"/>
      <c r="JVS634" s="80"/>
      <c r="JVT634" s="80"/>
      <c r="JVU634" s="80"/>
      <c r="JVV634" s="80"/>
      <c r="JVW634" s="80"/>
      <c r="JVX634" s="80"/>
      <c r="JVY634" s="80"/>
      <c r="JVZ634" s="80"/>
      <c r="JWA634" s="80"/>
      <c r="JWB634" s="80"/>
      <c r="JWC634" s="80"/>
      <c r="JWD634" s="80"/>
      <c r="JWE634" s="80"/>
      <c r="JWF634" s="80"/>
      <c r="JWG634" s="80"/>
      <c r="JWH634" s="80"/>
      <c r="JWI634" s="80"/>
      <c r="JWJ634" s="80"/>
      <c r="JWK634" s="80"/>
      <c r="JWL634" s="80"/>
      <c r="JWM634" s="80"/>
      <c r="JWN634" s="80"/>
      <c r="JWO634" s="80"/>
      <c r="JWP634" s="80"/>
      <c r="JWQ634" s="80"/>
      <c r="JWR634" s="80"/>
      <c r="JWS634" s="80"/>
      <c r="JWT634" s="80"/>
      <c r="JWU634" s="80"/>
      <c r="JWV634" s="80"/>
      <c r="JWW634" s="80"/>
      <c r="JWX634" s="80"/>
      <c r="JWY634" s="80"/>
      <c r="JWZ634" s="80"/>
      <c r="JXA634" s="80"/>
      <c r="JXB634" s="80"/>
      <c r="JXC634" s="80"/>
      <c r="JXD634" s="80"/>
      <c r="JXE634" s="80"/>
      <c r="JXF634" s="80"/>
      <c r="JXG634" s="80"/>
      <c r="JXH634" s="80"/>
      <c r="JXI634" s="80"/>
      <c r="JXJ634" s="80"/>
      <c r="JXK634" s="80"/>
      <c r="JXL634" s="80"/>
      <c r="JXM634" s="80"/>
      <c r="JXN634" s="80"/>
      <c r="JXO634" s="80"/>
      <c r="JXP634" s="80"/>
      <c r="JXQ634" s="80"/>
      <c r="JXR634" s="80"/>
      <c r="JXS634" s="80"/>
      <c r="JXT634" s="80"/>
      <c r="JXU634" s="80"/>
      <c r="JXV634" s="80"/>
      <c r="JXW634" s="80"/>
      <c r="JXX634" s="80"/>
      <c r="JXY634" s="80"/>
      <c r="JXZ634" s="80"/>
      <c r="JYA634" s="80"/>
      <c r="JYB634" s="80"/>
      <c r="JYC634" s="80"/>
      <c r="JYD634" s="80"/>
      <c r="JYE634" s="80"/>
      <c r="JYF634" s="80"/>
      <c r="JYG634" s="80"/>
      <c r="JYH634" s="80"/>
      <c r="JYI634" s="80"/>
      <c r="JYJ634" s="80"/>
      <c r="JYK634" s="80"/>
      <c r="JYL634" s="80"/>
      <c r="JYM634" s="80"/>
      <c r="JYN634" s="80"/>
      <c r="JYO634" s="80"/>
      <c r="JYP634" s="80"/>
      <c r="JYQ634" s="80"/>
      <c r="JYR634" s="80"/>
      <c r="JYS634" s="80"/>
      <c r="JYT634" s="80"/>
      <c r="JYU634" s="80"/>
      <c r="JYV634" s="80"/>
      <c r="JYW634" s="80"/>
      <c r="JYX634" s="80"/>
      <c r="JYY634" s="80"/>
      <c r="JYZ634" s="80"/>
      <c r="JZA634" s="80"/>
      <c r="JZB634" s="80"/>
      <c r="JZC634" s="80"/>
      <c r="JZD634" s="80"/>
      <c r="JZE634" s="80"/>
      <c r="JZF634" s="80"/>
      <c r="JZG634" s="80"/>
      <c r="JZH634" s="80"/>
      <c r="JZI634" s="80"/>
      <c r="JZJ634" s="80"/>
      <c r="JZK634" s="80"/>
      <c r="JZL634" s="80"/>
      <c r="JZM634" s="80"/>
      <c r="JZN634" s="80"/>
      <c r="JZO634" s="80"/>
      <c r="JZP634" s="80"/>
      <c r="JZQ634" s="80"/>
      <c r="JZR634" s="80"/>
      <c r="JZS634" s="80"/>
      <c r="JZT634" s="80"/>
      <c r="JZU634" s="80"/>
      <c r="JZV634" s="80"/>
      <c r="JZW634" s="80"/>
      <c r="JZX634" s="80"/>
      <c r="JZY634" s="80"/>
      <c r="JZZ634" s="80"/>
      <c r="KAA634" s="80"/>
      <c r="KAB634" s="80"/>
      <c r="KAC634" s="80"/>
      <c r="KAD634" s="80"/>
      <c r="KAE634" s="80"/>
      <c r="KAF634" s="80"/>
      <c r="KAG634" s="80"/>
      <c r="KAH634" s="80"/>
      <c r="KAI634" s="80"/>
      <c r="KAJ634" s="80"/>
      <c r="KAK634" s="80"/>
      <c r="KAL634" s="80"/>
      <c r="KAM634" s="80"/>
      <c r="KAN634" s="80"/>
      <c r="KAO634" s="80"/>
      <c r="KAP634" s="80"/>
      <c r="KAQ634" s="80"/>
      <c r="KAR634" s="80"/>
      <c r="KAS634" s="80"/>
      <c r="KAT634" s="80"/>
      <c r="KAU634" s="80"/>
      <c r="KAV634" s="80"/>
      <c r="KAW634" s="80"/>
      <c r="KAX634" s="80"/>
      <c r="KAY634" s="80"/>
      <c r="KAZ634" s="80"/>
      <c r="KBA634" s="80"/>
      <c r="KBB634" s="80"/>
      <c r="KBC634" s="80"/>
      <c r="KBD634" s="80"/>
      <c r="KBE634" s="80"/>
      <c r="KBF634" s="80"/>
      <c r="KBG634" s="80"/>
      <c r="KBH634" s="80"/>
      <c r="KBI634" s="80"/>
      <c r="KBJ634" s="80"/>
      <c r="KBK634" s="80"/>
      <c r="KBL634" s="80"/>
      <c r="KBM634" s="80"/>
      <c r="KBN634" s="80"/>
      <c r="KBO634" s="80"/>
      <c r="KBP634" s="80"/>
      <c r="KBQ634" s="80"/>
      <c r="KBR634" s="80"/>
      <c r="KBS634" s="80"/>
      <c r="KBT634" s="80"/>
      <c r="KBU634" s="80"/>
      <c r="KBV634" s="80"/>
      <c r="KBW634" s="80"/>
      <c r="KBX634" s="80"/>
      <c r="KBY634" s="80"/>
      <c r="KBZ634" s="80"/>
      <c r="KCA634" s="80"/>
      <c r="KCB634" s="80"/>
      <c r="KCC634" s="80"/>
      <c r="KCD634" s="80"/>
      <c r="KCE634" s="80"/>
      <c r="KCF634" s="80"/>
      <c r="KCG634" s="80"/>
      <c r="KCH634" s="80"/>
      <c r="KCI634" s="80"/>
      <c r="KCJ634" s="80"/>
      <c r="KCK634" s="80"/>
      <c r="KCL634" s="80"/>
      <c r="KCM634" s="80"/>
      <c r="KCN634" s="80"/>
      <c r="KCO634" s="80"/>
      <c r="KCP634" s="80"/>
      <c r="KCQ634" s="80"/>
      <c r="KCR634" s="80"/>
      <c r="KCS634" s="80"/>
      <c r="KCT634" s="80"/>
      <c r="KCU634" s="80"/>
      <c r="KCV634" s="80"/>
      <c r="KCW634" s="80"/>
      <c r="KCX634" s="80"/>
      <c r="KCY634" s="80"/>
      <c r="KCZ634" s="80"/>
      <c r="KDA634" s="80"/>
      <c r="KDB634" s="80"/>
      <c r="KDC634" s="80"/>
      <c r="KDD634" s="80"/>
      <c r="KDE634" s="80"/>
      <c r="KDF634" s="80"/>
      <c r="KDG634" s="80"/>
      <c r="KDH634" s="80"/>
      <c r="KDI634" s="80"/>
      <c r="KDJ634" s="80"/>
      <c r="KDK634" s="80"/>
      <c r="KDL634" s="80"/>
      <c r="KDM634" s="80"/>
      <c r="KDN634" s="80"/>
      <c r="KDO634" s="80"/>
      <c r="KDP634" s="80"/>
      <c r="KDQ634" s="80"/>
      <c r="KDR634" s="80"/>
      <c r="KDS634" s="80"/>
      <c r="KDT634" s="80"/>
      <c r="KDU634" s="80"/>
      <c r="KDV634" s="80"/>
      <c r="KDW634" s="80"/>
      <c r="KDX634" s="80"/>
      <c r="KDY634" s="80"/>
      <c r="KDZ634" s="80"/>
      <c r="KEA634" s="80"/>
      <c r="KEB634" s="80"/>
      <c r="KEC634" s="80"/>
      <c r="KED634" s="80"/>
      <c r="KEE634" s="80"/>
      <c r="KEF634" s="80"/>
      <c r="KEG634" s="80"/>
      <c r="KEH634" s="80"/>
      <c r="KEI634" s="80"/>
      <c r="KEJ634" s="80"/>
      <c r="KEK634" s="80"/>
      <c r="KEL634" s="80"/>
      <c r="KEM634" s="80"/>
      <c r="KEN634" s="80"/>
      <c r="KEO634" s="80"/>
      <c r="KEP634" s="80"/>
      <c r="KEQ634" s="80"/>
      <c r="KER634" s="80"/>
      <c r="KES634" s="80"/>
      <c r="KET634" s="80"/>
      <c r="KEU634" s="80"/>
      <c r="KEV634" s="80"/>
      <c r="KEW634" s="80"/>
      <c r="KEX634" s="80"/>
      <c r="KEY634" s="80"/>
      <c r="KEZ634" s="80"/>
      <c r="KFA634" s="80"/>
      <c r="KFB634" s="80"/>
      <c r="KFC634" s="80"/>
      <c r="KFD634" s="80"/>
      <c r="KFE634" s="80"/>
      <c r="KFF634" s="80"/>
      <c r="KFG634" s="80"/>
      <c r="KFH634" s="80"/>
      <c r="KFI634" s="80"/>
      <c r="KFJ634" s="80"/>
      <c r="KFK634" s="80"/>
      <c r="KFL634" s="80"/>
      <c r="KFM634" s="80"/>
      <c r="KFN634" s="80"/>
      <c r="KFO634" s="80"/>
      <c r="KFP634" s="80"/>
      <c r="KFQ634" s="80"/>
      <c r="KFR634" s="80"/>
      <c r="KFS634" s="80"/>
      <c r="KFT634" s="80"/>
      <c r="KFU634" s="80"/>
      <c r="KFV634" s="80"/>
      <c r="KFW634" s="80"/>
      <c r="KFX634" s="80"/>
      <c r="KFY634" s="80"/>
      <c r="KFZ634" s="80"/>
      <c r="KGA634" s="80"/>
      <c r="KGB634" s="80"/>
      <c r="KGC634" s="80"/>
      <c r="KGD634" s="80"/>
      <c r="KGE634" s="80"/>
      <c r="KGF634" s="80"/>
      <c r="KGG634" s="80"/>
      <c r="KGH634" s="80"/>
      <c r="KGI634" s="80"/>
      <c r="KGJ634" s="80"/>
      <c r="KGK634" s="80"/>
      <c r="KGL634" s="80"/>
      <c r="KGM634" s="80"/>
      <c r="KGN634" s="80"/>
      <c r="KGO634" s="80"/>
      <c r="KGP634" s="80"/>
      <c r="KGQ634" s="80"/>
      <c r="KGR634" s="80"/>
      <c r="KGS634" s="80"/>
      <c r="KGT634" s="80"/>
      <c r="KGU634" s="80"/>
      <c r="KGV634" s="80"/>
      <c r="KGW634" s="80"/>
      <c r="KGX634" s="80"/>
      <c r="KGY634" s="80"/>
      <c r="KGZ634" s="80"/>
      <c r="KHA634" s="80"/>
      <c r="KHB634" s="80"/>
      <c r="KHC634" s="80"/>
      <c r="KHD634" s="80"/>
      <c r="KHE634" s="80"/>
      <c r="KHF634" s="80"/>
      <c r="KHG634" s="80"/>
      <c r="KHH634" s="80"/>
      <c r="KHI634" s="80"/>
      <c r="KHJ634" s="80"/>
      <c r="KHK634" s="80"/>
      <c r="KHL634" s="80"/>
      <c r="KHM634" s="80"/>
      <c r="KHN634" s="80"/>
      <c r="KHO634" s="80"/>
      <c r="KHP634" s="80"/>
      <c r="KHQ634" s="80"/>
      <c r="KHR634" s="80"/>
      <c r="KHS634" s="80"/>
      <c r="KHT634" s="80"/>
      <c r="KHU634" s="80"/>
      <c r="KHV634" s="80"/>
      <c r="KHW634" s="80"/>
      <c r="KHX634" s="80"/>
      <c r="KHY634" s="80"/>
      <c r="KHZ634" s="80"/>
      <c r="KIA634" s="80"/>
      <c r="KIB634" s="80"/>
      <c r="KIC634" s="80"/>
      <c r="KID634" s="80"/>
      <c r="KIE634" s="80"/>
      <c r="KIF634" s="80"/>
      <c r="KIG634" s="80"/>
      <c r="KIH634" s="80"/>
      <c r="KII634" s="80"/>
      <c r="KIJ634" s="80"/>
      <c r="KIK634" s="80"/>
      <c r="KIL634" s="80"/>
      <c r="KIM634" s="80"/>
      <c r="KIN634" s="80"/>
      <c r="KIO634" s="80"/>
      <c r="KIP634" s="80"/>
      <c r="KIQ634" s="80"/>
      <c r="KIR634" s="80"/>
      <c r="KIS634" s="80"/>
      <c r="KIT634" s="80"/>
      <c r="KIU634" s="80"/>
      <c r="KIV634" s="80"/>
      <c r="KIW634" s="80"/>
      <c r="KIX634" s="80"/>
      <c r="KIY634" s="80"/>
      <c r="KIZ634" s="80"/>
      <c r="KJA634" s="80"/>
      <c r="KJB634" s="80"/>
      <c r="KJC634" s="80"/>
      <c r="KJD634" s="80"/>
      <c r="KJE634" s="80"/>
      <c r="KJF634" s="80"/>
      <c r="KJG634" s="80"/>
      <c r="KJH634" s="80"/>
      <c r="KJI634" s="80"/>
      <c r="KJJ634" s="80"/>
      <c r="KJK634" s="80"/>
      <c r="KJL634" s="80"/>
      <c r="KJM634" s="80"/>
      <c r="KJN634" s="80"/>
      <c r="KJO634" s="80"/>
      <c r="KJP634" s="80"/>
      <c r="KJQ634" s="80"/>
      <c r="KJR634" s="80"/>
      <c r="KJS634" s="80"/>
      <c r="KJT634" s="80"/>
      <c r="KJU634" s="80"/>
      <c r="KJV634" s="80"/>
      <c r="KJW634" s="80"/>
      <c r="KJX634" s="80"/>
      <c r="KJY634" s="80"/>
      <c r="KJZ634" s="80"/>
      <c r="KKA634" s="80"/>
      <c r="KKB634" s="80"/>
      <c r="KKC634" s="80"/>
      <c r="KKD634" s="80"/>
      <c r="KKE634" s="80"/>
      <c r="KKF634" s="80"/>
      <c r="KKG634" s="80"/>
      <c r="KKH634" s="80"/>
      <c r="KKI634" s="80"/>
      <c r="KKJ634" s="80"/>
      <c r="KKK634" s="80"/>
      <c r="KKL634" s="80"/>
      <c r="KKM634" s="80"/>
      <c r="KKN634" s="80"/>
      <c r="KKO634" s="80"/>
      <c r="KKP634" s="80"/>
      <c r="KKQ634" s="80"/>
      <c r="KKR634" s="80"/>
      <c r="KKS634" s="80"/>
      <c r="KKT634" s="80"/>
      <c r="KKU634" s="80"/>
      <c r="KKV634" s="80"/>
      <c r="KKW634" s="80"/>
      <c r="KKX634" s="80"/>
      <c r="KKY634" s="80"/>
      <c r="KKZ634" s="80"/>
      <c r="KLA634" s="80"/>
      <c r="KLB634" s="80"/>
      <c r="KLC634" s="80"/>
      <c r="KLD634" s="80"/>
      <c r="KLE634" s="80"/>
      <c r="KLF634" s="80"/>
      <c r="KLG634" s="80"/>
      <c r="KLH634" s="80"/>
      <c r="KLI634" s="80"/>
      <c r="KLJ634" s="80"/>
      <c r="KLK634" s="80"/>
      <c r="KLL634" s="80"/>
      <c r="KLM634" s="80"/>
      <c r="KLN634" s="80"/>
      <c r="KLO634" s="80"/>
      <c r="KLP634" s="80"/>
      <c r="KLQ634" s="80"/>
      <c r="KLR634" s="80"/>
      <c r="KLS634" s="80"/>
      <c r="KLT634" s="80"/>
      <c r="KLU634" s="80"/>
      <c r="KLV634" s="80"/>
      <c r="KLW634" s="80"/>
      <c r="KLX634" s="80"/>
      <c r="KLY634" s="80"/>
      <c r="KLZ634" s="80"/>
      <c r="KMA634" s="80"/>
      <c r="KMB634" s="80"/>
      <c r="KMC634" s="80"/>
      <c r="KMD634" s="80"/>
      <c r="KME634" s="80"/>
      <c r="KMF634" s="80"/>
      <c r="KMG634" s="80"/>
      <c r="KMH634" s="80"/>
      <c r="KMI634" s="80"/>
      <c r="KMJ634" s="80"/>
      <c r="KMK634" s="80"/>
      <c r="KML634" s="80"/>
      <c r="KMM634" s="80"/>
      <c r="KMN634" s="80"/>
      <c r="KMO634" s="80"/>
      <c r="KMP634" s="80"/>
      <c r="KMQ634" s="80"/>
      <c r="KMR634" s="80"/>
      <c r="KMS634" s="80"/>
      <c r="KMT634" s="80"/>
      <c r="KMU634" s="80"/>
      <c r="KMV634" s="80"/>
      <c r="KMW634" s="80"/>
      <c r="KMX634" s="80"/>
      <c r="KMY634" s="80"/>
      <c r="KMZ634" s="80"/>
      <c r="KNA634" s="80"/>
      <c r="KNB634" s="80"/>
      <c r="KNC634" s="80"/>
      <c r="KND634" s="80"/>
      <c r="KNE634" s="80"/>
      <c r="KNF634" s="80"/>
      <c r="KNG634" s="80"/>
      <c r="KNH634" s="80"/>
      <c r="KNI634" s="80"/>
      <c r="KNJ634" s="80"/>
      <c r="KNK634" s="80"/>
      <c r="KNL634" s="80"/>
      <c r="KNM634" s="80"/>
      <c r="KNN634" s="80"/>
      <c r="KNO634" s="80"/>
      <c r="KNP634" s="80"/>
      <c r="KNQ634" s="80"/>
      <c r="KNR634" s="80"/>
      <c r="KNS634" s="80"/>
      <c r="KNT634" s="80"/>
      <c r="KNU634" s="80"/>
      <c r="KNV634" s="80"/>
      <c r="KNW634" s="80"/>
      <c r="KNX634" s="80"/>
      <c r="KNY634" s="80"/>
      <c r="KNZ634" s="80"/>
      <c r="KOA634" s="80"/>
      <c r="KOB634" s="80"/>
      <c r="KOC634" s="80"/>
      <c r="KOD634" s="80"/>
      <c r="KOE634" s="80"/>
      <c r="KOF634" s="80"/>
      <c r="KOG634" s="80"/>
      <c r="KOH634" s="80"/>
      <c r="KOI634" s="80"/>
      <c r="KOJ634" s="80"/>
      <c r="KOK634" s="80"/>
      <c r="KOL634" s="80"/>
      <c r="KOM634" s="80"/>
      <c r="KON634" s="80"/>
      <c r="KOO634" s="80"/>
      <c r="KOP634" s="80"/>
      <c r="KOQ634" s="80"/>
      <c r="KOR634" s="80"/>
      <c r="KOS634" s="80"/>
      <c r="KOT634" s="80"/>
      <c r="KOU634" s="80"/>
      <c r="KOV634" s="80"/>
      <c r="KOW634" s="80"/>
      <c r="KOX634" s="80"/>
      <c r="KOY634" s="80"/>
      <c r="KOZ634" s="80"/>
      <c r="KPA634" s="80"/>
      <c r="KPB634" s="80"/>
      <c r="KPC634" s="80"/>
      <c r="KPD634" s="80"/>
      <c r="KPE634" s="80"/>
      <c r="KPF634" s="80"/>
      <c r="KPG634" s="80"/>
      <c r="KPH634" s="80"/>
      <c r="KPI634" s="80"/>
      <c r="KPJ634" s="80"/>
      <c r="KPK634" s="80"/>
      <c r="KPL634" s="80"/>
      <c r="KPM634" s="80"/>
      <c r="KPN634" s="80"/>
      <c r="KPO634" s="80"/>
      <c r="KPP634" s="80"/>
      <c r="KPQ634" s="80"/>
      <c r="KPR634" s="80"/>
      <c r="KPS634" s="80"/>
      <c r="KPT634" s="80"/>
      <c r="KPU634" s="80"/>
      <c r="KPV634" s="80"/>
      <c r="KPW634" s="80"/>
      <c r="KPX634" s="80"/>
      <c r="KPY634" s="80"/>
      <c r="KPZ634" s="80"/>
      <c r="KQA634" s="80"/>
      <c r="KQB634" s="80"/>
      <c r="KQC634" s="80"/>
      <c r="KQD634" s="80"/>
      <c r="KQE634" s="80"/>
      <c r="KQF634" s="80"/>
      <c r="KQG634" s="80"/>
      <c r="KQH634" s="80"/>
      <c r="KQI634" s="80"/>
      <c r="KQJ634" s="80"/>
      <c r="KQK634" s="80"/>
      <c r="KQL634" s="80"/>
      <c r="KQM634" s="80"/>
      <c r="KQN634" s="80"/>
      <c r="KQO634" s="80"/>
      <c r="KQP634" s="80"/>
      <c r="KQQ634" s="80"/>
      <c r="KQR634" s="80"/>
      <c r="KQS634" s="80"/>
      <c r="KQT634" s="80"/>
      <c r="KQU634" s="80"/>
      <c r="KQV634" s="80"/>
      <c r="KQW634" s="80"/>
      <c r="KQX634" s="80"/>
      <c r="KQY634" s="80"/>
      <c r="KQZ634" s="80"/>
      <c r="KRA634" s="80"/>
      <c r="KRB634" s="80"/>
      <c r="KRC634" s="80"/>
      <c r="KRD634" s="80"/>
      <c r="KRE634" s="80"/>
      <c r="KRF634" s="80"/>
      <c r="KRG634" s="80"/>
      <c r="KRH634" s="80"/>
      <c r="KRI634" s="80"/>
      <c r="KRJ634" s="80"/>
      <c r="KRK634" s="80"/>
      <c r="KRL634" s="80"/>
      <c r="KRM634" s="80"/>
      <c r="KRN634" s="80"/>
      <c r="KRO634" s="80"/>
      <c r="KRP634" s="80"/>
      <c r="KRQ634" s="80"/>
      <c r="KRR634" s="80"/>
      <c r="KRS634" s="80"/>
      <c r="KRT634" s="80"/>
      <c r="KRU634" s="80"/>
      <c r="KRV634" s="80"/>
      <c r="KRW634" s="80"/>
      <c r="KRX634" s="80"/>
      <c r="KRY634" s="80"/>
      <c r="KRZ634" s="80"/>
      <c r="KSA634" s="80"/>
      <c r="KSB634" s="80"/>
      <c r="KSC634" s="80"/>
      <c r="KSD634" s="80"/>
      <c r="KSE634" s="80"/>
      <c r="KSF634" s="80"/>
      <c r="KSG634" s="80"/>
      <c r="KSH634" s="80"/>
      <c r="KSI634" s="80"/>
      <c r="KSJ634" s="80"/>
      <c r="KSK634" s="80"/>
      <c r="KSL634" s="80"/>
      <c r="KSM634" s="80"/>
      <c r="KSN634" s="80"/>
      <c r="KSO634" s="80"/>
      <c r="KSP634" s="80"/>
      <c r="KSQ634" s="80"/>
      <c r="KSR634" s="80"/>
      <c r="KSS634" s="80"/>
      <c r="KST634" s="80"/>
      <c r="KSU634" s="80"/>
      <c r="KSV634" s="80"/>
      <c r="KSW634" s="80"/>
      <c r="KSX634" s="80"/>
      <c r="KSY634" s="80"/>
      <c r="KSZ634" s="80"/>
      <c r="KTA634" s="80"/>
      <c r="KTB634" s="80"/>
      <c r="KTC634" s="80"/>
      <c r="KTD634" s="80"/>
      <c r="KTE634" s="80"/>
      <c r="KTF634" s="80"/>
      <c r="KTG634" s="80"/>
      <c r="KTH634" s="80"/>
      <c r="KTI634" s="80"/>
      <c r="KTJ634" s="80"/>
      <c r="KTK634" s="80"/>
      <c r="KTL634" s="80"/>
      <c r="KTM634" s="80"/>
      <c r="KTN634" s="80"/>
      <c r="KTO634" s="80"/>
      <c r="KTP634" s="80"/>
      <c r="KTQ634" s="80"/>
      <c r="KTR634" s="80"/>
      <c r="KTS634" s="80"/>
      <c r="KTT634" s="80"/>
      <c r="KTU634" s="80"/>
      <c r="KTV634" s="80"/>
      <c r="KTW634" s="80"/>
      <c r="KTX634" s="80"/>
      <c r="KTY634" s="80"/>
      <c r="KTZ634" s="80"/>
      <c r="KUA634" s="80"/>
      <c r="KUB634" s="80"/>
      <c r="KUC634" s="80"/>
      <c r="KUD634" s="80"/>
      <c r="KUE634" s="80"/>
      <c r="KUF634" s="80"/>
      <c r="KUG634" s="80"/>
      <c r="KUH634" s="80"/>
      <c r="KUI634" s="80"/>
      <c r="KUJ634" s="80"/>
      <c r="KUK634" s="80"/>
      <c r="KUL634" s="80"/>
      <c r="KUM634" s="80"/>
      <c r="KUN634" s="80"/>
      <c r="KUO634" s="80"/>
      <c r="KUP634" s="80"/>
      <c r="KUQ634" s="80"/>
      <c r="KUR634" s="80"/>
      <c r="KUS634" s="80"/>
      <c r="KUT634" s="80"/>
      <c r="KUU634" s="80"/>
      <c r="KUV634" s="80"/>
      <c r="KUW634" s="80"/>
      <c r="KUX634" s="80"/>
      <c r="KUY634" s="80"/>
      <c r="KUZ634" s="80"/>
      <c r="KVA634" s="80"/>
      <c r="KVB634" s="80"/>
      <c r="KVC634" s="80"/>
      <c r="KVD634" s="80"/>
      <c r="KVE634" s="80"/>
      <c r="KVF634" s="80"/>
      <c r="KVG634" s="80"/>
      <c r="KVH634" s="80"/>
      <c r="KVI634" s="80"/>
      <c r="KVJ634" s="80"/>
      <c r="KVK634" s="80"/>
      <c r="KVL634" s="80"/>
      <c r="KVM634" s="80"/>
      <c r="KVN634" s="80"/>
      <c r="KVO634" s="80"/>
      <c r="KVP634" s="80"/>
      <c r="KVQ634" s="80"/>
      <c r="KVR634" s="80"/>
      <c r="KVS634" s="80"/>
      <c r="KVT634" s="80"/>
      <c r="KVU634" s="80"/>
      <c r="KVV634" s="80"/>
      <c r="KVW634" s="80"/>
      <c r="KVX634" s="80"/>
      <c r="KVY634" s="80"/>
      <c r="KVZ634" s="80"/>
      <c r="KWA634" s="80"/>
      <c r="KWB634" s="80"/>
      <c r="KWC634" s="80"/>
      <c r="KWD634" s="80"/>
      <c r="KWE634" s="80"/>
      <c r="KWF634" s="80"/>
      <c r="KWG634" s="80"/>
      <c r="KWH634" s="80"/>
      <c r="KWI634" s="80"/>
      <c r="KWJ634" s="80"/>
      <c r="KWK634" s="80"/>
      <c r="KWL634" s="80"/>
      <c r="KWM634" s="80"/>
      <c r="KWN634" s="80"/>
      <c r="KWO634" s="80"/>
      <c r="KWP634" s="80"/>
      <c r="KWQ634" s="80"/>
      <c r="KWR634" s="80"/>
      <c r="KWS634" s="80"/>
      <c r="KWT634" s="80"/>
      <c r="KWU634" s="80"/>
      <c r="KWV634" s="80"/>
      <c r="KWW634" s="80"/>
      <c r="KWX634" s="80"/>
      <c r="KWY634" s="80"/>
      <c r="KWZ634" s="80"/>
      <c r="KXA634" s="80"/>
      <c r="KXB634" s="80"/>
      <c r="KXC634" s="80"/>
      <c r="KXD634" s="80"/>
      <c r="KXE634" s="80"/>
      <c r="KXF634" s="80"/>
      <c r="KXG634" s="80"/>
      <c r="KXH634" s="80"/>
      <c r="KXI634" s="80"/>
      <c r="KXJ634" s="80"/>
      <c r="KXK634" s="80"/>
      <c r="KXL634" s="80"/>
      <c r="KXM634" s="80"/>
      <c r="KXN634" s="80"/>
      <c r="KXO634" s="80"/>
      <c r="KXP634" s="80"/>
      <c r="KXQ634" s="80"/>
      <c r="KXR634" s="80"/>
      <c r="KXS634" s="80"/>
      <c r="KXT634" s="80"/>
      <c r="KXU634" s="80"/>
      <c r="KXV634" s="80"/>
      <c r="KXW634" s="80"/>
      <c r="KXX634" s="80"/>
      <c r="KXY634" s="80"/>
      <c r="KXZ634" s="80"/>
      <c r="KYA634" s="80"/>
      <c r="KYB634" s="80"/>
      <c r="KYC634" s="80"/>
      <c r="KYD634" s="80"/>
      <c r="KYE634" s="80"/>
      <c r="KYF634" s="80"/>
      <c r="KYG634" s="80"/>
      <c r="KYH634" s="80"/>
      <c r="KYI634" s="80"/>
      <c r="KYJ634" s="80"/>
      <c r="KYK634" s="80"/>
      <c r="KYL634" s="80"/>
      <c r="KYM634" s="80"/>
      <c r="KYN634" s="80"/>
      <c r="KYO634" s="80"/>
      <c r="KYP634" s="80"/>
      <c r="KYQ634" s="80"/>
      <c r="KYR634" s="80"/>
      <c r="KYS634" s="80"/>
      <c r="KYT634" s="80"/>
      <c r="KYU634" s="80"/>
      <c r="KYV634" s="80"/>
      <c r="KYW634" s="80"/>
      <c r="KYX634" s="80"/>
      <c r="KYY634" s="80"/>
      <c r="KYZ634" s="80"/>
      <c r="KZA634" s="80"/>
      <c r="KZB634" s="80"/>
      <c r="KZC634" s="80"/>
      <c r="KZD634" s="80"/>
      <c r="KZE634" s="80"/>
      <c r="KZF634" s="80"/>
      <c r="KZG634" s="80"/>
      <c r="KZH634" s="80"/>
      <c r="KZI634" s="80"/>
      <c r="KZJ634" s="80"/>
      <c r="KZK634" s="80"/>
      <c r="KZL634" s="80"/>
      <c r="KZM634" s="80"/>
      <c r="KZN634" s="80"/>
      <c r="KZO634" s="80"/>
      <c r="KZP634" s="80"/>
      <c r="KZQ634" s="80"/>
      <c r="KZR634" s="80"/>
      <c r="KZS634" s="80"/>
      <c r="KZT634" s="80"/>
      <c r="KZU634" s="80"/>
      <c r="KZV634" s="80"/>
      <c r="KZW634" s="80"/>
      <c r="KZX634" s="80"/>
      <c r="KZY634" s="80"/>
      <c r="KZZ634" s="80"/>
      <c r="LAA634" s="80"/>
      <c r="LAB634" s="80"/>
      <c r="LAC634" s="80"/>
      <c r="LAD634" s="80"/>
      <c r="LAE634" s="80"/>
      <c r="LAF634" s="80"/>
      <c r="LAG634" s="80"/>
      <c r="LAH634" s="80"/>
      <c r="LAI634" s="80"/>
      <c r="LAJ634" s="80"/>
      <c r="LAK634" s="80"/>
      <c r="LAL634" s="80"/>
      <c r="LAM634" s="80"/>
      <c r="LAN634" s="80"/>
      <c r="LAO634" s="80"/>
      <c r="LAP634" s="80"/>
      <c r="LAQ634" s="80"/>
      <c r="LAR634" s="80"/>
      <c r="LAS634" s="80"/>
      <c r="LAT634" s="80"/>
      <c r="LAU634" s="80"/>
      <c r="LAV634" s="80"/>
      <c r="LAW634" s="80"/>
      <c r="LAX634" s="80"/>
      <c r="LAY634" s="80"/>
      <c r="LAZ634" s="80"/>
      <c r="LBA634" s="80"/>
      <c r="LBB634" s="80"/>
      <c r="LBC634" s="80"/>
      <c r="LBD634" s="80"/>
      <c r="LBE634" s="80"/>
      <c r="LBF634" s="80"/>
      <c r="LBG634" s="80"/>
      <c r="LBH634" s="80"/>
      <c r="LBI634" s="80"/>
      <c r="LBJ634" s="80"/>
      <c r="LBK634" s="80"/>
      <c r="LBL634" s="80"/>
      <c r="LBM634" s="80"/>
      <c r="LBN634" s="80"/>
      <c r="LBO634" s="80"/>
      <c r="LBP634" s="80"/>
      <c r="LBQ634" s="80"/>
      <c r="LBR634" s="80"/>
      <c r="LBS634" s="80"/>
      <c r="LBT634" s="80"/>
      <c r="LBU634" s="80"/>
      <c r="LBV634" s="80"/>
      <c r="LBW634" s="80"/>
      <c r="LBX634" s="80"/>
      <c r="LBY634" s="80"/>
      <c r="LBZ634" s="80"/>
      <c r="LCA634" s="80"/>
      <c r="LCB634" s="80"/>
      <c r="LCC634" s="80"/>
      <c r="LCD634" s="80"/>
      <c r="LCE634" s="80"/>
      <c r="LCF634" s="80"/>
      <c r="LCG634" s="80"/>
      <c r="LCH634" s="80"/>
      <c r="LCI634" s="80"/>
      <c r="LCJ634" s="80"/>
      <c r="LCK634" s="80"/>
      <c r="LCL634" s="80"/>
      <c r="LCM634" s="80"/>
      <c r="LCN634" s="80"/>
      <c r="LCO634" s="80"/>
      <c r="LCP634" s="80"/>
      <c r="LCQ634" s="80"/>
      <c r="LCR634" s="80"/>
      <c r="LCS634" s="80"/>
      <c r="LCT634" s="80"/>
      <c r="LCU634" s="80"/>
      <c r="LCV634" s="80"/>
      <c r="LCW634" s="80"/>
      <c r="LCX634" s="80"/>
      <c r="LCY634" s="80"/>
      <c r="LCZ634" s="80"/>
      <c r="LDA634" s="80"/>
      <c r="LDB634" s="80"/>
      <c r="LDC634" s="80"/>
      <c r="LDD634" s="80"/>
      <c r="LDE634" s="80"/>
      <c r="LDF634" s="80"/>
      <c r="LDG634" s="80"/>
      <c r="LDH634" s="80"/>
      <c r="LDI634" s="80"/>
      <c r="LDJ634" s="80"/>
      <c r="LDK634" s="80"/>
      <c r="LDL634" s="80"/>
      <c r="LDM634" s="80"/>
      <c r="LDN634" s="80"/>
      <c r="LDO634" s="80"/>
      <c r="LDP634" s="80"/>
      <c r="LDQ634" s="80"/>
      <c r="LDR634" s="80"/>
      <c r="LDS634" s="80"/>
      <c r="LDT634" s="80"/>
      <c r="LDU634" s="80"/>
      <c r="LDV634" s="80"/>
      <c r="LDW634" s="80"/>
      <c r="LDX634" s="80"/>
      <c r="LDY634" s="80"/>
      <c r="LDZ634" s="80"/>
      <c r="LEA634" s="80"/>
      <c r="LEB634" s="80"/>
      <c r="LEC634" s="80"/>
      <c r="LED634" s="80"/>
      <c r="LEE634" s="80"/>
      <c r="LEF634" s="80"/>
      <c r="LEG634" s="80"/>
      <c r="LEH634" s="80"/>
      <c r="LEI634" s="80"/>
      <c r="LEJ634" s="80"/>
      <c r="LEK634" s="80"/>
      <c r="LEL634" s="80"/>
      <c r="LEM634" s="80"/>
      <c r="LEN634" s="80"/>
      <c r="LEO634" s="80"/>
      <c r="LEP634" s="80"/>
      <c r="LEQ634" s="80"/>
      <c r="LER634" s="80"/>
      <c r="LES634" s="80"/>
      <c r="LET634" s="80"/>
      <c r="LEU634" s="80"/>
      <c r="LEV634" s="80"/>
      <c r="LEW634" s="80"/>
      <c r="LEX634" s="80"/>
      <c r="LEY634" s="80"/>
      <c r="LEZ634" s="80"/>
      <c r="LFA634" s="80"/>
      <c r="LFB634" s="80"/>
      <c r="LFC634" s="80"/>
      <c r="LFD634" s="80"/>
      <c r="LFE634" s="80"/>
      <c r="LFF634" s="80"/>
      <c r="LFG634" s="80"/>
      <c r="LFH634" s="80"/>
      <c r="LFI634" s="80"/>
      <c r="LFJ634" s="80"/>
      <c r="LFK634" s="80"/>
      <c r="LFL634" s="80"/>
      <c r="LFM634" s="80"/>
      <c r="LFN634" s="80"/>
      <c r="LFO634" s="80"/>
      <c r="LFP634" s="80"/>
      <c r="LFQ634" s="80"/>
      <c r="LFR634" s="80"/>
      <c r="LFS634" s="80"/>
      <c r="LFT634" s="80"/>
      <c r="LFU634" s="80"/>
      <c r="LFV634" s="80"/>
      <c r="LFW634" s="80"/>
      <c r="LFX634" s="80"/>
      <c r="LFY634" s="80"/>
      <c r="LFZ634" s="80"/>
      <c r="LGA634" s="80"/>
      <c r="LGB634" s="80"/>
      <c r="LGC634" s="80"/>
      <c r="LGD634" s="80"/>
      <c r="LGE634" s="80"/>
      <c r="LGF634" s="80"/>
      <c r="LGG634" s="80"/>
      <c r="LGH634" s="80"/>
      <c r="LGI634" s="80"/>
      <c r="LGJ634" s="80"/>
      <c r="LGK634" s="80"/>
      <c r="LGL634" s="80"/>
      <c r="LGM634" s="80"/>
      <c r="LGN634" s="80"/>
      <c r="LGO634" s="80"/>
      <c r="LGP634" s="80"/>
      <c r="LGQ634" s="80"/>
      <c r="LGR634" s="80"/>
      <c r="LGS634" s="80"/>
      <c r="LGT634" s="80"/>
      <c r="LGU634" s="80"/>
      <c r="LGV634" s="80"/>
      <c r="LGW634" s="80"/>
      <c r="LGX634" s="80"/>
      <c r="LGY634" s="80"/>
      <c r="LGZ634" s="80"/>
      <c r="LHA634" s="80"/>
      <c r="LHB634" s="80"/>
      <c r="LHC634" s="80"/>
      <c r="LHD634" s="80"/>
      <c r="LHE634" s="80"/>
      <c r="LHF634" s="80"/>
      <c r="LHG634" s="80"/>
      <c r="LHH634" s="80"/>
      <c r="LHI634" s="80"/>
      <c r="LHJ634" s="80"/>
      <c r="LHK634" s="80"/>
      <c r="LHL634" s="80"/>
      <c r="LHM634" s="80"/>
      <c r="LHN634" s="80"/>
      <c r="LHO634" s="80"/>
      <c r="LHP634" s="80"/>
      <c r="LHQ634" s="80"/>
      <c r="LHR634" s="80"/>
      <c r="LHS634" s="80"/>
      <c r="LHT634" s="80"/>
      <c r="LHU634" s="80"/>
      <c r="LHV634" s="80"/>
      <c r="LHW634" s="80"/>
      <c r="LHX634" s="80"/>
      <c r="LHY634" s="80"/>
      <c r="LHZ634" s="80"/>
      <c r="LIA634" s="80"/>
      <c r="LIB634" s="80"/>
      <c r="LIC634" s="80"/>
      <c r="LID634" s="80"/>
      <c r="LIE634" s="80"/>
      <c r="LIF634" s="80"/>
      <c r="LIG634" s="80"/>
      <c r="LIH634" s="80"/>
      <c r="LII634" s="80"/>
      <c r="LIJ634" s="80"/>
      <c r="LIK634" s="80"/>
      <c r="LIL634" s="80"/>
      <c r="LIM634" s="80"/>
      <c r="LIN634" s="80"/>
      <c r="LIO634" s="80"/>
      <c r="LIP634" s="80"/>
      <c r="LIQ634" s="80"/>
      <c r="LIR634" s="80"/>
      <c r="LIS634" s="80"/>
      <c r="LIT634" s="80"/>
      <c r="LIU634" s="80"/>
      <c r="LIV634" s="80"/>
      <c r="LIW634" s="80"/>
      <c r="LIX634" s="80"/>
      <c r="LIY634" s="80"/>
      <c r="LIZ634" s="80"/>
      <c r="LJA634" s="80"/>
      <c r="LJB634" s="80"/>
      <c r="LJC634" s="80"/>
      <c r="LJD634" s="80"/>
      <c r="LJE634" s="80"/>
      <c r="LJF634" s="80"/>
      <c r="LJG634" s="80"/>
      <c r="LJH634" s="80"/>
      <c r="LJI634" s="80"/>
      <c r="LJJ634" s="80"/>
      <c r="LJK634" s="80"/>
      <c r="LJL634" s="80"/>
      <c r="LJM634" s="80"/>
      <c r="LJN634" s="80"/>
      <c r="LJO634" s="80"/>
      <c r="LJP634" s="80"/>
      <c r="LJQ634" s="80"/>
      <c r="LJR634" s="80"/>
      <c r="LJS634" s="80"/>
      <c r="LJT634" s="80"/>
      <c r="LJU634" s="80"/>
      <c r="LJV634" s="80"/>
      <c r="LJW634" s="80"/>
      <c r="LJX634" s="80"/>
      <c r="LJY634" s="80"/>
      <c r="LJZ634" s="80"/>
      <c r="LKA634" s="80"/>
      <c r="LKB634" s="80"/>
      <c r="LKC634" s="80"/>
      <c r="LKD634" s="80"/>
      <c r="LKE634" s="80"/>
      <c r="LKF634" s="80"/>
      <c r="LKG634" s="80"/>
      <c r="LKH634" s="80"/>
      <c r="LKI634" s="80"/>
      <c r="LKJ634" s="80"/>
      <c r="LKK634" s="80"/>
      <c r="LKL634" s="80"/>
      <c r="LKM634" s="80"/>
      <c r="LKN634" s="80"/>
      <c r="LKO634" s="80"/>
      <c r="LKP634" s="80"/>
      <c r="LKQ634" s="80"/>
      <c r="LKR634" s="80"/>
      <c r="LKS634" s="80"/>
      <c r="LKT634" s="80"/>
      <c r="LKU634" s="80"/>
      <c r="LKV634" s="80"/>
      <c r="LKW634" s="80"/>
      <c r="LKX634" s="80"/>
      <c r="LKY634" s="80"/>
      <c r="LKZ634" s="80"/>
      <c r="LLA634" s="80"/>
      <c r="LLB634" s="80"/>
      <c r="LLC634" s="80"/>
      <c r="LLD634" s="80"/>
      <c r="LLE634" s="80"/>
      <c r="LLF634" s="80"/>
      <c r="LLG634" s="80"/>
      <c r="LLH634" s="80"/>
      <c r="LLI634" s="80"/>
      <c r="LLJ634" s="80"/>
      <c r="LLK634" s="80"/>
      <c r="LLL634" s="80"/>
      <c r="LLM634" s="80"/>
      <c r="LLN634" s="80"/>
      <c r="LLO634" s="80"/>
      <c r="LLP634" s="80"/>
      <c r="LLQ634" s="80"/>
      <c r="LLR634" s="80"/>
      <c r="LLS634" s="80"/>
      <c r="LLT634" s="80"/>
      <c r="LLU634" s="80"/>
      <c r="LLV634" s="80"/>
      <c r="LLW634" s="80"/>
      <c r="LLX634" s="80"/>
      <c r="LLY634" s="80"/>
      <c r="LLZ634" s="80"/>
      <c r="LMA634" s="80"/>
      <c r="LMB634" s="80"/>
      <c r="LMC634" s="80"/>
      <c r="LMD634" s="80"/>
      <c r="LME634" s="80"/>
      <c r="LMF634" s="80"/>
      <c r="LMG634" s="80"/>
      <c r="LMH634" s="80"/>
      <c r="LMI634" s="80"/>
      <c r="LMJ634" s="80"/>
      <c r="LMK634" s="80"/>
      <c r="LML634" s="80"/>
      <c r="LMM634" s="80"/>
      <c r="LMN634" s="80"/>
      <c r="LMO634" s="80"/>
      <c r="LMP634" s="80"/>
      <c r="LMQ634" s="80"/>
      <c r="LMR634" s="80"/>
      <c r="LMS634" s="80"/>
      <c r="LMT634" s="80"/>
      <c r="LMU634" s="80"/>
      <c r="LMV634" s="80"/>
      <c r="LMW634" s="80"/>
      <c r="LMX634" s="80"/>
      <c r="LMY634" s="80"/>
      <c r="LMZ634" s="80"/>
      <c r="LNA634" s="80"/>
      <c r="LNB634" s="80"/>
      <c r="LNC634" s="80"/>
      <c r="LND634" s="80"/>
      <c r="LNE634" s="80"/>
      <c r="LNF634" s="80"/>
      <c r="LNG634" s="80"/>
      <c r="LNH634" s="80"/>
      <c r="LNI634" s="80"/>
      <c r="LNJ634" s="80"/>
      <c r="LNK634" s="80"/>
      <c r="LNL634" s="80"/>
      <c r="LNM634" s="80"/>
      <c r="LNN634" s="80"/>
      <c r="LNO634" s="80"/>
      <c r="LNP634" s="80"/>
      <c r="LNQ634" s="80"/>
      <c r="LNR634" s="80"/>
      <c r="LNS634" s="80"/>
      <c r="LNT634" s="80"/>
      <c r="LNU634" s="80"/>
      <c r="LNV634" s="80"/>
      <c r="LNW634" s="80"/>
      <c r="LNX634" s="80"/>
      <c r="LNY634" s="80"/>
      <c r="LNZ634" s="80"/>
      <c r="LOA634" s="80"/>
      <c r="LOB634" s="80"/>
      <c r="LOC634" s="80"/>
      <c r="LOD634" s="80"/>
      <c r="LOE634" s="80"/>
      <c r="LOF634" s="80"/>
      <c r="LOG634" s="80"/>
      <c r="LOH634" s="80"/>
      <c r="LOI634" s="80"/>
      <c r="LOJ634" s="80"/>
      <c r="LOK634" s="80"/>
      <c r="LOL634" s="80"/>
      <c r="LOM634" s="80"/>
      <c r="LON634" s="80"/>
      <c r="LOO634" s="80"/>
      <c r="LOP634" s="80"/>
      <c r="LOQ634" s="80"/>
      <c r="LOR634" s="80"/>
      <c r="LOS634" s="80"/>
      <c r="LOT634" s="80"/>
      <c r="LOU634" s="80"/>
      <c r="LOV634" s="80"/>
      <c r="LOW634" s="80"/>
      <c r="LOX634" s="80"/>
      <c r="LOY634" s="80"/>
      <c r="LOZ634" s="80"/>
      <c r="LPA634" s="80"/>
      <c r="LPB634" s="80"/>
      <c r="LPC634" s="80"/>
      <c r="LPD634" s="80"/>
      <c r="LPE634" s="80"/>
      <c r="LPF634" s="80"/>
      <c r="LPG634" s="80"/>
      <c r="LPH634" s="80"/>
      <c r="LPI634" s="80"/>
      <c r="LPJ634" s="80"/>
      <c r="LPK634" s="80"/>
      <c r="LPL634" s="80"/>
      <c r="LPM634" s="80"/>
      <c r="LPN634" s="80"/>
      <c r="LPO634" s="80"/>
      <c r="LPP634" s="80"/>
      <c r="LPQ634" s="80"/>
      <c r="LPR634" s="80"/>
      <c r="LPS634" s="80"/>
      <c r="LPT634" s="80"/>
      <c r="LPU634" s="80"/>
      <c r="LPV634" s="80"/>
      <c r="LPW634" s="80"/>
      <c r="LPX634" s="80"/>
      <c r="LPY634" s="80"/>
      <c r="LPZ634" s="80"/>
      <c r="LQA634" s="80"/>
      <c r="LQB634" s="80"/>
      <c r="LQC634" s="80"/>
      <c r="LQD634" s="80"/>
      <c r="LQE634" s="80"/>
      <c r="LQF634" s="80"/>
      <c r="LQG634" s="80"/>
      <c r="LQH634" s="80"/>
      <c r="LQI634" s="80"/>
      <c r="LQJ634" s="80"/>
      <c r="LQK634" s="80"/>
      <c r="LQL634" s="80"/>
      <c r="LQM634" s="80"/>
      <c r="LQN634" s="80"/>
      <c r="LQO634" s="80"/>
      <c r="LQP634" s="80"/>
      <c r="LQQ634" s="80"/>
      <c r="LQR634" s="80"/>
      <c r="LQS634" s="80"/>
      <c r="LQT634" s="80"/>
      <c r="LQU634" s="80"/>
      <c r="LQV634" s="80"/>
      <c r="LQW634" s="80"/>
      <c r="LQX634" s="80"/>
      <c r="LQY634" s="80"/>
      <c r="LQZ634" s="80"/>
      <c r="LRA634" s="80"/>
      <c r="LRB634" s="80"/>
      <c r="LRC634" s="80"/>
      <c r="LRD634" s="80"/>
      <c r="LRE634" s="80"/>
      <c r="LRF634" s="80"/>
      <c r="LRG634" s="80"/>
      <c r="LRH634" s="80"/>
      <c r="LRI634" s="80"/>
      <c r="LRJ634" s="80"/>
      <c r="LRK634" s="80"/>
      <c r="LRL634" s="80"/>
      <c r="LRM634" s="80"/>
      <c r="LRN634" s="80"/>
      <c r="LRO634" s="80"/>
      <c r="LRP634" s="80"/>
      <c r="LRQ634" s="80"/>
      <c r="LRR634" s="80"/>
      <c r="LRS634" s="80"/>
      <c r="LRT634" s="80"/>
      <c r="LRU634" s="80"/>
      <c r="LRV634" s="80"/>
      <c r="LRW634" s="80"/>
      <c r="LRX634" s="80"/>
      <c r="LRY634" s="80"/>
      <c r="LRZ634" s="80"/>
      <c r="LSA634" s="80"/>
      <c r="LSB634" s="80"/>
      <c r="LSC634" s="80"/>
      <c r="LSD634" s="80"/>
      <c r="LSE634" s="80"/>
      <c r="LSF634" s="80"/>
      <c r="LSG634" s="80"/>
      <c r="LSH634" s="80"/>
      <c r="LSI634" s="80"/>
      <c r="LSJ634" s="80"/>
      <c r="LSK634" s="80"/>
      <c r="LSL634" s="80"/>
      <c r="LSM634" s="80"/>
      <c r="LSN634" s="80"/>
      <c r="LSO634" s="80"/>
      <c r="LSP634" s="80"/>
      <c r="LSQ634" s="80"/>
      <c r="LSR634" s="80"/>
      <c r="LSS634" s="80"/>
      <c r="LST634" s="80"/>
      <c r="LSU634" s="80"/>
      <c r="LSV634" s="80"/>
      <c r="LSW634" s="80"/>
      <c r="LSX634" s="80"/>
      <c r="LSY634" s="80"/>
      <c r="LSZ634" s="80"/>
      <c r="LTA634" s="80"/>
      <c r="LTB634" s="80"/>
      <c r="LTC634" s="80"/>
      <c r="LTD634" s="80"/>
      <c r="LTE634" s="80"/>
      <c r="LTF634" s="80"/>
      <c r="LTG634" s="80"/>
      <c r="LTH634" s="80"/>
      <c r="LTI634" s="80"/>
      <c r="LTJ634" s="80"/>
      <c r="LTK634" s="80"/>
      <c r="LTL634" s="80"/>
      <c r="LTM634" s="80"/>
      <c r="LTN634" s="80"/>
      <c r="LTO634" s="80"/>
      <c r="LTP634" s="80"/>
      <c r="LTQ634" s="80"/>
      <c r="LTR634" s="80"/>
      <c r="LTS634" s="80"/>
      <c r="LTT634" s="80"/>
      <c r="LTU634" s="80"/>
      <c r="LTV634" s="80"/>
      <c r="LTW634" s="80"/>
      <c r="LTX634" s="80"/>
      <c r="LTY634" s="80"/>
      <c r="LTZ634" s="80"/>
      <c r="LUA634" s="80"/>
      <c r="LUB634" s="80"/>
      <c r="LUC634" s="80"/>
      <c r="LUD634" s="80"/>
      <c r="LUE634" s="80"/>
      <c r="LUF634" s="80"/>
      <c r="LUG634" s="80"/>
      <c r="LUH634" s="80"/>
      <c r="LUI634" s="80"/>
      <c r="LUJ634" s="80"/>
      <c r="LUK634" s="80"/>
      <c r="LUL634" s="80"/>
      <c r="LUM634" s="80"/>
      <c r="LUN634" s="80"/>
      <c r="LUO634" s="80"/>
      <c r="LUP634" s="80"/>
      <c r="LUQ634" s="80"/>
      <c r="LUR634" s="80"/>
      <c r="LUS634" s="80"/>
      <c r="LUT634" s="80"/>
      <c r="LUU634" s="80"/>
      <c r="LUV634" s="80"/>
      <c r="LUW634" s="80"/>
      <c r="LUX634" s="80"/>
      <c r="LUY634" s="80"/>
      <c r="LUZ634" s="80"/>
      <c r="LVA634" s="80"/>
      <c r="LVB634" s="80"/>
      <c r="LVC634" s="80"/>
      <c r="LVD634" s="80"/>
      <c r="LVE634" s="80"/>
      <c r="LVF634" s="80"/>
      <c r="LVG634" s="80"/>
      <c r="LVH634" s="80"/>
      <c r="LVI634" s="80"/>
      <c r="LVJ634" s="80"/>
      <c r="LVK634" s="80"/>
      <c r="LVL634" s="80"/>
      <c r="LVM634" s="80"/>
      <c r="LVN634" s="80"/>
      <c r="LVO634" s="80"/>
      <c r="LVP634" s="80"/>
      <c r="LVQ634" s="80"/>
      <c r="LVR634" s="80"/>
      <c r="LVS634" s="80"/>
      <c r="LVT634" s="80"/>
      <c r="LVU634" s="80"/>
      <c r="LVV634" s="80"/>
      <c r="LVW634" s="80"/>
      <c r="LVX634" s="80"/>
      <c r="LVY634" s="80"/>
      <c r="LVZ634" s="80"/>
      <c r="LWA634" s="80"/>
      <c r="LWB634" s="80"/>
      <c r="LWC634" s="80"/>
      <c r="LWD634" s="80"/>
      <c r="LWE634" s="80"/>
      <c r="LWF634" s="80"/>
      <c r="LWG634" s="80"/>
      <c r="LWH634" s="80"/>
      <c r="LWI634" s="80"/>
      <c r="LWJ634" s="80"/>
      <c r="LWK634" s="80"/>
      <c r="LWL634" s="80"/>
      <c r="LWM634" s="80"/>
      <c r="LWN634" s="80"/>
      <c r="LWO634" s="80"/>
      <c r="LWP634" s="80"/>
      <c r="LWQ634" s="80"/>
      <c r="LWR634" s="80"/>
      <c r="LWS634" s="80"/>
      <c r="LWT634" s="80"/>
      <c r="LWU634" s="80"/>
      <c r="LWV634" s="80"/>
      <c r="LWW634" s="80"/>
      <c r="LWX634" s="80"/>
      <c r="LWY634" s="80"/>
      <c r="LWZ634" s="80"/>
      <c r="LXA634" s="80"/>
      <c r="LXB634" s="80"/>
      <c r="LXC634" s="80"/>
      <c r="LXD634" s="80"/>
      <c r="LXE634" s="80"/>
      <c r="LXF634" s="80"/>
      <c r="LXG634" s="80"/>
      <c r="LXH634" s="80"/>
      <c r="LXI634" s="80"/>
      <c r="LXJ634" s="80"/>
      <c r="LXK634" s="80"/>
      <c r="LXL634" s="80"/>
      <c r="LXM634" s="80"/>
      <c r="LXN634" s="80"/>
      <c r="LXO634" s="80"/>
      <c r="LXP634" s="80"/>
      <c r="LXQ634" s="80"/>
      <c r="LXR634" s="80"/>
      <c r="LXS634" s="80"/>
      <c r="LXT634" s="80"/>
      <c r="LXU634" s="80"/>
      <c r="LXV634" s="80"/>
      <c r="LXW634" s="80"/>
      <c r="LXX634" s="80"/>
      <c r="LXY634" s="80"/>
      <c r="LXZ634" s="80"/>
      <c r="LYA634" s="80"/>
      <c r="LYB634" s="80"/>
      <c r="LYC634" s="80"/>
      <c r="LYD634" s="80"/>
      <c r="LYE634" s="80"/>
      <c r="LYF634" s="80"/>
      <c r="LYG634" s="80"/>
      <c r="LYH634" s="80"/>
      <c r="LYI634" s="80"/>
      <c r="LYJ634" s="80"/>
      <c r="LYK634" s="80"/>
      <c r="LYL634" s="80"/>
      <c r="LYM634" s="80"/>
      <c r="LYN634" s="80"/>
      <c r="LYO634" s="80"/>
      <c r="LYP634" s="80"/>
      <c r="LYQ634" s="80"/>
      <c r="LYR634" s="80"/>
      <c r="LYS634" s="80"/>
      <c r="LYT634" s="80"/>
      <c r="LYU634" s="80"/>
      <c r="LYV634" s="80"/>
      <c r="LYW634" s="80"/>
      <c r="LYX634" s="80"/>
      <c r="LYY634" s="80"/>
      <c r="LYZ634" s="80"/>
      <c r="LZA634" s="80"/>
      <c r="LZB634" s="80"/>
      <c r="LZC634" s="80"/>
      <c r="LZD634" s="80"/>
      <c r="LZE634" s="80"/>
      <c r="LZF634" s="80"/>
      <c r="LZG634" s="80"/>
      <c r="LZH634" s="80"/>
      <c r="LZI634" s="80"/>
      <c r="LZJ634" s="80"/>
      <c r="LZK634" s="80"/>
      <c r="LZL634" s="80"/>
      <c r="LZM634" s="80"/>
      <c r="LZN634" s="80"/>
      <c r="LZO634" s="80"/>
      <c r="LZP634" s="80"/>
      <c r="LZQ634" s="80"/>
      <c r="LZR634" s="80"/>
      <c r="LZS634" s="80"/>
      <c r="LZT634" s="80"/>
      <c r="LZU634" s="80"/>
      <c r="LZV634" s="80"/>
      <c r="LZW634" s="80"/>
      <c r="LZX634" s="80"/>
      <c r="LZY634" s="80"/>
      <c r="LZZ634" s="80"/>
      <c r="MAA634" s="80"/>
      <c r="MAB634" s="80"/>
      <c r="MAC634" s="80"/>
      <c r="MAD634" s="80"/>
      <c r="MAE634" s="80"/>
      <c r="MAF634" s="80"/>
      <c r="MAG634" s="80"/>
      <c r="MAH634" s="80"/>
      <c r="MAI634" s="80"/>
      <c r="MAJ634" s="80"/>
      <c r="MAK634" s="80"/>
      <c r="MAL634" s="80"/>
      <c r="MAM634" s="80"/>
      <c r="MAN634" s="80"/>
      <c r="MAO634" s="80"/>
      <c r="MAP634" s="80"/>
      <c r="MAQ634" s="80"/>
      <c r="MAR634" s="80"/>
      <c r="MAS634" s="80"/>
      <c r="MAT634" s="80"/>
      <c r="MAU634" s="80"/>
      <c r="MAV634" s="80"/>
      <c r="MAW634" s="80"/>
      <c r="MAX634" s="80"/>
      <c r="MAY634" s="80"/>
      <c r="MAZ634" s="80"/>
      <c r="MBA634" s="80"/>
      <c r="MBB634" s="80"/>
      <c r="MBC634" s="80"/>
      <c r="MBD634" s="80"/>
      <c r="MBE634" s="80"/>
      <c r="MBF634" s="80"/>
      <c r="MBG634" s="80"/>
      <c r="MBH634" s="80"/>
      <c r="MBI634" s="80"/>
      <c r="MBJ634" s="80"/>
      <c r="MBK634" s="80"/>
      <c r="MBL634" s="80"/>
      <c r="MBM634" s="80"/>
      <c r="MBN634" s="80"/>
      <c r="MBO634" s="80"/>
      <c r="MBP634" s="80"/>
      <c r="MBQ634" s="80"/>
      <c r="MBR634" s="80"/>
      <c r="MBS634" s="80"/>
      <c r="MBT634" s="80"/>
      <c r="MBU634" s="80"/>
      <c r="MBV634" s="80"/>
      <c r="MBW634" s="80"/>
      <c r="MBX634" s="80"/>
      <c r="MBY634" s="80"/>
      <c r="MBZ634" s="80"/>
      <c r="MCA634" s="80"/>
      <c r="MCB634" s="80"/>
      <c r="MCC634" s="80"/>
      <c r="MCD634" s="80"/>
      <c r="MCE634" s="80"/>
      <c r="MCF634" s="80"/>
      <c r="MCG634" s="80"/>
      <c r="MCH634" s="80"/>
      <c r="MCI634" s="80"/>
      <c r="MCJ634" s="80"/>
      <c r="MCK634" s="80"/>
      <c r="MCL634" s="80"/>
      <c r="MCM634" s="80"/>
      <c r="MCN634" s="80"/>
      <c r="MCO634" s="80"/>
      <c r="MCP634" s="80"/>
      <c r="MCQ634" s="80"/>
      <c r="MCR634" s="80"/>
      <c r="MCS634" s="80"/>
      <c r="MCT634" s="80"/>
      <c r="MCU634" s="80"/>
      <c r="MCV634" s="80"/>
      <c r="MCW634" s="80"/>
      <c r="MCX634" s="80"/>
      <c r="MCY634" s="80"/>
      <c r="MCZ634" s="80"/>
      <c r="MDA634" s="80"/>
      <c r="MDB634" s="80"/>
      <c r="MDC634" s="80"/>
      <c r="MDD634" s="80"/>
      <c r="MDE634" s="80"/>
      <c r="MDF634" s="80"/>
      <c r="MDG634" s="80"/>
      <c r="MDH634" s="80"/>
      <c r="MDI634" s="80"/>
      <c r="MDJ634" s="80"/>
      <c r="MDK634" s="80"/>
      <c r="MDL634" s="80"/>
      <c r="MDM634" s="80"/>
      <c r="MDN634" s="80"/>
      <c r="MDO634" s="80"/>
      <c r="MDP634" s="80"/>
      <c r="MDQ634" s="80"/>
      <c r="MDR634" s="80"/>
      <c r="MDS634" s="80"/>
      <c r="MDT634" s="80"/>
      <c r="MDU634" s="80"/>
      <c r="MDV634" s="80"/>
      <c r="MDW634" s="80"/>
      <c r="MDX634" s="80"/>
      <c r="MDY634" s="80"/>
      <c r="MDZ634" s="80"/>
      <c r="MEA634" s="80"/>
      <c r="MEB634" s="80"/>
      <c r="MEC634" s="80"/>
      <c r="MED634" s="80"/>
      <c r="MEE634" s="80"/>
      <c r="MEF634" s="80"/>
      <c r="MEG634" s="80"/>
      <c r="MEH634" s="80"/>
      <c r="MEI634" s="80"/>
      <c r="MEJ634" s="80"/>
      <c r="MEK634" s="80"/>
      <c r="MEL634" s="80"/>
      <c r="MEM634" s="80"/>
      <c r="MEN634" s="80"/>
      <c r="MEO634" s="80"/>
      <c r="MEP634" s="80"/>
      <c r="MEQ634" s="80"/>
      <c r="MER634" s="80"/>
      <c r="MES634" s="80"/>
      <c r="MET634" s="80"/>
      <c r="MEU634" s="80"/>
      <c r="MEV634" s="80"/>
      <c r="MEW634" s="80"/>
      <c r="MEX634" s="80"/>
      <c r="MEY634" s="80"/>
      <c r="MEZ634" s="80"/>
      <c r="MFA634" s="80"/>
      <c r="MFB634" s="80"/>
      <c r="MFC634" s="80"/>
      <c r="MFD634" s="80"/>
      <c r="MFE634" s="80"/>
      <c r="MFF634" s="80"/>
      <c r="MFG634" s="80"/>
      <c r="MFH634" s="80"/>
      <c r="MFI634" s="80"/>
      <c r="MFJ634" s="80"/>
      <c r="MFK634" s="80"/>
      <c r="MFL634" s="80"/>
      <c r="MFM634" s="80"/>
      <c r="MFN634" s="80"/>
      <c r="MFO634" s="80"/>
      <c r="MFP634" s="80"/>
      <c r="MFQ634" s="80"/>
      <c r="MFR634" s="80"/>
      <c r="MFS634" s="80"/>
      <c r="MFT634" s="80"/>
      <c r="MFU634" s="80"/>
      <c r="MFV634" s="80"/>
      <c r="MFW634" s="80"/>
      <c r="MFX634" s="80"/>
      <c r="MFY634" s="80"/>
      <c r="MFZ634" s="80"/>
      <c r="MGA634" s="80"/>
      <c r="MGB634" s="80"/>
      <c r="MGC634" s="80"/>
      <c r="MGD634" s="80"/>
      <c r="MGE634" s="80"/>
      <c r="MGF634" s="80"/>
      <c r="MGG634" s="80"/>
      <c r="MGH634" s="80"/>
      <c r="MGI634" s="80"/>
      <c r="MGJ634" s="80"/>
      <c r="MGK634" s="80"/>
      <c r="MGL634" s="80"/>
      <c r="MGM634" s="80"/>
      <c r="MGN634" s="80"/>
      <c r="MGO634" s="80"/>
      <c r="MGP634" s="80"/>
      <c r="MGQ634" s="80"/>
      <c r="MGR634" s="80"/>
      <c r="MGS634" s="80"/>
      <c r="MGT634" s="80"/>
      <c r="MGU634" s="80"/>
      <c r="MGV634" s="80"/>
      <c r="MGW634" s="80"/>
      <c r="MGX634" s="80"/>
      <c r="MGY634" s="80"/>
      <c r="MGZ634" s="80"/>
      <c r="MHA634" s="80"/>
      <c r="MHB634" s="80"/>
      <c r="MHC634" s="80"/>
      <c r="MHD634" s="80"/>
      <c r="MHE634" s="80"/>
      <c r="MHF634" s="80"/>
      <c r="MHG634" s="80"/>
      <c r="MHH634" s="80"/>
      <c r="MHI634" s="80"/>
      <c r="MHJ634" s="80"/>
      <c r="MHK634" s="80"/>
      <c r="MHL634" s="80"/>
      <c r="MHM634" s="80"/>
      <c r="MHN634" s="80"/>
      <c r="MHO634" s="80"/>
      <c r="MHP634" s="80"/>
      <c r="MHQ634" s="80"/>
      <c r="MHR634" s="80"/>
      <c r="MHS634" s="80"/>
      <c r="MHT634" s="80"/>
      <c r="MHU634" s="80"/>
      <c r="MHV634" s="80"/>
      <c r="MHW634" s="80"/>
      <c r="MHX634" s="80"/>
      <c r="MHY634" s="80"/>
      <c r="MHZ634" s="80"/>
      <c r="MIA634" s="80"/>
      <c r="MIB634" s="80"/>
      <c r="MIC634" s="80"/>
      <c r="MID634" s="80"/>
      <c r="MIE634" s="80"/>
      <c r="MIF634" s="80"/>
      <c r="MIG634" s="80"/>
      <c r="MIH634" s="80"/>
      <c r="MII634" s="80"/>
      <c r="MIJ634" s="80"/>
      <c r="MIK634" s="80"/>
      <c r="MIL634" s="80"/>
      <c r="MIM634" s="80"/>
      <c r="MIN634" s="80"/>
      <c r="MIO634" s="80"/>
      <c r="MIP634" s="80"/>
      <c r="MIQ634" s="80"/>
      <c r="MIR634" s="80"/>
      <c r="MIS634" s="80"/>
      <c r="MIT634" s="80"/>
      <c r="MIU634" s="80"/>
      <c r="MIV634" s="80"/>
      <c r="MIW634" s="80"/>
      <c r="MIX634" s="80"/>
      <c r="MIY634" s="80"/>
      <c r="MIZ634" s="80"/>
      <c r="MJA634" s="80"/>
      <c r="MJB634" s="80"/>
      <c r="MJC634" s="80"/>
      <c r="MJD634" s="80"/>
      <c r="MJE634" s="80"/>
      <c r="MJF634" s="80"/>
      <c r="MJG634" s="80"/>
      <c r="MJH634" s="80"/>
      <c r="MJI634" s="80"/>
      <c r="MJJ634" s="80"/>
      <c r="MJK634" s="80"/>
      <c r="MJL634" s="80"/>
      <c r="MJM634" s="80"/>
      <c r="MJN634" s="80"/>
      <c r="MJO634" s="80"/>
      <c r="MJP634" s="80"/>
      <c r="MJQ634" s="80"/>
      <c r="MJR634" s="80"/>
      <c r="MJS634" s="80"/>
      <c r="MJT634" s="80"/>
      <c r="MJU634" s="80"/>
      <c r="MJV634" s="80"/>
      <c r="MJW634" s="80"/>
      <c r="MJX634" s="80"/>
      <c r="MJY634" s="80"/>
      <c r="MJZ634" s="80"/>
      <c r="MKA634" s="80"/>
      <c r="MKB634" s="80"/>
      <c r="MKC634" s="80"/>
      <c r="MKD634" s="80"/>
      <c r="MKE634" s="80"/>
      <c r="MKF634" s="80"/>
      <c r="MKG634" s="80"/>
      <c r="MKH634" s="80"/>
      <c r="MKI634" s="80"/>
      <c r="MKJ634" s="80"/>
      <c r="MKK634" s="80"/>
      <c r="MKL634" s="80"/>
      <c r="MKM634" s="80"/>
      <c r="MKN634" s="80"/>
      <c r="MKO634" s="80"/>
      <c r="MKP634" s="80"/>
      <c r="MKQ634" s="80"/>
      <c r="MKR634" s="80"/>
      <c r="MKS634" s="80"/>
      <c r="MKT634" s="80"/>
      <c r="MKU634" s="80"/>
      <c r="MKV634" s="80"/>
      <c r="MKW634" s="80"/>
      <c r="MKX634" s="80"/>
      <c r="MKY634" s="80"/>
      <c r="MKZ634" s="80"/>
      <c r="MLA634" s="80"/>
      <c r="MLB634" s="80"/>
      <c r="MLC634" s="80"/>
      <c r="MLD634" s="80"/>
      <c r="MLE634" s="80"/>
      <c r="MLF634" s="80"/>
      <c r="MLG634" s="80"/>
      <c r="MLH634" s="80"/>
      <c r="MLI634" s="80"/>
      <c r="MLJ634" s="80"/>
      <c r="MLK634" s="80"/>
      <c r="MLL634" s="80"/>
      <c r="MLM634" s="80"/>
      <c r="MLN634" s="80"/>
      <c r="MLO634" s="80"/>
      <c r="MLP634" s="80"/>
      <c r="MLQ634" s="80"/>
      <c r="MLR634" s="80"/>
      <c r="MLS634" s="80"/>
      <c r="MLT634" s="80"/>
      <c r="MLU634" s="80"/>
      <c r="MLV634" s="80"/>
      <c r="MLW634" s="80"/>
      <c r="MLX634" s="80"/>
      <c r="MLY634" s="80"/>
      <c r="MLZ634" s="80"/>
      <c r="MMA634" s="80"/>
      <c r="MMB634" s="80"/>
      <c r="MMC634" s="80"/>
      <c r="MMD634" s="80"/>
      <c r="MME634" s="80"/>
      <c r="MMF634" s="80"/>
      <c r="MMG634" s="80"/>
      <c r="MMH634" s="80"/>
      <c r="MMI634" s="80"/>
      <c r="MMJ634" s="80"/>
      <c r="MMK634" s="80"/>
      <c r="MML634" s="80"/>
      <c r="MMM634" s="80"/>
      <c r="MMN634" s="80"/>
      <c r="MMO634" s="80"/>
      <c r="MMP634" s="80"/>
      <c r="MMQ634" s="80"/>
      <c r="MMR634" s="80"/>
      <c r="MMS634" s="80"/>
      <c r="MMT634" s="80"/>
      <c r="MMU634" s="80"/>
      <c r="MMV634" s="80"/>
      <c r="MMW634" s="80"/>
      <c r="MMX634" s="80"/>
      <c r="MMY634" s="80"/>
      <c r="MMZ634" s="80"/>
      <c r="MNA634" s="80"/>
      <c r="MNB634" s="80"/>
      <c r="MNC634" s="80"/>
      <c r="MND634" s="80"/>
      <c r="MNE634" s="80"/>
      <c r="MNF634" s="80"/>
      <c r="MNG634" s="80"/>
      <c r="MNH634" s="80"/>
      <c r="MNI634" s="80"/>
      <c r="MNJ634" s="80"/>
      <c r="MNK634" s="80"/>
      <c r="MNL634" s="80"/>
      <c r="MNM634" s="80"/>
      <c r="MNN634" s="80"/>
      <c r="MNO634" s="80"/>
      <c r="MNP634" s="80"/>
      <c r="MNQ634" s="80"/>
      <c r="MNR634" s="80"/>
      <c r="MNS634" s="80"/>
      <c r="MNT634" s="80"/>
      <c r="MNU634" s="80"/>
      <c r="MNV634" s="80"/>
      <c r="MNW634" s="80"/>
      <c r="MNX634" s="80"/>
      <c r="MNY634" s="80"/>
      <c r="MNZ634" s="80"/>
      <c r="MOA634" s="80"/>
      <c r="MOB634" s="80"/>
      <c r="MOC634" s="80"/>
      <c r="MOD634" s="80"/>
      <c r="MOE634" s="80"/>
      <c r="MOF634" s="80"/>
      <c r="MOG634" s="80"/>
      <c r="MOH634" s="80"/>
      <c r="MOI634" s="80"/>
      <c r="MOJ634" s="80"/>
      <c r="MOK634" s="80"/>
      <c r="MOL634" s="80"/>
      <c r="MOM634" s="80"/>
      <c r="MON634" s="80"/>
      <c r="MOO634" s="80"/>
      <c r="MOP634" s="80"/>
      <c r="MOQ634" s="80"/>
      <c r="MOR634" s="80"/>
      <c r="MOS634" s="80"/>
      <c r="MOT634" s="80"/>
      <c r="MOU634" s="80"/>
      <c r="MOV634" s="80"/>
      <c r="MOW634" s="80"/>
      <c r="MOX634" s="80"/>
      <c r="MOY634" s="80"/>
      <c r="MOZ634" s="80"/>
      <c r="MPA634" s="80"/>
      <c r="MPB634" s="80"/>
      <c r="MPC634" s="80"/>
      <c r="MPD634" s="80"/>
      <c r="MPE634" s="80"/>
      <c r="MPF634" s="80"/>
      <c r="MPG634" s="80"/>
      <c r="MPH634" s="80"/>
      <c r="MPI634" s="80"/>
      <c r="MPJ634" s="80"/>
      <c r="MPK634" s="80"/>
      <c r="MPL634" s="80"/>
      <c r="MPM634" s="80"/>
      <c r="MPN634" s="80"/>
      <c r="MPO634" s="80"/>
      <c r="MPP634" s="80"/>
      <c r="MPQ634" s="80"/>
      <c r="MPR634" s="80"/>
      <c r="MPS634" s="80"/>
      <c r="MPT634" s="80"/>
      <c r="MPU634" s="80"/>
      <c r="MPV634" s="80"/>
      <c r="MPW634" s="80"/>
      <c r="MPX634" s="80"/>
      <c r="MPY634" s="80"/>
      <c r="MPZ634" s="80"/>
      <c r="MQA634" s="80"/>
      <c r="MQB634" s="80"/>
      <c r="MQC634" s="80"/>
      <c r="MQD634" s="80"/>
      <c r="MQE634" s="80"/>
      <c r="MQF634" s="80"/>
      <c r="MQG634" s="80"/>
      <c r="MQH634" s="80"/>
      <c r="MQI634" s="80"/>
      <c r="MQJ634" s="80"/>
      <c r="MQK634" s="80"/>
      <c r="MQL634" s="80"/>
      <c r="MQM634" s="80"/>
      <c r="MQN634" s="80"/>
      <c r="MQO634" s="80"/>
      <c r="MQP634" s="80"/>
      <c r="MQQ634" s="80"/>
      <c r="MQR634" s="80"/>
      <c r="MQS634" s="80"/>
      <c r="MQT634" s="80"/>
      <c r="MQU634" s="80"/>
      <c r="MQV634" s="80"/>
      <c r="MQW634" s="80"/>
      <c r="MQX634" s="80"/>
      <c r="MQY634" s="80"/>
      <c r="MQZ634" s="80"/>
      <c r="MRA634" s="80"/>
      <c r="MRB634" s="80"/>
      <c r="MRC634" s="80"/>
      <c r="MRD634" s="80"/>
      <c r="MRE634" s="80"/>
      <c r="MRF634" s="80"/>
      <c r="MRG634" s="80"/>
      <c r="MRH634" s="80"/>
      <c r="MRI634" s="80"/>
      <c r="MRJ634" s="80"/>
      <c r="MRK634" s="80"/>
      <c r="MRL634" s="80"/>
      <c r="MRM634" s="80"/>
      <c r="MRN634" s="80"/>
      <c r="MRO634" s="80"/>
      <c r="MRP634" s="80"/>
      <c r="MRQ634" s="80"/>
      <c r="MRR634" s="80"/>
      <c r="MRS634" s="80"/>
      <c r="MRT634" s="80"/>
      <c r="MRU634" s="80"/>
      <c r="MRV634" s="80"/>
      <c r="MRW634" s="80"/>
      <c r="MRX634" s="80"/>
      <c r="MRY634" s="80"/>
      <c r="MRZ634" s="80"/>
      <c r="MSA634" s="80"/>
      <c r="MSB634" s="80"/>
      <c r="MSC634" s="80"/>
      <c r="MSD634" s="80"/>
      <c r="MSE634" s="80"/>
      <c r="MSF634" s="80"/>
      <c r="MSG634" s="80"/>
      <c r="MSH634" s="80"/>
      <c r="MSI634" s="80"/>
      <c r="MSJ634" s="80"/>
      <c r="MSK634" s="80"/>
      <c r="MSL634" s="80"/>
      <c r="MSM634" s="80"/>
      <c r="MSN634" s="80"/>
      <c r="MSO634" s="80"/>
      <c r="MSP634" s="80"/>
      <c r="MSQ634" s="80"/>
      <c r="MSR634" s="80"/>
      <c r="MSS634" s="80"/>
      <c r="MST634" s="80"/>
      <c r="MSU634" s="80"/>
      <c r="MSV634" s="80"/>
      <c r="MSW634" s="80"/>
      <c r="MSX634" s="80"/>
      <c r="MSY634" s="80"/>
      <c r="MSZ634" s="80"/>
      <c r="MTA634" s="80"/>
      <c r="MTB634" s="80"/>
      <c r="MTC634" s="80"/>
      <c r="MTD634" s="80"/>
      <c r="MTE634" s="80"/>
      <c r="MTF634" s="80"/>
      <c r="MTG634" s="80"/>
      <c r="MTH634" s="80"/>
      <c r="MTI634" s="80"/>
      <c r="MTJ634" s="80"/>
      <c r="MTK634" s="80"/>
      <c r="MTL634" s="80"/>
      <c r="MTM634" s="80"/>
      <c r="MTN634" s="80"/>
      <c r="MTO634" s="80"/>
      <c r="MTP634" s="80"/>
      <c r="MTQ634" s="80"/>
      <c r="MTR634" s="80"/>
      <c r="MTS634" s="80"/>
      <c r="MTT634" s="80"/>
      <c r="MTU634" s="80"/>
      <c r="MTV634" s="80"/>
      <c r="MTW634" s="80"/>
      <c r="MTX634" s="80"/>
      <c r="MTY634" s="80"/>
      <c r="MTZ634" s="80"/>
      <c r="MUA634" s="80"/>
      <c r="MUB634" s="80"/>
      <c r="MUC634" s="80"/>
      <c r="MUD634" s="80"/>
      <c r="MUE634" s="80"/>
      <c r="MUF634" s="80"/>
      <c r="MUG634" s="80"/>
      <c r="MUH634" s="80"/>
      <c r="MUI634" s="80"/>
      <c r="MUJ634" s="80"/>
      <c r="MUK634" s="80"/>
      <c r="MUL634" s="80"/>
      <c r="MUM634" s="80"/>
      <c r="MUN634" s="80"/>
      <c r="MUO634" s="80"/>
      <c r="MUP634" s="80"/>
      <c r="MUQ634" s="80"/>
      <c r="MUR634" s="80"/>
      <c r="MUS634" s="80"/>
      <c r="MUT634" s="80"/>
      <c r="MUU634" s="80"/>
      <c r="MUV634" s="80"/>
      <c r="MUW634" s="80"/>
      <c r="MUX634" s="80"/>
      <c r="MUY634" s="80"/>
      <c r="MUZ634" s="80"/>
      <c r="MVA634" s="80"/>
      <c r="MVB634" s="80"/>
      <c r="MVC634" s="80"/>
      <c r="MVD634" s="80"/>
      <c r="MVE634" s="80"/>
      <c r="MVF634" s="80"/>
      <c r="MVG634" s="80"/>
      <c r="MVH634" s="80"/>
      <c r="MVI634" s="80"/>
      <c r="MVJ634" s="80"/>
      <c r="MVK634" s="80"/>
      <c r="MVL634" s="80"/>
      <c r="MVM634" s="80"/>
      <c r="MVN634" s="80"/>
      <c r="MVO634" s="80"/>
      <c r="MVP634" s="80"/>
      <c r="MVQ634" s="80"/>
      <c r="MVR634" s="80"/>
      <c r="MVS634" s="80"/>
      <c r="MVT634" s="80"/>
      <c r="MVU634" s="80"/>
      <c r="MVV634" s="80"/>
      <c r="MVW634" s="80"/>
      <c r="MVX634" s="80"/>
      <c r="MVY634" s="80"/>
      <c r="MVZ634" s="80"/>
      <c r="MWA634" s="80"/>
      <c r="MWB634" s="80"/>
      <c r="MWC634" s="80"/>
      <c r="MWD634" s="80"/>
      <c r="MWE634" s="80"/>
      <c r="MWF634" s="80"/>
      <c r="MWG634" s="80"/>
      <c r="MWH634" s="80"/>
      <c r="MWI634" s="80"/>
      <c r="MWJ634" s="80"/>
      <c r="MWK634" s="80"/>
      <c r="MWL634" s="80"/>
      <c r="MWM634" s="80"/>
      <c r="MWN634" s="80"/>
      <c r="MWO634" s="80"/>
      <c r="MWP634" s="80"/>
      <c r="MWQ634" s="80"/>
      <c r="MWR634" s="80"/>
      <c r="MWS634" s="80"/>
      <c r="MWT634" s="80"/>
      <c r="MWU634" s="80"/>
      <c r="MWV634" s="80"/>
      <c r="MWW634" s="80"/>
      <c r="MWX634" s="80"/>
      <c r="MWY634" s="80"/>
      <c r="MWZ634" s="80"/>
      <c r="MXA634" s="80"/>
      <c r="MXB634" s="80"/>
      <c r="MXC634" s="80"/>
      <c r="MXD634" s="80"/>
      <c r="MXE634" s="80"/>
      <c r="MXF634" s="80"/>
      <c r="MXG634" s="80"/>
      <c r="MXH634" s="80"/>
      <c r="MXI634" s="80"/>
      <c r="MXJ634" s="80"/>
      <c r="MXK634" s="80"/>
      <c r="MXL634" s="80"/>
      <c r="MXM634" s="80"/>
      <c r="MXN634" s="80"/>
      <c r="MXO634" s="80"/>
      <c r="MXP634" s="80"/>
      <c r="MXQ634" s="80"/>
      <c r="MXR634" s="80"/>
      <c r="MXS634" s="80"/>
      <c r="MXT634" s="80"/>
      <c r="MXU634" s="80"/>
      <c r="MXV634" s="80"/>
      <c r="MXW634" s="80"/>
      <c r="MXX634" s="80"/>
      <c r="MXY634" s="80"/>
      <c r="MXZ634" s="80"/>
      <c r="MYA634" s="80"/>
      <c r="MYB634" s="80"/>
      <c r="MYC634" s="80"/>
      <c r="MYD634" s="80"/>
      <c r="MYE634" s="80"/>
      <c r="MYF634" s="80"/>
      <c r="MYG634" s="80"/>
      <c r="MYH634" s="80"/>
      <c r="MYI634" s="80"/>
      <c r="MYJ634" s="80"/>
      <c r="MYK634" s="80"/>
      <c r="MYL634" s="80"/>
      <c r="MYM634" s="80"/>
      <c r="MYN634" s="80"/>
      <c r="MYO634" s="80"/>
      <c r="MYP634" s="80"/>
      <c r="MYQ634" s="80"/>
      <c r="MYR634" s="80"/>
      <c r="MYS634" s="80"/>
      <c r="MYT634" s="80"/>
      <c r="MYU634" s="80"/>
      <c r="MYV634" s="80"/>
      <c r="MYW634" s="80"/>
      <c r="MYX634" s="80"/>
      <c r="MYY634" s="80"/>
      <c r="MYZ634" s="80"/>
      <c r="MZA634" s="80"/>
      <c r="MZB634" s="80"/>
      <c r="MZC634" s="80"/>
      <c r="MZD634" s="80"/>
      <c r="MZE634" s="80"/>
      <c r="MZF634" s="80"/>
      <c r="MZG634" s="80"/>
      <c r="MZH634" s="80"/>
      <c r="MZI634" s="80"/>
      <c r="MZJ634" s="80"/>
      <c r="MZK634" s="80"/>
      <c r="MZL634" s="80"/>
      <c r="MZM634" s="80"/>
      <c r="MZN634" s="80"/>
      <c r="MZO634" s="80"/>
      <c r="MZP634" s="80"/>
      <c r="MZQ634" s="80"/>
      <c r="MZR634" s="80"/>
      <c r="MZS634" s="80"/>
      <c r="MZT634" s="80"/>
      <c r="MZU634" s="80"/>
      <c r="MZV634" s="80"/>
      <c r="MZW634" s="80"/>
      <c r="MZX634" s="80"/>
      <c r="MZY634" s="80"/>
      <c r="MZZ634" s="80"/>
      <c r="NAA634" s="80"/>
      <c r="NAB634" s="80"/>
      <c r="NAC634" s="80"/>
      <c r="NAD634" s="80"/>
      <c r="NAE634" s="80"/>
      <c r="NAF634" s="80"/>
      <c r="NAG634" s="80"/>
      <c r="NAH634" s="80"/>
      <c r="NAI634" s="80"/>
      <c r="NAJ634" s="80"/>
      <c r="NAK634" s="80"/>
      <c r="NAL634" s="80"/>
      <c r="NAM634" s="80"/>
      <c r="NAN634" s="80"/>
      <c r="NAO634" s="80"/>
      <c r="NAP634" s="80"/>
      <c r="NAQ634" s="80"/>
      <c r="NAR634" s="80"/>
      <c r="NAS634" s="80"/>
      <c r="NAT634" s="80"/>
      <c r="NAU634" s="80"/>
      <c r="NAV634" s="80"/>
      <c r="NAW634" s="80"/>
      <c r="NAX634" s="80"/>
      <c r="NAY634" s="80"/>
      <c r="NAZ634" s="80"/>
      <c r="NBA634" s="80"/>
      <c r="NBB634" s="80"/>
      <c r="NBC634" s="80"/>
      <c r="NBD634" s="80"/>
      <c r="NBE634" s="80"/>
      <c r="NBF634" s="80"/>
      <c r="NBG634" s="80"/>
      <c r="NBH634" s="80"/>
      <c r="NBI634" s="80"/>
      <c r="NBJ634" s="80"/>
      <c r="NBK634" s="80"/>
      <c r="NBL634" s="80"/>
      <c r="NBM634" s="80"/>
      <c r="NBN634" s="80"/>
      <c r="NBO634" s="80"/>
      <c r="NBP634" s="80"/>
      <c r="NBQ634" s="80"/>
      <c r="NBR634" s="80"/>
      <c r="NBS634" s="80"/>
      <c r="NBT634" s="80"/>
      <c r="NBU634" s="80"/>
      <c r="NBV634" s="80"/>
      <c r="NBW634" s="80"/>
      <c r="NBX634" s="80"/>
      <c r="NBY634" s="80"/>
      <c r="NBZ634" s="80"/>
      <c r="NCA634" s="80"/>
      <c r="NCB634" s="80"/>
      <c r="NCC634" s="80"/>
      <c r="NCD634" s="80"/>
      <c r="NCE634" s="80"/>
      <c r="NCF634" s="80"/>
      <c r="NCG634" s="80"/>
      <c r="NCH634" s="80"/>
      <c r="NCI634" s="80"/>
      <c r="NCJ634" s="80"/>
      <c r="NCK634" s="80"/>
      <c r="NCL634" s="80"/>
      <c r="NCM634" s="80"/>
      <c r="NCN634" s="80"/>
      <c r="NCO634" s="80"/>
      <c r="NCP634" s="80"/>
      <c r="NCQ634" s="80"/>
      <c r="NCR634" s="80"/>
      <c r="NCS634" s="80"/>
      <c r="NCT634" s="80"/>
      <c r="NCU634" s="80"/>
      <c r="NCV634" s="80"/>
      <c r="NCW634" s="80"/>
      <c r="NCX634" s="80"/>
      <c r="NCY634" s="80"/>
      <c r="NCZ634" s="80"/>
      <c r="NDA634" s="80"/>
      <c r="NDB634" s="80"/>
      <c r="NDC634" s="80"/>
      <c r="NDD634" s="80"/>
      <c r="NDE634" s="80"/>
      <c r="NDF634" s="80"/>
      <c r="NDG634" s="80"/>
      <c r="NDH634" s="80"/>
      <c r="NDI634" s="80"/>
      <c r="NDJ634" s="80"/>
      <c r="NDK634" s="80"/>
      <c r="NDL634" s="80"/>
      <c r="NDM634" s="80"/>
      <c r="NDN634" s="80"/>
      <c r="NDO634" s="80"/>
      <c r="NDP634" s="80"/>
      <c r="NDQ634" s="80"/>
      <c r="NDR634" s="80"/>
      <c r="NDS634" s="80"/>
      <c r="NDT634" s="80"/>
      <c r="NDU634" s="80"/>
      <c r="NDV634" s="80"/>
      <c r="NDW634" s="80"/>
      <c r="NDX634" s="80"/>
      <c r="NDY634" s="80"/>
      <c r="NDZ634" s="80"/>
      <c r="NEA634" s="80"/>
      <c r="NEB634" s="80"/>
      <c r="NEC634" s="80"/>
      <c r="NED634" s="80"/>
      <c r="NEE634" s="80"/>
      <c r="NEF634" s="80"/>
      <c r="NEG634" s="80"/>
      <c r="NEH634" s="80"/>
      <c r="NEI634" s="80"/>
      <c r="NEJ634" s="80"/>
      <c r="NEK634" s="80"/>
      <c r="NEL634" s="80"/>
      <c r="NEM634" s="80"/>
      <c r="NEN634" s="80"/>
      <c r="NEO634" s="80"/>
      <c r="NEP634" s="80"/>
      <c r="NEQ634" s="80"/>
      <c r="NER634" s="80"/>
      <c r="NES634" s="80"/>
      <c r="NET634" s="80"/>
      <c r="NEU634" s="80"/>
      <c r="NEV634" s="80"/>
      <c r="NEW634" s="80"/>
      <c r="NEX634" s="80"/>
      <c r="NEY634" s="80"/>
      <c r="NEZ634" s="80"/>
      <c r="NFA634" s="80"/>
      <c r="NFB634" s="80"/>
      <c r="NFC634" s="80"/>
      <c r="NFD634" s="80"/>
      <c r="NFE634" s="80"/>
      <c r="NFF634" s="80"/>
      <c r="NFG634" s="80"/>
      <c r="NFH634" s="80"/>
      <c r="NFI634" s="80"/>
      <c r="NFJ634" s="80"/>
      <c r="NFK634" s="80"/>
      <c r="NFL634" s="80"/>
      <c r="NFM634" s="80"/>
      <c r="NFN634" s="80"/>
      <c r="NFO634" s="80"/>
      <c r="NFP634" s="80"/>
      <c r="NFQ634" s="80"/>
      <c r="NFR634" s="80"/>
      <c r="NFS634" s="80"/>
      <c r="NFT634" s="80"/>
      <c r="NFU634" s="80"/>
      <c r="NFV634" s="80"/>
      <c r="NFW634" s="80"/>
      <c r="NFX634" s="80"/>
      <c r="NFY634" s="80"/>
      <c r="NFZ634" s="80"/>
      <c r="NGA634" s="80"/>
      <c r="NGB634" s="80"/>
      <c r="NGC634" s="80"/>
      <c r="NGD634" s="80"/>
      <c r="NGE634" s="80"/>
      <c r="NGF634" s="80"/>
      <c r="NGG634" s="80"/>
      <c r="NGH634" s="80"/>
      <c r="NGI634" s="80"/>
      <c r="NGJ634" s="80"/>
      <c r="NGK634" s="80"/>
      <c r="NGL634" s="80"/>
      <c r="NGM634" s="80"/>
      <c r="NGN634" s="80"/>
      <c r="NGO634" s="80"/>
      <c r="NGP634" s="80"/>
      <c r="NGQ634" s="80"/>
      <c r="NGR634" s="80"/>
      <c r="NGS634" s="80"/>
      <c r="NGT634" s="80"/>
      <c r="NGU634" s="80"/>
      <c r="NGV634" s="80"/>
      <c r="NGW634" s="80"/>
      <c r="NGX634" s="80"/>
      <c r="NGY634" s="80"/>
      <c r="NGZ634" s="80"/>
      <c r="NHA634" s="80"/>
      <c r="NHB634" s="80"/>
      <c r="NHC634" s="80"/>
      <c r="NHD634" s="80"/>
      <c r="NHE634" s="80"/>
      <c r="NHF634" s="80"/>
      <c r="NHG634" s="80"/>
      <c r="NHH634" s="80"/>
      <c r="NHI634" s="80"/>
      <c r="NHJ634" s="80"/>
      <c r="NHK634" s="80"/>
      <c r="NHL634" s="80"/>
      <c r="NHM634" s="80"/>
      <c r="NHN634" s="80"/>
      <c r="NHO634" s="80"/>
      <c r="NHP634" s="80"/>
      <c r="NHQ634" s="80"/>
      <c r="NHR634" s="80"/>
      <c r="NHS634" s="80"/>
      <c r="NHT634" s="80"/>
      <c r="NHU634" s="80"/>
      <c r="NHV634" s="80"/>
      <c r="NHW634" s="80"/>
      <c r="NHX634" s="80"/>
      <c r="NHY634" s="80"/>
      <c r="NHZ634" s="80"/>
      <c r="NIA634" s="80"/>
      <c r="NIB634" s="80"/>
      <c r="NIC634" s="80"/>
      <c r="NID634" s="80"/>
      <c r="NIE634" s="80"/>
      <c r="NIF634" s="80"/>
      <c r="NIG634" s="80"/>
      <c r="NIH634" s="80"/>
      <c r="NII634" s="80"/>
      <c r="NIJ634" s="80"/>
      <c r="NIK634" s="80"/>
      <c r="NIL634" s="80"/>
      <c r="NIM634" s="80"/>
      <c r="NIN634" s="80"/>
      <c r="NIO634" s="80"/>
      <c r="NIP634" s="80"/>
      <c r="NIQ634" s="80"/>
      <c r="NIR634" s="80"/>
      <c r="NIS634" s="80"/>
      <c r="NIT634" s="80"/>
      <c r="NIU634" s="80"/>
      <c r="NIV634" s="80"/>
      <c r="NIW634" s="80"/>
      <c r="NIX634" s="80"/>
      <c r="NIY634" s="80"/>
      <c r="NIZ634" s="80"/>
      <c r="NJA634" s="80"/>
      <c r="NJB634" s="80"/>
      <c r="NJC634" s="80"/>
      <c r="NJD634" s="80"/>
      <c r="NJE634" s="80"/>
      <c r="NJF634" s="80"/>
      <c r="NJG634" s="80"/>
      <c r="NJH634" s="80"/>
      <c r="NJI634" s="80"/>
      <c r="NJJ634" s="80"/>
      <c r="NJK634" s="80"/>
      <c r="NJL634" s="80"/>
      <c r="NJM634" s="80"/>
      <c r="NJN634" s="80"/>
      <c r="NJO634" s="80"/>
      <c r="NJP634" s="80"/>
      <c r="NJQ634" s="80"/>
      <c r="NJR634" s="80"/>
      <c r="NJS634" s="80"/>
      <c r="NJT634" s="80"/>
      <c r="NJU634" s="80"/>
      <c r="NJV634" s="80"/>
      <c r="NJW634" s="80"/>
      <c r="NJX634" s="80"/>
      <c r="NJY634" s="80"/>
      <c r="NJZ634" s="80"/>
      <c r="NKA634" s="80"/>
      <c r="NKB634" s="80"/>
      <c r="NKC634" s="80"/>
      <c r="NKD634" s="80"/>
      <c r="NKE634" s="80"/>
      <c r="NKF634" s="80"/>
      <c r="NKG634" s="80"/>
      <c r="NKH634" s="80"/>
      <c r="NKI634" s="80"/>
      <c r="NKJ634" s="80"/>
      <c r="NKK634" s="80"/>
      <c r="NKL634" s="80"/>
      <c r="NKM634" s="80"/>
      <c r="NKN634" s="80"/>
      <c r="NKO634" s="80"/>
      <c r="NKP634" s="80"/>
      <c r="NKQ634" s="80"/>
      <c r="NKR634" s="80"/>
      <c r="NKS634" s="80"/>
      <c r="NKT634" s="80"/>
      <c r="NKU634" s="80"/>
      <c r="NKV634" s="80"/>
      <c r="NKW634" s="80"/>
      <c r="NKX634" s="80"/>
      <c r="NKY634" s="80"/>
      <c r="NKZ634" s="80"/>
      <c r="NLA634" s="80"/>
      <c r="NLB634" s="80"/>
      <c r="NLC634" s="80"/>
      <c r="NLD634" s="80"/>
      <c r="NLE634" s="80"/>
      <c r="NLF634" s="80"/>
      <c r="NLG634" s="80"/>
      <c r="NLH634" s="80"/>
      <c r="NLI634" s="80"/>
      <c r="NLJ634" s="80"/>
      <c r="NLK634" s="80"/>
      <c r="NLL634" s="80"/>
      <c r="NLM634" s="80"/>
      <c r="NLN634" s="80"/>
      <c r="NLO634" s="80"/>
      <c r="NLP634" s="80"/>
      <c r="NLQ634" s="80"/>
      <c r="NLR634" s="80"/>
      <c r="NLS634" s="80"/>
      <c r="NLT634" s="80"/>
      <c r="NLU634" s="80"/>
      <c r="NLV634" s="80"/>
      <c r="NLW634" s="80"/>
      <c r="NLX634" s="80"/>
      <c r="NLY634" s="80"/>
      <c r="NLZ634" s="80"/>
      <c r="NMA634" s="80"/>
      <c r="NMB634" s="80"/>
      <c r="NMC634" s="80"/>
      <c r="NMD634" s="80"/>
      <c r="NME634" s="80"/>
      <c r="NMF634" s="80"/>
      <c r="NMG634" s="80"/>
      <c r="NMH634" s="80"/>
      <c r="NMI634" s="80"/>
      <c r="NMJ634" s="80"/>
      <c r="NMK634" s="80"/>
      <c r="NML634" s="80"/>
      <c r="NMM634" s="80"/>
      <c r="NMN634" s="80"/>
      <c r="NMO634" s="80"/>
      <c r="NMP634" s="80"/>
      <c r="NMQ634" s="80"/>
      <c r="NMR634" s="80"/>
      <c r="NMS634" s="80"/>
      <c r="NMT634" s="80"/>
      <c r="NMU634" s="80"/>
      <c r="NMV634" s="80"/>
      <c r="NMW634" s="80"/>
      <c r="NMX634" s="80"/>
      <c r="NMY634" s="80"/>
      <c r="NMZ634" s="80"/>
      <c r="NNA634" s="80"/>
      <c r="NNB634" s="80"/>
      <c r="NNC634" s="80"/>
      <c r="NND634" s="80"/>
      <c r="NNE634" s="80"/>
      <c r="NNF634" s="80"/>
      <c r="NNG634" s="80"/>
      <c r="NNH634" s="80"/>
      <c r="NNI634" s="80"/>
      <c r="NNJ634" s="80"/>
      <c r="NNK634" s="80"/>
      <c r="NNL634" s="80"/>
      <c r="NNM634" s="80"/>
      <c r="NNN634" s="80"/>
      <c r="NNO634" s="80"/>
      <c r="NNP634" s="80"/>
      <c r="NNQ634" s="80"/>
      <c r="NNR634" s="80"/>
      <c r="NNS634" s="80"/>
      <c r="NNT634" s="80"/>
      <c r="NNU634" s="80"/>
      <c r="NNV634" s="80"/>
      <c r="NNW634" s="80"/>
      <c r="NNX634" s="80"/>
      <c r="NNY634" s="80"/>
      <c r="NNZ634" s="80"/>
      <c r="NOA634" s="80"/>
      <c r="NOB634" s="80"/>
      <c r="NOC634" s="80"/>
      <c r="NOD634" s="80"/>
      <c r="NOE634" s="80"/>
      <c r="NOF634" s="80"/>
      <c r="NOG634" s="80"/>
      <c r="NOH634" s="80"/>
      <c r="NOI634" s="80"/>
      <c r="NOJ634" s="80"/>
      <c r="NOK634" s="80"/>
      <c r="NOL634" s="80"/>
      <c r="NOM634" s="80"/>
      <c r="NON634" s="80"/>
      <c r="NOO634" s="80"/>
      <c r="NOP634" s="80"/>
      <c r="NOQ634" s="80"/>
      <c r="NOR634" s="80"/>
      <c r="NOS634" s="80"/>
      <c r="NOT634" s="80"/>
      <c r="NOU634" s="80"/>
      <c r="NOV634" s="80"/>
      <c r="NOW634" s="80"/>
      <c r="NOX634" s="80"/>
      <c r="NOY634" s="80"/>
      <c r="NOZ634" s="80"/>
      <c r="NPA634" s="80"/>
      <c r="NPB634" s="80"/>
      <c r="NPC634" s="80"/>
      <c r="NPD634" s="80"/>
      <c r="NPE634" s="80"/>
      <c r="NPF634" s="80"/>
      <c r="NPG634" s="80"/>
      <c r="NPH634" s="80"/>
      <c r="NPI634" s="80"/>
      <c r="NPJ634" s="80"/>
      <c r="NPK634" s="80"/>
      <c r="NPL634" s="80"/>
      <c r="NPM634" s="80"/>
      <c r="NPN634" s="80"/>
      <c r="NPO634" s="80"/>
      <c r="NPP634" s="80"/>
      <c r="NPQ634" s="80"/>
      <c r="NPR634" s="80"/>
      <c r="NPS634" s="80"/>
      <c r="NPT634" s="80"/>
      <c r="NPU634" s="80"/>
      <c r="NPV634" s="80"/>
      <c r="NPW634" s="80"/>
      <c r="NPX634" s="80"/>
      <c r="NPY634" s="80"/>
      <c r="NPZ634" s="80"/>
      <c r="NQA634" s="80"/>
      <c r="NQB634" s="80"/>
      <c r="NQC634" s="80"/>
      <c r="NQD634" s="80"/>
      <c r="NQE634" s="80"/>
      <c r="NQF634" s="80"/>
      <c r="NQG634" s="80"/>
      <c r="NQH634" s="80"/>
      <c r="NQI634" s="80"/>
      <c r="NQJ634" s="80"/>
      <c r="NQK634" s="80"/>
      <c r="NQL634" s="80"/>
      <c r="NQM634" s="80"/>
      <c r="NQN634" s="80"/>
      <c r="NQO634" s="80"/>
      <c r="NQP634" s="80"/>
      <c r="NQQ634" s="80"/>
      <c r="NQR634" s="80"/>
      <c r="NQS634" s="80"/>
      <c r="NQT634" s="80"/>
      <c r="NQU634" s="80"/>
      <c r="NQV634" s="80"/>
      <c r="NQW634" s="80"/>
      <c r="NQX634" s="80"/>
      <c r="NQY634" s="80"/>
      <c r="NQZ634" s="80"/>
      <c r="NRA634" s="80"/>
      <c r="NRB634" s="80"/>
      <c r="NRC634" s="80"/>
      <c r="NRD634" s="80"/>
      <c r="NRE634" s="80"/>
      <c r="NRF634" s="80"/>
      <c r="NRG634" s="80"/>
      <c r="NRH634" s="80"/>
      <c r="NRI634" s="80"/>
      <c r="NRJ634" s="80"/>
      <c r="NRK634" s="80"/>
      <c r="NRL634" s="80"/>
      <c r="NRM634" s="80"/>
      <c r="NRN634" s="80"/>
      <c r="NRO634" s="80"/>
      <c r="NRP634" s="80"/>
      <c r="NRQ634" s="80"/>
      <c r="NRR634" s="80"/>
      <c r="NRS634" s="80"/>
      <c r="NRT634" s="80"/>
      <c r="NRU634" s="80"/>
      <c r="NRV634" s="80"/>
      <c r="NRW634" s="80"/>
      <c r="NRX634" s="80"/>
      <c r="NRY634" s="80"/>
      <c r="NRZ634" s="80"/>
      <c r="NSA634" s="80"/>
      <c r="NSB634" s="80"/>
      <c r="NSC634" s="80"/>
      <c r="NSD634" s="80"/>
      <c r="NSE634" s="80"/>
      <c r="NSF634" s="80"/>
      <c r="NSG634" s="80"/>
      <c r="NSH634" s="80"/>
      <c r="NSI634" s="80"/>
      <c r="NSJ634" s="80"/>
      <c r="NSK634" s="80"/>
      <c r="NSL634" s="80"/>
      <c r="NSM634" s="80"/>
      <c r="NSN634" s="80"/>
      <c r="NSO634" s="80"/>
      <c r="NSP634" s="80"/>
      <c r="NSQ634" s="80"/>
      <c r="NSR634" s="80"/>
      <c r="NSS634" s="80"/>
      <c r="NST634" s="80"/>
      <c r="NSU634" s="80"/>
      <c r="NSV634" s="80"/>
      <c r="NSW634" s="80"/>
      <c r="NSX634" s="80"/>
      <c r="NSY634" s="80"/>
      <c r="NSZ634" s="80"/>
      <c r="NTA634" s="80"/>
      <c r="NTB634" s="80"/>
      <c r="NTC634" s="80"/>
      <c r="NTD634" s="80"/>
      <c r="NTE634" s="80"/>
      <c r="NTF634" s="80"/>
      <c r="NTG634" s="80"/>
      <c r="NTH634" s="80"/>
      <c r="NTI634" s="80"/>
      <c r="NTJ634" s="80"/>
      <c r="NTK634" s="80"/>
      <c r="NTL634" s="80"/>
      <c r="NTM634" s="80"/>
      <c r="NTN634" s="80"/>
      <c r="NTO634" s="80"/>
      <c r="NTP634" s="80"/>
      <c r="NTQ634" s="80"/>
      <c r="NTR634" s="80"/>
      <c r="NTS634" s="80"/>
      <c r="NTT634" s="80"/>
      <c r="NTU634" s="80"/>
      <c r="NTV634" s="80"/>
      <c r="NTW634" s="80"/>
      <c r="NTX634" s="80"/>
      <c r="NTY634" s="80"/>
      <c r="NTZ634" s="80"/>
      <c r="NUA634" s="80"/>
      <c r="NUB634" s="80"/>
      <c r="NUC634" s="80"/>
      <c r="NUD634" s="80"/>
      <c r="NUE634" s="80"/>
      <c r="NUF634" s="80"/>
      <c r="NUG634" s="80"/>
      <c r="NUH634" s="80"/>
      <c r="NUI634" s="80"/>
      <c r="NUJ634" s="80"/>
      <c r="NUK634" s="80"/>
      <c r="NUL634" s="80"/>
      <c r="NUM634" s="80"/>
      <c r="NUN634" s="80"/>
      <c r="NUO634" s="80"/>
      <c r="NUP634" s="80"/>
      <c r="NUQ634" s="80"/>
      <c r="NUR634" s="80"/>
      <c r="NUS634" s="80"/>
      <c r="NUT634" s="80"/>
      <c r="NUU634" s="80"/>
      <c r="NUV634" s="80"/>
      <c r="NUW634" s="80"/>
      <c r="NUX634" s="80"/>
      <c r="NUY634" s="80"/>
      <c r="NUZ634" s="80"/>
      <c r="NVA634" s="80"/>
      <c r="NVB634" s="80"/>
      <c r="NVC634" s="80"/>
      <c r="NVD634" s="80"/>
      <c r="NVE634" s="80"/>
      <c r="NVF634" s="80"/>
      <c r="NVG634" s="80"/>
      <c r="NVH634" s="80"/>
      <c r="NVI634" s="80"/>
      <c r="NVJ634" s="80"/>
      <c r="NVK634" s="80"/>
      <c r="NVL634" s="80"/>
      <c r="NVM634" s="80"/>
      <c r="NVN634" s="80"/>
      <c r="NVO634" s="80"/>
      <c r="NVP634" s="80"/>
      <c r="NVQ634" s="80"/>
      <c r="NVR634" s="80"/>
      <c r="NVS634" s="80"/>
      <c r="NVT634" s="80"/>
      <c r="NVU634" s="80"/>
      <c r="NVV634" s="80"/>
      <c r="NVW634" s="80"/>
      <c r="NVX634" s="80"/>
      <c r="NVY634" s="80"/>
      <c r="NVZ634" s="80"/>
      <c r="NWA634" s="80"/>
      <c r="NWB634" s="80"/>
      <c r="NWC634" s="80"/>
      <c r="NWD634" s="80"/>
      <c r="NWE634" s="80"/>
      <c r="NWF634" s="80"/>
      <c r="NWG634" s="80"/>
      <c r="NWH634" s="80"/>
      <c r="NWI634" s="80"/>
      <c r="NWJ634" s="80"/>
      <c r="NWK634" s="80"/>
      <c r="NWL634" s="80"/>
      <c r="NWM634" s="80"/>
      <c r="NWN634" s="80"/>
      <c r="NWO634" s="80"/>
      <c r="NWP634" s="80"/>
      <c r="NWQ634" s="80"/>
      <c r="NWR634" s="80"/>
      <c r="NWS634" s="80"/>
      <c r="NWT634" s="80"/>
      <c r="NWU634" s="80"/>
      <c r="NWV634" s="80"/>
      <c r="NWW634" s="80"/>
      <c r="NWX634" s="80"/>
      <c r="NWY634" s="80"/>
      <c r="NWZ634" s="80"/>
      <c r="NXA634" s="80"/>
      <c r="NXB634" s="80"/>
      <c r="NXC634" s="80"/>
      <c r="NXD634" s="80"/>
      <c r="NXE634" s="80"/>
      <c r="NXF634" s="80"/>
      <c r="NXG634" s="80"/>
      <c r="NXH634" s="80"/>
      <c r="NXI634" s="80"/>
      <c r="NXJ634" s="80"/>
      <c r="NXK634" s="80"/>
      <c r="NXL634" s="80"/>
      <c r="NXM634" s="80"/>
      <c r="NXN634" s="80"/>
      <c r="NXO634" s="80"/>
      <c r="NXP634" s="80"/>
      <c r="NXQ634" s="80"/>
      <c r="NXR634" s="80"/>
      <c r="NXS634" s="80"/>
      <c r="NXT634" s="80"/>
      <c r="NXU634" s="80"/>
      <c r="NXV634" s="80"/>
      <c r="NXW634" s="80"/>
      <c r="NXX634" s="80"/>
      <c r="NXY634" s="80"/>
      <c r="NXZ634" s="80"/>
      <c r="NYA634" s="80"/>
      <c r="NYB634" s="80"/>
      <c r="NYC634" s="80"/>
      <c r="NYD634" s="80"/>
      <c r="NYE634" s="80"/>
      <c r="NYF634" s="80"/>
      <c r="NYG634" s="80"/>
      <c r="NYH634" s="80"/>
      <c r="NYI634" s="80"/>
      <c r="NYJ634" s="80"/>
      <c r="NYK634" s="80"/>
      <c r="NYL634" s="80"/>
      <c r="NYM634" s="80"/>
      <c r="NYN634" s="80"/>
      <c r="NYO634" s="80"/>
      <c r="NYP634" s="80"/>
      <c r="NYQ634" s="80"/>
      <c r="NYR634" s="80"/>
      <c r="NYS634" s="80"/>
      <c r="NYT634" s="80"/>
      <c r="NYU634" s="80"/>
      <c r="NYV634" s="80"/>
      <c r="NYW634" s="80"/>
      <c r="NYX634" s="80"/>
      <c r="NYY634" s="80"/>
      <c r="NYZ634" s="80"/>
      <c r="NZA634" s="80"/>
      <c r="NZB634" s="80"/>
      <c r="NZC634" s="80"/>
      <c r="NZD634" s="80"/>
      <c r="NZE634" s="80"/>
      <c r="NZF634" s="80"/>
      <c r="NZG634" s="80"/>
      <c r="NZH634" s="80"/>
      <c r="NZI634" s="80"/>
      <c r="NZJ634" s="80"/>
      <c r="NZK634" s="80"/>
      <c r="NZL634" s="80"/>
      <c r="NZM634" s="80"/>
      <c r="NZN634" s="80"/>
      <c r="NZO634" s="80"/>
      <c r="NZP634" s="80"/>
      <c r="NZQ634" s="80"/>
      <c r="NZR634" s="80"/>
      <c r="NZS634" s="80"/>
      <c r="NZT634" s="80"/>
      <c r="NZU634" s="80"/>
      <c r="NZV634" s="80"/>
      <c r="NZW634" s="80"/>
      <c r="NZX634" s="80"/>
      <c r="NZY634" s="80"/>
      <c r="NZZ634" s="80"/>
      <c r="OAA634" s="80"/>
      <c r="OAB634" s="80"/>
      <c r="OAC634" s="80"/>
      <c r="OAD634" s="80"/>
      <c r="OAE634" s="80"/>
      <c r="OAF634" s="80"/>
      <c r="OAG634" s="80"/>
      <c r="OAH634" s="80"/>
      <c r="OAI634" s="80"/>
      <c r="OAJ634" s="80"/>
      <c r="OAK634" s="80"/>
      <c r="OAL634" s="80"/>
      <c r="OAM634" s="80"/>
      <c r="OAN634" s="80"/>
      <c r="OAO634" s="80"/>
      <c r="OAP634" s="80"/>
      <c r="OAQ634" s="80"/>
      <c r="OAR634" s="80"/>
      <c r="OAS634" s="80"/>
      <c r="OAT634" s="80"/>
      <c r="OAU634" s="80"/>
      <c r="OAV634" s="80"/>
      <c r="OAW634" s="80"/>
      <c r="OAX634" s="80"/>
      <c r="OAY634" s="80"/>
      <c r="OAZ634" s="80"/>
      <c r="OBA634" s="80"/>
      <c r="OBB634" s="80"/>
      <c r="OBC634" s="80"/>
      <c r="OBD634" s="80"/>
      <c r="OBE634" s="80"/>
      <c r="OBF634" s="80"/>
      <c r="OBG634" s="80"/>
      <c r="OBH634" s="80"/>
      <c r="OBI634" s="80"/>
      <c r="OBJ634" s="80"/>
      <c r="OBK634" s="80"/>
      <c r="OBL634" s="80"/>
      <c r="OBM634" s="80"/>
      <c r="OBN634" s="80"/>
      <c r="OBO634" s="80"/>
      <c r="OBP634" s="80"/>
      <c r="OBQ634" s="80"/>
      <c r="OBR634" s="80"/>
      <c r="OBS634" s="80"/>
      <c r="OBT634" s="80"/>
      <c r="OBU634" s="80"/>
      <c r="OBV634" s="80"/>
      <c r="OBW634" s="80"/>
      <c r="OBX634" s="80"/>
      <c r="OBY634" s="80"/>
      <c r="OBZ634" s="80"/>
      <c r="OCA634" s="80"/>
      <c r="OCB634" s="80"/>
      <c r="OCC634" s="80"/>
      <c r="OCD634" s="80"/>
      <c r="OCE634" s="80"/>
      <c r="OCF634" s="80"/>
      <c r="OCG634" s="80"/>
      <c r="OCH634" s="80"/>
      <c r="OCI634" s="80"/>
      <c r="OCJ634" s="80"/>
      <c r="OCK634" s="80"/>
      <c r="OCL634" s="80"/>
      <c r="OCM634" s="80"/>
      <c r="OCN634" s="80"/>
      <c r="OCO634" s="80"/>
      <c r="OCP634" s="80"/>
      <c r="OCQ634" s="80"/>
      <c r="OCR634" s="80"/>
      <c r="OCS634" s="80"/>
      <c r="OCT634" s="80"/>
      <c r="OCU634" s="80"/>
      <c r="OCV634" s="80"/>
      <c r="OCW634" s="80"/>
      <c r="OCX634" s="80"/>
      <c r="OCY634" s="80"/>
      <c r="OCZ634" s="80"/>
      <c r="ODA634" s="80"/>
      <c r="ODB634" s="80"/>
      <c r="ODC634" s="80"/>
      <c r="ODD634" s="80"/>
      <c r="ODE634" s="80"/>
      <c r="ODF634" s="80"/>
      <c r="ODG634" s="80"/>
      <c r="ODH634" s="80"/>
      <c r="ODI634" s="80"/>
      <c r="ODJ634" s="80"/>
      <c r="ODK634" s="80"/>
      <c r="ODL634" s="80"/>
      <c r="ODM634" s="80"/>
      <c r="ODN634" s="80"/>
      <c r="ODO634" s="80"/>
      <c r="ODP634" s="80"/>
      <c r="ODQ634" s="80"/>
      <c r="ODR634" s="80"/>
      <c r="ODS634" s="80"/>
      <c r="ODT634" s="80"/>
      <c r="ODU634" s="80"/>
      <c r="ODV634" s="80"/>
      <c r="ODW634" s="80"/>
      <c r="ODX634" s="80"/>
      <c r="ODY634" s="80"/>
      <c r="ODZ634" s="80"/>
      <c r="OEA634" s="80"/>
      <c r="OEB634" s="80"/>
      <c r="OEC634" s="80"/>
      <c r="OED634" s="80"/>
      <c r="OEE634" s="80"/>
      <c r="OEF634" s="80"/>
      <c r="OEG634" s="80"/>
      <c r="OEH634" s="80"/>
      <c r="OEI634" s="80"/>
      <c r="OEJ634" s="80"/>
      <c r="OEK634" s="80"/>
      <c r="OEL634" s="80"/>
      <c r="OEM634" s="80"/>
      <c r="OEN634" s="80"/>
      <c r="OEO634" s="80"/>
      <c r="OEP634" s="80"/>
      <c r="OEQ634" s="80"/>
      <c r="OER634" s="80"/>
      <c r="OES634" s="80"/>
      <c r="OET634" s="80"/>
      <c r="OEU634" s="80"/>
      <c r="OEV634" s="80"/>
      <c r="OEW634" s="80"/>
      <c r="OEX634" s="80"/>
      <c r="OEY634" s="80"/>
      <c r="OEZ634" s="80"/>
      <c r="OFA634" s="80"/>
      <c r="OFB634" s="80"/>
      <c r="OFC634" s="80"/>
      <c r="OFD634" s="80"/>
      <c r="OFE634" s="80"/>
      <c r="OFF634" s="80"/>
      <c r="OFG634" s="80"/>
      <c r="OFH634" s="80"/>
      <c r="OFI634" s="80"/>
      <c r="OFJ634" s="80"/>
      <c r="OFK634" s="80"/>
      <c r="OFL634" s="80"/>
      <c r="OFM634" s="80"/>
      <c r="OFN634" s="80"/>
      <c r="OFO634" s="80"/>
      <c r="OFP634" s="80"/>
      <c r="OFQ634" s="80"/>
      <c r="OFR634" s="80"/>
      <c r="OFS634" s="80"/>
      <c r="OFT634" s="80"/>
      <c r="OFU634" s="80"/>
      <c r="OFV634" s="80"/>
      <c r="OFW634" s="80"/>
      <c r="OFX634" s="80"/>
      <c r="OFY634" s="80"/>
      <c r="OFZ634" s="80"/>
      <c r="OGA634" s="80"/>
      <c r="OGB634" s="80"/>
      <c r="OGC634" s="80"/>
      <c r="OGD634" s="80"/>
      <c r="OGE634" s="80"/>
      <c r="OGF634" s="80"/>
      <c r="OGG634" s="80"/>
      <c r="OGH634" s="80"/>
      <c r="OGI634" s="80"/>
      <c r="OGJ634" s="80"/>
      <c r="OGK634" s="80"/>
      <c r="OGL634" s="80"/>
      <c r="OGM634" s="80"/>
      <c r="OGN634" s="80"/>
      <c r="OGO634" s="80"/>
      <c r="OGP634" s="80"/>
      <c r="OGQ634" s="80"/>
      <c r="OGR634" s="80"/>
      <c r="OGS634" s="80"/>
      <c r="OGT634" s="80"/>
      <c r="OGU634" s="80"/>
      <c r="OGV634" s="80"/>
      <c r="OGW634" s="80"/>
      <c r="OGX634" s="80"/>
      <c r="OGY634" s="80"/>
      <c r="OGZ634" s="80"/>
      <c r="OHA634" s="80"/>
      <c r="OHB634" s="80"/>
      <c r="OHC634" s="80"/>
      <c r="OHD634" s="80"/>
      <c r="OHE634" s="80"/>
      <c r="OHF634" s="80"/>
      <c r="OHG634" s="80"/>
      <c r="OHH634" s="80"/>
      <c r="OHI634" s="80"/>
      <c r="OHJ634" s="80"/>
      <c r="OHK634" s="80"/>
      <c r="OHL634" s="80"/>
      <c r="OHM634" s="80"/>
      <c r="OHN634" s="80"/>
      <c r="OHO634" s="80"/>
      <c r="OHP634" s="80"/>
      <c r="OHQ634" s="80"/>
      <c r="OHR634" s="80"/>
      <c r="OHS634" s="80"/>
      <c r="OHT634" s="80"/>
      <c r="OHU634" s="80"/>
      <c r="OHV634" s="80"/>
      <c r="OHW634" s="80"/>
      <c r="OHX634" s="80"/>
      <c r="OHY634" s="80"/>
      <c r="OHZ634" s="80"/>
      <c r="OIA634" s="80"/>
      <c r="OIB634" s="80"/>
      <c r="OIC634" s="80"/>
      <c r="OID634" s="80"/>
      <c r="OIE634" s="80"/>
      <c r="OIF634" s="80"/>
      <c r="OIG634" s="80"/>
      <c r="OIH634" s="80"/>
      <c r="OII634" s="80"/>
      <c r="OIJ634" s="80"/>
      <c r="OIK634" s="80"/>
      <c r="OIL634" s="80"/>
      <c r="OIM634" s="80"/>
      <c r="OIN634" s="80"/>
      <c r="OIO634" s="80"/>
      <c r="OIP634" s="80"/>
      <c r="OIQ634" s="80"/>
      <c r="OIR634" s="80"/>
      <c r="OIS634" s="80"/>
      <c r="OIT634" s="80"/>
      <c r="OIU634" s="80"/>
      <c r="OIV634" s="80"/>
      <c r="OIW634" s="80"/>
      <c r="OIX634" s="80"/>
      <c r="OIY634" s="80"/>
      <c r="OIZ634" s="80"/>
      <c r="OJA634" s="80"/>
      <c r="OJB634" s="80"/>
      <c r="OJC634" s="80"/>
      <c r="OJD634" s="80"/>
      <c r="OJE634" s="80"/>
      <c r="OJF634" s="80"/>
      <c r="OJG634" s="80"/>
      <c r="OJH634" s="80"/>
      <c r="OJI634" s="80"/>
      <c r="OJJ634" s="80"/>
      <c r="OJK634" s="80"/>
      <c r="OJL634" s="80"/>
      <c r="OJM634" s="80"/>
      <c r="OJN634" s="80"/>
      <c r="OJO634" s="80"/>
      <c r="OJP634" s="80"/>
      <c r="OJQ634" s="80"/>
      <c r="OJR634" s="80"/>
      <c r="OJS634" s="80"/>
      <c r="OJT634" s="80"/>
      <c r="OJU634" s="80"/>
      <c r="OJV634" s="80"/>
      <c r="OJW634" s="80"/>
      <c r="OJX634" s="80"/>
      <c r="OJY634" s="80"/>
      <c r="OJZ634" s="80"/>
      <c r="OKA634" s="80"/>
      <c r="OKB634" s="80"/>
      <c r="OKC634" s="80"/>
      <c r="OKD634" s="80"/>
      <c r="OKE634" s="80"/>
      <c r="OKF634" s="80"/>
      <c r="OKG634" s="80"/>
      <c r="OKH634" s="80"/>
      <c r="OKI634" s="80"/>
      <c r="OKJ634" s="80"/>
      <c r="OKK634" s="80"/>
      <c r="OKL634" s="80"/>
      <c r="OKM634" s="80"/>
      <c r="OKN634" s="80"/>
      <c r="OKO634" s="80"/>
      <c r="OKP634" s="80"/>
      <c r="OKQ634" s="80"/>
      <c r="OKR634" s="80"/>
      <c r="OKS634" s="80"/>
      <c r="OKT634" s="80"/>
      <c r="OKU634" s="80"/>
      <c r="OKV634" s="80"/>
      <c r="OKW634" s="80"/>
      <c r="OKX634" s="80"/>
      <c r="OKY634" s="80"/>
      <c r="OKZ634" s="80"/>
      <c r="OLA634" s="80"/>
      <c r="OLB634" s="80"/>
      <c r="OLC634" s="80"/>
      <c r="OLD634" s="80"/>
      <c r="OLE634" s="80"/>
      <c r="OLF634" s="80"/>
      <c r="OLG634" s="80"/>
      <c r="OLH634" s="80"/>
      <c r="OLI634" s="80"/>
      <c r="OLJ634" s="80"/>
      <c r="OLK634" s="80"/>
      <c r="OLL634" s="80"/>
      <c r="OLM634" s="80"/>
      <c r="OLN634" s="80"/>
      <c r="OLO634" s="80"/>
      <c r="OLP634" s="80"/>
      <c r="OLQ634" s="80"/>
      <c r="OLR634" s="80"/>
      <c r="OLS634" s="80"/>
      <c r="OLT634" s="80"/>
      <c r="OLU634" s="80"/>
      <c r="OLV634" s="80"/>
      <c r="OLW634" s="80"/>
      <c r="OLX634" s="80"/>
      <c r="OLY634" s="80"/>
      <c r="OLZ634" s="80"/>
      <c r="OMA634" s="80"/>
      <c r="OMB634" s="80"/>
      <c r="OMC634" s="80"/>
      <c r="OMD634" s="80"/>
      <c r="OME634" s="80"/>
      <c r="OMF634" s="80"/>
      <c r="OMG634" s="80"/>
      <c r="OMH634" s="80"/>
      <c r="OMI634" s="80"/>
      <c r="OMJ634" s="80"/>
      <c r="OMK634" s="80"/>
      <c r="OML634" s="80"/>
      <c r="OMM634" s="80"/>
      <c r="OMN634" s="80"/>
      <c r="OMO634" s="80"/>
      <c r="OMP634" s="80"/>
      <c r="OMQ634" s="80"/>
      <c r="OMR634" s="80"/>
      <c r="OMS634" s="80"/>
      <c r="OMT634" s="80"/>
      <c r="OMU634" s="80"/>
      <c r="OMV634" s="80"/>
      <c r="OMW634" s="80"/>
      <c r="OMX634" s="80"/>
      <c r="OMY634" s="80"/>
      <c r="OMZ634" s="80"/>
      <c r="ONA634" s="80"/>
      <c r="ONB634" s="80"/>
      <c r="ONC634" s="80"/>
      <c r="OND634" s="80"/>
      <c r="ONE634" s="80"/>
      <c r="ONF634" s="80"/>
      <c r="ONG634" s="80"/>
      <c r="ONH634" s="80"/>
      <c r="ONI634" s="80"/>
      <c r="ONJ634" s="80"/>
      <c r="ONK634" s="80"/>
      <c r="ONL634" s="80"/>
      <c r="ONM634" s="80"/>
      <c r="ONN634" s="80"/>
      <c r="ONO634" s="80"/>
      <c r="ONP634" s="80"/>
      <c r="ONQ634" s="80"/>
      <c r="ONR634" s="80"/>
      <c r="ONS634" s="80"/>
      <c r="ONT634" s="80"/>
      <c r="ONU634" s="80"/>
      <c r="ONV634" s="80"/>
      <c r="ONW634" s="80"/>
      <c r="ONX634" s="80"/>
      <c r="ONY634" s="80"/>
      <c r="ONZ634" s="80"/>
      <c r="OOA634" s="80"/>
      <c r="OOB634" s="80"/>
      <c r="OOC634" s="80"/>
      <c r="OOD634" s="80"/>
      <c r="OOE634" s="80"/>
      <c r="OOF634" s="80"/>
      <c r="OOG634" s="80"/>
      <c r="OOH634" s="80"/>
      <c r="OOI634" s="80"/>
      <c r="OOJ634" s="80"/>
      <c r="OOK634" s="80"/>
      <c r="OOL634" s="80"/>
      <c r="OOM634" s="80"/>
      <c r="OON634" s="80"/>
      <c r="OOO634" s="80"/>
      <c r="OOP634" s="80"/>
      <c r="OOQ634" s="80"/>
      <c r="OOR634" s="80"/>
      <c r="OOS634" s="80"/>
      <c r="OOT634" s="80"/>
      <c r="OOU634" s="80"/>
      <c r="OOV634" s="80"/>
      <c r="OOW634" s="80"/>
      <c r="OOX634" s="80"/>
      <c r="OOY634" s="80"/>
      <c r="OOZ634" s="80"/>
      <c r="OPA634" s="80"/>
      <c r="OPB634" s="80"/>
      <c r="OPC634" s="80"/>
      <c r="OPD634" s="80"/>
      <c r="OPE634" s="80"/>
      <c r="OPF634" s="80"/>
      <c r="OPG634" s="80"/>
      <c r="OPH634" s="80"/>
      <c r="OPI634" s="80"/>
      <c r="OPJ634" s="80"/>
      <c r="OPK634" s="80"/>
      <c r="OPL634" s="80"/>
      <c r="OPM634" s="80"/>
      <c r="OPN634" s="80"/>
      <c r="OPO634" s="80"/>
      <c r="OPP634" s="80"/>
      <c r="OPQ634" s="80"/>
      <c r="OPR634" s="80"/>
      <c r="OPS634" s="80"/>
      <c r="OPT634" s="80"/>
      <c r="OPU634" s="80"/>
      <c r="OPV634" s="80"/>
      <c r="OPW634" s="80"/>
      <c r="OPX634" s="80"/>
      <c r="OPY634" s="80"/>
      <c r="OPZ634" s="80"/>
      <c r="OQA634" s="80"/>
      <c r="OQB634" s="80"/>
      <c r="OQC634" s="80"/>
      <c r="OQD634" s="80"/>
      <c r="OQE634" s="80"/>
      <c r="OQF634" s="80"/>
      <c r="OQG634" s="80"/>
      <c r="OQH634" s="80"/>
      <c r="OQI634" s="80"/>
      <c r="OQJ634" s="80"/>
      <c r="OQK634" s="80"/>
      <c r="OQL634" s="80"/>
      <c r="OQM634" s="80"/>
      <c r="OQN634" s="80"/>
      <c r="OQO634" s="80"/>
      <c r="OQP634" s="80"/>
      <c r="OQQ634" s="80"/>
      <c r="OQR634" s="80"/>
      <c r="OQS634" s="80"/>
      <c r="OQT634" s="80"/>
      <c r="OQU634" s="80"/>
      <c r="OQV634" s="80"/>
      <c r="OQW634" s="80"/>
      <c r="OQX634" s="80"/>
      <c r="OQY634" s="80"/>
      <c r="OQZ634" s="80"/>
      <c r="ORA634" s="80"/>
      <c r="ORB634" s="80"/>
      <c r="ORC634" s="80"/>
      <c r="ORD634" s="80"/>
      <c r="ORE634" s="80"/>
      <c r="ORF634" s="80"/>
      <c r="ORG634" s="80"/>
      <c r="ORH634" s="80"/>
      <c r="ORI634" s="80"/>
      <c r="ORJ634" s="80"/>
      <c r="ORK634" s="80"/>
      <c r="ORL634" s="80"/>
      <c r="ORM634" s="80"/>
      <c r="ORN634" s="80"/>
      <c r="ORO634" s="80"/>
      <c r="ORP634" s="80"/>
      <c r="ORQ634" s="80"/>
      <c r="ORR634" s="80"/>
      <c r="ORS634" s="80"/>
      <c r="ORT634" s="80"/>
      <c r="ORU634" s="80"/>
      <c r="ORV634" s="80"/>
      <c r="ORW634" s="80"/>
      <c r="ORX634" s="80"/>
      <c r="ORY634" s="80"/>
      <c r="ORZ634" s="80"/>
      <c r="OSA634" s="80"/>
      <c r="OSB634" s="80"/>
      <c r="OSC634" s="80"/>
      <c r="OSD634" s="80"/>
      <c r="OSE634" s="80"/>
      <c r="OSF634" s="80"/>
      <c r="OSG634" s="80"/>
      <c r="OSH634" s="80"/>
      <c r="OSI634" s="80"/>
      <c r="OSJ634" s="80"/>
      <c r="OSK634" s="80"/>
      <c r="OSL634" s="80"/>
      <c r="OSM634" s="80"/>
      <c r="OSN634" s="80"/>
      <c r="OSO634" s="80"/>
      <c r="OSP634" s="80"/>
      <c r="OSQ634" s="80"/>
      <c r="OSR634" s="80"/>
      <c r="OSS634" s="80"/>
      <c r="OST634" s="80"/>
      <c r="OSU634" s="80"/>
      <c r="OSV634" s="80"/>
      <c r="OSW634" s="80"/>
      <c r="OSX634" s="80"/>
      <c r="OSY634" s="80"/>
      <c r="OSZ634" s="80"/>
      <c r="OTA634" s="80"/>
      <c r="OTB634" s="80"/>
      <c r="OTC634" s="80"/>
      <c r="OTD634" s="80"/>
      <c r="OTE634" s="80"/>
      <c r="OTF634" s="80"/>
      <c r="OTG634" s="80"/>
      <c r="OTH634" s="80"/>
      <c r="OTI634" s="80"/>
      <c r="OTJ634" s="80"/>
      <c r="OTK634" s="80"/>
      <c r="OTL634" s="80"/>
      <c r="OTM634" s="80"/>
      <c r="OTN634" s="80"/>
      <c r="OTO634" s="80"/>
      <c r="OTP634" s="80"/>
      <c r="OTQ634" s="80"/>
      <c r="OTR634" s="80"/>
      <c r="OTS634" s="80"/>
      <c r="OTT634" s="80"/>
      <c r="OTU634" s="80"/>
      <c r="OTV634" s="80"/>
      <c r="OTW634" s="80"/>
      <c r="OTX634" s="80"/>
      <c r="OTY634" s="80"/>
      <c r="OTZ634" s="80"/>
      <c r="OUA634" s="80"/>
      <c r="OUB634" s="80"/>
      <c r="OUC634" s="80"/>
      <c r="OUD634" s="80"/>
      <c r="OUE634" s="80"/>
      <c r="OUF634" s="80"/>
      <c r="OUG634" s="80"/>
      <c r="OUH634" s="80"/>
      <c r="OUI634" s="80"/>
      <c r="OUJ634" s="80"/>
      <c r="OUK634" s="80"/>
      <c r="OUL634" s="80"/>
      <c r="OUM634" s="80"/>
      <c r="OUN634" s="80"/>
      <c r="OUO634" s="80"/>
      <c r="OUP634" s="80"/>
      <c r="OUQ634" s="80"/>
      <c r="OUR634" s="80"/>
      <c r="OUS634" s="80"/>
      <c r="OUT634" s="80"/>
      <c r="OUU634" s="80"/>
      <c r="OUV634" s="80"/>
      <c r="OUW634" s="80"/>
      <c r="OUX634" s="80"/>
      <c r="OUY634" s="80"/>
      <c r="OUZ634" s="80"/>
      <c r="OVA634" s="80"/>
      <c r="OVB634" s="80"/>
      <c r="OVC634" s="80"/>
      <c r="OVD634" s="80"/>
      <c r="OVE634" s="80"/>
      <c r="OVF634" s="80"/>
      <c r="OVG634" s="80"/>
      <c r="OVH634" s="80"/>
      <c r="OVI634" s="80"/>
      <c r="OVJ634" s="80"/>
      <c r="OVK634" s="80"/>
      <c r="OVL634" s="80"/>
      <c r="OVM634" s="80"/>
      <c r="OVN634" s="80"/>
      <c r="OVO634" s="80"/>
      <c r="OVP634" s="80"/>
      <c r="OVQ634" s="80"/>
      <c r="OVR634" s="80"/>
      <c r="OVS634" s="80"/>
      <c r="OVT634" s="80"/>
      <c r="OVU634" s="80"/>
      <c r="OVV634" s="80"/>
      <c r="OVW634" s="80"/>
      <c r="OVX634" s="80"/>
      <c r="OVY634" s="80"/>
      <c r="OVZ634" s="80"/>
      <c r="OWA634" s="80"/>
      <c r="OWB634" s="80"/>
      <c r="OWC634" s="80"/>
      <c r="OWD634" s="80"/>
      <c r="OWE634" s="80"/>
      <c r="OWF634" s="80"/>
      <c r="OWG634" s="80"/>
      <c r="OWH634" s="80"/>
      <c r="OWI634" s="80"/>
      <c r="OWJ634" s="80"/>
      <c r="OWK634" s="80"/>
      <c r="OWL634" s="80"/>
      <c r="OWM634" s="80"/>
      <c r="OWN634" s="80"/>
      <c r="OWO634" s="80"/>
      <c r="OWP634" s="80"/>
      <c r="OWQ634" s="80"/>
      <c r="OWR634" s="80"/>
      <c r="OWS634" s="80"/>
      <c r="OWT634" s="80"/>
      <c r="OWU634" s="80"/>
      <c r="OWV634" s="80"/>
      <c r="OWW634" s="80"/>
      <c r="OWX634" s="80"/>
      <c r="OWY634" s="80"/>
      <c r="OWZ634" s="80"/>
      <c r="OXA634" s="80"/>
      <c r="OXB634" s="80"/>
      <c r="OXC634" s="80"/>
      <c r="OXD634" s="80"/>
      <c r="OXE634" s="80"/>
      <c r="OXF634" s="80"/>
      <c r="OXG634" s="80"/>
      <c r="OXH634" s="80"/>
      <c r="OXI634" s="80"/>
      <c r="OXJ634" s="80"/>
      <c r="OXK634" s="80"/>
      <c r="OXL634" s="80"/>
      <c r="OXM634" s="80"/>
      <c r="OXN634" s="80"/>
      <c r="OXO634" s="80"/>
      <c r="OXP634" s="80"/>
      <c r="OXQ634" s="80"/>
      <c r="OXR634" s="80"/>
      <c r="OXS634" s="80"/>
      <c r="OXT634" s="80"/>
      <c r="OXU634" s="80"/>
      <c r="OXV634" s="80"/>
      <c r="OXW634" s="80"/>
      <c r="OXX634" s="80"/>
      <c r="OXY634" s="80"/>
      <c r="OXZ634" s="80"/>
      <c r="OYA634" s="80"/>
      <c r="OYB634" s="80"/>
      <c r="OYC634" s="80"/>
      <c r="OYD634" s="80"/>
      <c r="OYE634" s="80"/>
      <c r="OYF634" s="80"/>
      <c r="OYG634" s="80"/>
      <c r="OYH634" s="80"/>
      <c r="OYI634" s="80"/>
      <c r="OYJ634" s="80"/>
      <c r="OYK634" s="80"/>
      <c r="OYL634" s="80"/>
      <c r="OYM634" s="80"/>
      <c r="OYN634" s="80"/>
      <c r="OYO634" s="80"/>
      <c r="OYP634" s="80"/>
      <c r="OYQ634" s="80"/>
      <c r="OYR634" s="80"/>
      <c r="OYS634" s="80"/>
      <c r="OYT634" s="80"/>
      <c r="OYU634" s="80"/>
      <c r="OYV634" s="80"/>
      <c r="OYW634" s="80"/>
      <c r="OYX634" s="80"/>
      <c r="OYY634" s="80"/>
      <c r="OYZ634" s="80"/>
      <c r="OZA634" s="80"/>
      <c r="OZB634" s="80"/>
      <c r="OZC634" s="80"/>
      <c r="OZD634" s="80"/>
      <c r="OZE634" s="80"/>
      <c r="OZF634" s="80"/>
      <c r="OZG634" s="80"/>
      <c r="OZH634" s="80"/>
      <c r="OZI634" s="80"/>
      <c r="OZJ634" s="80"/>
      <c r="OZK634" s="80"/>
      <c r="OZL634" s="80"/>
      <c r="OZM634" s="80"/>
      <c r="OZN634" s="80"/>
      <c r="OZO634" s="80"/>
      <c r="OZP634" s="80"/>
      <c r="OZQ634" s="80"/>
      <c r="OZR634" s="80"/>
      <c r="OZS634" s="80"/>
      <c r="OZT634" s="80"/>
      <c r="OZU634" s="80"/>
      <c r="OZV634" s="80"/>
      <c r="OZW634" s="80"/>
      <c r="OZX634" s="80"/>
      <c r="OZY634" s="80"/>
      <c r="OZZ634" s="80"/>
      <c r="PAA634" s="80"/>
      <c r="PAB634" s="80"/>
      <c r="PAC634" s="80"/>
      <c r="PAD634" s="80"/>
      <c r="PAE634" s="80"/>
      <c r="PAF634" s="80"/>
      <c r="PAG634" s="80"/>
      <c r="PAH634" s="80"/>
      <c r="PAI634" s="80"/>
      <c r="PAJ634" s="80"/>
      <c r="PAK634" s="80"/>
      <c r="PAL634" s="80"/>
      <c r="PAM634" s="80"/>
      <c r="PAN634" s="80"/>
      <c r="PAO634" s="80"/>
      <c r="PAP634" s="80"/>
      <c r="PAQ634" s="80"/>
      <c r="PAR634" s="80"/>
      <c r="PAS634" s="80"/>
      <c r="PAT634" s="80"/>
      <c r="PAU634" s="80"/>
      <c r="PAV634" s="80"/>
      <c r="PAW634" s="80"/>
      <c r="PAX634" s="80"/>
      <c r="PAY634" s="80"/>
      <c r="PAZ634" s="80"/>
      <c r="PBA634" s="80"/>
      <c r="PBB634" s="80"/>
      <c r="PBC634" s="80"/>
      <c r="PBD634" s="80"/>
      <c r="PBE634" s="80"/>
      <c r="PBF634" s="80"/>
      <c r="PBG634" s="80"/>
      <c r="PBH634" s="80"/>
      <c r="PBI634" s="80"/>
      <c r="PBJ634" s="80"/>
      <c r="PBK634" s="80"/>
      <c r="PBL634" s="80"/>
      <c r="PBM634" s="80"/>
      <c r="PBN634" s="80"/>
      <c r="PBO634" s="80"/>
      <c r="PBP634" s="80"/>
      <c r="PBQ634" s="80"/>
      <c r="PBR634" s="80"/>
      <c r="PBS634" s="80"/>
      <c r="PBT634" s="80"/>
      <c r="PBU634" s="80"/>
      <c r="PBV634" s="80"/>
      <c r="PBW634" s="80"/>
      <c r="PBX634" s="80"/>
      <c r="PBY634" s="80"/>
      <c r="PBZ634" s="80"/>
      <c r="PCA634" s="80"/>
      <c r="PCB634" s="80"/>
      <c r="PCC634" s="80"/>
      <c r="PCD634" s="80"/>
      <c r="PCE634" s="80"/>
      <c r="PCF634" s="80"/>
      <c r="PCG634" s="80"/>
      <c r="PCH634" s="80"/>
      <c r="PCI634" s="80"/>
      <c r="PCJ634" s="80"/>
      <c r="PCK634" s="80"/>
      <c r="PCL634" s="80"/>
      <c r="PCM634" s="80"/>
      <c r="PCN634" s="80"/>
      <c r="PCO634" s="80"/>
      <c r="PCP634" s="80"/>
      <c r="PCQ634" s="80"/>
      <c r="PCR634" s="80"/>
      <c r="PCS634" s="80"/>
      <c r="PCT634" s="80"/>
      <c r="PCU634" s="80"/>
      <c r="PCV634" s="80"/>
      <c r="PCW634" s="80"/>
      <c r="PCX634" s="80"/>
      <c r="PCY634" s="80"/>
      <c r="PCZ634" s="80"/>
      <c r="PDA634" s="80"/>
      <c r="PDB634" s="80"/>
      <c r="PDC634" s="80"/>
      <c r="PDD634" s="80"/>
      <c r="PDE634" s="80"/>
      <c r="PDF634" s="80"/>
      <c r="PDG634" s="80"/>
      <c r="PDH634" s="80"/>
      <c r="PDI634" s="80"/>
      <c r="PDJ634" s="80"/>
      <c r="PDK634" s="80"/>
      <c r="PDL634" s="80"/>
      <c r="PDM634" s="80"/>
      <c r="PDN634" s="80"/>
      <c r="PDO634" s="80"/>
      <c r="PDP634" s="80"/>
      <c r="PDQ634" s="80"/>
      <c r="PDR634" s="80"/>
      <c r="PDS634" s="80"/>
      <c r="PDT634" s="80"/>
      <c r="PDU634" s="80"/>
      <c r="PDV634" s="80"/>
      <c r="PDW634" s="80"/>
      <c r="PDX634" s="80"/>
      <c r="PDY634" s="80"/>
      <c r="PDZ634" s="80"/>
      <c r="PEA634" s="80"/>
      <c r="PEB634" s="80"/>
      <c r="PEC634" s="80"/>
      <c r="PED634" s="80"/>
      <c r="PEE634" s="80"/>
      <c r="PEF634" s="80"/>
      <c r="PEG634" s="80"/>
      <c r="PEH634" s="80"/>
      <c r="PEI634" s="80"/>
      <c r="PEJ634" s="80"/>
      <c r="PEK634" s="80"/>
      <c r="PEL634" s="80"/>
      <c r="PEM634" s="80"/>
      <c r="PEN634" s="80"/>
      <c r="PEO634" s="80"/>
      <c r="PEP634" s="80"/>
      <c r="PEQ634" s="80"/>
      <c r="PER634" s="80"/>
      <c r="PES634" s="80"/>
      <c r="PET634" s="80"/>
      <c r="PEU634" s="80"/>
      <c r="PEV634" s="80"/>
      <c r="PEW634" s="80"/>
      <c r="PEX634" s="80"/>
      <c r="PEY634" s="80"/>
      <c r="PEZ634" s="80"/>
      <c r="PFA634" s="80"/>
      <c r="PFB634" s="80"/>
      <c r="PFC634" s="80"/>
      <c r="PFD634" s="80"/>
      <c r="PFE634" s="80"/>
      <c r="PFF634" s="80"/>
      <c r="PFG634" s="80"/>
      <c r="PFH634" s="80"/>
      <c r="PFI634" s="80"/>
      <c r="PFJ634" s="80"/>
      <c r="PFK634" s="80"/>
      <c r="PFL634" s="80"/>
      <c r="PFM634" s="80"/>
      <c r="PFN634" s="80"/>
      <c r="PFO634" s="80"/>
      <c r="PFP634" s="80"/>
      <c r="PFQ634" s="80"/>
      <c r="PFR634" s="80"/>
      <c r="PFS634" s="80"/>
      <c r="PFT634" s="80"/>
      <c r="PFU634" s="80"/>
      <c r="PFV634" s="80"/>
      <c r="PFW634" s="80"/>
      <c r="PFX634" s="80"/>
      <c r="PFY634" s="80"/>
      <c r="PFZ634" s="80"/>
      <c r="PGA634" s="80"/>
      <c r="PGB634" s="80"/>
      <c r="PGC634" s="80"/>
      <c r="PGD634" s="80"/>
      <c r="PGE634" s="80"/>
      <c r="PGF634" s="80"/>
      <c r="PGG634" s="80"/>
      <c r="PGH634" s="80"/>
      <c r="PGI634" s="80"/>
      <c r="PGJ634" s="80"/>
      <c r="PGK634" s="80"/>
      <c r="PGL634" s="80"/>
      <c r="PGM634" s="80"/>
      <c r="PGN634" s="80"/>
      <c r="PGO634" s="80"/>
      <c r="PGP634" s="80"/>
      <c r="PGQ634" s="80"/>
      <c r="PGR634" s="80"/>
      <c r="PGS634" s="80"/>
      <c r="PGT634" s="80"/>
      <c r="PGU634" s="80"/>
      <c r="PGV634" s="80"/>
      <c r="PGW634" s="80"/>
      <c r="PGX634" s="80"/>
      <c r="PGY634" s="80"/>
      <c r="PGZ634" s="80"/>
      <c r="PHA634" s="80"/>
      <c r="PHB634" s="80"/>
      <c r="PHC634" s="80"/>
      <c r="PHD634" s="80"/>
      <c r="PHE634" s="80"/>
      <c r="PHF634" s="80"/>
      <c r="PHG634" s="80"/>
      <c r="PHH634" s="80"/>
      <c r="PHI634" s="80"/>
      <c r="PHJ634" s="80"/>
      <c r="PHK634" s="80"/>
      <c r="PHL634" s="80"/>
      <c r="PHM634" s="80"/>
      <c r="PHN634" s="80"/>
      <c r="PHO634" s="80"/>
      <c r="PHP634" s="80"/>
      <c r="PHQ634" s="80"/>
      <c r="PHR634" s="80"/>
      <c r="PHS634" s="80"/>
      <c r="PHT634" s="80"/>
      <c r="PHU634" s="80"/>
      <c r="PHV634" s="80"/>
      <c r="PHW634" s="80"/>
      <c r="PHX634" s="80"/>
      <c r="PHY634" s="80"/>
      <c r="PHZ634" s="80"/>
      <c r="PIA634" s="80"/>
      <c r="PIB634" s="80"/>
      <c r="PIC634" s="80"/>
      <c r="PID634" s="80"/>
      <c r="PIE634" s="80"/>
      <c r="PIF634" s="80"/>
      <c r="PIG634" s="80"/>
      <c r="PIH634" s="80"/>
      <c r="PII634" s="80"/>
      <c r="PIJ634" s="80"/>
      <c r="PIK634" s="80"/>
      <c r="PIL634" s="80"/>
      <c r="PIM634" s="80"/>
      <c r="PIN634" s="80"/>
      <c r="PIO634" s="80"/>
      <c r="PIP634" s="80"/>
      <c r="PIQ634" s="80"/>
      <c r="PIR634" s="80"/>
      <c r="PIS634" s="80"/>
      <c r="PIT634" s="80"/>
      <c r="PIU634" s="80"/>
      <c r="PIV634" s="80"/>
      <c r="PIW634" s="80"/>
      <c r="PIX634" s="80"/>
      <c r="PIY634" s="80"/>
      <c r="PIZ634" s="80"/>
      <c r="PJA634" s="80"/>
      <c r="PJB634" s="80"/>
      <c r="PJC634" s="80"/>
      <c r="PJD634" s="80"/>
      <c r="PJE634" s="80"/>
      <c r="PJF634" s="80"/>
      <c r="PJG634" s="80"/>
      <c r="PJH634" s="80"/>
      <c r="PJI634" s="80"/>
      <c r="PJJ634" s="80"/>
      <c r="PJK634" s="80"/>
      <c r="PJL634" s="80"/>
      <c r="PJM634" s="80"/>
      <c r="PJN634" s="80"/>
      <c r="PJO634" s="80"/>
      <c r="PJP634" s="80"/>
      <c r="PJQ634" s="80"/>
      <c r="PJR634" s="80"/>
      <c r="PJS634" s="80"/>
      <c r="PJT634" s="80"/>
      <c r="PJU634" s="80"/>
      <c r="PJV634" s="80"/>
      <c r="PJW634" s="80"/>
      <c r="PJX634" s="80"/>
      <c r="PJY634" s="80"/>
      <c r="PJZ634" s="80"/>
      <c r="PKA634" s="80"/>
      <c r="PKB634" s="80"/>
      <c r="PKC634" s="80"/>
      <c r="PKD634" s="80"/>
      <c r="PKE634" s="80"/>
      <c r="PKF634" s="80"/>
      <c r="PKG634" s="80"/>
      <c r="PKH634" s="80"/>
      <c r="PKI634" s="80"/>
      <c r="PKJ634" s="80"/>
      <c r="PKK634" s="80"/>
      <c r="PKL634" s="80"/>
      <c r="PKM634" s="80"/>
      <c r="PKN634" s="80"/>
      <c r="PKO634" s="80"/>
      <c r="PKP634" s="80"/>
      <c r="PKQ634" s="80"/>
      <c r="PKR634" s="80"/>
      <c r="PKS634" s="80"/>
      <c r="PKT634" s="80"/>
      <c r="PKU634" s="80"/>
      <c r="PKV634" s="80"/>
      <c r="PKW634" s="80"/>
      <c r="PKX634" s="80"/>
      <c r="PKY634" s="80"/>
      <c r="PKZ634" s="80"/>
      <c r="PLA634" s="80"/>
      <c r="PLB634" s="80"/>
      <c r="PLC634" s="80"/>
      <c r="PLD634" s="80"/>
      <c r="PLE634" s="80"/>
      <c r="PLF634" s="80"/>
      <c r="PLG634" s="80"/>
      <c r="PLH634" s="80"/>
      <c r="PLI634" s="80"/>
      <c r="PLJ634" s="80"/>
      <c r="PLK634" s="80"/>
      <c r="PLL634" s="80"/>
      <c r="PLM634" s="80"/>
      <c r="PLN634" s="80"/>
      <c r="PLO634" s="80"/>
      <c r="PLP634" s="80"/>
      <c r="PLQ634" s="80"/>
      <c r="PLR634" s="80"/>
      <c r="PLS634" s="80"/>
      <c r="PLT634" s="80"/>
      <c r="PLU634" s="80"/>
      <c r="PLV634" s="80"/>
      <c r="PLW634" s="80"/>
      <c r="PLX634" s="80"/>
      <c r="PLY634" s="80"/>
      <c r="PLZ634" s="80"/>
      <c r="PMA634" s="80"/>
      <c r="PMB634" s="80"/>
      <c r="PMC634" s="80"/>
      <c r="PMD634" s="80"/>
      <c r="PME634" s="80"/>
      <c r="PMF634" s="80"/>
      <c r="PMG634" s="80"/>
      <c r="PMH634" s="80"/>
      <c r="PMI634" s="80"/>
      <c r="PMJ634" s="80"/>
      <c r="PMK634" s="80"/>
      <c r="PML634" s="80"/>
      <c r="PMM634" s="80"/>
      <c r="PMN634" s="80"/>
      <c r="PMO634" s="80"/>
      <c r="PMP634" s="80"/>
      <c r="PMQ634" s="80"/>
      <c r="PMR634" s="80"/>
      <c r="PMS634" s="80"/>
      <c r="PMT634" s="80"/>
      <c r="PMU634" s="80"/>
      <c r="PMV634" s="80"/>
      <c r="PMW634" s="80"/>
      <c r="PMX634" s="80"/>
      <c r="PMY634" s="80"/>
      <c r="PMZ634" s="80"/>
      <c r="PNA634" s="80"/>
      <c r="PNB634" s="80"/>
      <c r="PNC634" s="80"/>
      <c r="PND634" s="80"/>
      <c r="PNE634" s="80"/>
      <c r="PNF634" s="80"/>
      <c r="PNG634" s="80"/>
      <c r="PNH634" s="80"/>
      <c r="PNI634" s="80"/>
      <c r="PNJ634" s="80"/>
      <c r="PNK634" s="80"/>
      <c r="PNL634" s="80"/>
      <c r="PNM634" s="80"/>
      <c r="PNN634" s="80"/>
      <c r="PNO634" s="80"/>
      <c r="PNP634" s="80"/>
      <c r="PNQ634" s="80"/>
      <c r="PNR634" s="80"/>
      <c r="PNS634" s="80"/>
      <c r="PNT634" s="80"/>
      <c r="PNU634" s="80"/>
      <c r="PNV634" s="80"/>
      <c r="PNW634" s="80"/>
      <c r="PNX634" s="80"/>
      <c r="PNY634" s="80"/>
      <c r="PNZ634" s="80"/>
      <c r="POA634" s="80"/>
      <c r="POB634" s="80"/>
      <c r="POC634" s="80"/>
      <c r="POD634" s="80"/>
      <c r="POE634" s="80"/>
      <c r="POF634" s="80"/>
      <c r="POG634" s="80"/>
      <c r="POH634" s="80"/>
      <c r="POI634" s="80"/>
      <c r="POJ634" s="80"/>
      <c r="POK634" s="80"/>
      <c r="POL634" s="80"/>
      <c r="POM634" s="80"/>
      <c r="PON634" s="80"/>
      <c r="POO634" s="80"/>
      <c r="POP634" s="80"/>
      <c r="POQ634" s="80"/>
      <c r="POR634" s="80"/>
      <c r="POS634" s="80"/>
      <c r="POT634" s="80"/>
      <c r="POU634" s="80"/>
      <c r="POV634" s="80"/>
      <c r="POW634" s="80"/>
      <c r="POX634" s="80"/>
      <c r="POY634" s="80"/>
      <c r="POZ634" s="80"/>
      <c r="PPA634" s="80"/>
      <c r="PPB634" s="80"/>
      <c r="PPC634" s="80"/>
      <c r="PPD634" s="80"/>
      <c r="PPE634" s="80"/>
      <c r="PPF634" s="80"/>
      <c r="PPG634" s="80"/>
      <c r="PPH634" s="80"/>
      <c r="PPI634" s="80"/>
      <c r="PPJ634" s="80"/>
      <c r="PPK634" s="80"/>
      <c r="PPL634" s="80"/>
      <c r="PPM634" s="80"/>
      <c r="PPN634" s="80"/>
      <c r="PPO634" s="80"/>
      <c r="PPP634" s="80"/>
      <c r="PPQ634" s="80"/>
      <c r="PPR634" s="80"/>
      <c r="PPS634" s="80"/>
      <c r="PPT634" s="80"/>
      <c r="PPU634" s="80"/>
      <c r="PPV634" s="80"/>
      <c r="PPW634" s="80"/>
      <c r="PPX634" s="80"/>
      <c r="PPY634" s="80"/>
      <c r="PPZ634" s="80"/>
      <c r="PQA634" s="80"/>
      <c r="PQB634" s="80"/>
      <c r="PQC634" s="80"/>
      <c r="PQD634" s="80"/>
      <c r="PQE634" s="80"/>
      <c r="PQF634" s="80"/>
      <c r="PQG634" s="80"/>
      <c r="PQH634" s="80"/>
      <c r="PQI634" s="80"/>
      <c r="PQJ634" s="80"/>
      <c r="PQK634" s="80"/>
      <c r="PQL634" s="80"/>
      <c r="PQM634" s="80"/>
      <c r="PQN634" s="80"/>
      <c r="PQO634" s="80"/>
      <c r="PQP634" s="80"/>
      <c r="PQQ634" s="80"/>
      <c r="PQR634" s="80"/>
      <c r="PQS634" s="80"/>
      <c r="PQT634" s="80"/>
      <c r="PQU634" s="80"/>
      <c r="PQV634" s="80"/>
      <c r="PQW634" s="80"/>
      <c r="PQX634" s="80"/>
      <c r="PQY634" s="80"/>
      <c r="PQZ634" s="80"/>
      <c r="PRA634" s="80"/>
      <c r="PRB634" s="80"/>
      <c r="PRC634" s="80"/>
      <c r="PRD634" s="80"/>
      <c r="PRE634" s="80"/>
      <c r="PRF634" s="80"/>
      <c r="PRG634" s="80"/>
      <c r="PRH634" s="80"/>
      <c r="PRI634" s="80"/>
      <c r="PRJ634" s="80"/>
      <c r="PRK634" s="80"/>
      <c r="PRL634" s="80"/>
      <c r="PRM634" s="80"/>
      <c r="PRN634" s="80"/>
      <c r="PRO634" s="80"/>
      <c r="PRP634" s="80"/>
      <c r="PRQ634" s="80"/>
      <c r="PRR634" s="80"/>
      <c r="PRS634" s="80"/>
      <c r="PRT634" s="80"/>
      <c r="PRU634" s="80"/>
      <c r="PRV634" s="80"/>
      <c r="PRW634" s="80"/>
      <c r="PRX634" s="80"/>
      <c r="PRY634" s="80"/>
      <c r="PRZ634" s="80"/>
      <c r="PSA634" s="80"/>
      <c r="PSB634" s="80"/>
      <c r="PSC634" s="80"/>
      <c r="PSD634" s="80"/>
      <c r="PSE634" s="80"/>
      <c r="PSF634" s="80"/>
      <c r="PSG634" s="80"/>
      <c r="PSH634" s="80"/>
      <c r="PSI634" s="80"/>
      <c r="PSJ634" s="80"/>
      <c r="PSK634" s="80"/>
      <c r="PSL634" s="80"/>
      <c r="PSM634" s="80"/>
      <c r="PSN634" s="80"/>
      <c r="PSO634" s="80"/>
      <c r="PSP634" s="80"/>
      <c r="PSQ634" s="80"/>
      <c r="PSR634" s="80"/>
      <c r="PSS634" s="80"/>
      <c r="PST634" s="80"/>
      <c r="PSU634" s="80"/>
      <c r="PSV634" s="80"/>
      <c r="PSW634" s="80"/>
      <c r="PSX634" s="80"/>
      <c r="PSY634" s="80"/>
      <c r="PSZ634" s="80"/>
      <c r="PTA634" s="80"/>
      <c r="PTB634" s="80"/>
      <c r="PTC634" s="80"/>
      <c r="PTD634" s="80"/>
      <c r="PTE634" s="80"/>
      <c r="PTF634" s="80"/>
      <c r="PTG634" s="80"/>
      <c r="PTH634" s="80"/>
      <c r="PTI634" s="80"/>
      <c r="PTJ634" s="80"/>
      <c r="PTK634" s="80"/>
      <c r="PTL634" s="80"/>
      <c r="PTM634" s="80"/>
      <c r="PTN634" s="80"/>
      <c r="PTO634" s="80"/>
      <c r="PTP634" s="80"/>
      <c r="PTQ634" s="80"/>
      <c r="PTR634" s="80"/>
      <c r="PTS634" s="80"/>
      <c r="PTT634" s="80"/>
      <c r="PTU634" s="80"/>
      <c r="PTV634" s="80"/>
      <c r="PTW634" s="80"/>
      <c r="PTX634" s="80"/>
      <c r="PTY634" s="80"/>
      <c r="PTZ634" s="80"/>
      <c r="PUA634" s="80"/>
      <c r="PUB634" s="80"/>
      <c r="PUC634" s="80"/>
      <c r="PUD634" s="80"/>
      <c r="PUE634" s="80"/>
      <c r="PUF634" s="80"/>
      <c r="PUG634" s="80"/>
      <c r="PUH634" s="80"/>
      <c r="PUI634" s="80"/>
      <c r="PUJ634" s="80"/>
      <c r="PUK634" s="80"/>
      <c r="PUL634" s="80"/>
      <c r="PUM634" s="80"/>
      <c r="PUN634" s="80"/>
      <c r="PUO634" s="80"/>
      <c r="PUP634" s="80"/>
      <c r="PUQ634" s="80"/>
      <c r="PUR634" s="80"/>
      <c r="PUS634" s="80"/>
      <c r="PUT634" s="80"/>
      <c r="PUU634" s="80"/>
      <c r="PUV634" s="80"/>
      <c r="PUW634" s="80"/>
      <c r="PUX634" s="80"/>
      <c r="PUY634" s="80"/>
      <c r="PUZ634" s="80"/>
      <c r="PVA634" s="80"/>
      <c r="PVB634" s="80"/>
      <c r="PVC634" s="80"/>
      <c r="PVD634" s="80"/>
      <c r="PVE634" s="80"/>
      <c r="PVF634" s="80"/>
      <c r="PVG634" s="80"/>
      <c r="PVH634" s="80"/>
      <c r="PVI634" s="80"/>
      <c r="PVJ634" s="80"/>
      <c r="PVK634" s="80"/>
      <c r="PVL634" s="80"/>
      <c r="PVM634" s="80"/>
      <c r="PVN634" s="80"/>
      <c r="PVO634" s="80"/>
      <c r="PVP634" s="80"/>
      <c r="PVQ634" s="80"/>
      <c r="PVR634" s="80"/>
      <c r="PVS634" s="80"/>
      <c r="PVT634" s="80"/>
      <c r="PVU634" s="80"/>
      <c r="PVV634" s="80"/>
      <c r="PVW634" s="80"/>
      <c r="PVX634" s="80"/>
      <c r="PVY634" s="80"/>
      <c r="PVZ634" s="80"/>
      <c r="PWA634" s="80"/>
      <c r="PWB634" s="80"/>
      <c r="PWC634" s="80"/>
      <c r="PWD634" s="80"/>
      <c r="PWE634" s="80"/>
      <c r="PWF634" s="80"/>
      <c r="PWG634" s="80"/>
      <c r="PWH634" s="80"/>
      <c r="PWI634" s="80"/>
      <c r="PWJ634" s="80"/>
      <c r="PWK634" s="80"/>
      <c r="PWL634" s="80"/>
      <c r="PWM634" s="80"/>
      <c r="PWN634" s="80"/>
      <c r="PWO634" s="80"/>
      <c r="PWP634" s="80"/>
      <c r="PWQ634" s="80"/>
      <c r="PWR634" s="80"/>
      <c r="PWS634" s="80"/>
      <c r="PWT634" s="80"/>
      <c r="PWU634" s="80"/>
      <c r="PWV634" s="80"/>
      <c r="PWW634" s="80"/>
      <c r="PWX634" s="80"/>
      <c r="PWY634" s="80"/>
      <c r="PWZ634" s="80"/>
      <c r="PXA634" s="80"/>
      <c r="PXB634" s="80"/>
      <c r="PXC634" s="80"/>
      <c r="PXD634" s="80"/>
      <c r="PXE634" s="80"/>
      <c r="PXF634" s="80"/>
      <c r="PXG634" s="80"/>
      <c r="PXH634" s="80"/>
      <c r="PXI634" s="80"/>
      <c r="PXJ634" s="80"/>
      <c r="PXK634" s="80"/>
      <c r="PXL634" s="80"/>
      <c r="PXM634" s="80"/>
      <c r="PXN634" s="80"/>
      <c r="PXO634" s="80"/>
      <c r="PXP634" s="80"/>
      <c r="PXQ634" s="80"/>
      <c r="PXR634" s="80"/>
      <c r="PXS634" s="80"/>
      <c r="PXT634" s="80"/>
      <c r="PXU634" s="80"/>
      <c r="PXV634" s="80"/>
      <c r="PXW634" s="80"/>
      <c r="PXX634" s="80"/>
      <c r="PXY634" s="80"/>
      <c r="PXZ634" s="80"/>
      <c r="PYA634" s="80"/>
      <c r="PYB634" s="80"/>
      <c r="PYC634" s="80"/>
      <c r="PYD634" s="80"/>
      <c r="PYE634" s="80"/>
      <c r="PYF634" s="80"/>
      <c r="PYG634" s="80"/>
      <c r="PYH634" s="80"/>
      <c r="PYI634" s="80"/>
      <c r="PYJ634" s="80"/>
      <c r="PYK634" s="80"/>
      <c r="PYL634" s="80"/>
      <c r="PYM634" s="80"/>
      <c r="PYN634" s="80"/>
      <c r="PYO634" s="80"/>
      <c r="PYP634" s="80"/>
      <c r="PYQ634" s="80"/>
      <c r="PYR634" s="80"/>
      <c r="PYS634" s="80"/>
      <c r="PYT634" s="80"/>
      <c r="PYU634" s="80"/>
      <c r="PYV634" s="80"/>
      <c r="PYW634" s="80"/>
      <c r="PYX634" s="80"/>
      <c r="PYY634" s="80"/>
      <c r="PYZ634" s="80"/>
      <c r="PZA634" s="80"/>
      <c r="PZB634" s="80"/>
      <c r="PZC634" s="80"/>
      <c r="PZD634" s="80"/>
      <c r="PZE634" s="80"/>
      <c r="PZF634" s="80"/>
      <c r="PZG634" s="80"/>
      <c r="PZH634" s="80"/>
      <c r="PZI634" s="80"/>
      <c r="PZJ634" s="80"/>
      <c r="PZK634" s="80"/>
      <c r="PZL634" s="80"/>
      <c r="PZM634" s="80"/>
      <c r="PZN634" s="80"/>
      <c r="PZO634" s="80"/>
      <c r="PZP634" s="80"/>
      <c r="PZQ634" s="80"/>
      <c r="PZR634" s="80"/>
      <c r="PZS634" s="80"/>
      <c r="PZT634" s="80"/>
      <c r="PZU634" s="80"/>
      <c r="PZV634" s="80"/>
      <c r="PZW634" s="80"/>
      <c r="PZX634" s="80"/>
      <c r="PZY634" s="80"/>
      <c r="PZZ634" s="80"/>
      <c r="QAA634" s="80"/>
      <c r="QAB634" s="80"/>
      <c r="QAC634" s="80"/>
      <c r="QAD634" s="80"/>
      <c r="QAE634" s="80"/>
      <c r="QAF634" s="80"/>
      <c r="QAG634" s="80"/>
      <c r="QAH634" s="80"/>
      <c r="QAI634" s="80"/>
      <c r="QAJ634" s="80"/>
      <c r="QAK634" s="80"/>
      <c r="QAL634" s="80"/>
      <c r="QAM634" s="80"/>
      <c r="QAN634" s="80"/>
      <c r="QAO634" s="80"/>
      <c r="QAP634" s="80"/>
      <c r="QAQ634" s="80"/>
      <c r="QAR634" s="80"/>
      <c r="QAS634" s="80"/>
      <c r="QAT634" s="80"/>
      <c r="QAU634" s="80"/>
      <c r="QAV634" s="80"/>
      <c r="QAW634" s="80"/>
      <c r="QAX634" s="80"/>
      <c r="QAY634" s="80"/>
      <c r="QAZ634" s="80"/>
      <c r="QBA634" s="80"/>
      <c r="QBB634" s="80"/>
      <c r="QBC634" s="80"/>
      <c r="QBD634" s="80"/>
      <c r="QBE634" s="80"/>
      <c r="QBF634" s="80"/>
      <c r="QBG634" s="80"/>
      <c r="QBH634" s="80"/>
      <c r="QBI634" s="80"/>
      <c r="QBJ634" s="80"/>
      <c r="QBK634" s="80"/>
      <c r="QBL634" s="80"/>
      <c r="QBM634" s="80"/>
      <c r="QBN634" s="80"/>
      <c r="QBO634" s="80"/>
      <c r="QBP634" s="80"/>
      <c r="QBQ634" s="80"/>
      <c r="QBR634" s="80"/>
      <c r="QBS634" s="80"/>
      <c r="QBT634" s="80"/>
      <c r="QBU634" s="80"/>
      <c r="QBV634" s="80"/>
      <c r="QBW634" s="80"/>
      <c r="QBX634" s="80"/>
      <c r="QBY634" s="80"/>
      <c r="QBZ634" s="80"/>
      <c r="QCA634" s="80"/>
      <c r="QCB634" s="80"/>
      <c r="QCC634" s="80"/>
      <c r="QCD634" s="80"/>
      <c r="QCE634" s="80"/>
      <c r="QCF634" s="80"/>
      <c r="QCG634" s="80"/>
      <c r="QCH634" s="80"/>
      <c r="QCI634" s="80"/>
      <c r="QCJ634" s="80"/>
      <c r="QCK634" s="80"/>
      <c r="QCL634" s="80"/>
      <c r="QCM634" s="80"/>
      <c r="QCN634" s="80"/>
      <c r="QCO634" s="80"/>
      <c r="QCP634" s="80"/>
      <c r="QCQ634" s="80"/>
      <c r="QCR634" s="80"/>
      <c r="QCS634" s="80"/>
      <c r="QCT634" s="80"/>
      <c r="QCU634" s="80"/>
      <c r="QCV634" s="80"/>
      <c r="QCW634" s="80"/>
      <c r="QCX634" s="80"/>
      <c r="QCY634" s="80"/>
      <c r="QCZ634" s="80"/>
      <c r="QDA634" s="80"/>
      <c r="QDB634" s="80"/>
      <c r="QDC634" s="80"/>
      <c r="QDD634" s="80"/>
      <c r="QDE634" s="80"/>
      <c r="QDF634" s="80"/>
      <c r="QDG634" s="80"/>
      <c r="QDH634" s="80"/>
      <c r="QDI634" s="80"/>
      <c r="QDJ634" s="80"/>
      <c r="QDK634" s="80"/>
      <c r="QDL634" s="80"/>
      <c r="QDM634" s="80"/>
      <c r="QDN634" s="80"/>
      <c r="QDO634" s="80"/>
      <c r="QDP634" s="80"/>
      <c r="QDQ634" s="80"/>
      <c r="QDR634" s="80"/>
      <c r="QDS634" s="80"/>
      <c r="QDT634" s="80"/>
      <c r="QDU634" s="80"/>
      <c r="QDV634" s="80"/>
      <c r="QDW634" s="80"/>
      <c r="QDX634" s="80"/>
      <c r="QDY634" s="80"/>
      <c r="QDZ634" s="80"/>
      <c r="QEA634" s="80"/>
      <c r="QEB634" s="80"/>
      <c r="QEC634" s="80"/>
      <c r="QED634" s="80"/>
      <c r="QEE634" s="80"/>
      <c r="QEF634" s="80"/>
      <c r="QEG634" s="80"/>
      <c r="QEH634" s="80"/>
      <c r="QEI634" s="80"/>
      <c r="QEJ634" s="80"/>
      <c r="QEK634" s="80"/>
      <c r="QEL634" s="80"/>
      <c r="QEM634" s="80"/>
      <c r="QEN634" s="80"/>
      <c r="QEO634" s="80"/>
      <c r="QEP634" s="80"/>
      <c r="QEQ634" s="80"/>
      <c r="QER634" s="80"/>
      <c r="QES634" s="80"/>
      <c r="QET634" s="80"/>
      <c r="QEU634" s="80"/>
      <c r="QEV634" s="80"/>
      <c r="QEW634" s="80"/>
      <c r="QEX634" s="80"/>
      <c r="QEY634" s="80"/>
      <c r="QEZ634" s="80"/>
      <c r="QFA634" s="80"/>
      <c r="QFB634" s="80"/>
      <c r="QFC634" s="80"/>
      <c r="QFD634" s="80"/>
      <c r="QFE634" s="80"/>
      <c r="QFF634" s="80"/>
      <c r="QFG634" s="80"/>
      <c r="QFH634" s="80"/>
      <c r="QFI634" s="80"/>
      <c r="QFJ634" s="80"/>
      <c r="QFK634" s="80"/>
      <c r="QFL634" s="80"/>
      <c r="QFM634" s="80"/>
      <c r="QFN634" s="80"/>
      <c r="QFO634" s="80"/>
      <c r="QFP634" s="80"/>
      <c r="QFQ634" s="80"/>
      <c r="QFR634" s="80"/>
      <c r="QFS634" s="80"/>
      <c r="QFT634" s="80"/>
      <c r="QFU634" s="80"/>
      <c r="QFV634" s="80"/>
      <c r="QFW634" s="80"/>
      <c r="QFX634" s="80"/>
      <c r="QFY634" s="80"/>
      <c r="QFZ634" s="80"/>
      <c r="QGA634" s="80"/>
      <c r="QGB634" s="80"/>
      <c r="QGC634" s="80"/>
      <c r="QGD634" s="80"/>
      <c r="QGE634" s="80"/>
      <c r="QGF634" s="80"/>
      <c r="QGG634" s="80"/>
      <c r="QGH634" s="80"/>
      <c r="QGI634" s="80"/>
      <c r="QGJ634" s="80"/>
      <c r="QGK634" s="80"/>
      <c r="QGL634" s="80"/>
      <c r="QGM634" s="80"/>
      <c r="QGN634" s="80"/>
      <c r="QGO634" s="80"/>
      <c r="QGP634" s="80"/>
      <c r="QGQ634" s="80"/>
      <c r="QGR634" s="80"/>
      <c r="QGS634" s="80"/>
      <c r="QGT634" s="80"/>
      <c r="QGU634" s="80"/>
      <c r="QGV634" s="80"/>
      <c r="QGW634" s="80"/>
      <c r="QGX634" s="80"/>
      <c r="QGY634" s="80"/>
      <c r="QGZ634" s="80"/>
      <c r="QHA634" s="80"/>
      <c r="QHB634" s="80"/>
      <c r="QHC634" s="80"/>
      <c r="QHD634" s="80"/>
      <c r="QHE634" s="80"/>
      <c r="QHF634" s="80"/>
      <c r="QHG634" s="80"/>
      <c r="QHH634" s="80"/>
      <c r="QHI634" s="80"/>
      <c r="QHJ634" s="80"/>
      <c r="QHK634" s="80"/>
      <c r="QHL634" s="80"/>
      <c r="QHM634" s="80"/>
      <c r="QHN634" s="80"/>
      <c r="QHO634" s="80"/>
      <c r="QHP634" s="80"/>
      <c r="QHQ634" s="80"/>
      <c r="QHR634" s="80"/>
      <c r="QHS634" s="80"/>
      <c r="QHT634" s="80"/>
      <c r="QHU634" s="80"/>
      <c r="QHV634" s="80"/>
      <c r="QHW634" s="80"/>
      <c r="QHX634" s="80"/>
      <c r="QHY634" s="80"/>
      <c r="QHZ634" s="80"/>
      <c r="QIA634" s="80"/>
      <c r="QIB634" s="80"/>
      <c r="QIC634" s="80"/>
      <c r="QID634" s="80"/>
      <c r="QIE634" s="80"/>
      <c r="QIF634" s="80"/>
      <c r="QIG634" s="80"/>
      <c r="QIH634" s="80"/>
      <c r="QII634" s="80"/>
      <c r="QIJ634" s="80"/>
      <c r="QIK634" s="80"/>
      <c r="QIL634" s="80"/>
      <c r="QIM634" s="80"/>
      <c r="QIN634" s="80"/>
      <c r="QIO634" s="80"/>
      <c r="QIP634" s="80"/>
      <c r="QIQ634" s="80"/>
      <c r="QIR634" s="80"/>
      <c r="QIS634" s="80"/>
      <c r="QIT634" s="80"/>
      <c r="QIU634" s="80"/>
      <c r="QIV634" s="80"/>
      <c r="QIW634" s="80"/>
      <c r="QIX634" s="80"/>
      <c r="QIY634" s="80"/>
      <c r="QIZ634" s="80"/>
      <c r="QJA634" s="80"/>
      <c r="QJB634" s="80"/>
      <c r="QJC634" s="80"/>
      <c r="QJD634" s="80"/>
      <c r="QJE634" s="80"/>
      <c r="QJF634" s="80"/>
      <c r="QJG634" s="80"/>
      <c r="QJH634" s="80"/>
      <c r="QJI634" s="80"/>
      <c r="QJJ634" s="80"/>
      <c r="QJK634" s="80"/>
      <c r="QJL634" s="80"/>
      <c r="QJM634" s="80"/>
      <c r="QJN634" s="80"/>
      <c r="QJO634" s="80"/>
      <c r="QJP634" s="80"/>
      <c r="QJQ634" s="80"/>
      <c r="QJR634" s="80"/>
      <c r="QJS634" s="80"/>
      <c r="QJT634" s="80"/>
      <c r="QJU634" s="80"/>
      <c r="QJV634" s="80"/>
      <c r="QJW634" s="80"/>
      <c r="QJX634" s="80"/>
      <c r="QJY634" s="80"/>
      <c r="QJZ634" s="80"/>
      <c r="QKA634" s="80"/>
      <c r="QKB634" s="80"/>
      <c r="QKC634" s="80"/>
      <c r="QKD634" s="80"/>
      <c r="QKE634" s="80"/>
      <c r="QKF634" s="80"/>
      <c r="QKG634" s="80"/>
      <c r="QKH634" s="80"/>
      <c r="QKI634" s="80"/>
      <c r="QKJ634" s="80"/>
      <c r="QKK634" s="80"/>
      <c r="QKL634" s="80"/>
      <c r="QKM634" s="80"/>
      <c r="QKN634" s="80"/>
      <c r="QKO634" s="80"/>
      <c r="QKP634" s="80"/>
      <c r="QKQ634" s="80"/>
      <c r="QKR634" s="80"/>
      <c r="QKS634" s="80"/>
      <c r="QKT634" s="80"/>
      <c r="QKU634" s="80"/>
      <c r="QKV634" s="80"/>
      <c r="QKW634" s="80"/>
      <c r="QKX634" s="80"/>
      <c r="QKY634" s="80"/>
      <c r="QKZ634" s="80"/>
      <c r="QLA634" s="80"/>
      <c r="QLB634" s="80"/>
      <c r="QLC634" s="80"/>
      <c r="QLD634" s="80"/>
      <c r="QLE634" s="80"/>
      <c r="QLF634" s="80"/>
      <c r="QLG634" s="80"/>
      <c r="QLH634" s="80"/>
      <c r="QLI634" s="80"/>
      <c r="QLJ634" s="80"/>
      <c r="QLK634" s="80"/>
      <c r="QLL634" s="80"/>
      <c r="QLM634" s="80"/>
      <c r="QLN634" s="80"/>
      <c r="QLO634" s="80"/>
      <c r="QLP634" s="80"/>
      <c r="QLQ634" s="80"/>
      <c r="QLR634" s="80"/>
      <c r="QLS634" s="80"/>
      <c r="QLT634" s="80"/>
      <c r="QLU634" s="80"/>
      <c r="QLV634" s="80"/>
      <c r="QLW634" s="80"/>
      <c r="QLX634" s="80"/>
      <c r="QLY634" s="80"/>
      <c r="QLZ634" s="80"/>
      <c r="QMA634" s="80"/>
      <c r="QMB634" s="80"/>
      <c r="QMC634" s="80"/>
      <c r="QMD634" s="80"/>
      <c r="QME634" s="80"/>
      <c r="QMF634" s="80"/>
      <c r="QMG634" s="80"/>
      <c r="QMH634" s="80"/>
      <c r="QMI634" s="80"/>
      <c r="QMJ634" s="80"/>
      <c r="QMK634" s="80"/>
      <c r="QML634" s="80"/>
      <c r="QMM634" s="80"/>
      <c r="QMN634" s="80"/>
      <c r="QMO634" s="80"/>
      <c r="QMP634" s="80"/>
      <c r="QMQ634" s="80"/>
      <c r="QMR634" s="80"/>
      <c r="QMS634" s="80"/>
      <c r="QMT634" s="80"/>
      <c r="QMU634" s="80"/>
      <c r="QMV634" s="80"/>
      <c r="QMW634" s="80"/>
      <c r="QMX634" s="80"/>
      <c r="QMY634" s="80"/>
      <c r="QMZ634" s="80"/>
      <c r="QNA634" s="80"/>
      <c r="QNB634" s="80"/>
      <c r="QNC634" s="80"/>
      <c r="QND634" s="80"/>
      <c r="QNE634" s="80"/>
      <c r="QNF634" s="80"/>
      <c r="QNG634" s="80"/>
      <c r="QNH634" s="80"/>
      <c r="QNI634" s="80"/>
      <c r="QNJ634" s="80"/>
      <c r="QNK634" s="80"/>
      <c r="QNL634" s="80"/>
      <c r="QNM634" s="80"/>
      <c r="QNN634" s="80"/>
      <c r="QNO634" s="80"/>
      <c r="QNP634" s="80"/>
      <c r="QNQ634" s="80"/>
      <c r="QNR634" s="80"/>
      <c r="QNS634" s="80"/>
      <c r="QNT634" s="80"/>
      <c r="QNU634" s="80"/>
      <c r="QNV634" s="80"/>
      <c r="QNW634" s="80"/>
      <c r="QNX634" s="80"/>
      <c r="QNY634" s="80"/>
      <c r="QNZ634" s="80"/>
      <c r="QOA634" s="80"/>
      <c r="QOB634" s="80"/>
      <c r="QOC634" s="80"/>
      <c r="QOD634" s="80"/>
      <c r="QOE634" s="80"/>
      <c r="QOF634" s="80"/>
      <c r="QOG634" s="80"/>
      <c r="QOH634" s="80"/>
      <c r="QOI634" s="80"/>
      <c r="QOJ634" s="80"/>
      <c r="QOK634" s="80"/>
      <c r="QOL634" s="80"/>
      <c r="QOM634" s="80"/>
      <c r="QON634" s="80"/>
      <c r="QOO634" s="80"/>
      <c r="QOP634" s="80"/>
      <c r="QOQ634" s="80"/>
      <c r="QOR634" s="80"/>
      <c r="QOS634" s="80"/>
      <c r="QOT634" s="80"/>
      <c r="QOU634" s="80"/>
      <c r="QOV634" s="80"/>
      <c r="QOW634" s="80"/>
      <c r="QOX634" s="80"/>
      <c r="QOY634" s="80"/>
      <c r="QOZ634" s="80"/>
      <c r="QPA634" s="80"/>
      <c r="QPB634" s="80"/>
      <c r="QPC634" s="80"/>
      <c r="QPD634" s="80"/>
      <c r="QPE634" s="80"/>
      <c r="QPF634" s="80"/>
      <c r="QPG634" s="80"/>
      <c r="QPH634" s="80"/>
      <c r="QPI634" s="80"/>
      <c r="QPJ634" s="80"/>
      <c r="QPK634" s="80"/>
      <c r="QPL634" s="80"/>
      <c r="QPM634" s="80"/>
      <c r="QPN634" s="80"/>
      <c r="QPO634" s="80"/>
      <c r="QPP634" s="80"/>
      <c r="QPQ634" s="80"/>
      <c r="QPR634" s="80"/>
      <c r="QPS634" s="80"/>
      <c r="QPT634" s="80"/>
      <c r="QPU634" s="80"/>
      <c r="QPV634" s="80"/>
      <c r="QPW634" s="80"/>
      <c r="QPX634" s="80"/>
      <c r="QPY634" s="80"/>
      <c r="QPZ634" s="80"/>
      <c r="QQA634" s="80"/>
      <c r="QQB634" s="80"/>
      <c r="QQC634" s="80"/>
      <c r="QQD634" s="80"/>
      <c r="QQE634" s="80"/>
      <c r="QQF634" s="80"/>
      <c r="QQG634" s="80"/>
      <c r="QQH634" s="80"/>
      <c r="QQI634" s="80"/>
      <c r="QQJ634" s="80"/>
      <c r="QQK634" s="80"/>
      <c r="QQL634" s="80"/>
      <c r="QQM634" s="80"/>
      <c r="QQN634" s="80"/>
      <c r="QQO634" s="80"/>
      <c r="QQP634" s="80"/>
      <c r="QQQ634" s="80"/>
      <c r="QQR634" s="80"/>
      <c r="QQS634" s="80"/>
      <c r="QQT634" s="80"/>
      <c r="QQU634" s="80"/>
      <c r="QQV634" s="80"/>
      <c r="QQW634" s="80"/>
      <c r="QQX634" s="80"/>
      <c r="QQY634" s="80"/>
      <c r="QQZ634" s="80"/>
      <c r="QRA634" s="80"/>
      <c r="QRB634" s="80"/>
      <c r="QRC634" s="80"/>
      <c r="QRD634" s="80"/>
      <c r="QRE634" s="80"/>
      <c r="QRF634" s="80"/>
      <c r="QRG634" s="80"/>
      <c r="QRH634" s="80"/>
      <c r="QRI634" s="80"/>
      <c r="QRJ634" s="80"/>
      <c r="QRK634" s="80"/>
      <c r="QRL634" s="80"/>
      <c r="QRM634" s="80"/>
      <c r="QRN634" s="80"/>
      <c r="QRO634" s="80"/>
      <c r="QRP634" s="80"/>
      <c r="QRQ634" s="80"/>
      <c r="QRR634" s="80"/>
      <c r="QRS634" s="80"/>
      <c r="QRT634" s="80"/>
      <c r="QRU634" s="80"/>
      <c r="QRV634" s="80"/>
      <c r="QRW634" s="80"/>
      <c r="QRX634" s="80"/>
      <c r="QRY634" s="80"/>
      <c r="QRZ634" s="80"/>
      <c r="QSA634" s="80"/>
      <c r="QSB634" s="80"/>
      <c r="QSC634" s="80"/>
      <c r="QSD634" s="80"/>
      <c r="QSE634" s="80"/>
      <c r="QSF634" s="80"/>
      <c r="QSG634" s="80"/>
      <c r="QSH634" s="80"/>
      <c r="QSI634" s="80"/>
      <c r="QSJ634" s="80"/>
      <c r="QSK634" s="80"/>
      <c r="QSL634" s="80"/>
      <c r="QSM634" s="80"/>
      <c r="QSN634" s="80"/>
      <c r="QSO634" s="80"/>
      <c r="QSP634" s="80"/>
      <c r="QSQ634" s="80"/>
      <c r="QSR634" s="80"/>
      <c r="QSS634" s="80"/>
      <c r="QST634" s="80"/>
      <c r="QSU634" s="80"/>
      <c r="QSV634" s="80"/>
      <c r="QSW634" s="80"/>
      <c r="QSX634" s="80"/>
      <c r="QSY634" s="80"/>
      <c r="QSZ634" s="80"/>
      <c r="QTA634" s="80"/>
      <c r="QTB634" s="80"/>
      <c r="QTC634" s="80"/>
      <c r="QTD634" s="80"/>
      <c r="QTE634" s="80"/>
      <c r="QTF634" s="80"/>
      <c r="QTG634" s="80"/>
      <c r="QTH634" s="80"/>
      <c r="QTI634" s="80"/>
      <c r="QTJ634" s="80"/>
      <c r="QTK634" s="80"/>
      <c r="QTL634" s="80"/>
      <c r="QTM634" s="80"/>
      <c r="QTN634" s="80"/>
      <c r="QTO634" s="80"/>
      <c r="QTP634" s="80"/>
      <c r="QTQ634" s="80"/>
      <c r="QTR634" s="80"/>
      <c r="QTS634" s="80"/>
      <c r="QTT634" s="80"/>
      <c r="QTU634" s="80"/>
      <c r="QTV634" s="80"/>
      <c r="QTW634" s="80"/>
      <c r="QTX634" s="80"/>
      <c r="QTY634" s="80"/>
      <c r="QTZ634" s="80"/>
      <c r="QUA634" s="80"/>
      <c r="QUB634" s="80"/>
      <c r="QUC634" s="80"/>
      <c r="QUD634" s="80"/>
      <c r="QUE634" s="80"/>
      <c r="QUF634" s="80"/>
      <c r="QUG634" s="80"/>
      <c r="QUH634" s="80"/>
      <c r="QUI634" s="80"/>
      <c r="QUJ634" s="80"/>
      <c r="QUK634" s="80"/>
      <c r="QUL634" s="80"/>
      <c r="QUM634" s="80"/>
      <c r="QUN634" s="80"/>
      <c r="QUO634" s="80"/>
      <c r="QUP634" s="80"/>
      <c r="QUQ634" s="80"/>
      <c r="QUR634" s="80"/>
      <c r="QUS634" s="80"/>
      <c r="QUT634" s="80"/>
      <c r="QUU634" s="80"/>
      <c r="QUV634" s="80"/>
      <c r="QUW634" s="80"/>
      <c r="QUX634" s="80"/>
      <c r="QUY634" s="80"/>
      <c r="QUZ634" s="80"/>
      <c r="QVA634" s="80"/>
      <c r="QVB634" s="80"/>
      <c r="QVC634" s="80"/>
      <c r="QVD634" s="80"/>
      <c r="QVE634" s="80"/>
      <c r="QVF634" s="80"/>
      <c r="QVG634" s="80"/>
      <c r="QVH634" s="80"/>
      <c r="QVI634" s="80"/>
      <c r="QVJ634" s="80"/>
      <c r="QVK634" s="80"/>
      <c r="QVL634" s="80"/>
      <c r="QVM634" s="80"/>
      <c r="QVN634" s="80"/>
      <c r="QVO634" s="80"/>
      <c r="QVP634" s="80"/>
      <c r="QVQ634" s="80"/>
      <c r="QVR634" s="80"/>
      <c r="QVS634" s="80"/>
      <c r="QVT634" s="80"/>
      <c r="QVU634" s="80"/>
      <c r="QVV634" s="80"/>
      <c r="QVW634" s="80"/>
      <c r="QVX634" s="80"/>
      <c r="QVY634" s="80"/>
      <c r="QVZ634" s="80"/>
      <c r="QWA634" s="80"/>
      <c r="QWB634" s="80"/>
      <c r="QWC634" s="80"/>
      <c r="QWD634" s="80"/>
      <c r="QWE634" s="80"/>
      <c r="QWF634" s="80"/>
      <c r="QWG634" s="80"/>
      <c r="QWH634" s="80"/>
      <c r="QWI634" s="80"/>
      <c r="QWJ634" s="80"/>
      <c r="QWK634" s="80"/>
      <c r="QWL634" s="80"/>
      <c r="QWM634" s="80"/>
      <c r="QWN634" s="80"/>
      <c r="QWO634" s="80"/>
      <c r="QWP634" s="80"/>
      <c r="QWQ634" s="80"/>
      <c r="QWR634" s="80"/>
      <c r="QWS634" s="80"/>
      <c r="QWT634" s="80"/>
      <c r="QWU634" s="80"/>
      <c r="QWV634" s="80"/>
      <c r="QWW634" s="80"/>
      <c r="QWX634" s="80"/>
      <c r="QWY634" s="80"/>
      <c r="QWZ634" s="80"/>
      <c r="QXA634" s="80"/>
      <c r="QXB634" s="80"/>
      <c r="QXC634" s="80"/>
      <c r="QXD634" s="80"/>
      <c r="QXE634" s="80"/>
      <c r="QXF634" s="80"/>
      <c r="QXG634" s="80"/>
      <c r="QXH634" s="80"/>
      <c r="QXI634" s="80"/>
      <c r="QXJ634" s="80"/>
      <c r="QXK634" s="80"/>
      <c r="QXL634" s="80"/>
      <c r="QXM634" s="80"/>
      <c r="QXN634" s="80"/>
      <c r="QXO634" s="80"/>
      <c r="QXP634" s="80"/>
      <c r="QXQ634" s="80"/>
      <c r="QXR634" s="80"/>
      <c r="QXS634" s="80"/>
      <c r="QXT634" s="80"/>
      <c r="QXU634" s="80"/>
      <c r="QXV634" s="80"/>
      <c r="QXW634" s="80"/>
      <c r="QXX634" s="80"/>
      <c r="QXY634" s="80"/>
      <c r="QXZ634" s="80"/>
      <c r="QYA634" s="80"/>
      <c r="QYB634" s="80"/>
      <c r="QYC634" s="80"/>
      <c r="QYD634" s="80"/>
      <c r="QYE634" s="80"/>
      <c r="QYF634" s="80"/>
      <c r="QYG634" s="80"/>
      <c r="QYH634" s="80"/>
      <c r="QYI634" s="80"/>
      <c r="QYJ634" s="80"/>
      <c r="QYK634" s="80"/>
      <c r="QYL634" s="80"/>
      <c r="QYM634" s="80"/>
      <c r="QYN634" s="80"/>
      <c r="QYO634" s="80"/>
      <c r="QYP634" s="80"/>
      <c r="QYQ634" s="80"/>
      <c r="QYR634" s="80"/>
      <c r="QYS634" s="80"/>
      <c r="QYT634" s="80"/>
      <c r="QYU634" s="80"/>
      <c r="QYV634" s="80"/>
      <c r="QYW634" s="80"/>
      <c r="QYX634" s="80"/>
      <c r="QYY634" s="80"/>
      <c r="QYZ634" s="80"/>
      <c r="QZA634" s="80"/>
      <c r="QZB634" s="80"/>
      <c r="QZC634" s="80"/>
      <c r="QZD634" s="80"/>
      <c r="QZE634" s="80"/>
      <c r="QZF634" s="80"/>
      <c r="QZG634" s="80"/>
      <c r="QZH634" s="80"/>
      <c r="QZI634" s="80"/>
      <c r="QZJ634" s="80"/>
      <c r="QZK634" s="80"/>
      <c r="QZL634" s="80"/>
      <c r="QZM634" s="80"/>
      <c r="QZN634" s="80"/>
      <c r="QZO634" s="80"/>
      <c r="QZP634" s="80"/>
      <c r="QZQ634" s="80"/>
      <c r="QZR634" s="80"/>
      <c r="QZS634" s="80"/>
      <c r="QZT634" s="80"/>
      <c r="QZU634" s="80"/>
      <c r="QZV634" s="80"/>
      <c r="QZW634" s="80"/>
      <c r="QZX634" s="80"/>
      <c r="QZY634" s="80"/>
      <c r="QZZ634" s="80"/>
      <c r="RAA634" s="80"/>
      <c r="RAB634" s="80"/>
      <c r="RAC634" s="80"/>
      <c r="RAD634" s="80"/>
      <c r="RAE634" s="80"/>
      <c r="RAF634" s="80"/>
      <c r="RAG634" s="80"/>
      <c r="RAH634" s="80"/>
      <c r="RAI634" s="80"/>
      <c r="RAJ634" s="80"/>
      <c r="RAK634" s="80"/>
      <c r="RAL634" s="80"/>
      <c r="RAM634" s="80"/>
      <c r="RAN634" s="80"/>
      <c r="RAO634" s="80"/>
      <c r="RAP634" s="80"/>
      <c r="RAQ634" s="80"/>
      <c r="RAR634" s="80"/>
      <c r="RAS634" s="80"/>
      <c r="RAT634" s="80"/>
      <c r="RAU634" s="80"/>
      <c r="RAV634" s="80"/>
      <c r="RAW634" s="80"/>
      <c r="RAX634" s="80"/>
      <c r="RAY634" s="80"/>
      <c r="RAZ634" s="80"/>
      <c r="RBA634" s="80"/>
      <c r="RBB634" s="80"/>
      <c r="RBC634" s="80"/>
      <c r="RBD634" s="80"/>
      <c r="RBE634" s="80"/>
      <c r="RBF634" s="80"/>
      <c r="RBG634" s="80"/>
      <c r="RBH634" s="80"/>
      <c r="RBI634" s="80"/>
      <c r="RBJ634" s="80"/>
      <c r="RBK634" s="80"/>
      <c r="RBL634" s="80"/>
      <c r="RBM634" s="80"/>
      <c r="RBN634" s="80"/>
      <c r="RBO634" s="80"/>
      <c r="RBP634" s="80"/>
      <c r="RBQ634" s="80"/>
      <c r="RBR634" s="80"/>
      <c r="RBS634" s="80"/>
      <c r="RBT634" s="80"/>
      <c r="RBU634" s="80"/>
      <c r="RBV634" s="80"/>
      <c r="RBW634" s="80"/>
      <c r="RBX634" s="80"/>
      <c r="RBY634" s="80"/>
      <c r="RBZ634" s="80"/>
      <c r="RCA634" s="80"/>
      <c r="RCB634" s="80"/>
      <c r="RCC634" s="80"/>
      <c r="RCD634" s="80"/>
      <c r="RCE634" s="80"/>
      <c r="RCF634" s="80"/>
      <c r="RCG634" s="80"/>
      <c r="RCH634" s="80"/>
      <c r="RCI634" s="80"/>
      <c r="RCJ634" s="80"/>
      <c r="RCK634" s="80"/>
      <c r="RCL634" s="80"/>
      <c r="RCM634" s="80"/>
      <c r="RCN634" s="80"/>
      <c r="RCO634" s="80"/>
      <c r="RCP634" s="80"/>
      <c r="RCQ634" s="80"/>
      <c r="RCR634" s="80"/>
      <c r="RCS634" s="80"/>
      <c r="RCT634" s="80"/>
      <c r="RCU634" s="80"/>
      <c r="RCV634" s="80"/>
      <c r="RCW634" s="80"/>
      <c r="RCX634" s="80"/>
      <c r="RCY634" s="80"/>
      <c r="RCZ634" s="80"/>
      <c r="RDA634" s="80"/>
      <c r="RDB634" s="80"/>
      <c r="RDC634" s="80"/>
      <c r="RDD634" s="80"/>
      <c r="RDE634" s="80"/>
      <c r="RDF634" s="80"/>
      <c r="RDG634" s="80"/>
      <c r="RDH634" s="80"/>
      <c r="RDI634" s="80"/>
      <c r="RDJ634" s="80"/>
      <c r="RDK634" s="80"/>
      <c r="RDL634" s="80"/>
      <c r="RDM634" s="80"/>
      <c r="RDN634" s="80"/>
      <c r="RDO634" s="80"/>
      <c r="RDP634" s="80"/>
      <c r="RDQ634" s="80"/>
      <c r="RDR634" s="80"/>
      <c r="RDS634" s="80"/>
      <c r="RDT634" s="80"/>
      <c r="RDU634" s="80"/>
      <c r="RDV634" s="80"/>
      <c r="RDW634" s="80"/>
      <c r="RDX634" s="80"/>
      <c r="RDY634" s="80"/>
      <c r="RDZ634" s="80"/>
      <c r="REA634" s="80"/>
      <c r="REB634" s="80"/>
      <c r="REC634" s="80"/>
      <c r="RED634" s="80"/>
      <c r="REE634" s="80"/>
      <c r="REF634" s="80"/>
      <c r="REG634" s="80"/>
      <c r="REH634" s="80"/>
      <c r="REI634" s="80"/>
      <c r="REJ634" s="80"/>
      <c r="REK634" s="80"/>
      <c r="REL634" s="80"/>
      <c r="REM634" s="80"/>
      <c r="REN634" s="80"/>
      <c r="REO634" s="80"/>
      <c r="REP634" s="80"/>
      <c r="REQ634" s="80"/>
      <c r="RER634" s="80"/>
      <c r="RES634" s="80"/>
      <c r="RET634" s="80"/>
      <c r="REU634" s="80"/>
      <c r="REV634" s="80"/>
      <c r="REW634" s="80"/>
      <c r="REX634" s="80"/>
      <c r="REY634" s="80"/>
      <c r="REZ634" s="80"/>
      <c r="RFA634" s="80"/>
      <c r="RFB634" s="80"/>
      <c r="RFC634" s="80"/>
      <c r="RFD634" s="80"/>
      <c r="RFE634" s="80"/>
      <c r="RFF634" s="80"/>
      <c r="RFG634" s="80"/>
      <c r="RFH634" s="80"/>
      <c r="RFI634" s="80"/>
      <c r="RFJ634" s="80"/>
      <c r="RFK634" s="80"/>
      <c r="RFL634" s="80"/>
      <c r="RFM634" s="80"/>
      <c r="RFN634" s="80"/>
      <c r="RFO634" s="80"/>
      <c r="RFP634" s="80"/>
      <c r="RFQ634" s="80"/>
      <c r="RFR634" s="80"/>
      <c r="RFS634" s="80"/>
      <c r="RFT634" s="80"/>
      <c r="RFU634" s="80"/>
      <c r="RFV634" s="80"/>
      <c r="RFW634" s="80"/>
      <c r="RFX634" s="80"/>
      <c r="RFY634" s="80"/>
      <c r="RFZ634" s="80"/>
      <c r="RGA634" s="80"/>
      <c r="RGB634" s="80"/>
      <c r="RGC634" s="80"/>
      <c r="RGD634" s="80"/>
      <c r="RGE634" s="80"/>
      <c r="RGF634" s="80"/>
      <c r="RGG634" s="80"/>
      <c r="RGH634" s="80"/>
      <c r="RGI634" s="80"/>
      <c r="RGJ634" s="80"/>
      <c r="RGK634" s="80"/>
      <c r="RGL634" s="80"/>
      <c r="RGM634" s="80"/>
      <c r="RGN634" s="80"/>
      <c r="RGO634" s="80"/>
      <c r="RGP634" s="80"/>
      <c r="RGQ634" s="80"/>
      <c r="RGR634" s="80"/>
      <c r="RGS634" s="80"/>
      <c r="RGT634" s="80"/>
      <c r="RGU634" s="80"/>
      <c r="RGV634" s="80"/>
      <c r="RGW634" s="80"/>
      <c r="RGX634" s="80"/>
      <c r="RGY634" s="80"/>
      <c r="RGZ634" s="80"/>
      <c r="RHA634" s="80"/>
      <c r="RHB634" s="80"/>
      <c r="RHC634" s="80"/>
      <c r="RHD634" s="80"/>
      <c r="RHE634" s="80"/>
      <c r="RHF634" s="80"/>
      <c r="RHG634" s="80"/>
      <c r="RHH634" s="80"/>
      <c r="RHI634" s="80"/>
      <c r="RHJ634" s="80"/>
      <c r="RHK634" s="80"/>
      <c r="RHL634" s="80"/>
      <c r="RHM634" s="80"/>
      <c r="RHN634" s="80"/>
      <c r="RHO634" s="80"/>
      <c r="RHP634" s="80"/>
      <c r="RHQ634" s="80"/>
      <c r="RHR634" s="80"/>
      <c r="RHS634" s="80"/>
      <c r="RHT634" s="80"/>
      <c r="RHU634" s="80"/>
      <c r="RHV634" s="80"/>
      <c r="RHW634" s="80"/>
      <c r="RHX634" s="80"/>
      <c r="RHY634" s="80"/>
      <c r="RHZ634" s="80"/>
      <c r="RIA634" s="80"/>
      <c r="RIB634" s="80"/>
      <c r="RIC634" s="80"/>
      <c r="RID634" s="80"/>
      <c r="RIE634" s="80"/>
      <c r="RIF634" s="80"/>
      <c r="RIG634" s="80"/>
      <c r="RIH634" s="80"/>
      <c r="RII634" s="80"/>
      <c r="RIJ634" s="80"/>
      <c r="RIK634" s="80"/>
      <c r="RIL634" s="80"/>
      <c r="RIM634" s="80"/>
      <c r="RIN634" s="80"/>
      <c r="RIO634" s="80"/>
      <c r="RIP634" s="80"/>
      <c r="RIQ634" s="80"/>
      <c r="RIR634" s="80"/>
      <c r="RIS634" s="80"/>
      <c r="RIT634" s="80"/>
      <c r="RIU634" s="80"/>
      <c r="RIV634" s="80"/>
      <c r="RIW634" s="80"/>
      <c r="RIX634" s="80"/>
      <c r="RIY634" s="80"/>
      <c r="RIZ634" s="80"/>
      <c r="RJA634" s="80"/>
      <c r="RJB634" s="80"/>
      <c r="RJC634" s="80"/>
      <c r="RJD634" s="80"/>
      <c r="RJE634" s="80"/>
      <c r="RJF634" s="80"/>
      <c r="RJG634" s="80"/>
      <c r="RJH634" s="80"/>
      <c r="RJI634" s="80"/>
      <c r="RJJ634" s="80"/>
      <c r="RJK634" s="80"/>
      <c r="RJL634" s="80"/>
      <c r="RJM634" s="80"/>
      <c r="RJN634" s="80"/>
      <c r="RJO634" s="80"/>
      <c r="RJP634" s="80"/>
      <c r="RJQ634" s="80"/>
      <c r="RJR634" s="80"/>
      <c r="RJS634" s="80"/>
      <c r="RJT634" s="80"/>
      <c r="RJU634" s="80"/>
      <c r="RJV634" s="80"/>
      <c r="RJW634" s="80"/>
      <c r="RJX634" s="80"/>
      <c r="RJY634" s="80"/>
      <c r="RJZ634" s="80"/>
      <c r="RKA634" s="80"/>
      <c r="RKB634" s="80"/>
      <c r="RKC634" s="80"/>
      <c r="RKD634" s="80"/>
      <c r="RKE634" s="80"/>
      <c r="RKF634" s="80"/>
      <c r="RKG634" s="80"/>
      <c r="RKH634" s="80"/>
      <c r="RKI634" s="80"/>
      <c r="RKJ634" s="80"/>
      <c r="RKK634" s="80"/>
      <c r="RKL634" s="80"/>
      <c r="RKM634" s="80"/>
      <c r="RKN634" s="80"/>
      <c r="RKO634" s="80"/>
      <c r="RKP634" s="80"/>
      <c r="RKQ634" s="80"/>
      <c r="RKR634" s="80"/>
      <c r="RKS634" s="80"/>
      <c r="RKT634" s="80"/>
      <c r="RKU634" s="80"/>
      <c r="RKV634" s="80"/>
      <c r="RKW634" s="80"/>
      <c r="RKX634" s="80"/>
      <c r="RKY634" s="80"/>
      <c r="RKZ634" s="80"/>
      <c r="RLA634" s="80"/>
      <c r="RLB634" s="80"/>
      <c r="RLC634" s="80"/>
      <c r="RLD634" s="80"/>
      <c r="RLE634" s="80"/>
      <c r="RLF634" s="80"/>
      <c r="RLG634" s="80"/>
      <c r="RLH634" s="80"/>
      <c r="RLI634" s="80"/>
      <c r="RLJ634" s="80"/>
      <c r="RLK634" s="80"/>
      <c r="RLL634" s="80"/>
      <c r="RLM634" s="80"/>
      <c r="RLN634" s="80"/>
      <c r="RLO634" s="80"/>
      <c r="RLP634" s="80"/>
      <c r="RLQ634" s="80"/>
      <c r="RLR634" s="80"/>
      <c r="RLS634" s="80"/>
      <c r="RLT634" s="80"/>
      <c r="RLU634" s="80"/>
      <c r="RLV634" s="80"/>
      <c r="RLW634" s="80"/>
      <c r="RLX634" s="80"/>
      <c r="RLY634" s="80"/>
      <c r="RLZ634" s="80"/>
      <c r="RMA634" s="80"/>
      <c r="RMB634" s="80"/>
      <c r="RMC634" s="80"/>
      <c r="RMD634" s="80"/>
      <c r="RME634" s="80"/>
      <c r="RMF634" s="80"/>
      <c r="RMG634" s="80"/>
      <c r="RMH634" s="80"/>
      <c r="RMI634" s="80"/>
      <c r="RMJ634" s="80"/>
      <c r="RMK634" s="80"/>
      <c r="RML634" s="80"/>
      <c r="RMM634" s="80"/>
      <c r="RMN634" s="80"/>
      <c r="RMO634" s="80"/>
      <c r="RMP634" s="80"/>
      <c r="RMQ634" s="80"/>
      <c r="RMR634" s="80"/>
      <c r="RMS634" s="80"/>
      <c r="RMT634" s="80"/>
      <c r="RMU634" s="80"/>
      <c r="RMV634" s="80"/>
      <c r="RMW634" s="80"/>
      <c r="RMX634" s="80"/>
      <c r="RMY634" s="80"/>
      <c r="RMZ634" s="80"/>
      <c r="RNA634" s="80"/>
      <c r="RNB634" s="80"/>
      <c r="RNC634" s="80"/>
      <c r="RND634" s="80"/>
      <c r="RNE634" s="80"/>
      <c r="RNF634" s="80"/>
      <c r="RNG634" s="80"/>
      <c r="RNH634" s="80"/>
      <c r="RNI634" s="80"/>
      <c r="RNJ634" s="80"/>
      <c r="RNK634" s="80"/>
      <c r="RNL634" s="80"/>
      <c r="RNM634" s="80"/>
      <c r="RNN634" s="80"/>
      <c r="RNO634" s="80"/>
      <c r="RNP634" s="80"/>
      <c r="RNQ634" s="80"/>
      <c r="RNR634" s="80"/>
      <c r="RNS634" s="80"/>
      <c r="RNT634" s="80"/>
      <c r="RNU634" s="80"/>
      <c r="RNV634" s="80"/>
      <c r="RNW634" s="80"/>
      <c r="RNX634" s="80"/>
      <c r="RNY634" s="80"/>
      <c r="RNZ634" s="80"/>
      <c r="ROA634" s="80"/>
      <c r="ROB634" s="80"/>
      <c r="ROC634" s="80"/>
      <c r="ROD634" s="80"/>
      <c r="ROE634" s="80"/>
      <c r="ROF634" s="80"/>
      <c r="ROG634" s="80"/>
      <c r="ROH634" s="80"/>
      <c r="ROI634" s="80"/>
      <c r="ROJ634" s="80"/>
      <c r="ROK634" s="80"/>
      <c r="ROL634" s="80"/>
      <c r="ROM634" s="80"/>
      <c r="RON634" s="80"/>
      <c r="ROO634" s="80"/>
      <c r="ROP634" s="80"/>
      <c r="ROQ634" s="80"/>
      <c r="ROR634" s="80"/>
      <c r="ROS634" s="80"/>
      <c r="ROT634" s="80"/>
      <c r="ROU634" s="80"/>
      <c r="ROV634" s="80"/>
      <c r="ROW634" s="80"/>
      <c r="ROX634" s="80"/>
      <c r="ROY634" s="80"/>
      <c r="ROZ634" s="80"/>
      <c r="RPA634" s="80"/>
      <c r="RPB634" s="80"/>
      <c r="RPC634" s="80"/>
      <c r="RPD634" s="80"/>
      <c r="RPE634" s="80"/>
      <c r="RPF634" s="80"/>
      <c r="RPG634" s="80"/>
      <c r="RPH634" s="80"/>
      <c r="RPI634" s="80"/>
      <c r="RPJ634" s="80"/>
      <c r="RPK634" s="80"/>
      <c r="RPL634" s="80"/>
      <c r="RPM634" s="80"/>
      <c r="RPN634" s="80"/>
      <c r="RPO634" s="80"/>
      <c r="RPP634" s="80"/>
      <c r="RPQ634" s="80"/>
      <c r="RPR634" s="80"/>
      <c r="RPS634" s="80"/>
      <c r="RPT634" s="80"/>
      <c r="RPU634" s="80"/>
      <c r="RPV634" s="80"/>
      <c r="RPW634" s="80"/>
      <c r="RPX634" s="80"/>
      <c r="RPY634" s="80"/>
      <c r="RPZ634" s="80"/>
      <c r="RQA634" s="80"/>
      <c r="RQB634" s="80"/>
      <c r="RQC634" s="80"/>
      <c r="RQD634" s="80"/>
      <c r="RQE634" s="80"/>
      <c r="RQF634" s="80"/>
      <c r="RQG634" s="80"/>
      <c r="RQH634" s="80"/>
      <c r="RQI634" s="80"/>
      <c r="RQJ634" s="80"/>
      <c r="RQK634" s="80"/>
      <c r="RQL634" s="80"/>
      <c r="RQM634" s="80"/>
      <c r="RQN634" s="80"/>
      <c r="RQO634" s="80"/>
      <c r="RQP634" s="80"/>
      <c r="RQQ634" s="80"/>
      <c r="RQR634" s="80"/>
      <c r="RQS634" s="80"/>
      <c r="RQT634" s="80"/>
      <c r="RQU634" s="80"/>
      <c r="RQV634" s="80"/>
      <c r="RQW634" s="80"/>
      <c r="RQX634" s="80"/>
      <c r="RQY634" s="80"/>
      <c r="RQZ634" s="80"/>
      <c r="RRA634" s="80"/>
      <c r="RRB634" s="80"/>
      <c r="RRC634" s="80"/>
      <c r="RRD634" s="80"/>
      <c r="RRE634" s="80"/>
      <c r="RRF634" s="80"/>
      <c r="RRG634" s="80"/>
      <c r="RRH634" s="80"/>
      <c r="RRI634" s="80"/>
      <c r="RRJ634" s="80"/>
      <c r="RRK634" s="80"/>
      <c r="RRL634" s="80"/>
      <c r="RRM634" s="80"/>
      <c r="RRN634" s="80"/>
      <c r="RRO634" s="80"/>
      <c r="RRP634" s="80"/>
      <c r="RRQ634" s="80"/>
      <c r="RRR634" s="80"/>
      <c r="RRS634" s="80"/>
      <c r="RRT634" s="80"/>
      <c r="RRU634" s="80"/>
      <c r="RRV634" s="80"/>
      <c r="RRW634" s="80"/>
      <c r="RRX634" s="80"/>
      <c r="RRY634" s="80"/>
      <c r="RRZ634" s="80"/>
      <c r="RSA634" s="80"/>
      <c r="RSB634" s="80"/>
      <c r="RSC634" s="80"/>
      <c r="RSD634" s="80"/>
      <c r="RSE634" s="80"/>
      <c r="RSF634" s="80"/>
      <c r="RSG634" s="80"/>
      <c r="RSH634" s="80"/>
      <c r="RSI634" s="80"/>
      <c r="RSJ634" s="80"/>
      <c r="RSK634" s="80"/>
      <c r="RSL634" s="80"/>
      <c r="RSM634" s="80"/>
      <c r="RSN634" s="80"/>
      <c r="RSO634" s="80"/>
      <c r="RSP634" s="80"/>
      <c r="RSQ634" s="80"/>
      <c r="RSR634" s="80"/>
      <c r="RSS634" s="80"/>
      <c r="RST634" s="80"/>
      <c r="RSU634" s="80"/>
      <c r="RSV634" s="80"/>
      <c r="RSW634" s="80"/>
      <c r="RSX634" s="80"/>
      <c r="RSY634" s="80"/>
      <c r="RSZ634" s="80"/>
      <c r="RTA634" s="80"/>
      <c r="RTB634" s="80"/>
      <c r="RTC634" s="80"/>
      <c r="RTD634" s="80"/>
      <c r="RTE634" s="80"/>
      <c r="RTF634" s="80"/>
      <c r="RTG634" s="80"/>
      <c r="RTH634" s="80"/>
      <c r="RTI634" s="80"/>
      <c r="RTJ634" s="80"/>
      <c r="RTK634" s="80"/>
      <c r="RTL634" s="80"/>
      <c r="RTM634" s="80"/>
      <c r="RTN634" s="80"/>
      <c r="RTO634" s="80"/>
      <c r="RTP634" s="80"/>
      <c r="RTQ634" s="80"/>
      <c r="RTR634" s="80"/>
      <c r="RTS634" s="80"/>
      <c r="RTT634" s="80"/>
      <c r="RTU634" s="80"/>
      <c r="RTV634" s="80"/>
      <c r="RTW634" s="80"/>
      <c r="RTX634" s="80"/>
      <c r="RTY634" s="80"/>
      <c r="RTZ634" s="80"/>
      <c r="RUA634" s="80"/>
      <c r="RUB634" s="80"/>
      <c r="RUC634" s="80"/>
      <c r="RUD634" s="80"/>
      <c r="RUE634" s="80"/>
      <c r="RUF634" s="80"/>
      <c r="RUG634" s="80"/>
      <c r="RUH634" s="80"/>
      <c r="RUI634" s="80"/>
      <c r="RUJ634" s="80"/>
      <c r="RUK634" s="80"/>
      <c r="RUL634" s="80"/>
      <c r="RUM634" s="80"/>
      <c r="RUN634" s="80"/>
      <c r="RUO634" s="80"/>
      <c r="RUP634" s="80"/>
      <c r="RUQ634" s="80"/>
      <c r="RUR634" s="80"/>
      <c r="RUS634" s="80"/>
      <c r="RUT634" s="80"/>
      <c r="RUU634" s="80"/>
      <c r="RUV634" s="80"/>
      <c r="RUW634" s="80"/>
      <c r="RUX634" s="80"/>
      <c r="RUY634" s="80"/>
      <c r="RUZ634" s="80"/>
      <c r="RVA634" s="80"/>
      <c r="RVB634" s="80"/>
      <c r="RVC634" s="80"/>
      <c r="RVD634" s="80"/>
      <c r="RVE634" s="80"/>
      <c r="RVF634" s="80"/>
      <c r="RVG634" s="80"/>
      <c r="RVH634" s="80"/>
      <c r="RVI634" s="80"/>
      <c r="RVJ634" s="80"/>
      <c r="RVK634" s="80"/>
      <c r="RVL634" s="80"/>
      <c r="RVM634" s="80"/>
      <c r="RVN634" s="80"/>
      <c r="RVO634" s="80"/>
      <c r="RVP634" s="80"/>
      <c r="RVQ634" s="80"/>
      <c r="RVR634" s="80"/>
      <c r="RVS634" s="80"/>
      <c r="RVT634" s="80"/>
      <c r="RVU634" s="80"/>
      <c r="RVV634" s="80"/>
      <c r="RVW634" s="80"/>
      <c r="RVX634" s="80"/>
      <c r="RVY634" s="80"/>
      <c r="RVZ634" s="80"/>
      <c r="RWA634" s="80"/>
      <c r="RWB634" s="80"/>
      <c r="RWC634" s="80"/>
      <c r="RWD634" s="80"/>
      <c r="RWE634" s="80"/>
      <c r="RWF634" s="80"/>
      <c r="RWG634" s="80"/>
      <c r="RWH634" s="80"/>
      <c r="RWI634" s="80"/>
      <c r="RWJ634" s="80"/>
      <c r="RWK634" s="80"/>
      <c r="RWL634" s="80"/>
      <c r="RWM634" s="80"/>
      <c r="RWN634" s="80"/>
      <c r="RWO634" s="80"/>
      <c r="RWP634" s="80"/>
      <c r="RWQ634" s="80"/>
      <c r="RWR634" s="80"/>
      <c r="RWS634" s="80"/>
      <c r="RWT634" s="80"/>
      <c r="RWU634" s="80"/>
      <c r="RWV634" s="80"/>
      <c r="RWW634" s="80"/>
      <c r="RWX634" s="80"/>
      <c r="RWY634" s="80"/>
      <c r="RWZ634" s="80"/>
      <c r="RXA634" s="80"/>
      <c r="RXB634" s="80"/>
      <c r="RXC634" s="80"/>
      <c r="RXD634" s="80"/>
      <c r="RXE634" s="80"/>
      <c r="RXF634" s="80"/>
      <c r="RXG634" s="80"/>
      <c r="RXH634" s="80"/>
      <c r="RXI634" s="80"/>
      <c r="RXJ634" s="80"/>
      <c r="RXK634" s="80"/>
      <c r="RXL634" s="80"/>
      <c r="RXM634" s="80"/>
      <c r="RXN634" s="80"/>
      <c r="RXO634" s="80"/>
      <c r="RXP634" s="80"/>
      <c r="RXQ634" s="80"/>
      <c r="RXR634" s="80"/>
      <c r="RXS634" s="80"/>
      <c r="RXT634" s="80"/>
      <c r="RXU634" s="80"/>
      <c r="RXV634" s="80"/>
      <c r="RXW634" s="80"/>
      <c r="RXX634" s="80"/>
      <c r="RXY634" s="80"/>
      <c r="RXZ634" s="80"/>
      <c r="RYA634" s="80"/>
      <c r="RYB634" s="80"/>
      <c r="RYC634" s="80"/>
      <c r="RYD634" s="80"/>
      <c r="RYE634" s="80"/>
      <c r="RYF634" s="80"/>
      <c r="RYG634" s="80"/>
      <c r="RYH634" s="80"/>
      <c r="RYI634" s="80"/>
      <c r="RYJ634" s="80"/>
      <c r="RYK634" s="80"/>
      <c r="RYL634" s="80"/>
      <c r="RYM634" s="80"/>
      <c r="RYN634" s="80"/>
      <c r="RYO634" s="80"/>
      <c r="RYP634" s="80"/>
      <c r="RYQ634" s="80"/>
      <c r="RYR634" s="80"/>
      <c r="RYS634" s="80"/>
      <c r="RYT634" s="80"/>
      <c r="RYU634" s="80"/>
      <c r="RYV634" s="80"/>
      <c r="RYW634" s="80"/>
      <c r="RYX634" s="80"/>
      <c r="RYY634" s="80"/>
      <c r="RYZ634" s="80"/>
      <c r="RZA634" s="80"/>
      <c r="RZB634" s="80"/>
      <c r="RZC634" s="80"/>
      <c r="RZD634" s="80"/>
      <c r="RZE634" s="80"/>
      <c r="RZF634" s="80"/>
      <c r="RZG634" s="80"/>
      <c r="RZH634" s="80"/>
      <c r="RZI634" s="80"/>
      <c r="RZJ634" s="80"/>
      <c r="RZK634" s="80"/>
      <c r="RZL634" s="80"/>
      <c r="RZM634" s="80"/>
      <c r="RZN634" s="80"/>
      <c r="RZO634" s="80"/>
      <c r="RZP634" s="80"/>
      <c r="RZQ634" s="80"/>
      <c r="RZR634" s="80"/>
      <c r="RZS634" s="80"/>
      <c r="RZT634" s="80"/>
      <c r="RZU634" s="80"/>
      <c r="RZV634" s="80"/>
      <c r="RZW634" s="80"/>
      <c r="RZX634" s="80"/>
      <c r="RZY634" s="80"/>
      <c r="RZZ634" s="80"/>
      <c r="SAA634" s="80"/>
      <c r="SAB634" s="80"/>
      <c r="SAC634" s="80"/>
      <c r="SAD634" s="80"/>
      <c r="SAE634" s="80"/>
      <c r="SAF634" s="80"/>
      <c r="SAG634" s="80"/>
      <c r="SAH634" s="80"/>
      <c r="SAI634" s="80"/>
      <c r="SAJ634" s="80"/>
      <c r="SAK634" s="80"/>
      <c r="SAL634" s="80"/>
      <c r="SAM634" s="80"/>
      <c r="SAN634" s="80"/>
      <c r="SAO634" s="80"/>
      <c r="SAP634" s="80"/>
      <c r="SAQ634" s="80"/>
      <c r="SAR634" s="80"/>
      <c r="SAS634" s="80"/>
      <c r="SAT634" s="80"/>
      <c r="SAU634" s="80"/>
      <c r="SAV634" s="80"/>
      <c r="SAW634" s="80"/>
      <c r="SAX634" s="80"/>
      <c r="SAY634" s="80"/>
      <c r="SAZ634" s="80"/>
      <c r="SBA634" s="80"/>
      <c r="SBB634" s="80"/>
      <c r="SBC634" s="80"/>
      <c r="SBD634" s="80"/>
      <c r="SBE634" s="80"/>
      <c r="SBF634" s="80"/>
      <c r="SBG634" s="80"/>
      <c r="SBH634" s="80"/>
      <c r="SBI634" s="80"/>
      <c r="SBJ634" s="80"/>
      <c r="SBK634" s="80"/>
      <c r="SBL634" s="80"/>
      <c r="SBM634" s="80"/>
      <c r="SBN634" s="80"/>
      <c r="SBO634" s="80"/>
      <c r="SBP634" s="80"/>
      <c r="SBQ634" s="80"/>
      <c r="SBR634" s="80"/>
      <c r="SBS634" s="80"/>
      <c r="SBT634" s="80"/>
      <c r="SBU634" s="80"/>
      <c r="SBV634" s="80"/>
      <c r="SBW634" s="80"/>
      <c r="SBX634" s="80"/>
      <c r="SBY634" s="80"/>
      <c r="SBZ634" s="80"/>
      <c r="SCA634" s="80"/>
      <c r="SCB634" s="80"/>
      <c r="SCC634" s="80"/>
      <c r="SCD634" s="80"/>
      <c r="SCE634" s="80"/>
      <c r="SCF634" s="80"/>
      <c r="SCG634" s="80"/>
      <c r="SCH634" s="80"/>
      <c r="SCI634" s="80"/>
      <c r="SCJ634" s="80"/>
      <c r="SCK634" s="80"/>
      <c r="SCL634" s="80"/>
      <c r="SCM634" s="80"/>
      <c r="SCN634" s="80"/>
      <c r="SCO634" s="80"/>
      <c r="SCP634" s="80"/>
      <c r="SCQ634" s="80"/>
      <c r="SCR634" s="80"/>
      <c r="SCS634" s="80"/>
      <c r="SCT634" s="80"/>
      <c r="SCU634" s="80"/>
      <c r="SCV634" s="80"/>
      <c r="SCW634" s="80"/>
      <c r="SCX634" s="80"/>
      <c r="SCY634" s="80"/>
      <c r="SCZ634" s="80"/>
      <c r="SDA634" s="80"/>
      <c r="SDB634" s="80"/>
      <c r="SDC634" s="80"/>
      <c r="SDD634" s="80"/>
      <c r="SDE634" s="80"/>
      <c r="SDF634" s="80"/>
      <c r="SDG634" s="80"/>
      <c r="SDH634" s="80"/>
      <c r="SDI634" s="80"/>
      <c r="SDJ634" s="80"/>
      <c r="SDK634" s="80"/>
      <c r="SDL634" s="80"/>
      <c r="SDM634" s="80"/>
      <c r="SDN634" s="80"/>
      <c r="SDO634" s="80"/>
      <c r="SDP634" s="80"/>
      <c r="SDQ634" s="80"/>
      <c r="SDR634" s="80"/>
      <c r="SDS634" s="80"/>
      <c r="SDT634" s="80"/>
      <c r="SDU634" s="80"/>
      <c r="SDV634" s="80"/>
      <c r="SDW634" s="80"/>
      <c r="SDX634" s="80"/>
      <c r="SDY634" s="80"/>
      <c r="SDZ634" s="80"/>
      <c r="SEA634" s="80"/>
      <c r="SEB634" s="80"/>
      <c r="SEC634" s="80"/>
      <c r="SED634" s="80"/>
      <c r="SEE634" s="80"/>
      <c r="SEF634" s="80"/>
      <c r="SEG634" s="80"/>
      <c r="SEH634" s="80"/>
      <c r="SEI634" s="80"/>
      <c r="SEJ634" s="80"/>
      <c r="SEK634" s="80"/>
      <c r="SEL634" s="80"/>
      <c r="SEM634" s="80"/>
      <c r="SEN634" s="80"/>
      <c r="SEO634" s="80"/>
      <c r="SEP634" s="80"/>
      <c r="SEQ634" s="80"/>
      <c r="SER634" s="80"/>
      <c r="SES634" s="80"/>
      <c r="SET634" s="80"/>
      <c r="SEU634" s="80"/>
      <c r="SEV634" s="80"/>
      <c r="SEW634" s="80"/>
      <c r="SEX634" s="80"/>
      <c r="SEY634" s="80"/>
      <c r="SEZ634" s="80"/>
      <c r="SFA634" s="80"/>
      <c r="SFB634" s="80"/>
      <c r="SFC634" s="80"/>
      <c r="SFD634" s="80"/>
      <c r="SFE634" s="80"/>
      <c r="SFF634" s="80"/>
      <c r="SFG634" s="80"/>
      <c r="SFH634" s="80"/>
      <c r="SFI634" s="80"/>
      <c r="SFJ634" s="80"/>
      <c r="SFK634" s="80"/>
      <c r="SFL634" s="80"/>
      <c r="SFM634" s="80"/>
      <c r="SFN634" s="80"/>
      <c r="SFO634" s="80"/>
      <c r="SFP634" s="80"/>
      <c r="SFQ634" s="80"/>
      <c r="SFR634" s="80"/>
      <c r="SFS634" s="80"/>
      <c r="SFT634" s="80"/>
      <c r="SFU634" s="80"/>
      <c r="SFV634" s="80"/>
      <c r="SFW634" s="80"/>
      <c r="SFX634" s="80"/>
      <c r="SFY634" s="80"/>
      <c r="SFZ634" s="80"/>
      <c r="SGA634" s="80"/>
      <c r="SGB634" s="80"/>
      <c r="SGC634" s="80"/>
      <c r="SGD634" s="80"/>
      <c r="SGE634" s="80"/>
      <c r="SGF634" s="80"/>
      <c r="SGG634" s="80"/>
      <c r="SGH634" s="80"/>
      <c r="SGI634" s="80"/>
      <c r="SGJ634" s="80"/>
      <c r="SGK634" s="80"/>
      <c r="SGL634" s="80"/>
      <c r="SGM634" s="80"/>
      <c r="SGN634" s="80"/>
      <c r="SGO634" s="80"/>
      <c r="SGP634" s="80"/>
      <c r="SGQ634" s="80"/>
      <c r="SGR634" s="80"/>
      <c r="SGS634" s="80"/>
      <c r="SGT634" s="80"/>
      <c r="SGU634" s="80"/>
      <c r="SGV634" s="80"/>
      <c r="SGW634" s="80"/>
      <c r="SGX634" s="80"/>
      <c r="SGY634" s="80"/>
      <c r="SGZ634" s="80"/>
      <c r="SHA634" s="80"/>
      <c r="SHB634" s="80"/>
      <c r="SHC634" s="80"/>
      <c r="SHD634" s="80"/>
      <c r="SHE634" s="80"/>
      <c r="SHF634" s="80"/>
      <c r="SHG634" s="80"/>
      <c r="SHH634" s="80"/>
      <c r="SHI634" s="80"/>
      <c r="SHJ634" s="80"/>
      <c r="SHK634" s="80"/>
      <c r="SHL634" s="80"/>
      <c r="SHM634" s="80"/>
      <c r="SHN634" s="80"/>
      <c r="SHO634" s="80"/>
      <c r="SHP634" s="80"/>
      <c r="SHQ634" s="80"/>
      <c r="SHR634" s="80"/>
      <c r="SHS634" s="80"/>
      <c r="SHT634" s="80"/>
      <c r="SHU634" s="80"/>
      <c r="SHV634" s="80"/>
      <c r="SHW634" s="80"/>
      <c r="SHX634" s="80"/>
      <c r="SHY634" s="80"/>
      <c r="SHZ634" s="80"/>
      <c r="SIA634" s="80"/>
      <c r="SIB634" s="80"/>
      <c r="SIC634" s="80"/>
      <c r="SID634" s="80"/>
      <c r="SIE634" s="80"/>
      <c r="SIF634" s="80"/>
      <c r="SIG634" s="80"/>
      <c r="SIH634" s="80"/>
      <c r="SII634" s="80"/>
      <c r="SIJ634" s="80"/>
      <c r="SIK634" s="80"/>
      <c r="SIL634" s="80"/>
      <c r="SIM634" s="80"/>
      <c r="SIN634" s="80"/>
      <c r="SIO634" s="80"/>
      <c r="SIP634" s="80"/>
      <c r="SIQ634" s="80"/>
      <c r="SIR634" s="80"/>
      <c r="SIS634" s="80"/>
      <c r="SIT634" s="80"/>
      <c r="SIU634" s="80"/>
      <c r="SIV634" s="80"/>
      <c r="SIW634" s="80"/>
      <c r="SIX634" s="80"/>
      <c r="SIY634" s="80"/>
      <c r="SIZ634" s="80"/>
      <c r="SJA634" s="80"/>
      <c r="SJB634" s="80"/>
      <c r="SJC634" s="80"/>
      <c r="SJD634" s="80"/>
      <c r="SJE634" s="80"/>
      <c r="SJF634" s="80"/>
      <c r="SJG634" s="80"/>
      <c r="SJH634" s="80"/>
      <c r="SJI634" s="80"/>
      <c r="SJJ634" s="80"/>
      <c r="SJK634" s="80"/>
      <c r="SJL634" s="80"/>
      <c r="SJM634" s="80"/>
      <c r="SJN634" s="80"/>
      <c r="SJO634" s="80"/>
      <c r="SJP634" s="80"/>
      <c r="SJQ634" s="80"/>
      <c r="SJR634" s="80"/>
      <c r="SJS634" s="80"/>
      <c r="SJT634" s="80"/>
      <c r="SJU634" s="80"/>
      <c r="SJV634" s="80"/>
      <c r="SJW634" s="80"/>
      <c r="SJX634" s="80"/>
      <c r="SJY634" s="80"/>
      <c r="SJZ634" s="80"/>
      <c r="SKA634" s="80"/>
      <c r="SKB634" s="80"/>
      <c r="SKC634" s="80"/>
      <c r="SKD634" s="80"/>
      <c r="SKE634" s="80"/>
      <c r="SKF634" s="80"/>
      <c r="SKG634" s="80"/>
      <c r="SKH634" s="80"/>
      <c r="SKI634" s="80"/>
      <c r="SKJ634" s="80"/>
      <c r="SKK634" s="80"/>
      <c r="SKL634" s="80"/>
      <c r="SKM634" s="80"/>
      <c r="SKN634" s="80"/>
      <c r="SKO634" s="80"/>
      <c r="SKP634" s="80"/>
      <c r="SKQ634" s="80"/>
      <c r="SKR634" s="80"/>
      <c r="SKS634" s="80"/>
      <c r="SKT634" s="80"/>
      <c r="SKU634" s="80"/>
      <c r="SKV634" s="80"/>
      <c r="SKW634" s="80"/>
      <c r="SKX634" s="80"/>
      <c r="SKY634" s="80"/>
      <c r="SKZ634" s="80"/>
      <c r="SLA634" s="80"/>
      <c r="SLB634" s="80"/>
      <c r="SLC634" s="80"/>
      <c r="SLD634" s="80"/>
      <c r="SLE634" s="80"/>
      <c r="SLF634" s="80"/>
      <c r="SLG634" s="80"/>
      <c r="SLH634" s="80"/>
      <c r="SLI634" s="80"/>
      <c r="SLJ634" s="80"/>
      <c r="SLK634" s="80"/>
      <c r="SLL634" s="80"/>
      <c r="SLM634" s="80"/>
      <c r="SLN634" s="80"/>
      <c r="SLO634" s="80"/>
      <c r="SLP634" s="80"/>
      <c r="SLQ634" s="80"/>
      <c r="SLR634" s="80"/>
      <c r="SLS634" s="80"/>
      <c r="SLT634" s="80"/>
      <c r="SLU634" s="80"/>
      <c r="SLV634" s="80"/>
      <c r="SLW634" s="80"/>
      <c r="SLX634" s="80"/>
      <c r="SLY634" s="80"/>
      <c r="SLZ634" s="80"/>
      <c r="SMA634" s="80"/>
      <c r="SMB634" s="80"/>
      <c r="SMC634" s="80"/>
      <c r="SMD634" s="80"/>
      <c r="SME634" s="80"/>
      <c r="SMF634" s="80"/>
      <c r="SMG634" s="80"/>
      <c r="SMH634" s="80"/>
      <c r="SMI634" s="80"/>
      <c r="SMJ634" s="80"/>
      <c r="SMK634" s="80"/>
      <c r="SML634" s="80"/>
      <c r="SMM634" s="80"/>
      <c r="SMN634" s="80"/>
      <c r="SMO634" s="80"/>
      <c r="SMP634" s="80"/>
      <c r="SMQ634" s="80"/>
      <c r="SMR634" s="80"/>
      <c r="SMS634" s="80"/>
      <c r="SMT634" s="80"/>
      <c r="SMU634" s="80"/>
      <c r="SMV634" s="80"/>
      <c r="SMW634" s="80"/>
      <c r="SMX634" s="80"/>
      <c r="SMY634" s="80"/>
      <c r="SMZ634" s="80"/>
      <c r="SNA634" s="80"/>
      <c r="SNB634" s="80"/>
      <c r="SNC634" s="80"/>
      <c r="SND634" s="80"/>
      <c r="SNE634" s="80"/>
      <c r="SNF634" s="80"/>
      <c r="SNG634" s="80"/>
      <c r="SNH634" s="80"/>
      <c r="SNI634" s="80"/>
      <c r="SNJ634" s="80"/>
      <c r="SNK634" s="80"/>
      <c r="SNL634" s="80"/>
      <c r="SNM634" s="80"/>
      <c r="SNN634" s="80"/>
      <c r="SNO634" s="80"/>
      <c r="SNP634" s="80"/>
      <c r="SNQ634" s="80"/>
      <c r="SNR634" s="80"/>
      <c r="SNS634" s="80"/>
      <c r="SNT634" s="80"/>
      <c r="SNU634" s="80"/>
      <c r="SNV634" s="80"/>
      <c r="SNW634" s="80"/>
      <c r="SNX634" s="80"/>
      <c r="SNY634" s="80"/>
      <c r="SNZ634" s="80"/>
      <c r="SOA634" s="80"/>
      <c r="SOB634" s="80"/>
      <c r="SOC634" s="80"/>
      <c r="SOD634" s="80"/>
      <c r="SOE634" s="80"/>
      <c r="SOF634" s="80"/>
      <c r="SOG634" s="80"/>
      <c r="SOH634" s="80"/>
      <c r="SOI634" s="80"/>
      <c r="SOJ634" s="80"/>
      <c r="SOK634" s="80"/>
      <c r="SOL634" s="80"/>
      <c r="SOM634" s="80"/>
      <c r="SON634" s="80"/>
      <c r="SOO634" s="80"/>
      <c r="SOP634" s="80"/>
      <c r="SOQ634" s="80"/>
      <c r="SOR634" s="80"/>
      <c r="SOS634" s="80"/>
      <c r="SOT634" s="80"/>
      <c r="SOU634" s="80"/>
      <c r="SOV634" s="80"/>
      <c r="SOW634" s="80"/>
      <c r="SOX634" s="80"/>
      <c r="SOY634" s="80"/>
      <c r="SOZ634" s="80"/>
      <c r="SPA634" s="80"/>
      <c r="SPB634" s="80"/>
      <c r="SPC634" s="80"/>
      <c r="SPD634" s="80"/>
      <c r="SPE634" s="80"/>
      <c r="SPF634" s="80"/>
      <c r="SPG634" s="80"/>
      <c r="SPH634" s="80"/>
      <c r="SPI634" s="80"/>
      <c r="SPJ634" s="80"/>
      <c r="SPK634" s="80"/>
      <c r="SPL634" s="80"/>
      <c r="SPM634" s="80"/>
      <c r="SPN634" s="80"/>
      <c r="SPO634" s="80"/>
      <c r="SPP634" s="80"/>
      <c r="SPQ634" s="80"/>
      <c r="SPR634" s="80"/>
      <c r="SPS634" s="80"/>
      <c r="SPT634" s="80"/>
      <c r="SPU634" s="80"/>
      <c r="SPV634" s="80"/>
      <c r="SPW634" s="80"/>
      <c r="SPX634" s="80"/>
      <c r="SPY634" s="80"/>
      <c r="SPZ634" s="80"/>
      <c r="SQA634" s="80"/>
      <c r="SQB634" s="80"/>
      <c r="SQC634" s="80"/>
      <c r="SQD634" s="80"/>
      <c r="SQE634" s="80"/>
      <c r="SQF634" s="80"/>
      <c r="SQG634" s="80"/>
      <c r="SQH634" s="80"/>
      <c r="SQI634" s="80"/>
      <c r="SQJ634" s="80"/>
      <c r="SQK634" s="80"/>
      <c r="SQL634" s="80"/>
      <c r="SQM634" s="80"/>
      <c r="SQN634" s="80"/>
      <c r="SQO634" s="80"/>
      <c r="SQP634" s="80"/>
      <c r="SQQ634" s="80"/>
      <c r="SQR634" s="80"/>
      <c r="SQS634" s="80"/>
      <c r="SQT634" s="80"/>
      <c r="SQU634" s="80"/>
      <c r="SQV634" s="80"/>
      <c r="SQW634" s="80"/>
      <c r="SQX634" s="80"/>
      <c r="SQY634" s="80"/>
      <c r="SQZ634" s="80"/>
      <c r="SRA634" s="80"/>
      <c r="SRB634" s="80"/>
      <c r="SRC634" s="80"/>
      <c r="SRD634" s="80"/>
      <c r="SRE634" s="80"/>
      <c r="SRF634" s="80"/>
      <c r="SRG634" s="80"/>
      <c r="SRH634" s="80"/>
      <c r="SRI634" s="80"/>
      <c r="SRJ634" s="80"/>
      <c r="SRK634" s="80"/>
      <c r="SRL634" s="80"/>
      <c r="SRM634" s="80"/>
      <c r="SRN634" s="80"/>
      <c r="SRO634" s="80"/>
      <c r="SRP634" s="80"/>
      <c r="SRQ634" s="80"/>
      <c r="SRR634" s="80"/>
      <c r="SRS634" s="80"/>
      <c r="SRT634" s="80"/>
      <c r="SRU634" s="80"/>
      <c r="SRV634" s="80"/>
      <c r="SRW634" s="80"/>
      <c r="SRX634" s="80"/>
      <c r="SRY634" s="80"/>
      <c r="SRZ634" s="80"/>
      <c r="SSA634" s="80"/>
      <c r="SSB634" s="80"/>
      <c r="SSC634" s="80"/>
      <c r="SSD634" s="80"/>
      <c r="SSE634" s="80"/>
      <c r="SSF634" s="80"/>
      <c r="SSG634" s="80"/>
      <c r="SSH634" s="80"/>
      <c r="SSI634" s="80"/>
      <c r="SSJ634" s="80"/>
      <c r="SSK634" s="80"/>
      <c r="SSL634" s="80"/>
      <c r="SSM634" s="80"/>
      <c r="SSN634" s="80"/>
      <c r="SSO634" s="80"/>
      <c r="SSP634" s="80"/>
      <c r="SSQ634" s="80"/>
      <c r="SSR634" s="80"/>
      <c r="SSS634" s="80"/>
      <c r="SST634" s="80"/>
      <c r="SSU634" s="80"/>
      <c r="SSV634" s="80"/>
      <c r="SSW634" s="80"/>
      <c r="SSX634" s="80"/>
      <c r="SSY634" s="80"/>
      <c r="SSZ634" s="80"/>
      <c r="STA634" s="80"/>
      <c r="STB634" s="80"/>
      <c r="STC634" s="80"/>
      <c r="STD634" s="80"/>
      <c r="STE634" s="80"/>
      <c r="STF634" s="80"/>
      <c r="STG634" s="80"/>
      <c r="STH634" s="80"/>
      <c r="STI634" s="80"/>
      <c r="STJ634" s="80"/>
      <c r="STK634" s="80"/>
      <c r="STL634" s="80"/>
      <c r="STM634" s="80"/>
      <c r="STN634" s="80"/>
      <c r="STO634" s="80"/>
      <c r="STP634" s="80"/>
      <c r="STQ634" s="80"/>
      <c r="STR634" s="80"/>
      <c r="STS634" s="80"/>
      <c r="STT634" s="80"/>
      <c r="STU634" s="80"/>
      <c r="STV634" s="80"/>
      <c r="STW634" s="80"/>
      <c r="STX634" s="80"/>
      <c r="STY634" s="80"/>
      <c r="STZ634" s="80"/>
      <c r="SUA634" s="80"/>
      <c r="SUB634" s="80"/>
      <c r="SUC634" s="80"/>
      <c r="SUD634" s="80"/>
      <c r="SUE634" s="80"/>
      <c r="SUF634" s="80"/>
      <c r="SUG634" s="80"/>
      <c r="SUH634" s="80"/>
      <c r="SUI634" s="80"/>
      <c r="SUJ634" s="80"/>
      <c r="SUK634" s="80"/>
      <c r="SUL634" s="80"/>
      <c r="SUM634" s="80"/>
      <c r="SUN634" s="80"/>
      <c r="SUO634" s="80"/>
      <c r="SUP634" s="80"/>
      <c r="SUQ634" s="80"/>
      <c r="SUR634" s="80"/>
      <c r="SUS634" s="80"/>
      <c r="SUT634" s="80"/>
      <c r="SUU634" s="80"/>
      <c r="SUV634" s="80"/>
      <c r="SUW634" s="80"/>
      <c r="SUX634" s="80"/>
      <c r="SUY634" s="80"/>
      <c r="SUZ634" s="80"/>
      <c r="SVA634" s="80"/>
      <c r="SVB634" s="80"/>
      <c r="SVC634" s="80"/>
      <c r="SVD634" s="80"/>
      <c r="SVE634" s="80"/>
      <c r="SVF634" s="80"/>
      <c r="SVG634" s="80"/>
      <c r="SVH634" s="80"/>
      <c r="SVI634" s="80"/>
      <c r="SVJ634" s="80"/>
      <c r="SVK634" s="80"/>
      <c r="SVL634" s="80"/>
      <c r="SVM634" s="80"/>
      <c r="SVN634" s="80"/>
      <c r="SVO634" s="80"/>
      <c r="SVP634" s="80"/>
      <c r="SVQ634" s="80"/>
      <c r="SVR634" s="80"/>
      <c r="SVS634" s="80"/>
      <c r="SVT634" s="80"/>
      <c r="SVU634" s="80"/>
      <c r="SVV634" s="80"/>
      <c r="SVW634" s="80"/>
      <c r="SVX634" s="80"/>
      <c r="SVY634" s="80"/>
      <c r="SVZ634" s="80"/>
      <c r="SWA634" s="80"/>
      <c r="SWB634" s="80"/>
      <c r="SWC634" s="80"/>
      <c r="SWD634" s="80"/>
      <c r="SWE634" s="80"/>
      <c r="SWF634" s="80"/>
      <c r="SWG634" s="80"/>
      <c r="SWH634" s="80"/>
      <c r="SWI634" s="80"/>
      <c r="SWJ634" s="80"/>
      <c r="SWK634" s="80"/>
      <c r="SWL634" s="80"/>
      <c r="SWM634" s="80"/>
      <c r="SWN634" s="80"/>
      <c r="SWO634" s="80"/>
      <c r="SWP634" s="80"/>
      <c r="SWQ634" s="80"/>
      <c r="SWR634" s="80"/>
      <c r="SWS634" s="80"/>
      <c r="SWT634" s="80"/>
      <c r="SWU634" s="80"/>
      <c r="SWV634" s="80"/>
      <c r="SWW634" s="80"/>
      <c r="SWX634" s="80"/>
      <c r="SWY634" s="80"/>
      <c r="SWZ634" s="80"/>
      <c r="SXA634" s="80"/>
      <c r="SXB634" s="80"/>
      <c r="SXC634" s="80"/>
      <c r="SXD634" s="80"/>
      <c r="SXE634" s="80"/>
      <c r="SXF634" s="80"/>
      <c r="SXG634" s="80"/>
      <c r="SXH634" s="80"/>
      <c r="SXI634" s="80"/>
      <c r="SXJ634" s="80"/>
      <c r="SXK634" s="80"/>
      <c r="SXL634" s="80"/>
      <c r="SXM634" s="80"/>
      <c r="SXN634" s="80"/>
      <c r="SXO634" s="80"/>
      <c r="SXP634" s="80"/>
      <c r="SXQ634" s="80"/>
      <c r="SXR634" s="80"/>
      <c r="SXS634" s="80"/>
      <c r="SXT634" s="80"/>
      <c r="SXU634" s="80"/>
      <c r="SXV634" s="80"/>
      <c r="SXW634" s="80"/>
      <c r="SXX634" s="80"/>
      <c r="SXY634" s="80"/>
      <c r="SXZ634" s="80"/>
      <c r="SYA634" s="80"/>
      <c r="SYB634" s="80"/>
      <c r="SYC634" s="80"/>
      <c r="SYD634" s="80"/>
      <c r="SYE634" s="80"/>
      <c r="SYF634" s="80"/>
      <c r="SYG634" s="80"/>
      <c r="SYH634" s="80"/>
      <c r="SYI634" s="80"/>
      <c r="SYJ634" s="80"/>
      <c r="SYK634" s="80"/>
      <c r="SYL634" s="80"/>
      <c r="SYM634" s="80"/>
      <c r="SYN634" s="80"/>
      <c r="SYO634" s="80"/>
      <c r="SYP634" s="80"/>
      <c r="SYQ634" s="80"/>
      <c r="SYR634" s="80"/>
      <c r="SYS634" s="80"/>
      <c r="SYT634" s="80"/>
      <c r="SYU634" s="80"/>
      <c r="SYV634" s="80"/>
      <c r="SYW634" s="80"/>
      <c r="SYX634" s="80"/>
      <c r="SYY634" s="80"/>
      <c r="SYZ634" s="80"/>
      <c r="SZA634" s="80"/>
      <c r="SZB634" s="80"/>
      <c r="SZC634" s="80"/>
      <c r="SZD634" s="80"/>
      <c r="SZE634" s="80"/>
      <c r="SZF634" s="80"/>
      <c r="SZG634" s="80"/>
      <c r="SZH634" s="80"/>
      <c r="SZI634" s="80"/>
      <c r="SZJ634" s="80"/>
      <c r="SZK634" s="80"/>
      <c r="SZL634" s="80"/>
      <c r="SZM634" s="80"/>
      <c r="SZN634" s="80"/>
      <c r="SZO634" s="80"/>
      <c r="SZP634" s="80"/>
      <c r="SZQ634" s="80"/>
      <c r="SZR634" s="80"/>
      <c r="SZS634" s="80"/>
      <c r="SZT634" s="80"/>
      <c r="SZU634" s="80"/>
      <c r="SZV634" s="80"/>
      <c r="SZW634" s="80"/>
      <c r="SZX634" s="80"/>
      <c r="SZY634" s="80"/>
      <c r="SZZ634" s="80"/>
      <c r="TAA634" s="80"/>
      <c r="TAB634" s="80"/>
      <c r="TAC634" s="80"/>
      <c r="TAD634" s="80"/>
      <c r="TAE634" s="80"/>
      <c r="TAF634" s="80"/>
      <c r="TAG634" s="80"/>
      <c r="TAH634" s="80"/>
      <c r="TAI634" s="80"/>
      <c r="TAJ634" s="80"/>
      <c r="TAK634" s="80"/>
      <c r="TAL634" s="80"/>
      <c r="TAM634" s="80"/>
      <c r="TAN634" s="80"/>
      <c r="TAO634" s="80"/>
      <c r="TAP634" s="80"/>
      <c r="TAQ634" s="80"/>
      <c r="TAR634" s="80"/>
      <c r="TAS634" s="80"/>
      <c r="TAT634" s="80"/>
      <c r="TAU634" s="80"/>
      <c r="TAV634" s="80"/>
      <c r="TAW634" s="80"/>
      <c r="TAX634" s="80"/>
      <c r="TAY634" s="80"/>
      <c r="TAZ634" s="80"/>
      <c r="TBA634" s="80"/>
      <c r="TBB634" s="80"/>
      <c r="TBC634" s="80"/>
      <c r="TBD634" s="80"/>
      <c r="TBE634" s="80"/>
      <c r="TBF634" s="80"/>
      <c r="TBG634" s="80"/>
      <c r="TBH634" s="80"/>
      <c r="TBI634" s="80"/>
      <c r="TBJ634" s="80"/>
      <c r="TBK634" s="80"/>
      <c r="TBL634" s="80"/>
      <c r="TBM634" s="80"/>
      <c r="TBN634" s="80"/>
      <c r="TBO634" s="80"/>
      <c r="TBP634" s="80"/>
      <c r="TBQ634" s="80"/>
      <c r="TBR634" s="80"/>
      <c r="TBS634" s="80"/>
      <c r="TBT634" s="80"/>
      <c r="TBU634" s="80"/>
      <c r="TBV634" s="80"/>
      <c r="TBW634" s="80"/>
      <c r="TBX634" s="80"/>
      <c r="TBY634" s="80"/>
      <c r="TBZ634" s="80"/>
      <c r="TCA634" s="80"/>
      <c r="TCB634" s="80"/>
      <c r="TCC634" s="80"/>
      <c r="TCD634" s="80"/>
      <c r="TCE634" s="80"/>
      <c r="TCF634" s="80"/>
      <c r="TCG634" s="80"/>
      <c r="TCH634" s="80"/>
      <c r="TCI634" s="80"/>
      <c r="TCJ634" s="80"/>
      <c r="TCK634" s="80"/>
      <c r="TCL634" s="80"/>
      <c r="TCM634" s="80"/>
      <c r="TCN634" s="80"/>
      <c r="TCO634" s="80"/>
      <c r="TCP634" s="80"/>
      <c r="TCQ634" s="80"/>
      <c r="TCR634" s="80"/>
      <c r="TCS634" s="80"/>
      <c r="TCT634" s="80"/>
      <c r="TCU634" s="80"/>
      <c r="TCV634" s="80"/>
      <c r="TCW634" s="80"/>
      <c r="TCX634" s="80"/>
      <c r="TCY634" s="80"/>
      <c r="TCZ634" s="80"/>
      <c r="TDA634" s="80"/>
      <c r="TDB634" s="80"/>
      <c r="TDC634" s="80"/>
      <c r="TDD634" s="80"/>
      <c r="TDE634" s="80"/>
      <c r="TDF634" s="80"/>
      <c r="TDG634" s="80"/>
      <c r="TDH634" s="80"/>
      <c r="TDI634" s="80"/>
      <c r="TDJ634" s="80"/>
      <c r="TDK634" s="80"/>
      <c r="TDL634" s="80"/>
      <c r="TDM634" s="80"/>
      <c r="TDN634" s="80"/>
      <c r="TDO634" s="80"/>
      <c r="TDP634" s="80"/>
      <c r="TDQ634" s="80"/>
      <c r="TDR634" s="80"/>
      <c r="TDS634" s="80"/>
      <c r="TDT634" s="80"/>
      <c r="TDU634" s="80"/>
      <c r="TDV634" s="80"/>
      <c r="TDW634" s="80"/>
      <c r="TDX634" s="80"/>
      <c r="TDY634" s="80"/>
      <c r="TDZ634" s="80"/>
      <c r="TEA634" s="80"/>
      <c r="TEB634" s="80"/>
      <c r="TEC634" s="80"/>
      <c r="TED634" s="80"/>
      <c r="TEE634" s="80"/>
      <c r="TEF634" s="80"/>
      <c r="TEG634" s="80"/>
      <c r="TEH634" s="80"/>
      <c r="TEI634" s="80"/>
      <c r="TEJ634" s="80"/>
      <c r="TEK634" s="80"/>
      <c r="TEL634" s="80"/>
      <c r="TEM634" s="80"/>
      <c r="TEN634" s="80"/>
      <c r="TEO634" s="80"/>
      <c r="TEP634" s="80"/>
      <c r="TEQ634" s="80"/>
      <c r="TER634" s="80"/>
      <c r="TES634" s="80"/>
      <c r="TET634" s="80"/>
      <c r="TEU634" s="80"/>
      <c r="TEV634" s="80"/>
      <c r="TEW634" s="80"/>
      <c r="TEX634" s="80"/>
      <c r="TEY634" s="80"/>
      <c r="TEZ634" s="80"/>
      <c r="TFA634" s="80"/>
      <c r="TFB634" s="80"/>
      <c r="TFC634" s="80"/>
      <c r="TFD634" s="80"/>
      <c r="TFE634" s="80"/>
      <c r="TFF634" s="80"/>
      <c r="TFG634" s="80"/>
      <c r="TFH634" s="80"/>
      <c r="TFI634" s="80"/>
      <c r="TFJ634" s="80"/>
      <c r="TFK634" s="80"/>
      <c r="TFL634" s="80"/>
      <c r="TFM634" s="80"/>
      <c r="TFN634" s="80"/>
      <c r="TFO634" s="80"/>
      <c r="TFP634" s="80"/>
      <c r="TFQ634" s="80"/>
      <c r="TFR634" s="80"/>
      <c r="TFS634" s="80"/>
      <c r="TFT634" s="80"/>
      <c r="TFU634" s="80"/>
      <c r="TFV634" s="80"/>
      <c r="TFW634" s="80"/>
      <c r="TFX634" s="80"/>
      <c r="TFY634" s="80"/>
      <c r="TFZ634" s="80"/>
      <c r="TGA634" s="80"/>
      <c r="TGB634" s="80"/>
      <c r="TGC634" s="80"/>
      <c r="TGD634" s="80"/>
      <c r="TGE634" s="80"/>
      <c r="TGF634" s="80"/>
      <c r="TGG634" s="80"/>
      <c r="TGH634" s="80"/>
      <c r="TGI634" s="80"/>
      <c r="TGJ634" s="80"/>
      <c r="TGK634" s="80"/>
      <c r="TGL634" s="80"/>
      <c r="TGM634" s="80"/>
      <c r="TGN634" s="80"/>
      <c r="TGO634" s="80"/>
      <c r="TGP634" s="80"/>
      <c r="TGQ634" s="80"/>
      <c r="TGR634" s="80"/>
      <c r="TGS634" s="80"/>
      <c r="TGT634" s="80"/>
      <c r="TGU634" s="80"/>
      <c r="TGV634" s="80"/>
      <c r="TGW634" s="80"/>
      <c r="TGX634" s="80"/>
      <c r="TGY634" s="80"/>
      <c r="TGZ634" s="80"/>
      <c r="THA634" s="80"/>
      <c r="THB634" s="80"/>
      <c r="THC634" s="80"/>
      <c r="THD634" s="80"/>
      <c r="THE634" s="80"/>
      <c r="THF634" s="80"/>
      <c r="THG634" s="80"/>
      <c r="THH634" s="80"/>
      <c r="THI634" s="80"/>
      <c r="THJ634" s="80"/>
      <c r="THK634" s="80"/>
      <c r="THL634" s="80"/>
      <c r="THM634" s="80"/>
      <c r="THN634" s="80"/>
      <c r="THO634" s="80"/>
      <c r="THP634" s="80"/>
      <c r="THQ634" s="80"/>
      <c r="THR634" s="80"/>
      <c r="THS634" s="80"/>
      <c r="THT634" s="80"/>
      <c r="THU634" s="80"/>
      <c r="THV634" s="80"/>
      <c r="THW634" s="80"/>
      <c r="THX634" s="80"/>
      <c r="THY634" s="80"/>
      <c r="THZ634" s="80"/>
      <c r="TIA634" s="80"/>
      <c r="TIB634" s="80"/>
      <c r="TIC634" s="80"/>
      <c r="TID634" s="80"/>
      <c r="TIE634" s="80"/>
      <c r="TIF634" s="80"/>
      <c r="TIG634" s="80"/>
      <c r="TIH634" s="80"/>
      <c r="TII634" s="80"/>
      <c r="TIJ634" s="80"/>
      <c r="TIK634" s="80"/>
      <c r="TIL634" s="80"/>
      <c r="TIM634" s="80"/>
      <c r="TIN634" s="80"/>
      <c r="TIO634" s="80"/>
      <c r="TIP634" s="80"/>
      <c r="TIQ634" s="80"/>
      <c r="TIR634" s="80"/>
      <c r="TIS634" s="80"/>
      <c r="TIT634" s="80"/>
      <c r="TIU634" s="80"/>
      <c r="TIV634" s="80"/>
      <c r="TIW634" s="80"/>
      <c r="TIX634" s="80"/>
      <c r="TIY634" s="80"/>
      <c r="TIZ634" s="80"/>
      <c r="TJA634" s="80"/>
      <c r="TJB634" s="80"/>
      <c r="TJC634" s="80"/>
      <c r="TJD634" s="80"/>
      <c r="TJE634" s="80"/>
      <c r="TJF634" s="80"/>
      <c r="TJG634" s="80"/>
      <c r="TJH634" s="80"/>
      <c r="TJI634" s="80"/>
      <c r="TJJ634" s="80"/>
      <c r="TJK634" s="80"/>
      <c r="TJL634" s="80"/>
      <c r="TJM634" s="80"/>
      <c r="TJN634" s="80"/>
      <c r="TJO634" s="80"/>
      <c r="TJP634" s="80"/>
      <c r="TJQ634" s="80"/>
      <c r="TJR634" s="80"/>
      <c r="TJS634" s="80"/>
      <c r="TJT634" s="80"/>
      <c r="TJU634" s="80"/>
      <c r="TJV634" s="80"/>
      <c r="TJW634" s="80"/>
      <c r="TJX634" s="80"/>
      <c r="TJY634" s="80"/>
      <c r="TJZ634" s="80"/>
      <c r="TKA634" s="80"/>
      <c r="TKB634" s="80"/>
      <c r="TKC634" s="80"/>
      <c r="TKD634" s="80"/>
      <c r="TKE634" s="80"/>
      <c r="TKF634" s="80"/>
      <c r="TKG634" s="80"/>
      <c r="TKH634" s="80"/>
      <c r="TKI634" s="80"/>
      <c r="TKJ634" s="80"/>
      <c r="TKK634" s="80"/>
      <c r="TKL634" s="80"/>
      <c r="TKM634" s="80"/>
      <c r="TKN634" s="80"/>
      <c r="TKO634" s="80"/>
      <c r="TKP634" s="80"/>
      <c r="TKQ634" s="80"/>
      <c r="TKR634" s="80"/>
      <c r="TKS634" s="80"/>
      <c r="TKT634" s="80"/>
      <c r="TKU634" s="80"/>
      <c r="TKV634" s="80"/>
      <c r="TKW634" s="80"/>
      <c r="TKX634" s="80"/>
      <c r="TKY634" s="80"/>
      <c r="TKZ634" s="80"/>
      <c r="TLA634" s="80"/>
      <c r="TLB634" s="80"/>
      <c r="TLC634" s="80"/>
      <c r="TLD634" s="80"/>
      <c r="TLE634" s="80"/>
      <c r="TLF634" s="80"/>
      <c r="TLG634" s="80"/>
      <c r="TLH634" s="80"/>
      <c r="TLI634" s="80"/>
      <c r="TLJ634" s="80"/>
      <c r="TLK634" s="80"/>
      <c r="TLL634" s="80"/>
      <c r="TLM634" s="80"/>
      <c r="TLN634" s="80"/>
      <c r="TLO634" s="80"/>
      <c r="TLP634" s="80"/>
      <c r="TLQ634" s="80"/>
      <c r="TLR634" s="80"/>
      <c r="TLS634" s="80"/>
      <c r="TLT634" s="80"/>
      <c r="TLU634" s="80"/>
      <c r="TLV634" s="80"/>
      <c r="TLW634" s="80"/>
      <c r="TLX634" s="80"/>
      <c r="TLY634" s="80"/>
      <c r="TLZ634" s="80"/>
      <c r="TMA634" s="80"/>
      <c r="TMB634" s="80"/>
      <c r="TMC634" s="80"/>
      <c r="TMD634" s="80"/>
      <c r="TME634" s="80"/>
      <c r="TMF634" s="80"/>
      <c r="TMG634" s="80"/>
      <c r="TMH634" s="80"/>
      <c r="TMI634" s="80"/>
      <c r="TMJ634" s="80"/>
      <c r="TMK634" s="80"/>
      <c r="TML634" s="80"/>
      <c r="TMM634" s="80"/>
      <c r="TMN634" s="80"/>
      <c r="TMO634" s="80"/>
      <c r="TMP634" s="80"/>
      <c r="TMQ634" s="80"/>
      <c r="TMR634" s="80"/>
      <c r="TMS634" s="80"/>
      <c r="TMT634" s="80"/>
      <c r="TMU634" s="80"/>
      <c r="TMV634" s="80"/>
      <c r="TMW634" s="80"/>
      <c r="TMX634" s="80"/>
      <c r="TMY634" s="80"/>
      <c r="TMZ634" s="80"/>
      <c r="TNA634" s="80"/>
      <c r="TNB634" s="80"/>
      <c r="TNC634" s="80"/>
      <c r="TND634" s="80"/>
      <c r="TNE634" s="80"/>
      <c r="TNF634" s="80"/>
      <c r="TNG634" s="80"/>
      <c r="TNH634" s="80"/>
      <c r="TNI634" s="80"/>
      <c r="TNJ634" s="80"/>
      <c r="TNK634" s="80"/>
      <c r="TNL634" s="80"/>
      <c r="TNM634" s="80"/>
      <c r="TNN634" s="80"/>
      <c r="TNO634" s="80"/>
      <c r="TNP634" s="80"/>
      <c r="TNQ634" s="80"/>
      <c r="TNR634" s="80"/>
      <c r="TNS634" s="80"/>
      <c r="TNT634" s="80"/>
      <c r="TNU634" s="80"/>
      <c r="TNV634" s="80"/>
      <c r="TNW634" s="80"/>
      <c r="TNX634" s="80"/>
      <c r="TNY634" s="80"/>
      <c r="TNZ634" s="80"/>
      <c r="TOA634" s="80"/>
      <c r="TOB634" s="80"/>
      <c r="TOC634" s="80"/>
      <c r="TOD634" s="80"/>
      <c r="TOE634" s="80"/>
      <c r="TOF634" s="80"/>
      <c r="TOG634" s="80"/>
      <c r="TOH634" s="80"/>
      <c r="TOI634" s="80"/>
      <c r="TOJ634" s="80"/>
      <c r="TOK634" s="80"/>
      <c r="TOL634" s="80"/>
      <c r="TOM634" s="80"/>
      <c r="TON634" s="80"/>
      <c r="TOO634" s="80"/>
      <c r="TOP634" s="80"/>
      <c r="TOQ634" s="80"/>
      <c r="TOR634" s="80"/>
      <c r="TOS634" s="80"/>
      <c r="TOT634" s="80"/>
      <c r="TOU634" s="80"/>
      <c r="TOV634" s="80"/>
      <c r="TOW634" s="80"/>
      <c r="TOX634" s="80"/>
      <c r="TOY634" s="80"/>
      <c r="TOZ634" s="80"/>
      <c r="TPA634" s="80"/>
      <c r="TPB634" s="80"/>
      <c r="TPC634" s="80"/>
      <c r="TPD634" s="80"/>
      <c r="TPE634" s="80"/>
      <c r="TPF634" s="80"/>
      <c r="TPG634" s="80"/>
      <c r="TPH634" s="80"/>
      <c r="TPI634" s="80"/>
      <c r="TPJ634" s="80"/>
      <c r="TPK634" s="80"/>
      <c r="TPL634" s="80"/>
      <c r="TPM634" s="80"/>
      <c r="TPN634" s="80"/>
      <c r="TPO634" s="80"/>
      <c r="TPP634" s="80"/>
      <c r="TPQ634" s="80"/>
      <c r="TPR634" s="80"/>
      <c r="TPS634" s="80"/>
      <c r="TPT634" s="80"/>
      <c r="TPU634" s="80"/>
      <c r="TPV634" s="80"/>
      <c r="TPW634" s="80"/>
      <c r="TPX634" s="80"/>
      <c r="TPY634" s="80"/>
      <c r="TPZ634" s="80"/>
      <c r="TQA634" s="80"/>
      <c r="TQB634" s="80"/>
      <c r="TQC634" s="80"/>
      <c r="TQD634" s="80"/>
      <c r="TQE634" s="80"/>
      <c r="TQF634" s="80"/>
      <c r="TQG634" s="80"/>
      <c r="TQH634" s="80"/>
      <c r="TQI634" s="80"/>
      <c r="TQJ634" s="80"/>
      <c r="TQK634" s="80"/>
      <c r="TQL634" s="80"/>
      <c r="TQM634" s="80"/>
      <c r="TQN634" s="80"/>
      <c r="TQO634" s="80"/>
      <c r="TQP634" s="80"/>
      <c r="TQQ634" s="80"/>
      <c r="TQR634" s="80"/>
      <c r="TQS634" s="80"/>
      <c r="TQT634" s="80"/>
      <c r="TQU634" s="80"/>
      <c r="TQV634" s="80"/>
      <c r="TQW634" s="80"/>
      <c r="TQX634" s="80"/>
      <c r="TQY634" s="80"/>
      <c r="TQZ634" s="80"/>
      <c r="TRA634" s="80"/>
      <c r="TRB634" s="80"/>
      <c r="TRC634" s="80"/>
      <c r="TRD634" s="80"/>
      <c r="TRE634" s="80"/>
      <c r="TRF634" s="80"/>
      <c r="TRG634" s="80"/>
      <c r="TRH634" s="80"/>
      <c r="TRI634" s="80"/>
      <c r="TRJ634" s="80"/>
      <c r="TRK634" s="80"/>
      <c r="TRL634" s="80"/>
      <c r="TRM634" s="80"/>
      <c r="TRN634" s="80"/>
      <c r="TRO634" s="80"/>
      <c r="TRP634" s="80"/>
      <c r="TRQ634" s="80"/>
      <c r="TRR634" s="80"/>
      <c r="TRS634" s="80"/>
      <c r="TRT634" s="80"/>
      <c r="TRU634" s="80"/>
      <c r="TRV634" s="80"/>
      <c r="TRW634" s="80"/>
      <c r="TRX634" s="80"/>
      <c r="TRY634" s="80"/>
      <c r="TRZ634" s="80"/>
      <c r="TSA634" s="80"/>
      <c r="TSB634" s="80"/>
      <c r="TSC634" s="80"/>
      <c r="TSD634" s="80"/>
      <c r="TSE634" s="80"/>
      <c r="TSF634" s="80"/>
      <c r="TSG634" s="80"/>
      <c r="TSH634" s="80"/>
      <c r="TSI634" s="80"/>
      <c r="TSJ634" s="80"/>
      <c r="TSK634" s="80"/>
      <c r="TSL634" s="80"/>
      <c r="TSM634" s="80"/>
      <c r="TSN634" s="80"/>
      <c r="TSO634" s="80"/>
      <c r="TSP634" s="80"/>
      <c r="TSQ634" s="80"/>
      <c r="TSR634" s="80"/>
      <c r="TSS634" s="80"/>
      <c r="TST634" s="80"/>
      <c r="TSU634" s="80"/>
      <c r="TSV634" s="80"/>
      <c r="TSW634" s="80"/>
      <c r="TSX634" s="80"/>
      <c r="TSY634" s="80"/>
      <c r="TSZ634" s="80"/>
      <c r="TTA634" s="80"/>
      <c r="TTB634" s="80"/>
      <c r="TTC634" s="80"/>
      <c r="TTD634" s="80"/>
      <c r="TTE634" s="80"/>
      <c r="TTF634" s="80"/>
      <c r="TTG634" s="80"/>
      <c r="TTH634" s="80"/>
      <c r="TTI634" s="80"/>
      <c r="TTJ634" s="80"/>
      <c r="TTK634" s="80"/>
      <c r="TTL634" s="80"/>
      <c r="TTM634" s="80"/>
      <c r="TTN634" s="80"/>
      <c r="TTO634" s="80"/>
      <c r="TTP634" s="80"/>
      <c r="TTQ634" s="80"/>
      <c r="TTR634" s="80"/>
      <c r="TTS634" s="80"/>
      <c r="TTT634" s="80"/>
      <c r="TTU634" s="80"/>
      <c r="TTV634" s="80"/>
      <c r="TTW634" s="80"/>
      <c r="TTX634" s="80"/>
      <c r="TTY634" s="80"/>
      <c r="TTZ634" s="80"/>
      <c r="TUA634" s="80"/>
      <c r="TUB634" s="80"/>
      <c r="TUC634" s="80"/>
      <c r="TUD634" s="80"/>
      <c r="TUE634" s="80"/>
      <c r="TUF634" s="80"/>
      <c r="TUG634" s="80"/>
      <c r="TUH634" s="80"/>
      <c r="TUI634" s="80"/>
      <c r="TUJ634" s="80"/>
      <c r="TUK634" s="80"/>
      <c r="TUL634" s="80"/>
      <c r="TUM634" s="80"/>
      <c r="TUN634" s="80"/>
      <c r="TUO634" s="80"/>
      <c r="TUP634" s="80"/>
      <c r="TUQ634" s="80"/>
      <c r="TUR634" s="80"/>
      <c r="TUS634" s="80"/>
      <c r="TUT634" s="80"/>
      <c r="TUU634" s="80"/>
      <c r="TUV634" s="80"/>
      <c r="TUW634" s="80"/>
      <c r="TUX634" s="80"/>
      <c r="TUY634" s="80"/>
      <c r="TUZ634" s="80"/>
      <c r="TVA634" s="80"/>
      <c r="TVB634" s="80"/>
      <c r="TVC634" s="80"/>
      <c r="TVD634" s="80"/>
      <c r="TVE634" s="80"/>
      <c r="TVF634" s="80"/>
      <c r="TVG634" s="80"/>
      <c r="TVH634" s="80"/>
      <c r="TVI634" s="80"/>
      <c r="TVJ634" s="80"/>
      <c r="TVK634" s="80"/>
      <c r="TVL634" s="80"/>
      <c r="TVM634" s="80"/>
      <c r="TVN634" s="80"/>
      <c r="TVO634" s="80"/>
      <c r="TVP634" s="80"/>
      <c r="TVQ634" s="80"/>
      <c r="TVR634" s="80"/>
      <c r="TVS634" s="80"/>
      <c r="TVT634" s="80"/>
      <c r="TVU634" s="80"/>
      <c r="TVV634" s="80"/>
      <c r="TVW634" s="80"/>
      <c r="TVX634" s="80"/>
      <c r="TVY634" s="80"/>
      <c r="TVZ634" s="80"/>
      <c r="TWA634" s="80"/>
      <c r="TWB634" s="80"/>
      <c r="TWC634" s="80"/>
      <c r="TWD634" s="80"/>
      <c r="TWE634" s="80"/>
      <c r="TWF634" s="80"/>
      <c r="TWG634" s="80"/>
      <c r="TWH634" s="80"/>
      <c r="TWI634" s="80"/>
      <c r="TWJ634" s="80"/>
      <c r="TWK634" s="80"/>
      <c r="TWL634" s="80"/>
      <c r="TWM634" s="80"/>
      <c r="TWN634" s="80"/>
      <c r="TWO634" s="80"/>
      <c r="TWP634" s="80"/>
      <c r="TWQ634" s="80"/>
      <c r="TWR634" s="80"/>
      <c r="TWS634" s="80"/>
      <c r="TWT634" s="80"/>
      <c r="TWU634" s="80"/>
      <c r="TWV634" s="80"/>
      <c r="TWW634" s="80"/>
      <c r="TWX634" s="80"/>
      <c r="TWY634" s="80"/>
      <c r="TWZ634" s="80"/>
      <c r="TXA634" s="80"/>
      <c r="TXB634" s="80"/>
      <c r="TXC634" s="80"/>
      <c r="TXD634" s="80"/>
      <c r="TXE634" s="80"/>
      <c r="TXF634" s="80"/>
      <c r="TXG634" s="80"/>
      <c r="TXH634" s="80"/>
      <c r="TXI634" s="80"/>
      <c r="TXJ634" s="80"/>
      <c r="TXK634" s="80"/>
      <c r="TXL634" s="80"/>
      <c r="TXM634" s="80"/>
      <c r="TXN634" s="80"/>
      <c r="TXO634" s="80"/>
      <c r="TXP634" s="80"/>
      <c r="TXQ634" s="80"/>
      <c r="TXR634" s="80"/>
      <c r="TXS634" s="80"/>
      <c r="TXT634" s="80"/>
      <c r="TXU634" s="80"/>
      <c r="TXV634" s="80"/>
      <c r="TXW634" s="80"/>
      <c r="TXX634" s="80"/>
      <c r="TXY634" s="80"/>
      <c r="TXZ634" s="80"/>
      <c r="TYA634" s="80"/>
      <c r="TYB634" s="80"/>
      <c r="TYC634" s="80"/>
      <c r="TYD634" s="80"/>
      <c r="TYE634" s="80"/>
      <c r="TYF634" s="80"/>
      <c r="TYG634" s="80"/>
      <c r="TYH634" s="80"/>
      <c r="TYI634" s="80"/>
      <c r="TYJ634" s="80"/>
      <c r="TYK634" s="80"/>
      <c r="TYL634" s="80"/>
      <c r="TYM634" s="80"/>
      <c r="TYN634" s="80"/>
      <c r="TYO634" s="80"/>
      <c r="TYP634" s="80"/>
      <c r="TYQ634" s="80"/>
      <c r="TYR634" s="80"/>
      <c r="TYS634" s="80"/>
      <c r="TYT634" s="80"/>
      <c r="TYU634" s="80"/>
      <c r="TYV634" s="80"/>
      <c r="TYW634" s="80"/>
      <c r="TYX634" s="80"/>
      <c r="TYY634" s="80"/>
      <c r="TYZ634" s="80"/>
      <c r="TZA634" s="80"/>
      <c r="TZB634" s="80"/>
      <c r="TZC634" s="80"/>
      <c r="TZD634" s="80"/>
      <c r="TZE634" s="80"/>
      <c r="TZF634" s="80"/>
      <c r="TZG634" s="80"/>
      <c r="TZH634" s="80"/>
      <c r="TZI634" s="80"/>
      <c r="TZJ634" s="80"/>
      <c r="TZK634" s="80"/>
      <c r="TZL634" s="80"/>
      <c r="TZM634" s="80"/>
      <c r="TZN634" s="80"/>
      <c r="TZO634" s="80"/>
      <c r="TZP634" s="80"/>
      <c r="TZQ634" s="80"/>
      <c r="TZR634" s="80"/>
      <c r="TZS634" s="80"/>
      <c r="TZT634" s="80"/>
      <c r="TZU634" s="80"/>
      <c r="TZV634" s="80"/>
      <c r="TZW634" s="80"/>
      <c r="TZX634" s="80"/>
      <c r="TZY634" s="80"/>
      <c r="TZZ634" s="80"/>
      <c r="UAA634" s="80"/>
      <c r="UAB634" s="80"/>
      <c r="UAC634" s="80"/>
      <c r="UAD634" s="80"/>
      <c r="UAE634" s="80"/>
      <c r="UAF634" s="80"/>
      <c r="UAG634" s="80"/>
      <c r="UAH634" s="80"/>
      <c r="UAI634" s="80"/>
      <c r="UAJ634" s="80"/>
      <c r="UAK634" s="80"/>
      <c r="UAL634" s="80"/>
      <c r="UAM634" s="80"/>
      <c r="UAN634" s="80"/>
      <c r="UAO634" s="80"/>
      <c r="UAP634" s="80"/>
      <c r="UAQ634" s="80"/>
      <c r="UAR634" s="80"/>
      <c r="UAS634" s="80"/>
      <c r="UAT634" s="80"/>
      <c r="UAU634" s="80"/>
      <c r="UAV634" s="80"/>
      <c r="UAW634" s="80"/>
      <c r="UAX634" s="80"/>
      <c r="UAY634" s="80"/>
      <c r="UAZ634" s="80"/>
      <c r="UBA634" s="80"/>
      <c r="UBB634" s="80"/>
      <c r="UBC634" s="80"/>
      <c r="UBD634" s="80"/>
      <c r="UBE634" s="80"/>
      <c r="UBF634" s="80"/>
      <c r="UBG634" s="80"/>
      <c r="UBH634" s="80"/>
      <c r="UBI634" s="80"/>
      <c r="UBJ634" s="80"/>
      <c r="UBK634" s="80"/>
      <c r="UBL634" s="80"/>
      <c r="UBM634" s="80"/>
      <c r="UBN634" s="80"/>
      <c r="UBO634" s="80"/>
      <c r="UBP634" s="80"/>
      <c r="UBQ634" s="80"/>
      <c r="UBR634" s="80"/>
      <c r="UBS634" s="80"/>
      <c r="UBT634" s="80"/>
      <c r="UBU634" s="80"/>
      <c r="UBV634" s="80"/>
      <c r="UBW634" s="80"/>
      <c r="UBX634" s="80"/>
      <c r="UBY634" s="80"/>
      <c r="UBZ634" s="80"/>
      <c r="UCA634" s="80"/>
      <c r="UCB634" s="80"/>
      <c r="UCC634" s="80"/>
      <c r="UCD634" s="80"/>
      <c r="UCE634" s="80"/>
      <c r="UCF634" s="80"/>
      <c r="UCG634" s="80"/>
      <c r="UCH634" s="80"/>
      <c r="UCI634" s="80"/>
      <c r="UCJ634" s="80"/>
      <c r="UCK634" s="80"/>
      <c r="UCL634" s="80"/>
      <c r="UCM634" s="80"/>
      <c r="UCN634" s="80"/>
      <c r="UCO634" s="80"/>
      <c r="UCP634" s="80"/>
      <c r="UCQ634" s="80"/>
      <c r="UCR634" s="80"/>
      <c r="UCS634" s="80"/>
      <c r="UCT634" s="80"/>
      <c r="UCU634" s="80"/>
      <c r="UCV634" s="80"/>
      <c r="UCW634" s="80"/>
      <c r="UCX634" s="80"/>
      <c r="UCY634" s="80"/>
      <c r="UCZ634" s="80"/>
      <c r="UDA634" s="80"/>
      <c r="UDB634" s="80"/>
      <c r="UDC634" s="80"/>
      <c r="UDD634" s="80"/>
      <c r="UDE634" s="80"/>
      <c r="UDF634" s="80"/>
      <c r="UDG634" s="80"/>
      <c r="UDH634" s="80"/>
      <c r="UDI634" s="80"/>
      <c r="UDJ634" s="80"/>
      <c r="UDK634" s="80"/>
      <c r="UDL634" s="80"/>
      <c r="UDM634" s="80"/>
      <c r="UDN634" s="80"/>
      <c r="UDO634" s="80"/>
      <c r="UDP634" s="80"/>
      <c r="UDQ634" s="80"/>
      <c r="UDR634" s="80"/>
      <c r="UDS634" s="80"/>
      <c r="UDT634" s="80"/>
      <c r="UDU634" s="80"/>
      <c r="UDV634" s="80"/>
      <c r="UDW634" s="80"/>
      <c r="UDX634" s="80"/>
      <c r="UDY634" s="80"/>
      <c r="UDZ634" s="80"/>
      <c r="UEA634" s="80"/>
      <c r="UEB634" s="80"/>
      <c r="UEC634" s="80"/>
      <c r="UED634" s="80"/>
      <c r="UEE634" s="80"/>
      <c r="UEF634" s="80"/>
      <c r="UEG634" s="80"/>
      <c r="UEH634" s="80"/>
      <c r="UEI634" s="80"/>
      <c r="UEJ634" s="80"/>
      <c r="UEK634" s="80"/>
      <c r="UEL634" s="80"/>
      <c r="UEM634" s="80"/>
      <c r="UEN634" s="80"/>
      <c r="UEO634" s="80"/>
      <c r="UEP634" s="80"/>
      <c r="UEQ634" s="80"/>
      <c r="UER634" s="80"/>
      <c r="UES634" s="80"/>
      <c r="UET634" s="80"/>
      <c r="UEU634" s="80"/>
      <c r="UEV634" s="80"/>
      <c r="UEW634" s="80"/>
      <c r="UEX634" s="80"/>
      <c r="UEY634" s="80"/>
      <c r="UEZ634" s="80"/>
      <c r="UFA634" s="80"/>
      <c r="UFB634" s="80"/>
      <c r="UFC634" s="80"/>
      <c r="UFD634" s="80"/>
      <c r="UFE634" s="80"/>
      <c r="UFF634" s="80"/>
      <c r="UFG634" s="80"/>
      <c r="UFH634" s="80"/>
      <c r="UFI634" s="80"/>
      <c r="UFJ634" s="80"/>
      <c r="UFK634" s="80"/>
      <c r="UFL634" s="80"/>
      <c r="UFM634" s="80"/>
      <c r="UFN634" s="80"/>
      <c r="UFO634" s="80"/>
      <c r="UFP634" s="80"/>
      <c r="UFQ634" s="80"/>
      <c r="UFR634" s="80"/>
      <c r="UFS634" s="80"/>
      <c r="UFT634" s="80"/>
      <c r="UFU634" s="80"/>
      <c r="UFV634" s="80"/>
      <c r="UFW634" s="80"/>
      <c r="UFX634" s="80"/>
      <c r="UFY634" s="80"/>
      <c r="UFZ634" s="80"/>
      <c r="UGA634" s="80"/>
      <c r="UGB634" s="80"/>
      <c r="UGC634" s="80"/>
      <c r="UGD634" s="80"/>
      <c r="UGE634" s="80"/>
      <c r="UGF634" s="80"/>
      <c r="UGG634" s="80"/>
      <c r="UGH634" s="80"/>
      <c r="UGI634" s="80"/>
      <c r="UGJ634" s="80"/>
      <c r="UGK634" s="80"/>
      <c r="UGL634" s="80"/>
      <c r="UGM634" s="80"/>
      <c r="UGN634" s="80"/>
      <c r="UGO634" s="80"/>
      <c r="UGP634" s="80"/>
      <c r="UGQ634" s="80"/>
      <c r="UGR634" s="80"/>
      <c r="UGS634" s="80"/>
      <c r="UGT634" s="80"/>
      <c r="UGU634" s="80"/>
      <c r="UGV634" s="80"/>
      <c r="UGW634" s="80"/>
      <c r="UGX634" s="80"/>
      <c r="UGY634" s="80"/>
      <c r="UGZ634" s="80"/>
      <c r="UHA634" s="80"/>
      <c r="UHB634" s="80"/>
      <c r="UHC634" s="80"/>
      <c r="UHD634" s="80"/>
      <c r="UHE634" s="80"/>
      <c r="UHF634" s="80"/>
      <c r="UHG634" s="80"/>
      <c r="UHH634" s="80"/>
      <c r="UHI634" s="80"/>
      <c r="UHJ634" s="80"/>
      <c r="UHK634" s="80"/>
      <c r="UHL634" s="80"/>
      <c r="UHM634" s="80"/>
      <c r="UHN634" s="80"/>
      <c r="UHO634" s="80"/>
      <c r="UHP634" s="80"/>
      <c r="UHQ634" s="80"/>
      <c r="UHR634" s="80"/>
      <c r="UHS634" s="80"/>
      <c r="UHT634" s="80"/>
      <c r="UHU634" s="80"/>
      <c r="UHV634" s="80"/>
      <c r="UHW634" s="80"/>
      <c r="UHX634" s="80"/>
      <c r="UHY634" s="80"/>
      <c r="UHZ634" s="80"/>
      <c r="UIA634" s="80"/>
      <c r="UIB634" s="80"/>
      <c r="UIC634" s="80"/>
      <c r="UID634" s="80"/>
      <c r="UIE634" s="80"/>
      <c r="UIF634" s="80"/>
      <c r="UIG634" s="80"/>
      <c r="UIH634" s="80"/>
      <c r="UII634" s="80"/>
      <c r="UIJ634" s="80"/>
      <c r="UIK634" s="80"/>
      <c r="UIL634" s="80"/>
      <c r="UIM634" s="80"/>
      <c r="UIN634" s="80"/>
      <c r="UIO634" s="80"/>
      <c r="UIP634" s="80"/>
      <c r="UIQ634" s="80"/>
      <c r="UIR634" s="80"/>
      <c r="UIS634" s="80"/>
      <c r="UIT634" s="80"/>
      <c r="UIU634" s="80"/>
      <c r="UIV634" s="80"/>
      <c r="UIW634" s="80"/>
      <c r="UIX634" s="80"/>
      <c r="UIY634" s="80"/>
      <c r="UIZ634" s="80"/>
      <c r="UJA634" s="80"/>
      <c r="UJB634" s="80"/>
      <c r="UJC634" s="80"/>
      <c r="UJD634" s="80"/>
      <c r="UJE634" s="80"/>
      <c r="UJF634" s="80"/>
      <c r="UJG634" s="80"/>
      <c r="UJH634" s="80"/>
      <c r="UJI634" s="80"/>
      <c r="UJJ634" s="80"/>
      <c r="UJK634" s="80"/>
      <c r="UJL634" s="80"/>
      <c r="UJM634" s="80"/>
      <c r="UJN634" s="80"/>
      <c r="UJO634" s="80"/>
      <c r="UJP634" s="80"/>
      <c r="UJQ634" s="80"/>
      <c r="UJR634" s="80"/>
      <c r="UJS634" s="80"/>
      <c r="UJT634" s="80"/>
      <c r="UJU634" s="80"/>
      <c r="UJV634" s="80"/>
      <c r="UJW634" s="80"/>
      <c r="UJX634" s="80"/>
      <c r="UJY634" s="80"/>
      <c r="UJZ634" s="80"/>
      <c r="UKA634" s="80"/>
      <c r="UKB634" s="80"/>
      <c r="UKC634" s="80"/>
      <c r="UKD634" s="80"/>
      <c r="UKE634" s="80"/>
      <c r="UKF634" s="80"/>
      <c r="UKG634" s="80"/>
      <c r="UKH634" s="80"/>
      <c r="UKI634" s="80"/>
      <c r="UKJ634" s="80"/>
      <c r="UKK634" s="80"/>
      <c r="UKL634" s="80"/>
      <c r="UKM634" s="80"/>
      <c r="UKN634" s="80"/>
      <c r="UKO634" s="80"/>
      <c r="UKP634" s="80"/>
      <c r="UKQ634" s="80"/>
      <c r="UKR634" s="80"/>
      <c r="UKS634" s="80"/>
      <c r="UKT634" s="80"/>
      <c r="UKU634" s="80"/>
      <c r="UKV634" s="80"/>
      <c r="UKW634" s="80"/>
      <c r="UKX634" s="80"/>
      <c r="UKY634" s="80"/>
      <c r="UKZ634" s="80"/>
      <c r="ULA634" s="80"/>
      <c r="ULB634" s="80"/>
      <c r="ULC634" s="80"/>
      <c r="ULD634" s="80"/>
      <c r="ULE634" s="80"/>
      <c r="ULF634" s="80"/>
      <c r="ULG634" s="80"/>
      <c r="ULH634" s="80"/>
      <c r="ULI634" s="80"/>
      <c r="ULJ634" s="80"/>
      <c r="ULK634" s="80"/>
      <c r="ULL634" s="80"/>
      <c r="ULM634" s="80"/>
      <c r="ULN634" s="80"/>
      <c r="ULO634" s="80"/>
      <c r="ULP634" s="80"/>
      <c r="ULQ634" s="80"/>
      <c r="ULR634" s="80"/>
      <c r="ULS634" s="80"/>
      <c r="ULT634" s="80"/>
      <c r="ULU634" s="80"/>
      <c r="ULV634" s="80"/>
      <c r="ULW634" s="80"/>
      <c r="ULX634" s="80"/>
      <c r="ULY634" s="80"/>
      <c r="ULZ634" s="80"/>
      <c r="UMA634" s="80"/>
      <c r="UMB634" s="80"/>
      <c r="UMC634" s="80"/>
      <c r="UMD634" s="80"/>
      <c r="UME634" s="80"/>
      <c r="UMF634" s="80"/>
      <c r="UMG634" s="80"/>
      <c r="UMH634" s="80"/>
      <c r="UMI634" s="80"/>
      <c r="UMJ634" s="80"/>
      <c r="UMK634" s="80"/>
      <c r="UML634" s="80"/>
      <c r="UMM634" s="80"/>
      <c r="UMN634" s="80"/>
      <c r="UMO634" s="80"/>
      <c r="UMP634" s="80"/>
      <c r="UMQ634" s="80"/>
      <c r="UMR634" s="80"/>
      <c r="UMS634" s="80"/>
      <c r="UMT634" s="80"/>
      <c r="UMU634" s="80"/>
      <c r="UMV634" s="80"/>
      <c r="UMW634" s="80"/>
      <c r="UMX634" s="80"/>
      <c r="UMY634" s="80"/>
      <c r="UMZ634" s="80"/>
      <c r="UNA634" s="80"/>
      <c r="UNB634" s="80"/>
      <c r="UNC634" s="80"/>
      <c r="UND634" s="80"/>
      <c r="UNE634" s="80"/>
      <c r="UNF634" s="80"/>
      <c r="UNG634" s="80"/>
      <c r="UNH634" s="80"/>
      <c r="UNI634" s="80"/>
      <c r="UNJ634" s="80"/>
      <c r="UNK634" s="80"/>
      <c r="UNL634" s="80"/>
      <c r="UNM634" s="80"/>
      <c r="UNN634" s="80"/>
      <c r="UNO634" s="80"/>
      <c r="UNP634" s="80"/>
      <c r="UNQ634" s="80"/>
      <c r="UNR634" s="80"/>
      <c r="UNS634" s="80"/>
      <c r="UNT634" s="80"/>
      <c r="UNU634" s="80"/>
      <c r="UNV634" s="80"/>
      <c r="UNW634" s="80"/>
      <c r="UNX634" s="80"/>
      <c r="UNY634" s="80"/>
      <c r="UNZ634" s="80"/>
      <c r="UOA634" s="80"/>
      <c r="UOB634" s="80"/>
      <c r="UOC634" s="80"/>
      <c r="UOD634" s="80"/>
      <c r="UOE634" s="80"/>
      <c r="UOF634" s="80"/>
      <c r="UOG634" s="80"/>
      <c r="UOH634" s="80"/>
      <c r="UOI634" s="80"/>
      <c r="UOJ634" s="80"/>
      <c r="UOK634" s="80"/>
      <c r="UOL634" s="80"/>
      <c r="UOM634" s="80"/>
      <c r="UON634" s="80"/>
      <c r="UOO634" s="80"/>
      <c r="UOP634" s="80"/>
      <c r="UOQ634" s="80"/>
      <c r="UOR634" s="80"/>
      <c r="UOS634" s="80"/>
      <c r="UOT634" s="80"/>
      <c r="UOU634" s="80"/>
      <c r="UOV634" s="80"/>
      <c r="UOW634" s="80"/>
      <c r="UOX634" s="80"/>
      <c r="UOY634" s="80"/>
      <c r="UOZ634" s="80"/>
      <c r="UPA634" s="80"/>
      <c r="UPB634" s="80"/>
      <c r="UPC634" s="80"/>
      <c r="UPD634" s="80"/>
      <c r="UPE634" s="80"/>
      <c r="UPF634" s="80"/>
      <c r="UPG634" s="80"/>
      <c r="UPH634" s="80"/>
      <c r="UPI634" s="80"/>
      <c r="UPJ634" s="80"/>
      <c r="UPK634" s="80"/>
      <c r="UPL634" s="80"/>
      <c r="UPM634" s="80"/>
      <c r="UPN634" s="80"/>
      <c r="UPO634" s="80"/>
      <c r="UPP634" s="80"/>
      <c r="UPQ634" s="80"/>
      <c r="UPR634" s="80"/>
      <c r="UPS634" s="80"/>
      <c r="UPT634" s="80"/>
      <c r="UPU634" s="80"/>
      <c r="UPV634" s="80"/>
      <c r="UPW634" s="80"/>
      <c r="UPX634" s="80"/>
      <c r="UPY634" s="80"/>
      <c r="UPZ634" s="80"/>
      <c r="UQA634" s="80"/>
      <c r="UQB634" s="80"/>
      <c r="UQC634" s="80"/>
      <c r="UQD634" s="80"/>
      <c r="UQE634" s="80"/>
      <c r="UQF634" s="80"/>
      <c r="UQG634" s="80"/>
      <c r="UQH634" s="80"/>
      <c r="UQI634" s="80"/>
      <c r="UQJ634" s="80"/>
      <c r="UQK634" s="80"/>
      <c r="UQL634" s="80"/>
      <c r="UQM634" s="80"/>
      <c r="UQN634" s="80"/>
      <c r="UQO634" s="80"/>
      <c r="UQP634" s="80"/>
      <c r="UQQ634" s="80"/>
      <c r="UQR634" s="80"/>
      <c r="UQS634" s="80"/>
      <c r="UQT634" s="80"/>
      <c r="UQU634" s="80"/>
      <c r="UQV634" s="80"/>
      <c r="UQW634" s="80"/>
      <c r="UQX634" s="80"/>
      <c r="UQY634" s="80"/>
      <c r="UQZ634" s="80"/>
      <c r="URA634" s="80"/>
      <c r="URB634" s="80"/>
      <c r="URC634" s="80"/>
      <c r="URD634" s="80"/>
      <c r="URE634" s="80"/>
      <c r="URF634" s="80"/>
      <c r="URG634" s="80"/>
      <c r="URH634" s="80"/>
      <c r="URI634" s="80"/>
      <c r="URJ634" s="80"/>
      <c r="URK634" s="80"/>
      <c r="URL634" s="80"/>
      <c r="URM634" s="80"/>
      <c r="URN634" s="80"/>
      <c r="URO634" s="80"/>
      <c r="URP634" s="80"/>
      <c r="URQ634" s="80"/>
      <c r="URR634" s="80"/>
      <c r="URS634" s="80"/>
      <c r="URT634" s="80"/>
      <c r="URU634" s="80"/>
      <c r="URV634" s="80"/>
      <c r="URW634" s="80"/>
      <c r="URX634" s="80"/>
      <c r="URY634" s="80"/>
      <c r="URZ634" s="80"/>
      <c r="USA634" s="80"/>
      <c r="USB634" s="80"/>
      <c r="USC634" s="80"/>
      <c r="USD634" s="80"/>
      <c r="USE634" s="80"/>
      <c r="USF634" s="80"/>
      <c r="USG634" s="80"/>
      <c r="USH634" s="80"/>
      <c r="USI634" s="80"/>
      <c r="USJ634" s="80"/>
      <c r="USK634" s="80"/>
      <c r="USL634" s="80"/>
      <c r="USM634" s="80"/>
      <c r="USN634" s="80"/>
      <c r="USO634" s="80"/>
      <c r="USP634" s="80"/>
      <c r="USQ634" s="80"/>
      <c r="USR634" s="80"/>
      <c r="USS634" s="80"/>
      <c r="UST634" s="80"/>
      <c r="USU634" s="80"/>
      <c r="USV634" s="80"/>
      <c r="USW634" s="80"/>
      <c r="USX634" s="80"/>
      <c r="USY634" s="80"/>
      <c r="USZ634" s="80"/>
      <c r="UTA634" s="80"/>
      <c r="UTB634" s="80"/>
      <c r="UTC634" s="80"/>
      <c r="UTD634" s="80"/>
      <c r="UTE634" s="80"/>
      <c r="UTF634" s="80"/>
      <c r="UTG634" s="80"/>
      <c r="UTH634" s="80"/>
      <c r="UTI634" s="80"/>
      <c r="UTJ634" s="80"/>
      <c r="UTK634" s="80"/>
      <c r="UTL634" s="80"/>
      <c r="UTM634" s="80"/>
      <c r="UTN634" s="80"/>
      <c r="UTO634" s="80"/>
      <c r="UTP634" s="80"/>
      <c r="UTQ634" s="80"/>
      <c r="UTR634" s="80"/>
      <c r="UTS634" s="80"/>
      <c r="UTT634" s="80"/>
      <c r="UTU634" s="80"/>
      <c r="UTV634" s="80"/>
      <c r="UTW634" s="80"/>
      <c r="UTX634" s="80"/>
      <c r="UTY634" s="80"/>
      <c r="UTZ634" s="80"/>
      <c r="UUA634" s="80"/>
      <c r="UUB634" s="80"/>
      <c r="UUC634" s="80"/>
      <c r="UUD634" s="80"/>
      <c r="UUE634" s="80"/>
      <c r="UUF634" s="80"/>
      <c r="UUG634" s="80"/>
      <c r="UUH634" s="80"/>
      <c r="UUI634" s="80"/>
      <c r="UUJ634" s="80"/>
      <c r="UUK634" s="80"/>
      <c r="UUL634" s="80"/>
      <c r="UUM634" s="80"/>
      <c r="UUN634" s="80"/>
      <c r="UUO634" s="80"/>
      <c r="UUP634" s="80"/>
      <c r="UUQ634" s="80"/>
      <c r="UUR634" s="80"/>
      <c r="UUS634" s="80"/>
      <c r="UUT634" s="80"/>
      <c r="UUU634" s="80"/>
      <c r="UUV634" s="80"/>
      <c r="UUW634" s="80"/>
      <c r="UUX634" s="80"/>
      <c r="UUY634" s="80"/>
      <c r="UUZ634" s="80"/>
      <c r="UVA634" s="80"/>
      <c r="UVB634" s="80"/>
      <c r="UVC634" s="80"/>
      <c r="UVD634" s="80"/>
      <c r="UVE634" s="80"/>
      <c r="UVF634" s="80"/>
      <c r="UVG634" s="80"/>
      <c r="UVH634" s="80"/>
      <c r="UVI634" s="80"/>
      <c r="UVJ634" s="80"/>
      <c r="UVK634" s="80"/>
      <c r="UVL634" s="80"/>
      <c r="UVM634" s="80"/>
      <c r="UVN634" s="80"/>
      <c r="UVO634" s="80"/>
      <c r="UVP634" s="80"/>
      <c r="UVQ634" s="80"/>
      <c r="UVR634" s="80"/>
      <c r="UVS634" s="80"/>
      <c r="UVT634" s="80"/>
      <c r="UVU634" s="80"/>
      <c r="UVV634" s="80"/>
      <c r="UVW634" s="80"/>
      <c r="UVX634" s="80"/>
      <c r="UVY634" s="80"/>
      <c r="UVZ634" s="80"/>
      <c r="UWA634" s="80"/>
      <c r="UWB634" s="80"/>
      <c r="UWC634" s="80"/>
      <c r="UWD634" s="80"/>
      <c r="UWE634" s="80"/>
      <c r="UWF634" s="80"/>
      <c r="UWG634" s="80"/>
      <c r="UWH634" s="80"/>
      <c r="UWI634" s="80"/>
      <c r="UWJ634" s="80"/>
      <c r="UWK634" s="80"/>
      <c r="UWL634" s="80"/>
      <c r="UWM634" s="80"/>
      <c r="UWN634" s="80"/>
      <c r="UWO634" s="80"/>
      <c r="UWP634" s="80"/>
      <c r="UWQ634" s="80"/>
      <c r="UWR634" s="80"/>
      <c r="UWS634" s="80"/>
      <c r="UWT634" s="80"/>
      <c r="UWU634" s="80"/>
      <c r="UWV634" s="80"/>
      <c r="UWW634" s="80"/>
      <c r="UWX634" s="80"/>
      <c r="UWY634" s="80"/>
      <c r="UWZ634" s="80"/>
      <c r="UXA634" s="80"/>
      <c r="UXB634" s="80"/>
      <c r="UXC634" s="80"/>
      <c r="UXD634" s="80"/>
      <c r="UXE634" s="80"/>
      <c r="UXF634" s="80"/>
      <c r="UXG634" s="80"/>
      <c r="UXH634" s="80"/>
      <c r="UXI634" s="80"/>
      <c r="UXJ634" s="80"/>
      <c r="UXK634" s="80"/>
      <c r="UXL634" s="80"/>
      <c r="UXM634" s="80"/>
      <c r="UXN634" s="80"/>
      <c r="UXO634" s="80"/>
      <c r="UXP634" s="80"/>
      <c r="UXQ634" s="80"/>
      <c r="UXR634" s="80"/>
      <c r="UXS634" s="80"/>
      <c r="UXT634" s="80"/>
      <c r="UXU634" s="80"/>
      <c r="UXV634" s="80"/>
      <c r="UXW634" s="80"/>
      <c r="UXX634" s="80"/>
      <c r="UXY634" s="80"/>
      <c r="UXZ634" s="80"/>
      <c r="UYA634" s="80"/>
      <c r="UYB634" s="80"/>
      <c r="UYC634" s="80"/>
      <c r="UYD634" s="80"/>
      <c r="UYE634" s="80"/>
      <c r="UYF634" s="80"/>
      <c r="UYG634" s="80"/>
      <c r="UYH634" s="80"/>
      <c r="UYI634" s="80"/>
      <c r="UYJ634" s="80"/>
      <c r="UYK634" s="80"/>
      <c r="UYL634" s="80"/>
      <c r="UYM634" s="80"/>
      <c r="UYN634" s="80"/>
      <c r="UYO634" s="80"/>
      <c r="UYP634" s="80"/>
      <c r="UYQ634" s="80"/>
      <c r="UYR634" s="80"/>
      <c r="UYS634" s="80"/>
      <c r="UYT634" s="80"/>
      <c r="UYU634" s="80"/>
      <c r="UYV634" s="80"/>
      <c r="UYW634" s="80"/>
      <c r="UYX634" s="80"/>
      <c r="UYY634" s="80"/>
      <c r="UYZ634" s="80"/>
      <c r="UZA634" s="80"/>
      <c r="UZB634" s="80"/>
      <c r="UZC634" s="80"/>
      <c r="UZD634" s="80"/>
      <c r="UZE634" s="80"/>
      <c r="UZF634" s="80"/>
      <c r="UZG634" s="80"/>
      <c r="UZH634" s="80"/>
      <c r="UZI634" s="80"/>
      <c r="UZJ634" s="80"/>
      <c r="UZK634" s="80"/>
      <c r="UZL634" s="80"/>
      <c r="UZM634" s="80"/>
      <c r="UZN634" s="80"/>
      <c r="UZO634" s="80"/>
      <c r="UZP634" s="80"/>
      <c r="UZQ634" s="80"/>
      <c r="UZR634" s="80"/>
      <c r="UZS634" s="80"/>
      <c r="UZT634" s="80"/>
      <c r="UZU634" s="80"/>
      <c r="UZV634" s="80"/>
      <c r="UZW634" s="80"/>
      <c r="UZX634" s="80"/>
      <c r="UZY634" s="80"/>
      <c r="UZZ634" s="80"/>
      <c r="VAA634" s="80"/>
      <c r="VAB634" s="80"/>
      <c r="VAC634" s="80"/>
      <c r="VAD634" s="80"/>
      <c r="VAE634" s="80"/>
      <c r="VAF634" s="80"/>
      <c r="VAG634" s="80"/>
      <c r="VAH634" s="80"/>
      <c r="VAI634" s="80"/>
      <c r="VAJ634" s="80"/>
      <c r="VAK634" s="80"/>
      <c r="VAL634" s="80"/>
      <c r="VAM634" s="80"/>
      <c r="VAN634" s="80"/>
      <c r="VAO634" s="80"/>
      <c r="VAP634" s="80"/>
      <c r="VAQ634" s="80"/>
      <c r="VAR634" s="80"/>
      <c r="VAS634" s="80"/>
      <c r="VAT634" s="80"/>
      <c r="VAU634" s="80"/>
      <c r="VAV634" s="80"/>
      <c r="VAW634" s="80"/>
      <c r="VAX634" s="80"/>
      <c r="VAY634" s="80"/>
      <c r="VAZ634" s="80"/>
      <c r="VBA634" s="80"/>
      <c r="VBB634" s="80"/>
      <c r="VBC634" s="80"/>
      <c r="VBD634" s="80"/>
      <c r="VBE634" s="80"/>
      <c r="VBF634" s="80"/>
      <c r="VBG634" s="80"/>
      <c r="VBH634" s="80"/>
      <c r="VBI634" s="80"/>
      <c r="VBJ634" s="80"/>
      <c r="VBK634" s="80"/>
      <c r="VBL634" s="80"/>
      <c r="VBM634" s="80"/>
      <c r="VBN634" s="80"/>
      <c r="VBO634" s="80"/>
      <c r="VBP634" s="80"/>
      <c r="VBQ634" s="80"/>
      <c r="VBR634" s="80"/>
      <c r="VBS634" s="80"/>
      <c r="VBT634" s="80"/>
      <c r="VBU634" s="80"/>
      <c r="VBV634" s="80"/>
      <c r="VBW634" s="80"/>
      <c r="VBX634" s="80"/>
      <c r="VBY634" s="80"/>
      <c r="VBZ634" s="80"/>
      <c r="VCA634" s="80"/>
      <c r="VCB634" s="80"/>
      <c r="VCC634" s="80"/>
      <c r="VCD634" s="80"/>
      <c r="VCE634" s="80"/>
      <c r="VCF634" s="80"/>
      <c r="VCG634" s="80"/>
      <c r="VCH634" s="80"/>
      <c r="VCI634" s="80"/>
      <c r="VCJ634" s="80"/>
      <c r="VCK634" s="80"/>
      <c r="VCL634" s="80"/>
      <c r="VCM634" s="80"/>
      <c r="VCN634" s="80"/>
      <c r="VCO634" s="80"/>
      <c r="VCP634" s="80"/>
      <c r="VCQ634" s="80"/>
      <c r="VCR634" s="80"/>
      <c r="VCS634" s="80"/>
      <c r="VCT634" s="80"/>
      <c r="VCU634" s="80"/>
      <c r="VCV634" s="80"/>
      <c r="VCW634" s="80"/>
      <c r="VCX634" s="80"/>
      <c r="VCY634" s="80"/>
      <c r="VCZ634" s="80"/>
      <c r="VDA634" s="80"/>
      <c r="VDB634" s="80"/>
      <c r="VDC634" s="80"/>
      <c r="VDD634" s="80"/>
      <c r="VDE634" s="80"/>
      <c r="VDF634" s="80"/>
      <c r="VDG634" s="80"/>
      <c r="VDH634" s="80"/>
      <c r="VDI634" s="80"/>
      <c r="VDJ634" s="80"/>
      <c r="VDK634" s="80"/>
      <c r="VDL634" s="80"/>
      <c r="VDM634" s="80"/>
      <c r="VDN634" s="80"/>
      <c r="VDO634" s="80"/>
      <c r="VDP634" s="80"/>
      <c r="VDQ634" s="80"/>
      <c r="VDR634" s="80"/>
      <c r="VDS634" s="80"/>
      <c r="VDT634" s="80"/>
      <c r="VDU634" s="80"/>
      <c r="VDV634" s="80"/>
      <c r="VDW634" s="80"/>
      <c r="VDX634" s="80"/>
      <c r="VDY634" s="80"/>
      <c r="VDZ634" s="80"/>
      <c r="VEA634" s="80"/>
      <c r="VEB634" s="80"/>
      <c r="VEC634" s="80"/>
      <c r="VED634" s="80"/>
      <c r="VEE634" s="80"/>
      <c r="VEF634" s="80"/>
      <c r="VEG634" s="80"/>
      <c r="VEH634" s="80"/>
      <c r="VEI634" s="80"/>
      <c r="VEJ634" s="80"/>
      <c r="VEK634" s="80"/>
      <c r="VEL634" s="80"/>
      <c r="VEM634" s="80"/>
      <c r="VEN634" s="80"/>
      <c r="VEO634" s="80"/>
      <c r="VEP634" s="80"/>
      <c r="VEQ634" s="80"/>
      <c r="VER634" s="80"/>
      <c r="VES634" s="80"/>
      <c r="VET634" s="80"/>
      <c r="VEU634" s="80"/>
      <c r="VEV634" s="80"/>
      <c r="VEW634" s="80"/>
      <c r="VEX634" s="80"/>
      <c r="VEY634" s="80"/>
      <c r="VEZ634" s="80"/>
      <c r="VFA634" s="80"/>
      <c r="VFB634" s="80"/>
      <c r="VFC634" s="80"/>
      <c r="VFD634" s="80"/>
      <c r="VFE634" s="80"/>
      <c r="VFF634" s="80"/>
      <c r="VFG634" s="80"/>
      <c r="VFH634" s="80"/>
      <c r="VFI634" s="80"/>
      <c r="VFJ634" s="80"/>
      <c r="VFK634" s="80"/>
      <c r="VFL634" s="80"/>
      <c r="VFM634" s="80"/>
      <c r="VFN634" s="80"/>
      <c r="VFO634" s="80"/>
      <c r="VFP634" s="80"/>
      <c r="VFQ634" s="80"/>
      <c r="VFR634" s="80"/>
      <c r="VFS634" s="80"/>
      <c r="VFT634" s="80"/>
      <c r="VFU634" s="80"/>
      <c r="VFV634" s="80"/>
      <c r="VFW634" s="80"/>
      <c r="VFX634" s="80"/>
      <c r="VFY634" s="80"/>
      <c r="VFZ634" s="80"/>
      <c r="VGA634" s="80"/>
      <c r="VGB634" s="80"/>
      <c r="VGC634" s="80"/>
      <c r="VGD634" s="80"/>
      <c r="VGE634" s="80"/>
      <c r="VGF634" s="80"/>
      <c r="VGG634" s="80"/>
      <c r="VGH634" s="80"/>
      <c r="VGI634" s="80"/>
      <c r="VGJ634" s="80"/>
      <c r="VGK634" s="80"/>
      <c r="VGL634" s="80"/>
      <c r="VGM634" s="80"/>
      <c r="VGN634" s="80"/>
      <c r="VGO634" s="80"/>
      <c r="VGP634" s="80"/>
      <c r="VGQ634" s="80"/>
      <c r="VGR634" s="80"/>
      <c r="VGS634" s="80"/>
      <c r="VGT634" s="80"/>
      <c r="VGU634" s="80"/>
      <c r="VGV634" s="80"/>
      <c r="VGW634" s="80"/>
      <c r="VGX634" s="80"/>
      <c r="VGY634" s="80"/>
      <c r="VGZ634" s="80"/>
      <c r="VHA634" s="80"/>
      <c r="VHB634" s="80"/>
      <c r="VHC634" s="80"/>
      <c r="VHD634" s="80"/>
      <c r="VHE634" s="80"/>
      <c r="VHF634" s="80"/>
      <c r="VHG634" s="80"/>
      <c r="VHH634" s="80"/>
      <c r="VHI634" s="80"/>
      <c r="VHJ634" s="80"/>
      <c r="VHK634" s="80"/>
      <c r="VHL634" s="80"/>
      <c r="VHM634" s="80"/>
      <c r="VHN634" s="80"/>
      <c r="VHO634" s="80"/>
      <c r="VHP634" s="80"/>
      <c r="VHQ634" s="80"/>
      <c r="VHR634" s="80"/>
      <c r="VHS634" s="80"/>
      <c r="VHT634" s="80"/>
      <c r="VHU634" s="80"/>
      <c r="VHV634" s="80"/>
      <c r="VHW634" s="80"/>
      <c r="VHX634" s="80"/>
      <c r="VHY634" s="80"/>
      <c r="VHZ634" s="80"/>
      <c r="VIA634" s="80"/>
      <c r="VIB634" s="80"/>
      <c r="VIC634" s="80"/>
      <c r="VID634" s="80"/>
      <c r="VIE634" s="80"/>
      <c r="VIF634" s="80"/>
      <c r="VIG634" s="80"/>
      <c r="VIH634" s="80"/>
      <c r="VII634" s="80"/>
      <c r="VIJ634" s="80"/>
      <c r="VIK634" s="80"/>
      <c r="VIL634" s="80"/>
      <c r="VIM634" s="80"/>
      <c r="VIN634" s="80"/>
      <c r="VIO634" s="80"/>
      <c r="VIP634" s="80"/>
      <c r="VIQ634" s="80"/>
      <c r="VIR634" s="80"/>
      <c r="VIS634" s="80"/>
      <c r="VIT634" s="80"/>
      <c r="VIU634" s="80"/>
      <c r="VIV634" s="80"/>
      <c r="VIW634" s="80"/>
      <c r="VIX634" s="80"/>
      <c r="VIY634" s="80"/>
      <c r="VIZ634" s="80"/>
      <c r="VJA634" s="80"/>
      <c r="VJB634" s="80"/>
      <c r="VJC634" s="80"/>
      <c r="VJD634" s="80"/>
      <c r="VJE634" s="80"/>
      <c r="VJF634" s="80"/>
      <c r="VJG634" s="80"/>
      <c r="VJH634" s="80"/>
      <c r="VJI634" s="80"/>
      <c r="VJJ634" s="80"/>
      <c r="VJK634" s="80"/>
      <c r="VJL634" s="80"/>
      <c r="VJM634" s="80"/>
      <c r="VJN634" s="80"/>
      <c r="VJO634" s="80"/>
      <c r="VJP634" s="80"/>
      <c r="VJQ634" s="80"/>
      <c r="VJR634" s="80"/>
      <c r="VJS634" s="80"/>
      <c r="VJT634" s="80"/>
      <c r="VJU634" s="80"/>
      <c r="VJV634" s="80"/>
      <c r="VJW634" s="80"/>
      <c r="VJX634" s="80"/>
      <c r="VJY634" s="80"/>
      <c r="VJZ634" s="80"/>
      <c r="VKA634" s="80"/>
      <c r="VKB634" s="80"/>
      <c r="VKC634" s="80"/>
      <c r="VKD634" s="80"/>
      <c r="VKE634" s="80"/>
      <c r="VKF634" s="80"/>
      <c r="VKG634" s="80"/>
      <c r="VKH634" s="80"/>
      <c r="VKI634" s="80"/>
      <c r="VKJ634" s="80"/>
      <c r="VKK634" s="80"/>
      <c r="VKL634" s="80"/>
      <c r="VKM634" s="80"/>
      <c r="VKN634" s="80"/>
      <c r="VKO634" s="80"/>
      <c r="VKP634" s="80"/>
      <c r="VKQ634" s="80"/>
      <c r="VKR634" s="80"/>
      <c r="VKS634" s="80"/>
      <c r="VKT634" s="80"/>
      <c r="VKU634" s="80"/>
      <c r="VKV634" s="80"/>
      <c r="VKW634" s="80"/>
      <c r="VKX634" s="80"/>
      <c r="VKY634" s="80"/>
      <c r="VKZ634" s="80"/>
      <c r="VLA634" s="80"/>
      <c r="VLB634" s="80"/>
      <c r="VLC634" s="80"/>
      <c r="VLD634" s="80"/>
      <c r="VLE634" s="80"/>
      <c r="VLF634" s="80"/>
      <c r="VLG634" s="80"/>
      <c r="VLH634" s="80"/>
      <c r="VLI634" s="80"/>
      <c r="VLJ634" s="80"/>
      <c r="VLK634" s="80"/>
      <c r="VLL634" s="80"/>
      <c r="VLM634" s="80"/>
      <c r="VLN634" s="80"/>
      <c r="VLO634" s="80"/>
      <c r="VLP634" s="80"/>
      <c r="VLQ634" s="80"/>
      <c r="VLR634" s="80"/>
      <c r="VLS634" s="80"/>
      <c r="VLT634" s="80"/>
      <c r="VLU634" s="80"/>
      <c r="VLV634" s="80"/>
      <c r="VLW634" s="80"/>
      <c r="VLX634" s="80"/>
      <c r="VLY634" s="80"/>
      <c r="VLZ634" s="80"/>
      <c r="VMA634" s="80"/>
      <c r="VMB634" s="80"/>
      <c r="VMC634" s="80"/>
      <c r="VMD634" s="80"/>
      <c r="VME634" s="80"/>
      <c r="VMF634" s="80"/>
      <c r="VMG634" s="80"/>
      <c r="VMH634" s="80"/>
      <c r="VMI634" s="80"/>
      <c r="VMJ634" s="80"/>
      <c r="VMK634" s="80"/>
      <c r="VML634" s="80"/>
      <c r="VMM634" s="80"/>
      <c r="VMN634" s="80"/>
      <c r="VMO634" s="80"/>
      <c r="VMP634" s="80"/>
      <c r="VMQ634" s="80"/>
      <c r="VMR634" s="80"/>
      <c r="VMS634" s="80"/>
      <c r="VMT634" s="80"/>
      <c r="VMU634" s="80"/>
      <c r="VMV634" s="80"/>
      <c r="VMW634" s="80"/>
      <c r="VMX634" s="80"/>
      <c r="VMY634" s="80"/>
      <c r="VMZ634" s="80"/>
      <c r="VNA634" s="80"/>
      <c r="VNB634" s="80"/>
      <c r="VNC634" s="80"/>
      <c r="VND634" s="80"/>
      <c r="VNE634" s="80"/>
      <c r="VNF634" s="80"/>
      <c r="VNG634" s="80"/>
      <c r="VNH634" s="80"/>
      <c r="VNI634" s="80"/>
      <c r="VNJ634" s="80"/>
      <c r="VNK634" s="80"/>
      <c r="VNL634" s="80"/>
      <c r="VNM634" s="80"/>
      <c r="VNN634" s="80"/>
      <c r="VNO634" s="80"/>
      <c r="VNP634" s="80"/>
      <c r="VNQ634" s="80"/>
      <c r="VNR634" s="80"/>
      <c r="VNS634" s="80"/>
      <c r="VNT634" s="80"/>
      <c r="VNU634" s="80"/>
      <c r="VNV634" s="80"/>
      <c r="VNW634" s="80"/>
      <c r="VNX634" s="80"/>
      <c r="VNY634" s="80"/>
      <c r="VNZ634" s="80"/>
      <c r="VOA634" s="80"/>
      <c r="VOB634" s="80"/>
      <c r="VOC634" s="80"/>
      <c r="VOD634" s="80"/>
      <c r="VOE634" s="80"/>
      <c r="VOF634" s="80"/>
      <c r="VOG634" s="80"/>
      <c r="VOH634" s="80"/>
      <c r="VOI634" s="80"/>
      <c r="VOJ634" s="80"/>
      <c r="VOK634" s="80"/>
      <c r="VOL634" s="80"/>
      <c r="VOM634" s="80"/>
      <c r="VON634" s="80"/>
      <c r="VOO634" s="80"/>
      <c r="VOP634" s="80"/>
      <c r="VOQ634" s="80"/>
      <c r="VOR634" s="80"/>
      <c r="VOS634" s="80"/>
      <c r="VOT634" s="80"/>
      <c r="VOU634" s="80"/>
      <c r="VOV634" s="80"/>
      <c r="VOW634" s="80"/>
      <c r="VOX634" s="80"/>
      <c r="VOY634" s="80"/>
      <c r="VOZ634" s="80"/>
      <c r="VPA634" s="80"/>
      <c r="VPB634" s="80"/>
      <c r="VPC634" s="80"/>
      <c r="VPD634" s="80"/>
      <c r="VPE634" s="80"/>
      <c r="VPF634" s="80"/>
      <c r="VPG634" s="80"/>
      <c r="VPH634" s="80"/>
      <c r="VPI634" s="80"/>
      <c r="VPJ634" s="80"/>
      <c r="VPK634" s="80"/>
      <c r="VPL634" s="80"/>
      <c r="VPM634" s="80"/>
      <c r="VPN634" s="80"/>
      <c r="VPO634" s="80"/>
      <c r="VPP634" s="80"/>
      <c r="VPQ634" s="80"/>
      <c r="VPR634" s="80"/>
      <c r="VPS634" s="80"/>
      <c r="VPT634" s="80"/>
      <c r="VPU634" s="80"/>
      <c r="VPV634" s="80"/>
      <c r="VPW634" s="80"/>
      <c r="VPX634" s="80"/>
      <c r="VPY634" s="80"/>
      <c r="VPZ634" s="80"/>
      <c r="VQA634" s="80"/>
      <c r="VQB634" s="80"/>
      <c r="VQC634" s="80"/>
      <c r="VQD634" s="80"/>
      <c r="VQE634" s="80"/>
      <c r="VQF634" s="80"/>
      <c r="VQG634" s="80"/>
      <c r="VQH634" s="80"/>
      <c r="VQI634" s="80"/>
      <c r="VQJ634" s="80"/>
      <c r="VQK634" s="80"/>
      <c r="VQL634" s="80"/>
      <c r="VQM634" s="80"/>
      <c r="VQN634" s="80"/>
      <c r="VQO634" s="80"/>
      <c r="VQP634" s="80"/>
      <c r="VQQ634" s="80"/>
      <c r="VQR634" s="80"/>
      <c r="VQS634" s="80"/>
      <c r="VQT634" s="80"/>
      <c r="VQU634" s="80"/>
      <c r="VQV634" s="80"/>
      <c r="VQW634" s="80"/>
      <c r="VQX634" s="80"/>
      <c r="VQY634" s="80"/>
      <c r="VQZ634" s="80"/>
      <c r="VRA634" s="80"/>
      <c r="VRB634" s="80"/>
      <c r="VRC634" s="80"/>
      <c r="VRD634" s="80"/>
      <c r="VRE634" s="80"/>
      <c r="VRF634" s="80"/>
      <c r="VRG634" s="80"/>
      <c r="VRH634" s="80"/>
      <c r="VRI634" s="80"/>
      <c r="VRJ634" s="80"/>
      <c r="VRK634" s="80"/>
      <c r="VRL634" s="80"/>
      <c r="VRM634" s="80"/>
      <c r="VRN634" s="80"/>
      <c r="VRO634" s="80"/>
      <c r="VRP634" s="80"/>
      <c r="VRQ634" s="80"/>
      <c r="VRR634" s="80"/>
      <c r="VRS634" s="80"/>
      <c r="VRT634" s="80"/>
      <c r="VRU634" s="80"/>
      <c r="VRV634" s="80"/>
      <c r="VRW634" s="80"/>
      <c r="VRX634" s="80"/>
      <c r="VRY634" s="80"/>
      <c r="VRZ634" s="80"/>
      <c r="VSA634" s="80"/>
      <c r="VSB634" s="80"/>
      <c r="VSC634" s="80"/>
      <c r="VSD634" s="80"/>
      <c r="VSE634" s="80"/>
      <c r="VSF634" s="80"/>
      <c r="VSG634" s="80"/>
      <c r="VSH634" s="80"/>
      <c r="VSI634" s="80"/>
      <c r="VSJ634" s="80"/>
      <c r="VSK634" s="80"/>
      <c r="VSL634" s="80"/>
      <c r="VSM634" s="80"/>
      <c r="VSN634" s="80"/>
      <c r="VSO634" s="80"/>
      <c r="VSP634" s="80"/>
      <c r="VSQ634" s="80"/>
      <c r="VSR634" s="80"/>
      <c r="VSS634" s="80"/>
      <c r="VST634" s="80"/>
      <c r="VSU634" s="80"/>
      <c r="VSV634" s="80"/>
      <c r="VSW634" s="80"/>
      <c r="VSX634" s="80"/>
      <c r="VSY634" s="80"/>
      <c r="VSZ634" s="80"/>
      <c r="VTA634" s="80"/>
      <c r="VTB634" s="80"/>
      <c r="VTC634" s="80"/>
      <c r="VTD634" s="80"/>
      <c r="VTE634" s="80"/>
      <c r="VTF634" s="80"/>
      <c r="VTG634" s="80"/>
      <c r="VTH634" s="80"/>
      <c r="VTI634" s="80"/>
      <c r="VTJ634" s="80"/>
      <c r="VTK634" s="80"/>
      <c r="VTL634" s="80"/>
      <c r="VTM634" s="80"/>
      <c r="VTN634" s="80"/>
      <c r="VTO634" s="80"/>
      <c r="VTP634" s="80"/>
      <c r="VTQ634" s="80"/>
      <c r="VTR634" s="80"/>
      <c r="VTS634" s="80"/>
      <c r="VTT634" s="80"/>
      <c r="VTU634" s="80"/>
      <c r="VTV634" s="80"/>
      <c r="VTW634" s="80"/>
      <c r="VTX634" s="80"/>
      <c r="VTY634" s="80"/>
      <c r="VTZ634" s="80"/>
      <c r="VUA634" s="80"/>
      <c r="VUB634" s="80"/>
      <c r="VUC634" s="80"/>
      <c r="VUD634" s="80"/>
      <c r="VUE634" s="80"/>
      <c r="VUF634" s="80"/>
      <c r="VUG634" s="80"/>
      <c r="VUH634" s="80"/>
      <c r="VUI634" s="80"/>
      <c r="VUJ634" s="80"/>
      <c r="VUK634" s="80"/>
      <c r="VUL634" s="80"/>
      <c r="VUM634" s="80"/>
      <c r="VUN634" s="80"/>
      <c r="VUO634" s="80"/>
      <c r="VUP634" s="80"/>
      <c r="VUQ634" s="80"/>
      <c r="VUR634" s="80"/>
      <c r="VUS634" s="80"/>
      <c r="VUT634" s="80"/>
      <c r="VUU634" s="80"/>
      <c r="VUV634" s="80"/>
      <c r="VUW634" s="80"/>
      <c r="VUX634" s="80"/>
      <c r="VUY634" s="80"/>
      <c r="VUZ634" s="80"/>
      <c r="VVA634" s="80"/>
      <c r="VVB634" s="80"/>
      <c r="VVC634" s="80"/>
      <c r="VVD634" s="80"/>
      <c r="VVE634" s="80"/>
      <c r="VVF634" s="80"/>
      <c r="VVG634" s="80"/>
      <c r="VVH634" s="80"/>
      <c r="VVI634" s="80"/>
      <c r="VVJ634" s="80"/>
      <c r="VVK634" s="80"/>
      <c r="VVL634" s="80"/>
      <c r="VVM634" s="80"/>
      <c r="VVN634" s="80"/>
      <c r="VVO634" s="80"/>
      <c r="VVP634" s="80"/>
      <c r="VVQ634" s="80"/>
      <c r="VVR634" s="80"/>
      <c r="VVS634" s="80"/>
      <c r="VVT634" s="80"/>
      <c r="VVU634" s="80"/>
      <c r="VVV634" s="80"/>
      <c r="VVW634" s="80"/>
      <c r="VVX634" s="80"/>
      <c r="VVY634" s="80"/>
      <c r="VVZ634" s="80"/>
      <c r="VWA634" s="80"/>
      <c r="VWB634" s="80"/>
      <c r="VWC634" s="80"/>
      <c r="VWD634" s="80"/>
      <c r="VWE634" s="80"/>
      <c r="VWF634" s="80"/>
      <c r="VWG634" s="80"/>
      <c r="VWH634" s="80"/>
      <c r="VWI634" s="80"/>
      <c r="VWJ634" s="80"/>
      <c r="VWK634" s="80"/>
      <c r="VWL634" s="80"/>
      <c r="VWM634" s="80"/>
      <c r="VWN634" s="80"/>
      <c r="VWO634" s="80"/>
      <c r="VWP634" s="80"/>
      <c r="VWQ634" s="80"/>
      <c r="VWR634" s="80"/>
      <c r="VWS634" s="80"/>
      <c r="VWT634" s="80"/>
      <c r="VWU634" s="80"/>
      <c r="VWV634" s="80"/>
      <c r="VWW634" s="80"/>
      <c r="VWX634" s="80"/>
      <c r="VWY634" s="80"/>
      <c r="VWZ634" s="80"/>
      <c r="VXA634" s="80"/>
      <c r="VXB634" s="80"/>
      <c r="VXC634" s="80"/>
      <c r="VXD634" s="80"/>
      <c r="VXE634" s="80"/>
      <c r="VXF634" s="80"/>
      <c r="VXG634" s="80"/>
      <c r="VXH634" s="80"/>
      <c r="VXI634" s="80"/>
      <c r="VXJ634" s="80"/>
      <c r="VXK634" s="80"/>
      <c r="VXL634" s="80"/>
      <c r="VXM634" s="80"/>
      <c r="VXN634" s="80"/>
      <c r="VXO634" s="80"/>
      <c r="VXP634" s="80"/>
      <c r="VXQ634" s="80"/>
      <c r="VXR634" s="80"/>
      <c r="VXS634" s="80"/>
      <c r="VXT634" s="80"/>
      <c r="VXU634" s="80"/>
      <c r="VXV634" s="80"/>
      <c r="VXW634" s="80"/>
      <c r="VXX634" s="80"/>
      <c r="VXY634" s="80"/>
      <c r="VXZ634" s="80"/>
      <c r="VYA634" s="80"/>
      <c r="VYB634" s="80"/>
      <c r="VYC634" s="80"/>
      <c r="VYD634" s="80"/>
      <c r="VYE634" s="80"/>
      <c r="VYF634" s="80"/>
      <c r="VYG634" s="80"/>
      <c r="VYH634" s="80"/>
      <c r="VYI634" s="80"/>
      <c r="VYJ634" s="80"/>
      <c r="VYK634" s="80"/>
      <c r="VYL634" s="80"/>
      <c r="VYM634" s="80"/>
      <c r="VYN634" s="80"/>
      <c r="VYO634" s="80"/>
      <c r="VYP634" s="80"/>
      <c r="VYQ634" s="80"/>
      <c r="VYR634" s="80"/>
      <c r="VYS634" s="80"/>
      <c r="VYT634" s="80"/>
      <c r="VYU634" s="80"/>
      <c r="VYV634" s="80"/>
      <c r="VYW634" s="80"/>
      <c r="VYX634" s="80"/>
      <c r="VYY634" s="80"/>
      <c r="VYZ634" s="80"/>
      <c r="VZA634" s="80"/>
      <c r="VZB634" s="80"/>
      <c r="VZC634" s="80"/>
      <c r="VZD634" s="80"/>
      <c r="VZE634" s="80"/>
      <c r="VZF634" s="80"/>
      <c r="VZG634" s="80"/>
      <c r="VZH634" s="80"/>
      <c r="VZI634" s="80"/>
      <c r="VZJ634" s="80"/>
      <c r="VZK634" s="80"/>
      <c r="VZL634" s="80"/>
      <c r="VZM634" s="80"/>
      <c r="VZN634" s="80"/>
      <c r="VZO634" s="80"/>
      <c r="VZP634" s="80"/>
      <c r="VZQ634" s="80"/>
      <c r="VZR634" s="80"/>
      <c r="VZS634" s="80"/>
      <c r="VZT634" s="80"/>
      <c r="VZU634" s="80"/>
      <c r="VZV634" s="80"/>
      <c r="VZW634" s="80"/>
      <c r="VZX634" s="80"/>
      <c r="VZY634" s="80"/>
      <c r="VZZ634" s="80"/>
      <c r="WAA634" s="80"/>
      <c r="WAB634" s="80"/>
      <c r="WAC634" s="80"/>
      <c r="WAD634" s="80"/>
      <c r="WAE634" s="80"/>
      <c r="WAF634" s="80"/>
      <c r="WAG634" s="80"/>
      <c r="WAH634" s="80"/>
      <c r="WAI634" s="80"/>
      <c r="WAJ634" s="80"/>
      <c r="WAK634" s="80"/>
      <c r="WAL634" s="80"/>
      <c r="WAM634" s="80"/>
      <c r="WAN634" s="80"/>
      <c r="WAO634" s="80"/>
      <c r="WAP634" s="80"/>
      <c r="WAQ634" s="80"/>
      <c r="WAR634" s="80"/>
      <c r="WAS634" s="80"/>
      <c r="WAT634" s="80"/>
      <c r="WAU634" s="80"/>
      <c r="WAV634" s="80"/>
      <c r="WAW634" s="80"/>
      <c r="WAX634" s="80"/>
      <c r="WAY634" s="80"/>
      <c r="WAZ634" s="80"/>
      <c r="WBA634" s="80"/>
      <c r="WBB634" s="80"/>
      <c r="WBC634" s="80"/>
      <c r="WBD634" s="80"/>
      <c r="WBE634" s="80"/>
      <c r="WBF634" s="80"/>
      <c r="WBG634" s="80"/>
      <c r="WBH634" s="80"/>
      <c r="WBI634" s="80"/>
      <c r="WBJ634" s="80"/>
      <c r="WBK634" s="80"/>
      <c r="WBL634" s="80"/>
      <c r="WBM634" s="80"/>
      <c r="WBN634" s="80"/>
      <c r="WBO634" s="80"/>
      <c r="WBP634" s="80"/>
      <c r="WBQ634" s="80"/>
      <c r="WBR634" s="80"/>
      <c r="WBS634" s="80"/>
      <c r="WBT634" s="80"/>
      <c r="WBU634" s="80"/>
      <c r="WBV634" s="80"/>
      <c r="WBW634" s="80"/>
      <c r="WBX634" s="80"/>
      <c r="WBY634" s="80"/>
      <c r="WBZ634" s="80"/>
      <c r="WCA634" s="80"/>
      <c r="WCB634" s="80"/>
      <c r="WCC634" s="80"/>
      <c r="WCD634" s="80"/>
      <c r="WCE634" s="80"/>
      <c r="WCF634" s="80"/>
      <c r="WCG634" s="80"/>
      <c r="WCH634" s="80"/>
      <c r="WCI634" s="80"/>
      <c r="WCJ634" s="80"/>
      <c r="WCK634" s="80"/>
      <c r="WCL634" s="80"/>
      <c r="WCM634" s="80"/>
      <c r="WCN634" s="80"/>
      <c r="WCO634" s="80"/>
      <c r="WCP634" s="80"/>
      <c r="WCQ634" s="80"/>
      <c r="WCR634" s="80"/>
      <c r="WCS634" s="80"/>
      <c r="WCT634" s="80"/>
      <c r="WCU634" s="80"/>
      <c r="WCV634" s="80"/>
      <c r="WCW634" s="80"/>
      <c r="WCX634" s="80"/>
      <c r="WCY634" s="80"/>
      <c r="WCZ634" s="80"/>
      <c r="WDA634" s="80"/>
      <c r="WDB634" s="80"/>
      <c r="WDC634" s="80"/>
      <c r="WDD634" s="80"/>
      <c r="WDE634" s="80"/>
      <c r="WDF634" s="80"/>
      <c r="WDG634" s="80"/>
      <c r="WDH634" s="80"/>
      <c r="WDI634" s="80"/>
      <c r="WDJ634" s="80"/>
      <c r="WDK634" s="80"/>
      <c r="WDL634" s="80"/>
      <c r="WDM634" s="80"/>
      <c r="WDN634" s="80"/>
      <c r="WDO634" s="80"/>
      <c r="WDP634" s="80"/>
      <c r="WDQ634" s="80"/>
      <c r="WDR634" s="80"/>
      <c r="WDS634" s="80"/>
      <c r="WDT634" s="80"/>
      <c r="WDU634" s="80"/>
      <c r="WDV634" s="80"/>
      <c r="WDW634" s="80"/>
      <c r="WDX634" s="80"/>
      <c r="WDY634" s="80"/>
      <c r="WDZ634" s="80"/>
      <c r="WEA634" s="80"/>
      <c r="WEB634" s="80"/>
      <c r="WEC634" s="80"/>
      <c r="WED634" s="80"/>
      <c r="WEE634" s="80"/>
      <c r="WEF634" s="80"/>
      <c r="WEG634" s="80"/>
      <c r="WEH634" s="80"/>
      <c r="WEI634" s="80"/>
      <c r="WEJ634" s="80"/>
      <c r="WEK634" s="80"/>
      <c r="WEL634" s="80"/>
      <c r="WEM634" s="80"/>
      <c r="WEN634" s="80"/>
      <c r="WEO634" s="80"/>
      <c r="WEP634" s="80"/>
      <c r="WEQ634" s="80"/>
      <c r="WER634" s="80"/>
      <c r="WES634" s="80"/>
      <c r="WET634" s="80"/>
      <c r="WEU634" s="80"/>
      <c r="WEV634" s="80"/>
      <c r="WEW634" s="80"/>
      <c r="WEX634" s="80"/>
      <c r="WEY634" s="80"/>
      <c r="WEZ634" s="80"/>
      <c r="WFA634" s="80"/>
      <c r="WFB634" s="80"/>
      <c r="WFC634" s="80"/>
      <c r="WFD634" s="80"/>
      <c r="WFE634" s="80"/>
      <c r="WFF634" s="80"/>
      <c r="WFG634" s="80"/>
      <c r="WFH634" s="80"/>
      <c r="WFI634" s="80"/>
      <c r="WFJ634" s="80"/>
      <c r="WFK634" s="80"/>
      <c r="WFL634" s="80"/>
      <c r="WFM634" s="80"/>
      <c r="WFN634" s="80"/>
      <c r="WFO634" s="80"/>
      <c r="WFP634" s="80"/>
      <c r="WFQ634" s="80"/>
      <c r="WFR634" s="80"/>
      <c r="WFS634" s="80"/>
      <c r="WFT634" s="80"/>
      <c r="WFU634" s="80"/>
      <c r="WFV634" s="80"/>
      <c r="WFW634" s="80"/>
      <c r="WFX634" s="80"/>
      <c r="WFY634" s="80"/>
      <c r="WFZ634" s="80"/>
      <c r="WGA634" s="80"/>
      <c r="WGB634" s="80"/>
      <c r="WGC634" s="80"/>
      <c r="WGD634" s="80"/>
      <c r="WGE634" s="80"/>
      <c r="WGF634" s="80"/>
      <c r="WGG634" s="80"/>
      <c r="WGH634" s="80"/>
      <c r="WGI634" s="80"/>
      <c r="WGJ634" s="80"/>
      <c r="WGK634" s="80"/>
      <c r="WGL634" s="80"/>
      <c r="WGM634" s="80"/>
      <c r="WGN634" s="80"/>
      <c r="WGO634" s="80"/>
      <c r="WGP634" s="80"/>
      <c r="WGQ634" s="80"/>
      <c r="WGR634" s="80"/>
      <c r="WGS634" s="80"/>
      <c r="WGT634" s="80"/>
      <c r="WGU634" s="80"/>
      <c r="WGV634" s="80"/>
      <c r="WGW634" s="80"/>
      <c r="WGX634" s="80"/>
      <c r="WGY634" s="80"/>
      <c r="WGZ634" s="80"/>
      <c r="WHA634" s="80"/>
      <c r="WHB634" s="80"/>
      <c r="WHC634" s="80"/>
      <c r="WHD634" s="80"/>
      <c r="WHE634" s="80"/>
      <c r="WHF634" s="80"/>
      <c r="WHG634" s="80"/>
      <c r="WHH634" s="80"/>
      <c r="WHI634" s="80"/>
      <c r="WHJ634" s="80"/>
      <c r="WHK634" s="80"/>
      <c r="WHL634" s="80"/>
      <c r="WHM634" s="80"/>
      <c r="WHN634" s="80"/>
      <c r="WHO634" s="80"/>
      <c r="WHP634" s="80"/>
      <c r="WHQ634" s="80"/>
      <c r="WHR634" s="80"/>
      <c r="WHS634" s="80"/>
      <c r="WHT634" s="80"/>
      <c r="WHU634" s="80"/>
      <c r="WHV634" s="80"/>
      <c r="WHW634" s="80"/>
      <c r="WHX634" s="80"/>
      <c r="WHY634" s="80"/>
      <c r="WHZ634" s="80"/>
      <c r="WIA634" s="80"/>
      <c r="WIB634" s="80"/>
      <c r="WIC634" s="80"/>
      <c r="WID634" s="80"/>
      <c r="WIE634" s="80"/>
      <c r="WIF634" s="80"/>
      <c r="WIG634" s="80"/>
      <c r="WIH634" s="80"/>
      <c r="WII634" s="80"/>
      <c r="WIJ634" s="80"/>
      <c r="WIK634" s="80"/>
      <c r="WIL634" s="80"/>
      <c r="WIM634" s="80"/>
      <c r="WIN634" s="80"/>
      <c r="WIO634" s="80"/>
      <c r="WIP634" s="80"/>
      <c r="WIQ634" s="80"/>
      <c r="WIR634" s="80"/>
      <c r="WIS634" s="80"/>
      <c r="WIT634" s="80"/>
      <c r="WIU634" s="80"/>
      <c r="WIV634" s="80"/>
      <c r="WIW634" s="80"/>
      <c r="WIX634" s="80"/>
      <c r="WIY634" s="80"/>
      <c r="WIZ634" s="80"/>
      <c r="WJA634" s="80"/>
      <c r="WJB634" s="80"/>
      <c r="WJC634" s="80"/>
      <c r="WJD634" s="80"/>
      <c r="WJE634" s="80"/>
      <c r="WJF634" s="80"/>
      <c r="WJG634" s="80"/>
      <c r="WJH634" s="80"/>
      <c r="WJI634" s="80"/>
      <c r="WJJ634" s="80"/>
      <c r="WJK634" s="80"/>
      <c r="WJL634" s="80"/>
      <c r="WJM634" s="80"/>
      <c r="WJN634" s="80"/>
      <c r="WJO634" s="80"/>
      <c r="WJP634" s="80"/>
      <c r="WJQ634" s="80"/>
      <c r="WJR634" s="80"/>
      <c r="WJS634" s="80"/>
      <c r="WJT634" s="80"/>
      <c r="WJU634" s="80"/>
      <c r="WJV634" s="80"/>
      <c r="WJW634" s="80"/>
      <c r="WJX634" s="80"/>
      <c r="WJY634" s="80"/>
      <c r="WJZ634" s="80"/>
      <c r="WKA634" s="80"/>
      <c r="WKB634" s="80"/>
      <c r="WKC634" s="80"/>
      <c r="WKD634" s="80"/>
      <c r="WKE634" s="80"/>
      <c r="WKF634" s="80"/>
      <c r="WKG634" s="80"/>
      <c r="WKH634" s="80"/>
      <c r="WKI634" s="80"/>
      <c r="WKJ634" s="80"/>
      <c r="WKK634" s="80"/>
      <c r="WKL634" s="80"/>
      <c r="WKM634" s="80"/>
      <c r="WKN634" s="80"/>
      <c r="WKO634" s="80"/>
      <c r="WKP634" s="80"/>
      <c r="WKQ634" s="80"/>
      <c r="WKR634" s="80"/>
      <c r="WKS634" s="80"/>
      <c r="WKT634" s="80"/>
      <c r="WKU634" s="80"/>
      <c r="WKV634" s="80"/>
      <c r="WKW634" s="80"/>
      <c r="WKX634" s="80"/>
      <c r="WKY634" s="80"/>
      <c r="WKZ634" s="80"/>
      <c r="WLA634" s="80"/>
      <c r="WLB634" s="80"/>
      <c r="WLC634" s="80"/>
      <c r="WLD634" s="80"/>
      <c r="WLE634" s="80"/>
      <c r="WLF634" s="80"/>
      <c r="WLG634" s="80"/>
      <c r="WLH634" s="80"/>
      <c r="WLI634" s="80"/>
      <c r="WLJ634" s="80"/>
      <c r="WLK634" s="80"/>
      <c r="WLL634" s="80"/>
      <c r="WLM634" s="80"/>
      <c r="WLN634" s="80"/>
      <c r="WLO634" s="80"/>
      <c r="WLP634" s="80"/>
      <c r="WLQ634" s="80"/>
      <c r="WLR634" s="80"/>
      <c r="WLS634" s="80"/>
      <c r="WLT634" s="80"/>
      <c r="WLU634" s="80"/>
      <c r="WLV634" s="80"/>
      <c r="WLW634" s="80"/>
      <c r="WLX634" s="80"/>
      <c r="WLY634" s="80"/>
      <c r="WLZ634" s="80"/>
      <c r="WMA634" s="80"/>
      <c r="WMB634" s="80"/>
      <c r="WMC634" s="80"/>
      <c r="WMD634" s="80"/>
      <c r="WME634" s="80"/>
      <c r="WMF634" s="80"/>
      <c r="WMG634" s="80"/>
      <c r="WMH634" s="80"/>
      <c r="WMI634" s="80"/>
      <c r="WMJ634" s="80"/>
      <c r="WMK634" s="80"/>
      <c r="WML634" s="80"/>
      <c r="WMM634" s="80"/>
      <c r="WMN634" s="80"/>
      <c r="WMO634" s="80"/>
      <c r="WMP634" s="80"/>
      <c r="WMQ634" s="80"/>
      <c r="WMR634" s="80"/>
      <c r="WMS634" s="80"/>
      <c r="WMT634" s="80"/>
      <c r="WMU634" s="80"/>
      <c r="WMV634" s="80"/>
      <c r="WMW634" s="80"/>
      <c r="WMX634" s="80"/>
      <c r="WMY634" s="80"/>
      <c r="WMZ634" s="80"/>
      <c r="WNA634" s="80"/>
      <c r="WNB634" s="80"/>
      <c r="WNC634" s="80"/>
      <c r="WND634" s="80"/>
      <c r="WNE634" s="80"/>
      <c r="WNF634" s="80"/>
      <c r="WNG634" s="80"/>
      <c r="WNH634" s="80"/>
      <c r="WNI634" s="80"/>
      <c r="WNJ634" s="80"/>
      <c r="WNK634" s="80"/>
      <c r="WNL634" s="80"/>
      <c r="WNM634" s="80"/>
      <c r="WNN634" s="80"/>
      <c r="WNO634" s="80"/>
      <c r="WNP634" s="80"/>
      <c r="WNQ634" s="80"/>
      <c r="WNR634" s="80"/>
      <c r="WNS634" s="80"/>
      <c r="WNT634" s="80"/>
      <c r="WNU634" s="80"/>
      <c r="WNV634" s="80"/>
      <c r="WNW634" s="80"/>
      <c r="WNX634" s="80"/>
      <c r="WNY634" s="80"/>
      <c r="WNZ634" s="80"/>
      <c r="WOA634" s="80"/>
      <c r="WOB634" s="80"/>
      <c r="WOC634" s="80"/>
      <c r="WOD634" s="80"/>
      <c r="WOE634" s="80"/>
      <c r="WOF634" s="80"/>
      <c r="WOG634" s="80"/>
      <c r="WOH634" s="80"/>
      <c r="WOI634" s="80"/>
      <c r="WOJ634" s="80"/>
      <c r="WOK634" s="80"/>
      <c r="WOL634" s="80"/>
      <c r="WOM634" s="80"/>
      <c r="WON634" s="80"/>
      <c r="WOO634" s="80"/>
      <c r="WOP634" s="80"/>
      <c r="WOQ634" s="80"/>
      <c r="WOR634" s="80"/>
      <c r="WOS634" s="80"/>
      <c r="WOT634" s="80"/>
      <c r="WOU634" s="80"/>
      <c r="WOV634" s="80"/>
      <c r="WOW634" s="80"/>
      <c r="WOX634" s="80"/>
      <c r="WOY634" s="80"/>
      <c r="WOZ634" s="80"/>
      <c r="WPA634" s="80"/>
      <c r="WPB634" s="80"/>
      <c r="WPC634" s="80"/>
      <c r="WPD634" s="80"/>
      <c r="WPE634" s="80"/>
      <c r="WPF634" s="80"/>
      <c r="WPG634" s="80"/>
      <c r="WPH634" s="80"/>
      <c r="WPI634" s="80"/>
      <c r="WPJ634" s="80"/>
      <c r="WPK634" s="80"/>
      <c r="WPL634" s="80"/>
      <c r="WPM634" s="80"/>
      <c r="WPN634" s="80"/>
      <c r="WPO634" s="80"/>
      <c r="WPP634" s="80"/>
      <c r="WPQ634" s="80"/>
      <c r="WPR634" s="80"/>
      <c r="WPS634" s="80"/>
      <c r="WPT634" s="80"/>
      <c r="WPU634" s="80"/>
      <c r="WPV634" s="80"/>
      <c r="WPW634" s="80"/>
      <c r="WPX634" s="80"/>
      <c r="WPY634" s="80"/>
      <c r="WPZ634" s="80"/>
      <c r="WQA634" s="80"/>
      <c r="WQB634" s="80"/>
      <c r="WQC634" s="80"/>
      <c r="WQD634" s="80"/>
      <c r="WQE634" s="80"/>
      <c r="WQF634" s="80"/>
      <c r="WQG634" s="80"/>
      <c r="WQH634" s="80"/>
      <c r="WQI634" s="80"/>
      <c r="WQJ634" s="80"/>
      <c r="WQK634" s="80"/>
      <c r="WQL634" s="80"/>
      <c r="WQM634" s="80"/>
      <c r="WQN634" s="80"/>
      <c r="WQO634" s="80"/>
      <c r="WQP634" s="80"/>
      <c r="WQQ634" s="80"/>
      <c r="WQR634" s="80"/>
      <c r="WQS634" s="80"/>
      <c r="WQT634" s="80"/>
      <c r="WQU634" s="80"/>
      <c r="WQV634" s="80"/>
      <c r="WQW634" s="80"/>
      <c r="WQX634" s="80"/>
      <c r="WQY634" s="80"/>
      <c r="WQZ634" s="80"/>
      <c r="WRA634" s="80"/>
      <c r="WRB634" s="80"/>
      <c r="WRC634" s="80"/>
      <c r="WRD634" s="80"/>
      <c r="WRE634" s="80"/>
      <c r="WRF634" s="80"/>
      <c r="WRG634" s="80"/>
      <c r="WRH634" s="80"/>
      <c r="WRI634" s="80"/>
      <c r="WRJ634" s="80"/>
      <c r="WRK634" s="80"/>
      <c r="WRL634" s="80"/>
      <c r="WRM634" s="80"/>
      <c r="WRN634" s="80"/>
      <c r="WRO634" s="80"/>
      <c r="WRP634" s="80"/>
      <c r="WRQ634" s="80"/>
      <c r="WRR634" s="80"/>
      <c r="WRS634" s="80"/>
      <c r="WRT634" s="80"/>
      <c r="WRU634" s="80"/>
      <c r="WRV634" s="80"/>
      <c r="WRW634" s="80"/>
      <c r="WRX634" s="80"/>
      <c r="WRY634" s="80"/>
      <c r="WRZ634" s="80"/>
      <c r="WSA634" s="80"/>
      <c r="WSB634" s="80"/>
      <c r="WSC634" s="80"/>
      <c r="WSD634" s="80"/>
      <c r="WSE634" s="80"/>
      <c r="WSF634" s="80"/>
      <c r="WSG634" s="80"/>
      <c r="WSH634" s="80"/>
      <c r="WSI634" s="80"/>
      <c r="WSJ634" s="80"/>
      <c r="WSK634" s="80"/>
      <c r="WSL634" s="80"/>
      <c r="WSM634" s="80"/>
      <c r="WSN634" s="80"/>
      <c r="WSO634" s="80"/>
      <c r="WSP634" s="80"/>
      <c r="WSQ634" s="80"/>
      <c r="WSR634" s="80"/>
      <c r="WSS634" s="80"/>
      <c r="WST634" s="80"/>
      <c r="WSU634" s="80"/>
      <c r="WSV634" s="80"/>
      <c r="WSW634" s="80"/>
      <c r="WSX634" s="80"/>
      <c r="WSY634" s="80"/>
      <c r="WSZ634" s="80"/>
      <c r="WTA634" s="80"/>
      <c r="WTB634" s="80"/>
      <c r="WTC634" s="80"/>
      <c r="WTD634" s="80"/>
      <c r="WTE634" s="80"/>
      <c r="WTF634" s="80"/>
      <c r="WTG634" s="80"/>
      <c r="WTH634" s="80"/>
      <c r="WTI634" s="80"/>
      <c r="WTJ634" s="80"/>
      <c r="WTK634" s="80"/>
      <c r="WTL634" s="80"/>
      <c r="WTM634" s="80"/>
      <c r="WTN634" s="80"/>
      <c r="WTO634" s="80"/>
      <c r="WTP634" s="80"/>
      <c r="WTQ634" s="80"/>
      <c r="WTR634" s="80"/>
      <c r="WTS634" s="80"/>
      <c r="WTT634" s="80"/>
      <c r="WTU634" s="80"/>
      <c r="WTV634" s="80"/>
      <c r="WTW634" s="80"/>
      <c r="WTX634" s="80"/>
      <c r="WTY634" s="80"/>
      <c r="WTZ634" s="80"/>
      <c r="WUA634" s="80"/>
      <c r="WUB634" s="80"/>
      <c r="WUC634" s="80"/>
      <c r="WUD634" s="80"/>
      <c r="WUE634" s="80"/>
      <c r="WUF634" s="80"/>
      <c r="WUG634" s="80"/>
      <c r="WUH634" s="80"/>
      <c r="WUI634" s="80"/>
      <c r="WUJ634" s="80"/>
      <c r="WUK634" s="80"/>
      <c r="WUL634" s="80"/>
      <c r="WUM634" s="80"/>
      <c r="WUN634" s="80"/>
      <c r="WUO634" s="80"/>
      <c r="WUP634" s="80"/>
      <c r="WUQ634" s="80"/>
      <c r="WUR634" s="80"/>
      <c r="WUS634" s="80"/>
      <c r="WUT634" s="80"/>
      <c r="WUU634" s="80"/>
      <c r="WUV634" s="80"/>
      <c r="WUW634" s="80"/>
      <c r="WUX634" s="80"/>
      <c r="WUY634" s="80"/>
      <c r="WUZ634" s="80"/>
      <c r="WVA634" s="80"/>
      <c r="WVB634" s="80"/>
      <c r="WVC634" s="80"/>
      <c r="WVD634" s="80"/>
      <c r="WVE634" s="80"/>
      <c r="WVF634" s="80"/>
      <c r="WVG634" s="80"/>
      <c r="WVH634" s="80"/>
      <c r="WVI634" s="80"/>
      <c r="WVJ634" s="80"/>
      <c r="WVK634" s="80"/>
      <c r="WVL634" s="80"/>
      <c r="WVM634" s="80"/>
      <c r="WVN634" s="80"/>
      <c r="WVO634" s="80"/>
      <c r="WVP634" s="80"/>
      <c r="WVQ634" s="80"/>
      <c r="WVR634" s="80"/>
      <c r="WVS634" s="80"/>
      <c r="WVT634" s="80"/>
      <c r="WVU634" s="80"/>
      <c r="WVV634" s="80"/>
      <c r="WVW634" s="80"/>
      <c r="WVX634" s="80"/>
      <c r="WVY634" s="80"/>
      <c r="WVZ634" s="80"/>
      <c r="WWA634" s="80"/>
      <c r="WWB634" s="80"/>
      <c r="WWC634" s="80"/>
      <c r="WWD634" s="80"/>
      <c r="WWE634" s="80"/>
      <c r="WWF634" s="80"/>
      <c r="WWG634" s="80"/>
      <c r="WWH634" s="80"/>
      <c r="WWI634" s="80"/>
      <c r="WWJ634" s="80"/>
      <c r="WWK634" s="80"/>
      <c r="WWL634" s="80"/>
      <c r="WWM634" s="80"/>
      <c r="WWN634" s="80"/>
      <c r="WWO634" s="80"/>
      <c r="WWP634" s="80"/>
      <c r="WWQ634" s="80"/>
      <c r="WWR634" s="80"/>
      <c r="WWS634" s="80"/>
      <c r="WWT634" s="80"/>
      <c r="WWU634" s="80"/>
      <c r="WWV634" s="80"/>
      <c r="WWW634" s="80"/>
      <c r="WWX634" s="80"/>
      <c r="WWY634" s="80"/>
      <c r="WWZ634" s="80"/>
      <c r="WXA634" s="80"/>
      <c r="WXB634" s="80"/>
      <c r="WXC634" s="80"/>
      <c r="WXD634" s="80"/>
      <c r="WXE634" s="80"/>
      <c r="WXF634" s="80"/>
      <c r="WXG634" s="80"/>
      <c r="WXH634" s="80"/>
      <c r="WXI634" s="80"/>
      <c r="WXJ634" s="80"/>
      <c r="WXK634" s="80"/>
      <c r="WXL634" s="80"/>
      <c r="WXM634" s="80"/>
      <c r="WXN634" s="80"/>
      <c r="WXO634" s="80"/>
      <c r="WXP634" s="80"/>
      <c r="WXQ634" s="80"/>
      <c r="WXR634" s="80"/>
      <c r="WXS634" s="80"/>
      <c r="WXT634" s="80"/>
      <c r="WXU634" s="80"/>
      <c r="WXV634" s="80"/>
      <c r="WXW634" s="80"/>
      <c r="WXX634" s="80"/>
      <c r="WXY634" s="80"/>
      <c r="WXZ634" s="80"/>
      <c r="WYA634" s="80"/>
      <c r="WYB634" s="80"/>
      <c r="WYC634" s="80"/>
      <c r="WYD634" s="80"/>
      <c r="WYE634" s="80"/>
      <c r="WYF634" s="80"/>
      <c r="WYG634" s="80"/>
      <c r="WYH634" s="80"/>
      <c r="WYI634" s="80"/>
      <c r="WYJ634" s="80"/>
      <c r="WYK634" s="80"/>
      <c r="WYL634" s="80"/>
      <c r="WYM634" s="80"/>
      <c r="WYN634" s="80"/>
      <c r="WYO634" s="80"/>
      <c r="WYP634" s="80"/>
      <c r="WYQ634" s="80"/>
      <c r="WYR634" s="80"/>
      <c r="WYS634" s="80"/>
      <c r="WYT634" s="80"/>
      <c r="WYU634" s="80"/>
      <c r="WYV634" s="80"/>
      <c r="WYW634" s="80"/>
      <c r="WYX634" s="80"/>
      <c r="WYY634" s="80"/>
      <c r="WYZ634" s="80"/>
      <c r="WZA634" s="80"/>
      <c r="WZB634" s="80"/>
      <c r="WZC634" s="80"/>
      <c r="WZD634" s="80"/>
      <c r="WZE634" s="80"/>
      <c r="WZF634" s="80"/>
      <c r="WZG634" s="80"/>
      <c r="WZH634" s="80"/>
      <c r="WZI634" s="80"/>
      <c r="WZJ634" s="80"/>
      <c r="WZK634" s="80"/>
      <c r="WZL634" s="80"/>
      <c r="WZM634" s="80"/>
      <c r="WZN634" s="80"/>
      <c r="WZO634" s="80"/>
      <c r="WZP634" s="80"/>
      <c r="WZQ634" s="80"/>
      <c r="WZR634" s="80"/>
      <c r="WZS634" s="80"/>
      <c r="WZT634" s="80"/>
      <c r="WZU634" s="80"/>
      <c r="WZV634" s="80"/>
      <c r="WZW634" s="80"/>
      <c r="WZX634" s="80"/>
      <c r="WZY634" s="80"/>
      <c r="WZZ634" s="80"/>
      <c r="XAA634" s="80"/>
      <c r="XAB634" s="80"/>
      <c r="XAC634" s="80"/>
      <c r="XAD634" s="80"/>
      <c r="XAE634" s="80"/>
      <c r="XAF634" s="80"/>
      <c r="XAG634" s="80"/>
      <c r="XAH634" s="80"/>
      <c r="XAI634" s="80"/>
      <c r="XAJ634" s="80"/>
      <c r="XAK634" s="80"/>
      <c r="XAL634" s="80"/>
      <c r="XAM634" s="80"/>
      <c r="XAN634" s="80"/>
      <c r="XAO634" s="80"/>
      <c r="XAP634" s="80"/>
      <c r="XAQ634" s="80"/>
      <c r="XAR634" s="80"/>
      <c r="XAS634" s="80"/>
      <c r="XAT634" s="80"/>
      <c r="XAU634" s="80"/>
      <c r="XAV634" s="80"/>
      <c r="XAW634" s="80"/>
      <c r="XAX634" s="80"/>
      <c r="XAY634" s="80"/>
      <c r="XAZ634" s="80"/>
      <c r="XBA634" s="80"/>
      <c r="XBB634" s="80"/>
      <c r="XBC634" s="80"/>
      <c r="XBD634" s="80"/>
      <c r="XBE634" s="80"/>
      <c r="XBF634" s="80"/>
      <c r="XBG634" s="80"/>
      <c r="XBH634" s="80"/>
      <c r="XBI634" s="80"/>
      <c r="XBJ634" s="80"/>
      <c r="XBK634" s="80"/>
      <c r="XBL634" s="80"/>
      <c r="XBM634" s="80"/>
      <c r="XBN634" s="80"/>
      <c r="XBO634" s="80"/>
      <c r="XBP634" s="80"/>
      <c r="XBQ634" s="80"/>
      <c r="XBR634" s="80"/>
      <c r="XBS634" s="80"/>
      <c r="XBT634" s="80"/>
      <c r="XBU634" s="80"/>
      <c r="XBV634" s="80"/>
      <c r="XBW634" s="80"/>
      <c r="XBX634" s="80"/>
      <c r="XBY634" s="80"/>
      <c r="XBZ634" s="80"/>
      <c r="XCA634" s="80"/>
      <c r="XCB634" s="80"/>
      <c r="XCC634" s="80"/>
      <c r="XCD634" s="80"/>
      <c r="XCE634" s="80"/>
      <c r="XCF634" s="80"/>
      <c r="XCG634" s="80"/>
      <c r="XCH634" s="80"/>
      <c r="XCI634" s="80"/>
      <c r="XCJ634" s="80"/>
      <c r="XCK634" s="80"/>
      <c r="XCL634" s="80"/>
      <c r="XCM634" s="80"/>
      <c r="XCN634" s="80"/>
      <c r="XCO634" s="80"/>
      <c r="XCP634" s="80"/>
      <c r="XCQ634" s="80"/>
      <c r="XCR634" s="80"/>
      <c r="XCS634" s="80"/>
      <c r="XCT634" s="80"/>
      <c r="XCU634" s="80"/>
      <c r="XCV634" s="80"/>
      <c r="XCW634" s="80"/>
      <c r="XCX634" s="80"/>
      <c r="XCY634" s="80"/>
      <c r="XCZ634" s="80"/>
      <c r="XDA634" s="80"/>
      <c r="XDB634" s="80"/>
      <c r="XDC634" s="80"/>
      <c r="XDD634" s="80"/>
      <c r="XDE634" s="80"/>
      <c r="XDF634" s="80"/>
      <c r="XDG634" s="80"/>
      <c r="XDH634" s="80"/>
      <c r="XDI634" s="80"/>
      <c r="XDJ634" s="80"/>
      <c r="XDK634" s="80"/>
      <c r="XDL634" s="80"/>
      <c r="XDM634" s="80"/>
      <c r="XDN634" s="80"/>
      <c r="XDO634" s="80"/>
      <c r="XDP634" s="80"/>
      <c r="XDQ634" s="80"/>
      <c r="XDR634" s="80"/>
      <c r="XDS634" s="80"/>
      <c r="XDT634" s="80"/>
      <c r="XDU634" s="80"/>
      <c r="XDV634" s="80"/>
      <c r="XDW634" s="80"/>
      <c r="XDX634" s="80"/>
      <c r="XDY634" s="80"/>
      <c r="XDZ634" s="80"/>
      <c r="XEA634" s="80"/>
      <c r="XEB634" s="80"/>
      <c r="XEC634" s="80"/>
      <c r="XED634" s="80"/>
      <c r="XEE634" s="80"/>
      <c r="XEF634" s="80"/>
      <c r="XEG634" s="80"/>
      <c r="XEH634" s="80"/>
      <c r="XEI634" s="80"/>
      <c r="XEJ634" s="80"/>
      <c r="XEK634" s="80"/>
      <c r="XEL634" s="80"/>
      <c r="XEM634" s="80"/>
      <c r="XEN634" s="80"/>
      <c r="XEO634" s="80"/>
      <c r="XEP634" s="80"/>
      <c r="XEQ634" s="80"/>
      <c r="XER634" s="80"/>
      <c r="XES634" s="80"/>
      <c r="XET634" s="80"/>
      <c r="XEU634" s="80"/>
      <c r="XEV634" s="80"/>
      <c r="XEW634" s="80"/>
      <c r="XEX634" s="80"/>
      <c r="XEY634" s="80"/>
      <c r="XEZ634" s="80"/>
      <c r="XFA634" s="80"/>
    </row>
    <row r="635" spans="1:16381" s="87" customFormat="1" ht="14.15" customHeight="1" x14ac:dyDescent="0.2">
      <c r="A635" s="930" t="s">
        <v>4365</v>
      </c>
      <c r="B635" s="930"/>
      <c r="C635" s="920"/>
      <c r="D635" s="920"/>
      <c r="E635" s="920"/>
      <c r="F635" s="920"/>
      <c r="G635" s="920"/>
      <c r="H635" s="920"/>
      <c r="I635" s="920"/>
      <c r="J635" s="920"/>
      <c r="K635" s="920"/>
      <c r="L635" s="920"/>
      <c r="M635" s="920"/>
      <c r="N635" s="920"/>
      <c r="O635" s="920"/>
      <c r="P635" s="920"/>
      <c r="Q635" s="920"/>
      <c r="R635" s="920"/>
      <c r="S635" s="920"/>
      <c r="T635" s="920"/>
      <c r="U635" s="920"/>
      <c r="V635" s="920"/>
      <c r="W635" s="920"/>
      <c r="X635" s="920"/>
      <c r="Y635" s="920"/>
      <c r="Z635" s="920"/>
      <c r="AA635" s="292"/>
      <c r="AB635" s="292"/>
      <c r="AC635" s="292"/>
      <c r="AD635" s="920"/>
      <c r="AE635" s="920"/>
      <c r="AF635" s="920"/>
      <c r="AG635" s="920"/>
      <c r="AH635" s="920"/>
      <c r="AI635" s="920"/>
      <c r="AJ635" s="920"/>
      <c r="AK635" s="920"/>
      <c r="AL635" s="920"/>
      <c r="AM635" s="85" t="s">
        <v>654</v>
      </c>
      <c r="AN635" s="85"/>
      <c r="AO635" s="85"/>
      <c r="AP635" s="85"/>
      <c r="AQ635" s="85"/>
      <c r="AR635" s="85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99"/>
      <c r="BS635" s="99"/>
      <c r="BT635" s="99"/>
      <c r="BU635" s="99"/>
      <c r="BV635" s="99"/>
      <c r="BW635" s="99"/>
      <c r="BX635" s="99"/>
      <c r="BY635" s="99"/>
      <c r="BZ635" s="99"/>
      <c r="CA635" s="99"/>
      <c r="CB635" s="99"/>
      <c r="CC635" s="99"/>
      <c r="CD635" s="99"/>
      <c r="CE635" s="99"/>
      <c r="CF635" s="99"/>
      <c r="CG635" s="99"/>
      <c r="CH635" s="99"/>
      <c r="CI635" s="99"/>
      <c r="CJ635" s="99"/>
      <c r="CK635" s="99"/>
      <c r="CL635" s="99"/>
      <c r="CM635" s="99"/>
      <c r="CN635" s="99"/>
      <c r="CO635" s="99"/>
      <c r="CP635" s="99"/>
      <c r="CQ635" s="99"/>
      <c r="CR635" s="99"/>
      <c r="CS635" s="99"/>
      <c r="CT635" s="99"/>
      <c r="CU635" s="99"/>
      <c r="CV635" s="99"/>
      <c r="CW635" s="99"/>
      <c r="CX635" s="99"/>
      <c r="CY635" s="99"/>
      <c r="CZ635" s="99"/>
      <c r="DA635" s="99"/>
      <c r="DB635" s="99"/>
      <c r="DC635" s="99"/>
      <c r="DD635" s="99"/>
      <c r="DE635" s="99"/>
      <c r="DF635" s="99"/>
      <c r="DG635" s="99"/>
      <c r="DH635" s="99"/>
      <c r="DI635" s="99"/>
      <c r="DJ635" s="99"/>
      <c r="DK635" s="99"/>
      <c r="DL635" s="99"/>
      <c r="DM635" s="99"/>
      <c r="DN635" s="99"/>
      <c r="DO635" s="99"/>
      <c r="DP635" s="99"/>
      <c r="DQ635" s="99"/>
      <c r="DR635" s="99"/>
      <c r="DS635" s="99"/>
      <c r="DT635" s="99"/>
      <c r="DU635" s="99"/>
      <c r="DV635" s="99"/>
      <c r="DW635" s="99"/>
      <c r="DX635" s="99"/>
      <c r="DY635" s="99"/>
      <c r="DZ635" s="99"/>
      <c r="EA635" s="99"/>
      <c r="EB635" s="99"/>
      <c r="EC635" s="99"/>
      <c r="ED635" s="99"/>
      <c r="EE635" s="99"/>
      <c r="EF635" s="99"/>
      <c r="EG635" s="99"/>
      <c r="EH635" s="99"/>
      <c r="EI635" s="99"/>
      <c r="EJ635" s="99"/>
      <c r="EK635" s="99"/>
      <c r="EL635" s="99"/>
      <c r="EM635" s="99"/>
      <c r="EN635" s="99"/>
      <c r="EO635" s="99"/>
      <c r="EP635" s="99"/>
      <c r="EQ635" s="99"/>
      <c r="ER635" s="99"/>
      <c r="ES635" s="99"/>
      <c r="ET635" s="99"/>
      <c r="EU635" s="99"/>
      <c r="EV635" s="99"/>
      <c r="EW635" s="99"/>
      <c r="EX635" s="99"/>
      <c r="EY635" s="99"/>
      <c r="EZ635" s="99"/>
      <c r="FA635" s="99"/>
      <c r="FB635" s="99"/>
      <c r="FC635" s="99"/>
      <c r="FD635" s="99"/>
      <c r="FE635" s="99"/>
      <c r="FF635" s="99"/>
      <c r="FG635" s="99"/>
      <c r="FH635" s="99"/>
      <c r="FI635" s="99"/>
      <c r="FJ635" s="99"/>
      <c r="FK635" s="99"/>
      <c r="FL635" s="99"/>
      <c r="FM635" s="99"/>
      <c r="FN635" s="99"/>
      <c r="FO635" s="99"/>
      <c r="FP635" s="99"/>
      <c r="FQ635" s="99"/>
      <c r="FR635" s="99"/>
      <c r="FS635" s="99"/>
      <c r="FT635" s="99"/>
      <c r="FU635" s="99"/>
      <c r="FV635" s="99"/>
      <c r="FW635" s="99"/>
      <c r="FX635" s="99"/>
      <c r="FY635" s="99"/>
      <c r="FZ635" s="99"/>
      <c r="GA635" s="99"/>
      <c r="GB635" s="99"/>
      <c r="GC635" s="99"/>
      <c r="GD635" s="99"/>
      <c r="GE635" s="99"/>
      <c r="GF635" s="99"/>
      <c r="GG635" s="99"/>
      <c r="GH635" s="99"/>
      <c r="GI635" s="99"/>
      <c r="GJ635" s="99"/>
      <c r="GK635" s="99"/>
      <c r="GL635" s="99"/>
      <c r="GM635" s="99"/>
      <c r="GN635" s="99"/>
      <c r="GO635" s="99"/>
      <c r="GP635" s="99"/>
      <c r="GQ635" s="99"/>
      <c r="GR635" s="99"/>
      <c r="GS635" s="99"/>
      <c r="GT635" s="99"/>
      <c r="GU635" s="99"/>
      <c r="GV635" s="99"/>
      <c r="GW635" s="99"/>
      <c r="GX635" s="99"/>
      <c r="GY635" s="99"/>
      <c r="GZ635" s="99"/>
      <c r="HA635" s="99"/>
      <c r="HB635" s="99"/>
      <c r="HC635" s="99"/>
      <c r="HD635" s="99"/>
      <c r="HE635" s="99"/>
      <c r="HF635" s="99"/>
      <c r="HG635" s="99"/>
      <c r="HH635" s="99"/>
      <c r="HI635" s="99"/>
      <c r="HJ635" s="99"/>
      <c r="HK635" s="99"/>
      <c r="HL635" s="99"/>
      <c r="HM635" s="99"/>
      <c r="HN635" s="99"/>
      <c r="HO635" s="99"/>
      <c r="HP635" s="99"/>
      <c r="HQ635" s="99"/>
      <c r="HR635" s="99"/>
      <c r="HS635" s="99"/>
      <c r="HT635" s="99"/>
      <c r="HU635" s="99"/>
      <c r="HV635" s="99"/>
      <c r="HW635" s="99"/>
      <c r="HX635" s="99"/>
      <c r="HY635" s="99"/>
      <c r="HZ635" s="99"/>
      <c r="IA635" s="99"/>
      <c r="IB635" s="99"/>
      <c r="IC635" s="99"/>
      <c r="ID635" s="99"/>
      <c r="IE635" s="99"/>
      <c r="IF635" s="99"/>
      <c r="IG635" s="99"/>
      <c r="IH635" s="99"/>
      <c r="II635" s="99"/>
      <c r="IJ635" s="99"/>
      <c r="IK635" s="99"/>
      <c r="IL635" s="99"/>
      <c r="IM635" s="99"/>
      <c r="IN635" s="99"/>
      <c r="IO635" s="99"/>
      <c r="IP635" s="99"/>
      <c r="IQ635" s="99"/>
      <c r="IR635" s="99"/>
      <c r="IS635" s="99"/>
      <c r="IT635" s="99"/>
      <c r="IU635" s="99"/>
      <c r="IV635" s="99"/>
      <c r="IW635" s="99"/>
      <c r="IX635" s="99"/>
      <c r="IY635" s="99"/>
      <c r="IZ635" s="99"/>
      <c r="JA635" s="99"/>
      <c r="JB635" s="99"/>
      <c r="JC635" s="99"/>
      <c r="JD635" s="99"/>
      <c r="JE635" s="99"/>
      <c r="JF635" s="99"/>
      <c r="JG635" s="99"/>
      <c r="JH635" s="99"/>
      <c r="JI635" s="99"/>
      <c r="JJ635" s="99"/>
      <c r="JK635" s="99"/>
      <c r="JL635" s="99"/>
      <c r="JM635" s="99"/>
      <c r="JN635" s="99"/>
      <c r="JO635" s="99"/>
      <c r="JP635" s="99"/>
      <c r="JQ635" s="99"/>
      <c r="JR635" s="99"/>
      <c r="JS635" s="99"/>
      <c r="JT635" s="99"/>
      <c r="JU635" s="99"/>
      <c r="JV635" s="99"/>
      <c r="JW635" s="99"/>
      <c r="JX635" s="99"/>
      <c r="JY635" s="99"/>
      <c r="JZ635" s="99"/>
      <c r="KA635" s="99"/>
      <c r="KB635" s="99"/>
      <c r="KC635" s="99"/>
      <c r="KD635" s="99"/>
      <c r="KE635" s="99"/>
      <c r="KF635" s="99"/>
      <c r="KG635" s="99"/>
      <c r="KH635" s="99"/>
      <c r="KI635" s="99"/>
      <c r="KJ635" s="99"/>
      <c r="KK635" s="99"/>
      <c r="KL635" s="99"/>
      <c r="KM635" s="99"/>
      <c r="KN635" s="99"/>
      <c r="KO635" s="99"/>
      <c r="KP635" s="99"/>
      <c r="KQ635" s="99"/>
      <c r="KR635" s="99"/>
      <c r="KS635" s="99"/>
      <c r="KT635" s="99"/>
      <c r="KU635" s="99"/>
      <c r="KV635" s="99"/>
      <c r="KW635" s="99"/>
      <c r="KX635" s="99"/>
      <c r="KY635" s="99"/>
      <c r="KZ635" s="99"/>
      <c r="LA635" s="99"/>
      <c r="LB635" s="99"/>
      <c r="LC635" s="99"/>
      <c r="LD635" s="99"/>
      <c r="LE635" s="99"/>
      <c r="LF635" s="99"/>
      <c r="LG635" s="99"/>
      <c r="LH635" s="99"/>
      <c r="LI635" s="99"/>
      <c r="LJ635" s="99"/>
      <c r="LK635" s="99"/>
      <c r="LL635" s="99"/>
      <c r="LM635" s="99"/>
      <c r="LN635" s="99"/>
      <c r="LO635" s="99"/>
      <c r="LP635" s="99"/>
      <c r="LQ635" s="99"/>
      <c r="LR635" s="99"/>
      <c r="LS635" s="99"/>
      <c r="LT635" s="99"/>
      <c r="LU635" s="99"/>
      <c r="LV635" s="99"/>
      <c r="LW635" s="99"/>
      <c r="LX635" s="99"/>
      <c r="LY635" s="99"/>
      <c r="LZ635" s="99"/>
      <c r="MA635" s="99"/>
      <c r="MB635" s="99"/>
      <c r="MC635" s="99"/>
      <c r="MD635" s="99"/>
      <c r="ME635" s="99"/>
      <c r="MF635" s="99"/>
      <c r="MG635" s="99"/>
      <c r="MH635" s="99"/>
      <c r="MI635" s="99"/>
      <c r="MJ635" s="99"/>
      <c r="MK635" s="99"/>
      <c r="ML635" s="99"/>
      <c r="MM635" s="99"/>
      <c r="MN635" s="99"/>
      <c r="MO635" s="99"/>
      <c r="MP635" s="99"/>
      <c r="MQ635" s="99"/>
      <c r="MR635" s="99"/>
      <c r="MS635" s="99"/>
      <c r="MT635" s="99"/>
      <c r="MU635" s="99"/>
      <c r="MV635" s="99"/>
      <c r="MW635" s="99"/>
      <c r="MX635" s="99"/>
      <c r="MY635" s="99"/>
      <c r="MZ635" s="99"/>
      <c r="NA635" s="99"/>
      <c r="NB635" s="99"/>
      <c r="NC635" s="99"/>
      <c r="ND635" s="99"/>
      <c r="NE635" s="99"/>
      <c r="NF635" s="99"/>
      <c r="NG635" s="99"/>
      <c r="NH635" s="99"/>
      <c r="NI635" s="99"/>
      <c r="NJ635" s="99"/>
      <c r="NK635" s="99"/>
      <c r="NL635" s="99"/>
      <c r="NM635" s="99"/>
      <c r="NN635" s="99"/>
      <c r="NO635" s="99"/>
      <c r="NP635" s="99"/>
      <c r="NQ635" s="99"/>
      <c r="NR635" s="99"/>
      <c r="NS635" s="99"/>
      <c r="NT635" s="99"/>
      <c r="NU635" s="99"/>
      <c r="NV635" s="99"/>
      <c r="NW635" s="99"/>
      <c r="NX635" s="99"/>
      <c r="NY635" s="99"/>
      <c r="NZ635" s="99"/>
      <c r="OA635" s="99"/>
      <c r="OB635" s="99"/>
      <c r="OC635" s="99"/>
      <c r="OD635" s="99"/>
      <c r="OE635" s="99"/>
      <c r="OF635" s="99"/>
      <c r="OG635" s="99"/>
      <c r="OH635" s="99"/>
      <c r="OI635" s="99"/>
      <c r="OJ635" s="99"/>
      <c r="OK635" s="99"/>
      <c r="OL635" s="99"/>
      <c r="OM635" s="99"/>
      <c r="ON635" s="99"/>
      <c r="OO635" s="99"/>
      <c r="OP635" s="99"/>
      <c r="OQ635" s="99"/>
      <c r="OR635" s="99"/>
      <c r="OS635" s="99"/>
      <c r="OT635" s="99"/>
      <c r="OU635" s="99"/>
      <c r="OV635" s="99"/>
      <c r="OW635" s="99"/>
      <c r="OX635" s="99"/>
      <c r="OY635" s="99"/>
      <c r="OZ635" s="99"/>
      <c r="PA635" s="99"/>
      <c r="PB635" s="99"/>
      <c r="PC635" s="99"/>
      <c r="PD635" s="99"/>
      <c r="PE635" s="99"/>
      <c r="PF635" s="99"/>
      <c r="PG635" s="99"/>
      <c r="PH635" s="99"/>
      <c r="PI635" s="99"/>
      <c r="PJ635" s="99"/>
      <c r="PK635" s="99"/>
      <c r="PL635" s="99"/>
      <c r="PM635" s="99"/>
      <c r="PN635" s="99"/>
      <c r="PO635" s="99"/>
      <c r="PP635" s="99"/>
      <c r="PQ635" s="99"/>
      <c r="PR635" s="99"/>
      <c r="PS635" s="99"/>
      <c r="PT635" s="99"/>
      <c r="PU635" s="99"/>
      <c r="PV635" s="99"/>
      <c r="PW635" s="99"/>
      <c r="PX635" s="99"/>
      <c r="PY635" s="99"/>
      <c r="PZ635" s="99"/>
      <c r="QA635" s="99"/>
      <c r="QB635" s="99"/>
      <c r="QC635" s="99"/>
      <c r="QD635" s="99"/>
      <c r="QE635" s="99"/>
      <c r="QF635" s="99"/>
      <c r="QG635" s="99"/>
      <c r="QH635" s="99"/>
      <c r="QI635" s="99"/>
      <c r="QJ635" s="99"/>
      <c r="QK635" s="99"/>
      <c r="QL635" s="99"/>
      <c r="QM635" s="99"/>
      <c r="QN635" s="99"/>
      <c r="QO635" s="99"/>
      <c r="QP635" s="99"/>
      <c r="QQ635" s="99"/>
      <c r="QR635" s="99"/>
      <c r="QS635" s="99"/>
      <c r="QT635" s="99"/>
      <c r="QU635" s="99"/>
      <c r="QV635" s="99"/>
      <c r="QW635" s="99"/>
      <c r="QX635" s="99"/>
      <c r="QY635" s="99"/>
      <c r="QZ635" s="99"/>
      <c r="RA635" s="99"/>
      <c r="RB635" s="99"/>
      <c r="RC635" s="99"/>
      <c r="RD635" s="99"/>
      <c r="RE635" s="99"/>
      <c r="RF635" s="99"/>
      <c r="RG635" s="99"/>
      <c r="RH635" s="99"/>
      <c r="RI635" s="99"/>
      <c r="RJ635" s="99"/>
      <c r="RK635" s="99"/>
      <c r="RL635" s="99"/>
      <c r="RM635" s="99"/>
      <c r="RN635" s="99"/>
      <c r="RO635" s="99"/>
      <c r="RP635" s="99"/>
      <c r="RQ635" s="99"/>
      <c r="RR635" s="99"/>
      <c r="RS635" s="99"/>
      <c r="RT635" s="99"/>
      <c r="RU635" s="99"/>
      <c r="RV635" s="99"/>
      <c r="RW635" s="99"/>
      <c r="RX635" s="99"/>
      <c r="RY635" s="99"/>
      <c r="RZ635" s="99"/>
      <c r="SA635" s="99"/>
      <c r="SB635" s="99"/>
      <c r="SC635" s="99"/>
      <c r="SD635" s="99"/>
      <c r="SE635" s="99"/>
      <c r="SF635" s="99"/>
      <c r="SG635" s="99"/>
      <c r="SH635" s="99"/>
      <c r="SI635" s="99"/>
      <c r="SJ635" s="99"/>
      <c r="SK635" s="99"/>
      <c r="SL635" s="99"/>
      <c r="SM635" s="99"/>
      <c r="SN635" s="99"/>
      <c r="SO635" s="99"/>
      <c r="SP635" s="99"/>
      <c r="SQ635" s="99"/>
      <c r="SR635" s="99"/>
      <c r="SS635" s="99"/>
      <c r="ST635" s="99"/>
      <c r="SU635" s="99"/>
      <c r="SV635" s="99"/>
      <c r="SW635" s="99"/>
      <c r="SX635" s="99"/>
      <c r="SY635" s="99"/>
      <c r="SZ635" s="99"/>
      <c r="TA635" s="99"/>
      <c r="TB635" s="99"/>
      <c r="TC635" s="99"/>
      <c r="TD635" s="99"/>
      <c r="TE635" s="99"/>
      <c r="TF635" s="99"/>
      <c r="TG635" s="99"/>
      <c r="TH635" s="99"/>
      <c r="TI635" s="99"/>
      <c r="TJ635" s="99"/>
      <c r="TK635" s="99"/>
      <c r="TL635" s="99"/>
      <c r="TM635" s="99"/>
      <c r="TN635" s="99"/>
      <c r="TO635" s="99"/>
      <c r="TP635" s="99"/>
      <c r="TQ635" s="99"/>
      <c r="TR635" s="99"/>
      <c r="TS635" s="99"/>
      <c r="TT635" s="99"/>
      <c r="TU635" s="99"/>
      <c r="TV635" s="99"/>
      <c r="TW635" s="99"/>
      <c r="TX635" s="99"/>
      <c r="TY635" s="99"/>
      <c r="TZ635" s="99"/>
      <c r="UA635" s="99"/>
      <c r="UB635" s="99"/>
      <c r="UC635" s="99"/>
      <c r="UD635" s="99"/>
      <c r="UE635" s="99"/>
      <c r="UF635" s="99"/>
      <c r="UG635" s="99"/>
      <c r="UH635" s="99"/>
      <c r="UI635" s="99"/>
      <c r="UJ635" s="99"/>
      <c r="UK635" s="99"/>
      <c r="UL635" s="99"/>
      <c r="UM635" s="99"/>
      <c r="UN635" s="99"/>
      <c r="UO635" s="99"/>
      <c r="UP635" s="99"/>
      <c r="UQ635" s="99"/>
      <c r="UR635" s="99"/>
      <c r="US635" s="99"/>
      <c r="UT635" s="99"/>
      <c r="UU635" s="99"/>
      <c r="UV635" s="99"/>
      <c r="UW635" s="99"/>
      <c r="UX635" s="99"/>
      <c r="UY635" s="99"/>
      <c r="UZ635" s="99"/>
      <c r="VA635" s="99"/>
      <c r="VB635" s="99"/>
      <c r="VC635" s="99"/>
      <c r="VD635" s="99"/>
      <c r="VE635" s="99"/>
      <c r="VF635" s="99"/>
      <c r="VG635" s="99"/>
      <c r="VH635" s="99"/>
      <c r="VI635" s="99"/>
      <c r="VJ635" s="99"/>
      <c r="VK635" s="99"/>
      <c r="VL635" s="99"/>
      <c r="VM635" s="99"/>
      <c r="VN635" s="99"/>
      <c r="VO635" s="99"/>
      <c r="VP635" s="99"/>
      <c r="VQ635" s="99"/>
      <c r="VR635" s="99"/>
      <c r="VS635" s="99"/>
      <c r="VT635" s="99"/>
      <c r="VU635" s="99"/>
      <c r="VV635" s="99"/>
      <c r="VW635" s="99"/>
      <c r="VX635" s="99"/>
      <c r="VY635" s="99"/>
      <c r="VZ635" s="99"/>
      <c r="WA635" s="99"/>
      <c r="WB635" s="99"/>
      <c r="WC635" s="99"/>
      <c r="WD635" s="99"/>
      <c r="WE635" s="99"/>
      <c r="WF635" s="99"/>
      <c r="WG635" s="99"/>
      <c r="WH635" s="99"/>
      <c r="WI635" s="99"/>
      <c r="WJ635" s="99"/>
      <c r="WK635" s="99"/>
      <c r="WL635" s="99"/>
      <c r="WM635" s="99"/>
      <c r="WN635" s="99"/>
      <c r="WO635" s="99"/>
      <c r="WP635" s="99"/>
      <c r="WQ635" s="99"/>
      <c r="WR635" s="99"/>
      <c r="WS635" s="99"/>
      <c r="WT635" s="99"/>
      <c r="WU635" s="99"/>
      <c r="WV635" s="99"/>
      <c r="WW635" s="99"/>
      <c r="WX635" s="99"/>
      <c r="WY635" s="99"/>
      <c r="WZ635" s="99"/>
      <c r="XA635" s="99"/>
      <c r="XB635" s="99"/>
      <c r="XC635" s="99"/>
      <c r="XD635" s="99"/>
      <c r="XE635" s="99"/>
      <c r="XF635" s="99"/>
      <c r="XG635" s="99"/>
      <c r="XH635" s="99"/>
      <c r="XI635" s="99"/>
      <c r="XJ635" s="99"/>
      <c r="XK635" s="99"/>
      <c r="XL635" s="99"/>
      <c r="XM635" s="99"/>
      <c r="XN635" s="99"/>
      <c r="XO635" s="99"/>
      <c r="XP635" s="99"/>
      <c r="XQ635" s="99"/>
      <c r="XR635" s="99"/>
      <c r="XS635" s="99"/>
      <c r="XT635" s="99"/>
      <c r="XU635" s="99"/>
      <c r="XV635" s="99"/>
      <c r="XW635" s="99"/>
      <c r="XX635" s="99"/>
      <c r="XY635" s="99"/>
      <c r="XZ635" s="99"/>
      <c r="YA635" s="99"/>
      <c r="YB635" s="99"/>
      <c r="YC635" s="99"/>
      <c r="YD635" s="99"/>
      <c r="YE635" s="99"/>
      <c r="YF635" s="99"/>
      <c r="YG635" s="99"/>
      <c r="YH635" s="99"/>
      <c r="YI635" s="99"/>
      <c r="YJ635" s="99"/>
      <c r="YK635" s="99"/>
      <c r="YL635" s="99"/>
      <c r="YM635" s="99"/>
      <c r="YN635" s="99"/>
      <c r="YO635" s="99"/>
      <c r="YP635" s="99"/>
      <c r="YQ635" s="99"/>
      <c r="YR635" s="99"/>
      <c r="YS635" s="99"/>
      <c r="YT635" s="99"/>
      <c r="YU635" s="99"/>
      <c r="YV635" s="99"/>
      <c r="YW635" s="99"/>
      <c r="YX635" s="99"/>
      <c r="YY635" s="99"/>
      <c r="YZ635" s="99"/>
      <c r="ZA635" s="99"/>
      <c r="ZB635" s="99"/>
      <c r="ZC635" s="99"/>
      <c r="ZD635" s="99"/>
      <c r="ZE635" s="99"/>
      <c r="ZF635" s="99"/>
      <c r="ZG635" s="99"/>
      <c r="ZH635" s="99"/>
      <c r="ZI635" s="99"/>
      <c r="ZJ635" s="99"/>
      <c r="ZK635" s="99"/>
      <c r="ZL635" s="99"/>
      <c r="ZM635" s="99"/>
      <c r="ZN635" s="99"/>
      <c r="ZO635" s="99"/>
      <c r="ZP635" s="99"/>
      <c r="ZQ635" s="99"/>
      <c r="ZR635" s="99"/>
      <c r="ZS635" s="99"/>
      <c r="ZT635" s="99"/>
      <c r="ZU635" s="99"/>
      <c r="ZV635" s="99"/>
      <c r="ZW635" s="99"/>
      <c r="ZX635" s="99"/>
      <c r="ZY635" s="99"/>
      <c r="ZZ635" s="99"/>
      <c r="AAA635" s="99"/>
      <c r="AAB635" s="99"/>
      <c r="AAC635" s="99"/>
      <c r="AAD635" s="99"/>
      <c r="AAE635" s="99"/>
      <c r="AAF635" s="99"/>
      <c r="AAG635" s="99"/>
      <c r="AAH635" s="99"/>
      <c r="AAI635" s="99"/>
      <c r="AAJ635" s="99"/>
      <c r="AAK635" s="99"/>
      <c r="AAL635" s="99"/>
      <c r="AAM635" s="99"/>
      <c r="AAN635" s="99"/>
      <c r="AAO635" s="99"/>
      <c r="AAP635" s="99"/>
      <c r="AAQ635" s="99"/>
      <c r="AAR635" s="99"/>
      <c r="AAS635" s="99"/>
      <c r="AAT635" s="99"/>
      <c r="AAU635" s="99"/>
      <c r="AAV635" s="99"/>
      <c r="AAW635" s="99"/>
      <c r="AAX635" s="99"/>
      <c r="AAY635" s="99"/>
      <c r="AAZ635" s="99"/>
      <c r="ABA635" s="99"/>
      <c r="ABB635" s="99"/>
      <c r="ABC635" s="99"/>
      <c r="ABD635" s="99"/>
      <c r="ABE635" s="99"/>
      <c r="ABF635" s="99"/>
      <c r="ABG635" s="99"/>
      <c r="ABH635" s="99"/>
      <c r="ABI635" s="99"/>
      <c r="ABJ635" s="99"/>
      <c r="ABK635" s="99"/>
      <c r="ABL635" s="99"/>
      <c r="ABM635" s="99"/>
      <c r="ABN635" s="99"/>
      <c r="ABO635" s="99"/>
      <c r="ABP635" s="99"/>
      <c r="ABQ635" s="99"/>
      <c r="ABR635" s="99"/>
      <c r="ABS635" s="99"/>
      <c r="ABT635" s="99"/>
      <c r="ABU635" s="99"/>
      <c r="ABV635" s="99"/>
      <c r="ABW635" s="99"/>
      <c r="ABX635" s="99"/>
      <c r="ABY635" s="99"/>
      <c r="ABZ635" s="99"/>
      <c r="ACA635" s="99"/>
      <c r="ACB635" s="99"/>
      <c r="ACC635" s="99"/>
      <c r="ACD635" s="99"/>
      <c r="ACE635" s="99"/>
      <c r="ACF635" s="99"/>
      <c r="ACG635" s="99"/>
      <c r="ACH635" s="99"/>
      <c r="ACI635" s="99"/>
      <c r="ACJ635" s="99"/>
      <c r="ACK635" s="99"/>
      <c r="ACL635" s="99"/>
      <c r="ACM635" s="99"/>
      <c r="ACN635" s="99"/>
      <c r="ACO635" s="99"/>
      <c r="ACP635" s="99"/>
      <c r="ACQ635" s="99"/>
      <c r="ACR635" s="99"/>
      <c r="ACS635" s="99"/>
      <c r="ACT635" s="99"/>
      <c r="ACU635" s="99"/>
      <c r="ACV635" s="99"/>
      <c r="ACW635" s="99"/>
      <c r="ACX635" s="99"/>
      <c r="ACY635" s="99"/>
      <c r="ACZ635" s="99"/>
      <c r="ADA635" s="99"/>
      <c r="ADB635" s="99"/>
      <c r="ADC635" s="99"/>
      <c r="ADD635" s="99"/>
      <c r="ADE635" s="99"/>
      <c r="ADF635" s="99"/>
      <c r="ADG635" s="99"/>
      <c r="ADH635" s="99"/>
      <c r="ADI635" s="99"/>
      <c r="ADJ635" s="99"/>
      <c r="ADK635" s="99"/>
      <c r="ADL635" s="99"/>
      <c r="ADM635" s="99"/>
      <c r="ADN635" s="99"/>
      <c r="ADO635" s="99"/>
      <c r="ADP635" s="99"/>
      <c r="ADQ635" s="99"/>
      <c r="ADR635" s="99"/>
      <c r="ADS635" s="99"/>
      <c r="ADT635" s="99"/>
      <c r="ADU635" s="99"/>
      <c r="ADV635" s="99"/>
      <c r="ADW635" s="99"/>
      <c r="ADX635" s="99"/>
      <c r="ADY635" s="99"/>
      <c r="ADZ635" s="99"/>
      <c r="AEA635" s="99"/>
      <c r="AEB635" s="99"/>
      <c r="AEC635" s="99"/>
      <c r="AED635" s="99"/>
      <c r="AEE635" s="99"/>
      <c r="AEF635" s="99"/>
      <c r="AEG635" s="99"/>
      <c r="AEH635" s="99"/>
      <c r="AEI635" s="99"/>
      <c r="AEJ635" s="99"/>
      <c r="AEK635" s="99"/>
      <c r="AEL635" s="99"/>
      <c r="AEM635" s="99"/>
      <c r="AEN635" s="99"/>
      <c r="AEO635" s="99"/>
      <c r="AEP635" s="99"/>
      <c r="AEQ635" s="99"/>
      <c r="AER635" s="99"/>
      <c r="AES635" s="99"/>
      <c r="AET635" s="99"/>
      <c r="AEU635" s="99"/>
      <c r="AEV635" s="99"/>
      <c r="AEW635" s="99"/>
      <c r="AEX635" s="99"/>
      <c r="AEY635" s="99"/>
      <c r="AEZ635" s="99"/>
      <c r="AFA635" s="99"/>
      <c r="AFB635" s="99"/>
      <c r="AFC635" s="99"/>
      <c r="AFD635" s="99"/>
      <c r="AFE635" s="99"/>
      <c r="AFF635" s="99"/>
      <c r="AFG635" s="99"/>
      <c r="AFH635" s="99"/>
      <c r="AFI635" s="99"/>
      <c r="AFJ635" s="99"/>
      <c r="AFK635" s="99"/>
      <c r="AFL635" s="99"/>
      <c r="AFM635" s="99"/>
      <c r="AFN635" s="99"/>
      <c r="AFO635" s="99"/>
      <c r="AFP635" s="99"/>
      <c r="AFQ635" s="99"/>
      <c r="AFR635" s="99"/>
      <c r="AFS635" s="99"/>
      <c r="AFT635" s="99"/>
      <c r="AFU635" s="99"/>
      <c r="AFV635" s="99"/>
      <c r="AFW635" s="99"/>
      <c r="AFX635" s="99"/>
      <c r="AFY635" s="99"/>
      <c r="AFZ635" s="99"/>
      <c r="AGA635" s="99"/>
      <c r="AGB635" s="99"/>
      <c r="AGC635" s="99"/>
      <c r="AGD635" s="99"/>
      <c r="AGE635" s="99"/>
      <c r="AGF635" s="99"/>
      <c r="AGG635" s="99"/>
      <c r="AGH635" s="99"/>
      <c r="AGI635" s="99"/>
      <c r="AGJ635" s="99"/>
      <c r="AGK635" s="99"/>
      <c r="AGL635" s="99"/>
      <c r="AGM635" s="99"/>
      <c r="AGN635" s="99"/>
      <c r="AGO635" s="99"/>
      <c r="AGP635" s="99"/>
      <c r="AGQ635" s="99"/>
      <c r="AGR635" s="99"/>
      <c r="AGS635" s="99"/>
      <c r="AGT635" s="99"/>
      <c r="AGU635" s="99"/>
      <c r="AGV635" s="99"/>
      <c r="AGW635" s="99"/>
      <c r="AGX635" s="99"/>
      <c r="AGY635" s="99"/>
      <c r="AGZ635" s="99"/>
      <c r="AHA635" s="99"/>
      <c r="AHB635" s="99"/>
      <c r="AHC635" s="99"/>
      <c r="AHD635" s="99"/>
      <c r="AHE635" s="99"/>
      <c r="AHF635" s="99"/>
      <c r="AHG635" s="99"/>
      <c r="AHH635" s="99"/>
      <c r="AHI635" s="99"/>
      <c r="AHJ635" s="99"/>
      <c r="AHK635" s="99"/>
      <c r="AHL635" s="99"/>
      <c r="AHM635" s="99"/>
      <c r="AHN635" s="99"/>
      <c r="AHO635" s="99"/>
      <c r="AHP635" s="99"/>
      <c r="AHQ635" s="99"/>
      <c r="AHR635" s="99"/>
      <c r="AHS635" s="99"/>
      <c r="AHT635" s="99"/>
      <c r="AHU635" s="99"/>
      <c r="AHV635" s="99"/>
      <c r="AHW635" s="99"/>
      <c r="AHX635" s="99"/>
      <c r="AHY635" s="99"/>
      <c r="AHZ635" s="99"/>
      <c r="AIA635" s="99"/>
      <c r="AIB635" s="99"/>
      <c r="AIC635" s="99"/>
      <c r="AID635" s="99"/>
      <c r="AIE635" s="99"/>
      <c r="AIF635" s="99"/>
      <c r="AIG635" s="99"/>
      <c r="AIH635" s="99"/>
      <c r="AII635" s="99"/>
      <c r="AIJ635" s="99"/>
      <c r="AIK635" s="99"/>
      <c r="AIL635" s="99"/>
      <c r="AIM635" s="99"/>
      <c r="AIN635" s="99"/>
      <c r="AIO635" s="99"/>
      <c r="AIP635" s="99"/>
      <c r="AIQ635" s="99"/>
      <c r="AIR635" s="99"/>
      <c r="AIS635" s="99"/>
      <c r="AIT635" s="99"/>
      <c r="AIU635" s="99"/>
      <c r="AIV635" s="99"/>
      <c r="AIW635" s="99"/>
      <c r="AIX635" s="99"/>
      <c r="AIY635" s="99"/>
      <c r="AIZ635" s="99"/>
      <c r="AJA635" s="99"/>
      <c r="AJB635" s="99"/>
      <c r="AJC635" s="99"/>
      <c r="AJD635" s="99"/>
      <c r="AJE635" s="99"/>
      <c r="AJF635" s="99"/>
      <c r="AJG635" s="99"/>
      <c r="AJH635" s="99"/>
      <c r="AJI635" s="99"/>
      <c r="AJJ635" s="99"/>
      <c r="AJK635" s="99"/>
      <c r="AJL635" s="99"/>
      <c r="AJM635" s="99"/>
      <c r="AJN635" s="99"/>
      <c r="AJO635" s="99"/>
      <c r="AJP635" s="99"/>
      <c r="AJQ635" s="99"/>
      <c r="AJR635" s="99"/>
      <c r="AJS635" s="99"/>
      <c r="AJT635" s="99"/>
      <c r="AJU635" s="99"/>
      <c r="AJV635" s="99"/>
      <c r="AJW635" s="99"/>
      <c r="AJX635" s="99"/>
      <c r="AJY635" s="99"/>
      <c r="AJZ635" s="99"/>
      <c r="AKA635" s="99"/>
      <c r="AKB635" s="99"/>
      <c r="AKC635" s="99"/>
      <c r="AKD635" s="99"/>
      <c r="AKE635" s="99"/>
      <c r="AKF635" s="99"/>
      <c r="AKG635" s="99"/>
      <c r="AKH635" s="99"/>
      <c r="AKI635" s="99"/>
      <c r="AKJ635" s="99"/>
      <c r="AKK635" s="99"/>
      <c r="AKL635" s="99"/>
      <c r="AKM635" s="99"/>
      <c r="AKN635" s="99"/>
      <c r="AKO635" s="99"/>
      <c r="AKP635" s="99"/>
      <c r="AKQ635" s="99"/>
      <c r="AKR635" s="99"/>
      <c r="AKS635" s="99"/>
      <c r="AKT635" s="99"/>
      <c r="AKU635" s="99"/>
      <c r="AKV635" s="99"/>
      <c r="AKW635" s="99"/>
      <c r="AKX635" s="99"/>
      <c r="AKY635" s="99"/>
      <c r="AKZ635" s="99"/>
      <c r="ALA635" s="99"/>
      <c r="ALB635" s="99"/>
      <c r="ALC635" s="99"/>
      <c r="ALD635" s="99"/>
      <c r="ALE635" s="99"/>
      <c r="ALF635" s="99"/>
      <c r="ALG635" s="99"/>
      <c r="ALH635" s="99"/>
      <c r="ALI635" s="99"/>
      <c r="ALJ635" s="99"/>
      <c r="ALK635" s="99"/>
      <c r="ALL635" s="99"/>
      <c r="ALM635" s="99"/>
      <c r="ALN635" s="99"/>
      <c r="ALO635" s="99"/>
      <c r="ALP635" s="99"/>
      <c r="ALQ635" s="99"/>
      <c r="ALR635" s="99"/>
      <c r="ALS635" s="99"/>
      <c r="ALT635" s="99"/>
      <c r="ALU635" s="99"/>
      <c r="ALV635" s="99"/>
      <c r="ALW635" s="99"/>
      <c r="ALX635" s="99"/>
      <c r="ALY635" s="99"/>
      <c r="ALZ635" s="99"/>
      <c r="AMA635" s="99"/>
      <c r="AMB635" s="99"/>
      <c r="AMC635" s="99"/>
      <c r="AMD635" s="99"/>
      <c r="AME635" s="99"/>
      <c r="AMF635" s="99"/>
      <c r="AMG635" s="99"/>
      <c r="AMH635" s="99"/>
      <c r="AMI635" s="99"/>
      <c r="AMJ635" s="99"/>
      <c r="AMK635" s="99"/>
      <c r="AML635" s="99"/>
      <c r="AMM635" s="99"/>
      <c r="AMN635" s="99"/>
      <c r="AMO635" s="99"/>
      <c r="AMP635" s="99"/>
      <c r="AMQ635" s="99"/>
      <c r="AMR635" s="99"/>
      <c r="AMS635" s="99"/>
      <c r="AMT635" s="99"/>
      <c r="AMU635" s="99"/>
      <c r="AMV635" s="99"/>
      <c r="AMW635" s="99"/>
      <c r="AMX635" s="99"/>
      <c r="AMY635" s="99"/>
      <c r="AMZ635" s="99"/>
      <c r="ANA635" s="99"/>
      <c r="ANB635" s="99"/>
      <c r="ANC635" s="99"/>
      <c r="AND635" s="99"/>
      <c r="ANE635" s="99"/>
      <c r="ANF635" s="99"/>
      <c r="ANG635" s="99"/>
      <c r="ANH635" s="99"/>
      <c r="ANI635" s="99"/>
      <c r="ANJ635" s="99"/>
      <c r="ANK635" s="99"/>
      <c r="ANL635" s="99"/>
      <c r="ANM635" s="99"/>
      <c r="ANN635" s="99"/>
      <c r="ANO635" s="99"/>
      <c r="ANP635" s="99"/>
      <c r="ANQ635" s="99"/>
      <c r="ANR635" s="99"/>
      <c r="ANS635" s="99"/>
      <c r="ANT635" s="99"/>
      <c r="ANU635" s="99"/>
      <c r="ANV635" s="99"/>
      <c r="ANW635" s="99"/>
      <c r="ANX635" s="99"/>
      <c r="ANY635" s="99"/>
      <c r="ANZ635" s="99"/>
      <c r="AOA635" s="99"/>
      <c r="AOB635" s="99"/>
      <c r="AOC635" s="99"/>
      <c r="AOD635" s="99"/>
      <c r="AOE635" s="99"/>
      <c r="AOF635" s="99"/>
      <c r="AOG635" s="99"/>
      <c r="AOH635" s="99"/>
      <c r="AOI635" s="99"/>
      <c r="AOJ635" s="99"/>
      <c r="AOK635" s="99"/>
      <c r="AOL635" s="99"/>
      <c r="AOM635" s="99"/>
      <c r="AON635" s="99"/>
      <c r="AOO635" s="99"/>
      <c r="AOP635" s="99"/>
      <c r="AOQ635" s="99"/>
      <c r="AOR635" s="99"/>
      <c r="AOS635" s="99"/>
      <c r="AOT635" s="99"/>
      <c r="AOU635" s="99"/>
      <c r="AOV635" s="99"/>
      <c r="AOW635" s="99"/>
      <c r="AOX635" s="99"/>
      <c r="AOY635" s="99"/>
      <c r="AOZ635" s="99"/>
      <c r="APA635" s="99"/>
      <c r="APB635" s="99"/>
      <c r="APC635" s="99"/>
      <c r="APD635" s="99"/>
      <c r="APE635" s="99"/>
      <c r="APF635" s="99"/>
      <c r="APG635" s="99"/>
      <c r="APH635" s="99"/>
      <c r="API635" s="99"/>
      <c r="APJ635" s="99"/>
      <c r="APK635" s="99"/>
      <c r="APL635" s="99"/>
      <c r="APM635" s="99"/>
      <c r="APN635" s="99"/>
      <c r="APO635" s="99"/>
      <c r="APP635" s="99"/>
      <c r="APQ635" s="99"/>
      <c r="APR635" s="99"/>
      <c r="APS635" s="99"/>
      <c r="APT635" s="99"/>
      <c r="APU635" s="99"/>
      <c r="APV635" s="99"/>
      <c r="APW635" s="99"/>
      <c r="APX635" s="99"/>
      <c r="APY635" s="99"/>
      <c r="APZ635" s="99"/>
      <c r="AQA635" s="99"/>
      <c r="AQB635" s="99"/>
      <c r="AQC635" s="99"/>
      <c r="AQD635" s="99"/>
      <c r="AQE635" s="99"/>
      <c r="AQF635" s="99"/>
      <c r="AQG635" s="99"/>
      <c r="AQH635" s="99"/>
      <c r="AQI635" s="99"/>
      <c r="AQJ635" s="99"/>
      <c r="AQK635" s="99"/>
      <c r="AQL635" s="99"/>
      <c r="AQM635" s="99"/>
      <c r="AQN635" s="99"/>
      <c r="AQO635" s="99"/>
      <c r="AQP635" s="99"/>
      <c r="AQQ635" s="99"/>
      <c r="AQR635" s="99"/>
      <c r="AQS635" s="99"/>
      <c r="AQT635" s="99"/>
      <c r="AQU635" s="99"/>
      <c r="AQV635" s="99"/>
      <c r="AQW635" s="99"/>
      <c r="AQX635" s="99"/>
      <c r="AQY635" s="99"/>
      <c r="AQZ635" s="99"/>
      <c r="ARA635" s="99"/>
      <c r="ARB635" s="99"/>
      <c r="ARC635" s="99"/>
      <c r="ARD635" s="99"/>
      <c r="ARE635" s="99"/>
      <c r="ARF635" s="99"/>
      <c r="ARG635" s="99"/>
      <c r="ARH635" s="99"/>
      <c r="ARI635" s="99"/>
      <c r="ARJ635" s="99"/>
      <c r="ARK635" s="99"/>
      <c r="ARL635" s="99"/>
      <c r="ARM635" s="99"/>
      <c r="ARN635" s="99"/>
      <c r="ARO635" s="99"/>
      <c r="ARP635" s="99"/>
      <c r="ARQ635" s="99"/>
      <c r="ARR635" s="99"/>
      <c r="ARS635" s="99"/>
      <c r="ART635" s="99"/>
      <c r="ARU635" s="99"/>
      <c r="ARV635" s="99"/>
      <c r="ARW635" s="99"/>
      <c r="ARX635" s="99"/>
      <c r="ARY635" s="99"/>
      <c r="ARZ635" s="99"/>
      <c r="ASA635" s="99"/>
      <c r="ASB635" s="99"/>
      <c r="ASC635" s="99"/>
      <c r="ASD635" s="99"/>
      <c r="ASE635" s="99"/>
      <c r="ASF635" s="99"/>
      <c r="ASG635" s="99"/>
      <c r="ASH635" s="99"/>
      <c r="ASI635" s="99"/>
      <c r="ASJ635" s="99"/>
      <c r="ASK635" s="99"/>
      <c r="ASL635" s="99"/>
      <c r="ASM635" s="99"/>
      <c r="ASN635" s="99"/>
      <c r="ASO635" s="99"/>
      <c r="ASP635" s="99"/>
      <c r="ASQ635" s="99"/>
      <c r="ASR635" s="99"/>
      <c r="ASS635" s="99"/>
      <c r="AST635" s="99"/>
      <c r="ASU635" s="99"/>
      <c r="ASV635" s="99"/>
      <c r="ASW635" s="99"/>
      <c r="ASX635" s="99"/>
      <c r="ASY635" s="99"/>
      <c r="ASZ635" s="99"/>
      <c r="ATA635" s="99"/>
      <c r="ATB635" s="99"/>
      <c r="ATC635" s="99"/>
      <c r="ATD635" s="99"/>
      <c r="ATE635" s="99"/>
      <c r="ATF635" s="99"/>
      <c r="ATG635" s="99"/>
      <c r="ATH635" s="99"/>
      <c r="ATI635" s="99"/>
      <c r="ATJ635" s="99"/>
      <c r="ATK635" s="99"/>
      <c r="ATL635" s="99"/>
      <c r="ATM635" s="99"/>
      <c r="ATN635" s="99"/>
      <c r="ATO635" s="99"/>
      <c r="ATP635" s="99"/>
      <c r="ATQ635" s="99"/>
      <c r="ATR635" s="99"/>
      <c r="ATS635" s="99"/>
      <c r="ATT635" s="99"/>
      <c r="ATU635" s="99"/>
      <c r="ATV635" s="99"/>
      <c r="ATW635" s="99"/>
      <c r="ATX635" s="99"/>
      <c r="ATY635" s="99"/>
      <c r="ATZ635" s="99"/>
      <c r="AUA635" s="99"/>
      <c r="AUB635" s="99"/>
      <c r="AUC635" s="99"/>
      <c r="AUD635" s="99"/>
      <c r="AUE635" s="99"/>
      <c r="AUF635" s="99"/>
      <c r="AUG635" s="99"/>
      <c r="AUH635" s="99"/>
      <c r="AUI635" s="99"/>
      <c r="AUJ635" s="99"/>
      <c r="AUK635" s="99"/>
      <c r="AUL635" s="99"/>
      <c r="AUM635" s="99"/>
      <c r="AUN635" s="99"/>
      <c r="AUO635" s="99"/>
      <c r="AUP635" s="99"/>
      <c r="AUQ635" s="99"/>
      <c r="AUR635" s="99"/>
      <c r="AUS635" s="99"/>
      <c r="AUT635" s="99"/>
      <c r="AUU635" s="99"/>
      <c r="AUV635" s="99"/>
      <c r="AUW635" s="99"/>
      <c r="AUX635" s="99"/>
      <c r="AUY635" s="99"/>
      <c r="AUZ635" s="99"/>
      <c r="AVA635" s="99"/>
      <c r="AVB635" s="99"/>
      <c r="AVC635" s="99"/>
      <c r="AVD635" s="99"/>
      <c r="AVE635" s="99"/>
      <c r="AVF635" s="99"/>
      <c r="AVG635" s="99"/>
      <c r="AVH635" s="99"/>
      <c r="AVI635" s="99"/>
      <c r="AVJ635" s="99"/>
      <c r="AVK635" s="99"/>
      <c r="AVL635" s="99"/>
      <c r="AVM635" s="99"/>
      <c r="AVN635" s="99"/>
      <c r="AVO635" s="99"/>
      <c r="AVP635" s="99"/>
      <c r="AVQ635" s="99"/>
      <c r="AVR635" s="99"/>
      <c r="AVS635" s="99"/>
      <c r="AVT635" s="99"/>
      <c r="AVU635" s="99"/>
      <c r="AVV635" s="99"/>
      <c r="AVW635" s="99"/>
      <c r="AVX635" s="99"/>
      <c r="AVY635" s="99"/>
      <c r="AVZ635" s="99"/>
      <c r="AWA635" s="99"/>
      <c r="AWB635" s="99"/>
      <c r="AWC635" s="99"/>
      <c r="AWD635" s="99"/>
      <c r="AWE635" s="99"/>
      <c r="AWF635" s="99"/>
      <c r="AWG635" s="99"/>
      <c r="AWH635" s="99"/>
      <c r="AWI635" s="99"/>
      <c r="AWJ635" s="99"/>
      <c r="AWK635" s="99"/>
      <c r="AWL635" s="99"/>
      <c r="AWM635" s="99"/>
      <c r="AWN635" s="99"/>
      <c r="AWO635" s="99"/>
      <c r="AWP635" s="99"/>
      <c r="AWQ635" s="99"/>
      <c r="AWR635" s="99"/>
      <c r="AWS635" s="99"/>
      <c r="AWT635" s="99"/>
      <c r="AWU635" s="99"/>
      <c r="AWV635" s="99"/>
      <c r="AWW635" s="99"/>
      <c r="AWX635" s="99"/>
      <c r="AWY635" s="99"/>
      <c r="AWZ635" s="99"/>
      <c r="AXA635" s="99"/>
      <c r="AXB635" s="99"/>
      <c r="AXC635" s="99"/>
      <c r="AXD635" s="99"/>
      <c r="AXE635" s="99"/>
      <c r="AXF635" s="99"/>
      <c r="AXG635" s="99"/>
      <c r="AXH635" s="99"/>
      <c r="AXI635" s="99"/>
      <c r="AXJ635" s="99"/>
      <c r="AXK635" s="99"/>
      <c r="AXL635" s="99"/>
      <c r="AXM635" s="99"/>
      <c r="AXN635" s="99"/>
      <c r="AXO635" s="99"/>
      <c r="AXP635" s="99"/>
      <c r="AXQ635" s="99"/>
      <c r="AXR635" s="99"/>
      <c r="AXS635" s="99"/>
      <c r="AXT635" s="99"/>
      <c r="AXU635" s="99"/>
      <c r="AXV635" s="99"/>
      <c r="AXW635" s="99"/>
      <c r="AXX635" s="99"/>
      <c r="AXY635" s="99"/>
      <c r="AXZ635" s="99"/>
      <c r="AYA635" s="99"/>
      <c r="AYB635" s="99"/>
      <c r="AYC635" s="99"/>
      <c r="AYD635" s="99"/>
      <c r="AYE635" s="99"/>
      <c r="AYF635" s="99"/>
      <c r="AYG635" s="99"/>
      <c r="AYH635" s="99"/>
      <c r="AYI635" s="99"/>
      <c r="AYJ635" s="99"/>
      <c r="AYK635" s="99"/>
      <c r="AYL635" s="99"/>
      <c r="AYM635" s="99"/>
      <c r="AYN635" s="99"/>
      <c r="AYO635" s="99"/>
      <c r="AYP635" s="99"/>
      <c r="AYQ635" s="99"/>
      <c r="AYR635" s="99"/>
      <c r="AYS635" s="99"/>
      <c r="AYT635" s="99"/>
      <c r="AYU635" s="99"/>
      <c r="AYV635" s="99"/>
      <c r="AYW635" s="99"/>
      <c r="AYX635" s="99"/>
      <c r="AYY635" s="99"/>
      <c r="AYZ635" s="99"/>
      <c r="AZA635" s="99"/>
      <c r="AZB635" s="99"/>
      <c r="AZC635" s="99"/>
      <c r="AZD635" s="99"/>
      <c r="AZE635" s="99"/>
      <c r="AZF635" s="99"/>
      <c r="AZG635" s="99"/>
      <c r="AZH635" s="99"/>
      <c r="AZI635" s="99"/>
      <c r="AZJ635" s="99"/>
      <c r="AZK635" s="99"/>
      <c r="AZL635" s="99"/>
      <c r="AZM635" s="99"/>
      <c r="AZN635" s="99"/>
      <c r="AZO635" s="99"/>
      <c r="AZP635" s="99"/>
      <c r="AZQ635" s="99"/>
      <c r="AZR635" s="99"/>
      <c r="AZS635" s="99"/>
      <c r="AZT635" s="99"/>
      <c r="AZU635" s="99"/>
      <c r="AZV635" s="99"/>
      <c r="AZW635" s="99"/>
      <c r="AZX635" s="99"/>
      <c r="AZY635" s="99"/>
      <c r="AZZ635" s="99"/>
      <c r="BAA635" s="99"/>
      <c r="BAB635" s="99"/>
      <c r="BAC635" s="99"/>
      <c r="BAD635" s="99"/>
      <c r="BAE635" s="99"/>
      <c r="BAF635" s="99"/>
      <c r="BAG635" s="99"/>
      <c r="BAH635" s="99"/>
      <c r="BAI635" s="99"/>
      <c r="BAJ635" s="99"/>
      <c r="BAK635" s="99"/>
      <c r="BAL635" s="99"/>
      <c r="BAM635" s="99"/>
      <c r="BAN635" s="99"/>
      <c r="BAO635" s="99"/>
      <c r="BAP635" s="99"/>
      <c r="BAQ635" s="99"/>
      <c r="BAR635" s="99"/>
      <c r="BAS635" s="99"/>
      <c r="BAT635" s="99"/>
      <c r="BAU635" s="99"/>
      <c r="BAV635" s="99"/>
      <c r="BAW635" s="99"/>
      <c r="BAX635" s="99"/>
      <c r="BAY635" s="99"/>
      <c r="BAZ635" s="99"/>
      <c r="BBA635" s="99"/>
      <c r="BBB635" s="99"/>
      <c r="BBC635" s="99"/>
      <c r="BBD635" s="99"/>
      <c r="BBE635" s="99"/>
      <c r="BBF635" s="99"/>
      <c r="BBG635" s="99"/>
      <c r="BBH635" s="99"/>
      <c r="BBI635" s="99"/>
      <c r="BBJ635" s="99"/>
      <c r="BBK635" s="99"/>
      <c r="BBL635" s="99"/>
      <c r="BBM635" s="99"/>
      <c r="BBN635" s="99"/>
      <c r="BBO635" s="99"/>
      <c r="BBP635" s="99"/>
      <c r="BBQ635" s="99"/>
      <c r="BBR635" s="99"/>
      <c r="BBS635" s="99"/>
      <c r="BBT635" s="99"/>
      <c r="BBU635" s="99"/>
      <c r="BBV635" s="99"/>
      <c r="BBW635" s="99"/>
      <c r="BBX635" s="99"/>
      <c r="BBY635" s="99"/>
      <c r="BBZ635" s="99"/>
      <c r="BCA635" s="99"/>
      <c r="BCB635" s="99"/>
      <c r="BCC635" s="99"/>
      <c r="BCD635" s="99"/>
      <c r="BCE635" s="99"/>
      <c r="BCF635" s="99"/>
      <c r="BCG635" s="99"/>
      <c r="BCH635" s="99"/>
      <c r="BCI635" s="99"/>
      <c r="BCJ635" s="99"/>
      <c r="BCK635" s="99"/>
      <c r="BCL635" s="99"/>
      <c r="BCM635" s="99"/>
      <c r="BCN635" s="99"/>
      <c r="BCO635" s="99"/>
      <c r="BCP635" s="99"/>
      <c r="BCQ635" s="99"/>
      <c r="BCR635" s="99"/>
      <c r="BCS635" s="99"/>
      <c r="BCT635" s="99"/>
      <c r="BCU635" s="99"/>
      <c r="BCV635" s="99"/>
      <c r="BCW635" s="99"/>
      <c r="BCX635" s="99"/>
      <c r="BCY635" s="99"/>
      <c r="BCZ635" s="99"/>
      <c r="BDA635" s="99"/>
      <c r="BDB635" s="99"/>
      <c r="BDC635" s="99"/>
      <c r="BDD635" s="99"/>
      <c r="BDE635" s="99"/>
      <c r="BDF635" s="99"/>
      <c r="BDG635" s="99"/>
      <c r="BDH635" s="99"/>
      <c r="BDI635" s="99"/>
      <c r="BDJ635" s="99"/>
      <c r="BDK635" s="99"/>
      <c r="BDL635" s="99"/>
      <c r="BDM635" s="99"/>
      <c r="BDN635" s="99"/>
      <c r="BDO635" s="99"/>
      <c r="BDP635" s="99"/>
      <c r="BDQ635" s="99"/>
      <c r="BDR635" s="99"/>
      <c r="BDS635" s="99"/>
      <c r="BDT635" s="99"/>
      <c r="BDU635" s="99"/>
      <c r="BDV635" s="99"/>
      <c r="BDW635" s="99"/>
      <c r="BDX635" s="99"/>
      <c r="BDY635" s="99"/>
      <c r="BDZ635" s="99"/>
      <c r="BEA635" s="99"/>
      <c r="BEB635" s="99"/>
      <c r="BEC635" s="99"/>
      <c r="BED635" s="99"/>
      <c r="BEE635" s="99"/>
      <c r="BEF635" s="99"/>
      <c r="BEG635" s="99"/>
      <c r="BEH635" s="99"/>
      <c r="BEI635" s="99"/>
      <c r="BEJ635" s="99"/>
      <c r="BEK635" s="99"/>
      <c r="BEL635" s="99"/>
      <c r="BEM635" s="99"/>
      <c r="BEN635" s="99"/>
      <c r="BEO635" s="99"/>
      <c r="BEP635" s="99"/>
      <c r="BEQ635" s="99"/>
      <c r="BER635" s="99"/>
      <c r="BES635" s="99"/>
      <c r="BET635" s="99"/>
      <c r="BEU635" s="99"/>
      <c r="BEV635" s="99"/>
      <c r="BEW635" s="99"/>
      <c r="BEX635" s="99"/>
      <c r="BEY635" s="99"/>
      <c r="BEZ635" s="99"/>
      <c r="BFA635" s="99"/>
      <c r="BFB635" s="99"/>
      <c r="BFC635" s="99"/>
      <c r="BFD635" s="99"/>
      <c r="BFE635" s="99"/>
      <c r="BFF635" s="99"/>
      <c r="BFG635" s="99"/>
      <c r="BFH635" s="99"/>
      <c r="BFI635" s="99"/>
      <c r="BFJ635" s="99"/>
      <c r="BFK635" s="99"/>
      <c r="BFL635" s="99"/>
      <c r="BFM635" s="99"/>
      <c r="BFN635" s="99"/>
      <c r="BFO635" s="99"/>
      <c r="BFP635" s="99"/>
      <c r="BFQ635" s="99"/>
      <c r="BFR635" s="99"/>
      <c r="BFS635" s="99"/>
      <c r="BFT635" s="99"/>
      <c r="BFU635" s="99"/>
      <c r="BFV635" s="99"/>
      <c r="BFW635" s="99"/>
      <c r="BFX635" s="99"/>
      <c r="BFY635" s="99"/>
      <c r="BFZ635" s="99"/>
      <c r="BGA635" s="99"/>
      <c r="BGB635" s="99"/>
      <c r="BGC635" s="99"/>
      <c r="BGD635" s="99"/>
      <c r="BGE635" s="99"/>
      <c r="BGF635" s="99"/>
      <c r="BGG635" s="99"/>
      <c r="BGH635" s="99"/>
      <c r="BGI635" s="99"/>
      <c r="BGJ635" s="99"/>
      <c r="BGK635" s="99"/>
      <c r="BGL635" s="99"/>
      <c r="BGM635" s="99"/>
      <c r="BGN635" s="99"/>
      <c r="BGO635" s="99"/>
      <c r="BGP635" s="99"/>
      <c r="BGQ635" s="99"/>
      <c r="BGR635" s="99"/>
      <c r="BGS635" s="99"/>
      <c r="BGT635" s="99"/>
      <c r="BGU635" s="99"/>
      <c r="BGV635" s="99"/>
      <c r="BGW635" s="99"/>
      <c r="BGX635" s="99"/>
      <c r="BGY635" s="99"/>
      <c r="BGZ635" s="99"/>
      <c r="BHA635" s="99"/>
      <c r="BHB635" s="99"/>
      <c r="BHC635" s="99"/>
      <c r="BHD635" s="99"/>
      <c r="BHE635" s="99"/>
      <c r="BHF635" s="99"/>
      <c r="BHG635" s="99"/>
      <c r="BHH635" s="99"/>
      <c r="BHI635" s="99"/>
      <c r="BHJ635" s="99"/>
      <c r="BHK635" s="99"/>
      <c r="BHL635" s="99"/>
      <c r="BHM635" s="99"/>
      <c r="BHN635" s="99"/>
      <c r="BHO635" s="99"/>
      <c r="BHP635" s="99"/>
      <c r="BHQ635" s="99"/>
      <c r="BHR635" s="99"/>
      <c r="BHS635" s="99"/>
      <c r="BHT635" s="99"/>
      <c r="BHU635" s="99"/>
      <c r="BHV635" s="99"/>
      <c r="BHW635" s="99"/>
      <c r="BHX635" s="99"/>
      <c r="BHY635" s="99"/>
      <c r="BHZ635" s="99"/>
      <c r="BIA635" s="99"/>
      <c r="BIB635" s="99"/>
      <c r="BIC635" s="99"/>
      <c r="BID635" s="99"/>
      <c r="BIE635" s="99"/>
      <c r="BIF635" s="99"/>
      <c r="BIG635" s="99"/>
      <c r="BIH635" s="99"/>
      <c r="BII635" s="99"/>
      <c r="BIJ635" s="99"/>
      <c r="BIK635" s="99"/>
      <c r="BIL635" s="99"/>
      <c r="BIM635" s="99"/>
      <c r="BIN635" s="99"/>
      <c r="BIO635" s="99"/>
      <c r="BIP635" s="99"/>
      <c r="BIQ635" s="99"/>
      <c r="BIR635" s="99"/>
      <c r="BIS635" s="99"/>
      <c r="BIT635" s="99"/>
      <c r="BIU635" s="99"/>
      <c r="BIV635" s="99"/>
      <c r="BIW635" s="99"/>
      <c r="BIX635" s="99"/>
      <c r="BIY635" s="99"/>
      <c r="BIZ635" s="99"/>
      <c r="BJA635" s="99"/>
      <c r="BJB635" s="99"/>
      <c r="BJC635" s="99"/>
      <c r="BJD635" s="99"/>
      <c r="BJE635" s="99"/>
      <c r="BJF635" s="99"/>
      <c r="BJG635" s="99"/>
      <c r="BJH635" s="99"/>
      <c r="BJI635" s="99"/>
      <c r="BJJ635" s="99"/>
      <c r="BJK635" s="99"/>
      <c r="BJL635" s="99"/>
      <c r="BJM635" s="99"/>
      <c r="BJN635" s="99"/>
      <c r="BJO635" s="99"/>
      <c r="BJP635" s="99"/>
      <c r="BJQ635" s="99"/>
      <c r="BJR635" s="99"/>
      <c r="BJS635" s="99"/>
      <c r="BJT635" s="99"/>
      <c r="BJU635" s="99"/>
      <c r="BJV635" s="99"/>
      <c r="BJW635" s="99"/>
      <c r="BJX635" s="99"/>
      <c r="BJY635" s="99"/>
      <c r="BJZ635" s="99"/>
      <c r="BKA635" s="99"/>
      <c r="BKB635" s="99"/>
      <c r="BKC635" s="99"/>
      <c r="BKD635" s="99"/>
      <c r="BKE635" s="99"/>
      <c r="BKF635" s="99"/>
      <c r="BKG635" s="99"/>
      <c r="BKH635" s="99"/>
      <c r="BKI635" s="99"/>
      <c r="BKJ635" s="99"/>
      <c r="BKK635" s="99"/>
      <c r="BKL635" s="99"/>
      <c r="BKM635" s="99"/>
      <c r="BKN635" s="99"/>
      <c r="BKO635" s="99"/>
      <c r="BKP635" s="99"/>
      <c r="BKQ635" s="99"/>
      <c r="BKR635" s="99"/>
      <c r="BKS635" s="99"/>
      <c r="BKT635" s="99"/>
      <c r="BKU635" s="99"/>
      <c r="BKV635" s="99"/>
      <c r="BKW635" s="99"/>
      <c r="BKX635" s="99"/>
      <c r="BKY635" s="99"/>
      <c r="BKZ635" s="99"/>
      <c r="BLA635" s="99"/>
      <c r="BLB635" s="99"/>
      <c r="BLC635" s="99"/>
      <c r="BLD635" s="99"/>
      <c r="BLE635" s="99"/>
      <c r="BLF635" s="99"/>
      <c r="BLG635" s="99"/>
      <c r="BLH635" s="99"/>
      <c r="BLI635" s="99"/>
      <c r="BLJ635" s="99"/>
      <c r="BLK635" s="99"/>
      <c r="BLL635" s="99"/>
      <c r="BLM635" s="99"/>
      <c r="BLN635" s="99"/>
      <c r="BLO635" s="99"/>
      <c r="BLP635" s="99"/>
      <c r="BLQ635" s="99"/>
      <c r="BLR635" s="99"/>
      <c r="BLS635" s="99"/>
      <c r="BLT635" s="99"/>
      <c r="BLU635" s="99"/>
      <c r="BLV635" s="99"/>
      <c r="BLW635" s="99"/>
      <c r="BLX635" s="99"/>
      <c r="BLY635" s="99"/>
      <c r="BLZ635" s="99"/>
      <c r="BMA635" s="99"/>
      <c r="BMB635" s="99"/>
      <c r="BMC635" s="99"/>
      <c r="BMD635" s="99"/>
      <c r="BME635" s="99"/>
      <c r="BMF635" s="99"/>
      <c r="BMG635" s="99"/>
      <c r="BMH635" s="99"/>
      <c r="BMI635" s="99"/>
      <c r="BMJ635" s="99"/>
      <c r="BMK635" s="99"/>
      <c r="BML635" s="99"/>
      <c r="BMM635" s="99"/>
      <c r="BMN635" s="99"/>
      <c r="BMO635" s="99"/>
      <c r="BMP635" s="99"/>
      <c r="BMQ635" s="99"/>
      <c r="BMR635" s="99"/>
      <c r="BMS635" s="99"/>
      <c r="BMT635" s="99"/>
      <c r="BMU635" s="99"/>
      <c r="BMV635" s="99"/>
      <c r="BMW635" s="99"/>
      <c r="BMX635" s="99"/>
      <c r="BMY635" s="99"/>
      <c r="BMZ635" s="99"/>
      <c r="BNA635" s="99"/>
      <c r="BNB635" s="99"/>
      <c r="BNC635" s="99"/>
      <c r="BND635" s="99"/>
      <c r="BNE635" s="99"/>
      <c r="BNF635" s="99"/>
      <c r="BNG635" s="99"/>
      <c r="BNH635" s="99"/>
      <c r="BNI635" s="99"/>
      <c r="BNJ635" s="99"/>
      <c r="BNK635" s="99"/>
      <c r="BNL635" s="99"/>
      <c r="BNM635" s="99"/>
      <c r="BNN635" s="99"/>
      <c r="BNO635" s="99"/>
      <c r="BNP635" s="99"/>
      <c r="BNQ635" s="99"/>
      <c r="BNR635" s="99"/>
      <c r="BNS635" s="99"/>
      <c r="BNT635" s="99"/>
      <c r="BNU635" s="99"/>
      <c r="BNV635" s="99"/>
      <c r="BNW635" s="99"/>
      <c r="BNX635" s="99"/>
      <c r="BNY635" s="99"/>
      <c r="BNZ635" s="99"/>
      <c r="BOA635" s="99"/>
      <c r="BOB635" s="99"/>
      <c r="BOC635" s="99"/>
      <c r="BOD635" s="99"/>
      <c r="BOE635" s="99"/>
      <c r="BOF635" s="99"/>
      <c r="BOG635" s="99"/>
      <c r="BOH635" s="99"/>
      <c r="BOI635" s="99"/>
      <c r="BOJ635" s="99"/>
      <c r="BOK635" s="99"/>
      <c r="BOL635" s="99"/>
      <c r="BOM635" s="99"/>
      <c r="BON635" s="99"/>
      <c r="BOO635" s="99"/>
      <c r="BOP635" s="99"/>
      <c r="BOQ635" s="99"/>
      <c r="BOR635" s="99"/>
      <c r="BOS635" s="99"/>
      <c r="BOT635" s="99"/>
      <c r="BOU635" s="99"/>
      <c r="BOV635" s="99"/>
      <c r="BOW635" s="99"/>
      <c r="BOX635" s="99"/>
      <c r="BOY635" s="99"/>
      <c r="BOZ635" s="99"/>
      <c r="BPA635" s="99"/>
      <c r="BPB635" s="99"/>
      <c r="BPC635" s="99"/>
      <c r="BPD635" s="99"/>
      <c r="BPE635" s="99"/>
      <c r="BPF635" s="99"/>
      <c r="BPG635" s="99"/>
      <c r="BPH635" s="99"/>
      <c r="BPI635" s="99"/>
      <c r="BPJ635" s="99"/>
      <c r="BPK635" s="99"/>
      <c r="BPL635" s="99"/>
      <c r="BPM635" s="99"/>
      <c r="BPN635" s="99"/>
      <c r="BPO635" s="99"/>
      <c r="BPP635" s="99"/>
      <c r="BPQ635" s="99"/>
      <c r="BPR635" s="99"/>
      <c r="BPS635" s="99"/>
      <c r="BPT635" s="99"/>
      <c r="BPU635" s="99"/>
      <c r="BPV635" s="99"/>
      <c r="BPW635" s="99"/>
      <c r="BPX635" s="99"/>
      <c r="BPY635" s="99"/>
      <c r="BPZ635" s="99"/>
      <c r="BQA635" s="99"/>
      <c r="BQB635" s="99"/>
      <c r="BQC635" s="99"/>
      <c r="BQD635" s="99"/>
      <c r="BQE635" s="99"/>
      <c r="BQF635" s="99"/>
      <c r="BQG635" s="99"/>
      <c r="BQH635" s="99"/>
      <c r="BQI635" s="99"/>
      <c r="BQJ635" s="99"/>
      <c r="BQK635" s="99"/>
      <c r="BQL635" s="99"/>
      <c r="BQM635" s="99"/>
      <c r="BQN635" s="99"/>
      <c r="BQO635" s="99"/>
      <c r="BQP635" s="99"/>
      <c r="BQQ635" s="99"/>
      <c r="BQR635" s="99"/>
      <c r="BQS635" s="99"/>
      <c r="BQT635" s="99"/>
      <c r="BQU635" s="99"/>
      <c r="BQV635" s="99"/>
      <c r="BQW635" s="99"/>
      <c r="BQX635" s="99"/>
      <c r="BQY635" s="99"/>
      <c r="BQZ635" s="99"/>
      <c r="BRA635" s="99"/>
      <c r="BRB635" s="99"/>
      <c r="BRC635" s="99"/>
      <c r="BRD635" s="99"/>
      <c r="BRE635" s="99"/>
      <c r="BRF635" s="99"/>
      <c r="BRG635" s="99"/>
      <c r="BRH635" s="99"/>
      <c r="BRI635" s="99"/>
      <c r="BRJ635" s="99"/>
      <c r="BRK635" s="99"/>
      <c r="BRL635" s="99"/>
      <c r="BRM635" s="99"/>
      <c r="BRN635" s="99"/>
      <c r="BRO635" s="99"/>
      <c r="BRP635" s="99"/>
      <c r="BRQ635" s="99"/>
      <c r="BRR635" s="99"/>
      <c r="BRS635" s="99"/>
      <c r="BRT635" s="99"/>
      <c r="BRU635" s="99"/>
      <c r="BRV635" s="99"/>
      <c r="BRW635" s="99"/>
      <c r="BRX635" s="99"/>
      <c r="BRY635" s="99"/>
      <c r="BRZ635" s="99"/>
      <c r="BSA635" s="99"/>
      <c r="BSB635" s="99"/>
      <c r="BSC635" s="99"/>
      <c r="BSD635" s="99"/>
      <c r="BSE635" s="99"/>
      <c r="BSF635" s="99"/>
      <c r="BSG635" s="99"/>
      <c r="BSH635" s="99"/>
      <c r="BSI635" s="99"/>
      <c r="BSJ635" s="99"/>
      <c r="BSK635" s="99"/>
      <c r="BSL635" s="99"/>
      <c r="BSM635" s="99"/>
      <c r="BSN635" s="99"/>
      <c r="BSO635" s="99"/>
      <c r="BSP635" s="99"/>
      <c r="BSQ635" s="99"/>
      <c r="BSR635" s="99"/>
      <c r="BSS635" s="99"/>
      <c r="BST635" s="99"/>
      <c r="BSU635" s="99"/>
      <c r="BSV635" s="99"/>
      <c r="BSW635" s="99"/>
      <c r="BSX635" s="99"/>
      <c r="BSY635" s="99"/>
      <c r="BSZ635" s="99"/>
      <c r="BTA635" s="99"/>
      <c r="BTB635" s="99"/>
      <c r="BTC635" s="99"/>
      <c r="BTD635" s="99"/>
      <c r="BTE635" s="99"/>
      <c r="BTF635" s="99"/>
      <c r="BTG635" s="99"/>
      <c r="BTH635" s="99"/>
      <c r="BTI635" s="99"/>
      <c r="BTJ635" s="99"/>
      <c r="BTK635" s="99"/>
      <c r="BTL635" s="99"/>
      <c r="BTM635" s="99"/>
      <c r="BTN635" s="99"/>
      <c r="BTO635" s="99"/>
      <c r="BTP635" s="99"/>
      <c r="BTQ635" s="99"/>
      <c r="BTR635" s="99"/>
      <c r="BTS635" s="99"/>
      <c r="BTT635" s="99"/>
      <c r="BTU635" s="99"/>
      <c r="BTV635" s="99"/>
      <c r="BTW635" s="99"/>
      <c r="BTX635" s="99"/>
      <c r="BTY635" s="99"/>
      <c r="BTZ635" s="99"/>
      <c r="BUA635" s="99"/>
      <c r="BUB635" s="99"/>
      <c r="BUC635" s="99"/>
      <c r="BUD635" s="99"/>
      <c r="BUE635" s="99"/>
      <c r="BUF635" s="99"/>
      <c r="BUG635" s="99"/>
      <c r="BUH635" s="99"/>
      <c r="BUI635" s="99"/>
      <c r="BUJ635" s="99"/>
      <c r="BUK635" s="99"/>
      <c r="BUL635" s="99"/>
      <c r="BUM635" s="99"/>
      <c r="BUN635" s="99"/>
      <c r="BUO635" s="99"/>
      <c r="BUP635" s="99"/>
      <c r="BUQ635" s="99"/>
      <c r="BUR635" s="99"/>
      <c r="BUS635" s="99"/>
      <c r="BUT635" s="99"/>
      <c r="BUU635" s="99"/>
      <c r="BUV635" s="99"/>
      <c r="BUW635" s="99"/>
      <c r="BUX635" s="99"/>
      <c r="BUY635" s="99"/>
      <c r="BUZ635" s="99"/>
      <c r="BVA635" s="99"/>
      <c r="BVB635" s="99"/>
      <c r="BVC635" s="99"/>
      <c r="BVD635" s="99"/>
      <c r="BVE635" s="99"/>
      <c r="BVF635" s="99"/>
      <c r="BVG635" s="99"/>
      <c r="BVH635" s="99"/>
      <c r="BVI635" s="99"/>
      <c r="BVJ635" s="99"/>
      <c r="BVK635" s="99"/>
      <c r="BVL635" s="99"/>
      <c r="BVM635" s="99"/>
      <c r="BVN635" s="99"/>
      <c r="BVO635" s="99"/>
      <c r="BVP635" s="99"/>
      <c r="BVQ635" s="99"/>
      <c r="BVR635" s="99"/>
      <c r="BVS635" s="99"/>
      <c r="BVT635" s="99"/>
      <c r="BVU635" s="99"/>
      <c r="BVV635" s="99"/>
      <c r="BVW635" s="99"/>
      <c r="BVX635" s="99"/>
      <c r="BVY635" s="99"/>
      <c r="BVZ635" s="99"/>
      <c r="BWA635" s="99"/>
      <c r="BWB635" s="99"/>
      <c r="BWC635" s="99"/>
      <c r="BWD635" s="99"/>
      <c r="BWE635" s="99"/>
      <c r="BWF635" s="99"/>
      <c r="BWG635" s="99"/>
      <c r="BWH635" s="99"/>
      <c r="BWI635" s="99"/>
      <c r="BWJ635" s="99"/>
      <c r="BWK635" s="99"/>
      <c r="BWL635" s="99"/>
      <c r="BWM635" s="99"/>
      <c r="BWN635" s="99"/>
      <c r="BWO635" s="99"/>
      <c r="BWP635" s="99"/>
      <c r="BWQ635" s="99"/>
      <c r="BWR635" s="99"/>
      <c r="BWS635" s="99"/>
      <c r="BWT635" s="99"/>
      <c r="BWU635" s="99"/>
      <c r="BWV635" s="99"/>
      <c r="BWW635" s="99"/>
      <c r="BWX635" s="99"/>
      <c r="BWY635" s="99"/>
      <c r="BWZ635" s="99"/>
      <c r="BXA635" s="99"/>
      <c r="BXB635" s="99"/>
      <c r="BXC635" s="99"/>
      <c r="BXD635" s="99"/>
      <c r="BXE635" s="99"/>
      <c r="BXF635" s="99"/>
      <c r="BXG635" s="99"/>
      <c r="BXH635" s="99"/>
      <c r="BXI635" s="99"/>
      <c r="BXJ635" s="99"/>
      <c r="BXK635" s="99"/>
      <c r="BXL635" s="99"/>
      <c r="BXM635" s="99"/>
      <c r="BXN635" s="99"/>
      <c r="BXO635" s="99"/>
      <c r="BXP635" s="99"/>
      <c r="BXQ635" s="99"/>
      <c r="BXR635" s="99"/>
      <c r="BXS635" s="99"/>
      <c r="BXT635" s="99"/>
      <c r="BXU635" s="99"/>
      <c r="BXV635" s="99"/>
      <c r="BXW635" s="99"/>
      <c r="BXX635" s="99"/>
      <c r="BXY635" s="99"/>
      <c r="BXZ635" s="99"/>
      <c r="BYA635" s="99"/>
      <c r="BYB635" s="99"/>
      <c r="BYC635" s="99"/>
      <c r="BYD635" s="99"/>
      <c r="BYE635" s="99"/>
      <c r="BYF635" s="99"/>
      <c r="BYG635" s="99"/>
      <c r="BYH635" s="99"/>
      <c r="BYI635" s="99"/>
      <c r="BYJ635" s="99"/>
      <c r="BYK635" s="99"/>
      <c r="BYL635" s="99"/>
      <c r="BYM635" s="99"/>
      <c r="BYN635" s="99"/>
      <c r="BYO635" s="99"/>
      <c r="BYP635" s="99"/>
      <c r="BYQ635" s="99"/>
      <c r="BYR635" s="99"/>
      <c r="BYS635" s="99"/>
      <c r="BYT635" s="99"/>
      <c r="BYU635" s="99"/>
      <c r="BYV635" s="99"/>
      <c r="BYW635" s="99"/>
      <c r="BYX635" s="99"/>
      <c r="BYY635" s="99"/>
      <c r="BYZ635" s="99"/>
      <c r="BZA635" s="99"/>
      <c r="BZB635" s="99"/>
      <c r="BZC635" s="99"/>
      <c r="BZD635" s="99"/>
      <c r="BZE635" s="99"/>
      <c r="BZF635" s="99"/>
      <c r="BZG635" s="99"/>
      <c r="BZH635" s="99"/>
      <c r="BZI635" s="99"/>
      <c r="BZJ635" s="99"/>
      <c r="BZK635" s="99"/>
      <c r="BZL635" s="99"/>
      <c r="BZM635" s="99"/>
      <c r="BZN635" s="99"/>
      <c r="BZO635" s="99"/>
      <c r="BZP635" s="99"/>
      <c r="BZQ635" s="99"/>
      <c r="BZR635" s="99"/>
      <c r="BZS635" s="99"/>
      <c r="BZT635" s="99"/>
      <c r="BZU635" s="99"/>
      <c r="BZV635" s="99"/>
      <c r="BZW635" s="99"/>
      <c r="BZX635" s="99"/>
      <c r="BZY635" s="99"/>
      <c r="BZZ635" s="99"/>
      <c r="CAA635" s="99"/>
      <c r="CAB635" s="99"/>
      <c r="CAC635" s="99"/>
      <c r="CAD635" s="99"/>
      <c r="CAE635" s="99"/>
      <c r="CAF635" s="99"/>
      <c r="CAG635" s="99"/>
      <c r="CAH635" s="99"/>
      <c r="CAI635" s="99"/>
      <c r="CAJ635" s="99"/>
      <c r="CAK635" s="99"/>
      <c r="CAL635" s="99"/>
      <c r="CAM635" s="99"/>
      <c r="CAN635" s="99"/>
      <c r="CAO635" s="99"/>
      <c r="CAP635" s="99"/>
      <c r="CAQ635" s="99"/>
      <c r="CAR635" s="99"/>
      <c r="CAS635" s="99"/>
      <c r="CAT635" s="99"/>
      <c r="CAU635" s="99"/>
      <c r="CAV635" s="99"/>
      <c r="CAW635" s="99"/>
      <c r="CAX635" s="99"/>
      <c r="CAY635" s="99"/>
      <c r="CAZ635" s="99"/>
      <c r="CBA635" s="99"/>
      <c r="CBB635" s="99"/>
      <c r="CBC635" s="99"/>
      <c r="CBD635" s="99"/>
      <c r="CBE635" s="99"/>
      <c r="CBF635" s="99"/>
      <c r="CBG635" s="99"/>
      <c r="CBH635" s="99"/>
      <c r="CBI635" s="99"/>
      <c r="CBJ635" s="99"/>
      <c r="CBK635" s="99"/>
      <c r="CBL635" s="99"/>
      <c r="CBM635" s="99"/>
      <c r="CBN635" s="99"/>
      <c r="CBO635" s="99"/>
      <c r="CBP635" s="99"/>
      <c r="CBQ635" s="99"/>
      <c r="CBR635" s="99"/>
      <c r="CBS635" s="99"/>
      <c r="CBT635" s="99"/>
      <c r="CBU635" s="99"/>
      <c r="CBV635" s="99"/>
      <c r="CBW635" s="99"/>
      <c r="CBX635" s="99"/>
      <c r="CBY635" s="99"/>
      <c r="CBZ635" s="99"/>
      <c r="CCA635" s="99"/>
      <c r="CCB635" s="99"/>
      <c r="CCC635" s="99"/>
      <c r="CCD635" s="99"/>
      <c r="CCE635" s="99"/>
      <c r="CCF635" s="99"/>
      <c r="CCG635" s="99"/>
      <c r="CCH635" s="99"/>
      <c r="CCI635" s="99"/>
      <c r="CCJ635" s="99"/>
      <c r="CCK635" s="99"/>
      <c r="CCL635" s="99"/>
      <c r="CCM635" s="99"/>
      <c r="CCN635" s="99"/>
      <c r="CCO635" s="99"/>
      <c r="CCP635" s="99"/>
      <c r="CCQ635" s="99"/>
      <c r="CCR635" s="99"/>
      <c r="CCS635" s="99"/>
      <c r="CCT635" s="99"/>
      <c r="CCU635" s="99"/>
      <c r="CCV635" s="99"/>
      <c r="CCW635" s="99"/>
      <c r="CCX635" s="99"/>
      <c r="CCY635" s="99"/>
      <c r="CCZ635" s="99"/>
      <c r="CDA635" s="99"/>
      <c r="CDB635" s="99"/>
      <c r="CDC635" s="99"/>
      <c r="CDD635" s="99"/>
      <c r="CDE635" s="99"/>
      <c r="CDF635" s="99"/>
      <c r="CDG635" s="99"/>
      <c r="CDH635" s="99"/>
      <c r="CDI635" s="99"/>
      <c r="CDJ635" s="99"/>
      <c r="CDK635" s="99"/>
      <c r="CDL635" s="99"/>
      <c r="CDM635" s="99"/>
      <c r="CDN635" s="99"/>
      <c r="CDO635" s="99"/>
      <c r="CDP635" s="99"/>
      <c r="CDQ635" s="99"/>
      <c r="CDR635" s="99"/>
      <c r="CDS635" s="99"/>
      <c r="CDT635" s="99"/>
      <c r="CDU635" s="99"/>
      <c r="CDV635" s="99"/>
      <c r="CDW635" s="99"/>
      <c r="CDX635" s="99"/>
      <c r="CDY635" s="99"/>
      <c r="CDZ635" s="99"/>
      <c r="CEA635" s="99"/>
      <c r="CEB635" s="99"/>
      <c r="CEC635" s="99"/>
      <c r="CED635" s="99"/>
      <c r="CEE635" s="99"/>
      <c r="CEF635" s="99"/>
      <c r="CEG635" s="99"/>
      <c r="CEH635" s="99"/>
      <c r="CEI635" s="99"/>
      <c r="CEJ635" s="99"/>
      <c r="CEK635" s="99"/>
      <c r="CEL635" s="99"/>
      <c r="CEM635" s="99"/>
      <c r="CEN635" s="99"/>
      <c r="CEO635" s="99"/>
      <c r="CEP635" s="99"/>
      <c r="CEQ635" s="99"/>
      <c r="CER635" s="99"/>
      <c r="CES635" s="99"/>
      <c r="CET635" s="99"/>
      <c r="CEU635" s="99"/>
      <c r="CEV635" s="99"/>
      <c r="CEW635" s="99"/>
      <c r="CEX635" s="99"/>
      <c r="CEY635" s="99"/>
      <c r="CEZ635" s="99"/>
      <c r="CFA635" s="99"/>
      <c r="CFB635" s="99"/>
      <c r="CFC635" s="99"/>
      <c r="CFD635" s="99"/>
      <c r="CFE635" s="99"/>
      <c r="CFF635" s="99"/>
      <c r="CFG635" s="99"/>
      <c r="CFH635" s="99"/>
      <c r="CFI635" s="99"/>
      <c r="CFJ635" s="99"/>
      <c r="CFK635" s="99"/>
      <c r="CFL635" s="99"/>
      <c r="CFM635" s="99"/>
      <c r="CFN635" s="99"/>
      <c r="CFO635" s="99"/>
      <c r="CFP635" s="99"/>
      <c r="CFQ635" s="99"/>
      <c r="CFR635" s="99"/>
      <c r="CFS635" s="99"/>
      <c r="CFT635" s="99"/>
      <c r="CFU635" s="99"/>
      <c r="CFV635" s="99"/>
      <c r="CFW635" s="99"/>
      <c r="CFX635" s="99"/>
      <c r="CFY635" s="99"/>
      <c r="CFZ635" s="99"/>
      <c r="CGA635" s="99"/>
      <c r="CGB635" s="99"/>
      <c r="CGC635" s="99"/>
      <c r="CGD635" s="99"/>
      <c r="CGE635" s="99"/>
      <c r="CGF635" s="99"/>
      <c r="CGG635" s="99"/>
      <c r="CGH635" s="99"/>
      <c r="CGI635" s="99"/>
      <c r="CGJ635" s="99"/>
      <c r="CGK635" s="99"/>
      <c r="CGL635" s="99"/>
      <c r="CGM635" s="99"/>
      <c r="CGN635" s="99"/>
      <c r="CGO635" s="99"/>
      <c r="CGP635" s="99"/>
      <c r="CGQ635" s="99"/>
      <c r="CGR635" s="99"/>
      <c r="CGS635" s="99"/>
      <c r="CGT635" s="99"/>
      <c r="CGU635" s="99"/>
      <c r="CGV635" s="99"/>
      <c r="CGW635" s="99"/>
      <c r="CGX635" s="99"/>
      <c r="CGY635" s="99"/>
      <c r="CGZ635" s="99"/>
      <c r="CHA635" s="99"/>
      <c r="CHB635" s="99"/>
      <c r="CHC635" s="99"/>
      <c r="CHD635" s="99"/>
      <c r="CHE635" s="99"/>
      <c r="CHF635" s="99"/>
      <c r="CHG635" s="99"/>
      <c r="CHH635" s="99"/>
      <c r="CHI635" s="99"/>
      <c r="CHJ635" s="99"/>
      <c r="CHK635" s="99"/>
      <c r="CHL635" s="99"/>
      <c r="CHM635" s="99"/>
      <c r="CHN635" s="99"/>
      <c r="CHO635" s="99"/>
      <c r="CHP635" s="99"/>
      <c r="CHQ635" s="99"/>
      <c r="CHR635" s="99"/>
      <c r="CHS635" s="99"/>
      <c r="CHT635" s="99"/>
      <c r="CHU635" s="99"/>
      <c r="CHV635" s="99"/>
      <c r="CHW635" s="99"/>
      <c r="CHX635" s="99"/>
      <c r="CHY635" s="99"/>
      <c r="CHZ635" s="99"/>
      <c r="CIA635" s="99"/>
      <c r="CIB635" s="99"/>
      <c r="CIC635" s="99"/>
      <c r="CID635" s="99"/>
      <c r="CIE635" s="99"/>
      <c r="CIF635" s="99"/>
      <c r="CIG635" s="99"/>
      <c r="CIH635" s="99"/>
      <c r="CII635" s="99"/>
      <c r="CIJ635" s="99"/>
      <c r="CIK635" s="99"/>
      <c r="CIL635" s="99"/>
      <c r="CIM635" s="99"/>
      <c r="CIN635" s="99"/>
      <c r="CIO635" s="99"/>
      <c r="CIP635" s="99"/>
      <c r="CIQ635" s="99"/>
      <c r="CIR635" s="99"/>
      <c r="CIS635" s="99"/>
      <c r="CIT635" s="99"/>
      <c r="CIU635" s="99"/>
      <c r="CIV635" s="99"/>
      <c r="CIW635" s="99"/>
      <c r="CIX635" s="99"/>
      <c r="CIY635" s="99"/>
      <c r="CIZ635" s="99"/>
      <c r="CJA635" s="99"/>
      <c r="CJB635" s="99"/>
      <c r="CJC635" s="99"/>
      <c r="CJD635" s="99"/>
      <c r="CJE635" s="99"/>
      <c r="CJF635" s="99"/>
      <c r="CJG635" s="99"/>
      <c r="CJH635" s="99"/>
      <c r="CJI635" s="99"/>
      <c r="CJJ635" s="99"/>
      <c r="CJK635" s="99"/>
      <c r="CJL635" s="99"/>
      <c r="CJM635" s="99"/>
      <c r="CJN635" s="99"/>
      <c r="CJO635" s="99"/>
      <c r="CJP635" s="99"/>
      <c r="CJQ635" s="99"/>
      <c r="CJR635" s="99"/>
      <c r="CJS635" s="99"/>
      <c r="CJT635" s="99"/>
      <c r="CJU635" s="99"/>
      <c r="CJV635" s="99"/>
      <c r="CJW635" s="99"/>
      <c r="CJX635" s="99"/>
      <c r="CJY635" s="99"/>
      <c r="CJZ635" s="99"/>
      <c r="CKA635" s="99"/>
      <c r="CKB635" s="99"/>
      <c r="CKC635" s="99"/>
      <c r="CKD635" s="99"/>
      <c r="CKE635" s="99"/>
      <c r="CKF635" s="99"/>
      <c r="CKG635" s="99"/>
      <c r="CKH635" s="99"/>
      <c r="CKI635" s="99"/>
      <c r="CKJ635" s="99"/>
      <c r="CKK635" s="99"/>
      <c r="CKL635" s="99"/>
      <c r="CKM635" s="99"/>
      <c r="CKN635" s="99"/>
      <c r="CKO635" s="99"/>
      <c r="CKP635" s="99"/>
      <c r="CKQ635" s="99"/>
      <c r="CKR635" s="99"/>
      <c r="CKS635" s="99"/>
      <c r="CKT635" s="99"/>
      <c r="CKU635" s="99"/>
      <c r="CKV635" s="99"/>
      <c r="CKW635" s="99"/>
      <c r="CKX635" s="99"/>
      <c r="CKY635" s="99"/>
      <c r="CKZ635" s="99"/>
      <c r="CLA635" s="99"/>
      <c r="CLB635" s="99"/>
      <c r="CLC635" s="99"/>
      <c r="CLD635" s="99"/>
      <c r="CLE635" s="99"/>
      <c r="CLF635" s="99"/>
      <c r="CLG635" s="99"/>
      <c r="CLH635" s="99"/>
      <c r="CLI635" s="99"/>
      <c r="CLJ635" s="99"/>
      <c r="CLK635" s="99"/>
      <c r="CLL635" s="99"/>
      <c r="CLM635" s="99"/>
      <c r="CLN635" s="99"/>
      <c r="CLO635" s="99"/>
      <c r="CLP635" s="99"/>
      <c r="CLQ635" s="99"/>
      <c r="CLR635" s="99"/>
      <c r="CLS635" s="99"/>
      <c r="CLT635" s="99"/>
      <c r="CLU635" s="99"/>
      <c r="CLV635" s="99"/>
      <c r="CLW635" s="99"/>
      <c r="CLX635" s="99"/>
      <c r="CLY635" s="99"/>
      <c r="CLZ635" s="99"/>
      <c r="CMA635" s="99"/>
      <c r="CMB635" s="99"/>
      <c r="CMC635" s="99"/>
      <c r="CMD635" s="99"/>
      <c r="CME635" s="99"/>
      <c r="CMF635" s="99"/>
      <c r="CMG635" s="99"/>
      <c r="CMH635" s="99"/>
      <c r="CMI635" s="99"/>
      <c r="CMJ635" s="99"/>
      <c r="CMK635" s="99"/>
      <c r="CML635" s="99"/>
      <c r="CMM635" s="99"/>
      <c r="CMN635" s="99"/>
      <c r="CMO635" s="99"/>
      <c r="CMP635" s="99"/>
      <c r="CMQ635" s="99"/>
      <c r="CMR635" s="99"/>
      <c r="CMS635" s="99"/>
      <c r="CMT635" s="99"/>
      <c r="CMU635" s="99"/>
      <c r="CMV635" s="99"/>
      <c r="CMW635" s="99"/>
      <c r="CMX635" s="99"/>
      <c r="CMY635" s="99"/>
      <c r="CMZ635" s="99"/>
      <c r="CNA635" s="99"/>
      <c r="CNB635" s="99"/>
      <c r="CNC635" s="99"/>
      <c r="CND635" s="99"/>
      <c r="CNE635" s="99"/>
      <c r="CNF635" s="99"/>
      <c r="CNG635" s="99"/>
      <c r="CNH635" s="99"/>
      <c r="CNI635" s="99"/>
      <c r="CNJ635" s="99"/>
      <c r="CNK635" s="99"/>
      <c r="CNL635" s="99"/>
      <c r="CNM635" s="99"/>
      <c r="CNN635" s="99"/>
      <c r="CNO635" s="99"/>
      <c r="CNP635" s="99"/>
      <c r="CNQ635" s="99"/>
      <c r="CNR635" s="99"/>
      <c r="CNS635" s="99"/>
      <c r="CNT635" s="99"/>
      <c r="CNU635" s="99"/>
      <c r="CNV635" s="99"/>
      <c r="CNW635" s="99"/>
      <c r="CNX635" s="99"/>
      <c r="CNY635" s="99"/>
      <c r="CNZ635" s="99"/>
      <c r="COA635" s="99"/>
      <c r="COB635" s="99"/>
      <c r="COC635" s="99"/>
      <c r="COD635" s="99"/>
      <c r="COE635" s="99"/>
      <c r="COF635" s="99"/>
      <c r="COG635" s="99"/>
      <c r="COH635" s="99"/>
      <c r="COI635" s="99"/>
      <c r="COJ635" s="99"/>
      <c r="COK635" s="99"/>
      <c r="COL635" s="99"/>
      <c r="COM635" s="99"/>
      <c r="CON635" s="99"/>
      <c r="COO635" s="99"/>
      <c r="COP635" s="99"/>
      <c r="COQ635" s="99"/>
      <c r="COR635" s="99"/>
      <c r="COS635" s="99"/>
      <c r="COT635" s="99"/>
      <c r="COU635" s="99"/>
      <c r="COV635" s="99"/>
      <c r="COW635" s="99"/>
      <c r="COX635" s="99"/>
      <c r="COY635" s="99"/>
      <c r="COZ635" s="99"/>
      <c r="CPA635" s="99"/>
      <c r="CPB635" s="99"/>
      <c r="CPC635" s="99"/>
      <c r="CPD635" s="99"/>
      <c r="CPE635" s="99"/>
      <c r="CPF635" s="99"/>
      <c r="CPG635" s="99"/>
      <c r="CPH635" s="99"/>
      <c r="CPI635" s="99"/>
      <c r="CPJ635" s="99"/>
      <c r="CPK635" s="99"/>
      <c r="CPL635" s="99"/>
      <c r="CPM635" s="99"/>
      <c r="CPN635" s="99"/>
      <c r="CPO635" s="99"/>
      <c r="CPP635" s="99"/>
      <c r="CPQ635" s="99"/>
      <c r="CPR635" s="99"/>
      <c r="CPS635" s="99"/>
      <c r="CPT635" s="99"/>
      <c r="CPU635" s="99"/>
      <c r="CPV635" s="99"/>
      <c r="CPW635" s="99"/>
      <c r="CPX635" s="99"/>
      <c r="CPY635" s="99"/>
      <c r="CPZ635" s="99"/>
      <c r="CQA635" s="99"/>
      <c r="CQB635" s="99"/>
      <c r="CQC635" s="99"/>
      <c r="CQD635" s="99"/>
      <c r="CQE635" s="99"/>
      <c r="CQF635" s="99"/>
      <c r="CQG635" s="99"/>
      <c r="CQH635" s="99"/>
      <c r="CQI635" s="99"/>
      <c r="CQJ635" s="99"/>
      <c r="CQK635" s="99"/>
      <c r="CQL635" s="99"/>
      <c r="CQM635" s="99"/>
      <c r="CQN635" s="99"/>
      <c r="CQO635" s="99"/>
      <c r="CQP635" s="99"/>
      <c r="CQQ635" s="99"/>
      <c r="CQR635" s="99"/>
      <c r="CQS635" s="99"/>
      <c r="CQT635" s="99"/>
      <c r="CQU635" s="99"/>
      <c r="CQV635" s="99"/>
      <c r="CQW635" s="99"/>
      <c r="CQX635" s="99"/>
      <c r="CQY635" s="99"/>
      <c r="CQZ635" s="99"/>
      <c r="CRA635" s="99"/>
      <c r="CRB635" s="99"/>
      <c r="CRC635" s="99"/>
      <c r="CRD635" s="99"/>
      <c r="CRE635" s="99"/>
      <c r="CRF635" s="99"/>
      <c r="CRG635" s="99"/>
      <c r="CRH635" s="99"/>
      <c r="CRI635" s="99"/>
      <c r="CRJ635" s="99"/>
      <c r="CRK635" s="99"/>
      <c r="CRL635" s="99"/>
      <c r="CRM635" s="99"/>
      <c r="CRN635" s="99"/>
      <c r="CRO635" s="99"/>
      <c r="CRP635" s="99"/>
      <c r="CRQ635" s="99"/>
      <c r="CRR635" s="99"/>
      <c r="CRS635" s="99"/>
      <c r="CRT635" s="99"/>
      <c r="CRU635" s="99"/>
      <c r="CRV635" s="99"/>
      <c r="CRW635" s="99"/>
      <c r="CRX635" s="99"/>
      <c r="CRY635" s="99"/>
      <c r="CRZ635" s="99"/>
      <c r="CSA635" s="99"/>
      <c r="CSB635" s="99"/>
      <c r="CSC635" s="99"/>
      <c r="CSD635" s="99"/>
      <c r="CSE635" s="99"/>
      <c r="CSF635" s="99"/>
      <c r="CSG635" s="99"/>
      <c r="CSH635" s="99"/>
      <c r="CSI635" s="99"/>
      <c r="CSJ635" s="99"/>
      <c r="CSK635" s="99"/>
      <c r="CSL635" s="99"/>
      <c r="CSM635" s="99"/>
      <c r="CSN635" s="99"/>
      <c r="CSO635" s="99"/>
      <c r="CSP635" s="99"/>
      <c r="CSQ635" s="99"/>
      <c r="CSR635" s="99"/>
      <c r="CSS635" s="99"/>
      <c r="CST635" s="99"/>
      <c r="CSU635" s="99"/>
      <c r="CSV635" s="99"/>
      <c r="CSW635" s="99"/>
      <c r="CSX635" s="99"/>
      <c r="CSY635" s="99"/>
      <c r="CSZ635" s="99"/>
      <c r="CTA635" s="99"/>
      <c r="CTB635" s="99"/>
      <c r="CTC635" s="99"/>
      <c r="CTD635" s="99"/>
      <c r="CTE635" s="99"/>
      <c r="CTF635" s="99"/>
      <c r="CTG635" s="99"/>
      <c r="CTH635" s="99"/>
      <c r="CTI635" s="99"/>
      <c r="CTJ635" s="99"/>
      <c r="CTK635" s="99"/>
      <c r="CTL635" s="99"/>
      <c r="CTM635" s="99"/>
      <c r="CTN635" s="99"/>
      <c r="CTO635" s="99"/>
      <c r="CTP635" s="99"/>
      <c r="CTQ635" s="99"/>
      <c r="CTR635" s="99"/>
      <c r="CTS635" s="99"/>
      <c r="CTT635" s="99"/>
      <c r="CTU635" s="99"/>
      <c r="CTV635" s="99"/>
      <c r="CTW635" s="99"/>
      <c r="CTX635" s="99"/>
      <c r="CTY635" s="99"/>
      <c r="CTZ635" s="99"/>
      <c r="CUA635" s="99"/>
      <c r="CUB635" s="99"/>
      <c r="CUC635" s="99"/>
      <c r="CUD635" s="99"/>
      <c r="CUE635" s="99"/>
      <c r="CUF635" s="99"/>
      <c r="CUG635" s="99"/>
      <c r="CUH635" s="99"/>
      <c r="CUI635" s="99"/>
      <c r="CUJ635" s="99"/>
      <c r="CUK635" s="99"/>
      <c r="CUL635" s="99"/>
      <c r="CUM635" s="99"/>
      <c r="CUN635" s="99"/>
      <c r="CUO635" s="99"/>
      <c r="CUP635" s="99"/>
      <c r="CUQ635" s="99"/>
      <c r="CUR635" s="99"/>
      <c r="CUS635" s="99"/>
      <c r="CUT635" s="99"/>
      <c r="CUU635" s="99"/>
      <c r="CUV635" s="99"/>
      <c r="CUW635" s="99"/>
      <c r="CUX635" s="99"/>
      <c r="CUY635" s="99"/>
      <c r="CUZ635" s="99"/>
      <c r="CVA635" s="99"/>
      <c r="CVB635" s="99"/>
      <c r="CVC635" s="99"/>
      <c r="CVD635" s="99"/>
      <c r="CVE635" s="99"/>
      <c r="CVF635" s="99"/>
      <c r="CVG635" s="99"/>
      <c r="CVH635" s="99"/>
      <c r="CVI635" s="99"/>
      <c r="CVJ635" s="99"/>
      <c r="CVK635" s="99"/>
      <c r="CVL635" s="99"/>
      <c r="CVM635" s="99"/>
      <c r="CVN635" s="99"/>
      <c r="CVO635" s="99"/>
      <c r="CVP635" s="99"/>
      <c r="CVQ635" s="99"/>
      <c r="CVR635" s="99"/>
      <c r="CVS635" s="99"/>
      <c r="CVT635" s="99"/>
      <c r="CVU635" s="99"/>
      <c r="CVV635" s="99"/>
      <c r="CVW635" s="99"/>
      <c r="CVX635" s="99"/>
      <c r="CVY635" s="99"/>
      <c r="CVZ635" s="99"/>
      <c r="CWA635" s="99"/>
      <c r="CWB635" s="99"/>
      <c r="CWC635" s="99"/>
      <c r="CWD635" s="99"/>
      <c r="CWE635" s="99"/>
      <c r="CWF635" s="99"/>
      <c r="CWG635" s="99"/>
      <c r="CWH635" s="99"/>
      <c r="CWI635" s="99"/>
      <c r="CWJ635" s="99"/>
      <c r="CWK635" s="99"/>
      <c r="CWL635" s="99"/>
      <c r="CWM635" s="99"/>
      <c r="CWN635" s="99"/>
      <c r="CWO635" s="99"/>
      <c r="CWP635" s="99"/>
      <c r="CWQ635" s="99"/>
      <c r="CWR635" s="99"/>
      <c r="CWS635" s="99"/>
      <c r="CWT635" s="99"/>
      <c r="CWU635" s="99"/>
      <c r="CWV635" s="99"/>
      <c r="CWW635" s="99"/>
      <c r="CWX635" s="99"/>
      <c r="CWY635" s="99"/>
      <c r="CWZ635" s="99"/>
      <c r="CXA635" s="99"/>
      <c r="CXB635" s="99"/>
      <c r="CXC635" s="99"/>
      <c r="CXD635" s="99"/>
      <c r="CXE635" s="99"/>
      <c r="CXF635" s="99"/>
      <c r="CXG635" s="99"/>
      <c r="CXH635" s="99"/>
      <c r="CXI635" s="99"/>
      <c r="CXJ635" s="99"/>
      <c r="CXK635" s="99"/>
      <c r="CXL635" s="99"/>
      <c r="CXM635" s="99"/>
      <c r="CXN635" s="99"/>
      <c r="CXO635" s="99"/>
      <c r="CXP635" s="99"/>
      <c r="CXQ635" s="99"/>
      <c r="CXR635" s="99"/>
      <c r="CXS635" s="99"/>
      <c r="CXT635" s="99"/>
      <c r="CXU635" s="99"/>
      <c r="CXV635" s="99"/>
      <c r="CXW635" s="99"/>
      <c r="CXX635" s="99"/>
      <c r="CXY635" s="99"/>
      <c r="CXZ635" s="99"/>
      <c r="CYA635" s="99"/>
      <c r="CYB635" s="99"/>
      <c r="CYC635" s="99"/>
      <c r="CYD635" s="99"/>
      <c r="CYE635" s="99"/>
      <c r="CYF635" s="99"/>
      <c r="CYG635" s="99"/>
      <c r="CYH635" s="99"/>
      <c r="CYI635" s="99"/>
      <c r="CYJ635" s="99"/>
      <c r="CYK635" s="99"/>
      <c r="CYL635" s="99"/>
      <c r="CYM635" s="99"/>
      <c r="CYN635" s="99"/>
      <c r="CYO635" s="99"/>
      <c r="CYP635" s="99"/>
      <c r="CYQ635" s="99"/>
      <c r="CYR635" s="99"/>
      <c r="CYS635" s="99"/>
      <c r="CYT635" s="99"/>
      <c r="CYU635" s="99"/>
      <c r="CYV635" s="99"/>
      <c r="CYW635" s="99"/>
      <c r="CYX635" s="99"/>
      <c r="CYY635" s="99"/>
      <c r="CYZ635" s="99"/>
      <c r="CZA635" s="99"/>
      <c r="CZB635" s="99"/>
      <c r="CZC635" s="99"/>
      <c r="CZD635" s="99"/>
      <c r="CZE635" s="99"/>
      <c r="CZF635" s="99"/>
      <c r="CZG635" s="99"/>
      <c r="CZH635" s="99"/>
      <c r="CZI635" s="99"/>
      <c r="CZJ635" s="99"/>
      <c r="CZK635" s="99"/>
      <c r="CZL635" s="99"/>
      <c r="CZM635" s="99"/>
      <c r="CZN635" s="99"/>
      <c r="CZO635" s="99"/>
      <c r="CZP635" s="99"/>
      <c r="CZQ635" s="99"/>
      <c r="CZR635" s="99"/>
      <c r="CZS635" s="99"/>
      <c r="CZT635" s="99"/>
      <c r="CZU635" s="99"/>
      <c r="CZV635" s="99"/>
      <c r="CZW635" s="99"/>
      <c r="CZX635" s="99"/>
      <c r="CZY635" s="99"/>
      <c r="CZZ635" s="99"/>
      <c r="DAA635" s="99"/>
      <c r="DAB635" s="99"/>
      <c r="DAC635" s="99"/>
      <c r="DAD635" s="99"/>
      <c r="DAE635" s="99"/>
      <c r="DAF635" s="99"/>
      <c r="DAG635" s="99"/>
      <c r="DAH635" s="99"/>
      <c r="DAI635" s="99"/>
      <c r="DAJ635" s="99"/>
      <c r="DAK635" s="99"/>
      <c r="DAL635" s="99"/>
      <c r="DAM635" s="99"/>
      <c r="DAN635" s="99"/>
      <c r="DAO635" s="99"/>
      <c r="DAP635" s="99"/>
      <c r="DAQ635" s="99"/>
      <c r="DAR635" s="99"/>
      <c r="DAS635" s="99"/>
      <c r="DAT635" s="99"/>
      <c r="DAU635" s="99"/>
      <c r="DAV635" s="99"/>
      <c r="DAW635" s="99"/>
      <c r="DAX635" s="99"/>
      <c r="DAY635" s="99"/>
      <c r="DAZ635" s="99"/>
      <c r="DBA635" s="99"/>
      <c r="DBB635" s="99"/>
      <c r="DBC635" s="99"/>
      <c r="DBD635" s="99"/>
      <c r="DBE635" s="99"/>
      <c r="DBF635" s="99"/>
      <c r="DBG635" s="99"/>
      <c r="DBH635" s="99"/>
      <c r="DBI635" s="99"/>
      <c r="DBJ635" s="99"/>
      <c r="DBK635" s="99"/>
      <c r="DBL635" s="99"/>
      <c r="DBM635" s="99"/>
      <c r="DBN635" s="99"/>
      <c r="DBO635" s="99"/>
      <c r="DBP635" s="99"/>
      <c r="DBQ635" s="99"/>
      <c r="DBR635" s="99"/>
      <c r="DBS635" s="99"/>
      <c r="DBT635" s="99"/>
      <c r="DBU635" s="99"/>
      <c r="DBV635" s="99"/>
      <c r="DBW635" s="99"/>
      <c r="DBX635" s="99"/>
      <c r="DBY635" s="99"/>
      <c r="DBZ635" s="99"/>
      <c r="DCA635" s="99"/>
      <c r="DCB635" s="99"/>
      <c r="DCC635" s="99"/>
      <c r="DCD635" s="99"/>
      <c r="DCE635" s="99"/>
      <c r="DCF635" s="99"/>
      <c r="DCG635" s="99"/>
      <c r="DCH635" s="99"/>
      <c r="DCI635" s="99"/>
      <c r="DCJ635" s="99"/>
      <c r="DCK635" s="99"/>
      <c r="DCL635" s="99"/>
      <c r="DCM635" s="99"/>
      <c r="DCN635" s="99"/>
      <c r="DCO635" s="99"/>
      <c r="DCP635" s="99"/>
      <c r="DCQ635" s="99"/>
      <c r="DCR635" s="99"/>
      <c r="DCS635" s="99"/>
      <c r="DCT635" s="99"/>
      <c r="DCU635" s="99"/>
      <c r="DCV635" s="99"/>
      <c r="DCW635" s="99"/>
      <c r="DCX635" s="99"/>
      <c r="DCY635" s="99"/>
      <c r="DCZ635" s="99"/>
      <c r="DDA635" s="99"/>
      <c r="DDB635" s="99"/>
      <c r="DDC635" s="99"/>
      <c r="DDD635" s="99"/>
      <c r="DDE635" s="99"/>
      <c r="DDF635" s="99"/>
      <c r="DDG635" s="99"/>
      <c r="DDH635" s="99"/>
      <c r="DDI635" s="99"/>
      <c r="DDJ635" s="99"/>
      <c r="DDK635" s="99"/>
      <c r="DDL635" s="99"/>
      <c r="DDM635" s="99"/>
      <c r="DDN635" s="99"/>
      <c r="DDO635" s="99"/>
      <c r="DDP635" s="99"/>
      <c r="DDQ635" s="99"/>
      <c r="DDR635" s="99"/>
      <c r="DDS635" s="99"/>
      <c r="DDT635" s="99"/>
      <c r="DDU635" s="99"/>
      <c r="DDV635" s="99"/>
      <c r="DDW635" s="99"/>
      <c r="DDX635" s="99"/>
      <c r="DDY635" s="99"/>
      <c r="DDZ635" s="99"/>
      <c r="DEA635" s="99"/>
      <c r="DEB635" s="99"/>
      <c r="DEC635" s="99"/>
      <c r="DED635" s="99"/>
      <c r="DEE635" s="99"/>
      <c r="DEF635" s="99"/>
      <c r="DEG635" s="99"/>
      <c r="DEH635" s="99"/>
      <c r="DEI635" s="99"/>
      <c r="DEJ635" s="99"/>
      <c r="DEK635" s="99"/>
      <c r="DEL635" s="99"/>
      <c r="DEM635" s="99"/>
      <c r="DEN635" s="99"/>
      <c r="DEO635" s="99"/>
      <c r="DEP635" s="99"/>
      <c r="DEQ635" s="99"/>
      <c r="DER635" s="99"/>
      <c r="DES635" s="99"/>
      <c r="DET635" s="99"/>
      <c r="DEU635" s="99"/>
      <c r="DEV635" s="99"/>
      <c r="DEW635" s="99"/>
      <c r="DEX635" s="99"/>
      <c r="DEY635" s="99"/>
      <c r="DEZ635" s="99"/>
      <c r="DFA635" s="99"/>
      <c r="DFB635" s="99"/>
      <c r="DFC635" s="99"/>
      <c r="DFD635" s="99"/>
      <c r="DFE635" s="99"/>
      <c r="DFF635" s="99"/>
      <c r="DFG635" s="99"/>
      <c r="DFH635" s="99"/>
      <c r="DFI635" s="99"/>
      <c r="DFJ635" s="99"/>
      <c r="DFK635" s="99"/>
      <c r="DFL635" s="99"/>
      <c r="DFM635" s="99"/>
      <c r="DFN635" s="99"/>
      <c r="DFO635" s="99"/>
      <c r="DFP635" s="99"/>
      <c r="DFQ635" s="99"/>
      <c r="DFR635" s="99"/>
      <c r="DFS635" s="99"/>
      <c r="DFT635" s="99"/>
      <c r="DFU635" s="99"/>
      <c r="DFV635" s="99"/>
      <c r="DFW635" s="99"/>
      <c r="DFX635" s="99"/>
      <c r="DFY635" s="99"/>
      <c r="DFZ635" s="99"/>
      <c r="DGA635" s="99"/>
      <c r="DGB635" s="99"/>
      <c r="DGC635" s="99"/>
      <c r="DGD635" s="99"/>
      <c r="DGE635" s="99"/>
      <c r="DGF635" s="99"/>
      <c r="DGG635" s="99"/>
      <c r="DGH635" s="99"/>
      <c r="DGI635" s="99"/>
      <c r="DGJ635" s="99"/>
      <c r="DGK635" s="99"/>
      <c r="DGL635" s="99"/>
      <c r="DGM635" s="99"/>
      <c r="DGN635" s="99"/>
      <c r="DGO635" s="99"/>
      <c r="DGP635" s="99"/>
      <c r="DGQ635" s="99"/>
      <c r="DGR635" s="99"/>
      <c r="DGS635" s="99"/>
      <c r="DGT635" s="99"/>
      <c r="DGU635" s="99"/>
      <c r="DGV635" s="99"/>
      <c r="DGW635" s="99"/>
      <c r="DGX635" s="99"/>
      <c r="DGY635" s="99"/>
      <c r="DGZ635" s="99"/>
      <c r="DHA635" s="99"/>
      <c r="DHB635" s="99"/>
      <c r="DHC635" s="99"/>
      <c r="DHD635" s="99"/>
      <c r="DHE635" s="99"/>
      <c r="DHF635" s="99"/>
      <c r="DHG635" s="99"/>
      <c r="DHH635" s="99"/>
      <c r="DHI635" s="99"/>
      <c r="DHJ635" s="99"/>
      <c r="DHK635" s="99"/>
      <c r="DHL635" s="99"/>
      <c r="DHM635" s="99"/>
      <c r="DHN635" s="99"/>
      <c r="DHO635" s="99"/>
      <c r="DHP635" s="99"/>
      <c r="DHQ635" s="99"/>
      <c r="DHR635" s="99"/>
      <c r="DHS635" s="99"/>
      <c r="DHT635" s="99"/>
      <c r="DHU635" s="99"/>
      <c r="DHV635" s="99"/>
      <c r="DHW635" s="99"/>
      <c r="DHX635" s="99"/>
      <c r="DHY635" s="99"/>
      <c r="DHZ635" s="99"/>
      <c r="DIA635" s="99"/>
      <c r="DIB635" s="99"/>
      <c r="DIC635" s="99"/>
      <c r="DID635" s="99"/>
      <c r="DIE635" s="99"/>
      <c r="DIF635" s="99"/>
      <c r="DIG635" s="99"/>
      <c r="DIH635" s="99"/>
      <c r="DII635" s="99"/>
      <c r="DIJ635" s="99"/>
      <c r="DIK635" s="99"/>
      <c r="DIL635" s="99"/>
      <c r="DIM635" s="99"/>
      <c r="DIN635" s="99"/>
      <c r="DIO635" s="99"/>
      <c r="DIP635" s="99"/>
      <c r="DIQ635" s="99"/>
      <c r="DIR635" s="99"/>
      <c r="DIS635" s="99"/>
      <c r="DIT635" s="99"/>
      <c r="DIU635" s="99"/>
      <c r="DIV635" s="99"/>
      <c r="DIW635" s="99"/>
      <c r="DIX635" s="99"/>
      <c r="DIY635" s="99"/>
      <c r="DIZ635" s="99"/>
      <c r="DJA635" s="99"/>
      <c r="DJB635" s="99"/>
      <c r="DJC635" s="99"/>
      <c r="DJD635" s="99"/>
      <c r="DJE635" s="99"/>
      <c r="DJF635" s="99"/>
      <c r="DJG635" s="99"/>
      <c r="DJH635" s="99"/>
      <c r="DJI635" s="99"/>
      <c r="DJJ635" s="99"/>
      <c r="DJK635" s="99"/>
      <c r="DJL635" s="99"/>
      <c r="DJM635" s="99"/>
      <c r="DJN635" s="99"/>
      <c r="DJO635" s="99"/>
      <c r="DJP635" s="99"/>
      <c r="DJQ635" s="99"/>
      <c r="DJR635" s="99"/>
      <c r="DJS635" s="99"/>
      <c r="DJT635" s="99"/>
      <c r="DJU635" s="99"/>
      <c r="DJV635" s="99"/>
      <c r="DJW635" s="99"/>
      <c r="DJX635" s="99"/>
      <c r="DJY635" s="99"/>
      <c r="DJZ635" s="99"/>
      <c r="DKA635" s="99"/>
      <c r="DKB635" s="99"/>
      <c r="DKC635" s="99"/>
      <c r="DKD635" s="99"/>
      <c r="DKE635" s="99"/>
      <c r="DKF635" s="99"/>
      <c r="DKG635" s="99"/>
      <c r="DKH635" s="99"/>
      <c r="DKI635" s="99"/>
      <c r="DKJ635" s="99"/>
      <c r="DKK635" s="99"/>
      <c r="DKL635" s="99"/>
      <c r="DKM635" s="99"/>
      <c r="DKN635" s="99"/>
      <c r="DKO635" s="99"/>
      <c r="DKP635" s="99"/>
      <c r="DKQ635" s="99"/>
      <c r="DKR635" s="99"/>
      <c r="DKS635" s="99"/>
      <c r="DKT635" s="99"/>
      <c r="DKU635" s="99"/>
      <c r="DKV635" s="99"/>
      <c r="DKW635" s="99"/>
      <c r="DKX635" s="99"/>
      <c r="DKY635" s="99"/>
      <c r="DKZ635" s="99"/>
      <c r="DLA635" s="99"/>
      <c r="DLB635" s="99"/>
      <c r="DLC635" s="99"/>
      <c r="DLD635" s="99"/>
      <c r="DLE635" s="99"/>
      <c r="DLF635" s="99"/>
      <c r="DLG635" s="99"/>
      <c r="DLH635" s="99"/>
      <c r="DLI635" s="99"/>
      <c r="DLJ635" s="99"/>
      <c r="DLK635" s="99"/>
      <c r="DLL635" s="99"/>
      <c r="DLM635" s="99"/>
      <c r="DLN635" s="99"/>
      <c r="DLO635" s="99"/>
      <c r="DLP635" s="99"/>
      <c r="DLQ635" s="99"/>
      <c r="DLR635" s="99"/>
      <c r="DLS635" s="99"/>
      <c r="DLT635" s="99"/>
      <c r="DLU635" s="99"/>
      <c r="DLV635" s="99"/>
      <c r="DLW635" s="99"/>
      <c r="DLX635" s="99"/>
      <c r="DLY635" s="99"/>
      <c r="DLZ635" s="99"/>
      <c r="DMA635" s="99"/>
      <c r="DMB635" s="99"/>
      <c r="DMC635" s="99"/>
      <c r="DMD635" s="99"/>
      <c r="DME635" s="99"/>
      <c r="DMF635" s="99"/>
      <c r="DMG635" s="99"/>
      <c r="DMH635" s="99"/>
      <c r="DMI635" s="99"/>
      <c r="DMJ635" s="99"/>
      <c r="DMK635" s="99"/>
      <c r="DML635" s="99"/>
      <c r="DMM635" s="99"/>
      <c r="DMN635" s="99"/>
      <c r="DMO635" s="99"/>
      <c r="DMP635" s="99"/>
      <c r="DMQ635" s="99"/>
      <c r="DMR635" s="99"/>
      <c r="DMS635" s="99"/>
      <c r="DMT635" s="99"/>
      <c r="DMU635" s="99"/>
      <c r="DMV635" s="99"/>
      <c r="DMW635" s="99"/>
      <c r="DMX635" s="99"/>
      <c r="DMY635" s="99"/>
      <c r="DMZ635" s="99"/>
      <c r="DNA635" s="99"/>
      <c r="DNB635" s="99"/>
      <c r="DNC635" s="99"/>
      <c r="DND635" s="99"/>
      <c r="DNE635" s="99"/>
      <c r="DNF635" s="99"/>
      <c r="DNG635" s="99"/>
      <c r="DNH635" s="99"/>
      <c r="DNI635" s="99"/>
      <c r="DNJ635" s="99"/>
      <c r="DNK635" s="99"/>
      <c r="DNL635" s="99"/>
      <c r="DNM635" s="99"/>
      <c r="DNN635" s="99"/>
      <c r="DNO635" s="99"/>
      <c r="DNP635" s="99"/>
      <c r="DNQ635" s="99"/>
      <c r="DNR635" s="99"/>
      <c r="DNS635" s="99"/>
      <c r="DNT635" s="99"/>
      <c r="DNU635" s="99"/>
      <c r="DNV635" s="99"/>
      <c r="DNW635" s="99"/>
      <c r="DNX635" s="99"/>
      <c r="DNY635" s="99"/>
      <c r="DNZ635" s="99"/>
      <c r="DOA635" s="99"/>
      <c r="DOB635" s="99"/>
      <c r="DOC635" s="99"/>
      <c r="DOD635" s="99"/>
      <c r="DOE635" s="99"/>
      <c r="DOF635" s="99"/>
      <c r="DOG635" s="99"/>
      <c r="DOH635" s="99"/>
      <c r="DOI635" s="99"/>
      <c r="DOJ635" s="99"/>
      <c r="DOK635" s="99"/>
      <c r="DOL635" s="99"/>
      <c r="DOM635" s="99"/>
      <c r="DON635" s="99"/>
      <c r="DOO635" s="99"/>
      <c r="DOP635" s="99"/>
      <c r="DOQ635" s="99"/>
      <c r="DOR635" s="99"/>
      <c r="DOS635" s="99"/>
      <c r="DOT635" s="99"/>
      <c r="DOU635" s="99"/>
      <c r="DOV635" s="99"/>
      <c r="DOW635" s="99"/>
      <c r="DOX635" s="99"/>
      <c r="DOY635" s="99"/>
      <c r="DOZ635" s="99"/>
      <c r="DPA635" s="99"/>
      <c r="DPB635" s="99"/>
      <c r="DPC635" s="99"/>
      <c r="DPD635" s="99"/>
      <c r="DPE635" s="99"/>
      <c r="DPF635" s="99"/>
      <c r="DPG635" s="99"/>
      <c r="DPH635" s="99"/>
      <c r="DPI635" s="99"/>
      <c r="DPJ635" s="99"/>
      <c r="DPK635" s="99"/>
      <c r="DPL635" s="99"/>
      <c r="DPM635" s="99"/>
      <c r="DPN635" s="99"/>
      <c r="DPO635" s="99"/>
      <c r="DPP635" s="99"/>
      <c r="DPQ635" s="99"/>
      <c r="DPR635" s="99"/>
      <c r="DPS635" s="99"/>
      <c r="DPT635" s="99"/>
      <c r="DPU635" s="99"/>
      <c r="DPV635" s="99"/>
      <c r="DPW635" s="99"/>
      <c r="DPX635" s="99"/>
      <c r="DPY635" s="99"/>
      <c r="DPZ635" s="99"/>
      <c r="DQA635" s="99"/>
      <c r="DQB635" s="99"/>
      <c r="DQC635" s="99"/>
      <c r="DQD635" s="99"/>
      <c r="DQE635" s="99"/>
      <c r="DQF635" s="99"/>
      <c r="DQG635" s="99"/>
      <c r="DQH635" s="99"/>
      <c r="DQI635" s="99"/>
      <c r="DQJ635" s="99"/>
      <c r="DQK635" s="99"/>
      <c r="DQL635" s="99"/>
      <c r="DQM635" s="99"/>
      <c r="DQN635" s="99"/>
      <c r="DQO635" s="99"/>
      <c r="DQP635" s="99"/>
      <c r="DQQ635" s="99"/>
      <c r="DQR635" s="99"/>
      <c r="DQS635" s="99"/>
      <c r="DQT635" s="99"/>
      <c r="DQU635" s="99"/>
      <c r="DQV635" s="99"/>
      <c r="DQW635" s="99"/>
      <c r="DQX635" s="99"/>
      <c r="DQY635" s="99"/>
      <c r="DQZ635" s="99"/>
      <c r="DRA635" s="99"/>
      <c r="DRB635" s="99"/>
      <c r="DRC635" s="99"/>
      <c r="DRD635" s="99"/>
      <c r="DRE635" s="99"/>
      <c r="DRF635" s="99"/>
      <c r="DRG635" s="99"/>
      <c r="DRH635" s="99"/>
      <c r="DRI635" s="99"/>
      <c r="DRJ635" s="99"/>
      <c r="DRK635" s="99"/>
      <c r="DRL635" s="99"/>
      <c r="DRM635" s="99"/>
      <c r="DRN635" s="99"/>
      <c r="DRO635" s="99"/>
      <c r="DRP635" s="99"/>
      <c r="DRQ635" s="99"/>
      <c r="DRR635" s="99"/>
      <c r="DRS635" s="99"/>
      <c r="DRT635" s="99"/>
      <c r="DRU635" s="99"/>
      <c r="DRV635" s="99"/>
      <c r="DRW635" s="99"/>
      <c r="DRX635" s="99"/>
      <c r="DRY635" s="99"/>
      <c r="DRZ635" s="99"/>
      <c r="DSA635" s="99"/>
      <c r="DSB635" s="99"/>
      <c r="DSC635" s="99"/>
      <c r="DSD635" s="99"/>
      <c r="DSE635" s="99"/>
      <c r="DSF635" s="99"/>
      <c r="DSG635" s="99"/>
      <c r="DSH635" s="99"/>
      <c r="DSI635" s="99"/>
      <c r="DSJ635" s="99"/>
      <c r="DSK635" s="99"/>
      <c r="DSL635" s="99"/>
      <c r="DSM635" s="99"/>
      <c r="DSN635" s="99"/>
      <c r="DSO635" s="99"/>
      <c r="DSP635" s="99"/>
      <c r="DSQ635" s="99"/>
      <c r="DSR635" s="99"/>
      <c r="DSS635" s="99"/>
      <c r="DST635" s="99"/>
      <c r="DSU635" s="99"/>
      <c r="DSV635" s="99"/>
      <c r="DSW635" s="99"/>
      <c r="DSX635" s="99"/>
      <c r="DSY635" s="99"/>
      <c r="DSZ635" s="99"/>
      <c r="DTA635" s="99"/>
      <c r="DTB635" s="99"/>
      <c r="DTC635" s="99"/>
      <c r="DTD635" s="99"/>
      <c r="DTE635" s="99"/>
      <c r="DTF635" s="99"/>
      <c r="DTG635" s="99"/>
      <c r="DTH635" s="99"/>
      <c r="DTI635" s="99"/>
      <c r="DTJ635" s="99"/>
      <c r="DTK635" s="99"/>
      <c r="DTL635" s="99"/>
      <c r="DTM635" s="99"/>
      <c r="DTN635" s="99"/>
      <c r="DTO635" s="99"/>
      <c r="DTP635" s="99"/>
      <c r="DTQ635" s="99"/>
      <c r="DTR635" s="99"/>
      <c r="DTS635" s="99"/>
      <c r="DTT635" s="99"/>
      <c r="DTU635" s="99"/>
      <c r="DTV635" s="99"/>
      <c r="DTW635" s="99"/>
      <c r="DTX635" s="99"/>
      <c r="DTY635" s="99"/>
      <c r="DTZ635" s="99"/>
      <c r="DUA635" s="99"/>
      <c r="DUB635" s="99"/>
      <c r="DUC635" s="99"/>
      <c r="DUD635" s="99"/>
      <c r="DUE635" s="99"/>
      <c r="DUF635" s="99"/>
      <c r="DUG635" s="99"/>
      <c r="DUH635" s="99"/>
      <c r="DUI635" s="99"/>
      <c r="DUJ635" s="99"/>
      <c r="DUK635" s="99"/>
      <c r="DUL635" s="99"/>
      <c r="DUM635" s="99"/>
      <c r="DUN635" s="99"/>
      <c r="DUO635" s="99"/>
      <c r="DUP635" s="99"/>
      <c r="DUQ635" s="99"/>
      <c r="DUR635" s="99"/>
      <c r="DUS635" s="99"/>
      <c r="DUT635" s="99"/>
      <c r="DUU635" s="99"/>
      <c r="DUV635" s="99"/>
      <c r="DUW635" s="99"/>
      <c r="DUX635" s="99"/>
      <c r="DUY635" s="99"/>
      <c r="DUZ635" s="99"/>
      <c r="DVA635" s="99"/>
      <c r="DVB635" s="99"/>
      <c r="DVC635" s="99"/>
      <c r="DVD635" s="99"/>
      <c r="DVE635" s="99"/>
      <c r="DVF635" s="99"/>
      <c r="DVG635" s="99"/>
      <c r="DVH635" s="99"/>
      <c r="DVI635" s="99"/>
      <c r="DVJ635" s="99"/>
      <c r="DVK635" s="99"/>
      <c r="DVL635" s="99"/>
      <c r="DVM635" s="99"/>
      <c r="DVN635" s="99"/>
      <c r="DVO635" s="99"/>
      <c r="DVP635" s="99"/>
      <c r="DVQ635" s="99"/>
      <c r="DVR635" s="99"/>
      <c r="DVS635" s="99"/>
      <c r="DVT635" s="99"/>
      <c r="DVU635" s="99"/>
      <c r="DVV635" s="99"/>
      <c r="DVW635" s="99"/>
      <c r="DVX635" s="99"/>
      <c r="DVY635" s="99"/>
      <c r="DVZ635" s="99"/>
      <c r="DWA635" s="99"/>
      <c r="DWB635" s="99"/>
      <c r="DWC635" s="99"/>
      <c r="DWD635" s="99"/>
      <c r="DWE635" s="99"/>
      <c r="DWF635" s="99"/>
      <c r="DWG635" s="99"/>
      <c r="DWH635" s="99"/>
      <c r="DWI635" s="99"/>
      <c r="DWJ635" s="99"/>
      <c r="DWK635" s="99"/>
      <c r="DWL635" s="99"/>
      <c r="DWM635" s="99"/>
      <c r="DWN635" s="99"/>
      <c r="DWO635" s="99"/>
      <c r="DWP635" s="99"/>
      <c r="DWQ635" s="99"/>
      <c r="DWR635" s="99"/>
      <c r="DWS635" s="99"/>
      <c r="DWT635" s="99"/>
      <c r="DWU635" s="99"/>
      <c r="DWV635" s="99"/>
      <c r="DWW635" s="99"/>
      <c r="DWX635" s="99"/>
      <c r="DWY635" s="99"/>
      <c r="DWZ635" s="99"/>
      <c r="DXA635" s="99"/>
      <c r="DXB635" s="99"/>
      <c r="DXC635" s="99"/>
      <c r="DXD635" s="99"/>
      <c r="DXE635" s="99"/>
      <c r="DXF635" s="99"/>
      <c r="DXG635" s="99"/>
      <c r="DXH635" s="99"/>
      <c r="DXI635" s="99"/>
      <c r="DXJ635" s="99"/>
      <c r="DXK635" s="99"/>
      <c r="DXL635" s="99"/>
      <c r="DXM635" s="99"/>
      <c r="DXN635" s="99"/>
      <c r="DXO635" s="99"/>
      <c r="DXP635" s="99"/>
      <c r="DXQ635" s="99"/>
      <c r="DXR635" s="99"/>
      <c r="DXS635" s="99"/>
      <c r="DXT635" s="99"/>
      <c r="DXU635" s="99"/>
      <c r="DXV635" s="99"/>
      <c r="DXW635" s="99"/>
      <c r="DXX635" s="99"/>
      <c r="DXY635" s="99"/>
      <c r="DXZ635" s="99"/>
      <c r="DYA635" s="99"/>
      <c r="DYB635" s="99"/>
      <c r="DYC635" s="99"/>
      <c r="DYD635" s="99"/>
      <c r="DYE635" s="99"/>
      <c r="DYF635" s="99"/>
      <c r="DYG635" s="99"/>
      <c r="DYH635" s="99"/>
      <c r="DYI635" s="99"/>
      <c r="DYJ635" s="99"/>
      <c r="DYK635" s="99"/>
      <c r="DYL635" s="99"/>
      <c r="DYM635" s="99"/>
      <c r="DYN635" s="99"/>
      <c r="DYO635" s="99"/>
      <c r="DYP635" s="99"/>
      <c r="DYQ635" s="99"/>
      <c r="DYR635" s="99"/>
      <c r="DYS635" s="99"/>
      <c r="DYT635" s="99"/>
      <c r="DYU635" s="99"/>
      <c r="DYV635" s="99"/>
      <c r="DYW635" s="99"/>
      <c r="DYX635" s="99"/>
      <c r="DYY635" s="99"/>
      <c r="DYZ635" s="99"/>
      <c r="DZA635" s="99"/>
      <c r="DZB635" s="99"/>
      <c r="DZC635" s="99"/>
      <c r="DZD635" s="99"/>
      <c r="DZE635" s="99"/>
      <c r="DZF635" s="99"/>
      <c r="DZG635" s="99"/>
      <c r="DZH635" s="99"/>
      <c r="DZI635" s="99"/>
      <c r="DZJ635" s="99"/>
      <c r="DZK635" s="99"/>
      <c r="DZL635" s="99"/>
      <c r="DZM635" s="99"/>
      <c r="DZN635" s="99"/>
      <c r="DZO635" s="99"/>
      <c r="DZP635" s="99"/>
      <c r="DZQ635" s="99"/>
      <c r="DZR635" s="99"/>
      <c r="DZS635" s="99"/>
      <c r="DZT635" s="99"/>
      <c r="DZU635" s="99"/>
      <c r="DZV635" s="99"/>
      <c r="DZW635" s="99"/>
      <c r="DZX635" s="99"/>
      <c r="DZY635" s="99"/>
      <c r="DZZ635" s="99"/>
      <c r="EAA635" s="99"/>
      <c r="EAB635" s="99"/>
      <c r="EAC635" s="99"/>
      <c r="EAD635" s="99"/>
      <c r="EAE635" s="99"/>
      <c r="EAF635" s="99"/>
      <c r="EAG635" s="99"/>
      <c r="EAH635" s="99"/>
      <c r="EAI635" s="99"/>
      <c r="EAJ635" s="99"/>
      <c r="EAK635" s="99"/>
      <c r="EAL635" s="99"/>
      <c r="EAM635" s="99"/>
      <c r="EAN635" s="99"/>
      <c r="EAO635" s="99"/>
      <c r="EAP635" s="99"/>
      <c r="EAQ635" s="99"/>
      <c r="EAR635" s="99"/>
      <c r="EAS635" s="99"/>
      <c r="EAT635" s="99"/>
      <c r="EAU635" s="99"/>
      <c r="EAV635" s="99"/>
      <c r="EAW635" s="99"/>
      <c r="EAX635" s="99"/>
      <c r="EAY635" s="99"/>
      <c r="EAZ635" s="99"/>
      <c r="EBA635" s="99"/>
      <c r="EBB635" s="99"/>
      <c r="EBC635" s="99"/>
      <c r="EBD635" s="99"/>
      <c r="EBE635" s="99"/>
      <c r="EBF635" s="99"/>
      <c r="EBG635" s="99"/>
      <c r="EBH635" s="99"/>
      <c r="EBI635" s="99"/>
      <c r="EBJ635" s="99"/>
      <c r="EBK635" s="99"/>
      <c r="EBL635" s="99"/>
      <c r="EBM635" s="99"/>
      <c r="EBN635" s="99"/>
      <c r="EBO635" s="99"/>
      <c r="EBP635" s="99"/>
      <c r="EBQ635" s="99"/>
      <c r="EBR635" s="99"/>
      <c r="EBS635" s="99"/>
      <c r="EBT635" s="99"/>
      <c r="EBU635" s="99"/>
      <c r="EBV635" s="99"/>
      <c r="EBW635" s="99"/>
      <c r="EBX635" s="99"/>
      <c r="EBY635" s="99"/>
      <c r="EBZ635" s="99"/>
      <c r="ECA635" s="99"/>
      <c r="ECB635" s="99"/>
      <c r="ECC635" s="99"/>
      <c r="ECD635" s="99"/>
      <c r="ECE635" s="99"/>
      <c r="ECF635" s="99"/>
      <c r="ECG635" s="99"/>
      <c r="ECH635" s="99"/>
      <c r="ECI635" s="99"/>
      <c r="ECJ635" s="99"/>
      <c r="ECK635" s="99"/>
      <c r="ECL635" s="99"/>
      <c r="ECM635" s="99"/>
      <c r="ECN635" s="99"/>
      <c r="ECO635" s="99"/>
      <c r="ECP635" s="99"/>
      <c r="ECQ635" s="99"/>
      <c r="ECR635" s="99"/>
      <c r="ECS635" s="99"/>
      <c r="ECT635" s="99"/>
      <c r="ECU635" s="99"/>
      <c r="ECV635" s="99"/>
      <c r="ECW635" s="99"/>
      <c r="ECX635" s="99"/>
      <c r="ECY635" s="99"/>
      <c r="ECZ635" s="99"/>
      <c r="EDA635" s="99"/>
      <c r="EDB635" s="99"/>
      <c r="EDC635" s="99"/>
      <c r="EDD635" s="99"/>
      <c r="EDE635" s="99"/>
      <c r="EDF635" s="99"/>
      <c r="EDG635" s="99"/>
      <c r="EDH635" s="99"/>
      <c r="EDI635" s="99"/>
      <c r="EDJ635" s="99"/>
      <c r="EDK635" s="99"/>
      <c r="EDL635" s="99"/>
      <c r="EDM635" s="99"/>
      <c r="EDN635" s="99"/>
      <c r="EDO635" s="99"/>
      <c r="EDP635" s="99"/>
      <c r="EDQ635" s="99"/>
      <c r="EDR635" s="99"/>
      <c r="EDS635" s="99"/>
      <c r="EDT635" s="99"/>
      <c r="EDU635" s="99"/>
      <c r="EDV635" s="99"/>
      <c r="EDW635" s="99"/>
      <c r="EDX635" s="99"/>
      <c r="EDY635" s="99"/>
      <c r="EDZ635" s="99"/>
      <c r="EEA635" s="99"/>
      <c r="EEB635" s="99"/>
      <c r="EEC635" s="99"/>
      <c r="EED635" s="99"/>
      <c r="EEE635" s="99"/>
      <c r="EEF635" s="99"/>
      <c r="EEG635" s="99"/>
      <c r="EEH635" s="99"/>
      <c r="EEI635" s="99"/>
      <c r="EEJ635" s="99"/>
      <c r="EEK635" s="99"/>
      <c r="EEL635" s="99"/>
      <c r="EEM635" s="99"/>
      <c r="EEN635" s="99"/>
      <c r="EEO635" s="99"/>
      <c r="EEP635" s="99"/>
      <c r="EEQ635" s="99"/>
      <c r="EER635" s="99"/>
      <c r="EES635" s="99"/>
      <c r="EET635" s="99"/>
      <c r="EEU635" s="99"/>
      <c r="EEV635" s="99"/>
      <c r="EEW635" s="99"/>
      <c r="EEX635" s="99"/>
      <c r="EEY635" s="99"/>
      <c r="EEZ635" s="99"/>
      <c r="EFA635" s="99"/>
      <c r="EFB635" s="99"/>
      <c r="EFC635" s="99"/>
      <c r="EFD635" s="99"/>
      <c r="EFE635" s="99"/>
      <c r="EFF635" s="99"/>
      <c r="EFG635" s="99"/>
      <c r="EFH635" s="99"/>
      <c r="EFI635" s="99"/>
      <c r="EFJ635" s="99"/>
      <c r="EFK635" s="99"/>
      <c r="EFL635" s="99"/>
      <c r="EFM635" s="99"/>
      <c r="EFN635" s="99"/>
      <c r="EFO635" s="99"/>
      <c r="EFP635" s="99"/>
      <c r="EFQ635" s="99"/>
      <c r="EFR635" s="99"/>
      <c r="EFS635" s="99"/>
      <c r="EFT635" s="99"/>
      <c r="EFU635" s="99"/>
      <c r="EFV635" s="99"/>
      <c r="EFW635" s="99"/>
      <c r="EFX635" s="99"/>
      <c r="EFY635" s="99"/>
      <c r="EFZ635" s="99"/>
      <c r="EGA635" s="99"/>
      <c r="EGB635" s="99"/>
      <c r="EGC635" s="99"/>
      <c r="EGD635" s="99"/>
      <c r="EGE635" s="99"/>
      <c r="EGF635" s="99"/>
      <c r="EGG635" s="99"/>
      <c r="EGH635" s="99"/>
      <c r="EGI635" s="99"/>
      <c r="EGJ635" s="99"/>
      <c r="EGK635" s="99"/>
      <c r="EGL635" s="99"/>
      <c r="EGM635" s="99"/>
      <c r="EGN635" s="99"/>
      <c r="EGO635" s="99"/>
      <c r="EGP635" s="99"/>
      <c r="EGQ635" s="99"/>
      <c r="EGR635" s="99"/>
      <c r="EGS635" s="99"/>
      <c r="EGT635" s="99"/>
      <c r="EGU635" s="99"/>
      <c r="EGV635" s="99"/>
      <c r="EGW635" s="99"/>
      <c r="EGX635" s="99"/>
      <c r="EGY635" s="99"/>
      <c r="EGZ635" s="99"/>
      <c r="EHA635" s="99"/>
      <c r="EHB635" s="99"/>
      <c r="EHC635" s="99"/>
      <c r="EHD635" s="99"/>
      <c r="EHE635" s="99"/>
      <c r="EHF635" s="99"/>
      <c r="EHG635" s="99"/>
      <c r="EHH635" s="99"/>
      <c r="EHI635" s="99"/>
      <c r="EHJ635" s="99"/>
      <c r="EHK635" s="99"/>
      <c r="EHL635" s="99"/>
      <c r="EHM635" s="99"/>
      <c r="EHN635" s="99"/>
      <c r="EHO635" s="99"/>
      <c r="EHP635" s="99"/>
      <c r="EHQ635" s="99"/>
      <c r="EHR635" s="99"/>
      <c r="EHS635" s="99"/>
      <c r="EHT635" s="99"/>
      <c r="EHU635" s="99"/>
      <c r="EHV635" s="99"/>
      <c r="EHW635" s="99"/>
      <c r="EHX635" s="99"/>
      <c r="EHY635" s="99"/>
      <c r="EHZ635" s="99"/>
      <c r="EIA635" s="99"/>
      <c r="EIB635" s="99"/>
      <c r="EIC635" s="99"/>
      <c r="EID635" s="99"/>
      <c r="EIE635" s="99"/>
      <c r="EIF635" s="99"/>
      <c r="EIG635" s="99"/>
      <c r="EIH635" s="99"/>
      <c r="EII635" s="99"/>
      <c r="EIJ635" s="99"/>
      <c r="EIK635" s="99"/>
      <c r="EIL635" s="99"/>
      <c r="EIM635" s="99"/>
      <c r="EIN635" s="99"/>
      <c r="EIO635" s="99"/>
      <c r="EIP635" s="99"/>
      <c r="EIQ635" s="99"/>
      <c r="EIR635" s="99"/>
      <c r="EIS635" s="99"/>
      <c r="EIT635" s="99"/>
      <c r="EIU635" s="99"/>
      <c r="EIV635" s="99"/>
      <c r="EIW635" s="99"/>
      <c r="EIX635" s="99"/>
      <c r="EIY635" s="99"/>
      <c r="EIZ635" s="99"/>
      <c r="EJA635" s="99"/>
      <c r="EJB635" s="99"/>
      <c r="EJC635" s="99"/>
      <c r="EJD635" s="99"/>
      <c r="EJE635" s="99"/>
      <c r="EJF635" s="99"/>
      <c r="EJG635" s="99"/>
      <c r="EJH635" s="99"/>
      <c r="EJI635" s="99"/>
      <c r="EJJ635" s="99"/>
      <c r="EJK635" s="99"/>
      <c r="EJL635" s="99"/>
      <c r="EJM635" s="99"/>
      <c r="EJN635" s="99"/>
      <c r="EJO635" s="99"/>
      <c r="EJP635" s="99"/>
      <c r="EJQ635" s="99"/>
      <c r="EJR635" s="99"/>
      <c r="EJS635" s="99"/>
      <c r="EJT635" s="99"/>
      <c r="EJU635" s="99"/>
      <c r="EJV635" s="99"/>
      <c r="EJW635" s="99"/>
      <c r="EJX635" s="99"/>
      <c r="EJY635" s="99"/>
      <c r="EJZ635" s="99"/>
      <c r="EKA635" s="99"/>
      <c r="EKB635" s="99"/>
      <c r="EKC635" s="99"/>
      <c r="EKD635" s="99"/>
      <c r="EKE635" s="99"/>
      <c r="EKF635" s="99"/>
      <c r="EKG635" s="99"/>
      <c r="EKH635" s="99"/>
      <c r="EKI635" s="99"/>
      <c r="EKJ635" s="99"/>
      <c r="EKK635" s="99"/>
      <c r="EKL635" s="99"/>
      <c r="EKM635" s="99"/>
      <c r="EKN635" s="99"/>
      <c r="EKO635" s="99"/>
      <c r="EKP635" s="99"/>
      <c r="EKQ635" s="99"/>
      <c r="EKR635" s="99"/>
      <c r="EKS635" s="99"/>
      <c r="EKT635" s="99"/>
      <c r="EKU635" s="99"/>
      <c r="EKV635" s="99"/>
      <c r="EKW635" s="99"/>
      <c r="EKX635" s="99"/>
      <c r="EKY635" s="99"/>
      <c r="EKZ635" s="99"/>
      <c r="ELA635" s="99"/>
      <c r="ELB635" s="99"/>
      <c r="ELC635" s="99"/>
      <c r="ELD635" s="99"/>
      <c r="ELE635" s="99"/>
      <c r="ELF635" s="99"/>
      <c r="ELG635" s="99"/>
      <c r="ELH635" s="99"/>
      <c r="ELI635" s="99"/>
      <c r="ELJ635" s="99"/>
      <c r="ELK635" s="99"/>
      <c r="ELL635" s="99"/>
      <c r="ELM635" s="99"/>
      <c r="ELN635" s="99"/>
      <c r="ELO635" s="99"/>
      <c r="ELP635" s="99"/>
      <c r="ELQ635" s="99"/>
      <c r="ELR635" s="99"/>
      <c r="ELS635" s="99"/>
      <c r="ELT635" s="99"/>
      <c r="ELU635" s="99"/>
      <c r="ELV635" s="99"/>
      <c r="ELW635" s="99"/>
      <c r="ELX635" s="99"/>
      <c r="ELY635" s="99"/>
      <c r="ELZ635" s="99"/>
      <c r="EMA635" s="99"/>
      <c r="EMB635" s="99"/>
      <c r="EMC635" s="99"/>
      <c r="EMD635" s="99"/>
      <c r="EME635" s="99"/>
      <c r="EMF635" s="99"/>
      <c r="EMG635" s="99"/>
      <c r="EMH635" s="99"/>
      <c r="EMI635" s="99"/>
      <c r="EMJ635" s="99"/>
      <c r="EMK635" s="99"/>
      <c r="EML635" s="99"/>
      <c r="EMM635" s="99"/>
      <c r="EMN635" s="99"/>
      <c r="EMO635" s="99"/>
      <c r="EMP635" s="99"/>
      <c r="EMQ635" s="99"/>
      <c r="EMR635" s="99"/>
      <c r="EMS635" s="99"/>
      <c r="EMT635" s="99"/>
      <c r="EMU635" s="99"/>
      <c r="EMV635" s="99"/>
      <c r="EMW635" s="99"/>
      <c r="EMX635" s="99"/>
      <c r="EMY635" s="99"/>
      <c r="EMZ635" s="99"/>
      <c r="ENA635" s="99"/>
      <c r="ENB635" s="99"/>
      <c r="ENC635" s="99"/>
      <c r="END635" s="99"/>
      <c r="ENE635" s="99"/>
      <c r="ENF635" s="99"/>
      <c r="ENG635" s="99"/>
      <c r="ENH635" s="99"/>
      <c r="ENI635" s="99"/>
      <c r="ENJ635" s="99"/>
      <c r="ENK635" s="99"/>
      <c r="ENL635" s="99"/>
      <c r="ENM635" s="99"/>
      <c r="ENN635" s="99"/>
      <c r="ENO635" s="99"/>
      <c r="ENP635" s="99"/>
      <c r="ENQ635" s="99"/>
      <c r="ENR635" s="99"/>
      <c r="ENS635" s="99"/>
      <c r="ENT635" s="99"/>
      <c r="ENU635" s="99"/>
      <c r="ENV635" s="99"/>
      <c r="ENW635" s="99"/>
      <c r="ENX635" s="99"/>
      <c r="ENY635" s="99"/>
      <c r="ENZ635" s="99"/>
      <c r="EOA635" s="99"/>
      <c r="EOB635" s="99"/>
      <c r="EOC635" s="99"/>
      <c r="EOD635" s="99"/>
      <c r="EOE635" s="99"/>
      <c r="EOF635" s="99"/>
      <c r="EOG635" s="99"/>
      <c r="EOH635" s="99"/>
      <c r="EOI635" s="99"/>
      <c r="EOJ635" s="99"/>
      <c r="EOK635" s="99"/>
      <c r="EOL635" s="99"/>
      <c r="EOM635" s="99"/>
      <c r="EON635" s="99"/>
      <c r="EOO635" s="99"/>
      <c r="EOP635" s="99"/>
      <c r="EOQ635" s="99"/>
      <c r="EOR635" s="99"/>
      <c r="EOS635" s="99"/>
      <c r="EOT635" s="99"/>
      <c r="EOU635" s="99"/>
      <c r="EOV635" s="99"/>
      <c r="EOW635" s="99"/>
      <c r="EOX635" s="99"/>
      <c r="EOY635" s="99"/>
      <c r="EOZ635" s="99"/>
      <c r="EPA635" s="99"/>
      <c r="EPB635" s="99"/>
      <c r="EPC635" s="99"/>
      <c r="EPD635" s="99"/>
      <c r="EPE635" s="99"/>
      <c r="EPF635" s="99"/>
      <c r="EPG635" s="99"/>
      <c r="EPH635" s="99"/>
      <c r="EPI635" s="99"/>
      <c r="EPJ635" s="99"/>
      <c r="EPK635" s="99"/>
      <c r="EPL635" s="99"/>
      <c r="EPM635" s="99"/>
      <c r="EPN635" s="99"/>
      <c r="EPO635" s="99"/>
      <c r="EPP635" s="99"/>
      <c r="EPQ635" s="99"/>
      <c r="EPR635" s="99"/>
      <c r="EPS635" s="99"/>
      <c r="EPT635" s="99"/>
      <c r="EPU635" s="99"/>
      <c r="EPV635" s="99"/>
      <c r="EPW635" s="99"/>
      <c r="EPX635" s="99"/>
      <c r="EPY635" s="99"/>
      <c r="EPZ635" s="99"/>
      <c r="EQA635" s="99"/>
      <c r="EQB635" s="99"/>
      <c r="EQC635" s="99"/>
      <c r="EQD635" s="99"/>
      <c r="EQE635" s="99"/>
      <c r="EQF635" s="99"/>
      <c r="EQG635" s="99"/>
      <c r="EQH635" s="99"/>
      <c r="EQI635" s="99"/>
      <c r="EQJ635" s="99"/>
      <c r="EQK635" s="99"/>
      <c r="EQL635" s="99"/>
      <c r="EQM635" s="99"/>
      <c r="EQN635" s="99"/>
      <c r="EQO635" s="99"/>
      <c r="EQP635" s="99"/>
      <c r="EQQ635" s="99"/>
      <c r="EQR635" s="99"/>
      <c r="EQS635" s="99"/>
      <c r="EQT635" s="99"/>
      <c r="EQU635" s="99"/>
      <c r="EQV635" s="99"/>
      <c r="EQW635" s="99"/>
      <c r="EQX635" s="99"/>
      <c r="EQY635" s="99"/>
      <c r="EQZ635" s="99"/>
      <c r="ERA635" s="99"/>
      <c r="ERB635" s="99"/>
      <c r="ERC635" s="99"/>
      <c r="ERD635" s="99"/>
      <c r="ERE635" s="99"/>
      <c r="ERF635" s="99"/>
      <c r="ERG635" s="99"/>
      <c r="ERH635" s="99"/>
      <c r="ERI635" s="99"/>
      <c r="ERJ635" s="99"/>
      <c r="ERK635" s="99"/>
      <c r="ERL635" s="99"/>
      <c r="ERM635" s="99"/>
      <c r="ERN635" s="99"/>
      <c r="ERO635" s="99"/>
      <c r="ERP635" s="99"/>
      <c r="ERQ635" s="99"/>
      <c r="ERR635" s="99"/>
      <c r="ERS635" s="99"/>
      <c r="ERT635" s="99"/>
      <c r="ERU635" s="99"/>
      <c r="ERV635" s="99"/>
      <c r="ERW635" s="99"/>
      <c r="ERX635" s="99"/>
      <c r="ERY635" s="99"/>
      <c r="ERZ635" s="99"/>
      <c r="ESA635" s="99"/>
      <c r="ESB635" s="99"/>
      <c r="ESC635" s="99"/>
      <c r="ESD635" s="99"/>
      <c r="ESE635" s="99"/>
      <c r="ESF635" s="99"/>
      <c r="ESG635" s="99"/>
      <c r="ESH635" s="99"/>
      <c r="ESI635" s="99"/>
      <c r="ESJ635" s="99"/>
      <c r="ESK635" s="99"/>
      <c r="ESL635" s="99"/>
      <c r="ESM635" s="99"/>
      <c r="ESN635" s="99"/>
      <c r="ESO635" s="99"/>
      <c r="ESP635" s="99"/>
      <c r="ESQ635" s="99"/>
      <c r="ESR635" s="99"/>
      <c r="ESS635" s="99"/>
      <c r="EST635" s="99"/>
      <c r="ESU635" s="99"/>
      <c r="ESV635" s="99"/>
      <c r="ESW635" s="99"/>
      <c r="ESX635" s="99"/>
      <c r="ESY635" s="99"/>
      <c r="ESZ635" s="99"/>
      <c r="ETA635" s="99"/>
      <c r="ETB635" s="99"/>
      <c r="ETC635" s="99"/>
      <c r="ETD635" s="99"/>
      <c r="ETE635" s="99"/>
      <c r="ETF635" s="99"/>
      <c r="ETG635" s="99"/>
      <c r="ETH635" s="99"/>
      <c r="ETI635" s="99"/>
      <c r="ETJ635" s="99"/>
      <c r="ETK635" s="99"/>
      <c r="ETL635" s="99"/>
      <c r="ETM635" s="99"/>
      <c r="ETN635" s="99"/>
      <c r="ETO635" s="99"/>
      <c r="ETP635" s="99"/>
      <c r="ETQ635" s="99"/>
      <c r="ETR635" s="99"/>
      <c r="ETS635" s="99"/>
      <c r="ETT635" s="99"/>
      <c r="ETU635" s="99"/>
      <c r="ETV635" s="99"/>
      <c r="ETW635" s="99"/>
      <c r="ETX635" s="99"/>
      <c r="ETY635" s="99"/>
      <c r="ETZ635" s="99"/>
      <c r="EUA635" s="99"/>
      <c r="EUB635" s="99"/>
      <c r="EUC635" s="99"/>
      <c r="EUD635" s="99"/>
      <c r="EUE635" s="99"/>
      <c r="EUF635" s="99"/>
      <c r="EUG635" s="99"/>
      <c r="EUH635" s="99"/>
      <c r="EUI635" s="99"/>
      <c r="EUJ635" s="99"/>
      <c r="EUK635" s="99"/>
      <c r="EUL635" s="99"/>
      <c r="EUM635" s="99"/>
      <c r="EUN635" s="99"/>
      <c r="EUO635" s="99"/>
      <c r="EUP635" s="99"/>
      <c r="EUQ635" s="99"/>
      <c r="EUR635" s="99"/>
      <c r="EUS635" s="99"/>
      <c r="EUT635" s="99"/>
      <c r="EUU635" s="99"/>
      <c r="EUV635" s="99"/>
      <c r="EUW635" s="99"/>
      <c r="EUX635" s="99"/>
      <c r="EUY635" s="99"/>
      <c r="EUZ635" s="99"/>
      <c r="EVA635" s="99"/>
      <c r="EVB635" s="99"/>
      <c r="EVC635" s="99"/>
      <c r="EVD635" s="99"/>
      <c r="EVE635" s="99"/>
      <c r="EVF635" s="99"/>
      <c r="EVG635" s="99"/>
      <c r="EVH635" s="99"/>
      <c r="EVI635" s="99"/>
      <c r="EVJ635" s="99"/>
      <c r="EVK635" s="99"/>
      <c r="EVL635" s="99"/>
      <c r="EVM635" s="99"/>
      <c r="EVN635" s="99"/>
      <c r="EVO635" s="99"/>
      <c r="EVP635" s="99"/>
      <c r="EVQ635" s="99"/>
      <c r="EVR635" s="99"/>
      <c r="EVS635" s="99"/>
      <c r="EVT635" s="99"/>
      <c r="EVU635" s="99"/>
      <c r="EVV635" s="99"/>
      <c r="EVW635" s="99"/>
      <c r="EVX635" s="99"/>
      <c r="EVY635" s="99"/>
      <c r="EVZ635" s="99"/>
      <c r="EWA635" s="99"/>
      <c r="EWB635" s="99"/>
      <c r="EWC635" s="99"/>
      <c r="EWD635" s="99"/>
      <c r="EWE635" s="99"/>
      <c r="EWF635" s="99"/>
      <c r="EWG635" s="99"/>
      <c r="EWH635" s="99"/>
      <c r="EWI635" s="99"/>
      <c r="EWJ635" s="99"/>
      <c r="EWK635" s="99"/>
      <c r="EWL635" s="99"/>
      <c r="EWM635" s="99"/>
      <c r="EWN635" s="99"/>
      <c r="EWO635" s="99"/>
      <c r="EWP635" s="99"/>
      <c r="EWQ635" s="99"/>
      <c r="EWR635" s="99"/>
      <c r="EWS635" s="99"/>
      <c r="EWT635" s="99"/>
      <c r="EWU635" s="99"/>
      <c r="EWV635" s="99"/>
      <c r="EWW635" s="99"/>
      <c r="EWX635" s="99"/>
      <c r="EWY635" s="99"/>
      <c r="EWZ635" s="99"/>
      <c r="EXA635" s="99"/>
      <c r="EXB635" s="99"/>
      <c r="EXC635" s="99"/>
      <c r="EXD635" s="99"/>
      <c r="EXE635" s="99"/>
      <c r="EXF635" s="99"/>
      <c r="EXG635" s="99"/>
      <c r="EXH635" s="99"/>
      <c r="EXI635" s="99"/>
      <c r="EXJ635" s="99"/>
      <c r="EXK635" s="99"/>
      <c r="EXL635" s="99"/>
      <c r="EXM635" s="99"/>
      <c r="EXN635" s="99"/>
      <c r="EXO635" s="99"/>
      <c r="EXP635" s="99"/>
      <c r="EXQ635" s="99"/>
      <c r="EXR635" s="99"/>
      <c r="EXS635" s="99"/>
      <c r="EXT635" s="99"/>
      <c r="EXU635" s="99"/>
      <c r="EXV635" s="99"/>
      <c r="EXW635" s="99"/>
      <c r="EXX635" s="99"/>
      <c r="EXY635" s="99"/>
      <c r="EXZ635" s="99"/>
      <c r="EYA635" s="99"/>
      <c r="EYB635" s="99"/>
      <c r="EYC635" s="99"/>
      <c r="EYD635" s="99"/>
      <c r="EYE635" s="99"/>
      <c r="EYF635" s="99"/>
      <c r="EYG635" s="99"/>
      <c r="EYH635" s="99"/>
      <c r="EYI635" s="99"/>
      <c r="EYJ635" s="99"/>
      <c r="EYK635" s="99"/>
      <c r="EYL635" s="99"/>
      <c r="EYM635" s="99"/>
      <c r="EYN635" s="99"/>
      <c r="EYO635" s="99"/>
      <c r="EYP635" s="99"/>
      <c r="EYQ635" s="99"/>
      <c r="EYR635" s="99"/>
      <c r="EYS635" s="99"/>
      <c r="EYT635" s="99"/>
      <c r="EYU635" s="99"/>
      <c r="EYV635" s="99"/>
      <c r="EYW635" s="99"/>
      <c r="EYX635" s="99"/>
      <c r="EYY635" s="99"/>
      <c r="EYZ635" s="99"/>
      <c r="EZA635" s="99"/>
      <c r="EZB635" s="99"/>
      <c r="EZC635" s="99"/>
      <c r="EZD635" s="99"/>
      <c r="EZE635" s="99"/>
      <c r="EZF635" s="99"/>
      <c r="EZG635" s="99"/>
      <c r="EZH635" s="99"/>
      <c r="EZI635" s="99"/>
      <c r="EZJ635" s="99"/>
      <c r="EZK635" s="99"/>
      <c r="EZL635" s="99"/>
      <c r="EZM635" s="99"/>
      <c r="EZN635" s="99"/>
      <c r="EZO635" s="99"/>
      <c r="EZP635" s="99"/>
      <c r="EZQ635" s="99"/>
      <c r="EZR635" s="99"/>
      <c r="EZS635" s="99"/>
      <c r="EZT635" s="99"/>
      <c r="EZU635" s="99"/>
      <c r="EZV635" s="99"/>
      <c r="EZW635" s="99"/>
      <c r="EZX635" s="99"/>
      <c r="EZY635" s="99"/>
      <c r="EZZ635" s="99"/>
      <c r="FAA635" s="99"/>
      <c r="FAB635" s="99"/>
      <c r="FAC635" s="99"/>
      <c r="FAD635" s="99"/>
      <c r="FAE635" s="99"/>
      <c r="FAF635" s="99"/>
      <c r="FAG635" s="99"/>
      <c r="FAH635" s="99"/>
      <c r="FAI635" s="99"/>
      <c r="FAJ635" s="99"/>
      <c r="FAK635" s="99"/>
      <c r="FAL635" s="99"/>
      <c r="FAM635" s="99"/>
      <c r="FAN635" s="99"/>
      <c r="FAO635" s="99"/>
      <c r="FAP635" s="99"/>
      <c r="FAQ635" s="99"/>
      <c r="FAR635" s="99"/>
      <c r="FAS635" s="99"/>
      <c r="FAT635" s="99"/>
      <c r="FAU635" s="99"/>
      <c r="FAV635" s="99"/>
      <c r="FAW635" s="99"/>
      <c r="FAX635" s="99"/>
      <c r="FAY635" s="99"/>
      <c r="FAZ635" s="99"/>
      <c r="FBA635" s="99"/>
      <c r="FBB635" s="99"/>
      <c r="FBC635" s="99"/>
      <c r="FBD635" s="99"/>
      <c r="FBE635" s="99"/>
      <c r="FBF635" s="99"/>
      <c r="FBG635" s="99"/>
      <c r="FBH635" s="99"/>
      <c r="FBI635" s="99"/>
      <c r="FBJ635" s="99"/>
      <c r="FBK635" s="99"/>
      <c r="FBL635" s="99"/>
      <c r="FBM635" s="99"/>
      <c r="FBN635" s="99"/>
      <c r="FBO635" s="99"/>
      <c r="FBP635" s="99"/>
      <c r="FBQ635" s="99"/>
      <c r="FBR635" s="99"/>
      <c r="FBS635" s="99"/>
      <c r="FBT635" s="99"/>
      <c r="FBU635" s="99"/>
      <c r="FBV635" s="99"/>
      <c r="FBW635" s="99"/>
      <c r="FBX635" s="99"/>
      <c r="FBY635" s="99"/>
      <c r="FBZ635" s="99"/>
      <c r="FCA635" s="99"/>
      <c r="FCB635" s="99"/>
      <c r="FCC635" s="99"/>
      <c r="FCD635" s="99"/>
      <c r="FCE635" s="99"/>
      <c r="FCF635" s="99"/>
      <c r="FCG635" s="99"/>
      <c r="FCH635" s="99"/>
      <c r="FCI635" s="99"/>
      <c r="FCJ635" s="99"/>
      <c r="FCK635" s="99"/>
      <c r="FCL635" s="99"/>
      <c r="FCM635" s="99"/>
      <c r="FCN635" s="99"/>
      <c r="FCO635" s="99"/>
      <c r="FCP635" s="99"/>
      <c r="FCQ635" s="99"/>
      <c r="FCR635" s="99"/>
      <c r="FCS635" s="99"/>
      <c r="FCT635" s="99"/>
      <c r="FCU635" s="99"/>
      <c r="FCV635" s="99"/>
      <c r="FCW635" s="99"/>
      <c r="FCX635" s="99"/>
      <c r="FCY635" s="99"/>
      <c r="FCZ635" s="99"/>
      <c r="FDA635" s="99"/>
      <c r="FDB635" s="99"/>
      <c r="FDC635" s="99"/>
      <c r="FDD635" s="99"/>
      <c r="FDE635" s="99"/>
      <c r="FDF635" s="99"/>
      <c r="FDG635" s="99"/>
      <c r="FDH635" s="99"/>
      <c r="FDI635" s="99"/>
      <c r="FDJ635" s="99"/>
      <c r="FDK635" s="99"/>
      <c r="FDL635" s="99"/>
      <c r="FDM635" s="99"/>
      <c r="FDN635" s="99"/>
      <c r="FDO635" s="99"/>
      <c r="FDP635" s="99"/>
      <c r="FDQ635" s="99"/>
      <c r="FDR635" s="99"/>
      <c r="FDS635" s="99"/>
      <c r="FDT635" s="99"/>
      <c r="FDU635" s="99"/>
      <c r="FDV635" s="99"/>
      <c r="FDW635" s="99"/>
      <c r="FDX635" s="99"/>
      <c r="FDY635" s="99"/>
      <c r="FDZ635" s="99"/>
      <c r="FEA635" s="99"/>
      <c r="FEB635" s="99"/>
      <c r="FEC635" s="99"/>
      <c r="FED635" s="99"/>
      <c r="FEE635" s="99"/>
      <c r="FEF635" s="99"/>
      <c r="FEG635" s="99"/>
      <c r="FEH635" s="99"/>
      <c r="FEI635" s="99"/>
      <c r="FEJ635" s="99"/>
      <c r="FEK635" s="99"/>
      <c r="FEL635" s="99"/>
      <c r="FEM635" s="99"/>
      <c r="FEN635" s="99"/>
      <c r="FEO635" s="99"/>
      <c r="FEP635" s="99"/>
      <c r="FEQ635" s="99"/>
      <c r="FER635" s="99"/>
      <c r="FES635" s="99"/>
      <c r="FET635" s="99"/>
      <c r="FEU635" s="99"/>
      <c r="FEV635" s="99"/>
      <c r="FEW635" s="99"/>
      <c r="FEX635" s="99"/>
      <c r="FEY635" s="99"/>
      <c r="FEZ635" s="99"/>
      <c r="FFA635" s="99"/>
      <c r="FFB635" s="99"/>
      <c r="FFC635" s="99"/>
      <c r="FFD635" s="99"/>
      <c r="FFE635" s="99"/>
      <c r="FFF635" s="99"/>
      <c r="FFG635" s="99"/>
      <c r="FFH635" s="99"/>
      <c r="FFI635" s="99"/>
      <c r="FFJ635" s="99"/>
      <c r="FFK635" s="99"/>
      <c r="FFL635" s="99"/>
      <c r="FFM635" s="99"/>
      <c r="FFN635" s="99"/>
      <c r="FFO635" s="99"/>
      <c r="FFP635" s="99"/>
      <c r="FFQ635" s="99"/>
      <c r="FFR635" s="99"/>
      <c r="FFS635" s="99"/>
      <c r="FFT635" s="99"/>
      <c r="FFU635" s="99"/>
      <c r="FFV635" s="99"/>
      <c r="FFW635" s="99"/>
      <c r="FFX635" s="99"/>
      <c r="FFY635" s="99"/>
      <c r="FFZ635" s="99"/>
      <c r="FGA635" s="99"/>
      <c r="FGB635" s="99"/>
      <c r="FGC635" s="99"/>
      <c r="FGD635" s="99"/>
      <c r="FGE635" s="99"/>
      <c r="FGF635" s="99"/>
      <c r="FGG635" s="99"/>
      <c r="FGH635" s="99"/>
      <c r="FGI635" s="99"/>
      <c r="FGJ635" s="99"/>
      <c r="FGK635" s="99"/>
      <c r="FGL635" s="99"/>
      <c r="FGM635" s="99"/>
      <c r="FGN635" s="99"/>
      <c r="FGO635" s="99"/>
      <c r="FGP635" s="99"/>
      <c r="FGQ635" s="99"/>
      <c r="FGR635" s="99"/>
      <c r="FGS635" s="99"/>
      <c r="FGT635" s="99"/>
      <c r="FGU635" s="99"/>
      <c r="FGV635" s="99"/>
      <c r="FGW635" s="99"/>
      <c r="FGX635" s="99"/>
      <c r="FGY635" s="99"/>
      <c r="FGZ635" s="99"/>
      <c r="FHA635" s="99"/>
      <c r="FHB635" s="99"/>
      <c r="FHC635" s="99"/>
      <c r="FHD635" s="99"/>
      <c r="FHE635" s="99"/>
      <c r="FHF635" s="99"/>
      <c r="FHG635" s="99"/>
      <c r="FHH635" s="99"/>
      <c r="FHI635" s="99"/>
      <c r="FHJ635" s="99"/>
      <c r="FHK635" s="99"/>
      <c r="FHL635" s="99"/>
      <c r="FHM635" s="99"/>
      <c r="FHN635" s="99"/>
      <c r="FHO635" s="99"/>
      <c r="FHP635" s="99"/>
      <c r="FHQ635" s="99"/>
      <c r="FHR635" s="99"/>
      <c r="FHS635" s="99"/>
      <c r="FHT635" s="99"/>
      <c r="FHU635" s="99"/>
      <c r="FHV635" s="99"/>
      <c r="FHW635" s="99"/>
      <c r="FHX635" s="99"/>
      <c r="FHY635" s="99"/>
      <c r="FHZ635" s="99"/>
      <c r="FIA635" s="99"/>
      <c r="FIB635" s="99"/>
      <c r="FIC635" s="99"/>
      <c r="FID635" s="99"/>
      <c r="FIE635" s="99"/>
      <c r="FIF635" s="99"/>
      <c r="FIG635" s="99"/>
      <c r="FIH635" s="99"/>
      <c r="FII635" s="99"/>
      <c r="FIJ635" s="99"/>
      <c r="FIK635" s="99"/>
      <c r="FIL635" s="99"/>
      <c r="FIM635" s="99"/>
      <c r="FIN635" s="99"/>
      <c r="FIO635" s="99"/>
      <c r="FIP635" s="99"/>
      <c r="FIQ635" s="99"/>
      <c r="FIR635" s="99"/>
      <c r="FIS635" s="99"/>
      <c r="FIT635" s="99"/>
      <c r="FIU635" s="99"/>
      <c r="FIV635" s="99"/>
      <c r="FIW635" s="99"/>
      <c r="FIX635" s="99"/>
      <c r="FIY635" s="99"/>
      <c r="FIZ635" s="99"/>
      <c r="FJA635" s="99"/>
      <c r="FJB635" s="99"/>
      <c r="FJC635" s="99"/>
      <c r="FJD635" s="99"/>
      <c r="FJE635" s="99"/>
      <c r="FJF635" s="99"/>
      <c r="FJG635" s="99"/>
      <c r="FJH635" s="99"/>
      <c r="FJI635" s="99"/>
      <c r="FJJ635" s="99"/>
      <c r="FJK635" s="99"/>
      <c r="FJL635" s="99"/>
      <c r="FJM635" s="99"/>
      <c r="FJN635" s="99"/>
      <c r="FJO635" s="99"/>
      <c r="FJP635" s="99"/>
      <c r="FJQ635" s="99"/>
      <c r="FJR635" s="99"/>
      <c r="FJS635" s="99"/>
      <c r="FJT635" s="99"/>
      <c r="FJU635" s="99"/>
      <c r="FJV635" s="99"/>
      <c r="FJW635" s="99"/>
      <c r="FJX635" s="99"/>
      <c r="FJY635" s="99"/>
      <c r="FJZ635" s="99"/>
      <c r="FKA635" s="99"/>
      <c r="FKB635" s="99"/>
      <c r="FKC635" s="99"/>
      <c r="FKD635" s="99"/>
      <c r="FKE635" s="99"/>
      <c r="FKF635" s="99"/>
      <c r="FKG635" s="99"/>
      <c r="FKH635" s="99"/>
      <c r="FKI635" s="99"/>
      <c r="FKJ635" s="99"/>
      <c r="FKK635" s="99"/>
      <c r="FKL635" s="99"/>
      <c r="FKM635" s="99"/>
      <c r="FKN635" s="99"/>
      <c r="FKO635" s="99"/>
      <c r="FKP635" s="99"/>
      <c r="FKQ635" s="99"/>
      <c r="FKR635" s="99"/>
      <c r="FKS635" s="99"/>
      <c r="FKT635" s="99"/>
      <c r="FKU635" s="99"/>
      <c r="FKV635" s="99"/>
      <c r="FKW635" s="99"/>
      <c r="FKX635" s="99"/>
      <c r="FKY635" s="99"/>
      <c r="FKZ635" s="99"/>
      <c r="FLA635" s="99"/>
      <c r="FLB635" s="99"/>
      <c r="FLC635" s="99"/>
      <c r="FLD635" s="99"/>
      <c r="FLE635" s="99"/>
      <c r="FLF635" s="99"/>
      <c r="FLG635" s="99"/>
      <c r="FLH635" s="99"/>
      <c r="FLI635" s="99"/>
      <c r="FLJ635" s="99"/>
      <c r="FLK635" s="99"/>
      <c r="FLL635" s="99"/>
      <c r="FLM635" s="99"/>
      <c r="FLN635" s="99"/>
      <c r="FLO635" s="99"/>
      <c r="FLP635" s="99"/>
      <c r="FLQ635" s="99"/>
      <c r="FLR635" s="99"/>
      <c r="FLS635" s="99"/>
      <c r="FLT635" s="99"/>
      <c r="FLU635" s="99"/>
      <c r="FLV635" s="99"/>
      <c r="FLW635" s="99"/>
      <c r="FLX635" s="99"/>
      <c r="FLY635" s="99"/>
      <c r="FLZ635" s="99"/>
      <c r="FMA635" s="99"/>
      <c r="FMB635" s="99"/>
      <c r="FMC635" s="99"/>
      <c r="FMD635" s="99"/>
      <c r="FME635" s="99"/>
      <c r="FMF635" s="99"/>
      <c r="FMG635" s="99"/>
      <c r="FMH635" s="99"/>
      <c r="FMI635" s="99"/>
      <c r="FMJ635" s="99"/>
      <c r="FMK635" s="99"/>
      <c r="FML635" s="99"/>
      <c r="FMM635" s="99"/>
      <c r="FMN635" s="99"/>
      <c r="FMO635" s="99"/>
      <c r="FMP635" s="99"/>
      <c r="FMQ635" s="99"/>
      <c r="FMR635" s="99"/>
      <c r="FMS635" s="99"/>
      <c r="FMT635" s="99"/>
      <c r="FMU635" s="99"/>
      <c r="FMV635" s="99"/>
      <c r="FMW635" s="99"/>
      <c r="FMX635" s="99"/>
      <c r="FMY635" s="99"/>
      <c r="FMZ635" s="99"/>
      <c r="FNA635" s="99"/>
      <c r="FNB635" s="99"/>
      <c r="FNC635" s="99"/>
      <c r="FND635" s="99"/>
      <c r="FNE635" s="99"/>
      <c r="FNF635" s="99"/>
      <c r="FNG635" s="99"/>
      <c r="FNH635" s="99"/>
      <c r="FNI635" s="99"/>
      <c r="FNJ635" s="99"/>
      <c r="FNK635" s="99"/>
      <c r="FNL635" s="99"/>
      <c r="FNM635" s="99"/>
      <c r="FNN635" s="99"/>
      <c r="FNO635" s="99"/>
      <c r="FNP635" s="99"/>
      <c r="FNQ635" s="99"/>
      <c r="FNR635" s="99"/>
      <c r="FNS635" s="99"/>
      <c r="FNT635" s="99"/>
      <c r="FNU635" s="99"/>
      <c r="FNV635" s="99"/>
      <c r="FNW635" s="99"/>
      <c r="FNX635" s="99"/>
      <c r="FNY635" s="99"/>
      <c r="FNZ635" s="99"/>
      <c r="FOA635" s="99"/>
      <c r="FOB635" s="99"/>
      <c r="FOC635" s="99"/>
      <c r="FOD635" s="99"/>
      <c r="FOE635" s="99"/>
      <c r="FOF635" s="99"/>
      <c r="FOG635" s="99"/>
      <c r="FOH635" s="99"/>
      <c r="FOI635" s="99"/>
      <c r="FOJ635" s="99"/>
      <c r="FOK635" s="99"/>
      <c r="FOL635" s="99"/>
      <c r="FOM635" s="99"/>
      <c r="FON635" s="99"/>
      <c r="FOO635" s="99"/>
      <c r="FOP635" s="99"/>
      <c r="FOQ635" s="99"/>
      <c r="FOR635" s="99"/>
      <c r="FOS635" s="99"/>
      <c r="FOT635" s="99"/>
      <c r="FOU635" s="99"/>
      <c r="FOV635" s="99"/>
      <c r="FOW635" s="99"/>
      <c r="FOX635" s="99"/>
      <c r="FOY635" s="99"/>
      <c r="FOZ635" s="99"/>
      <c r="FPA635" s="99"/>
      <c r="FPB635" s="99"/>
      <c r="FPC635" s="99"/>
      <c r="FPD635" s="99"/>
      <c r="FPE635" s="99"/>
      <c r="FPF635" s="99"/>
      <c r="FPG635" s="99"/>
      <c r="FPH635" s="99"/>
      <c r="FPI635" s="99"/>
      <c r="FPJ635" s="99"/>
      <c r="FPK635" s="99"/>
      <c r="FPL635" s="99"/>
      <c r="FPM635" s="99"/>
      <c r="FPN635" s="99"/>
      <c r="FPO635" s="99"/>
      <c r="FPP635" s="99"/>
      <c r="FPQ635" s="99"/>
      <c r="FPR635" s="99"/>
      <c r="FPS635" s="99"/>
      <c r="FPT635" s="99"/>
      <c r="FPU635" s="99"/>
      <c r="FPV635" s="99"/>
      <c r="FPW635" s="99"/>
      <c r="FPX635" s="99"/>
      <c r="FPY635" s="99"/>
      <c r="FPZ635" s="99"/>
      <c r="FQA635" s="99"/>
      <c r="FQB635" s="99"/>
      <c r="FQC635" s="99"/>
      <c r="FQD635" s="99"/>
      <c r="FQE635" s="99"/>
      <c r="FQF635" s="99"/>
      <c r="FQG635" s="99"/>
      <c r="FQH635" s="99"/>
      <c r="FQI635" s="99"/>
      <c r="FQJ635" s="99"/>
      <c r="FQK635" s="99"/>
      <c r="FQL635" s="99"/>
      <c r="FQM635" s="99"/>
      <c r="FQN635" s="99"/>
      <c r="FQO635" s="99"/>
      <c r="FQP635" s="99"/>
      <c r="FQQ635" s="99"/>
      <c r="FQR635" s="99"/>
      <c r="FQS635" s="99"/>
      <c r="FQT635" s="99"/>
      <c r="FQU635" s="99"/>
      <c r="FQV635" s="99"/>
      <c r="FQW635" s="99"/>
      <c r="FQX635" s="99"/>
      <c r="FQY635" s="99"/>
      <c r="FQZ635" s="99"/>
      <c r="FRA635" s="99"/>
      <c r="FRB635" s="99"/>
      <c r="FRC635" s="99"/>
      <c r="FRD635" s="99"/>
      <c r="FRE635" s="99"/>
      <c r="FRF635" s="99"/>
      <c r="FRG635" s="99"/>
      <c r="FRH635" s="99"/>
      <c r="FRI635" s="99"/>
      <c r="FRJ635" s="99"/>
      <c r="FRK635" s="99"/>
      <c r="FRL635" s="99"/>
      <c r="FRM635" s="99"/>
      <c r="FRN635" s="99"/>
      <c r="FRO635" s="99"/>
      <c r="FRP635" s="99"/>
      <c r="FRQ635" s="99"/>
      <c r="FRR635" s="99"/>
      <c r="FRS635" s="99"/>
      <c r="FRT635" s="99"/>
      <c r="FRU635" s="99"/>
      <c r="FRV635" s="99"/>
      <c r="FRW635" s="99"/>
      <c r="FRX635" s="99"/>
      <c r="FRY635" s="99"/>
      <c r="FRZ635" s="99"/>
      <c r="FSA635" s="99"/>
      <c r="FSB635" s="99"/>
      <c r="FSC635" s="99"/>
      <c r="FSD635" s="99"/>
      <c r="FSE635" s="99"/>
      <c r="FSF635" s="99"/>
      <c r="FSG635" s="99"/>
      <c r="FSH635" s="99"/>
      <c r="FSI635" s="99"/>
      <c r="FSJ635" s="99"/>
      <c r="FSK635" s="99"/>
      <c r="FSL635" s="99"/>
      <c r="FSM635" s="99"/>
      <c r="FSN635" s="99"/>
      <c r="FSO635" s="99"/>
      <c r="FSP635" s="99"/>
      <c r="FSQ635" s="99"/>
      <c r="FSR635" s="99"/>
      <c r="FSS635" s="99"/>
      <c r="FST635" s="99"/>
      <c r="FSU635" s="99"/>
      <c r="FSV635" s="99"/>
      <c r="FSW635" s="99"/>
      <c r="FSX635" s="99"/>
      <c r="FSY635" s="99"/>
      <c r="FSZ635" s="99"/>
      <c r="FTA635" s="99"/>
      <c r="FTB635" s="99"/>
      <c r="FTC635" s="99"/>
      <c r="FTD635" s="99"/>
      <c r="FTE635" s="99"/>
      <c r="FTF635" s="99"/>
      <c r="FTG635" s="99"/>
      <c r="FTH635" s="99"/>
      <c r="FTI635" s="99"/>
      <c r="FTJ635" s="99"/>
      <c r="FTK635" s="99"/>
      <c r="FTL635" s="99"/>
      <c r="FTM635" s="99"/>
      <c r="FTN635" s="99"/>
      <c r="FTO635" s="99"/>
      <c r="FTP635" s="99"/>
      <c r="FTQ635" s="99"/>
      <c r="FTR635" s="99"/>
      <c r="FTS635" s="99"/>
      <c r="FTT635" s="99"/>
      <c r="FTU635" s="99"/>
      <c r="FTV635" s="99"/>
      <c r="FTW635" s="99"/>
      <c r="FTX635" s="99"/>
      <c r="FTY635" s="99"/>
      <c r="FTZ635" s="99"/>
      <c r="FUA635" s="99"/>
      <c r="FUB635" s="99"/>
      <c r="FUC635" s="99"/>
      <c r="FUD635" s="99"/>
      <c r="FUE635" s="99"/>
      <c r="FUF635" s="99"/>
      <c r="FUG635" s="99"/>
      <c r="FUH635" s="99"/>
      <c r="FUI635" s="99"/>
      <c r="FUJ635" s="99"/>
      <c r="FUK635" s="99"/>
      <c r="FUL635" s="99"/>
      <c r="FUM635" s="99"/>
      <c r="FUN635" s="99"/>
      <c r="FUO635" s="99"/>
      <c r="FUP635" s="99"/>
      <c r="FUQ635" s="99"/>
      <c r="FUR635" s="99"/>
      <c r="FUS635" s="99"/>
      <c r="FUT635" s="99"/>
      <c r="FUU635" s="99"/>
      <c r="FUV635" s="99"/>
      <c r="FUW635" s="99"/>
      <c r="FUX635" s="99"/>
      <c r="FUY635" s="99"/>
      <c r="FUZ635" s="99"/>
      <c r="FVA635" s="99"/>
      <c r="FVB635" s="99"/>
      <c r="FVC635" s="99"/>
      <c r="FVD635" s="99"/>
      <c r="FVE635" s="99"/>
      <c r="FVF635" s="99"/>
      <c r="FVG635" s="99"/>
      <c r="FVH635" s="99"/>
      <c r="FVI635" s="99"/>
      <c r="FVJ635" s="99"/>
      <c r="FVK635" s="99"/>
      <c r="FVL635" s="99"/>
      <c r="FVM635" s="99"/>
      <c r="FVN635" s="99"/>
      <c r="FVO635" s="99"/>
      <c r="FVP635" s="99"/>
      <c r="FVQ635" s="99"/>
      <c r="FVR635" s="99"/>
      <c r="FVS635" s="99"/>
      <c r="FVT635" s="99"/>
      <c r="FVU635" s="99"/>
      <c r="FVV635" s="99"/>
      <c r="FVW635" s="99"/>
      <c r="FVX635" s="99"/>
      <c r="FVY635" s="99"/>
      <c r="FVZ635" s="99"/>
      <c r="FWA635" s="99"/>
      <c r="FWB635" s="99"/>
      <c r="FWC635" s="99"/>
      <c r="FWD635" s="99"/>
      <c r="FWE635" s="99"/>
      <c r="FWF635" s="99"/>
      <c r="FWG635" s="99"/>
      <c r="FWH635" s="99"/>
      <c r="FWI635" s="99"/>
      <c r="FWJ635" s="99"/>
      <c r="FWK635" s="99"/>
      <c r="FWL635" s="99"/>
      <c r="FWM635" s="99"/>
      <c r="FWN635" s="99"/>
      <c r="FWO635" s="99"/>
      <c r="FWP635" s="99"/>
      <c r="FWQ635" s="99"/>
      <c r="FWR635" s="99"/>
      <c r="FWS635" s="99"/>
      <c r="FWT635" s="99"/>
      <c r="FWU635" s="99"/>
      <c r="FWV635" s="99"/>
      <c r="FWW635" s="99"/>
      <c r="FWX635" s="99"/>
      <c r="FWY635" s="99"/>
      <c r="FWZ635" s="99"/>
      <c r="FXA635" s="99"/>
      <c r="FXB635" s="99"/>
      <c r="FXC635" s="99"/>
      <c r="FXD635" s="99"/>
      <c r="FXE635" s="99"/>
      <c r="FXF635" s="99"/>
      <c r="FXG635" s="99"/>
      <c r="FXH635" s="99"/>
      <c r="FXI635" s="99"/>
      <c r="FXJ635" s="99"/>
      <c r="FXK635" s="99"/>
      <c r="FXL635" s="99"/>
      <c r="FXM635" s="99"/>
      <c r="FXN635" s="99"/>
      <c r="FXO635" s="99"/>
      <c r="FXP635" s="99"/>
      <c r="FXQ635" s="99"/>
      <c r="FXR635" s="99"/>
      <c r="FXS635" s="99"/>
      <c r="FXT635" s="99"/>
      <c r="FXU635" s="99"/>
      <c r="FXV635" s="99"/>
      <c r="FXW635" s="99"/>
      <c r="FXX635" s="99"/>
      <c r="FXY635" s="99"/>
      <c r="FXZ635" s="99"/>
      <c r="FYA635" s="99"/>
      <c r="FYB635" s="99"/>
      <c r="FYC635" s="99"/>
      <c r="FYD635" s="99"/>
      <c r="FYE635" s="99"/>
      <c r="FYF635" s="99"/>
      <c r="FYG635" s="99"/>
      <c r="FYH635" s="99"/>
      <c r="FYI635" s="99"/>
      <c r="FYJ635" s="99"/>
      <c r="FYK635" s="99"/>
      <c r="FYL635" s="99"/>
      <c r="FYM635" s="99"/>
      <c r="FYN635" s="99"/>
      <c r="FYO635" s="99"/>
      <c r="FYP635" s="99"/>
      <c r="FYQ635" s="99"/>
      <c r="FYR635" s="99"/>
      <c r="FYS635" s="99"/>
      <c r="FYT635" s="99"/>
      <c r="FYU635" s="99"/>
      <c r="FYV635" s="99"/>
      <c r="FYW635" s="99"/>
      <c r="FYX635" s="99"/>
      <c r="FYY635" s="99"/>
      <c r="FYZ635" s="99"/>
      <c r="FZA635" s="99"/>
      <c r="FZB635" s="99"/>
      <c r="FZC635" s="99"/>
      <c r="FZD635" s="99"/>
      <c r="FZE635" s="99"/>
      <c r="FZF635" s="99"/>
      <c r="FZG635" s="99"/>
      <c r="FZH635" s="99"/>
      <c r="FZI635" s="99"/>
      <c r="FZJ635" s="99"/>
      <c r="FZK635" s="99"/>
      <c r="FZL635" s="99"/>
      <c r="FZM635" s="99"/>
      <c r="FZN635" s="99"/>
      <c r="FZO635" s="99"/>
      <c r="FZP635" s="99"/>
      <c r="FZQ635" s="99"/>
      <c r="FZR635" s="99"/>
      <c r="FZS635" s="99"/>
      <c r="FZT635" s="99"/>
      <c r="FZU635" s="99"/>
      <c r="FZV635" s="99"/>
      <c r="FZW635" s="99"/>
      <c r="FZX635" s="99"/>
      <c r="FZY635" s="99"/>
      <c r="FZZ635" s="99"/>
      <c r="GAA635" s="99"/>
      <c r="GAB635" s="99"/>
      <c r="GAC635" s="99"/>
      <c r="GAD635" s="99"/>
      <c r="GAE635" s="99"/>
      <c r="GAF635" s="99"/>
      <c r="GAG635" s="99"/>
      <c r="GAH635" s="99"/>
      <c r="GAI635" s="99"/>
      <c r="GAJ635" s="99"/>
      <c r="GAK635" s="99"/>
      <c r="GAL635" s="99"/>
      <c r="GAM635" s="99"/>
      <c r="GAN635" s="99"/>
      <c r="GAO635" s="99"/>
      <c r="GAP635" s="99"/>
      <c r="GAQ635" s="99"/>
      <c r="GAR635" s="99"/>
      <c r="GAS635" s="99"/>
      <c r="GAT635" s="99"/>
      <c r="GAU635" s="99"/>
      <c r="GAV635" s="99"/>
      <c r="GAW635" s="99"/>
      <c r="GAX635" s="99"/>
      <c r="GAY635" s="99"/>
      <c r="GAZ635" s="99"/>
      <c r="GBA635" s="99"/>
      <c r="GBB635" s="99"/>
      <c r="GBC635" s="99"/>
      <c r="GBD635" s="99"/>
      <c r="GBE635" s="99"/>
      <c r="GBF635" s="99"/>
      <c r="GBG635" s="99"/>
      <c r="GBH635" s="99"/>
      <c r="GBI635" s="99"/>
      <c r="GBJ635" s="99"/>
      <c r="GBK635" s="99"/>
      <c r="GBL635" s="99"/>
      <c r="GBM635" s="99"/>
      <c r="GBN635" s="99"/>
      <c r="GBO635" s="99"/>
      <c r="GBP635" s="99"/>
      <c r="GBQ635" s="99"/>
      <c r="GBR635" s="99"/>
      <c r="GBS635" s="99"/>
      <c r="GBT635" s="99"/>
      <c r="GBU635" s="99"/>
      <c r="GBV635" s="99"/>
      <c r="GBW635" s="99"/>
      <c r="GBX635" s="99"/>
      <c r="GBY635" s="99"/>
      <c r="GBZ635" s="99"/>
      <c r="GCA635" s="99"/>
      <c r="GCB635" s="99"/>
      <c r="GCC635" s="99"/>
      <c r="GCD635" s="99"/>
      <c r="GCE635" s="99"/>
      <c r="GCF635" s="99"/>
      <c r="GCG635" s="99"/>
      <c r="GCH635" s="99"/>
      <c r="GCI635" s="99"/>
      <c r="GCJ635" s="99"/>
      <c r="GCK635" s="99"/>
      <c r="GCL635" s="99"/>
      <c r="GCM635" s="99"/>
      <c r="GCN635" s="99"/>
      <c r="GCO635" s="99"/>
      <c r="GCP635" s="99"/>
      <c r="GCQ635" s="99"/>
      <c r="GCR635" s="99"/>
      <c r="GCS635" s="99"/>
      <c r="GCT635" s="99"/>
      <c r="GCU635" s="99"/>
      <c r="GCV635" s="99"/>
      <c r="GCW635" s="99"/>
      <c r="GCX635" s="99"/>
      <c r="GCY635" s="99"/>
      <c r="GCZ635" s="99"/>
      <c r="GDA635" s="99"/>
      <c r="GDB635" s="99"/>
      <c r="GDC635" s="99"/>
      <c r="GDD635" s="99"/>
      <c r="GDE635" s="99"/>
      <c r="GDF635" s="99"/>
      <c r="GDG635" s="99"/>
      <c r="GDH635" s="99"/>
      <c r="GDI635" s="99"/>
      <c r="GDJ635" s="99"/>
      <c r="GDK635" s="99"/>
      <c r="GDL635" s="99"/>
      <c r="GDM635" s="99"/>
      <c r="GDN635" s="99"/>
      <c r="GDO635" s="99"/>
      <c r="GDP635" s="99"/>
      <c r="GDQ635" s="99"/>
      <c r="GDR635" s="99"/>
      <c r="GDS635" s="99"/>
      <c r="GDT635" s="99"/>
      <c r="GDU635" s="99"/>
      <c r="GDV635" s="99"/>
      <c r="GDW635" s="99"/>
      <c r="GDX635" s="99"/>
      <c r="GDY635" s="99"/>
      <c r="GDZ635" s="99"/>
      <c r="GEA635" s="99"/>
      <c r="GEB635" s="99"/>
      <c r="GEC635" s="99"/>
      <c r="GED635" s="99"/>
      <c r="GEE635" s="99"/>
      <c r="GEF635" s="99"/>
      <c r="GEG635" s="99"/>
      <c r="GEH635" s="99"/>
      <c r="GEI635" s="99"/>
      <c r="GEJ635" s="99"/>
      <c r="GEK635" s="99"/>
      <c r="GEL635" s="99"/>
      <c r="GEM635" s="99"/>
      <c r="GEN635" s="99"/>
      <c r="GEO635" s="99"/>
      <c r="GEP635" s="99"/>
      <c r="GEQ635" s="99"/>
      <c r="GER635" s="99"/>
      <c r="GES635" s="99"/>
      <c r="GET635" s="99"/>
      <c r="GEU635" s="99"/>
      <c r="GEV635" s="99"/>
      <c r="GEW635" s="99"/>
      <c r="GEX635" s="99"/>
      <c r="GEY635" s="99"/>
      <c r="GEZ635" s="99"/>
      <c r="GFA635" s="99"/>
      <c r="GFB635" s="99"/>
      <c r="GFC635" s="99"/>
      <c r="GFD635" s="99"/>
      <c r="GFE635" s="99"/>
      <c r="GFF635" s="99"/>
      <c r="GFG635" s="99"/>
      <c r="GFH635" s="99"/>
      <c r="GFI635" s="99"/>
      <c r="GFJ635" s="99"/>
      <c r="GFK635" s="99"/>
      <c r="GFL635" s="99"/>
      <c r="GFM635" s="99"/>
      <c r="GFN635" s="99"/>
      <c r="GFO635" s="99"/>
      <c r="GFP635" s="99"/>
      <c r="GFQ635" s="99"/>
      <c r="GFR635" s="99"/>
      <c r="GFS635" s="99"/>
      <c r="GFT635" s="99"/>
      <c r="GFU635" s="99"/>
      <c r="GFV635" s="99"/>
      <c r="GFW635" s="99"/>
      <c r="GFX635" s="99"/>
      <c r="GFY635" s="99"/>
      <c r="GFZ635" s="99"/>
      <c r="GGA635" s="99"/>
      <c r="GGB635" s="99"/>
      <c r="GGC635" s="99"/>
      <c r="GGD635" s="99"/>
      <c r="GGE635" s="99"/>
      <c r="GGF635" s="99"/>
      <c r="GGG635" s="99"/>
      <c r="GGH635" s="99"/>
      <c r="GGI635" s="99"/>
      <c r="GGJ635" s="99"/>
      <c r="GGK635" s="99"/>
      <c r="GGL635" s="99"/>
      <c r="GGM635" s="99"/>
      <c r="GGN635" s="99"/>
      <c r="GGO635" s="99"/>
      <c r="GGP635" s="99"/>
      <c r="GGQ635" s="99"/>
      <c r="GGR635" s="99"/>
      <c r="GGS635" s="99"/>
      <c r="GGT635" s="99"/>
      <c r="GGU635" s="99"/>
      <c r="GGV635" s="99"/>
      <c r="GGW635" s="99"/>
      <c r="GGX635" s="99"/>
      <c r="GGY635" s="99"/>
      <c r="GGZ635" s="99"/>
      <c r="GHA635" s="99"/>
      <c r="GHB635" s="99"/>
      <c r="GHC635" s="99"/>
      <c r="GHD635" s="99"/>
      <c r="GHE635" s="99"/>
      <c r="GHF635" s="99"/>
      <c r="GHG635" s="99"/>
      <c r="GHH635" s="99"/>
      <c r="GHI635" s="99"/>
      <c r="GHJ635" s="99"/>
      <c r="GHK635" s="99"/>
      <c r="GHL635" s="99"/>
      <c r="GHM635" s="99"/>
      <c r="GHN635" s="99"/>
      <c r="GHO635" s="99"/>
      <c r="GHP635" s="99"/>
      <c r="GHQ635" s="99"/>
      <c r="GHR635" s="99"/>
      <c r="GHS635" s="99"/>
      <c r="GHT635" s="99"/>
      <c r="GHU635" s="99"/>
      <c r="GHV635" s="99"/>
      <c r="GHW635" s="99"/>
      <c r="GHX635" s="99"/>
      <c r="GHY635" s="99"/>
      <c r="GHZ635" s="99"/>
      <c r="GIA635" s="99"/>
      <c r="GIB635" s="99"/>
      <c r="GIC635" s="99"/>
      <c r="GID635" s="99"/>
      <c r="GIE635" s="99"/>
      <c r="GIF635" s="99"/>
      <c r="GIG635" s="99"/>
      <c r="GIH635" s="99"/>
      <c r="GII635" s="99"/>
      <c r="GIJ635" s="99"/>
      <c r="GIK635" s="99"/>
      <c r="GIL635" s="99"/>
      <c r="GIM635" s="99"/>
      <c r="GIN635" s="99"/>
      <c r="GIO635" s="99"/>
      <c r="GIP635" s="99"/>
      <c r="GIQ635" s="99"/>
      <c r="GIR635" s="99"/>
      <c r="GIS635" s="99"/>
      <c r="GIT635" s="99"/>
      <c r="GIU635" s="99"/>
      <c r="GIV635" s="99"/>
      <c r="GIW635" s="99"/>
      <c r="GIX635" s="99"/>
      <c r="GIY635" s="99"/>
      <c r="GIZ635" s="99"/>
      <c r="GJA635" s="99"/>
      <c r="GJB635" s="99"/>
      <c r="GJC635" s="99"/>
      <c r="GJD635" s="99"/>
      <c r="GJE635" s="99"/>
      <c r="GJF635" s="99"/>
      <c r="GJG635" s="99"/>
      <c r="GJH635" s="99"/>
      <c r="GJI635" s="99"/>
      <c r="GJJ635" s="99"/>
      <c r="GJK635" s="99"/>
      <c r="GJL635" s="99"/>
      <c r="GJM635" s="99"/>
      <c r="GJN635" s="99"/>
      <c r="GJO635" s="99"/>
      <c r="GJP635" s="99"/>
      <c r="GJQ635" s="99"/>
      <c r="GJR635" s="99"/>
      <c r="GJS635" s="99"/>
      <c r="GJT635" s="99"/>
      <c r="GJU635" s="99"/>
      <c r="GJV635" s="99"/>
      <c r="GJW635" s="99"/>
      <c r="GJX635" s="99"/>
      <c r="GJY635" s="99"/>
      <c r="GJZ635" s="99"/>
      <c r="GKA635" s="99"/>
      <c r="GKB635" s="99"/>
      <c r="GKC635" s="99"/>
      <c r="GKD635" s="99"/>
      <c r="GKE635" s="99"/>
      <c r="GKF635" s="99"/>
      <c r="GKG635" s="99"/>
      <c r="GKH635" s="99"/>
      <c r="GKI635" s="99"/>
      <c r="GKJ635" s="99"/>
      <c r="GKK635" s="99"/>
      <c r="GKL635" s="99"/>
      <c r="GKM635" s="99"/>
      <c r="GKN635" s="99"/>
      <c r="GKO635" s="99"/>
      <c r="GKP635" s="99"/>
      <c r="GKQ635" s="99"/>
      <c r="GKR635" s="99"/>
      <c r="GKS635" s="99"/>
      <c r="GKT635" s="99"/>
      <c r="GKU635" s="99"/>
      <c r="GKV635" s="99"/>
      <c r="GKW635" s="99"/>
      <c r="GKX635" s="99"/>
      <c r="GKY635" s="99"/>
      <c r="GKZ635" s="99"/>
      <c r="GLA635" s="99"/>
      <c r="GLB635" s="99"/>
      <c r="GLC635" s="99"/>
      <c r="GLD635" s="99"/>
      <c r="GLE635" s="99"/>
      <c r="GLF635" s="99"/>
      <c r="GLG635" s="99"/>
      <c r="GLH635" s="99"/>
      <c r="GLI635" s="99"/>
      <c r="GLJ635" s="99"/>
      <c r="GLK635" s="99"/>
      <c r="GLL635" s="99"/>
      <c r="GLM635" s="99"/>
      <c r="GLN635" s="99"/>
      <c r="GLO635" s="99"/>
      <c r="GLP635" s="99"/>
      <c r="GLQ635" s="99"/>
      <c r="GLR635" s="99"/>
      <c r="GLS635" s="99"/>
      <c r="GLT635" s="99"/>
      <c r="GLU635" s="99"/>
      <c r="GLV635" s="99"/>
      <c r="GLW635" s="99"/>
      <c r="GLX635" s="99"/>
      <c r="GLY635" s="99"/>
      <c r="GLZ635" s="99"/>
      <c r="GMA635" s="99"/>
      <c r="GMB635" s="99"/>
      <c r="GMC635" s="99"/>
      <c r="GMD635" s="99"/>
      <c r="GME635" s="99"/>
      <c r="GMF635" s="99"/>
      <c r="GMG635" s="99"/>
      <c r="GMH635" s="99"/>
      <c r="GMI635" s="99"/>
      <c r="GMJ635" s="99"/>
      <c r="GMK635" s="99"/>
      <c r="GML635" s="99"/>
      <c r="GMM635" s="99"/>
      <c r="GMN635" s="99"/>
      <c r="GMO635" s="99"/>
      <c r="GMP635" s="99"/>
      <c r="GMQ635" s="99"/>
      <c r="GMR635" s="99"/>
      <c r="GMS635" s="99"/>
      <c r="GMT635" s="99"/>
      <c r="GMU635" s="99"/>
      <c r="GMV635" s="99"/>
      <c r="GMW635" s="99"/>
      <c r="GMX635" s="99"/>
      <c r="GMY635" s="99"/>
      <c r="GMZ635" s="99"/>
      <c r="GNA635" s="99"/>
      <c r="GNB635" s="99"/>
      <c r="GNC635" s="99"/>
      <c r="GND635" s="99"/>
      <c r="GNE635" s="99"/>
      <c r="GNF635" s="99"/>
      <c r="GNG635" s="99"/>
      <c r="GNH635" s="99"/>
      <c r="GNI635" s="99"/>
      <c r="GNJ635" s="99"/>
      <c r="GNK635" s="99"/>
      <c r="GNL635" s="99"/>
      <c r="GNM635" s="99"/>
      <c r="GNN635" s="99"/>
      <c r="GNO635" s="99"/>
      <c r="GNP635" s="99"/>
      <c r="GNQ635" s="99"/>
      <c r="GNR635" s="99"/>
      <c r="GNS635" s="99"/>
      <c r="GNT635" s="99"/>
      <c r="GNU635" s="99"/>
      <c r="GNV635" s="99"/>
      <c r="GNW635" s="99"/>
      <c r="GNX635" s="99"/>
      <c r="GNY635" s="99"/>
      <c r="GNZ635" s="99"/>
      <c r="GOA635" s="99"/>
      <c r="GOB635" s="99"/>
      <c r="GOC635" s="99"/>
      <c r="GOD635" s="99"/>
      <c r="GOE635" s="99"/>
      <c r="GOF635" s="99"/>
      <c r="GOG635" s="99"/>
      <c r="GOH635" s="99"/>
      <c r="GOI635" s="99"/>
      <c r="GOJ635" s="99"/>
      <c r="GOK635" s="99"/>
      <c r="GOL635" s="99"/>
      <c r="GOM635" s="99"/>
      <c r="GON635" s="99"/>
      <c r="GOO635" s="99"/>
      <c r="GOP635" s="99"/>
      <c r="GOQ635" s="99"/>
      <c r="GOR635" s="99"/>
      <c r="GOS635" s="99"/>
      <c r="GOT635" s="99"/>
      <c r="GOU635" s="99"/>
      <c r="GOV635" s="99"/>
      <c r="GOW635" s="99"/>
      <c r="GOX635" s="99"/>
      <c r="GOY635" s="99"/>
      <c r="GOZ635" s="99"/>
      <c r="GPA635" s="99"/>
      <c r="GPB635" s="99"/>
      <c r="GPC635" s="99"/>
      <c r="GPD635" s="99"/>
      <c r="GPE635" s="99"/>
      <c r="GPF635" s="99"/>
      <c r="GPG635" s="99"/>
      <c r="GPH635" s="99"/>
      <c r="GPI635" s="99"/>
      <c r="GPJ635" s="99"/>
      <c r="GPK635" s="99"/>
      <c r="GPL635" s="99"/>
      <c r="GPM635" s="99"/>
      <c r="GPN635" s="99"/>
      <c r="GPO635" s="99"/>
      <c r="GPP635" s="99"/>
      <c r="GPQ635" s="99"/>
      <c r="GPR635" s="99"/>
      <c r="GPS635" s="99"/>
      <c r="GPT635" s="99"/>
      <c r="GPU635" s="99"/>
      <c r="GPV635" s="99"/>
      <c r="GPW635" s="99"/>
      <c r="GPX635" s="99"/>
      <c r="GPY635" s="99"/>
      <c r="GPZ635" s="99"/>
      <c r="GQA635" s="99"/>
      <c r="GQB635" s="99"/>
      <c r="GQC635" s="99"/>
      <c r="GQD635" s="99"/>
      <c r="GQE635" s="99"/>
      <c r="GQF635" s="99"/>
      <c r="GQG635" s="99"/>
      <c r="GQH635" s="99"/>
      <c r="GQI635" s="99"/>
      <c r="GQJ635" s="99"/>
      <c r="GQK635" s="99"/>
      <c r="GQL635" s="99"/>
      <c r="GQM635" s="99"/>
      <c r="GQN635" s="99"/>
      <c r="GQO635" s="99"/>
      <c r="GQP635" s="99"/>
      <c r="GQQ635" s="99"/>
      <c r="GQR635" s="99"/>
      <c r="GQS635" s="99"/>
      <c r="GQT635" s="99"/>
      <c r="GQU635" s="99"/>
      <c r="GQV635" s="99"/>
      <c r="GQW635" s="99"/>
      <c r="GQX635" s="99"/>
      <c r="GQY635" s="99"/>
      <c r="GQZ635" s="99"/>
      <c r="GRA635" s="99"/>
      <c r="GRB635" s="99"/>
      <c r="GRC635" s="99"/>
      <c r="GRD635" s="99"/>
      <c r="GRE635" s="99"/>
      <c r="GRF635" s="99"/>
      <c r="GRG635" s="99"/>
      <c r="GRH635" s="99"/>
      <c r="GRI635" s="99"/>
      <c r="GRJ635" s="99"/>
      <c r="GRK635" s="99"/>
      <c r="GRL635" s="99"/>
      <c r="GRM635" s="99"/>
      <c r="GRN635" s="99"/>
      <c r="GRO635" s="99"/>
      <c r="GRP635" s="99"/>
      <c r="GRQ635" s="99"/>
      <c r="GRR635" s="99"/>
      <c r="GRS635" s="99"/>
      <c r="GRT635" s="99"/>
      <c r="GRU635" s="99"/>
      <c r="GRV635" s="99"/>
      <c r="GRW635" s="99"/>
      <c r="GRX635" s="99"/>
      <c r="GRY635" s="99"/>
      <c r="GRZ635" s="99"/>
      <c r="GSA635" s="99"/>
      <c r="GSB635" s="99"/>
      <c r="GSC635" s="99"/>
      <c r="GSD635" s="99"/>
      <c r="GSE635" s="99"/>
      <c r="GSF635" s="99"/>
      <c r="GSG635" s="99"/>
      <c r="GSH635" s="99"/>
      <c r="GSI635" s="99"/>
      <c r="GSJ635" s="99"/>
      <c r="GSK635" s="99"/>
      <c r="GSL635" s="99"/>
      <c r="GSM635" s="99"/>
      <c r="GSN635" s="99"/>
      <c r="GSO635" s="99"/>
      <c r="GSP635" s="99"/>
      <c r="GSQ635" s="99"/>
      <c r="GSR635" s="99"/>
      <c r="GSS635" s="99"/>
      <c r="GST635" s="99"/>
      <c r="GSU635" s="99"/>
      <c r="GSV635" s="99"/>
      <c r="GSW635" s="99"/>
      <c r="GSX635" s="99"/>
      <c r="GSY635" s="99"/>
      <c r="GSZ635" s="99"/>
      <c r="GTA635" s="99"/>
      <c r="GTB635" s="99"/>
      <c r="GTC635" s="99"/>
      <c r="GTD635" s="99"/>
      <c r="GTE635" s="99"/>
      <c r="GTF635" s="99"/>
      <c r="GTG635" s="99"/>
      <c r="GTH635" s="99"/>
      <c r="GTI635" s="99"/>
      <c r="GTJ635" s="99"/>
      <c r="GTK635" s="99"/>
      <c r="GTL635" s="99"/>
      <c r="GTM635" s="99"/>
      <c r="GTN635" s="99"/>
      <c r="GTO635" s="99"/>
      <c r="GTP635" s="99"/>
      <c r="GTQ635" s="99"/>
      <c r="GTR635" s="99"/>
      <c r="GTS635" s="99"/>
      <c r="GTT635" s="99"/>
      <c r="GTU635" s="99"/>
      <c r="GTV635" s="99"/>
      <c r="GTW635" s="99"/>
      <c r="GTX635" s="99"/>
      <c r="GTY635" s="99"/>
      <c r="GTZ635" s="99"/>
      <c r="GUA635" s="99"/>
      <c r="GUB635" s="99"/>
      <c r="GUC635" s="99"/>
      <c r="GUD635" s="99"/>
      <c r="GUE635" s="99"/>
      <c r="GUF635" s="99"/>
      <c r="GUG635" s="99"/>
      <c r="GUH635" s="99"/>
      <c r="GUI635" s="99"/>
      <c r="GUJ635" s="99"/>
      <c r="GUK635" s="99"/>
      <c r="GUL635" s="99"/>
      <c r="GUM635" s="99"/>
      <c r="GUN635" s="99"/>
      <c r="GUO635" s="99"/>
      <c r="GUP635" s="99"/>
      <c r="GUQ635" s="99"/>
      <c r="GUR635" s="99"/>
      <c r="GUS635" s="99"/>
      <c r="GUT635" s="99"/>
      <c r="GUU635" s="99"/>
      <c r="GUV635" s="99"/>
      <c r="GUW635" s="99"/>
      <c r="GUX635" s="99"/>
      <c r="GUY635" s="99"/>
      <c r="GUZ635" s="99"/>
      <c r="GVA635" s="99"/>
      <c r="GVB635" s="99"/>
      <c r="GVC635" s="99"/>
      <c r="GVD635" s="99"/>
      <c r="GVE635" s="99"/>
      <c r="GVF635" s="99"/>
      <c r="GVG635" s="99"/>
      <c r="GVH635" s="99"/>
      <c r="GVI635" s="99"/>
      <c r="GVJ635" s="99"/>
      <c r="GVK635" s="99"/>
      <c r="GVL635" s="99"/>
      <c r="GVM635" s="99"/>
      <c r="GVN635" s="99"/>
      <c r="GVO635" s="99"/>
      <c r="GVP635" s="99"/>
      <c r="GVQ635" s="99"/>
      <c r="GVR635" s="99"/>
      <c r="GVS635" s="99"/>
      <c r="GVT635" s="99"/>
      <c r="GVU635" s="99"/>
      <c r="GVV635" s="99"/>
      <c r="GVW635" s="99"/>
      <c r="GVX635" s="99"/>
      <c r="GVY635" s="99"/>
      <c r="GVZ635" s="99"/>
      <c r="GWA635" s="99"/>
      <c r="GWB635" s="99"/>
      <c r="GWC635" s="99"/>
      <c r="GWD635" s="99"/>
      <c r="GWE635" s="99"/>
      <c r="GWF635" s="99"/>
      <c r="GWG635" s="99"/>
      <c r="GWH635" s="99"/>
      <c r="GWI635" s="99"/>
      <c r="GWJ635" s="99"/>
      <c r="GWK635" s="99"/>
      <c r="GWL635" s="99"/>
      <c r="GWM635" s="99"/>
      <c r="GWN635" s="99"/>
      <c r="GWO635" s="99"/>
      <c r="GWP635" s="99"/>
      <c r="GWQ635" s="99"/>
      <c r="GWR635" s="99"/>
      <c r="GWS635" s="99"/>
      <c r="GWT635" s="99"/>
      <c r="GWU635" s="99"/>
      <c r="GWV635" s="99"/>
      <c r="GWW635" s="99"/>
      <c r="GWX635" s="99"/>
      <c r="GWY635" s="99"/>
      <c r="GWZ635" s="99"/>
      <c r="GXA635" s="99"/>
      <c r="GXB635" s="99"/>
      <c r="GXC635" s="99"/>
      <c r="GXD635" s="99"/>
      <c r="GXE635" s="99"/>
      <c r="GXF635" s="99"/>
      <c r="GXG635" s="99"/>
      <c r="GXH635" s="99"/>
      <c r="GXI635" s="99"/>
      <c r="GXJ635" s="99"/>
      <c r="GXK635" s="99"/>
      <c r="GXL635" s="99"/>
      <c r="GXM635" s="99"/>
      <c r="GXN635" s="99"/>
      <c r="GXO635" s="99"/>
      <c r="GXP635" s="99"/>
      <c r="GXQ635" s="99"/>
      <c r="GXR635" s="99"/>
      <c r="GXS635" s="99"/>
      <c r="GXT635" s="99"/>
      <c r="GXU635" s="99"/>
      <c r="GXV635" s="99"/>
      <c r="GXW635" s="99"/>
      <c r="GXX635" s="99"/>
      <c r="GXY635" s="99"/>
      <c r="GXZ635" s="99"/>
      <c r="GYA635" s="99"/>
      <c r="GYB635" s="99"/>
      <c r="GYC635" s="99"/>
      <c r="GYD635" s="99"/>
      <c r="GYE635" s="99"/>
      <c r="GYF635" s="99"/>
      <c r="GYG635" s="99"/>
      <c r="GYH635" s="99"/>
      <c r="GYI635" s="99"/>
      <c r="GYJ635" s="99"/>
      <c r="GYK635" s="99"/>
      <c r="GYL635" s="99"/>
      <c r="GYM635" s="99"/>
      <c r="GYN635" s="99"/>
      <c r="GYO635" s="99"/>
      <c r="GYP635" s="99"/>
      <c r="GYQ635" s="99"/>
      <c r="GYR635" s="99"/>
      <c r="GYS635" s="99"/>
      <c r="GYT635" s="99"/>
      <c r="GYU635" s="99"/>
      <c r="GYV635" s="99"/>
      <c r="GYW635" s="99"/>
      <c r="GYX635" s="99"/>
      <c r="GYY635" s="99"/>
      <c r="GYZ635" s="99"/>
      <c r="GZA635" s="99"/>
      <c r="GZB635" s="99"/>
      <c r="GZC635" s="99"/>
      <c r="GZD635" s="99"/>
      <c r="GZE635" s="99"/>
      <c r="GZF635" s="99"/>
      <c r="GZG635" s="99"/>
      <c r="GZH635" s="99"/>
      <c r="GZI635" s="99"/>
      <c r="GZJ635" s="99"/>
      <c r="GZK635" s="99"/>
      <c r="GZL635" s="99"/>
      <c r="GZM635" s="99"/>
      <c r="GZN635" s="99"/>
      <c r="GZO635" s="99"/>
      <c r="GZP635" s="99"/>
      <c r="GZQ635" s="99"/>
      <c r="GZR635" s="99"/>
      <c r="GZS635" s="99"/>
      <c r="GZT635" s="99"/>
      <c r="GZU635" s="99"/>
      <c r="GZV635" s="99"/>
      <c r="GZW635" s="99"/>
      <c r="GZX635" s="99"/>
      <c r="GZY635" s="99"/>
      <c r="GZZ635" s="99"/>
      <c r="HAA635" s="99"/>
      <c r="HAB635" s="99"/>
      <c r="HAC635" s="99"/>
      <c r="HAD635" s="99"/>
      <c r="HAE635" s="99"/>
      <c r="HAF635" s="99"/>
      <c r="HAG635" s="99"/>
      <c r="HAH635" s="99"/>
      <c r="HAI635" s="99"/>
      <c r="HAJ635" s="99"/>
      <c r="HAK635" s="99"/>
      <c r="HAL635" s="99"/>
      <c r="HAM635" s="99"/>
      <c r="HAN635" s="99"/>
      <c r="HAO635" s="99"/>
      <c r="HAP635" s="99"/>
      <c r="HAQ635" s="99"/>
      <c r="HAR635" s="99"/>
      <c r="HAS635" s="99"/>
      <c r="HAT635" s="99"/>
      <c r="HAU635" s="99"/>
      <c r="HAV635" s="99"/>
      <c r="HAW635" s="99"/>
      <c r="HAX635" s="99"/>
      <c r="HAY635" s="99"/>
      <c r="HAZ635" s="99"/>
      <c r="HBA635" s="99"/>
      <c r="HBB635" s="99"/>
      <c r="HBC635" s="99"/>
      <c r="HBD635" s="99"/>
      <c r="HBE635" s="99"/>
      <c r="HBF635" s="99"/>
      <c r="HBG635" s="99"/>
      <c r="HBH635" s="99"/>
      <c r="HBI635" s="99"/>
      <c r="HBJ635" s="99"/>
      <c r="HBK635" s="99"/>
      <c r="HBL635" s="99"/>
      <c r="HBM635" s="99"/>
      <c r="HBN635" s="99"/>
      <c r="HBO635" s="99"/>
      <c r="HBP635" s="99"/>
      <c r="HBQ635" s="99"/>
      <c r="HBR635" s="99"/>
      <c r="HBS635" s="99"/>
      <c r="HBT635" s="99"/>
      <c r="HBU635" s="99"/>
      <c r="HBV635" s="99"/>
      <c r="HBW635" s="99"/>
      <c r="HBX635" s="99"/>
      <c r="HBY635" s="99"/>
      <c r="HBZ635" s="99"/>
      <c r="HCA635" s="99"/>
      <c r="HCB635" s="99"/>
      <c r="HCC635" s="99"/>
      <c r="HCD635" s="99"/>
      <c r="HCE635" s="99"/>
      <c r="HCF635" s="99"/>
      <c r="HCG635" s="99"/>
      <c r="HCH635" s="99"/>
      <c r="HCI635" s="99"/>
      <c r="HCJ635" s="99"/>
      <c r="HCK635" s="99"/>
      <c r="HCL635" s="99"/>
      <c r="HCM635" s="99"/>
      <c r="HCN635" s="99"/>
      <c r="HCO635" s="99"/>
      <c r="HCP635" s="99"/>
      <c r="HCQ635" s="99"/>
      <c r="HCR635" s="99"/>
      <c r="HCS635" s="99"/>
      <c r="HCT635" s="99"/>
      <c r="HCU635" s="99"/>
      <c r="HCV635" s="99"/>
      <c r="HCW635" s="99"/>
      <c r="HCX635" s="99"/>
      <c r="HCY635" s="99"/>
      <c r="HCZ635" s="99"/>
      <c r="HDA635" s="99"/>
      <c r="HDB635" s="99"/>
      <c r="HDC635" s="99"/>
      <c r="HDD635" s="99"/>
      <c r="HDE635" s="99"/>
      <c r="HDF635" s="99"/>
      <c r="HDG635" s="99"/>
      <c r="HDH635" s="99"/>
      <c r="HDI635" s="99"/>
      <c r="HDJ635" s="99"/>
      <c r="HDK635" s="99"/>
      <c r="HDL635" s="99"/>
      <c r="HDM635" s="99"/>
      <c r="HDN635" s="99"/>
      <c r="HDO635" s="99"/>
      <c r="HDP635" s="99"/>
      <c r="HDQ635" s="99"/>
      <c r="HDR635" s="99"/>
      <c r="HDS635" s="99"/>
      <c r="HDT635" s="99"/>
      <c r="HDU635" s="99"/>
      <c r="HDV635" s="99"/>
      <c r="HDW635" s="99"/>
      <c r="HDX635" s="99"/>
      <c r="HDY635" s="99"/>
      <c r="HDZ635" s="99"/>
      <c r="HEA635" s="99"/>
      <c r="HEB635" s="99"/>
      <c r="HEC635" s="99"/>
      <c r="HED635" s="99"/>
      <c r="HEE635" s="99"/>
      <c r="HEF635" s="99"/>
      <c r="HEG635" s="99"/>
      <c r="HEH635" s="99"/>
      <c r="HEI635" s="99"/>
      <c r="HEJ635" s="99"/>
      <c r="HEK635" s="99"/>
      <c r="HEL635" s="99"/>
      <c r="HEM635" s="99"/>
      <c r="HEN635" s="99"/>
      <c r="HEO635" s="99"/>
      <c r="HEP635" s="99"/>
      <c r="HEQ635" s="99"/>
      <c r="HER635" s="99"/>
      <c r="HES635" s="99"/>
      <c r="HET635" s="99"/>
      <c r="HEU635" s="99"/>
      <c r="HEV635" s="99"/>
      <c r="HEW635" s="99"/>
      <c r="HEX635" s="99"/>
      <c r="HEY635" s="99"/>
      <c r="HEZ635" s="99"/>
      <c r="HFA635" s="99"/>
      <c r="HFB635" s="99"/>
      <c r="HFC635" s="99"/>
      <c r="HFD635" s="99"/>
      <c r="HFE635" s="99"/>
      <c r="HFF635" s="99"/>
      <c r="HFG635" s="99"/>
      <c r="HFH635" s="99"/>
      <c r="HFI635" s="99"/>
      <c r="HFJ635" s="99"/>
      <c r="HFK635" s="99"/>
      <c r="HFL635" s="99"/>
      <c r="HFM635" s="99"/>
      <c r="HFN635" s="99"/>
      <c r="HFO635" s="99"/>
      <c r="HFP635" s="99"/>
      <c r="HFQ635" s="99"/>
      <c r="HFR635" s="99"/>
      <c r="HFS635" s="99"/>
      <c r="HFT635" s="99"/>
      <c r="HFU635" s="99"/>
      <c r="HFV635" s="99"/>
      <c r="HFW635" s="99"/>
      <c r="HFX635" s="99"/>
      <c r="HFY635" s="99"/>
      <c r="HFZ635" s="99"/>
      <c r="HGA635" s="99"/>
      <c r="HGB635" s="99"/>
      <c r="HGC635" s="99"/>
      <c r="HGD635" s="99"/>
      <c r="HGE635" s="99"/>
      <c r="HGF635" s="99"/>
      <c r="HGG635" s="99"/>
      <c r="HGH635" s="99"/>
      <c r="HGI635" s="99"/>
      <c r="HGJ635" s="99"/>
      <c r="HGK635" s="99"/>
      <c r="HGL635" s="99"/>
      <c r="HGM635" s="99"/>
      <c r="HGN635" s="99"/>
      <c r="HGO635" s="99"/>
      <c r="HGP635" s="99"/>
      <c r="HGQ635" s="99"/>
      <c r="HGR635" s="99"/>
      <c r="HGS635" s="99"/>
      <c r="HGT635" s="99"/>
      <c r="HGU635" s="99"/>
      <c r="HGV635" s="99"/>
      <c r="HGW635" s="99"/>
      <c r="HGX635" s="99"/>
      <c r="HGY635" s="99"/>
      <c r="HGZ635" s="99"/>
      <c r="HHA635" s="99"/>
      <c r="HHB635" s="99"/>
      <c r="HHC635" s="99"/>
      <c r="HHD635" s="99"/>
      <c r="HHE635" s="99"/>
      <c r="HHF635" s="99"/>
      <c r="HHG635" s="99"/>
      <c r="HHH635" s="99"/>
      <c r="HHI635" s="99"/>
      <c r="HHJ635" s="99"/>
      <c r="HHK635" s="99"/>
      <c r="HHL635" s="99"/>
      <c r="HHM635" s="99"/>
      <c r="HHN635" s="99"/>
      <c r="HHO635" s="99"/>
      <c r="HHP635" s="99"/>
      <c r="HHQ635" s="99"/>
      <c r="HHR635" s="99"/>
      <c r="HHS635" s="99"/>
      <c r="HHT635" s="99"/>
      <c r="HHU635" s="99"/>
      <c r="HHV635" s="99"/>
      <c r="HHW635" s="99"/>
      <c r="HHX635" s="99"/>
      <c r="HHY635" s="99"/>
      <c r="HHZ635" s="99"/>
      <c r="HIA635" s="99"/>
      <c r="HIB635" s="99"/>
      <c r="HIC635" s="99"/>
      <c r="HID635" s="99"/>
      <c r="HIE635" s="99"/>
      <c r="HIF635" s="99"/>
      <c r="HIG635" s="99"/>
      <c r="HIH635" s="99"/>
      <c r="HII635" s="99"/>
      <c r="HIJ635" s="99"/>
      <c r="HIK635" s="99"/>
      <c r="HIL635" s="99"/>
      <c r="HIM635" s="99"/>
      <c r="HIN635" s="99"/>
      <c r="HIO635" s="99"/>
      <c r="HIP635" s="99"/>
      <c r="HIQ635" s="99"/>
      <c r="HIR635" s="99"/>
      <c r="HIS635" s="99"/>
      <c r="HIT635" s="99"/>
      <c r="HIU635" s="99"/>
      <c r="HIV635" s="99"/>
      <c r="HIW635" s="99"/>
      <c r="HIX635" s="99"/>
      <c r="HIY635" s="99"/>
      <c r="HIZ635" s="99"/>
      <c r="HJA635" s="99"/>
      <c r="HJB635" s="99"/>
      <c r="HJC635" s="99"/>
      <c r="HJD635" s="99"/>
      <c r="HJE635" s="99"/>
      <c r="HJF635" s="99"/>
      <c r="HJG635" s="99"/>
      <c r="HJH635" s="99"/>
      <c r="HJI635" s="99"/>
      <c r="HJJ635" s="99"/>
      <c r="HJK635" s="99"/>
      <c r="HJL635" s="99"/>
      <c r="HJM635" s="99"/>
      <c r="HJN635" s="99"/>
      <c r="HJO635" s="99"/>
      <c r="HJP635" s="99"/>
      <c r="HJQ635" s="99"/>
      <c r="HJR635" s="99"/>
      <c r="HJS635" s="99"/>
      <c r="HJT635" s="99"/>
      <c r="HJU635" s="99"/>
      <c r="HJV635" s="99"/>
      <c r="HJW635" s="99"/>
      <c r="HJX635" s="99"/>
      <c r="HJY635" s="99"/>
      <c r="HJZ635" s="99"/>
      <c r="HKA635" s="99"/>
      <c r="HKB635" s="99"/>
      <c r="HKC635" s="99"/>
      <c r="HKD635" s="99"/>
      <c r="HKE635" s="99"/>
      <c r="HKF635" s="99"/>
      <c r="HKG635" s="99"/>
      <c r="HKH635" s="99"/>
      <c r="HKI635" s="99"/>
      <c r="HKJ635" s="99"/>
      <c r="HKK635" s="99"/>
      <c r="HKL635" s="99"/>
      <c r="HKM635" s="99"/>
      <c r="HKN635" s="99"/>
      <c r="HKO635" s="99"/>
      <c r="HKP635" s="99"/>
      <c r="HKQ635" s="99"/>
      <c r="HKR635" s="99"/>
      <c r="HKS635" s="99"/>
      <c r="HKT635" s="99"/>
      <c r="HKU635" s="99"/>
      <c r="HKV635" s="99"/>
      <c r="HKW635" s="99"/>
      <c r="HKX635" s="99"/>
      <c r="HKY635" s="99"/>
      <c r="HKZ635" s="99"/>
      <c r="HLA635" s="99"/>
      <c r="HLB635" s="99"/>
      <c r="HLC635" s="99"/>
      <c r="HLD635" s="99"/>
      <c r="HLE635" s="99"/>
      <c r="HLF635" s="99"/>
      <c r="HLG635" s="99"/>
      <c r="HLH635" s="99"/>
      <c r="HLI635" s="99"/>
      <c r="HLJ635" s="99"/>
      <c r="HLK635" s="99"/>
      <c r="HLL635" s="99"/>
      <c r="HLM635" s="99"/>
      <c r="HLN635" s="99"/>
      <c r="HLO635" s="99"/>
      <c r="HLP635" s="99"/>
      <c r="HLQ635" s="99"/>
      <c r="HLR635" s="99"/>
      <c r="HLS635" s="99"/>
      <c r="HLT635" s="99"/>
      <c r="HLU635" s="99"/>
      <c r="HLV635" s="99"/>
      <c r="HLW635" s="99"/>
      <c r="HLX635" s="99"/>
      <c r="HLY635" s="99"/>
      <c r="HLZ635" s="99"/>
      <c r="HMA635" s="99"/>
      <c r="HMB635" s="99"/>
      <c r="HMC635" s="99"/>
      <c r="HMD635" s="99"/>
      <c r="HME635" s="99"/>
      <c r="HMF635" s="99"/>
      <c r="HMG635" s="99"/>
      <c r="HMH635" s="99"/>
      <c r="HMI635" s="99"/>
      <c r="HMJ635" s="99"/>
      <c r="HMK635" s="99"/>
      <c r="HML635" s="99"/>
      <c r="HMM635" s="99"/>
      <c r="HMN635" s="99"/>
      <c r="HMO635" s="99"/>
      <c r="HMP635" s="99"/>
      <c r="HMQ635" s="99"/>
      <c r="HMR635" s="99"/>
      <c r="HMS635" s="99"/>
      <c r="HMT635" s="99"/>
      <c r="HMU635" s="99"/>
      <c r="HMV635" s="99"/>
      <c r="HMW635" s="99"/>
      <c r="HMX635" s="99"/>
      <c r="HMY635" s="99"/>
      <c r="HMZ635" s="99"/>
      <c r="HNA635" s="99"/>
      <c r="HNB635" s="99"/>
      <c r="HNC635" s="99"/>
      <c r="HND635" s="99"/>
      <c r="HNE635" s="99"/>
      <c r="HNF635" s="99"/>
      <c r="HNG635" s="99"/>
      <c r="HNH635" s="99"/>
      <c r="HNI635" s="99"/>
      <c r="HNJ635" s="99"/>
      <c r="HNK635" s="99"/>
      <c r="HNL635" s="99"/>
      <c r="HNM635" s="99"/>
      <c r="HNN635" s="99"/>
      <c r="HNO635" s="99"/>
      <c r="HNP635" s="99"/>
      <c r="HNQ635" s="99"/>
      <c r="HNR635" s="99"/>
      <c r="HNS635" s="99"/>
      <c r="HNT635" s="99"/>
      <c r="HNU635" s="99"/>
      <c r="HNV635" s="99"/>
      <c r="HNW635" s="99"/>
      <c r="HNX635" s="99"/>
      <c r="HNY635" s="99"/>
      <c r="HNZ635" s="99"/>
      <c r="HOA635" s="99"/>
      <c r="HOB635" s="99"/>
      <c r="HOC635" s="99"/>
      <c r="HOD635" s="99"/>
      <c r="HOE635" s="99"/>
      <c r="HOF635" s="99"/>
      <c r="HOG635" s="99"/>
      <c r="HOH635" s="99"/>
      <c r="HOI635" s="99"/>
      <c r="HOJ635" s="99"/>
      <c r="HOK635" s="99"/>
      <c r="HOL635" s="99"/>
      <c r="HOM635" s="99"/>
      <c r="HON635" s="99"/>
      <c r="HOO635" s="99"/>
      <c r="HOP635" s="99"/>
      <c r="HOQ635" s="99"/>
      <c r="HOR635" s="99"/>
      <c r="HOS635" s="99"/>
      <c r="HOT635" s="99"/>
      <c r="HOU635" s="99"/>
      <c r="HOV635" s="99"/>
      <c r="HOW635" s="99"/>
      <c r="HOX635" s="99"/>
      <c r="HOY635" s="99"/>
      <c r="HOZ635" s="99"/>
      <c r="HPA635" s="99"/>
      <c r="HPB635" s="99"/>
      <c r="HPC635" s="99"/>
      <c r="HPD635" s="99"/>
      <c r="HPE635" s="99"/>
      <c r="HPF635" s="99"/>
      <c r="HPG635" s="99"/>
      <c r="HPH635" s="99"/>
      <c r="HPI635" s="99"/>
      <c r="HPJ635" s="99"/>
      <c r="HPK635" s="99"/>
      <c r="HPL635" s="99"/>
      <c r="HPM635" s="99"/>
      <c r="HPN635" s="99"/>
      <c r="HPO635" s="99"/>
      <c r="HPP635" s="99"/>
      <c r="HPQ635" s="99"/>
      <c r="HPR635" s="99"/>
      <c r="HPS635" s="99"/>
      <c r="HPT635" s="99"/>
      <c r="HPU635" s="99"/>
      <c r="HPV635" s="99"/>
      <c r="HPW635" s="99"/>
      <c r="HPX635" s="99"/>
      <c r="HPY635" s="99"/>
      <c r="HPZ635" s="99"/>
      <c r="HQA635" s="99"/>
      <c r="HQB635" s="99"/>
      <c r="HQC635" s="99"/>
      <c r="HQD635" s="99"/>
      <c r="HQE635" s="99"/>
      <c r="HQF635" s="99"/>
      <c r="HQG635" s="99"/>
      <c r="HQH635" s="99"/>
      <c r="HQI635" s="99"/>
      <c r="HQJ635" s="99"/>
      <c r="HQK635" s="99"/>
      <c r="HQL635" s="99"/>
      <c r="HQM635" s="99"/>
      <c r="HQN635" s="99"/>
      <c r="HQO635" s="99"/>
      <c r="HQP635" s="99"/>
      <c r="HQQ635" s="99"/>
      <c r="HQR635" s="99"/>
      <c r="HQS635" s="99"/>
      <c r="HQT635" s="99"/>
      <c r="HQU635" s="99"/>
      <c r="HQV635" s="99"/>
      <c r="HQW635" s="99"/>
      <c r="HQX635" s="99"/>
      <c r="HQY635" s="99"/>
      <c r="HQZ635" s="99"/>
      <c r="HRA635" s="99"/>
      <c r="HRB635" s="99"/>
      <c r="HRC635" s="99"/>
      <c r="HRD635" s="99"/>
      <c r="HRE635" s="99"/>
      <c r="HRF635" s="99"/>
      <c r="HRG635" s="99"/>
      <c r="HRH635" s="99"/>
      <c r="HRI635" s="99"/>
      <c r="HRJ635" s="99"/>
      <c r="HRK635" s="99"/>
      <c r="HRL635" s="99"/>
      <c r="HRM635" s="99"/>
      <c r="HRN635" s="99"/>
      <c r="HRO635" s="99"/>
      <c r="HRP635" s="99"/>
      <c r="HRQ635" s="99"/>
      <c r="HRR635" s="99"/>
      <c r="HRS635" s="99"/>
      <c r="HRT635" s="99"/>
      <c r="HRU635" s="99"/>
      <c r="HRV635" s="99"/>
      <c r="HRW635" s="99"/>
      <c r="HRX635" s="99"/>
      <c r="HRY635" s="99"/>
      <c r="HRZ635" s="99"/>
      <c r="HSA635" s="99"/>
      <c r="HSB635" s="99"/>
      <c r="HSC635" s="99"/>
      <c r="HSD635" s="99"/>
      <c r="HSE635" s="99"/>
      <c r="HSF635" s="99"/>
      <c r="HSG635" s="99"/>
      <c r="HSH635" s="99"/>
      <c r="HSI635" s="99"/>
      <c r="HSJ635" s="99"/>
      <c r="HSK635" s="99"/>
      <c r="HSL635" s="99"/>
      <c r="HSM635" s="99"/>
      <c r="HSN635" s="99"/>
      <c r="HSO635" s="99"/>
      <c r="HSP635" s="99"/>
      <c r="HSQ635" s="99"/>
      <c r="HSR635" s="99"/>
      <c r="HSS635" s="99"/>
      <c r="HST635" s="99"/>
      <c r="HSU635" s="99"/>
      <c r="HSV635" s="99"/>
      <c r="HSW635" s="99"/>
      <c r="HSX635" s="99"/>
      <c r="HSY635" s="99"/>
      <c r="HSZ635" s="99"/>
      <c r="HTA635" s="99"/>
      <c r="HTB635" s="99"/>
      <c r="HTC635" s="99"/>
      <c r="HTD635" s="99"/>
      <c r="HTE635" s="99"/>
      <c r="HTF635" s="99"/>
      <c r="HTG635" s="99"/>
      <c r="HTH635" s="99"/>
      <c r="HTI635" s="99"/>
      <c r="HTJ635" s="99"/>
      <c r="HTK635" s="99"/>
      <c r="HTL635" s="99"/>
      <c r="HTM635" s="99"/>
      <c r="HTN635" s="99"/>
      <c r="HTO635" s="99"/>
      <c r="HTP635" s="99"/>
      <c r="HTQ635" s="99"/>
      <c r="HTR635" s="99"/>
      <c r="HTS635" s="99"/>
      <c r="HTT635" s="99"/>
      <c r="HTU635" s="99"/>
      <c r="HTV635" s="99"/>
      <c r="HTW635" s="99"/>
      <c r="HTX635" s="99"/>
      <c r="HTY635" s="99"/>
      <c r="HTZ635" s="99"/>
      <c r="HUA635" s="99"/>
      <c r="HUB635" s="99"/>
      <c r="HUC635" s="99"/>
      <c r="HUD635" s="99"/>
      <c r="HUE635" s="99"/>
      <c r="HUF635" s="99"/>
      <c r="HUG635" s="99"/>
      <c r="HUH635" s="99"/>
      <c r="HUI635" s="99"/>
      <c r="HUJ635" s="99"/>
      <c r="HUK635" s="99"/>
      <c r="HUL635" s="99"/>
      <c r="HUM635" s="99"/>
      <c r="HUN635" s="99"/>
      <c r="HUO635" s="99"/>
      <c r="HUP635" s="99"/>
      <c r="HUQ635" s="99"/>
      <c r="HUR635" s="99"/>
      <c r="HUS635" s="99"/>
      <c r="HUT635" s="99"/>
      <c r="HUU635" s="99"/>
      <c r="HUV635" s="99"/>
      <c r="HUW635" s="99"/>
      <c r="HUX635" s="99"/>
      <c r="HUY635" s="99"/>
      <c r="HUZ635" s="99"/>
      <c r="HVA635" s="99"/>
      <c r="HVB635" s="99"/>
      <c r="HVC635" s="99"/>
      <c r="HVD635" s="99"/>
      <c r="HVE635" s="99"/>
      <c r="HVF635" s="99"/>
      <c r="HVG635" s="99"/>
      <c r="HVH635" s="99"/>
      <c r="HVI635" s="99"/>
      <c r="HVJ635" s="99"/>
      <c r="HVK635" s="99"/>
      <c r="HVL635" s="99"/>
      <c r="HVM635" s="99"/>
      <c r="HVN635" s="99"/>
      <c r="HVO635" s="99"/>
      <c r="HVP635" s="99"/>
      <c r="HVQ635" s="99"/>
      <c r="HVR635" s="99"/>
      <c r="HVS635" s="99"/>
      <c r="HVT635" s="99"/>
      <c r="HVU635" s="99"/>
      <c r="HVV635" s="99"/>
      <c r="HVW635" s="99"/>
      <c r="HVX635" s="99"/>
      <c r="HVY635" s="99"/>
      <c r="HVZ635" s="99"/>
      <c r="HWA635" s="99"/>
      <c r="HWB635" s="99"/>
      <c r="HWC635" s="99"/>
      <c r="HWD635" s="99"/>
      <c r="HWE635" s="99"/>
      <c r="HWF635" s="99"/>
      <c r="HWG635" s="99"/>
      <c r="HWH635" s="99"/>
      <c r="HWI635" s="99"/>
      <c r="HWJ635" s="99"/>
      <c r="HWK635" s="99"/>
      <c r="HWL635" s="99"/>
      <c r="HWM635" s="99"/>
      <c r="HWN635" s="99"/>
      <c r="HWO635" s="99"/>
      <c r="HWP635" s="99"/>
      <c r="HWQ635" s="99"/>
      <c r="HWR635" s="99"/>
      <c r="HWS635" s="99"/>
      <c r="HWT635" s="99"/>
      <c r="HWU635" s="99"/>
      <c r="HWV635" s="99"/>
      <c r="HWW635" s="99"/>
      <c r="HWX635" s="99"/>
      <c r="HWY635" s="99"/>
      <c r="HWZ635" s="99"/>
      <c r="HXA635" s="99"/>
      <c r="HXB635" s="99"/>
      <c r="HXC635" s="99"/>
      <c r="HXD635" s="99"/>
      <c r="HXE635" s="99"/>
      <c r="HXF635" s="99"/>
      <c r="HXG635" s="99"/>
      <c r="HXH635" s="99"/>
      <c r="HXI635" s="99"/>
      <c r="HXJ635" s="99"/>
      <c r="HXK635" s="99"/>
      <c r="HXL635" s="99"/>
      <c r="HXM635" s="99"/>
      <c r="HXN635" s="99"/>
      <c r="HXO635" s="99"/>
      <c r="HXP635" s="99"/>
      <c r="HXQ635" s="99"/>
      <c r="HXR635" s="99"/>
      <c r="HXS635" s="99"/>
      <c r="HXT635" s="99"/>
      <c r="HXU635" s="99"/>
      <c r="HXV635" s="99"/>
      <c r="HXW635" s="99"/>
      <c r="HXX635" s="99"/>
      <c r="HXY635" s="99"/>
      <c r="HXZ635" s="99"/>
      <c r="HYA635" s="99"/>
      <c r="HYB635" s="99"/>
      <c r="HYC635" s="99"/>
      <c r="HYD635" s="99"/>
      <c r="HYE635" s="99"/>
      <c r="HYF635" s="99"/>
      <c r="HYG635" s="99"/>
      <c r="HYH635" s="99"/>
      <c r="HYI635" s="99"/>
      <c r="HYJ635" s="99"/>
      <c r="HYK635" s="99"/>
      <c r="HYL635" s="99"/>
      <c r="HYM635" s="99"/>
      <c r="HYN635" s="99"/>
      <c r="HYO635" s="99"/>
      <c r="HYP635" s="99"/>
      <c r="HYQ635" s="99"/>
      <c r="HYR635" s="99"/>
      <c r="HYS635" s="99"/>
      <c r="HYT635" s="99"/>
      <c r="HYU635" s="99"/>
      <c r="HYV635" s="99"/>
      <c r="HYW635" s="99"/>
      <c r="HYX635" s="99"/>
      <c r="HYY635" s="99"/>
      <c r="HYZ635" s="99"/>
      <c r="HZA635" s="99"/>
      <c r="HZB635" s="99"/>
      <c r="HZC635" s="99"/>
      <c r="HZD635" s="99"/>
      <c r="HZE635" s="99"/>
      <c r="HZF635" s="99"/>
      <c r="HZG635" s="99"/>
      <c r="HZH635" s="99"/>
      <c r="HZI635" s="99"/>
      <c r="HZJ635" s="99"/>
      <c r="HZK635" s="99"/>
      <c r="HZL635" s="99"/>
      <c r="HZM635" s="99"/>
      <c r="HZN635" s="99"/>
      <c r="HZO635" s="99"/>
      <c r="HZP635" s="99"/>
      <c r="HZQ635" s="99"/>
      <c r="HZR635" s="99"/>
      <c r="HZS635" s="99"/>
      <c r="HZT635" s="99"/>
      <c r="HZU635" s="99"/>
      <c r="HZV635" s="99"/>
      <c r="HZW635" s="99"/>
      <c r="HZX635" s="99"/>
      <c r="HZY635" s="99"/>
      <c r="HZZ635" s="99"/>
      <c r="IAA635" s="99"/>
      <c r="IAB635" s="99"/>
      <c r="IAC635" s="99"/>
      <c r="IAD635" s="99"/>
      <c r="IAE635" s="99"/>
      <c r="IAF635" s="99"/>
      <c r="IAG635" s="99"/>
      <c r="IAH635" s="99"/>
      <c r="IAI635" s="99"/>
      <c r="IAJ635" s="99"/>
      <c r="IAK635" s="99"/>
      <c r="IAL635" s="99"/>
      <c r="IAM635" s="99"/>
      <c r="IAN635" s="99"/>
      <c r="IAO635" s="99"/>
      <c r="IAP635" s="99"/>
      <c r="IAQ635" s="99"/>
      <c r="IAR635" s="99"/>
      <c r="IAS635" s="99"/>
      <c r="IAT635" s="99"/>
      <c r="IAU635" s="99"/>
      <c r="IAV635" s="99"/>
      <c r="IAW635" s="99"/>
      <c r="IAX635" s="99"/>
      <c r="IAY635" s="99"/>
      <c r="IAZ635" s="99"/>
      <c r="IBA635" s="99"/>
      <c r="IBB635" s="99"/>
      <c r="IBC635" s="99"/>
      <c r="IBD635" s="99"/>
      <c r="IBE635" s="99"/>
      <c r="IBF635" s="99"/>
      <c r="IBG635" s="99"/>
      <c r="IBH635" s="99"/>
      <c r="IBI635" s="99"/>
      <c r="IBJ635" s="99"/>
      <c r="IBK635" s="99"/>
      <c r="IBL635" s="99"/>
      <c r="IBM635" s="99"/>
      <c r="IBN635" s="99"/>
      <c r="IBO635" s="99"/>
      <c r="IBP635" s="99"/>
      <c r="IBQ635" s="99"/>
      <c r="IBR635" s="99"/>
      <c r="IBS635" s="99"/>
      <c r="IBT635" s="99"/>
      <c r="IBU635" s="99"/>
      <c r="IBV635" s="99"/>
      <c r="IBW635" s="99"/>
      <c r="IBX635" s="99"/>
      <c r="IBY635" s="99"/>
      <c r="IBZ635" s="99"/>
      <c r="ICA635" s="99"/>
      <c r="ICB635" s="99"/>
      <c r="ICC635" s="99"/>
      <c r="ICD635" s="99"/>
      <c r="ICE635" s="99"/>
      <c r="ICF635" s="99"/>
      <c r="ICG635" s="99"/>
      <c r="ICH635" s="99"/>
      <c r="ICI635" s="99"/>
      <c r="ICJ635" s="99"/>
      <c r="ICK635" s="99"/>
      <c r="ICL635" s="99"/>
      <c r="ICM635" s="99"/>
      <c r="ICN635" s="99"/>
      <c r="ICO635" s="99"/>
      <c r="ICP635" s="99"/>
      <c r="ICQ635" s="99"/>
      <c r="ICR635" s="99"/>
      <c r="ICS635" s="99"/>
      <c r="ICT635" s="99"/>
      <c r="ICU635" s="99"/>
      <c r="ICV635" s="99"/>
      <c r="ICW635" s="99"/>
      <c r="ICX635" s="99"/>
      <c r="ICY635" s="99"/>
      <c r="ICZ635" s="99"/>
      <c r="IDA635" s="99"/>
      <c r="IDB635" s="99"/>
      <c r="IDC635" s="99"/>
      <c r="IDD635" s="99"/>
      <c r="IDE635" s="99"/>
      <c r="IDF635" s="99"/>
      <c r="IDG635" s="99"/>
      <c r="IDH635" s="99"/>
      <c r="IDI635" s="99"/>
      <c r="IDJ635" s="99"/>
      <c r="IDK635" s="99"/>
      <c r="IDL635" s="99"/>
      <c r="IDM635" s="99"/>
      <c r="IDN635" s="99"/>
      <c r="IDO635" s="99"/>
      <c r="IDP635" s="99"/>
      <c r="IDQ635" s="99"/>
      <c r="IDR635" s="99"/>
      <c r="IDS635" s="99"/>
      <c r="IDT635" s="99"/>
      <c r="IDU635" s="99"/>
      <c r="IDV635" s="99"/>
      <c r="IDW635" s="99"/>
      <c r="IDX635" s="99"/>
      <c r="IDY635" s="99"/>
      <c r="IDZ635" s="99"/>
      <c r="IEA635" s="99"/>
      <c r="IEB635" s="99"/>
      <c r="IEC635" s="99"/>
      <c r="IED635" s="99"/>
      <c r="IEE635" s="99"/>
      <c r="IEF635" s="99"/>
      <c r="IEG635" s="99"/>
      <c r="IEH635" s="99"/>
      <c r="IEI635" s="99"/>
      <c r="IEJ635" s="99"/>
      <c r="IEK635" s="99"/>
      <c r="IEL635" s="99"/>
      <c r="IEM635" s="99"/>
      <c r="IEN635" s="99"/>
      <c r="IEO635" s="99"/>
      <c r="IEP635" s="99"/>
      <c r="IEQ635" s="99"/>
      <c r="IER635" s="99"/>
      <c r="IES635" s="99"/>
      <c r="IET635" s="99"/>
      <c r="IEU635" s="99"/>
      <c r="IEV635" s="99"/>
      <c r="IEW635" s="99"/>
      <c r="IEX635" s="99"/>
      <c r="IEY635" s="99"/>
      <c r="IEZ635" s="99"/>
      <c r="IFA635" s="99"/>
      <c r="IFB635" s="99"/>
      <c r="IFC635" s="99"/>
      <c r="IFD635" s="99"/>
      <c r="IFE635" s="99"/>
      <c r="IFF635" s="99"/>
      <c r="IFG635" s="99"/>
      <c r="IFH635" s="99"/>
      <c r="IFI635" s="99"/>
      <c r="IFJ635" s="99"/>
      <c r="IFK635" s="99"/>
      <c r="IFL635" s="99"/>
      <c r="IFM635" s="99"/>
      <c r="IFN635" s="99"/>
      <c r="IFO635" s="99"/>
      <c r="IFP635" s="99"/>
      <c r="IFQ635" s="99"/>
      <c r="IFR635" s="99"/>
      <c r="IFS635" s="99"/>
      <c r="IFT635" s="99"/>
      <c r="IFU635" s="99"/>
      <c r="IFV635" s="99"/>
      <c r="IFW635" s="99"/>
      <c r="IFX635" s="99"/>
      <c r="IFY635" s="99"/>
      <c r="IFZ635" s="99"/>
      <c r="IGA635" s="99"/>
      <c r="IGB635" s="99"/>
      <c r="IGC635" s="99"/>
      <c r="IGD635" s="99"/>
      <c r="IGE635" s="99"/>
      <c r="IGF635" s="99"/>
      <c r="IGG635" s="99"/>
      <c r="IGH635" s="99"/>
      <c r="IGI635" s="99"/>
      <c r="IGJ635" s="99"/>
      <c r="IGK635" s="99"/>
      <c r="IGL635" s="99"/>
      <c r="IGM635" s="99"/>
      <c r="IGN635" s="99"/>
      <c r="IGO635" s="99"/>
      <c r="IGP635" s="99"/>
      <c r="IGQ635" s="99"/>
      <c r="IGR635" s="99"/>
      <c r="IGS635" s="99"/>
      <c r="IGT635" s="99"/>
      <c r="IGU635" s="99"/>
      <c r="IGV635" s="99"/>
      <c r="IGW635" s="99"/>
      <c r="IGX635" s="99"/>
      <c r="IGY635" s="99"/>
      <c r="IGZ635" s="99"/>
      <c r="IHA635" s="99"/>
      <c r="IHB635" s="99"/>
      <c r="IHC635" s="99"/>
      <c r="IHD635" s="99"/>
      <c r="IHE635" s="99"/>
      <c r="IHF635" s="99"/>
      <c r="IHG635" s="99"/>
      <c r="IHH635" s="99"/>
      <c r="IHI635" s="99"/>
      <c r="IHJ635" s="99"/>
      <c r="IHK635" s="99"/>
      <c r="IHL635" s="99"/>
      <c r="IHM635" s="99"/>
      <c r="IHN635" s="99"/>
      <c r="IHO635" s="99"/>
      <c r="IHP635" s="99"/>
      <c r="IHQ635" s="99"/>
      <c r="IHR635" s="99"/>
      <c r="IHS635" s="99"/>
      <c r="IHT635" s="99"/>
      <c r="IHU635" s="99"/>
      <c r="IHV635" s="99"/>
      <c r="IHW635" s="99"/>
      <c r="IHX635" s="99"/>
      <c r="IHY635" s="99"/>
      <c r="IHZ635" s="99"/>
      <c r="IIA635" s="99"/>
      <c r="IIB635" s="99"/>
      <c r="IIC635" s="99"/>
      <c r="IID635" s="99"/>
      <c r="IIE635" s="99"/>
      <c r="IIF635" s="99"/>
      <c r="IIG635" s="99"/>
      <c r="IIH635" s="99"/>
      <c r="III635" s="99"/>
      <c r="IIJ635" s="99"/>
      <c r="IIK635" s="99"/>
      <c r="IIL635" s="99"/>
      <c r="IIM635" s="99"/>
      <c r="IIN635" s="99"/>
      <c r="IIO635" s="99"/>
      <c r="IIP635" s="99"/>
      <c r="IIQ635" s="99"/>
      <c r="IIR635" s="99"/>
      <c r="IIS635" s="99"/>
      <c r="IIT635" s="99"/>
      <c r="IIU635" s="99"/>
      <c r="IIV635" s="99"/>
      <c r="IIW635" s="99"/>
      <c r="IIX635" s="99"/>
      <c r="IIY635" s="99"/>
      <c r="IIZ635" s="99"/>
      <c r="IJA635" s="99"/>
      <c r="IJB635" s="99"/>
      <c r="IJC635" s="99"/>
      <c r="IJD635" s="99"/>
      <c r="IJE635" s="99"/>
      <c r="IJF635" s="99"/>
      <c r="IJG635" s="99"/>
      <c r="IJH635" s="99"/>
      <c r="IJI635" s="99"/>
      <c r="IJJ635" s="99"/>
      <c r="IJK635" s="99"/>
      <c r="IJL635" s="99"/>
      <c r="IJM635" s="99"/>
      <c r="IJN635" s="99"/>
      <c r="IJO635" s="99"/>
      <c r="IJP635" s="99"/>
      <c r="IJQ635" s="99"/>
      <c r="IJR635" s="99"/>
      <c r="IJS635" s="99"/>
      <c r="IJT635" s="99"/>
      <c r="IJU635" s="99"/>
      <c r="IJV635" s="99"/>
      <c r="IJW635" s="99"/>
      <c r="IJX635" s="99"/>
      <c r="IJY635" s="99"/>
      <c r="IJZ635" s="99"/>
      <c r="IKA635" s="99"/>
      <c r="IKB635" s="99"/>
      <c r="IKC635" s="99"/>
      <c r="IKD635" s="99"/>
      <c r="IKE635" s="99"/>
      <c r="IKF635" s="99"/>
      <c r="IKG635" s="99"/>
      <c r="IKH635" s="99"/>
      <c r="IKI635" s="99"/>
      <c r="IKJ635" s="99"/>
      <c r="IKK635" s="99"/>
      <c r="IKL635" s="99"/>
      <c r="IKM635" s="99"/>
      <c r="IKN635" s="99"/>
      <c r="IKO635" s="99"/>
      <c r="IKP635" s="99"/>
      <c r="IKQ635" s="99"/>
      <c r="IKR635" s="99"/>
      <c r="IKS635" s="99"/>
      <c r="IKT635" s="99"/>
      <c r="IKU635" s="99"/>
      <c r="IKV635" s="99"/>
      <c r="IKW635" s="99"/>
      <c r="IKX635" s="99"/>
      <c r="IKY635" s="99"/>
      <c r="IKZ635" s="99"/>
      <c r="ILA635" s="99"/>
      <c r="ILB635" s="99"/>
      <c r="ILC635" s="99"/>
      <c r="ILD635" s="99"/>
      <c r="ILE635" s="99"/>
      <c r="ILF635" s="99"/>
      <c r="ILG635" s="99"/>
      <c r="ILH635" s="99"/>
      <c r="ILI635" s="99"/>
      <c r="ILJ635" s="99"/>
      <c r="ILK635" s="99"/>
      <c r="ILL635" s="99"/>
      <c r="ILM635" s="99"/>
      <c r="ILN635" s="99"/>
      <c r="ILO635" s="99"/>
      <c r="ILP635" s="99"/>
      <c r="ILQ635" s="99"/>
      <c r="ILR635" s="99"/>
      <c r="ILS635" s="99"/>
      <c r="ILT635" s="99"/>
      <c r="ILU635" s="99"/>
      <c r="ILV635" s="99"/>
      <c r="ILW635" s="99"/>
      <c r="ILX635" s="99"/>
      <c r="ILY635" s="99"/>
      <c r="ILZ635" s="99"/>
      <c r="IMA635" s="99"/>
      <c r="IMB635" s="99"/>
      <c r="IMC635" s="99"/>
      <c r="IMD635" s="99"/>
      <c r="IME635" s="99"/>
      <c r="IMF635" s="99"/>
      <c r="IMG635" s="99"/>
      <c r="IMH635" s="99"/>
      <c r="IMI635" s="99"/>
      <c r="IMJ635" s="99"/>
      <c r="IMK635" s="99"/>
      <c r="IML635" s="99"/>
      <c r="IMM635" s="99"/>
      <c r="IMN635" s="99"/>
      <c r="IMO635" s="99"/>
      <c r="IMP635" s="99"/>
      <c r="IMQ635" s="99"/>
      <c r="IMR635" s="99"/>
      <c r="IMS635" s="99"/>
      <c r="IMT635" s="99"/>
      <c r="IMU635" s="99"/>
      <c r="IMV635" s="99"/>
      <c r="IMW635" s="99"/>
      <c r="IMX635" s="99"/>
      <c r="IMY635" s="99"/>
      <c r="IMZ635" s="99"/>
      <c r="INA635" s="99"/>
      <c r="INB635" s="99"/>
      <c r="INC635" s="99"/>
      <c r="IND635" s="99"/>
      <c r="INE635" s="99"/>
      <c r="INF635" s="99"/>
      <c r="ING635" s="99"/>
      <c r="INH635" s="99"/>
      <c r="INI635" s="99"/>
      <c r="INJ635" s="99"/>
      <c r="INK635" s="99"/>
      <c r="INL635" s="99"/>
      <c r="INM635" s="99"/>
      <c r="INN635" s="99"/>
      <c r="INO635" s="99"/>
      <c r="INP635" s="99"/>
      <c r="INQ635" s="99"/>
      <c r="INR635" s="99"/>
      <c r="INS635" s="99"/>
      <c r="INT635" s="99"/>
      <c r="INU635" s="99"/>
      <c r="INV635" s="99"/>
      <c r="INW635" s="99"/>
      <c r="INX635" s="99"/>
      <c r="INY635" s="99"/>
      <c r="INZ635" s="99"/>
      <c r="IOA635" s="99"/>
      <c r="IOB635" s="99"/>
      <c r="IOC635" s="99"/>
      <c r="IOD635" s="99"/>
      <c r="IOE635" s="99"/>
      <c r="IOF635" s="99"/>
      <c r="IOG635" s="99"/>
      <c r="IOH635" s="99"/>
      <c r="IOI635" s="99"/>
      <c r="IOJ635" s="99"/>
      <c r="IOK635" s="99"/>
      <c r="IOL635" s="99"/>
      <c r="IOM635" s="99"/>
      <c r="ION635" s="99"/>
      <c r="IOO635" s="99"/>
      <c r="IOP635" s="99"/>
      <c r="IOQ635" s="99"/>
      <c r="IOR635" s="99"/>
      <c r="IOS635" s="99"/>
      <c r="IOT635" s="99"/>
      <c r="IOU635" s="99"/>
      <c r="IOV635" s="99"/>
      <c r="IOW635" s="99"/>
      <c r="IOX635" s="99"/>
      <c r="IOY635" s="99"/>
      <c r="IOZ635" s="99"/>
      <c r="IPA635" s="99"/>
      <c r="IPB635" s="99"/>
      <c r="IPC635" s="99"/>
      <c r="IPD635" s="99"/>
      <c r="IPE635" s="99"/>
      <c r="IPF635" s="99"/>
      <c r="IPG635" s="99"/>
      <c r="IPH635" s="99"/>
      <c r="IPI635" s="99"/>
      <c r="IPJ635" s="99"/>
      <c r="IPK635" s="99"/>
      <c r="IPL635" s="99"/>
      <c r="IPM635" s="99"/>
      <c r="IPN635" s="99"/>
      <c r="IPO635" s="99"/>
      <c r="IPP635" s="99"/>
      <c r="IPQ635" s="99"/>
      <c r="IPR635" s="99"/>
      <c r="IPS635" s="99"/>
      <c r="IPT635" s="99"/>
      <c r="IPU635" s="99"/>
      <c r="IPV635" s="99"/>
      <c r="IPW635" s="99"/>
      <c r="IPX635" s="99"/>
      <c r="IPY635" s="99"/>
      <c r="IPZ635" s="99"/>
      <c r="IQA635" s="99"/>
      <c r="IQB635" s="99"/>
      <c r="IQC635" s="99"/>
      <c r="IQD635" s="99"/>
      <c r="IQE635" s="99"/>
      <c r="IQF635" s="99"/>
      <c r="IQG635" s="99"/>
      <c r="IQH635" s="99"/>
      <c r="IQI635" s="99"/>
      <c r="IQJ635" s="99"/>
      <c r="IQK635" s="99"/>
      <c r="IQL635" s="99"/>
      <c r="IQM635" s="99"/>
      <c r="IQN635" s="99"/>
      <c r="IQO635" s="99"/>
      <c r="IQP635" s="99"/>
      <c r="IQQ635" s="99"/>
      <c r="IQR635" s="99"/>
      <c r="IQS635" s="99"/>
      <c r="IQT635" s="99"/>
      <c r="IQU635" s="99"/>
      <c r="IQV635" s="99"/>
      <c r="IQW635" s="99"/>
      <c r="IQX635" s="99"/>
      <c r="IQY635" s="99"/>
      <c r="IQZ635" s="99"/>
      <c r="IRA635" s="99"/>
      <c r="IRB635" s="99"/>
      <c r="IRC635" s="99"/>
      <c r="IRD635" s="99"/>
      <c r="IRE635" s="99"/>
      <c r="IRF635" s="99"/>
      <c r="IRG635" s="99"/>
      <c r="IRH635" s="99"/>
      <c r="IRI635" s="99"/>
      <c r="IRJ635" s="99"/>
      <c r="IRK635" s="99"/>
      <c r="IRL635" s="99"/>
      <c r="IRM635" s="99"/>
      <c r="IRN635" s="99"/>
      <c r="IRO635" s="99"/>
      <c r="IRP635" s="99"/>
      <c r="IRQ635" s="99"/>
      <c r="IRR635" s="99"/>
      <c r="IRS635" s="99"/>
      <c r="IRT635" s="99"/>
      <c r="IRU635" s="99"/>
      <c r="IRV635" s="99"/>
      <c r="IRW635" s="99"/>
      <c r="IRX635" s="99"/>
      <c r="IRY635" s="99"/>
      <c r="IRZ635" s="99"/>
      <c r="ISA635" s="99"/>
      <c r="ISB635" s="99"/>
      <c r="ISC635" s="99"/>
      <c r="ISD635" s="99"/>
      <c r="ISE635" s="99"/>
      <c r="ISF635" s="99"/>
      <c r="ISG635" s="99"/>
      <c r="ISH635" s="99"/>
      <c r="ISI635" s="99"/>
      <c r="ISJ635" s="99"/>
      <c r="ISK635" s="99"/>
      <c r="ISL635" s="99"/>
      <c r="ISM635" s="99"/>
      <c r="ISN635" s="99"/>
      <c r="ISO635" s="99"/>
      <c r="ISP635" s="99"/>
      <c r="ISQ635" s="99"/>
      <c r="ISR635" s="99"/>
      <c r="ISS635" s="99"/>
      <c r="IST635" s="99"/>
      <c r="ISU635" s="99"/>
      <c r="ISV635" s="99"/>
      <c r="ISW635" s="99"/>
      <c r="ISX635" s="99"/>
      <c r="ISY635" s="99"/>
      <c r="ISZ635" s="99"/>
      <c r="ITA635" s="99"/>
      <c r="ITB635" s="99"/>
      <c r="ITC635" s="99"/>
      <c r="ITD635" s="99"/>
      <c r="ITE635" s="99"/>
      <c r="ITF635" s="99"/>
      <c r="ITG635" s="99"/>
      <c r="ITH635" s="99"/>
      <c r="ITI635" s="99"/>
      <c r="ITJ635" s="99"/>
      <c r="ITK635" s="99"/>
      <c r="ITL635" s="99"/>
      <c r="ITM635" s="99"/>
      <c r="ITN635" s="99"/>
      <c r="ITO635" s="99"/>
      <c r="ITP635" s="99"/>
      <c r="ITQ635" s="99"/>
      <c r="ITR635" s="99"/>
      <c r="ITS635" s="99"/>
      <c r="ITT635" s="99"/>
      <c r="ITU635" s="99"/>
      <c r="ITV635" s="99"/>
      <c r="ITW635" s="99"/>
      <c r="ITX635" s="99"/>
      <c r="ITY635" s="99"/>
      <c r="ITZ635" s="99"/>
      <c r="IUA635" s="99"/>
      <c r="IUB635" s="99"/>
      <c r="IUC635" s="99"/>
      <c r="IUD635" s="99"/>
      <c r="IUE635" s="99"/>
      <c r="IUF635" s="99"/>
      <c r="IUG635" s="99"/>
      <c r="IUH635" s="99"/>
      <c r="IUI635" s="99"/>
      <c r="IUJ635" s="99"/>
      <c r="IUK635" s="99"/>
      <c r="IUL635" s="99"/>
      <c r="IUM635" s="99"/>
      <c r="IUN635" s="99"/>
      <c r="IUO635" s="99"/>
      <c r="IUP635" s="99"/>
      <c r="IUQ635" s="99"/>
      <c r="IUR635" s="99"/>
      <c r="IUS635" s="99"/>
      <c r="IUT635" s="99"/>
      <c r="IUU635" s="99"/>
      <c r="IUV635" s="99"/>
      <c r="IUW635" s="99"/>
      <c r="IUX635" s="99"/>
      <c r="IUY635" s="99"/>
      <c r="IUZ635" s="99"/>
      <c r="IVA635" s="99"/>
      <c r="IVB635" s="99"/>
      <c r="IVC635" s="99"/>
      <c r="IVD635" s="99"/>
      <c r="IVE635" s="99"/>
      <c r="IVF635" s="99"/>
      <c r="IVG635" s="99"/>
      <c r="IVH635" s="99"/>
      <c r="IVI635" s="99"/>
      <c r="IVJ635" s="99"/>
      <c r="IVK635" s="99"/>
      <c r="IVL635" s="99"/>
      <c r="IVM635" s="99"/>
      <c r="IVN635" s="99"/>
      <c r="IVO635" s="99"/>
      <c r="IVP635" s="99"/>
      <c r="IVQ635" s="99"/>
      <c r="IVR635" s="99"/>
      <c r="IVS635" s="99"/>
      <c r="IVT635" s="99"/>
      <c r="IVU635" s="99"/>
      <c r="IVV635" s="99"/>
      <c r="IVW635" s="99"/>
      <c r="IVX635" s="99"/>
      <c r="IVY635" s="99"/>
      <c r="IVZ635" s="99"/>
      <c r="IWA635" s="99"/>
      <c r="IWB635" s="99"/>
      <c r="IWC635" s="99"/>
      <c r="IWD635" s="99"/>
      <c r="IWE635" s="99"/>
      <c r="IWF635" s="99"/>
      <c r="IWG635" s="99"/>
      <c r="IWH635" s="99"/>
      <c r="IWI635" s="99"/>
      <c r="IWJ635" s="99"/>
      <c r="IWK635" s="99"/>
      <c r="IWL635" s="99"/>
      <c r="IWM635" s="99"/>
      <c r="IWN635" s="99"/>
      <c r="IWO635" s="99"/>
      <c r="IWP635" s="99"/>
      <c r="IWQ635" s="99"/>
      <c r="IWR635" s="99"/>
      <c r="IWS635" s="99"/>
      <c r="IWT635" s="99"/>
      <c r="IWU635" s="99"/>
      <c r="IWV635" s="99"/>
      <c r="IWW635" s="99"/>
      <c r="IWX635" s="99"/>
      <c r="IWY635" s="99"/>
      <c r="IWZ635" s="99"/>
      <c r="IXA635" s="99"/>
      <c r="IXB635" s="99"/>
      <c r="IXC635" s="99"/>
      <c r="IXD635" s="99"/>
      <c r="IXE635" s="99"/>
      <c r="IXF635" s="99"/>
      <c r="IXG635" s="99"/>
      <c r="IXH635" s="99"/>
      <c r="IXI635" s="99"/>
      <c r="IXJ635" s="99"/>
      <c r="IXK635" s="99"/>
      <c r="IXL635" s="99"/>
      <c r="IXM635" s="99"/>
      <c r="IXN635" s="99"/>
      <c r="IXO635" s="99"/>
      <c r="IXP635" s="99"/>
      <c r="IXQ635" s="99"/>
      <c r="IXR635" s="99"/>
      <c r="IXS635" s="99"/>
      <c r="IXT635" s="99"/>
      <c r="IXU635" s="99"/>
      <c r="IXV635" s="99"/>
      <c r="IXW635" s="99"/>
      <c r="IXX635" s="99"/>
      <c r="IXY635" s="99"/>
      <c r="IXZ635" s="99"/>
      <c r="IYA635" s="99"/>
      <c r="IYB635" s="99"/>
      <c r="IYC635" s="99"/>
      <c r="IYD635" s="99"/>
      <c r="IYE635" s="99"/>
      <c r="IYF635" s="99"/>
      <c r="IYG635" s="99"/>
      <c r="IYH635" s="99"/>
      <c r="IYI635" s="99"/>
      <c r="IYJ635" s="99"/>
      <c r="IYK635" s="99"/>
      <c r="IYL635" s="99"/>
      <c r="IYM635" s="99"/>
      <c r="IYN635" s="99"/>
      <c r="IYO635" s="99"/>
      <c r="IYP635" s="99"/>
      <c r="IYQ635" s="99"/>
      <c r="IYR635" s="99"/>
      <c r="IYS635" s="99"/>
      <c r="IYT635" s="99"/>
      <c r="IYU635" s="99"/>
      <c r="IYV635" s="99"/>
      <c r="IYW635" s="99"/>
      <c r="IYX635" s="99"/>
      <c r="IYY635" s="99"/>
      <c r="IYZ635" s="99"/>
      <c r="IZA635" s="99"/>
      <c r="IZB635" s="99"/>
      <c r="IZC635" s="99"/>
      <c r="IZD635" s="99"/>
      <c r="IZE635" s="99"/>
      <c r="IZF635" s="99"/>
      <c r="IZG635" s="99"/>
      <c r="IZH635" s="99"/>
      <c r="IZI635" s="99"/>
      <c r="IZJ635" s="99"/>
      <c r="IZK635" s="99"/>
      <c r="IZL635" s="99"/>
      <c r="IZM635" s="99"/>
      <c r="IZN635" s="99"/>
      <c r="IZO635" s="99"/>
      <c r="IZP635" s="99"/>
      <c r="IZQ635" s="99"/>
      <c r="IZR635" s="99"/>
      <c r="IZS635" s="99"/>
      <c r="IZT635" s="99"/>
      <c r="IZU635" s="99"/>
      <c r="IZV635" s="99"/>
      <c r="IZW635" s="99"/>
      <c r="IZX635" s="99"/>
      <c r="IZY635" s="99"/>
      <c r="IZZ635" s="99"/>
      <c r="JAA635" s="99"/>
      <c r="JAB635" s="99"/>
      <c r="JAC635" s="99"/>
      <c r="JAD635" s="99"/>
      <c r="JAE635" s="99"/>
      <c r="JAF635" s="99"/>
      <c r="JAG635" s="99"/>
      <c r="JAH635" s="99"/>
      <c r="JAI635" s="99"/>
      <c r="JAJ635" s="99"/>
      <c r="JAK635" s="99"/>
      <c r="JAL635" s="99"/>
      <c r="JAM635" s="99"/>
      <c r="JAN635" s="99"/>
      <c r="JAO635" s="99"/>
      <c r="JAP635" s="99"/>
      <c r="JAQ635" s="99"/>
      <c r="JAR635" s="99"/>
      <c r="JAS635" s="99"/>
      <c r="JAT635" s="99"/>
      <c r="JAU635" s="99"/>
      <c r="JAV635" s="99"/>
      <c r="JAW635" s="99"/>
      <c r="JAX635" s="99"/>
      <c r="JAY635" s="99"/>
      <c r="JAZ635" s="99"/>
      <c r="JBA635" s="99"/>
      <c r="JBB635" s="99"/>
      <c r="JBC635" s="99"/>
      <c r="JBD635" s="99"/>
      <c r="JBE635" s="99"/>
      <c r="JBF635" s="99"/>
      <c r="JBG635" s="99"/>
      <c r="JBH635" s="99"/>
      <c r="JBI635" s="99"/>
      <c r="JBJ635" s="99"/>
      <c r="JBK635" s="99"/>
      <c r="JBL635" s="99"/>
      <c r="JBM635" s="99"/>
      <c r="JBN635" s="99"/>
      <c r="JBO635" s="99"/>
      <c r="JBP635" s="99"/>
      <c r="JBQ635" s="99"/>
      <c r="JBR635" s="99"/>
      <c r="JBS635" s="99"/>
      <c r="JBT635" s="99"/>
      <c r="JBU635" s="99"/>
      <c r="JBV635" s="99"/>
      <c r="JBW635" s="99"/>
      <c r="JBX635" s="99"/>
      <c r="JBY635" s="99"/>
      <c r="JBZ635" s="99"/>
      <c r="JCA635" s="99"/>
      <c r="JCB635" s="99"/>
      <c r="JCC635" s="99"/>
      <c r="JCD635" s="99"/>
      <c r="JCE635" s="99"/>
      <c r="JCF635" s="99"/>
      <c r="JCG635" s="99"/>
      <c r="JCH635" s="99"/>
      <c r="JCI635" s="99"/>
      <c r="JCJ635" s="99"/>
      <c r="JCK635" s="99"/>
      <c r="JCL635" s="99"/>
      <c r="JCM635" s="99"/>
      <c r="JCN635" s="99"/>
      <c r="JCO635" s="99"/>
      <c r="JCP635" s="99"/>
      <c r="JCQ635" s="99"/>
      <c r="JCR635" s="99"/>
      <c r="JCS635" s="99"/>
      <c r="JCT635" s="99"/>
      <c r="JCU635" s="99"/>
      <c r="JCV635" s="99"/>
      <c r="JCW635" s="99"/>
      <c r="JCX635" s="99"/>
      <c r="JCY635" s="99"/>
      <c r="JCZ635" s="99"/>
      <c r="JDA635" s="99"/>
      <c r="JDB635" s="99"/>
      <c r="JDC635" s="99"/>
      <c r="JDD635" s="99"/>
      <c r="JDE635" s="99"/>
      <c r="JDF635" s="99"/>
      <c r="JDG635" s="99"/>
      <c r="JDH635" s="99"/>
      <c r="JDI635" s="99"/>
      <c r="JDJ635" s="99"/>
      <c r="JDK635" s="99"/>
      <c r="JDL635" s="99"/>
      <c r="JDM635" s="99"/>
      <c r="JDN635" s="99"/>
      <c r="JDO635" s="99"/>
      <c r="JDP635" s="99"/>
      <c r="JDQ635" s="99"/>
      <c r="JDR635" s="99"/>
      <c r="JDS635" s="99"/>
      <c r="JDT635" s="99"/>
      <c r="JDU635" s="99"/>
      <c r="JDV635" s="99"/>
      <c r="JDW635" s="99"/>
      <c r="JDX635" s="99"/>
      <c r="JDY635" s="99"/>
      <c r="JDZ635" s="99"/>
      <c r="JEA635" s="99"/>
      <c r="JEB635" s="99"/>
      <c r="JEC635" s="99"/>
      <c r="JED635" s="99"/>
      <c r="JEE635" s="99"/>
      <c r="JEF635" s="99"/>
      <c r="JEG635" s="99"/>
      <c r="JEH635" s="99"/>
      <c r="JEI635" s="99"/>
      <c r="JEJ635" s="99"/>
      <c r="JEK635" s="99"/>
      <c r="JEL635" s="99"/>
      <c r="JEM635" s="99"/>
      <c r="JEN635" s="99"/>
      <c r="JEO635" s="99"/>
      <c r="JEP635" s="99"/>
      <c r="JEQ635" s="99"/>
      <c r="JER635" s="99"/>
      <c r="JES635" s="99"/>
      <c r="JET635" s="99"/>
      <c r="JEU635" s="99"/>
      <c r="JEV635" s="99"/>
      <c r="JEW635" s="99"/>
      <c r="JEX635" s="99"/>
      <c r="JEY635" s="99"/>
      <c r="JEZ635" s="99"/>
      <c r="JFA635" s="99"/>
      <c r="JFB635" s="99"/>
      <c r="JFC635" s="99"/>
      <c r="JFD635" s="99"/>
      <c r="JFE635" s="99"/>
      <c r="JFF635" s="99"/>
      <c r="JFG635" s="99"/>
      <c r="JFH635" s="99"/>
      <c r="JFI635" s="99"/>
      <c r="JFJ635" s="99"/>
      <c r="JFK635" s="99"/>
      <c r="JFL635" s="99"/>
      <c r="JFM635" s="99"/>
      <c r="JFN635" s="99"/>
      <c r="JFO635" s="99"/>
      <c r="JFP635" s="99"/>
      <c r="JFQ635" s="99"/>
      <c r="JFR635" s="99"/>
      <c r="JFS635" s="99"/>
      <c r="JFT635" s="99"/>
      <c r="JFU635" s="99"/>
      <c r="JFV635" s="99"/>
      <c r="JFW635" s="99"/>
      <c r="JFX635" s="99"/>
      <c r="JFY635" s="99"/>
      <c r="JFZ635" s="99"/>
      <c r="JGA635" s="99"/>
      <c r="JGB635" s="99"/>
      <c r="JGC635" s="99"/>
      <c r="JGD635" s="99"/>
      <c r="JGE635" s="99"/>
      <c r="JGF635" s="99"/>
      <c r="JGG635" s="99"/>
      <c r="JGH635" s="99"/>
      <c r="JGI635" s="99"/>
      <c r="JGJ635" s="99"/>
      <c r="JGK635" s="99"/>
      <c r="JGL635" s="99"/>
      <c r="JGM635" s="99"/>
      <c r="JGN635" s="99"/>
      <c r="JGO635" s="99"/>
      <c r="JGP635" s="99"/>
      <c r="JGQ635" s="99"/>
      <c r="JGR635" s="99"/>
      <c r="JGS635" s="99"/>
      <c r="JGT635" s="99"/>
      <c r="JGU635" s="99"/>
      <c r="JGV635" s="99"/>
      <c r="JGW635" s="99"/>
      <c r="JGX635" s="99"/>
      <c r="JGY635" s="99"/>
      <c r="JGZ635" s="99"/>
      <c r="JHA635" s="99"/>
      <c r="JHB635" s="99"/>
      <c r="JHC635" s="99"/>
      <c r="JHD635" s="99"/>
      <c r="JHE635" s="99"/>
      <c r="JHF635" s="99"/>
      <c r="JHG635" s="99"/>
      <c r="JHH635" s="99"/>
      <c r="JHI635" s="99"/>
      <c r="JHJ635" s="99"/>
      <c r="JHK635" s="99"/>
      <c r="JHL635" s="99"/>
      <c r="JHM635" s="99"/>
      <c r="JHN635" s="99"/>
      <c r="JHO635" s="99"/>
      <c r="JHP635" s="99"/>
      <c r="JHQ635" s="99"/>
      <c r="JHR635" s="99"/>
      <c r="JHS635" s="99"/>
      <c r="JHT635" s="99"/>
      <c r="JHU635" s="99"/>
      <c r="JHV635" s="99"/>
      <c r="JHW635" s="99"/>
      <c r="JHX635" s="99"/>
      <c r="JHY635" s="99"/>
      <c r="JHZ635" s="99"/>
      <c r="JIA635" s="99"/>
      <c r="JIB635" s="99"/>
      <c r="JIC635" s="99"/>
      <c r="JID635" s="99"/>
      <c r="JIE635" s="99"/>
      <c r="JIF635" s="99"/>
      <c r="JIG635" s="99"/>
      <c r="JIH635" s="99"/>
      <c r="JII635" s="99"/>
      <c r="JIJ635" s="99"/>
      <c r="JIK635" s="99"/>
      <c r="JIL635" s="99"/>
      <c r="JIM635" s="99"/>
      <c r="JIN635" s="99"/>
      <c r="JIO635" s="99"/>
      <c r="JIP635" s="99"/>
      <c r="JIQ635" s="99"/>
      <c r="JIR635" s="99"/>
      <c r="JIS635" s="99"/>
      <c r="JIT635" s="99"/>
      <c r="JIU635" s="99"/>
      <c r="JIV635" s="99"/>
      <c r="JIW635" s="99"/>
      <c r="JIX635" s="99"/>
      <c r="JIY635" s="99"/>
      <c r="JIZ635" s="99"/>
      <c r="JJA635" s="99"/>
      <c r="JJB635" s="99"/>
      <c r="JJC635" s="99"/>
      <c r="JJD635" s="99"/>
      <c r="JJE635" s="99"/>
      <c r="JJF635" s="99"/>
      <c r="JJG635" s="99"/>
      <c r="JJH635" s="99"/>
      <c r="JJI635" s="99"/>
      <c r="JJJ635" s="99"/>
      <c r="JJK635" s="99"/>
      <c r="JJL635" s="99"/>
      <c r="JJM635" s="99"/>
      <c r="JJN635" s="99"/>
      <c r="JJO635" s="99"/>
      <c r="JJP635" s="99"/>
      <c r="JJQ635" s="99"/>
      <c r="JJR635" s="99"/>
      <c r="JJS635" s="99"/>
      <c r="JJT635" s="99"/>
      <c r="JJU635" s="99"/>
      <c r="JJV635" s="99"/>
      <c r="JJW635" s="99"/>
      <c r="JJX635" s="99"/>
      <c r="JJY635" s="99"/>
      <c r="JJZ635" s="99"/>
      <c r="JKA635" s="99"/>
      <c r="JKB635" s="99"/>
      <c r="JKC635" s="99"/>
      <c r="JKD635" s="99"/>
      <c r="JKE635" s="99"/>
      <c r="JKF635" s="99"/>
      <c r="JKG635" s="99"/>
      <c r="JKH635" s="99"/>
      <c r="JKI635" s="99"/>
      <c r="JKJ635" s="99"/>
      <c r="JKK635" s="99"/>
      <c r="JKL635" s="99"/>
      <c r="JKM635" s="99"/>
      <c r="JKN635" s="99"/>
      <c r="JKO635" s="99"/>
      <c r="JKP635" s="99"/>
      <c r="JKQ635" s="99"/>
      <c r="JKR635" s="99"/>
      <c r="JKS635" s="99"/>
      <c r="JKT635" s="99"/>
      <c r="JKU635" s="99"/>
      <c r="JKV635" s="99"/>
      <c r="JKW635" s="99"/>
      <c r="JKX635" s="99"/>
      <c r="JKY635" s="99"/>
      <c r="JKZ635" s="99"/>
      <c r="JLA635" s="99"/>
      <c r="JLB635" s="99"/>
      <c r="JLC635" s="99"/>
      <c r="JLD635" s="99"/>
      <c r="JLE635" s="99"/>
      <c r="JLF635" s="99"/>
      <c r="JLG635" s="99"/>
      <c r="JLH635" s="99"/>
      <c r="JLI635" s="99"/>
      <c r="JLJ635" s="99"/>
      <c r="JLK635" s="99"/>
      <c r="JLL635" s="99"/>
      <c r="JLM635" s="99"/>
      <c r="JLN635" s="99"/>
      <c r="JLO635" s="99"/>
      <c r="JLP635" s="99"/>
      <c r="JLQ635" s="99"/>
      <c r="JLR635" s="99"/>
      <c r="JLS635" s="99"/>
      <c r="JLT635" s="99"/>
      <c r="JLU635" s="99"/>
      <c r="JLV635" s="99"/>
      <c r="JLW635" s="99"/>
      <c r="JLX635" s="99"/>
      <c r="JLY635" s="99"/>
      <c r="JLZ635" s="99"/>
      <c r="JMA635" s="99"/>
      <c r="JMB635" s="99"/>
      <c r="JMC635" s="99"/>
      <c r="JMD635" s="99"/>
      <c r="JME635" s="99"/>
      <c r="JMF635" s="99"/>
      <c r="JMG635" s="99"/>
      <c r="JMH635" s="99"/>
      <c r="JMI635" s="99"/>
      <c r="JMJ635" s="99"/>
      <c r="JMK635" s="99"/>
      <c r="JML635" s="99"/>
      <c r="JMM635" s="99"/>
      <c r="JMN635" s="99"/>
      <c r="JMO635" s="99"/>
      <c r="JMP635" s="99"/>
      <c r="JMQ635" s="99"/>
      <c r="JMR635" s="99"/>
      <c r="JMS635" s="99"/>
      <c r="JMT635" s="99"/>
      <c r="JMU635" s="99"/>
      <c r="JMV635" s="99"/>
      <c r="JMW635" s="99"/>
      <c r="JMX635" s="99"/>
      <c r="JMY635" s="99"/>
      <c r="JMZ635" s="99"/>
      <c r="JNA635" s="99"/>
      <c r="JNB635" s="99"/>
      <c r="JNC635" s="99"/>
      <c r="JND635" s="99"/>
      <c r="JNE635" s="99"/>
      <c r="JNF635" s="99"/>
      <c r="JNG635" s="99"/>
      <c r="JNH635" s="99"/>
      <c r="JNI635" s="99"/>
      <c r="JNJ635" s="99"/>
      <c r="JNK635" s="99"/>
      <c r="JNL635" s="99"/>
      <c r="JNM635" s="99"/>
      <c r="JNN635" s="99"/>
      <c r="JNO635" s="99"/>
      <c r="JNP635" s="99"/>
      <c r="JNQ635" s="99"/>
      <c r="JNR635" s="99"/>
      <c r="JNS635" s="99"/>
      <c r="JNT635" s="99"/>
      <c r="JNU635" s="99"/>
      <c r="JNV635" s="99"/>
      <c r="JNW635" s="99"/>
      <c r="JNX635" s="99"/>
      <c r="JNY635" s="99"/>
      <c r="JNZ635" s="99"/>
      <c r="JOA635" s="99"/>
      <c r="JOB635" s="99"/>
      <c r="JOC635" s="99"/>
      <c r="JOD635" s="99"/>
      <c r="JOE635" s="99"/>
      <c r="JOF635" s="99"/>
      <c r="JOG635" s="99"/>
      <c r="JOH635" s="99"/>
      <c r="JOI635" s="99"/>
      <c r="JOJ635" s="99"/>
      <c r="JOK635" s="99"/>
      <c r="JOL635" s="99"/>
      <c r="JOM635" s="99"/>
      <c r="JON635" s="99"/>
      <c r="JOO635" s="99"/>
      <c r="JOP635" s="99"/>
      <c r="JOQ635" s="99"/>
      <c r="JOR635" s="99"/>
      <c r="JOS635" s="99"/>
      <c r="JOT635" s="99"/>
      <c r="JOU635" s="99"/>
      <c r="JOV635" s="99"/>
      <c r="JOW635" s="99"/>
      <c r="JOX635" s="99"/>
      <c r="JOY635" s="99"/>
      <c r="JOZ635" s="99"/>
      <c r="JPA635" s="99"/>
      <c r="JPB635" s="99"/>
      <c r="JPC635" s="99"/>
      <c r="JPD635" s="99"/>
      <c r="JPE635" s="99"/>
      <c r="JPF635" s="99"/>
      <c r="JPG635" s="99"/>
      <c r="JPH635" s="99"/>
      <c r="JPI635" s="99"/>
      <c r="JPJ635" s="99"/>
      <c r="JPK635" s="99"/>
      <c r="JPL635" s="99"/>
      <c r="JPM635" s="99"/>
      <c r="JPN635" s="99"/>
      <c r="JPO635" s="99"/>
      <c r="JPP635" s="99"/>
      <c r="JPQ635" s="99"/>
      <c r="JPR635" s="99"/>
      <c r="JPS635" s="99"/>
      <c r="JPT635" s="99"/>
      <c r="JPU635" s="99"/>
      <c r="JPV635" s="99"/>
      <c r="JPW635" s="99"/>
      <c r="JPX635" s="99"/>
      <c r="JPY635" s="99"/>
      <c r="JPZ635" s="99"/>
      <c r="JQA635" s="99"/>
      <c r="JQB635" s="99"/>
      <c r="JQC635" s="99"/>
      <c r="JQD635" s="99"/>
      <c r="JQE635" s="99"/>
      <c r="JQF635" s="99"/>
      <c r="JQG635" s="99"/>
      <c r="JQH635" s="99"/>
      <c r="JQI635" s="99"/>
      <c r="JQJ635" s="99"/>
      <c r="JQK635" s="99"/>
      <c r="JQL635" s="99"/>
      <c r="JQM635" s="99"/>
      <c r="JQN635" s="99"/>
      <c r="JQO635" s="99"/>
      <c r="JQP635" s="99"/>
      <c r="JQQ635" s="99"/>
      <c r="JQR635" s="99"/>
      <c r="JQS635" s="99"/>
      <c r="JQT635" s="99"/>
      <c r="JQU635" s="99"/>
      <c r="JQV635" s="99"/>
      <c r="JQW635" s="99"/>
      <c r="JQX635" s="99"/>
      <c r="JQY635" s="99"/>
      <c r="JQZ635" s="99"/>
      <c r="JRA635" s="99"/>
      <c r="JRB635" s="99"/>
      <c r="JRC635" s="99"/>
      <c r="JRD635" s="99"/>
      <c r="JRE635" s="99"/>
      <c r="JRF635" s="99"/>
      <c r="JRG635" s="99"/>
      <c r="JRH635" s="99"/>
      <c r="JRI635" s="99"/>
      <c r="JRJ635" s="99"/>
      <c r="JRK635" s="99"/>
      <c r="JRL635" s="99"/>
      <c r="JRM635" s="99"/>
      <c r="JRN635" s="99"/>
      <c r="JRO635" s="99"/>
      <c r="JRP635" s="99"/>
      <c r="JRQ635" s="99"/>
      <c r="JRR635" s="99"/>
      <c r="JRS635" s="99"/>
      <c r="JRT635" s="99"/>
      <c r="JRU635" s="99"/>
      <c r="JRV635" s="99"/>
      <c r="JRW635" s="99"/>
      <c r="JRX635" s="99"/>
      <c r="JRY635" s="99"/>
      <c r="JRZ635" s="99"/>
      <c r="JSA635" s="99"/>
      <c r="JSB635" s="99"/>
      <c r="JSC635" s="99"/>
      <c r="JSD635" s="99"/>
      <c r="JSE635" s="99"/>
      <c r="JSF635" s="99"/>
      <c r="JSG635" s="99"/>
      <c r="JSH635" s="99"/>
      <c r="JSI635" s="99"/>
      <c r="JSJ635" s="99"/>
      <c r="JSK635" s="99"/>
      <c r="JSL635" s="99"/>
      <c r="JSM635" s="99"/>
      <c r="JSN635" s="99"/>
      <c r="JSO635" s="99"/>
      <c r="JSP635" s="99"/>
      <c r="JSQ635" s="99"/>
      <c r="JSR635" s="99"/>
      <c r="JSS635" s="99"/>
      <c r="JST635" s="99"/>
      <c r="JSU635" s="99"/>
      <c r="JSV635" s="99"/>
      <c r="JSW635" s="99"/>
      <c r="JSX635" s="99"/>
      <c r="JSY635" s="99"/>
      <c r="JSZ635" s="99"/>
      <c r="JTA635" s="99"/>
      <c r="JTB635" s="99"/>
      <c r="JTC635" s="99"/>
      <c r="JTD635" s="99"/>
      <c r="JTE635" s="99"/>
      <c r="JTF635" s="99"/>
      <c r="JTG635" s="99"/>
      <c r="JTH635" s="99"/>
      <c r="JTI635" s="99"/>
      <c r="JTJ635" s="99"/>
      <c r="JTK635" s="99"/>
      <c r="JTL635" s="99"/>
      <c r="JTM635" s="99"/>
      <c r="JTN635" s="99"/>
      <c r="JTO635" s="99"/>
      <c r="JTP635" s="99"/>
      <c r="JTQ635" s="99"/>
      <c r="JTR635" s="99"/>
      <c r="JTS635" s="99"/>
      <c r="JTT635" s="99"/>
      <c r="JTU635" s="99"/>
      <c r="JTV635" s="99"/>
      <c r="JTW635" s="99"/>
      <c r="JTX635" s="99"/>
      <c r="JTY635" s="99"/>
      <c r="JTZ635" s="99"/>
      <c r="JUA635" s="99"/>
      <c r="JUB635" s="99"/>
      <c r="JUC635" s="99"/>
      <c r="JUD635" s="99"/>
      <c r="JUE635" s="99"/>
      <c r="JUF635" s="99"/>
      <c r="JUG635" s="99"/>
      <c r="JUH635" s="99"/>
      <c r="JUI635" s="99"/>
      <c r="JUJ635" s="99"/>
      <c r="JUK635" s="99"/>
      <c r="JUL635" s="99"/>
      <c r="JUM635" s="99"/>
      <c r="JUN635" s="99"/>
      <c r="JUO635" s="99"/>
      <c r="JUP635" s="99"/>
      <c r="JUQ635" s="99"/>
      <c r="JUR635" s="99"/>
      <c r="JUS635" s="99"/>
      <c r="JUT635" s="99"/>
      <c r="JUU635" s="99"/>
      <c r="JUV635" s="99"/>
      <c r="JUW635" s="99"/>
      <c r="JUX635" s="99"/>
      <c r="JUY635" s="99"/>
      <c r="JUZ635" s="99"/>
      <c r="JVA635" s="99"/>
      <c r="JVB635" s="99"/>
      <c r="JVC635" s="99"/>
      <c r="JVD635" s="99"/>
      <c r="JVE635" s="99"/>
      <c r="JVF635" s="99"/>
      <c r="JVG635" s="99"/>
      <c r="JVH635" s="99"/>
      <c r="JVI635" s="99"/>
      <c r="JVJ635" s="99"/>
      <c r="JVK635" s="99"/>
      <c r="JVL635" s="99"/>
      <c r="JVM635" s="99"/>
      <c r="JVN635" s="99"/>
      <c r="JVO635" s="99"/>
      <c r="JVP635" s="99"/>
      <c r="JVQ635" s="99"/>
      <c r="JVR635" s="99"/>
      <c r="JVS635" s="99"/>
      <c r="JVT635" s="99"/>
      <c r="JVU635" s="99"/>
      <c r="JVV635" s="99"/>
      <c r="JVW635" s="99"/>
      <c r="JVX635" s="99"/>
      <c r="JVY635" s="99"/>
      <c r="JVZ635" s="99"/>
      <c r="JWA635" s="99"/>
      <c r="JWB635" s="99"/>
      <c r="JWC635" s="99"/>
      <c r="JWD635" s="99"/>
      <c r="JWE635" s="99"/>
      <c r="JWF635" s="99"/>
      <c r="JWG635" s="99"/>
      <c r="JWH635" s="99"/>
      <c r="JWI635" s="99"/>
      <c r="JWJ635" s="99"/>
      <c r="JWK635" s="99"/>
      <c r="JWL635" s="99"/>
      <c r="JWM635" s="99"/>
      <c r="JWN635" s="99"/>
      <c r="JWO635" s="99"/>
      <c r="JWP635" s="99"/>
      <c r="JWQ635" s="99"/>
      <c r="JWR635" s="99"/>
      <c r="JWS635" s="99"/>
      <c r="JWT635" s="99"/>
      <c r="JWU635" s="99"/>
      <c r="JWV635" s="99"/>
      <c r="JWW635" s="99"/>
      <c r="JWX635" s="99"/>
      <c r="JWY635" s="99"/>
      <c r="JWZ635" s="99"/>
      <c r="JXA635" s="99"/>
      <c r="JXB635" s="99"/>
      <c r="JXC635" s="99"/>
      <c r="JXD635" s="99"/>
      <c r="JXE635" s="99"/>
      <c r="JXF635" s="99"/>
      <c r="JXG635" s="99"/>
      <c r="JXH635" s="99"/>
      <c r="JXI635" s="99"/>
      <c r="JXJ635" s="99"/>
      <c r="JXK635" s="99"/>
      <c r="JXL635" s="99"/>
      <c r="JXM635" s="99"/>
      <c r="JXN635" s="99"/>
      <c r="JXO635" s="99"/>
      <c r="JXP635" s="99"/>
      <c r="JXQ635" s="99"/>
      <c r="JXR635" s="99"/>
      <c r="JXS635" s="99"/>
      <c r="JXT635" s="99"/>
      <c r="JXU635" s="99"/>
      <c r="JXV635" s="99"/>
      <c r="JXW635" s="99"/>
      <c r="JXX635" s="99"/>
      <c r="JXY635" s="99"/>
      <c r="JXZ635" s="99"/>
      <c r="JYA635" s="99"/>
      <c r="JYB635" s="99"/>
      <c r="JYC635" s="99"/>
      <c r="JYD635" s="99"/>
      <c r="JYE635" s="99"/>
      <c r="JYF635" s="99"/>
      <c r="JYG635" s="99"/>
      <c r="JYH635" s="99"/>
      <c r="JYI635" s="99"/>
      <c r="JYJ635" s="99"/>
      <c r="JYK635" s="99"/>
      <c r="JYL635" s="99"/>
      <c r="JYM635" s="99"/>
      <c r="JYN635" s="99"/>
      <c r="JYO635" s="99"/>
      <c r="JYP635" s="99"/>
      <c r="JYQ635" s="99"/>
      <c r="JYR635" s="99"/>
      <c r="JYS635" s="99"/>
      <c r="JYT635" s="99"/>
      <c r="JYU635" s="99"/>
      <c r="JYV635" s="99"/>
      <c r="JYW635" s="99"/>
      <c r="JYX635" s="99"/>
      <c r="JYY635" s="99"/>
      <c r="JYZ635" s="99"/>
      <c r="JZA635" s="99"/>
      <c r="JZB635" s="99"/>
      <c r="JZC635" s="99"/>
      <c r="JZD635" s="99"/>
      <c r="JZE635" s="99"/>
      <c r="JZF635" s="99"/>
      <c r="JZG635" s="99"/>
      <c r="JZH635" s="99"/>
      <c r="JZI635" s="99"/>
      <c r="JZJ635" s="99"/>
      <c r="JZK635" s="99"/>
      <c r="JZL635" s="99"/>
      <c r="JZM635" s="99"/>
      <c r="JZN635" s="99"/>
      <c r="JZO635" s="99"/>
      <c r="JZP635" s="99"/>
      <c r="JZQ635" s="99"/>
      <c r="JZR635" s="99"/>
      <c r="JZS635" s="99"/>
      <c r="JZT635" s="99"/>
      <c r="JZU635" s="99"/>
      <c r="JZV635" s="99"/>
      <c r="JZW635" s="99"/>
      <c r="JZX635" s="99"/>
      <c r="JZY635" s="99"/>
      <c r="JZZ635" s="99"/>
      <c r="KAA635" s="99"/>
      <c r="KAB635" s="99"/>
      <c r="KAC635" s="99"/>
      <c r="KAD635" s="99"/>
      <c r="KAE635" s="99"/>
      <c r="KAF635" s="99"/>
      <c r="KAG635" s="99"/>
      <c r="KAH635" s="99"/>
      <c r="KAI635" s="99"/>
      <c r="KAJ635" s="99"/>
      <c r="KAK635" s="99"/>
      <c r="KAL635" s="99"/>
      <c r="KAM635" s="99"/>
      <c r="KAN635" s="99"/>
      <c r="KAO635" s="99"/>
      <c r="KAP635" s="99"/>
      <c r="KAQ635" s="99"/>
      <c r="KAR635" s="99"/>
      <c r="KAS635" s="99"/>
      <c r="KAT635" s="99"/>
      <c r="KAU635" s="99"/>
      <c r="KAV635" s="99"/>
      <c r="KAW635" s="99"/>
      <c r="KAX635" s="99"/>
      <c r="KAY635" s="99"/>
      <c r="KAZ635" s="99"/>
      <c r="KBA635" s="99"/>
      <c r="KBB635" s="99"/>
      <c r="KBC635" s="99"/>
      <c r="KBD635" s="99"/>
      <c r="KBE635" s="99"/>
      <c r="KBF635" s="99"/>
      <c r="KBG635" s="99"/>
      <c r="KBH635" s="99"/>
      <c r="KBI635" s="99"/>
      <c r="KBJ635" s="99"/>
      <c r="KBK635" s="99"/>
      <c r="KBL635" s="99"/>
      <c r="KBM635" s="99"/>
      <c r="KBN635" s="99"/>
      <c r="KBO635" s="99"/>
      <c r="KBP635" s="99"/>
      <c r="KBQ635" s="99"/>
      <c r="KBR635" s="99"/>
      <c r="KBS635" s="99"/>
      <c r="KBT635" s="99"/>
      <c r="KBU635" s="99"/>
      <c r="KBV635" s="99"/>
      <c r="KBW635" s="99"/>
      <c r="KBX635" s="99"/>
      <c r="KBY635" s="99"/>
      <c r="KBZ635" s="99"/>
      <c r="KCA635" s="99"/>
      <c r="KCB635" s="99"/>
      <c r="KCC635" s="99"/>
      <c r="KCD635" s="99"/>
      <c r="KCE635" s="99"/>
      <c r="KCF635" s="99"/>
      <c r="KCG635" s="99"/>
      <c r="KCH635" s="99"/>
      <c r="KCI635" s="99"/>
      <c r="KCJ635" s="99"/>
      <c r="KCK635" s="99"/>
      <c r="KCL635" s="99"/>
      <c r="KCM635" s="99"/>
      <c r="KCN635" s="99"/>
      <c r="KCO635" s="99"/>
      <c r="KCP635" s="99"/>
      <c r="KCQ635" s="99"/>
      <c r="KCR635" s="99"/>
      <c r="KCS635" s="99"/>
      <c r="KCT635" s="99"/>
      <c r="KCU635" s="99"/>
      <c r="KCV635" s="99"/>
      <c r="KCW635" s="99"/>
      <c r="KCX635" s="99"/>
      <c r="KCY635" s="99"/>
      <c r="KCZ635" s="99"/>
      <c r="KDA635" s="99"/>
      <c r="KDB635" s="99"/>
      <c r="KDC635" s="99"/>
      <c r="KDD635" s="99"/>
      <c r="KDE635" s="99"/>
      <c r="KDF635" s="99"/>
      <c r="KDG635" s="99"/>
      <c r="KDH635" s="99"/>
      <c r="KDI635" s="99"/>
      <c r="KDJ635" s="99"/>
      <c r="KDK635" s="99"/>
      <c r="KDL635" s="99"/>
      <c r="KDM635" s="99"/>
      <c r="KDN635" s="99"/>
      <c r="KDO635" s="99"/>
      <c r="KDP635" s="99"/>
      <c r="KDQ635" s="99"/>
      <c r="KDR635" s="99"/>
      <c r="KDS635" s="99"/>
      <c r="KDT635" s="99"/>
      <c r="KDU635" s="99"/>
      <c r="KDV635" s="99"/>
      <c r="KDW635" s="99"/>
      <c r="KDX635" s="99"/>
      <c r="KDY635" s="99"/>
      <c r="KDZ635" s="99"/>
      <c r="KEA635" s="99"/>
      <c r="KEB635" s="99"/>
      <c r="KEC635" s="99"/>
      <c r="KED635" s="99"/>
      <c r="KEE635" s="99"/>
      <c r="KEF635" s="99"/>
      <c r="KEG635" s="99"/>
      <c r="KEH635" s="99"/>
      <c r="KEI635" s="99"/>
      <c r="KEJ635" s="99"/>
      <c r="KEK635" s="99"/>
      <c r="KEL635" s="99"/>
      <c r="KEM635" s="99"/>
      <c r="KEN635" s="99"/>
      <c r="KEO635" s="99"/>
      <c r="KEP635" s="99"/>
      <c r="KEQ635" s="99"/>
      <c r="KER635" s="99"/>
      <c r="KES635" s="99"/>
      <c r="KET635" s="99"/>
      <c r="KEU635" s="99"/>
      <c r="KEV635" s="99"/>
      <c r="KEW635" s="99"/>
      <c r="KEX635" s="99"/>
      <c r="KEY635" s="99"/>
      <c r="KEZ635" s="99"/>
      <c r="KFA635" s="99"/>
      <c r="KFB635" s="99"/>
      <c r="KFC635" s="99"/>
      <c r="KFD635" s="99"/>
      <c r="KFE635" s="99"/>
      <c r="KFF635" s="99"/>
      <c r="KFG635" s="99"/>
      <c r="KFH635" s="99"/>
      <c r="KFI635" s="99"/>
      <c r="KFJ635" s="99"/>
      <c r="KFK635" s="99"/>
      <c r="KFL635" s="99"/>
      <c r="KFM635" s="99"/>
      <c r="KFN635" s="99"/>
      <c r="KFO635" s="99"/>
      <c r="KFP635" s="99"/>
      <c r="KFQ635" s="99"/>
      <c r="KFR635" s="99"/>
      <c r="KFS635" s="99"/>
      <c r="KFT635" s="99"/>
      <c r="KFU635" s="99"/>
      <c r="KFV635" s="99"/>
      <c r="KFW635" s="99"/>
      <c r="KFX635" s="99"/>
      <c r="KFY635" s="99"/>
      <c r="KFZ635" s="99"/>
      <c r="KGA635" s="99"/>
      <c r="KGB635" s="99"/>
      <c r="KGC635" s="99"/>
      <c r="KGD635" s="99"/>
      <c r="KGE635" s="99"/>
      <c r="KGF635" s="99"/>
      <c r="KGG635" s="99"/>
      <c r="KGH635" s="99"/>
      <c r="KGI635" s="99"/>
      <c r="KGJ635" s="99"/>
      <c r="KGK635" s="99"/>
      <c r="KGL635" s="99"/>
      <c r="KGM635" s="99"/>
      <c r="KGN635" s="99"/>
      <c r="KGO635" s="99"/>
      <c r="KGP635" s="99"/>
      <c r="KGQ635" s="99"/>
      <c r="KGR635" s="99"/>
      <c r="KGS635" s="99"/>
      <c r="KGT635" s="99"/>
      <c r="KGU635" s="99"/>
      <c r="KGV635" s="99"/>
      <c r="KGW635" s="99"/>
      <c r="KGX635" s="99"/>
      <c r="KGY635" s="99"/>
      <c r="KGZ635" s="99"/>
      <c r="KHA635" s="99"/>
      <c r="KHB635" s="99"/>
      <c r="KHC635" s="99"/>
      <c r="KHD635" s="99"/>
      <c r="KHE635" s="99"/>
      <c r="KHF635" s="99"/>
      <c r="KHG635" s="99"/>
      <c r="KHH635" s="99"/>
      <c r="KHI635" s="99"/>
      <c r="KHJ635" s="99"/>
      <c r="KHK635" s="99"/>
      <c r="KHL635" s="99"/>
      <c r="KHM635" s="99"/>
      <c r="KHN635" s="99"/>
      <c r="KHO635" s="99"/>
      <c r="KHP635" s="99"/>
      <c r="KHQ635" s="99"/>
      <c r="KHR635" s="99"/>
      <c r="KHS635" s="99"/>
      <c r="KHT635" s="99"/>
      <c r="KHU635" s="99"/>
      <c r="KHV635" s="99"/>
      <c r="KHW635" s="99"/>
      <c r="KHX635" s="99"/>
      <c r="KHY635" s="99"/>
      <c r="KHZ635" s="99"/>
      <c r="KIA635" s="99"/>
      <c r="KIB635" s="99"/>
      <c r="KIC635" s="99"/>
      <c r="KID635" s="99"/>
      <c r="KIE635" s="99"/>
      <c r="KIF635" s="99"/>
      <c r="KIG635" s="99"/>
      <c r="KIH635" s="99"/>
      <c r="KII635" s="99"/>
      <c r="KIJ635" s="99"/>
      <c r="KIK635" s="99"/>
      <c r="KIL635" s="99"/>
      <c r="KIM635" s="99"/>
      <c r="KIN635" s="99"/>
      <c r="KIO635" s="99"/>
      <c r="KIP635" s="99"/>
      <c r="KIQ635" s="99"/>
      <c r="KIR635" s="99"/>
      <c r="KIS635" s="99"/>
      <c r="KIT635" s="99"/>
      <c r="KIU635" s="99"/>
      <c r="KIV635" s="99"/>
      <c r="KIW635" s="99"/>
      <c r="KIX635" s="99"/>
      <c r="KIY635" s="99"/>
      <c r="KIZ635" s="99"/>
      <c r="KJA635" s="99"/>
      <c r="KJB635" s="99"/>
      <c r="KJC635" s="99"/>
      <c r="KJD635" s="99"/>
      <c r="KJE635" s="99"/>
      <c r="KJF635" s="99"/>
      <c r="KJG635" s="99"/>
      <c r="KJH635" s="99"/>
      <c r="KJI635" s="99"/>
      <c r="KJJ635" s="99"/>
      <c r="KJK635" s="99"/>
      <c r="KJL635" s="99"/>
      <c r="KJM635" s="99"/>
      <c r="KJN635" s="99"/>
      <c r="KJO635" s="99"/>
      <c r="KJP635" s="99"/>
      <c r="KJQ635" s="99"/>
      <c r="KJR635" s="99"/>
      <c r="KJS635" s="99"/>
      <c r="KJT635" s="99"/>
      <c r="KJU635" s="99"/>
      <c r="KJV635" s="99"/>
      <c r="KJW635" s="99"/>
      <c r="KJX635" s="99"/>
      <c r="KJY635" s="99"/>
      <c r="KJZ635" s="99"/>
      <c r="KKA635" s="99"/>
      <c r="KKB635" s="99"/>
      <c r="KKC635" s="99"/>
      <c r="KKD635" s="99"/>
      <c r="KKE635" s="99"/>
      <c r="KKF635" s="99"/>
      <c r="KKG635" s="99"/>
      <c r="KKH635" s="99"/>
      <c r="KKI635" s="99"/>
      <c r="KKJ635" s="99"/>
      <c r="KKK635" s="99"/>
      <c r="KKL635" s="99"/>
      <c r="KKM635" s="99"/>
      <c r="KKN635" s="99"/>
      <c r="KKO635" s="99"/>
      <c r="KKP635" s="99"/>
      <c r="KKQ635" s="99"/>
      <c r="KKR635" s="99"/>
      <c r="KKS635" s="99"/>
      <c r="KKT635" s="99"/>
      <c r="KKU635" s="99"/>
      <c r="KKV635" s="99"/>
      <c r="KKW635" s="99"/>
      <c r="KKX635" s="99"/>
      <c r="KKY635" s="99"/>
      <c r="KKZ635" s="99"/>
      <c r="KLA635" s="99"/>
      <c r="KLB635" s="99"/>
      <c r="KLC635" s="99"/>
      <c r="KLD635" s="99"/>
      <c r="KLE635" s="99"/>
      <c r="KLF635" s="99"/>
      <c r="KLG635" s="99"/>
      <c r="KLH635" s="99"/>
      <c r="KLI635" s="99"/>
      <c r="KLJ635" s="99"/>
      <c r="KLK635" s="99"/>
      <c r="KLL635" s="99"/>
      <c r="KLM635" s="99"/>
      <c r="KLN635" s="99"/>
      <c r="KLO635" s="99"/>
      <c r="KLP635" s="99"/>
      <c r="KLQ635" s="99"/>
      <c r="KLR635" s="99"/>
      <c r="KLS635" s="99"/>
      <c r="KLT635" s="99"/>
      <c r="KLU635" s="99"/>
      <c r="KLV635" s="99"/>
      <c r="KLW635" s="99"/>
      <c r="KLX635" s="99"/>
      <c r="KLY635" s="99"/>
      <c r="KLZ635" s="99"/>
      <c r="KMA635" s="99"/>
      <c r="KMB635" s="99"/>
      <c r="KMC635" s="99"/>
      <c r="KMD635" s="99"/>
      <c r="KME635" s="99"/>
      <c r="KMF635" s="99"/>
      <c r="KMG635" s="99"/>
      <c r="KMH635" s="99"/>
      <c r="KMI635" s="99"/>
      <c r="KMJ635" s="99"/>
      <c r="KMK635" s="99"/>
      <c r="KML635" s="99"/>
      <c r="KMM635" s="99"/>
      <c r="KMN635" s="99"/>
      <c r="KMO635" s="99"/>
      <c r="KMP635" s="99"/>
      <c r="KMQ635" s="99"/>
      <c r="KMR635" s="99"/>
      <c r="KMS635" s="99"/>
      <c r="KMT635" s="99"/>
      <c r="KMU635" s="99"/>
      <c r="KMV635" s="99"/>
      <c r="KMW635" s="99"/>
      <c r="KMX635" s="99"/>
      <c r="KMY635" s="99"/>
      <c r="KMZ635" s="99"/>
      <c r="KNA635" s="99"/>
      <c r="KNB635" s="99"/>
      <c r="KNC635" s="99"/>
      <c r="KND635" s="99"/>
      <c r="KNE635" s="99"/>
      <c r="KNF635" s="99"/>
      <c r="KNG635" s="99"/>
      <c r="KNH635" s="99"/>
      <c r="KNI635" s="99"/>
      <c r="KNJ635" s="99"/>
      <c r="KNK635" s="99"/>
      <c r="KNL635" s="99"/>
      <c r="KNM635" s="99"/>
      <c r="KNN635" s="99"/>
      <c r="KNO635" s="99"/>
      <c r="KNP635" s="99"/>
      <c r="KNQ635" s="99"/>
      <c r="KNR635" s="99"/>
      <c r="KNS635" s="99"/>
      <c r="KNT635" s="99"/>
      <c r="KNU635" s="99"/>
      <c r="KNV635" s="99"/>
      <c r="KNW635" s="99"/>
      <c r="KNX635" s="99"/>
      <c r="KNY635" s="99"/>
      <c r="KNZ635" s="99"/>
      <c r="KOA635" s="99"/>
      <c r="KOB635" s="99"/>
      <c r="KOC635" s="99"/>
      <c r="KOD635" s="99"/>
      <c r="KOE635" s="99"/>
      <c r="KOF635" s="99"/>
      <c r="KOG635" s="99"/>
      <c r="KOH635" s="99"/>
      <c r="KOI635" s="99"/>
      <c r="KOJ635" s="99"/>
      <c r="KOK635" s="99"/>
      <c r="KOL635" s="99"/>
      <c r="KOM635" s="99"/>
      <c r="KON635" s="99"/>
      <c r="KOO635" s="99"/>
      <c r="KOP635" s="99"/>
      <c r="KOQ635" s="99"/>
      <c r="KOR635" s="99"/>
      <c r="KOS635" s="99"/>
      <c r="KOT635" s="99"/>
      <c r="KOU635" s="99"/>
      <c r="KOV635" s="99"/>
      <c r="KOW635" s="99"/>
      <c r="KOX635" s="99"/>
      <c r="KOY635" s="99"/>
      <c r="KOZ635" s="99"/>
      <c r="KPA635" s="99"/>
      <c r="KPB635" s="99"/>
      <c r="KPC635" s="99"/>
      <c r="KPD635" s="99"/>
      <c r="KPE635" s="99"/>
      <c r="KPF635" s="99"/>
      <c r="KPG635" s="99"/>
      <c r="KPH635" s="99"/>
      <c r="KPI635" s="99"/>
      <c r="KPJ635" s="99"/>
      <c r="KPK635" s="99"/>
      <c r="KPL635" s="99"/>
      <c r="KPM635" s="99"/>
      <c r="KPN635" s="99"/>
      <c r="KPO635" s="99"/>
      <c r="KPP635" s="99"/>
      <c r="KPQ635" s="99"/>
      <c r="KPR635" s="99"/>
      <c r="KPS635" s="99"/>
      <c r="KPT635" s="99"/>
      <c r="KPU635" s="99"/>
      <c r="KPV635" s="99"/>
      <c r="KPW635" s="99"/>
      <c r="KPX635" s="99"/>
      <c r="KPY635" s="99"/>
      <c r="KPZ635" s="99"/>
      <c r="KQA635" s="99"/>
      <c r="KQB635" s="99"/>
      <c r="KQC635" s="99"/>
      <c r="KQD635" s="99"/>
      <c r="KQE635" s="99"/>
      <c r="KQF635" s="99"/>
      <c r="KQG635" s="99"/>
      <c r="KQH635" s="99"/>
      <c r="KQI635" s="99"/>
      <c r="KQJ635" s="99"/>
      <c r="KQK635" s="99"/>
      <c r="KQL635" s="99"/>
      <c r="KQM635" s="99"/>
      <c r="KQN635" s="99"/>
      <c r="KQO635" s="99"/>
      <c r="KQP635" s="99"/>
      <c r="KQQ635" s="99"/>
      <c r="KQR635" s="99"/>
      <c r="KQS635" s="99"/>
      <c r="KQT635" s="99"/>
      <c r="KQU635" s="99"/>
      <c r="KQV635" s="99"/>
      <c r="KQW635" s="99"/>
      <c r="KQX635" s="99"/>
      <c r="KQY635" s="99"/>
      <c r="KQZ635" s="99"/>
      <c r="KRA635" s="99"/>
      <c r="KRB635" s="99"/>
      <c r="KRC635" s="99"/>
      <c r="KRD635" s="99"/>
      <c r="KRE635" s="99"/>
      <c r="KRF635" s="99"/>
      <c r="KRG635" s="99"/>
      <c r="KRH635" s="99"/>
      <c r="KRI635" s="99"/>
      <c r="KRJ635" s="99"/>
      <c r="KRK635" s="99"/>
      <c r="KRL635" s="99"/>
      <c r="KRM635" s="99"/>
      <c r="KRN635" s="99"/>
      <c r="KRO635" s="99"/>
      <c r="KRP635" s="99"/>
      <c r="KRQ635" s="99"/>
      <c r="KRR635" s="99"/>
      <c r="KRS635" s="99"/>
      <c r="KRT635" s="99"/>
      <c r="KRU635" s="99"/>
      <c r="KRV635" s="99"/>
      <c r="KRW635" s="99"/>
      <c r="KRX635" s="99"/>
      <c r="KRY635" s="99"/>
      <c r="KRZ635" s="99"/>
      <c r="KSA635" s="99"/>
      <c r="KSB635" s="99"/>
      <c r="KSC635" s="99"/>
      <c r="KSD635" s="99"/>
      <c r="KSE635" s="99"/>
      <c r="KSF635" s="99"/>
      <c r="KSG635" s="99"/>
      <c r="KSH635" s="99"/>
      <c r="KSI635" s="99"/>
      <c r="KSJ635" s="99"/>
      <c r="KSK635" s="99"/>
      <c r="KSL635" s="99"/>
      <c r="KSM635" s="99"/>
      <c r="KSN635" s="99"/>
      <c r="KSO635" s="99"/>
      <c r="KSP635" s="99"/>
      <c r="KSQ635" s="99"/>
      <c r="KSR635" s="99"/>
      <c r="KSS635" s="99"/>
      <c r="KST635" s="99"/>
      <c r="KSU635" s="99"/>
      <c r="KSV635" s="99"/>
      <c r="KSW635" s="99"/>
      <c r="KSX635" s="99"/>
      <c r="KSY635" s="99"/>
      <c r="KSZ635" s="99"/>
      <c r="KTA635" s="99"/>
      <c r="KTB635" s="99"/>
      <c r="KTC635" s="99"/>
      <c r="KTD635" s="99"/>
      <c r="KTE635" s="99"/>
      <c r="KTF635" s="99"/>
      <c r="KTG635" s="99"/>
      <c r="KTH635" s="99"/>
      <c r="KTI635" s="99"/>
      <c r="KTJ635" s="99"/>
      <c r="KTK635" s="99"/>
      <c r="KTL635" s="99"/>
      <c r="KTM635" s="99"/>
      <c r="KTN635" s="99"/>
      <c r="KTO635" s="99"/>
      <c r="KTP635" s="99"/>
      <c r="KTQ635" s="99"/>
      <c r="KTR635" s="99"/>
      <c r="KTS635" s="99"/>
      <c r="KTT635" s="99"/>
      <c r="KTU635" s="99"/>
      <c r="KTV635" s="99"/>
      <c r="KTW635" s="99"/>
      <c r="KTX635" s="99"/>
      <c r="KTY635" s="99"/>
      <c r="KTZ635" s="99"/>
      <c r="KUA635" s="99"/>
      <c r="KUB635" s="99"/>
      <c r="KUC635" s="99"/>
      <c r="KUD635" s="99"/>
      <c r="KUE635" s="99"/>
      <c r="KUF635" s="99"/>
      <c r="KUG635" s="99"/>
      <c r="KUH635" s="99"/>
      <c r="KUI635" s="99"/>
      <c r="KUJ635" s="99"/>
      <c r="KUK635" s="99"/>
      <c r="KUL635" s="99"/>
      <c r="KUM635" s="99"/>
      <c r="KUN635" s="99"/>
      <c r="KUO635" s="99"/>
      <c r="KUP635" s="99"/>
      <c r="KUQ635" s="99"/>
      <c r="KUR635" s="99"/>
      <c r="KUS635" s="99"/>
      <c r="KUT635" s="99"/>
      <c r="KUU635" s="99"/>
      <c r="KUV635" s="99"/>
      <c r="KUW635" s="99"/>
      <c r="KUX635" s="99"/>
      <c r="KUY635" s="99"/>
      <c r="KUZ635" s="99"/>
      <c r="KVA635" s="99"/>
      <c r="KVB635" s="99"/>
      <c r="KVC635" s="99"/>
      <c r="KVD635" s="99"/>
      <c r="KVE635" s="99"/>
      <c r="KVF635" s="99"/>
      <c r="KVG635" s="99"/>
      <c r="KVH635" s="99"/>
      <c r="KVI635" s="99"/>
      <c r="KVJ635" s="99"/>
      <c r="KVK635" s="99"/>
      <c r="KVL635" s="99"/>
      <c r="KVM635" s="99"/>
      <c r="KVN635" s="99"/>
      <c r="KVO635" s="99"/>
      <c r="KVP635" s="99"/>
      <c r="KVQ635" s="99"/>
      <c r="KVR635" s="99"/>
      <c r="KVS635" s="99"/>
      <c r="KVT635" s="99"/>
      <c r="KVU635" s="99"/>
      <c r="KVV635" s="99"/>
      <c r="KVW635" s="99"/>
      <c r="KVX635" s="99"/>
      <c r="KVY635" s="99"/>
      <c r="KVZ635" s="99"/>
      <c r="KWA635" s="99"/>
      <c r="KWB635" s="99"/>
      <c r="KWC635" s="99"/>
      <c r="KWD635" s="99"/>
      <c r="KWE635" s="99"/>
      <c r="KWF635" s="99"/>
      <c r="KWG635" s="99"/>
      <c r="KWH635" s="99"/>
      <c r="KWI635" s="99"/>
      <c r="KWJ635" s="99"/>
      <c r="KWK635" s="99"/>
      <c r="KWL635" s="99"/>
      <c r="KWM635" s="99"/>
      <c r="KWN635" s="99"/>
      <c r="KWO635" s="99"/>
      <c r="KWP635" s="99"/>
      <c r="KWQ635" s="99"/>
      <c r="KWR635" s="99"/>
      <c r="KWS635" s="99"/>
      <c r="KWT635" s="99"/>
      <c r="KWU635" s="99"/>
      <c r="KWV635" s="99"/>
      <c r="KWW635" s="99"/>
      <c r="KWX635" s="99"/>
      <c r="KWY635" s="99"/>
      <c r="KWZ635" s="99"/>
      <c r="KXA635" s="99"/>
      <c r="KXB635" s="99"/>
      <c r="KXC635" s="99"/>
      <c r="KXD635" s="99"/>
      <c r="KXE635" s="99"/>
      <c r="KXF635" s="99"/>
      <c r="KXG635" s="99"/>
      <c r="KXH635" s="99"/>
      <c r="KXI635" s="99"/>
      <c r="KXJ635" s="99"/>
      <c r="KXK635" s="99"/>
      <c r="KXL635" s="99"/>
      <c r="KXM635" s="99"/>
      <c r="KXN635" s="99"/>
      <c r="KXO635" s="99"/>
      <c r="KXP635" s="99"/>
      <c r="KXQ635" s="99"/>
      <c r="KXR635" s="99"/>
      <c r="KXS635" s="99"/>
      <c r="KXT635" s="99"/>
      <c r="KXU635" s="99"/>
      <c r="KXV635" s="99"/>
      <c r="KXW635" s="99"/>
      <c r="KXX635" s="99"/>
      <c r="KXY635" s="99"/>
      <c r="KXZ635" s="99"/>
      <c r="KYA635" s="99"/>
      <c r="KYB635" s="99"/>
      <c r="KYC635" s="99"/>
      <c r="KYD635" s="99"/>
      <c r="KYE635" s="99"/>
      <c r="KYF635" s="99"/>
      <c r="KYG635" s="99"/>
      <c r="KYH635" s="99"/>
      <c r="KYI635" s="99"/>
      <c r="KYJ635" s="99"/>
      <c r="KYK635" s="99"/>
      <c r="KYL635" s="99"/>
      <c r="KYM635" s="99"/>
      <c r="KYN635" s="99"/>
      <c r="KYO635" s="99"/>
      <c r="KYP635" s="99"/>
      <c r="KYQ635" s="99"/>
      <c r="KYR635" s="99"/>
      <c r="KYS635" s="99"/>
      <c r="KYT635" s="99"/>
      <c r="KYU635" s="99"/>
      <c r="KYV635" s="99"/>
      <c r="KYW635" s="99"/>
      <c r="KYX635" s="99"/>
      <c r="KYY635" s="99"/>
      <c r="KYZ635" s="99"/>
      <c r="KZA635" s="99"/>
      <c r="KZB635" s="99"/>
      <c r="KZC635" s="99"/>
      <c r="KZD635" s="99"/>
      <c r="KZE635" s="99"/>
      <c r="KZF635" s="99"/>
      <c r="KZG635" s="99"/>
      <c r="KZH635" s="99"/>
      <c r="KZI635" s="99"/>
      <c r="KZJ635" s="99"/>
      <c r="KZK635" s="99"/>
      <c r="KZL635" s="99"/>
      <c r="KZM635" s="99"/>
      <c r="KZN635" s="99"/>
      <c r="KZO635" s="99"/>
      <c r="KZP635" s="99"/>
      <c r="KZQ635" s="99"/>
      <c r="KZR635" s="99"/>
      <c r="KZS635" s="99"/>
      <c r="KZT635" s="99"/>
      <c r="KZU635" s="99"/>
      <c r="KZV635" s="99"/>
      <c r="KZW635" s="99"/>
      <c r="KZX635" s="99"/>
      <c r="KZY635" s="99"/>
      <c r="KZZ635" s="99"/>
      <c r="LAA635" s="99"/>
      <c r="LAB635" s="99"/>
      <c r="LAC635" s="99"/>
      <c r="LAD635" s="99"/>
      <c r="LAE635" s="99"/>
      <c r="LAF635" s="99"/>
      <c r="LAG635" s="99"/>
      <c r="LAH635" s="99"/>
      <c r="LAI635" s="99"/>
      <c r="LAJ635" s="99"/>
      <c r="LAK635" s="99"/>
      <c r="LAL635" s="99"/>
      <c r="LAM635" s="99"/>
      <c r="LAN635" s="99"/>
      <c r="LAO635" s="99"/>
      <c r="LAP635" s="99"/>
      <c r="LAQ635" s="99"/>
      <c r="LAR635" s="99"/>
      <c r="LAS635" s="99"/>
      <c r="LAT635" s="99"/>
      <c r="LAU635" s="99"/>
      <c r="LAV635" s="99"/>
      <c r="LAW635" s="99"/>
      <c r="LAX635" s="99"/>
      <c r="LAY635" s="99"/>
      <c r="LAZ635" s="99"/>
      <c r="LBA635" s="99"/>
      <c r="LBB635" s="99"/>
      <c r="LBC635" s="99"/>
      <c r="LBD635" s="99"/>
      <c r="LBE635" s="99"/>
      <c r="LBF635" s="99"/>
      <c r="LBG635" s="99"/>
      <c r="LBH635" s="99"/>
      <c r="LBI635" s="99"/>
      <c r="LBJ635" s="99"/>
      <c r="LBK635" s="99"/>
      <c r="LBL635" s="99"/>
      <c r="LBM635" s="99"/>
      <c r="LBN635" s="99"/>
      <c r="LBO635" s="99"/>
      <c r="LBP635" s="99"/>
      <c r="LBQ635" s="99"/>
      <c r="LBR635" s="99"/>
      <c r="LBS635" s="99"/>
      <c r="LBT635" s="99"/>
      <c r="LBU635" s="99"/>
      <c r="LBV635" s="99"/>
      <c r="LBW635" s="99"/>
      <c r="LBX635" s="99"/>
      <c r="LBY635" s="99"/>
      <c r="LBZ635" s="99"/>
      <c r="LCA635" s="99"/>
      <c r="LCB635" s="99"/>
      <c r="LCC635" s="99"/>
      <c r="LCD635" s="99"/>
      <c r="LCE635" s="99"/>
      <c r="LCF635" s="99"/>
      <c r="LCG635" s="99"/>
      <c r="LCH635" s="99"/>
      <c r="LCI635" s="99"/>
      <c r="LCJ635" s="99"/>
      <c r="LCK635" s="99"/>
      <c r="LCL635" s="99"/>
      <c r="LCM635" s="99"/>
      <c r="LCN635" s="99"/>
      <c r="LCO635" s="99"/>
      <c r="LCP635" s="99"/>
      <c r="LCQ635" s="99"/>
      <c r="LCR635" s="99"/>
      <c r="LCS635" s="99"/>
      <c r="LCT635" s="99"/>
      <c r="LCU635" s="99"/>
      <c r="LCV635" s="99"/>
      <c r="LCW635" s="99"/>
      <c r="LCX635" s="99"/>
      <c r="LCY635" s="99"/>
      <c r="LCZ635" s="99"/>
      <c r="LDA635" s="99"/>
      <c r="LDB635" s="99"/>
      <c r="LDC635" s="99"/>
      <c r="LDD635" s="99"/>
      <c r="LDE635" s="99"/>
      <c r="LDF635" s="99"/>
      <c r="LDG635" s="99"/>
      <c r="LDH635" s="99"/>
      <c r="LDI635" s="99"/>
      <c r="LDJ635" s="99"/>
      <c r="LDK635" s="99"/>
      <c r="LDL635" s="99"/>
      <c r="LDM635" s="99"/>
      <c r="LDN635" s="99"/>
      <c r="LDO635" s="99"/>
      <c r="LDP635" s="99"/>
      <c r="LDQ635" s="99"/>
      <c r="LDR635" s="99"/>
      <c r="LDS635" s="99"/>
      <c r="LDT635" s="99"/>
      <c r="LDU635" s="99"/>
      <c r="LDV635" s="99"/>
      <c r="LDW635" s="99"/>
      <c r="LDX635" s="99"/>
      <c r="LDY635" s="99"/>
      <c r="LDZ635" s="99"/>
      <c r="LEA635" s="99"/>
      <c r="LEB635" s="99"/>
      <c r="LEC635" s="99"/>
      <c r="LED635" s="99"/>
      <c r="LEE635" s="99"/>
      <c r="LEF635" s="99"/>
      <c r="LEG635" s="99"/>
      <c r="LEH635" s="99"/>
      <c r="LEI635" s="99"/>
      <c r="LEJ635" s="99"/>
      <c r="LEK635" s="99"/>
      <c r="LEL635" s="99"/>
      <c r="LEM635" s="99"/>
      <c r="LEN635" s="99"/>
      <c r="LEO635" s="99"/>
      <c r="LEP635" s="99"/>
      <c r="LEQ635" s="99"/>
      <c r="LER635" s="99"/>
      <c r="LES635" s="99"/>
      <c r="LET635" s="99"/>
      <c r="LEU635" s="99"/>
      <c r="LEV635" s="99"/>
      <c r="LEW635" s="99"/>
      <c r="LEX635" s="99"/>
      <c r="LEY635" s="99"/>
      <c r="LEZ635" s="99"/>
      <c r="LFA635" s="99"/>
      <c r="LFB635" s="99"/>
      <c r="LFC635" s="99"/>
      <c r="LFD635" s="99"/>
      <c r="LFE635" s="99"/>
      <c r="LFF635" s="99"/>
      <c r="LFG635" s="99"/>
      <c r="LFH635" s="99"/>
      <c r="LFI635" s="99"/>
      <c r="LFJ635" s="99"/>
      <c r="LFK635" s="99"/>
      <c r="LFL635" s="99"/>
      <c r="LFM635" s="99"/>
      <c r="LFN635" s="99"/>
      <c r="LFO635" s="99"/>
      <c r="LFP635" s="99"/>
      <c r="LFQ635" s="99"/>
      <c r="LFR635" s="99"/>
      <c r="LFS635" s="99"/>
      <c r="LFT635" s="99"/>
      <c r="LFU635" s="99"/>
      <c r="LFV635" s="99"/>
      <c r="LFW635" s="99"/>
      <c r="LFX635" s="99"/>
      <c r="LFY635" s="99"/>
      <c r="LFZ635" s="99"/>
      <c r="LGA635" s="99"/>
      <c r="LGB635" s="99"/>
      <c r="LGC635" s="99"/>
      <c r="LGD635" s="99"/>
      <c r="LGE635" s="99"/>
      <c r="LGF635" s="99"/>
      <c r="LGG635" s="99"/>
      <c r="LGH635" s="99"/>
      <c r="LGI635" s="99"/>
      <c r="LGJ635" s="99"/>
      <c r="LGK635" s="99"/>
      <c r="LGL635" s="99"/>
      <c r="LGM635" s="99"/>
      <c r="LGN635" s="99"/>
      <c r="LGO635" s="99"/>
      <c r="LGP635" s="99"/>
      <c r="LGQ635" s="99"/>
      <c r="LGR635" s="99"/>
      <c r="LGS635" s="99"/>
      <c r="LGT635" s="99"/>
      <c r="LGU635" s="99"/>
      <c r="LGV635" s="99"/>
      <c r="LGW635" s="99"/>
      <c r="LGX635" s="99"/>
      <c r="LGY635" s="99"/>
      <c r="LGZ635" s="99"/>
      <c r="LHA635" s="99"/>
      <c r="LHB635" s="99"/>
      <c r="LHC635" s="99"/>
      <c r="LHD635" s="99"/>
      <c r="LHE635" s="99"/>
      <c r="LHF635" s="99"/>
      <c r="LHG635" s="99"/>
      <c r="LHH635" s="99"/>
      <c r="LHI635" s="99"/>
      <c r="LHJ635" s="99"/>
      <c r="LHK635" s="99"/>
      <c r="LHL635" s="99"/>
      <c r="LHM635" s="99"/>
      <c r="LHN635" s="99"/>
      <c r="LHO635" s="99"/>
      <c r="LHP635" s="99"/>
      <c r="LHQ635" s="99"/>
      <c r="LHR635" s="99"/>
      <c r="LHS635" s="99"/>
      <c r="LHT635" s="99"/>
      <c r="LHU635" s="99"/>
      <c r="LHV635" s="99"/>
      <c r="LHW635" s="99"/>
      <c r="LHX635" s="99"/>
      <c r="LHY635" s="99"/>
      <c r="LHZ635" s="99"/>
      <c r="LIA635" s="99"/>
      <c r="LIB635" s="99"/>
      <c r="LIC635" s="99"/>
      <c r="LID635" s="99"/>
      <c r="LIE635" s="99"/>
      <c r="LIF635" s="99"/>
      <c r="LIG635" s="99"/>
      <c r="LIH635" s="99"/>
      <c r="LII635" s="99"/>
      <c r="LIJ635" s="99"/>
      <c r="LIK635" s="99"/>
      <c r="LIL635" s="99"/>
      <c r="LIM635" s="99"/>
      <c r="LIN635" s="99"/>
      <c r="LIO635" s="99"/>
      <c r="LIP635" s="99"/>
      <c r="LIQ635" s="99"/>
      <c r="LIR635" s="99"/>
      <c r="LIS635" s="99"/>
      <c r="LIT635" s="99"/>
      <c r="LIU635" s="99"/>
      <c r="LIV635" s="99"/>
      <c r="LIW635" s="99"/>
      <c r="LIX635" s="99"/>
      <c r="LIY635" s="99"/>
      <c r="LIZ635" s="99"/>
      <c r="LJA635" s="99"/>
      <c r="LJB635" s="99"/>
      <c r="LJC635" s="99"/>
      <c r="LJD635" s="99"/>
      <c r="LJE635" s="99"/>
      <c r="LJF635" s="99"/>
      <c r="LJG635" s="99"/>
      <c r="LJH635" s="99"/>
      <c r="LJI635" s="99"/>
      <c r="LJJ635" s="99"/>
      <c r="LJK635" s="99"/>
      <c r="LJL635" s="99"/>
      <c r="LJM635" s="99"/>
      <c r="LJN635" s="99"/>
      <c r="LJO635" s="99"/>
      <c r="LJP635" s="99"/>
      <c r="LJQ635" s="99"/>
      <c r="LJR635" s="99"/>
      <c r="LJS635" s="99"/>
      <c r="LJT635" s="99"/>
      <c r="LJU635" s="99"/>
      <c r="LJV635" s="99"/>
      <c r="LJW635" s="99"/>
      <c r="LJX635" s="99"/>
      <c r="LJY635" s="99"/>
      <c r="LJZ635" s="99"/>
      <c r="LKA635" s="99"/>
      <c r="LKB635" s="99"/>
      <c r="LKC635" s="99"/>
      <c r="LKD635" s="99"/>
      <c r="LKE635" s="99"/>
      <c r="LKF635" s="99"/>
      <c r="LKG635" s="99"/>
      <c r="LKH635" s="99"/>
      <c r="LKI635" s="99"/>
      <c r="LKJ635" s="99"/>
      <c r="LKK635" s="99"/>
      <c r="LKL635" s="99"/>
      <c r="LKM635" s="99"/>
      <c r="LKN635" s="99"/>
      <c r="LKO635" s="99"/>
      <c r="LKP635" s="99"/>
      <c r="LKQ635" s="99"/>
      <c r="LKR635" s="99"/>
      <c r="LKS635" s="99"/>
      <c r="LKT635" s="99"/>
      <c r="LKU635" s="99"/>
      <c r="LKV635" s="99"/>
      <c r="LKW635" s="99"/>
      <c r="LKX635" s="99"/>
      <c r="LKY635" s="99"/>
      <c r="LKZ635" s="99"/>
      <c r="LLA635" s="99"/>
      <c r="LLB635" s="99"/>
      <c r="LLC635" s="99"/>
      <c r="LLD635" s="99"/>
      <c r="LLE635" s="99"/>
      <c r="LLF635" s="99"/>
      <c r="LLG635" s="99"/>
      <c r="LLH635" s="99"/>
      <c r="LLI635" s="99"/>
      <c r="LLJ635" s="99"/>
      <c r="LLK635" s="99"/>
      <c r="LLL635" s="99"/>
      <c r="LLM635" s="99"/>
      <c r="LLN635" s="99"/>
      <c r="LLO635" s="99"/>
      <c r="LLP635" s="99"/>
      <c r="LLQ635" s="99"/>
      <c r="LLR635" s="99"/>
      <c r="LLS635" s="99"/>
      <c r="LLT635" s="99"/>
      <c r="LLU635" s="99"/>
      <c r="LLV635" s="99"/>
      <c r="LLW635" s="99"/>
      <c r="LLX635" s="99"/>
      <c r="LLY635" s="99"/>
      <c r="LLZ635" s="99"/>
      <c r="LMA635" s="99"/>
      <c r="LMB635" s="99"/>
      <c r="LMC635" s="99"/>
      <c r="LMD635" s="99"/>
      <c r="LME635" s="99"/>
      <c r="LMF635" s="99"/>
      <c r="LMG635" s="99"/>
      <c r="LMH635" s="99"/>
      <c r="LMI635" s="99"/>
      <c r="LMJ635" s="99"/>
      <c r="LMK635" s="99"/>
      <c r="LML635" s="99"/>
      <c r="LMM635" s="99"/>
      <c r="LMN635" s="99"/>
      <c r="LMO635" s="99"/>
      <c r="LMP635" s="99"/>
      <c r="LMQ635" s="99"/>
      <c r="LMR635" s="99"/>
      <c r="LMS635" s="99"/>
      <c r="LMT635" s="99"/>
      <c r="LMU635" s="99"/>
      <c r="LMV635" s="99"/>
      <c r="LMW635" s="99"/>
      <c r="LMX635" s="99"/>
      <c r="LMY635" s="99"/>
      <c r="LMZ635" s="99"/>
      <c r="LNA635" s="99"/>
      <c r="LNB635" s="99"/>
      <c r="LNC635" s="99"/>
      <c r="LND635" s="99"/>
      <c r="LNE635" s="99"/>
      <c r="LNF635" s="99"/>
      <c r="LNG635" s="99"/>
      <c r="LNH635" s="99"/>
      <c r="LNI635" s="99"/>
      <c r="LNJ635" s="99"/>
      <c r="LNK635" s="99"/>
      <c r="LNL635" s="99"/>
      <c r="LNM635" s="99"/>
      <c r="LNN635" s="99"/>
      <c r="LNO635" s="99"/>
      <c r="LNP635" s="99"/>
      <c r="LNQ635" s="99"/>
      <c r="LNR635" s="99"/>
      <c r="LNS635" s="99"/>
      <c r="LNT635" s="99"/>
      <c r="LNU635" s="99"/>
      <c r="LNV635" s="99"/>
      <c r="LNW635" s="99"/>
      <c r="LNX635" s="99"/>
      <c r="LNY635" s="99"/>
      <c r="LNZ635" s="99"/>
      <c r="LOA635" s="99"/>
      <c r="LOB635" s="99"/>
      <c r="LOC635" s="99"/>
      <c r="LOD635" s="99"/>
      <c r="LOE635" s="99"/>
      <c r="LOF635" s="99"/>
      <c r="LOG635" s="99"/>
      <c r="LOH635" s="99"/>
      <c r="LOI635" s="99"/>
      <c r="LOJ635" s="99"/>
      <c r="LOK635" s="99"/>
      <c r="LOL635" s="99"/>
      <c r="LOM635" s="99"/>
      <c r="LON635" s="99"/>
      <c r="LOO635" s="99"/>
      <c r="LOP635" s="99"/>
      <c r="LOQ635" s="99"/>
      <c r="LOR635" s="99"/>
      <c r="LOS635" s="99"/>
      <c r="LOT635" s="99"/>
      <c r="LOU635" s="99"/>
      <c r="LOV635" s="99"/>
      <c r="LOW635" s="99"/>
      <c r="LOX635" s="99"/>
      <c r="LOY635" s="99"/>
      <c r="LOZ635" s="99"/>
      <c r="LPA635" s="99"/>
      <c r="LPB635" s="99"/>
      <c r="LPC635" s="99"/>
      <c r="LPD635" s="99"/>
      <c r="LPE635" s="99"/>
      <c r="LPF635" s="99"/>
      <c r="LPG635" s="99"/>
      <c r="LPH635" s="99"/>
      <c r="LPI635" s="99"/>
      <c r="LPJ635" s="99"/>
      <c r="LPK635" s="99"/>
      <c r="LPL635" s="99"/>
      <c r="LPM635" s="99"/>
      <c r="LPN635" s="99"/>
      <c r="LPO635" s="99"/>
      <c r="LPP635" s="99"/>
      <c r="LPQ635" s="99"/>
      <c r="LPR635" s="99"/>
      <c r="LPS635" s="99"/>
      <c r="LPT635" s="99"/>
      <c r="LPU635" s="99"/>
      <c r="LPV635" s="99"/>
      <c r="LPW635" s="99"/>
      <c r="LPX635" s="99"/>
      <c r="LPY635" s="99"/>
      <c r="LPZ635" s="99"/>
      <c r="LQA635" s="99"/>
      <c r="LQB635" s="99"/>
      <c r="LQC635" s="99"/>
      <c r="LQD635" s="99"/>
      <c r="LQE635" s="99"/>
      <c r="LQF635" s="99"/>
      <c r="LQG635" s="99"/>
      <c r="LQH635" s="99"/>
      <c r="LQI635" s="99"/>
      <c r="LQJ635" s="99"/>
      <c r="LQK635" s="99"/>
      <c r="LQL635" s="99"/>
      <c r="LQM635" s="99"/>
      <c r="LQN635" s="99"/>
      <c r="LQO635" s="99"/>
      <c r="LQP635" s="99"/>
      <c r="LQQ635" s="99"/>
      <c r="LQR635" s="99"/>
      <c r="LQS635" s="99"/>
      <c r="LQT635" s="99"/>
      <c r="LQU635" s="99"/>
      <c r="LQV635" s="99"/>
      <c r="LQW635" s="99"/>
      <c r="LQX635" s="99"/>
      <c r="LQY635" s="99"/>
      <c r="LQZ635" s="99"/>
      <c r="LRA635" s="99"/>
      <c r="LRB635" s="99"/>
      <c r="LRC635" s="99"/>
      <c r="LRD635" s="99"/>
      <c r="LRE635" s="99"/>
      <c r="LRF635" s="99"/>
      <c r="LRG635" s="99"/>
      <c r="LRH635" s="99"/>
      <c r="LRI635" s="99"/>
      <c r="LRJ635" s="99"/>
      <c r="LRK635" s="99"/>
      <c r="LRL635" s="99"/>
      <c r="LRM635" s="99"/>
      <c r="LRN635" s="99"/>
      <c r="LRO635" s="99"/>
      <c r="LRP635" s="99"/>
      <c r="LRQ635" s="99"/>
      <c r="LRR635" s="99"/>
      <c r="LRS635" s="99"/>
      <c r="LRT635" s="99"/>
      <c r="LRU635" s="99"/>
      <c r="LRV635" s="99"/>
      <c r="LRW635" s="99"/>
      <c r="LRX635" s="99"/>
      <c r="LRY635" s="99"/>
      <c r="LRZ635" s="99"/>
      <c r="LSA635" s="99"/>
      <c r="LSB635" s="99"/>
      <c r="LSC635" s="99"/>
      <c r="LSD635" s="99"/>
      <c r="LSE635" s="99"/>
      <c r="LSF635" s="99"/>
      <c r="LSG635" s="99"/>
      <c r="LSH635" s="99"/>
      <c r="LSI635" s="99"/>
      <c r="LSJ635" s="99"/>
      <c r="LSK635" s="99"/>
      <c r="LSL635" s="99"/>
      <c r="LSM635" s="99"/>
      <c r="LSN635" s="99"/>
      <c r="LSO635" s="99"/>
      <c r="LSP635" s="99"/>
      <c r="LSQ635" s="99"/>
      <c r="LSR635" s="99"/>
      <c r="LSS635" s="99"/>
      <c r="LST635" s="99"/>
      <c r="LSU635" s="99"/>
      <c r="LSV635" s="99"/>
      <c r="LSW635" s="99"/>
      <c r="LSX635" s="99"/>
      <c r="LSY635" s="99"/>
      <c r="LSZ635" s="99"/>
      <c r="LTA635" s="99"/>
      <c r="LTB635" s="99"/>
      <c r="LTC635" s="99"/>
      <c r="LTD635" s="99"/>
      <c r="LTE635" s="99"/>
      <c r="LTF635" s="99"/>
      <c r="LTG635" s="99"/>
      <c r="LTH635" s="99"/>
      <c r="LTI635" s="99"/>
      <c r="LTJ635" s="99"/>
      <c r="LTK635" s="99"/>
      <c r="LTL635" s="99"/>
      <c r="LTM635" s="99"/>
      <c r="LTN635" s="99"/>
      <c r="LTO635" s="99"/>
      <c r="LTP635" s="99"/>
      <c r="LTQ635" s="99"/>
      <c r="LTR635" s="99"/>
      <c r="LTS635" s="99"/>
      <c r="LTT635" s="99"/>
      <c r="LTU635" s="99"/>
      <c r="LTV635" s="99"/>
      <c r="LTW635" s="99"/>
      <c r="LTX635" s="99"/>
      <c r="LTY635" s="99"/>
      <c r="LTZ635" s="99"/>
      <c r="LUA635" s="99"/>
      <c r="LUB635" s="99"/>
      <c r="LUC635" s="99"/>
      <c r="LUD635" s="99"/>
      <c r="LUE635" s="99"/>
      <c r="LUF635" s="99"/>
      <c r="LUG635" s="99"/>
      <c r="LUH635" s="99"/>
      <c r="LUI635" s="99"/>
      <c r="LUJ635" s="99"/>
      <c r="LUK635" s="99"/>
      <c r="LUL635" s="99"/>
      <c r="LUM635" s="99"/>
      <c r="LUN635" s="99"/>
      <c r="LUO635" s="99"/>
      <c r="LUP635" s="99"/>
      <c r="LUQ635" s="99"/>
      <c r="LUR635" s="99"/>
      <c r="LUS635" s="99"/>
      <c r="LUT635" s="99"/>
      <c r="LUU635" s="99"/>
      <c r="LUV635" s="99"/>
      <c r="LUW635" s="99"/>
      <c r="LUX635" s="99"/>
      <c r="LUY635" s="99"/>
      <c r="LUZ635" s="99"/>
      <c r="LVA635" s="99"/>
      <c r="LVB635" s="99"/>
      <c r="LVC635" s="99"/>
      <c r="LVD635" s="99"/>
      <c r="LVE635" s="99"/>
      <c r="LVF635" s="99"/>
      <c r="LVG635" s="99"/>
      <c r="LVH635" s="99"/>
      <c r="LVI635" s="99"/>
      <c r="LVJ635" s="99"/>
      <c r="LVK635" s="99"/>
      <c r="LVL635" s="99"/>
      <c r="LVM635" s="99"/>
      <c r="LVN635" s="99"/>
      <c r="LVO635" s="99"/>
      <c r="LVP635" s="99"/>
      <c r="LVQ635" s="99"/>
      <c r="LVR635" s="99"/>
      <c r="LVS635" s="99"/>
      <c r="LVT635" s="99"/>
      <c r="LVU635" s="99"/>
      <c r="LVV635" s="99"/>
      <c r="LVW635" s="99"/>
      <c r="LVX635" s="99"/>
      <c r="LVY635" s="99"/>
      <c r="LVZ635" s="99"/>
      <c r="LWA635" s="99"/>
      <c r="LWB635" s="99"/>
      <c r="LWC635" s="99"/>
      <c r="LWD635" s="99"/>
      <c r="LWE635" s="99"/>
      <c r="LWF635" s="99"/>
      <c r="LWG635" s="99"/>
      <c r="LWH635" s="99"/>
      <c r="LWI635" s="99"/>
      <c r="LWJ635" s="99"/>
      <c r="LWK635" s="99"/>
      <c r="LWL635" s="99"/>
      <c r="LWM635" s="99"/>
      <c r="LWN635" s="99"/>
      <c r="LWO635" s="99"/>
      <c r="LWP635" s="99"/>
      <c r="LWQ635" s="99"/>
      <c r="LWR635" s="99"/>
      <c r="LWS635" s="99"/>
      <c r="LWT635" s="99"/>
      <c r="LWU635" s="99"/>
      <c r="LWV635" s="99"/>
      <c r="LWW635" s="99"/>
      <c r="LWX635" s="99"/>
      <c r="LWY635" s="99"/>
      <c r="LWZ635" s="99"/>
      <c r="LXA635" s="99"/>
      <c r="LXB635" s="99"/>
      <c r="LXC635" s="99"/>
      <c r="LXD635" s="99"/>
      <c r="LXE635" s="99"/>
      <c r="LXF635" s="99"/>
      <c r="LXG635" s="99"/>
      <c r="LXH635" s="99"/>
      <c r="LXI635" s="99"/>
      <c r="LXJ635" s="99"/>
      <c r="LXK635" s="99"/>
      <c r="LXL635" s="99"/>
      <c r="LXM635" s="99"/>
      <c r="LXN635" s="99"/>
      <c r="LXO635" s="99"/>
      <c r="LXP635" s="99"/>
      <c r="LXQ635" s="99"/>
      <c r="LXR635" s="99"/>
      <c r="LXS635" s="99"/>
      <c r="LXT635" s="99"/>
      <c r="LXU635" s="99"/>
      <c r="LXV635" s="99"/>
      <c r="LXW635" s="99"/>
      <c r="LXX635" s="99"/>
      <c r="LXY635" s="99"/>
      <c r="LXZ635" s="99"/>
      <c r="LYA635" s="99"/>
      <c r="LYB635" s="99"/>
      <c r="LYC635" s="99"/>
      <c r="LYD635" s="99"/>
      <c r="LYE635" s="99"/>
      <c r="LYF635" s="99"/>
      <c r="LYG635" s="99"/>
      <c r="LYH635" s="99"/>
      <c r="LYI635" s="99"/>
      <c r="LYJ635" s="99"/>
      <c r="LYK635" s="99"/>
      <c r="LYL635" s="99"/>
      <c r="LYM635" s="99"/>
      <c r="LYN635" s="99"/>
      <c r="LYO635" s="99"/>
      <c r="LYP635" s="99"/>
      <c r="LYQ635" s="99"/>
      <c r="LYR635" s="99"/>
      <c r="LYS635" s="99"/>
      <c r="LYT635" s="99"/>
      <c r="LYU635" s="99"/>
      <c r="LYV635" s="99"/>
      <c r="LYW635" s="99"/>
      <c r="LYX635" s="99"/>
      <c r="LYY635" s="99"/>
      <c r="LYZ635" s="99"/>
      <c r="LZA635" s="99"/>
      <c r="LZB635" s="99"/>
      <c r="LZC635" s="99"/>
      <c r="LZD635" s="99"/>
      <c r="LZE635" s="99"/>
      <c r="LZF635" s="99"/>
      <c r="LZG635" s="99"/>
      <c r="LZH635" s="99"/>
      <c r="LZI635" s="99"/>
      <c r="LZJ635" s="99"/>
      <c r="LZK635" s="99"/>
      <c r="LZL635" s="99"/>
      <c r="LZM635" s="99"/>
      <c r="LZN635" s="99"/>
      <c r="LZO635" s="99"/>
      <c r="LZP635" s="99"/>
      <c r="LZQ635" s="99"/>
      <c r="LZR635" s="99"/>
      <c r="LZS635" s="99"/>
      <c r="LZT635" s="99"/>
      <c r="LZU635" s="99"/>
      <c r="LZV635" s="99"/>
      <c r="LZW635" s="99"/>
      <c r="LZX635" s="99"/>
      <c r="LZY635" s="99"/>
      <c r="LZZ635" s="99"/>
      <c r="MAA635" s="99"/>
      <c r="MAB635" s="99"/>
      <c r="MAC635" s="99"/>
      <c r="MAD635" s="99"/>
      <c r="MAE635" s="99"/>
      <c r="MAF635" s="99"/>
      <c r="MAG635" s="99"/>
      <c r="MAH635" s="99"/>
      <c r="MAI635" s="99"/>
      <c r="MAJ635" s="99"/>
      <c r="MAK635" s="99"/>
      <c r="MAL635" s="99"/>
      <c r="MAM635" s="99"/>
      <c r="MAN635" s="99"/>
      <c r="MAO635" s="99"/>
      <c r="MAP635" s="99"/>
      <c r="MAQ635" s="99"/>
      <c r="MAR635" s="99"/>
      <c r="MAS635" s="99"/>
      <c r="MAT635" s="99"/>
      <c r="MAU635" s="99"/>
      <c r="MAV635" s="99"/>
      <c r="MAW635" s="99"/>
      <c r="MAX635" s="99"/>
      <c r="MAY635" s="99"/>
      <c r="MAZ635" s="99"/>
      <c r="MBA635" s="99"/>
      <c r="MBB635" s="99"/>
      <c r="MBC635" s="99"/>
      <c r="MBD635" s="99"/>
      <c r="MBE635" s="99"/>
      <c r="MBF635" s="99"/>
      <c r="MBG635" s="99"/>
      <c r="MBH635" s="99"/>
      <c r="MBI635" s="99"/>
      <c r="MBJ635" s="99"/>
      <c r="MBK635" s="99"/>
      <c r="MBL635" s="99"/>
      <c r="MBM635" s="99"/>
      <c r="MBN635" s="99"/>
      <c r="MBO635" s="99"/>
      <c r="MBP635" s="99"/>
      <c r="MBQ635" s="99"/>
      <c r="MBR635" s="99"/>
      <c r="MBS635" s="99"/>
      <c r="MBT635" s="99"/>
      <c r="MBU635" s="99"/>
      <c r="MBV635" s="99"/>
      <c r="MBW635" s="99"/>
      <c r="MBX635" s="99"/>
      <c r="MBY635" s="99"/>
      <c r="MBZ635" s="99"/>
      <c r="MCA635" s="99"/>
      <c r="MCB635" s="99"/>
      <c r="MCC635" s="99"/>
      <c r="MCD635" s="99"/>
      <c r="MCE635" s="99"/>
      <c r="MCF635" s="99"/>
      <c r="MCG635" s="99"/>
      <c r="MCH635" s="99"/>
      <c r="MCI635" s="99"/>
      <c r="MCJ635" s="99"/>
      <c r="MCK635" s="99"/>
      <c r="MCL635" s="99"/>
      <c r="MCM635" s="99"/>
      <c r="MCN635" s="99"/>
      <c r="MCO635" s="99"/>
      <c r="MCP635" s="99"/>
      <c r="MCQ635" s="99"/>
      <c r="MCR635" s="99"/>
      <c r="MCS635" s="99"/>
      <c r="MCT635" s="99"/>
      <c r="MCU635" s="99"/>
      <c r="MCV635" s="99"/>
      <c r="MCW635" s="99"/>
      <c r="MCX635" s="99"/>
      <c r="MCY635" s="99"/>
      <c r="MCZ635" s="99"/>
      <c r="MDA635" s="99"/>
      <c r="MDB635" s="99"/>
      <c r="MDC635" s="99"/>
      <c r="MDD635" s="99"/>
      <c r="MDE635" s="99"/>
      <c r="MDF635" s="99"/>
      <c r="MDG635" s="99"/>
      <c r="MDH635" s="99"/>
      <c r="MDI635" s="99"/>
      <c r="MDJ635" s="99"/>
      <c r="MDK635" s="99"/>
      <c r="MDL635" s="99"/>
      <c r="MDM635" s="99"/>
      <c r="MDN635" s="99"/>
      <c r="MDO635" s="99"/>
      <c r="MDP635" s="99"/>
      <c r="MDQ635" s="99"/>
      <c r="MDR635" s="99"/>
      <c r="MDS635" s="99"/>
      <c r="MDT635" s="99"/>
      <c r="MDU635" s="99"/>
      <c r="MDV635" s="99"/>
      <c r="MDW635" s="99"/>
      <c r="MDX635" s="99"/>
      <c r="MDY635" s="99"/>
      <c r="MDZ635" s="99"/>
      <c r="MEA635" s="99"/>
      <c r="MEB635" s="99"/>
      <c r="MEC635" s="99"/>
      <c r="MED635" s="99"/>
      <c r="MEE635" s="99"/>
      <c r="MEF635" s="99"/>
      <c r="MEG635" s="99"/>
      <c r="MEH635" s="99"/>
      <c r="MEI635" s="99"/>
      <c r="MEJ635" s="99"/>
      <c r="MEK635" s="99"/>
      <c r="MEL635" s="99"/>
      <c r="MEM635" s="99"/>
      <c r="MEN635" s="99"/>
      <c r="MEO635" s="99"/>
      <c r="MEP635" s="99"/>
      <c r="MEQ635" s="99"/>
      <c r="MER635" s="99"/>
      <c r="MES635" s="99"/>
      <c r="MET635" s="99"/>
      <c r="MEU635" s="99"/>
      <c r="MEV635" s="99"/>
      <c r="MEW635" s="99"/>
      <c r="MEX635" s="99"/>
      <c r="MEY635" s="99"/>
      <c r="MEZ635" s="99"/>
      <c r="MFA635" s="99"/>
      <c r="MFB635" s="99"/>
      <c r="MFC635" s="99"/>
      <c r="MFD635" s="99"/>
      <c r="MFE635" s="99"/>
      <c r="MFF635" s="99"/>
      <c r="MFG635" s="99"/>
      <c r="MFH635" s="99"/>
      <c r="MFI635" s="99"/>
      <c r="MFJ635" s="99"/>
      <c r="MFK635" s="99"/>
      <c r="MFL635" s="99"/>
      <c r="MFM635" s="99"/>
      <c r="MFN635" s="99"/>
      <c r="MFO635" s="99"/>
      <c r="MFP635" s="99"/>
      <c r="MFQ635" s="99"/>
      <c r="MFR635" s="99"/>
      <c r="MFS635" s="99"/>
      <c r="MFT635" s="99"/>
      <c r="MFU635" s="99"/>
      <c r="MFV635" s="99"/>
      <c r="MFW635" s="99"/>
      <c r="MFX635" s="99"/>
      <c r="MFY635" s="99"/>
      <c r="MFZ635" s="99"/>
      <c r="MGA635" s="99"/>
      <c r="MGB635" s="99"/>
      <c r="MGC635" s="99"/>
      <c r="MGD635" s="99"/>
      <c r="MGE635" s="99"/>
      <c r="MGF635" s="99"/>
      <c r="MGG635" s="99"/>
      <c r="MGH635" s="99"/>
      <c r="MGI635" s="99"/>
      <c r="MGJ635" s="99"/>
      <c r="MGK635" s="99"/>
      <c r="MGL635" s="99"/>
      <c r="MGM635" s="99"/>
      <c r="MGN635" s="99"/>
      <c r="MGO635" s="99"/>
      <c r="MGP635" s="99"/>
      <c r="MGQ635" s="99"/>
      <c r="MGR635" s="99"/>
      <c r="MGS635" s="99"/>
      <c r="MGT635" s="99"/>
      <c r="MGU635" s="99"/>
      <c r="MGV635" s="99"/>
      <c r="MGW635" s="99"/>
      <c r="MGX635" s="99"/>
      <c r="MGY635" s="99"/>
      <c r="MGZ635" s="99"/>
      <c r="MHA635" s="99"/>
      <c r="MHB635" s="99"/>
      <c r="MHC635" s="99"/>
      <c r="MHD635" s="99"/>
      <c r="MHE635" s="99"/>
      <c r="MHF635" s="99"/>
      <c r="MHG635" s="99"/>
      <c r="MHH635" s="99"/>
      <c r="MHI635" s="99"/>
      <c r="MHJ635" s="99"/>
      <c r="MHK635" s="99"/>
      <c r="MHL635" s="99"/>
      <c r="MHM635" s="99"/>
      <c r="MHN635" s="99"/>
      <c r="MHO635" s="99"/>
      <c r="MHP635" s="99"/>
      <c r="MHQ635" s="99"/>
      <c r="MHR635" s="99"/>
      <c r="MHS635" s="99"/>
      <c r="MHT635" s="99"/>
      <c r="MHU635" s="99"/>
      <c r="MHV635" s="99"/>
      <c r="MHW635" s="99"/>
      <c r="MHX635" s="99"/>
      <c r="MHY635" s="99"/>
      <c r="MHZ635" s="99"/>
      <c r="MIA635" s="99"/>
      <c r="MIB635" s="99"/>
      <c r="MIC635" s="99"/>
      <c r="MID635" s="99"/>
      <c r="MIE635" s="99"/>
      <c r="MIF635" s="99"/>
      <c r="MIG635" s="99"/>
      <c r="MIH635" s="99"/>
      <c r="MII635" s="99"/>
      <c r="MIJ635" s="99"/>
      <c r="MIK635" s="99"/>
      <c r="MIL635" s="99"/>
      <c r="MIM635" s="99"/>
      <c r="MIN635" s="99"/>
      <c r="MIO635" s="99"/>
      <c r="MIP635" s="99"/>
      <c r="MIQ635" s="99"/>
      <c r="MIR635" s="99"/>
      <c r="MIS635" s="99"/>
      <c r="MIT635" s="99"/>
      <c r="MIU635" s="99"/>
      <c r="MIV635" s="99"/>
      <c r="MIW635" s="99"/>
      <c r="MIX635" s="99"/>
      <c r="MIY635" s="99"/>
      <c r="MIZ635" s="99"/>
      <c r="MJA635" s="99"/>
      <c r="MJB635" s="99"/>
      <c r="MJC635" s="99"/>
      <c r="MJD635" s="99"/>
      <c r="MJE635" s="99"/>
      <c r="MJF635" s="99"/>
      <c r="MJG635" s="99"/>
      <c r="MJH635" s="99"/>
      <c r="MJI635" s="99"/>
      <c r="MJJ635" s="99"/>
      <c r="MJK635" s="99"/>
      <c r="MJL635" s="99"/>
      <c r="MJM635" s="99"/>
      <c r="MJN635" s="99"/>
      <c r="MJO635" s="99"/>
      <c r="MJP635" s="99"/>
      <c r="MJQ635" s="99"/>
      <c r="MJR635" s="99"/>
      <c r="MJS635" s="99"/>
      <c r="MJT635" s="99"/>
      <c r="MJU635" s="99"/>
      <c r="MJV635" s="99"/>
      <c r="MJW635" s="99"/>
      <c r="MJX635" s="99"/>
      <c r="MJY635" s="99"/>
      <c r="MJZ635" s="99"/>
      <c r="MKA635" s="99"/>
      <c r="MKB635" s="99"/>
      <c r="MKC635" s="99"/>
      <c r="MKD635" s="99"/>
      <c r="MKE635" s="99"/>
      <c r="MKF635" s="99"/>
      <c r="MKG635" s="99"/>
      <c r="MKH635" s="99"/>
      <c r="MKI635" s="99"/>
      <c r="MKJ635" s="99"/>
      <c r="MKK635" s="99"/>
      <c r="MKL635" s="99"/>
      <c r="MKM635" s="99"/>
      <c r="MKN635" s="99"/>
      <c r="MKO635" s="99"/>
      <c r="MKP635" s="99"/>
      <c r="MKQ635" s="99"/>
      <c r="MKR635" s="99"/>
      <c r="MKS635" s="99"/>
      <c r="MKT635" s="99"/>
      <c r="MKU635" s="99"/>
      <c r="MKV635" s="99"/>
      <c r="MKW635" s="99"/>
      <c r="MKX635" s="99"/>
      <c r="MKY635" s="99"/>
      <c r="MKZ635" s="99"/>
      <c r="MLA635" s="99"/>
      <c r="MLB635" s="99"/>
      <c r="MLC635" s="99"/>
      <c r="MLD635" s="99"/>
      <c r="MLE635" s="99"/>
      <c r="MLF635" s="99"/>
      <c r="MLG635" s="99"/>
      <c r="MLH635" s="99"/>
      <c r="MLI635" s="99"/>
      <c r="MLJ635" s="99"/>
      <c r="MLK635" s="99"/>
      <c r="MLL635" s="99"/>
      <c r="MLM635" s="99"/>
      <c r="MLN635" s="99"/>
      <c r="MLO635" s="99"/>
      <c r="MLP635" s="99"/>
      <c r="MLQ635" s="99"/>
      <c r="MLR635" s="99"/>
      <c r="MLS635" s="99"/>
      <c r="MLT635" s="99"/>
      <c r="MLU635" s="99"/>
      <c r="MLV635" s="99"/>
      <c r="MLW635" s="99"/>
      <c r="MLX635" s="99"/>
      <c r="MLY635" s="99"/>
      <c r="MLZ635" s="99"/>
      <c r="MMA635" s="99"/>
      <c r="MMB635" s="99"/>
      <c r="MMC635" s="99"/>
      <c r="MMD635" s="99"/>
      <c r="MME635" s="99"/>
      <c r="MMF635" s="99"/>
      <c r="MMG635" s="99"/>
      <c r="MMH635" s="99"/>
      <c r="MMI635" s="99"/>
      <c r="MMJ635" s="99"/>
      <c r="MMK635" s="99"/>
      <c r="MML635" s="99"/>
      <c r="MMM635" s="99"/>
      <c r="MMN635" s="99"/>
      <c r="MMO635" s="99"/>
      <c r="MMP635" s="99"/>
      <c r="MMQ635" s="99"/>
      <c r="MMR635" s="99"/>
      <c r="MMS635" s="99"/>
      <c r="MMT635" s="99"/>
      <c r="MMU635" s="99"/>
      <c r="MMV635" s="99"/>
      <c r="MMW635" s="99"/>
      <c r="MMX635" s="99"/>
      <c r="MMY635" s="99"/>
      <c r="MMZ635" s="99"/>
      <c r="MNA635" s="99"/>
      <c r="MNB635" s="99"/>
      <c r="MNC635" s="99"/>
      <c r="MND635" s="99"/>
      <c r="MNE635" s="99"/>
      <c r="MNF635" s="99"/>
      <c r="MNG635" s="99"/>
      <c r="MNH635" s="99"/>
      <c r="MNI635" s="99"/>
      <c r="MNJ635" s="99"/>
      <c r="MNK635" s="99"/>
      <c r="MNL635" s="99"/>
      <c r="MNM635" s="99"/>
      <c r="MNN635" s="99"/>
      <c r="MNO635" s="99"/>
      <c r="MNP635" s="99"/>
      <c r="MNQ635" s="99"/>
      <c r="MNR635" s="99"/>
      <c r="MNS635" s="99"/>
      <c r="MNT635" s="99"/>
      <c r="MNU635" s="99"/>
      <c r="MNV635" s="99"/>
      <c r="MNW635" s="99"/>
      <c r="MNX635" s="99"/>
      <c r="MNY635" s="99"/>
      <c r="MNZ635" s="99"/>
      <c r="MOA635" s="99"/>
      <c r="MOB635" s="99"/>
      <c r="MOC635" s="99"/>
      <c r="MOD635" s="99"/>
      <c r="MOE635" s="99"/>
      <c r="MOF635" s="99"/>
      <c r="MOG635" s="99"/>
      <c r="MOH635" s="99"/>
      <c r="MOI635" s="99"/>
      <c r="MOJ635" s="99"/>
      <c r="MOK635" s="99"/>
      <c r="MOL635" s="99"/>
      <c r="MOM635" s="99"/>
      <c r="MON635" s="99"/>
      <c r="MOO635" s="99"/>
      <c r="MOP635" s="99"/>
      <c r="MOQ635" s="99"/>
      <c r="MOR635" s="99"/>
      <c r="MOS635" s="99"/>
      <c r="MOT635" s="99"/>
      <c r="MOU635" s="99"/>
      <c r="MOV635" s="99"/>
      <c r="MOW635" s="99"/>
      <c r="MOX635" s="99"/>
      <c r="MOY635" s="99"/>
      <c r="MOZ635" s="99"/>
      <c r="MPA635" s="99"/>
      <c r="MPB635" s="99"/>
      <c r="MPC635" s="99"/>
      <c r="MPD635" s="99"/>
      <c r="MPE635" s="99"/>
      <c r="MPF635" s="99"/>
      <c r="MPG635" s="99"/>
      <c r="MPH635" s="99"/>
      <c r="MPI635" s="99"/>
      <c r="MPJ635" s="99"/>
      <c r="MPK635" s="99"/>
      <c r="MPL635" s="99"/>
      <c r="MPM635" s="99"/>
      <c r="MPN635" s="99"/>
      <c r="MPO635" s="99"/>
      <c r="MPP635" s="99"/>
      <c r="MPQ635" s="99"/>
      <c r="MPR635" s="99"/>
      <c r="MPS635" s="99"/>
      <c r="MPT635" s="99"/>
      <c r="MPU635" s="99"/>
      <c r="MPV635" s="99"/>
      <c r="MPW635" s="99"/>
      <c r="MPX635" s="99"/>
      <c r="MPY635" s="99"/>
      <c r="MPZ635" s="99"/>
      <c r="MQA635" s="99"/>
      <c r="MQB635" s="99"/>
      <c r="MQC635" s="99"/>
      <c r="MQD635" s="99"/>
      <c r="MQE635" s="99"/>
      <c r="MQF635" s="99"/>
      <c r="MQG635" s="99"/>
      <c r="MQH635" s="99"/>
      <c r="MQI635" s="99"/>
      <c r="MQJ635" s="99"/>
      <c r="MQK635" s="99"/>
      <c r="MQL635" s="99"/>
      <c r="MQM635" s="99"/>
      <c r="MQN635" s="99"/>
      <c r="MQO635" s="99"/>
      <c r="MQP635" s="99"/>
      <c r="MQQ635" s="99"/>
      <c r="MQR635" s="99"/>
      <c r="MQS635" s="99"/>
      <c r="MQT635" s="99"/>
      <c r="MQU635" s="99"/>
      <c r="MQV635" s="99"/>
      <c r="MQW635" s="99"/>
      <c r="MQX635" s="99"/>
      <c r="MQY635" s="99"/>
      <c r="MQZ635" s="99"/>
      <c r="MRA635" s="99"/>
      <c r="MRB635" s="99"/>
      <c r="MRC635" s="99"/>
      <c r="MRD635" s="99"/>
      <c r="MRE635" s="99"/>
      <c r="MRF635" s="99"/>
      <c r="MRG635" s="99"/>
      <c r="MRH635" s="99"/>
      <c r="MRI635" s="99"/>
      <c r="MRJ635" s="99"/>
      <c r="MRK635" s="99"/>
      <c r="MRL635" s="99"/>
      <c r="MRM635" s="99"/>
      <c r="MRN635" s="99"/>
      <c r="MRO635" s="99"/>
      <c r="MRP635" s="99"/>
      <c r="MRQ635" s="99"/>
      <c r="MRR635" s="99"/>
      <c r="MRS635" s="99"/>
      <c r="MRT635" s="99"/>
      <c r="MRU635" s="99"/>
      <c r="MRV635" s="99"/>
      <c r="MRW635" s="99"/>
      <c r="MRX635" s="99"/>
      <c r="MRY635" s="99"/>
      <c r="MRZ635" s="99"/>
      <c r="MSA635" s="99"/>
      <c r="MSB635" s="99"/>
      <c r="MSC635" s="99"/>
      <c r="MSD635" s="99"/>
      <c r="MSE635" s="99"/>
      <c r="MSF635" s="99"/>
      <c r="MSG635" s="99"/>
      <c r="MSH635" s="99"/>
      <c r="MSI635" s="99"/>
      <c r="MSJ635" s="99"/>
      <c r="MSK635" s="99"/>
      <c r="MSL635" s="99"/>
      <c r="MSM635" s="99"/>
      <c r="MSN635" s="99"/>
      <c r="MSO635" s="99"/>
      <c r="MSP635" s="99"/>
      <c r="MSQ635" s="99"/>
      <c r="MSR635" s="99"/>
      <c r="MSS635" s="99"/>
      <c r="MST635" s="99"/>
      <c r="MSU635" s="99"/>
      <c r="MSV635" s="99"/>
      <c r="MSW635" s="99"/>
      <c r="MSX635" s="99"/>
      <c r="MSY635" s="99"/>
      <c r="MSZ635" s="99"/>
      <c r="MTA635" s="99"/>
      <c r="MTB635" s="99"/>
      <c r="MTC635" s="99"/>
      <c r="MTD635" s="99"/>
      <c r="MTE635" s="99"/>
      <c r="MTF635" s="99"/>
      <c r="MTG635" s="99"/>
      <c r="MTH635" s="99"/>
      <c r="MTI635" s="99"/>
      <c r="MTJ635" s="99"/>
      <c r="MTK635" s="99"/>
      <c r="MTL635" s="99"/>
      <c r="MTM635" s="99"/>
      <c r="MTN635" s="99"/>
      <c r="MTO635" s="99"/>
      <c r="MTP635" s="99"/>
      <c r="MTQ635" s="99"/>
      <c r="MTR635" s="99"/>
      <c r="MTS635" s="99"/>
      <c r="MTT635" s="99"/>
      <c r="MTU635" s="99"/>
      <c r="MTV635" s="99"/>
      <c r="MTW635" s="99"/>
      <c r="MTX635" s="99"/>
      <c r="MTY635" s="99"/>
      <c r="MTZ635" s="99"/>
      <c r="MUA635" s="99"/>
      <c r="MUB635" s="99"/>
      <c r="MUC635" s="99"/>
      <c r="MUD635" s="99"/>
      <c r="MUE635" s="99"/>
      <c r="MUF635" s="99"/>
      <c r="MUG635" s="99"/>
      <c r="MUH635" s="99"/>
      <c r="MUI635" s="99"/>
      <c r="MUJ635" s="99"/>
      <c r="MUK635" s="99"/>
      <c r="MUL635" s="99"/>
      <c r="MUM635" s="99"/>
      <c r="MUN635" s="99"/>
      <c r="MUO635" s="99"/>
      <c r="MUP635" s="99"/>
      <c r="MUQ635" s="99"/>
      <c r="MUR635" s="99"/>
      <c r="MUS635" s="99"/>
      <c r="MUT635" s="99"/>
      <c r="MUU635" s="99"/>
      <c r="MUV635" s="99"/>
      <c r="MUW635" s="99"/>
      <c r="MUX635" s="99"/>
      <c r="MUY635" s="99"/>
      <c r="MUZ635" s="99"/>
      <c r="MVA635" s="99"/>
      <c r="MVB635" s="99"/>
      <c r="MVC635" s="99"/>
      <c r="MVD635" s="99"/>
      <c r="MVE635" s="99"/>
      <c r="MVF635" s="99"/>
      <c r="MVG635" s="99"/>
      <c r="MVH635" s="99"/>
      <c r="MVI635" s="99"/>
      <c r="MVJ635" s="99"/>
      <c r="MVK635" s="99"/>
      <c r="MVL635" s="99"/>
      <c r="MVM635" s="99"/>
      <c r="MVN635" s="99"/>
      <c r="MVO635" s="99"/>
      <c r="MVP635" s="99"/>
      <c r="MVQ635" s="99"/>
      <c r="MVR635" s="99"/>
      <c r="MVS635" s="99"/>
      <c r="MVT635" s="99"/>
      <c r="MVU635" s="99"/>
      <c r="MVV635" s="99"/>
      <c r="MVW635" s="99"/>
      <c r="MVX635" s="99"/>
      <c r="MVY635" s="99"/>
      <c r="MVZ635" s="99"/>
      <c r="MWA635" s="99"/>
      <c r="MWB635" s="99"/>
      <c r="MWC635" s="99"/>
      <c r="MWD635" s="99"/>
      <c r="MWE635" s="99"/>
      <c r="MWF635" s="99"/>
      <c r="MWG635" s="99"/>
      <c r="MWH635" s="99"/>
      <c r="MWI635" s="99"/>
      <c r="MWJ635" s="99"/>
      <c r="MWK635" s="99"/>
      <c r="MWL635" s="99"/>
      <c r="MWM635" s="99"/>
      <c r="MWN635" s="99"/>
      <c r="MWO635" s="99"/>
      <c r="MWP635" s="99"/>
      <c r="MWQ635" s="99"/>
      <c r="MWR635" s="99"/>
      <c r="MWS635" s="99"/>
      <c r="MWT635" s="99"/>
      <c r="MWU635" s="99"/>
      <c r="MWV635" s="99"/>
      <c r="MWW635" s="99"/>
      <c r="MWX635" s="99"/>
      <c r="MWY635" s="99"/>
      <c r="MWZ635" s="99"/>
      <c r="MXA635" s="99"/>
      <c r="MXB635" s="99"/>
      <c r="MXC635" s="99"/>
      <c r="MXD635" s="99"/>
      <c r="MXE635" s="99"/>
      <c r="MXF635" s="99"/>
      <c r="MXG635" s="99"/>
      <c r="MXH635" s="99"/>
      <c r="MXI635" s="99"/>
      <c r="MXJ635" s="99"/>
      <c r="MXK635" s="99"/>
      <c r="MXL635" s="99"/>
      <c r="MXM635" s="99"/>
      <c r="MXN635" s="99"/>
      <c r="MXO635" s="99"/>
      <c r="MXP635" s="99"/>
      <c r="MXQ635" s="99"/>
      <c r="MXR635" s="99"/>
      <c r="MXS635" s="99"/>
      <c r="MXT635" s="99"/>
      <c r="MXU635" s="99"/>
      <c r="MXV635" s="99"/>
      <c r="MXW635" s="99"/>
      <c r="MXX635" s="99"/>
      <c r="MXY635" s="99"/>
      <c r="MXZ635" s="99"/>
      <c r="MYA635" s="99"/>
      <c r="MYB635" s="99"/>
      <c r="MYC635" s="99"/>
      <c r="MYD635" s="99"/>
      <c r="MYE635" s="99"/>
      <c r="MYF635" s="99"/>
      <c r="MYG635" s="99"/>
      <c r="MYH635" s="99"/>
      <c r="MYI635" s="99"/>
      <c r="MYJ635" s="99"/>
      <c r="MYK635" s="99"/>
      <c r="MYL635" s="99"/>
      <c r="MYM635" s="99"/>
      <c r="MYN635" s="99"/>
      <c r="MYO635" s="99"/>
      <c r="MYP635" s="99"/>
      <c r="MYQ635" s="99"/>
      <c r="MYR635" s="99"/>
      <c r="MYS635" s="99"/>
      <c r="MYT635" s="99"/>
      <c r="MYU635" s="99"/>
      <c r="MYV635" s="99"/>
      <c r="MYW635" s="99"/>
      <c r="MYX635" s="99"/>
      <c r="MYY635" s="99"/>
      <c r="MYZ635" s="99"/>
      <c r="MZA635" s="99"/>
      <c r="MZB635" s="99"/>
      <c r="MZC635" s="99"/>
      <c r="MZD635" s="99"/>
      <c r="MZE635" s="99"/>
      <c r="MZF635" s="99"/>
      <c r="MZG635" s="99"/>
      <c r="MZH635" s="99"/>
      <c r="MZI635" s="99"/>
      <c r="MZJ635" s="99"/>
      <c r="MZK635" s="99"/>
      <c r="MZL635" s="99"/>
      <c r="MZM635" s="99"/>
      <c r="MZN635" s="99"/>
      <c r="MZO635" s="99"/>
      <c r="MZP635" s="99"/>
      <c r="MZQ635" s="99"/>
      <c r="MZR635" s="99"/>
      <c r="MZS635" s="99"/>
      <c r="MZT635" s="99"/>
      <c r="MZU635" s="99"/>
      <c r="MZV635" s="99"/>
      <c r="MZW635" s="99"/>
      <c r="MZX635" s="99"/>
      <c r="MZY635" s="99"/>
      <c r="MZZ635" s="99"/>
      <c r="NAA635" s="99"/>
      <c r="NAB635" s="99"/>
      <c r="NAC635" s="99"/>
      <c r="NAD635" s="99"/>
      <c r="NAE635" s="99"/>
      <c r="NAF635" s="99"/>
      <c r="NAG635" s="99"/>
      <c r="NAH635" s="99"/>
      <c r="NAI635" s="99"/>
      <c r="NAJ635" s="99"/>
      <c r="NAK635" s="99"/>
      <c r="NAL635" s="99"/>
      <c r="NAM635" s="99"/>
      <c r="NAN635" s="99"/>
      <c r="NAO635" s="99"/>
      <c r="NAP635" s="99"/>
      <c r="NAQ635" s="99"/>
      <c r="NAR635" s="99"/>
      <c r="NAS635" s="99"/>
      <c r="NAT635" s="99"/>
      <c r="NAU635" s="99"/>
      <c r="NAV635" s="99"/>
      <c r="NAW635" s="99"/>
      <c r="NAX635" s="99"/>
      <c r="NAY635" s="99"/>
      <c r="NAZ635" s="99"/>
      <c r="NBA635" s="99"/>
      <c r="NBB635" s="99"/>
      <c r="NBC635" s="99"/>
      <c r="NBD635" s="99"/>
      <c r="NBE635" s="99"/>
      <c r="NBF635" s="99"/>
      <c r="NBG635" s="99"/>
      <c r="NBH635" s="99"/>
      <c r="NBI635" s="99"/>
      <c r="NBJ635" s="99"/>
      <c r="NBK635" s="99"/>
      <c r="NBL635" s="99"/>
      <c r="NBM635" s="99"/>
      <c r="NBN635" s="99"/>
      <c r="NBO635" s="99"/>
      <c r="NBP635" s="99"/>
      <c r="NBQ635" s="99"/>
      <c r="NBR635" s="99"/>
      <c r="NBS635" s="99"/>
      <c r="NBT635" s="99"/>
      <c r="NBU635" s="99"/>
      <c r="NBV635" s="99"/>
      <c r="NBW635" s="99"/>
      <c r="NBX635" s="99"/>
      <c r="NBY635" s="99"/>
      <c r="NBZ635" s="99"/>
      <c r="NCA635" s="99"/>
      <c r="NCB635" s="99"/>
      <c r="NCC635" s="99"/>
      <c r="NCD635" s="99"/>
      <c r="NCE635" s="99"/>
      <c r="NCF635" s="99"/>
      <c r="NCG635" s="99"/>
      <c r="NCH635" s="99"/>
      <c r="NCI635" s="99"/>
      <c r="NCJ635" s="99"/>
      <c r="NCK635" s="99"/>
      <c r="NCL635" s="99"/>
      <c r="NCM635" s="99"/>
      <c r="NCN635" s="99"/>
      <c r="NCO635" s="99"/>
      <c r="NCP635" s="99"/>
      <c r="NCQ635" s="99"/>
      <c r="NCR635" s="99"/>
      <c r="NCS635" s="99"/>
      <c r="NCT635" s="99"/>
      <c r="NCU635" s="99"/>
      <c r="NCV635" s="99"/>
      <c r="NCW635" s="99"/>
      <c r="NCX635" s="99"/>
      <c r="NCY635" s="99"/>
      <c r="NCZ635" s="99"/>
      <c r="NDA635" s="99"/>
      <c r="NDB635" s="99"/>
      <c r="NDC635" s="99"/>
      <c r="NDD635" s="99"/>
      <c r="NDE635" s="99"/>
      <c r="NDF635" s="99"/>
      <c r="NDG635" s="99"/>
      <c r="NDH635" s="99"/>
      <c r="NDI635" s="99"/>
      <c r="NDJ635" s="99"/>
      <c r="NDK635" s="99"/>
      <c r="NDL635" s="99"/>
      <c r="NDM635" s="99"/>
      <c r="NDN635" s="99"/>
      <c r="NDO635" s="99"/>
      <c r="NDP635" s="99"/>
      <c r="NDQ635" s="99"/>
      <c r="NDR635" s="99"/>
      <c r="NDS635" s="99"/>
      <c r="NDT635" s="99"/>
      <c r="NDU635" s="99"/>
      <c r="NDV635" s="99"/>
      <c r="NDW635" s="99"/>
      <c r="NDX635" s="99"/>
      <c r="NDY635" s="99"/>
      <c r="NDZ635" s="99"/>
      <c r="NEA635" s="99"/>
      <c r="NEB635" s="99"/>
      <c r="NEC635" s="99"/>
      <c r="NED635" s="99"/>
      <c r="NEE635" s="99"/>
      <c r="NEF635" s="99"/>
      <c r="NEG635" s="99"/>
      <c r="NEH635" s="99"/>
      <c r="NEI635" s="99"/>
      <c r="NEJ635" s="99"/>
      <c r="NEK635" s="99"/>
      <c r="NEL635" s="99"/>
      <c r="NEM635" s="99"/>
      <c r="NEN635" s="99"/>
      <c r="NEO635" s="99"/>
      <c r="NEP635" s="99"/>
      <c r="NEQ635" s="99"/>
      <c r="NER635" s="99"/>
      <c r="NES635" s="99"/>
      <c r="NET635" s="99"/>
      <c r="NEU635" s="99"/>
      <c r="NEV635" s="99"/>
      <c r="NEW635" s="99"/>
      <c r="NEX635" s="99"/>
      <c r="NEY635" s="99"/>
      <c r="NEZ635" s="99"/>
      <c r="NFA635" s="99"/>
      <c r="NFB635" s="99"/>
      <c r="NFC635" s="99"/>
      <c r="NFD635" s="99"/>
      <c r="NFE635" s="99"/>
      <c r="NFF635" s="99"/>
      <c r="NFG635" s="99"/>
      <c r="NFH635" s="99"/>
      <c r="NFI635" s="99"/>
      <c r="NFJ635" s="99"/>
      <c r="NFK635" s="99"/>
      <c r="NFL635" s="99"/>
      <c r="NFM635" s="99"/>
      <c r="NFN635" s="99"/>
      <c r="NFO635" s="99"/>
      <c r="NFP635" s="99"/>
      <c r="NFQ635" s="99"/>
      <c r="NFR635" s="99"/>
      <c r="NFS635" s="99"/>
      <c r="NFT635" s="99"/>
      <c r="NFU635" s="99"/>
      <c r="NFV635" s="99"/>
      <c r="NFW635" s="99"/>
      <c r="NFX635" s="99"/>
      <c r="NFY635" s="99"/>
      <c r="NFZ635" s="99"/>
      <c r="NGA635" s="99"/>
      <c r="NGB635" s="99"/>
      <c r="NGC635" s="99"/>
      <c r="NGD635" s="99"/>
      <c r="NGE635" s="99"/>
      <c r="NGF635" s="99"/>
      <c r="NGG635" s="99"/>
      <c r="NGH635" s="99"/>
      <c r="NGI635" s="99"/>
      <c r="NGJ635" s="99"/>
      <c r="NGK635" s="99"/>
      <c r="NGL635" s="99"/>
      <c r="NGM635" s="99"/>
      <c r="NGN635" s="99"/>
      <c r="NGO635" s="99"/>
      <c r="NGP635" s="99"/>
      <c r="NGQ635" s="99"/>
      <c r="NGR635" s="99"/>
      <c r="NGS635" s="99"/>
      <c r="NGT635" s="99"/>
      <c r="NGU635" s="99"/>
      <c r="NGV635" s="99"/>
      <c r="NGW635" s="99"/>
      <c r="NGX635" s="99"/>
      <c r="NGY635" s="99"/>
      <c r="NGZ635" s="99"/>
      <c r="NHA635" s="99"/>
      <c r="NHB635" s="99"/>
      <c r="NHC635" s="99"/>
      <c r="NHD635" s="99"/>
      <c r="NHE635" s="99"/>
      <c r="NHF635" s="99"/>
      <c r="NHG635" s="99"/>
      <c r="NHH635" s="99"/>
      <c r="NHI635" s="99"/>
      <c r="NHJ635" s="99"/>
      <c r="NHK635" s="99"/>
      <c r="NHL635" s="99"/>
      <c r="NHM635" s="99"/>
      <c r="NHN635" s="99"/>
      <c r="NHO635" s="99"/>
      <c r="NHP635" s="99"/>
      <c r="NHQ635" s="99"/>
      <c r="NHR635" s="99"/>
      <c r="NHS635" s="99"/>
      <c r="NHT635" s="99"/>
      <c r="NHU635" s="99"/>
      <c r="NHV635" s="99"/>
      <c r="NHW635" s="99"/>
      <c r="NHX635" s="99"/>
      <c r="NHY635" s="99"/>
      <c r="NHZ635" s="99"/>
      <c r="NIA635" s="99"/>
      <c r="NIB635" s="99"/>
      <c r="NIC635" s="99"/>
      <c r="NID635" s="99"/>
      <c r="NIE635" s="99"/>
      <c r="NIF635" s="99"/>
      <c r="NIG635" s="99"/>
      <c r="NIH635" s="99"/>
      <c r="NII635" s="99"/>
      <c r="NIJ635" s="99"/>
      <c r="NIK635" s="99"/>
      <c r="NIL635" s="99"/>
      <c r="NIM635" s="99"/>
      <c r="NIN635" s="99"/>
      <c r="NIO635" s="99"/>
      <c r="NIP635" s="99"/>
      <c r="NIQ635" s="99"/>
      <c r="NIR635" s="99"/>
      <c r="NIS635" s="99"/>
      <c r="NIT635" s="99"/>
      <c r="NIU635" s="99"/>
      <c r="NIV635" s="99"/>
      <c r="NIW635" s="99"/>
      <c r="NIX635" s="99"/>
      <c r="NIY635" s="99"/>
      <c r="NIZ635" s="99"/>
      <c r="NJA635" s="99"/>
      <c r="NJB635" s="99"/>
      <c r="NJC635" s="99"/>
      <c r="NJD635" s="99"/>
      <c r="NJE635" s="99"/>
      <c r="NJF635" s="99"/>
      <c r="NJG635" s="99"/>
      <c r="NJH635" s="99"/>
      <c r="NJI635" s="99"/>
      <c r="NJJ635" s="99"/>
      <c r="NJK635" s="99"/>
      <c r="NJL635" s="99"/>
      <c r="NJM635" s="99"/>
      <c r="NJN635" s="99"/>
      <c r="NJO635" s="99"/>
      <c r="NJP635" s="99"/>
      <c r="NJQ635" s="99"/>
      <c r="NJR635" s="99"/>
      <c r="NJS635" s="99"/>
      <c r="NJT635" s="99"/>
      <c r="NJU635" s="99"/>
      <c r="NJV635" s="99"/>
      <c r="NJW635" s="99"/>
      <c r="NJX635" s="99"/>
      <c r="NJY635" s="99"/>
      <c r="NJZ635" s="99"/>
      <c r="NKA635" s="99"/>
      <c r="NKB635" s="99"/>
      <c r="NKC635" s="99"/>
      <c r="NKD635" s="99"/>
      <c r="NKE635" s="99"/>
      <c r="NKF635" s="99"/>
      <c r="NKG635" s="99"/>
      <c r="NKH635" s="99"/>
      <c r="NKI635" s="99"/>
      <c r="NKJ635" s="99"/>
      <c r="NKK635" s="99"/>
      <c r="NKL635" s="99"/>
      <c r="NKM635" s="99"/>
      <c r="NKN635" s="99"/>
      <c r="NKO635" s="99"/>
      <c r="NKP635" s="99"/>
      <c r="NKQ635" s="99"/>
      <c r="NKR635" s="99"/>
      <c r="NKS635" s="99"/>
      <c r="NKT635" s="99"/>
      <c r="NKU635" s="99"/>
      <c r="NKV635" s="99"/>
      <c r="NKW635" s="99"/>
      <c r="NKX635" s="99"/>
      <c r="NKY635" s="99"/>
      <c r="NKZ635" s="99"/>
      <c r="NLA635" s="99"/>
      <c r="NLB635" s="99"/>
      <c r="NLC635" s="99"/>
      <c r="NLD635" s="99"/>
      <c r="NLE635" s="99"/>
      <c r="NLF635" s="99"/>
      <c r="NLG635" s="99"/>
      <c r="NLH635" s="99"/>
      <c r="NLI635" s="99"/>
      <c r="NLJ635" s="99"/>
      <c r="NLK635" s="99"/>
      <c r="NLL635" s="99"/>
      <c r="NLM635" s="99"/>
      <c r="NLN635" s="99"/>
      <c r="NLO635" s="99"/>
      <c r="NLP635" s="99"/>
      <c r="NLQ635" s="99"/>
      <c r="NLR635" s="99"/>
      <c r="NLS635" s="99"/>
      <c r="NLT635" s="99"/>
      <c r="NLU635" s="99"/>
      <c r="NLV635" s="99"/>
      <c r="NLW635" s="99"/>
      <c r="NLX635" s="99"/>
      <c r="NLY635" s="99"/>
      <c r="NLZ635" s="99"/>
      <c r="NMA635" s="99"/>
      <c r="NMB635" s="99"/>
      <c r="NMC635" s="99"/>
      <c r="NMD635" s="99"/>
      <c r="NME635" s="99"/>
      <c r="NMF635" s="99"/>
      <c r="NMG635" s="99"/>
      <c r="NMH635" s="99"/>
      <c r="NMI635" s="99"/>
      <c r="NMJ635" s="99"/>
      <c r="NMK635" s="99"/>
      <c r="NML635" s="99"/>
      <c r="NMM635" s="99"/>
      <c r="NMN635" s="99"/>
      <c r="NMO635" s="99"/>
      <c r="NMP635" s="99"/>
      <c r="NMQ635" s="99"/>
      <c r="NMR635" s="99"/>
      <c r="NMS635" s="99"/>
      <c r="NMT635" s="99"/>
      <c r="NMU635" s="99"/>
      <c r="NMV635" s="99"/>
      <c r="NMW635" s="99"/>
      <c r="NMX635" s="99"/>
      <c r="NMY635" s="99"/>
      <c r="NMZ635" s="99"/>
      <c r="NNA635" s="99"/>
      <c r="NNB635" s="99"/>
      <c r="NNC635" s="99"/>
      <c r="NND635" s="99"/>
      <c r="NNE635" s="99"/>
      <c r="NNF635" s="99"/>
      <c r="NNG635" s="99"/>
      <c r="NNH635" s="99"/>
      <c r="NNI635" s="99"/>
      <c r="NNJ635" s="99"/>
      <c r="NNK635" s="99"/>
      <c r="NNL635" s="99"/>
      <c r="NNM635" s="99"/>
      <c r="NNN635" s="99"/>
      <c r="NNO635" s="99"/>
      <c r="NNP635" s="99"/>
      <c r="NNQ635" s="99"/>
      <c r="NNR635" s="99"/>
      <c r="NNS635" s="99"/>
      <c r="NNT635" s="99"/>
      <c r="NNU635" s="99"/>
      <c r="NNV635" s="99"/>
      <c r="NNW635" s="99"/>
      <c r="NNX635" s="99"/>
      <c r="NNY635" s="99"/>
      <c r="NNZ635" s="99"/>
      <c r="NOA635" s="99"/>
      <c r="NOB635" s="99"/>
      <c r="NOC635" s="99"/>
      <c r="NOD635" s="99"/>
      <c r="NOE635" s="99"/>
      <c r="NOF635" s="99"/>
      <c r="NOG635" s="99"/>
      <c r="NOH635" s="99"/>
      <c r="NOI635" s="99"/>
      <c r="NOJ635" s="99"/>
      <c r="NOK635" s="99"/>
      <c r="NOL635" s="99"/>
      <c r="NOM635" s="99"/>
      <c r="NON635" s="99"/>
      <c r="NOO635" s="99"/>
      <c r="NOP635" s="99"/>
      <c r="NOQ635" s="99"/>
      <c r="NOR635" s="99"/>
      <c r="NOS635" s="99"/>
      <c r="NOT635" s="99"/>
      <c r="NOU635" s="99"/>
      <c r="NOV635" s="99"/>
      <c r="NOW635" s="99"/>
      <c r="NOX635" s="99"/>
      <c r="NOY635" s="99"/>
      <c r="NOZ635" s="99"/>
      <c r="NPA635" s="99"/>
      <c r="NPB635" s="99"/>
      <c r="NPC635" s="99"/>
      <c r="NPD635" s="99"/>
      <c r="NPE635" s="99"/>
      <c r="NPF635" s="99"/>
      <c r="NPG635" s="99"/>
      <c r="NPH635" s="99"/>
      <c r="NPI635" s="99"/>
      <c r="NPJ635" s="99"/>
      <c r="NPK635" s="99"/>
      <c r="NPL635" s="99"/>
      <c r="NPM635" s="99"/>
      <c r="NPN635" s="99"/>
      <c r="NPO635" s="99"/>
      <c r="NPP635" s="99"/>
      <c r="NPQ635" s="99"/>
      <c r="NPR635" s="99"/>
      <c r="NPS635" s="99"/>
      <c r="NPT635" s="99"/>
      <c r="NPU635" s="99"/>
      <c r="NPV635" s="99"/>
      <c r="NPW635" s="99"/>
      <c r="NPX635" s="99"/>
      <c r="NPY635" s="99"/>
      <c r="NPZ635" s="99"/>
      <c r="NQA635" s="99"/>
      <c r="NQB635" s="99"/>
      <c r="NQC635" s="99"/>
      <c r="NQD635" s="99"/>
      <c r="NQE635" s="99"/>
      <c r="NQF635" s="99"/>
      <c r="NQG635" s="99"/>
      <c r="NQH635" s="99"/>
      <c r="NQI635" s="99"/>
      <c r="NQJ635" s="99"/>
      <c r="NQK635" s="99"/>
      <c r="NQL635" s="99"/>
      <c r="NQM635" s="99"/>
      <c r="NQN635" s="99"/>
      <c r="NQO635" s="99"/>
      <c r="NQP635" s="99"/>
      <c r="NQQ635" s="99"/>
      <c r="NQR635" s="99"/>
      <c r="NQS635" s="99"/>
      <c r="NQT635" s="99"/>
      <c r="NQU635" s="99"/>
      <c r="NQV635" s="99"/>
      <c r="NQW635" s="99"/>
      <c r="NQX635" s="99"/>
      <c r="NQY635" s="99"/>
      <c r="NQZ635" s="99"/>
      <c r="NRA635" s="99"/>
      <c r="NRB635" s="99"/>
      <c r="NRC635" s="99"/>
      <c r="NRD635" s="99"/>
      <c r="NRE635" s="99"/>
      <c r="NRF635" s="99"/>
      <c r="NRG635" s="99"/>
      <c r="NRH635" s="99"/>
      <c r="NRI635" s="99"/>
      <c r="NRJ635" s="99"/>
      <c r="NRK635" s="99"/>
      <c r="NRL635" s="99"/>
      <c r="NRM635" s="99"/>
      <c r="NRN635" s="99"/>
      <c r="NRO635" s="99"/>
      <c r="NRP635" s="99"/>
      <c r="NRQ635" s="99"/>
      <c r="NRR635" s="99"/>
      <c r="NRS635" s="99"/>
      <c r="NRT635" s="99"/>
      <c r="NRU635" s="99"/>
      <c r="NRV635" s="99"/>
      <c r="NRW635" s="99"/>
      <c r="NRX635" s="99"/>
      <c r="NRY635" s="99"/>
      <c r="NRZ635" s="99"/>
      <c r="NSA635" s="99"/>
      <c r="NSB635" s="99"/>
      <c r="NSC635" s="99"/>
      <c r="NSD635" s="99"/>
      <c r="NSE635" s="99"/>
      <c r="NSF635" s="99"/>
      <c r="NSG635" s="99"/>
      <c r="NSH635" s="99"/>
      <c r="NSI635" s="99"/>
      <c r="NSJ635" s="99"/>
      <c r="NSK635" s="99"/>
      <c r="NSL635" s="99"/>
      <c r="NSM635" s="99"/>
      <c r="NSN635" s="99"/>
      <c r="NSO635" s="99"/>
      <c r="NSP635" s="99"/>
      <c r="NSQ635" s="99"/>
      <c r="NSR635" s="99"/>
      <c r="NSS635" s="99"/>
      <c r="NST635" s="99"/>
      <c r="NSU635" s="99"/>
      <c r="NSV635" s="99"/>
      <c r="NSW635" s="99"/>
      <c r="NSX635" s="99"/>
      <c r="NSY635" s="99"/>
      <c r="NSZ635" s="99"/>
      <c r="NTA635" s="99"/>
      <c r="NTB635" s="99"/>
      <c r="NTC635" s="99"/>
      <c r="NTD635" s="99"/>
      <c r="NTE635" s="99"/>
      <c r="NTF635" s="99"/>
      <c r="NTG635" s="99"/>
      <c r="NTH635" s="99"/>
      <c r="NTI635" s="99"/>
      <c r="NTJ635" s="99"/>
      <c r="NTK635" s="99"/>
      <c r="NTL635" s="99"/>
      <c r="NTM635" s="99"/>
      <c r="NTN635" s="99"/>
      <c r="NTO635" s="99"/>
      <c r="NTP635" s="99"/>
      <c r="NTQ635" s="99"/>
      <c r="NTR635" s="99"/>
      <c r="NTS635" s="99"/>
      <c r="NTT635" s="99"/>
      <c r="NTU635" s="99"/>
      <c r="NTV635" s="99"/>
      <c r="NTW635" s="99"/>
      <c r="NTX635" s="99"/>
      <c r="NTY635" s="99"/>
      <c r="NTZ635" s="99"/>
      <c r="NUA635" s="99"/>
      <c r="NUB635" s="99"/>
      <c r="NUC635" s="99"/>
      <c r="NUD635" s="99"/>
      <c r="NUE635" s="99"/>
      <c r="NUF635" s="99"/>
      <c r="NUG635" s="99"/>
      <c r="NUH635" s="99"/>
      <c r="NUI635" s="99"/>
      <c r="NUJ635" s="99"/>
      <c r="NUK635" s="99"/>
      <c r="NUL635" s="99"/>
      <c r="NUM635" s="99"/>
      <c r="NUN635" s="99"/>
      <c r="NUO635" s="99"/>
      <c r="NUP635" s="99"/>
      <c r="NUQ635" s="99"/>
      <c r="NUR635" s="99"/>
      <c r="NUS635" s="99"/>
      <c r="NUT635" s="99"/>
      <c r="NUU635" s="99"/>
      <c r="NUV635" s="99"/>
      <c r="NUW635" s="99"/>
      <c r="NUX635" s="99"/>
      <c r="NUY635" s="99"/>
      <c r="NUZ635" s="99"/>
      <c r="NVA635" s="99"/>
      <c r="NVB635" s="99"/>
      <c r="NVC635" s="99"/>
      <c r="NVD635" s="99"/>
      <c r="NVE635" s="99"/>
      <c r="NVF635" s="99"/>
      <c r="NVG635" s="99"/>
      <c r="NVH635" s="99"/>
      <c r="NVI635" s="99"/>
      <c r="NVJ635" s="99"/>
      <c r="NVK635" s="99"/>
      <c r="NVL635" s="99"/>
      <c r="NVM635" s="99"/>
      <c r="NVN635" s="99"/>
      <c r="NVO635" s="99"/>
      <c r="NVP635" s="99"/>
      <c r="NVQ635" s="99"/>
      <c r="NVR635" s="99"/>
      <c r="NVS635" s="99"/>
      <c r="NVT635" s="99"/>
      <c r="NVU635" s="99"/>
      <c r="NVV635" s="99"/>
      <c r="NVW635" s="99"/>
      <c r="NVX635" s="99"/>
      <c r="NVY635" s="99"/>
      <c r="NVZ635" s="99"/>
      <c r="NWA635" s="99"/>
      <c r="NWB635" s="99"/>
      <c r="NWC635" s="99"/>
      <c r="NWD635" s="99"/>
      <c r="NWE635" s="99"/>
      <c r="NWF635" s="99"/>
      <c r="NWG635" s="99"/>
      <c r="NWH635" s="99"/>
      <c r="NWI635" s="99"/>
      <c r="NWJ635" s="99"/>
      <c r="NWK635" s="99"/>
      <c r="NWL635" s="99"/>
      <c r="NWM635" s="99"/>
      <c r="NWN635" s="99"/>
      <c r="NWO635" s="99"/>
      <c r="NWP635" s="99"/>
      <c r="NWQ635" s="99"/>
      <c r="NWR635" s="99"/>
      <c r="NWS635" s="99"/>
      <c r="NWT635" s="99"/>
      <c r="NWU635" s="99"/>
      <c r="NWV635" s="99"/>
      <c r="NWW635" s="99"/>
      <c r="NWX635" s="99"/>
      <c r="NWY635" s="99"/>
      <c r="NWZ635" s="99"/>
      <c r="NXA635" s="99"/>
      <c r="NXB635" s="99"/>
      <c r="NXC635" s="99"/>
      <c r="NXD635" s="99"/>
      <c r="NXE635" s="99"/>
      <c r="NXF635" s="99"/>
      <c r="NXG635" s="99"/>
      <c r="NXH635" s="99"/>
      <c r="NXI635" s="99"/>
      <c r="NXJ635" s="99"/>
      <c r="NXK635" s="99"/>
      <c r="NXL635" s="99"/>
      <c r="NXM635" s="99"/>
      <c r="NXN635" s="99"/>
      <c r="NXO635" s="99"/>
      <c r="NXP635" s="99"/>
      <c r="NXQ635" s="99"/>
      <c r="NXR635" s="99"/>
      <c r="NXS635" s="99"/>
      <c r="NXT635" s="99"/>
      <c r="NXU635" s="99"/>
      <c r="NXV635" s="99"/>
      <c r="NXW635" s="99"/>
      <c r="NXX635" s="99"/>
      <c r="NXY635" s="99"/>
      <c r="NXZ635" s="99"/>
      <c r="NYA635" s="99"/>
      <c r="NYB635" s="99"/>
      <c r="NYC635" s="99"/>
      <c r="NYD635" s="99"/>
      <c r="NYE635" s="99"/>
      <c r="NYF635" s="99"/>
      <c r="NYG635" s="99"/>
      <c r="NYH635" s="99"/>
      <c r="NYI635" s="99"/>
      <c r="NYJ635" s="99"/>
      <c r="NYK635" s="99"/>
      <c r="NYL635" s="99"/>
      <c r="NYM635" s="99"/>
      <c r="NYN635" s="99"/>
      <c r="NYO635" s="99"/>
      <c r="NYP635" s="99"/>
      <c r="NYQ635" s="99"/>
      <c r="NYR635" s="99"/>
      <c r="NYS635" s="99"/>
      <c r="NYT635" s="99"/>
      <c r="NYU635" s="99"/>
      <c r="NYV635" s="99"/>
      <c r="NYW635" s="99"/>
      <c r="NYX635" s="99"/>
      <c r="NYY635" s="99"/>
      <c r="NYZ635" s="99"/>
      <c r="NZA635" s="99"/>
      <c r="NZB635" s="99"/>
      <c r="NZC635" s="99"/>
      <c r="NZD635" s="99"/>
      <c r="NZE635" s="99"/>
      <c r="NZF635" s="99"/>
      <c r="NZG635" s="99"/>
      <c r="NZH635" s="99"/>
      <c r="NZI635" s="99"/>
      <c r="NZJ635" s="99"/>
      <c r="NZK635" s="99"/>
      <c r="NZL635" s="99"/>
      <c r="NZM635" s="99"/>
      <c r="NZN635" s="99"/>
      <c r="NZO635" s="99"/>
      <c r="NZP635" s="99"/>
      <c r="NZQ635" s="99"/>
      <c r="NZR635" s="99"/>
      <c r="NZS635" s="99"/>
      <c r="NZT635" s="99"/>
      <c r="NZU635" s="99"/>
      <c r="NZV635" s="99"/>
      <c r="NZW635" s="99"/>
      <c r="NZX635" s="99"/>
      <c r="NZY635" s="99"/>
      <c r="NZZ635" s="99"/>
      <c r="OAA635" s="99"/>
      <c r="OAB635" s="99"/>
      <c r="OAC635" s="99"/>
      <c r="OAD635" s="99"/>
      <c r="OAE635" s="99"/>
      <c r="OAF635" s="99"/>
      <c r="OAG635" s="99"/>
      <c r="OAH635" s="99"/>
      <c r="OAI635" s="99"/>
      <c r="OAJ635" s="99"/>
      <c r="OAK635" s="99"/>
      <c r="OAL635" s="99"/>
      <c r="OAM635" s="99"/>
      <c r="OAN635" s="99"/>
      <c r="OAO635" s="99"/>
      <c r="OAP635" s="99"/>
      <c r="OAQ635" s="99"/>
      <c r="OAR635" s="99"/>
      <c r="OAS635" s="99"/>
      <c r="OAT635" s="99"/>
      <c r="OAU635" s="99"/>
      <c r="OAV635" s="99"/>
      <c r="OAW635" s="99"/>
      <c r="OAX635" s="99"/>
      <c r="OAY635" s="99"/>
      <c r="OAZ635" s="99"/>
      <c r="OBA635" s="99"/>
      <c r="OBB635" s="99"/>
      <c r="OBC635" s="99"/>
      <c r="OBD635" s="99"/>
      <c r="OBE635" s="99"/>
      <c r="OBF635" s="99"/>
      <c r="OBG635" s="99"/>
      <c r="OBH635" s="99"/>
      <c r="OBI635" s="99"/>
      <c r="OBJ635" s="99"/>
      <c r="OBK635" s="99"/>
      <c r="OBL635" s="99"/>
      <c r="OBM635" s="99"/>
      <c r="OBN635" s="99"/>
      <c r="OBO635" s="99"/>
      <c r="OBP635" s="99"/>
      <c r="OBQ635" s="99"/>
      <c r="OBR635" s="99"/>
      <c r="OBS635" s="99"/>
      <c r="OBT635" s="99"/>
      <c r="OBU635" s="99"/>
      <c r="OBV635" s="99"/>
      <c r="OBW635" s="99"/>
      <c r="OBX635" s="99"/>
      <c r="OBY635" s="99"/>
      <c r="OBZ635" s="99"/>
      <c r="OCA635" s="99"/>
      <c r="OCB635" s="99"/>
      <c r="OCC635" s="99"/>
      <c r="OCD635" s="99"/>
      <c r="OCE635" s="99"/>
      <c r="OCF635" s="99"/>
      <c r="OCG635" s="99"/>
      <c r="OCH635" s="99"/>
      <c r="OCI635" s="99"/>
      <c r="OCJ635" s="99"/>
      <c r="OCK635" s="99"/>
      <c r="OCL635" s="99"/>
      <c r="OCM635" s="99"/>
      <c r="OCN635" s="99"/>
      <c r="OCO635" s="99"/>
      <c r="OCP635" s="99"/>
      <c r="OCQ635" s="99"/>
      <c r="OCR635" s="99"/>
      <c r="OCS635" s="99"/>
      <c r="OCT635" s="99"/>
      <c r="OCU635" s="99"/>
      <c r="OCV635" s="99"/>
      <c r="OCW635" s="99"/>
      <c r="OCX635" s="99"/>
      <c r="OCY635" s="99"/>
      <c r="OCZ635" s="99"/>
      <c r="ODA635" s="99"/>
      <c r="ODB635" s="99"/>
      <c r="ODC635" s="99"/>
      <c r="ODD635" s="99"/>
      <c r="ODE635" s="99"/>
      <c r="ODF635" s="99"/>
      <c r="ODG635" s="99"/>
      <c r="ODH635" s="99"/>
      <c r="ODI635" s="99"/>
      <c r="ODJ635" s="99"/>
      <c r="ODK635" s="99"/>
      <c r="ODL635" s="99"/>
      <c r="ODM635" s="99"/>
      <c r="ODN635" s="99"/>
      <c r="ODO635" s="99"/>
      <c r="ODP635" s="99"/>
      <c r="ODQ635" s="99"/>
      <c r="ODR635" s="99"/>
      <c r="ODS635" s="99"/>
      <c r="ODT635" s="99"/>
      <c r="ODU635" s="99"/>
      <c r="ODV635" s="99"/>
      <c r="ODW635" s="99"/>
      <c r="ODX635" s="99"/>
      <c r="ODY635" s="99"/>
      <c r="ODZ635" s="99"/>
      <c r="OEA635" s="99"/>
      <c r="OEB635" s="99"/>
      <c r="OEC635" s="99"/>
      <c r="OED635" s="99"/>
      <c r="OEE635" s="99"/>
      <c r="OEF635" s="99"/>
      <c r="OEG635" s="99"/>
      <c r="OEH635" s="99"/>
      <c r="OEI635" s="99"/>
      <c r="OEJ635" s="99"/>
      <c r="OEK635" s="99"/>
      <c r="OEL635" s="99"/>
      <c r="OEM635" s="99"/>
      <c r="OEN635" s="99"/>
      <c r="OEO635" s="99"/>
      <c r="OEP635" s="99"/>
      <c r="OEQ635" s="99"/>
      <c r="OER635" s="99"/>
      <c r="OES635" s="99"/>
      <c r="OET635" s="99"/>
      <c r="OEU635" s="99"/>
      <c r="OEV635" s="99"/>
      <c r="OEW635" s="99"/>
      <c r="OEX635" s="99"/>
      <c r="OEY635" s="99"/>
      <c r="OEZ635" s="99"/>
      <c r="OFA635" s="99"/>
      <c r="OFB635" s="99"/>
      <c r="OFC635" s="99"/>
      <c r="OFD635" s="99"/>
      <c r="OFE635" s="99"/>
      <c r="OFF635" s="99"/>
      <c r="OFG635" s="99"/>
      <c r="OFH635" s="99"/>
      <c r="OFI635" s="99"/>
      <c r="OFJ635" s="99"/>
      <c r="OFK635" s="99"/>
      <c r="OFL635" s="99"/>
      <c r="OFM635" s="99"/>
      <c r="OFN635" s="99"/>
      <c r="OFO635" s="99"/>
      <c r="OFP635" s="99"/>
      <c r="OFQ635" s="99"/>
      <c r="OFR635" s="99"/>
      <c r="OFS635" s="99"/>
      <c r="OFT635" s="99"/>
      <c r="OFU635" s="99"/>
      <c r="OFV635" s="99"/>
      <c r="OFW635" s="99"/>
      <c r="OFX635" s="99"/>
      <c r="OFY635" s="99"/>
      <c r="OFZ635" s="99"/>
      <c r="OGA635" s="99"/>
      <c r="OGB635" s="99"/>
      <c r="OGC635" s="99"/>
      <c r="OGD635" s="99"/>
      <c r="OGE635" s="99"/>
      <c r="OGF635" s="99"/>
      <c r="OGG635" s="99"/>
      <c r="OGH635" s="99"/>
      <c r="OGI635" s="99"/>
      <c r="OGJ635" s="99"/>
      <c r="OGK635" s="99"/>
      <c r="OGL635" s="99"/>
      <c r="OGM635" s="99"/>
      <c r="OGN635" s="99"/>
      <c r="OGO635" s="99"/>
      <c r="OGP635" s="99"/>
      <c r="OGQ635" s="99"/>
      <c r="OGR635" s="99"/>
      <c r="OGS635" s="99"/>
      <c r="OGT635" s="99"/>
      <c r="OGU635" s="99"/>
      <c r="OGV635" s="99"/>
      <c r="OGW635" s="99"/>
      <c r="OGX635" s="99"/>
      <c r="OGY635" s="99"/>
      <c r="OGZ635" s="99"/>
      <c r="OHA635" s="99"/>
      <c r="OHB635" s="99"/>
      <c r="OHC635" s="99"/>
      <c r="OHD635" s="99"/>
      <c r="OHE635" s="99"/>
      <c r="OHF635" s="99"/>
      <c r="OHG635" s="99"/>
      <c r="OHH635" s="99"/>
      <c r="OHI635" s="99"/>
      <c r="OHJ635" s="99"/>
      <c r="OHK635" s="99"/>
      <c r="OHL635" s="99"/>
      <c r="OHM635" s="99"/>
      <c r="OHN635" s="99"/>
      <c r="OHO635" s="99"/>
      <c r="OHP635" s="99"/>
      <c r="OHQ635" s="99"/>
      <c r="OHR635" s="99"/>
      <c r="OHS635" s="99"/>
      <c r="OHT635" s="99"/>
      <c r="OHU635" s="99"/>
      <c r="OHV635" s="99"/>
      <c r="OHW635" s="99"/>
      <c r="OHX635" s="99"/>
      <c r="OHY635" s="99"/>
      <c r="OHZ635" s="99"/>
      <c r="OIA635" s="99"/>
      <c r="OIB635" s="99"/>
      <c r="OIC635" s="99"/>
      <c r="OID635" s="99"/>
      <c r="OIE635" s="99"/>
      <c r="OIF635" s="99"/>
      <c r="OIG635" s="99"/>
      <c r="OIH635" s="99"/>
      <c r="OII635" s="99"/>
      <c r="OIJ635" s="99"/>
      <c r="OIK635" s="99"/>
      <c r="OIL635" s="99"/>
      <c r="OIM635" s="99"/>
      <c r="OIN635" s="99"/>
      <c r="OIO635" s="99"/>
      <c r="OIP635" s="99"/>
      <c r="OIQ635" s="99"/>
      <c r="OIR635" s="99"/>
      <c r="OIS635" s="99"/>
      <c r="OIT635" s="99"/>
      <c r="OIU635" s="99"/>
      <c r="OIV635" s="99"/>
      <c r="OIW635" s="99"/>
      <c r="OIX635" s="99"/>
      <c r="OIY635" s="99"/>
      <c r="OIZ635" s="99"/>
      <c r="OJA635" s="99"/>
      <c r="OJB635" s="99"/>
      <c r="OJC635" s="99"/>
      <c r="OJD635" s="99"/>
      <c r="OJE635" s="99"/>
      <c r="OJF635" s="99"/>
      <c r="OJG635" s="99"/>
      <c r="OJH635" s="99"/>
      <c r="OJI635" s="99"/>
      <c r="OJJ635" s="99"/>
      <c r="OJK635" s="99"/>
      <c r="OJL635" s="99"/>
      <c r="OJM635" s="99"/>
      <c r="OJN635" s="99"/>
      <c r="OJO635" s="99"/>
      <c r="OJP635" s="99"/>
      <c r="OJQ635" s="99"/>
      <c r="OJR635" s="99"/>
      <c r="OJS635" s="99"/>
      <c r="OJT635" s="99"/>
      <c r="OJU635" s="99"/>
      <c r="OJV635" s="99"/>
      <c r="OJW635" s="99"/>
      <c r="OJX635" s="99"/>
      <c r="OJY635" s="99"/>
      <c r="OJZ635" s="99"/>
      <c r="OKA635" s="99"/>
      <c r="OKB635" s="99"/>
      <c r="OKC635" s="99"/>
      <c r="OKD635" s="99"/>
      <c r="OKE635" s="99"/>
      <c r="OKF635" s="99"/>
      <c r="OKG635" s="99"/>
      <c r="OKH635" s="99"/>
      <c r="OKI635" s="99"/>
      <c r="OKJ635" s="99"/>
      <c r="OKK635" s="99"/>
      <c r="OKL635" s="99"/>
      <c r="OKM635" s="99"/>
      <c r="OKN635" s="99"/>
      <c r="OKO635" s="99"/>
      <c r="OKP635" s="99"/>
      <c r="OKQ635" s="99"/>
      <c r="OKR635" s="99"/>
      <c r="OKS635" s="99"/>
      <c r="OKT635" s="99"/>
      <c r="OKU635" s="99"/>
      <c r="OKV635" s="99"/>
      <c r="OKW635" s="99"/>
      <c r="OKX635" s="99"/>
      <c r="OKY635" s="99"/>
      <c r="OKZ635" s="99"/>
      <c r="OLA635" s="99"/>
      <c r="OLB635" s="99"/>
      <c r="OLC635" s="99"/>
      <c r="OLD635" s="99"/>
      <c r="OLE635" s="99"/>
      <c r="OLF635" s="99"/>
      <c r="OLG635" s="99"/>
      <c r="OLH635" s="99"/>
      <c r="OLI635" s="99"/>
      <c r="OLJ635" s="99"/>
      <c r="OLK635" s="99"/>
      <c r="OLL635" s="99"/>
      <c r="OLM635" s="99"/>
      <c r="OLN635" s="99"/>
      <c r="OLO635" s="99"/>
      <c r="OLP635" s="99"/>
      <c r="OLQ635" s="99"/>
      <c r="OLR635" s="99"/>
      <c r="OLS635" s="99"/>
      <c r="OLT635" s="99"/>
      <c r="OLU635" s="99"/>
      <c r="OLV635" s="99"/>
      <c r="OLW635" s="99"/>
      <c r="OLX635" s="99"/>
      <c r="OLY635" s="99"/>
      <c r="OLZ635" s="99"/>
      <c r="OMA635" s="99"/>
      <c r="OMB635" s="99"/>
      <c r="OMC635" s="99"/>
      <c r="OMD635" s="99"/>
      <c r="OME635" s="99"/>
      <c r="OMF635" s="99"/>
      <c r="OMG635" s="99"/>
      <c r="OMH635" s="99"/>
      <c r="OMI635" s="99"/>
      <c r="OMJ635" s="99"/>
      <c r="OMK635" s="99"/>
      <c r="OML635" s="99"/>
      <c r="OMM635" s="99"/>
      <c r="OMN635" s="99"/>
      <c r="OMO635" s="99"/>
      <c r="OMP635" s="99"/>
      <c r="OMQ635" s="99"/>
      <c r="OMR635" s="99"/>
      <c r="OMS635" s="99"/>
      <c r="OMT635" s="99"/>
      <c r="OMU635" s="99"/>
      <c r="OMV635" s="99"/>
      <c r="OMW635" s="99"/>
      <c r="OMX635" s="99"/>
      <c r="OMY635" s="99"/>
      <c r="OMZ635" s="99"/>
      <c r="ONA635" s="99"/>
      <c r="ONB635" s="99"/>
      <c r="ONC635" s="99"/>
      <c r="OND635" s="99"/>
      <c r="ONE635" s="99"/>
      <c r="ONF635" s="99"/>
      <c r="ONG635" s="99"/>
      <c r="ONH635" s="99"/>
      <c r="ONI635" s="99"/>
      <c r="ONJ635" s="99"/>
      <c r="ONK635" s="99"/>
      <c r="ONL635" s="99"/>
      <c r="ONM635" s="99"/>
      <c r="ONN635" s="99"/>
      <c r="ONO635" s="99"/>
      <c r="ONP635" s="99"/>
      <c r="ONQ635" s="99"/>
      <c r="ONR635" s="99"/>
      <c r="ONS635" s="99"/>
      <c r="ONT635" s="99"/>
      <c r="ONU635" s="99"/>
      <c r="ONV635" s="99"/>
      <c r="ONW635" s="99"/>
      <c r="ONX635" s="99"/>
      <c r="ONY635" s="99"/>
      <c r="ONZ635" s="99"/>
      <c r="OOA635" s="99"/>
      <c r="OOB635" s="99"/>
      <c r="OOC635" s="99"/>
      <c r="OOD635" s="99"/>
      <c r="OOE635" s="99"/>
      <c r="OOF635" s="99"/>
      <c r="OOG635" s="99"/>
      <c r="OOH635" s="99"/>
      <c r="OOI635" s="99"/>
      <c r="OOJ635" s="99"/>
      <c r="OOK635" s="99"/>
      <c r="OOL635" s="99"/>
      <c r="OOM635" s="99"/>
      <c r="OON635" s="99"/>
      <c r="OOO635" s="99"/>
      <c r="OOP635" s="99"/>
      <c r="OOQ635" s="99"/>
      <c r="OOR635" s="99"/>
      <c r="OOS635" s="99"/>
      <c r="OOT635" s="99"/>
      <c r="OOU635" s="99"/>
      <c r="OOV635" s="99"/>
      <c r="OOW635" s="99"/>
      <c r="OOX635" s="99"/>
      <c r="OOY635" s="99"/>
      <c r="OOZ635" s="99"/>
      <c r="OPA635" s="99"/>
      <c r="OPB635" s="99"/>
      <c r="OPC635" s="99"/>
      <c r="OPD635" s="99"/>
      <c r="OPE635" s="99"/>
      <c r="OPF635" s="99"/>
      <c r="OPG635" s="99"/>
      <c r="OPH635" s="99"/>
      <c r="OPI635" s="99"/>
      <c r="OPJ635" s="99"/>
      <c r="OPK635" s="99"/>
      <c r="OPL635" s="99"/>
      <c r="OPM635" s="99"/>
      <c r="OPN635" s="99"/>
      <c r="OPO635" s="99"/>
      <c r="OPP635" s="99"/>
      <c r="OPQ635" s="99"/>
      <c r="OPR635" s="99"/>
      <c r="OPS635" s="99"/>
      <c r="OPT635" s="99"/>
      <c r="OPU635" s="99"/>
      <c r="OPV635" s="99"/>
      <c r="OPW635" s="99"/>
      <c r="OPX635" s="99"/>
      <c r="OPY635" s="99"/>
      <c r="OPZ635" s="99"/>
      <c r="OQA635" s="99"/>
      <c r="OQB635" s="99"/>
      <c r="OQC635" s="99"/>
      <c r="OQD635" s="99"/>
      <c r="OQE635" s="99"/>
      <c r="OQF635" s="99"/>
      <c r="OQG635" s="99"/>
      <c r="OQH635" s="99"/>
      <c r="OQI635" s="99"/>
      <c r="OQJ635" s="99"/>
      <c r="OQK635" s="99"/>
      <c r="OQL635" s="99"/>
      <c r="OQM635" s="99"/>
      <c r="OQN635" s="99"/>
      <c r="OQO635" s="99"/>
      <c r="OQP635" s="99"/>
      <c r="OQQ635" s="99"/>
      <c r="OQR635" s="99"/>
      <c r="OQS635" s="99"/>
      <c r="OQT635" s="99"/>
      <c r="OQU635" s="99"/>
      <c r="OQV635" s="99"/>
      <c r="OQW635" s="99"/>
      <c r="OQX635" s="99"/>
      <c r="OQY635" s="99"/>
      <c r="OQZ635" s="99"/>
      <c r="ORA635" s="99"/>
      <c r="ORB635" s="99"/>
      <c r="ORC635" s="99"/>
      <c r="ORD635" s="99"/>
      <c r="ORE635" s="99"/>
      <c r="ORF635" s="99"/>
      <c r="ORG635" s="99"/>
      <c r="ORH635" s="99"/>
      <c r="ORI635" s="99"/>
      <c r="ORJ635" s="99"/>
      <c r="ORK635" s="99"/>
      <c r="ORL635" s="99"/>
      <c r="ORM635" s="99"/>
      <c r="ORN635" s="99"/>
      <c r="ORO635" s="99"/>
      <c r="ORP635" s="99"/>
      <c r="ORQ635" s="99"/>
      <c r="ORR635" s="99"/>
      <c r="ORS635" s="99"/>
      <c r="ORT635" s="99"/>
      <c r="ORU635" s="99"/>
      <c r="ORV635" s="99"/>
      <c r="ORW635" s="99"/>
      <c r="ORX635" s="99"/>
      <c r="ORY635" s="99"/>
      <c r="ORZ635" s="99"/>
      <c r="OSA635" s="99"/>
      <c r="OSB635" s="99"/>
      <c r="OSC635" s="99"/>
      <c r="OSD635" s="99"/>
      <c r="OSE635" s="99"/>
      <c r="OSF635" s="99"/>
      <c r="OSG635" s="99"/>
      <c r="OSH635" s="99"/>
      <c r="OSI635" s="99"/>
      <c r="OSJ635" s="99"/>
      <c r="OSK635" s="99"/>
      <c r="OSL635" s="99"/>
      <c r="OSM635" s="99"/>
      <c r="OSN635" s="99"/>
      <c r="OSO635" s="99"/>
      <c r="OSP635" s="99"/>
      <c r="OSQ635" s="99"/>
      <c r="OSR635" s="99"/>
      <c r="OSS635" s="99"/>
      <c r="OST635" s="99"/>
      <c r="OSU635" s="99"/>
      <c r="OSV635" s="99"/>
      <c r="OSW635" s="99"/>
      <c r="OSX635" s="99"/>
      <c r="OSY635" s="99"/>
      <c r="OSZ635" s="99"/>
      <c r="OTA635" s="99"/>
      <c r="OTB635" s="99"/>
      <c r="OTC635" s="99"/>
      <c r="OTD635" s="99"/>
      <c r="OTE635" s="99"/>
      <c r="OTF635" s="99"/>
      <c r="OTG635" s="99"/>
      <c r="OTH635" s="99"/>
      <c r="OTI635" s="99"/>
      <c r="OTJ635" s="99"/>
      <c r="OTK635" s="99"/>
      <c r="OTL635" s="99"/>
      <c r="OTM635" s="99"/>
      <c r="OTN635" s="99"/>
      <c r="OTO635" s="99"/>
      <c r="OTP635" s="99"/>
      <c r="OTQ635" s="99"/>
      <c r="OTR635" s="99"/>
      <c r="OTS635" s="99"/>
      <c r="OTT635" s="99"/>
      <c r="OTU635" s="99"/>
      <c r="OTV635" s="99"/>
      <c r="OTW635" s="99"/>
      <c r="OTX635" s="99"/>
      <c r="OTY635" s="99"/>
      <c r="OTZ635" s="99"/>
      <c r="OUA635" s="99"/>
      <c r="OUB635" s="99"/>
      <c r="OUC635" s="99"/>
      <c r="OUD635" s="99"/>
      <c r="OUE635" s="99"/>
      <c r="OUF635" s="99"/>
      <c r="OUG635" s="99"/>
      <c r="OUH635" s="99"/>
      <c r="OUI635" s="99"/>
      <c r="OUJ635" s="99"/>
      <c r="OUK635" s="99"/>
      <c r="OUL635" s="99"/>
      <c r="OUM635" s="99"/>
      <c r="OUN635" s="99"/>
      <c r="OUO635" s="99"/>
      <c r="OUP635" s="99"/>
      <c r="OUQ635" s="99"/>
      <c r="OUR635" s="99"/>
      <c r="OUS635" s="99"/>
      <c r="OUT635" s="99"/>
      <c r="OUU635" s="99"/>
      <c r="OUV635" s="99"/>
      <c r="OUW635" s="99"/>
      <c r="OUX635" s="99"/>
      <c r="OUY635" s="99"/>
      <c r="OUZ635" s="99"/>
      <c r="OVA635" s="99"/>
      <c r="OVB635" s="99"/>
      <c r="OVC635" s="99"/>
      <c r="OVD635" s="99"/>
      <c r="OVE635" s="99"/>
      <c r="OVF635" s="99"/>
      <c r="OVG635" s="99"/>
      <c r="OVH635" s="99"/>
      <c r="OVI635" s="99"/>
      <c r="OVJ635" s="99"/>
      <c r="OVK635" s="99"/>
      <c r="OVL635" s="99"/>
      <c r="OVM635" s="99"/>
      <c r="OVN635" s="99"/>
      <c r="OVO635" s="99"/>
      <c r="OVP635" s="99"/>
      <c r="OVQ635" s="99"/>
      <c r="OVR635" s="99"/>
      <c r="OVS635" s="99"/>
      <c r="OVT635" s="99"/>
      <c r="OVU635" s="99"/>
      <c r="OVV635" s="99"/>
      <c r="OVW635" s="99"/>
      <c r="OVX635" s="99"/>
      <c r="OVY635" s="99"/>
      <c r="OVZ635" s="99"/>
      <c r="OWA635" s="99"/>
      <c r="OWB635" s="99"/>
      <c r="OWC635" s="99"/>
      <c r="OWD635" s="99"/>
      <c r="OWE635" s="99"/>
      <c r="OWF635" s="99"/>
      <c r="OWG635" s="99"/>
      <c r="OWH635" s="99"/>
      <c r="OWI635" s="99"/>
      <c r="OWJ635" s="99"/>
      <c r="OWK635" s="99"/>
      <c r="OWL635" s="99"/>
      <c r="OWM635" s="99"/>
      <c r="OWN635" s="99"/>
      <c r="OWO635" s="99"/>
      <c r="OWP635" s="99"/>
      <c r="OWQ635" s="99"/>
      <c r="OWR635" s="99"/>
      <c r="OWS635" s="99"/>
      <c r="OWT635" s="99"/>
      <c r="OWU635" s="99"/>
      <c r="OWV635" s="99"/>
      <c r="OWW635" s="99"/>
      <c r="OWX635" s="99"/>
      <c r="OWY635" s="99"/>
      <c r="OWZ635" s="99"/>
      <c r="OXA635" s="99"/>
      <c r="OXB635" s="99"/>
      <c r="OXC635" s="99"/>
      <c r="OXD635" s="99"/>
      <c r="OXE635" s="99"/>
      <c r="OXF635" s="99"/>
      <c r="OXG635" s="99"/>
      <c r="OXH635" s="99"/>
      <c r="OXI635" s="99"/>
      <c r="OXJ635" s="99"/>
      <c r="OXK635" s="99"/>
      <c r="OXL635" s="99"/>
      <c r="OXM635" s="99"/>
      <c r="OXN635" s="99"/>
      <c r="OXO635" s="99"/>
      <c r="OXP635" s="99"/>
      <c r="OXQ635" s="99"/>
      <c r="OXR635" s="99"/>
      <c r="OXS635" s="99"/>
      <c r="OXT635" s="99"/>
      <c r="OXU635" s="99"/>
      <c r="OXV635" s="99"/>
      <c r="OXW635" s="99"/>
      <c r="OXX635" s="99"/>
      <c r="OXY635" s="99"/>
      <c r="OXZ635" s="99"/>
      <c r="OYA635" s="99"/>
      <c r="OYB635" s="99"/>
      <c r="OYC635" s="99"/>
      <c r="OYD635" s="99"/>
      <c r="OYE635" s="99"/>
      <c r="OYF635" s="99"/>
      <c r="OYG635" s="99"/>
      <c r="OYH635" s="99"/>
      <c r="OYI635" s="99"/>
      <c r="OYJ635" s="99"/>
      <c r="OYK635" s="99"/>
      <c r="OYL635" s="99"/>
      <c r="OYM635" s="99"/>
      <c r="OYN635" s="99"/>
      <c r="OYO635" s="99"/>
      <c r="OYP635" s="99"/>
      <c r="OYQ635" s="99"/>
      <c r="OYR635" s="99"/>
      <c r="OYS635" s="99"/>
      <c r="OYT635" s="99"/>
      <c r="OYU635" s="99"/>
      <c r="OYV635" s="99"/>
      <c r="OYW635" s="99"/>
      <c r="OYX635" s="99"/>
      <c r="OYY635" s="99"/>
      <c r="OYZ635" s="99"/>
      <c r="OZA635" s="99"/>
      <c r="OZB635" s="99"/>
      <c r="OZC635" s="99"/>
      <c r="OZD635" s="99"/>
      <c r="OZE635" s="99"/>
      <c r="OZF635" s="99"/>
      <c r="OZG635" s="99"/>
      <c r="OZH635" s="99"/>
      <c r="OZI635" s="99"/>
      <c r="OZJ635" s="99"/>
      <c r="OZK635" s="99"/>
      <c r="OZL635" s="99"/>
      <c r="OZM635" s="99"/>
      <c r="OZN635" s="99"/>
      <c r="OZO635" s="99"/>
      <c r="OZP635" s="99"/>
      <c r="OZQ635" s="99"/>
      <c r="OZR635" s="99"/>
      <c r="OZS635" s="99"/>
      <c r="OZT635" s="99"/>
      <c r="OZU635" s="99"/>
      <c r="OZV635" s="99"/>
      <c r="OZW635" s="99"/>
      <c r="OZX635" s="99"/>
      <c r="OZY635" s="99"/>
      <c r="OZZ635" s="99"/>
      <c r="PAA635" s="99"/>
      <c r="PAB635" s="99"/>
      <c r="PAC635" s="99"/>
      <c r="PAD635" s="99"/>
      <c r="PAE635" s="99"/>
      <c r="PAF635" s="99"/>
      <c r="PAG635" s="99"/>
      <c r="PAH635" s="99"/>
      <c r="PAI635" s="99"/>
      <c r="PAJ635" s="99"/>
      <c r="PAK635" s="99"/>
      <c r="PAL635" s="99"/>
      <c r="PAM635" s="99"/>
      <c r="PAN635" s="99"/>
      <c r="PAO635" s="99"/>
      <c r="PAP635" s="99"/>
      <c r="PAQ635" s="99"/>
      <c r="PAR635" s="99"/>
      <c r="PAS635" s="99"/>
      <c r="PAT635" s="99"/>
      <c r="PAU635" s="99"/>
      <c r="PAV635" s="99"/>
      <c r="PAW635" s="99"/>
      <c r="PAX635" s="99"/>
      <c r="PAY635" s="99"/>
      <c r="PAZ635" s="99"/>
      <c r="PBA635" s="99"/>
      <c r="PBB635" s="99"/>
      <c r="PBC635" s="99"/>
      <c r="PBD635" s="99"/>
      <c r="PBE635" s="99"/>
      <c r="PBF635" s="99"/>
      <c r="PBG635" s="99"/>
      <c r="PBH635" s="99"/>
      <c r="PBI635" s="99"/>
      <c r="PBJ635" s="99"/>
      <c r="PBK635" s="99"/>
      <c r="PBL635" s="99"/>
      <c r="PBM635" s="99"/>
      <c r="PBN635" s="99"/>
      <c r="PBO635" s="99"/>
      <c r="PBP635" s="99"/>
      <c r="PBQ635" s="99"/>
      <c r="PBR635" s="99"/>
      <c r="PBS635" s="99"/>
      <c r="PBT635" s="99"/>
      <c r="PBU635" s="99"/>
      <c r="PBV635" s="99"/>
      <c r="PBW635" s="99"/>
      <c r="PBX635" s="99"/>
      <c r="PBY635" s="99"/>
      <c r="PBZ635" s="99"/>
      <c r="PCA635" s="99"/>
      <c r="PCB635" s="99"/>
      <c r="PCC635" s="99"/>
      <c r="PCD635" s="99"/>
      <c r="PCE635" s="99"/>
      <c r="PCF635" s="99"/>
      <c r="PCG635" s="99"/>
      <c r="PCH635" s="99"/>
      <c r="PCI635" s="99"/>
      <c r="PCJ635" s="99"/>
      <c r="PCK635" s="99"/>
      <c r="PCL635" s="99"/>
      <c r="PCM635" s="99"/>
      <c r="PCN635" s="99"/>
      <c r="PCO635" s="99"/>
      <c r="PCP635" s="99"/>
      <c r="PCQ635" s="99"/>
      <c r="PCR635" s="99"/>
      <c r="PCS635" s="99"/>
      <c r="PCT635" s="99"/>
      <c r="PCU635" s="99"/>
      <c r="PCV635" s="99"/>
      <c r="PCW635" s="99"/>
      <c r="PCX635" s="99"/>
      <c r="PCY635" s="99"/>
      <c r="PCZ635" s="99"/>
      <c r="PDA635" s="99"/>
      <c r="PDB635" s="99"/>
      <c r="PDC635" s="99"/>
      <c r="PDD635" s="99"/>
      <c r="PDE635" s="99"/>
      <c r="PDF635" s="99"/>
      <c r="PDG635" s="99"/>
      <c r="PDH635" s="99"/>
      <c r="PDI635" s="99"/>
      <c r="PDJ635" s="99"/>
      <c r="PDK635" s="99"/>
      <c r="PDL635" s="99"/>
      <c r="PDM635" s="99"/>
      <c r="PDN635" s="99"/>
      <c r="PDO635" s="99"/>
      <c r="PDP635" s="99"/>
      <c r="PDQ635" s="99"/>
      <c r="PDR635" s="99"/>
      <c r="PDS635" s="99"/>
      <c r="PDT635" s="99"/>
      <c r="PDU635" s="99"/>
      <c r="PDV635" s="99"/>
      <c r="PDW635" s="99"/>
      <c r="PDX635" s="99"/>
      <c r="PDY635" s="99"/>
      <c r="PDZ635" s="99"/>
      <c r="PEA635" s="99"/>
      <c r="PEB635" s="99"/>
      <c r="PEC635" s="99"/>
      <c r="PED635" s="99"/>
      <c r="PEE635" s="99"/>
      <c r="PEF635" s="99"/>
      <c r="PEG635" s="99"/>
      <c r="PEH635" s="99"/>
      <c r="PEI635" s="99"/>
      <c r="PEJ635" s="99"/>
      <c r="PEK635" s="99"/>
      <c r="PEL635" s="99"/>
      <c r="PEM635" s="99"/>
      <c r="PEN635" s="99"/>
      <c r="PEO635" s="99"/>
      <c r="PEP635" s="99"/>
      <c r="PEQ635" s="99"/>
      <c r="PER635" s="99"/>
      <c r="PES635" s="99"/>
      <c r="PET635" s="99"/>
      <c r="PEU635" s="99"/>
      <c r="PEV635" s="99"/>
      <c r="PEW635" s="99"/>
      <c r="PEX635" s="99"/>
      <c r="PEY635" s="99"/>
      <c r="PEZ635" s="99"/>
      <c r="PFA635" s="99"/>
      <c r="PFB635" s="99"/>
      <c r="PFC635" s="99"/>
      <c r="PFD635" s="99"/>
      <c r="PFE635" s="99"/>
      <c r="PFF635" s="99"/>
      <c r="PFG635" s="99"/>
      <c r="PFH635" s="99"/>
      <c r="PFI635" s="99"/>
      <c r="PFJ635" s="99"/>
      <c r="PFK635" s="99"/>
      <c r="PFL635" s="99"/>
      <c r="PFM635" s="99"/>
      <c r="PFN635" s="99"/>
      <c r="PFO635" s="99"/>
      <c r="PFP635" s="99"/>
      <c r="PFQ635" s="99"/>
      <c r="PFR635" s="99"/>
      <c r="PFS635" s="99"/>
      <c r="PFT635" s="99"/>
      <c r="PFU635" s="99"/>
      <c r="PFV635" s="99"/>
      <c r="PFW635" s="99"/>
      <c r="PFX635" s="99"/>
      <c r="PFY635" s="99"/>
      <c r="PFZ635" s="99"/>
      <c r="PGA635" s="99"/>
      <c r="PGB635" s="99"/>
      <c r="PGC635" s="99"/>
      <c r="PGD635" s="99"/>
      <c r="PGE635" s="99"/>
      <c r="PGF635" s="99"/>
      <c r="PGG635" s="99"/>
      <c r="PGH635" s="99"/>
      <c r="PGI635" s="99"/>
      <c r="PGJ635" s="99"/>
      <c r="PGK635" s="99"/>
      <c r="PGL635" s="99"/>
      <c r="PGM635" s="99"/>
      <c r="PGN635" s="99"/>
      <c r="PGO635" s="99"/>
      <c r="PGP635" s="99"/>
      <c r="PGQ635" s="99"/>
      <c r="PGR635" s="99"/>
      <c r="PGS635" s="99"/>
      <c r="PGT635" s="99"/>
      <c r="PGU635" s="99"/>
      <c r="PGV635" s="99"/>
      <c r="PGW635" s="99"/>
      <c r="PGX635" s="99"/>
      <c r="PGY635" s="99"/>
      <c r="PGZ635" s="99"/>
      <c r="PHA635" s="99"/>
      <c r="PHB635" s="99"/>
      <c r="PHC635" s="99"/>
      <c r="PHD635" s="99"/>
      <c r="PHE635" s="99"/>
      <c r="PHF635" s="99"/>
      <c r="PHG635" s="99"/>
      <c r="PHH635" s="99"/>
      <c r="PHI635" s="99"/>
      <c r="PHJ635" s="99"/>
      <c r="PHK635" s="99"/>
      <c r="PHL635" s="99"/>
      <c r="PHM635" s="99"/>
      <c r="PHN635" s="99"/>
      <c r="PHO635" s="99"/>
      <c r="PHP635" s="99"/>
      <c r="PHQ635" s="99"/>
      <c r="PHR635" s="99"/>
      <c r="PHS635" s="99"/>
      <c r="PHT635" s="99"/>
      <c r="PHU635" s="99"/>
      <c r="PHV635" s="99"/>
      <c r="PHW635" s="99"/>
      <c r="PHX635" s="99"/>
      <c r="PHY635" s="99"/>
      <c r="PHZ635" s="99"/>
      <c r="PIA635" s="99"/>
      <c r="PIB635" s="99"/>
      <c r="PIC635" s="99"/>
      <c r="PID635" s="99"/>
      <c r="PIE635" s="99"/>
      <c r="PIF635" s="99"/>
      <c r="PIG635" s="99"/>
      <c r="PIH635" s="99"/>
      <c r="PII635" s="99"/>
      <c r="PIJ635" s="99"/>
      <c r="PIK635" s="99"/>
      <c r="PIL635" s="99"/>
      <c r="PIM635" s="99"/>
      <c r="PIN635" s="99"/>
      <c r="PIO635" s="99"/>
      <c r="PIP635" s="99"/>
      <c r="PIQ635" s="99"/>
      <c r="PIR635" s="99"/>
      <c r="PIS635" s="99"/>
      <c r="PIT635" s="99"/>
      <c r="PIU635" s="99"/>
      <c r="PIV635" s="99"/>
      <c r="PIW635" s="99"/>
      <c r="PIX635" s="99"/>
      <c r="PIY635" s="99"/>
      <c r="PIZ635" s="99"/>
      <c r="PJA635" s="99"/>
      <c r="PJB635" s="99"/>
      <c r="PJC635" s="99"/>
      <c r="PJD635" s="99"/>
      <c r="PJE635" s="99"/>
      <c r="PJF635" s="99"/>
      <c r="PJG635" s="99"/>
      <c r="PJH635" s="99"/>
      <c r="PJI635" s="99"/>
      <c r="PJJ635" s="99"/>
      <c r="PJK635" s="99"/>
      <c r="PJL635" s="99"/>
      <c r="PJM635" s="99"/>
      <c r="PJN635" s="99"/>
      <c r="PJO635" s="99"/>
      <c r="PJP635" s="99"/>
      <c r="PJQ635" s="99"/>
      <c r="PJR635" s="99"/>
      <c r="PJS635" s="99"/>
      <c r="PJT635" s="99"/>
      <c r="PJU635" s="99"/>
      <c r="PJV635" s="99"/>
      <c r="PJW635" s="99"/>
      <c r="PJX635" s="99"/>
      <c r="PJY635" s="99"/>
      <c r="PJZ635" s="99"/>
      <c r="PKA635" s="99"/>
      <c r="PKB635" s="99"/>
      <c r="PKC635" s="99"/>
      <c r="PKD635" s="99"/>
      <c r="PKE635" s="99"/>
      <c r="PKF635" s="99"/>
      <c r="PKG635" s="99"/>
      <c r="PKH635" s="99"/>
      <c r="PKI635" s="99"/>
      <c r="PKJ635" s="99"/>
      <c r="PKK635" s="99"/>
      <c r="PKL635" s="99"/>
      <c r="PKM635" s="99"/>
      <c r="PKN635" s="99"/>
      <c r="PKO635" s="99"/>
      <c r="PKP635" s="99"/>
      <c r="PKQ635" s="99"/>
      <c r="PKR635" s="99"/>
      <c r="PKS635" s="99"/>
      <c r="PKT635" s="99"/>
      <c r="PKU635" s="99"/>
      <c r="PKV635" s="99"/>
      <c r="PKW635" s="99"/>
      <c r="PKX635" s="99"/>
      <c r="PKY635" s="99"/>
      <c r="PKZ635" s="99"/>
      <c r="PLA635" s="99"/>
      <c r="PLB635" s="99"/>
      <c r="PLC635" s="99"/>
      <c r="PLD635" s="99"/>
      <c r="PLE635" s="99"/>
      <c r="PLF635" s="99"/>
      <c r="PLG635" s="99"/>
      <c r="PLH635" s="99"/>
      <c r="PLI635" s="99"/>
      <c r="PLJ635" s="99"/>
      <c r="PLK635" s="99"/>
      <c r="PLL635" s="99"/>
      <c r="PLM635" s="99"/>
      <c r="PLN635" s="99"/>
      <c r="PLO635" s="99"/>
      <c r="PLP635" s="99"/>
      <c r="PLQ635" s="99"/>
      <c r="PLR635" s="99"/>
      <c r="PLS635" s="99"/>
      <c r="PLT635" s="99"/>
      <c r="PLU635" s="99"/>
      <c r="PLV635" s="99"/>
      <c r="PLW635" s="99"/>
      <c r="PLX635" s="99"/>
      <c r="PLY635" s="99"/>
      <c r="PLZ635" s="99"/>
      <c r="PMA635" s="99"/>
      <c r="PMB635" s="99"/>
      <c r="PMC635" s="99"/>
      <c r="PMD635" s="99"/>
      <c r="PME635" s="99"/>
      <c r="PMF635" s="99"/>
      <c r="PMG635" s="99"/>
      <c r="PMH635" s="99"/>
      <c r="PMI635" s="99"/>
      <c r="PMJ635" s="99"/>
      <c r="PMK635" s="99"/>
      <c r="PML635" s="99"/>
      <c r="PMM635" s="99"/>
      <c r="PMN635" s="99"/>
      <c r="PMO635" s="99"/>
      <c r="PMP635" s="99"/>
      <c r="PMQ635" s="99"/>
      <c r="PMR635" s="99"/>
      <c r="PMS635" s="99"/>
      <c r="PMT635" s="99"/>
      <c r="PMU635" s="99"/>
      <c r="PMV635" s="99"/>
      <c r="PMW635" s="99"/>
      <c r="PMX635" s="99"/>
      <c r="PMY635" s="99"/>
      <c r="PMZ635" s="99"/>
      <c r="PNA635" s="99"/>
      <c r="PNB635" s="99"/>
      <c r="PNC635" s="99"/>
      <c r="PND635" s="99"/>
      <c r="PNE635" s="99"/>
      <c r="PNF635" s="99"/>
      <c r="PNG635" s="99"/>
      <c r="PNH635" s="99"/>
      <c r="PNI635" s="99"/>
      <c r="PNJ635" s="99"/>
      <c r="PNK635" s="99"/>
      <c r="PNL635" s="99"/>
      <c r="PNM635" s="99"/>
      <c r="PNN635" s="99"/>
      <c r="PNO635" s="99"/>
      <c r="PNP635" s="99"/>
      <c r="PNQ635" s="99"/>
      <c r="PNR635" s="99"/>
      <c r="PNS635" s="99"/>
      <c r="PNT635" s="99"/>
      <c r="PNU635" s="99"/>
      <c r="PNV635" s="99"/>
      <c r="PNW635" s="99"/>
      <c r="PNX635" s="99"/>
      <c r="PNY635" s="99"/>
      <c r="PNZ635" s="99"/>
      <c r="POA635" s="99"/>
      <c r="POB635" s="99"/>
      <c r="POC635" s="99"/>
      <c r="POD635" s="99"/>
      <c r="POE635" s="99"/>
      <c r="POF635" s="99"/>
      <c r="POG635" s="99"/>
      <c r="POH635" s="99"/>
      <c r="POI635" s="99"/>
      <c r="POJ635" s="99"/>
      <c r="POK635" s="99"/>
      <c r="POL635" s="99"/>
      <c r="POM635" s="99"/>
      <c r="PON635" s="99"/>
      <c r="POO635" s="99"/>
      <c r="POP635" s="99"/>
      <c r="POQ635" s="99"/>
      <c r="POR635" s="99"/>
      <c r="POS635" s="99"/>
      <c r="POT635" s="99"/>
      <c r="POU635" s="99"/>
      <c r="POV635" s="99"/>
      <c r="POW635" s="99"/>
      <c r="POX635" s="99"/>
      <c r="POY635" s="99"/>
      <c r="POZ635" s="99"/>
      <c r="PPA635" s="99"/>
      <c r="PPB635" s="99"/>
      <c r="PPC635" s="99"/>
      <c r="PPD635" s="99"/>
      <c r="PPE635" s="99"/>
      <c r="PPF635" s="99"/>
      <c r="PPG635" s="99"/>
      <c r="PPH635" s="99"/>
      <c r="PPI635" s="99"/>
      <c r="PPJ635" s="99"/>
      <c r="PPK635" s="99"/>
      <c r="PPL635" s="99"/>
      <c r="PPM635" s="99"/>
      <c r="PPN635" s="99"/>
      <c r="PPO635" s="99"/>
      <c r="PPP635" s="99"/>
      <c r="PPQ635" s="99"/>
      <c r="PPR635" s="99"/>
      <c r="PPS635" s="99"/>
      <c r="PPT635" s="99"/>
      <c r="PPU635" s="99"/>
      <c r="PPV635" s="99"/>
      <c r="PPW635" s="99"/>
      <c r="PPX635" s="99"/>
      <c r="PPY635" s="99"/>
      <c r="PPZ635" s="99"/>
      <c r="PQA635" s="99"/>
      <c r="PQB635" s="99"/>
      <c r="PQC635" s="99"/>
      <c r="PQD635" s="99"/>
      <c r="PQE635" s="99"/>
      <c r="PQF635" s="99"/>
      <c r="PQG635" s="99"/>
      <c r="PQH635" s="99"/>
      <c r="PQI635" s="99"/>
      <c r="PQJ635" s="99"/>
      <c r="PQK635" s="99"/>
      <c r="PQL635" s="99"/>
      <c r="PQM635" s="99"/>
      <c r="PQN635" s="99"/>
      <c r="PQO635" s="99"/>
      <c r="PQP635" s="99"/>
      <c r="PQQ635" s="99"/>
      <c r="PQR635" s="99"/>
      <c r="PQS635" s="99"/>
      <c r="PQT635" s="99"/>
      <c r="PQU635" s="99"/>
      <c r="PQV635" s="99"/>
      <c r="PQW635" s="99"/>
      <c r="PQX635" s="99"/>
      <c r="PQY635" s="99"/>
      <c r="PQZ635" s="99"/>
      <c r="PRA635" s="99"/>
      <c r="PRB635" s="99"/>
      <c r="PRC635" s="99"/>
      <c r="PRD635" s="99"/>
      <c r="PRE635" s="99"/>
      <c r="PRF635" s="99"/>
      <c r="PRG635" s="99"/>
      <c r="PRH635" s="99"/>
      <c r="PRI635" s="99"/>
      <c r="PRJ635" s="99"/>
      <c r="PRK635" s="99"/>
      <c r="PRL635" s="99"/>
      <c r="PRM635" s="99"/>
      <c r="PRN635" s="99"/>
      <c r="PRO635" s="99"/>
      <c r="PRP635" s="99"/>
      <c r="PRQ635" s="99"/>
      <c r="PRR635" s="99"/>
      <c r="PRS635" s="99"/>
      <c r="PRT635" s="99"/>
      <c r="PRU635" s="99"/>
      <c r="PRV635" s="99"/>
      <c r="PRW635" s="99"/>
      <c r="PRX635" s="99"/>
      <c r="PRY635" s="99"/>
      <c r="PRZ635" s="99"/>
      <c r="PSA635" s="99"/>
      <c r="PSB635" s="99"/>
      <c r="PSC635" s="99"/>
      <c r="PSD635" s="99"/>
      <c r="PSE635" s="99"/>
      <c r="PSF635" s="99"/>
      <c r="PSG635" s="99"/>
      <c r="PSH635" s="99"/>
      <c r="PSI635" s="99"/>
      <c r="PSJ635" s="99"/>
      <c r="PSK635" s="99"/>
      <c r="PSL635" s="99"/>
      <c r="PSM635" s="99"/>
      <c r="PSN635" s="99"/>
      <c r="PSO635" s="99"/>
      <c r="PSP635" s="99"/>
      <c r="PSQ635" s="99"/>
      <c r="PSR635" s="99"/>
      <c r="PSS635" s="99"/>
      <c r="PST635" s="99"/>
      <c r="PSU635" s="99"/>
      <c r="PSV635" s="99"/>
      <c r="PSW635" s="99"/>
      <c r="PSX635" s="99"/>
      <c r="PSY635" s="99"/>
      <c r="PSZ635" s="99"/>
      <c r="PTA635" s="99"/>
      <c r="PTB635" s="99"/>
      <c r="PTC635" s="99"/>
      <c r="PTD635" s="99"/>
      <c r="PTE635" s="99"/>
      <c r="PTF635" s="99"/>
      <c r="PTG635" s="99"/>
      <c r="PTH635" s="99"/>
      <c r="PTI635" s="99"/>
      <c r="PTJ635" s="99"/>
      <c r="PTK635" s="99"/>
      <c r="PTL635" s="99"/>
      <c r="PTM635" s="99"/>
      <c r="PTN635" s="99"/>
      <c r="PTO635" s="99"/>
      <c r="PTP635" s="99"/>
      <c r="PTQ635" s="99"/>
      <c r="PTR635" s="99"/>
      <c r="PTS635" s="99"/>
      <c r="PTT635" s="99"/>
      <c r="PTU635" s="99"/>
      <c r="PTV635" s="99"/>
      <c r="PTW635" s="99"/>
      <c r="PTX635" s="99"/>
      <c r="PTY635" s="99"/>
      <c r="PTZ635" s="99"/>
      <c r="PUA635" s="99"/>
      <c r="PUB635" s="99"/>
      <c r="PUC635" s="99"/>
      <c r="PUD635" s="99"/>
      <c r="PUE635" s="99"/>
      <c r="PUF635" s="99"/>
      <c r="PUG635" s="99"/>
      <c r="PUH635" s="99"/>
      <c r="PUI635" s="99"/>
      <c r="PUJ635" s="99"/>
      <c r="PUK635" s="99"/>
      <c r="PUL635" s="99"/>
      <c r="PUM635" s="99"/>
      <c r="PUN635" s="99"/>
      <c r="PUO635" s="99"/>
      <c r="PUP635" s="99"/>
      <c r="PUQ635" s="99"/>
      <c r="PUR635" s="99"/>
      <c r="PUS635" s="99"/>
      <c r="PUT635" s="99"/>
      <c r="PUU635" s="99"/>
      <c r="PUV635" s="99"/>
      <c r="PUW635" s="99"/>
      <c r="PUX635" s="99"/>
      <c r="PUY635" s="99"/>
      <c r="PUZ635" s="99"/>
      <c r="PVA635" s="99"/>
      <c r="PVB635" s="99"/>
      <c r="PVC635" s="99"/>
      <c r="PVD635" s="99"/>
      <c r="PVE635" s="99"/>
      <c r="PVF635" s="99"/>
      <c r="PVG635" s="99"/>
      <c r="PVH635" s="99"/>
      <c r="PVI635" s="99"/>
      <c r="PVJ635" s="99"/>
      <c r="PVK635" s="99"/>
      <c r="PVL635" s="99"/>
      <c r="PVM635" s="99"/>
      <c r="PVN635" s="99"/>
      <c r="PVO635" s="99"/>
      <c r="PVP635" s="99"/>
      <c r="PVQ635" s="99"/>
      <c r="PVR635" s="99"/>
      <c r="PVS635" s="99"/>
      <c r="PVT635" s="99"/>
      <c r="PVU635" s="99"/>
      <c r="PVV635" s="99"/>
      <c r="PVW635" s="99"/>
      <c r="PVX635" s="99"/>
      <c r="PVY635" s="99"/>
      <c r="PVZ635" s="99"/>
      <c r="PWA635" s="99"/>
      <c r="PWB635" s="99"/>
      <c r="PWC635" s="99"/>
      <c r="PWD635" s="99"/>
      <c r="PWE635" s="99"/>
      <c r="PWF635" s="99"/>
      <c r="PWG635" s="99"/>
      <c r="PWH635" s="99"/>
      <c r="PWI635" s="99"/>
      <c r="PWJ635" s="99"/>
      <c r="PWK635" s="99"/>
      <c r="PWL635" s="99"/>
      <c r="PWM635" s="99"/>
      <c r="PWN635" s="99"/>
      <c r="PWO635" s="99"/>
      <c r="PWP635" s="99"/>
      <c r="PWQ635" s="99"/>
      <c r="PWR635" s="99"/>
      <c r="PWS635" s="99"/>
      <c r="PWT635" s="99"/>
      <c r="PWU635" s="99"/>
      <c r="PWV635" s="99"/>
      <c r="PWW635" s="99"/>
      <c r="PWX635" s="99"/>
      <c r="PWY635" s="99"/>
      <c r="PWZ635" s="99"/>
      <c r="PXA635" s="99"/>
      <c r="PXB635" s="99"/>
      <c r="PXC635" s="99"/>
      <c r="PXD635" s="99"/>
      <c r="PXE635" s="99"/>
      <c r="PXF635" s="99"/>
      <c r="PXG635" s="99"/>
      <c r="PXH635" s="99"/>
      <c r="PXI635" s="99"/>
      <c r="PXJ635" s="99"/>
      <c r="PXK635" s="99"/>
      <c r="PXL635" s="99"/>
      <c r="PXM635" s="99"/>
      <c r="PXN635" s="99"/>
      <c r="PXO635" s="99"/>
      <c r="PXP635" s="99"/>
      <c r="PXQ635" s="99"/>
      <c r="PXR635" s="99"/>
      <c r="PXS635" s="99"/>
      <c r="PXT635" s="99"/>
      <c r="PXU635" s="99"/>
      <c r="PXV635" s="99"/>
      <c r="PXW635" s="99"/>
      <c r="PXX635" s="99"/>
      <c r="PXY635" s="99"/>
      <c r="PXZ635" s="99"/>
      <c r="PYA635" s="99"/>
      <c r="PYB635" s="99"/>
      <c r="PYC635" s="99"/>
      <c r="PYD635" s="99"/>
      <c r="PYE635" s="99"/>
      <c r="PYF635" s="99"/>
      <c r="PYG635" s="99"/>
      <c r="PYH635" s="99"/>
      <c r="PYI635" s="99"/>
      <c r="PYJ635" s="99"/>
      <c r="PYK635" s="99"/>
      <c r="PYL635" s="99"/>
      <c r="PYM635" s="99"/>
      <c r="PYN635" s="99"/>
      <c r="PYO635" s="99"/>
      <c r="PYP635" s="99"/>
      <c r="PYQ635" s="99"/>
      <c r="PYR635" s="99"/>
      <c r="PYS635" s="99"/>
      <c r="PYT635" s="99"/>
      <c r="PYU635" s="99"/>
      <c r="PYV635" s="99"/>
      <c r="PYW635" s="99"/>
      <c r="PYX635" s="99"/>
      <c r="PYY635" s="99"/>
      <c r="PYZ635" s="99"/>
      <c r="PZA635" s="99"/>
      <c r="PZB635" s="99"/>
      <c r="PZC635" s="99"/>
      <c r="PZD635" s="99"/>
      <c r="PZE635" s="99"/>
      <c r="PZF635" s="99"/>
      <c r="PZG635" s="99"/>
      <c r="PZH635" s="99"/>
      <c r="PZI635" s="99"/>
      <c r="PZJ635" s="99"/>
      <c r="PZK635" s="99"/>
      <c r="PZL635" s="99"/>
      <c r="PZM635" s="99"/>
      <c r="PZN635" s="99"/>
      <c r="PZO635" s="99"/>
      <c r="PZP635" s="99"/>
      <c r="PZQ635" s="99"/>
      <c r="PZR635" s="99"/>
      <c r="PZS635" s="99"/>
      <c r="PZT635" s="99"/>
      <c r="PZU635" s="99"/>
      <c r="PZV635" s="99"/>
      <c r="PZW635" s="99"/>
      <c r="PZX635" s="99"/>
      <c r="PZY635" s="99"/>
      <c r="PZZ635" s="99"/>
      <c r="QAA635" s="99"/>
      <c r="QAB635" s="99"/>
      <c r="QAC635" s="99"/>
      <c r="QAD635" s="99"/>
      <c r="QAE635" s="99"/>
      <c r="QAF635" s="99"/>
      <c r="QAG635" s="99"/>
      <c r="QAH635" s="99"/>
      <c r="QAI635" s="99"/>
      <c r="QAJ635" s="99"/>
      <c r="QAK635" s="99"/>
      <c r="QAL635" s="99"/>
      <c r="QAM635" s="99"/>
      <c r="QAN635" s="99"/>
      <c r="QAO635" s="99"/>
      <c r="QAP635" s="99"/>
      <c r="QAQ635" s="99"/>
      <c r="QAR635" s="99"/>
      <c r="QAS635" s="99"/>
      <c r="QAT635" s="99"/>
      <c r="QAU635" s="99"/>
      <c r="QAV635" s="99"/>
      <c r="QAW635" s="99"/>
      <c r="QAX635" s="99"/>
      <c r="QAY635" s="99"/>
      <c r="QAZ635" s="99"/>
      <c r="QBA635" s="99"/>
      <c r="QBB635" s="99"/>
      <c r="QBC635" s="99"/>
      <c r="QBD635" s="99"/>
      <c r="QBE635" s="99"/>
      <c r="QBF635" s="99"/>
      <c r="QBG635" s="99"/>
      <c r="QBH635" s="99"/>
      <c r="QBI635" s="99"/>
      <c r="QBJ635" s="99"/>
      <c r="QBK635" s="99"/>
      <c r="QBL635" s="99"/>
      <c r="QBM635" s="99"/>
      <c r="QBN635" s="99"/>
      <c r="QBO635" s="99"/>
      <c r="QBP635" s="99"/>
      <c r="QBQ635" s="99"/>
      <c r="QBR635" s="99"/>
      <c r="QBS635" s="99"/>
      <c r="QBT635" s="99"/>
      <c r="QBU635" s="99"/>
      <c r="QBV635" s="99"/>
      <c r="QBW635" s="99"/>
      <c r="QBX635" s="99"/>
      <c r="QBY635" s="99"/>
      <c r="QBZ635" s="99"/>
      <c r="QCA635" s="99"/>
      <c r="QCB635" s="99"/>
      <c r="QCC635" s="99"/>
      <c r="QCD635" s="99"/>
      <c r="QCE635" s="99"/>
      <c r="QCF635" s="99"/>
      <c r="QCG635" s="99"/>
      <c r="QCH635" s="99"/>
      <c r="QCI635" s="99"/>
      <c r="QCJ635" s="99"/>
      <c r="QCK635" s="99"/>
      <c r="QCL635" s="99"/>
      <c r="QCM635" s="99"/>
      <c r="QCN635" s="99"/>
      <c r="QCO635" s="99"/>
      <c r="QCP635" s="99"/>
      <c r="QCQ635" s="99"/>
      <c r="QCR635" s="99"/>
      <c r="QCS635" s="99"/>
      <c r="QCT635" s="99"/>
      <c r="QCU635" s="99"/>
      <c r="QCV635" s="99"/>
      <c r="QCW635" s="99"/>
      <c r="QCX635" s="99"/>
      <c r="QCY635" s="99"/>
      <c r="QCZ635" s="99"/>
      <c r="QDA635" s="99"/>
      <c r="QDB635" s="99"/>
      <c r="QDC635" s="99"/>
      <c r="QDD635" s="99"/>
      <c r="QDE635" s="99"/>
      <c r="QDF635" s="99"/>
      <c r="QDG635" s="99"/>
      <c r="QDH635" s="99"/>
      <c r="QDI635" s="99"/>
      <c r="QDJ635" s="99"/>
      <c r="QDK635" s="99"/>
      <c r="QDL635" s="99"/>
      <c r="QDM635" s="99"/>
      <c r="QDN635" s="99"/>
      <c r="QDO635" s="99"/>
      <c r="QDP635" s="99"/>
      <c r="QDQ635" s="99"/>
      <c r="QDR635" s="99"/>
      <c r="QDS635" s="99"/>
      <c r="QDT635" s="99"/>
      <c r="QDU635" s="99"/>
      <c r="QDV635" s="99"/>
      <c r="QDW635" s="99"/>
      <c r="QDX635" s="99"/>
      <c r="QDY635" s="99"/>
      <c r="QDZ635" s="99"/>
      <c r="QEA635" s="99"/>
      <c r="QEB635" s="99"/>
      <c r="QEC635" s="99"/>
      <c r="QED635" s="99"/>
      <c r="QEE635" s="99"/>
      <c r="QEF635" s="99"/>
      <c r="QEG635" s="99"/>
      <c r="QEH635" s="99"/>
      <c r="QEI635" s="99"/>
      <c r="QEJ635" s="99"/>
      <c r="QEK635" s="99"/>
      <c r="QEL635" s="99"/>
      <c r="QEM635" s="99"/>
      <c r="QEN635" s="99"/>
      <c r="QEO635" s="99"/>
      <c r="QEP635" s="99"/>
      <c r="QEQ635" s="99"/>
      <c r="QER635" s="99"/>
      <c r="QES635" s="99"/>
      <c r="QET635" s="99"/>
      <c r="QEU635" s="99"/>
      <c r="QEV635" s="99"/>
      <c r="QEW635" s="99"/>
      <c r="QEX635" s="99"/>
      <c r="QEY635" s="99"/>
      <c r="QEZ635" s="99"/>
      <c r="QFA635" s="99"/>
      <c r="QFB635" s="99"/>
      <c r="QFC635" s="99"/>
      <c r="QFD635" s="99"/>
      <c r="QFE635" s="99"/>
      <c r="QFF635" s="99"/>
      <c r="QFG635" s="99"/>
      <c r="QFH635" s="99"/>
      <c r="QFI635" s="99"/>
      <c r="QFJ635" s="99"/>
      <c r="QFK635" s="99"/>
      <c r="QFL635" s="99"/>
      <c r="QFM635" s="99"/>
      <c r="QFN635" s="99"/>
      <c r="QFO635" s="99"/>
      <c r="QFP635" s="99"/>
      <c r="QFQ635" s="99"/>
      <c r="QFR635" s="99"/>
      <c r="QFS635" s="99"/>
      <c r="QFT635" s="99"/>
      <c r="QFU635" s="99"/>
      <c r="QFV635" s="99"/>
      <c r="QFW635" s="99"/>
      <c r="QFX635" s="99"/>
      <c r="QFY635" s="99"/>
      <c r="QFZ635" s="99"/>
      <c r="QGA635" s="99"/>
      <c r="QGB635" s="99"/>
      <c r="QGC635" s="99"/>
      <c r="QGD635" s="99"/>
      <c r="QGE635" s="99"/>
      <c r="QGF635" s="99"/>
      <c r="QGG635" s="99"/>
      <c r="QGH635" s="99"/>
      <c r="QGI635" s="99"/>
      <c r="QGJ635" s="99"/>
      <c r="QGK635" s="99"/>
      <c r="QGL635" s="99"/>
      <c r="QGM635" s="99"/>
      <c r="QGN635" s="99"/>
      <c r="QGO635" s="99"/>
      <c r="QGP635" s="99"/>
      <c r="QGQ635" s="99"/>
      <c r="QGR635" s="99"/>
      <c r="QGS635" s="99"/>
      <c r="QGT635" s="99"/>
      <c r="QGU635" s="99"/>
      <c r="QGV635" s="99"/>
      <c r="QGW635" s="99"/>
      <c r="QGX635" s="99"/>
      <c r="QGY635" s="99"/>
      <c r="QGZ635" s="99"/>
      <c r="QHA635" s="99"/>
      <c r="QHB635" s="99"/>
      <c r="QHC635" s="99"/>
      <c r="QHD635" s="99"/>
      <c r="QHE635" s="99"/>
      <c r="QHF635" s="99"/>
      <c r="QHG635" s="99"/>
      <c r="QHH635" s="99"/>
      <c r="QHI635" s="99"/>
      <c r="QHJ635" s="99"/>
      <c r="QHK635" s="99"/>
      <c r="QHL635" s="99"/>
      <c r="QHM635" s="99"/>
      <c r="QHN635" s="99"/>
      <c r="QHO635" s="99"/>
      <c r="QHP635" s="99"/>
      <c r="QHQ635" s="99"/>
      <c r="QHR635" s="99"/>
      <c r="QHS635" s="99"/>
      <c r="QHT635" s="99"/>
      <c r="QHU635" s="99"/>
      <c r="QHV635" s="99"/>
      <c r="QHW635" s="99"/>
      <c r="QHX635" s="99"/>
      <c r="QHY635" s="99"/>
      <c r="QHZ635" s="99"/>
      <c r="QIA635" s="99"/>
      <c r="QIB635" s="99"/>
      <c r="QIC635" s="99"/>
      <c r="QID635" s="99"/>
      <c r="QIE635" s="99"/>
      <c r="QIF635" s="99"/>
      <c r="QIG635" s="99"/>
      <c r="QIH635" s="99"/>
      <c r="QII635" s="99"/>
      <c r="QIJ635" s="99"/>
      <c r="QIK635" s="99"/>
      <c r="QIL635" s="99"/>
      <c r="QIM635" s="99"/>
      <c r="QIN635" s="99"/>
      <c r="QIO635" s="99"/>
      <c r="QIP635" s="99"/>
      <c r="QIQ635" s="99"/>
      <c r="QIR635" s="99"/>
      <c r="QIS635" s="99"/>
      <c r="QIT635" s="99"/>
      <c r="QIU635" s="99"/>
      <c r="QIV635" s="99"/>
      <c r="QIW635" s="99"/>
      <c r="QIX635" s="99"/>
      <c r="QIY635" s="99"/>
      <c r="QIZ635" s="99"/>
      <c r="QJA635" s="99"/>
      <c r="QJB635" s="99"/>
      <c r="QJC635" s="99"/>
      <c r="QJD635" s="99"/>
      <c r="QJE635" s="99"/>
      <c r="QJF635" s="99"/>
      <c r="QJG635" s="99"/>
      <c r="QJH635" s="99"/>
      <c r="QJI635" s="99"/>
      <c r="QJJ635" s="99"/>
      <c r="QJK635" s="99"/>
      <c r="QJL635" s="99"/>
      <c r="QJM635" s="99"/>
      <c r="QJN635" s="99"/>
      <c r="QJO635" s="99"/>
      <c r="QJP635" s="99"/>
      <c r="QJQ635" s="99"/>
      <c r="QJR635" s="99"/>
      <c r="QJS635" s="99"/>
      <c r="QJT635" s="99"/>
      <c r="QJU635" s="99"/>
      <c r="QJV635" s="99"/>
      <c r="QJW635" s="99"/>
      <c r="QJX635" s="99"/>
      <c r="QJY635" s="99"/>
      <c r="QJZ635" s="99"/>
      <c r="QKA635" s="99"/>
      <c r="QKB635" s="99"/>
      <c r="QKC635" s="99"/>
      <c r="QKD635" s="99"/>
      <c r="QKE635" s="99"/>
      <c r="QKF635" s="99"/>
      <c r="QKG635" s="99"/>
      <c r="QKH635" s="99"/>
      <c r="QKI635" s="99"/>
      <c r="QKJ635" s="99"/>
      <c r="QKK635" s="99"/>
      <c r="QKL635" s="99"/>
      <c r="QKM635" s="99"/>
      <c r="QKN635" s="99"/>
      <c r="QKO635" s="99"/>
      <c r="QKP635" s="99"/>
      <c r="QKQ635" s="99"/>
      <c r="QKR635" s="99"/>
      <c r="QKS635" s="99"/>
      <c r="QKT635" s="99"/>
      <c r="QKU635" s="99"/>
      <c r="QKV635" s="99"/>
      <c r="QKW635" s="99"/>
      <c r="QKX635" s="99"/>
      <c r="QKY635" s="99"/>
      <c r="QKZ635" s="99"/>
      <c r="QLA635" s="99"/>
      <c r="QLB635" s="99"/>
      <c r="QLC635" s="99"/>
      <c r="QLD635" s="99"/>
      <c r="QLE635" s="99"/>
      <c r="QLF635" s="99"/>
      <c r="QLG635" s="99"/>
      <c r="QLH635" s="99"/>
      <c r="QLI635" s="99"/>
      <c r="QLJ635" s="99"/>
      <c r="QLK635" s="99"/>
      <c r="QLL635" s="99"/>
      <c r="QLM635" s="99"/>
      <c r="QLN635" s="99"/>
      <c r="QLO635" s="99"/>
      <c r="QLP635" s="99"/>
      <c r="QLQ635" s="99"/>
      <c r="QLR635" s="99"/>
      <c r="QLS635" s="99"/>
      <c r="QLT635" s="99"/>
      <c r="QLU635" s="99"/>
      <c r="QLV635" s="99"/>
      <c r="QLW635" s="99"/>
      <c r="QLX635" s="99"/>
      <c r="QLY635" s="99"/>
      <c r="QLZ635" s="99"/>
      <c r="QMA635" s="99"/>
      <c r="QMB635" s="99"/>
      <c r="QMC635" s="99"/>
      <c r="QMD635" s="99"/>
      <c r="QME635" s="99"/>
      <c r="QMF635" s="99"/>
      <c r="QMG635" s="99"/>
      <c r="QMH635" s="99"/>
      <c r="QMI635" s="99"/>
      <c r="QMJ635" s="99"/>
      <c r="QMK635" s="99"/>
      <c r="QML635" s="99"/>
      <c r="QMM635" s="99"/>
      <c r="QMN635" s="99"/>
      <c r="QMO635" s="99"/>
      <c r="QMP635" s="99"/>
      <c r="QMQ635" s="99"/>
      <c r="QMR635" s="99"/>
      <c r="QMS635" s="99"/>
      <c r="QMT635" s="99"/>
      <c r="QMU635" s="99"/>
      <c r="QMV635" s="99"/>
      <c r="QMW635" s="99"/>
      <c r="QMX635" s="99"/>
      <c r="QMY635" s="99"/>
      <c r="QMZ635" s="99"/>
      <c r="QNA635" s="99"/>
      <c r="QNB635" s="99"/>
      <c r="QNC635" s="99"/>
      <c r="QND635" s="99"/>
      <c r="QNE635" s="99"/>
      <c r="QNF635" s="99"/>
      <c r="QNG635" s="99"/>
      <c r="QNH635" s="99"/>
      <c r="QNI635" s="99"/>
      <c r="QNJ635" s="99"/>
      <c r="QNK635" s="99"/>
      <c r="QNL635" s="99"/>
      <c r="QNM635" s="99"/>
      <c r="QNN635" s="99"/>
      <c r="QNO635" s="99"/>
      <c r="QNP635" s="99"/>
      <c r="QNQ635" s="99"/>
      <c r="QNR635" s="99"/>
      <c r="QNS635" s="99"/>
      <c r="QNT635" s="99"/>
      <c r="QNU635" s="99"/>
      <c r="QNV635" s="99"/>
      <c r="QNW635" s="99"/>
      <c r="QNX635" s="99"/>
      <c r="QNY635" s="99"/>
      <c r="QNZ635" s="99"/>
      <c r="QOA635" s="99"/>
      <c r="QOB635" s="99"/>
      <c r="QOC635" s="99"/>
      <c r="QOD635" s="99"/>
      <c r="QOE635" s="99"/>
      <c r="QOF635" s="99"/>
      <c r="QOG635" s="99"/>
      <c r="QOH635" s="99"/>
      <c r="QOI635" s="99"/>
      <c r="QOJ635" s="99"/>
      <c r="QOK635" s="99"/>
      <c r="QOL635" s="99"/>
      <c r="QOM635" s="99"/>
      <c r="QON635" s="99"/>
      <c r="QOO635" s="99"/>
      <c r="QOP635" s="99"/>
      <c r="QOQ635" s="99"/>
      <c r="QOR635" s="99"/>
      <c r="QOS635" s="99"/>
      <c r="QOT635" s="99"/>
      <c r="QOU635" s="99"/>
      <c r="QOV635" s="99"/>
      <c r="QOW635" s="99"/>
      <c r="QOX635" s="99"/>
      <c r="QOY635" s="99"/>
      <c r="QOZ635" s="99"/>
      <c r="QPA635" s="99"/>
      <c r="QPB635" s="99"/>
      <c r="QPC635" s="99"/>
      <c r="QPD635" s="99"/>
      <c r="QPE635" s="99"/>
      <c r="QPF635" s="99"/>
      <c r="QPG635" s="99"/>
      <c r="QPH635" s="99"/>
      <c r="QPI635" s="99"/>
      <c r="QPJ635" s="99"/>
      <c r="QPK635" s="99"/>
      <c r="QPL635" s="99"/>
      <c r="QPM635" s="99"/>
      <c r="QPN635" s="99"/>
      <c r="QPO635" s="99"/>
      <c r="QPP635" s="99"/>
      <c r="QPQ635" s="99"/>
      <c r="QPR635" s="99"/>
      <c r="QPS635" s="99"/>
      <c r="QPT635" s="99"/>
      <c r="QPU635" s="99"/>
      <c r="QPV635" s="99"/>
      <c r="QPW635" s="99"/>
      <c r="QPX635" s="99"/>
      <c r="QPY635" s="99"/>
      <c r="QPZ635" s="99"/>
      <c r="QQA635" s="99"/>
      <c r="QQB635" s="99"/>
      <c r="QQC635" s="99"/>
      <c r="QQD635" s="99"/>
      <c r="QQE635" s="99"/>
      <c r="QQF635" s="99"/>
      <c r="QQG635" s="99"/>
      <c r="QQH635" s="99"/>
      <c r="QQI635" s="99"/>
      <c r="QQJ635" s="99"/>
      <c r="QQK635" s="99"/>
      <c r="QQL635" s="99"/>
      <c r="QQM635" s="99"/>
      <c r="QQN635" s="99"/>
      <c r="QQO635" s="99"/>
      <c r="QQP635" s="99"/>
      <c r="QQQ635" s="99"/>
      <c r="QQR635" s="99"/>
      <c r="QQS635" s="99"/>
      <c r="QQT635" s="99"/>
      <c r="QQU635" s="99"/>
      <c r="QQV635" s="99"/>
      <c r="QQW635" s="99"/>
      <c r="QQX635" s="99"/>
      <c r="QQY635" s="99"/>
      <c r="QQZ635" s="99"/>
      <c r="QRA635" s="99"/>
      <c r="QRB635" s="99"/>
      <c r="QRC635" s="99"/>
      <c r="QRD635" s="99"/>
      <c r="QRE635" s="99"/>
      <c r="QRF635" s="99"/>
      <c r="QRG635" s="99"/>
      <c r="QRH635" s="99"/>
      <c r="QRI635" s="99"/>
      <c r="QRJ635" s="99"/>
      <c r="QRK635" s="99"/>
      <c r="QRL635" s="99"/>
      <c r="QRM635" s="99"/>
      <c r="QRN635" s="99"/>
      <c r="QRO635" s="99"/>
      <c r="QRP635" s="99"/>
      <c r="QRQ635" s="99"/>
      <c r="QRR635" s="99"/>
      <c r="QRS635" s="99"/>
      <c r="QRT635" s="99"/>
      <c r="QRU635" s="99"/>
      <c r="QRV635" s="99"/>
      <c r="QRW635" s="99"/>
      <c r="QRX635" s="99"/>
      <c r="QRY635" s="99"/>
      <c r="QRZ635" s="99"/>
      <c r="QSA635" s="99"/>
      <c r="QSB635" s="99"/>
      <c r="QSC635" s="99"/>
      <c r="QSD635" s="99"/>
      <c r="QSE635" s="99"/>
      <c r="QSF635" s="99"/>
      <c r="QSG635" s="99"/>
      <c r="QSH635" s="99"/>
      <c r="QSI635" s="99"/>
      <c r="QSJ635" s="99"/>
      <c r="QSK635" s="99"/>
      <c r="QSL635" s="99"/>
      <c r="QSM635" s="99"/>
      <c r="QSN635" s="99"/>
      <c r="QSO635" s="99"/>
      <c r="QSP635" s="99"/>
      <c r="QSQ635" s="99"/>
      <c r="QSR635" s="99"/>
      <c r="QSS635" s="99"/>
      <c r="QST635" s="99"/>
      <c r="QSU635" s="99"/>
      <c r="QSV635" s="99"/>
      <c r="QSW635" s="99"/>
      <c r="QSX635" s="99"/>
      <c r="QSY635" s="99"/>
      <c r="QSZ635" s="99"/>
      <c r="QTA635" s="99"/>
      <c r="QTB635" s="99"/>
      <c r="QTC635" s="99"/>
      <c r="QTD635" s="99"/>
      <c r="QTE635" s="99"/>
      <c r="QTF635" s="99"/>
      <c r="QTG635" s="99"/>
      <c r="QTH635" s="99"/>
      <c r="QTI635" s="99"/>
      <c r="QTJ635" s="99"/>
      <c r="QTK635" s="99"/>
      <c r="QTL635" s="99"/>
      <c r="QTM635" s="99"/>
      <c r="QTN635" s="99"/>
      <c r="QTO635" s="99"/>
      <c r="QTP635" s="99"/>
      <c r="QTQ635" s="99"/>
      <c r="QTR635" s="99"/>
      <c r="QTS635" s="99"/>
      <c r="QTT635" s="99"/>
      <c r="QTU635" s="99"/>
      <c r="QTV635" s="99"/>
      <c r="QTW635" s="99"/>
      <c r="QTX635" s="99"/>
      <c r="QTY635" s="99"/>
      <c r="QTZ635" s="99"/>
      <c r="QUA635" s="99"/>
      <c r="QUB635" s="99"/>
      <c r="QUC635" s="99"/>
      <c r="QUD635" s="99"/>
      <c r="QUE635" s="99"/>
      <c r="QUF635" s="99"/>
      <c r="QUG635" s="99"/>
      <c r="QUH635" s="99"/>
      <c r="QUI635" s="99"/>
      <c r="QUJ635" s="99"/>
      <c r="QUK635" s="99"/>
      <c r="QUL635" s="99"/>
      <c r="QUM635" s="99"/>
      <c r="QUN635" s="99"/>
      <c r="QUO635" s="99"/>
      <c r="QUP635" s="99"/>
      <c r="QUQ635" s="99"/>
      <c r="QUR635" s="99"/>
      <c r="QUS635" s="99"/>
      <c r="QUT635" s="99"/>
      <c r="QUU635" s="99"/>
      <c r="QUV635" s="99"/>
      <c r="QUW635" s="99"/>
      <c r="QUX635" s="99"/>
      <c r="QUY635" s="99"/>
      <c r="QUZ635" s="99"/>
      <c r="QVA635" s="99"/>
      <c r="QVB635" s="99"/>
      <c r="QVC635" s="99"/>
      <c r="QVD635" s="99"/>
      <c r="QVE635" s="99"/>
      <c r="QVF635" s="99"/>
      <c r="QVG635" s="99"/>
      <c r="QVH635" s="99"/>
      <c r="QVI635" s="99"/>
      <c r="QVJ635" s="99"/>
      <c r="QVK635" s="99"/>
      <c r="QVL635" s="99"/>
      <c r="QVM635" s="99"/>
      <c r="QVN635" s="99"/>
      <c r="QVO635" s="99"/>
      <c r="QVP635" s="99"/>
      <c r="QVQ635" s="99"/>
      <c r="QVR635" s="99"/>
      <c r="QVS635" s="99"/>
      <c r="QVT635" s="99"/>
      <c r="QVU635" s="99"/>
      <c r="QVV635" s="99"/>
      <c r="QVW635" s="99"/>
      <c r="QVX635" s="99"/>
      <c r="QVY635" s="99"/>
      <c r="QVZ635" s="99"/>
      <c r="QWA635" s="99"/>
      <c r="QWB635" s="99"/>
      <c r="QWC635" s="99"/>
      <c r="QWD635" s="99"/>
      <c r="QWE635" s="99"/>
      <c r="QWF635" s="99"/>
      <c r="QWG635" s="99"/>
      <c r="QWH635" s="99"/>
      <c r="QWI635" s="99"/>
      <c r="QWJ635" s="99"/>
      <c r="QWK635" s="99"/>
      <c r="QWL635" s="99"/>
      <c r="QWM635" s="99"/>
      <c r="QWN635" s="99"/>
      <c r="QWO635" s="99"/>
      <c r="QWP635" s="99"/>
      <c r="QWQ635" s="99"/>
      <c r="QWR635" s="99"/>
      <c r="QWS635" s="99"/>
      <c r="QWT635" s="99"/>
      <c r="QWU635" s="99"/>
      <c r="QWV635" s="99"/>
      <c r="QWW635" s="99"/>
      <c r="QWX635" s="99"/>
      <c r="QWY635" s="99"/>
      <c r="QWZ635" s="99"/>
      <c r="QXA635" s="99"/>
      <c r="QXB635" s="99"/>
      <c r="QXC635" s="99"/>
      <c r="QXD635" s="99"/>
      <c r="QXE635" s="99"/>
      <c r="QXF635" s="99"/>
      <c r="QXG635" s="99"/>
      <c r="QXH635" s="99"/>
      <c r="QXI635" s="99"/>
      <c r="QXJ635" s="99"/>
      <c r="QXK635" s="99"/>
      <c r="QXL635" s="99"/>
      <c r="QXM635" s="99"/>
      <c r="QXN635" s="99"/>
      <c r="QXO635" s="99"/>
      <c r="QXP635" s="99"/>
      <c r="QXQ635" s="99"/>
      <c r="QXR635" s="99"/>
      <c r="QXS635" s="99"/>
      <c r="QXT635" s="99"/>
      <c r="QXU635" s="99"/>
      <c r="QXV635" s="99"/>
      <c r="QXW635" s="99"/>
      <c r="QXX635" s="99"/>
      <c r="QXY635" s="99"/>
      <c r="QXZ635" s="99"/>
      <c r="QYA635" s="99"/>
      <c r="QYB635" s="99"/>
      <c r="QYC635" s="99"/>
      <c r="QYD635" s="99"/>
      <c r="QYE635" s="99"/>
      <c r="QYF635" s="99"/>
      <c r="QYG635" s="99"/>
      <c r="QYH635" s="99"/>
      <c r="QYI635" s="99"/>
      <c r="QYJ635" s="99"/>
      <c r="QYK635" s="99"/>
      <c r="QYL635" s="99"/>
      <c r="QYM635" s="99"/>
      <c r="QYN635" s="99"/>
      <c r="QYO635" s="99"/>
      <c r="QYP635" s="99"/>
      <c r="QYQ635" s="99"/>
      <c r="QYR635" s="99"/>
      <c r="QYS635" s="99"/>
      <c r="QYT635" s="99"/>
      <c r="QYU635" s="99"/>
      <c r="QYV635" s="99"/>
      <c r="QYW635" s="99"/>
      <c r="QYX635" s="99"/>
      <c r="QYY635" s="99"/>
      <c r="QYZ635" s="99"/>
      <c r="QZA635" s="99"/>
      <c r="QZB635" s="99"/>
      <c r="QZC635" s="99"/>
      <c r="QZD635" s="99"/>
      <c r="QZE635" s="99"/>
      <c r="QZF635" s="99"/>
      <c r="QZG635" s="99"/>
      <c r="QZH635" s="99"/>
      <c r="QZI635" s="99"/>
      <c r="QZJ635" s="99"/>
      <c r="QZK635" s="99"/>
      <c r="QZL635" s="99"/>
      <c r="QZM635" s="99"/>
      <c r="QZN635" s="99"/>
      <c r="QZO635" s="99"/>
      <c r="QZP635" s="99"/>
      <c r="QZQ635" s="99"/>
      <c r="QZR635" s="99"/>
      <c r="QZS635" s="99"/>
      <c r="QZT635" s="99"/>
      <c r="QZU635" s="99"/>
      <c r="QZV635" s="99"/>
      <c r="QZW635" s="99"/>
      <c r="QZX635" s="99"/>
      <c r="QZY635" s="99"/>
      <c r="QZZ635" s="99"/>
      <c r="RAA635" s="99"/>
      <c r="RAB635" s="99"/>
      <c r="RAC635" s="99"/>
      <c r="RAD635" s="99"/>
      <c r="RAE635" s="99"/>
      <c r="RAF635" s="99"/>
      <c r="RAG635" s="99"/>
      <c r="RAH635" s="99"/>
      <c r="RAI635" s="99"/>
      <c r="RAJ635" s="99"/>
      <c r="RAK635" s="99"/>
      <c r="RAL635" s="99"/>
      <c r="RAM635" s="99"/>
      <c r="RAN635" s="99"/>
      <c r="RAO635" s="99"/>
      <c r="RAP635" s="99"/>
      <c r="RAQ635" s="99"/>
      <c r="RAR635" s="99"/>
      <c r="RAS635" s="99"/>
      <c r="RAT635" s="99"/>
      <c r="RAU635" s="99"/>
      <c r="RAV635" s="99"/>
      <c r="RAW635" s="99"/>
      <c r="RAX635" s="99"/>
      <c r="RAY635" s="99"/>
      <c r="RAZ635" s="99"/>
      <c r="RBA635" s="99"/>
      <c r="RBB635" s="99"/>
      <c r="RBC635" s="99"/>
      <c r="RBD635" s="99"/>
      <c r="RBE635" s="99"/>
      <c r="RBF635" s="99"/>
      <c r="RBG635" s="99"/>
      <c r="RBH635" s="99"/>
      <c r="RBI635" s="99"/>
      <c r="RBJ635" s="99"/>
      <c r="RBK635" s="99"/>
      <c r="RBL635" s="99"/>
      <c r="RBM635" s="99"/>
      <c r="RBN635" s="99"/>
      <c r="RBO635" s="99"/>
      <c r="RBP635" s="99"/>
      <c r="RBQ635" s="99"/>
      <c r="RBR635" s="99"/>
      <c r="RBS635" s="99"/>
      <c r="RBT635" s="99"/>
      <c r="RBU635" s="99"/>
      <c r="RBV635" s="99"/>
      <c r="RBW635" s="99"/>
      <c r="RBX635" s="99"/>
      <c r="RBY635" s="99"/>
      <c r="RBZ635" s="99"/>
      <c r="RCA635" s="99"/>
      <c r="RCB635" s="99"/>
      <c r="RCC635" s="99"/>
      <c r="RCD635" s="99"/>
      <c r="RCE635" s="99"/>
      <c r="RCF635" s="99"/>
      <c r="RCG635" s="99"/>
      <c r="RCH635" s="99"/>
      <c r="RCI635" s="99"/>
      <c r="RCJ635" s="99"/>
      <c r="RCK635" s="99"/>
      <c r="RCL635" s="99"/>
      <c r="RCM635" s="99"/>
      <c r="RCN635" s="99"/>
      <c r="RCO635" s="99"/>
      <c r="RCP635" s="99"/>
      <c r="RCQ635" s="99"/>
      <c r="RCR635" s="99"/>
      <c r="RCS635" s="99"/>
      <c r="RCT635" s="99"/>
      <c r="RCU635" s="99"/>
      <c r="RCV635" s="99"/>
      <c r="RCW635" s="99"/>
      <c r="RCX635" s="99"/>
      <c r="RCY635" s="99"/>
      <c r="RCZ635" s="99"/>
      <c r="RDA635" s="99"/>
      <c r="RDB635" s="99"/>
      <c r="RDC635" s="99"/>
      <c r="RDD635" s="99"/>
      <c r="RDE635" s="99"/>
      <c r="RDF635" s="99"/>
      <c r="RDG635" s="99"/>
      <c r="RDH635" s="99"/>
      <c r="RDI635" s="99"/>
      <c r="RDJ635" s="99"/>
      <c r="RDK635" s="99"/>
      <c r="RDL635" s="99"/>
      <c r="RDM635" s="99"/>
      <c r="RDN635" s="99"/>
      <c r="RDO635" s="99"/>
      <c r="RDP635" s="99"/>
      <c r="RDQ635" s="99"/>
      <c r="RDR635" s="99"/>
      <c r="RDS635" s="99"/>
      <c r="RDT635" s="99"/>
      <c r="RDU635" s="99"/>
      <c r="RDV635" s="99"/>
      <c r="RDW635" s="99"/>
      <c r="RDX635" s="99"/>
      <c r="RDY635" s="99"/>
      <c r="RDZ635" s="99"/>
      <c r="REA635" s="99"/>
      <c r="REB635" s="99"/>
      <c r="REC635" s="99"/>
      <c r="RED635" s="99"/>
      <c r="REE635" s="99"/>
      <c r="REF635" s="99"/>
      <c r="REG635" s="99"/>
      <c r="REH635" s="99"/>
      <c r="REI635" s="99"/>
      <c r="REJ635" s="99"/>
      <c r="REK635" s="99"/>
      <c r="REL635" s="99"/>
      <c r="REM635" s="99"/>
      <c r="REN635" s="99"/>
      <c r="REO635" s="99"/>
      <c r="REP635" s="99"/>
      <c r="REQ635" s="99"/>
      <c r="RER635" s="99"/>
      <c r="RES635" s="99"/>
      <c r="RET635" s="99"/>
      <c r="REU635" s="99"/>
      <c r="REV635" s="99"/>
      <c r="REW635" s="99"/>
      <c r="REX635" s="99"/>
      <c r="REY635" s="99"/>
      <c r="REZ635" s="99"/>
      <c r="RFA635" s="99"/>
      <c r="RFB635" s="99"/>
      <c r="RFC635" s="99"/>
      <c r="RFD635" s="99"/>
      <c r="RFE635" s="99"/>
      <c r="RFF635" s="99"/>
      <c r="RFG635" s="99"/>
      <c r="RFH635" s="99"/>
      <c r="RFI635" s="99"/>
      <c r="RFJ635" s="99"/>
      <c r="RFK635" s="99"/>
      <c r="RFL635" s="99"/>
      <c r="RFM635" s="99"/>
      <c r="RFN635" s="99"/>
      <c r="RFO635" s="99"/>
      <c r="RFP635" s="99"/>
      <c r="RFQ635" s="99"/>
      <c r="RFR635" s="99"/>
      <c r="RFS635" s="99"/>
      <c r="RFT635" s="99"/>
      <c r="RFU635" s="99"/>
      <c r="RFV635" s="99"/>
      <c r="RFW635" s="99"/>
      <c r="RFX635" s="99"/>
      <c r="RFY635" s="99"/>
      <c r="RFZ635" s="99"/>
      <c r="RGA635" s="99"/>
      <c r="RGB635" s="99"/>
      <c r="RGC635" s="99"/>
      <c r="RGD635" s="99"/>
      <c r="RGE635" s="99"/>
      <c r="RGF635" s="99"/>
      <c r="RGG635" s="99"/>
      <c r="RGH635" s="99"/>
      <c r="RGI635" s="99"/>
      <c r="RGJ635" s="99"/>
      <c r="RGK635" s="99"/>
      <c r="RGL635" s="99"/>
      <c r="RGM635" s="99"/>
      <c r="RGN635" s="99"/>
      <c r="RGO635" s="99"/>
      <c r="RGP635" s="99"/>
      <c r="RGQ635" s="99"/>
      <c r="RGR635" s="99"/>
      <c r="RGS635" s="99"/>
      <c r="RGT635" s="99"/>
      <c r="RGU635" s="99"/>
      <c r="RGV635" s="99"/>
      <c r="RGW635" s="99"/>
      <c r="RGX635" s="99"/>
      <c r="RGY635" s="99"/>
      <c r="RGZ635" s="99"/>
      <c r="RHA635" s="99"/>
      <c r="RHB635" s="99"/>
      <c r="RHC635" s="99"/>
      <c r="RHD635" s="99"/>
      <c r="RHE635" s="99"/>
      <c r="RHF635" s="99"/>
      <c r="RHG635" s="99"/>
      <c r="RHH635" s="99"/>
      <c r="RHI635" s="99"/>
      <c r="RHJ635" s="99"/>
      <c r="RHK635" s="99"/>
      <c r="RHL635" s="99"/>
      <c r="RHM635" s="99"/>
      <c r="RHN635" s="99"/>
      <c r="RHO635" s="99"/>
      <c r="RHP635" s="99"/>
      <c r="RHQ635" s="99"/>
      <c r="RHR635" s="99"/>
      <c r="RHS635" s="99"/>
      <c r="RHT635" s="99"/>
      <c r="RHU635" s="99"/>
      <c r="RHV635" s="99"/>
      <c r="RHW635" s="99"/>
      <c r="RHX635" s="99"/>
      <c r="RHY635" s="99"/>
      <c r="RHZ635" s="99"/>
      <c r="RIA635" s="99"/>
      <c r="RIB635" s="99"/>
      <c r="RIC635" s="99"/>
      <c r="RID635" s="99"/>
      <c r="RIE635" s="99"/>
      <c r="RIF635" s="99"/>
      <c r="RIG635" s="99"/>
      <c r="RIH635" s="99"/>
      <c r="RII635" s="99"/>
      <c r="RIJ635" s="99"/>
      <c r="RIK635" s="99"/>
      <c r="RIL635" s="99"/>
      <c r="RIM635" s="99"/>
      <c r="RIN635" s="99"/>
      <c r="RIO635" s="99"/>
      <c r="RIP635" s="99"/>
      <c r="RIQ635" s="99"/>
      <c r="RIR635" s="99"/>
      <c r="RIS635" s="99"/>
      <c r="RIT635" s="99"/>
      <c r="RIU635" s="99"/>
      <c r="RIV635" s="99"/>
      <c r="RIW635" s="99"/>
      <c r="RIX635" s="99"/>
      <c r="RIY635" s="99"/>
      <c r="RIZ635" s="99"/>
      <c r="RJA635" s="99"/>
      <c r="RJB635" s="99"/>
      <c r="RJC635" s="99"/>
      <c r="RJD635" s="99"/>
      <c r="RJE635" s="99"/>
      <c r="RJF635" s="99"/>
      <c r="RJG635" s="99"/>
      <c r="RJH635" s="99"/>
      <c r="RJI635" s="99"/>
      <c r="RJJ635" s="99"/>
      <c r="RJK635" s="99"/>
      <c r="RJL635" s="99"/>
      <c r="RJM635" s="99"/>
      <c r="RJN635" s="99"/>
      <c r="RJO635" s="99"/>
      <c r="RJP635" s="99"/>
      <c r="RJQ635" s="99"/>
      <c r="RJR635" s="99"/>
      <c r="RJS635" s="99"/>
      <c r="RJT635" s="99"/>
      <c r="RJU635" s="99"/>
      <c r="RJV635" s="99"/>
      <c r="RJW635" s="99"/>
      <c r="RJX635" s="99"/>
      <c r="RJY635" s="99"/>
      <c r="RJZ635" s="99"/>
      <c r="RKA635" s="99"/>
      <c r="RKB635" s="99"/>
      <c r="RKC635" s="99"/>
      <c r="RKD635" s="99"/>
      <c r="RKE635" s="99"/>
      <c r="RKF635" s="99"/>
      <c r="RKG635" s="99"/>
      <c r="RKH635" s="99"/>
      <c r="RKI635" s="99"/>
      <c r="RKJ635" s="99"/>
      <c r="RKK635" s="99"/>
      <c r="RKL635" s="99"/>
      <c r="RKM635" s="99"/>
      <c r="RKN635" s="99"/>
      <c r="RKO635" s="99"/>
      <c r="RKP635" s="99"/>
      <c r="RKQ635" s="99"/>
      <c r="RKR635" s="99"/>
      <c r="RKS635" s="99"/>
      <c r="RKT635" s="99"/>
      <c r="RKU635" s="99"/>
      <c r="RKV635" s="99"/>
      <c r="RKW635" s="99"/>
      <c r="RKX635" s="99"/>
      <c r="RKY635" s="99"/>
      <c r="RKZ635" s="99"/>
      <c r="RLA635" s="99"/>
      <c r="RLB635" s="99"/>
      <c r="RLC635" s="99"/>
      <c r="RLD635" s="99"/>
      <c r="RLE635" s="99"/>
      <c r="RLF635" s="99"/>
      <c r="RLG635" s="99"/>
      <c r="RLH635" s="99"/>
      <c r="RLI635" s="99"/>
      <c r="RLJ635" s="99"/>
      <c r="RLK635" s="99"/>
      <c r="RLL635" s="99"/>
      <c r="RLM635" s="99"/>
      <c r="RLN635" s="99"/>
      <c r="RLO635" s="99"/>
      <c r="RLP635" s="99"/>
      <c r="RLQ635" s="99"/>
      <c r="RLR635" s="99"/>
      <c r="RLS635" s="99"/>
      <c r="RLT635" s="99"/>
      <c r="RLU635" s="99"/>
      <c r="RLV635" s="99"/>
      <c r="RLW635" s="99"/>
      <c r="RLX635" s="99"/>
      <c r="RLY635" s="99"/>
      <c r="RLZ635" s="99"/>
      <c r="RMA635" s="99"/>
      <c r="RMB635" s="99"/>
      <c r="RMC635" s="99"/>
      <c r="RMD635" s="99"/>
      <c r="RME635" s="99"/>
      <c r="RMF635" s="99"/>
      <c r="RMG635" s="99"/>
      <c r="RMH635" s="99"/>
      <c r="RMI635" s="99"/>
      <c r="RMJ635" s="99"/>
      <c r="RMK635" s="99"/>
      <c r="RML635" s="99"/>
      <c r="RMM635" s="99"/>
      <c r="RMN635" s="99"/>
      <c r="RMO635" s="99"/>
      <c r="RMP635" s="99"/>
      <c r="RMQ635" s="99"/>
      <c r="RMR635" s="99"/>
      <c r="RMS635" s="99"/>
      <c r="RMT635" s="99"/>
      <c r="RMU635" s="99"/>
      <c r="RMV635" s="99"/>
      <c r="RMW635" s="99"/>
      <c r="RMX635" s="99"/>
      <c r="RMY635" s="99"/>
      <c r="RMZ635" s="99"/>
      <c r="RNA635" s="99"/>
      <c r="RNB635" s="99"/>
      <c r="RNC635" s="99"/>
      <c r="RND635" s="99"/>
      <c r="RNE635" s="99"/>
      <c r="RNF635" s="99"/>
      <c r="RNG635" s="99"/>
      <c r="RNH635" s="99"/>
      <c r="RNI635" s="99"/>
      <c r="RNJ635" s="99"/>
      <c r="RNK635" s="99"/>
      <c r="RNL635" s="99"/>
      <c r="RNM635" s="99"/>
      <c r="RNN635" s="99"/>
      <c r="RNO635" s="99"/>
      <c r="RNP635" s="99"/>
      <c r="RNQ635" s="99"/>
      <c r="RNR635" s="99"/>
      <c r="RNS635" s="99"/>
      <c r="RNT635" s="99"/>
      <c r="RNU635" s="99"/>
      <c r="RNV635" s="99"/>
      <c r="RNW635" s="99"/>
      <c r="RNX635" s="99"/>
      <c r="RNY635" s="99"/>
      <c r="RNZ635" s="99"/>
      <c r="ROA635" s="99"/>
      <c r="ROB635" s="99"/>
      <c r="ROC635" s="99"/>
      <c r="ROD635" s="99"/>
      <c r="ROE635" s="99"/>
      <c r="ROF635" s="99"/>
      <c r="ROG635" s="99"/>
      <c r="ROH635" s="99"/>
      <c r="ROI635" s="99"/>
      <c r="ROJ635" s="99"/>
      <c r="ROK635" s="99"/>
      <c r="ROL635" s="99"/>
      <c r="ROM635" s="99"/>
      <c r="RON635" s="99"/>
      <c r="ROO635" s="99"/>
      <c r="ROP635" s="99"/>
      <c r="ROQ635" s="99"/>
      <c r="ROR635" s="99"/>
      <c r="ROS635" s="99"/>
      <c r="ROT635" s="99"/>
      <c r="ROU635" s="99"/>
      <c r="ROV635" s="99"/>
      <c r="ROW635" s="99"/>
      <c r="ROX635" s="99"/>
      <c r="ROY635" s="99"/>
      <c r="ROZ635" s="99"/>
      <c r="RPA635" s="99"/>
      <c r="RPB635" s="99"/>
      <c r="RPC635" s="99"/>
      <c r="RPD635" s="99"/>
      <c r="RPE635" s="99"/>
      <c r="RPF635" s="99"/>
      <c r="RPG635" s="99"/>
      <c r="RPH635" s="99"/>
      <c r="RPI635" s="99"/>
      <c r="RPJ635" s="99"/>
      <c r="RPK635" s="99"/>
      <c r="RPL635" s="99"/>
      <c r="RPM635" s="99"/>
      <c r="RPN635" s="99"/>
      <c r="RPO635" s="99"/>
      <c r="RPP635" s="99"/>
      <c r="RPQ635" s="99"/>
      <c r="RPR635" s="99"/>
      <c r="RPS635" s="99"/>
      <c r="RPT635" s="99"/>
      <c r="RPU635" s="99"/>
      <c r="RPV635" s="99"/>
      <c r="RPW635" s="99"/>
      <c r="RPX635" s="99"/>
      <c r="RPY635" s="99"/>
      <c r="RPZ635" s="99"/>
      <c r="RQA635" s="99"/>
      <c r="RQB635" s="99"/>
      <c r="RQC635" s="99"/>
      <c r="RQD635" s="99"/>
      <c r="RQE635" s="99"/>
      <c r="RQF635" s="99"/>
      <c r="RQG635" s="99"/>
      <c r="RQH635" s="99"/>
      <c r="RQI635" s="99"/>
      <c r="RQJ635" s="99"/>
      <c r="RQK635" s="99"/>
      <c r="RQL635" s="99"/>
      <c r="RQM635" s="99"/>
      <c r="RQN635" s="99"/>
      <c r="RQO635" s="99"/>
      <c r="RQP635" s="99"/>
      <c r="RQQ635" s="99"/>
      <c r="RQR635" s="99"/>
      <c r="RQS635" s="99"/>
      <c r="RQT635" s="99"/>
      <c r="RQU635" s="99"/>
      <c r="RQV635" s="99"/>
      <c r="RQW635" s="99"/>
      <c r="RQX635" s="99"/>
      <c r="RQY635" s="99"/>
      <c r="RQZ635" s="99"/>
      <c r="RRA635" s="99"/>
      <c r="RRB635" s="99"/>
      <c r="RRC635" s="99"/>
      <c r="RRD635" s="99"/>
      <c r="RRE635" s="99"/>
      <c r="RRF635" s="99"/>
      <c r="RRG635" s="99"/>
      <c r="RRH635" s="99"/>
      <c r="RRI635" s="99"/>
      <c r="RRJ635" s="99"/>
      <c r="RRK635" s="99"/>
      <c r="RRL635" s="99"/>
      <c r="RRM635" s="99"/>
      <c r="RRN635" s="99"/>
      <c r="RRO635" s="99"/>
      <c r="RRP635" s="99"/>
      <c r="RRQ635" s="99"/>
      <c r="RRR635" s="99"/>
      <c r="RRS635" s="99"/>
      <c r="RRT635" s="99"/>
      <c r="RRU635" s="99"/>
      <c r="RRV635" s="99"/>
      <c r="RRW635" s="99"/>
      <c r="RRX635" s="99"/>
      <c r="RRY635" s="99"/>
      <c r="RRZ635" s="99"/>
      <c r="RSA635" s="99"/>
      <c r="RSB635" s="99"/>
      <c r="RSC635" s="99"/>
      <c r="RSD635" s="99"/>
      <c r="RSE635" s="99"/>
      <c r="RSF635" s="99"/>
      <c r="RSG635" s="99"/>
      <c r="RSH635" s="99"/>
      <c r="RSI635" s="99"/>
      <c r="RSJ635" s="99"/>
      <c r="RSK635" s="99"/>
      <c r="RSL635" s="99"/>
      <c r="RSM635" s="99"/>
      <c r="RSN635" s="99"/>
      <c r="RSO635" s="99"/>
      <c r="RSP635" s="99"/>
      <c r="RSQ635" s="99"/>
      <c r="RSR635" s="99"/>
      <c r="RSS635" s="99"/>
      <c r="RST635" s="99"/>
      <c r="RSU635" s="99"/>
      <c r="RSV635" s="99"/>
      <c r="RSW635" s="99"/>
      <c r="RSX635" s="99"/>
      <c r="RSY635" s="99"/>
      <c r="RSZ635" s="99"/>
      <c r="RTA635" s="99"/>
      <c r="RTB635" s="99"/>
      <c r="RTC635" s="99"/>
      <c r="RTD635" s="99"/>
      <c r="RTE635" s="99"/>
      <c r="RTF635" s="99"/>
      <c r="RTG635" s="99"/>
      <c r="RTH635" s="99"/>
      <c r="RTI635" s="99"/>
      <c r="RTJ635" s="99"/>
      <c r="RTK635" s="99"/>
      <c r="RTL635" s="99"/>
      <c r="RTM635" s="99"/>
      <c r="RTN635" s="99"/>
      <c r="RTO635" s="99"/>
      <c r="RTP635" s="99"/>
      <c r="RTQ635" s="99"/>
      <c r="RTR635" s="99"/>
      <c r="RTS635" s="99"/>
      <c r="RTT635" s="99"/>
      <c r="RTU635" s="99"/>
      <c r="RTV635" s="99"/>
      <c r="RTW635" s="99"/>
      <c r="RTX635" s="99"/>
      <c r="RTY635" s="99"/>
      <c r="RTZ635" s="99"/>
      <c r="RUA635" s="99"/>
      <c r="RUB635" s="99"/>
      <c r="RUC635" s="99"/>
      <c r="RUD635" s="99"/>
      <c r="RUE635" s="99"/>
      <c r="RUF635" s="99"/>
      <c r="RUG635" s="99"/>
      <c r="RUH635" s="99"/>
      <c r="RUI635" s="99"/>
      <c r="RUJ635" s="99"/>
      <c r="RUK635" s="99"/>
      <c r="RUL635" s="99"/>
      <c r="RUM635" s="99"/>
      <c r="RUN635" s="99"/>
      <c r="RUO635" s="99"/>
      <c r="RUP635" s="99"/>
      <c r="RUQ635" s="99"/>
      <c r="RUR635" s="99"/>
      <c r="RUS635" s="99"/>
      <c r="RUT635" s="99"/>
      <c r="RUU635" s="99"/>
      <c r="RUV635" s="99"/>
      <c r="RUW635" s="99"/>
      <c r="RUX635" s="99"/>
      <c r="RUY635" s="99"/>
      <c r="RUZ635" s="99"/>
      <c r="RVA635" s="99"/>
      <c r="RVB635" s="99"/>
      <c r="RVC635" s="99"/>
      <c r="RVD635" s="99"/>
      <c r="RVE635" s="99"/>
      <c r="RVF635" s="99"/>
      <c r="RVG635" s="99"/>
      <c r="RVH635" s="99"/>
      <c r="RVI635" s="99"/>
      <c r="RVJ635" s="99"/>
      <c r="RVK635" s="99"/>
      <c r="RVL635" s="99"/>
      <c r="RVM635" s="99"/>
      <c r="RVN635" s="99"/>
      <c r="RVO635" s="99"/>
      <c r="RVP635" s="99"/>
      <c r="RVQ635" s="99"/>
      <c r="RVR635" s="99"/>
      <c r="RVS635" s="99"/>
      <c r="RVT635" s="99"/>
      <c r="RVU635" s="99"/>
      <c r="RVV635" s="99"/>
      <c r="RVW635" s="99"/>
      <c r="RVX635" s="99"/>
      <c r="RVY635" s="99"/>
      <c r="RVZ635" s="99"/>
      <c r="RWA635" s="99"/>
      <c r="RWB635" s="99"/>
      <c r="RWC635" s="99"/>
      <c r="RWD635" s="99"/>
      <c r="RWE635" s="99"/>
      <c r="RWF635" s="99"/>
      <c r="RWG635" s="99"/>
      <c r="RWH635" s="99"/>
      <c r="RWI635" s="99"/>
      <c r="RWJ635" s="99"/>
      <c r="RWK635" s="99"/>
      <c r="RWL635" s="99"/>
      <c r="RWM635" s="99"/>
      <c r="RWN635" s="99"/>
      <c r="RWO635" s="99"/>
      <c r="RWP635" s="99"/>
      <c r="RWQ635" s="99"/>
      <c r="RWR635" s="99"/>
      <c r="RWS635" s="99"/>
      <c r="RWT635" s="99"/>
      <c r="RWU635" s="99"/>
      <c r="RWV635" s="99"/>
      <c r="RWW635" s="99"/>
      <c r="RWX635" s="99"/>
      <c r="RWY635" s="99"/>
      <c r="RWZ635" s="99"/>
      <c r="RXA635" s="99"/>
      <c r="RXB635" s="99"/>
      <c r="RXC635" s="99"/>
      <c r="RXD635" s="99"/>
      <c r="RXE635" s="99"/>
      <c r="RXF635" s="99"/>
      <c r="RXG635" s="99"/>
      <c r="RXH635" s="99"/>
      <c r="RXI635" s="99"/>
      <c r="RXJ635" s="99"/>
      <c r="RXK635" s="99"/>
      <c r="RXL635" s="99"/>
      <c r="RXM635" s="99"/>
      <c r="RXN635" s="99"/>
      <c r="RXO635" s="99"/>
      <c r="RXP635" s="99"/>
      <c r="RXQ635" s="99"/>
      <c r="RXR635" s="99"/>
      <c r="RXS635" s="99"/>
      <c r="RXT635" s="99"/>
      <c r="RXU635" s="99"/>
      <c r="RXV635" s="99"/>
      <c r="RXW635" s="99"/>
      <c r="RXX635" s="99"/>
      <c r="RXY635" s="99"/>
      <c r="RXZ635" s="99"/>
      <c r="RYA635" s="99"/>
      <c r="RYB635" s="99"/>
      <c r="RYC635" s="99"/>
      <c r="RYD635" s="99"/>
      <c r="RYE635" s="99"/>
      <c r="RYF635" s="99"/>
      <c r="RYG635" s="99"/>
      <c r="RYH635" s="99"/>
      <c r="RYI635" s="99"/>
      <c r="RYJ635" s="99"/>
      <c r="RYK635" s="99"/>
      <c r="RYL635" s="99"/>
      <c r="RYM635" s="99"/>
      <c r="RYN635" s="99"/>
      <c r="RYO635" s="99"/>
      <c r="RYP635" s="99"/>
      <c r="RYQ635" s="99"/>
      <c r="RYR635" s="99"/>
      <c r="RYS635" s="99"/>
      <c r="RYT635" s="99"/>
      <c r="RYU635" s="99"/>
      <c r="RYV635" s="99"/>
      <c r="RYW635" s="99"/>
      <c r="RYX635" s="99"/>
      <c r="RYY635" s="99"/>
      <c r="RYZ635" s="99"/>
      <c r="RZA635" s="99"/>
      <c r="RZB635" s="99"/>
      <c r="RZC635" s="99"/>
      <c r="RZD635" s="99"/>
      <c r="RZE635" s="99"/>
      <c r="RZF635" s="99"/>
      <c r="RZG635" s="99"/>
      <c r="RZH635" s="99"/>
      <c r="RZI635" s="99"/>
      <c r="RZJ635" s="99"/>
      <c r="RZK635" s="99"/>
      <c r="RZL635" s="99"/>
      <c r="RZM635" s="99"/>
      <c r="RZN635" s="99"/>
      <c r="RZO635" s="99"/>
      <c r="RZP635" s="99"/>
      <c r="RZQ635" s="99"/>
      <c r="RZR635" s="99"/>
      <c r="RZS635" s="99"/>
      <c r="RZT635" s="99"/>
      <c r="RZU635" s="99"/>
      <c r="RZV635" s="99"/>
      <c r="RZW635" s="99"/>
      <c r="RZX635" s="99"/>
      <c r="RZY635" s="99"/>
      <c r="RZZ635" s="99"/>
      <c r="SAA635" s="99"/>
      <c r="SAB635" s="99"/>
      <c r="SAC635" s="99"/>
      <c r="SAD635" s="99"/>
      <c r="SAE635" s="99"/>
      <c r="SAF635" s="99"/>
      <c r="SAG635" s="99"/>
      <c r="SAH635" s="99"/>
      <c r="SAI635" s="99"/>
      <c r="SAJ635" s="99"/>
      <c r="SAK635" s="99"/>
      <c r="SAL635" s="99"/>
      <c r="SAM635" s="99"/>
      <c r="SAN635" s="99"/>
      <c r="SAO635" s="99"/>
      <c r="SAP635" s="99"/>
      <c r="SAQ635" s="99"/>
      <c r="SAR635" s="99"/>
      <c r="SAS635" s="99"/>
      <c r="SAT635" s="99"/>
      <c r="SAU635" s="99"/>
      <c r="SAV635" s="99"/>
      <c r="SAW635" s="99"/>
      <c r="SAX635" s="99"/>
      <c r="SAY635" s="99"/>
      <c r="SAZ635" s="99"/>
      <c r="SBA635" s="99"/>
      <c r="SBB635" s="99"/>
      <c r="SBC635" s="99"/>
      <c r="SBD635" s="99"/>
      <c r="SBE635" s="99"/>
      <c r="SBF635" s="99"/>
      <c r="SBG635" s="99"/>
      <c r="SBH635" s="99"/>
      <c r="SBI635" s="99"/>
      <c r="SBJ635" s="99"/>
      <c r="SBK635" s="99"/>
      <c r="SBL635" s="99"/>
      <c r="SBM635" s="99"/>
      <c r="SBN635" s="99"/>
      <c r="SBO635" s="99"/>
      <c r="SBP635" s="99"/>
      <c r="SBQ635" s="99"/>
      <c r="SBR635" s="99"/>
      <c r="SBS635" s="99"/>
      <c r="SBT635" s="99"/>
      <c r="SBU635" s="99"/>
      <c r="SBV635" s="99"/>
      <c r="SBW635" s="99"/>
      <c r="SBX635" s="99"/>
      <c r="SBY635" s="99"/>
      <c r="SBZ635" s="99"/>
      <c r="SCA635" s="99"/>
      <c r="SCB635" s="99"/>
      <c r="SCC635" s="99"/>
      <c r="SCD635" s="99"/>
      <c r="SCE635" s="99"/>
      <c r="SCF635" s="99"/>
      <c r="SCG635" s="99"/>
      <c r="SCH635" s="99"/>
      <c r="SCI635" s="99"/>
      <c r="SCJ635" s="99"/>
      <c r="SCK635" s="99"/>
      <c r="SCL635" s="99"/>
      <c r="SCM635" s="99"/>
      <c r="SCN635" s="99"/>
      <c r="SCO635" s="99"/>
      <c r="SCP635" s="99"/>
      <c r="SCQ635" s="99"/>
      <c r="SCR635" s="99"/>
      <c r="SCS635" s="99"/>
      <c r="SCT635" s="99"/>
      <c r="SCU635" s="99"/>
      <c r="SCV635" s="99"/>
      <c r="SCW635" s="99"/>
      <c r="SCX635" s="99"/>
      <c r="SCY635" s="99"/>
      <c r="SCZ635" s="99"/>
      <c r="SDA635" s="99"/>
      <c r="SDB635" s="99"/>
      <c r="SDC635" s="99"/>
      <c r="SDD635" s="99"/>
      <c r="SDE635" s="99"/>
      <c r="SDF635" s="99"/>
      <c r="SDG635" s="99"/>
      <c r="SDH635" s="99"/>
      <c r="SDI635" s="99"/>
      <c r="SDJ635" s="99"/>
      <c r="SDK635" s="99"/>
      <c r="SDL635" s="99"/>
      <c r="SDM635" s="99"/>
      <c r="SDN635" s="99"/>
      <c r="SDO635" s="99"/>
      <c r="SDP635" s="99"/>
      <c r="SDQ635" s="99"/>
      <c r="SDR635" s="99"/>
      <c r="SDS635" s="99"/>
      <c r="SDT635" s="99"/>
      <c r="SDU635" s="99"/>
      <c r="SDV635" s="99"/>
      <c r="SDW635" s="99"/>
      <c r="SDX635" s="99"/>
      <c r="SDY635" s="99"/>
      <c r="SDZ635" s="99"/>
      <c r="SEA635" s="99"/>
      <c r="SEB635" s="99"/>
      <c r="SEC635" s="99"/>
      <c r="SED635" s="99"/>
      <c r="SEE635" s="99"/>
      <c r="SEF635" s="99"/>
      <c r="SEG635" s="99"/>
      <c r="SEH635" s="99"/>
      <c r="SEI635" s="99"/>
      <c r="SEJ635" s="99"/>
      <c r="SEK635" s="99"/>
      <c r="SEL635" s="99"/>
      <c r="SEM635" s="99"/>
      <c r="SEN635" s="99"/>
      <c r="SEO635" s="99"/>
      <c r="SEP635" s="99"/>
      <c r="SEQ635" s="99"/>
      <c r="SER635" s="99"/>
      <c r="SES635" s="99"/>
      <c r="SET635" s="99"/>
      <c r="SEU635" s="99"/>
      <c r="SEV635" s="99"/>
      <c r="SEW635" s="99"/>
      <c r="SEX635" s="99"/>
      <c r="SEY635" s="99"/>
      <c r="SEZ635" s="99"/>
      <c r="SFA635" s="99"/>
      <c r="SFB635" s="99"/>
      <c r="SFC635" s="99"/>
      <c r="SFD635" s="99"/>
      <c r="SFE635" s="99"/>
      <c r="SFF635" s="99"/>
      <c r="SFG635" s="99"/>
      <c r="SFH635" s="99"/>
      <c r="SFI635" s="99"/>
      <c r="SFJ635" s="99"/>
      <c r="SFK635" s="99"/>
      <c r="SFL635" s="99"/>
      <c r="SFM635" s="99"/>
      <c r="SFN635" s="99"/>
      <c r="SFO635" s="99"/>
      <c r="SFP635" s="99"/>
      <c r="SFQ635" s="99"/>
      <c r="SFR635" s="99"/>
      <c r="SFS635" s="99"/>
      <c r="SFT635" s="99"/>
      <c r="SFU635" s="99"/>
      <c r="SFV635" s="99"/>
      <c r="SFW635" s="99"/>
      <c r="SFX635" s="99"/>
      <c r="SFY635" s="99"/>
      <c r="SFZ635" s="99"/>
      <c r="SGA635" s="99"/>
      <c r="SGB635" s="99"/>
      <c r="SGC635" s="99"/>
      <c r="SGD635" s="99"/>
      <c r="SGE635" s="99"/>
      <c r="SGF635" s="99"/>
      <c r="SGG635" s="99"/>
      <c r="SGH635" s="99"/>
      <c r="SGI635" s="99"/>
      <c r="SGJ635" s="99"/>
      <c r="SGK635" s="99"/>
      <c r="SGL635" s="99"/>
      <c r="SGM635" s="99"/>
      <c r="SGN635" s="99"/>
      <c r="SGO635" s="99"/>
      <c r="SGP635" s="99"/>
      <c r="SGQ635" s="99"/>
      <c r="SGR635" s="99"/>
      <c r="SGS635" s="99"/>
      <c r="SGT635" s="99"/>
      <c r="SGU635" s="99"/>
      <c r="SGV635" s="99"/>
      <c r="SGW635" s="99"/>
      <c r="SGX635" s="99"/>
      <c r="SGY635" s="99"/>
      <c r="SGZ635" s="99"/>
      <c r="SHA635" s="99"/>
      <c r="SHB635" s="99"/>
      <c r="SHC635" s="99"/>
      <c r="SHD635" s="99"/>
      <c r="SHE635" s="99"/>
      <c r="SHF635" s="99"/>
      <c r="SHG635" s="99"/>
      <c r="SHH635" s="99"/>
      <c r="SHI635" s="99"/>
      <c r="SHJ635" s="99"/>
      <c r="SHK635" s="99"/>
      <c r="SHL635" s="99"/>
      <c r="SHM635" s="99"/>
      <c r="SHN635" s="99"/>
      <c r="SHO635" s="99"/>
      <c r="SHP635" s="99"/>
      <c r="SHQ635" s="99"/>
      <c r="SHR635" s="99"/>
      <c r="SHS635" s="99"/>
      <c r="SHT635" s="99"/>
      <c r="SHU635" s="99"/>
      <c r="SHV635" s="99"/>
      <c r="SHW635" s="99"/>
      <c r="SHX635" s="99"/>
      <c r="SHY635" s="99"/>
      <c r="SHZ635" s="99"/>
      <c r="SIA635" s="99"/>
      <c r="SIB635" s="99"/>
      <c r="SIC635" s="99"/>
      <c r="SID635" s="99"/>
      <c r="SIE635" s="99"/>
      <c r="SIF635" s="99"/>
      <c r="SIG635" s="99"/>
      <c r="SIH635" s="99"/>
      <c r="SII635" s="99"/>
      <c r="SIJ635" s="99"/>
      <c r="SIK635" s="99"/>
      <c r="SIL635" s="99"/>
      <c r="SIM635" s="99"/>
      <c r="SIN635" s="99"/>
      <c r="SIO635" s="99"/>
      <c r="SIP635" s="99"/>
      <c r="SIQ635" s="99"/>
      <c r="SIR635" s="99"/>
      <c r="SIS635" s="99"/>
      <c r="SIT635" s="99"/>
      <c r="SIU635" s="99"/>
      <c r="SIV635" s="99"/>
      <c r="SIW635" s="99"/>
      <c r="SIX635" s="99"/>
      <c r="SIY635" s="99"/>
      <c r="SIZ635" s="99"/>
      <c r="SJA635" s="99"/>
      <c r="SJB635" s="99"/>
      <c r="SJC635" s="99"/>
      <c r="SJD635" s="99"/>
      <c r="SJE635" s="99"/>
      <c r="SJF635" s="99"/>
      <c r="SJG635" s="99"/>
      <c r="SJH635" s="99"/>
      <c r="SJI635" s="99"/>
      <c r="SJJ635" s="99"/>
      <c r="SJK635" s="99"/>
      <c r="SJL635" s="99"/>
      <c r="SJM635" s="99"/>
      <c r="SJN635" s="99"/>
      <c r="SJO635" s="99"/>
      <c r="SJP635" s="99"/>
      <c r="SJQ635" s="99"/>
      <c r="SJR635" s="99"/>
      <c r="SJS635" s="99"/>
      <c r="SJT635" s="99"/>
      <c r="SJU635" s="99"/>
      <c r="SJV635" s="99"/>
      <c r="SJW635" s="99"/>
      <c r="SJX635" s="99"/>
      <c r="SJY635" s="99"/>
      <c r="SJZ635" s="99"/>
      <c r="SKA635" s="99"/>
      <c r="SKB635" s="99"/>
      <c r="SKC635" s="99"/>
      <c r="SKD635" s="99"/>
      <c r="SKE635" s="99"/>
      <c r="SKF635" s="99"/>
      <c r="SKG635" s="99"/>
      <c r="SKH635" s="99"/>
      <c r="SKI635" s="99"/>
      <c r="SKJ635" s="99"/>
      <c r="SKK635" s="99"/>
      <c r="SKL635" s="99"/>
      <c r="SKM635" s="99"/>
      <c r="SKN635" s="99"/>
      <c r="SKO635" s="99"/>
      <c r="SKP635" s="99"/>
      <c r="SKQ635" s="99"/>
      <c r="SKR635" s="99"/>
      <c r="SKS635" s="99"/>
      <c r="SKT635" s="99"/>
      <c r="SKU635" s="99"/>
      <c r="SKV635" s="99"/>
      <c r="SKW635" s="99"/>
      <c r="SKX635" s="99"/>
      <c r="SKY635" s="99"/>
      <c r="SKZ635" s="99"/>
      <c r="SLA635" s="99"/>
      <c r="SLB635" s="99"/>
      <c r="SLC635" s="99"/>
      <c r="SLD635" s="99"/>
      <c r="SLE635" s="99"/>
      <c r="SLF635" s="99"/>
      <c r="SLG635" s="99"/>
      <c r="SLH635" s="99"/>
      <c r="SLI635" s="99"/>
      <c r="SLJ635" s="99"/>
      <c r="SLK635" s="99"/>
      <c r="SLL635" s="99"/>
      <c r="SLM635" s="99"/>
      <c r="SLN635" s="99"/>
      <c r="SLO635" s="99"/>
      <c r="SLP635" s="99"/>
      <c r="SLQ635" s="99"/>
      <c r="SLR635" s="99"/>
      <c r="SLS635" s="99"/>
      <c r="SLT635" s="99"/>
      <c r="SLU635" s="99"/>
      <c r="SLV635" s="99"/>
      <c r="SLW635" s="99"/>
      <c r="SLX635" s="99"/>
      <c r="SLY635" s="99"/>
      <c r="SLZ635" s="99"/>
      <c r="SMA635" s="99"/>
      <c r="SMB635" s="99"/>
      <c r="SMC635" s="99"/>
      <c r="SMD635" s="99"/>
      <c r="SME635" s="99"/>
      <c r="SMF635" s="99"/>
      <c r="SMG635" s="99"/>
      <c r="SMH635" s="99"/>
      <c r="SMI635" s="99"/>
      <c r="SMJ635" s="99"/>
      <c r="SMK635" s="99"/>
      <c r="SML635" s="99"/>
      <c r="SMM635" s="99"/>
      <c r="SMN635" s="99"/>
      <c r="SMO635" s="99"/>
      <c r="SMP635" s="99"/>
      <c r="SMQ635" s="99"/>
      <c r="SMR635" s="99"/>
      <c r="SMS635" s="99"/>
      <c r="SMT635" s="99"/>
      <c r="SMU635" s="99"/>
      <c r="SMV635" s="99"/>
      <c r="SMW635" s="99"/>
      <c r="SMX635" s="99"/>
      <c r="SMY635" s="99"/>
      <c r="SMZ635" s="99"/>
      <c r="SNA635" s="99"/>
      <c r="SNB635" s="99"/>
      <c r="SNC635" s="99"/>
      <c r="SND635" s="99"/>
      <c r="SNE635" s="99"/>
      <c r="SNF635" s="99"/>
      <c r="SNG635" s="99"/>
      <c r="SNH635" s="99"/>
      <c r="SNI635" s="99"/>
      <c r="SNJ635" s="99"/>
      <c r="SNK635" s="99"/>
      <c r="SNL635" s="99"/>
      <c r="SNM635" s="99"/>
      <c r="SNN635" s="99"/>
      <c r="SNO635" s="99"/>
      <c r="SNP635" s="99"/>
      <c r="SNQ635" s="99"/>
      <c r="SNR635" s="99"/>
      <c r="SNS635" s="99"/>
      <c r="SNT635" s="99"/>
      <c r="SNU635" s="99"/>
      <c r="SNV635" s="99"/>
      <c r="SNW635" s="99"/>
      <c r="SNX635" s="99"/>
      <c r="SNY635" s="99"/>
      <c r="SNZ635" s="99"/>
      <c r="SOA635" s="99"/>
      <c r="SOB635" s="99"/>
      <c r="SOC635" s="99"/>
      <c r="SOD635" s="99"/>
      <c r="SOE635" s="99"/>
      <c r="SOF635" s="99"/>
      <c r="SOG635" s="99"/>
      <c r="SOH635" s="99"/>
      <c r="SOI635" s="99"/>
      <c r="SOJ635" s="99"/>
      <c r="SOK635" s="99"/>
      <c r="SOL635" s="99"/>
      <c r="SOM635" s="99"/>
      <c r="SON635" s="99"/>
      <c r="SOO635" s="99"/>
      <c r="SOP635" s="99"/>
      <c r="SOQ635" s="99"/>
      <c r="SOR635" s="99"/>
      <c r="SOS635" s="99"/>
      <c r="SOT635" s="99"/>
      <c r="SOU635" s="99"/>
      <c r="SOV635" s="99"/>
      <c r="SOW635" s="99"/>
      <c r="SOX635" s="99"/>
      <c r="SOY635" s="99"/>
      <c r="SOZ635" s="99"/>
      <c r="SPA635" s="99"/>
      <c r="SPB635" s="99"/>
      <c r="SPC635" s="99"/>
      <c r="SPD635" s="99"/>
      <c r="SPE635" s="99"/>
      <c r="SPF635" s="99"/>
      <c r="SPG635" s="99"/>
      <c r="SPH635" s="99"/>
      <c r="SPI635" s="99"/>
      <c r="SPJ635" s="99"/>
      <c r="SPK635" s="99"/>
      <c r="SPL635" s="99"/>
      <c r="SPM635" s="99"/>
      <c r="SPN635" s="99"/>
      <c r="SPO635" s="99"/>
      <c r="SPP635" s="99"/>
      <c r="SPQ635" s="99"/>
      <c r="SPR635" s="99"/>
      <c r="SPS635" s="99"/>
      <c r="SPT635" s="99"/>
      <c r="SPU635" s="99"/>
      <c r="SPV635" s="99"/>
      <c r="SPW635" s="99"/>
      <c r="SPX635" s="99"/>
      <c r="SPY635" s="99"/>
      <c r="SPZ635" s="99"/>
      <c r="SQA635" s="99"/>
      <c r="SQB635" s="99"/>
      <c r="SQC635" s="99"/>
      <c r="SQD635" s="99"/>
      <c r="SQE635" s="99"/>
      <c r="SQF635" s="99"/>
      <c r="SQG635" s="99"/>
      <c r="SQH635" s="99"/>
      <c r="SQI635" s="99"/>
      <c r="SQJ635" s="99"/>
      <c r="SQK635" s="99"/>
      <c r="SQL635" s="99"/>
      <c r="SQM635" s="99"/>
      <c r="SQN635" s="99"/>
      <c r="SQO635" s="99"/>
      <c r="SQP635" s="99"/>
      <c r="SQQ635" s="99"/>
      <c r="SQR635" s="99"/>
      <c r="SQS635" s="99"/>
      <c r="SQT635" s="99"/>
      <c r="SQU635" s="99"/>
      <c r="SQV635" s="99"/>
      <c r="SQW635" s="99"/>
      <c r="SQX635" s="99"/>
      <c r="SQY635" s="99"/>
      <c r="SQZ635" s="99"/>
      <c r="SRA635" s="99"/>
      <c r="SRB635" s="99"/>
      <c r="SRC635" s="99"/>
      <c r="SRD635" s="99"/>
      <c r="SRE635" s="99"/>
      <c r="SRF635" s="99"/>
      <c r="SRG635" s="99"/>
      <c r="SRH635" s="99"/>
      <c r="SRI635" s="99"/>
      <c r="SRJ635" s="99"/>
      <c r="SRK635" s="99"/>
      <c r="SRL635" s="99"/>
      <c r="SRM635" s="99"/>
      <c r="SRN635" s="99"/>
      <c r="SRO635" s="99"/>
      <c r="SRP635" s="99"/>
      <c r="SRQ635" s="99"/>
      <c r="SRR635" s="99"/>
      <c r="SRS635" s="99"/>
      <c r="SRT635" s="99"/>
      <c r="SRU635" s="99"/>
      <c r="SRV635" s="99"/>
      <c r="SRW635" s="99"/>
      <c r="SRX635" s="99"/>
      <c r="SRY635" s="99"/>
      <c r="SRZ635" s="99"/>
      <c r="SSA635" s="99"/>
      <c r="SSB635" s="99"/>
      <c r="SSC635" s="99"/>
      <c r="SSD635" s="99"/>
      <c r="SSE635" s="99"/>
      <c r="SSF635" s="99"/>
      <c r="SSG635" s="99"/>
      <c r="SSH635" s="99"/>
      <c r="SSI635" s="99"/>
      <c r="SSJ635" s="99"/>
      <c r="SSK635" s="99"/>
      <c r="SSL635" s="99"/>
      <c r="SSM635" s="99"/>
      <c r="SSN635" s="99"/>
      <c r="SSO635" s="99"/>
      <c r="SSP635" s="99"/>
      <c r="SSQ635" s="99"/>
      <c r="SSR635" s="99"/>
      <c r="SSS635" s="99"/>
      <c r="SST635" s="99"/>
      <c r="SSU635" s="99"/>
      <c r="SSV635" s="99"/>
      <c r="SSW635" s="99"/>
      <c r="SSX635" s="99"/>
      <c r="SSY635" s="99"/>
      <c r="SSZ635" s="99"/>
      <c r="STA635" s="99"/>
      <c r="STB635" s="99"/>
      <c r="STC635" s="99"/>
      <c r="STD635" s="99"/>
      <c r="STE635" s="99"/>
      <c r="STF635" s="99"/>
      <c r="STG635" s="99"/>
      <c r="STH635" s="99"/>
      <c r="STI635" s="99"/>
      <c r="STJ635" s="99"/>
      <c r="STK635" s="99"/>
      <c r="STL635" s="99"/>
      <c r="STM635" s="99"/>
      <c r="STN635" s="99"/>
      <c r="STO635" s="99"/>
      <c r="STP635" s="99"/>
      <c r="STQ635" s="99"/>
      <c r="STR635" s="99"/>
      <c r="STS635" s="99"/>
      <c r="STT635" s="99"/>
      <c r="STU635" s="99"/>
      <c r="STV635" s="99"/>
      <c r="STW635" s="99"/>
      <c r="STX635" s="99"/>
      <c r="STY635" s="99"/>
      <c r="STZ635" s="99"/>
      <c r="SUA635" s="99"/>
      <c r="SUB635" s="99"/>
      <c r="SUC635" s="99"/>
      <c r="SUD635" s="99"/>
      <c r="SUE635" s="99"/>
      <c r="SUF635" s="99"/>
      <c r="SUG635" s="99"/>
      <c r="SUH635" s="99"/>
      <c r="SUI635" s="99"/>
      <c r="SUJ635" s="99"/>
      <c r="SUK635" s="99"/>
      <c r="SUL635" s="99"/>
      <c r="SUM635" s="99"/>
      <c r="SUN635" s="99"/>
      <c r="SUO635" s="99"/>
      <c r="SUP635" s="99"/>
      <c r="SUQ635" s="99"/>
      <c r="SUR635" s="99"/>
      <c r="SUS635" s="99"/>
      <c r="SUT635" s="99"/>
      <c r="SUU635" s="99"/>
      <c r="SUV635" s="99"/>
      <c r="SUW635" s="99"/>
      <c r="SUX635" s="99"/>
      <c r="SUY635" s="99"/>
      <c r="SUZ635" s="99"/>
      <c r="SVA635" s="99"/>
      <c r="SVB635" s="99"/>
      <c r="SVC635" s="99"/>
      <c r="SVD635" s="99"/>
      <c r="SVE635" s="99"/>
      <c r="SVF635" s="99"/>
      <c r="SVG635" s="99"/>
      <c r="SVH635" s="99"/>
      <c r="SVI635" s="99"/>
      <c r="SVJ635" s="99"/>
      <c r="SVK635" s="99"/>
      <c r="SVL635" s="99"/>
      <c r="SVM635" s="99"/>
      <c r="SVN635" s="99"/>
      <c r="SVO635" s="99"/>
      <c r="SVP635" s="99"/>
      <c r="SVQ635" s="99"/>
      <c r="SVR635" s="99"/>
      <c r="SVS635" s="99"/>
      <c r="SVT635" s="99"/>
      <c r="SVU635" s="99"/>
      <c r="SVV635" s="99"/>
      <c r="SVW635" s="99"/>
      <c r="SVX635" s="99"/>
      <c r="SVY635" s="99"/>
      <c r="SVZ635" s="99"/>
      <c r="SWA635" s="99"/>
      <c r="SWB635" s="99"/>
      <c r="SWC635" s="99"/>
      <c r="SWD635" s="99"/>
      <c r="SWE635" s="99"/>
      <c r="SWF635" s="99"/>
      <c r="SWG635" s="99"/>
      <c r="SWH635" s="99"/>
      <c r="SWI635" s="99"/>
      <c r="SWJ635" s="99"/>
      <c r="SWK635" s="99"/>
      <c r="SWL635" s="99"/>
      <c r="SWM635" s="99"/>
      <c r="SWN635" s="99"/>
      <c r="SWO635" s="99"/>
      <c r="SWP635" s="99"/>
      <c r="SWQ635" s="99"/>
      <c r="SWR635" s="99"/>
      <c r="SWS635" s="99"/>
      <c r="SWT635" s="99"/>
      <c r="SWU635" s="99"/>
      <c r="SWV635" s="99"/>
      <c r="SWW635" s="99"/>
      <c r="SWX635" s="99"/>
      <c r="SWY635" s="99"/>
      <c r="SWZ635" s="99"/>
      <c r="SXA635" s="99"/>
      <c r="SXB635" s="99"/>
      <c r="SXC635" s="99"/>
      <c r="SXD635" s="99"/>
      <c r="SXE635" s="99"/>
      <c r="SXF635" s="99"/>
      <c r="SXG635" s="99"/>
      <c r="SXH635" s="99"/>
      <c r="SXI635" s="99"/>
      <c r="SXJ635" s="99"/>
      <c r="SXK635" s="99"/>
      <c r="SXL635" s="99"/>
      <c r="SXM635" s="99"/>
      <c r="SXN635" s="99"/>
      <c r="SXO635" s="99"/>
      <c r="SXP635" s="99"/>
      <c r="SXQ635" s="99"/>
      <c r="SXR635" s="99"/>
      <c r="SXS635" s="99"/>
      <c r="SXT635" s="99"/>
      <c r="SXU635" s="99"/>
      <c r="SXV635" s="99"/>
      <c r="SXW635" s="99"/>
      <c r="SXX635" s="99"/>
      <c r="SXY635" s="99"/>
      <c r="SXZ635" s="99"/>
      <c r="SYA635" s="99"/>
      <c r="SYB635" s="99"/>
      <c r="SYC635" s="99"/>
      <c r="SYD635" s="99"/>
      <c r="SYE635" s="99"/>
      <c r="SYF635" s="99"/>
      <c r="SYG635" s="99"/>
      <c r="SYH635" s="99"/>
      <c r="SYI635" s="99"/>
      <c r="SYJ635" s="99"/>
      <c r="SYK635" s="99"/>
      <c r="SYL635" s="99"/>
      <c r="SYM635" s="99"/>
      <c r="SYN635" s="99"/>
      <c r="SYO635" s="99"/>
      <c r="SYP635" s="99"/>
      <c r="SYQ635" s="99"/>
      <c r="SYR635" s="99"/>
      <c r="SYS635" s="99"/>
      <c r="SYT635" s="99"/>
      <c r="SYU635" s="99"/>
      <c r="SYV635" s="99"/>
      <c r="SYW635" s="99"/>
      <c r="SYX635" s="99"/>
      <c r="SYY635" s="99"/>
      <c r="SYZ635" s="99"/>
      <c r="SZA635" s="99"/>
      <c r="SZB635" s="99"/>
      <c r="SZC635" s="99"/>
      <c r="SZD635" s="99"/>
      <c r="SZE635" s="99"/>
      <c r="SZF635" s="99"/>
      <c r="SZG635" s="99"/>
      <c r="SZH635" s="99"/>
      <c r="SZI635" s="99"/>
      <c r="SZJ635" s="99"/>
      <c r="SZK635" s="99"/>
      <c r="SZL635" s="99"/>
      <c r="SZM635" s="99"/>
      <c r="SZN635" s="99"/>
      <c r="SZO635" s="99"/>
      <c r="SZP635" s="99"/>
      <c r="SZQ635" s="99"/>
      <c r="SZR635" s="99"/>
      <c r="SZS635" s="99"/>
      <c r="SZT635" s="99"/>
      <c r="SZU635" s="99"/>
      <c r="SZV635" s="99"/>
      <c r="SZW635" s="99"/>
      <c r="SZX635" s="99"/>
      <c r="SZY635" s="99"/>
      <c r="SZZ635" s="99"/>
      <c r="TAA635" s="99"/>
      <c r="TAB635" s="99"/>
      <c r="TAC635" s="99"/>
      <c r="TAD635" s="99"/>
      <c r="TAE635" s="99"/>
      <c r="TAF635" s="99"/>
      <c r="TAG635" s="99"/>
      <c r="TAH635" s="99"/>
      <c r="TAI635" s="99"/>
      <c r="TAJ635" s="99"/>
      <c r="TAK635" s="99"/>
      <c r="TAL635" s="99"/>
      <c r="TAM635" s="99"/>
      <c r="TAN635" s="99"/>
      <c r="TAO635" s="99"/>
      <c r="TAP635" s="99"/>
      <c r="TAQ635" s="99"/>
      <c r="TAR635" s="99"/>
      <c r="TAS635" s="99"/>
      <c r="TAT635" s="99"/>
      <c r="TAU635" s="99"/>
      <c r="TAV635" s="99"/>
      <c r="TAW635" s="99"/>
      <c r="TAX635" s="99"/>
      <c r="TAY635" s="99"/>
      <c r="TAZ635" s="99"/>
      <c r="TBA635" s="99"/>
      <c r="TBB635" s="99"/>
      <c r="TBC635" s="99"/>
      <c r="TBD635" s="99"/>
      <c r="TBE635" s="99"/>
      <c r="TBF635" s="99"/>
      <c r="TBG635" s="99"/>
      <c r="TBH635" s="99"/>
      <c r="TBI635" s="99"/>
      <c r="TBJ635" s="99"/>
      <c r="TBK635" s="99"/>
      <c r="TBL635" s="99"/>
      <c r="TBM635" s="99"/>
      <c r="TBN635" s="99"/>
      <c r="TBO635" s="99"/>
      <c r="TBP635" s="99"/>
      <c r="TBQ635" s="99"/>
      <c r="TBR635" s="99"/>
      <c r="TBS635" s="99"/>
      <c r="TBT635" s="99"/>
      <c r="TBU635" s="99"/>
      <c r="TBV635" s="99"/>
      <c r="TBW635" s="99"/>
      <c r="TBX635" s="99"/>
      <c r="TBY635" s="99"/>
      <c r="TBZ635" s="99"/>
      <c r="TCA635" s="99"/>
      <c r="TCB635" s="99"/>
      <c r="TCC635" s="99"/>
      <c r="TCD635" s="99"/>
      <c r="TCE635" s="99"/>
      <c r="TCF635" s="99"/>
      <c r="TCG635" s="99"/>
      <c r="TCH635" s="99"/>
      <c r="TCI635" s="99"/>
      <c r="TCJ635" s="99"/>
      <c r="TCK635" s="99"/>
      <c r="TCL635" s="99"/>
      <c r="TCM635" s="99"/>
      <c r="TCN635" s="99"/>
      <c r="TCO635" s="99"/>
      <c r="TCP635" s="99"/>
      <c r="TCQ635" s="99"/>
      <c r="TCR635" s="99"/>
      <c r="TCS635" s="99"/>
      <c r="TCT635" s="99"/>
      <c r="TCU635" s="99"/>
      <c r="TCV635" s="99"/>
      <c r="TCW635" s="99"/>
      <c r="TCX635" s="99"/>
      <c r="TCY635" s="99"/>
      <c r="TCZ635" s="99"/>
      <c r="TDA635" s="99"/>
      <c r="TDB635" s="99"/>
      <c r="TDC635" s="99"/>
      <c r="TDD635" s="99"/>
      <c r="TDE635" s="99"/>
      <c r="TDF635" s="99"/>
      <c r="TDG635" s="99"/>
      <c r="TDH635" s="99"/>
      <c r="TDI635" s="99"/>
      <c r="TDJ635" s="99"/>
      <c r="TDK635" s="99"/>
      <c r="TDL635" s="99"/>
      <c r="TDM635" s="99"/>
      <c r="TDN635" s="99"/>
      <c r="TDO635" s="99"/>
      <c r="TDP635" s="99"/>
      <c r="TDQ635" s="99"/>
      <c r="TDR635" s="99"/>
      <c r="TDS635" s="99"/>
      <c r="TDT635" s="99"/>
      <c r="TDU635" s="99"/>
      <c r="TDV635" s="99"/>
      <c r="TDW635" s="99"/>
      <c r="TDX635" s="99"/>
      <c r="TDY635" s="99"/>
      <c r="TDZ635" s="99"/>
      <c r="TEA635" s="99"/>
      <c r="TEB635" s="99"/>
      <c r="TEC635" s="99"/>
      <c r="TED635" s="99"/>
      <c r="TEE635" s="99"/>
      <c r="TEF635" s="99"/>
      <c r="TEG635" s="99"/>
      <c r="TEH635" s="99"/>
      <c r="TEI635" s="99"/>
      <c r="TEJ635" s="99"/>
      <c r="TEK635" s="99"/>
      <c r="TEL635" s="99"/>
      <c r="TEM635" s="99"/>
      <c r="TEN635" s="99"/>
      <c r="TEO635" s="99"/>
      <c r="TEP635" s="99"/>
      <c r="TEQ635" s="99"/>
      <c r="TER635" s="99"/>
      <c r="TES635" s="99"/>
      <c r="TET635" s="99"/>
      <c r="TEU635" s="99"/>
      <c r="TEV635" s="99"/>
      <c r="TEW635" s="99"/>
      <c r="TEX635" s="99"/>
      <c r="TEY635" s="99"/>
      <c r="TEZ635" s="99"/>
      <c r="TFA635" s="99"/>
      <c r="TFB635" s="99"/>
      <c r="TFC635" s="99"/>
      <c r="TFD635" s="99"/>
      <c r="TFE635" s="99"/>
      <c r="TFF635" s="99"/>
      <c r="TFG635" s="99"/>
      <c r="TFH635" s="99"/>
      <c r="TFI635" s="99"/>
      <c r="TFJ635" s="99"/>
      <c r="TFK635" s="99"/>
      <c r="TFL635" s="99"/>
      <c r="TFM635" s="99"/>
      <c r="TFN635" s="99"/>
      <c r="TFO635" s="99"/>
      <c r="TFP635" s="99"/>
      <c r="TFQ635" s="99"/>
      <c r="TFR635" s="99"/>
      <c r="TFS635" s="99"/>
      <c r="TFT635" s="99"/>
      <c r="TFU635" s="99"/>
      <c r="TFV635" s="99"/>
      <c r="TFW635" s="99"/>
      <c r="TFX635" s="99"/>
      <c r="TFY635" s="99"/>
      <c r="TFZ635" s="99"/>
      <c r="TGA635" s="99"/>
      <c r="TGB635" s="99"/>
      <c r="TGC635" s="99"/>
      <c r="TGD635" s="99"/>
      <c r="TGE635" s="99"/>
      <c r="TGF635" s="99"/>
      <c r="TGG635" s="99"/>
      <c r="TGH635" s="99"/>
      <c r="TGI635" s="99"/>
      <c r="TGJ635" s="99"/>
      <c r="TGK635" s="99"/>
      <c r="TGL635" s="99"/>
      <c r="TGM635" s="99"/>
      <c r="TGN635" s="99"/>
      <c r="TGO635" s="99"/>
      <c r="TGP635" s="99"/>
      <c r="TGQ635" s="99"/>
      <c r="TGR635" s="99"/>
      <c r="TGS635" s="99"/>
      <c r="TGT635" s="99"/>
      <c r="TGU635" s="99"/>
      <c r="TGV635" s="99"/>
      <c r="TGW635" s="99"/>
      <c r="TGX635" s="99"/>
      <c r="TGY635" s="99"/>
      <c r="TGZ635" s="99"/>
      <c r="THA635" s="99"/>
      <c r="THB635" s="99"/>
      <c r="THC635" s="99"/>
      <c r="THD635" s="99"/>
      <c r="THE635" s="99"/>
      <c r="THF635" s="99"/>
      <c r="THG635" s="99"/>
      <c r="THH635" s="99"/>
      <c r="THI635" s="99"/>
      <c r="THJ635" s="99"/>
      <c r="THK635" s="99"/>
      <c r="THL635" s="99"/>
      <c r="THM635" s="99"/>
      <c r="THN635" s="99"/>
      <c r="THO635" s="99"/>
      <c r="THP635" s="99"/>
      <c r="THQ635" s="99"/>
      <c r="THR635" s="99"/>
      <c r="THS635" s="99"/>
      <c r="THT635" s="99"/>
      <c r="THU635" s="99"/>
      <c r="THV635" s="99"/>
      <c r="THW635" s="99"/>
      <c r="THX635" s="99"/>
      <c r="THY635" s="99"/>
      <c r="THZ635" s="99"/>
      <c r="TIA635" s="99"/>
      <c r="TIB635" s="99"/>
      <c r="TIC635" s="99"/>
      <c r="TID635" s="99"/>
      <c r="TIE635" s="99"/>
      <c r="TIF635" s="99"/>
      <c r="TIG635" s="99"/>
      <c r="TIH635" s="99"/>
      <c r="TII635" s="99"/>
      <c r="TIJ635" s="99"/>
      <c r="TIK635" s="99"/>
      <c r="TIL635" s="99"/>
      <c r="TIM635" s="99"/>
      <c r="TIN635" s="99"/>
      <c r="TIO635" s="99"/>
      <c r="TIP635" s="99"/>
      <c r="TIQ635" s="99"/>
      <c r="TIR635" s="99"/>
      <c r="TIS635" s="99"/>
      <c r="TIT635" s="99"/>
      <c r="TIU635" s="99"/>
      <c r="TIV635" s="99"/>
      <c r="TIW635" s="99"/>
      <c r="TIX635" s="99"/>
      <c r="TIY635" s="99"/>
      <c r="TIZ635" s="99"/>
      <c r="TJA635" s="99"/>
      <c r="TJB635" s="99"/>
      <c r="TJC635" s="99"/>
      <c r="TJD635" s="99"/>
      <c r="TJE635" s="99"/>
      <c r="TJF635" s="99"/>
      <c r="TJG635" s="99"/>
      <c r="TJH635" s="99"/>
      <c r="TJI635" s="99"/>
      <c r="TJJ635" s="99"/>
      <c r="TJK635" s="99"/>
      <c r="TJL635" s="99"/>
      <c r="TJM635" s="99"/>
      <c r="TJN635" s="99"/>
      <c r="TJO635" s="99"/>
      <c r="TJP635" s="99"/>
      <c r="TJQ635" s="99"/>
      <c r="TJR635" s="99"/>
      <c r="TJS635" s="99"/>
      <c r="TJT635" s="99"/>
      <c r="TJU635" s="99"/>
      <c r="TJV635" s="99"/>
      <c r="TJW635" s="99"/>
      <c r="TJX635" s="99"/>
      <c r="TJY635" s="99"/>
      <c r="TJZ635" s="99"/>
      <c r="TKA635" s="99"/>
      <c r="TKB635" s="99"/>
      <c r="TKC635" s="99"/>
      <c r="TKD635" s="99"/>
      <c r="TKE635" s="99"/>
      <c r="TKF635" s="99"/>
      <c r="TKG635" s="99"/>
      <c r="TKH635" s="99"/>
      <c r="TKI635" s="99"/>
      <c r="TKJ635" s="99"/>
      <c r="TKK635" s="99"/>
      <c r="TKL635" s="99"/>
      <c r="TKM635" s="99"/>
      <c r="TKN635" s="99"/>
      <c r="TKO635" s="99"/>
      <c r="TKP635" s="99"/>
      <c r="TKQ635" s="99"/>
      <c r="TKR635" s="99"/>
      <c r="TKS635" s="99"/>
      <c r="TKT635" s="99"/>
      <c r="TKU635" s="99"/>
      <c r="TKV635" s="99"/>
      <c r="TKW635" s="99"/>
      <c r="TKX635" s="99"/>
      <c r="TKY635" s="99"/>
      <c r="TKZ635" s="99"/>
      <c r="TLA635" s="99"/>
      <c r="TLB635" s="99"/>
      <c r="TLC635" s="99"/>
      <c r="TLD635" s="99"/>
      <c r="TLE635" s="99"/>
      <c r="TLF635" s="99"/>
      <c r="TLG635" s="99"/>
      <c r="TLH635" s="99"/>
      <c r="TLI635" s="99"/>
      <c r="TLJ635" s="99"/>
      <c r="TLK635" s="99"/>
      <c r="TLL635" s="99"/>
      <c r="TLM635" s="99"/>
      <c r="TLN635" s="99"/>
      <c r="TLO635" s="99"/>
      <c r="TLP635" s="99"/>
      <c r="TLQ635" s="99"/>
      <c r="TLR635" s="99"/>
      <c r="TLS635" s="99"/>
      <c r="TLT635" s="99"/>
      <c r="TLU635" s="99"/>
      <c r="TLV635" s="99"/>
      <c r="TLW635" s="99"/>
      <c r="TLX635" s="99"/>
      <c r="TLY635" s="99"/>
      <c r="TLZ635" s="99"/>
      <c r="TMA635" s="99"/>
      <c r="TMB635" s="99"/>
      <c r="TMC635" s="99"/>
      <c r="TMD635" s="99"/>
      <c r="TME635" s="99"/>
      <c r="TMF635" s="99"/>
      <c r="TMG635" s="99"/>
      <c r="TMH635" s="99"/>
      <c r="TMI635" s="99"/>
      <c r="TMJ635" s="99"/>
      <c r="TMK635" s="99"/>
      <c r="TML635" s="99"/>
      <c r="TMM635" s="99"/>
      <c r="TMN635" s="99"/>
      <c r="TMO635" s="99"/>
      <c r="TMP635" s="99"/>
      <c r="TMQ635" s="99"/>
      <c r="TMR635" s="99"/>
      <c r="TMS635" s="99"/>
      <c r="TMT635" s="99"/>
      <c r="TMU635" s="99"/>
      <c r="TMV635" s="99"/>
      <c r="TMW635" s="99"/>
      <c r="TMX635" s="99"/>
      <c r="TMY635" s="99"/>
      <c r="TMZ635" s="99"/>
      <c r="TNA635" s="99"/>
      <c r="TNB635" s="99"/>
      <c r="TNC635" s="99"/>
      <c r="TND635" s="99"/>
      <c r="TNE635" s="99"/>
      <c r="TNF635" s="99"/>
      <c r="TNG635" s="99"/>
      <c r="TNH635" s="99"/>
      <c r="TNI635" s="99"/>
      <c r="TNJ635" s="99"/>
      <c r="TNK635" s="99"/>
      <c r="TNL635" s="99"/>
      <c r="TNM635" s="99"/>
      <c r="TNN635" s="99"/>
      <c r="TNO635" s="99"/>
      <c r="TNP635" s="99"/>
      <c r="TNQ635" s="99"/>
      <c r="TNR635" s="99"/>
      <c r="TNS635" s="99"/>
      <c r="TNT635" s="99"/>
      <c r="TNU635" s="99"/>
      <c r="TNV635" s="99"/>
      <c r="TNW635" s="99"/>
      <c r="TNX635" s="99"/>
      <c r="TNY635" s="99"/>
      <c r="TNZ635" s="99"/>
      <c r="TOA635" s="99"/>
      <c r="TOB635" s="99"/>
      <c r="TOC635" s="99"/>
      <c r="TOD635" s="99"/>
      <c r="TOE635" s="99"/>
      <c r="TOF635" s="99"/>
      <c r="TOG635" s="99"/>
      <c r="TOH635" s="99"/>
      <c r="TOI635" s="99"/>
      <c r="TOJ635" s="99"/>
      <c r="TOK635" s="99"/>
      <c r="TOL635" s="99"/>
      <c r="TOM635" s="99"/>
      <c r="TON635" s="99"/>
      <c r="TOO635" s="99"/>
      <c r="TOP635" s="99"/>
      <c r="TOQ635" s="99"/>
      <c r="TOR635" s="99"/>
      <c r="TOS635" s="99"/>
      <c r="TOT635" s="99"/>
      <c r="TOU635" s="99"/>
      <c r="TOV635" s="99"/>
      <c r="TOW635" s="99"/>
      <c r="TOX635" s="99"/>
      <c r="TOY635" s="99"/>
      <c r="TOZ635" s="99"/>
      <c r="TPA635" s="99"/>
      <c r="TPB635" s="99"/>
      <c r="TPC635" s="99"/>
      <c r="TPD635" s="99"/>
      <c r="TPE635" s="99"/>
      <c r="TPF635" s="99"/>
      <c r="TPG635" s="99"/>
      <c r="TPH635" s="99"/>
      <c r="TPI635" s="99"/>
      <c r="TPJ635" s="99"/>
      <c r="TPK635" s="99"/>
      <c r="TPL635" s="99"/>
      <c r="TPM635" s="99"/>
      <c r="TPN635" s="99"/>
      <c r="TPO635" s="99"/>
      <c r="TPP635" s="99"/>
      <c r="TPQ635" s="99"/>
      <c r="TPR635" s="99"/>
      <c r="TPS635" s="99"/>
      <c r="TPT635" s="99"/>
      <c r="TPU635" s="99"/>
      <c r="TPV635" s="99"/>
      <c r="TPW635" s="99"/>
      <c r="TPX635" s="99"/>
      <c r="TPY635" s="99"/>
      <c r="TPZ635" s="99"/>
      <c r="TQA635" s="99"/>
      <c r="TQB635" s="99"/>
      <c r="TQC635" s="99"/>
      <c r="TQD635" s="99"/>
      <c r="TQE635" s="99"/>
      <c r="TQF635" s="99"/>
      <c r="TQG635" s="99"/>
      <c r="TQH635" s="99"/>
      <c r="TQI635" s="99"/>
      <c r="TQJ635" s="99"/>
      <c r="TQK635" s="99"/>
      <c r="TQL635" s="99"/>
      <c r="TQM635" s="99"/>
      <c r="TQN635" s="99"/>
      <c r="TQO635" s="99"/>
      <c r="TQP635" s="99"/>
      <c r="TQQ635" s="99"/>
      <c r="TQR635" s="99"/>
      <c r="TQS635" s="99"/>
      <c r="TQT635" s="99"/>
      <c r="TQU635" s="99"/>
      <c r="TQV635" s="99"/>
      <c r="TQW635" s="99"/>
      <c r="TQX635" s="99"/>
      <c r="TQY635" s="99"/>
      <c r="TQZ635" s="99"/>
      <c r="TRA635" s="99"/>
      <c r="TRB635" s="99"/>
      <c r="TRC635" s="99"/>
      <c r="TRD635" s="99"/>
      <c r="TRE635" s="99"/>
      <c r="TRF635" s="99"/>
      <c r="TRG635" s="99"/>
      <c r="TRH635" s="99"/>
      <c r="TRI635" s="99"/>
      <c r="TRJ635" s="99"/>
      <c r="TRK635" s="99"/>
      <c r="TRL635" s="99"/>
      <c r="TRM635" s="99"/>
      <c r="TRN635" s="99"/>
      <c r="TRO635" s="99"/>
      <c r="TRP635" s="99"/>
      <c r="TRQ635" s="99"/>
      <c r="TRR635" s="99"/>
      <c r="TRS635" s="99"/>
      <c r="TRT635" s="99"/>
      <c r="TRU635" s="99"/>
      <c r="TRV635" s="99"/>
      <c r="TRW635" s="99"/>
      <c r="TRX635" s="99"/>
      <c r="TRY635" s="99"/>
      <c r="TRZ635" s="99"/>
      <c r="TSA635" s="99"/>
      <c r="TSB635" s="99"/>
      <c r="TSC635" s="99"/>
      <c r="TSD635" s="99"/>
      <c r="TSE635" s="99"/>
      <c r="TSF635" s="99"/>
      <c r="TSG635" s="99"/>
      <c r="TSH635" s="99"/>
      <c r="TSI635" s="99"/>
      <c r="TSJ635" s="99"/>
      <c r="TSK635" s="99"/>
      <c r="TSL635" s="99"/>
      <c r="TSM635" s="99"/>
      <c r="TSN635" s="99"/>
      <c r="TSO635" s="99"/>
      <c r="TSP635" s="99"/>
      <c r="TSQ635" s="99"/>
      <c r="TSR635" s="99"/>
      <c r="TSS635" s="99"/>
      <c r="TST635" s="99"/>
      <c r="TSU635" s="99"/>
      <c r="TSV635" s="99"/>
      <c r="TSW635" s="99"/>
      <c r="TSX635" s="99"/>
      <c r="TSY635" s="99"/>
      <c r="TSZ635" s="99"/>
      <c r="TTA635" s="99"/>
      <c r="TTB635" s="99"/>
      <c r="TTC635" s="99"/>
      <c r="TTD635" s="99"/>
      <c r="TTE635" s="99"/>
      <c r="TTF635" s="99"/>
      <c r="TTG635" s="99"/>
      <c r="TTH635" s="99"/>
      <c r="TTI635" s="99"/>
      <c r="TTJ635" s="99"/>
      <c r="TTK635" s="99"/>
      <c r="TTL635" s="99"/>
      <c r="TTM635" s="99"/>
      <c r="TTN635" s="99"/>
      <c r="TTO635" s="99"/>
      <c r="TTP635" s="99"/>
      <c r="TTQ635" s="99"/>
      <c r="TTR635" s="99"/>
      <c r="TTS635" s="99"/>
      <c r="TTT635" s="99"/>
      <c r="TTU635" s="99"/>
      <c r="TTV635" s="99"/>
      <c r="TTW635" s="99"/>
      <c r="TTX635" s="99"/>
      <c r="TTY635" s="99"/>
      <c r="TTZ635" s="99"/>
      <c r="TUA635" s="99"/>
      <c r="TUB635" s="99"/>
      <c r="TUC635" s="99"/>
      <c r="TUD635" s="99"/>
      <c r="TUE635" s="99"/>
      <c r="TUF635" s="99"/>
      <c r="TUG635" s="99"/>
      <c r="TUH635" s="99"/>
      <c r="TUI635" s="99"/>
      <c r="TUJ635" s="99"/>
      <c r="TUK635" s="99"/>
      <c r="TUL635" s="99"/>
      <c r="TUM635" s="99"/>
      <c r="TUN635" s="99"/>
      <c r="TUO635" s="99"/>
      <c r="TUP635" s="99"/>
      <c r="TUQ635" s="99"/>
      <c r="TUR635" s="99"/>
      <c r="TUS635" s="99"/>
      <c r="TUT635" s="99"/>
      <c r="TUU635" s="99"/>
      <c r="TUV635" s="99"/>
      <c r="TUW635" s="99"/>
      <c r="TUX635" s="99"/>
      <c r="TUY635" s="99"/>
      <c r="TUZ635" s="99"/>
      <c r="TVA635" s="99"/>
      <c r="TVB635" s="99"/>
      <c r="TVC635" s="99"/>
      <c r="TVD635" s="99"/>
      <c r="TVE635" s="99"/>
      <c r="TVF635" s="99"/>
      <c r="TVG635" s="99"/>
      <c r="TVH635" s="99"/>
      <c r="TVI635" s="99"/>
      <c r="TVJ635" s="99"/>
      <c r="TVK635" s="99"/>
      <c r="TVL635" s="99"/>
      <c r="TVM635" s="99"/>
      <c r="TVN635" s="99"/>
      <c r="TVO635" s="99"/>
      <c r="TVP635" s="99"/>
      <c r="TVQ635" s="99"/>
      <c r="TVR635" s="99"/>
      <c r="TVS635" s="99"/>
      <c r="TVT635" s="99"/>
      <c r="TVU635" s="99"/>
      <c r="TVV635" s="99"/>
      <c r="TVW635" s="99"/>
      <c r="TVX635" s="99"/>
      <c r="TVY635" s="99"/>
      <c r="TVZ635" s="99"/>
      <c r="TWA635" s="99"/>
      <c r="TWB635" s="99"/>
      <c r="TWC635" s="99"/>
      <c r="TWD635" s="99"/>
      <c r="TWE635" s="99"/>
      <c r="TWF635" s="99"/>
      <c r="TWG635" s="99"/>
      <c r="TWH635" s="99"/>
      <c r="TWI635" s="99"/>
      <c r="TWJ635" s="99"/>
      <c r="TWK635" s="99"/>
      <c r="TWL635" s="99"/>
      <c r="TWM635" s="99"/>
      <c r="TWN635" s="99"/>
      <c r="TWO635" s="99"/>
      <c r="TWP635" s="99"/>
      <c r="TWQ635" s="99"/>
      <c r="TWR635" s="99"/>
      <c r="TWS635" s="99"/>
      <c r="TWT635" s="99"/>
      <c r="TWU635" s="99"/>
      <c r="TWV635" s="99"/>
      <c r="TWW635" s="99"/>
      <c r="TWX635" s="99"/>
      <c r="TWY635" s="99"/>
      <c r="TWZ635" s="99"/>
      <c r="TXA635" s="99"/>
      <c r="TXB635" s="99"/>
      <c r="TXC635" s="99"/>
      <c r="TXD635" s="99"/>
      <c r="TXE635" s="99"/>
      <c r="TXF635" s="99"/>
      <c r="TXG635" s="99"/>
      <c r="TXH635" s="99"/>
      <c r="TXI635" s="99"/>
      <c r="TXJ635" s="99"/>
      <c r="TXK635" s="99"/>
      <c r="TXL635" s="99"/>
      <c r="TXM635" s="99"/>
      <c r="TXN635" s="99"/>
      <c r="TXO635" s="99"/>
      <c r="TXP635" s="99"/>
      <c r="TXQ635" s="99"/>
      <c r="TXR635" s="99"/>
      <c r="TXS635" s="99"/>
      <c r="TXT635" s="99"/>
      <c r="TXU635" s="99"/>
      <c r="TXV635" s="99"/>
      <c r="TXW635" s="99"/>
      <c r="TXX635" s="99"/>
      <c r="TXY635" s="99"/>
      <c r="TXZ635" s="99"/>
      <c r="TYA635" s="99"/>
      <c r="TYB635" s="99"/>
      <c r="TYC635" s="99"/>
      <c r="TYD635" s="99"/>
      <c r="TYE635" s="99"/>
      <c r="TYF635" s="99"/>
      <c r="TYG635" s="99"/>
      <c r="TYH635" s="99"/>
      <c r="TYI635" s="99"/>
      <c r="TYJ635" s="99"/>
      <c r="TYK635" s="99"/>
      <c r="TYL635" s="99"/>
      <c r="TYM635" s="99"/>
      <c r="TYN635" s="99"/>
      <c r="TYO635" s="99"/>
      <c r="TYP635" s="99"/>
      <c r="TYQ635" s="99"/>
      <c r="TYR635" s="99"/>
      <c r="TYS635" s="99"/>
      <c r="TYT635" s="99"/>
      <c r="TYU635" s="99"/>
      <c r="TYV635" s="99"/>
      <c r="TYW635" s="99"/>
      <c r="TYX635" s="99"/>
      <c r="TYY635" s="99"/>
      <c r="TYZ635" s="99"/>
      <c r="TZA635" s="99"/>
      <c r="TZB635" s="99"/>
      <c r="TZC635" s="99"/>
      <c r="TZD635" s="99"/>
      <c r="TZE635" s="99"/>
      <c r="TZF635" s="99"/>
      <c r="TZG635" s="99"/>
      <c r="TZH635" s="99"/>
      <c r="TZI635" s="99"/>
      <c r="TZJ635" s="99"/>
      <c r="TZK635" s="99"/>
      <c r="TZL635" s="99"/>
      <c r="TZM635" s="99"/>
      <c r="TZN635" s="99"/>
      <c r="TZO635" s="99"/>
      <c r="TZP635" s="99"/>
      <c r="TZQ635" s="99"/>
      <c r="TZR635" s="99"/>
      <c r="TZS635" s="99"/>
      <c r="TZT635" s="99"/>
      <c r="TZU635" s="99"/>
      <c r="TZV635" s="99"/>
      <c r="TZW635" s="99"/>
      <c r="TZX635" s="99"/>
      <c r="TZY635" s="99"/>
      <c r="TZZ635" s="99"/>
      <c r="UAA635" s="99"/>
      <c r="UAB635" s="99"/>
      <c r="UAC635" s="99"/>
      <c r="UAD635" s="99"/>
      <c r="UAE635" s="99"/>
      <c r="UAF635" s="99"/>
      <c r="UAG635" s="99"/>
      <c r="UAH635" s="99"/>
      <c r="UAI635" s="99"/>
      <c r="UAJ635" s="99"/>
      <c r="UAK635" s="99"/>
      <c r="UAL635" s="99"/>
      <c r="UAM635" s="99"/>
      <c r="UAN635" s="99"/>
      <c r="UAO635" s="99"/>
      <c r="UAP635" s="99"/>
      <c r="UAQ635" s="99"/>
      <c r="UAR635" s="99"/>
      <c r="UAS635" s="99"/>
      <c r="UAT635" s="99"/>
      <c r="UAU635" s="99"/>
      <c r="UAV635" s="99"/>
      <c r="UAW635" s="99"/>
      <c r="UAX635" s="99"/>
      <c r="UAY635" s="99"/>
      <c r="UAZ635" s="99"/>
      <c r="UBA635" s="99"/>
      <c r="UBB635" s="99"/>
      <c r="UBC635" s="99"/>
      <c r="UBD635" s="99"/>
      <c r="UBE635" s="99"/>
      <c r="UBF635" s="99"/>
      <c r="UBG635" s="99"/>
      <c r="UBH635" s="99"/>
      <c r="UBI635" s="99"/>
      <c r="UBJ635" s="99"/>
      <c r="UBK635" s="99"/>
      <c r="UBL635" s="99"/>
      <c r="UBM635" s="99"/>
      <c r="UBN635" s="99"/>
      <c r="UBO635" s="99"/>
      <c r="UBP635" s="99"/>
      <c r="UBQ635" s="99"/>
      <c r="UBR635" s="99"/>
      <c r="UBS635" s="99"/>
      <c r="UBT635" s="99"/>
      <c r="UBU635" s="99"/>
      <c r="UBV635" s="99"/>
      <c r="UBW635" s="99"/>
      <c r="UBX635" s="99"/>
      <c r="UBY635" s="99"/>
      <c r="UBZ635" s="99"/>
      <c r="UCA635" s="99"/>
      <c r="UCB635" s="99"/>
      <c r="UCC635" s="99"/>
      <c r="UCD635" s="99"/>
      <c r="UCE635" s="99"/>
      <c r="UCF635" s="99"/>
      <c r="UCG635" s="99"/>
      <c r="UCH635" s="99"/>
      <c r="UCI635" s="99"/>
      <c r="UCJ635" s="99"/>
      <c r="UCK635" s="99"/>
      <c r="UCL635" s="99"/>
      <c r="UCM635" s="99"/>
      <c r="UCN635" s="99"/>
      <c r="UCO635" s="99"/>
      <c r="UCP635" s="99"/>
      <c r="UCQ635" s="99"/>
      <c r="UCR635" s="99"/>
      <c r="UCS635" s="99"/>
      <c r="UCT635" s="99"/>
      <c r="UCU635" s="99"/>
      <c r="UCV635" s="99"/>
      <c r="UCW635" s="99"/>
      <c r="UCX635" s="99"/>
      <c r="UCY635" s="99"/>
      <c r="UCZ635" s="99"/>
      <c r="UDA635" s="99"/>
      <c r="UDB635" s="99"/>
      <c r="UDC635" s="99"/>
      <c r="UDD635" s="99"/>
      <c r="UDE635" s="99"/>
      <c r="UDF635" s="99"/>
      <c r="UDG635" s="99"/>
      <c r="UDH635" s="99"/>
      <c r="UDI635" s="99"/>
      <c r="UDJ635" s="99"/>
      <c r="UDK635" s="99"/>
      <c r="UDL635" s="99"/>
      <c r="UDM635" s="99"/>
      <c r="UDN635" s="99"/>
      <c r="UDO635" s="99"/>
      <c r="UDP635" s="99"/>
      <c r="UDQ635" s="99"/>
      <c r="UDR635" s="99"/>
      <c r="UDS635" s="99"/>
      <c r="UDT635" s="99"/>
      <c r="UDU635" s="99"/>
      <c r="UDV635" s="99"/>
      <c r="UDW635" s="99"/>
      <c r="UDX635" s="99"/>
      <c r="UDY635" s="99"/>
      <c r="UDZ635" s="99"/>
      <c r="UEA635" s="99"/>
      <c r="UEB635" s="99"/>
      <c r="UEC635" s="99"/>
      <c r="UED635" s="99"/>
      <c r="UEE635" s="99"/>
      <c r="UEF635" s="99"/>
      <c r="UEG635" s="99"/>
      <c r="UEH635" s="99"/>
      <c r="UEI635" s="99"/>
      <c r="UEJ635" s="99"/>
      <c r="UEK635" s="99"/>
      <c r="UEL635" s="99"/>
      <c r="UEM635" s="99"/>
      <c r="UEN635" s="99"/>
      <c r="UEO635" s="99"/>
      <c r="UEP635" s="99"/>
      <c r="UEQ635" s="99"/>
      <c r="UER635" s="99"/>
      <c r="UES635" s="99"/>
      <c r="UET635" s="99"/>
      <c r="UEU635" s="99"/>
      <c r="UEV635" s="99"/>
      <c r="UEW635" s="99"/>
      <c r="UEX635" s="99"/>
      <c r="UEY635" s="99"/>
      <c r="UEZ635" s="99"/>
      <c r="UFA635" s="99"/>
      <c r="UFB635" s="99"/>
      <c r="UFC635" s="99"/>
      <c r="UFD635" s="99"/>
      <c r="UFE635" s="99"/>
      <c r="UFF635" s="99"/>
      <c r="UFG635" s="99"/>
      <c r="UFH635" s="99"/>
      <c r="UFI635" s="99"/>
      <c r="UFJ635" s="99"/>
      <c r="UFK635" s="99"/>
      <c r="UFL635" s="99"/>
      <c r="UFM635" s="99"/>
      <c r="UFN635" s="99"/>
      <c r="UFO635" s="99"/>
      <c r="UFP635" s="99"/>
      <c r="UFQ635" s="99"/>
      <c r="UFR635" s="99"/>
      <c r="UFS635" s="99"/>
      <c r="UFT635" s="99"/>
      <c r="UFU635" s="99"/>
      <c r="UFV635" s="99"/>
      <c r="UFW635" s="99"/>
      <c r="UFX635" s="99"/>
      <c r="UFY635" s="99"/>
      <c r="UFZ635" s="99"/>
      <c r="UGA635" s="99"/>
      <c r="UGB635" s="99"/>
      <c r="UGC635" s="99"/>
      <c r="UGD635" s="99"/>
      <c r="UGE635" s="99"/>
      <c r="UGF635" s="99"/>
      <c r="UGG635" s="99"/>
      <c r="UGH635" s="99"/>
      <c r="UGI635" s="99"/>
      <c r="UGJ635" s="99"/>
      <c r="UGK635" s="99"/>
      <c r="UGL635" s="99"/>
      <c r="UGM635" s="99"/>
      <c r="UGN635" s="99"/>
      <c r="UGO635" s="99"/>
      <c r="UGP635" s="99"/>
      <c r="UGQ635" s="99"/>
      <c r="UGR635" s="99"/>
      <c r="UGS635" s="99"/>
      <c r="UGT635" s="99"/>
      <c r="UGU635" s="99"/>
      <c r="UGV635" s="99"/>
      <c r="UGW635" s="99"/>
      <c r="UGX635" s="99"/>
      <c r="UGY635" s="99"/>
      <c r="UGZ635" s="99"/>
      <c r="UHA635" s="99"/>
      <c r="UHB635" s="99"/>
      <c r="UHC635" s="99"/>
      <c r="UHD635" s="99"/>
      <c r="UHE635" s="99"/>
      <c r="UHF635" s="99"/>
      <c r="UHG635" s="99"/>
      <c r="UHH635" s="99"/>
      <c r="UHI635" s="99"/>
      <c r="UHJ635" s="99"/>
      <c r="UHK635" s="99"/>
      <c r="UHL635" s="99"/>
      <c r="UHM635" s="99"/>
      <c r="UHN635" s="99"/>
      <c r="UHO635" s="99"/>
      <c r="UHP635" s="99"/>
      <c r="UHQ635" s="99"/>
      <c r="UHR635" s="99"/>
      <c r="UHS635" s="99"/>
      <c r="UHT635" s="99"/>
      <c r="UHU635" s="99"/>
      <c r="UHV635" s="99"/>
      <c r="UHW635" s="99"/>
      <c r="UHX635" s="99"/>
      <c r="UHY635" s="99"/>
      <c r="UHZ635" s="99"/>
      <c r="UIA635" s="99"/>
      <c r="UIB635" s="99"/>
      <c r="UIC635" s="99"/>
      <c r="UID635" s="99"/>
      <c r="UIE635" s="99"/>
      <c r="UIF635" s="99"/>
      <c r="UIG635" s="99"/>
      <c r="UIH635" s="99"/>
      <c r="UII635" s="99"/>
      <c r="UIJ635" s="99"/>
      <c r="UIK635" s="99"/>
      <c r="UIL635" s="99"/>
      <c r="UIM635" s="99"/>
      <c r="UIN635" s="99"/>
      <c r="UIO635" s="99"/>
      <c r="UIP635" s="99"/>
      <c r="UIQ635" s="99"/>
      <c r="UIR635" s="99"/>
      <c r="UIS635" s="99"/>
      <c r="UIT635" s="99"/>
      <c r="UIU635" s="99"/>
      <c r="UIV635" s="99"/>
      <c r="UIW635" s="99"/>
      <c r="UIX635" s="99"/>
      <c r="UIY635" s="99"/>
      <c r="UIZ635" s="99"/>
      <c r="UJA635" s="99"/>
      <c r="UJB635" s="99"/>
      <c r="UJC635" s="99"/>
      <c r="UJD635" s="99"/>
      <c r="UJE635" s="99"/>
      <c r="UJF635" s="99"/>
      <c r="UJG635" s="99"/>
      <c r="UJH635" s="99"/>
      <c r="UJI635" s="99"/>
      <c r="UJJ635" s="99"/>
      <c r="UJK635" s="99"/>
      <c r="UJL635" s="99"/>
      <c r="UJM635" s="99"/>
      <c r="UJN635" s="99"/>
      <c r="UJO635" s="99"/>
      <c r="UJP635" s="99"/>
      <c r="UJQ635" s="99"/>
      <c r="UJR635" s="99"/>
      <c r="UJS635" s="99"/>
      <c r="UJT635" s="99"/>
      <c r="UJU635" s="99"/>
      <c r="UJV635" s="99"/>
      <c r="UJW635" s="99"/>
      <c r="UJX635" s="99"/>
      <c r="UJY635" s="99"/>
      <c r="UJZ635" s="99"/>
      <c r="UKA635" s="99"/>
      <c r="UKB635" s="99"/>
      <c r="UKC635" s="99"/>
      <c r="UKD635" s="99"/>
      <c r="UKE635" s="99"/>
      <c r="UKF635" s="99"/>
      <c r="UKG635" s="99"/>
      <c r="UKH635" s="99"/>
      <c r="UKI635" s="99"/>
      <c r="UKJ635" s="99"/>
      <c r="UKK635" s="99"/>
      <c r="UKL635" s="99"/>
      <c r="UKM635" s="99"/>
      <c r="UKN635" s="99"/>
      <c r="UKO635" s="99"/>
      <c r="UKP635" s="99"/>
      <c r="UKQ635" s="99"/>
      <c r="UKR635" s="99"/>
      <c r="UKS635" s="99"/>
      <c r="UKT635" s="99"/>
      <c r="UKU635" s="99"/>
      <c r="UKV635" s="99"/>
      <c r="UKW635" s="99"/>
      <c r="UKX635" s="99"/>
      <c r="UKY635" s="99"/>
      <c r="UKZ635" s="99"/>
      <c r="ULA635" s="99"/>
      <c r="ULB635" s="99"/>
      <c r="ULC635" s="99"/>
      <c r="ULD635" s="99"/>
      <c r="ULE635" s="99"/>
      <c r="ULF635" s="99"/>
      <c r="ULG635" s="99"/>
      <c r="ULH635" s="99"/>
      <c r="ULI635" s="99"/>
      <c r="ULJ635" s="99"/>
      <c r="ULK635" s="99"/>
      <c r="ULL635" s="99"/>
      <c r="ULM635" s="99"/>
      <c r="ULN635" s="99"/>
      <c r="ULO635" s="99"/>
      <c r="ULP635" s="99"/>
      <c r="ULQ635" s="99"/>
      <c r="ULR635" s="99"/>
      <c r="ULS635" s="99"/>
      <c r="ULT635" s="99"/>
      <c r="ULU635" s="99"/>
      <c r="ULV635" s="99"/>
      <c r="ULW635" s="99"/>
      <c r="ULX635" s="99"/>
      <c r="ULY635" s="99"/>
      <c r="ULZ635" s="99"/>
      <c r="UMA635" s="99"/>
      <c r="UMB635" s="99"/>
      <c r="UMC635" s="99"/>
      <c r="UMD635" s="99"/>
      <c r="UME635" s="99"/>
      <c r="UMF635" s="99"/>
      <c r="UMG635" s="99"/>
      <c r="UMH635" s="99"/>
      <c r="UMI635" s="99"/>
      <c r="UMJ635" s="99"/>
      <c r="UMK635" s="99"/>
      <c r="UML635" s="99"/>
      <c r="UMM635" s="99"/>
      <c r="UMN635" s="99"/>
      <c r="UMO635" s="99"/>
      <c r="UMP635" s="99"/>
      <c r="UMQ635" s="99"/>
      <c r="UMR635" s="99"/>
      <c r="UMS635" s="99"/>
      <c r="UMT635" s="99"/>
      <c r="UMU635" s="99"/>
      <c r="UMV635" s="99"/>
      <c r="UMW635" s="99"/>
      <c r="UMX635" s="99"/>
      <c r="UMY635" s="99"/>
      <c r="UMZ635" s="99"/>
      <c r="UNA635" s="99"/>
      <c r="UNB635" s="99"/>
      <c r="UNC635" s="99"/>
      <c r="UND635" s="99"/>
      <c r="UNE635" s="99"/>
      <c r="UNF635" s="99"/>
      <c r="UNG635" s="99"/>
      <c r="UNH635" s="99"/>
      <c r="UNI635" s="99"/>
      <c r="UNJ635" s="99"/>
      <c r="UNK635" s="99"/>
      <c r="UNL635" s="99"/>
      <c r="UNM635" s="99"/>
      <c r="UNN635" s="99"/>
      <c r="UNO635" s="99"/>
      <c r="UNP635" s="99"/>
      <c r="UNQ635" s="99"/>
      <c r="UNR635" s="99"/>
      <c r="UNS635" s="99"/>
      <c r="UNT635" s="99"/>
      <c r="UNU635" s="99"/>
      <c r="UNV635" s="99"/>
      <c r="UNW635" s="99"/>
      <c r="UNX635" s="99"/>
      <c r="UNY635" s="99"/>
      <c r="UNZ635" s="99"/>
      <c r="UOA635" s="99"/>
      <c r="UOB635" s="99"/>
      <c r="UOC635" s="99"/>
      <c r="UOD635" s="99"/>
      <c r="UOE635" s="99"/>
      <c r="UOF635" s="99"/>
      <c r="UOG635" s="99"/>
      <c r="UOH635" s="99"/>
      <c r="UOI635" s="99"/>
      <c r="UOJ635" s="99"/>
      <c r="UOK635" s="99"/>
      <c r="UOL635" s="99"/>
      <c r="UOM635" s="99"/>
      <c r="UON635" s="99"/>
      <c r="UOO635" s="99"/>
      <c r="UOP635" s="99"/>
      <c r="UOQ635" s="99"/>
      <c r="UOR635" s="99"/>
      <c r="UOS635" s="99"/>
      <c r="UOT635" s="99"/>
      <c r="UOU635" s="99"/>
      <c r="UOV635" s="99"/>
      <c r="UOW635" s="99"/>
      <c r="UOX635" s="99"/>
      <c r="UOY635" s="99"/>
      <c r="UOZ635" s="99"/>
      <c r="UPA635" s="99"/>
      <c r="UPB635" s="99"/>
      <c r="UPC635" s="99"/>
      <c r="UPD635" s="99"/>
      <c r="UPE635" s="99"/>
      <c r="UPF635" s="99"/>
      <c r="UPG635" s="99"/>
      <c r="UPH635" s="99"/>
      <c r="UPI635" s="99"/>
      <c r="UPJ635" s="99"/>
      <c r="UPK635" s="99"/>
      <c r="UPL635" s="99"/>
      <c r="UPM635" s="99"/>
      <c r="UPN635" s="99"/>
      <c r="UPO635" s="99"/>
      <c r="UPP635" s="99"/>
      <c r="UPQ635" s="99"/>
      <c r="UPR635" s="99"/>
      <c r="UPS635" s="99"/>
      <c r="UPT635" s="99"/>
      <c r="UPU635" s="99"/>
      <c r="UPV635" s="99"/>
      <c r="UPW635" s="99"/>
      <c r="UPX635" s="99"/>
      <c r="UPY635" s="99"/>
      <c r="UPZ635" s="99"/>
      <c r="UQA635" s="99"/>
      <c r="UQB635" s="99"/>
      <c r="UQC635" s="99"/>
      <c r="UQD635" s="99"/>
      <c r="UQE635" s="99"/>
      <c r="UQF635" s="99"/>
      <c r="UQG635" s="99"/>
      <c r="UQH635" s="99"/>
      <c r="UQI635" s="99"/>
      <c r="UQJ635" s="99"/>
      <c r="UQK635" s="99"/>
      <c r="UQL635" s="99"/>
      <c r="UQM635" s="99"/>
      <c r="UQN635" s="99"/>
      <c r="UQO635" s="99"/>
      <c r="UQP635" s="99"/>
      <c r="UQQ635" s="99"/>
      <c r="UQR635" s="99"/>
      <c r="UQS635" s="99"/>
      <c r="UQT635" s="99"/>
      <c r="UQU635" s="99"/>
      <c r="UQV635" s="99"/>
      <c r="UQW635" s="99"/>
      <c r="UQX635" s="99"/>
      <c r="UQY635" s="99"/>
      <c r="UQZ635" s="99"/>
      <c r="URA635" s="99"/>
      <c r="URB635" s="99"/>
      <c r="URC635" s="99"/>
      <c r="URD635" s="99"/>
      <c r="URE635" s="99"/>
      <c r="URF635" s="99"/>
      <c r="URG635" s="99"/>
      <c r="URH635" s="99"/>
      <c r="URI635" s="99"/>
      <c r="URJ635" s="99"/>
      <c r="URK635" s="99"/>
      <c r="URL635" s="99"/>
      <c r="URM635" s="99"/>
      <c r="URN635" s="99"/>
      <c r="URO635" s="99"/>
      <c r="URP635" s="99"/>
      <c r="URQ635" s="99"/>
      <c r="URR635" s="99"/>
      <c r="URS635" s="99"/>
      <c r="URT635" s="99"/>
      <c r="URU635" s="99"/>
      <c r="URV635" s="99"/>
      <c r="URW635" s="99"/>
      <c r="URX635" s="99"/>
      <c r="URY635" s="99"/>
      <c r="URZ635" s="99"/>
      <c r="USA635" s="99"/>
      <c r="USB635" s="99"/>
      <c r="USC635" s="99"/>
      <c r="USD635" s="99"/>
      <c r="USE635" s="99"/>
      <c r="USF635" s="99"/>
      <c r="USG635" s="99"/>
      <c r="USH635" s="99"/>
      <c r="USI635" s="99"/>
      <c r="USJ635" s="99"/>
      <c r="USK635" s="99"/>
      <c r="USL635" s="99"/>
      <c r="USM635" s="99"/>
      <c r="USN635" s="99"/>
      <c r="USO635" s="99"/>
      <c r="USP635" s="99"/>
      <c r="USQ635" s="99"/>
      <c r="USR635" s="99"/>
      <c r="USS635" s="99"/>
      <c r="UST635" s="99"/>
      <c r="USU635" s="99"/>
      <c r="USV635" s="99"/>
      <c r="USW635" s="99"/>
      <c r="USX635" s="99"/>
      <c r="USY635" s="99"/>
      <c r="USZ635" s="99"/>
      <c r="UTA635" s="99"/>
      <c r="UTB635" s="99"/>
      <c r="UTC635" s="99"/>
      <c r="UTD635" s="99"/>
      <c r="UTE635" s="99"/>
      <c r="UTF635" s="99"/>
      <c r="UTG635" s="99"/>
      <c r="UTH635" s="99"/>
      <c r="UTI635" s="99"/>
      <c r="UTJ635" s="99"/>
      <c r="UTK635" s="99"/>
      <c r="UTL635" s="99"/>
      <c r="UTM635" s="99"/>
      <c r="UTN635" s="99"/>
      <c r="UTO635" s="99"/>
      <c r="UTP635" s="99"/>
      <c r="UTQ635" s="99"/>
      <c r="UTR635" s="99"/>
      <c r="UTS635" s="99"/>
      <c r="UTT635" s="99"/>
      <c r="UTU635" s="99"/>
      <c r="UTV635" s="99"/>
      <c r="UTW635" s="99"/>
      <c r="UTX635" s="99"/>
      <c r="UTY635" s="99"/>
      <c r="UTZ635" s="99"/>
      <c r="UUA635" s="99"/>
      <c r="UUB635" s="99"/>
      <c r="UUC635" s="99"/>
      <c r="UUD635" s="99"/>
      <c r="UUE635" s="99"/>
      <c r="UUF635" s="99"/>
      <c r="UUG635" s="99"/>
      <c r="UUH635" s="99"/>
      <c r="UUI635" s="99"/>
      <c r="UUJ635" s="99"/>
      <c r="UUK635" s="99"/>
      <c r="UUL635" s="99"/>
      <c r="UUM635" s="99"/>
      <c r="UUN635" s="99"/>
      <c r="UUO635" s="99"/>
      <c r="UUP635" s="99"/>
      <c r="UUQ635" s="99"/>
      <c r="UUR635" s="99"/>
      <c r="UUS635" s="99"/>
      <c r="UUT635" s="99"/>
      <c r="UUU635" s="99"/>
      <c r="UUV635" s="99"/>
      <c r="UUW635" s="99"/>
      <c r="UUX635" s="99"/>
      <c r="UUY635" s="99"/>
      <c r="UUZ635" s="99"/>
      <c r="UVA635" s="99"/>
      <c r="UVB635" s="99"/>
      <c r="UVC635" s="99"/>
      <c r="UVD635" s="99"/>
      <c r="UVE635" s="99"/>
      <c r="UVF635" s="99"/>
      <c r="UVG635" s="99"/>
      <c r="UVH635" s="99"/>
      <c r="UVI635" s="99"/>
      <c r="UVJ635" s="99"/>
      <c r="UVK635" s="99"/>
      <c r="UVL635" s="99"/>
      <c r="UVM635" s="99"/>
      <c r="UVN635" s="99"/>
      <c r="UVO635" s="99"/>
      <c r="UVP635" s="99"/>
      <c r="UVQ635" s="99"/>
      <c r="UVR635" s="99"/>
      <c r="UVS635" s="99"/>
      <c r="UVT635" s="99"/>
      <c r="UVU635" s="99"/>
      <c r="UVV635" s="99"/>
      <c r="UVW635" s="99"/>
      <c r="UVX635" s="99"/>
      <c r="UVY635" s="99"/>
      <c r="UVZ635" s="99"/>
      <c r="UWA635" s="99"/>
      <c r="UWB635" s="99"/>
      <c r="UWC635" s="99"/>
      <c r="UWD635" s="99"/>
      <c r="UWE635" s="99"/>
      <c r="UWF635" s="99"/>
      <c r="UWG635" s="99"/>
      <c r="UWH635" s="99"/>
      <c r="UWI635" s="99"/>
      <c r="UWJ635" s="99"/>
      <c r="UWK635" s="99"/>
      <c r="UWL635" s="99"/>
      <c r="UWM635" s="99"/>
      <c r="UWN635" s="99"/>
      <c r="UWO635" s="99"/>
      <c r="UWP635" s="99"/>
      <c r="UWQ635" s="99"/>
      <c r="UWR635" s="99"/>
      <c r="UWS635" s="99"/>
      <c r="UWT635" s="99"/>
      <c r="UWU635" s="99"/>
      <c r="UWV635" s="99"/>
      <c r="UWW635" s="99"/>
      <c r="UWX635" s="99"/>
      <c r="UWY635" s="99"/>
      <c r="UWZ635" s="99"/>
      <c r="UXA635" s="99"/>
      <c r="UXB635" s="99"/>
      <c r="UXC635" s="99"/>
      <c r="UXD635" s="99"/>
      <c r="UXE635" s="99"/>
      <c r="UXF635" s="99"/>
      <c r="UXG635" s="99"/>
      <c r="UXH635" s="99"/>
      <c r="UXI635" s="99"/>
      <c r="UXJ635" s="99"/>
      <c r="UXK635" s="99"/>
      <c r="UXL635" s="99"/>
      <c r="UXM635" s="99"/>
      <c r="UXN635" s="99"/>
      <c r="UXO635" s="99"/>
      <c r="UXP635" s="99"/>
      <c r="UXQ635" s="99"/>
      <c r="UXR635" s="99"/>
      <c r="UXS635" s="99"/>
      <c r="UXT635" s="99"/>
      <c r="UXU635" s="99"/>
      <c r="UXV635" s="99"/>
      <c r="UXW635" s="99"/>
      <c r="UXX635" s="99"/>
      <c r="UXY635" s="99"/>
      <c r="UXZ635" s="99"/>
      <c r="UYA635" s="99"/>
      <c r="UYB635" s="99"/>
      <c r="UYC635" s="99"/>
      <c r="UYD635" s="99"/>
      <c r="UYE635" s="99"/>
      <c r="UYF635" s="99"/>
      <c r="UYG635" s="99"/>
      <c r="UYH635" s="99"/>
      <c r="UYI635" s="99"/>
      <c r="UYJ635" s="99"/>
      <c r="UYK635" s="99"/>
      <c r="UYL635" s="99"/>
      <c r="UYM635" s="99"/>
      <c r="UYN635" s="99"/>
      <c r="UYO635" s="99"/>
      <c r="UYP635" s="99"/>
      <c r="UYQ635" s="99"/>
      <c r="UYR635" s="99"/>
      <c r="UYS635" s="99"/>
      <c r="UYT635" s="99"/>
      <c r="UYU635" s="99"/>
      <c r="UYV635" s="99"/>
      <c r="UYW635" s="99"/>
      <c r="UYX635" s="99"/>
      <c r="UYY635" s="99"/>
      <c r="UYZ635" s="99"/>
      <c r="UZA635" s="99"/>
      <c r="UZB635" s="99"/>
      <c r="UZC635" s="99"/>
      <c r="UZD635" s="99"/>
      <c r="UZE635" s="99"/>
      <c r="UZF635" s="99"/>
      <c r="UZG635" s="99"/>
      <c r="UZH635" s="99"/>
      <c r="UZI635" s="99"/>
      <c r="UZJ635" s="99"/>
      <c r="UZK635" s="99"/>
      <c r="UZL635" s="99"/>
      <c r="UZM635" s="99"/>
      <c r="UZN635" s="99"/>
      <c r="UZO635" s="99"/>
      <c r="UZP635" s="99"/>
      <c r="UZQ635" s="99"/>
      <c r="UZR635" s="99"/>
      <c r="UZS635" s="99"/>
      <c r="UZT635" s="99"/>
      <c r="UZU635" s="99"/>
      <c r="UZV635" s="99"/>
      <c r="UZW635" s="99"/>
      <c r="UZX635" s="99"/>
      <c r="UZY635" s="99"/>
      <c r="UZZ635" s="99"/>
      <c r="VAA635" s="99"/>
      <c r="VAB635" s="99"/>
      <c r="VAC635" s="99"/>
      <c r="VAD635" s="99"/>
      <c r="VAE635" s="99"/>
      <c r="VAF635" s="99"/>
      <c r="VAG635" s="99"/>
      <c r="VAH635" s="99"/>
      <c r="VAI635" s="99"/>
      <c r="VAJ635" s="99"/>
      <c r="VAK635" s="99"/>
      <c r="VAL635" s="99"/>
      <c r="VAM635" s="99"/>
      <c r="VAN635" s="99"/>
      <c r="VAO635" s="99"/>
      <c r="VAP635" s="99"/>
      <c r="VAQ635" s="99"/>
      <c r="VAR635" s="99"/>
      <c r="VAS635" s="99"/>
      <c r="VAT635" s="99"/>
      <c r="VAU635" s="99"/>
      <c r="VAV635" s="99"/>
      <c r="VAW635" s="99"/>
      <c r="VAX635" s="99"/>
      <c r="VAY635" s="99"/>
      <c r="VAZ635" s="99"/>
      <c r="VBA635" s="99"/>
      <c r="VBB635" s="99"/>
      <c r="VBC635" s="99"/>
      <c r="VBD635" s="99"/>
      <c r="VBE635" s="99"/>
      <c r="VBF635" s="99"/>
      <c r="VBG635" s="99"/>
      <c r="VBH635" s="99"/>
      <c r="VBI635" s="99"/>
      <c r="VBJ635" s="99"/>
      <c r="VBK635" s="99"/>
      <c r="VBL635" s="99"/>
      <c r="VBM635" s="99"/>
      <c r="VBN635" s="99"/>
      <c r="VBO635" s="99"/>
      <c r="VBP635" s="99"/>
      <c r="VBQ635" s="99"/>
      <c r="VBR635" s="99"/>
      <c r="VBS635" s="99"/>
      <c r="VBT635" s="99"/>
      <c r="VBU635" s="99"/>
      <c r="VBV635" s="99"/>
      <c r="VBW635" s="99"/>
      <c r="VBX635" s="99"/>
      <c r="VBY635" s="99"/>
      <c r="VBZ635" s="99"/>
      <c r="VCA635" s="99"/>
      <c r="VCB635" s="99"/>
      <c r="VCC635" s="99"/>
      <c r="VCD635" s="99"/>
      <c r="VCE635" s="99"/>
      <c r="VCF635" s="99"/>
      <c r="VCG635" s="99"/>
      <c r="VCH635" s="99"/>
      <c r="VCI635" s="99"/>
      <c r="VCJ635" s="99"/>
      <c r="VCK635" s="99"/>
      <c r="VCL635" s="99"/>
      <c r="VCM635" s="99"/>
      <c r="VCN635" s="99"/>
      <c r="VCO635" s="99"/>
      <c r="VCP635" s="99"/>
      <c r="VCQ635" s="99"/>
      <c r="VCR635" s="99"/>
      <c r="VCS635" s="99"/>
      <c r="VCT635" s="99"/>
      <c r="VCU635" s="99"/>
      <c r="VCV635" s="99"/>
      <c r="VCW635" s="99"/>
      <c r="VCX635" s="99"/>
      <c r="VCY635" s="99"/>
      <c r="VCZ635" s="99"/>
      <c r="VDA635" s="99"/>
      <c r="VDB635" s="99"/>
      <c r="VDC635" s="99"/>
      <c r="VDD635" s="99"/>
      <c r="VDE635" s="99"/>
      <c r="VDF635" s="99"/>
      <c r="VDG635" s="99"/>
      <c r="VDH635" s="99"/>
      <c r="VDI635" s="99"/>
      <c r="VDJ635" s="99"/>
      <c r="VDK635" s="99"/>
      <c r="VDL635" s="99"/>
      <c r="VDM635" s="99"/>
      <c r="VDN635" s="99"/>
      <c r="VDO635" s="99"/>
      <c r="VDP635" s="99"/>
      <c r="VDQ635" s="99"/>
      <c r="VDR635" s="99"/>
      <c r="VDS635" s="99"/>
      <c r="VDT635" s="99"/>
      <c r="VDU635" s="99"/>
      <c r="VDV635" s="99"/>
      <c r="VDW635" s="99"/>
      <c r="VDX635" s="99"/>
      <c r="VDY635" s="99"/>
      <c r="VDZ635" s="99"/>
      <c r="VEA635" s="99"/>
      <c r="VEB635" s="99"/>
      <c r="VEC635" s="99"/>
      <c r="VED635" s="99"/>
      <c r="VEE635" s="99"/>
      <c r="VEF635" s="99"/>
      <c r="VEG635" s="99"/>
      <c r="VEH635" s="99"/>
      <c r="VEI635" s="99"/>
      <c r="VEJ635" s="99"/>
      <c r="VEK635" s="99"/>
      <c r="VEL635" s="99"/>
      <c r="VEM635" s="99"/>
      <c r="VEN635" s="99"/>
      <c r="VEO635" s="99"/>
      <c r="VEP635" s="99"/>
      <c r="VEQ635" s="99"/>
      <c r="VER635" s="99"/>
      <c r="VES635" s="99"/>
      <c r="VET635" s="99"/>
      <c r="VEU635" s="99"/>
      <c r="VEV635" s="99"/>
      <c r="VEW635" s="99"/>
      <c r="VEX635" s="99"/>
      <c r="VEY635" s="99"/>
      <c r="VEZ635" s="99"/>
      <c r="VFA635" s="99"/>
      <c r="VFB635" s="99"/>
      <c r="VFC635" s="99"/>
      <c r="VFD635" s="99"/>
      <c r="VFE635" s="99"/>
      <c r="VFF635" s="99"/>
      <c r="VFG635" s="99"/>
      <c r="VFH635" s="99"/>
      <c r="VFI635" s="99"/>
      <c r="VFJ635" s="99"/>
      <c r="VFK635" s="99"/>
      <c r="VFL635" s="99"/>
      <c r="VFM635" s="99"/>
      <c r="VFN635" s="99"/>
      <c r="VFO635" s="99"/>
      <c r="VFP635" s="99"/>
      <c r="VFQ635" s="99"/>
      <c r="VFR635" s="99"/>
      <c r="VFS635" s="99"/>
      <c r="VFT635" s="99"/>
      <c r="VFU635" s="99"/>
      <c r="VFV635" s="99"/>
      <c r="VFW635" s="99"/>
      <c r="VFX635" s="99"/>
      <c r="VFY635" s="99"/>
      <c r="VFZ635" s="99"/>
      <c r="VGA635" s="99"/>
      <c r="VGB635" s="99"/>
      <c r="VGC635" s="99"/>
      <c r="VGD635" s="99"/>
      <c r="VGE635" s="99"/>
      <c r="VGF635" s="99"/>
      <c r="VGG635" s="99"/>
      <c r="VGH635" s="99"/>
      <c r="VGI635" s="99"/>
      <c r="VGJ635" s="99"/>
      <c r="VGK635" s="99"/>
      <c r="VGL635" s="99"/>
      <c r="VGM635" s="99"/>
      <c r="VGN635" s="99"/>
      <c r="VGO635" s="99"/>
      <c r="VGP635" s="99"/>
      <c r="VGQ635" s="99"/>
      <c r="VGR635" s="99"/>
      <c r="VGS635" s="99"/>
      <c r="VGT635" s="99"/>
      <c r="VGU635" s="99"/>
      <c r="VGV635" s="99"/>
      <c r="VGW635" s="99"/>
      <c r="VGX635" s="99"/>
      <c r="VGY635" s="99"/>
      <c r="VGZ635" s="99"/>
      <c r="VHA635" s="99"/>
      <c r="VHB635" s="99"/>
      <c r="VHC635" s="99"/>
      <c r="VHD635" s="99"/>
      <c r="VHE635" s="99"/>
      <c r="VHF635" s="99"/>
      <c r="VHG635" s="99"/>
      <c r="VHH635" s="99"/>
      <c r="VHI635" s="99"/>
      <c r="VHJ635" s="99"/>
      <c r="VHK635" s="99"/>
      <c r="VHL635" s="99"/>
      <c r="VHM635" s="99"/>
      <c r="VHN635" s="99"/>
      <c r="VHO635" s="99"/>
      <c r="VHP635" s="99"/>
      <c r="VHQ635" s="99"/>
      <c r="VHR635" s="99"/>
      <c r="VHS635" s="99"/>
      <c r="VHT635" s="99"/>
      <c r="VHU635" s="99"/>
      <c r="VHV635" s="99"/>
      <c r="VHW635" s="99"/>
      <c r="VHX635" s="99"/>
      <c r="VHY635" s="99"/>
      <c r="VHZ635" s="99"/>
      <c r="VIA635" s="99"/>
      <c r="VIB635" s="99"/>
      <c r="VIC635" s="99"/>
      <c r="VID635" s="99"/>
      <c r="VIE635" s="99"/>
      <c r="VIF635" s="99"/>
      <c r="VIG635" s="99"/>
      <c r="VIH635" s="99"/>
      <c r="VII635" s="99"/>
      <c r="VIJ635" s="99"/>
      <c r="VIK635" s="99"/>
      <c r="VIL635" s="99"/>
      <c r="VIM635" s="99"/>
      <c r="VIN635" s="99"/>
      <c r="VIO635" s="99"/>
      <c r="VIP635" s="99"/>
      <c r="VIQ635" s="99"/>
      <c r="VIR635" s="99"/>
      <c r="VIS635" s="99"/>
      <c r="VIT635" s="99"/>
      <c r="VIU635" s="99"/>
      <c r="VIV635" s="99"/>
      <c r="VIW635" s="99"/>
      <c r="VIX635" s="99"/>
      <c r="VIY635" s="99"/>
      <c r="VIZ635" s="99"/>
      <c r="VJA635" s="99"/>
      <c r="VJB635" s="99"/>
      <c r="VJC635" s="99"/>
      <c r="VJD635" s="99"/>
      <c r="VJE635" s="99"/>
      <c r="VJF635" s="99"/>
      <c r="VJG635" s="99"/>
      <c r="VJH635" s="99"/>
      <c r="VJI635" s="99"/>
      <c r="VJJ635" s="99"/>
      <c r="VJK635" s="99"/>
      <c r="VJL635" s="99"/>
      <c r="VJM635" s="99"/>
      <c r="VJN635" s="99"/>
      <c r="VJO635" s="99"/>
      <c r="VJP635" s="99"/>
      <c r="VJQ635" s="99"/>
      <c r="VJR635" s="99"/>
      <c r="VJS635" s="99"/>
      <c r="VJT635" s="99"/>
      <c r="VJU635" s="99"/>
      <c r="VJV635" s="99"/>
      <c r="VJW635" s="99"/>
      <c r="VJX635" s="99"/>
      <c r="VJY635" s="99"/>
      <c r="VJZ635" s="99"/>
      <c r="VKA635" s="99"/>
      <c r="VKB635" s="99"/>
      <c r="VKC635" s="99"/>
      <c r="VKD635" s="99"/>
      <c r="VKE635" s="99"/>
      <c r="VKF635" s="99"/>
      <c r="VKG635" s="99"/>
      <c r="VKH635" s="99"/>
      <c r="VKI635" s="99"/>
      <c r="VKJ635" s="99"/>
      <c r="VKK635" s="99"/>
      <c r="VKL635" s="99"/>
      <c r="VKM635" s="99"/>
      <c r="VKN635" s="99"/>
      <c r="VKO635" s="99"/>
      <c r="VKP635" s="99"/>
      <c r="VKQ635" s="99"/>
      <c r="VKR635" s="99"/>
      <c r="VKS635" s="99"/>
      <c r="VKT635" s="99"/>
      <c r="VKU635" s="99"/>
      <c r="VKV635" s="99"/>
      <c r="VKW635" s="99"/>
      <c r="VKX635" s="99"/>
      <c r="VKY635" s="99"/>
      <c r="VKZ635" s="99"/>
      <c r="VLA635" s="99"/>
      <c r="VLB635" s="99"/>
      <c r="VLC635" s="99"/>
      <c r="VLD635" s="99"/>
      <c r="VLE635" s="99"/>
      <c r="VLF635" s="99"/>
      <c r="VLG635" s="99"/>
      <c r="VLH635" s="99"/>
      <c r="VLI635" s="99"/>
      <c r="VLJ635" s="99"/>
      <c r="VLK635" s="99"/>
      <c r="VLL635" s="99"/>
      <c r="VLM635" s="99"/>
      <c r="VLN635" s="99"/>
      <c r="VLO635" s="99"/>
      <c r="VLP635" s="99"/>
      <c r="VLQ635" s="99"/>
      <c r="VLR635" s="99"/>
      <c r="VLS635" s="99"/>
      <c r="VLT635" s="99"/>
      <c r="VLU635" s="99"/>
      <c r="VLV635" s="99"/>
      <c r="VLW635" s="99"/>
      <c r="VLX635" s="99"/>
      <c r="VLY635" s="99"/>
      <c r="VLZ635" s="99"/>
      <c r="VMA635" s="99"/>
      <c r="VMB635" s="99"/>
      <c r="VMC635" s="99"/>
      <c r="VMD635" s="99"/>
      <c r="VME635" s="99"/>
      <c r="VMF635" s="99"/>
      <c r="VMG635" s="99"/>
      <c r="VMH635" s="99"/>
      <c r="VMI635" s="99"/>
      <c r="VMJ635" s="99"/>
      <c r="VMK635" s="99"/>
      <c r="VML635" s="99"/>
      <c r="VMM635" s="99"/>
      <c r="VMN635" s="99"/>
      <c r="VMO635" s="99"/>
      <c r="VMP635" s="99"/>
      <c r="VMQ635" s="99"/>
      <c r="VMR635" s="99"/>
      <c r="VMS635" s="99"/>
      <c r="VMT635" s="99"/>
      <c r="VMU635" s="99"/>
      <c r="VMV635" s="99"/>
      <c r="VMW635" s="99"/>
      <c r="VMX635" s="99"/>
      <c r="VMY635" s="99"/>
      <c r="VMZ635" s="99"/>
      <c r="VNA635" s="99"/>
      <c r="VNB635" s="99"/>
      <c r="VNC635" s="99"/>
      <c r="VND635" s="99"/>
      <c r="VNE635" s="99"/>
      <c r="VNF635" s="99"/>
      <c r="VNG635" s="99"/>
      <c r="VNH635" s="99"/>
      <c r="VNI635" s="99"/>
      <c r="VNJ635" s="99"/>
      <c r="VNK635" s="99"/>
      <c r="VNL635" s="99"/>
      <c r="VNM635" s="99"/>
      <c r="VNN635" s="99"/>
      <c r="VNO635" s="99"/>
      <c r="VNP635" s="99"/>
      <c r="VNQ635" s="99"/>
      <c r="VNR635" s="99"/>
      <c r="VNS635" s="99"/>
      <c r="VNT635" s="99"/>
      <c r="VNU635" s="99"/>
      <c r="VNV635" s="99"/>
      <c r="VNW635" s="99"/>
      <c r="VNX635" s="99"/>
      <c r="VNY635" s="99"/>
      <c r="VNZ635" s="99"/>
      <c r="VOA635" s="99"/>
      <c r="VOB635" s="99"/>
      <c r="VOC635" s="99"/>
      <c r="VOD635" s="99"/>
      <c r="VOE635" s="99"/>
      <c r="VOF635" s="99"/>
      <c r="VOG635" s="99"/>
      <c r="VOH635" s="99"/>
      <c r="VOI635" s="99"/>
      <c r="VOJ635" s="99"/>
      <c r="VOK635" s="99"/>
      <c r="VOL635" s="99"/>
      <c r="VOM635" s="99"/>
      <c r="VON635" s="99"/>
      <c r="VOO635" s="99"/>
      <c r="VOP635" s="99"/>
      <c r="VOQ635" s="99"/>
      <c r="VOR635" s="99"/>
      <c r="VOS635" s="99"/>
      <c r="VOT635" s="99"/>
      <c r="VOU635" s="99"/>
      <c r="VOV635" s="99"/>
      <c r="VOW635" s="99"/>
      <c r="VOX635" s="99"/>
      <c r="VOY635" s="99"/>
      <c r="VOZ635" s="99"/>
      <c r="VPA635" s="99"/>
      <c r="VPB635" s="99"/>
      <c r="VPC635" s="99"/>
      <c r="VPD635" s="99"/>
      <c r="VPE635" s="99"/>
      <c r="VPF635" s="99"/>
      <c r="VPG635" s="99"/>
      <c r="VPH635" s="99"/>
      <c r="VPI635" s="99"/>
      <c r="VPJ635" s="99"/>
      <c r="VPK635" s="99"/>
      <c r="VPL635" s="99"/>
      <c r="VPM635" s="99"/>
      <c r="VPN635" s="99"/>
      <c r="VPO635" s="99"/>
      <c r="VPP635" s="99"/>
      <c r="VPQ635" s="99"/>
      <c r="VPR635" s="99"/>
      <c r="VPS635" s="99"/>
      <c r="VPT635" s="99"/>
      <c r="VPU635" s="99"/>
      <c r="VPV635" s="99"/>
      <c r="VPW635" s="99"/>
      <c r="VPX635" s="99"/>
      <c r="VPY635" s="99"/>
      <c r="VPZ635" s="99"/>
      <c r="VQA635" s="99"/>
      <c r="VQB635" s="99"/>
      <c r="VQC635" s="99"/>
      <c r="VQD635" s="99"/>
      <c r="VQE635" s="99"/>
      <c r="VQF635" s="99"/>
      <c r="VQG635" s="99"/>
      <c r="VQH635" s="99"/>
      <c r="VQI635" s="99"/>
      <c r="VQJ635" s="99"/>
      <c r="VQK635" s="99"/>
      <c r="VQL635" s="99"/>
      <c r="VQM635" s="99"/>
      <c r="VQN635" s="99"/>
      <c r="VQO635" s="99"/>
      <c r="VQP635" s="99"/>
      <c r="VQQ635" s="99"/>
      <c r="VQR635" s="99"/>
      <c r="VQS635" s="99"/>
      <c r="VQT635" s="99"/>
      <c r="VQU635" s="99"/>
      <c r="VQV635" s="99"/>
      <c r="VQW635" s="99"/>
      <c r="VQX635" s="99"/>
      <c r="VQY635" s="99"/>
      <c r="VQZ635" s="99"/>
      <c r="VRA635" s="99"/>
      <c r="VRB635" s="99"/>
      <c r="VRC635" s="99"/>
      <c r="VRD635" s="99"/>
      <c r="VRE635" s="99"/>
      <c r="VRF635" s="99"/>
      <c r="VRG635" s="99"/>
      <c r="VRH635" s="99"/>
      <c r="VRI635" s="99"/>
      <c r="VRJ635" s="99"/>
      <c r="VRK635" s="99"/>
      <c r="VRL635" s="99"/>
      <c r="VRM635" s="99"/>
      <c r="VRN635" s="99"/>
      <c r="VRO635" s="99"/>
      <c r="VRP635" s="99"/>
      <c r="VRQ635" s="99"/>
      <c r="VRR635" s="99"/>
      <c r="VRS635" s="99"/>
      <c r="VRT635" s="99"/>
      <c r="VRU635" s="99"/>
      <c r="VRV635" s="99"/>
      <c r="VRW635" s="99"/>
      <c r="VRX635" s="99"/>
      <c r="VRY635" s="99"/>
      <c r="VRZ635" s="99"/>
      <c r="VSA635" s="99"/>
      <c r="VSB635" s="99"/>
      <c r="VSC635" s="99"/>
      <c r="VSD635" s="99"/>
      <c r="VSE635" s="99"/>
      <c r="VSF635" s="99"/>
      <c r="VSG635" s="99"/>
      <c r="VSH635" s="99"/>
      <c r="VSI635" s="99"/>
      <c r="VSJ635" s="99"/>
      <c r="VSK635" s="99"/>
      <c r="VSL635" s="99"/>
      <c r="VSM635" s="99"/>
      <c r="VSN635" s="99"/>
      <c r="VSO635" s="99"/>
      <c r="VSP635" s="99"/>
      <c r="VSQ635" s="99"/>
      <c r="VSR635" s="99"/>
      <c r="VSS635" s="99"/>
      <c r="VST635" s="99"/>
      <c r="VSU635" s="99"/>
      <c r="VSV635" s="99"/>
      <c r="VSW635" s="99"/>
      <c r="VSX635" s="99"/>
      <c r="VSY635" s="99"/>
      <c r="VSZ635" s="99"/>
      <c r="VTA635" s="99"/>
      <c r="VTB635" s="99"/>
      <c r="VTC635" s="99"/>
      <c r="VTD635" s="99"/>
      <c r="VTE635" s="99"/>
      <c r="VTF635" s="99"/>
      <c r="VTG635" s="99"/>
      <c r="VTH635" s="99"/>
      <c r="VTI635" s="99"/>
      <c r="VTJ635" s="99"/>
      <c r="VTK635" s="99"/>
      <c r="VTL635" s="99"/>
      <c r="VTM635" s="99"/>
      <c r="VTN635" s="99"/>
      <c r="VTO635" s="99"/>
      <c r="VTP635" s="99"/>
      <c r="VTQ635" s="99"/>
      <c r="VTR635" s="99"/>
      <c r="VTS635" s="99"/>
      <c r="VTT635" s="99"/>
      <c r="VTU635" s="99"/>
      <c r="VTV635" s="99"/>
      <c r="VTW635" s="99"/>
      <c r="VTX635" s="99"/>
      <c r="VTY635" s="99"/>
      <c r="VTZ635" s="99"/>
      <c r="VUA635" s="99"/>
      <c r="VUB635" s="99"/>
      <c r="VUC635" s="99"/>
      <c r="VUD635" s="99"/>
      <c r="VUE635" s="99"/>
      <c r="VUF635" s="99"/>
      <c r="VUG635" s="99"/>
      <c r="VUH635" s="99"/>
      <c r="VUI635" s="99"/>
      <c r="VUJ635" s="99"/>
      <c r="VUK635" s="99"/>
      <c r="VUL635" s="99"/>
      <c r="VUM635" s="99"/>
      <c r="VUN635" s="99"/>
      <c r="VUO635" s="99"/>
      <c r="VUP635" s="99"/>
      <c r="VUQ635" s="99"/>
      <c r="VUR635" s="99"/>
      <c r="VUS635" s="99"/>
      <c r="VUT635" s="99"/>
      <c r="VUU635" s="99"/>
      <c r="VUV635" s="99"/>
      <c r="VUW635" s="99"/>
      <c r="VUX635" s="99"/>
      <c r="VUY635" s="99"/>
      <c r="VUZ635" s="99"/>
      <c r="VVA635" s="99"/>
      <c r="VVB635" s="99"/>
      <c r="VVC635" s="99"/>
      <c r="VVD635" s="99"/>
      <c r="VVE635" s="99"/>
      <c r="VVF635" s="99"/>
      <c r="VVG635" s="99"/>
      <c r="VVH635" s="99"/>
      <c r="VVI635" s="99"/>
      <c r="VVJ635" s="99"/>
      <c r="VVK635" s="99"/>
      <c r="VVL635" s="99"/>
      <c r="VVM635" s="99"/>
      <c r="VVN635" s="99"/>
      <c r="VVO635" s="99"/>
      <c r="VVP635" s="99"/>
      <c r="VVQ635" s="99"/>
      <c r="VVR635" s="99"/>
      <c r="VVS635" s="99"/>
      <c r="VVT635" s="99"/>
      <c r="VVU635" s="99"/>
      <c r="VVV635" s="99"/>
      <c r="VVW635" s="99"/>
      <c r="VVX635" s="99"/>
      <c r="VVY635" s="99"/>
      <c r="VVZ635" s="99"/>
      <c r="VWA635" s="99"/>
      <c r="VWB635" s="99"/>
      <c r="VWC635" s="99"/>
      <c r="VWD635" s="99"/>
      <c r="VWE635" s="99"/>
      <c r="VWF635" s="99"/>
      <c r="VWG635" s="99"/>
      <c r="VWH635" s="99"/>
      <c r="VWI635" s="99"/>
      <c r="VWJ635" s="99"/>
      <c r="VWK635" s="99"/>
      <c r="VWL635" s="99"/>
      <c r="VWM635" s="99"/>
      <c r="VWN635" s="99"/>
      <c r="VWO635" s="99"/>
      <c r="VWP635" s="99"/>
      <c r="VWQ635" s="99"/>
      <c r="VWR635" s="99"/>
      <c r="VWS635" s="99"/>
      <c r="VWT635" s="99"/>
      <c r="VWU635" s="99"/>
      <c r="VWV635" s="99"/>
      <c r="VWW635" s="99"/>
      <c r="VWX635" s="99"/>
      <c r="VWY635" s="99"/>
      <c r="VWZ635" s="99"/>
      <c r="VXA635" s="99"/>
      <c r="VXB635" s="99"/>
      <c r="VXC635" s="99"/>
      <c r="VXD635" s="99"/>
      <c r="VXE635" s="99"/>
      <c r="VXF635" s="99"/>
      <c r="VXG635" s="99"/>
      <c r="VXH635" s="99"/>
      <c r="VXI635" s="99"/>
      <c r="VXJ635" s="99"/>
      <c r="VXK635" s="99"/>
      <c r="VXL635" s="99"/>
      <c r="VXM635" s="99"/>
      <c r="VXN635" s="99"/>
      <c r="VXO635" s="99"/>
      <c r="VXP635" s="99"/>
      <c r="VXQ635" s="99"/>
      <c r="VXR635" s="99"/>
      <c r="VXS635" s="99"/>
      <c r="VXT635" s="99"/>
      <c r="VXU635" s="99"/>
      <c r="VXV635" s="99"/>
      <c r="VXW635" s="99"/>
      <c r="VXX635" s="99"/>
      <c r="VXY635" s="99"/>
      <c r="VXZ635" s="99"/>
      <c r="VYA635" s="99"/>
      <c r="VYB635" s="99"/>
      <c r="VYC635" s="99"/>
      <c r="VYD635" s="99"/>
      <c r="VYE635" s="99"/>
      <c r="VYF635" s="99"/>
      <c r="VYG635" s="99"/>
      <c r="VYH635" s="99"/>
      <c r="VYI635" s="99"/>
      <c r="VYJ635" s="99"/>
      <c r="VYK635" s="99"/>
      <c r="VYL635" s="99"/>
      <c r="VYM635" s="99"/>
      <c r="VYN635" s="99"/>
      <c r="VYO635" s="99"/>
      <c r="VYP635" s="99"/>
      <c r="VYQ635" s="99"/>
      <c r="VYR635" s="99"/>
      <c r="VYS635" s="99"/>
      <c r="VYT635" s="99"/>
      <c r="VYU635" s="99"/>
      <c r="VYV635" s="99"/>
      <c r="VYW635" s="99"/>
      <c r="VYX635" s="99"/>
      <c r="VYY635" s="99"/>
      <c r="VYZ635" s="99"/>
      <c r="VZA635" s="99"/>
      <c r="VZB635" s="99"/>
      <c r="VZC635" s="99"/>
      <c r="VZD635" s="99"/>
      <c r="VZE635" s="99"/>
      <c r="VZF635" s="99"/>
      <c r="VZG635" s="99"/>
      <c r="VZH635" s="99"/>
      <c r="VZI635" s="99"/>
      <c r="VZJ635" s="99"/>
      <c r="VZK635" s="99"/>
      <c r="VZL635" s="99"/>
      <c r="VZM635" s="99"/>
      <c r="VZN635" s="99"/>
      <c r="VZO635" s="99"/>
      <c r="VZP635" s="99"/>
      <c r="VZQ635" s="99"/>
      <c r="VZR635" s="99"/>
      <c r="VZS635" s="99"/>
      <c r="VZT635" s="99"/>
      <c r="VZU635" s="99"/>
      <c r="VZV635" s="99"/>
      <c r="VZW635" s="99"/>
      <c r="VZX635" s="99"/>
      <c r="VZY635" s="99"/>
      <c r="VZZ635" s="99"/>
      <c r="WAA635" s="99"/>
      <c r="WAB635" s="99"/>
      <c r="WAC635" s="99"/>
      <c r="WAD635" s="99"/>
      <c r="WAE635" s="99"/>
      <c r="WAF635" s="99"/>
      <c r="WAG635" s="99"/>
      <c r="WAH635" s="99"/>
      <c r="WAI635" s="99"/>
      <c r="WAJ635" s="99"/>
      <c r="WAK635" s="99"/>
      <c r="WAL635" s="99"/>
      <c r="WAM635" s="99"/>
      <c r="WAN635" s="99"/>
      <c r="WAO635" s="99"/>
      <c r="WAP635" s="99"/>
      <c r="WAQ635" s="99"/>
      <c r="WAR635" s="99"/>
      <c r="WAS635" s="99"/>
      <c r="WAT635" s="99"/>
      <c r="WAU635" s="99"/>
      <c r="WAV635" s="99"/>
      <c r="WAW635" s="99"/>
      <c r="WAX635" s="99"/>
      <c r="WAY635" s="99"/>
      <c r="WAZ635" s="99"/>
      <c r="WBA635" s="99"/>
      <c r="WBB635" s="99"/>
      <c r="WBC635" s="99"/>
      <c r="WBD635" s="99"/>
      <c r="WBE635" s="99"/>
      <c r="WBF635" s="99"/>
      <c r="WBG635" s="99"/>
      <c r="WBH635" s="99"/>
      <c r="WBI635" s="99"/>
      <c r="WBJ635" s="99"/>
      <c r="WBK635" s="99"/>
      <c r="WBL635" s="99"/>
      <c r="WBM635" s="99"/>
      <c r="WBN635" s="99"/>
      <c r="WBO635" s="99"/>
      <c r="WBP635" s="99"/>
      <c r="WBQ635" s="99"/>
      <c r="WBR635" s="99"/>
      <c r="WBS635" s="99"/>
      <c r="WBT635" s="99"/>
      <c r="WBU635" s="99"/>
      <c r="WBV635" s="99"/>
      <c r="WBW635" s="99"/>
      <c r="WBX635" s="99"/>
      <c r="WBY635" s="99"/>
      <c r="WBZ635" s="99"/>
      <c r="WCA635" s="99"/>
      <c r="WCB635" s="99"/>
      <c r="WCC635" s="99"/>
      <c r="WCD635" s="99"/>
      <c r="WCE635" s="99"/>
      <c r="WCF635" s="99"/>
      <c r="WCG635" s="99"/>
      <c r="WCH635" s="99"/>
      <c r="WCI635" s="99"/>
      <c r="WCJ635" s="99"/>
      <c r="WCK635" s="99"/>
      <c r="WCL635" s="99"/>
      <c r="WCM635" s="99"/>
      <c r="WCN635" s="99"/>
      <c r="WCO635" s="99"/>
      <c r="WCP635" s="99"/>
      <c r="WCQ635" s="99"/>
      <c r="WCR635" s="99"/>
      <c r="WCS635" s="99"/>
      <c r="WCT635" s="99"/>
      <c r="WCU635" s="99"/>
      <c r="WCV635" s="99"/>
      <c r="WCW635" s="99"/>
      <c r="WCX635" s="99"/>
      <c r="WCY635" s="99"/>
      <c r="WCZ635" s="99"/>
      <c r="WDA635" s="99"/>
      <c r="WDB635" s="99"/>
      <c r="WDC635" s="99"/>
      <c r="WDD635" s="99"/>
      <c r="WDE635" s="99"/>
      <c r="WDF635" s="99"/>
      <c r="WDG635" s="99"/>
      <c r="WDH635" s="99"/>
      <c r="WDI635" s="99"/>
      <c r="WDJ635" s="99"/>
      <c r="WDK635" s="99"/>
      <c r="WDL635" s="99"/>
      <c r="WDM635" s="99"/>
      <c r="WDN635" s="99"/>
      <c r="WDO635" s="99"/>
      <c r="WDP635" s="99"/>
      <c r="WDQ635" s="99"/>
      <c r="WDR635" s="99"/>
      <c r="WDS635" s="99"/>
      <c r="WDT635" s="99"/>
      <c r="WDU635" s="99"/>
      <c r="WDV635" s="99"/>
      <c r="WDW635" s="99"/>
      <c r="WDX635" s="99"/>
      <c r="WDY635" s="99"/>
      <c r="WDZ635" s="99"/>
      <c r="WEA635" s="99"/>
      <c r="WEB635" s="99"/>
      <c r="WEC635" s="99"/>
      <c r="WED635" s="99"/>
      <c r="WEE635" s="99"/>
      <c r="WEF635" s="99"/>
      <c r="WEG635" s="99"/>
      <c r="WEH635" s="99"/>
      <c r="WEI635" s="99"/>
      <c r="WEJ635" s="99"/>
      <c r="WEK635" s="99"/>
      <c r="WEL635" s="99"/>
      <c r="WEM635" s="99"/>
      <c r="WEN635" s="99"/>
      <c r="WEO635" s="99"/>
      <c r="WEP635" s="99"/>
      <c r="WEQ635" s="99"/>
      <c r="WER635" s="99"/>
      <c r="WES635" s="99"/>
      <c r="WET635" s="99"/>
      <c r="WEU635" s="99"/>
      <c r="WEV635" s="99"/>
      <c r="WEW635" s="99"/>
      <c r="WEX635" s="99"/>
      <c r="WEY635" s="99"/>
      <c r="WEZ635" s="99"/>
      <c r="WFA635" s="99"/>
      <c r="WFB635" s="99"/>
      <c r="WFC635" s="99"/>
      <c r="WFD635" s="99"/>
      <c r="WFE635" s="99"/>
      <c r="WFF635" s="99"/>
      <c r="WFG635" s="99"/>
      <c r="WFH635" s="99"/>
      <c r="WFI635" s="99"/>
      <c r="WFJ635" s="99"/>
      <c r="WFK635" s="99"/>
      <c r="WFL635" s="99"/>
      <c r="WFM635" s="99"/>
      <c r="WFN635" s="99"/>
      <c r="WFO635" s="99"/>
      <c r="WFP635" s="99"/>
      <c r="WFQ635" s="99"/>
      <c r="WFR635" s="99"/>
      <c r="WFS635" s="99"/>
      <c r="WFT635" s="99"/>
      <c r="WFU635" s="99"/>
      <c r="WFV635" s="99"/>
      <c r="WFW635" s="99"/>
      <c r="WFX635" s="99"/>
      <c r="WFY635" s="99"/>
      <c r="WFZ635" s="99"/>
      <c r="WGA635" s="99"/>
      <c r="WGB635" s="99"/>
      <c r="WGC635" s="99"/>
      <c r="WGD635" s="99"/>
      <c r="WGE635" s="99"/>
      <c r="WGF635" s="99"/>
      <c r="WGG635" s="99"/>
      <c r="WGH635" s="99"/>
      <c r="WGI635" s="99"/>
      <c r="WGJ635" s="99"/>
      <c r="WGK635" s="99"/>
      <c r="WGL635" s="99"/>
      <c r="WGM635" s="99"/>
      <c r="WGN635" s="99"/>
      <c r="WGO635" s="99"/>
      <c r="WGP635" s="99"/>
      <c r="WGQ635" s="99"/>
      <c r="WGR635" s="99"/>
      <c r="WGS635" s="99"/>
      <c r="WGT635" s="99"/>
      <c r="WGU635" s="99"/>
      <c r="WGV635" s="99"/>
      <c r="WGW635" s="99"/>
      <c r="WGX635" s="99"/>
      <c r="WGY635" s="99"/>
      <c r="WGZ635" s="99"/>
      <c r="WHA635" s="99"/>
      <c r="WHB635" s="99"/>
      <c r="WHC635" s="99"/>
      <c r="WHD635" s="99"/>
      <c r="WHE635" s="99"/>
      <c r="WHF635" s="99"/>
      <c r="WHG635" s="99"/>
      <c r="WHH635" s="99"/>
      <c r="WHI635" s="99"/>
      <c r="WHJ635" s="99"/>
      <c r="WHK635" s="99"/>
      <c r="WHL635" s="99"/>
      <c r="WHM635" s="99"/>
      <c r="WHN635" s="99"/>
      <c r="WHO635" s="99"/>
      <c r="WHP635" s="99"/>
      <c r="WHQ635" s="99"/>
      <c r="WHR635" s="99"/>
      <c r="WHS635" s="99"/>
      <c r="WHT635" s="99"/>
      <c r="WHU635" s="99"/>
      <c r="WHV635" s="99"/>
      <c r="WHW635" s="99"/>
      <c r="WHX635" s="99"/>
      <c r="WHY635" s="99"/>
      <c r="WHZ635" s="99"/>
      <c r="WIA635" s="99"/>
      <c r="WIB635" s="99"/>
      <c r="WIC635" s="99"/>
      <c r="WID635" s="99"/>
      <c r="WIE635" s="99"/>
      <c r="WIF635" s="99"/>
      <c r="WIG635" s="99"/>
      <c r="WIH635" s="99"/>
      <c r="WII635" s="99"/>
      <c r="WIJ635" s="99"/>
      <c r="WIK635" s="99"/>
      <c r="WIL635" s="99"/>
      <c r="WIM635" s="99"/>
      <c r="WIN635" s="99"/>
      <c r="WIO635" s="99"/>
      <c r="WIP635" s="99"/>
      <c r="WIQ635" s="99"/>
      <c r="WIR635" s="99"/>
      <c r="WIS635" s="99"/>
      <c r="WIT635" s="99"/>
      <c r="WIU635" s="99"/>
      <c r="WIV635" s="99"/>
      <c r="WIW635" s="99"/>
      <c r="WIX635" s="99"/>
      <c r="WIY635" s="99"/>
      <c r="WIZ635" s="99"/>
      <c r="WJA635" s="99"/>
      <c r="WJB635" s="99"/>
      <c r="WJC635" s="99"/>
      <c r="WJD635" s="99"/>
      <c r="WJE635" s="99"/>
      <c r="WJF635" s="99"/>
      <c r="WJG635" s="99"/>
      <c r="WJH635" s="99"/>
      <c r="WJI635" s="99"/>
      <c r="WJJ635" s="99"/>
      <c r="WJK635" s="99"/>
      <c r="WJL635" s="99"/>
      <c r="WJM635" s="99"/>
      <c r="WJN635" s="99"/>
      <c r="WJO635" s="99"/>
      <c r="WJP635" s="99"/>
      <c r="WJQ635" s="99"/>
      <c r="WJR635" s="99"/>
      <c r="WJS635" s="99"/>
      <c r="WJT635" s="99"/>
      <c r="WJU635" s="99"/>
      <c r="WJV635" s="99"/>
      <c r="WJW635" s="99"/>
      <c r="WJX635" s="99"/>
      <c r="WJY635" s="99"/>
      <c r="WJZ635" s="99"/>
      <c r="WKA635" s="99"/>
      <c r="WKB635" s="99"/>
      <c r="WKC635" s="99"/>
      <c r="WKD635" s="99"/>
      <c r="WKE635" s="99"/>
      <c r="WKF635" s="99"/>
      <c r="WKG635" s="99"/>
      <c r="WKH635" s="99"/>
      <c r="WKI635" s="99"/>
      <c r="WKJ635" s="99"/>
      <c r="WKK635" s="99"/>
      <c r="WKL635" s="99"/>
      <c r="WKM635" s="99"/>
      <c r="WKN635" s="99"/>
      <c r="WKO635" s="99"/>
      <c r="WKP635" s="99"/>
      <c r="WKQ635" s="99"/>
      <c r="WKR635" s="99"/>
      <c r="WKS635" s="99"/>
      <c r="WKT635" s="99"/>
      <c r="WKU635" s="99"/>
      <c r="WKV635" s="99"/>
      <c r="WKW635" s="99"/>
      <c r="WKX635" s="99"/>
      <c r="WKY635" s="99"/>
      <c r="WKZ635" s="99"/>
      <c r="WLA635" s="99"/>
      <c r="WLB635" s="99"/>
      <c r="WLC635" s="99"/>
      <c r="WLD635" s="99"/>
      <c r="WLE635" s="99"/>
      <c r="WLF635" s="99"/>
      <c r="WLG635" s="99"/>
      <c r="WLH635" s="99"/>
      <c r="WLI635" s="99"/>
      <c r="WLJ635" s="99"/>
      <c r="WLK635" s="99"/>
      <c r="WLL635" s="99"/>
      <c r="WLM635" s="99"/>
      <c r="WLN635" s="99"/>
      <c r="WLO635" s="99"/>
      <c r="WLP635" s="99"/>
      <c r="WLQ635" s="99"/>
      <c r="WLR635" s="99"/>
      <c r="WLS635" s="99"/>
      <c r="WLT635" s="99"/>
      <c r="WLU635" s="99"/>
      <c r="WLV635" s="99"/>
      <c r="WLW635" s="99"/>
      <c r="WLX635" s="99"/>
      <c r="WLY635" s="99"/>
      <c r="WLZ635" s="99"/>
      <c r="WMA635" s="99"/>
      <c r="WMB635" s="99"/>
      <c r="WMC635" s="99"/>
      <c r="WMD635" s="99"/>
      <c r="WME635" s="99"/>
      <c r="WMF635" s="99"/>
      <c r="WMG635" s="99"/>
      <c r="WMH635" s="99"/>
      <c r="WMI635" s="99"/>
      <c r="WMJ635" s="99"/>
      <c r="WMK635" s="99"/>
      <c r="WML635" s="99"/>
      <c r="WMM635" s="99"/>
      <c r="WMN635" s="99"/>
      <c r="WMO635" s="99"/>
      <c r="WMP635" s="99"/>
      <c r="WMQ635" s="99"/>
      <c r="WMR635" s="99"/>
      <c r="WMS635" s="99"/>
      <c r="WMT635" s="99"/>
      <c r="WMU635" s="99"/>
      <c r="WMV635" s="99"/>
      <c r="WMW635" s="99"/>
      <c r="WMX635" s="99"/>
      <c r="WMY635" s="99"/>
      <c r="WMZ635" s="99"/>
      <c r="WNA635" s="99"/>
      <c r="WNB635" s="99"/>
      <c r="WNC635" s="99"/>
      <c r="WND635" s="99"/>
      <c r="WNE635" s="99"/>
      <c r="WNF635" s="99"/>
      <c r="WNG635" s="99"/>
      <c r="WNH635" s="99"/>
      <c r="WNI635" s="99"/>
      <c r="WNJ635" s="99"/>
      <c r="WNK635" s="99"/>
      <c r="WNL635" s="99"/>
      <c r="WNM635" s="99"/>
      <c r="WNN635" s="99"/>
      <c r="WNO635" s="99"/>
      <c r="WNP635" s="99"/>
      <c r="WNQ635" s="99"/>
      <c r="WNR635" s="99"/>
      <c r="WNS635" s="99"/>
      <c r="WNT635" s="99"/>
      <c r="WNU635" s="99"/>
      <c r="WNV635" s="99"/>
      <c r="WNW635" s="99"/>
      <c r="WNX635" s="99"/>
      <c r="WNY635" s="99"/>
      <c r="WNZ635" s="99"/>
      <c r="WOA635" s="99"/>
      <c r="WOB635" s="99"/>
      <c r="WOC635" s="99"/>
      <c r="WOD635" s="99"/>
      <c r="WOE635" s="99"/>
      <c r="WOF635" s="99"/>
      <c r="WOG635" s="99"/>
      <c r="WOH635" s="99"/>
      <c r="WOI635" s="99"/>
      <c r="WOJ635" s="99"/>
      <c r="WOK635" s="99"/>
      <c r="WOL635" s="99"/>
      <c r="WOM635" s="99"/>
      <c r="WON635" s="99"/>
      <c r="WOO635" s="99"/>
      <c r="WOP635" s="99"/>
      <c r="WOQ635" s="99"/>
      <c r="WOR635" s="99"/>
      <c r="WOS635" s="99"/>
      <c r="WOT635" s="99"/>
      <c r="WOU635" s="99"/>
      <c r="WOV635" s="99"/>
      <c r="WOW635" s="99"/>
      <c r="WOX635" s="99"/>
      <c r="WOY635" s="99"/>
      <c r="WOZ635" s="99"/>
      <c r="WPA635" s="99"/>
      <c r="WPB635" s="99"/>
      <c r="WPC635" s="99"/>
      <c r="WPD635" s="99"/>
      <c r="WPE635" s="99"/>
      <c r="WPF635" s="99"/>
      <c r="WPG635" s="99"/>
      <c r="WPH635" s="99"/>
      <c r="WPI635" s="99"/>
      <c r="WPJ635" s="99"/>
      <c r="WPK635" s="99"/>
      <c r="WPL635" s="99"/>
      <c r="WPM635" s="99"/>
      <c r="WPN635" s="99"/>
      <c r="WPO635" s="99"/>
      <c r="WPP635" s="99"/>
      <c r="WPQ635" s="99"/>
      <c r="WPR635" s="99"/>
      <c r="WPS635" s="99"/>
      <c r="WPT635" s="99"/>
      <c r="WPU635" s="99"/>
      <c r="WPV635" s="99"/>
      <c r="WPW635" s="99"/>
      <c r="WPX635" s="99"/>
      <c r="WPY635" s="99"/>
      <c r="WPZ635" s="99"/>
      <c r="WQA635" s="99"/>
      <c r="WQB635" s="99"/>
      <c r="WQC635" s="99"/>
      <c r="WQD635" s="99"/>
      <c r="WQE635" s="99"/>
      <c r="WQF635" s="99"/>
      <c r="WQG635" s="99"/>
      <c r="WQH635" s="99"/>
      <c r="WQI635" s="99"/>
      <c r="WQJ635" s="99"/>
      <c r="WQK635" s="99"/>
      <c r="WQL635" s="99"/>
      <c r="WQM635" s="99"/>
      <c r="WQN635" s="99"/>
      <c r="WQO635" s="99"/>
      <c r="WQP635" s="99"/>
      <c r="WQQ635" s="99"/>
      <c r="WQR635" s="99"/>
      <c r="WQS635" s="99"/>
      <c r="WQT635" s="99"/>
      <c r="WQU635" s="99"/>
      <c r="WQV635" s="99"/>
      <c r="WQW635" s="99"/>
      <c r="WQX635" s="99"/>
      <c r="WQY635" s="99"/>
      <c r="WQZ635" s="99"/>
      <c r="WRA635" s="99"/>
      <c r="WRB635" s="99"/>
      <c r="WRC635" s="99"/>
      <c r="WRD635" s="99"/>
      <c r="WRE635" s="99"/>
      <c r="WRF635" s="99"/>
      <c r="WRG635" s="99"/>
      <c r="WRH635" s="99"/>
      <c r="WRI635" s="99"/>
      <c r="WRJ635" s="99"/>
      <c r="WRK635" s="99"/>
      <c r="WRL635" s="99"/>
      <c r="WRM635" s="99"/>
      <c r="WRN635" s="99"/>
      <c r="WRO635" s="99"/>
      <c r="WRP635" s="99"/>
      <c r="WRQ635" s="99"/>
      <c r="WRR635" s="99"/>
      <c r="WRS635" s="99"/>
      <c r="WRT635" s="99"/>
      <c r="WRU635" s="99"/>
      <c r="WRV635" s="99"/>
      <c r="WRW635" s="99"/>
      <c r="WRX635" s="99"/>
      <c r="WRY635" s="99"/>
      <c r="WRZ635" s="99"/>
      <c r="WSA635" s="99"/>
      <c r="WSB635" s="99"/>
      <c r="WSC635" s="99"/>
      <c r="WSD635" s="99"/>
      <c r="WSE635" s="99"/>
      <c r="WSF635" s="99"/>
      <c r="WSG635" s="99"/>
      <c r="WSH635" s="99"/>
      <c r="WSI635" s="99"/>
      <c r="WSJ635" s="99"/>
      <c r="WSK635" s="99"/>
      <c r="WSL635" s="99"/>
      <c r="WSM635" s="99"/>
      <c r="WSN635" s="99"/>
      <c r="WSO635" s="99"/>
      <c r="WSP635" s="99"/>
      <c r="WSQ635" s="99"/>
      <c r="WSR635" s="99"/>
      <c r="WSS635" s="99"/>
      <c r="WST635" s="99"/>
      <c r="WSU635" s="99"/>
      <c r="WSV635" s="99"/>
      <c r="WSW635" s="99"/>
      <c r="WSX635" s="99"/>
      <c r="WSY635" s="99"/>
      <c r="WSZ635" s="99"/>
      <c r="WTA635" s="99"/>
      <c r="WTB635" s="99"/>
      <c r="WTC635" s="99"/>
      <c r="WTD635" s="99"/>
      <c r="WTE635" s="99"/>
      <c r="WTF635" s="99"/>
      <c r="WTG635" s="99"/>
      <c r="WTH635" s="99"/>
      <c r="WTI635" s="99"/>
      <c r="WTJ635" s="99"/>
      <c r="WTK635" s="99"/>
      <c r="WTL635" s="99"/>
      <c r="WTM635" s="99"/>
      <c r="WTN635" s="99"/>
      <c r="WTO635" s="99"/>
      <c r="WTP635" s="99"/>
      <c r="WTQ635" s="99"/>
      <c r="WTR635" s="99"/>
      <c r="WTS635" s="99"/>
      <c r="WTT635" s="99"/>
      <c r="WTU635" s="99"/>
      <c r="WTV635" s="99"/>
      <c r="WTW635" s="99"/>
      <c r="WTX635" s="99"/>
      <c r="WTY635" s="99"/>
      <c r="WTZ635" s="99"/>
      <c r="WUA635" s="99"/>
      <c r="WUB635" s="99"/>
      <c r="WUC635" s="99"/>
      <c r="WUD635" s="99"/>
      <c r="WUE635" s="99"/>
      <c r="WUF635" s="99"/>
      <c r="WUG635" s="99"/>
      <c r="WUH635" s="99"/>
      <c r="WUI635" s="99"/>
      <c r="WUJ635" s="99"/>
      <c r="WUK635" s="99"/>
      <c r="WUL635" s="99"/>
      <c r="WUM635" s="99"/>
      <c r="WUN635" s="99"/>
      <c r="WUO635" s="99"/>
      <c r="WUP635" s="99"/>
      <c r="WUQ635" s="99"/>
      <c r="WUR635" s="99"/>
      <c r="WUS635" s="99"/>
      <c r="WUT635" s="99"/>
      <c r="WUU635" s="99"/>
      <c r="WUV635" s="99"/>
      <c r="WUW635" s="99"/>
      <c r="WUX635" s="99"/>
      <c r="WUY635" s="99"/>
      <c r="WUZ635" s="99"/>
      <c r="WVA635" s="99"/>
      <c r="WVB635" s="99"/>
      <c r="WVC635" s="99"/>
      <c r="WVD635" s="99"/>
      <c r="WVE635" s="99"/>
      <c r="WVF635" s="99"/>
      <c r="WVG635" s="99"/>
      <c r="WVH635" s="99"/>
      <c r="WVI635" s="99"/>
      <c r="WVJ635" s="99"/>
      <c r="WVK635" s="99"/>
      <c r="WVL635" s="99"/>
      <c r="WVM635" s="99"/>
      <c r="WVN635" s="99"/>
      <c r="WVO635" s="99"/>
      <c r="WVP635" s="99"/>
      <c r="WVQ635" s="99"/>
      <c r="WVR635" s="99"/>
      <c r="WVS635" s="99"/>
      <c r="WVT635" s="99"/>
      <c r="WVU635" s="99"/>
      <c r="WVV635" s="99"/>
      <c r="WVW635" s="99"/>
      <c r="WVX635" s="99"/>
      <c r="WVY635" s="99"/>
      <c r="WVZ635" s="99"/>
      <c r="WWA635" s="99"/>
      <c r="WWB635" s="99"/>
      <c r="WWC635" s="99"/>
      <c r="WWD635" s="99"/>
      <c r="WWE635" s="99"/>
      <c r="WWF635" s="99"/>
      <c r="WWG635" s="99"/>
      <c r="WWH635" s="99"/>
      <c r="WWI635" s="99"/>
      <c r="WWJ635" s="99"/>
      <c r="WWK635" s="99"/>
      <c r="WWL635" s="99"/>
      <c r="WWM635" s="99"/>
      <c r="WWN635" s="99"/>
      <c r="WWO635" s="99"/>
      <c r="WWP635" s="99"/>
      <c r="WWQ635" s="99"/>
      <c r="WWR635" s="99"/>
      <c r="WWS635" s="99"/>
      <c r="WWT635" s="99"/>
      <c r="WWU635" s="99"/>
      <c r="WWV635" s="99"/>
      <c r="WWW635" s="99"/>
      <c r="WWX635" s="99"/>
      <c r="WWY635" s="99"/>
      <c r="WWZ635" s="99"/>
      <c r="WXA635" s="99"/>
      <c r="WXB635" s="99"/>
      <c r="WXC635" s="99"/>
      <c r="WXD635" s="99"/>
      <c r="WXE635" s="99"/>
      <c r="WXF635" s="99"/>
      <c r="WXG635" s="99"/>
      <c r="WXH635" s="99"/>
      <c r="WXI635" s="99"/>
      <c r="WXJ635" s="99"/>
      <c r="WXK635" s="99"/>
      <c r="WXL635" s="99"/>
      <c r="WXM635" s="99"/>
      <c r="WXN635" s="99"/>
      <c r="WXO635" s="99"/>
      <c r="WXP635" s="99"/>
      <c r="WXQ635" s="99"/>
      <c r="WXR635" s="99"/>
      <c r="WXS635" s="99"/>
      <c r="WXT635" s="99"/>
      <c r="WXU635" s="99"/>
      <c r="WXV635" s="99"/>
      <c r="WXW635" s="99"/>
      <c r="WXX635" s="99"/>
      <c r="WXY635" s="99"/>
      <c r="WXZ635" s="99"/>
      <c r="WYA635" s="99"/>
      <c r="WYB635" s="99"/>
      <c r="WYC635" s="99"/>
      <c r="WYD635" s="99"/>
      <c r="WYE635" s="99"/>
      <c r="WYF635" s="99"/>
      <c r="WYG635" s="99"/>
      <c r="WYH635" s="99"/>
      <c r="WYI635" s="99"/>
      <c r="WYJ635" s="99"/>
      <c r="WYK635" s="99"/>
      <c r="WYL635" s="99"/>
      <c r="WYM635" s="99"/>
      <c r="WYN635" s="99"/>
      <c r="WYO635" s="99"/>
      <c r="WYP635" s="99"/>
      <c r="WYQ635" s="99"/>
      <c r="WYR635" s="99"/>
      <c r="WYS635" s="99"/>
      <c r="WYT635" s="99"/>
      <c r="WYU635" s="99"/>
      <c r="WYV635" s="99"/>
      <c r="WYW635" s="99"/>
      <c r="WYX635" s="99"/>
      <c r="WYY635" s="99"/>
      <c r="WYZ635" s="99"/>
      <c r="WZA635" s="99"/>
      <c r="WZB635" s="99"/>
      <c r="WZC635" s="99"/>
      <c r="WZD635" s="99"/>
      <c r="WZE635" s="99"/>
      <c r="WZF635" s="99"/>
      <c r="WZG635" s="99"/>
      <c r="WZH635" s="99"/>
      <c r="WZI635" s="99"/>
      <c r="WZJ635" s="99"/>
      <c r="WZK635" s="99"/>
      <c r="WZL635" s="99"/>
      <c r="WZM635" s="99"/>
      <c r="WZN635" s="99"/>
      <c r="WZO635" s="99"/>
      <c r="WZP635" s="99"/>
      <c r="WZQ635" s="99"/>
      <c r="WZR635" s="99"/>
      <c r="WZS635" s="99"/>
      <c r="WZT635" s="99"/>
      <c r="WZU635" s="99"/>
      <c r="WZV635" s="99"/>
      <c r="WZW635" s="99"/>
      <c r="WZX635" s="99"/>
      <c r="WZY635" s="99"/>
      <c r="WZZ635" s="99"/>
      <c r="XAA635" s="99"/>
      <c r="XAB635" s="99"/>
      <c r="XAC635" s="99"/>
      <c r="XAD635" s="99"/>
      <c r="XAE635" s="99"/>
      <c r="XAF635" s="99"/>
      <c r="XAG635" s="99"/>
      <c r="XAH635" s="99"/>
      <c r="XAI635" s="99"/>
      <c r="XAJ635" s="99"/>
      <c r="XAK635" s="99"/>
      <c r="XAL635" s="99"/>
      <c r="XAM635" s="99"/>
      <c r="XAN635" s="99"/>
      <c r="XAO635" s="99"/>
      <c r="XAP635" s="99"/>
      <c r="XAQ635" s="99"/>
      <c r="XAR635" s="99"/>
      <c r="XAS635" s="99"/>
      <c r="XAT635" s="99"/>
      <c r="XAU635" s="99"/>
      <c r="XAV635" s="99"/>
      <c r="XAW635" s="99"/>
      <c r="XAX635" s="99"/>
      <c r="XAY635" s="99"/>
      <c r="XAZ635" s="99"/>
      <c r="XBA635" s="99"/>
      <c r="XBB635" s="99"/>
      <c r="XBC635" s="99"/>
      <c r="XBD635" s="99"/>
      <c r="XBE635" s="99"/>
      <c r="XBF635" s="99"/>
      <c r="XBG635" s="99"/>
      <c r="XBH635" s="99"/>
      <c r="XBI635" s="99"/>
      <c r="XBJ635" s="99"/>
      <c r="XBK635" s="99"/>
      <c r="XBL635" s="99"/>
      <c r="XBM635" s="99"/>
      <c r="XBN635" s="99"/>
      <c r="XBO635" s="99"/>
      <c r="XBP635" s="99"/>
      <c r="XBQ635" s="99"/>
      <c r="XBR635" s="99"/>
      <c r="XBS635" s="99"/>
      <c r="XBT635" s="99"/>
      <c r="XBU635" s="99"/>
      <c r="XBV635" s="99"/>
      <c r="XBW635" s="99"/>
      <c r="XBX635" s="99"/>
      <c r="XBY635" s="99"/>
      <c r="XBZ635" s="99"/>
      <c r="XCA635" s="99"/>
      <c r="XCB635" s="99"/>
      <c r="XCC635" s="99"/>
      <c r="XCD635" s="99"/>
      <c r="XCE635" s="99"/>
      <c r="XCF635" s="99"/>
      <c r="XCG635" s="99"/>
      <c r="XCH635" s="99"/>
      <c r="XCI635" s="99"/>
      <c r="XCJ635" s="99"/>
      <c r="XCK635" s="99"/>
      <c r="XCL635" s="99"/>
      <c r="XCM635" s="99"/>
      <c r="XCN635" s="99"/>
      <c r="XCO635" s="99"/>
      <c r="XCP635" s="99"/>
      <c r="XCQ635" s="99"/>
      <c r="XCR635" s="99"/>
      <c r="XCS635" s="99"/>
      <c r="XCT635" s="99"/>
      <c r="XCU635" s="99"/>
      <c r="XCV635" s="99"/>
      <c r="XCW635" s="99"/>
      <c r="XCX635" s="99"/>
      <c r="XCY635" s="99"/>
      <c r="XCZ635" s="99"/>
      <c r="XDA635" s="99"/>
      <c r="XDB635" s="99"/>
      <c r="XDC635" s="99"/>
      <c r="XDD635" s="99"/>
      <c r="XDE635" s="99"/>
      <c r="XDF635" s="99"/>
      <c r="XDG635" s="99"/>
      <c r="XDH635" s="99"/>
      <c r="XDI635" s="99"/>
      <c r="XDJ635" s="99"/>
      <c r="XDK635" s="99"/>
      <c r="XDL635" s="99"/>
      <c r="XDM635" s="99"/>
      <c r="XDN635" s="99"/>
      <c r="XDO635" s="99"/>
      <c r="XDP635" s="99"/>
      <c r="XDQ635" s="99"/>
      <c r="XDR635" s="99"/>
      <c r="XDS635" s="99"/>
      <c r="XDT635" s="99"/>
      <c r="XDU635" s="99"/>
      <c r="XDV635" s="99"/>
      <c r="XDW635" s="99"/>
      <c r="XDX635" s="99"/>
      <c r="XDY635" s="99"/>
      <c r="XDZ635" s="99"/>
      <c r="XEA635" s="99"/>
      <c r="XEB635" s="99"/>
      <c r="XEC635" s="99"/>
      <c r="XED635" s="99"/>
      <c r="XEE635" s="99"/>
      <c r="XEF635" s="99"/>
      <c r="XEG635" s="99"/>
      <c r="XEH635" s="99"/>
      <c r="XEI635" s="99"/>
      <c r="XEJ635" s="99"/>
      <c r="XEK635" s="99"/>
      <c r="XEL635" s="99"/>
      <c r="XEM635" s="99"/>
      <c r="XEN635" s="99"/>
      <c r="XEO635" s="99"/>
      <c r="XEP635" s="99"/>
      <c r="XEQ635" s="99"/>
      <c r="XER635" s="99"/>
      <c r="XES635" s="99"/>
      <c r="XET635" s="99"/>
      <c r="XEU635" s="99"/>
      <c r="XEV635" s="99"/>
      <c r="XEW635" s="99"/>
      <c r="XEX635" s="99"/>
      <c r="XEY635" s="99"/>
      <c r="XEZ635" s="99"/>
      <c r="XFA635" s="86"/>
    </row>
    <row r="636" spans="1:16381" s="77" customFormat="1" ht="14.15" customHeight="1" x14ac:dyDescent="0.2">
      <c r="A636" s="171" t="s">
        <v>2108</v>
      </c>
      <c r="B636" s="172" t="s">
        <v>901</v>
      </c>
      <c r="C636" s="258">
        <f t="shared" si="93"/>
        <v>0</v>
      </c>
      <c r="D636" s="263">
        <f t="shared" si="94"/>
        <v>0</v>
      </c>
      <c r="E636" s="125"/>
      <c r="F636" s="125"/>
      <c r="G636" s="125"/>
      <c r="H636" s="126"/>
      <c r="I636" s="126"/>
      <c r="J636" s="126"/>
      <c r="K636" s="126"/>
      <c r="L636" s="126"/>
      <c r="M636" s="126"/>
      <c r="N636" s="126"/>
      <c r="O636" s="126"/>
      <c r="P636" s="126"/>
      <c r="Q636" s="126"/>
      <c r="R636" s="126"/>
      <c r="S636" s="126"/>
      <c r="T636" s="126"/>
      <c r="U636" s="126"/>
      <c r="V636" s="126"/>
      <c r="W636" s="126"/>
      <c r="X636" s="126"/>
      <c r="Y636" s="126"/>
      <c r="Z636" s="126"/>
      <c r="AA636" s="125"/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310">
        <v>5320</v>
      </c>
      <c r="AL636" s="310">
        <f t="shared" ref="AL636:AL643" si="100">AK636*E636</f>
        <v>0</v>
      </c>
      <c r="AM636" s="65" t="s">
        <v>654</v>
      </c>
      <c r="AN636" s="65"/>
      <c r="AO636" s="65"/>
      <c r="AP636" s="65"/>
      <c r="AQ636" s="65"/>
      <c r="AR636" s="65"/>
      <c r="AS636" s="76"/>
    </row>
    <row r="637" spans="1:16381" s="67" customFormat="1" ht="14.15" customHeight="1" x14ac:dyDescent="0.2">
      <c r="A637" s="171" t="s">
        <v>2109</v>
      </c>
      <c r="B637" s="172" t="s">
        <v>902</v>
      </c>
      <c r="C637" s="258">
        <f t="shared" si="93"/>
        <v>0</v>
      </c>
      <c r="D637" s="263">
        <f t="shared" si="94"/>
        <v>0</v>
      </c>
      <c r="E637" s="125"/>
      <c r="F637" s="125"/>
      <c r="G637" s="125"/>
      <c r="H637" s="126"/>
      <c r="I637" s="126"/>
      <c r="J637" s="126"/>
      <c r="K637" s="126"/>
      <c r="L637" s="126"/>
      <c r="M637" s="126"/>
      <c r="N637" s="126"/>
      <c r="O637" s="126"/>
      <c r="P637" s="126"/>
      <c r="Q637" s="126"/>
      <c r="R637" s="126"/>
      <c r="S637" s="126"/>
      <c r="T637" s="126"/>
      <c r="U637" s="126"/>
      <c r="V637" s="126"/>
      <c r="W637" s="126"/>
      <c r="X637" s="126"/>
      <c r="Y637" s="126"/>
      <c r="Z637" s="126"/>
      <c r="AA637" s="125"/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310">
        <v>4730</v>
      </c>
      <c r="AL637" s="310">
        <f t="shared" si="100"/>
        <v>0</v>
      </c>
      <c r="AM637" s="65" t="s">
        <v>654</v>
      </c>
      <c r="AN637" s="65"/>
      <c r="AO637" s="65"/>
      <c r="AP637" s="65"/>
      <c r="AQ637" s="65"/>
      <c r="AR637" s="65"/>
      <c r="AS637" s="66"/>
    </row>
    <row r="638" spans="1:16381" s="67" customFormat="1" ht="14.15" customHeight="1" x14ac:dyDescent="0.2">
      <c r="A638" s="171" t="s">
        <v>2110</v>
      </c>
      <c r="B638" s="172" t="s">
        <v>903</v>
      </c>
      <c r="C638" s="258">
        <f t="shared" si="93"/>
        <v>0</v>
      </c>
      <c r="D638" s="263">
        <f t="shared" si="94"/>
        <v>0</v>
      </c>
      <c r="E638" s="125"/>
      <c r="F638" s="125"/>
      <c r="G638" s="125"/>
      <c r="H638" s="126"/>
      <c r="I638" s="126"/>
      <c r="J638" s="126"/>
      <c r="K638" s="126"/>
      <c r="L638" s="126"/>
      <c r="M638" s="126"/>
      <c r="N638" s="126"/>
      <c r="O638" s="126"/>
      <c r="P638" s="126"/>
      <c r="Q638" s="126"/>
      <c r="R638" s="126"/>
      <c r="S638" s="126"/>
      <c r="T638" s="126"/>
      <c r="U638" s="126"/>
      <c r="V638" s="126"/>
      <c r="W638" s="126"/>
      <c r="X638" s="126"/>
      <c r="Y638" s="126"/>
      <c r="Z638" s="126"/>
      <c r="AA638" s="125"/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310">
        <v>590</v>
      </c>
      <c r="AL638" s="310">
        <f t="shared" si="100"/>
        <v>0</v>
      </c>
      <c r="AM638" s="65" t="s">
        <v>654</v>
      </c>
      <c r="AN638" s="65"/>
      <c r="AO638" s="65"/>
      <c r="AP638" s="65"/>
      <c r="AQ638" s="65"/>
      <c r="AR638" s="65"/>
      <c r="AS638" s="66"/>
    </row>
    <row r="639" spans="1:16381" s="67" customFormat="1" ht="14.15" customHeight="1" x14ac:dyDescent="0.2">
      <c r="A639" s="171" t="s">
        <v>2111</v>
      </c>
      <c r="B639" s="172" t="s">
        <v>904</v>
      </c>
      <c r="C639" s="258">
        <f t="shared" si="93"/>
        <v>0</v>
      </c>
      <c r="D639" s="263">
        <f t="shared" si="94"/>
        <v>0</v>
      </c>
      <c r="E639" s="125"/>
      <c r="F639" s="125"/>
      <c r="G639" s="125"/>
      <c r="H639" s="126"/>
      <c r="I639" s="126"/>
      <c r="J639" s="126"/>
      <c r="K639" s="126"/>
      <c r="L639" s="126"/>
      <c r="M639" s="126"/>
      <c r="N639" s="126"/>
      <c r="O639" s="126"/>
      <c r="P639" s="126"/>
      <c r="Q639" s="126"/>
      <c r="R639" s="126"/>
      <c r="S639" s="126"/>
      <c r="T639" s="126"/>
      <c r="U639" s="126"/>
      <c r="V639" s="126"/>
      <c r="W639" s="126"/>
      <c r="X639" s="126"/>
      <c r="Y639" s="126"/>
      <c r="Z639" s="126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310">
        <v>1320</v>
      </c>
      <c r="AL639" s="310">
        <f t="shared" si="100"/>
        <v>0</v>
      </c>
      <c r="AM639" s="65" t="s">
        <v>654</v>
      </c>
      <c r="AN639" s="65"/>
      <c r="AO639" s="65"/>
      <c r="AP639" s="65"/>
      <c r="AQ639" s="65"/>
      <c r="AR639" s="65"/>
      <c r="AS639" s="66"/>
    </row>
    <row r="640" spans="1:16381" s="67" customFormat="1" ht="14.15" customHeight="1" x14ac:dyDescent="0.2">
      <c r="A640" s="171" t="s">
        <v>2112</v>
      </c>
      <c r="B640" s="172" t="s">
        <v>905</v>
      </c>
      <c r="C640" s="258">
        <f t="shared" si="93"/>
        <v>31</v>
      </c>
      <c r="D640" s="263">
        <f t="shared" si="94"/>
        <v>31</v>
      </c>
      <c r="E640" s="125">
        <v>31</v>
      </c>
      <c r="F640" s="125"/>
      <c r="G640" s="125"/>
      <c r="H640" s="126"/>
      <c r="I640" s="126"/>
      <c r="J640" s="126"/>
      <c r="K640" s="126"/>
      <c r="L640" s="126"/>
      <c r="M640" s="126"/>
      <c r="N640" s="126"/>
      <c r="O640" s="126"/>
      <c r="P640" s="126"/>
      <c r="Q640" s="126"/>
      <c r="R640" s="126"/>
      <c r="S640" s="126"/>
      <c r="T640" s="126"/>
      <c r="U640" s="126"/>
      <c r="V640" s="126"/>
      <c r="W640" s="126"/>
      <c r="X640" s="126"/>
      <c r="Y640" s="126"/>
      <c r="Z640" s="126"/>
      <c r="AA640" s="125"/>
      <c r="AB640" s="125">
        <v>31</v>
      </c>
      <c r="AC640" s="125"/>
      <c r="AD640" s="125"/>
      <c r="AE640" s="125"/>
      <c r="AF640" s="125"/>
      <c r="AG640" s="125"/>
      <c r="AH640" s="125"/>
      <c r="AI640" s="125"/>
      <c r="AJ640" s="125"/>
      <c r="AK640" s="310">
        <v>12520</v>
      </c>
      <c r="AL640" s="310">
        <f t="shared" si="100"/>
        <v>388120</v>
      </c>
      <c r="AM640" s="65" t="s">
        <v>654</v>
      </c>
      <c r="AN640" s="65"/>
      <c r="AO640" s="65"/>
      <c r="AP640" s="65"/>
      <c r="AQ640" s="65"/>
      <c r="AR640" s="65"/>
      <c r="AS640" s="66"/>
    </row>
    <row r="641" spans="1:45" s="67" customFormat="1" ht="14.15" customHeight="1" x14ac:dyDescent="0.2">
      <c r="A641" s="171" t="s">
        <v>2113</v>
      </c>
      <c r="B641" s="172" t="s">
        <v>906</v>
      </c>
      <c r="C641" s="258">
        <f t="shared" si="93"/>
        <v>0</v>
      </c>
      <c r="D641" s="263">
        <f t="shared" si="94"/>
        <v>0</v>
      </c>
      <c r="E641" s="125"/>
      <c r="F641" s="125"/>
      <c r="G641" s="125"/>
      <c r="H641" s="126"/>
      <c r="I641" s="126"/>
      <c r="J641" s="126"/>
      <c r="K641" s="126"/>
      <c r="L641" s="126"/>
      <c r="M641" s="126"/>
      <c r="N641" s="126"/>
      <c r="O641" s="126"/>
      <c r="P641" s="126"/>
      <c r="Q641" s="126"/>
      <c r="R641" s="126"/>
      <c r="S641" s="126"/>
      <c r="T641" s="126"/>
      <c r="U641" s="126"/>
      <c r="V641" s="126"/>
      <c r="W641" s="126"/>
      <c r="X641" s="126"/>
      <c r="Y641" s="126"/>
      <c r="Z641" s="126"/>
      <c r="AA641" s="125"/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310">
        <v>4000</v>
      </c>
      <c r="AL641" s="310">
        <f t="shared" si="100"/>
        <v>0</v>
      </c>
      <c r="AM641" s="65" t="s">
        <v>654</v>
      </c>
      <c r="AN641" s="65"/>
      <c r="AO641" s="65"/>
      <c r="AP641" s="65"/>
      <c r="AQ641" s="65"/>
      <c r="AR641" s="65"/>
      <c r="AS641" s="66"/>
    </row>
    <row r="642" spans="1:45" s="67" customFormat="1" ht="14.15" customHeight="1" x14ac:dyDescent="0.2">
      <c r="A642" s="171" t="s">
        <v>1769</v>
      </c>
      <c r="B642" s="172" t="s">
        <v>1305</v>
      </c>
      <c r="C642" s="258">
        <f t="shared" si="93"/>
        <v>20</v>
      </c>
      <c r="D642" s="263">
        <f t="shared" si="94"/>
        <v>20</v>
      </c>
      <c r="E642" s="125">
        <v>20</v>
      </c>
      <c r="F642" s="125"/>
      <c r="G642" s="125"/>
      <c r="H642" s="126"/>
      <c r="I642" s="126"/>
      <c r="J642" s="126"/>
      <c r="K642" s="126"/>
      <c r="L642" s="126"/>
      <c r="M642" s="126"/>
      <c r="N642" s="126"/>
      <c r="O642" s="126"/>
      <c r="P642" s="126"/>
      <c r="Q642" s="126"/>
      <c r="R642" s="126"/>
      <c r="S642" s="126"/>
      <c r="T642" s="126"/>
      <c r="U642" s="126"/>
      <c r="V642" s="126"/>
      <c r="W642" s="126"/>
      <c r="X642" s="126"/>
      <c r="Y642" s="126"/>
      <c r="Z642" s="126"/>
      <c r="AA642" s="125"/>
      <c r="AB642" s="125">
        <v>20</v>
      </c>
      <c r="AC642" s="125"/>
      <c r="AD642" s="125"/>
      <c r="AE642" s="125"/>
      <c r="AF642" s="125"/>
      <c r="AG642" s="125"/>
      <c r="AH642" s="125"/>
      <c r="AI642" s="125"/>
      <c r="AJ642" s="125"/>
      <c r="AK642" s="310">
        <v>2090</v>
      </c>
      <c r="AL642" s="310">
        <f t="shared" si="100"/>
        <v>41800</v>
      </c>
      <c r="AM642" s="65" t="s">
        <v>654</v>
      </c>
      <c r="AN642" s="65"/>
      <c r="AO642" s="65"/>
      <c r="AP642" s="65"/>
      <c r="AQ642" s="65"/>
      <c r="AR642" s="65"/>
      <c r="AS642" s="66"/>
    </row>
    <row r="643" spans="1:45" s="72" customFormat="1" ht="14.15" customHeight="1" x14ac:dyDescent="0.2">
      <c r="A643" s="171" t="s">
        <v>2570</v>
      </c>
      <c r="B643" s="172" t="s">
        <v>2571</v>
      </c>
      <c r="C643" s="258">
        <f t="shared" si="93"/>
        <v>0</v>
      </c>
      <c r="D643" s="263">
        <f t="shared" si="94"/>
        <v>0</v>
      </c>
      <c r="E643" s="125"/>
      <c r="F643" s="125"/>
      <c r="G643" s="125"/>
      <c r="H643" s="126"/>
      <c r="I643" s="126"/>
      <c r="J643" s="126"/>
      <c r="K643" s="126"/>
      <c r="L643" s="126"/>
      <c r="M643" s="126"/>
      <c r="N643" s="126"/>
      <c r="O643" s="126"/>
      <c r="P643" s="126"/>
      <c r="Q643" s="126"/>
      <c r="R643" s="126"/>
      <c r="S643" s="126"/>
      <c r="T643" s="126"/>
      <c r="U643" s="126"/>
      <c r="V643" s="126"/>
      <c r="W643" s="126"/>
      <c r="X643" s="126"/>
      <c r="Y643" s="126"/>
      <c r="Z643" s="126"/>
      <c r="AA643" s="125"/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310">
        <v>5320</v>
      </c>
      <c r="AL643" s="310">
        <f t="shared" si="100"/>
        <v>0</v>
      </c>
      <c r="AM643" s="65" t="s">
        <v>654</v>
      </c>
      <c r="AN643" s="65"/>
      <c r="AO643" s="65"/>
      <c r="AP643" s="65"/>
      <c r="AQ643" s="65"/>
      <c r="AR643" s="65"/>
      <c r="AS643" s="71"/>
    </row>
    <row r="644" spans="1:45" s="67" customFormat="1" ht="14.15" customHeight="1" x14ac:dyDescent="0.2">
      <c r="A644" s="293"/>
      <c r="B644" s="294" t="s">
        <v>467</v>
      </c>
      <c r="C644" s="295">
        <f>SUM(C636:C643)</f>
        <v>51</v>
      </c>
      <c r="D644" s="295">
        <f>SUM(D636:D643)</f>
        <v>51</v>
      </c>
      <c r="E644" s="295">
        <f>SUM(E636:E643)</f>
        <v>51</v>
      </c>
      <c r="F644" s="295">
        <f>SUM(F636:F643)</f>
        <v>0</v>
      </c>
      <c r="G644" s="295">
        <f>SUM(G636:G643)</f>
        <v>0</v>
      </c>
      <c r="H644" s="927"/>
      <c r="I644" s="928"/>
      <c r="J644" s="928"/>
      <c r="K644" s="928"/>
      <c r="L644" s="928"/>
      <c r="M644" s="928"/>
      <c r="N644" s="928"/>
      <c r="O644" s="928"/>
      <c r="P644" s="928"/>
      <c r="Q644" s="928"/>
      <c r="R644" s="928"/>
      <c r="S644" s="928"/>
      <c r="T644" s="928"/>
      <c r="U644" s="928"/>
      <c r="V644" s="928"/>
      <c r="W644" s="928"/>
      <c r="X644" s="928"/>
      <c r="Y644" s="928"/>
      <c r="Z644" s="929"/>
      <c r="AA644" s="295">
        <f t="shared" ref="AA644:AJ644" si="101">SUM(AA636:AA643)</f>
        <v>0</v>
      </c>
      <c r="AB644" s="295">
        <f t="shared" si="101"/>
        <v>51</v>
      </c>
      <c r="AC644" s="295">
        <f t="shared" si="101"/>
        <v>0</v>
      </c>
      <c r="AD644" s="295">
        <f t="shared" si="101"/>
        <v>0</v>
      </c>
      <c r="AE644" s="295">
        <f t="shared" si="101"/>
        <v>0</v>
      </c>
      <c r="AF644" s="295">
        <f t="shared" si="101"/>
        <v>0</v>
      </c>
      <c r="AG644" s="295">
        <f t="shared" si="101"/>
        <v>0</v>
      </c>
      <c r="AH644" s="295">
        <f t="shared" si="101"/>
        <v>0</v>
      </c>
      <c r="AI644" s="295">
        <f t="shared" si="101"/>
        <v>0</v>
      </c>
      <c r="AJ644" s="295">
        <f t="shared" si="101"/>
        <v>0</v>
      </c>
      <c r="AK644" s="316">
        <f>SUM(AK636:AK643)</f>
        <v>35890</v>
      </c>
      <c r="AL644" s="316">
        <f>SUM(AL636:AL643)</f>
        <v>429920</v>
      </c>
      <c r="AM644" s="65"/>
      <c r="AN644" s="65"/>
      <c r="AO644" s="65"/>
      <c r="AP644" s="65"/>
      <c r="AQ644" s="65"/>
      <c r="AR644" s="65"/>
      <c r="AS644" s="66"/>
    </row>
    <row r="645" spans="1:45" s="87" customFormat="1" ht="14.15" customHeight="1" x14ac:dyDescent="0.2">
      <c r="A645" s="293"/>
      <c r="B645" s="300" t="s">
        <v>2491</v>
      </c>
      <c r="C645" s="920"/>
      <c r="D645" s="920"/>
      <c r="E645" s="920"/>
      <c r="F645" s="920"/>
      <c r="G645" s="920"/>
      <c r="H645" s="920"/>
      <c r="I645" s="920"/>
      <c r="J645" s="920"/>
      <c r="K645" s="920"/>
      <c r="L645" s="920"/>
      <c r="M645" s="920"/>
      <c r="N645" s="920"/>
      <c r="O645" s="920"/>
      <c r="P645" s="920"/>
      <c r="Q645" s="920"/>
      <c r="R645" s="920"/>
      <c r="S645" s="920"/>
      <c r="T645" s="920"/>
      <c r="U645" s="920"/>
      <c r="V645" s="920"/>
      <c r="W645" s="920"/>
      <c r="X645" s="920"/>
      <c r="Y645" s="920"/>
      <c r="Z645" s="920"/>
      <c r="AA645" s="920"/>
      <c r="AB645" s="920"/>
      <c r="AC645" s="920"/>
      <c r="AD645" s="920"/>
      <c r="AE645" s="920"/>
      <c r="AF645" s="920"/>
      <c r="AG645" s="920"/>
      <c r="AH645" s="920"/>
      <c r="AI645" s="920"/>
      <c r="AJ645" s="920"/>
      <c r="AK645" s="920"/>
      <c r="AL645" s="920"/>
      <c r="AM645" s="85" t="s">
        <v>654</v>
      </c>
      <c r="AN645" s="85"/>
      <c r="AO645" s="85"/>
      <c r="AP645" s="85"/>
      <c r="AQ645" s="85"/>
      <c r="AR645" s="85"/>
      <c r="AS645" s="86"/>
    </row>
    <row r="646" spans="1:45" s="77" customFormat="1" ht="14.15" customHeight="1" x14ac:dyDescent="0.2">
      <c r="A646" s="154" t="s">
        <v>2464</v>
      </c>
      <c r="B646" s="155" t="s">
        <v>2468</v>
      </c>
      <c r="C646" s="258">
        <f t="shared" si="93"/>
        <v>0</v>
      </c>
      <c r="D646" s="263">
        <f t="shared" si="94"/>
        <v>0</v>
      </c>
      <c r="E646" s="125"/>
      <c r="F646" s="125"/>
      <c r="G646" s="125"/>
      <c r="H646" s="126"/>
      <c r="I646" s="126"/>
      <c r="J646" s="126"/>
      <c r="K646" s="126"/>
      <c r="L646" s="126"/>
      <c r="M646" s="126"/>
      <c r="N646" s="126"/>
      <c r="O646" s="126"/>
      <c r="P646" s="126"/>
      <c r="Q646" s="126"/>
      <c r="R646" s="126"/>
      <c r="S646" s="126"/>
      <c r="T646" s="126"/>
      <c r="U646" s="126"/>
      <c r="V646" s="126"/>
      <c r="W646" s="126"/>
      <c r="X646" s="126"/>
      <c r="Y646" s="126"/>
      <c r="Z646" s="126"/>
      <c r="AA646" s="125"/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311"/>
      <c r="AL646" s="131"/>
      <c r="AM646" s="65" t="s">
        <v>654</v>
      </c>
      <c r="AN646" s="65"/>
      <c r="AO646" s="65"/>
      <c r="AP646" s="65"/>
      <c r="AQ646" s="65"/>
      <c r="AR646" s="65"/>
      <c r="AS646" s="76"/>
    </row>
    <row r="647" spans="1:45" s="67" customFormat="1" ht="14.15" customHeight="1" x14ac:dyDescent="0.2">
      <c r="A647" s="154" t="s">
        <v>2465</v>
      </c>
      <c r="B647" s="155" t="s">
        <v>2469</v>
      </c>
      <c r="C647" s="258">
        <f t="shared" si="93"/>
        <v>0</v>
      </c>
      <c r="D647" s="263">
        <f t="shared" si="94"/>
        <v>0</v>
      </c>
      <c r="E647" s="125"/>
      <c r="F647" s="125"/>
      <c r="G647" s="125"/>
      <c r="H647" s="126"/>
      <c r="I647" s="126"/>
      <c r="J647" s="126"/>
      <c r="K647" s="126"/>
      <c r="L647" s="126"/>
      <c r="M647" s="126"/>
      <c r="N647" s="126"/>
      <c r="O647" s="126"/>
      <c r="P647" s="126"/>
      <c r="Q647" s="126"/>
      <c r="R647" s="126"/>
      <c r="S647" s="126"/>
      <c r="T647" s="126"/>
      <c r="U647" s="126"/>
      <c r="V647" s="126"/>
      <c r="W647" s="126"/>
      <c r="X647" s="126"/>
      <c r="Y647" s="126"/>
      <c r="Z647" s="126"/>
      <c r="AA647" s="125"/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311"/>
      <c r="AL647" s="131"/>
      <c r="AM647" s="65" t="s">
        <v>654</v>
      </c>
      <c r="AN647" s="65"/>
      <c r="AO647" s="65"/>
      <c r="AP647" s="65"/>
      <c r="AQ647" s="65"/>
      <c r="AR647" s="65"/>
      <c r="AS647" s="66"/>
    </row>
    <row r="648" spans="1:45" s="67" customFormat="1" ht="14.15" customHeight="1" x14ac:dyDescent="0.2">
      <c r="A648" s="154" t="s">
        <v>1481</v>
      </c>
      <c r="B648" s="155" t="s">
        <v>2470</v>
      </c>
      <c r="C648" s="258">
        <f t="shared" si="93"/>
        <v>0</v>
      </c>
      <c r="D648" s="263">
        <f t="shared" si="94"/>
        <v>0</v>
      </c>
      <c r="E648" s="125"/>
      <c r="F648" s="125"/>
      <c r="G648" s="125"/>
      <c r="H648" s="126"/>
      <c r="I648" s="126"/>
      <c r="J648" s="126"/>
      <c r="K648" s="126"/>
      <c r="L648" s="126"/>
      <c r="M648" s="126"/>
      <c r="N648" s="126"/>
      <c r="O648" s="126"/>
      <c r="P648" s="126"/>
      <c r="Q648" s="126"/>
      <c r="R648" s="126"/>
      <c r="S648" s="126"/>
      <c r="T648" s="126"/>
      <c r="U648" s="126"/>
      <c r="V648" s="126"/>
      <c r="W648" s="126"/>
      <c r="X648" s="126"/>
      <c r="Y648" s="126"/>
      <c r="Z648" s="126"/>
      <c r="AA648" s="125"/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311"/>
      <c r="AL648" s="131"/>
      <c r="AM648" s="65" t="s">
        <v>654</v>
      </c>
      <c r="AN648" s="65"/>
      <c r="AO648" s="65"/>
      <c r="AP648" s="65"/>
      <c r="AQ648" s="65"/>
      <c r="AR648" s="65"/>
      <c r="AS648" s="66"/>
    </row>
    <row r="649" spans="1:45" s="67" customFormat="1" ht="14.15" customHeight="1" x14ac:dyDescent="0.2">
      <c r="A649" s="154" t="s">
        <v>1482</v>
      </c>
      <c r="B649" s="155" t="s">
        <v>2471</v>
      </c>
      <c r="C649" s="258">
        <f t="shared" si="93"/>
        <v>0</v>
      </c>
      <c r="D649" s="263">
        <f t="shared" si="94"/>
        <v>0</v>
      </c>
      <c r="E649" s="125"/>
      <c r="F649" s="125"/>
      <c r="G649" s="125"/>
      <c r="H649" s="126"/>
      <c r="I649" s="126"/>
      <c r="J649" s="126"/>
      <c r="K649" s="126"/>
      <c r="L649" s="126"/>
      <c r="M649" s="126"/>
      <c r="N649" s="126"/>
      <c r="O649" s="126"/>
      <c r="P649" s="126"/>
      <c r="Q649" s="126"/>
      <c r="R649" s="126"/>
      <c r="S649" s="126"/>
      <c r="T649" s="126"/>
      <c r="U649" s="126"/>
      <c r="V649" s="126"/>
      <c r="W649" s="126"/>
      <c r="X649" s="126"/>
      <c r="Y649" s="126"/>
      <c r="Z649" s="126"/>
      <c r="AA649" s="125"/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311"/>
      <c r="AL649" s="131"/>
      <c r="AM649" s="65" t="s">
        <v>654</v>
      </c>
      <c r="AN649" s="65"/>
      <c r="AO649" s="65"/>
      <c r="AP649" s="65"/>
      <c r="AQ649" s="65"/>
      <c r="AR649" s="65"/>
      <c r="AS649" s="66"/>
    </row>
    <row r="650" spans="1:45" s="67" customFormat="1" ht="14.15" customHeight="1" x14ac:dyDescent="0.2">
      <c r="A650" s="154" t="s">
        <v>2466</v>
      </c>
      <c r="B650" s="155" t="s">
        <v>2472</v>
      </c>
      <c r="C650" s="258">
        <f t="shared" si="93"/>
        <v>1</v>
      </c>
      <c r="D650" s="263">
        <f t="shared" si="94"/>
        <v>1</v>
      </c>
      <c r="E650" s="125">
        <v>1</v>
      </c>
      <c r="F650" s="125"/>
      <c r="G650" s="125"/>
      <c r="H650" s="126"/>
      <c r="I650" s="126"/>
      <c r="J650" s="126"/>
      <c r="K650" s="126"/>
      <c r="L650" s="126"/>
      <c r="M650" s="126"/>
      <c r="N650" s="126"/>
      <c r="O650" s="126"/>
      <c r="P650" s="126"/>
      <c r="Q650" s="126"/>
      <c r="R650" s="126"/>
      <c r="S650" s="126"/>
      <c r="T650" s="126"/>
      <c r="U650" s="126"/>
      <c r="V650" s="126"/>
      <c r="W650" s="126"/>
      <c r="X650" s="126"/>
      <c r="Y650" s="126"/>
      <c r="Z650" s="126"/>
      <c r="AA650" s="125"/>
      <c r="AB650" s="125">
        <v>1</v>
      </c>
      <c r="AC650" s="125"/>
      <c r="AD650" s="125"/>
      <c r="AE650" s="125"/>
      <c r="AF650" s="125"/>
      <c r="AG650" s="125"/>
      <c r="AH650" s="125"/>
      <c r="AI650" s="125"/>
      <c r="AJ650" s="125"/>
      <c r="AK650" s="311"/>
      <c r="AL650" s="131"/>
      <c r="AM650" s="65" t="s">
        <v>654</v>
      </c>
      <c r="AN650" s="65"/>
      <c r="AO650" s="65"/>
      <c r="AP650" s="65"/>
      <c r="AQ650" s="65"/>
      <c r="AR650" s="65"/>
      <c r="AS650" s="66"/>
    </row>
    <row r="651" spans="1:45" s="67" customFormat="1" ht="14.15" customHeight="1" x14ac:dyDescent="0.2">
      <c r="A651" s="154" t="s">
        <v>2467</v>
      </c>
      <c r="B651" s="155" t="s">
        <v>2473</v>
      </c>
      <c r="C651" s="258">
        <f t="shared" si="93"/>
        <v>32</v>
      </c>
      <c r="D651" s="263">
        <f t="shared" si="94"/>
        <v>32</v>
      </c>
      <c r="E651" s="125">
        <v>32</v>
      </c>
      <c r="F651" s="125"/>
      <c r="G651" s="125"/>
      <c r="H651" s="126"/>
      <c r="I651" s="126"/>
      <c r="J651" s="126"/>
      <c r="K651" s="126"/>
      <c r="L651" s="126"/>
      <c r="M651" s="126"/>
      <c r="N651" s="126"/>
      <c r="O651" s="126"/>
      <c r="P651" s="126"/>
      <c r="Q651" s="126"/>
      <c r="R651" s="126"/>
      <c r="S651" s="126"/>
      <c r="T651" s="126"/>
      <c r="U651" s="126"/>
      <c r="V651" s="126"/>
      <c r="W651" s="126"/>
      <c r="X651" s="126"/>
      <c r="Y651" s="126"/>
      <c r="Z651" s="126"/>
      <c r="AA651" s="125"/>
      <c r="AB651" s="125">
        <v>32</v>
      </c>
      <c r="AC651" s="125"/>
      <c r="AD651" s="125"/>
      <c r="AE651" s="125"/>
      <c r="AF651" s="125"/>
      <c r="AG651" s="125"/>
      <c r="AH651" s="125"/>
      <c r="AI651" s="125"/>
      <c r="AJ651" s="125"/>
      <c r="AK651" s="311"/>
      <c r="AL651" s="131"/>
      <c r="AM651" s="65" t="s">
        <v>654</v>
      </c>
      <c r="AN651" s="65"/>
      <c r="AO651" s="65"/>
      <c r="AP651" s="65"/>
      <c r="AQ651" s="65"/>
      <c r="AR651" s="65"/>
      <c r="AS651" s="66"/>
    </row>
    <row r="652" spans="1:45" s="67" customFormat="1" ht="14.15" customHeight="1" x14ac:dyDescent="0.2">
      <c r="A652" s="154" t="s">
        <v>2474</v>
      </c>
      <c r="B652" s="155" t="s">
        <v>2477</v>
      </c>
      <c r="C652" s="258">
        <f t="shared" si="93"/>
        <v>0</v>
      </c>
      <c r="D652" s="263">
        <f t="shared" si="94"/>
        <v>0</v>
      </c>
      <c r="E652" s="125"/>
      <c r="F652" s="125"/>
      <c r="G652" s="125"/>
      <c r="H652" s="126"/>
      <c r="I652" s="126"/>
      <c r="J652" s="126"/>
      <c r="K652" s="126"/>
      <c r="L652" s="126"/>
      <c r="M652" s="126"/>
      <c r="N652" s="126"/>
      <c r="O652" s="126"/>
      <c r="P652" s="126"/>
      <c r="Q652" s="126"/>
      <c r="R652" s="126"/>
      <c r="S652" s="126"/>
      <c r="T652" s="126"/>
      <c r="U652" s="126"/>
      <c r="V652" s="126"/>
      <c r="W652" s="126"/>
      <c r="X652" s="126"/>
      <c r="Y652" s="126"/>
      <c r="Z652" s="126"/>
      <c r="AA652" s="125"/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311"/>
      <c r="AL652" s="131"/>
      <c r="AM652" s="65" t="s">
        <v>654</v>
      </c>
      <c r="AN652" s="65"/>
      <c r="AO652" s="65"/>
      <c r="AP652" s="65"/>
      <c r="AQ652" s="65"/>
      <c r="AR652" s="65"/>
      <c r="AS652" s="66"/>
    </row>
    <row r="653" spans="1:45" s="67" customFormat="1" ht="14.15" customHeight="1" x14ac:dyDescent="0.2">
      <c r="A653" s="154" t="s">
        <v>2475</v>
      </c>
      <c r="B653" s="155" t="s">
        <v>2478</v>
      </c>
      <c r="C653" s="258">
        <f t="shared" si="93"/>
        <v>0</v>
      </c>
      <c r="D653" s="263">
        <f t="shared" si="94"/>
        <v>0</v>
      </c>
      <c r="E653" s="125"/>
      <c r="F653" s="125"/>
      <c r="G653" s="125"/>
      <c r="H653" s="126"/>
      <c r="I653" s="126"/>
      <c r="J653" s="126"/>
      <c r="K653" s="126"/>
      <c r="L653" s="126"/>
      <c r="M653" s="126"/>
      <c r="N653" s="126"/>
      <c r="O653" s="126"/>
      <c r="P653" s="126"/>
      <c r="Q653" s="126"/>
      <c r="R653" s="126"/>
      <c r="S653" s="126"/>
      <c r="T653" s="126"/>
      <c r="U653" s="126"/>
      <c r="V653" s="126"/>
      <c r="W653" s="126"/>
      <c r="X653" s="126"/>
      <c r="Y653" s="126"/>
      <c r="Z653" s="126"/>
      <c r="AA653" s="125"/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311"/>
      <c r="AL653" s="131"/>
      <c r="AM653" s="65" t="s">
        <v>654</v>
      </c>
      <c r="AN653" s="65"/>
      <c r="AO653" s="65"/>
      <c r="AP653" s="65"/>
      <c r="AQ653" s="65"/>
      <c r="AR653" s="65"/>
      <c r="AS653" s="66"/>
    </row>
    <row r="654" spans="1:45" s="67" customFormat="1" ht="14.15" customHeight="1" x14ac:dyDescent="0.2">
      <c r="A654" s="154" t="s">
        <v>2476</v>
      </c>
      <c r="B654" s="155" t="s">
        <v>2479</v>
      </c>
      <c r="C654" s="258">
        <f t="shared" si="93"/>
        <v>10</v>
      </c>
      <c r="D654" s="263">
        <f t="shared" si="94"/>
        <v>10</v>
      </c>
      <c r="E654" s="125">
        <v>10</v>
      </c>
      <c r="F654" s="125"/>
      <c r="G654" s="125"/>
      <c r="H654" s="126"/>
      <c r="I654" s="126"/>
      <c r="J654" s="126"/>
      <c r="K654" s="126"/>
      <c r="L654" s="126"/>
      <c r="M654" s="126"/>
      <c r="N654" s="126"/>
      <c r="O654" s="126"/>
      <c r="P654" s="126"/>
      <c r="Q654" s="126"/>
      <c r="R654" s="126"/>
      <c r="S654" s="126"/>
      <c r="T654" s="126"/>
      <c r="U654" s="126"/>
      <c r="V654" s="126"/>
      <c r="W654" s="126"/>
      <c r="X654" s="126"/>
      <c r="Y654" s="126"/>
      <c r="Z654" s="126"/>
      <c r="AA654" s="125"/>
      <c r="AB654" s="125">
        <v>10</v>
      </c>
      <c r="AC654" s="125"/>
      <c r="AD654" s="125"/>
      <c r="AE654" s="125"/>
      <c r="AF654" s="125"/>
      <c r="AG654" s="125"/>
      <c r="AH654" s="125"/>
      <c r="AI654" s="125"/>
      <c r="AJ654" s="125"/>
      <c r="AK654" s="311"/>
      <c r="AL654" s="131"/>
      <c r="AM654" s="65" t="s">
        <v>654</v>
      </c>
      <c r="AN654" s="65"/>
      <c r="AO654" s="65"/>
      <c r="AP654" s="65"/>
      <c r="AQ654" s="65"/>
      <c r="AR654" s="65"/>
      <c r="AS654" s="66"/>
    </row>
    <row r="655" spans="1:45" s="67" customFormat="1" ht="14.15" customHeight="1" x14ac:dyDescent="0.2">
      <c r="A655" s="293"/>
      <c r="B655" s="294" t="s">
        <v>467</v>
      </c>
      <c r="C655" s="295">
        <f>SUM(C646:C654)</f>
        <v>43</v>
      </c>
      <c r="D655" s="295">
        <f>SUM(D646:D654)</f>
        <v>43</v>
      </c>
      <c r="E655" s="295">
        <f>SUM(E646:E654)</f>
        <v>43</v>
      </c>
      <c r="F655" s="295">
        <f>SUM(F646:F654)</f>
        <v>0</v>
      </c>
      <c r="G655" s="295">
        <f>SUM(G646:G654)</f>
        <v>0</v>
      </c>
      <c r="H655" s="927"/>
      <c r="I655" s="928"/>
      <c r="J655" s="928"/>
      <c r="K655" s="928"/>
      <c r="L655" s="928"/>
      <c r="M655" s="928"/>
      <c r="N655" s="928"/>
      <c r="O655" s="928"/>
      <c r="P655" s="928"/>
      <c r="Q655" s="928"/>
      <c r="R655" s="928"/>
      <c r="S655" s="928"/>
      <c r="T655" s="928"/>
      <c r="U655" s="928"/>
      <c r="V655" s="928"/>
      <c r="W655" s="928"/>
      <c r="X655" s="928"/>
      <c r="Y655" s="928"/>
      <c r="Z655" s="929"/>
      <c r="AA655" s="295">
        <f t="shared" ref="AA655:AJ655" si="102">SUM(AA646:AA654)</f>
        <v>0</v>
      </c>
      <c r="AB655" s="295">
        <f t="shared" si="102"/>
        <v>43</v>
      </c>
      <c r="AC655" s="295">
        <f t="shared" si="102"/>
        <v>0</v>
      </c>
      <c r="AD655" s="295">
        <f t="shared" si="102"/>
        <v>0</v>
      </c>
      <c r="AE655" s="295">
        <f t="shared" si="102"/>
        <v>0</v>
      </c>
      <c r="AF655" s="295">
        <f t="shared" si="102"/>
        <v>0</v>
      </c>
      <c r="AG655" s="295">
        <f t="shared" si="102"/>
        <v>0</v>
      </c>
      <c r="AH655" s="295">
        <f t="shared" si="102"/>
        <v>0</v>
      </c>
      <c r="AI655" s="295">
        <f t="shared" si="102"/>
        <v>0</v>
      </c>
      <c r="AJ655" s="295">
        <f t="shared" si="102"/>
        <v>0</v>
      </c>
      <c r="AK655" s="315"/>
      <c r="AL655" s="295"/>
      <c r="AM655" s="65" t="s">
        <v>654</v>
      </c>
      <c r="AN655" s="65"/>
      <c r="AO655" s="65"/>
      <c r="AP655" s="65"/>
      <c r="AQ655" s="65"/>
      <c r="AR655" s="65"/>
      <c r="AS655" s="66"/>
    </row>
    <row r="656" spans="1:45" s="87" customFormat="1" ht="14.15" customHeight="1" x14ac:dyDescent="0.2">
      <c r="A656" s="293"/>
      <c r="B656" s="296" t="s">
        <v>4366</v>
      </c>
      <c r="C656" s="940"/>
      <c r="D656" s="941"/>
      <c r="E656" s="941"/>
      <c r="F656" s="941"/>
      <c r="G656" s="941"/>
      <c r="H656" s="941"/>
      <c r="I656" s="941"/>
      <c r="J656" s="941"/>
      <c r="K656" s="941"/>
      <c r="L656" s="941"/>
      <c r="M656" s="941"/>
      <c r="N656" s="941"/>
      <c r="O656" s="941"/>
      <c r="P656" s="941"/>
      <c r="Q656" s="941"/>
      <c r="R656" s="941"/>
      <c r="S656" s="941"/>
      <c r="T656" s="941"/>
      <c r="U656" s="941"/>
      <c r="V656" s="941"/>
      <c r="W656" s="941"/>
      <c r="X656" s="941"/>
      <c r="Y656" s="941"/>
      <c r="Z656" s="941"/>
      <c r="AA656" s="941"/>
      <c r="AB656" s="941"/>
      <c r="AC656" s="941"/>
      <c r="AD656" s="941"/>
      <c r="AE656" s="941"/>
      <c r="AF656" s="941"/>
      <c r="AG656" s="941"/>
      <c r="AH656" s="941"/>
      <c r="AI656" s="941"/>
      <c r="AJ656" s="941"/>
      <c r="AK656" s="941"/>
      <c r="AL656" s="942"/>
      <c r="AM656" s="85" t="s">
        <v>654</v>
      </c>
      <c r="AN656" s="85"/>
      <c r="AO656" s="85"/>
      <c r="AP656" s="85"/>
      <c r="AQ656" s="85"/>
      <c r="AR656" s="85"/>
      <c r="AS656" s="86"/>
    </row>
    <row r="657" spans="1:45" s="77" customFormat="1" ht="12" customHeight="1" x14ac:dyDescent="0.2">
      <c r="A657" s="254" t="s">
        <v>2114</v>
      </c>
      <c r="B657" s="255" t="s">
        <v>487</v>
      </c>
      <c r="C657" s="258">
        <f t="shared" si="93"/>
        <v>0</v>
      </c>
      <c r="D657" s="263">
        <f t="shared" si="94"/>
        <v>0</v>
      </c>
      <c r="E657" s="125"/>
      <c r="F657" s="125"/>
      <c r="G657" s="125"/>
      <c r="H657" s="126"/>
      <c r="I657" s="126"/>
      <c r="J657" s="126"/>
      <c r="K657" s="126"/>
      <c r="L657" s="126"/>
      <c r="M657" s="126"/>
      <c r="N657" s="126"/>
      <c r="O657" s="126"/>
      <c r="P657" s="126"/>
      <c r="Q657" s="126"/>
      <c r="R657" s="126"/>
      <c r="S657" s="126"/>
      <c r="T657" s="126"/>
      <c r="U657" s="126"/>
      <c r="V657" s="126"/>
      <c r="W657" s="126"/>
      <c r="X657" s="126"/>
      <c r="Y657" s="126"/>
      <c r="Z657" s="126"/>
      <c r="AA657" s="125"/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310">
        <v>1040</v>
      </c>
      <c r="AL657" s="310">
        <f t="shared" ref="AL657:AL704" si="103">AK657*E657</f>
        <v>0</v>
      </c>
      <c r="AM657" s="65" t="s">
        <v>654</v>
      </c>
      <c r="AN657" s="65"/>
      <c r="AO657" s="65"/>
      <c r="AP657" s="65"/>
      <c r="AQ657" s="65"/>
      <c r="AR657" s="65"/>
      <c r="AS657" s="76"/>
    </row>
    <row r="658" spans="1:45" s="67" customFormat="1" ht="12" customHeight="1" x14ac:dyDescent="0.2">
      <c r="A658" s="254" t="s">
        <v>2115</v>
      </c>
      <c r="B658" s="255" t="s">
        <v>310</v>
      </c>
      <c r="C658" s="258">
        <f t="shared" si="93"/>
        <v>1</v>
      </c>
      <c r="D658" s="263">
        <f t="shared" si="94"/>
        <v>1</v>
      </c>
      <c r="E658" s="125">
        <v>1</v>
      </c>
      <c r="F658" s="125"/>
      <c r="G658" s="125"/>
      <c r="H658" s="126"/>
      <c r="I658" s="126"/>
      <c r="J658" s="126"/>
      <c r="K658" s="126"/>
      <c r="L658" s="126"/>
      <c r="M658" s="126"/>
      <c r="N658" s="126"/>
      <c r="O658" s="126"/>
      <c r="P658" s="126"/>
      <c r="Q658" s="126"/>
      <c r="R658" s="126"/>
      <c r="S658" s="126"/>
      <c r="T658" s="126"/>
      <c r="U658" s="126"/>
      <c r="V658" s="126"/>
      <c r="W658" s="126"/>
      <c r="X658" s="126"/>
      <c r="Y658" s="126"/>
      <c r="Z658" s="126"/>
      <c r="AA658" s="125">
        <v>1</v>
      </c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310">
        <v>590</v>
      </c>
      <c r="AL658" s="310">
        <f t="shared" si="103"/>
        <v>590</v>
      </c>
      <c r="AM658" s="65" t="s">
        <v>654</v>
      </c>
      <c r="AN658" s="65"/>
      <c r="AO658" s="65"/>
      <c r="AP658" s="65"/>
      <c r="AQ658" s="65"/>
      <c r="AR658" s="65"/>
      <c r="AS658" s="66"/>
    </row>
    <row r="659" spans="1:45" s="67" customFormat="1" x14ac:dyDescent="0.2">
      <c r="A659" s="254" t="s">
        <v>2116</v>
      </c>
      <c r="B659" s="255" t="s">
        <v>1306</v>
      </c>
      <c r="C659" s="258">
        <f t="shared" si="93"/>
        <v>6</v>
      </c>
      <c r="D659" s="263">
        <f t="shared" si="94"/>
        <v>6</v>
      </c>
      <c r="E659" s="125">
        <v>6</v>
      </c>
      <c r="F659" s="125"/>
      <c r="G659" s="125"/>
      <c r="H659" s="126"/>
      <c r="I659" s="126"/>
      <c r="J659" s="126"/>
      <c r="K659" s="126"/>
      <c r="L659" s="126"/>
      <c r="M659" s="126"/>
      <c r="N659" s="126"/>
      <c r="O659" s="126"/>
      <c r="P659" s="126"/>
      <c r="Q659" s="126"/>
      <c r="R659" s="126"/>
      <c r="S659" s="126"/>
      <c r="T659" s="126"/>
      <c r="U659" s="126"/>
      <c r="V659" s="126"/>
      <c r="W659" s="126"/>
      <c r="X659" s="126"/>
      <c r="Y659" s="126"/>
      <c r="Z659" s="126"/>
      <c r="AA659" s="125">
        <v>1</v>
      </c>
      <c r="AB659" s="125">
        <v>4</v>
      </c>
      <c r="AC659" s="125">
        <v>1</v>
      </c>
      <c r="AD659" s="125"/>
      <c r="AE659" s="125"/>
      <c r="AF659" s="125"/>
      <c r="AG659" s="125"/>
      <c r="AH659" s="125"/>
      <c r="AI659" s="125"/>
      <c r="AJ659" s="125"/>
      <c r="AK659" s="310">
        <v>1040</v>
      </c>
      <c r="AL659" s="310">
        <f t="shared" si="103"/>
        <v>6240</v>
      </c>
      <c r="AM659" s="65" t="s">
        <v>654</v>
      </c>
      <c r="AN659" s="65"/>
      <c r="AO659" s="65"/>
      <c r="AP659" s="65"/>
      <c r="AQ659" s="65"/>
      <c r="AR659" s="65"/>
      <c r="AS659" s="66"/>
    </row>
    <row r="660" spans="1:45" s="67" customFormat="1" ht="12" customHeight="1" x14ac:dyDescent="0.2">
      <c r="A660" s="254" t="s">
        <v>2117</v>
      </c>
      <c r="B660" s="255" t="s">
        <v>311</v>
      </c>
      <c r="C660" s="258">
        <f t="shared" si="93"/>
        <v>0</v>
      </c>
      <c r="D660" s="263">
        <f t="shared" si="94"/>
        <v>0</v>
      </c>
      <c r="E660" s="125"/>
      <c r="F660" s="125"/>
      <c r="G660" s="125"/>
      <c r="H660" s="126"/>
      <c r="I660" s="126"/>
      <c r="J660" s="126"/>
      <c r="K660" s="126"/>
      <c r="L660" s="126"/>
      <c r="M660" s="126"/>
      <c r="N660" s="126"/>
      <c r="O660" s="126"/>
      <c r="P660" s="126"/>
      <c r="Q660" s="126"/>
      <c r="R660" s="126"/>
      <c r="S660" s="126"/>
      <c r="T660" s="126"/>
      <c r="U660" s="126"/>
      <c r="V660" s="126"/>
      <c r="W660" s="126"/>
      <c r="X660" s="126"/>
      <c r="Y660" s="126"/>
      <c r="Z660" s="126"/>
      <c r="AA660" s="125"/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310">
        <v>1040</v>
      </c>
      <c r="AL660" s="310">
        <f t="shared" si="103"/>
        <v>0</v>
      </c>
      <c r="AM660" s="65" t="s">
        <v>654</v>
      </c>
      <c r="AN660" s="65"/>
      <c r="AO660" s="65"/>
      <c r="AP660" s="65"/>
      <c r="AQ660" s="65"/>
      <c r="AR660" s="65"/>
      <c r="AS660" s="66"/>
    </row>
    <row r="661" spans="1:45" s="67" customFormat="1" ht="12" customHeight="1" x14ac:dyDescent="0.2">
      <c r="A661" s="254" t="s">
        <v>2118</v>
      </c>
      <c r="B661" s="255" t="s">
        <v>4141</v>
      </c>
      <c r="C661" s="258">
        <f t="shared" si="93"/>
        <v>2</v>
      </c>
      <c r="D661" s="263">
        <f t="shared" si="94"/>
        <v>2</v>
      </c>
      <c r="E661" s="125">
        <v>2</v>
      </c>
      <c r="F661" s="125"/>
      <c r="G661" s="125"/>
      <c r="H661" s="126"/>
      <c r="I661" s="126"/>
      <c r="J661" s="126"/>
      <c r="K661" s="126"/>
      <c r="L661" s="126"/>
      <c r="M661" s="126"/>
      <c r="N661" s="126"/>
      <c r="O661" s="126"/>
      <c r="P661" s="126"/>
      <c r="Q661" s="126"/>
      <c r="R661" s="126"/>
      <c r="S661" s="126"/>
      <c r="T661" s="126"/>
      <c r="U661" s="126"/>
      <c r="V661" s="126"/>
      <c r="W661" s="126"/>
      <c r="X661" s="126"/>
      <c r="Y661" s="126"/>
      <c r="Z661" s="126"/>
      <c r="AA661" s="125"/>
      <c r="AB661" s="125">
        <v>2</v>
      </c>
      <c r="AC661" s="125"/>
      <c r="AD661" s="125"/>
      <c r="AE661" s="125"/>
      <c r="AF661" s="125"/>
      <c r="AG661" s="125"/>
      <c r="AH661" s="125"/>
      <c r="AI661" s="125"/>
      <c r="AJ661" s="125"/>
      <c r="AK661" s="310">
        <v>590</v>
      </c>
      <c r="AL661" s="310">
        <f t="shared" si="103"/>
        <v>1180</v>
      </c>
      <c r="AM661" s="65" t="s">
        <v>654</v>
      </c>
      <c r="AN661" s="65"/>
      <c r="AO661" s="65"/>
      <c r="AP661" s="65"/>
      <c r="AQ661" s="65"/>
      <c r="AR661" s="65"/>
      <c r="AS661" s="66"/>
    </row>
    <row r="662" spans="1:45" s="67" customFormat="1" ht="12" customHeight="1" x14ac:dyDescent="0.2">
      <c r="A662" s="254" t="s">
        <v>3119</v>
      </c>
      <c r="B662" s="255" t="s">
        <v>3120</v>
      </c>
      <c r="C662" s="258">
        <f t="shared" si="93"/>
        <v>3</v>
      </c>
      <c r="D662" s="263">
        <f t="shared" si="94"/>
        <v>3</v>
      </c>
      <c r="E662" s="125">
        <v>3</v>
      </c>
      <c r="F662" s="125"/>
      <c r="G662" s="125"/>
      <c r="H662" s="126"/>
      <c r="I662" s="126"/>
      <c r="J662" s="126"/>
      <c r="K662" s="126"/>
      <c r="L662" s="126"/>
      <c r="M662" s="126"/>
      <c r="N662" s="126"/>
      <c r="O662" s="126"/>
      <c r="P662" s="126"/>
      <c r="Q662" s="126"/>
      <c r="R662" s="126"/>
      <c r="S662" s="126"/>
      <c r="T662" s="126"/>
      <c r="U662" s="126"/>
      <c r="V662" s="126"/>
      <c r="W662" s="126"/>
      <c r="X662" s="126"/>
      <c r="Y662" s="126"/>
      <c r="Z662" s="126"/>
      <c r="AA662" s="125"/>
      <c r="AB662" s="125">
        <v>3</v>
      </c>
      <c r="AC662" s="125"/>
      <c r="AD662" s="125"/>
      <c r="AE662" s="125"/>
      <c r="AF662" s="125"/>
      <c r="AG662" s="125"/>
      <c r="AH662" s="125">
        <v>3</v>
      </c>
      <c r="AI662" s="125"/>
      <c r="AJ662" s="125"/>
      <c r="AK662" s="310">
        <v>64690</v>
      </c>
      <c r="AL662" s="310">
        <f t="shared" si="103"/>
        <v>194070</v>
      </c>
      <c r="AM662" s="65" t="s">
        <v>654</v>
      </c>
      <c r="AN662" s="65"/>
      <c r="AO662" s="65"/>
      <c r="AP662" s="65"/>
      <c r="AQ662" s="65"/>
      <c r="AR662" s="65"/>
      <c r="AS662" s="66"/>
    </row>
    <row r="663" spans="1:45" s="67" customFormat="1" ht="12" customHeight="1" x14ac:dyDescent="0.2">
      <c r="A663" s="370" t="s">
        <v>3221</v>
      </c>
      <c r="B663" s="255" t="s">
        <v>3222</v>
      </c>
      <c r="C663" s="258">
        <f t="shared" si="93"/>
        <v>0</v>
      </c>
      <c r="D663" s="263">
        <f t="shared" si="94"/>
        <v>0</v>
      </c>
      <c r="E663" s="125"/>
      <c r="F663" s="125"/>
      <c r="G663" s="125"/>
      <c r="H663" s="126"/>
      <c r="I663" s="126"/>
      <c r="J663" s="126"/>
      <c r="K663" s="126"/>
      <c r="L663" s="126"/>
      <c r="M663" s="126"/>
      <c r="N663" s="126"/>
      <c r="O663" s="126"/>
      <c r="P663" s="126"/>
      <c r="Q663" s="126"/>
      <c r="R663" s="126"/>
      <c r="S663" s="126"/>
      <c r="T663" s="126"/>
      <c r="U663" s="126"/>
      <c r="V663" s="126"/>
      <c r="W663" s="126"/>
      <c r="X663" s="126"/>
      <c r="Y663" s="126"/>
      <c r="Z663" s="126"/>
      <c r="AA663" s="125"/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310">
        <v>13660</v>
      </c>
      <c r="AL663" s="310">
        <f t="shared" si="103"/>
        <v>0</v>
      </c>
      <c r="AM663" s="65" t="s">
        <v>654</v>
      </c>
      <c r="AN663" s="65"/>
      <c r="AO663" s="65"/>
      <c r="AP663" s="65"/>
      <c r="AQ663" s="65"/>
      <c r="AR663" s="65"/>
      <c r="AS663" s="66"/>
    </row>
    <row r="664" spans="1:45" s="67" customFormat="1" x14ac:dyDescent="0.2">
      <c r="A664" s="370" t="s">
        <v>4132</v>
      </c>
      <c r="B664" s="255" t="s">
        <v>4142</v>
      </c>
      <c r="C664" s="258">
        <f t="shared" si="93"/>
        <v>12</v>
      </c>
      <c r="D664" s="263">
        <f t="shared" si="94"/>
        <v>12</v>
      </c>
      <c r="E664" s="125">
        <v>12</v>
      </c>
      <c r="F664" s="125"/>
      <c r="G664" s="125"/>
      <c r="H664" s="126"/>
      <c r="I664" s="126"/>
      <c r="J664" s="126"/>
      <c r="K664" s="126"/>
      <c r="L664" s="126"/>
      <c r="M664" s="126"/>
      <c r="N664" s="126"/>
      <c r="O664" s="126"/>
      <c r="P664" s="126"/>
      <c r="Q664" s="126"/>
      <c r="R664" s="126"/>
      <c r="S664" s="126"/>
      <c r="T664" s="126"/>
      <c r="U664" s="126"/>
      <c r="V664" s="126"/>
      <c r="W664" s="126"/>
      <c r="X664" s="126"/>
      <c r="Y664" s="126"/>
      <c r="Z664" s="126"/>
      <c r="AA664" s="125">
        <v>2</v>
      </c>
      <c r="AB664" s="125">
        <v>9</v>
      </c>
      <c r="AC664" s="125">
        <v>1</v>
      </c>
      <c r="AD664" s="125"/>
      <c r="AE664" s="125"/>
      <c r="AF664" s="125"/>
      <c r="AG664" s="125"/>
      <c r="AH664" s="125">
        <v>12</v>
      </c>
      <c r="AI664" s="125"/>
      <c r="AJ664" s="125"/>
      <c r="AK664" s="310">
        <v>37560</v>
      </c>
      <c r="AL664" s="310">
        <f t="shared" si="103"/>
        <v>450720</v>
      </c>
      <c r="AM664" s="65" t="s">
        <v>654</v>
      </c>
      <c r="AN664" s="65"/>
      <c r="AO664" s="65"/>
      <c r="AP664" s="65"/>
      <c r="AQ664" s="65"/>
      <c r="AR664" s="65"/>
      <c r="AS664" s="66"/>
    </row>
    <row r="665" spans="1:45" s="67" customFormat="1" ht="12" customHeight="1" x14ac:dyDescent="0.2">
      <c r="A665" s="254" t="s">
        <v>2119</v>
      </c>
      <c r="B665" s="255" t="s">
        <v>4143</v>
      </c>
      <c r="C665" s="258">
        <f t="shared" si="93"/>
        <v>0</v>
      </c>
      <c r="D665" s="263">
        <f t="shared" si="94"/>
        <v>0</v>
      </c>
      <c r="E665" s="125"/>
      <c r="F665" s="125"/>
      <c r="G665" s="125"/>
      <c r="H665" s="126"/>
      <c r="I665" s="126"/>
      <c r="J665" s="126"/>
      <c r="K665" s="126"/>
      <c r="L665" s="126"/>
      <c r="M665" s="126"/>
      <c r="N665" s="126"/>
      <c r="O665" s="126"/>
      <c r="P665" s="126"/>
      <c r="Q665" s="126"/>
      <c r="R665" s="126"/>
      <c r="S665" s="126"/>
      <c r="T665" s="126"/>
      <c r="U665" s="126"/>
      <c r="V665" s="126"/>
      <c r="W665" s="126"/>
      <c r="X665" s="126"/>
      <c r="Y665" s="126"/>
      <c r="Z665" s="126"/>
      <c r="AA665" s="125"/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310">
        <v>3720</v>
      </c>
      <c r="AL665" s="310">
        <f t="shared" si="103"/>
        <v>0</v>
      </c>
      <c r="AM665" s="65" t="s">
        <v>654</v>
      </c>
      <c r="AN665" s="65"/>
      <c r="AO665" s="65"/>
      <c r="AP665" s="65"/>
      <c r="AQ665" s="65"/>
      <c r="AR665" s="65"/>
      <c r="AS665" s="66"/>
    </row>
    <row r="666" spans="1:45" s="67" customFormat="1" x14ac:dyDescent="0.2">
      <c r="A666" s="254" t="s">
        <v>2120</v>
      </c>
      <c r="B666" s="255" t="s">
        <v>329</v>
      </c>
      <c r="C666" s="258">
        <f t="shared" si="93"/>
        <v>112</v>
      </c>
      <c r="D666" s="263">
        <f t="shared" si="94"/>
        <v>112</v>
      </c>
      <c r="E666" s="125">
        <v>112</v>
      </c>
      <c r="F666" s="125"/>
      <c r="G666" s="125"/>
      <c r="H666" s="126"/>
      <c r="I666" s="126"/>
      <c r="J666" s="126"/>
      <c r="K666" s="126"/>
      <c r="L666" s="126"/>
      <c r="M666" s="126"/>
      <c r="N666" s="126"/>
      <c r="O666" s="126"/>
      <c r="P666" s="126"/>
      <c r="Q666" s="126"/>
      <c r="R666" s="126"/>
      <c r="S666" s="126"/>
      <c r="T666" s="126"/>
      <c r="U666" s="126"/>
      <c r="V666" s="126"/>
      <c r="W666" s="126"/>
      <c r="X666" s="126"/>
      <c r="Y666" s="126"/>
      <c r="Z666" s="126"/>
      <c r="AA666" s="125">
        <v>77</v>
      </c>
      <c r="AB666" s="125">
        <v>18</v>
      </c>
      <c r="AC666" s="125">
        <v>17</v>
      </c>
      <c r="AD666" s="125"/>
      <c r="AE666" s="125"/>
      <c r="AF666" s="125"/>
      <c r="AG666" s="125"/>
      <c r="AH666" s="125"/>
      <c r="AI666" s="125"/>
      <c r="AJ666" s="125"/>
      <c r="AK666" s="310">
        <v>2680</v>
      </c>
      <c r="AL666" s="310">
        <f t="shared" si="103"/>
        <v>300160</v>
      </c>
      <c r="AM666" s="65" t="s">
        <v>654</v>
      </c>
      <c r="AN666" s="65"/>
      <c r="AO666" s="65"/>
      <c r="AP666" s="65"/>
      <c r="AQ666" s="65"/>
      <c r="AR666" s="65"/>
      <c r="AS666" s="66"/>
    </row>
    <row r="667" spans="1:45" s="67" customFormat="1" ht="12" customHeight="1" x14ac:dyDescent="0.2">
      <c r="A667" s="254" t="s">
        <v>2121</v>
      </c>
      <c r="B667" s="255" t="s">
        <v>968</v>
      </c>
      <c r="C667" s="258">
        <f t="shared" si="93"/>
        <v>0</v>
      </c>
      <c r="D667" s="263">
        <f t="shared" si="94"/>
        <v>0</v>
      </c>
      <c r="E667" s="125"/>
      <c r="F667" s="125"/>
      <c r="G667" s="125"/>
      <c r="H667" s="126"/>
      <c r="I667" s="126"/>
      <c r="J667" s="126"/>
      <c r="K667" s="126"/>
      <c r="L667" s="126"/>
      <c r="M667" s="126"/>
      <c r="N667" s="126"/>
      <c r="O667" s="126"/>
      <c r="P667" s="126"/>
      <c r="Q667" s="126"/>
      <c r="R667" s="126"/>
      <c r="S667" s="126"/>
      <c r="T667" s="126"/>
      <c r="U667" s="126"/>
      <c r="V667" s="126"/>
      <c r="W667" s="126"/>
      <c r="X667" s="126"/>
      <c r="Y667" s="126"/>
      <c r="Z667" s="126"/>
      <c r="AA667" s="125"/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310">
        <v>1320</v>
      </c>
      <c r="AL667" s="310">
        <f t="shared" si="103"/>
        <v>0</v>
      </c>
      <c r="AM667" s="65" t="s">
        <v>654</v>
      </c>
      <c r="AN667" s="65"/>
      <c r="AO667" s="65"/>
      <c r="AP667" s="65"/>
      <c r="AQ667" s="65"/>
      <c r="AR667" s="65"/>
      <c r="AS667" s="66"/>
    </row>
    <row r="668" spans="1:45" s="67" customFormat="1" ht="12" customHeight="1" x14ac:dyDescent="0.2">
      <c r="A668" s="254" t="s">
        <v>2122</v>
      </c>
      <c r="B668" s="255" t="s">
        <v>2752</v>
      </c>
      <c r="C668" s="258">
        <f t="shared" si="93"/>
        <v>0</v>
      </c>
      <c r="D668" s="263">
        <f t="shared" si="94"/>
        <v>0</v>
      </c>
      <c r="E668" s="125"/>
      <c r="F668" s="125"/>
      <c r="G668" s="125"/>
      <c r="H668" s="126"/>
      <c r="I668" s="126"/>
      <c r="J668" s="126"/>
      <c r="K668" s="126"/>
      <c r="L668" s="126"/>
      <c r="M668" s="126"/>
      <c r="N668" s="126"/>
      <c r="O668" s="126"/>
      <c r="P668" s="126"/>
      <c r="Q668" s="126"/>
      <c r="R668" s="126"/>
      <c r="S668" s="126"/>
      <c r="T668" s="126"/>
      <c r="U668" s="126"/>
      <c r="V668" s="126"/>
      <c r="W668" s="126"/>
      <c r="X668" s="126"/>
      <c r="Y668" s="126"/>
      <c r="Z668" s="126"/>
      <c r="AA668" s="125"/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310">
        <v>1320</v>
      </c>
      <c r="AL668" s="310">
        <f t="shared" si="103"/>
        <v>0</v>
      </c>
      <c r="AM668" s="65" t="s">
        <v>654</v>
      </c>
      <c r="AN668" s="65"/>
      <c r="AO668" s="65"/>
      <c r="AP668" s="65"/>
      <c r="AQ668" s="65"/>
      <c r="AR668" s="65"/>
      <c r="AS668" s="66"/>
    </row>
    <row r="669" spans="1:45" s="67" customFormat="1" ht="12" customHeight="1" x14ac:dyDescent="0.2">
      <c r="A669" s="254" t="s">
        <v>2123</v>
      </c>
      <c r="B669" s="255" t="s">
        <v>2753</v>
      </c>
      <c r="C669" s="258">
        <f t="shared" si="93"/>
        <v>0</v>
      </c>
      <c r="D669" s="263">
        <f t="shared" si="94"/>
        <v>0</v>
      </c>
      <c r="E669" s="125"/>
      <c r="F669" s="125"/>
      <c r="G669" s="125"/>
      <c r="H669" s="126"/>
      <c r="I669" s="126"/>
      <c r="J669" s="126"/>
      <c r="K669" s="126"/>
      <c r="L669" s="126"/>
      <c r="M669" s="126"/>
      <c r="N669" s="126"/>
      <c r="O669" s="126"/>
      <c r="P669" s="126"/>
      <c r="Q669" s="126"/>
      <c r="R669" s="126"/>
      <c r="S669" s="126"/>
      <c r="T669" s="126"/>
      <c r="U669" s="126"/>
      <c r="V669" s="126"/>
      <c r="W669" s="126"/>
      <c r="X669" s="126"/>
      <c r="Y669" s="126"/>
      <c r="Z669" s="126"/>
      <c r="AA669" s="125"/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310">
        <v>740</v>
      </c>
      <c r="AL669" s="310">
        <f t="shared" si="103"/>
        <v>0</v>
      </c>
      <c r="AM669" s="65" t="s">
        <v>654</v>
      </c>
      <c r="AN669" s="65"/>
      <c r="AO669" s="65"/>
      <c r="AP669" s="65"/>
      <c r="AQ669" s="65"/>
      <c r="AR669" s="65"/>
      <c r="AS669" s="66"/>
    </row>
    <row r="670" spans="1:45" s="67" customFormat="1" ht="12" customHeight="1" x14ac:dyDescent="0.2">
      <c r="A670" s="254" t="s">
        <v>2124</v>
      </c>
      <c r="B670" s="255" t="s">
        <v>330</v>
      </c>
      <c r="C670" s="258">
        <f t="shared" si="93"/>
        <v>119</v>
      </c>
      <c r="D670" s="263">
        <f t="shared" si="94"/>
        <v>119</v>
      </c>
      <c r="E670" s="125">
        <v>119</v>
      </c>
      <c r="F670" s="125"/>
      <c r="G670" s="125"/>
      <c r="H670" s="126"/>
      <c r="I670" s="126"/>
      <c r="J670" s="126"/>
      <c r="K670" s="126"/>
      <c r="L670" s="126"/>
      <c r="M670" s="126"/>
      <c r="N670" s="126"/>
      <c r="O670" s="126"/>
      <c r="P670" s="126"/>
      <c r="Q670" s="126"/>
      <c r="R670" s="126"/>
      <c r="S670" s="126"/>
      <c r="T670" s="126"/>
      <c r="U670" s="126"/>
      <c r="V670" s="126"/>
      <c r="W670" s="126"/>
      <c r="X670" s="126"/>
      <c r="Y670" s="126"/>
      <c r="Z670" s="126"/>
      <c r="AA670" s="125">
        <v>78</v>
      </c>
      <c r="AB670" s="125">
        <v>24</v>
      </c>
      <c r="AC670" s="125">
        <v>17</v>
      </c>
      <c r="AD670" s="125"/>
      <c r="AE670" s="125"/>
      <c r="AF670" s="125"/>
      <c r="AG670" s="125"/>
      <c r="AH670" s="125"/>
      <c r="AI670" s="125"/>
      <c r="AJ670" s="125"/>
      <c r="AK670" s="310">
        <v>2090</v>
      </c>
      <c r="AL670" s="310">
        <f t="shared" si="103"/>
        <v>248710</v>
      </c>
      <c r="AM670" s="65" t="s">
        <v>654</v>
      </c>
      <c r="AN670" s="65"/>
      <c r="AO670" s="65"/>
      <c r="AP670" s="65"/>
      <c r="AQ670" s="65"/>
      <c r="AR670" s="65"/>
      <c r="AS670" s="66"/>
    </row>
    <row r="671" spans="1:45" s="67" customFormat="1" ht="12" customHeight="1" x14ac:dyDescent="0.2">
      <c r="A671" s="254" t="s">
        <v>2125</v>
      </c>
      <c r="B671" s="255" t="s">
        <v>2905</v>
      </c>
      <c r="C671" s="258">
        <f t="shared" si="93"/>
        <v>0</v>
      </c>
      <c r="D671" s="263">
        <f t="shared" si="94"/>
        <v>0</v>
      </c>
      <c r="E671" s="125"/>
      <c r="F671" s="125"/>
      <c r="G671" s="125"/>
      <c r="H671" s="126"/>
      <c r="I671" s="126"/>
      <c r="J671" s="126"/>
      <c r="K671" s="126"/>
      <c r="L671" s="126"/>
      <c r="M671" s="126"/>
      <c r="N671" s="126"/>
      <c r="O671" s="126"/>
      <c r="P671" s="126"/>
      <c r="Q671" s="126"/>
      <c r="R671" s="126"/>
      <c r="S671" s="126"/>
      <c r="T671" s="126"/>
      <c r="U671" s="126"/>
      <c r="V671" s="126"/>
      <c r="W671" s="126"/>
      <c r="X671" s="126"/>
      <c r="Y671" s="126"/>
      <c r="Z671" s="126"/>
      <c r="AA671" s="125"/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310">
        <v>590</v>
      </c>
      <c r="AL671" s="310">
        <f t="shared" si="103"/>
        <v>0</v>
      </c>
      <c r="AM671" s="65" t="s">
        <v>654</v>
      </c>
      <c r="AN671" s="65"/>
      <c r="AO671" s="65"/>
      <c r="AP671" s="65"/>
      <c r="AQ671" s="65"/>
      <c r="AR671" s="65"/>
      <c r="AS671" s="66"/>
    </row>
    <row r="672" spans="1:45" s="67" customFormat="1" ht="12" customHeight="1" x14ac:dyDescent="0.2">
      <c r="A672" s="254" t="s">
        <v>2126</v>
      </c>
      <c r="B672" s="255" t="s">
        <v>969</v>
      </c>
      <c r="C672" s="258">
        <f t="shared" si="93"/>
        <v>0</v>
      </c>
      <c r="D672" s="263">
        <f t="shared" si="94"/>
        <v>0</v>
      </c>
      <c r="E672" s="125"/>
      <c r="F672" s="125"/>
      <c r="G672" s="125"/>
      <c r="H672" s="126"/>
      <c r="I672" s="126"/>
      <c r="J672" s="126"/>
      <c r="K672" s="126"/>
      <c r="L672" s="126"/>
      <c r="M672" s="126"/>
      <c r="N672" s="126"/>
      <c r="O672" s="126"/>
      <c r="P672" s="126"/>
      <c r="Q672" s="126"/>
      <c r="R672" s="126"/>
      <c r="S672" s="126"/>
      <c r="T672" s="126"/>
      <c r="U672" s="126"/>
      <c r="V672" s="126"/>
      <c r="W672" s="126"/>
      <c r="X672" s="126"/>
      <c r="Y672" s="126"/>
      <c r="Z672" s="126"/>
      <c r="AA672" s="125"/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310">
        <v>1040</v>
      </c>
      <c r="AL672" s="310">
        <f t="shared" si="103"/>
        <v>0</v>
      </c>
      <c r="AM672" s="65" t="s">
        <v>654</v>
      </c>
      <c r="AN672" s="65"/>
      <c r="AO672" s="65"/>
      <c r="AP672" s="65"/>
      <c r="AQ672" s="65"/>
      <c r="AR672" s="65"/>
      <c r="AS672" s="66"/>
    </row>
    <row r="673" spans="1:45" s="67" customFormat="1" x14ac:dyDescent="0.2">
      <c r="A673" s="254" t="s">
        <v>2127</v>
      </c>
      <c r="B673" s="255" t="s">
        <v>2754</v>
      </c>
      <c r="C673" s="258">
        <f t="shared" si="93"/>
        <v>1</v>
      </c>
      <c r="D673" s="263">
        <f t="shared" si="94"/>
        <v>1</v>
      </c>
      <c r="E673" s="125">
        <v>1</v>
      </c>
      <c r="F673" s="125"/>
      <c r="G673" s="125"/>
      <c r="H673" s="126"/>
      <c r="I673" s="126"/>
      <c r="J673" s="126"/>
      <c r="K673" s="126"/>
      <c r="L673" s="126"/>
      <c r="M673" s="126"/>
      <c r="N673" s="126"/>
      <c r="O673" s="126"/>
      <c r="P673" s="126"/>
      <c r="Q673" s="126"/>
      <c r="R673" s="126"/>
      <c r="S673" s="126"/>
      <c r="T673" s="126"/>
      <c r="U673" s="126"/>
      <c r="V673" s="126"/>
      <c r="W673" s="126"/>
      <c r="X673" s="126"/>
      <c r="Y673" s="126"/>
      <c r="Z673" s="126"/>
      <c r="AA673" s="125">
        <v>1</v>
      </c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310">
        <v>590</v>
      </c>
      <c r="AL673" s="310">
        <f t="shared" si="103"/>
        <v>590</v>
      </c>
      <c r="AM673" s="65" t="s">
        <v>654</v>
      </c>
      <c r="AN673" s="65"/>
      <c r="AO673" s="65"/>
      <c r="AP673" s="65"/>
      <c r="AQ673" s="65"/>
      <c r="AR673" s="65"/>
      <c r="AS673" s="66"/>
    </row>
    <row r="674" spans="1:45" s="67" customFormat="1" ht="12" customHeight="1" x14ac:dyDescent="0.2">
      <c r="A674" s="370" t="s">
        <v>4133</v>
      </c>
      <c r="B674" s="255" t="s">
        <v>4144</v>
      </c>
      <c r="C674" s="258">
        <f t="shared" si="93"/>
        <v>0</v>
      </c>
      <c r="D674" s="263">
        <f t="shared" si="94"/>
        <v>0</v>
      </c>
      <c r="E674" s="125"/>
      <c r="F674" s="125"/>
      <c r="G674" s="125"/>
      <c r="H674" s="126"/>
      <c r="I674" s="126"/>
      <c r="J674" s="126"/>
      <c r="K674" s="126"/>
      <c r="L674" s="126"/>
      <c r="M674" s="126"/>
      <c r="N674" s="126"/>
      <c r="O674" s="126"/>
      <c r="P674" s="126"/>
      <c r="Q674" s="126"/>
      <c r="R674" s="126"/>
      <c r="S674" s="126"/>
      <c r="T674" s="126"/>
      <c r="U674" s="126"/>
      <c r="V674" s="126"/>
      <c r="W674" s="126"/>
      <c r="X674" s="126"/>
      <c r="Y674" s="126"/>
      <c r="Z674" s="126"/>
      <c r="AA674" s="125"/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310">
        <v>1320</v>
      </c>
      <c r="AL674" s="310">
        <f t="shared" si="103"/>
        <v>0</v>
      </c>
      <c r="AM674" s="65" t="s">
        <v>654</v>
      </c>
      <c r="AN674" s="65"/>
      <c r="AO674" s="65"/>
      <c r="AP674" s="65"/>
      <c r="AQ674" s="65"/>
      <c r="AR674" s="65"/>
      <c r="AS674" s="66"/>
    </row>
    <row r="675" spans="1:45" s="67" customFormat="1" ht="12" customHeight="1" x14ac:dyDescent="0.2">
      <c r="A675" s="370" t="s">
        <v>4134</v>
      </c>
      <c r="B675" s="255" t="s">
        <v>4145</v>
      </c>
      <c r="C675" s="258">
        <f t="shared" si="93"/>
        <v>0</v>
      </c>
      <c r="D675" s="263">
        <f t="shared" si="94"/>
        <v>0</v>
      </c>
      <c r="E675" s="125"/>
      <c r="F675" s="125"/>
      <c r="G675" s="125"/>
      <c r="H675" s="126"/>
      <c r="I675" s="126"/>
      <c r="J675" s="126"/>
      <c r="K675" s="126"/>
      <c r="L675" s="126"/>
      <c r="M675" s="126"/>
      <c r="N675" s="126"/>
      <c r="O675" s="126"/>
      <c r="P675" s="126"/>
      <c r="Q675" s="126"/>
      <c r="R675" s="126"/>
      <c r="S675" s="126"/>
      <c r="T675" s="126"/>
      <c r="U675" s="126"/>
      <c r="V675" s="126"/>
      <c r="W675" s="126"/>
      <c r="X675" s="126"/>
      <c r="Y675" s="126"/>
      <c r="Z675" s="126"/>
      <c r="AA675" s="125"/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310">
        <v>1320</v>
      </c>
      <c r="AL675" s="310">
        <f t="shared" si="103"/>
        <v>0</v>
      </c>
      <c r="AM675" s="65" t="s">
        <v>654</v>
      </c>
      <c r="AN675" s="65"/>
      <c r="AO675" s="65"/>
      <c r="AP675" s="65"/>
      <c r="AQ675" s="65"/>
      <c r="AR675" s="65"/>
      <c r="AS675" s="66"/>
    </row>
    <row r="676" spans="1:45" s="67" customFormat="1" x14ac:dyDescent="0.2">
      <c r="A676" s="254" t="s">
        <v>2128</v>
      </c>
      <c r="B676" s="255" t="s">
        <v>4146</v>
      </c>
      <c r="C676" s="258">
        <f t="shared" si="93"/>
        <v>0</v>
      </c>
      <c r="D676" s="263">
        <f t="shared" si="94"/>
        <v>0</v>
      </c>
      <c r="E676" s="125"/>
      <c r="F676" s="125"/>
      <c r="G676" s="125"/>
      <c r="H676" s="126"/>
      <c r="I676" s="126"/>
      <c r="J676" s="126"/>
      <c r="K676" s="126"/>
      <c r="L676" s="126"/>
      <c r="M676" s="126"/>
      <c r="N676" s="126"/>
      <c r="O676" s="126"/>
      <c r="P676" s="126"/>
      <c r="Q676" s="126"/>
      <c r="R676" s="126"/>
      <c r="S676" s="126"/>
      <c r="T676" s="126"/>
      <c r="U676" s="126"/>
      <c r="V676" s="126"/>
      <c r="W676" s="126"/>
      <c r="X676" s="126"/>
      <c r="Y676" s="126"/>
      <c r="Z676" s="126"/>
      <c r="AA676" s="125"/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310">
        <v>5570</v>
      </c>
      <c r="AL676" s="310">
        <f t="shared" si="103"/>
        <v>0</v>
      </c>
      <c r="AM676" s="65" t="s">
        <v>654</v>
      </c>
      <c r="AN676" s="65"/>
      <c r="AO676" s="65"/>
      <c r="AP676" s="65"/>
      <c r="AQ676" s="65"/>
      <c r="AR676" s="65"/>
      <c r="AS676" s="66"/>
    </row>
    <row r="677" spans="1:45" s="67" customFormat="1" x14ac:dyDescent="0.2">
      <c r="A677" s="254" t="s">
        <v>2129</v>
      </c>
      <c r="B677" s="255" t="s">
        <v>331</v>
      </c>
      <c r="C677" s="258">
        <f t="shared" si="93"/>
        <v>0</v>
      </c>
      <c r="D677" s="263">
        <f t="shared" si="94"/>
        <v>0</v>
      </c>
      <c r="E677" s="125"/>
      <c r="F677" s="125"/>
      <c r="G677" s="125"/>
      <c r="H677" s="126"/>
      <c r="I677" s="126"/>
      <c r="J677" s="126"/>
      <c r="K677" s="126"/>
      <c r="L677" s="126"/>
      <c r="M677" s="126"/>
      <c r="N677" s="126"/>
      <c r="O677" s="126"/>
      <c r="P677" s="126"/>
      <c r="Q677" s="126"/>
      <c r="R677" s="126"/>
      <c r="S677" s="126"/>
      <c r="T677" s="126"/>
      <c r="U677" s="126"/>
      <c r="V677" s="126"/>
      <c r="W677" s="126"/>
      <c r="X677" s="126"/>
      <c r="Y677" s="126"/>
      <c r="Z677" s="126"/>
      <c r="AA677" s="125"/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310">
        <v>19170</v>
      </c>
      <c r="AL677" s="310">
        <f t="shared" si="103"/>
        <v>0</v>
      </c>
      <c r="AM677" s="65" t="s">
        <v>654</v>
      </c>
      <c r="AN677" s="65"/>
      <c r="AO677" s="65"/>
      <c r="AP677" s="65"/>
      <c r="AQ677" s="65"/>
      <c r="AR677" s="65"/>
      <c r="AS677" s="66"/>
    </row>
    <row r="678" spans="1:45" s="67" customFormat="1" ht="12" customHeight="1" x14ac:dyDescent="0.2">
      <c r="A678" s="254" t="s">
        <v>2130</v>
      </c>
      <c r="B678" s="255" t="s">
        <v>970</v>
      </c>
      <c r="C678" s="258">
        <f t="shared" ref="C678:C758" si="104">SUM(D678+G678)</f>
        <v>0</v>
      </c>
      <c r="D678" s="263">
        <f t="shared" ref="D678:D758" si="105">SUM(E678:F678)</f>
        <v>0</v>
      </c>
      <c r="E678" s="125"/>
      <c r="F678" s="125"/>
      <c r="G678" s="125"/>
      <c r="H678" s="126"/>
      <c r="I678" s="126"/>
      <c r="J678" s="126"/>
      <c r="K678" s="126"/>
      <c r="L678" s="126"/>
      <c r="M678" s="126"/>
      <c r="N678" s="126"/>
      <c r="O678" s="126"/>
      <c r="P678" s="126"/>
      <c r="Q678" s="126"/>
      <c r="R678" s="126"/>
      <c r="S678" s="126"/>
      <c r="T678" s="126"/>
      <c r="U678" s="126"/>
      <c r="V678" s="126"/>
      <c r="W678" s="126"/>
      <c r="X678" s="126"/>
      <c r="Y678" s="126"/>
      <c r="Z678" s="126"/>
      <c r="AA678" s="125"/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310">
        <v>1760</v>
      </c>
      <c r="AL678" s="310">
        <f t="shared" si="103"/>
        <v>0</v>
      </c>
      <c r="AM678" s="65" t="s">
        <v>654</v>
      </c>
      <c r="AN678" s="65"/>
      <c r="AO678" s="65"/>
      <c r="AP678" s="65"/>
      <c r="AQ678" s="65"/>
      <c r="AR678" s="65"/>
      <c r="AS678" s="66"/>
    </row>
    <row r="679" spans="1:45" s="67" customFormat="1" ht="12" customHeight="1" x14ac:dyDescent="0.2">
      <c r="A679" s="254" t="s">
        <v>2131</v>
      </c>
      <c r="B679" s="255" t="s">
        <v>4147</v>
      </c>
      <c r="C679" s="258">
        <f t="shared" si="104"/>
        <v>0</v>
      </c>
      <c r="D679" s="263">
        <f t="shared" si="105"/>
        <v>0</v>
      </c>
      <c r="E679" s="125"/>
      <c r="F679" s="125"/>
      <c r="G679" s="125"/>
      <c r="H679" s="126"/>
      <c r="I679" s="126"/>
      <c r="J679" s="126"/>
      <c r="K679" s="126"/>
      <c r="L679" s="126"/>
      <c r="M679" s="126"/>
      <c r="N679" s="126"/>
      <c r="O679" s="126"/>
      <c r="P679" s="126"/>
      <c r="Q679" s="126"/>
      <c r="R679" s="126"/>
      <c r="S679" s="126"/>
      <c r="T679" s="126"/>
      <c r="U679" s="126"/>
      <c r="V679" s="126"/>
      <c r="W679" s="126"/>
      <c r="X679" s="126"/>
      <c r="Y679" s="126"/>
      <c r="Z679" s="126"/>
      <c r="AA679" s="125"/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310">
        <v>10580</v>
      </c>
      <c r="AL679" s="310">
        <f t="shared" si="103"/>
        <v>0</v>
      </c>
      <c r="AM679" s="65" t="s">
        <v>654</v>
      </c>
      <c r="AN679" s="65"/>
      <c r="AO679" s="65"/>
      <c r="AP679" s="65"/>
      <c r="AQ679" s="65"/>
      <c r="AR679" s="65"/>
      <c r="AS679" s="66"/>
    </row>
    <row r="680" spans="1:45" s="67" customFormat="1" ht="12" customHeight="1" x14ac:dyDescent="0.2">
      <c r="A680" s="254" t="s">
        <v>2132</v>
      </c>
      <c r="B680" s="255" t="s">
        <v>909</v>
      </c>
      <c r="C680" s="258">
        <f t="shared" si="104"/>
        <v>0</v>
      </c>
      <c r="D680" s="263">
        <f t="shared" si="105"/>
        <v>0</v>
      </c>
      <c r="E680" s="125"/>
      <c r="F680" s="125"/>
      <c r="G680" s="125"/>
      <c r="H680" s="126"/>
      <c r="I680" s="126"/>
      <c r="J680" s="126"/>
      <c r="K680" s="126"/>
      <c r="L680" s="126"/>
      <c r="M680" s="126"/>
      <c r="N680" s="126"/>
      <c r="O680" s="126"/>
      <c r="P680" s="126"/>
      <c r="Q680" s="126"/>
      <c r="R680" s="126"/>
      <c r="S680" s="126"/>
      <c r="T680" s="126"/>
      <c r="U680" s="126"/>
      <c r="V680" s="126"/>
      <c r="W680" s="126"/>
      <c r="X680" s="126"/>
      <c r="Y680" s="126"/>
      <c r="Z680" s="126"/>
      <c r="AA680" s="125"/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310">
        <v>1320</v>
      </c>
      <c r="AL680" s="310">
        <f t="shared" si="103"/>
        <v>0</v>
      </c>
      <c r="AM680" s="65" t="s">
        <v>654</v>
      </c>
      <c r="AN680" s="65"/>
      <c r="AO680" s="65"/>
      <c r="AP680" s="65"/>
      <c r="AQ680" s="65"/>
      <c r="AR680" s="65"/>
      <c r="AS680" s="66"/>
    </row>
    <row r="681" spans="1:45" s="67" customFormat="1" ht="20" x14ac:dyDescent="0.2">
      <c r="A681" s="254" t="s">
        <v>2133</v>
      </c>
      <c r="B681" s="255" t="s">
        <v>332</v>
      </c>
      <c r="C681" s="258">
        <f t="shared" si="104"/>
        <v>0</v>
      </c>
      <c r="D681" s="263">
        <f t="shared" si="105"/>
        <v>0</v>
      </c>
      <c r="E681" s="125"/>
      <c r="F681" s="125"/>
      <c r="G681" s="125"/>
      <c r="H681" s="126"/>
      <c r="I681" s="126"/>
      <c r="J681" s="126"/>
      <c r="K681" s="126"/>
      <c r="L681" s="126"/>
      <c r="M681" s="126"/>
      <c r="N681" s="126"/>
      <c r="O681" s="126"/>
      <c r="P681" s="126"/>
      <c r="Q681" s="126"/>
      <c r="R681" s="126"/>
      <c r="S681" s="126"/>
      <c r="T681" s="126"/>
      <c r="U681" s="126"/>
      <c r="V681" s="126"/>
      <c r="W681" s="126"/>
      <c r="X681" s="126"/>
      <c r="Y681" s="126"/>
      <c r="Z681" s="126"/>
      <c r="AA681" s="125"/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310">
        <v>5320</v>
      </c>
      <c r="AL681" s="310">
        <f t="shared" si="103"/>
        <v>0</v>
      </c>
      <c r="AM681" s="65" t="s">
        <v>654</v>
      </c>
      <c r="AN681" s="65"/>
      <c r="AO681" s="65"/>
      <c r="AP681" s="65"/>
      <c r="AQ681" s="65"/>
      <c r="AR681" s="65"/>
      <c r="AS681" s="66"/>
    </row>
    <row r="682" spans="1:45" s="67" customFormat="1" ht="12" customHeight="1" x14ac:dyDescent="0.2">
      <c r="A682" s="254" t="s">
        <v>2134</v>
      </c>
      <c r="B682" s="255" t="s">
        <v>333</v>
      </c>
      <c r="C682" s="258">
        <f t="shared" si="104"/>
        <v>0</v>
      </c>
      <c r="D682" s="263">
        <f t="shared" si="105"/>
        <v>0</v>
      </c>
      <c r="E682" s="125"/>
      <c r="F682" s="125"/>
      <c r="G682" s="125"/>
      <c r="H682" s="126"/>
      <c r="I682" s="126"/>
      <c r="J682" s="126"/>
      <c r="K682" s="126"/>
      <c r="L682" s="126"/>
      <c r="M682" s="126"/>
      <c r="N682" s="126"/>
      <c r="O682" s="126"/>
      <c r="P682" s="126"/>
      <c r="Q682" s="126"/>
      <c r="R682" s="126"/>
      <c r="S682" s="126"/>
      <c r="T682" s="126"/>
      <c r="U682" s="126"/>
      <c r="V682" s="126"/>
      <c r="W682" s="126"/>
      <c r="X682" s="126"/>
      <c r="Y682" s="126"/>
      <c r="Z682" s="126"/>
      <c r="AA682" s="125"/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310">
        <v>3660</v>
      </c>
      <c r="AL682" s="310">
        <f t="shared" si="103"/>
        <v>0</v>
      </c>
      <c r="AM682" s="65" t="s">
        <v>654</v>
      </c>
      <c r="AN682" s="65"/>
      <c r="AO682" s="65"/>
      <c r="AP682" s="65"/>
      <c r="AQ682" s="65"/>
      <c r="AR682" s="65"/>
      <c r="AS682" s="66"/>
    </row>
    <row r="683" spans="1:45" s="67" customFormat="1" ht="12" customHeight="1" x14ac:dyDescent="0.2">
      <c r="A683" s="254" t="s">
        <v>2135</v>
      </c>
      <c r="B683" s="255" t="s">
        <v>377</v>
      </c>
      <c r="C683" s="258">
        <f t="shared" si="104"/>
        <v>0</v>
      </c>
      <c r="D683" s="263">
        <f t="shared" si="105"/>
        <v>0</v>
      </c>
      <c r="E683" s="125"/>
      <c r="F683" s="125"/>
      <c r="G683" s="125"/>
      <c r="H683" s="126"/>
      <c r="I683" s="126"/>
      <c r="J683" s="126"/>
      <c r="K683" s="126"/>
      <c r="L683" s="126"/>
      <c r="M683" s="126"/>
      <c r="N683" s="126"/>
      <c r="O683" s="126"/>
      <c r="P683" s="126"/>
      <c r="Q683" s="126"/>
      <c r="R683" s="126"/>
      <c r="S683" s="126"/>
      <c r="T683" s="126"/>
      <c r="U683" s="126"/>
      <c r="V683" s="126"/>
      <c r="W683" s="126"/>
      <c r="X683" s="126"/>
      <c r="Y683" s="126"/>
      <c r="Z683" s="126"/>
      <c r="AA683" s="125"/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310">
        <v>2680</v>
      </c>
      <c r="AL683" s="310">
        <f t="shared" si="103"/>
        <v>0</v>
      </c>
      <c r="AM683" s="65" t="s">
        <v>654</v>
      </c>
      <c r="AN683" s="65"/>
      <c r="AO683" s="65"/>
      <c r="AP683" s="65"/>
      <c r="AQ683" s="65"/>
      <c r="AR683" s="65"/>
      <c r="AS683" s="66"/>
    </row>
    <row r="684" spans="1:45" s="67" customFormat="1" ht="12" customHeight="1" x14ac:dyDescent="0.2">
      <c r="A684" s="254" t="s">
        <v>2136</v>
      </c>
      <c r="B684" s="255" t="s">
        <v>2755</v>
      </c>
      <c r="C684" s="258">
        <f t="shared" si="104"/>
        <v>0</v>
      </c>
      <c r="D684" s="263">
        <f t="shared" si="105"/>
        <v>0</v>
      </c>
      <c r="E684" s="125"/>
      <c r="F684" s="125"/>
      <c r="G684" s="125"/>
      <c r="H684" s="126"/>
      <c r="I684" s="126"/>
      <c r="J684" s="126"/>
      <c r="K684" s="126"/>
      <c r="L684" s="126"/>
      <c r="M684" s="126"/>
      <c r="N684" s="126"/>
      <c r="O684" s="126"/>
      <c r="P684" s="126"/>
      <c r="Q684" s="126"/>
      <c r="R684" s="126"/>
      <c r="S684" s="126"/>
      <c r="T684" s="126"/>
      <c r="U684" s="126"/>
      <c r="V684" s="126"/>
      <c r="W684" s="126"/>
      <c r="X684" s="126"/>
      <c r="Y684" s="126"/>
      <c r="Z684" s="126"/>
      <c r="AA684" s="125"/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310">
        <v>1530</v>
      </c>
      <c r="AL684" s="310">
        <f t="shared" si="103"/>
        <v>0</v>
      </c>
      <c r="AM684" s="65" t="s">
        <v>654</v>
      </c>
      <c r="AN684" s="65"/>
      <c r="AO684" s="65"/>
      <c r="AP684" s="65"/>
      <c r="AQ684" s="65"/>
      <c r="AR684" s="65"/>
      <c r="AS684" s="66"/>
    </row>
    <row r="685" spans="1:45" s="67" customFormat="1" ht="12" customHeight="1" x14ac:dyDescent="0.2">
      <c r="A685" s="254" t="s">
        <v>2137</v>
      </c>
      <c r="B685" s="255" t="s">
        <v>378</v>
      </c>
      <c r="C685" s="258">
        <f t="shared" si="104"/>
        <v>0</v>
      </c>
      <c r="D685" s="263">
        <f t="shared" si="105"/>
        <v>0</v>
      </c>
      <c r="E685" s="125"/>
      <c r="F685" s="125"/>
      <c r="G685" s="125"/>
      <c r="H685" s="126"/>
      <c r="I685" s="126"/>
      <c r="J685" s="126"/>
      <c r="K685" s="126"/>
      <c r="L685" s="126"/>
      <c r="M685" s="126"/>
      <c r="N685" s="126"/>
      <c r="O685" s="126"/>
      <c r="P685" s="126"/>
      <c r="Q685" s="126"/>
      <c r="R685" s="126"/>
      <c r="S685" s="126"/>
      <c r="T685" s="126"/>
      <c r="U685" s="126"/>
      <c r="V685" s="126"/>
      <c r="W685" s="126"/>
      <c r="X685" s="126"/>
      <c r="Y685" s="126"/>
      <c r="Z685" s="126"/>
      <c r="AA685" s="125"/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310">
        <v>590</v>
      </c>
      <c r="AL685" s="310">
        <f t="shared" si="103"/>
        <v>0</v>
      </c>
      <c r="AM685" s="65" t="s">
        <v>654</v>
      </c>
      <c r="AN685" s="65"/>
      <c r="AO685" s="65"/>
      <c r="AP685" s="65"/>
      <c r="AQ685" s="65"/>
      <c r="AR685" s="65"/>
      <c r="AS685" s="66"/>
    </row>
    <row r="686" spans="1:45" s="67" customFormat="1" ht="12" customHeight="1" x14ac:dyDescent="0.2">
      <c r="A686" s="254" t="s">
        <v>2138</v>
      </c>
      <c r="B686" s="255" t="s">
        <v>379</v>
      </c>
      <c r="C686" s="258">
        <f t="shared" si="104"/>
        <v>0</v>
      </c>
      <c r="D686" s="263">
        <f t="shared" si="105"/>
        <v>0</v>
      </c>
      <c r="E686" s="125"/>
      <c r="F686" s="125"/>
      <c r="G686" s="125"/>
      <c r="H686" s="126"/>
      <c r="I686" s="126"/>
      <c r="J686" s="126"/>
      <c r="K686" s="126"/>
      <c r="L686" s="126"/>
      <c r="M686" s="126"/>
      <c r="N686" s="126"/>
      <c r="O686" s="126"/>
      <c r="P686" s="126"/>
      <c r="Q686" s="126"/>
      <c r="R686" s="126"/>
      <c r="S686" s="126"/>
      <c r="T686" s="126"/>
      <c r="U686" s="126"/>
      <c r="V686" s="126"/>
      <c r="W686" s="126"/>
      <c r="X686" s="126"/>
      <c r="Y686" s="126"/>
      <c r="Z686" s="126"/>
      <c r="AA686" s="125"/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310">
        <v>1040</v>
      </c>
      <c r="AL686" s="310">
        <f t="shared" si="103"/>
        <v>0</v>
      </c>
      <c r="AM686" s="65" t="s">
        <v>654</v>
      </c>
      <c r="AN686" s="65"/>
      <c r="AO686" s="65"/>
      <c r="AP686" s="65"/>
      <c r="AQ686" s="65"/>
      <c r="AR686" s="65"/>
      <c r="AS686" s="66"/>
    </row>
    <row r="687" spans="1:45" s="67" customFormat="1" x14ac:dyDescent="0.2">
      <c r="A687" s="254" t="s">
        <v>2139</v>
      </c>
      <c r="B687" s="255" t="s">
        <v>2756</v>
      </c>
      <c r="C687" s="258">
        <f t="shared" si="104"/>
        <v>0</v>
      </c>
      <c r="D687" s="263">
        <f t="shared" si="105"/>
        <v>0</v>
      </c>
      <c r="E687" s="125"/>
      <c r="F687" s="125"/>
      <c r="G687" s="125"/>
      <c r="H687" s="126"/>
      <c r="I687" s="126"/>
      <c r="J687" s="126"/>
      <c r="K687" s="126"/>
      <c r="L687" s="126"/>
      <c r="M687" s="126"/>
      <c r="N687" s="126"/>
      <c r="O687" s="126"/>
      <c r="P687" s="126"/>
      <c r="Q687" s="126"/>
      <c r="R687" s="126"/>
      <c r="S687" s="126"/>
      <c r="T687" s="126"/>
      <c r="U687" s="126"/>
      <c r="V687" s="126"/>
      <c r="W687" s="126"/>
      <c r="X687" s="126"/>
      <c r="Y687" s="126"/>
      <c r="Z687" s="126"/>
      <c r="AA687" s="125"/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310">
        <v>1040</v>
      </c>
      <c r="AL687" s="310">
        <f t="shared" si="103"/>
        <v>0</v>
      </c>
      <c r="AM687" s="65" t="s">
        <v>654</v>
      </c>
      <c r="AN687" s="65"/>
      <c r="AO687" s="65"/>
      <c r="AP687" s="65"/>
      <c r="AQ687" s="65"/>
      <c r="AR687" s="65"/>
      <c r="AS687" s="66"/>
    </row>
    <row r="688" spans="1:45" s="67" customFormat="1" ht="12" customHeight="1" x14ac:dyDescent="0.2">
      <c r="A688" s="254" t="s">
        <v>2140</v>
      </c>
      <c r="B688" s="255" t="s">
        <v>380</v>
      </c>
      <c r="C688" s="258">
        <f t="shared" si="104"/>
        <v>0</v>
      </c>
      <c r="D688" s="263">
        <f t="shared" si="105"/>
        <v>0</v>
      </c>
      <c r="E688" s="125"/>
      <c r="F688" s="125"/>
      <c r="G688" s="125"/>
      <c r="H688" s="126"/>
      <c r="I688" s="126"/>
      <c r="J688" s="126"/>
      <c r="K688" s="126"/>
      <c r="L688" s="126"/>
      <c r="M688" s="126"/>
      <c r="N688" s="126"/>
      <c r="O688" s="126"/>
      <c r="P688" s="126"/>
      <c r="Q688" s="126"/>
      <c r="R688" s="126"/>
      <c r="S688" s="126"/>
      <c r="T688" s="126"/>
      <c r="U688" s="126"/>
      <c r="V688" s="126"/>
      <c r="W688" s="126"/>
      <c r="X688" s="126"/>
      <c r="Y688" s="126"/>
      <c r="Z688" s="126"/>
      <c r="AA688" s="125"/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310">
        <v>5880</v>
      </c>
      <c r="AL688" s="310">
        <f t="shared" si="103"/>
        <v>0</v>
      </c>
      <c r="AM688" s="65" t="s">
        <v>654</v>
      </c>
      <c r="AN688" s="65"/>
      <c r="AO688" s="65"/>
      <c r="AP688" s="65"/>
      <c r="AQ688" s="65"/>
      <c r="AR688" s="65"/>
      <c r="AS688" s="66"/>
    </row>
    <row r="689" spans="1:45" s="67" customFormat="1" ht="12" customHeight="1" x14ac:dyDescent="0.2">
      <c r="A689" s="254" t="s">
        <v>2141</v>
      </c>
      <c r="B689" s="255" t="s">
        <v>4148</v>
      </c>
      <c r="C689" s="258">
        <f t="shared" si="104"/>
        <v>0</v>
      </c>
      <c r="D689" s="263">
        <f t="shared" si="105"/>
        <v>0</v>
      </c>
      <c r="E689" s="125"/>
      <c r="F689" s="125"/>
      <c r="G689" s="125"/>
      <c r="H689" s="126"/>
      <c r="I689" s="126"/>
      <c r="J689" s="126"/>
      <c r="K689" s="126"/>
      <c r="L689" s="126"/>
      <c r="M689" s="126"/>
      <c r="N689" s="126"/>
      <c r="O689" s="126"/>
      <c r="P689" s="126"/>
      <c r="Q689" s="126"/>
      <c r="R689" s="126"/>
      <c r="S689" s="126"/>
      <c r="T689" s="126"/>
      <c r="U689" s="126"/>
      <c r="V689" s="126"/>
      <c r="W689" s="126"/>
      <c r="X689" s="126"/>
      <c r="Y689" s="126"/>
      <c r="Z689" s="126"/>
      <c r="AA689" s="125"/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310">
        <v>1320</v>
      </c>
      <c r="AL689" s="310">
        <f t="shared" si="103"/>
        <v>0</v>
      </c>
      <c r="AM689" s="65" t="s">
        <v>654</v>
      </c>
      <c r="AN689" s="65"/>
      <c r="AO689" s="65"/>
      <c r="AP689" s="65"/>
      <c r="AQ689" s="65"/>
      <c r="AR689" s="65"/>
      <c r="AS689" s="66"/>
    </row>
    <row r="690" spans="1:45" s="67" customFormat="1" ht="12" customHeight="1" x14ac:dyDescent="0.2">
      <c r="A690" s="254" t="s">
        <v>2142</v>
      </c>
      <c r="B690" s="255" t="s">
        <v>4149</v>
      </c>
      <c r="C690" s="258">
        <f t="shared" si="104"/>
        <v>0</v>
      </c>
      <c r="D690" s="263">
        <f t="shared" si="105"/>
        <v>0</v>
      </c>
      <c r="E690" s="125"/>
      <c r="F690" s="125"/>
      <c r="G690" s="125"/>
      <c r="H690" s="126"/>
      <c r="I690" s="126"/>
      <c r="J690" s="126"/>
      <c r="K690" s="126"/>
      <c r="L690" s="126"/>
      <c r="M690" s="126"/>
      <c r="N690" s="126"/>
      <c r="O690" s="126"/>
      <c r="P690" s="126"/>
      <c r="Q690" s="126"/>
      <c r="R690" s="126"/>
      <c r="S690" s="126"/>
      <c r="T690" s="126"/>
      <c r="U690" s="126"/>
      <c r="V690" s="126"/>
      <c r="W690" s="126"/>
      <c r="X690" s="126"/>
      <c r="Y690" s="126"/>
      <c r="Z690" s="126"/>
      <c r="AA690" s="125"/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310">
        <v>5320</v>
      </c>
      <c r="AL690" s="310">
        <f t="shared" si="103"/>
        <v>0</v>
      </c>
      <c r="AM690" s="65" t="s">
        <v>654</v>
      </c>
      <c r="AN690" s="65"/>
      <c r="AO690" s="65"/>
      <c r="AP690" s="65"/>
      <c r="AQ690" s="65"/>
      <c r="AR690" s="65"/>
      <c r="AS690" s="66"/>
    </row>
    <row r="691" spans="1:45" s="67" customFormat="1" ht="24" customHeight="1" x14ac:dyDescent="0.2">
      <c r="A691" s="254" t="s">
        <v>2143</v>
      </c>
      <c r="B691" s="255" t="s">
        <v>334</v>
      </c>
      <c r="C691" s="258">
        <f t="shared" si="104"/>
        <v>0</v>
      </c>
      <c r="D691" s="263">
        <f t="shared" si="105"/>
        <v>0</v>
      </c>
      <c r="E691" s="125"/>
      <c r="F691" s="125"/>
      <c r="G691" s="125"/>
      <c r="H691" s="126"/>
      <c r="I691" s="126"/>
      <c r="J691" s="126"/>
      <c r="K691" s="126"/>
      <c r="L691" s="126"/>
      <c r="M691" s="126"/>
      <c r="N691" s="126"/>
      <c r="O691" s="126"/>
      <c r="P691" s="126"/>
      <c r="Q691" s="126"/>
      <c r="R691" s="126"/>
      <c r="S691" s="126"/>
      <c r="T691" s="126"/>
      <c r="U691" s="126"/>
      <c r="V691" s="126"/>
      <c r="W691" s="126"/>
      <c r="X691" s="126"/>
      <c r="Y691" s="126"/>
      <c r="Z691" s="126"/>
      <c r="AA691" s="125"/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310">
        <v>5320</v>
      </c>
      <c r="AL691" s="310">
        <f t="shared" si="103"/>
        <v>0</v>
      </c>
      <c r="AM691" s="65" t="s">
        <v>654</v>
      </c>
      <c r="AN691" s="65"/>
      <c r="AO691" s="65"/>
      <c r="AP691" s="65"/>
      <c r="AQ691" s="65"/>
      <c r="AR691" s="65"/>
      <c r="AS691" s="66"/>
    </row>
    <row r="692" spans="1:45" s="67" customFormat="1" ht="14.15" customHeight="1" x14ac:dyDescent="0.2">
      <c r="A692" s="254" t="s">
        <v>2144</v>
      </c>
      <c r="B692" s="255" t="s">
        <v>94</v>
      </c>
      <c r="C692" s="258">
        <f t="shared" si="104"/>
        <v>0</v>
      </c>
      <c r="D692" s="263">
        <f t="shared" si="105"/>
        <v>0</v>
      </c>
      <c r="E692" s="125"/>
      <c r="F692" s="125"/>
      <c r="G692" s="125"/>
      <c r="H692" s="126"/>
      <c r="I692" s="126"/>
      <c r="J692" s="126"/>
      <c r="K692" s="126"/>
      <c r="L692" s="126"/>
      <c r="M692" s="126"/>
      <c r="N692" s="126"/>
      <c r="O692" s="126"/>
      <c r="P692" s="126"/>
      <c r="Q692" s="126"/>
      <c r="R692" s="126"/>
      <c r="S692" s="126"/>
      <c r="T692" s="126"/>
      <c r="U692" s="126"/>
      <c r="V692" s="126"/>
      <c r="W692" s="126"/>
      <c r="X692" s="126"/>
      <c r="Y692" s="126"/>
      <c r="Z692" s="126"/>
      <c r="AA692" s="125"/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310">
        <v>1040</v>
      </c>
      <c r="AL692" s="310">
        <f t="shared" si="103"/>
        <v>0</v>
      </c>
      <c r="AM692" s="65" t="s">
        <v>654</v>
      </c>
      <c r="AN692" s="65"/>
      <c r="AO692" s="65"/>
      <c r="AP692" s="65"/>
      <c r="AQ692" s="65"/>
      <c r="AR692" s="65"/>
      <c r="AS692" s="66"/>
    </row>
    <row r="693" spans="1:45" s="72" customFormat="1" ht="14.15" customHeight="1" x14ac:dyDescent="0.2">
      <c r="A693" s="254" t="s">
        <v>2145</v>
      </c>
      <c r="B693" s="255" t="s">
        <v>1089</v>
      </c>
      <c r="C693" s="258">
        <f t="shared" si="104"/>
        <v>0</v>
      </c>
      <c r="D693" s="263">
        <f t="shared" si="105"/>
        <v>0</v>
      </c>
      <c r="E693" s="125"/>
      <c r="F693" s="125"/>
      <c r="G693" s="125"/>
      <c r="H693" s="126"/>
      <c r="I693" s="126"/>
      <c r="J693" s="126"/>
      <c r="K693" s="126"/>
      <c r="L693" s="126"/>
      <c r="M693" s="126"/>
      <c r="N693" s="126"/>
      <c r="O693" s="126"/>
      <c r="P693" s="126"/>
      <c r="Q693" s="126"/>
      <c r="R693" s="126"/>
      <c r="S693" s="126"/>
      <c r="T693" s="126"/>
      <c r="U693" s="126"/>
      <c r="V693" s="126"/>
      <c r="W693" s="126"/>
      <c r="X693" s="126"/>
      <c r="Y693" s="126"/>
      <c r="Z693" s="126"/>
      <c r="AA693" s="125"/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310">
        <v>2090</v>
      </c>
      <c r="AL693" s="310">
        <f t="shared" si="103"/>
        <v>0</v>
      </c>
      <c r="AM693" s="65" t="s">
        <v>654</v>
      </c>
      <c r="AN693" s="65"/>
      <c r="AO693" s="65"/>
      <c r="AP693" s="65"/>
      <c r="AQ693" s="65"/>
      <c r="AR693" s="65"/>
      <c r="AS693" s="71"/>
    </row>
    <row r="694" spans="1:45" s="72" customFormat="1" ht="14.15" customHeight="1" x14ac:dyDescent="0.2">
      <c r="A694" s="254" t="s">
        <v>2146</v>
      </c>
      <c r="B694" s="255" t="s">
        <v>453</v>
      </c>
      <c r="C694" s="258">
        <f t="shared" si="104"/>
        <v>0</v>
      </c>
      <c r="D694" s="263">
        <f t="shared" si="105"/>
        <v>0</v>
      </c>
      <c r="E694" s="125"/>
      <c r="F694" s="125"/>
      <c r="G694" s="125"/>
      <c r="H694" s="126"/>
      <c r="I694" s="126"/>
      <c r="J694" s="126"/>
      <c r="K694" s="126"/>
      <c r="L694" s="126"/>
      <c r="M694" s="126"/>
      <c r="N694" s="126"/>
      <c r="O694" s="126"/>
      <c r="P694" s="126"/>
      <c r="Q694" s="126"/>
      <c r="R694" s="126"/>
      <c r="S694" s="126"/>
      <c r="T694" s="126"/>
      <c r="U694" s="126"/>
      <c r="V694" s="126"/>
      <c r="W694" s="126"/>
      <c r="X694" s="126"/>
      <c r="Y694" s="126"/>
      <c r="Z694" s="126"/>
      <c r="AA694" s="125"/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310">
        <v>2090</v>
      </c>
      <c r="AL694" s="310">
        <f t="shared" si="103"/>
        <v>0</v>
      </c>
      <c r="AM694" s="65" t="s">
        <v>654</v>
      </c>
      <c r="AN694" s="65"/>
      <c r="AO694" s="65"/>
      <c r="AP694" s="65"/>
      <c r="AQ694" s="65"/>
      <c r="AR694" s="65"/>
      <c r="AS694" s="71"/>
    </row>
    <row r="695" spans="1:45" s="72" customFormat="1" ht="14.15" customHeight="1" x14ac:dyDescent="0.2">
      <c r="A695" s="254" t="s">
        <v>2147</v>
      </c>
      <c r="B695" s="255" t="s">
        <v>4524</v>
      </c>
      <c r="C695" s="258">
        <f t="shared" si="104"/>
        <v>0</v>
      </c>
      <c r="D695" s="263">
        <f t="shared" si="105"/>
        <v>0</v>
      </c>
      <c r="E695" s="125"/>
      <c r="F695" s="125"/>
      <c r="G695" s="125"/>
      <c r="H695" s="126"/>
      <c r="I695" s="126"/>
      <c r="J695" s="126"/>
      <c r="K695" s="126"/>
      <c r="L695" s="126"/>
      <c r="M695" s="126"/>
      <c r="N695" s="126"/>
      <c r="O695" s="126"/>
      <c r="P695" s="126"/>
      <c r="Q695" s="126"/>
      <c r="R695" s="126"/>
      <c r="S695" s="126"/>
      <c r="T695" s="126"/>
      <c r="U695" s="126"/>
      <c r="V695" s="126"/>
      <c r="W695" s="126"/>
      <c r="X695" s="126"/>
      <c r="Y695" s="126"/>
      <c r="Z695" s="126"/>
      <c r="AA695" s="125"/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310">
        <v>7290</v>
      </c>
      <c r="AL695" s="310">
        <f t="shared" si="103"/>
        <v>0</v>
      </c>
      <c r="AM695" s="65" t="s">
        <v>654</v>
      </c>
      <c r="AN695" s="65"/>
      <c r="AO695" s="65"/>
      <c r="AP695" s="65"/>
      <c r="AQ695" s="65"/>
      <c r="AR695" s="65"/>
      <c r="AS695" s="71"/>
    </row>
    <row r="696" spans="1:45" s="72" customFormat="1" ht="14.15" customHeight="1" x14ac:dyDescent="0.2">
      <c r="A696" s="254" t="s">
        <v>2572</v>
      </c>
      <c r="B696" s="255" t="s">
        <v>2906</v>
      </c>
      <c r="C696" s="357">
        <f t="shared" si="104"/>
        <v>0</v>
      </c>
      <c r="D696" s="359">
        <f t="shared" si="105"/>
        <v>0</v>
      </c>
      <c r="E696" s="125"/>
      <c r="F696" s="125"/>
      <c r="G696" s="125"/>
      <c r="H696" s="126"/>
      <c r="I696" s="126"/>
      <c r="J696" s="126"/>
      <c r="K696" s="126"/>
      <c r="L696" s="126"/>
      <c r="M696" s="126"/>
      <c r="N696" s="126"/>
      <c r="O696" s="126"/>
      <c r="P696" s="126"/>
      <c r="Q696" s="126"/>
      <c r="R696" s="126"/>
      <c r="S696" s="126"/>
      <c r="T696" s="126"/>
      <c r="U696" s="126"/>
      <c r="V696" s="126"/>
      <c r="W696" s="126"/>
      <c r="X696" s="126"/>
      <c r="Y696" s="126"/>
      <c r="Z696" s="126"/>
      <c r="AA696" s="125"/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310">
        <v>3810</v>
      </c>
      <c r="AL696" s="310">
        <f t="shared" si="103"/>
        <v>0</v>
      </c>
      <c r="AM696" s="65" t="s">
        <v>654</v>
      </c>
      <c r="AN696" s="65"/>
      <c r="AO696" s="65"/>
      <c r="AP696" s="65"/>
      <c r="AQ696" s="65"/>
      <c r="AR696" s="65"/>
      <c r="AS696" s="71"/>
    </row>
    <row r="697" spans="1:45" s="72" customFormat="1" ht="14.15" customHeight="1" x14ac:dyDescent="0.2">
      <c r="A697" s="254" t="s">
        <v>2573</v>
      </c>
      <c r="B697" s="255" t="s">
        <v>4150</v>
      </c>
      <c r="C697" s="357">
        <f t="shared" si="104"/>
        <v>0</v>
      </c>
      <c r="D697" s="359">
        <f t="shared" si="105"/>
        <v>0</v>
      </c>
      <c r="E697" s="125"/>
      <c r="F697" s="125"/>
      <c r="G697" s="125"/>
      <c r="H697" s="126"/>
      <c r="I697" s="126"/>
      <c r="J697" s="126"/>
      <c r="K697" s="126"/>
      <c r="L697" s="126"/>
      <c r="M697" s="126"/>
      <c r="N697" s="126"/>
      <c r="O697" s="126"/>
      <c r="P697" s="126"/>
      <c r="Q697" s="126"/>
      <c r="R697" s="126"/>
      <c r="S697" s="126"/>
      <c r="T697" s="126"/>
      <c r="U697" s="126"/>
      <c r="V697" s="126"/>
      <c r="W697" s="126"/>
      <c r="X697" s="126"/>
      <c r="Y697" s="126"/>
      <c r="Z697" s="126"/>
      <c r="AA697" s="125"/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310">
        <v>2510</v>
      </c>
      <c r="AL697" s="310">
        <f t="shared" si="103"/>
        <v>0</v>
      </c>
      <c r="AM697" s="65" t="s">
        <v>654</v>
      </c>
      <c r="AN697" s="65"/>
      <c r="AO697" s="65"/>
      <c r="AP697" s="65"/>
      <c r="AQ697" s="65"/>
      <c r="AR697" s="65"/>
      <c r="AS697" s="71"/>
    </row>
    <row r="698" spans="1:45" s="72" customFormat="1" ht="14.15" customHeight="1" x14ac:dyDescent="0.2">
      <c r="A698" s="370" t="s">
        <v>3223</v>
      </c>
      <c r="B698" s="255" t="s">
        <v>3224</v>
      </c>
      <c r="C698" s="357">
        <f t="shared" si="104"/>
        <v>0</v>
      </c>
      <c r="D698" s="359">
        <f t="shared" si="105"/>
        <v>0</v>
      </c>
      <c r="E698" s="125"/>
      <c r="F698" s="125"/>
      <c r="G698" s="125"/>
      <c r="H698" s="126"/>
      <c r="I698" s="126"/>
      <c r="J698" s="126"/>
      <c r="K698" s="126"/>
      <c r="L698" s="126"/>
      <c r="M698" s="126"/>
      <c r="N698" s="126"/>
      <c r="O698" s="126"/>
      <c r="P698" s="126"/>
      <c r="Q698" s="126"/>
      <c r="R698" s="126"/>
      <c r="S698" s="126"/>
      <c r="T698" s="126"/>
      <c r="U698" s="126"/>
      <c r="V698" s="126"/>
      <c r="W698" s="126"/>
      <c r="X698" s="126"/>
      <c r="Y698" s="126"/>
      <c r="Z698" s="126"/>
      <c r="AA698" s="125"/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310">
        <v>7780</v>
      </c>
      <c r="AL698" s="310">
        <f t="shared" si="103"/>
        <v>0</v>
      </c>
      <c r="AM698" s="65" t="s">
        <v>654</v>
      </c>
      <c r="AN698" s="65"/>
      <c r="AO698" s="65"/>
      <c r="AP698" s="65"/>
      <c r="AQ698" s="65"/>
      <c r="AR698" s="65"/>
      <c r="AS698" s="71"/>
    </row>
    <row r="699" spans="1:45" s="72" customFormat="1" ht="14.15" customHeight="1" x14ac:dyDescent="0.2">
      <c r="A699" s="370" t="s">
        <v>4135</v>
      </c>
      <c r="B699" s="255" t="s">
        <v>4151</v>
      </c>
      <c r="C699" s="357">
        <f t="shared" si="104"/>
        <v>0</v>
      </c>
      <c r="D699" s="359">
        <f t="shared" si="105"/>
        <v>0</v>
      </c>
      <c r="E699" s="125"/>
      <c r="F699" s="125"/>
      <c r="G699" s="125"/>
      <c r="H699" s="126"/>
      <c r="I699" s="126"/>
      <c r="J699" s="126"/>
      <c r="K699" s="126"/>
      <c r="L699" s="126"/>
      <c r="M699" s="126"/>
      <c r="N699" s="126"/>
      <c r="O699" s="126"/>
      <c r="P699" s="126"/>
      <c r="Q699" s="126"/>
      <c r="R699" s="126"/>
      <c r="S699" s="126"/>
      <c r="T699" s="126"/>
      <c r="U699" s="126"/>
      <c r="V699" s="126"/>
      <c r="W699" s="126"/>
      <c r="X699" s="126"/>
      <c r="Y699" s="126"/>
      <c r="Z699" s="126"/>
      <c r="AA699" s="125"/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310">
        <v>3550</v>
      </c>
      <c r="AL699" s="310">
        <f t="shared" si="103"/>
        <v>0</v>
      </c>
      <c r="AM699" s="65" t="s">
        <v>654</v>
      </c>
      <c r="AN699" s="65"/>
      <c r="AO699" s="65"/>
      <c r="AP699" s="65"/>
      <c r="AQ699" s="65"/>
      <c r="AR699" s="65"/>
      <c r="AS699" s="71"/>
    </row>
    <row r="700" spans="1:45" s="72" customFormat="1" ht="18.75" customHeight="1" x14ac:dyDescent="0.2">
      <c r="A700" s="370" t="s">
        <v>4136</v>
      </c>
      <c r="B700" s="255" t="s">
        <v>4152</v>
      </c>
      <c r="C700" s="357">
        <f t="shared" si="104"/>
        <v>0</v>
      </c>
      <c r="D700" s="359">
        <f t="shared" si="105"/>
        <v>0</v>
      </c>
      <c r="E700" s="125"/>
      <c r="F700" s="125"/>
      <c r="G700" s="125"/>
      <c r="H700" s="126"/>
      <c r="I700" s="126"/>
      <c r="J700" s="126"/>
      <c r="K700" s="126"/>
      <c r="L700" s="126"/>
      <c r="M700" s="126"/>
      <c r="N700" s="126"/>
      <c r="O700" s="126"/>
      <c r="P700" s="126"/>
      <c r="Q700" s="126"/>
      <c r="R700" s="126"/>
      <c r="S700" s="126"/>
      <c r="T700" s="126"/>
      <c r="U700" s="126"/>
      <c r="V700" s="126"/>
      <c r="W700" s="126"/>
      <c r="X700" s="126"/>
      <c r="Y700" s="126"/>
      <c r="Z700" s="126"/>
      <c r="AA700" s="125"/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310">
        <v>4370</v>
      </c>
      <c r="AL700" s="310">
        <f t="shared" si="103"/>
        <v>0</v>
      </c>
      <c r="AM700" s="65" t="s">
        <v>654</v>
      </c>
      <c r="AN700" s="65"/>
      <c r="AO700" s="65"/>
      <c r="AP700" s="65"/>
      <c r="AQ700" s="65"/>
      <c r="AR700" s="65"/>
      <c r="AS700" s="71"/>
    </row>
    <row r="701" spans="1:45" s="72" customFormat="1" ht="14.15" customHeight="1" x14ac:dyDescent="0.2">
      <c r="A701" s="370" t="s">
        <v>4137</v>
      </c>
      <c r="B701" s="255" t="s">
        <v>4153</v>
      </c>
      <c r="C701" s="357">
        <f t="shared" si="104"/>
        <v>0</v>
      </c>
      <c r="D701" s="359">
        <f t="shared" si="105"/>
        <v>0</v>
      </c>
      <c r="E701" s="125"/>
      <c r="F701" s="125"/>
      <c r="G701" s="125"/>
      <c r="H701" s="126"/>
      <c r="I701" s="126"/>
      <c r="J701" s="126"/>
      <c r="K701" s="126"/>
      <c r="L701" s="126"/>
      <c r="M701" s="126"/>
      <c r="N701" s="126"/>
      <c r="O701" s="126"/>
      <c r="P701" s="126"/>
      <c r="Q701" s="126"/>
      <c r="R701" s="126"/>
      <c r="S701" s="126"/>
      <c r="T701" s="126"/>
      <c r="U701" s="126"/>
      <c r="V701" s="126"/>
      <c r="W701" s="126"/>
      <c r="X701" s="126"/>
      <c r="Y701" s="126"/>
      <c r="Z701" s="126"/>
      <c r="AA701" s="125"/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310">
        <v>3970</v>
      </c>
      <c r="AL701" s="310">
        <f t="shared" si="103"/>
        <v>0</v>
      </c>
      <c r="AM701" s="65" t="s">
        <v>654</v>
      </c>
      <c r="AN701" s="65"/>
      <c r="AO701" s="65"/>
      <c r="AP701" s="65"/>
      <c r="AQ701" s="65"/>
      <c r="AR701" s="65"/>
      <c r="AS701" s="71"/>
    </row>
    <row r="702" spans="1:45" s="72" customFormat="1" ht="14.15" customHeight="1" x14ac:dyDescent="0.2">
      <c r="A702" s="370" t="s">
        <v>4138</v>
      </c>
      <c r="B702" s="255" t="s">
        <v>4154</v>
      </c>
      <c r="C702" s="357">
        <f t="shared" si="104"/>
        <v>0</v>
      </c>
      <c r="D702" s="359">
        <f t="shared" si="105"/>
        <v>0</v>
      </c>
      <c r="E702" s="125"/>
      <c r="F702" s="125"/>
      <c r="G702" s="125"/>
      <c r="H702" s="126"/>
      <c r="I702" s="126"/>
      <c r="J702" s="126"/>
      <c r="K702" s="126"/>
      <c r="L702" s="126"/>
      <c r="M702" s="126"/>
      <c r="N702" s="126"/>
      <c r="O702" s="126"/>
      <c r="P702" s="126"/>
      <c r="Q702" s="126"/>
      <c r="R702" s="126"/>
      <c r="S702" s="126"/>
      <c r="T702" s="126"/>
      <c r="U702" s="126"/>
      <c r="V702" s="126"/>
      <c r="W702" s="126"/>
      <c r="X702" s="126"/>
      <c r="Y702" s="126"/>
      <c r="Z702" s="126"/>
      <c r="AA702" s="125"/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310">
        <v>4570</v>
      </c>
      <c r="AL702" s="310">
        <f t="shared" si="103"/>
        <v>0</v>
      </c>
      <c r="AM702" s="65" t="s">
        <v>654</v>
      </c>
      <c r="AN702" s="65"/>
      <c r="AO702" s="65"/>
      <c r="AP702" s="65"/>
      <c r="AQ702" s="65"/>
      <c r="AR702" s="65"/>
      <c r="AS702" s="71"/>
    </row>
    <row r="703" spans="1:45" s="72" customFormat="1" ht="14.15" customHeight="1" x14ac:dyDescent="0.2">
      <c r="A703" s="370" t="s">
        <v>4139</v>
      </c>
      <c r="B703" s="255" t="s">
        <v>4155</v>
      </c>
      <c r="C703" s="357">
        <f t="shared" si="104"/>
        <v>0</v>
      </c>
      <c r="D703" s="359">
        <f t="shared" si="105"/>
        <v>0</v>
      </c>
      <c r="E703" s="125"/>
      <c r="F703" s="125"/>
      <c r="G703" s="125"/>
      <c r="H703" s="126"/>
      <c r="I703" s="126"/>
      <c r="J703" s="126"/>
      <c r="K703" s="126"/>
      <c r="L703" s="126"/>
      <c r="M703" s="126"/>
      <c r="N703" s="126"/>
      <c r="O703" s="126"/>
      <c r="P703" s="126"/>
      <c r="Q703" s="126"/>
      <c r="R703" s="126"/>
      <c r="S703" s="126"/>
      <c r="T703" s="126"/>
      <c r="U703" s="126"/>
      <c r="V703" s="126"/>
      <c r="W703" s="126"/>
      <c r="X703" s="126"/>
      <c r="Y703" s="126"/>
      <c r="Z703" s="126"/>
      <c r="AA703" s="125"/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310">
        <v>54220</v>
      </c>
      <c r="AL703" s="310">
        <f t="shared" si="103"/>
        <v>0</v>
      </c>
      <c r="AM703" s="65" t="s">
        <v>654</v>
      </c>
      <c r="AN703" s="65"/>
      <c r="AO703" s="65"/>
      <c r="AP703" s="65"/>
      <c r="AQ703" s="65"/>
      <c r="AR703" s="65"/>
      <c r="AS703" s="71"/>
    </row>
    <row r="704" spans="1:45" s="72" customFormat="1" ht="14.15" customHeight="1" x14ac:dyDescent="0.2">
      <c r="A704" s="370" t="s">
        <v>4140</v>
      </c>
      <c r="B704" s="255" t="s">
        <v>4156</v>
      </c>
      <c r="C704" s="357">
        <f t="shared" si="104"/>
        <v>0</v>
      </c>
      <c r="D704" s="359">
        <f t="shared" si="105"/>
        <v>0</v>
      </c>
      <c r="E704" s="125"/>
      <c r="F704" s="125"/>
      <c r="G704" s="125"/>
      <c r="H704" s="126"/>
      <c r="I704" s="126"/>
      <c r="J704" s="126"/>
      <c r="K704" s="126"/>
      <c r="L704" s="126"/>
      <c r="M704" s="126"/>
      <c r="N704" s="126"/>
      <c r="O704" s="126"/>
      <c r="P704" s="126"/>
      <c r="Q704" s="126"/>
      <c r="R704" s="126"/>
      <c r="S704" s="126"/>
      <c r="T704" s="126"/>
      <c r="U704" s="126"/>
      <c r="V704" s="126"/>
      <c r="W704" s="126"/>
      <c r="X704" s="126"/>
      <c r="Y704" s="126"/>
      <c r="Z704" s="126"/>
      <c r="AA704" s="125"/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310">
        <v>4350</v>
      </c>
      <c r="AL704" s="310">
        <f t="shared" si="103"/>
        <v>0</v>
      </c>
      <c r="AM704" s="65" t="s">
        <v>654</v>
      </c>
      <c r="AN704" s="65"/>
      <c r="AO704" s="65"/>
      <c r="AP704" s="65"/>
      <c r="AQ704" s="65"/>
      <c r="AR704" s="65"/>
      <c r="AS704" s="71"/>
    </row>
    <row r="705" spans="1:45" s="75" customFormat="1" ht="14.15" customHeight="1" x14ac:dyDescent="0.2">
      <c r="A705" s="293"/>
      <c r="B705" s="294" t="s">
        <v>467</v>
      </c>
      <c r="C705" s="297">
        <f>SUM(C657:C704)</f>
        <v>256</v>
      </c>
      <c r="D705" s="297">
        <f>SUM(D657:D704)</f>
        <v>256</v>
      </c>
      <c r="E705" s="297">
        <f>SUM(E657:E704)</f>
        <v>256</v>
      </c>
      <c r="F705" s="297">
        <f>SUM(F657:F704)</f>
        <v>0</v>
      </c>
      <c r="G705" s="297">
        <f>SUM(G657:G704)</f>
        <v>0</v>
      </c>
      <c r="H705" s="937"/>
      <c r="I705" s="938"/>
      <c r="J705" s="938"/>
      <c r="K705" s="938"/>
      <c r="L705" s="938"/>
      <c r="M705" s="938"/>
      <c r="N705" s="938"/>
      <c r="O705" s="938"/>
      <c r="P705" s="938"/>
      <c r="Q705" s="938"/>
      <c r="R705" s="938"/>
      <c r="S705" s="938"/>
      <c r="T705" s="938"/>
      <c r="U705" s="938"/>
      <c r="V705" s="938"/>
      <c r="W705" s="938"/>
      <c r="X705" s="938"/>
      <c r="Y705" s="938"/>
      <c r="Z705" s="939"/>
      <c r="AA705" s="297">
        <f t="shared" ref="AA705:AL705" si="106">SUM(AA657:AA704)</f>
        <v>160</v>
      </c>
      <c r="AB705" s="297">
        <f t="shared" si="106"/>
        <v>60</v>
      </c>
      <c r="AC705" s="297">
        <f t="shared" si="106"/>
        <v>36</v>
      </c>
      <c r="AD705" s="297">
        <f t="shared" si="106"/>
        <v>0</v>
      </c>
      <c r="AE705" s="297">
        <f t="shared" si="106"/>
        <v>0</v>
      </c>
      <c r="AF705" s="297">
        <f t="shared" si="106"/>
        <v>0</v>
      </c>
      <c r="AG705" s="297">
        <f t="shared" si="106"/>
        <v>0</v>
      </c>
      <c r="AH705" s="297">
        <f t="shared" si="106"/>
        <v>15</v>
      </c>
      <c r="AI705" s="297">
        <f t="shared" si="106"/>
        <v>0</v>
      </c>
      <c r="AJ705" s="297">
        <f t="shared" si="106"/>
        <v>0</v>
      </c>
      <c r="AK705" s="314">
        <f t="shared" si="106"/>
        <v>310680</v>
      </c>
      <c r="AL705" s="314">
        <f t="shared" si="106"/>
        <v>1202260</v>
      </c>
      <c r="AM705" s="65"/>
      <c r="AN705" s="73"/>
      <c r="AO705" s="73"/>
      <c r="AP705" s="73"/>
      <c r="AQ705" s="73"/>
      <c r="AR705" s="73"/>
      <c r="AS705" s="74"/>
    </row>
    <row r="706" spans="1:45" s="87" customFormat="1" ht="14.15" customHeight="1" x14ac:dyDescent="0.2">
      <c r="A706" s="293"/>
      <c r="B706" s="296" t="s">
        <v>4367</v>
      </c>
      <c r="C706" s="940"/>
      <c r="D706" s="941"/>
      <c r="E706" s="941"/>
      <c r="F706" s="941"/>
      <c r="G706" s="941"/>
      <c r="H706" s="941"/>
      <c r="I706" s="941"/>
      <c r="J706" s="941"/>
      <c r="K706" s="941"/>
      <c r="L706" s="941"/>
      <c r="M706" s="941"/>
      <c r="N706" s="941"/>
      <c r="O706" s="941"/>
      <c r="P706" s="941"/>
      <c r="Q706" s="941"/>
      <c r="R706" s="941"/>
      <c r="S706" s="941"/>
      <c r="T706" s="941"/>
      <c r="U706" s="941"/>
      <c r="V706" s="941"/>
      <c r="W706" s="941"/>
      <c r="X706" s="941"/>
      <c r="Y706" s="941"/>
      <c r="Z706" s="941"/>
      <c r="AA706" s="941"/>
      <c r="AB706" s="941"/>
      <c r="AC706" s="941"/>
      <c r="AD706" s="941"/>
      <c r="AE706" s="941"/>
      <c r="AF706" s="941"/>
      <c r="AG706" s="941"/>
      <c r="AH706" s="941"/>
      <c r="AI706" s="941"/>
      <c r="AJ706" s="941"/>
      <c r="AK706" s="941"/>
      <c r="AL706" s="942"/>
      <c r="AM706" s="85" t="s">
        <v>654</v>
      </c>
      <c r="AN706" s="85"/>
      <c r="AO706" s="85"/>
      <c r="AP706" s="85"/>
      <c r="AQ706" s="85"/>
      <c r="AR706" s="85"/>
      <c r="AS706" s="86"/>
    </row>
    <row r="707" spans="1:45" s="77" customFormat="1" ht="14.15" customHeight="1" x14ac:dyDescent="0.2">
      <c r="A707" s="175" t="s">
        <v>2148</v>
      </c>
      <c r="B707" s="176" t="s">
        <v>996</v>
      </c>
      <c r="C707" s="258">
        <f t="shared" si="104"/>
        <v>0</v>
      </c>
      <c r="D707" s="263">
        <f t="shared" si="105"/>
        <v>0</v>
      </c>
      <c r="E707" s="125"/>
      <c r="F707" s="125"/>
      <c r="G707" s="125"/>
      <c r="H707" s="126"/>
      <c r="I707" s="126"/>
      <c r="J707" s="126"/>
      <c r="K707" s="126"/>
      <c r="L707" s="126"/>
      <c r="M707" s="126"/>
      <c r="N707" s="126"/>
      <c r="O707" s="126"/>
      <c r="P707" s="126"/>
      <c r="Q707" s="126"/>
      <c r="R707" s="126"/>
      <c r="S707" s="126"/>
      <c r="T707" s="126"/>
      <c r="U707" s="126"/>
      <c r="V707" s="126"/>
      <c r="W707" s="126"/>
      <c r="X707" s="126"/>
      <c r="Y707" s="126"/>
      <c r="Z707" s="126"/>
      <c r="AA707" s="125"/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310">
        <v>2090</v>
      </c>
      <c r="AL707" s="310">
        <f t="shared" ref="AL707:AL746" si="107">AK707*E707</f>
        <v>0</v>
      </c>
      <c r="AM707" s="65" t="s">
        <v>654</v>
      </c>
      <c r="AN707" s="65"/>
      <c r="AO707" s="65"/>
      <c r="AP707" s="65"/>
      <c r="AQ707" s="65"/>
      <c r="AR707" s="65"/>
      <c r="AS707" s="76"/>
    </row>
    <row r="708" spans="1:45" s="67" customFormat="1" ht="14.15" customHeight="1" x14ac:dyDescent="0.2">
      <c r="A708" s="175" t="s">
        <v>2149</v>
      </c>
      <c r="B708" s="176" t="s">
        <v>997</v>
      </c>
      <c r="C708" s="258">
        <f t="shared" si="104"/>
        <v>0</v>
      </c>
      <c r="D708" s="263">
        <f t="shared" si="105"/>
        <v>0</v>
      </c>
      <c r="E708" s="125"/>
      <c r="F708" s="125"/>
      <c r="G708" s="125"/>
      <c r="H708" s="126"/>
      <c r="I708" s="126"/>
      <c r="J708" s="126"/>
      <c r="K708" s="126"/>
      <c r="L708" s="126"/>
      <c r="M708" s="126"/>
      <c r="N708" s="126"/>
      <c r="O708" s="126"/>
      <c r="P708" s="126"/>
      <c r="Q708" s="126"/>
      <c r="R708" s="126"/>
      <c r="S708" s="126"/>
      <c r="T708" s="126"/>
      <c r="U708" s="126"/>
      <c r="V708" s="126"/>
      <c r="W708" s="126"/>
      <c r="X708" s="126"/>
      <c r="Y708" s="126"/>
      <c r="Z708" s="126"/>
      <c r="AA708" s="125"/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310">
        <v>4280</v>
      </c>
      <c r="AL708" s="310">
        <f t="shared" si="107"/>
        <v>0</v>
      </c>
      <c r="AM708" s="65" t="s">
        <v>654</v>
      </c>
      <c r="AN708" s="65"/>
      <c r="AO708" s="65"/>
      <c r="AP708" s="65"/>
      <c r="AQ708" s="65"/>
      <c r="AR708" s="65"/>
      <c r="AS708" s="66"/>
    </row>
    <row r="709" spans="1:45" s="67" customFormat="1" ht="14.15" customHeight="1" x14ac:dyDescent="0.2">
      <c r="A709" s="175" t="s">
        <v>2150</v>
      </c>
      <c r="B709" s="176" t="s">
        <v>2757</v>
      </c>
      <c r="C709" s="258">
        <f t="shared" si="104"/>
        <v>0</v>
      </c>
      <c r="D709" s="263">
        <f t="shared" si="105"/>
        <v>0</v>
      </c>
      <c r="E709" s="125"/>
      <c r="F709" s="125"/>
      <c r="G709" s="125"/>
      <c r="H709" s="126"/>
      <c r="I709" s="126"/>
      <c r="J709" s="126"/>
      <c r="K709" s="126"/>
      <c r="L709" s="126"/>
      <c r="M709" s="126"/>
      <c r="N709" s="126"/>
      <c r="O709" s="126"/>
      <c r="P709" s="126"/>
      <c r="Q709" s="126"/>
      <c r="R709" s="126"/>
      <c r="S709" s="126"/>
      <c r="T709" s="126"/>
      <c r="U709" s="126"/>
      <c r="V709" s="126"/>
      <c r="W709" s="126"/>
      <c r="X709" s="126"/>
      <c r="Y709" s="126"/>
      <c r="Z709" s="126"/>
      <c r="AA709" s="125"/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310">
        <v>1900</v>
      </c>
      <c r="AL709" s="310">
        <f t="shared" si="107"/>
        <v>0</v>
      </c>
      <c r="AM709" s="65" t="s">
        <v>654</v>
      </c>
      <c r="AN709" s="65"/>
      <c r="AO709" s="65"/>
      <c r="AP709" s="65"/>
      <c r="AQ709" s="65"/>
      <c r="AR709" s="65"/>
      <c r="AS709" s="66"/>
    </row>
    <row r="710" spans="1:45" s="67" customFormat="1" ht="14.15" customHeight="1" x14ac:dyDescent="0.2">
      <c r="A710" s="175" t="s">
        <v>2151</v>
      </c>
      <c r="B710" s="176" t="s">
        <v>1203</v>
      </c>
      <c r="C710" s="258">
        <f t="shared" si="104"/>
        <v>0</v>
      </c>
      <c r="D710" s="263">
        <f t="shared" si="105"/>
        <v>0</v>
      </c>
      <c r="E710" s="125"/>
      <c r="F710" s="125"/>
      <c r="G710" s="125"/>
      <c r="H710" s="126"/>
      <c r="I710" s="126"/>
      <c r="J710" s="126"/>
      <c r="K710" s="126"/>
      <c r="L710" s="126"/>
      <c r="M710" s="126"/>
      <c r="N710" s="126"/>
      <c r="O710" s="126"/>
      <c r="P710" s="126"/>
      <c r="Q710" s="126"/>
      <c r="R710" s="126"/>
      <c r="S710" s="126"/>
      <c r="T710" s="126"/>
      <c r="U710" s="126"/>
      <c r="V710" s="126"/>
      <c r="W710" s="126"/>
      <c r="X710" s="126"/>
      <c r="Y710" s="126"/>
      <c r="Z710" s="126"/>
      <c r="AA710" s="125"/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310">
        <v>4450</v>
      </c>
      <c r="AL710" s="310">
        <f t="shared" si="107"/>
        <v>0</v>
      </c>
      <c r="AM710" s="65" t="s">
        <v>654</v>
      </c>
      <c r="AN710" s="65"/>
      <c r="AO710" s="65"/>
      <c r="AP710" s="65"/>
      <c r="AQ710" s="65"/>
      <c r="AR710" s="65"/>
      <c r="AS710" s="66"/>
    </row>
    <row r="711" spans="1:45" s="67" customFormat="1" ht="14.15" customHeight="1" x14ac:dyDescent="0.2">
      <c r="A711" s="175" t="s">
        <v>2152</v>
      </c>
      <c r="B711" s="176" t="s">
        <v>2907</v>
      </c>
      <c r="C711" s="258">
        <f t="shared" si="104"/>
        <v>0</v>
      </c>
      <c r="D711" s="263">
        <f t="shared" si="105"/>
        <v>0</v>
      </c>
      <c r="E711" s="125"/>
      <c r="F711" s="125"/>
      <c r="G711" s="125"/>
      <c r="H711" s="126"/>
      <c r="I711" s="126"/>
      <c r="J711" s="126"/>
      <c r="K711" s="126"/>
      <c r="L711" s="126"/>
      <c r="M711" s="126"/>
      <c r="N711" s="126"/>
      <c r="O711" s="126"/>
      <c r="P711" s="126"/>
      <c r="Q711" s="126"/>
      <c r="R711" s="126"/>
      <c r="S711" s="126"/>
      <c r="T711" s="126"/>
      <c r="U711" s="126"/>
      <c r="V711" s="126"/>
      <c r="W711" s="126"/>
      <c r="X711" s="126"/>
      <c r="Y711" s="126"/>
      <c r="Z711" s="126"/>
      <c r="AA711" s="125"/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310">
        <v>2360</v>
      </c>
      <c r="AL711" s="310">
        <f t="shared" si="107"/>
        <v>0</v>
      </c>
      <c r="AM711" s="65" t="s">
        <v>654</v>
      </c>
      <c r="AN711" s="65"/>
      <c r="AO711" s="65"/>
      <c r="AP711" s="65"/>
      <c r="AQ711" s="65"/>
      <c r="AR711" s="65"/>
      <c r="AS711" s="66"/>
    </row>
    <row r="712" spans="1:45" s="67" customFormat="1" ht="14.15" customHeight="1" x14ac:dyDescent="0.2">
      <c r="A712" s="175" t="s">
        <v>2153</v>
      </c>
      <c r="B712" s="176" t="s">
        <v>1204</v>
      </c>
      <c r="C712" s="258">
        <f t="shared" si="104"/>
        <v>0</v>
      </c>
      <c r="D712" s="263">
        <f t="shared" si="105"/>
        <v>0</v>
      </c>
      <c r="E712" s="125"/>
      <c r="F712" s="125"/>
      <c r="G712" s="125"/>
      <c r="H712" s="126"/>
      <c r="I712" s="126"/>
      <c r="J712" s="126"/>
      <c r="K712" s="126"/>
      <c r="L712" s="126"/>
      <c r="M712" s="126"/>
      <c r="N712" s="126"/>
      <c r="O712" s="126"/>
      <c r="P712" s="126"/>
      <c r="Q712" s="126"/>
      <c r="R712" s="126"/>
      <c r="S712" s="126"/>
      <c r="T712" s="126"/>
      <c r="U712" s="126"/>
      <c r="V712" s="126"/>
      <c r="W712" s="126"/>
      <c r="X712" s="126"/>
      <c r="Y712" s="126"/>
      <c r="Z712" s="126"/>
      <c r="AA712" s="125"/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310">
        <v>4280</v>
      </c>
      <c r="AL712" s="310">
        <f t="shared" si="107"/>
        <v>0</v>
      </c>
      <c r="AM712" s="65" t="s">
        <v>654</v>
      </c>
      <c r="AN712" s="65"/>
      <c r="AO712" s="65"/>
      <c r="AP712" s="65"/>
      <c r="AQ712" s="65"/>
      <c r="AR712" s="65"/>
      <c r="AS712" s="66"/>
    </row>
    <row r="713" spans="1:45" s="67" customFormat="1" ht="14.15" customHeight="1" x14ac:dyDescent="0.2">
      <c r="A713" s="175" t="s">
        <v>2154</v>
      </c>
      <c r="B713" s="176" t="s">
        <v>2908</v>
      </c>
      <c r="C713" s="258">
        <f t="shared" si="104"/>
        <v>42</v>
      </c>
      <c r="D713" s="263">
        <f t="shared" si="105"/>
        <v>42</v>
      </c>
      <c r="E713" s="125">
        <v>42</v>
      </c>
      <c r="F713" s="125"/>
      <c r="G713" s="125"/>
      <c r="H713" s="126"/>
      <c r="I713" s="126"/>
      <c r="J713" s="126"/>
      <c r="K713" s="126"/>
      <c r="L713" s="126"/>
      <c r="M713" s="126"/>
      <c r="N713" s="126"/>
      <c r="O713" s="126"/>
      <c r="P713" s="126"/>
      <c r="Q713" s="126"/>
      <c r="R713" s="126"/>
      <c r="S713" s="126"/>
      <c r="T713" s="126"/>
      <c r="U713" s="126"/>
      <c r="V713" s="126"/>
      <c r="W713" s="126"/>
      <c r="X713" s="126"/>
      <c r="Y713" s="126"/>
      <c r="Z713" s="126"/>
      <c r="AA713" s="125">
        <v>1</v>
      </c>
      <c r="AB713" s="125">
        <v>37</v>
      </c>
      <c r="AC713" s="125">
        <v>4</v>
      </c>
      <c r="AD713" s="125"/>
      <c r="AE713" s="125"/>
      <c r="AF713" s="125"/>
      <c r="AG713" s="125"/>
      <c r="AH713" s="125"/>
      <c r="AI713" s="125"/>
      <c r="AJ713" s="125"/>
      <c r="AK713" s="310">
        <v>1760</v>
      </c>
      <c r="AL713" s="310">
        <f t="shared" si="107"/>
        <v>73920</v>
      </c>
      <c r="AM713" s="65" t="s">
        <v>654</v>
      </c>
      <c r="AN713" s="65"/>
      <c r="AO713" s="65"/>
      <c r="AP713" s="65"/>
      <c r="AQ713" s="65"/>
      <c r="AR713" s="65"/>
      <c r="AS713" s="66"/>
    </row>
    <row r="714" spans="1:45" s="67" customFormat="1" ht="14.15" customHeight="1" x14ac:dyDescent="0.2">
      <c r="A714" s="175" t="s">
        <v>2155</v>
      </c>
      <c r="B714" s="176" t="s">
        <v>508</v>
      </c>
      <c r="C714" s="258">
        <f t="shared" si="104"/>
        <v>0</v>
      </c>
      <c r="D714" s="263">
        <f t="shared" si="105"/>
        <v>0</v>
      </c>
      <c r="E714" s="125"/>
      <c r="F714" s="125"/>
      <c r="G714" s="125"/>
      <c r="H714" s="126"/>
      <c r="I714" s="126"/>
      <c r="J714" s="126"/>
      <c r="K714" s="126"/>
      <c r="L714" s="126"/>
      <c r="M714" s="126"/>
      <c r="N714" s="126"/>
      <c r="O714" s="126"/>
      <c r="P714" s="126"/>
      <c r="Q714" s="126"/>
      <c r="R714" s="126"/>
      <c r="S714" s="126"/>
      <c r="T714" s="126"/>
      <c r="U714" s="126"/>
      <c r="V714" s="126"/>
      <c r="W714" s="126"/>
      <c r="X714" s="126"/>
      <c r="Y714" s="126"/>
      <c r="Z714" s="126"/>
      <c r="AA714" s="125"/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310">
        <v>3680</v>
      </c>
      <c r="AL714" s="310">
        <f t="shared" si="107"/>
        <v>0</v>
      </c>
      <c r="AM714" s="65" t="s">
        <v>654</v>
      </c>
      <c r="AN714" s="65"/>
      <c r="AO714" s="65"/>
      <c r="AP714" s="65"/>
      <c r="AQ714" s="65"/>
      <c r="AR714" s="65"/>
      <c r="AS714" s="66"/>
    </row>
    <row r="715" spans="1:45" s="67" customFormat="1" ht="14.15" customHeight="1" x14ac:dyDescent="0.2">
      <c r="A715" s="175" t="s">
        <v>2156</v>
      </c>
      <c r="B715" s="176" t="s">
        <v>2909</v>
      </c>
      <c r="C715" s="258">
        <f t="shared" si="104"/>
        <v>138</v>
      </c>
      <c r="D715" s="263">
        <f t="shared" si="105"/>
        <v>138</v>
      </c>
      <c r="E715" s="125">
        <v>138</v>
      </c>
      <c r="F715" s="125"/>
      <c r="G715" s="125"/>
      <c r="H715" s="126"/>
      <c r="I715" s="126"/>
      <c r="J715" s="126"/>
      <c r="K715" s="126"/>
      <c r="L715" s="126"/>
      <c r="M715" s="126"/>
      <c r="N715" s="126"/>
      <c r="O715" s="126"/>
      <c r="P715" s="126"/>
      <c r="Q715" s="126"/>
      <c r="R715" s="126"/>
      <c r="S715" s="126"/>
      <c r="T715" s="126"/>
      <c r="U715" s="126"/>
      <c r="V715" s="126"/>
      <c r="W715" s="126"/>
      <c r="X715" s="126"/>
      <c r="Y715" s="126"/>
      <c r="Z715" s="126"/>
      <c r="AA715" s="125">
        <v>18</v>
      </c>
      <c r="AB715" s="125">
        <v>104</v>
      </c>
      <c r="AC715" s="125">
        <v>16</v>
      </c>
      <c r="AD715" s="125"/>
      <c r="AE715" s="125"/>
      <c r="AF715" s="125"/>
      <c r="AG715" s="125"/>
      <c r="AH715" s="125"/>
      <c r="AI715" s="125"/>
      <c r="AJ715" s="125"/>
      <c r="AK715" s="310">
        <v>1320</v>
      </c>
      <c r="AL715" s="310">
        <f t="shared" si="107"/>
        <v>182160</v>
      </c>
      <c r="AM715" s="65" t="s">
        <v>654</v>
      </c>
      <c r="AN715" s="65"/>
      <c r="AO715" s="65"/>
      <c r="AP715" s="65"/>
      <c r="AQ715" s="65"/>
      <c r="AR715" s="65"/>
      <c r="AS715" s="66"/>
    </row>
    <row r="716" spans="1:45" s="67" customFormat="1" ht="14.15" customHeight="1" x14ac:dyDescent="0.2">
      <c r="A716" s="175" t="s">
        <v>2157</v>
      </c>
      <c r="B716" s="176" t="s">
        <v>509</v>
      </c>
      <c r="C716" s="258">
        <f t="shared" si="104"/>
        <v>0</v>
      </c>
      <c r="D716" s="263">
        <f t="shared" si="105"/>
        <v>0</v>
      </c>
      <c r="E716" s="125"/>
      <c r="F716" s="125"/>
      <c r="G716" s="125"/>
      <c r="H716" s="126"/>
      <c r="I716" s="126"/>
      <c r="J716" s="126"/>
      <c r="K716" s="126"/>
      <c r="L716" s="126"/>
      <c r="M716" s="126"/>
      <c r="N716" s="126"/>
      <c r="O716" s="126"/>
      <c r="P716" s="126"/>
      <c r="Q716" s="126"/>
      <c r="R716" s="126"/>
      <c r="S716" s="126"/>
      <c r="T716" s="126"/>
      <c r="U716" s="126"/>
      <c r="V716" s="126"/>
      <c r="W716" s="126"/>
      <c r="X716" s="126"/>
      <c r="Y716" s="126"/>
      <c r="Z716" s="126"/>
      <c r="AA716" s="125"/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310">
        <v>1320</v>
      </c>
      <c r="AL716" s="310">
        <f t="shared" si="107"/>
        <v>0</v>
      </c>
      <c r="AM716" s="65" t="s">
        <v>654</v>
      </c>
      <c r="AN716" s="65"/>
      <c r="AO716" s="65"/>
      <c r="AP716" s="65"/>
      <c r="AQ716" s="65"/>
      <c r="AR716" s="65"/>
      <c r="AS716" s="66"/>
    </row>
    <row r="717" spans="1:45" s="67" customFormat="1" ht="14.15" customHeight="1" x14ac:dyDescent="0.2">
      <c r="A717" s="175" t="s">
        <v>2158</v>
      </c>
      <c r="B717" s="176" t="s">
        <v>2910</v>
      </c>
      <c r="C717" s="258">
        <f t="shared" si="104"/>
        <v>29</v>
      </c>
      <c r="D717" s="263">
        <f t="shared" si="105"/>
        <v>29</v>
      </c>
      <c r="E717" s="125">
        <v>29</v>
      </c>
      <c r="F717" s="125"/>
      <c r="G717" s="125"/>
      <c r="H717" s="126"/>
      <c r="I717" s="126"/>
      <c r="J717" s="126"/>
      <c r="K717" s="126"/>
      <c r="L717" s="126"/>
      <c r="M717" s="126"/>
      <c r="N717" s="126"/>
      <c r="O717" s="126"/>
      <c r="P717" s="126"/>
      <c r="Q717" s="126"/>
      <c r="R717" s="126"/>
      <c r="S717" s="126"/>
      <c r="T717" s="126"/>
      <c r="U717" s="126"/>
      <c r="V717" s="126"/>
      <c r="W717" s="126"/>
      <c r="X717" s="126"/>
      <c r="Y717" s="126"/>
      <c r="Z717" s="126"/>
      <c r="AA717" s="125">
        <v>9</v>
      </c>
      <c r="AB717" s="125">
        <v>19</v>
      </c>
      <c r="AC717" s="125">
        <v>1</v>
      </c>
      <c r="AD717" s="125"/>
      <c r="AE717" s="125"/>
      <c r="AF717" s="125"/>
      <c r="AG717" s="125"/>
      <c r="AH717" s="125"/>
      <c r="AI717" s="125"/>
      <c r="AJ717" s="125"/>
      <c r="AK717" s="310">
        <v>1320</v>
      </c>
      <c r="AL717" s="310">
        <f t="shared" si="107"/>
        <v>38280</v>
      </c>
      <c r="AM717" s="65" t="s">
        <v>654</v>
      </c>
      <c r="AN717" s="65"/>
      <c r="AO717" s="65"/>
      <c r="AP717" s="65"/>
      <c r="AQ717" s="65"/>
      <c r="AR717" s="65"/>
      <c r="AS717" s="66"/>
    </row>
    <row r="718" spans="1:45" s="67" customFormat="1" ht="14.15" customHeight="1" x14ac:dyDescent="0.2">
      <c r="A718" s="175" t="s">
        <v>2159</v>
      </c>
      <c r="B718" s="176" t="s">
        <v>510</v>
      </c>
      <c r="C718" s="258">
        <f t="shared" si="104"/>
        <v>55</v>
      </c>
      <c r="D718" s="263">
        <f t="shared" si="105"/>
        <v>55</v>
      </c>
      <c r="E718" s="125">
        <v>55</v>
      </c>
      <c r="F718" s="125"/>
      <c r="G718" s="125"/>
      <c r="H718" s="126"/>
      <c r="I718" s="126"/>
      <c r="J718" s="126"/>
      <c r="K718" s="126"/>
      <c r="L718" s="126"/>
      <c r="M718" s="126"/>
      <c r="N718" s="126"/>
      <c r="O718" s="126"/>
      <c r="P718" s="126"/>
      <c r="Q718" s="126"/>
      <c r="R718" s="126"/>
      <c r="S718" s="126"/>
      <c r="T718" s="126"/>
      <c r="U718" s="126"/>
      <c r="V718" s="126"/>
      <c r="W718" s="126"/>
      <c r="X718" s="126"/>
      <c r="Y718" s="126"/>
      <c r="Z718" s="126"/>
      <c r="AA718" s="125">
        <v>5</v>
      </c>
      <c r="AB718" s="125">
        <v>50</v>
      </c>
      <c r="AC718" s="125"/>
      <c r="AD718" s="125"/>
      <c r="AE718" s="125"/>
      <c r="AF718" s="125"/>
      <c r="AG718" s="125"/>
      <c r="AH718" s="125"/>
      <c r="AI718" s="125"/>
      <c r="AJ718" s="125"/>
      <c r="AK718" s="310">
        <v>2670</v>
      </c>
      <c r="AL718" s="310">
        <f t="shared" si="107"/>
        <v>146850</v>
      </c>
      <c r="AM718" s="65" t="s">
        <v>654</v>
      </c>
      <c r="AN718" s="65"/>
      <c r="AO718" s="65"/>
      <c r="AP718" s="65"/>
      <c r="AQ718" s="65"/>
      <c r="AR718" s="65"/>
      <c r="AS718" s="66"/>
    </row>
    <row r="719" spans="1:45" s="67" customFormat="1" ht="14.15" customHeight="1" x14ac:dyDescent="0.2">
      <c r="A719" s="175" t="s">
        <v>2160</v>
      </c>
      <c r="B719" s="176" t="s">
        <v>2758</v>
      </c>
      <c r="C719" s="258">
        <f t="shared" si="104"/>
        <v>0</v>
      </c>
      <c r="D719" s="263">
        <f t="shared" si="105"/>
        <v>0</v>
      </c>
      <c r="E719" s="125"/>
      <c r="F719" s="125"/>
      <c r="G719" s="125"/>
      <c r="H719" s="126"/>
      <c r="I719" s="126"/>
      <c r="J719" s="126"/>
      <c r="K719" s="126"/>
      <c r="L719" s="126"/>
      <c r="M719" s="126"/>
      <c r="N719" s="126"/>
      <c r="O719" s="126"/>
      <c r="P719" s="126"/>
      <c r="Q719" s="126"/>
      <c r="R719" s="126"/>
      <c r="S719" s="126"/>
      <c r="T719" s="126"/>
      <c r="U719" s="126"/>
      <c r="V719" s="126"/>
      <c r="W719" s="126"/>
      <c r="X719" s="126"/>
      <c r="Y719" s="126"/>
      <c r="Z719" s="126"/>
      <c r="AA719" s="125"/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310">
        <v>2250</v>
      </c>
      <c r="AL719" s="310">
        <f t="shared" si="107"/>
        <v>0</v>
      </c>
      <c r="AM719" s="65" t="s">
        <v>654</v>
      </c>
      <c r="AN719" s="65"/>
      <c r="AO719" s="65"/>
      <c r="AP719" s="65"/>
      <c r="AQ719" s="65"/>
      <c r="AR719" s="65"/>
      <c r="AS719" s="66"/>
    </row>
    <row r="720" spans="1:45" s="67" customFormat="1" ht="14.15" customHeight="1" x14ac:dyDescent="0.2">
      <c r="A720" s="175" t="s">
        <v>2161</v>
      </c>
      <c r="B720" s="176" t="s">
        <v>2911</v>
      </c>
      <c r="C720" s="258">
        <f t="shared" si="104"/>
        <v>8</v>
      </c>
      <c r="D720" s="263">
        <f t="shared" si="105"/>
        <v>8</v>
      </c>
      <c r="E720" s="125">
        <v>8</v>
      </c>
      <c r="F720" s="125"/>
      <c r="G720" s="125"/>
      <c r="H720" s="126"/>
      <c r="I720" s="126"/>
      <c r="J720" s="126"/>
      <c r="K720" s="126"/>
      <c r="L720" s="126"/>
      <c r="M720" s="126"/>
      <c r="N720" s="126"/>
      <c r="O720" s="126"/>
      <c r="P720" s="126"/>
      <c r="Q720" s="126"/>
      <c r="R720" s="126"/>
      <c r="S720" s="126"/>
      <c r="T720" s="126"/>
      <c r="U720" s="126"/>
      <c r="V720" s="126"/>
      <c r="W720" s="126"/>
      <c r="X720" s="126"/>
      <c r="Y720" s="126"/>
      <c r="Z720" s="126"/>
      <c r="AA720" s="125"/>
      <c r="AB720" s="125">
        <v>8</v>
      </c>
      <c r="AC720" s="125"/>
      <c r="AD720" s="125"/>
      <c r="AE720" s="125"/>
      <c r="AF720" s="125"/>
      <c r="AG720" s="125"/>
      <c r="AH720" s="125"/>
      <c r="AI720" s="125"/>
      <c r="AJ720" s="125"/>
      <c r="AK720" s="310">
        <v>1760</v>
      </c>
      <c r="AL720" s="310">
        <f t="shared" si="107"/>
        <v>14080</v>
      </c>
      <c r="AM720" s="65" t="s">
        <v>654</v>
      </c>
      <c r="AN720" s="65"/>
      <c r="AO720" s="65"/>
      <c r="AP720" s="65"/>
      <c r="AQ720" s="65"/>
      <c r="AR720" s="65"/>
      <c r="AS720" s="66"/>
    </row>
    <row r="721" spans="1:45" s="67" customFormat="1" ht="14.15" customHeight="1" x14ac:dyDescent="0.2">
      <c r="A721" s="175" t="s">
        <v>2162</v>
      </c>
      <c r="B721" s="176" t="s">
        <v>2912</v>
      </c>
      <c r="C721" s="258">
        <f t="shared" si="104"/>
        <v>2</v>
      </c>
      <c r="D721" s="263">
        <f t="shared" si="105"/>
        <v>2</v>
      </c>
      <c r="E721" s="125">
        <v>2</v>
      </c>
      <c r="F721" s="125"/>
      <c r="G721" s="125"/>
      <c r="H721" s="126"/>
      <c r="I721" s="126"/>
      <c r="J721" s="126"/>
      <c r="K721" s="126"/>
      <c r="L721" s="126"/>
      <c r="M721" s="126"/>
      <c r="N721" s="126"/>
      <c r="O721" s="126"/>
      <c r="P721" s="126"/>
      <c r="Q721" s="126"/>
      <c r="R721" s="126"/>
      <c r="S721" s="126"/>
      <c r="T721" s="126"/>
      <c r="U721" s="126"/>
      <c r="V721" s="126"/>
      <c r="W721" s="126"/>
      <c r="X721" s="126"/>
      <c r="Y721" s="126"/>
      <c r="Z721" s="126"/>
      <c r="AA721" s="125">
        <v>1</v>
      </c>
      <c r="AB721" s="125">
        <v>1</v>
      </c>
      <c r="AC721" s="125"/>
      <c r="AD721" s="125"/>
      <c r="AE721" s="125"/>
      <c r="AF721" s="125"/>
      <c r="AG721" s="125"/>
      <c r="AH721" s="125"/>
      <c r="AI721" s="125"/>
      <c r="AJ721" s="125"/>
      <c r="AK721" s="310">
        <v>1180</v>
      </c>
      <c r="AL721" s="310">
        <f t="shared" si="107"/>
        <v>2360</v>
      </c>
      <c r="AM721" s="65" t="s">
        <v>654</v>
      </c>
      <c r="AN721" s="65"/>
      <c r="AO721" s="65"/>
      <c r="AP721" s="65"/>
      <c r="AQ721" s="65"/>
      <c r="AR721" s="65"/>
      <c r="AS721" s="66"/>
    </row>
    <row r="722" spans="1:45" s="67" customFormat="1" ht="14.15" customHeight="1" x14ac:dyDescent="0.2">
      <c r="A722" s="175" t="s">
        <v>2163</v>
      </c>
      <c r="B722" s="176" t="s">
        <v>908</v>
      </c>
      <c r="C722" s="258">
        <f t="shared" si="104"/>
        <v>0</v>
      </c>
      <c r="D722" s="263">
        <f t="shared" si="105"/>
        <v>0</v>
      </c>
      <c r="E722" s="125"/>
      <c r="F722" s="125"/>
      <c r="G722" s="125"/>
      <c r="H722" s="126"/>
      <c r="I722" s="126"/>
      <c r="J722" s="126"/>
      <c r="K722" s="126"/>
      <c r="L722" s="126"/>
      <c r="M722" s="126"/>
      <c r="N722" s="126"/>
      <c r="O722" s="126"/>
      <c r="P722" s="126"/>
      <c r="Q722" s="126"/>
      <c r="R722" s="126"/>
      <c r="S722" s="126"/>
      <c r="T722" s="126"/>
      <c r="U722" s="126"/>
      <c r="V722" s="126"/>
      <c r="W722" s="126"/>
      <c r="X722" s="126"/>
      <c r="Y722" s="126"/>
      <c r="Z722" s="126"/>
      <c r="AA722" s="125"/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310">
        <v>990</v>
      </c>
      <c r="AL722" s="310">
        <f t="shared" si="107"/>
        <v>0</v>
      </c>
      <c r="AM722" s="65" t="s">
        <v>654</v>
      </c>
      <c r="AN722" s="65"/>
      <c r="AO722" s="65"/>
      <c r="AP722" s="65"/>
      <c r="AQ722" s="65"/>
      <c r="AR722" s="65"/>
      <c r="AS722" s="66"/>
    </row>
    <row r="723" spans="1:45" s="67" customFormat="1" ht="14.15" customHeight="1" x14ac:dyDescent="0.2">
      <c r="A723" s="175" t="s">
        <v>2164</v>
      </c>
      <c r="B723" s="176" t="s">
        <v>2913</v>
      </c>
      <c r="C723" s="258">
        <f t="shared" si="104"/>
        <v>0</v>
      </c>
      <c r="D723" s="263">
        <f t="shared" si="105"/>
        <v>0</v>
      </c>
      <c r="E723" s="125"/>
      <c r="F723" s="125"/>
      <c r="G723" s="125"/>
      <c r="H723" s="126"/>
      <c r="I723" s="126"/>
      <c r="J723" s="126"/>
      <c r="K723" s="126"/>
      <c r="L723" s="126"/>
      <c r="M723" s="126"/>
      <c r="N723" s="126"/>
      <c r="O723" s="126"/>
      <c r="P723" s="126"/>
      <c r="Q723" s="126"/>
      <c r="R723" s="126"/>
      <c r="S723" s="126"/>
      <c r="T723" s="126"/>
      <c r="U723" s="126"/>
      <c r="V723" s="126"/>
      <c r="W723" s="126"/>
      <c r="X723" s="126"/>
      <c r="Y723" s="126"/>
      <c r="Z723" s="126"/>
      <c r="AA723" s="125"/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310">
        <v>4000</v>
      </c>
      <c r="AL723" s="310">
        <f t="shared" si="107"/>
        <v>0</v>
      </c>
      <c r="AM723" s="65" t="s">
        <v>654</v>
      </c>
      <c r="AN723" s="65"/>
      <c r="AO723" s="65"/>
      <c r="AP723" s="65"/>
      <c r="AQ723" s="65"/>
      <c r="AR723" s="65"/>
      <c r="AS723" s="66"/>
    </row>
    <row r="724" spans="1:45" s="67" customFormat="1" ht="14.15" customHeight="1" x14ac:dyDescent="0.2">
      <c r="A724" s="175" t="s">
        <v>2165</v>
      </c>
      <c r="B724" s="176" t="s">
        <v>728</v>
      </c>
      <c r="C724" s="258">
        <f t="shared" si="104"/>
        <v>0</v>
      </c>
      <c r="D724" s="263">
        <f t="shared" si="105"/>
        <v>0</v>
      </c>
      <c r="E724" s="125"/>
      <c r="F724" s="125"/>
      <c r="G724" s="125"/>
      <c r="H724" s="126"/>
      <c r="I724" s="126"/>
      <c r="J724" s="126"/>
      <c r="K724" s="126"/>
      <c r="L724" s="126"/>
      <c r="M724" s="126"/>
      <c r="N724" s="126"/>
      <c r="O724" s="126"/>
      <c r="P724" s="126"/>
      <c r="Q724" s="126"/>
      <c r="R724" s="126"/>
      <c r="S724" s="126"/>
      <c r="T724" s="126"/>
      <c r="U724" s="126"/>
      <c r="V724" s="126"/>
      <c r="W724" s="126"/>
      <c r="X724" s="126"/>
      <c r="Y724" s="126"/>
      <c r="Z724" s="126"/>
      <c r="AA724" s="125"/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310">
        <v>5320</v>
      </c>
      <c r="AL724" s="310">
        <f t="shared" si="107"/>
        <v>0</v>
      </c>
      <c r="AM724" s="65" t="s">
        <v>654</v>
      </c>
      <c r="AN724" s="65"/>
      <c r="AO724" s="65"/>
      <c r="AP724" s="65"/>
      <c r="AQ724" s="65"/>
      <c r="AR724" s="65"/>
      <c r="AS724" s="66"/>
    </row>
    <row r="725" spans="1:45" s="67" customFormat="1" ht="14.15" customHeight="1" x14ac:dyDescent="0.2">
      <c r="A725" s="175" t="s">
        <v>2166</v>
      </c>
      <c r="B725" s="176" t="s">
        <v>2914</v>
      </c>
      <c r="C725" s="258">
        <f t="shared" si="104"/>
        <v>5</v>
      </c>
      <c r="D725" s="263">
        <f t="shared" si="105"/>
        <v>5</v>
      </c>
      <c r="E725" s="125">
        <v>5</v>
      </c>
      <c r="F725" s="125"/>
      <c r="G725" s="125"/>
      <c r="H725" s="126"/>
      <c r="I725" s="126"/>
      <c r="J725" s="126"/>
      <c r="K725" s="126"/>
      <c r="L725" s="126"/>
      <c r="M725" s="126"/>
      <c r="N725" s="126"/>
      <c r="O725" s="126"/>
      <c r="P725" s="126"/>
      <c r="Q725" s="126"/>
      <c r="R725" s="126"/>
      <c r="S725" s="126"/>
      <c r="T725" s="126"/>
      <c r="U725" s="126"/>
      <c r="V725" s="126"/>
      <c r="W725" s="126"/>
      <c r="X725" s="126"/>
      <c r="Y725" s="126"/>
      <c r="Z725" s="126"/>
      <c r="AA725" s="125">
        <v>1</v>
      </c>
      <c r="AB725" s="125">
        <v>4</v>
      </c>
      <c r="AC725" s="125"/>
      <c r="AD725" s="125"/>
      <c r="AE725" s="125"/>
      <c r="AF725" s="125"/>
      <c r="AG725" s="125"/>
      <c r="AH725" s="125"/>
      <c r="AI725" s="125"/>
      <c r="AJ725" s="125"/>
      <c r="AK725" s="310">
        <v>740</v>
      </c>
      <c r="AL725" s="310">
        <f t="shared" si="107"/>
        <v>3700</v>
      </c>
      <c r="AM725" s="65" t="s">
        <v>654</v>
      </c>
      <c r="AN725" s="65"/>
      <c r="AO725" s="65"/>
      <c r="AP725" s="65"/>
      <c r="AQ725" s="65"/>
      <c r="AR725" s="65"/>
      <c r="AS725" s="66"/>
    </row>
    <row r="726" spans="1:45" s="67" customFormat="1" ht="14.15" customHeight="1" x14ac:dyDescent="0.2">
      <c r="A726" s="175" t="s">
        <v>2167</v>
      </c>
      <c r="B726" s="176" t="s">
        <v>729</v>
      </c>
      <c r="C726" s="258">
        <f t="shared" si="104"/>
        <v>0</v>
      </c>
      <c r="D726" s="263">
        <f t="shared" si="105"/>
        <v>0</v>
      </c>
      <c r="E726" s="125"/>
      <c r="F726" s="125"/>
      <c r="G726" s="125"/>
      <c r="H726" s="126"/>
      <c r="I726" s="126"/>
      <c r="J726" s="126"/>
      <c r="K726" s="126"/>
      <c r="L726" s="126"/>
      <c r="M726" s="126"/>
      <c r="N726" s="126"/>
      <c r="O726" s="126"/>
      <c r="P726" s="126"/>
      <c r="Q726" s="126"/>
      <c r="R726" s="126"/>
      <c r="S726" s="126"/>
      <c r="T726" s="126"/>
      <c r="U726" s="126"/>
      <c r="V726" s="126"/>
      <c r="W726" s="126"/>
      <c r="X726" s="126"/>
      <c r="Y726" s="126"/>
      <c r="Z726" s="126"/>
      <c r="AA726" s="125"/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310">
        <v>4280</v>
      </c>
      <c r="AL726" s="310">
        <f t="shared" si="107"/>
        <v>0</v>
      </c>
      <c r="AM726" s="65" t="s">
        <v>654</v>
      </c>
      <c r="AN726" s="65"/>
      <c r="AO726" s="65"/>
      <c r="AP726" s="65"/>
      <c r="AQ726" s="65"/>
      <c r="AR726" s="65"/>
      <c r="AS726" s="66"/>
    </row>
    <row r="727" spans="1:45" s="67" customFormat="1" ht="14.15" customHeight="1" x14ac:dyDescent="0.2">
      <c r="A727" s="175" t="s">
        <v>2168</v>
      </c>
      <c r="B727" s="176" t="s">
        <v>730</v>
      </c>
      <c r="C727" s="258">
        <f t="shared" si="104"/>
        <v>785</v>
      </c>
      <c r="D727" s="263">
        <f t="shared" si="105"/>
        <v>785</v>
      </c>
      <c r="E727" s="125">
        <v>785</v>
      </c>
      <c r="F727" s="125"/>
      <c r="G727" s="125"/>
      <c r="H727" s="126"/>
      <c r="I727" s="126"/>
      <c r="J727" s="126"/>
      <c r="K727" s="126"/>
      <c r="L727" s="126"/>
      <c r="M727" s="126"/>
      <c r="N727" s="126"/>
      <c r="O727" s="126"/>
      <c r="P727" s="126"/>
      <c r="Q727" s="126"/>
      <c r="R727" s="126"/>
      <c r="S727" s="126"/>
      <c r="T727" s="126"/>
      <c r="U727" s="126"/>
      <c r="V727" s="126"/>
      <c r="W727" s="126"/>
      <c r="X727" s="126"/>
      <c r="Y727" s="126"/>
      <c r="Z727" s="126"/>
      <c r="AA727" s="125">
        <v>121</v>
      </c>
      <c r="AB727" s="125">
        <v>192</v>
      </c>
      <c r="AC727" s="125">
        <v>472</v>
      </c>
      <c r="AD727" s="125"/>
      <c r="AE727" s="125"/>
      <c r="AF727" s="125"/>
      <c r="AG727" s="125"/>
      <c r="AH727" s="125"/>
      <c r="AI727" s="125"/>
      <c r="AJ727" s="125"/>
      <c r="AK727" s="310">
        <v>1700</v>
      </c>
      <c r="AL727" s="310">
        <f t="shared" si="107"/>
        <v>1334500</v>
      </c>
      <c r="AM727" s="65" t="s">
        <v>654</v>
      </c>
      <c r="AN727" s="65"/>
      <c r="AO727" s="65"/>
      <c r="AP727" s="65"/>
      <c r="AQ727" s="65"/>
      <c r="AR727" s="65"/>
      <c r="AS727" s="66"/>
    </row>
    <row r="728" spans="1:45" s="67" customFormat="1" ht="33.75" customHeight="1" x14ac:dyDescent="0.2">
      <c r="A728" s="175" t="s">
        <v>2169</v>
      </c>
      <c r="B728" s="176" t="s">
        <v>2957</v>
      </c>
      <c r="C728" s="258">
        <f t="shared" si="104"/>
        <v>6</v>
      </c>
      <c r="D728" s="263">
        <f t="shared" si="105"/>
        <v>6</v>
      </c>
      <c r="E728" s="125">
        <v>6</v>
      </c>
      <c r="F728" s="125"/>
      <c r="G728" s="125"/>
      <c r="H728" s="126"/>
      <c r="I728" s="126"/>
      <c r="J728" s="126"/>
      <c r="K728" s="126"/>
      <c r="L728" s="126"/>
      <c r="M728" s="126"/>
      <c r="N728" s="126"/>
      <c r="O728" s="126"/>
      <c r="P728" s="126"/>
      <c r="Q728" s="126"/>
      <c r="R728" s="126"/>
      <c r="S728" s="126"/>
      <c r="T728" s="126"/>
      <c r="U728" s="126"/>
      <c r="V728" s="126"/>
      <c r="W728" s="126"/>
      <c r="X728" s="126"/>
      <c r="Y728" s="126"/>
      <c r="Z728" s="126"/>
      <c r="AA728" s="125">
        <v>3</v>
      </c>
      <c r="AB728" s="125"/>
      <c r="AC728" s="125">
        <v>3</v>
      </c>
      <c r="AD728" s="125"/>
      <c r="AE728" s="125"/>
      <c r="AF728" s="125"/>
      <c r="AG728" s="125"/>
      <c r="AH728" s="125"/>
      <c r="AI728" s="125"/>
      <c r="AJ728" s="125"/>
      <c r="AK728" s="310">
        <v>1040</v>
      </c>
      <c r="AL728" s="310">
        <f t="shared" si="107"/>
        <v>6240</v>
      </c>
      <c r="AM728" s="65" t="s">
        <v>654</v>
      </c>
      <c r="AN728" s="65"/>
      <c r="AO728" s="65"/>
      <c r="AP728" s="65"/>
      <c r="AQ728" s="65"/>
      <c r="AR728" s="65"/>
      <c r="AS728" s="66"/>
    </row>
    <row r="729" spans="1:45" s="67" customFormat="1" ht="14.15" customHeight="1" x14ac:dyDescent="0.2">
      <c r="A729" s="175" t="s">
        <v>2170</v>
      </c>
      <c r="B729" s="176" t="s">
        <v>2759</v>
      </c>
      <c r="C729" s="258">
        <f t="shared" si="104"/>
        <v>0</v>
      </c>
      <c r="D729" s="263">
        <f t="shared" si="105"/>
        <v>0</v>
      </c>
      <c r="E729" s="125"/>
      <c r="F729" s="125"/>
      <c r="G729" s="125"/>
      <c r="H729" s="126"/>
      <c r="I729" s="126"/>
      <c r="J729" s="126"/>
      <c r="K729" s="126"/>
      <c r="L729" s="126"/>
      <c r="M729" s="126"/>
      <c r="N729" s="126"/>
      <c r="O729" s="126"/>
      <c r="P729" s="126"/>
      <c r="Q729" s="126"/>
      <c r="R729" s="126"/>
      <c r="S729" s="126"/>
      <c r="T729" s="126"/>
      <c r="U729" s="126"/>
      <c r="V729" s="126"/>
      <c r="W729" s="126"/>
      <c r="X729" s="126"/>
      <c r="Y729" s="126"/>
      <c r="Z729" s="126"/>
      <c r="AA729" s="125"/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310">
        <v>960</v>
      </c>
      <c r="AL729" s="310">
        <f t="shared" si="107"/>
        <v>0</v>
      </c>
      <c r="AM729" s="65" t="s">
        <v>654</v>
      </c>
      <c r="AN729" s="65"/>
      <c r="AO729" s="65"/>
      <c r="AP729" s="65"/>
      <c r="AQ729" s="65"/>
      <c r="AR729" s="65"/>
      <c r="AS729" s="66"/>
    </row>
    <row r="730" spans="1:45" s="67" customFormat="1" ht="14.15" customHeight="1" x14ac:dyDescent="0.2">
      <c r="A730" s="175" t="s">
        <v>2171</v>
      </c>
      <c r="B730" s="176" t="s">
        <v>1071</v>
      </c>
      <c r="C730" s="258">
        <f t="shared" si="104"/>
        <v>0</v>
      </c>
      <c r="D730" s="263">
        <f t="shared" si="105"/>
        <v>0</v>
      </c>
      <c r="E730" s="125"/>
      <c r="F730" s="125"/>
      <c r="G730" s="125"/>
      <c r="H730" s="126"/>
      <c r="I730" s="126"/>
      <c r="J730" s="126"/>
      <c r="K730" s="126"/>
      <c r="L730" s="126"/>
      <c r="M730" s="126"/>
      <c r="N730" s="126"/>
      <c r="O730" s="126"/>
      <c r="P730" s="126"/>
      <c r="Q730" s="126"/>
      <c r="R730" s="126"/>
      <c r="S730" s="126"/>
      <c r="T730" s="126"/>
      <c r="U730" s="126"/>
      <c r="V730" s="126"/>
      <c r="W730" s="126"/>
      <c r="X730" s="126"/>
      <c r="Y730" s="126"/>
      <c r="Z730" s="126"/>
      <c r="AA730" s="125"/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310">
        <v>1530</v>
      </c>
      <c r="AL730" s="310">
        <f t="shared" si="107"/>
        <v>0</v>
      </c>
      <c r="AM730" s="65" t="s">
        <v>654</v>
      </c>
      <c r="AN730" s="65"/>
      <c r="AO730" s="65"/>
      <c r="AP730" s="65"/>
      <c r="AQ730" s="65"/>
      <c r="AR730" s="65"/>
      <c r="AS730" s="66"/>
    </row>
    <row r="731" spans="1:45" s="67" customFormat="1" ht="14.15" customHeight="1" x14ac:dyDescent="0.2">
      <c r="A731" s="175" t="s">
        <v>2172</v>
      </c>
      <c r="B731" s="176" t="s">
        <v>385</v>
      </c>
      <c r="C731" s="258">
        <f t="shared" si="104"/>
        <v>0</v>
      </c>
      <c r="D731" s="263">
        <f t="shared" si="105"/>
        <v>0</v>
      </c>
      <c r="E731" s="125"/>
      <c r="F731" s="125"/>
      <c r="G731" s="125"/>
      <c r="H731" s="126"/>
      <c r="I731" s="126"/>
      <c r="J731" s="126"/>
      <c r="K731" s="126"/>
      <c r="L731" s="126"/>
      <c r="M731" s="126"/>
      <c r="N731" s="126"/>
      <c r="O731" s="126"/>
      <c r="P731" s="126"/>
      <c r="Q731" s="126"/>
      <c r="R731" s="126"/>
      <c r="S731" s="126"/>
      <c r="T731" s="126"/>
      <c r="U731" s="126"/>
      <c r="V731" s="126"/>
      <c r="W731" s="126"/>
      <c r="X731" s="126"/>
      <c r="Y731" s="126"/>
      <c r="Z731" s="126"/>
      <c r="AA731" s="125"/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310">
        <v>1840</v>
      </c>
      <c r="AL731" s="310">
        <f t="shared" si="107"/>
        <v>0</v>
      </c>
      <c r="AM731" s="65" t="s">
        <v>654</v>
      </c>
      <c r="AN731" s="65"/>
      <c r="AO731" s="65"/>
      <c r="AP731" s="65"/>
      <c r="AQ731" s="65"/>
      <c r="AR731" s="65"/>
      <c r="AS731" s="66"/>
    </row>
    <row r="732" spans="1:45" s="67" customFormat="1" ht="14.15" customHeight="1" x14ac:dyDescent="0.2">
      <c r="A732" s="175" t="s">
        <v>2173</v>
      </c>
      <c r="B732" s="176" t="s">
        <v>2915</v>
      </c>
      <c r="C732" s="258">
        <f t="shared" si="104"/>
        <v>77</v>
      </c>
      <c r="D732" s="263">
        <f t="shared" si="105"/>
        <v>77</v>
      </c>
      <c r="E732" s="125">
        <v>77</v>
      </c>
      <c r="F732" s="125"/>
      <c r="G732" s="125"/>
      <c r="H732" s="126"/>
      <c r="I732" s="126"/>
      <c r="J732" s="126"/>
      <c r="K732" s="126"/>
      <c r="L732" s="126"/>
      <c r="M732" s="126"/>
      <c r="N732" s="126"/>
      <c r="O732" s="126"/>
      <c r="P732" s="126"/>
      <c r="Q732" s="126"/>
      <c r="R732" s="126"/>
      <c r="S732" s="126"/>
      <c r="T732" s="126"/>
      <c r="U732" s="126"/>
      <c r="V732" s="126"/>
      <c r="W732" s="126"/>
      <c r="X732" s="126"/>
      <c r="Y732" s="126"/>
      <c r="Z732" s="126"/>
      <c r="AA732" s="125">
        <v>11</v>
      </c>
      <c r="AB732" s="125">
        <v>51</v>
      </c>
      <c r="AC732" s="125">
        <v>15</v>
      </c>
      <c r="AD732" s="125"/>
      <c r="AE732" s="125"/>
      <c r="AF732" s="125"/>
      <c r="AG732" s="125"/>
      <c r="AH732" s="125"/>
      <c r="AI732" s="125"/>
      <c r="AJ732" s="125"/>
      <c r="AK732" s="310">
        <v>1530</v>
      </c>
      <c r="AL732" s="310">
        <f t="shared" si="107"/>
        <v>117810</v>
      </c>
      <c r="AM732" s="65" t="s">
        <v>654</v>
      </c>
      <c r="AN732" s="65"/>
      <c r="AO732" s="65"/>
      <c r="AP732" s="65"/>
      <c r="AQ732" s="65"/>
      <c r="AR732" s="65"/>
      <c r="AS732" s="66"/>
    </row>
    <row r="733" spans="1:45" s="67" customFormat="1" ht="14.15" customHeight="1" x14ac:dyDescent="0.2">
      <c r="A733" s="175" t="s">
        <v>2174</v>
      </c>
      <c r="B733" s="176" t="s">
        <v>1157</v>
      </c>
      <c r="C733" s="258">
        <f t="shared" si="104"/>
        <v>0</v>
      </c>
      <c r="D733" s="263">
        <f t="shared" si="105"/>
        <v>0</v>
      </c>
      <c r="E733" s="125"/>
      <c r="F733" s="125"/>
      <c r="G733" s="125"/>
      <c r="H733" s="126"/>
      <c r="I733" s="126"/>
      <c r="J733" s="126"/>
      <c r="K733" s="126"/>
      <c r="L733" s="126"/>
      <c r="M733" s="126"/>
      <c r="N733" s="126"/>
      <c r="O733" s="126"/>
      <c r="P733" s="126"/>
      <c r="Q733" s="126"/>
      <c r="R733" s="126"/>
      <c r="S733" s="126"/>
      <c r="T733" s="126"/>
      <c r="U733" s="126"/>
      <c r="V733" s="126"/>
      <c r="W733" s="126"/>
      <c r="X733" s="126"/>
      <c r="Y733" s="126"/>
      <c r="Z733" s="126"/>
      <c r="AA733" s="125"/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310">
        <v>1040</v>
      </c>
      <c r="AL733" s="310">
        <f t="shared" si="107"/>
        <v>0</v>
      </c>
      <c r="AM733" s="65" t="s">
        <v>654</v>
      </c>
      <c r="AN733" s="65"/>
      <c r="AO733" s="65"/>
      <c r="AP733" s="65"/>
      <c r="AQ733" s="65"/>
      <c r="AR733" s="65"/>
      <c r="AS733" s="66"/>
    </row>
    <row r="734" spans="1:45" s="72" customFormat="1" ht="14.15" customHeight="1" x14ac:dyDescent="0.2">
      <c r="A734" s="175" t="s">
        <v>2175</v>
      </c>
      <c r="B734" s="176" t="s">
        <v>1862</v>
      </c>
      <c r="C734" s="258">
        <f t="shared" si="104"/>
        <v>36</v>
      </c>
      <c r="D734" s="263">
        <f t="shared" si="105"/>
        <v>36</v>
      </c>
      <c r="E734" s="125">
        <v>36</v>
      </c>
      <c r="F734" s="125"/>
      <c r="G734" s="125"/>
      <c r="H734" s="126"/>
      <c r="I734" s="126"/>
      <c r="J734" s="126"/>
      <c r="K734" s="126"/>
      <c r="L734" s="126"/>
      <c r="M734" s="126"/>
      <c r="N734" s="126"/>
      <c r="O734" s="126"/>
      <c r="P734" s="126"/>
      <c r="Q734" s="126"/>
      <c r="R734" s="126"/>
      <c r="S734" s="126"/>
      <c r="T734" s="126"/>
      <c r="U734" s="126"/>
      <c r="V734" s="126"/>
      <c r="W734" s="126"/>
      <c r="X734" s="126"/>
      <c r="Y734" s="126"/>
      <c r="Z734" s="126"/>
      <c r="AA734" s="125">
        <v>5</v>
      </c>
      <c r="AB734" s="125">
        <v>6</v>
      </c>
      <c r="AC734" s="125">
        <v>25</v>
      </c>
      <c r="AD734" s="125"/>
      <c r="AE734" s="125"/>
      <c r="AF734" s="125"/>
      <c r="AG734" s="125"/>
      <c r="AH734" s="125"/>
      <c r="AI734" s="125"/>
      <c r="AJ734" s="125"/>
      <c r="AK734" s="310">
        <v>5920</v>
      </c>
      <c r="AL734" s="310">
        <f t="shared" si="107"/>
        <v>213120</v>
      </c>
      <c r="AM734" s="65" t="s">
        <v>654</v>
      </c>
      <c r="AN734" s="65"/>
      <c r="AO734" s="65"/>
      <c r="AP734" s="65"/>
      <c r="AQ734" s="65"/>
      <c r="AR734" s="65"/>
      <c r="AS734" s="71"/>
    </row>
    <row r="735" spans="1:45" s="72" customFormat="1" ht="14.15" customHeight="1" x14ac:dyDescent="0.2">
      <c r="A735" s="252" t="s">
        <v>3121</v>
      </c>
      <c r="B735" s="253" t="s">
        <v>3123</v>
      </c>
      <c r="C735" s="258">
        <f t="shared" si="104"/>
        <v>0</v>
      </c>
      <c r="D735" s="263">
        <f t="shared" si="105"/>
        <v>0</v>
      </c>
      <c r="E735" s="125"/>
      <c r="F735" s="125"/>
      <c r="G735" s="125"/>
      <c r="H735" s="126"/>
      <c r="I735" s="126"/>
      <c r="J735" s="126"/>
      <c r="K735" s="126"/>
      <c r="L735" s="126"/>
      <c r="M735" s="126"/>
      <c r="N735" s="126"/>
      <c r="O735" s="126"/>
      <c r="P735" s="126"/>
      <c r="Q735" s="126"/>
      <c r="R735" s="126"/>
      <c r="S735" s="126"/>
      <c r="T735" s="126"/>
      <c r="U735" s="126"/>
      <c r="V735" s="126"/>
      <c r="W735" s="126"/>
      <c r="X735" s="126"/>
      <c r="Y735" s="126"/>
      <c r="Z735" s="126"/>
      <c r="AA735" s="125"/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310">
        <v>42710</v>
      </c>
      <c r="AL735" s="310">
        <f t="shared" si="107"/>
        <v>0</v>
      </c>
      <c r="AM735" s="65" t="s">
        <v>654</v>
      </c>
      <c r="AN735" s="65"/>
      <c r="AO735" s="65"/>
      <c r="AP735" s="65"/>
      <c r="AQ735" s="65"/>
      <c r="AR735" s="65"/>
      <c r="AS735" s="71"/>
    </row>
    <row r="736" spans="1:45" s="72" customFormat="1" ht="14.15" customHeight="1" x14ac:dyDescent="0.2">
      <c r="A736" s="252" t="s">
        <v>3122</v>
      </c>
      <c r="B736" s="253" t="s">
        <v>3124</v>
      </c>
      <c r="C736" s="258">
        <f t="shared" si="104"/>
        <v>0</v>
      </c>
      <c r="D736" s="263">
        <f t="shared" si="105"/>
        <v>0</v>
      </c>
      <c r="E736" s="125"/>
      <c r="F736" s="125"/>
      <c r="G736" s="125"/>
      <c r="H736" s="126"/>
      <c r="I736" s="126"/>
      <c r="J736" s="126"/>
      <c r="K736" s="126"/>
      <c r="L736" s="126"/>
      <c r="M736" s="126"/>
      <c r="N736" s="126"/>
      <c r="O736" s="126"/>
      <c r="P736" s="126"/>
      <c r="Q736" s="126"/>
      <c r="R736" s="126"/>
      <c r="S736" s="126"/>
      <c r="T736" s="126"/>
      <c r="U736" s="126"/>
      <c r="V736" s="126"/>
      <c r="W736" s="126"/>
      <c r="X736" s="126"/>
      <c r="Y736" s="126"/>
      <c r="Z736" s="126"/>
      <c r="AA736" s="125"/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310">
        <v>28980</v>
      </c>
      <c r="AL736" s="310">
        <f t="shared" si="107"/>
        <v>0</v>
      </c>
      <c r="AM736" s="65" t="s">
        <v>654</v>
      </c>
      <c r="AN736" s="65"/>
      <c r="AO736" s="65"/>
      <c r="AP736" s="65"/>
      <c r="AQ736" s="65"/>
      <c r="AR736" s="65"/>
      <c r="AS736" s="71"/>
    </row>
    <row r="737" spans="1:16381" s="72" customFormat="1" ht="14.15" customHeight="1" x14ac:dyDescent="0.2">
      <c r="A737" s="252" t="s">
        <v>4157</v>
      </c>
      <c r="B737" s="253" t="s">
        <v>4167</v>
      </c>
      <c r="C737" s="357">
        <f t="shared" si="104"/>
        <v>0</v>
      </c>
      <c r="D737" s="359">
        <f t="shared" si="105"/>
        <v>0</v>
      </c>
      <c r="E737" s="125"/>
      <c r="F737" s="125"/>
      <c r="G737" s="125"/>
      <c r="H737" s="126"/>
      <c r="I737" s="126"/>
      <c r="J737" s="126"/>
      <c r="K737" s="126"/>
      <c r="L737" s="126"/>
      <c r="M737" s="126"/>
      <c r="N737" s="126"/>
      <c r="O737" s="126"/>
      <c r="P737" s="126"/>
      <c r="Q737" s="126"/>
      <c r="R737" s="126"/>
      <c r="S737" s="126"/>
      <c r="T737" s="126"/>
      <c r="U737" s="126"/>
      <c r="V737" s="126"/>
      <c r="W737" s="126"/>
      <c r="X737" s="126"/>
      <c r="Y737" s="126"/>
      <c r="Z737" s="126"/>
      <c r="AA737" s="125"/>
      <c r="AB737" s="125"/>
      <c r="AC737" s="125"/>
      <c r="AD737" s="125"/>
      <c r="AE737" s="125"/>
      <c r="AF737" s="125"/>
      <c r="AG737" s="125"/>
      <c r="AH737" s="125"/>
      <c r="AI737" s="125"/>
      <c r="AJ737" s="125"/>
      <c r="AK737" s="310">
        <v>18540</v>
      </c>
      <c r="AL737" s="310">
        <f t="shared" si="107"/>
        <v>0</v>
      </c>
      <c r="AM737" s="65" t="s">
        <v>654</v>
      </c>
      <c r="AN737" s="65"/>
      <c r="AO737" s="65"/>
      <c r="AP737" s="65"/>
      <c r="AQ737" s="65"/>
      <c r="AR737" s="65"/>
      <c r="AS737" s="71"/>
    </row>
    <row r="738" spans="1:16381" s="72" customFormat="1" ht="14.15" customHeight="1" x14ac:dyDescent="0.2">
      <c r="A738" s="252" t="s">
        <v>4158</v>
      </c>
      <c r="B738" s="253" t="s">
        <v>4168</v>
      </c>
      <c r="C738" s="357">
        <f t="shared" si="104"/>
        <v>0</v>
      </c>
      <c r="D738" s="359">
        <f t="shared" si="105"/>
        <v>0</v>
      </c>
      <c r="E738" s="125"/>
      <c r="F738" s="125"/>
      <c r="G738" s="125"/>
      <c r="H738" s="126"/>
      <c r="I738" s="126"/>
      <c r="J738" s="126"/>
      <c r="K738" s="126"/>
      <c r="L738" s="126"/>
      <c r="M738" s="126"/>
      <c r="N738" s="126"/>
      <c r="O738" s="126"/>
      <c r="P738" s="126"/>
      <c r="Q738" s="126"/>
      <c r="R738" s="126"/>
      <c r="S738" s="126"/>
      <c r="T738" s="126"/>
      <c r="U738" s="126"/>
      <c r="V738" s="126"/>
      <c r="W738" s="126"/>
      <c r="X738" s="126"/>
      <c r="Y738" s="126"/>
      <c r="Z738" s="126"/>
      <c r="AA738" s="125"/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310">
        <v>20960</v>
      </c>
      <c r="AL738" s="310">
        <f t="shared" si="107"/>
        <v>0</v>
      </c>
      <c r="AM738" s="65" t="s">
        <v>654</v>
      </c>
      <c r="AN738" s="65"/>
      <c r="AO738" s="65"/>
      <c r="AP738" s="65"/>
      <c r="AQ738" s="65"/>
      <c r="AR738" s="65"/>
      <c r="AS738" s="71"/>
    </row>
    <row r="739" spans="1:16381" s="72" customFormat="1" ht="14.15" customHeight="1" x14ac:dyDescent="0.2">
      <c r="A739" s="252" t="s">
        <v>4159</v>
      </c>
      <c r="B739" s="253" t="s">
        <v>4169</v>
      </c>
      <c r="C739" s="357">
        <f t="shared" si="104"/>
        <v>0</v>
      </c>
      <c r="D739" s="359">
        <f t="shared" si="105"/>
        <v>0</v>
      </c>
      <c r="E739" s="125"/>
      <c r="F739" s="125"/>
      <c r="G739" s="125"/>
      <c r="H739" s="126"/>
      <c r="I739" s="126"/>
      <c r="J739" s="126"/>
      <c r="K739" s="126"/>
      <c r="L739" s="126"/>
      <c r="M739" s="126"/>
      <c r="N739" s="126"/>
      <c r="O739" s="126"/>
      <c r="P739" s="126"/>
      <c r="Q739" s="126"/>
      <c r="R739" s="126"/>
      <c r="S739" s="126"/>
      <c r="T739" s="126"/>
      <c r="U739" s="126"/>
      <c r="V739" s="126"/>
      <c r="W739" s="126"/>
      <c r="X739" s="126"/>
      <c r="Y739" s="126"/>
      <c r="Z739" s="126"/>
      <c r="AA739" s="125"/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310">
        <v>15850</v>
      </c>
      <c r="AL739" s="310">
        <f t="shared" si="107"/>
        <v>0</v>
      </c>
      <c r="AM739" s="65" t="s">
        <v>654</v>
      </c>
      <c r="AN739" s="65"/>
      <c r="AO739" s="65"/>
      <c r="AP739" s="65"/>
      <c r="AQ739" s="65"/>
      <c r="AR739" s="65"/>
      <c r="AS739" s="71"/>
    </row>
    <row r="740" spans="1:16381" s="72" customFormat="1" ht="14.15" customHeight="1" x14ac:dyDescent="0.2">
      <c r="A740" s="252" t="s">
        <v>4160</v>
      </c>
      <c r="B740" s="253" t="s">
        <v>4170</v>
      </c>
      <c r="C740" s="357">
        <f t="shared" si="104"/>
        <v>0</v>
      </c>
      <c r="D740" s="359">
        <f t="shared" si="105"/>
        <v>0</v>
      </c>
      <c r="E740" s="125"/>
      <c r="F740" s="125"/>
      <c r="G740" s="125"/>
      <c r="H740" s="126"/>
      <c r="I740" s="126"/>
      <c r="J740" s="126"/>
      <c r="K740" s="126"/>
      <c r="L740" s="126"/>
      <c r="M740" s="126"/>
      <c r="N740" s="126"/>
      <c r="O740" s="126"/>
      <c r="P740" s="126"/>
      <c r="Q740" s="126"/>
      <c r="R740" s="126"/>
      <c r="S740" s="126"/>
      <c r="T740" s="126"/>
      <c r="U740" s="126"/>
      <c r="V740" s="126"/>
      <c r="W740" s="126"/>
      <c r="X740" s="126"/>
      <c r="Y740" s="126"/>
      <c r="Z740" s="126"/>
      <c r="AA740" s="125"/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310">
        <v>14800</v>
      </c>
      <c r="AL740" s="310">
        <f t="shared" si="107"/>
        <v>0</v>
      </c>
      <c r="AM740" s="65" t="s">
        <v>654</v>
      </c>
      <c r="AN740" s="65"/>
      <c r="AO740" s="65"/>
      <c r="AP740" s="65"/>
      <c r="AQ740" s="65"/>
      <c r="AR740" s="65"/>
      <c r="AS740" s="71"/>
    </row>
    <row r="741" spans="1:16381" s="72" customFormat="1" ht="14.15" customHeight="1" x14ac:dyDescent="0.2">
      <c r="A741" s="252" t="s">
        <v>4161</v>
      </c>
      <c r="B741" s="253" t="s">
        <v>4171</v>
      </c>
      <c r="C741" s="357">
        <f t="shared" si="104"/>
        <v>0</v>
      </c>
      <c r="D741" s="359">
        <f t="shared" si="105"/>
        <v>0</v>
      </c>
      <c r="E741" s="125"/>
      <c r="F741" s="125"/>
      <c r="G741" s="125"/>
      <c r="H741" s="126"/>
      <c r="I741" s="126"/>
      <c r="J741" s="126"/>
      <c r="K741" s="126"/>
      <c r="L741" s="126"/>
      <c r="M741" s="126"/>
      <c r="N741" s="126"/>
      <c r="O741" s="126"/>
      <c r="P741" s="126"/>
      <c r="Q741" s="126"/>
      <c r="R741" s="126"/>
      <c r="S741" s="126"/>
      <c r="T741" s="126"/>
      <c r="U741" s="126"/>
      <c r="V741" s="126"/>
      <c r="W741" s="126"/>
      <c r="X741" s="126"/>
      <c r="Y741" s="126"/>
      <c r="Z741" s="126"/>
      <c r="AA741" s="125"/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310">
        <v>21560</v>
      </c>
      <c r="AL741" s="310">
        <f t="shared" si="107"/>
        <v>0</v>
      </c>
      <c r="AM741" s="65" t="s">
        <v>654</v>
      </c>
      <c r="AN741" s="65"/>
      <c r="AO741" s="65"/>
      <c r="AP741" s="65"/>
      <c r="AQ741" s="65"/>
      <c r="AR741" s="65"/>
      <c r="AS741" s="71"/>
    </row>
    <row r="742" spans="1:16381" s="72" customFormat="1" ht="14.15" customHeight="1" x14ac:dyDescent="0.2">
      <c r="A742" s="252" t="s">
        <v>4162</v>
      </c>
      <c r="B742" s="253" t="s">
        <v>4172</v>
      </c>
      <c r="C742" s="357">
        <f t="shared" si="104"/>
        <v>0</v>
      </c>
      <c r="D742" s="359">
        <f t="shared" si="105"/>
        <v>0</v>
      </c>
      <c r="E742" s="125"/>
      <c r="F742" s="125"/>
      <c r="G742" s="125"/>
      <c r="H742" s="126"/>
      <c r="I742" s="126"/>
      <c r="J742" s="126"/>
      <c r="K742" s="126"/>
      <c r="L742" s="126"/>
      <c r="M742" s="126"/>
      <c r="N742" s="126"/>
      <c r="O742" s="126"/>
      <c r="P742" s="126"/>
      <c r="Q742" s="126"/>
      <c r="R742" s="126"/>
      <c r="S742" s="126"/>
      <c r="T742" s="126"/>
      <c r="U742" s="126"/>
      <c r="V742" s="126"/>
      <c r="W742" s="126"/>
      <c r="X742" s="126"/>
      <c r="Y742" s="126"/>
      <c r="Z742" s="126"/>
      <c r="AA742" s="125"/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310">
        <v>14900</v>
      </c>
      <c r="AL742" s="310">
        <f t="shared" si="107"/>
        <v>0</v>
      </c>
      <c r="AM742" s="65" t="s">
        <v>654</v>
      </c>
      <c r="AN742" s="65"/>
      <c r="AO742" s="65"/>
      <c r="AP742" s="65"/>
      <c r="AQ742" s="65"/>
      <c r="AR742" s="65"/>
      <c r="AS742" s="71"/>
    </row>
    <row r="743" spans="1:16381" s="72" customFormat="1" ht="14.15" customHeight="1" x14ac:dyDescent="0.2">
      <c r="A743" s="252" t="s">
        <v>4163</v>
      </c>
      <c r="B743" s="253" t="s">
        <v>4173</v>
      </c>
      <c r="C743" s="357">
        <f t="shared" si="104"/>
        <v>0</v>
      </c>
      <c r="D743" s="359">
        <f t="shared" si="105"/>
        <v>0</v>
      </c>
      <c r="E743" s="125"/>
      <c r="F743" s="125"/>
      <c r="G743" s="125"/>
      <c r="H743" s="126"/>
      <c r="I743" s="126"/>
      <c r="J743" s="126"/>
      <c r="K743" s="126"/>
      <c r="L743" s="126"/>
      <c r="M743" s="126"/>
      <c r="N743" s="126"/>
      <c r="O743" s="126"/>
      <c r="P743" s="126"/>
      <c r="Q743" s="126"/>
      <c r="R743" s="126"/>
      <c r="S743" s="126"/>
      <c r="T743" s="126"/>
      <c r="U743" s="126"/>
      <c r="V743" s="126"/>
      <c r="W743" s="126"/>
      <c r="X743" s="126"/>
      <c r="Y743" s="126"/>
      <c r="Z743" s="126"/>
      <c r="AA743" s="125"/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310">
        <v>1020</v>
      </c>
      <c r="AL743" s="310">
        <f t="shared" si="107"/>
        <v>0</v>
      </c>
      <c r="AM743" s="65" t="s">
        <v>654</v>
      </c>
      <c r="AN743" s="65"/>
      <c r="AO743" s="65"/>
      <c r="AP743" s="65"/>
      <c r="AQ743" s="65"/>
      <c r="AR743" s="65"/>
      <c r="AS743" s="71"/>
    </row>
    <row r="744" spans="1:16381" s="72" customFormat="1" ht="14.15" customHeight="1" x14ac:dyDescent="0.2">
      <c r="A744" s="252" t="s">
        <v>4164</v>
      </c>
      <c r="B744" s="253" t="s">
        <v>4174</v>
      </c>
      <c r="C744" s="357">
        <f t="shared" si="104"/>
        <v>0</v>
      </c>
      <c r="D744" s="359">
        <f t="shared" si="105"/>
        <v>0</v>
      </c>
      <c r="E744" s="125"/>
      <c r="F744" s="125"/>
      <c r="G744" s="125"/>
      <c r="H744" s="126"/>
      <c r="I744" s="126"/>
      <c r="J744" s="126"/>
      <c r="K744" s="126"/>
      <c r="L744" s="126"/>
      <c r="M744" s="126"/>
      <c r="N744" s="126"/>
      <c r="O744" s="126"/>
      <c r="P744" s="126"/>
      <c r="Q744" s="126"/>
      <c r="R744" s="126"/>
      <c r="S744" s="126"/>
      <c r="T744" s="126"/>
      <c r="U744" s="126"/>
      <c r="V744" s="126"/>
      <c r="W744" s="126"/>
      <c r="X744" s="126"/>
      <c r="Y744" s="126"/>
      <c r="Z744" s="126"/>
      <c r="AA744" s="125"/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310">
        <v>128090</v>
      </c>
      <c r="AL744" s="310">
        <f t="shared" si="107"/>
        <v>0</v>
      </c>
      <c r="AM744" s="65" t="s">
        <v>654</v>
      </c>
      <c r="AN744" s="65"/>
      <c r="AO744" s="65"/>
      <c r="AP744" s="65"/>
      <c r="AQ744" s="65"/>
      <c r="AR744" s="65"/>
      <c r="AS744" s="71"/>
    </row>
    <row r="745" spans="1:16381" s="72" customFormat="1" ht="14.15" customHeight="1" x14ac:dyDescent="0.2">
      <c r="A745" s="252" t="s">
        <v>4165</v>
      </c>
      <c r="B745" s="253" t="s">
        <v>4175</v>
      </c>
      <c r="C745" s="357">
        <f t="shared" si="104"/>
        <v>0</v>
      </c>
      <c r="D745" s="359">
        <f t="shared" si="105"/>
        <v>0</v>
      </c>
      <c r="E745" s="125"/>
      <c r="F745" s="125"/>
      <c r="G745" s="125"/>
      <c r="H745" s="126"/>
      <c r="I745" s="126"/>
      <c r="J745" s="126"/>
      <c r="K745" s="126"/>
      <c r="L745" s="126"/>
      <c r="M745" s="126"/>
      <c r="N745" s="126"/>
      <c r="O745" s="126"/>
      <c r="P745" s="126"/>
      <c r="Q745" s="126"/>
      <c r="R745" s="126"/>
      <c r="S745" s="126"/>
      <c r="T745" s="126"/>
      <c r="U745" s="126"/>
      <c r="V745" s="126"/>
      <c r="W745" s="126"/>
      <c r="X745" s="126"/>
      <c r="Y745" s="126"/>
      <c r="Z745" s="126"/>
      <c r="AA745" s="125"/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310">
        <v>108040</v>
      </c>
      <c r="AL745" s="310">
        <f t="shared" si="107"/>
        <v>0</v>
      </c>
      <c r="AM745" s="65" t="s">
        <v>654</v>
      </c>
      <c r="AN745" s="65"/>
      <c r="AO745" s="65"/>
      <c r="AP745" s="65"/>
      <c r="AQ745" s="65"/>
      <c r="AR745" s="65"/>
      <c r="AS745" s="71"/>
    </row>
    <row r="746" spans="1:16381" s="72" customFormat="1" ht="14.15" customHeight="1" x14ac:dyDescent="0.2">
      <c r="A746" s="252" t="s">
        <v>4166</v>
      </c>
      <c r="B746" s="253" t="s">
        <v>4176</v>
      </c>
      <c r="C746" s="357">
        <f t="shared" si="104"/>
        <v>0</v>
      </c>
      <c r="D746" s="359">
        <f t="shared" si="105"/>
        <v>0</v>
      </c>
      <c r="E746" s="125"/>
      <c r="F746" s="125"/>
      <c r="G746" s="125"/>
      <c r="H746" s="126"/>
      <c r="I746" s="126"/>
      <c r="J746" s="126"/>
      <c r="K746" s="126"/>
      <c r="L746" s="126"/>
      <c r="M746" s="126"/>
      <c r="N746" s="126"/>
      <c r="O746" s="126"/>
      <c r="P746" s="126"/>
      <c r="Q746" s="126"/>
      <c r="R746" s="126"/>
      <c r="S746" s="126"/>
      <c r="T746" s="126"/>
      <c r="U746" s="126"/>
      <c r="V746" s="126"/>
      <c r="W746" s="126"/>
      <c r="X746" s="126"/>
      <c r="Y746" s="126"/>
      <c r="Z746" s="126"/>
      <c r="AA746" s="125"/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310">
        <v>99590</v>
      </c>
      <c r="AL746" s="310">
        <f t="shared" si="107"/>
        <v>0</v>
      </c>
      <c r="AM746" s="65" t="s">
        <v>654</v>
      </c>
      <c r="AN746" s="65"/>
      <c r="AO746" s="65"/>
      <c r="AP746" s="65"/>
      <c r="AQ746" s="65"/>
      <c r="AR746" s="65"/>
      <c r="AS746" s="71"/>
    </row>
    <row r="747" spans="1:16381" s="75" customFormat="1" ht="14.15" customHeight="1" x14ac:dyDescent="0.2">
      <c r="A747" s="293"/>
      <c r="B747" s="294" t="s">
        <v>467</v>
      </c>
      <c r="C747" s="297">
        <f>SUM(C707:C746)</f>
        <v>1183</v>
      </c>
      <c r="D747" s="297">
        <f t="shared" ref="D747:G747" si="108">SUM(D707:D746)</f>
        <v>1183</v>
      </c>
      <c r="E747" s="297">
        <f t="shared" si="108"/>
        <v>1183</v>
      </c>
      <c r="F747" s="297">
        <f t="shared" si="108"/>
        <v>0</v>
      </c>
      <c r="G747" s="297">
        <f t="shared" si="108"/>
        <v>0</v>
      </c>
      <c r="H747" s="937"/>
      <c r="I747" s="938"/>
      <c r="J747" s="938"/>
      <c r="K747" s="938"/>
      <c r="L747" s="938"/>
      <c r="M747" s="938"/>
      <c r="N747" s="938"/>
      <c r="O747" s="938"/>
      <c r="P747" s="938"/>
      <c r="Q747" s="938"/>
      <c r="R747" s="938"/>
      <c r="S747" s="938"/>
      <c r="T747" s="938"/>
      <c r="U747" s="938"/>
      <c r="V747" s="938"/>
      <c r="W747" s="938"/>
      <c r="X747" s="938"/>
      <c r="Y747" s="938"/>
      <c r="Z747" s="939"/>
      <c r="AA747" s="297">
        <f>SUM(AA707:AA746)</f>
        <v>175</v>
      </c>
      <c r="AB747" s="297">
        <f t="shared" ref="AB747:AJ747" si="109">SUM(AB707:AB746)</f>
        <v>472</v>
      </c>
      <c r="AC747" s="297">
        <f t="shared" si="109"/>
        <v>536</v>
      </c>
      <c r="AD747" s="297">
        <f t="shared" si="109"/>
        <v>0</v>
      </c>
      <c r="AE747" s="297">
        <f t="shared" si="109"/>
        <v>0</v>
      </c>
      <c r="AF747" s="297">
        <f t="shared" si="109"/>
        <v>0</v>
      </c>
      <c r="AG747" s="297">
        <f t="shared" si="109"/>
        <v>0</v>
      </c>
      <c r="AH747" s="297">
        <f t="shared" si="109"/>
        <v>0</v>
      </c>
      <c r="AI747" s="297">
        <f t="shared" si="109"/>
        <v>0</v>
      </c>
      <c r="AJ747" s="297">
        <f t="shared" si="109"/>
        <v>0</v>
      </c>
      <c r="AK747" s="314">
        <f>SUM(AK707:AK746)</f>
        <v>582550</v>
      </c>
      <c r="AL747" s="314">
        <f>SUM(AL707:AL746)</f>
        <v>2133020</v>
      </c>
      <c r="AM747" s="100"/>
      <c r="AN747" s="108"/>
      <c r="AO747" s="108"/>
      <c r="AP747" s="108"/>
      <c r="AQ747" s="108"/>
      <c r="AR747" s="108"/>
      <c r="AS747" s="109"/>
      <c r="AT747" s="110"/>
      <c r="AU747" s="110"/>
      <c r="AV747" s="110"/>
      <c r="AW747" s="110"/>
      <c r="AX747" s="110"/>
      <c r="AY747" s="110"/>
      <c r="AZ747" s="110"/>
      <c r="BA747" s="110"/>
      <c r="BB747" s="110"/>
      <c r="BC747" s="110"/>
      <c r="BD747" s="110"/>
      <c r="BE747" s="110"/>
      <c r="BF747" s="110"/>
      <c r="BG747" s="110"/>
      <c r="BH747" s="110"/>
      <c r="BI747" s="110"/>
      <c r="BJ747" s="110"/>
      <c r="BK747" s="110"/>
      <c r="BL747" s="110"/>
      <c r="BM747" s="110"/>
      <c r="BN747" s="110"/>
      <c r="BO747" s="110"/>
      <c r="BP747" s="110"/>
      <c r="BQ747" s="110"/>
      <c r="BR747" s="110"/>
      <c r="BS747" s="110"/>
      <c r="BT747" s="110"/>
      <c r="BU747" s="110"/>
      <c r="BV747" s="110"/>
      <c r="BW747" s="110"/>
      <c r="BX747" s="110"/>
      <c r="BY747" s="110"/>
      <c r="BZ747" s="110"/>
      <c r="CA747" s="110"/>
      <c r="CB747" s="110"/>
      <c r="CC747" s="110"/>
      <c r="CD747" s="110"/>
      <c r="CE747" s="110"/>
      <c r="CF747" s="110"/>
      <c r="CG747" s="110"/>
      <c r="CH747" s="110"/>
      <c r="CI747" s="110"/>
      <c r="CJ747" s="110"/>
      <c r="CK747" s="110"/>
      <c r="CL747" s="110"/>
      <c r="CM747" s="110"/>
      <c r="CN747" s="110"/>
      <c r="CO747" s="110"/>
      <c r="CP747" s="110"/>
      <c r="CQ747" s="110"/>
      <c r="CR747" s="110"/>
      <c r="CS747" s="110"/>
      <c r="CT747" s="110"/>
      <c r="CU747" s="110"/>
      <c r="CV747" s="110"/>
      <c r="CW747" s="110"/>
      <c r="CX747" s="110"/>
      <c r="CY747" s="110"/>
      <c r="CZ747" s="110"/>
      <c r="DA747" s="110"/>
      <c r="DB747" s="110"/>
      <c r="DC747" s="110"/>
      <c r="DD747" s="110"/>
      <c r="DE747" s="110"/>
      <c r="DF747" s="110"/>
      <c r="DG747" s="110"/>
      <c r="DH747" s="110"/>
      <c r="DI747" s="110"/>
      <c r="DJ747" s="110"/>
      <c r="DK747" s="110"/>
      <c r="DL747" s="110"/>
      <c r="DM747" s="110"/>
      <c r="DN747" s="110"/>
      <c r="DO747" s="110"/>
      <c r="DP747" s="110"/>
      <c r="DQ747" s="110"/>
      <c r="DR747" s="110"/>
      <c r="DS747" s="110"/>
      <c r="DT747" s="110"/>
      <c r="DU747" s="110"/>
      <c r="DV747" s="110"/>
      <c r="DW747" s="110"/>
      <c r="DX747" s="110"/>
      <c r="DY747" s="110"/>
      <c r="DZ747" s="110"/>
      <c r="EA747" s="110"/>
      <c r="EB747" s="110"/>
      <c r="EC747" s="110"/>
      <c r="ED747" s="110"/>
      <c r="EE747" s="110"/>
      <c r="EF747" s="110"/>
      <c r="EG747" s="110"/>
      <c r="EH747" s="110"/>
      <c r="EI747" s="110"/>
      <c r="EJ747" s="110"/>
      <c r="EK747" s="110"/>
      <c r="EL747" s="110"/>
      <c r="EM747" s="110"/>
      <c r="EN747" s="110"/>
      <c r="EO747" s="110"/>
      <c r="EP747" s="110"/>
      <c r="EQ747" s="110"/>
      <c r="ER747" s="110"/>
      <c r="ES747" s="110"/>
      <c r="ET747" s="110"/>
      <c r="EU747" s="110"/>
      <c r="EV747" s="110"/>
      <c r="EW747" s="110"/>
      <c r="EX747" s="110"/>
      <c r="EY747" s="110"/>
      <c r="EZ747" s="110"/>
      <c r="FA747" s="110"/>
      <c r="FB747" s="110"/>
      <c r="FC747" s="110"/>
      <c r="FD747" s="110"/>
      <c r="FE747" s="110"/>
      <c r="FF747" s="110"/>
      <c r="FG747" s="110"/>
      <c r="FH747" s="110"/>
      <c r="FI747" s="110"/>
      <c r="FJ747" s="110"/>
      <c r="FK747" s="110"/>
      <c r="FL747" s="110"/>
      <c r="FM747" s="110"/>
      <c r="FN747" s="110"/>
      <c r="FO747" s="110"/>
      <c r="FP747" s="110"/>
      <c r="FQ747" s="110"/>
      <c r="FR747" s="110"/>
      <c r="FS747" s="110"/>
      <c r="FT747" s="110"/>
      <c r="FU747" s="110"/>
      <c r="FV747" s="110"/>
      <c r="FW747" s="110"/>
      <c r="FX747" s="110"/>
      <c r="FY747" s="110"/>
      <c r="FZ747" s="110"/>
      <c r="GA747" s="110"/>
      <c r="GB747" s="110"/>
      <c r="GC747" s="110"/>
      <c r="GD747" s="110"/>
      <c r="GE747" s="110"/>
      <c r="GF747" s="110"/>
      <c r="GG747" s="110"/>
      <c r="GH747" s="110"/>
      <c r="GI747" s="110"/>
      <c r="GJ747" s="110"/>
      <c r="GK747" s="110"/>
      <c r="GL747" s="110"/>
      <c r="GM747" s="110"/>
      <c r="GN747" s="110"/>
      <c r="GO747" s="110"/>
      <c r="GP747" s="110"/>
      <c r="GQ747" s="110"/>
      <c r="GR747" s="110"/>
      <c r="GS747" s="110"/>
      <c r="GT747" s="110"/>
      <c r="GU747" s="110"/>
      <c r="GV747" s="110"/>
      <c r="GW747" s="110"/>
      <c r="GX747" s="110"/>
      <c r="GY747" s="110"/>
      <c r="GZ747" s="110"/>
      <c r="HA747" s="110"/>
      <c r="HB747" s="110"/>
      <c r="HC747" s="110"/>
      <c r="HD747" s="110"/>
      <c r="HE747" s="110"/>
      <c r="HF747" s="110"/>
      <c r="HG747" s="110"/>
      <c r="HH747" s="110"/>
      <c r="HI747" s="110"/>
      <c r="HJ747" s="110"/>
      <c r="HK747" s="110"/>
      <c r="HL747" s="110"/>
      <c r="HM747" s="110"/>
      <c r="HN747" s="110"/>
      <c r="HO747" s="110"/>
      <c r="HP747" s="110"/>
      <c r="HQ747" s="110"/>
      <c r="HR747" s="110"/>
      <c r="HS747" s="110"/>
      <c r="HT747" s="110"/>
      <c r="HU747" s="110"/>
      <c r="HV747" s="110"/>
      <c r="HW747" s="110"/>
      <c r="HX747" s="110"/>
      <c r="HY747" s="110"/>
      <c r="HZ747" s="110"/>
      <c r="IA747" s="110"/>
      <c r="IB747" s="110"/>
      <c r="IC747" s="110"/>
      <c r="ID747" s="110"/>
      <c r="IE747" s="110"/>
      <c r="IF747" s="110"/>
      <c r="IG747" s="110"/>
      <c r="IH747" s="110"/>
      <c r="II747" s="110"/>
      <c r="IJ747" s="110"/>
      <c r="IK747" s="110"/>
      <c r="IL747" s="110"/>
      <c r="IM747" s="110"/>
      <c r="IN747" s="110"/>
      <c r="IO747" s="110"/>
      <c r="IP747" s="110"/>
      <c r="IQ747" s="110"/>
      <c r="IR747" s="110"/>
      <c r="IS747" s="110"/>
      <c r="IT747" s="110"/>
      <c r="IU747" s="110"/>
      <c r="IV747" s="110"/>
      <c r="IW747" s="110"/>
      <c r="IX747" s="110"/>
      <c r="IY747" s="110"/>
      <c r="IZ747" s="110"/>
      <c r="JA747" s="110"/>
      <c r="JB747" s="110"/>
      <c r="JC747" s="110"/>
      <c r="JD747" s="110"/>
      <c r="JE747" s="110"/>
      <c r="JF747" s="110"/>
      <c r="JG747" s="110"/>
      <c r="JH747" s="110"/>
      <c r="JI747" s="110"/>
      <c r="JJ747" s="110"/>
      <c r="JK747" s="110"/>
      <c r="JL747" s="110"/>
      <c r="JM747" s="110"/>
      <c r="JN747" s="110"/>
      <c r="JO747" s="110"/>
      <c r="JP747" s="110"/>
      <c r="JQ747" s="110"/>
      <c r="JR747" s="110"/>
      <c r="JS747" s="110"/>
      <c r="JT747" s="110"/>
      <c r="JU747" s="110"/>
      <c r="JV747" s="110"/>
      <c r="JW747" s="110"/>
      <c r="JX747" s="110"/>
      <c r="JY747" s="110"/>
      <c r="JZ747" s="110"/>
      <c r="KA747" s="110"/>
      <c r="KB747" s="110"/>
      <c r="KC747" s="110"/>
      <c r="KD747" s="110"/>
      <c r="KE747" s="110"/>
      <c r="KF747" s="110"/>
      <c r="KG747" s="110"/>
      <c r="KH747" s="110"/>
      <c r="KI747" s="110"/>
      <c r="KJ747" s="110"/>
      <c r="KK747" s="110"/>
      <c r="KL747" s="110"/>
      <c r="KM747" s="110"/>
      <c r="KN747" s="110"/>
      <c r="KO747" s="110"/>
      <c r="KP747" s="110"/>
      <c r="KQ747" s="110"/>
      <c r="KR747" s="110"/>
      <c r="KS747" s="110"/>
      <c r="KT747" s="110"/>
      <c r="KU747" s="110"/>
      <c r="KV747" s="110"/>
      <c r="KW747" s="110"/>
      <c r="KX747" s="110"/>
      <c r="KY747" s="110"/>
      <c r="KZ747" s="110"/>
      <c r="LA747" s="110"/>
      <c r="LB747" s="110"/>
      <c r="LC747" s="110"/>
      <c r="LD747" s="110"/>
      <c r="LE747" s="110"/>
      <c r="LF747" s="110"/>
      <c r="LG747" s="110"/>
      <c r="LH747" s="110"/>
      <c r="LI747" s="110"/>
      <c r="LJ747" s="110"/>
      <c r="LK747" s="110"/>
      <c r="LL747" s="110"/>
      <c r="LM747" s="110"/>
      <c r="LN747" s="110"/>
      <c r="LO747" s="110"/>
      <c r="LP747" s="110"/>
      <c r="LQ747" s="110"/>
      <c r="LR747" s="110"/>
      <c r="LS747" s="110"/>
      <c r="LT747" s="110"/>
      <c r="LU747" s="110"/>
      <c r="LV747" s="110"/>
      <c r="LW747" s="110"/>
      <c r="LX747" s="110"/>
      <c r="LY747" s="110"/>
      <c r="LZ747" s="110"/>
      <c r="MA747" s="110"/>
      <c r="MB747" s="110"/>
      <c r="MC747" s="110"/>
      <c r="MD747" s="110"/>
      <c r="ME747" s="110"/>
      <c r="MF747" s="110"/>
      <c r="MG747" s="110"/>
      <c r="MH747" s="110"/>
      <c r="MI747" s="110"/>
      <c r="MJ747" s="110"/>
      <c r="MK747" s="110"/>
      <c r="ML747" s="110"/>
      <c r="MM747" s="110"/>
      <c r="MN747" s="110"/>
      <c r="MO747" s="110"/>
      <c r="MP747" s="110"/>
      <c r="MQ747" s="110"/>
      <c r="MR747" s="110"/>
      <c r="MS747" s="110"/>
      <c r="MT747" s="110"/>
      <c r="MU747" s="110"/>
      <c r="MV747" s="110"/>
      <c r="MW747" s="110"/>
      <c r="MX747" s="110"/>
      <c r="MY747" s="110"/>
      <c r="MZ747" s="110"/>
      <c r="NA747" s="110"/>
      <c r="NB747" s="110"/>
      <c r="NC747" s="110"/>
      <c r="ND747" s="110"/>
      <c r="NE747" s="110"/>
      <c r="NF747" s="110"/>
      <c r="NG747" s="110"/>
      <c r="NH747" s="110"/>
      <c r="NI747" s="110"/>
      <c r="NJ747" s="110"/>
      <c r="NK747" s="110"/>
      <c r="NL747" s="110"/>
      <c r="NM747" s="110"/>
      <c r="NN747" s="110"/>
      <c r="NO747" s="110"/>
      <c r="NP747" s="110"/>
      <c r="NQ747" s="110"/>
      <c r="NR747" s="110"/>
      <c r="NS747" s="110"/>
      <c r="NT747" s="110"/>
      <c r="NU747" s="110"/>
      <c r="NV747" s="110"/>
      <c r="NW747" s="110"/>
      <c r="NX747" s="110"/>
      <c r="NY747" s="110"/>
      <c r="NZ747" s="110"/>
      <c r="OA747" s="110"/>
      <c r="OB747" s="110"/>
      <c r="OC747" s="110"/>
      <c r="OD747" s="110"/>
      <c r="OE747" s="110"/>
      <c r="OF747" s="110"/>
      <c r="OG747" s="110"/>
      <c r="OH747" s="110"/>
      <c r="OI747" s="110"/>
      <c r="OJ747" s="110"/>
      <c r="OK747" s="110"/>
      <c r="OL747" s="110"/>
      <c r="OM747" s="110"/>
      <c r="ON747" s="110"/>
      <c r="OO747" s="110"/>
      <c r="OP747" s="110"/>
      <c r="OQ747" s="110"/>
      <c r="OR747" s="110"/>
      <c r="OS747" s="110"/>
      <c r="OT747" s="110"/>
      <c r="OU747" s="110"/>
      <c r="OV747" s="110"/>
      <c r="OW747" s="110"/>
      <c r="OX747" s="110"/>
      <c r="OY747" s="110"/>
      <c r="OZ747" s="110"/>
      <c r="PA747" s="110"/>
      <c r="PB747" s="110"/>
      <c r="PC747" s="110"/>
      <c r="PD747" s="110"/>
      <c r="PE747" s="110"/>
      <c r="PF747" s="110"/>
      <c r="PG747" s="110"/>
      <c r="PH747" s="110"/>
      <c r="PI747" s="110"/>
      <c r="PJ747" s="110"/>
      <c r="PK747" s="110"/>
      <c r="PL747" s="110"/>
      <c r="PM747" s="110"/>
      <c r="PN747" s="110"/>
      <c r="PO747" s="110"/>
      <c r="PP747" s="110"/>
      <c r="PQ747" s="110"/>
      <c r="PR747" s="110"/>
      <c r="PS747" s="110"/>
      <c r="PT747" s="110"/>
      <c r="PU747" s="110"/>
      <c r="PV747" s="110"/>
      <c r="PW747" s="110"/>
      <c r="PX747" s="110"/>
      <c r="PY747" s="110"/>
      <c r="PZ747" s="110"/>
      <c r="QA747" s="110"/>
      <c r="QB747" s="110"/>
      <c r="QC747" s="110"/>
      <c r="QD747" s="110"/>
      <c r="QE747" s="110"/>
      <c r="QF747" s="110"/>
      <c r="QG747" s="110"/>
      <c r="QH747" s="110"/>
      <c r="QI747" s="110"/>
      <c r="QJ747" s="110"/>
      <c r="QK747" s="110"/>
      <c r="QL747" s="110"/>
      <c r="QM747" s="110"/>
      <c r="QN747" s="110"/>
      <c r="QO747" s="110"/>
      <c r="QP747" s="110"/>
      <c r="QQ747" s="110"/>
      <c r="QR747" s="110"/>
      <c r="QS747" s="110"/>
      <c r="QT747" s="110"/>
      <c r="QU747" s="110"/>
      <c r="QV747" s="110"/>
      <c r="QW747" s="110"/>
      <c r="QX747" s="110"/>
      <c r="QY747" s="110"/>
      <c r="QZ747" s="110"/>
      <c r="RA747" s="110"/>
      <c r="RB747" s="110"/>
      <c r="RC747" s="110"/>
      <c r="RD747" s="110"/>
      <c r="RE747" s="110"/>
      <c r="RF747" s="110"/>
      <c r="RG747" s="110"/>
      <c r="RH747" s="110"/>
      <c r="RI747" s="110"/>
      <c r="RJ747" s="110"/>
      <c r="RK747" s="110"/>
      <c r="RL747" s="110"/>
      <c r="RM747" s="110"/>
      <c r="RN747" s="110"/>
      <c r="RO747" s="110"/>
      <c r="RP747" s="110"/>
      <c r="RQ747" s="110"/>
      <c r="RR747" s="110"/>
      <c r="RS747" s="110"/>
      <c r="RT747" s="110"/>
      <c r="RU747" s="110"/>
      <c r="RV747" s="110"/>
      <c r="RW747" s="110"/>
      <c r="RX747" s="110"/>
      <c r="RY747" s="110"/>
      <c r="RZ747" s="110"/>
      <c r="SA747" s="110"/>
      <c r="SB747" s="110"/>
      <c r="SC747" s="110"/>
      <c r="SD747" s="110"/>
      <c r="SE747" s="110"/>
      <c r="SF747" s="110"/>
      <c r="SG747" s="110"/>
      <c r="SH747" s="110"/>
      <c r="SI747" s="110"/>
      <c r="SJ747" s="110"/>
      <c r="SK747" s="110"/>
      <c r="SL747" s="110"/>
      <c r="SM747" s="110"/>
      <c r="SN747" s="110"/>
      <c r="SO747" s="110"/>
      <c r="SP747" s="110"/>
      <c r="SQ747" s="110"/>
      <c r="SR747" s="110"/>
      <c r="SS747" s="110"/>
      <c r="ST747" s="110"/>
      <c r="SU747" s="110"/>
      <c r="SV747" s="110"/>
      <c r="SW747" s="110"/>
      <c r="SX747" s="110"/>
      <c r="SY747" s="110"/>
      <c r="SZ747" s="110"/>
      <c r="TA747" s="110"/>
      <c r="TB747" s="110"/>
      <c r="TC747" s="110"/>
      <c r="TD747" s="110"/>
      <c r="TE747" s="110"/>
      <c r="TF747" s="110"/>
      <c r="TG747" s="110"/>
      <c r="TH747" s="110"/>
      <c r="TI747" s="110"/>
      <c r="TJ747" s="110"/>
      <c r="TK747" s="110"/>
      <c r="TL747" s="110"/>
      <c r="TM747" s="110"/>
      <c r="TN747" s="110"/>
      <c r="TO747" s="110"/>
      <c r="TP747" s="110"/>
      <c r="TQ747" s="110"/>
      <c r="TR747" s="110"/>
      <c r="TS747" s="110"/>
      <c r="TT747" s="110"/>
      <c r="TU747" s="110"/>
      <c r="TV747" s="110"/>
      <c r="TW747" s="110"/>
      <c r="TX747" s="110"/>
      <c r="TY747" s="110"/>
      <c r="TZ747" s="110"/>
      <c r="UA747" s="110"/>
      <c r="UB747" s="110"/>
      <c r="UC747" s="110"/>
      <c r="UD747" s="110"/>
      <c r="UE747" s="110"/>
      <c r="UF747" s="110"/>
      <c r="UG747" s="110"/>
      <c r="UH747" s="110"/>
      <c r="UI747" s="110"/>
      <c r="UJ747" s="110"/>
      <c r="UK747" s="110"/>
      <c r="UL747" s="110"/>
      <c r="UM747" s="110"/>
      <c r="UN747" s="110"/>
      <c r="UO747" s="110"/>
      <c r="UP747" s="110"/>
      <c r="UQ747" s="110"/>
      <c r="UR747" s="110"/>
      <c r="US747" s="110"/>
      <c r="UT747" s="110"/>
      <c r="UU747" s="110"/>
      <c r="UV747" s="110"/>
      <c r="UW747" s="110"/>
      <c r="UX747" s="110"/>
      <c r="UY747" s="110"/>
      <c r="UZ747" s="110"/>
      <c r="VA747" s="110"/>
      <c r="VB747" s="110"/>
      <c r="VC747" s="110"/>
      <c r="VD747" s="110"/>
      <c r="VE747" s="110"/>
      <c r="VF747" s="110"/>
      <c r="VG747" s="110"/>
      <c r="VH747" s="110"/>
      <c r="VI747" s="110"/>
      <c r="VJ747" s="110"/>
      <c r="VK747" s="110"/>
      <c r="VL747" s="110"/>
      <c r="VM747" s="110"/>
      <c r="VN747" s="110"/>
      <c r="VO747" s="110"/>
      <c r="VP747" s="110"/>
      <c r="VQ747" s="110"/>
      <c r="VR747" s="110"/>
      <c r="VS747" s="110"/>
      <c r="VT747" s="110"/>
      <c r="VU747" s="110"/>
      <c r="VV747" s="110"/>
      <c r="VW747" s="110"/>
      <c r="VX747" s="110"/>
      <c r="VY747" s="110"/>
      <c r="VZ747" s="110"/>
      <c r="WA747" s="110"/>
      <c r="WB747" s="110"/>
      <c r="WC747" s="110"/>
      <c r="WD747" s="110"/>
      <c r="WE747" s="110"/>
      <c r="WF747" s="110"/>
      <c r="WG747" s="110"/>
      <c r="WH747" s="110"/>
      <c r="WI747" s="110"/>
      <c r="WJ747" s="110"/>
      <c r="WK747" s="110"/>
      <c r="WL747" s="110"/>
      <c r="WM747" s="110"/>
      <c r="WN747" s="110"/>
      <c r="WO747" s="110"/>
      <c r="WP747" s="110"/>
      <c r="WQ747" s="110"/>
      <c r="WR747" s="110"/>
      <c r="WS747" s="110"/>
      <c r="WT747" s="110"/>
      <c r="WU747" s="110"/>
      <c r="WV747" s="110"/>
      <c r="WW747" s="110"/>
      <c r="WX747" s="110"/>
      <c r="WY747" s="110"/>
      <c r="WZ747" s="110"/>
      <c r="XA747" s="110"/>
      <c r="XB747" s="110"/>
      <c r="XC747" s="110"/>
      <c r="XD747" s="110"/>
      <c r="XE747" s="110"/>
      <c r="XF747" s="110"/>
      <c r="XG747" s="110"/>
      <c r="XH747" s="110"/>
      <c r="XI747" s="110"/>
      <c r="XJ747" s="110"/>
      <c r="XK747" s="110"/>
      <c r="XL747" s="110"/>
      <c r="XM747" s="110"/>
      <c r="XN747" s="110"/>
      <c r="XO747" s="110"/>
      <c r="XP747" s="110"/>
      <c r="XQ747" s="110"/>
      <c r="XR747" s="110"/>
      <c r="XS747" s="110"/>
      <c r="XT747" s="110"/>
      <c r="XU747" s="110"/>
      <c r="XV747" s="110"/>
      <c r="XW747" s="110"/>
      <c r="XX747" s="110"/>
      <c r="XY747" s="110"/>
      <c r="XZ747" s="110"/>
      <c r="YA747" s="110"/>
      <c r="YB747" s="110"/>
      <c r="YC747" s="110"/>
      <c r="YD747" s="110"/>
      <c r="YE747" s="110"/>
      <c r="YF747" s="110"/>
      <c r="YG747" s="110"/>
      <c r="YH747" s="110"/>
      <c r="YI747" s="110"/>
      <c r="YJ747" s="110"/>
      <c r="YK747" s="110"/>
      <c r="YL747" s="110"/>
      <c r="YM747" s="110"/>
      <c r="YN747" s="110"/>
      <c r="YO747" s="110"/>
      <c r="YP747" s="110"/>
      <c r="YQ747" s="110"/>
      <c r="YR747" s="110"/>
      <c r="YS747" s="110"/>
      <c r="YT747" s="110"/>
      <c r="YU747" s="110"/>
      <c r="YV747" s="110"/>
      <c r="YW747" s="110"/>
      <c r="YX747" s="110"/>
      <c r="YY747" s="110"/>
      <c r="YZ747" s="110"/>
      <c r="ZA747" s="110"/>
      <c r="ZB747" s="110"/>
      <c r="ZC747" s="110"/>
      <c r="ZD747" s="110"/>
      <c r="ZE747" s="110"/>
      <c r="ZF747" s="110"/>
      <c r="ZG747" s="110"/>
      <c r="ZH747" s="110"/>
      <c r="ZI747" s="110"/>
      <c r="ZJ747" s="110"/>
      <c r="ZK747" s="110"/>
      <c r="ZL747" s="110"/>
      <c r="ZM747" s="110"/>
      <c r="ZN747" s="110"/>
      <c r="ZO747" s="110"/>
      <c r="ZP747" s="110"/>
      <c r="ZQ747" s="110"/>
      <c r="ZR747" s="110"/>
      <c r="ZS747" s="110"/>
      <c r="ZT747" s="110"/>
      <c r="ZU747" s="110"/>
      <c r="ZV747" s="110"/>
      <c r="ZW747" s="110"/>
      <c r="ZX747" s="110"/>
      <c r="ZY747" s="110"/>
      <c r="ZZ747" s="110"/>
      <c r="AAA747" s="110"/>
      <c r="AAB747" s="110"/>
      <c r="AAC747" s="110"/>
      <c r="AAD747" s="110"/>
      <c r="AAE747" s="110"/>
      <c r="AAF747" s="110"/>
      <c r="AAG747" s="110"/>
      <c r="AAH747" s="110"/>
      <c r="AAI747" s="110"/>
      <c r="AAJ747" s="110"/>
      <c r="AAK747" s="110"/>
      <c r="AAL747" s="110"/>
      <c r="AAM747" s="110"/>
      <c r="AAN747" s="110"/>
      <c r="AAO747" s="110"/>
      <c r="AAP747" s="110"/>
      <c r="AAQ747" s="110"/>
      <c r="AAR747" s="110"/>
      <c r="AAS747" s="110"/>
      <c r="AAT747" s="110"/>
      <c r="AAU747" s="110"/>
      <c r="AAV747" s="110"/>
      <c r="AAW747" s="110"/>
      <c r="AAX747" s="110"/>
      <c r="AAY747" s="110"/>
      <c r="AAZ747" s="110"/>
      <c r="ABA747" s="110"/>
      <c r="ABB747" s="110"/>
      <c r="ABC747" s="110"/>
      <c r="ABD747" s="110"/>
      <c r="ABE747" s="110"/>
      <c r="ABF747" s="110"/>
      <c r="ABG747" s="110"/>
      <c r="ABH747" s="110"/>
      <c r="ABI747" s="110"/>
      <c r="ABJ747" s="110"/>
      <c r="ABK747" s="110"/>
      <c r="ABL747" s="110"/>
      <c r="ABM747" s="110"/>
      <c r="ABN747" s="110"/>
      <c r="ABO747" s="110"/>
      <c r="ABP747" s="110"/>
      <c r="ABQ747" s="110"/>
      <c r="ABR747" s="110"/>
      <c r="ABS747" s="110"/>
      <c r="ABT747" s="110"/>
      <c r="ABU747" s="110"/>
      <c r="ABV747" s="110"/>
      <c r="ABW747" s="110"/>
      <c r="ABX747" s="110"/>
      <c r="ABY747" s="110"/>
      <c r="ABZ747" s="110"/>
      <c r="ACA747" s="110"/>
      <c r="ACB747" s="110"/>
      <c r="ACC747" s="110"/>
      <c r="ACD747" s="110"/>
      <c r="ACE747" s="110"/>
      <c r="ACF747" s="110"/>
      <c r="ACG747" s="110"/>
      <c r="ACH747" s="110"/>
      <c r="ACI747" s="110"/>
      <c r="ACJ747" s="110"/>
      <c r="ACK747" s="110"/>
      <c r="ACL747" s="110"/>
      <c r="ACM747" s="110"/>
      <c r="ACN747" s="110"/>
      <c r="ACO747" s="110"/>
      <c r="ACP747" s="110"/>
      <c r="ACQ747" s="110"/>
      <c r="ACR747" s="110"/>
      <c r="ACS747" s="110"/>
      <c r="ACT747" s="110"/>
      <c r="ACU747" s="110"/>
      <c r="ACV747" s="110"/>
      <c r="ACW747" s="110"/>
      <c r="ACX747" s="110"/>
      <c r="ACY747" s="110"/>
      <c r="ACZ747" s="110"/>
      <c r="ADA747" s="110"/>
      <c r="ADB747" s="110"/>
      <c r="ADC747" s="110"/>
      <c r="ADD747" s="110"/>
      <c r="ADE747" s="110"/>
      <c r="ADF747" s="110"/>
      <c r="ADG747" s="110"/>
      <c r="ADH747" s="110"/>
      <c r="ADI747" s="110"/>
      <c r="ADJ747" s="110"/>
      <c r="ADK747" s="110"/>
      <c r="ADL747" s="110"/>
      <c r="ADM747" s="110"/>
      <c r="ADN747" s="110"/>
      <c r="ADO747" s="110"/>
      <c r="ADP747" s="110"/>
      <c r="ADQ747" s="110"/>
      <c r="ADR747" s="110"/>
      <c r="ADS747" s="110"/>
      <c r="ADT747" s="110"/>
      <c r="ADU747" s="110"/>
      <c r="ADV747" s="110"/>
      <c r="ADW747" s="110"/>
      <c r="ADX747" s="110"/>
      <c r="ADY747" s="110"/>
      <c r="ADZ747" s="110"/>
      <c r="AEA747" s="110"/>
      <c r="AEB747" s="110"/>
      <c r="AEC747" s="110"/>
      <c r="AED747" s="110"/>
      <c r="AEE747" s="110"/>
      <c r="AEF747" s="110"/>
      <c r="AEG747" s="110"/>
      <c r="AEH747" s="110"/>
      <c r="AEI747" s="110"/>
      <c r="AEJ747" s="110"/>
      <c r="AEK747" s="110"/>
      <c r="AEL747" s="110"/>
      <c r="AEM747" s="110"/>
      <c r="AEN747" s="110"/>
      <c r="AEO747" s="110"/>
      <c r="AEP747" s="110"/>
      <c r="AEQ747" s="110"/>
      <c r="AER747" s="110"/>
      <c r="AES747" s="110"/>
      <c r="AET747" s="110"/>
      <c r="AEU747" s="110"/>
      <c r="AEV747" s="110"/>
      <c r="AEW747" s="110"/>
      <c r="AEX747" s="110"/>
      <c r="AEY747" s="110"/>
      <c r="AEZ747" s="110"/>
      <c r="AFA747" s="110"/>
      <c r="AFB747" s="110"/>
      <c r="AFC747" s="110"/>
      <c r="AFD747" s="110"/>
      <c r="AFE747" s="110"/>
      <c r="AFF747" s="110"/>
      <c r="AFG747" s="110"/>
      <c r="AFH747" s="110"/>
      <c r="AFI747" s="110"/>
      <c r="AFJ747" s="110"/>
      <c r="AFK747" s="110"/>
      <c r="AFL747" s="110"/>
      <c r="AFM747" s="110"/>
      <c r="AFN747" s="110"/>
      <c r="AFO747" s="110"/>
      <c r="AFP747" s="110"/>
      <c r="AFQ747" s="110"/>
      <c r="AFR747" s="110"/>
      <c r="AFS747" s="110"/>
      <c r="AFT747" s="110"/>
      <c r="AFU747" s="110"/>
      <c r="AFV747" s="110"/>
      <c r="AFW747" s="110"/>
      <c r="AFX747" s="110"/>
      <c r="AFY747" s="110"/>
      <c r="AFZ747" s="110"/>
      <c r="AGA747" s="110"/>
      <c r="AGB747" s="110"/>
      <c r="AGC747" s="110"/>
      <c r="AGD747" s="110"/>
      <c r="AGE747" s="110"/>
      <c r="AGF747" s="110"/>
      <c r="AGG747" s="110"/>
      <c r="AGH747" s="110"/>
      <c r="AGI747" s="110"/>
      <c r="AGJ747" s="110"/>
      <c r="AGK747" s="110"/>
      <c r="AGL747" s="110"/>
      <c r="AGM747" s="110"/>
      <c r="AGN747" s="110"/>
      <c r="AGO747" s="110"/>
      <c r="AGP747" s="110"/>
      <c r="AGQ747" s="110"/>
      <c r="AGR747" s="110"/>
      <c r="AGS747" s="110"/>
      <c r="AGT747" s="110"/>
      <c r="AGU747" s="110"/>
      <c r="AGV747" s="110"/>
      <c r="AGW747" s="110"/>
      <c r="AGX747" s="110"/>
      <c r="AGY747" s="110"/>
      <c r="AGZ747" s="110"/>
      <c r="AHA747" s="110"/>
      <c r="AHB747" s="110"/>
      <c r="AHC747" s="110"/>
      <c r="AHD747" s="110"/>
      <c r="AHE747" s="110"/>
      <c r="AHF747" s="110"/>
      <c r="AHG747" s="110"/>
      <c r="AHH747" s="110"/>
      <c r="AHI747" s="110"/>
      <c r="AHJ747" s="110"/>
      <c r="AHK747" s="110"/>
      <c r="AHL747" s="110"/>
      <c r="AHM747" s="110"/>
      <c r="AHN747" s="110"/>
      <c r="AHO747" s="110"/>
      <c r="AHP747" s="110"/>
      <c r="AHQ747" s="110"/>
      <c r="AHR747" s="110"/>
      <c r="AHS747" s="110"/>
      <c r="AHT747" s="110"/>
      <c r="AHU747" s="110"/>
      <c r="AHV747" s="110"/>
      <c r="AHW747" s="110"/>
      <c r="AHX747" s="110"/>
      <c r="AHY747" s="110"/>
      <c r="AHZ747" s="110"/>
      <c r="AIA747" s="110"/>
      <c r="AIB747" s="110"/>
      <c r="AIC747" s="110"/>
      <c r="AID747" s="110"/>
      <c r="AIE747" s="110"/>
      <c r="AIF747" s="110"/>
      <c r="AIG747" s="110"/>
      <c r="AIH747" s="110"/>
      <c r="AII747" s="110"/>
      <c r="AIJ747" s="110"/>
      <c r="AIK747" s="110"/>
      <c r="AIL747" s="110"/>
      <c r="AIM747" s="110"/>
      <c r="AIN747" s="110"/>
      <c r="AIO747" s="110"/>
      <c r="AIP747" s="110"/>
      <c r="AIQ747" s="110"/>
      <c r="AIR747" s="110"/>
      <c r="AIS747" s="110"/>
      <c r="AIT747" s="110"/>
      <c r="AIU747" s="110"/>
      <c r="AIV747" s="110"/>
      <c r="AIW747" s="110"/>
      <c r="AIX747" s="110"/>
      <c r="AIY747" s="110"/>
      <c r="AIZ747" s="110"/>
      <c r="AJA747" s="110"/>
      <c r="AJB747" s="110"/>
      <c r="AJC747" s="110"/>
      <c r="AJD747" s="110"/>
      <c r="AJE747" s="110"/>
      <c r="AJF747" s="110"/>
      <c r="AJG747" s="110"/>
      <c r="AJH747" s="110"/>
      <c r="AJI747" s="110"/>
      <c r="AJJ747" s="110"/>
      <c r="AJK747" s="110"/>
      <c r="AJL747" s="110"/>
      <c r="AJM747" s="110"/>
      <c r="AJN747" s="110"/>
      <c r="AJO747" s="110"/>
      <c r="AJP747" s="110"/>
      <c r="AJQ747" s="110"/>
      <c r="AJR747" s="110"/>
      <c r="AJS747" s="110"/>
      <c r="AJT747" s="110"/>
      <c r="AJU747" s="110"/>
      <c r="AJV747" s="110"/>
      <c r="AJW747" s="110"/>
      <c r="AJX747" s="110"/>
      <c r="AJY747" s="110"/>
      <c r="AJZ747" s="110"/>
      <c r="AKA747" s="110"/>
      <c r="AKB747" s="110"/>
      <c r="AKC747" s="110"/>
      <c r="AKD747" s="110"/>
      <c r="AKE747" s="110"/>
      <c r="AKF747" s="110"/>
      <c r="AKG747" s="110"/>
      <c r="AKH747" s="110"/>
      <c r="AKI747" s="110"/>
      <c r="AKJ747" s="110"/>
      <c r="AKK747" s="110"/>
      <c r="AKL747" s="110"/>
      <c r="AKM747" s="110"/>
      <c r="AKN747" s="110"/>
      <c r="AKO747" s="110"/>
      <c r="AKP747" s="110"/>
      <c r="AKQ747" s="110"/>
      <c r="AKR747" s="110"/>
      <c r="AKS747" s="110"/>
      <c r="AKT747" s="110"/>
      <c r="AKU747" s="110"/>
      <c r="AKV747" s="110"/>
      <c r="AKW747" s="110"/>
      <c r="AKX747" s="110"/>
      <c r="AKY747" s="110"/>
      <c r="AKZ747" s="110"/>
      <c r="ALA747" s="110"/>
      <c r="ALB747" s="110"/>
      <c r="ALC747" s="110"/>
      <c r="ALD747" s="110"/>
      <c r="ALE747" s="110"/>
      <c r="ALF747" s="110"/>
      <c r="ALG747" s="110"/>
      <c r="ALH747" s="110"/>
      <c r="ALI747" s="110"/>
      <c r="ALJ747" s="110"/>
      <c r="ALK747" s="110"/>
      <c r="ALL747" s="110"/>
      <c r="ALM747" s="110"/>
      <c r="ALN747" s="110"/>
      <c r="ALO747" s="110"/>
      <c r="ALP747" s="110"/>
      <c r="ALQ747" s="110"/>
      <c r="ALR747" s="110"/>
      <c r="ALS747" s="110"/>
      <c r="ALT747" s="110"/>
      <c r="ALU747" s="110"/>
      <c r="ALV747" s="110"/>
      <c r="ALW747" s="110"/>
      <c r="ALX747" s="110"/>
      <c r="ALY747" s="110"/>
      <c r="ALZ747" s="110"/>
      <c r="AMA747" s="110"/>
      <c r="AMB747" s="110"/>
      <c r="AMC747" s="110"/>
      <c r="AMD747" s="110"/>
      <c r="AME747" s="110"/>
      <c r="AMF747" s="110"/>
      <c r="AMG747" s="110"/>
      <c r="AMH747" s="110"/>
      <c r="AMI747" s="110"/>
      <c r="AMJ747" s="110"/>
      <c r="AMK747" s="110"/>
      <c r="AML747" s="110"/>
      <c r="AMM747" s="110"/>
      <c r="AMN747" s="110"/>
      <c r="AMO747" s="110"/>
      <c r="AMP747" s="110"/>
      <c r="AMQ747" s="110"/>
      <c r="AMR747" s="110"/>
      <c r="AMS747" s="110"/>
      <c r="AMT747" s="110"/>
      <c r="AMU747" s="110"/>
      <c r="AMV747" s="110"/>
      <c r="AMW747" s="110"/>
      <c r="AMX747" s="110"/>
      <c r="AMY747" s="110"/>
      <c r="AMZ747" s="110"/>
      <c r="ANA747" s="110"/>
      <c r="ANB747" s="110"/>
      <c r="ANC747" s="110"/>
      <c r="AND747" s="110"/>
      <c r="ANE747" s="110"/>
      <c r="ANF747" s="110"/>
      <c r="ANG747" s="110"/>
      <c r="ANH747" s="110"/>
      <c r="ANI747" s="110"/>
      <c r="ANJ747" s="110"/>
      <c r="ANK747" s="110"/>
      <c r="ANL747" s="110"/>
      <c r="ANM747" s="110"/>
      <c r="ANN747" s="110"/>
      <c r="ANO747" s="110"/>
      <c r="ANP747" s="110"/>
      <c r="ANQ747" s="110"/>
      <c r="ANR747" s="110"/>
      <c r="ANS747" s="110"/>
      <c r="ANT747" s="110"/>
      <c r="ANU747" s="110"/>
      <c r="ANV747" s="110"/>
      <c r="ANW747" s="110"/>
      <c r="ANX747" s="110"/>
      <c r="ANY747" s="110"/>
      <c r="ANZ747" s="110"/>
      <c r="AOA747" s="110"/>
      <c r="AOB747" s="110"/>
      <c r="AOC747" s="110"/>
      <c r="AOD747" s="110"/>
      <c r="AOE747" s="110"/>
      <c r="AOF747" s="110"/>
      <c r="AOG747" s="110"/>
      <c r="AOH747" s="110"/>
      <c r="AOI747" s="110"/>
      <c r="AOJ747" s="110"/>
      <c r="AOK747" s="110"/>
      <c r="AOL747" s="110"/>
      <c r="AOM747" s="110"/>
      <c r="AON747" s="110"/>
      <c r="AOO747" s="110"/>
      <c r="AOP747" s="110"/>
      <c r="AOQ747" s="110"/>
      <c r="AOR747" s="110"/>
      <c r="AOS747" s="110"/>
      <c r="AOT747" s="110"/>
      <c r="AOU747" s="110"/>
      <c r="AOV747" s="110"/>
      <c r="AOW747" s="110"/>
      <c r="AOX747" s="110"/>
      <c r="AOY747" s="110"/>
      <c r="AOZ747" s="110"/>
      <c r="APA747" s="110"/>
      <c r="APB747" s="110"/>
      <c r="APC747" s="110"/>
      <c r="APD747" s="110"/>
      <c r="APE747" s="110"/>
      <c r="APF747" s="110"/>
      <c r="APG747" s="110"/>
      <c r="APH747" s="110"/>
      <c r="API747" s="110"/>
      <c r="APJ747" s="110"/>
      <c r="APK747" s="110"/>
      <c r="APL747" s="110"/>
      <c r="APM747" s="110"/>
      <c r="APN747" s="110"/>
      <c r="APO747" s="110"/>
      <c r="APP747" s="110"/>
      <c r="APQ747" s="110"/>
      <c r="APR747" s="110"/>
      <c r="APS747" s="110"/>
      <c r="APT747" s="110"/>
      <c r="APU747" s="110"/>
      <c r="APV747" s="110"/>
      <c r="APW747" s="110"/>
      <c r="APX747" s="110"/>
      <c r="APY747" s="110"/>
      <c r="APZ747" s="110"/>
      <c r="AQA747" s="110"/>
      <c r="AQB747" s="110"/>
      <c r="AQC747" s="110"/>
      <c r="AQD747" s="110"/>
      <c r="AQE747" s="110"/>
      <c r="AQF747" s="110"/>
      <c r="AQG747" s="110"/>
      <c r="AQH747" s="110"/>
      <c r="AQI747" s="110"/>
      <c r="AQJ747" s="110"/>
      <c r="AQK747" s="110"/>
      <c r="AQL747" s="110"/>
      <c r="AQM747" s="110"/>
      <c r="AQN747" s="110"/>
      <c r="AQO747" s="110"/>
      <c r="AQP747" s="110"/>
      <c r="AQQ747" s="110"/>
      <c r="AQR747" s="110"/>
      <c r="AQS747" s="110"/>
      <c r="AQT747" s="110"/>
      <c r="AQU747" s="110"/>
      <c r="AQV747" s="110"/>
      <c r="AQW747" s="110"/>
      <c r="AQX747" s="110"/>
      <c r="AQY747" s="110"/>
      <c r="AQZ747" s="110"/>
      <c r="ARA747" s="110"/>
      <c r="ARB747" s="110"/>
      <c r="ARC747" s="110"/>
      <c r="ARD747" s="110"/>
      <c r="ARE747" s="110"/>
      <c r="ARF747" s="110"/>
      <c r="ARG747" s="110"/>
      <c r="ARH747" s="110"/>
      <c r="ARI747" s="110"/>
      <c r="ARJ747" s="110"/>
      <c r="ARK747" s="110"/>
      <c r="ARL747" s="110"/>
      <c r="ARM747" s="110"/>
      <c r="ARN747" s="110"/>
      <c r="ARO747" s="110"/>
      <c r="ARP747" s="110"/>
      <c r="ARQ747" s="110"/>
      <c r="ARR747" s="110"/>
      <c r="ARS747" s="110"/>
      <c r="ART747" s="110"/>
      <c r="ARU747" s="110"/>
      <c r="ARV747" s="110"/>
      <c r="ARW747" s="110"/>
      <c r="ARX747" s="110"/>
      <c r="ARY747" s="110"/>
      <c r="ARZ747" s="110"/>
      <c r="ASA747" s="110"/>
      <c r="ASB747" s="110"/>
      <c r="ASC747" s="110"/>
      <c r="ASD747" s="110"/>
      <c r="ASE747" s="110"/>
      <c r="ASF747" s="110"/>
      <c r="ASG747" s="110"/>
      <c r="ASH747" s="110"/>
      <c r="ASI747" s="110"/>
      <c r="ASJ747" s="110"/>
      <c r="ASK747" s="110"/>
      <c r="ASL747" s="110"/>
      <c r="ASM747" s="110"/>
      <c r="ASN747" s="110"/>
      <c r="ASO747" s="110"/>
      <c r="ASP747" s="110"/>
      <c r="ASQ747" s="110"/>
      <c r="ASR747" s="110"/>
      <c r="ASS747" s="110"/>
      <c r="AST747" s="110"/>
      <c r="ASU747" s="110"/>
      <c r="ASV747" s="110"/>
      <c r="ASW747" s="110"/>
      <c r="ASX747" s="110"/>
      <c r="ASY747" s="110"/>
      <c r="ASZ747" s="110"/>
      <c r="ATA747" s="110"/>
      <c r="ATB747" s="110"/>
      <c r="ATC747" s="110"/>
      <c r="ATD747" s="110"/>
      <c r="ATE747" s="110"/>
      <c r="ATF747" s="110"/>
      <c r="ATG747" s="110"/>
      <c r="ATH747" s="110"/>
      <c r="ATI747" s="110"/>
      <c r="ATJ747" s="110"/>
      <c r="ATK747" s="110"/>
      <c r="ATL747" s="110"/>
      <c r="ATM747" s="110"/>
      <c r="ATN747" s="110"/>
      <c r="ATO747" s="110"/>
      <c r="ATP747" s="110"/>
      <c r="ATQ747" s="110"/>
      <c r="ATR747" s="110"/>
      <c r="ATS747" s="110"/>
      <c r="ATT747" s="110"/>
      <c r="ATU747" s="110"/>
      <c r="ATV747" s="110"/>
      <c r="ATW747" s="110"/>
      <c r="ATX747" s="110"/>
      <c r="ATY747" s="110"/>
      <c r="ATZ747" s="110"/>
      <c r="AUA747" s="110"/>
      <c r="AUB747" s="110"/>
      <c r="AUC747" s="110"/>
      <c r="AUD747" s="110"/>
      <c r="AUE747" s="110"/>
      <c r="AUF747" s="110"/>
      <c r="AUG747" s="110"/>
      <c r="AUH747" s="110"/>
      <c r="AUI747" s="110"/>
      <c r="AUJ747" s="110"/>
      <c r="AUK747" s="110"/>
      <c r="AUL747" s="110"/>
      <c r="AUM747" s="110"/>
      <c r="AUN747" s="110"/>
      <c r="AUO747" s="110"/>
      <c r="AUP747" s="110"/>
      <c r="AUQ747" s="110"/>
      <c r="AUR747" s="110"/>
      <c r="AUS747" s="110"/>
      <c r="AUT747" s="110"/>
      <c r="AUU747" s="110"/>
      <c r="AUV747" s="110"/>
      <c r="AUW747" s="110"/>
      <c r="AUX747" s="110"/>
      <c r="AUY747" s="110"/>
      <c r="AUZ747" s="110"/>
      <c r="AVA747" s="110"/>
      <c r="AVB747" s="110"/>
      <c r="AVC747" s="110"/>
      <c r="AVD747" s="110"/>
      <c r="AVE747" s="110"/>
      <c r="AVF747" s="110"/>
      <c r="AVG747" s="110"/>
      <c r="AVH747" s="110"/>
      <c r="AVI747" s="110"/>
      <c r="AVJ747" s="110"/>
      <c r="AVK747" s="110"/>
      <c r="AVL747" s="110"/>
      <c r="AVM747" s="110"/>
      <c r="AVN747" s="110"/>
      <c r="AVO747" s="110"/>
      <c r="AVP747" s="110"/>
      <c r="AVQ747" s="110"/>
      <c r="AVR747" s="110"/>
      <c r="AVS747" s="110"/>
      <c r="AVT747" s="110"/>
      <c r="AVU747" s="110"/>
      <c r="AVV747" s="110"/>
      <c r="AVW747" s="110"/>
      <c r="AVX747" s="110"/>
      <c r="AVY747" s="110"/>
      <c r="AVZ747" s="110"/>
      <c r="AWA747" s="110"/>
      <c r="AWB747" s="110"/>
      <c r="AWC747" s="110"/>
      <c r="AWD747" s="110"/>
      <c r="AWE747" s="110"/>
      <c r="AWF747" s="110"/>
      <c r="AWG747" s="110"/>
      <c r="AWH747" s="110"/>
      <c r="AWI747" s="110"/>
      <c r="AWJ747" s="110"/>
      <c r="AWK747" s="110"/>
      <c r="AWL747" s="110"/>
      <c r="AWM747" s="110"/>
      <c r="AWN747" s="110"/>
      <c r="AWO747" s="110"/>
      <c r="AWP747" s="110"/>
      <c r="AWQ747" s="110"/>
      <c r="AWR747" s="110"/>
      <c r="AWS747" s="110"/>
      <c r="AWT747" s="110"/>
      <c r="AWU747" s="110"/>
      <c r="AWV747" s="110"/>
      <c r="AWW747" s="110"/>
      <c r="AWX747" s="110"/>
      <c r="AWY747" s="110"/>
      <c r="AWZ747" s="110"/>
      <c r="AXA747" s="110"/>
      <c r="AXB747" s="110"/>
      <c r="AXC747" s="110"/>
      <c r="AXD747" s="110"/>
      <c r="AXE747" s="110"/>
      <c r="AXF747" s="110"/>
      <c r="AXG747" s="110"/>
      <c r="AXH747" s="110"/>
      <c r="AXI747" s="110"/>
      <c r="AXJ747" s="110"/>
      <c r="AXK747" s="110"/>
      <c r="AXL747" s="110"/>
      <c r="AXM747" s="110"/>
      <c r="AXN747" s="110"/>
      <c r="AXO747" s="110"/>
      <c r="AXP747" s="110"/>
      <c r="AXQ747" s="110"/>
      <c r="AXR747" s="110"/>
      <c r="AXS747" s="110"/>
      <c r="AXT747" s="110"/>
      <c r="AXU747" s="110"/>
      <c r="AXV747" s="110"/>
      <c r="AXW747" s="110"/>
      <c r="AXX747" s="110"/>
      <c r="AXY747" s="110"/>
      <c r="AXZ747" s="110"/>
      <c r="AYA747" s="110"/>
      <c r="AYB747" s="110"/>
      <c r="AYC747" s="110"/>
      <c r="AYD747" s="110"/>
      <c r="AYE747" s="110"/>
      <c r="AYF747" s="110"/>
      <c r="AYG747" s="110"/>
      <c r="AYH747" s="110"/>
      <c r="AYI747" s="110"/>
      <c r="AYJ747" s="110"/>
      <c r="AYK747" s="110"/>
      <c r="AYL747" s="110"/>
      <c r="AYM747" s="110"/>
      <c r="AYN747" s="110"/>
      <c r="AYO747" s="110"/>
      <c r="AYP747" s="110"/>
      <c r="AYQ747" s="110"/>
      <c r="AYR747" s="110"/>
      <c r="AYS747" s="110"/>
      <c r="AYT747" s="110"/>
      <c r="AYU747" s="110"/>
      <c r="AYV747" s="110"/>
      <c r="AYW747" s="110"/>
      <c r="AYX747" s="110"/>
      <c r="AYY747" s="110"/>
      <c r="AYZ747" s="110"/>
      <c r="AZA747" s="110"/>
      <c r="AZB747" s="110"/>
      <c r="AZC747" s="110"/>
      <c r="AZD747" s="110"/>
      <c r="AZE747" s="110"/>
      <c r="AZF747" s="110"/>
      <c r="AZG747" s="110"/>
      <c r="AZH747" s="110"/>
      <c r="AZI747" s="110"/>
      <c r="AZJ747" s="110"/>
      <c r="AZK747" s="110"/>
      <c r="AZL747" s="110"/>
      <c r="AZM747" s="110"/>
      <c r="AZN747" s="110"/>
      <c r="AZO747" s="110"/>
      <c r="AZP747" s="110"/>
      <c r="AZQ747" s="110"/>
      <c r="AZR747" s="110"/>
      <c r="AZS747" s="110"/>
      <c r="AZT747" s="110"/>
      <c r="AZU747" s="110"/>
      <c r="AZV747" s="110"/>
      <c r="AZW747" s="110"/>
      <c r="AZX747" s="110"/>
      <c r="AZY747" s="110"/>
      <c r="AZZ747" s="110"/>
      <c r="BAA747" s="110"/>
      <c r="BAB747" s="110"/>
      <c r="BAC747" s="110"/>
      <c r="BAD747" s="110"/>
      <c r="BAE747" s="110"/>
      <c r="BAF747" s="110"/>
      <c r="BAG747" s="110"/>
      <c r="BAH747" s="110"/>
      <c r="BAI747" s="110"/>
      <c r="BAJ747" s="110"/>
      <c r="BAK747" s="110"/>
      <c r="BAL747" s="110"/>
      <c r="BAM747" s="110"/>
      <c r="BAN747" s="110"/>
      <c r="BAO747" s="110"/>
      <c r="BAP747" s="110"/>
      <c r="BAQ747" s="110"/>
      <c r="BAR747" s="110"/>
      <c r="BAS747" s="110"/>
      <c r="BAT747" s="110"/>
      <c r="BAU747" s="110"/>
      <c r="BAV747" s="110"/>
      <c r="BAW747" s="110"/>
      <c r="BAX747" s="110"/>
      <c r="BAY747" s="110"/>
      <c r="BAZ747" s="110"/>
      <c r="BBA747" s="110"/>
      <c r="BBB747" s="110"/>
      <c r="BBC747" s="110"/>
      <c r="BBD747" s="110"/>
      <c r="BBE747" s="110"/>
      <c r="BBF747" s="110"/>
      <c r="BBG747" s="110"/>
      <c r="BBH747" s="110"/>
      <c r="BBI747" s="110"/>
      <c r="BBJ747" s="110"/>
      <c r="BBK747" s="110"/>
      <c r="BBL747" s="110"/>
      <c r="BBM747" s="110"/>
      <c r="BBN747" s="110"/>
      <c r="BBO747" s="110"/>
      <c r="BBP747" s="110"/>
      <c r="BBQ747" s="110"/>
      <c r="BBR747" s="110"/>
      <c r="BBS747" s="110"/>
      <c r="BBT747" s="110"/>
      <c r="BBU747" s="110"/>
      <c r="BBV747" s="110"/>
      <c r="BBW747" s="110"/>
      <c r="BBX747" s="110"/>
      <c r="BBY747" s="110"/>
      <c r="BBZ747" s="110"/>
      <c r="BCA747" s="110"/>
      <c r="BCB747" s="110"/>
      <c r="BCC747" s="110"/>
      <c r="BCD747" s="110"/>
      <c r="BCE747" s="110"/>
      <c r="BCF747" s="110"/>
      <c r="BCG747" s="110"/>
      <c r="BCH747" s="110"/>
      <c r="BCI747" s="110"/>
      <c r="BCJ747" s="110"/>
      <c r="BCK747" s="110"/>
      <c r="BCL747" s="110"/>
      <c r="BCM747" s="110"/>
      <c r="BCN747" s="110"/>
      <c r="BCO747" s="110"/>
      <c r="BCP747" s="110"/>
      <c r="BCQ747" s="110"/>
      <c r="BCR747" s="110"/>
      <c r="BCS747" s="110"/>
      <c r="BCT747" s="110"/>
      <c r="BCU747" s="110"/>
      <c r="BCV747" s="110"/>
      <c r="BCW747" s="110"/>
      <c r="BCX747" s="110"/>
      <c r="BCY747" s="110"/>
      <c r="BCZ747" s="110"/>
      <c r="BDA747" s="110"/>
      <c r="BDB747" s="110"/>
      <c r="BDC747" s="110"/>
      <c r="BDD747" s="110"/>
      <c r="BDE747" s="110"/>
      <c r="BDF747" s="110"/>
      <c r="BDG747" s="110"/>
      <c r="BDH747" s="110"/>
      <c r="BDI747" s="110"/>
      <c r="BDJ747" s="110"/>
      <c r="BDK747" s="110"/>
      <c r="BDL747" s="110"/>
      <c r="BDM747" s="110"/>
      <c r="BDN747" s="110"/>
      <c r="BDO747" s="110"/>
      <c r="BDP747" s="110"/>
      <c r="BDQ747" s="110"/>
      <c r="BDR747" s="110"/>
      <c r="BDS747" s="110"/>
      <c r="BDT747" s="110"/>
      <c r="BDU747" s="110"/>
      <c r="BDV747" s="110"/>
      <c r="BDW747" s="110"/>
      <c r="BDX747" s="110"/>
      <c r="BDY747" s="110"/>
      <c r="BDZ747" s="110"/>
      <c r="BEA747" s="110"/>
      <c r="BEB747" s="110"/>
      <c r="BEC747" s="110"/>
      <c r="BED747" s="110"/>
      <c r="BEE747" s="110"/>
      <c r="BEF747" s="110"/>
      <c r="BEG747" s="110"/>
      <c r="BEH747" s="110"/>
      <c r="BEI747" s="110"/>
      <c r="BEJ747" s="110"/>
      <c r="BEK747" s="110"/>
      <c r="BEL747" s="110"/>
      <c r="BEM747" s="110"/>
      <c r="BEN747" s="110"/>
      <c r="BEO747" s="110"/>
      <c r="BEP747" s="110"/>
      <c r="BEQ747" s="110"/>
      <c r="BER747" s="110"/>
      <c r="BES747" s="110"/>
      <c r="BET747" s="110"/>
      <c r="BEU747" s="110"/>
      <c r="BEV747" s="110"/>
      <c r="BEW747" s="110"/>
      <c r="BEX747" s="110"/>
      <c r="BEY747" s="110"/>
      <c r="BEZ747" s="110"/>
      <c r="BFA747" s="110"/>
      <c r="BFB747" s="110"/>
      <c r="BFC747" s="110"/>
      <c r="BFD747" s="110"/>
      <c r="BFE747" s="110"/>
      <c r="BFF747" s="110"/>
      <c r="BFG747" s="110"/>
      <c r="BFH747" s="110"/>
      <c r="BFI747" s="110"/>
      <c r="BFJ747" s="110"/>
      <c r="BFK747" s="110"/>
      <c r="BFL747" s="110"/>
      <c r="BFM747" s="110"/>
      <c r="BFN747" s="110"/>
      <c r="BFO747" s="110"/>
      <c r="BFP747" s="110"/>
      <c r="BFQ747" s="110"/>
      <c r="BFR747" s="110"/>
      <c r="BFS747" s="110"/>
      <c r="BFT747" s="110"/>
      <c r="BFU747" s="110"/>
      <c r="BFV747" s="110"/>
      <c r="BFW747" s="110"/>
      <c r="BFX747" s="110"/>
      <c r="BFY747" s="110"/>
      <c r="BFZ747" s="110"/>
      <c r="BGA747" s="110"/>
      <c r="BGB747" s="110"/>
      <c r="BGC747" s="110"/>
      <c r="BGD747" s="110"/>
      <c r="BGE747" s="110"/>
      <c r="BGF747" s="110"/>
      <c r="BGG747" s="110"/>
      <c r="BGH747" s="110"/>
      <c r="BGI747" s="110"/>
      <c r="BGJ747" s="110"/>
      <c r="BGK747" s="110"/>
      <c r="BGL747" s="110"/>
      <c r="BGM747" s="110"/>
      <c r="BGN747" s="110"/>
      <c r="BGO747" s="110"/>
      <c r="BGP747" s="110"/>
      <c r="BGQ747" s="110"/>
      <c r="BGR747" s="110"/>
      <c r="BGS747" s="110"/>
      <c r="BGT747" s="110"/>
      <c r="BGU747" s="110"/>
      <c r="BGV747" s="110"/>
      <c r="BGW747" s="110"/>
      <c r="BGX747" s="110"/>
      <c r="BGY747" s="110"/>
      <c r="BGZ747" s="110"/>
      <c r="BHA747" s="110"/>
      <c r="BHB747" s="110"/>
      <c r="BHC747" s="110"/>
      <c r="BHD747" s="110"/>
      <c r="BHE747" s="110"/>
      <c r="BHF747" s="110"/>
      <c r="BHG747" s="110"/>
      <c r="BHH747" s="110"/>
      <c r="BHI747" s="110"/>
      <c r="BHJ747" s="110"/>
      <c r="BHK747" s="110"/>
      <c r="BHL747" s="110"/>
      <c r="BHM747" s="110"/>
      <c r="BHN747" s="110"/>
      <c r="BHO747" s="110"/>
      <c r="BHP747" s="110"/>
      <c r="BHQ747" s="110"/>
      <c r="BHR747" s="110"/>
      <c r="BHS747" s="110"/>
      <c r="BHT747" s="110"/>
      <c r="BHU747" s="110"/>
      <c r="BHV747" s="110"/>
      <c r="BHW747" s="110"/>
      <c r="BHX747" s="110"/>
      <c r="BHY747" s="110"/>
      <c r="BHZ747" s="110"/>
      <c r="BIA747" s="110"/>
      <c r="BIB747" s="110"/>
      <c r="BIC747" s="110"/>
      <c r="BID747" s="110"/>
      <c r="BIE747" s="110"/>
      <c r="BIF747" s="110"/>
      <c r="BIG747" s="110"/>
      <c r="BIH747" s="110"/>
      <c r="BII747" s="110"/>
      <c r="BIJ747" s="110"/>
      <c r="BIK747" s="110"/>
      <c r="BIL747" s="110"/>
      <c r="BIM747" s="110"/>
      <c r="BIN747" s="110"/>
      <c r="BIO747" s="110"/>
      <c r="BIP747" s="110"/>
      <c r="BIQ747" s="110"/>
      <c r="BIR747" s="110"/>
      <c r="BIS747" s="110"/>
      <c r="BIT747" s="110"/>
      <c r="BIU747" s="110"/>
      <c r="BIV747" s="110"/>
      <c r="BIW747" s="110"/>
      <c r="BIX747" s="110"/>
      <c r="BIY747" s="110"/>
      <c r="BIZ747" s="110"/>
      <c r="BJA747" s="110"/>
      <c r="BJB747" s="110"/>
      <c r="BJC747" s="110"/>
      <c r="BJD747" s="110"/>
      <c r="BJE747" s="110"/>
      <c r="BJF747" s="110"/>
      <c r="BJG747" s="110"/>
      <c r="BJH747" s="110"/>
      <c r="BJI747" s="110"/>
      <c r="BJJ747" s="110"/>
      <c r="BJK747" s="110"/>
      <c r="BJL747" s="110"/>
      <c r="BJM747" s="110"/>
      <c r="BJN747" s="110"/>
      <c r="BJO747" s="110"/>
      <c r="BJP747" s="110"/>
      <c r="BJQ747" s="110"/>
      <c r="BJR747" s="110"/>
      <c r="BJS747" s="110"/>
      <c r="BJT747" s="110"/>
      <c r="BJU747" s="110"/>
      <c r="BJV747" s="110"/>
      <c r="BJW747" s="110"/>
      <c r="BJX747" s="110"/>
      <c r="BJY747" s="110"/>
      <c r="BJZ747" s="110"/>
      <c r="BKA747" s="110"/>
      <c r="BKB747" s="110"/>
      <c r="BKC747" s="110"/>
      <c r="BKD747" s="110"/>
      <c r="BKE747" s="110"/>
      <c r="BKF747" s="110"/>
      <c r="BKG747" s="110"/>
      <c r="BKH747" s="110"/>
      <c r="BKI747" s="110"/>
      <c r="BKJ747" s="110"/>
      <c r="BKK747" s="110"/>
      <c r="BKL747" s="110"/>
      <c r="BKM747" s="110"/>
      <c r="BKN747" s="110"/>
      <c r="BKO747" s="110"/>
      <c r="BKP747" s="110"/>
      <c r="BKQ747" s="110"/>
      <c r="BKR747" s="110"/>
      <c r="BKS747" s="110"/>
      <c r="BKT747" s="110"/>
      <c r="BKU747" s="110"/>
      <c r="BKV747" s="110"/>
      <c r="BKW747" s="110"/>
      <c r="BKX747" s="110"/>
      <c r="BKY747" s="110"/>
      <c r="BKZ747" s="110"/>
      <c r="BLA747" s="110"/>
      <c r="BLB747" s="110"/>
      <c r="BLC747" s="110"/>
      <c r="BLD747" s="110"/>
      <c r="BLE747" s="110"/>
      <c r="BLF747" s="110"/>
      <c r="BLG747" s="110"/>
      <c r="BLH747" s="110"/>
      <c r="BLI747" s="110"/>
      <c r="BLJ747" s="110"/>
      <c r="BLK747" s="110"/>
      <c r="BLL747" s="110"/>
      <c r="BLM747" s="110"/>
      <c r="BLN747" s="110"/>
      <c r="BLO747" s="110"/>
      <c r="BLP747" s="110"/>
      <c r="BLQ747" s="110"/>
      <c r="BLR747" s="110"/>
      <c r="BLS747" s="110"/>
      <c r="BLT747" s="110"/>
      <c r="BLU747" s="110"/>
      <c r="BLV747" s="110"/>
      <c r="BLW747" s="110"/>
      <c r="BLX747" s="110"/>
      <c r="BLY747" s="110"/>
      <c r="BLZ747" s="110"/>
      <c r="BMA747" s="110"/>
      <c r="BMB747" s="110"/>
      <c r="BMC747" s="110"/>
      <c r="BMD747" s="110"/>
      <c r="BME747" s="110"/>
      <c r="BMF747" s="110"/>
      <c r="BMG747" s="110"/>
      <c r="BMH747" s="110"/>
      <c r="BMI747" s="110"/>
      <c r="BMJ747" s="110"/>
      <c r="BMK747" s="110"/>
      <c r="BML747" s="110"/>
      <c r="BMM747" s="110"/>
      <c r="BMN747" s="110"/>
      <c r="BMO747" s="110"/>
      <c r="BMP747" s="110"/>
      <c r="BMQ747" s="110"/>
      <c r="BMR747" s="110"/>
      <c r="BMS747" s="110"/>
      <c r="BMT747" s="110"/>
      <c r="BMU747" s="110"/>
      <c r="BMV747" s="110"/>
      <c r="BMW747" s="110"/>
      <c r="BMX747" s="110"/>
      <c r="BMY747" s="110"/>
      <c r="BMZ747" s="110"/>
      <c r="BNA747" s="110"/>
      <c r="BNB747" s="110"/>
      <c r="BNC747" s="110"/>
      <c r="BND747" s="110"/>
      <c r="BNE747" s="110"/>
      <c r="BNF747" s="110"/>
      <c r="BNG747" s="110"/>
      <c r="BNH747" s="110"/>
      <c r="BNI747" s="110"/>
      <c r="BNJ747" s="110"/>
      <c r="BNK747" s="110"/>
      <c r="BNL747" s="110"/>
      <c r="BNM747" s="110"/>
      <c r="BNN747" s="110"/>
      <c r="BNO747" s="110"/>
      <c r="BNP747" s="110"/>
      <c r="BNQ747" s="110"/>
      <c r="BNR747" s="110"/>
      <c r="BNS747" s="110"/>
      <c r="BNT747" s="110"/>
      <c r="BNU747" s="110"/>
      <c r="BNV747" s="110"/>
      <c r="BNW747" s="110"/>
      <c r="BNX747" s="110"/>
      <c r="BNY747" s="110"/>
      <c r="BNZ747" s="110"/>
      <c r="BOA747" s="110"/>
      <c r="BOB747" s="110"/>
      <c r="BOC747" s="110"/>
      <c r="BOD747" s="110"/>
      <c r="BOE747" s="110"/>
      <c r="BOF747" s="110"/>
      <c r="BOG747" s="110"/>
      <c r="BOH747" s="110"/>
      <c r="BOI747" s="110"/>
      <c r="BOJ747" s="110"/>
      <c r="BOK747" s="110"/>
      <c r="BOL747" s="110"/>
      <c r="BOM747" s="110"/>
      <c r="BON747" s="110"/>
      <c r="BOO747" s="110"/>
      <c r="BOP747" s="110"/>
      <c r="BOQ747" s="110"/>
      <c r="BOR747" s="110"/>
      <c r="BOS747" s="110"/>
      <c r="BOT747" s="110"/>
      <c r="BOU747" s="110"/>
      <c r="BOV747" s="110"/>
      <c r="BOW747" s="110"/>
      <c r="BOX747" s="110"/>
      <c r="BOY747" s="110"/>
      <c r="BOZ747" s="110"/>
      <c r="BPA747" s="110"/>
      <c r="BPB747" s="110"/>
      <c r="BPC747" s="110"/>
      <c r="BPD747" s="110"/>
      <c r="BPE747" s="110"/>
      <c r="BPF747" s="110"/>
      <c r="BPG747" s="110"/>
      <c r="BPH747" s="110"/>
      <c r="BPI747" s="110"/>
      <c r="BPJ747" s="110"/>
      <c r="BPK747" s="110"/>
      <c r="BPL747" s="110"/>
      <c r="BPM747" s="110"/>
      <c r="BPN747" s="110"/>
      <c r="BPO747" s="110"/>
      <c r="BPP747" s="110"/>
      <c r="BPQ747" s="110"/>
      <c r="BPR747" s="110"/>
      <c r="BPS747" s="110"/>
      <c r="BPT747" s="110"/>
      <c r="BPU747" s="110"/>
      <c r="BPV747" s="110"/>
      <c r="BPW747" s="110"/>
      <c r="BPX747" s="110"/>
      <c r="BPY747" s="110"/>
      <c r="BPZ747" s="110"/>
      <c r="BQA747" s="110"/>
      <c r="BQB747" s="110"/>
      <c r="BQC747" s="110"/>
      <c r="BQD747" s="110"/>
      <c r="BQE747" s="110"/>
      <c r="BQF747" s="110"/>
      <c r="BQG747" s="110"/>
      <c r="BQH747" s="110"/>
      <c r="BQI747" s="110"/>
      <c r="BQJ747" s="110"/>
      <c r="BQK747" s="110"/>
      <c r="BQL747" s="110"/>
      <c r="BQM747" s="110"/>
      <c r="BQN747" s="110"/>
      <c r="BQO747" s="110"/>
      <c r="BQP747" s="110"/>
      <c r="BQQ747" s="110"/>
      <c r="BQR747" s="110"/>
      <c r="BQS747" s="110"/>
      <c r="BQT747" s="110"/>
      <c r="BQU747" s="110"/>
      <c r="BQV747" s="110"/>
      <c r="BQW747" s="110"/>
      <c r="BQX747" s="110"/>
      <c r="BQY747" s="110"/>
      <c r="BQZ747" s="110"/>
      <c r="BRA747" s="110"/>
      <c r="BRB747" s="110"/>
      <c r="BRC747" s="110"/>
      <c r="BRD747" s="110"/>
      <c r="BRE747" s="110"/>
      <c r="BRF747" s="110"/>
      <c r="BRG747" s="110"/>
      <c r="BRH747" s="110"/>
      <c r="BRI747" s="110"/>
      <c r="BRJ747" s="110"/>
      <c r="BRK747" s="110"/>
      <c r="BRL747" s="110"/>
      <c r="BRM747" s="110"/>
      <c r="BRN747" s="110"/>
      <c r="BRO747" s="110"/>
      <c r="BRP747" s="110"/>
      <c r="BRQ747" s="110"/>
      <c r="BRR747" s="110"/>
      <c r="BRS747" s="110"/>
      <c r="BRT747" s="110"/>
      <c r="BRU747" s="110"/>
      <c r="BRV747" s="110"/>
      <c r="BRW747" s="110"/>
      <c r="BRX747" s="110"/>
      <c r="BRY747" s="110"/>
      <c r="BRZ747" s="110"/>
      <c r="BSA747" s="110"/>
      <c r="BSB747" s="110"/>
      <c r="BSC747" s="110"/>
      <c r="BSD747" s="110"/>
      <c r="BSE747" s="110"/>
      <c r="BSF747" s="110"/>
      <c r="BSG747" s="110"/>
      <c r="BSH747" s="110"/>
      <c r="BSI747" s="110"/>
      <c r="BSJ747" s="110"/>
      <c r="BSK747" s="110"/>
      <c r="BSL747" s="110"/>
      <c r="BSM747" s="110"/>
      <c r="BSN747" s="110"/>
      <c r="BSO747" s="110"/>
      <c r="BSP747" s="110"/>
      <c r="BSQ747" s="110"/>
      <c r="BSR747" s="110"/>
      <c r="BSS747" s="110"/>
      <c r="BST747" s="110"/>
      <c r="BSU747" s="110"/>
      <c r="BSV747" s="110"/>
      <c r="BSW747" s="110"/>
      <c r="BSX747" s="110"/>
      <c r="BSY747" s="110"/>
      <c r="BSZ747" s="110"/>
      <c r="BTA747" s="110"/>
      <c r="BTB747" s="110"/>
      <c r="BTC747" s="110"/>
      <c r="BTD747" s="110"/>
      <c r="BTE747" s="110"/>
      <c r="BTF747" s="110"/>
      <c r="BTG747" s="110"/>
      <c r="BTH747" s="110"/>
      <c r="BTI747" s="110"/>
      <c r="BTJ747" s="110"/>
      <c r="BTK747" s="110"/>
      <c r="BTL747" s="110"/>
      <c r="BTM747" s="110"/>
      <c r="BTN747" s="110"/>
      <c r="BTO747" s="110"/>
      <c r="BTP747" s="110"/>
      <c r="BTQ747" s="110"/>
      <c r="BTR747" s="110"/>
      <c r="BTS747" s="110"/>
      <c r="BTT747" s="110"/>
      <c r="BTU747" s="110"/>
      <c r="BTV747" s="110"/>
      <c r="BTW747" s="110"/>
      <c r="BTX747" s="110"/>
      <c r="BTY747" s="110"/>
      <c r="BTZ747" s="110"/>
      <c r="BUA747" s="110"/>
      <c r="BUB747" s="110"/>
      <c r="BUC747" s="110"/>
      <c r="BUD747" s="110"/>
      <c r="BUE747" s="110"/>
      <c r="BUF747" s="110"/>
      <c r="BUG747" s="110"/>
      <c r="BUH747" s="110"/>
      <c r="BUI747" s="110"/>
      <c r="BUJ747" s="110"/>
      <c r="BUK747" s="110"/>
      <c r="BUL747" s="110"/>
      <c r="BUM747" s="110"/>
      <c r="BUN747" s="110"/>
      <c r="BUO747" s="110"/>
      <c r="BUP747" s="110"/>
      <c r="BUQ747" s="110"/>
      <c r="BUR747" s="110"/>
      <c r="BUS747" s="110"/>
      <c r="BUT747" s="110"/>
      <c r="BUU747" s="110"/>
      <c r="BUV747" s="110"/>
      <c r="BUW747" s="110"/>
      <c r="BUX747" s="110"/>
      <c r="BUY747" s="110"/>
      <c r="BUZ747" s="110"/>
      <c r="BVA747" s="110"/>
      <c r="BVB747" s="110"/>
      <c r="BVC747" s="110"/>
      <c r="BVD747" s="110"/>
      <c r="BVE747" s="110"/>
      <c r="BVF747" s="110"/>
      <c r="BVG747" s="110"/>
      <c r="BVH747" s="110"/>
      <c r="BVI747" s="110"/>
      <c r="BVJ747" s="110"/>
      <c r="BVK747" s="110"/>
      <c r="BVL747" s="110"/>
      <c r="BVM747" s="110"/>
      <c r="BVN747" s="110"/>
      <c r="BVO747" s="110"/>
      <c r="BVP747" s="110"/>
      <c r="BVQ747" s="110"/>
      <c r="BVR747" s="110"/>
      <c r="BVS747" s="110"/>
      <c r="BVT747" s="110"/>
      <c r="BVU747" s="110"/>
      <c r="BVV747" s="110"/>
      <c r="BVW747" s="110"/>
      <c r="BVX747" s="110"/>
      <c r="BVY747" s="110"/>
      <c r="BVZ747" s="110"/>
      <c r="BWA747" s="110"/>
      <c r="BWB747" s="110"/>
      <c r="BWC747" s="110"/>
      <c r="BWD747" s="110"/>
      <c r="BWE747" s="110"/>
      <c r="BWF747" s="110"/>
      <c r="BWG747" s="110"/>
      <c r="BWH747" s="110"/>
      <c r="BWI747" s="110"/>
      <c r="BWJ747" s="110"/>
      <c r="BWK747" s="110"/>
      <c r="BWL747" s="110"/>
      <c r="BWM747" s="110"/>
      <c r="BWN747" s="110"/>
      <c r="BWO747" s="110"/>
      <c r="BWP747" s="110"/>
      <c r="BWQ747" s="110"/>
      <c r="BWR747" s="110"/>
      <c r="BWS747" s="110"/>
      <c r="BWT747" s="110"/>
      <c r="BWU747" s="110"/>
      <c r="BWV747" s="110"/>
      <c r="BWW747" s="110"/>
      <c r="BWX747" s="110"/>
      <c r="BWY747" s="110"/>
      <c r="BWZ747" s="110"/>
      <c r="BXA747" s="110"/>
      <c r="BXB747" s="110"/>
      <c r="BXC747" s="110"/>
      <c r="BXD747" s="110"/>
      <c r="BXE747" s="110"/>
      <c r="BXF747" s="110"/>
      <c r="BXG747" s="110"/>
      <c r="BXH747" s="110"/>
      <c r="BXI747" s="110"/>
      <c r="BXJ747" s="110"/>
      <c r="BXK747" s="110"/>
      <c r="BXL747" s="110"/>
      <c r="BXM747" s="110"/>
      <c r="BXN747" s="110"/>
      <c r="BXO747" s="110"/>
      <c r="BXP747" s="110"/>
      <c r="BXQ747" s="110"/>
      <c r="BXR747" s="110"/>
      <c r="BXS747" s="110"/>
      <c r="BXT747" s="110"/>
      <c r="BXU747" s="110"/>
      <c r="BXV747" s="110"/>
      <c r="BXW747" s="110"/>
      <c r="BXX747" s="110"/>
      <c r="BXY747" s="110"/>
      <c r="BXZ747" s="110"/>
      <c r="BYA747" s="110"/>
      <c r="BYB747" s="110"/>
      <c r="BYC747" s="110"/>
      <c r="BYD747" s="110"/>
      <c r="BYE747" s="110"/>
      <c r="BYF747" s="110"/>
      <c r="BYG747" s="110"/>
      <c r="BYH747" s="110"/>
      <c r="BYI747" s="110"/>
      <c r="BYJ747" s="110"/>
      <c r="BYK747" s="110"/>
      <c r="BYL747" s="110"/>
      <c r="BYM747" s="110"/>
      <c r="BYN747" s="110"/>
      <c r="BYO747" s="110"/>
      <c r="BYP747" s="110"/>
      <c r="BYQ747" s="110"/>
      <c r="BYR747" s="110"/>
      <c r="BYS747" s="110"/>
      <c r="BYT747" s="110"/>
      <c r="BYU747" s="110"/>
      <c r="BYV747" s="110"/>
      <c r="BYW747" s="110"/>
      <c r="BYX747" s="110"/>
      <c r="BYY747" s="110"/>
      <c r="BYZ747" s="110"/>
      <c r="BZA747" s="110"/>
      <c r="BZB747" s="110"/>
      <c r="BZC747" s="110"/>
      <c r="BZD747" s="110"/>
      <c r="BZE747" s="110"/>
      <c r="BZF747" s="110"/>
      <c r="BZG747" s="110"/>
      <c r="BZH747" s="110"/>
      <c r="BZI747" s="110"/>
      <c r="BZJ747" s="110"/>
      <c r="BZK747" s="110"/>
      <c r="BZL747" s="110"/>
      <c r="BZM747" s="110"/>
      <c r="BZN747" s="110"/>
      <c r="BZO747" s="110"/>
      <c r="BZP747" s="110"/>
      <c r="BZQ747" s="110"/>
      <c r="BZR747" s="110"/>
      <c r="BZS747" s="110"/>
      <c r="BZT747" s="110"/>
      <c r="BZU747" s="110"/>
      <c r="BZV747" s="110"/>
      <c r="BZW747" s="110"/>
      <c r="BZX747" s="110"/>
      <c r="BZY747" s="110"/>
      <c r="BZZ747" s="110"/>
      <c r="CAA747" s="110"/>
      <c r="CAB747" s="110"/>
      <c r="CAC747" s="110"/>
      <c r="CAD747" s="110"/>
      <c r="CAE747" s="110"/>
      <c r="CAF747" s="110"/>
      <c r="CAG747" s="110"/>
      <c r="CAH747" s="110"/>
      <c r="CAI747" s="110"/>
      <c r="CAJ747" s="110"/>
      <c r="CAK747" s="110"/>
      <c r="CAL747" s="110"/>
      <c r="CAM747" s="110"/>
      <c r="CAN747" s="110"/>
      <c r="CAO747" s="110"/>
      <c r="CAP747" s="110"/>
      <c r="CAQ747" s="110"/>
      <c r="CAR747" s="110"/>
      <c r="CAS747" s="110"/>
      <c r="CAT747" s="110"/>
      <c r="CAU747" s="110"/>
      <c r="CAV747" s="110"/>
      <c r="CAW747" s="110"/>
      <c r="CAX747" s="110"/>
      <c r="CAY747" s="110"/>
      <c r="CAZ747" s="110"/>
      <c r="CBA747" s="110"/>
      <c r="CBB747" s="110"/>
      <c r="CBC747" s="110"/>
      <c r="CBD747" s="110"/>
      <c r="CBE747" s="110"/>
      <c r="CBF747" s="110"/>
      <c r="CBG747" s="110"/>
      <c r="CBH747" s="110"/>
      <c r="CBI747" s="110"/>
      <c r="CBJ747" s="110"/>
      <c r="CBK747" s="110"/>
      <c r="CBL747" s="110"/>
      <c r="CBM747" s="110"/>
      <c r="CBN747" s="110"/>
      <c r="CBO747" s="110"/>
      <c r="CBP747" s="110"/>
      <c r="CBQ747" s="110"/>
      <c r="CBR747" s="110"/>
      <c r="CBS747" s="110"/>
      <c r="CBT747" s="110"/>
      <c r="CBU747" s="110"/>
      <c r="CBV747" s="110"/>
      <c r="CBW747" s="110"/>
      <c r="CBX747" s="110"/>
      <c r="CBY747" s="110"/>
      <c r="CBZ747" s="110"/>
      <c r="CCA747" s="110"/>
      <c r="CCB747" s="110"/>
      <c r="CCC747" s="110"/>
      <c r="CCD747" s="110"/>
      <c r="CCE747" s="110"/>
      <c r="CCF747" s="110"/>
      <c r="CCG747" s="110"/>
      <c r="CCH747" s="110"/>
      <c r="CCI747" s="110"/>
      <c r="CCJ747" s="110"/>
      <c r="CCK747" s="110"/>
      <c r="CCL747" s="110"/>
      <c r="CCM747" s="110"/>
      <c r="CCN747" s="110"/>
      <c r="CCO747" s="110"/>
      <c r="CCP747" s="110"/>
      <c r="CCQ747" s="110"/>
      <c r="CCR747" s="110"/>
      <c r="CCS747" s="110"/>
      <c r="CCT747" s="110"/>
      <c r="CCU747" s="110"/>
      <c r="CCV747" s="110"/>
      <c r="CCW747" s="110"/>
      <c r="CCX747" s="110"/>
      <c r="CCY747" s="110"/>
      <c r="CCZ747" s="110"/>
      <c r="CDA747" s="110"/>
      <c r="CDB747" s="110"/>
      <c r="CDC747" s="110"/>
      <c r="CDD747" s="110"/>
      <c r="CDE747" s="110"/>
      <c r="CDF747" s="110"/>
      <c r="CDG747" s="110"/>
      <c r="CDH747" s="110"/>
      <c r="CDI747" s="110"/>
      <c r="CDJ747" s="110"/>
      <c r="CDK747" s="110"/>
      <c r="CDL747" s="110"/>
      <c r="CDM747" s="110"/>
      <c r="CDN747" s="110"/>
      <c r="CDO747" s="110"/>
      <c r="CDP747" s="110"/>
      <c r="CDQ747" s="110"/>
      <c r="CDR747" s="110"/>
      <c r="CDS747" s="110"/>
      <c r="CDT747" s="110"/>
      <c r="CDU747" s="110"/>
      <c r="CDV747" s="110"/>
      <c r="CDW747" s="110"/>
      <c r="CDX747" s="110"/>
      <c r="CDY747" s="110"/>
      <c r="CDZ747" s="110"/>
      <c r="CEA747" s="110"/>
      <c r="CEB747" s="110"/>
      <c r="CEC747" s="110"/>
      <c r="CED747" s="110"/>
      <c r="CEE747" s="110"/>
      <c r="CEF747" s="110"/>
      <c r="CEG747" s="110"/>
      <c r="CEH747" s="110"/>
      <c r="CEI747" s="110"/>
      <c r="CEJ747" s="110"/>
      <c r="CEK747" s="110"/>
      <c r="CEL747" s="110"/>
      <c r="CEM747" s="110"/>
      <c r="CEN747" s="110"/>
      <c r="CEO747" s="110"/>
      <c r="CEP747" s="110"/>
      <c r="CEQ747" s="110"/>
      <c r="CER747" s="110"/>
      <c r="CES747" s="110"/>
      <c r="CET747" s="110"/>
      <c r="CEU747" s="110"/>
      <c r="CEV747" s="110"/>
      <c r="CEW747" s="110"/>
      <c r="CEX747" s="110"/>
      <c r="CEY747" s="110"/>
      <c r="CEZ747" s="110"/>
      <c r="CFA747" s="110"/>
      <c r="CFB747" s="110"/>
      <c r="CFC747" s="110"/>
      <c r="CFD747" s="110"/>
      <c r="CFE747" s="110"/>
      <c r="CFF747" s="110"/>
      <c r="CFG747" s="110"/>
      <c r="CFH747" s="110"/>
      <c r="CFI747" s="110"/>
      <c r="CFJ747" s="110"/>
      <c r="CFK747" s="110"/>
      <c r="CFL747" s="110"/>
      <c r="CFM747" s="110"/>
      <c r="CFN747" s="110"/>
      <c r="CFO747" s="110"/>
      <c r="CFP747" s="110"/>
      <c r="CFQ747" s="110"/>
      <c r="CFR747" s="110"/>
      <c r="CFS747" s="110"/>
      <c r="CFT747" s="110"/>
      <c r="CFU747" s="110"/>
      <c r="CFV747" s="110"/>
      <c r="CFW747" s="110"/>
      <c r="CFX747" s="110"/>
      <c r="CFY747" s="110"/>
      <c r="CFZ747" s="110"/>
      <c r="CGA747" s="110"/>
      <c r="CGB747" s="110"/>
      <c r="CGC747" s="110"/>
      <c r="CGD747" s="110"/>
      <c r="CGE747" s="110"/>
      <c r="CGF747" s="110"/>
      <c r="CGG747" s="110"/>
      <c r="CGH747" s="110"/>
      <c r="CGI747" s="110"/>
      <c r="CGJ747" s="110"/>
      <c r="CGK747" s="110"/>
      <c r="CGL747" s="110"/>
      <c r="CGM747" s="110"/>
      <c r="CGN747" s="110"/>
      <c r="CGO747" s="110"/>
      <c r="CGP747" s="110"/>
      <c r="CGQ747" s="110"/>
      <c r="CGR747" s="110"/>
      <c r="CGS747" s="110"/>
      <c r="CGT747" s="110"/>
      <c r="CGU747" s="110"/>
      <c r="CGV747" s="110"/>
      <c r="CGW747" s="110"/>
      <c r="CGX747" s="110"/>
      <c r="CGY747" s="110"/>
      <c r="CGZ747" s="110"/>
      <c r="CHA747" s="110"/>
      <c r="CHB747" s="110"/>
      <c r="CHC747" s="110"/>
      <c r="CHD747" s="110"/>
      <c r="CHE747" s="110"/>
      <c r="CHF747" s="110"/>
      <c r="CHG747" s="110"/>
      <c r="CHH747" s="110"/>
      <c r="CHI747" s="110"/>
      <c r="CHJ747" s="110"/>
      <c r="CHK747" s="110"/>
      <c r="CHL747" s="110"/>
      <c r="CHM747" s="110"/>
      <c r="CHN747" s="110"/>
      <c r="CHO747" s="110"/>
      <c r="CHP747" s="110"/>
      <c r="CHQ747" s="110"/>
      <c r="CHR747" s="110"/>
      <c r="CHS747" s="110"/>
      <c r="CHT747" s="110"/>
      <c r="CHU747" s="110"/>
      <c r="CHV747" s="110"/>
      <c r="CHW747" s="110"/>
      <c r="CHX747" s="110"/>
      <c r="CHY747" s="110"/>
      <c r="CHZ747" s="110"/>
      <c r="CIA747" s="110"/>
      <c r="CIB747" s="110"/>
      <c r="CIC747" s="110"/>
      <c r="CID747" s="110"/>
      <c r="CIE747" s="110"/>
      <c r="CIF747" s="110"/>
      <c r="CIG747" s="110"/>
      <c r="CIH747" s="110"/>
      <c r="CII747" s="110"/>
      <c r="CIJ747" s="110"/>
      <c r="CIK747" s="110"/>
      <c r="CIL747" s="110"/>
      <c r="CIM747" s="110"/>
      <c r="CIN747" s="110"/>
      <c r="CIO747" s="110"/>
      <c r="CIP747" s="110"/>
      <c r="CIQ747" s="110"/>
      <c r="CIR747" s="110"/>
      <c r="CIS747" s="110"/>
      <c r="CIT747" s="110"/>
      <c r="CIU747" s="110"/>
      <c r="CIV747" s="110"/>
      <c r="CIW747" s="110"/>
      <c r="CIX747" s="110"/>
      <c r="CIY747" s="110"/>
      <c r="CIZ747" s="110"/>
      <c r="CJA747" s="110"/>
      <c r="CJB747" s="110"/>
      <c r="CJC747" s="110"/>
      <c r="CJD747" s="110"/>
      <c r="CJE747" s="110"/>
      <c r="CJF747" s="110"/>
      <c r="CJG747" s="110"/>
      <c r="CJH747" s="110"/>
      <c r="CJI747" s="110"/>
      <c r="CJJ747" s="110"/>
      <c r="CJK747" s="110"/>
      <c r="CJL747" s="110"/>
      <c r="CJM747" s="110"/>
      <c r="CJN747" s="110"/>
      <c r="CJO747" s="110"/>
      <c r="CJP747" s="110"/>
      <c r="CJQ747" s="110"/>
      <c r="CJR747" s="110"/>
      <c r="CJS747" s="110"/>
      <c r="CJT747" s="110"/>
      <c r="CJU747" s="110"/>
      <c r="CJV747" s="110"/>
      <c r="CJW747" s="110"/>
      <c r="CJX747" s="110"/>
      <c r="CJY747" s="110"/>
      <c r="CJZ747" s="110"/>
      <c r="CKA747" s="110"/>
      <c r="CKB747" s="110"/>
      <c r="CKC747" s="110"/>
      <c r="CKD747" s="110"/>
      <c r="CKE747" s="110"/>
      <c r="CKF747" s="110"/>
      <c r="CKG747" s="110"/>
      <c r="CKH747" s="110"/>
      <c r="CKI747" s="110"/>
      <c r="CKJ747" s="110"/>
      <c r="CKK747" s="110"/>
      <c r="CKL747" s="110"/>
      <c r="CKM747" s="110"/>
      <c r="CKN747" s="110"/>
      <c r="CKO747" s="110"/>
      <c r="CKP747" s="110"/>
      <c r="CKQ747" s="110"/>
      <c r="CKR747" s="110"/>
      <c r="CKS747" s="110"/>
      <c r="CKT747" s="110"/>
      <c r="CKU747" s="110"/>
      <c r="CKV747" s="110"/>
      <c r="CKW747" s="110"/>
      <c r="CKX747" s="110"/>
      <c r="CKY747" s="110"/>
      <c r="CKZ747" s="110"/>
      <c r="CLA747" s="110"/>
      <c r="CLB747" s="110"/>
      <c r="CLC747" s="110"/>
      <c r="CLD747" s="110"/>
      <c r="CLE747" s="110"/>
      <c r="CLF747" s="110"/>
      <c r="CLG747" s="110"/>
      <c r="CLH747" s="110"/>
      <c r="CLI747" s="110"/>
      <c r="CLJ747" s="110"/>
      <c r="CLK747" s="110"/>
      <c r="CLL747" s="110"/>
      <c r="CLM747" s="110"/>
      <c r="CLN747" s="110"/>
      <c r="CLO747" s="110"/>
      <c r="CLP747" s="110"/>
      <c r="CLQ747" s="110"/>
      <c r="CLR747" s="110"/>
      <c r="CLS747" s="110"/>
      <c r="CLT747" s="110"/>
      <c r="CLU747" s="110"/>
      <c r="CLV747" s="110"/>
      <c r="CLW747" s="110"/>
      <c r="CLX747" s="110"/>
      <c r="CLY747" s="110"/>
      <c r="CLZ747" s="110"/>
      <c r="CMA747" s="110"/>
      <c r="CMB747" s="110"/>
      <c r="CMC747" s="110"/>
      <c r="CMD747" s="110"/>
      <c r="CME747" s="110"/>
      <c r="CMF747" s="110"/>
      <c r="CMG747" s="110"/>
      <c r="CMH747" s="110"/>
      <c r="CMI747" s="110"/>
      <c r="CMJ747" s="110"/>
      <c r="CMK747" s="110"/>
      <c r="CML747" s="110"/>
      <c r="CMM747" s="110"/>
      <c r="CMN747" s="110"/>
      <c r="CMO747" s="110"/>
      <c r="CMP747" s="110"/>
      <c r="CMQ747" s="110"/>
      <c r="CMR747" s="110"/>
      <c r="CMS747" s="110"/>
      <c r="CMT747" s="110"/>
      <c r="CMU747" s="110"/>
      <c r="CMV747" s="110"/>
      <c r="CMW747" s="110"/>
      <c r="CMX747" s="110"/>
      <c r="CMY747" s="110"/>
      <c r="CMZ747" s="110"/>
      <c r="CNA747" s="110"/>
      <c r="CNB747" s="110"/>
      <c r="CNC747" s="110"/>
      <c r="CND747" s="110"/>
      <c r="CNE747" s="110"/>
      <c r="CNF747" s="110"/>
      <c r="CNG747" s="110"/>
      <c r="CNH747" s="110"/>
      <c r="CNI747" s="110"/>
      <c r="CNJ747" s="110"/>
      <c r="CNK747" s="110"/>
      <c r="CNL747" s="110"/>
      <c r="CNM747" s="110"/>
      <c r="CNN747" s="110"/>
      <c r="CNO747" s="110"/>
      <c r="CNP747" s="110"/>
      <c r="CNQ747" s="110"/>
      <c r="CNR747" s="110"/>
      <c r="CNS747" s="110"/>
      <c r="CNT747" s="110"/>
      <c r="CNU747" s="110"/>
      <c r="CNV747" s="110"/>
      <c r="CNW747" s="110"/>
      <c r="CNX747" s="110"/>
      <c r="CNY747" s="110"/>
      <c r="CNZ747" s="110"/>
      <c r="COA747" s="110"/>
      <c r="COB747" s="110"/>
      <c r="COC747" s="110"/>
      <c r="COD747" s="110"/>
      <c r="COE747" s="110"/>
      <c r="COF747" s="110"/>
      <c r="COG747" s="110"/>
      <c r="COH747" s="110"/>
      <c r="COI747" s="110"/>
      <c r="COJ747" s="110"/>
      <c r="COK747" s="110"/>
      <c r="COL747" s="110"/>
      <c r="COM747" s="110"/>
      <c r="CON747" s="110"/>
      <c r="COO747" s="110"/>
      <c r="COP747" s="110"/>
      <c r="COQ747" s="110"/>
      <c r="COR747" s="110"/>
      <c r="COS747" s="110"/>
      <c r="COT747" s="110"/>
      <c r="COU747" s="110"/>
      <c r="COV747" s="110"/>
      <c r="COW747" s="110"/>
      <c r="COX747" s="110"/>
      <c r="COY747" s="110"/>
      <c r="COZ747" s="110"/>
      <c r="CPA747" s="110"/>
      <c r="CPB747" s="110"/>
      <c r="CPC747" s="110"/>
      <c r="CPD747" s="110"/>
      <c r="CPE747" s="110"/>
      <c r="CPF747" s="110"/>
      <c r="CPG747" s="110"/>
      <c r="CPH747" s="110"/>
      <c r="CPI747" s="110"/>
      <c r="CPJ747" s="110"/>
      <c r="CPK747" s="110"/>
      <c r="CPL747" s="110"/>
      <c r="CPM747" s="110"/>
      <c r="CPN747" s="110"/>
      <c r="CPO747" s="110"/>
      <c r="CPP747" s="110"/>
      <c r="CPQ747" s="110"/>
      <c r="CPR747" s="110"/>
      <c r="CPS747" s="110"/>
      <c r="CPT747" s="110"/>
      <c r="CPU747" s="110"/>
      <c r="CPV747" s="110"/>
      <c r="CPW747" s="110"/>
      <c r="CPX747" s="110"/>
      <c r="CPY747" s="110"/>
      <c r="CPZ747" s="110"/>
      <c r="CQA747" s="110"/>
      <c r="CQB747" s="110"/>
      <c r="CQC747" s="110"/>
      <c r="CQD747" s="110"/>
      <c r="CQE747" s="110"/>
      <c r="CQF747" s="110"/>
      <c r="CQG747" s="110"/>
      <c r="CQH747" s="110"/>
      <c r="CQI747" s="110"/>
      <c r="CQJ747" s="110"/>
      <c r="CQK747" s="110"/>
      <c r="CQL747" s="110"/>
      <c r="CQM747" s="110"/>
      <c r="CQN747" s="110"/>
      <c r="CQO747" s="110"/>
      <c r="CQP747" s="110"/>
      <c r="CQQ747" s="110"/>
      <c r="CQR747" s="110"/>
      <c r="CQS747" s="110"/>
      <c r="CQT747" s="110"/>
      <c r="CQU747" s="110"/>
      <c r="CQV747" s="110"/>
      <c r="CQW747" s="110"/>
      <c r="CQX747" s="110"/>
      <c r="CQY747" s="110"/>
      <c r="CQZ747" s="110"/>
      <c r="CRA747" s="110"/>
      <c r="CRB747" s="110"/>
      <c r="CRC747" s="110"/>
      <c r="CRD747" s="110"/>
      <c r="CRE747" s="110"/>
      <c r="CRF747" s="110"/>
      <c r="CRG747" s="110"/>
      <c r="CRH747" s="110"/>
      <c r="CRI747" s="110"/>
      <c r="CRJ747" s="110"/>
      <c r="CRK747" s="110"/>
      <c r="CRL747" s="110"/>
      <c r="CRM747" s="110"/>
      <c r="CRN747" s="110"/>
      <c r="CRO747" s="110"/>
      <c r="CRP747" s="110"/>
      <c r="CRQ747" s="110"/>
      <c r="CRR747" s="110"/>
      <c r="CRS747" s="110"/>
      <c r="CRT747" s="110"/>
      <c r="CRU747" s="110"/>
      <c r="CRV747" s="110"/>
      <c r="CRW747" s="110"/>
      <c r="CRX747" s="110"/>
      <c r="CRY747" s="110"/>
      <c r="CRZ747" s="110"/>
      <c r="CSA747" s="110"/>
      <c r="CSB747" s="110"/>
      <c r="CSC747" s="110"/>
      <c r="CSD747" s="110"/>
      <c r="CSE747" s="110"/>
      <c r="CSF747" s="110"/>
      <c r="CSG747" s="110"/>
      <c r="CSH747" s="110"/>
      <c r="CSI747" s="110"/>
      <c r="CSJ747" s="110"/>
      <c r="CSK747" s="110"/>
      <c r="CSL747" s="110"/>
      <c r="CSM747" s="110"/>
      <c r="CSN747" s="110"/>
      <c r="CSO747" s="110"/>
      <c r="CSP747" s="110"/>
      <c r="CSQ747" s="110"/>
      <c r="CSR747" s="110"/>
      <c r="CSS747" s="110"/>
      <c r="CST747" s="110"/>
      <c r="CSU747" s="110"/>
      <c r="CSV747" s="110"/>
      <c r="CSW747" s="110"/>
      <c r="CSX747" s="110"/>
      <c r="CSY747" s="110"/>
      <c r="CSZ747" s="110"/>
      <c r="CTA747" s="110"/>
      <c r="CTB747" s="110"/>
      <c r="CTC747" s="110"/>
      <c r="CTD747" s="110"/>
      <c r="CTE747" s="110"/>
      <c r="CTF747" s="110"/>
      <c r="CTG747" s="110"/>
      <c r="CTH747" s="110"/>
      <c r="CTI747" s="110"/>
      <c r="CTJ747" s="110"/>
      <c r="CTK747" s="110"/>
      <c r="CTL747" s="110"/>
      <c r="CTM747" s="110"/>
      <c r="CTN747" s="110"/>
      <c r="CTO747" s="110"/>
      <c r="CTP747" s="110"/>
      <c r="CTQ747" s="110"/>
      <c r="CTR747" s="110"/>
      <c r="CTS747" s="110"/>
      <c r="CTT747" s="110"/>
      <c r="CTU747" s="110"/>
      <c r="CTV747" s="110"/>
      <c r="CTW747" s="110"/>
      <c r="CTX747" s="110"/>
      <c r="CTY747" s="110"/>
      <c r="CTZ747" s="110"/>
      <c r="CUA747" s="110"/>
      <c r="CUB747" s="110"/>
      <c r="CUC747" s="110"/>
      <c r="CUD747" s="110"/>
      <c r="CUE747" s="110"/>
      <c r="CUF747" s="110"/>
      <c r="CUG747" s="110"/>
      <c r="CUH747" s="110"/>
      <c r="CUI747" s="110"/>
      <c r="CUJ747" s="110"/>
      <c r="CUK747" s="110"/>
      <c r="CUL747" s="110"/>
      <c r="CUM747" s="110"/>
      <c r="CUN747" s="110"/>
      <c r="CUO747" s="110"/>
      <c r="CUP747" s="110"/>
      <c r="CUQ747" s="110"/>
      <c r="CUR747" s="110"/>
      <c r="CUS747" s="110"/>
      <c r="CUT747" s="110"/>
      <c r="CUU747" s="110"/>
      <c r="CUV747" s="110"/>
      <c r="CUW747" s="110"/>
      <c r="CUX747" s="110"/>
      <c r="CUY747" s="110"/>
      <c r="CUZ747" s="110"/>
      <c r="CVA747" s="110"/>
      <c r="CVB747" s="110"/>
      <c r="CVC747" s="110"/>
      <c r="CVD747" s="110"/>
      <c r="CVE747" s="110"/>
      <c r="CVF747" s="110"/>
      <c r="CVG747" s="110"/>
      <c r="CVH747" s="110"/>
      <c r="CVI747" s="110"/>
      <c r="CVJ747" s="110"/>
      <c r="CVK747" s="110"/>
      <c r="CVL747" s="110"/>
      <c r="CVM747" s="110"/>
      <c r="CVN747" s="110"/>
      <c r="CVO747" s="110"/>
      <c r="CVP747" s="110"/>
      <c r="CVQ747" s="110"/>
      <c r="CVR747" s="110"/>
      <c r="CVS747" s="110"/>
      <c r="CVT747" s="110"/>
      <c r="CVU747" s="110"/>
      <c r="CVV747" s="110"/>
      <c r="CVW747" s="110"/>
      <c r="CVX747" s="110"/>
      <c r="CVY747" s="110"/>
      <c r="CVZ747" s="110"/>
      <c r="CWA747" s="110"/>
      <c r="CWB747" s="110"/>
      <c r="CWC747" s="110"/>
      <c r="CWD747" s="110"/>
      <c r="CWE747" s="110"/>
      <c r="CWF747" s="110"/>
      <c r="CWG747" s="110"/>
      <c r="CWH747" s="110"/>
      <c r="CWI747" s="110"/>
      <c r="CWJ747" s="110"/>
      <c r="CWK747" s="110"/>
      <c r="CWL747" s="110"/>
      <c r="CWM747" s="110"/>
      <c r="CWN747" s="110"/>
      <c r="CWO747" s="110"/>
      <c r="CWP747" s="110"/>
      <c r="CWQ747" s="110"/>
      <c r="CWR747" s="110"/>
      <c r="CWS747" s="110"/>
      <c r="CWT747" s="110"/>
      <c r="CWU747" s="110"/>
      <c r="CWV747" s="110"/>
      <c r="CWW747" s="110"/>
      <c r="CWX747" s="110"/>
      <c r="CWY747" s="110"/>
      <c r="CWZ747" s="110"/>
      <c r="CXA747" s="110"/>
      <c r="CXB747" s="110"/>
      <c r="CXC747" s="110"/>
      <c r="CXD747" s="110"/>
      <c r="CXE747" s="110"/>
      <c r="CXF747" s="110"/>
      <c r="CXG747" s="110"/>
      <c r="CXH747" s="110"/>
      <c r="CXI747" s="110"/>
      <c r="CXJ747" s="110"/>
      <c r="CXK747" s="110"/>
      <c r="CXL747" s="110"/>
      <c r="CXM747" s="110"/>
      <c r="CXN747" s="110"/>
      <c r="CXO747" s="110"/>
      <c r="CXP747" s="110"/>
      <c r="CXQ747" s="110"/>
      <c r="CXR747" s="110"/>
      <c r="CXS747" s="110"/>
      <c r="CXT747" s="110"/>
      <c r="CXU747" s="110"/>
      <c r="CXV747" s="110"/>
      <c r="CXW747" s="110"/>
      <c r="CXX747" s="110"/>
      <c r="CXY747" s="110"/>
      <c r="CXZ747" s="110"/>
      <c r="CYA747" s="110"/>
      <c r="CYB747" s="110"/>
      <c r="CYC747" s="110"/>
      <c r="CYD747" s="110"/>
      <c r="CYE747" s="110"/>
      <c r="CYF747" s="110"/>
      <c r="CYG747" s="110"/>
      <c r="CYH747" s="110"/>
      <c r="CYI747" s="110"/>
      <c r="CYJ747" s="110"/>
      <c r="CYK747" s="110"/>
      <c r="CYL747" s="110"/>
      <c r="CYM747" s="110"/>
      <c r="CYN747" s="110"/>
      <c r="CYO747" s="110"/>
      <c r="CYP747" s="110"/>
      <c r="CYQ747" s="110"/>
      <c r="CYR747" s="110"/>
      <c r="CYS747" s="110"/>
      <c r="CYT747" s="110"/>
      <c r="CYU747" s="110"/>
      <c r="CYV747" s="110"/>
      <c r="CYW747" s="110"/>
      <c r="CYX747" s="110"/>
      <c r="CYY747" s="110"/>
      <c r="CYZ747" s="110"/>
      <c r="CZA747" s="110"/>
      <c r="CZB747" s="110"/>
      <c r="CZC747" s="110"/>
      <c r="CZD747" s="110"/>
      <c r="CZE747" s="110"/>
      <c r="CZF747" s="110"/>
      <c r="CZG747" s="110"/>
      <c r="CZH747" s="110"/>
      <c r="CZI747" s="110"/>
      <c r="CZJ747" s="110"/>
      <c r="CZK747" s="110"/>
      <c r="CZL747" s="110"/>
      <c r="CZM747" s="110"/>
      <c r="CZN747" s="110"/>
      <c r="CZO747" s="110"/>
      <c r="CZP747" s="110"/>
      <c r="CZQ747" s="110"/>
      <c r="CZR747" s="110"/>
      <c r="CZS747" s="110"/>
      <c r="CZT747" s="110"/>
      <c r="CZU747" s="110"/>
      <c r="CZV747" s="110"/>
      <c r="CZW747" s="110"/>
      <c r="CZX747" s="110"/>
      <c r="CZY747" s="110"/>
      <c r="CZZ747" s="110"/>
      <c r="DAA747" s="110"/>
      <c r="DAB747" s="110"/>
      <c r="DAC747" s="110"/>
      <c r="DAD747" s="110"/>
      <c r="DAE747" s="110"/>
      <c r="DAF747" s="110"/>
      <c r="DAG747" s="110"/>
      <c r="DAH747" s="110"/>
      <c r="DAI747" s="110"/>
      <c r="DAJ747" s="110"/>
      <c r="DAK747" s="110"/>
      <c r="DAL747" s="110"/>
      <c r="DAM747" s="110"/>
      <c r="DAN747" s="110"/>
      <c r="DAO747" s="110"/>
      <c r="DAP747" s="110"/>
      <c r="DAQ747" s="110"/>
      <c r="DAR747" s="110"/>
      <c r="DAS747" s="110"/>
      <c r="DAT747" s="110"/>
      <c r="DAU747" s="110"/>
      <c r="DAV747" s="110"/>
      <c r="DAW747" s="110"/>
      <c r="DAX747" s="110"/>
      <c r="DAY747" s="110"/>
      <c r="DAZ747" s="110"/>
      <c r="DBA747" s="110"/>
      <c r="DBB747" s="110"/>
      <c r="DBC747" s="110"/>
      <c r="DBD747" s="110"/>
      <c r="DBE747" s="110"/>
      <c r="DBF747" s="110"/>
      <c r="DBG747" s="110"/>
      <c r="DBH747" s="110"/>
      <c r="DBI747" s="110"/>
      <c r="DBJ747" s="110"/>
      <c r="DBK747" s="110"/>
      <c r="DBL747" s="110"/>
      <c r="DBM747" s="110"/>
      <c r="DBN747" s="110"/>
      <c r="DBO747" s="110"/>
      <c r="DBP747" s="110"/>
      <c r="DBQ747" s="110"/>
      <c r="DBR747" s="110"/>
      <c r="DBS747" s="110"/>
      <c r="DBT747" s="110"/>
      <c r="DBU747" s="110"/>
      <c r="DBV747" s="110"/>
      <c r="DBW747" s="110"/>
      <c r="DBX747" s="110"/>
      <c r="DBY747" s="110"/>
      <c r="DBZ747" s="110"/>
      <c r="DCA747" s="110"/>
      <c r="DCB747" s="110"/>
      <c r="DCC747" s="110"/>
      <c r="DCD747" s="110"/>
      <c r="DCE747" s="110"/>
      <c r="DCF747" s="110"/>
      <c r="DCG747" s="110"/>
      <c r="DCH747" s="110"/>
      <c r="DCI747" s="110"/>
      <c r="DCJ747" s="110"/>
      <c r="DCK747" s="110"/>
      <c r="DCL747" s="110"/>
      <c r="DCM747" s="110"/>
      <c r="DCN747" s="110"/>
      <c r="DCO747" s="110"/>
      <c r="DCP747" s="110"/>
      <c r="DCQ747" s="110"/>
      <c r="DCR747" s="110"/>
      <c r="DCS747" s="110"/>
      <c r="DCT747" s="110"/>
      <c r="DCU747" s="110"/>
      <c r="DCV747" s="110"/>
      <c r="DCW747" s="110"/>
      <c r="DCX747" s="110"/>
      <c r="DCY747" s="110"/>
      <c r="DCZ747" s="110"/>
      <c r="DDA747" s="110"/>
      <c r="DDB747" s="110"/>
      <c r="DDC747" s="110"/>
      <c r="DDD747" s="110"/>
      <c r="DDE747" s="110"/>
      <c r="DDF747" s="110"/>
      <c r="DDG747" s="110"/>
      <c r="DDH747" s="110"/>
      <c r="DDI747" s="110"/>
      <c r="DDJ747" s="110"/>
      <c r="DDK747" s="110"/>
      <c r="DDL747" s="110"/>
      <c r="DDM747" s="110"/>
      <c r="DDN747" s="110"/>
      <c r="DDO747" s="110"/>
      <c r="DDP747" s="110"/>
      <c r="DDQ747" s="110"/>
      <c r="DDR747" s="110"/>
      <c r="DDS747" s="110"/>
      <c r="DDT747" s="110"/>
      <c r="DDU747" s="110"/>
      <c r="DDV747" s="110"/>
      <c r="DDW747" s="110"/>
      <c r="DDX747" s="110"/>
      <c r="DDY747" s="110"/>
      <c r="DDZ747" s="110"/>
      <c r="DEA747" s="110"/>
      <c r="DEB747" s="110"/>
      <c r="DEC747" s="110"/>
      <c r="DED747" s="110"/>
      <c r="DEE747" s="110"/>
      <c r="DEF747" s="110"/>
      <c r="DEG747" s="110"/>
      <c r="DEH747" s="110"/>
      <c r="DEI747" s="110"/>
      <c r="DEJ747" s="110"/>
      <c r="DEK747" s="110"/>
      <c r="DEL747" s="110"/>
      <c r="DEM747" s="110"/>
      <c r="DEN747" s="110"/>
      <c r="DEO747" s="110"/>
      <c r="DEP747" s="110"/>
      <c r="DEQ747" s="110"/>
      <c r="DER747" s="110"/>
      <c r="DES747" s="110"/>
      <c r="DET747" s="110"/>
      <c r="DEU747" s="110"/>
      <c r="DEV747" s="110"/>
      <c r="DEW747" s="110"/>
      <c r="DEX747" s="110"/>
      <c r="DEY747" s="110"/>
      <c r="DEZ747" s="110"/>
      <c r="DFA747" s="110"/>
      <c r="DFB747" s="110"/>
      <c r="DFC747" s="110"/>
      <c r="DFD747" s="110"/>
      <c r="DFE747" s="110"/>
      <c r="DFF747" s="110"/>
      <c r="DFG747" s="110"/>
      <c r="DFH747" s="110"/>
      <c r="DFI747" s="110"/>
      <c r="DFJ747" s="110"/>
      <c r="DFK747" s="110"/>
      <c r="DFL747" s="110"/>
      <c r="DFM747" s="110"/>
      <c r="DFN747" s="110"/>
      <c r="DFO747" s="110"/>
      <c r="DFP747" s="110"/>
      <c r="DFQ747" s="110"/>
      <c r="DFR747" s="110"/>
      <c r="DFS747" s="110"/>
      <c r="DFT747" s="110"/>
      <c r="DFU747" s="110"/>
      <c r="DFV747" s="110"/>
      <c r="DFW747" s="110"/>
      <c r="DFX747" s="110"/>
      <c r="DFY747" s="110"/>
      <c r="DFZ747" s="110"/>
      <c r="DGA747" s="110"/>
      <c r="DGB747" s="110"/>
      <c r="DGC747" s="110"/>
      <c r="DGD747" s="110"/>
      <c r="DGE747" s="110"/>
      <c r="DGF747" s="110"/>
      <c r="DGG747" s="110"/>
      <c r="DGH747" s="110"/>
      <c r="DGI747" s="110"/>
      <c r="DGJ747" s="110"/>
      <c r="DGK747" s="110"/>
      <c r="DGL747" s="110"/>
      <c r="DGM747" s="110"/>
      <c r="DGN747" s="110"/>
      <c r="DGO747" s="110"/>
      <c r="DGP747" s="110"/>
      <c r="DGQ747" s="110"/>
      <c r="DGR747" s="110"/>
      <c r="DGS747" s="110"/>
      <c r="DGT747" s="110"/>
      <c r="DGU747" s="110"/>
      <c r="DGV747" s="110"/>
      <c r="DGW747" s="110"/>
      <c r="DGX747" s="110"/>
      <c r="DGY747" s="110"/>
      <c r="DGZ747" s="110"/>
      <c r="DHA747" s="110"/>
      <c r="DHB747" s="110"/>
      <c r="DHC747" s="110"/>
      <c r="DHD747" s="110"/>
      <c r="DHE747" s="110"/>
      <c r="DHF747" s="110"/>
      <c r="DHG747" s="110"/>
      <c r="DHH747" s="110"/>
      <c r="DHI747" s="110"/>
      <c r="DHJ747" s="110"/>
      <c r="DHK747" s="110"/>
      <c r="DHL747" s="110"/>
      <c r="DHM747" s="110"/>
      <c r="DHN747" s="110"/>
      <c r="DHO747" s="110"/>
      <c r="DHP747" s="110"/>
      <c r="DHQ747" s="110"/>
      <c r="DHR747" s="110"/>
      <c r="DHS747" s="110"/>
      <c r="DHT747" s="110"/>
      <c r="DHU747" s="110"/>
      <c r="DHV747" s="110"/>
      <c r="DHW747" s="110"/>
      <c r="DHX747" s="110"/>
      <c r="DHY747" s="110"/>
      <c r="DHZ747" s="110"/>
      <c r="DIA747" s="110"/>
      <c r="DIB747" s="110"/>
      <c r="DIC747" s="110"/>
      <c r="DID747" s="110"/>
      <c r="DIE747" s="110"/>
      <c r="DIF747" s="110"/>
      <c r="DIG747" s="110"/>
      <c r="DIH747" s="110"/>
      <c r="DII747" s="110"/>
      <c r="DIJ747" s="110"/>
      <c r="DIK747" s="110"/>
      <c r="DIL747" s="110"/>
      <c r="DIM747" s="110"/>
      <c r="DIN747" s="110"/>
      <c r="DIO747" s="110"/>
      <c r="DIP747" s="110"/>
      <c r="DIQ747" s="110"/>
      <c r="DIR747" s="110"/>
      <c r="DIS747" s="110"/>
      <c r="DIT747" s="110"/>
      <c r="DIU747" s="110"/>
      <c r="DIV747" s="110"/>
      <c r="DIW747" s="110"/>
      <c r="DIX747" s="110"/>
      <c r="DIY747" s="110"/>
      <c r="DIZ747" s="110"/>
      <c r="DJA747" s="110"/>
      <c r="DJB747" s="110"/>
      <c r="DJC747" s="110"/>
      <c r="DJD747" s="110"/>
      <c r="DJE747" s="110"/>
      <c r="DJF747" s="110"/>
      <c r="DJG747" s="110"/>
      <c r="DJH747" s="110"/>
      <c r="DJI747" s="110"/>
      <c r="DJJ747" s="110"/>
      <c r="DJK747" s="110"/>
      <c r="DJL747" s="110"/>
      <c r="DJM747" s="110"/>
      <c r="DJN747" s="110"/>
      <c r="DJO747" s="110"/>
      <c r="DJP747" s="110"/>
      <c r="DJQ747" s="110"/>
      <c r="DJR747" s="110"/>
      <c r="DJS747" s="110"/>
      <c r="DJT747" s="110"/>
      <c r="DJU747" s="110"/>
      <c r="DJV747" s="110"/>
      <c r="DJW747" s="110"/>
      <c r="DJX747" s="110"/>
      <c r="DJY747" s="110"/>
      <c r="DJZ747" s="110"/>
      <c r="DKA747" s="110"/>
      <c r="DKB747" s="110"/>
      <c r="DKC747" s="110"/>
      <c r="DKD747" s="110"/>
      <c r="DKE747" s="110"/>
      <c r="DKF747" s="110"/>
      <c r="DKG747" s="110"/>
      <c r="DKH747" s="110"/>
      <c r="DKI747" s="110"/>
      <c r="DKJ747" s="110"/>
      <c r="DKK747" s="110"/>
      <c r="DKL747" s="110"/>
      <c r="DKM747" s="110"/>
      <c r="DKN747" s="110"/>
      <c r="DKO747" s="110"/>
      <c r="DKP747" s="110"/>
      <c r="DKQ747" s="110"/>
      <c r="DKR747" s="110"/>
      <c r="DKS747" s="110"/>
      <c r="DKT747" s="110"/>
      <c r="DKU747" s="110"/>
      <c r="DKV747" s="110"/>
      <c r="DKW747" s="110"/>
      <c r="DKX747" s="110"/>
      <c r="DKY747" s="110"/>
      <c r="DKZ747" s="110"/>
      <c r="DLA747" s="110"/>
      <c r="DLB747" s="110"/>
      <c r="DLC747" s="110"/>
      <c r="DLD747" s="110"/>
      <c r="DLE747" s="110"/>
      <c r="DLF747" s="110"/>
      <c r="DLG747" s="110"/>
      <c r="DLH747" s="110"/>
      <c r="DLI747" s="110"/>
      <c r="DLJ747" s="110"/>
      <c r="DLK747" s="110"/>
      <c r="DLL747" s="110"/>
      <c r="DLM747" s="110"/>
      <c r="DLN747" s="110"/>
      <c r="DLO747" s="110"/>
      <c r="DLP747" s="110"/>
      <c r="DLQ747" s="110"/>
      <c r="DLR747" s="110"/>
      <c r="DLS747" s="110"/>
      <c r="DLT747" s="110"/>
      <c r="DLU747" s="110"/>
      <c r="DLV747" s="110"/>
      <c r="DLW747" s="110"/>
      <c r="DLX747" s="110"/>
      <c r="DLY747" s="110"/>
      <c r="DLZ747" s="110"/>
      <c r="DMA747" s="110"/>
      <c r="DMB747" s="110"/>
      <c r="DMC747" s="110"/>
      <c r="DMD747" s="110"/>
      <c r="DME747" s="110"/>
      <c r="DMF747" s="110"/>
      <c r="DMG747" s="110"/>
      <c r="DMH747" s="110"/>
      <c r="DMI747" s="110"/>
      <c r="DMJ747" s="110"/>
      <c r="DMK747" s="110"/>
      <c r="DML747" s="110"/>
      <c r="DMM747" s="110"/>
      <c r="DMN747" s="110"/>
      <c r="DMO747" s="110"/>
      <c r="DMP747" s="110"/>
      <c r="DMQ747" s="110"/>
      <c r="DMR747" s="110"/>
      <c r="DMS747" s="110"/>
      <c r="DMT747" s="110"/>
      <c r="DMU747" s="110"/>
      <c r="DMV747" s="110"/>
      <c r="DMW747" s="110"/>
      <c r="DMX747" s="110"/>
      <c r="DMY747" s="110"/>
      <c r="DMZ747" s="110"/>
      <c r="DNA747" s="110"/>
      <c r="DNB747" s="110"/>
      <c r="DNC747" s="110"/>
      <c r="DND747" s="110"/>
      <c r="DNE747" s="110"/>
      <c r="DNF747" s="110"/>
      <c r="DNG747" s="110"/>
      <c r="DNH747" s="110"/>
      <c r="DNI747" s="110"/>
      <c r="DNJ747" s="110"/>
      <c r="DNK747" s="110"/>
      <c r="DNL747" s="110"/>
      <c r="DNM747" s="110"/>
      <c r="DNN747" s="110"/>
      <c r="DNO747" s="110"/>
      <c r="DNP747" s="110"/>
      <c r="DNQ747" s="110"/>
      <c r="DNR747" s="110"/>
      <c r="DNS747" s="110"/>
      <c r="DNT747" s="110"/>
      <c r="DNU747" s="110"/>
      <c r="DNV747" s="110"/>
      <c r="DNW747" s="110"/>
      <c r="DNX747" s="110"/>
      <c r="DNY747" s="110"/>
      <c r="DNZ747" s="110"/>
      <c r="DOA747" s="110"/>
      <c r="DOB747" s="110"/>
      <c r="DOC747" s="110"/>
      <c r="DOD747" s="110"/>
      <c r="DOE747" s="110"/>
      <c r="DOF747" s="110"/>
      <c r="DOG747" s="110"/>
      <c r="DOH747" s="110"/>
      <c r="DOI747" s="110"/>
      <c r="DOJ747" s="110"/>
      <c r="DOK747" s="110"/>
      <c r="DOL747" s="110"/>
      <c r="DOM747" s="110"/>
      <c r="DON747" s="110"/>
      <c r="DOO747" s="110"/>
      <c r="DOP747" s="110"/>
      <c r="DOQ747" s="110"/>
      <c r="DOR747" s="110"/>
      <c r="DOS747" s="110"/>
      <c r="DOT747" s="110"/>
      <c r="DOU747" s="110"/>
      <c r="DOV747" s="110"/>
      <c r="DOW747" s="110"/>
      <c r="DOX747" s="110"/>
      <c r="DOY747" s="110"/>
      <c r="DOZ747" s="110"/>
      <c r="DPA747" s="110"/>
      <c r="DPB747" s="110"/>
      <c r="DPC747" s="110"/>
      <c r="DPD747" s="110"/>
      <c r="DPE747" s="110"/>
      <c r="DPF747" s="110"/>
      <c r="DPG747" s="110"/>
      <c r="DPH747" s="110"/>
      <c r="DPI747" s="110"/>
      <c r="DPJ747" s="110"/>
      <c r="DPK747" s="110"/>
      <c r="DPL747" s="110"/>
      <c r="DPM747" s="110"/>
      <c r="DPN747" s="110"/>
      <c r="DPO747" s="110"/>
      <c r="DPP747" s="110"/>
      <c r="DPQ747" s="110"/>
      <c r="DPR747" s="110"/>
      <c r="DPS747" s="110"/>
      <c r="DPT747" s="110"/>
      <c r="DPU747" s="110"/>
      <c r="DPV747" s="110"/>
      <c r="DPW747" s="110"/>
      <c r="DPX747" s="110"/>
      <c r="DPY747" s="110"/>
      <c r="DPZ747" s="110"/>
      <c r="DQA747" s="110"/>
      <c r="DQB747" s="110"/>
      <c r="DQC747" s="110"/>
      <c r="DQD747" s="110"/>
      <c r="DQE747" s="110"/>
      <c r="DQF747" s="110"/>
      <c r="DQG747" s="110"/>
      <c r="DQH747" s="110"/>
      <c r="DQI747" s="110"/>
      <c r="DQJ747" s="110"/>
      <c r="DQK747" s="110"/>
      <c r="DQL747" s="110"/>
      <c r="DQM747" s="110"/>
      <c r="DQN747" s="110"/>
      <c r="DQO747" s="110"/>
      <c r="DQP747" s="110"/>
      <c r="DQQ747" s="110"/>
      <c r="DQR747" s="110"/>
      <c r="DQS747" s="110"/>
      <c r="DQT747" s="110"/>
      <c r="DQU747" s="110"/>
      <c r="DQV747" s="110"/>
      <c r="DQW747" s="110"/>
      <c r="DQX747" s="110"/>
      <c r="DQY747" s="110"/>
      <c r="DQZ747" s="110"/>
      <c r="DRA747" s="110"/>
      <c r="DRB747" s="110"/>
      <c r="DRC747" s="110"/>
      <c r="DRD747" s="110"/>
      <c r="DRE747" s="110"/>
      <c r="DRF747" s="110"/>
      <c r="DRG747" s="110"/>
      <c r="DRH747" s="110"/>
      <c r="DRI747" s="110"/>
      <c r="DRJ747" s="110"/>
      <c r="DRK747" s="110"/>
      <c r="DRL747" s="110"/>
      <c r="DRM747" s="110"/>
      <c r="DRN747" s="110"/>
      <c r="DRO747" s="110"/>
      <c r="DRP747" s="110"/>
      <c r="DRQ747" s="110"/>
      <c r="DRR747" s="110"/>
      <c r="DRS747" s="110"/>
      <c r="DRT747" s="110"/>
      <c r="DRU747" s="110"/>
      <c r="DRV747" s="110"/>
      <c r="DRW747" s="110"/>
      <c r="DRX747" s="110"/>
      <c r="DRY747" s="110"/>
      <c r="DRZ747" s="110"/>
      <c r="DSA747" s="110"/>
      <c r="DSB747" s="110"/>
      <c r="DSC747" s="110"/>
      <c r="DSD747" s="110"/>
      <c r="DSE747" s="110"/>
      <c r="DSF747" s="110"/>
      <c r="DSG747" s="110"/>
      <c r="DSH747" s="110"/>
      <c r="DSI747" s="110"/>
      <c r="DSJ747" s="110"/>
      <c r="DSK747" s="110"/>
      <c r="DSL747" s="110"/>
      <c r="DSM747" s="110"/>
      <c r="DSN747" s="110"/>
      <c r="DSO747" s="110"/>
      <c r="DSP747" s="110"/>
      <c r="DSQ747" s="110"/>
      <c r="DSR747" s="110"/>
      <c r="DSS747" s="110"/>
      <c r="DST747" s="110"/>
      <c r="DSU747" s="110"/>
      <c r="DSV747" s="110"/>
      <c r="DSW747" s="110"/>
      <c r="DSX747" s="110"/>
      <c r="DSY747" s="110"/>
      <c r="DSZ747" s="110"/>
      <c r="DTA747" s="110"/>
      <c r="DTB747" s="110"/>
      <c r="DTC747" s="110"/>
      <c r="DTD747" s="110"/>
      <c r="DTE747" s="110"/>
      <c r="DTF747" s="110"/>
      <c r="DTG747" s="110"/>
      <c r="DTH747" s="110"/>
      <c r="DTI747" s="110"/>
      <c r="DTJ747" s="110"/>
      <c r="DTK747" s="110"/>
      <c r="DTL747" s="110"/>
      <c r="DTM747" s="110"/>
      <c r="DTN747" s="110"/>
      <c r="DTO747" s="110"/>
      <c r="DTP747" s="110"/>
      <c r="DTQ747" s="110"/>
      <c r="DTR747" s="110"/>
      <c r="DTS747" s="110"/>
      <c r="DTT747" s="110"/>
      <c r="DTU747" s="110"/>
      <c r="DTV747" s="110"/>
      <c r="DTW747" s="110"/>
      <c r="DTX747" s="110"/>
      <c r="DTY747" s="110"/>
      <c r="DTZ747" s="110"/>
      <c r="DUA747" s="110"/>
      <c r="DUB747" s="110"/>
      <c r="DUC747" s="110"/>
      <c r="DUD747" s="110"/>
      <c r="DUE747" s="110"/>
      <c r="DUF747" s="110"/>
      <c r="DUG747" s="110"/>
      <c r="DUH747" s="110"/>
      <c r="DUI747" s="110"/>
      <c r="DUJ747" s="110"/>
      <c r="DUK747" s="110"/>
      <c r="DUL747" s="110"/>
      <c r="DUM747" s="110"/>
      <c r="DUN747" s="110"/>
      <c r="DUO747" s="110"/>
      <c r="DUP747" s="110"/>
      <c r="DUQ747" s="110"/>
      <c r="DUR747" s="110"/>
      <c r="DUS747" s="110"/>
      <c r="DUT747" s="110"/>
      <c r="DUU747" s="110"/>
      <c r="DUV747" s="110"/>
      <c r="DUW747" s="110"/>
      <c r="DUX747" s="110"/>
      <c r="DUY747" s="110"/>
      <c r="DUZ747" s="110"/>
      <c r="DVA747" s="110"/>
      <c r="DVB747" s="110"/>
      <c r="DVC747" s="110"/>
      <c r="DVD747" s="110"/>
      <c r="DVE747" s="110"/>
      <c r="DVF747" s="110"/>
      <c r="DVG747" s="110"/>
      <c r="DVH747" s="110"/>
      <c r="DVI747" s="110"/>
      <c r="DVJ747" s="110"/>
      <c r="DVK747" s="110"/>
      <c r="DVL747" s="110"/>
      <c r="DVM747" s="110"/>
      <c r="DVN747" s="110"/>
      <c r="DVO747" s="110"/>
      <c r="DVP747" s="110"/>
      <c r="DVQ747" s="110"/>
      <c r="DVR747" s="110"/>
      <c r="DVS747" s="110"/>
      <c r="DVT747" s="110"/>
      <c r="DVU747" s="110"/>
      <c r="DVV747" s="110"/>
      <c r="DVW747" s="110"/>
      <c r="DVX747" s="110"/>
      <c r="DVY747" s="110"/>
      <c r="DVZ747" s="110"/>
      <c r="DWA747" s="110"/>
      <c r="DWB747" s="110"/>
      <c r="DWC747" s="110"/>
      <c r="DWD747" s="110"/>
      <c r="DWE747" s="110"/>
      <c r="DWF747" s="110"/>
      <c r="DWG747" s="110"/>
      <c r="DWH747" s="110"/>
      <c r="DWI747" s="110"/>
      <c r="DWJ747" s="110"/>
      <c r="DWK747" s="110"/>
      <c r="DWL747" s="110"/>
      <c r="DWM747" s="110"/>
      <c r="DWN747" s="110"/>
      <c r="DWO747" s="110"/>
      <c r="DWP747" s="110"/>
      <c r="DWQ747" s="110"/>
      <c r="DWR747" s="110"/>
      <c r="DWS747" s="110"/>
      <c r="DWT747" s="110"/>
      <c r="DWU747" s="110"/>
      <c r="DWV747" s="110"/>
      <c r="DWW747" s="110"/>
      <c r="DWX747" s="110"/>
      <c r="DWY747" s="110"/>
      <c r="DWZ747" s="110"/>
      <c r="DXA747" s="110"/>
      <c r="DXB747" s="110"/>
      <c r="DXC747" s="110"/>
      <c r="DXD747" s="110"/>
      <c r="DXE747" s="110"/>
      <c r="DXF747" s="110"/>
      <c r="DXG747" s="110"/>
      <c r="DXH747" s="110"/>
      <c r="DXI747" s="110"/>
      <c r="DXJ747" s="110"/>
      <c r="DXK747" s="110"/>
      <c r="DXL747" s="110"/>
      <c r="DXM747" s="110"/>
      <c r="DXN747" s="110"/>
      <c r="DXO747" s="110"/>
      <c r="DXP747" s="110"/>
      <c r="DXQ747" s="110"/>
      <c r="DXR747" s="110"/>
      <c r="DXS747" s="110"/>
      <c r="DXT747" s="110"/>
      <c r="DXU747" s="110"/>
      <c r="DXV747" s="110"/>
      <c r="DXW747" s="110"/>
      <c r="DXX747" s="110"/>
      <c r="DXY747" s="110"/>
      <c r="DXZ747" s="110"/>
      <c r="DYA747" s="110"/>
      <c r="DYB747" s="110"/>
      <c r="DYC747" s="110"/>
      <c r="DYD747" s="110"/>
      <c r="DYE747" s="110"/>
      <c r="DYF747" s="110"/>
      <c r="DYG747" s="110"/>
      <c r="DYH747" s="110"/>
      <c r="DYI747" s="110"/>
      <c r="DYJ747" s="110"/>
      <c r="DYK747" s="110"/>
      <c r="DYL747" s="110"/>
      <c r="DYM747" s="110"/>
      <c r="DYN747" s="110"/>
      <c r="DYO747" s="110"/>
      <c r="DYP747" s="110"/>
      <c r="DYQ747" s="110"/>
      <c r="DYR747" s="110"/>
      <c r="DYS747" s="110"/>
      <c r="DYT747" s="110"/>
      <c r="DYU747" s="110"/>
      <c r="DYV747" s="110"/>
      <c r="DYW747" s="110"/>
      <c r="DYX747" s="110"/>
      <c r="DYY747" s="110"/>
      <c r="DYZ747" s="110"/>
      <c r="DZA747" s="110"/>
      <c r="DZB747" s="110"/>
      <c r="DZC747" s="110"/>
      <c r="DZD747" s="110"/>
      <c r="DZE747" s="110"/>
      <c r="DZF747" s="110"/>
      <c r="DZG747" s="110"/>
      <c r="DZH747" s="110"/>
      <c r="DZI747" s="110"/>
      <c r="DZJ747" s="110"/>
      <c r="DZK747" s="110"/>
      <c r="DZL747" s="110"/>
      <c r="DZM747" s="110"/>
      <c r="DZN747" s="110"/>
      <c r="DZO747" s="110"/>
      <c r="DZP747" s="110"/>
      <c r="DZQ747" s="110"/>
      <c r="DZR747" s="110"/>
      <c r="DZS747" s="110"/>
      <c r="DZT747" s="110"/>
      <c r="DZU747" s="110"/>
      <c r="DZV747" s="110"/>
      <c r="DZW747" s="110"/>
      <c r="DZX747" s="110"/>
      <c r="DZY747" s="110"/>
      <c r="DZZ747" s="110"/>
      <c r="EAA747" s="110"/>
      <c r="EAB747" s="110"/>
      <c r="EAC747" s="110"/>
      <c r="EAD747" s="110"/>
      <c r="EAE747" s="110"/>
      <c r="EAF747" s="110"/>
      <c r="EAG747" s="110"/>
      <c r="EAH747" s="110"/>
      <c r="EAI747" s="110"/>
      <c r="EAJ747" s="110"/>
      <c r="EAK747" s="110"/>
      <c r="EAL747" s="110"/>
      <c r="EAM747" s="110"/>
      <c r="EAN747" s="110"/>
      <c r="EAO747" s="110"/>
      <c r="EAP747" s="110"/>
      <c r="EAQ747" s="110"/>
      <c r="EAR747" s="110"/>
      <c r="EAS747" s="110"/>
      <c r="EAT747" s="110"/>
      <c r="EAU747" s="110"/>
      <c r="EAV747" s="110"/>
      <c r="EAW747" s="110"/>
      <c r="EAX747" s="110"/>
      <c r="EAY747" s="110"/>
      <c r="EAZ747" s="110"/>
      <c r="EBA747" s="110"/>
      <c r="EBB747" s="110"/>
      <c r="EBC747" s="110"/>
      <c r="EBD747" s="110"/>
      <c r="EBE747" s="110"/>
      <c r="EBF747" s="110"/>
      <c r="EBG747" s="110"/>
      <c r="EBH747" s="110"/>
      <c r="EBI747" s="110"/>
      <c r="EBJ747" s="110"/>
      <c r="EBK747" s="110"/>
      <c r="EBL747" s="110"/>
      <c r="EBM747" s="110"/>
      <c r="EBN747" s="110"/>
      <c r="EBO747" s="110"/>
      <c r="EBP747" s="110"/>
      <c r="EBQ747" s="110"/>
      <c r="EBR747" s="110"/>
      <c r="EBS747" s="110"/>
      <c r="EBT747" s="110"/>
      <c r="EBU747" s="110"/>
      <c r="EBV747" s="110"/>
      <c r="EBW747" s="110"/>
      <c r="EBX747" s="110"/>
      <c r="EBY747" s="110"/>
      <c r="EBZ747" s="110"/>
      <c r="ECA747" s="110"/>
      <c r="ECB747" s="110"/>
      <c r="ECC747" s="110"/>
      <c r="ECD747" s="110"/>
      <c r="ECE747" s="110"/>
      <c r="ECF747" s="110"/>
      <c r="ECG747" s="110"/>
      <c r="ECH747" s="110"/>
      <c r="ECI747" s="110"/>
      <c r="ECJ747" s="110"/>
      <c r="ECK747" s="110"/>
      <c r="ECL747" s="110"/>
      <c r="ECM747" s="110"/>
      <c r="ECN747" s="110"/>
      <c r="ECO747" s="110"/>
      <c r="ECP747" s="110"/>
      <c r="ECQ747" s="110"/>
      <c r="ECR747" s="110"/>
      <c r="ECS747" s="110"/>
      <c r="ECT747" s="110"/>
      <c r="ECU747" s="110"/>
      <c r="ECV747" s="110"/>
      <c r="ECW747" s="110"/>
      <c r="ECX747" s="110"/>
      <c r="ECY747" s="110"/>
      <c r="ECZ747" s="110"/>
      <c r="EDA747" s="110"/>
      <c r="EDB747" s="110"/>
      <c r="EDC747" s="110"/>
      <c r="EDD747" s="110"/>
      <c r="EDE747" s="110"/>
      <c r="EDF747" s="110"/>
      <c r="EDG747" s="110"/>
      <c r="EDH747" s="110"/>
      <c r="EDI747" s="110"/>
      <c r="EDJ747" s="110"/>
      <c r="EDK747" s="110"/>
      <c r="EDL747" s="110"/>
      <c r="EDM747" s="110"/>
      <c r="EDN747" s="110"/>
      <c r="EDO747" s="110"/>
      <c r="EDP747" s="110"/>
      <c r="EDQ747" s="110"/>
      <c r="EDR747" s="110"/>
      <c r="EDS747" s="110"/>
      <c r="EDT747" s="110"/>
      <c r="EDU747" s="110"/>
      <c r="EDV747" s="110"/>
      <c r="EDW747" s="110"/>
      <c r="EDX747" s="110"/>
      <c r="EDY747" s="110"/>
      <c r="EDZ747" s="110"/>
      <c r="EEA747" s="110"/>
      <c r="EEB747" s="110"/>
      <c r="EEC747" s="110"/>
      <c r="EED747" s="110"/>
      <c r="EEE747" s="110"/>
      <c r="EEF747" s="110"/>
      <c r="EEG747" s="110"/>
      <c r="EEH747" s="110"/>
      <c r="EEI747" s="110"/>
      <c r="EEJ747" s="110"/>
      <c r="EEK747" s="110"/>
      <c r="EEL747" s="110"/>
      <c r="EEM747" s="110"/>
      <c r="EEN747" s="110"/>
      <c r="EEO747" s="110"/>
      <c r="EEP747" s="110"/>
      <c r="EEQ747" s="110"/>
      <c r="EER747" s="110"/>
      <c r="EES747" s="110"/>
      <c r="EET747" s="110"/>
      <c r="EEU747" s="110"/>
      <c r="EEV747" s="110"/>
      <c r="EEW747" s="110"/>
      <c r="EEX747" s="110"/>
      <c r="EEY747" s="110"/>
      <c r="EEZ747" s="110"/>
      <c r="EFA747" s="110"/>
      <c r="EFB747" s="110"/>
      <c r="EFC747" s="110"/>
      <c r="EFD747" s="110"/>
      <c r="EFE747" s="110"/>
      <c r="EFF747" s="110"/>
      <c r="EFG747" s="110"/>
      <c r="EFH747" s="110"/>
      <c r="EFI747" s="110"/>
      <c r="EFJ747" s="110"/>
      <c r="EFK747" s="110"/>
      <c r="EFL747" s="110"/>
      <c r="EFM747" s="110"/>
      <c r="EFN747" s="110"/>
      <c r="EFO747" s="110"/>
      <c r="EFP747" s="110"/>
      <c r="EFQ747" s="110"/>
      <c r="EFR747" s="110"/>
      <c r="EFS747" s="110"/>
      <c r="EFT747" s="110"/>
      <c r="EFU747" s="110"/>
      <c r="EFV747" s="110"/>
      <c r="EFW747" s="110"/>
      <c r="EFX747" s="110"/>
      <c r="EFY747" s="110"/>
      <c r="EFZ747" s="110"/>
      <c r="EGA747" s="110"/>
      <c r="EGB747" s="110"/>
      <c r="EGC747" s="110"/>
      <c r="EGD747" s="110"/>
      <c r="EGE747" s="110"/>
      <c r="EGF747" s="110"/>
      <c r="EGG747" s="110"/>
      <c r="EGH747" s="110"/>
      <c r="EGI747" s="110"/>
      <c r="EGJ747" s="110"/>
      <c r="EGK747" s="110"/>
      <c r="EGL747" s="110"/>
      <c r="EGM747" s="110"/>
      <c r="EGN747" s="110"/>
      <c r="EGO747" s="110"/>
      <c r="EGP747" s="110"/>
      <c r="EGQ747" s="110"/>
      <c r="EGR747" s="110"/>
      <c r="EGS747" s="110"/>
      <c r="EGT747" s="110"/>
      <c r="EGU747" s="110"/>
      <c r="EGV747" s="110"/>
      <c r="EGW747" s="110"/>
      <c r="EGX747" s="110"/>
      <c r="EGY747" s="110"/>
      <c r="EGZ747" s="110"/>
      <c r="EHA747" s="110"/>
      <c r="EHB747" s="110"/>
      <c r="EHC747" s="110"/>
      <c r="EHD747" s="110"/>
      <c r="EHE747" s="110"/>
      <c r="EHF747" s="110"/>
      <c r="EHG747" s="110"/>
      <c r="EHH747" s="110"/>
      <c r="EHI747" s="110"/>
      <c r="EHJ747" s="110"/>
      <c r="EHK747" s="110"/>
      <c r="EHL747" s="110"/>
      <c r="EHM747" s="110"/>
      <c r="EHN747" s="110"/>
      <c r="EHO747" s="110"/>
      <c r="EHP747" s="110"/>
      <c r="EHQ747" s="110"/>
      <c r="EHR747" s="110"/>
      <c r="EHS747" s="110"/>
      <c r="EHT747" s="110"/>
      <c r="EHU747" s="110"/>
      <c r="EHV747" s="110"/>
      <c r="EHW747" s="110"/>
      <c r="EHX747" s="110"/>
      <c r="EHY747" s="110"/>
      <c r="EHZ747" s="110"/>
      <c r="EIA747" s="110"/>
      <c r="EIB747" s="110"/>
      <c r="EIC747" s="110"/>
      <c r="EID747" s="110"/>
      <c r="EIE747" s="110"/>
      <c r="EIF747" s="110"/>
      <c r="EIG747" s="110"/>
      <c r="EIH747" s="110"/>
      <c r="EII747" s="110"/>
      <c r="EIJ747" s="110"/>
      <c r="EIK747" s="110"/>
      <c r="EIL747" s="110"/>
      <c r="EIM747" s="110"/>
      <c r="EIN747" s="110"/>
      <c r="EIO747" s="110"/>
      <c r="EIP747" s="110"/>
      <c r="EIQ747" s="110"/>
      <c r="EIR747" s="110"/>
      <c r="EIS747" s="110"/>
      <c r="EIT747" s="110"/>
      <c r="EIU747" s="110"/>
      <c r="EIV747" s="110"/>
      <c r="EIW747" s="110"/>
      <c r="EIX747" s="110"/>
      <c r="EIY747" s="110"/>
      <c r="EIZ747" s="110"/>
      <c r="EJA747" s="110"/>
      <c r="EJB747" s="110"/>
      <c r="EJC747" s="110"/>
      <c r="EJD747" s="110"/>
      <c r="EJE747" s="110"/>
      <c r="EJF747" s="110"/>
      <c r="EJG747" s="110"/>
      <c r="EJH747" s="110"/>
      <c r="EJI747" s="110"/>
      <c r="EJJ747" s="110"/>
      <c r="EJK747" s="110"/>
      <c r="EJL747" s="110"/>
      <c r="EJM747" s="110"/>
      <c r="EJN747" s="110"/>
      <c r="EJO747" s="110"/>
      <c r="EJP747" s="110"/>
      <c r="EJQ747" s="110"/>
      <c r="EJR747" s="110"/>
      <c r="EJS747" s="110"/>
      <c r="EJT747" s="110"/>
      <c r="EJU747" s="110"/>
      <c r="EJV747" s="110"/>
      <c r="EJW747" s="110"/>
      <c r="EJX747" s="110"/>
      <c r="EJY747" s="110"/>
      <c r="EJZ747" s="110"/>
      <c r="EKA747" s="110"/>
      <c r="EKB747" s="110"/>
      <c r="EKC747" s="110"/>
      <c r="EKD747" s="110"/>
      <c r="EKE747" s="110"/>
      <c r="EKF747" s="110"/>
      <c r="EKG747" s="110"/>
      <c r="EKH747" s="110"/>
      <c r="EKI747" s="110"/>
      <c r="EKJ747" s="110"/>
      <c r="EKK747" s="110"/>
      <c r="EKL747" s="110"/>
      <c r="EKM747" s="110"/>
      <c r="EKN747" s="110"/>
      <c r="EKO747" s="110"/>
      <c r="EKP747" s="110"/>
      <c r="EKQ747" s="110"/>
      <c r="EKR747" s="110"/>
      <c r="EKS747" s="110"/>
      <c r="EKT747" s="110"/>
      <c r="EKU747" s="110"/>
      <c r="EKV747" s="110"/>
      <c r="EKW747" s="110"/>
      <c r="EKX747" s="110"/>
      <c r="EKY747" s="110"/>
      <c r="EKZ747" s="110"/>
      <c r="ELA747" s="110"/>
      <c r="ELB747" s="110"/>
      <c r="ELC747" s="110"/>
      <c r="ELD747" s="110"/>
      <c r="ELE747" s="110"/>
      <c r="ELF747" s="110"/>
      <c r="ELG747" s="110"/>
      <c r="ELH747" s="110"/>
      <c r="ELI747" s="110"/>
      <c r="ELJ747" s="110"/>
      <c r="ELK747" s="110"/>
      <c r="ELL747" s="110"/>
      <c r="ELM747" s="110"/>
      <c r="ELN747" s="110"/>
      <c r="ELO747" s="110"/>
      <c r="ELP747" s="110"/>
      <c r="ELQ747" s="110"/>
      <c r="ELR747" s="110"/>
      <c r="ELS747" s="110"/>
      <c r="ELT747" s="110"/>
      <c r="ELU747" s="110"/>
      <c r="ELV747" s="110"/>
      <c r="ELW747" s="110"/>
      <c r="ELX747" s="110"/>
      <c r="ELY747" s="110"/>
      <c r="ELZ747" s="110"/>
      <c r="EMA747" s="110"/>
      <c r="EMB747" s="110"/>
      <c r="EMC747" s="110"/>
      <c r="EMD747" s="110"/>
      <c r="EME747" s="110"/>
      <c r="EMF747" s="110"/>
      <c r="EMG747" s="110"/>
      <c r="EMH747" s="110"/>
      <c r="EMI747" s="110"/>
      <c r="EMJ747" s="110"/>
      <c r="EMK747" s="110"/>
      <c r="EML747" s="110"/>
      <c r="EMM747" s="110"/>
      <c r="EMN747" s="110"/>
      <c r="EMO747" s="110"/>
      <c r="EMP747" s="110"/>
      <c r="EMQ747" s="110"/>
      <c r="EMR747" s="110"/>
      <c r="EMS747" s="110"/>
      <c r="EMT747" s="110"/>
      <c r="EMU747" s="110"/>
      <c r="EMV747" s="110"/>
      <c r="EMW747" s="110"/>
      <c r="EMX747" s="110"/>
      <c r="EMY747" s="110"/>
      <c r="EMZ747" s="110"/>
      <c r="ENA747" s="110"/>
      <c r="ENB747" s="110"/>
      <c r="ENC747" s="110"/>
      <c r="END747" s="110"/>
      <c r="ENE747" s="110"/>
      <c r="ENF747" s="110"/>
      <c r="ENG747" s="110"/>
      <c r="ENH747" s="110"/>
      <c r="ENI747" s="110"/>
      <c r="ENJ747" s="110"/>
      <c r="ENK747" s="110"/>
      <c r="ENL747" s="110"/>
      <c r="ENM747" s="110"/>
      <c r="ENN747" s="110"/>
      <c r="ENO747" s="110"/>
      <c r="ENP747" s="110"/>
      <c r="ENQ747" s="110"/>
      <c r="ENR747" s="110"/>
      <c r="ENS747" s="110"/>
      <c r="ENT747" s="110"/>
      <c r="ENU747" s="110"/>
      <c r="ENV747" s="110"/>
      <c r="ENW747" s="110"/>
      <c r="ENX747" s="110"/>
      <c r="ENY747" s="110"/>
      <c r="ENZ747" s="110"/>
      <c r="EOA747" s="110"/>
      <c r="EOB747" s="110"/>
      <c r="EOC747" s="110"/>
      <c r="EOD747" s="110"/>
      <c r="EOE747" s="110"/>
      <c r="EOF747" s="110"/>
      <c r="EOG747" s="110"/>
      <c r="EOH747" s="110"/>
      <c r="EOI747" s="110"/>
      <c r="EOJ747" s="110"/>
      <c r="EOK747" s="110"/>
      <c r="EOL747" s="110"/>
      <c r="EOM747" s="110"/>
      <c r="EON747" s="110"/>
      <c r="EOO747" s="110"/>
      <c r="EOP747" s="110"/>
      <c r="EOQ747" s="110"/>
      <c r="EOR747" s="110"/>
      <c r="EOS747" s="110"/>
      <c r="EOT747" s="110"/>
      <c r="EOU747" s="110"/>
      <c r="EOV747" s="110"/>
      <c r="EOW747" s="110"/>
      <c r="EOX747" s="110"/>
      <c r="EOY747" s="110"/>
      <c r="EOZ747" s="110"/>
      <c r="EPA747" s="110"/>
      <c r="EPB747" s="110"/>
      <c r="EPC747" s="110"/>
      <c r="EPD747" s="110"/>
      <c r="EPE747" s="110"/>
      <c r="EPF747" s="110"/>
      <c r="EPG747" s="110"/>
      <c r="EPH747" s="110"/>
      <c r="EPI747" s="110"/>
      <c r="EPJ747" s="110"/>
      <c r="EPK747" s="110"/>
      <c r="EPL747" s="110"/>
      <c r="EPM747" s="110"/>
      <c r="EPN747" s="110"/>
      <c r="EPO747" s="110"/>
      <c r="EPP747" s="110"/>
      <c r="EPQ747" s="110"/>
      <c r="EPR747" s="110"/>
      <c r="EPS747" s="110"/>
      <c r="EPT747" s="110"/>
      <c r="EPU747" s="110"/>
      <c r="EPV747" s="110"/>
      <c r="EPW747" s="110"/>
      <c r="EPX747" s="110"/>
      <c r="EPY747" s="110"/>
      <c r="EPZ747" s="110"/>
      <c r="EQA747" s="110"/>
      <c r="EQB747" s="110"/>
      <c r="EQC747" s="110"/>
      <c r="EQD747" s="110"/>
      <c r="EQE747" s="110"/>
      <c r="EQF747" s="110"/>
      <c r="EQG747" s="110"/>
      <c r="EQH747" s="110"/>
      <c r="EQI747" s="110"/>
      <c r="EQJ747" s="110"/>
      <c r="EQK747" s="110"/>
      <c r="EQL747" s="110"/>
      <c r="EQM747" s="110"/>
      <c r="EQN747" s="110"/>
      <c r="EQO747" s="110"/>
      <c r="EQP747" s="110"/>
      <c r="EQQ747" s="110"/>
      <c r="EQR747" s="110"/>
      <c r="EQS747" s="110"/>
      <c r="EQT747" s="110"/>
      <c r="EQU747" s="110"/>
      <c r="EQV747" s="110"/>
      <c r="EQW747" s="110"/>
      <c r="EQX747" s="110"/>
      <c r="EQY747" s="110"/>
      <c r="EQZ747" s="110"/>
      <c r="ERA747" s="110"/>
      <c r="ERB747" s="110"/>
      <c r="ERC747" s="110"/>
      <c r="ERD747" s="110"/>
      <c r="ERE747" s="110"/>
      <c r="ERF747" s="110"/>
      <c r="ERG747" s="110"/>
      <c r="ERH747" s="110"/>
      <c r="ERI747" s="110"/>
      <c r="ERJ747" s="110"/>
      <c r="ERK747" s="110"/>
      <c r="ERL747" s="110"/>
      <c r="ERM747" s="110"/>
      <c r="ERN747" s="110"/>
      <c r="ERO747" s="110"/>
      <c r="ERP747" s="110"/>
      <c r="ERQ747" s="110"/>
      <c r="ERR747" s="110"/>
      <c r="ERS747" s="110"/>
      <c r="ERT747" s="110"/>
      <c r="ERU747" s="110"/>
      <c r="ERV747" s="110"/>
      <c r="ERW747" s="110"/>
      <c r="ERX747" s="110"/>
      <c r="ERY747" s="110"/>
      <c r="ERZ747" s="110"/>
      <c r="ESA747" s="110"/>
      <c r="ESB747" s="110"/>
      <c r="ESC747" s="110"/>
      <c r="ESD747" s="110"/>
      <c r="ESE747" s="110"/>
      <c r="ESF747" s="110"/>
      <c r="ESG747" s="110"/>
      <c r="ESH747" s="110"/>
      <c r="ESI747" s="110"/>
      <c r="ESJ747" s="110"/>
      <c r="ESK747" s="110"/>
      <c r="ESL747" s="110"/>
      <c r="ESM747" s="110"/>
      <c r="ESN747" s="110"/>
      <c r="ESO747" s="110"/>
      <c r="ESP747" s="110"/>
      <c r="ESQ747" s="110"/>
      <c r="ESR747" s="110"/>
      <c r="ESS747" s="110"/>
      <c r="EST747" s="110"/>
      <c r="ESU747" s="110"/>
      <c r="ESV747" s="110"/>
      <c r="ESW747" s="110"/>
      <c r="ESX747" s="110"/>
      <c r="ESY747" s="110"/>
      <c r="ESZ747" s="110"/>
      <c r="ETA747" s="110"/>
      <c r="ETB747" s="110"/>
      <c r="ETC747" s="110"/>
      <c r="ETD747" s="110"/>
      <c r="ETE747" s="110"/>
      <c r="ETF747" s="110"/>
      <c r="ETG747" s="110"/>
      <c r="ETH747" s="110"/>
      <c r="ETI747" s="110"/>
      <c r="ETJ747" s="110"/>
      <c r="ETK747" s="110"/>
      <c r="ETL747" s="110"/>
      <c r="ETM747" s="110"/>
      <c r="ETN747" s="110"/>
      <c r="ETO747" s="110"/>
      <c r="ETP747" s="110"/>
      <c r="ETQ747" s="110"/>
      <c r="ETR747" s="110"/>
      <c r="ETS747" s="110"/>
      <c r="ETT747" s="110"/>
      <c r="ETU747" s="110"/>
      <c r="ETV747" s="110"/>
      <c r="ETW747" s="110"/>
      <c r="ETX747" s="110"/>
      <c r="ETY747" s="110"/>
      <c r="ETZ747" s="110"/>
      <c r="EUA747" s="110"/>
      <c r="EUB747" s="110"/>
      <c r="EUC747" s="110"/>
      <c r="EUD747" s="110"/>
      <c r="EUE747" s="110"/>
      <c r="EUF747" s="110"/>
      <c r="EUG747" s="110"/>
      <c r="EUH747" s="110"/>
      <c r="EUI747" s="110"/>
      <c r="EUJ747" s="110"/>
      <c r="EUK747" s="110"/>
      <c r="EUL747" s="110"/>
      <c r="EUM747" s="110"/>
      <c r="EUN747" s="110"/>
      <c r="EUO747" s="110"/>
      <c r="EUP747" s="110"/>
      <c r="EUQ747" s="110"/>
      <c r="EUR747" s="110"/>
      <c r="EUS747" s="110"/>
      <c r="EUT747" s="110"/>
      <c r="EUU747" s="110"/>
      <c r="EUV747" s="110"/>
      <c r="EUW747" s="110"/>
      <c r="EUX747" s="110"/>
      <c r="EUY747" s="110"/>
      <c r="EUZ747" s="110"/>
      <c r="EVA747" s="110"/>
      <c r="EVB747" s="110"/>
      <c r="EVC747" s="110"/>
      <c r="EVD747" s="110"/>
      <c r="EVE747" s="110"/>
      <c r="EVF747" s="110"/>
      <c r="EVG747" s="110"/>
      <c r="EVH747" s="110"/>
      <c r="EVI747" s="110"/>
      <c r="EVJ747" s="110"/>
      <c r="EVK747" s="110"/>
      <c r="EVL747" s="110"/>
      <c r="EVM747" s="110"/>
      <c r="EVN747" s="110"/>
      <c r="EVO747" s="110"/>
      <c r="EVP747" s="110"/>
      <c r="EVQ747" s="110"/>
      <c r="EVR747" s="110"/>
      <c r="EVS747" s="110"/>
      <c r="EVT747" s="110"/>
      <c r="EVU747" s="110"/>
      <c r="EVV747" s="110"/>
      <c r="EVW747" s="110"/>
      <c r="EVX747" s="110"/>
      <c r="EVY747" s="110"/>
      <c r="EVZ747" s="110"/>
      <c r="EWA747" s="110"/>
      <c r="EWB747" s="110"/>
      <c r="EWC747" s="110"/>
      <c r="EWD747" s="110"/>
      <c r="EWE747" s="110"/>
      <c r="EWF747" s="110"/>
      <c r="EWG747" s="110"/>
      <c r="EWH747" s="110"/>
      <c r="EWI747" s="110"/>
      <c r="EWJ747" s="110"/>
      <c r="EWK747" s="110"/>
      <c r="EWL747" s="110"/>
      <c r="EWM747" s="110"/>
      <c r="EWN747" s="110"/>
      <c r="EWO747" s="110"/>
      <c r="EWP747" s="110"/>
      <c r="EWQ747" s="110"/>
      <c r="EWR747" s="110"/>
      <c r="EWS747" s="110"/>
      <c r="EWT747" s="110"/>
      <c r="EWU747" s="110"/>
      <c r="EWV747" s="110"/>
      <c r="EWW747" s="110"/>
      <c r="EWX747" s="110"/>
      <c r="EWY747" s="110"/>
      <c r="EWZ747" s="110"/>
      <c r="EXA747" s="110"/>
      <c r="EXB747" s="110"/>
      <c r="EXC747" s="110"/>
      <c r="EXD747" s="110"/>
      <c r="EXE747" s="110"/>
      <c r="EXF747" s="110"/>
      <c r="EXG747" s="110"/>
      <c r="EXH747" s="110"/>
      <c r="EXI747" s="110"/>
      <c r="EXJ747" s="110"/>
      <c r="EXK747" s="110"/>
      <c r="EXL747" s="110"/>
      <c r="EXM747" s="110"/>
      <c r="EXN747" s="110"/>
      <c r="EXO747" s="110"/>
      <c r="EXP747" s="110"/>
      <c r="EXQ747" s="110"/>
      <c r="EXR747" s="110"/>
      <c r="EXS747" s="110"/>
      <c r="EXT747" s="110"/>
      <c r="EXU747" s="110"/>
      <c r="EXV747" s="110"/>
      <c r="EXW747" s="110"/>
      <c r="EXX747" s="110"/>
      <c r="EXY747" s="110"/>
      <c r="EXZ747" s="110"/>
      <c r="EYA747" s="110"/>
      <c r="EYB747" s="110"/>
      <c r="EYC747" s="110"/>
      <c r="EYD747" s="110"/>
      <c r="EYE747" s="110"/>
      <c r="EYF747" s="110"/>
      <c r="EYG747" s="110"/>
      <c r="EYH747" s="110"/>
      <c r="EYI747" s="110"/>
      <c r="EYJ747" s="110"/>
      <c r="EYK747" s="110"/>
      <c r="EYL747" s="110"/>
      <c r="EYM747" s="110"/>
      <c r="EYN747" s="110"/>
      <c r="EYO747" s="110"/>
      <c r="EYP747" s="110"/>
      <c r="EYQ747" s="110"/>
      <c r="EYR747" s="110"/>
      <c r="EYS747" s="110"/>
      <c r="EYT747" s="110"/>
      <c r="EYU747" s="110"/>
      <c r="EYV747" s="110"/>
      <c r="EYW747" s="110"/>
      <c r="EYX747" s="110"/>
      <c r="EYY747" s="110"/>
      <c r="EYZ747" s="110"/>
      <c r="EZA747" s="110"/>
      <c r="EZB747" s="110"/>
      <c r="EZC747" s="110"/>
      <c r="EZD747" s="110"/>
      <c r="EZE747" s="110"/>
      <c r="EZF747" s="110"/>
      <c r="EZG747" s="110"/>
      <c r="EZH747" s="110"/>
      <c r="EZI747" s="110"/>
      <c r="EZJ747" s="110"/>
      <c r="EZK747" s="110"/>
      <c r="EZL747" s="110"/>
      <c r="EZM747" s="110"/>
      <c r="EZN747" s="110"/>
      <c r="EZO747" s="110"/>
      <c r="EZP747" s="110"/>
      <c r="EZQ747" s="110"/>
      <c r="EZR747" s="110"/>
      <c r="EZS747" s="110"/>
      <c r="EZT747" s="110"/>
      <c r="EZU747" s="110"/>
      <c r="EZV747" s="110"/>
      <c r="EZW747" s="110"/>
      <c r="EZX747" s="110"/>
      <c r="EZY747" s="110"/>
      <c r="EZZ747" s="110"/>
      <c r="FAA747" s="110"/>
      <c r="FAB747" s="110"/>
      <c r="FAC747" s="110"/>
      <c r="FAD747" s="110"/>
      <c r="FAE747" s="110"/>
      <c r="FAF747" s="110"/>
      <c r="FAG747" s="110"/>
      <c r="FAH747" s="110"/>
      <c r="FAI747" s="110"/>
      <c r="FAJ747" s="110"/>
      <c r="FAK747" s="110"/>
      <c r="FAL747" s="110"/>
      <c r="FAM747" s="110"/>
      <c r="FAN747" s="110"/>
      <c r="FAO747" s="110"/>
      <c r="FAP747" s="110"/>
      <c r="FAQ747" s="110"/>
      <c r="FAR747" s="110"/>
      <c r="FAS747" s="110"/>
      <c r="FAT747" s="110"/>
      <c r="FAU747" s="110"/>
      <c r="FAV747" s="110"/>
      <c r="FAW747" s="110"/>
      <c r="FAX747" s="110"/>
      <c r="FAY747" s="110"/>
      <c r="FAZ747" s="110"/>
      <c r="FBA747" s="110"/>
      <c r="FBB747" s="110"/>
      <c r="FBC747" s="110"/>
      <c r="FBD747" s="110"/>
      <c r="FBE747" s="110"/>
      <c r="FBF747" s="110"/>
      <c r="FBG747" s="110"/>
      <c r="FBH747" s="110"/>
      <c r="FBI747" s="110"/>
      <c r="FBJ747" s="110"/>
      <c r="FBK747" s="110"/>
      <c r="FBL747" s="110"/>
      <c r="FBM747" s="110"/>
      <c r="FBN747" s="110"/>
      <c r="FBO747" s="110"/>
      <c r="FBP747" s="110"/>
      <c r="FBQ747" s="110"/>
      <c r="FBR747" s="110"/>
      <c r="FBS747" s="110"/>
      <c r="FBT747" s="110"/>
      <c r="FBU747" s="110"/>
      <c r="FBV747" s="110"/>
      <c r="FBW747" s="110"/>
      <c r="FBX747" s="110"/>
      <c r="FBY747" s="110"/>
      <c r="FBZ747" s="110"/>
      <c r="FCA747" s="110"/>
      <c r="FCB747" s="110"/>
      <c r="FCC747" s="110"/>
      <c r="FCD747" s="110"/>
      <c r="FCE747" s="110"/>
      <c r="FCF747" s="110"/>
      <c r="FCG747" s="110"/>
      <c r="FCH747" s="110"/>
      <c r="FCI747" s="110"/>
      <c r="FCJ747" s="110"/>
      <c r="FCK747" s="110"/>
      <c r="FCL747" s="110"/>
      <c r="FCM747" s="110"/>
      <c r="FCN747" s="110"/>
      <c r="FCO747" s="110"/>
      <c r="FCP747" s="110"/>
      <c r="FCQ747" s="110"/>
      <c r="FCR747" s="110"/>
      <c r="FCS747" s="110"/>
      <c r="FCT747" s="110"/>
      <c r="FCU747" s="110"/>
      <c r="FCV747" s="110"/>
      <c r="FCW747" s="110"/>
      <c r="FCX747" s="110"/>
      <c r="FCY747" s="110"/>
      <c r="FCZ747" s="110"/>
      <c r="FDA747" s="110"/>
      <c r="FDB747" s="110"/>
      <c r="FDC747" s="110"/>
      <c r="FDD747" s="110"/>
      <c r="FDE747" s="110"/>
      <c r="FDF747" s="110"/>
      <c r="FDG747" s="110"/>
      <c r="FDH747" s="110"/>
      <c r="FDI747" s="110"/>
      <c r="FDJ747" s="110"/>
      <c r="FDK747" s="110"/>
      <c r="FDL747" s="110"/>
      <c r="FDM747" s="110"/>
      <c r="FDN747" s="110"/>
      <c r="FDO747" s="110"/>
      <c r="FDP747" s="110"/>
      <c r="FDQ747" s="110"/>
      <c r="FDR747" s="110"/>
      <c r="FDS747" s="110"/>
      <c r="FDT747" s="110"/>
      <c r="FDU747" s="110"/>
      <c r="FDV747" s="110"/>
      <c r="FDW747" s="110"/>
      <c r="FDX747" s="110"/>
      <c r="FDY747" s="110"/>
      <c r="FDZ747" s="110"/>
      <c r="FEA747" s="110"/>
      <c r="FEB747" s="110"/>
      <c r="FEC747" s="110"/>
      <c r="FED747" s="110"/>
      <c r="FEE747" s="110"/>
      <c r="FEF747" s="110"/>
      <c r="FEG747" s="110"/>
      <c r="FEH747" s="110"/>
      <c r="FEI747" s="110"/>
      <c r="FEJ747" s="110"/>
      <c r="FEK747" s="110"/>
      <c r="FEL747" s="110"/>
      <c r="FEM747" s="110"/>
      <c r="FEN747" s="110"/>
      <c r="FEO747" s="110"/>
      <c r="FEP747" s="110"/>
      <c r="FEQ747" s="110"/>
      <c r="FER747" s="110"/>
      <c r="FES747" s="110"/>
      <c r="FET747" s="110"/>
      <c r="FEU747" s="110"/>
      <c r="FEV747" s="110"/>
      <c r="FEW747" s="110"/>
      <c r="FEX747" s="110"/>
      <c r="FEY747" s="110"/>
      <c r="FEZ747" s="110"/>
      <c r="FFA747" s="110"/>
      <c r="FFB747" s="110"/>
      <c r="FFC747" s="110"/>
      <c r="FFD747" s="110"/>
      <c r="FFE747" s="110"/>
      <c r="FFF747" s="110"/>
      <c r="FFG747" s="110"/>
      <c r="FFH747" s="110"/>
      <c r="FFI747" s="110"/>
      <c r="FFJ747" s="110"/>
      <c r="FFK747" s="110"/>
      <c r="FFL747" s="110"/>
      <c r="FFM747" s="110"/>
      <c r="FFN747" s="110"/>
      <c r="FFO747" s="110"/>
      <c r="FFP747" s="110"/>
      <c r="FFQ747" s="110"/>
      <c r="FFR747" s="110"/>
      <c r="FFS747" s="110"/>
      <c r="FFT747" s="110"/>
      <c r="FFU747" s="110"/>
      <c r="FFV747" s="110"/>
      <c r="FFW747" s="110"/>
      <c r="FFX747" s="110"/>
      <c r="FFY747" s="110"/>
      <c r="FFZ747" s="110"/>
      <c r="FGA747" s="110"/>
      <c r="FGB747" s="110"/>
      <c r="FGC747" s="110"/>
      <c r="FGD747" s="110"/>
      <c r="FGE747" s="110"/>
      <c r="FGF747" s="110"/>
      <c r="FGG747" s="110"/>
      <c r="FGH747" s="110"/>
      <c r="FGI747" s="110"/>
      <c r="FGJ747" s="110"/>
      <c r="FGK747" s="110"/>
      <c r="FGL747" s="110"/>
      <c r="FGM747" s="110"/>
      <c r="FGN747" s="110"/>
      <c r="FGO747" s="110"/>
      <c r="FGP747" s="110"/>
      <c r="FGQ747" s="110"/>
      <c r="FGR747" s="110"/>
      <c r="FGS747" s="110"/>
      <c r="FGT747" s="110"/>
      <c r="FGU747" s="110"/>
      <c r="FGV747" s="110"/>
      <c r="FGW747" s="110"/>
      <c r="FGX747" s="110"/>
      <c r="FGY747" s="110"/>
      <c r="FGZ747" s="110"/>
      <c r="FHA747" s="110"/>
      <c r="FHB747" s="110"/>
      <c r="FHC747" s="110"/>
      <c r="FHD747" s="110"/>
      <c r="FHE747" s="110"/>
      <c r="FHF747" s="110"/>
      <c r="FHG747" s="110"/>
      <c r="FHH747" s="110"/>
      <c r="FHI747" s="110"/>
      <c r="FHJ747" s="110"/>
      <c r="FHK747" s="110"/>
      <c r="FHL747" s="110"/>
      <c r="FHM747" s="110"/>
      <c r="FHN747" s="110"/>
      <c r="FHO747" s="110"/>
      <c r="FHP747" s="110"/>
      <c r="FHQ747" s="110"/>
      <c r="FHR747" s="110"/>
      <c r="FHS747" s="110"/>
      <c r="FHT747" s="110"/>
      <c r="FHU747" s="110"/>
      <c r="FHV747" s="110"/>
      <c r="FHW747" s="110"/>
      <c r="FHX747" s="110"/>
      <c r="FHY747" s="110"/>
      <c r="FHZ747" s="110"/>
      <c r="FIA747" s="110"/>
      <c r="FIB747" s="110"/>
      <c r="FIC747" s="110"/>
      <c r="FID747" s="110"/>
      <c r="FIE747" s="110"/>
      <c r="FIF747" s="110"/>
      <c r="FIG747" s="110"/>
      <c r="FIH747" s="110"/>
      <c r="FII747" s="110"/>
      <c r="FIJ747" s="110"/>
      <c r="FIK747" s="110"/>
      <c r="FIL747" s="110"/>
      <c r="FIM747" s="110"/>
      <c r="FIN747" s="110"/>
      <c r="FIO747" s="110"/>
      <c r="FIP747" s="110"/>
      <c r="FIQ747" s="110"/>
      <c r="FIR747" s="110"/>
      <c r="FIS747" s="110"/>
      <c r="FIT747" s="110"/>
      <c r="FIU747" s="110"/>
      <c r="FIV747" s="110"/>
      <c r="FIW747" s="110"/>
      <c r="FIX747" s="110"/>
      <c r="FIY747" s="110"/>
      <c r="FIZ747" s="110"/>
      <c r="FJA747" s="110"/>
      <c r="FJB747" s="110"/>
      <c r="FJC747" s="110"/>
      <c r="FJD747" s="110"/>
      <c r="FJE747" s="110"/>
      <c r="FJF747" s="110"/>
      <c r="FJG747" s="110"/>
      <c r="FJH747" s="110"/>
      <c r="FJI747" s="110"/>
      <c r="FJJ747" s="110"/>
      <c r="FJK747" s="110"/>
      <c r="FJL747" s="110"/>
      <c r="FJM747" s="110"/>
      <c r="FJN747" s="110"/>
      <c r="FJO747" s="110"/>
      <c r="FJP747" s="110"/>
      <c r="FJQ747" s="110"/>
      <c r="FJR747" s="110"/>
      <c r="FJS747" s="110"/>
      <c r="FJT747" s="110"/>
      <c r="FJU747" s="110"/>
      <c r="FJV747" s="110"/>
      <c r="FJW747" s="110"/>
      <c r="FJX747" s="110"/>
      <c r="FJY747" s="110"/>
      <c r="FJZ747" s="110"/>
      <c r="FKA747" s="110"/>
      <c r="FKB747" s="110"/>
      <c r="FKC747" s="110"/>
      <c r="FKD747" s="110"/>
      <c r="FKE747" s="110"/>
      <c r="FKF747" s="110"/>
      <c r="FKG747" s="110"/>
      <c r="FKH747" s="110"/>
      <c r="FKI747" s="110"/>
      <c r="FKJ747" s="110"/>
      <c r="FKK747" s="110"/>
      <c r="FKL747" s="110"/>
      <c r="FKM747" s="110"/>
      <c r="FKN747" s="110"/>
      <c r="FKO747" s="110"/>
      <c r="FKP747" s="110"/>
      <c r="FKQ747" s="110"/>
      <c r="FKR747" s="110"/>
      <c r="FKS747" s="110"/>
      <c r="FKT747" s="110"/>
      <c r="FKU747" s="110"/>
      <c r="FKV747" s="110"/>
      <c r="FKW747" s="110"/>
      <c r="FKX747" s="110"/>
      <c r="FKY747" s="110"/>
      <c r="FKZ747" s="110"/>
      <c r="FLA747" s="110"/>
      <c r="FLB747" s="110"/>
      <c r="FLC747" s="110"/>
      <c r="FLD747" s="110"/>
      <c r="FLE747" s="110"/>
      <c r="FLF747" s="110"/>
      <c r="FLG747" s="110"/>
      <c r="FLH747" s="110"/>
      <c r="FLI747" s="110"/>
      <c r="FLJ747" s="110"/>
      <c r="FLK747" s="110"/>
      <c r="FLL747" s="110"/>
      <c r="FLM747" s="110"/>
      <c r="FLN747" s="110"/>
      <c r="FLO747" s="110"/>
      <c r="FLP747" s="110"/>
      <c r="FLQ747" s="110"/>
      <c r="FLR747" s="110"/>
      <c r="FLS747" s="110"/>
      <c r="FLT747" s="110"/>
      <c r="FLU747" s="110"/>
      <c r="FLV747" s="110"/>
      <c r="FLW747" s="110"/>
      <c r="FLX747" s="110"/>
      <c r="FLY747" s="110"/>
      <c r="FLZ747" s="110"/>
      <c r="FMA747" s="110"/>
      <c r="FMB747" s="110"/>
      <c r="FMC747" s="110"/>
      <c r="FMD747" s="110"/>
      <c r="FME747" s="110"/>
      <c r="FMF747" s="110"/>
      <c r="FMG747" s="110"/>
      <c r="FMH747" s="110"/>
      <c r="FMI747" s="110"/>
      <c r="FMJ747" s="110"/>
      <c r="FMK747" s="110"/>
      <c r="FML747" s="110"/>
      <c r="FMM747" s="110"/>
      <c r="FMN747" s="110"/>
      <c r="FMO747" s="110"/>
      <c r="FMP747" s="110"/>
      <c r="FMQ747" s="110"/>
      <c r="FMR747" s="110"/>
      <c r="FMS747" s="110"/>
      <c r="FMT747" s="110"/>
      <c r="FMU747" s="110"/>
      <c r="FMV747" s="110"/>
      <c r="FMW747" s="110"/>
      <c r="FMX747" s="110"/>
      <c r="FMY747" s="110"/>
      <c r="FMZ747" s="110"/>
      <c r="FNA747" s="110"/>
      <c r="FNB747" s="110"/>
      <c r="FNC747" s="110"/>
      <c r="FND747" s="110"/>
      <c r="FNE747" s="110"/>
      <c r="FNF747" s="110"/>
      <c r="FNG747" s="110"/>
      <c r="FNH747" s="110"/>
      <c r="FNI747" s="110"/>
      <c r="FNJ747" s="110"/>
      <c r="FNK747" s="110"/>
      <c r="FNL747" s="110"/>
      <c r="FNM747" s="110"/>
      <c r="FNN747" s="110"/>
      <c r="FNO747" s="110"/>
      <c r="FNP747" s="110"/>
      <c r="FNQ747" s="110"/>
      <c r="FNR747" s="110"/>
      <c r="FNS747" s="110"/>
      <c r="FNT747" s="110"/>
      <c r="FNU747" s="110"/>
      <c r="FNV747" s="110"/>
      <c r="FNW747" s="110"/>
      <c r="FNX747" s="110"/>
      <c r="FNY747" s="110"/>
      <c r="FNZ747" s="110"/>
      <c r="FOA747" s="110"/>
      <c r="FOB747" s="110"/>
      <c r="FOC747" s="110"/>
      <c r="FOD747" s="110"/>
      <c r="FOE747" s="110"/>
      <c r="FOF747" s="110"/>
      <c r="FOG747" s="110"/>
      <c r="FOH747" s="110"/>
      <c r="FOI747" s="110"/>
      <c r="FOJ747" s="110"/>
      <c r="FOK747" s="110"/>
      <c r="FOL747" s="110"/>
      <c r="FOM747" s="110"/>
      <c r="FON747" s="110"/>
      <c r="FOO747" s="110"/>
      <c r="FOP747" s="110"/>
      <c r="FOQ747" s="110"/>
      <c r="FOR747" s="110"/>
      <c r="FOS747" s="110"/>
      <c r="FOT747" s="110"/>
      <c r="FOU747" s="110"/>
      <c r="FOV747" s="110"/>
      <c r="FOW747" s="110"/>
      <c r="FOX747" s="110"/>
      <c r="FOY747" s="110"/>
      <c r="FOZ747" s="110"/>
      <c r="FPA747" s="110"/>
      <c r="FPB747" s="110"/>
      <c r="FPC747" s="110"/>
      <c r="FPD747" s="110"/>
      <c r="FPE747" s="110"/>
      <c r="FPF747" s="110"/>
      <c r="FPG747" s="110"/>
      <c r="FPH747" s="110"/>
      <c r="FPI747" s="110"/>
      <c r="FPJ747" s="110"/>
      <c r="FPK747" s="110"/>
      <c r="FPL747" s="110"/>
      <c r="FPM747" s="110"/>
      <c r="FPN747" s="110"/>
      <c r="FPO747" s="110"/>
      <c r="FPP747" s="110"/>
      <c r="FPQ747" s="110"/>
      <c r="FPR747" s="110"/>
      <c r="FPS747" s="110"/>
      <c r="FPT747" s="110"/>
      <c r="FPU747" s="110"/>
      <c r="FPV747" s="110"/>
      <c r="FPW747" s="110"/>
      <c r="FPX747" s="110"/>
      <c r="FPY747" s="110"/>
      <c r="FPZ747" s="110"/>
      <c r="FQA747" s="110"/>
      <c r="FQB747" s="110"/>
      <c r="FQC747" s="110"/>
      <c r="FQD747" s="110"/>
      <c r="FQE747" s="110"/>
      <c r="FQF747" s="110"/>
      <c r="FQG747" s="110"/>
      <c r="FQH747" s="110"/>
      <c r="FQI747" s="110"/>
      <c r="FQJ747" s="110"/>
      <c r="FQK747" s="110"/>
      <c r="FQL747" s="110"/>
      <c r="FQM747" s="110"/>
      <c r="FQN747" s="110"/>
      <c r="FQO747" s="110"/>
      <c r="FQP747" s="110"/>
      <c r="FQQ747" s="110"/>
      <c r="FQR747" s="110"/>
      <c r="FQS747" s="110"/>
      <c r="FQT747" s="110"/>
      <c r="FQU747" s="110"/>
      <c r="FQV747" s="110"/>
      <c r="FQW747" s="110"/>
      <c r="FQX747" s="110"/>
      <c r="FQY747" s="110"/>
      <c r="FQZ747" s="110"/>
      <c r="FRA747" s="110"/>
      <c r="FRB747" s="110"/>
      <c r="FRC747" s="110"/>
      <c r="FRD747" s="110"/>
      <c r="FRE747" s="110"/>
      <c r="FRF747" s="110"/>
      <c r="FRG747" s="110"/>
      <c r="FRH747" s="110"/>
      <c r="FRI747" s="110"/>
      <c r="FRJ747" s="110"/>
      <c r="FRK747" s="110"/>
      <c r="FRL747" s="110"/>
      <c r="FRM747" s="110"/>
      <c r="FRN747" s="110"/>
      <c r="FRO747" s="110"/>
      <c r="FRP747" s="110"/>
      <c r="FRQ747" s="110"/>
      <c r="FRR747" s="110"/>
      <c r="FRS747" s="110"/>
      <c r="FRT747" s="110"/>
      <c r="FRU747" s="110"/>
      <c r="FRV747" s="110"/>
      <c r="FRW747" s="110"/>
      <c r="FRX747" s="110"/>
      <c r="FRY747" s="110"/>
      <c r="FRZ747" s="110"/>
      <c r="FSA747" s="110"/>
      <c r="FSB747" s="110"/>
      <c r="FSC747" s="110"/>
      <c r="FSD747" s="110"/>
      <c r="FSE747" s="110"/>
      <c r="FSF747" s="110"/>
      <c r="FSG747" s="110"/>
      <c r="FSH747" s="110"/>
      <c r="FSI747" s="110"/>
      <c r="FSJ747" s="110"/>
      <c r="FSK747" s="110"/>
      <c r="FSL747" s="110"/>
      <c r="FSM747" s="110"/>
      <c r="FSN747" s="110"/>
      <c r="FSO747" s="110"/>
      <c r="FSP747" s="110"/>
      <c r="FSQ747" s="110"/>
      <c r="FSR747" s="110"/>
      <c r="FSS747" s="110"/>
      <c r="FST747" s="110"/>
      <c r="FSU747" s="110"/>
      <c r="FSV747" s="110"/>
      <c r="FSW747" s="110"/>
      <c r="FSX747" s="110"/>
      <c r="FSY747" s="110"/>
      <c r="FSZ747" s="110"/>
      <c r="FTA747" s="110"/>
      <c r="FTB747" s="110"/>
      <c r="FTC747" s="110"/>
      <c r="FTD747" s="110"/>
      <c r="FTE747" s="110"/>
      <c r="FTF747" s="110"/>
      <c r="FTG747" s="110"/>
      <c r="FTH747" s="110"/>
      <c r="FTI747" s="110"/>
      <c r="FTJ747" s="110"/>
      <c r="FTK747" s="110"/>
      <c r="FTL747" s="110"/>
      <c r="FTM747" s="110"/>
      <c r="FTN747" s="110"/>
      <c r="FTO747" s="110"/>
      <c r="FTP747" s="110"/>
      <c r="FTQ747" s="110"/>
      <c r="FTR747" s="110"/>
      <c r="FTS747" s="110"/>
      <c r="FTT747" s="110"/>
      <c r="FTU747" s="110"/>
      <c r="FTV747" s="110"/>
      <c r="FTW747" s="110"/>
      <c r="FTX747" s="110"/>
      <c r="FTY747" s="110"/>
      <c r="FTZ747" s="110"/>
      <c r="FUA747" s="110"/>
      <c r="FUB747" s="110"/>
      <c r="FUC747" s="110"/>
      <c r="FUD747" s="110"/>
      <c r="FUE747" s="110"/>
      <c r="FUF747" s="110"/>
      <c r="FUG747" s="110"/>
      <c r="FUH747" s="110"/>
      <c r="FUI747" s="110"/>
      <c r="FUJ747" s="110"/>
      <c r="FUK747" s="110"/>
      <c r="FUL747" s="110"/>
      <c r="FUM747" s="110"/>
      <c r="FUN747" s="110"/>
      <c r="FUO747" s="110"/>
      <c r="FUP747" s="110"/>
      <c r="FUQ747" s="110"/>
      <c r="FUR747" s="110"/>
      <c r="FUS747" s="110"/>
      <c r="FUT747" s="110"/>
      <c r="FUU747" s="110"/>
      <c r="FUV747" s="110"/>
      <c r="FUW747" s="110"/>
      <c r="FUX747" s="110"/>
      <c r="FUY747" s="110"/>
      <c r="FUZ747" s="110"/>
      <c r="FVA747" s="110"/>
      <c r="FVB747" s="110"/>
      <c r="FVC747" s="110"/>
      <c r="FVD747" s="110"/>
      <c r="FVE747" s="110"/>
      <c r="FVF747" s="110"/>
      <c r="FVG747" s="110"/>
      <c r="FVH747" s="110"/>
      <c r="FVI747" s="110"/>
      <c r="FVJ747" s="110"/>
      <c r="FVK747" s="110"/>
      <c r="FVL747" s="110"/>
      <c r="FVM747" s="110"/>
      <c r="FVN747" s="110"/>
      <c r="FVO747" s="110"/>
      <c r="FVP747" s="110"/>
      <c r="FVQ747" s="110"/>
      <c r="FVR747" s="110"/>
      <c r="FVS747" s="110"/>
      <c r="FVT747" s="110"/>
      <c r="FVU747" s="110"/>
      <c r="FVV747" s="110"/>
      <c r="FVW747" s="110"/>
      <c r="FVX747" s="110"/>
      <c r="FVY747" s="110"/>
      <c r="FVZ747" s="110"/>
      <c r="FWA747" s="110"/>
      <c r="FWB747" s="110"/>
      <c r="FWC747" s="110"/>
      <c r="FWD747" s="110"/>
      <c r="FWE747" s="110"/>
      <c r="FWF747" s="110"/>
      <c r="FWG747" s="110"/>
      <c r="FWH747" s="110"/>
      <c r="FWI747" s="110"/>
      <c r="FWJ747" s="110"/>
      <c r="FWK747" s="110"/>
      <c r="FWL747" s="110"/>
      <c r="FWM747" s="110"/>
      <c r="FWN747" s="110"/>
      <c r="FWO747" s="110"/>
      <c r="FWP747" s="110"/>
      <c r="FWQ747" s="110"/>
      <c r="FWR747" s="110"/>
      <c r="FWS747" s="110"/>
      <c r="FWT747" s="110"/>
      <c r="FWU747" s="110"/>
      <c r="FWV747" s="110"/>
      <c r="FWW747" s="110"/>
      <c r="FWX747" s="110"/>
      <c r="FWY747" s="110"/>
      <c r="FWZ747" s="110"/>
      <c r="FXA747" s="110"/>
      <c r="FXB747" s="110"/>
      <c r="FXC747" s="110"/>
      <c r="FXD747" s="110"/>
      <c r="FXE747" s="110"/>
      <c r="FXF747" s="110"/>
      <c r="FXG747" s="110"/>
      <c r="FXH747" s="110"/>
      <c r="FXI747" s="110"/>
      <c r="FXJ747" s="110"/>
      <c r="FXK747" s="110"/>
      <c r="FXL747" s="110"/>
      <c r="FXM747" s="110"/>
      <c r="FXN747" s="110"/>
      <c r="FXO747" s="110"/>
      <c r="FXP747" s="110"/>
      <c r="FXQ747" s="110"/>
      <c r="FXR747" s="110"/>
      <c r="FXS747" s="110"/>
      <c r="FXT747" s="110"/>
      <c r="FXU747" s="110"/>
      <c r="FXV747" s="110"/>
      <c r="FXW747" s="110"/>
      <c r="FXX747" s="110"/>
      <c r="FXY747" s="110"/>
      <c r="FXZ747" s="110"/>
      <c r="FYA747" s="110"/>
      <c r="FYB747" s="110"/>
      <c r="FYC747" s="110"/>
      <c r="FYD747" s="110"/>
      <c r="FYE747" s="110"/>
      <c r="FYF747" s="110"/>
      <c r="FYG747" s="110"/>
      <c r="FYH747" s="110"/>
      <c r="FYI747" s="110"/>
      <c r="FYJ747" s="110"/>
      <c r="FYK747" s="110"/>
      <c r="FYL747" s="110"/>
      <c r="FYM747" s="110"/>
      <c r="FYN747" s="110"/>
      <c r="FYO747" s="110"/>
      <c r="FYP747" s="110"/>
      <c r="FYQ747" s="110"/>
      <c r="FYR747" s="110"/>
      <c r="FYS747" s="110"/>
      <c r="FYT747" s="110"/>
      <c r="FYU747" s="110"/>
      <c r="FYV747" s="110"/>
      <c r="FYW747" s="110"/>
      <c r="FYX747" s="110"/>
      <c r="FYY747" s="110"/>
      <c r="FYZ747" s="110"/>
      <c r="FZA747" s="110"/>
      <c r="FZB747" s="110"/>
      <c r="FZC747" s="110"/>
      <c r="FZD747" s="110"/>
      <c r="FZE747" s="110"/>
      <c r="FZF747" s="110"/>
      <c r="FZG747" s="110"/>
      <c r="FZH747" s="110"/>
      <c r="FZI747" s="110"/>
      <c r="FZJ747" s="110"/>
      <c r="FZK747" s="110"/>
      <c r="FZL747" s="110"/>
      <c r="FZM747" s="110"/>
      <c r="FZN747" s="110"/>
      <c r="FZO747" s="110"/>
      <c r="FZP747" s="110"/>
      <c r="FZQ747" s="110"/>
      <c r="FZR747" s="110"/>
      <c r="FZS747" s="110"/>
      <c r="FZT747" s="110"/>
      <c r="FZU747" s="110"/>
      <c r="FZV747" s="110"/>
      <c r="FZW747" s="110"/>
      <c r="FZX747" s="110"/>
      <c r="FZY747" s="110"/>
      <c r="FZZ747" s="110"/>
      <c r="GAA747" s="110"/>
      <c r="GAB747" s="110"/>
      <c r="GAC747" s="110"/>
      <c r="GAD747" s="110"/>
      <c r="GAE747" s="110"/>
      <c r="GAF747" s="110"/>
      <c r="GAG747" s="110"/>
      <c r="GAH747" s="110"/>
      <c r="GAI747" s="110"/>
      <c r="GAJ747" s="110"/>
      <c r="GAK747" s="110"/>
      <c r="GAL747" s="110"/>
      <c r="GAM747" s="110"/>
      <c r="GAN747" s="110"/>
      <c r="GAO747" s="110"/>
      <c r="GAP747" s="110"/>
      <c r="GAQ747" s="110"/>
      <c r="GAR747" s="110"/>
      <c r="GAS747" s="110"/>
      <c r="GAT747" s="110"/>
      <c r="GAU747" s="110"/>
      <c r="GAV747" s="110"/>
      <c r="GAW747" s="110"/>
      <c r="GAX747" s="110"/>
      <c r="GAY747" s="110"/>
      <c r="GAZ747" s="110"/>
      <c r="GBA747" s="110"/>
      <c r="GBB747" s="110"/>
      <c r="GBC747" s="110"/>
      <c r="GBD747" s="110"/>
      <c r="GBE747" s="110"/>
      <c r="GBF747" s="110"/>
      <c r="GBG747" s="110"/>
      <c r="GBH747" s="110"/>
      <c r="GBI747" s="110"/>
      <c r="GBJ747" s="110"/>
      <c r="GBK747" s="110"/>
      <c r="GBL747" s="110"/>
      <c r="GBM747" s="110"/>
      <c r="GBN747" s="110"/>
      <c r="GBO747" s="110"/>
      <c r="GBP747" s="110"/>
      <c r="GBQ747" s="110"/>
      <c r="GBR747" s="110"/>
      <c r="GBS747" s="110"/>
      <c r="GBT747" s="110"/>
      <c r="GBU747" s="110"/>
      <c r="GBV747" s="110"/>
      <c r="GBW747" s="110"/>
      <c r="GBX747" s="110"/>
      <c r="GBY747" s="110"/>
      <c r="GBZ747" s="110"/>
      <c r="GCA747" s="110"/>
      <c r="GCB747" s="110"/>
      <c r="GCC747" s="110"/>
      <c r="GCD747" s="110"/>
      <c r="GCE747" s="110"/>
      <c r="GCF747" s="110"/>
      <c r="GCG747" s="110"/>
      <c r="GCH747" s="110"/>
      <c r="GCI747" s="110"/>
      <c r="GCJ747" s="110"/>
      <c r="GCK747" s="110"/>
      <c r="GCL747" s="110"/>
      <c r="GCM747" s="110"/>
      <c r="GCN747" s="110"/>
      <c r="GCO747" s="110"/>
      <c r="GCP747" s="110"/>
      <c r="GCQ747" s="110"/>
      <c r="GCR747" s="110"/>
      <c r="GCS747" s="110"/>
      <c r="GCT747" s="110"/>
      <c r="GCU747" s="110"/>
      <c r="GCV747" s="110"/>
      <c r="GCW747" s="110"/>
      <c r="GCX747" s="110"/>
      <c r="GCY747" s="110"/>
      <c r="GCZ747" s="110"/>
      <c r="GDA747" s="110"/>
      <c r="GDB747" s="110"/>
      <c r="GDC747" s="110"/>
      <c r="GDD747" s="110"/>
      <c r="GDE747" s="110"/>
      <c r="GDF747" s="110"/>
      <c r="GDG747" s="110"/>
      <c r="GDH747" s="110"/>
      <c r="GDI747" s="110"/>
      <c r="GDJ747" s="110"/>
      <c r="GDK747" s="110"/>
      <c r="GDL747" s="110"/>
      <c r="GDM747" s="110"/>
      <c r="GDN747" s="110"/>
      <c r="GDO747" s="110"/>
      <c r="GDP747" s="110"/>
      <c r="GDQ747" s="110"/>
      <c r="GDR747" s="110"/>
      <c r="GDS747" s="110"/>
      <c r="GDT747" s="110"/>
      <c r="GDU747" s="110"/>
      <c r="GDV747" s="110"/>
      <c r="GDW747" s="110"/>
      <c r="GDX747" s="110"/>
      <c r="GDY747" s="110"/>
      <c r="GDZ747" s="110"/>
      <c r="GEA747" s="110"/>
      <c r="GEB747" s="110"/>
      <c r="GEC747" s="110"/>
      <c r="GED747" s="110"/>
      <c r="GEE747" s="110"/>
      <c r="GEF747" s="110"/>
      <c r="GEG747" s="110"/>
      <c r="GEH747" s="110"/>
      <c r="GEI747" s="110"/>
      <c r="GEJ747" s="110"/>
      <c r="GEK747" s="110"/>
      <c r="GEL747" s="110"/>
      <c r="GEM747" s="110"/>
      <c r="GEN747" s="110"/>
      <c r="GEO747" s="110"/>
      <c r="GEP747" s="110"/>
      <c r="GEQ747" s="110"/>
      <c r="GER747" s="110"/>
      <c r="GES747" s="110"/>
      <c r="GET747" s="110"/>
      <c r="GEU747" s="110"/>
      <c r="GEV747" s="110"/>
      <c r="GEW747" s="110"/>
      <c r="GEX747" s="110"/>
      <c r="GEY747" s="110"/>
      <c r="GEZ747" s="110"/>
      <c r="GFA747" s="110"/>
      <c r="GFB747" s="110"/>
      <c r="GFC747" s="110"/>
      <c r="GFD747" s="110"/>
      <c r="GFE747" s="110"/>
      <c r="GFF747" s="110"/>
      <c r="GFG747" s="110"/>
      <c r="GFH747" s="110"/>
      <c r="GFI747" s="110"/>
      <c r="GFJ747" s="110"/>
      <c r="GFK747" s="110"/>
      <c r="GFL747" s="110"/>
      <c r="GFM747" s="110"/>
      <c r="GFN747" s="110"/>
      <c r="GFO747" s="110"/>
      <c r="GFP747" s="110"/>
      <c r="GFQ747" s="110"/>
      <c r="GFR747" s="110"/>
      <c r="GFS747" s="110"/>
      <c r="GFT747" s="110"/>
      <c r="GFU747" s="110"/>
      <c r="GFV747" s="110"/>
      <c r="GFW747" s="110"/>
      <c r="GFX747" s="110"/>
      <c r="GFY747" s="110"/>
      <c r="GFZ747" s="110"/>
      <c r="GGA747" s="110"/>
      <c r="GGB747" s="110"/>
      <c r="GGC747" s="110"/>
      <c r="GGD747" s="110"/>
      <c r="GGE747" s="110"/>
      <c r="GGF747" s="110"/>
      <c r="GGG747" s="110"/>
      <c r="GGH747" s="110"/>
      <c r="GGI747" s="110"/>
      <c r="GGJ747" s="110"/>
      <c r="GGK747" s="110"/>
      <c r="GGL747" s="110"/>
      <c r="GGM747" s="110"/>
      <c r="GGN747" s="110"/>
      <c r="GGO747" s="110"/>
      <c r="GGP747" s="110"/>
      <c r="GGQ747" s="110"/>
      <c r="GGR747" s="110"/>
      <c r="GGS747" s="110"/>
      <c r="GGT747" s="110"/>
      <c r="GGU747" s="110"/>
      <c r="GGV747" s="110"/>
      <c r="GGW747" s="110"/>
      <c r="GGX747" s="110"/>
      <c r="GGY747" s="110"/>
      <c r="GGZ747" s="110"/>
      <c r="GHA747" s="110"/>
      <c r="GHB747" s="110"/>
      <c r="GHC747" s="110"/>
      <c r="GHD747" s="110"/>
      <c r="GHE747" s="110"/>
      <c r="GHF747" s="110"/>
      <c r="GHG747" s="110"/>
      <c r="GHH747" s="110"/>
      <c r="GHI747" s="110"/>
      <c r="GHJ747" s="110"/>
      <c r="GHK747" s="110"/>
      <c r="GHL747" s="110"/>
      <c r="GHM747" s="110"/>
      <c r="GHN747" s="110"/>
      <c r="GHO747" s="110"/>
      <c r="GHP747" s="110"/>
      <c r="GHQ747" s="110"/>
      <c r="GHR747" s="110"/>
      <c r="GHS747" s="110"/>
      <c r="GHT747" s="110"/>
      <c r="GHU747" s="110"/>
      <c r="GHV747" s="110"/>
      <c r="GHW747" s="110"/>
      <c r="GHX747" s="110"/>
      <c r="GHY747" s="110"/>
      <c r="GHZ747" s="110"/>
      <c r="GIA747" s="110"/>
      <c r="GIB747" s="110"/>
      <c r="GIC747" s="110"/>
      <c r="GID747" s="110"/>
      <c r="GIE747" s="110"/>
      <c r="GIF747" s="110"/>
      <c r="GIG747" s="110"/>
      <c r="GIH747" s="110"/>
      <c r="GII747" s="110"/>
      <c r="GIJ747" s="110"/>
      <c r="GIK747" s="110"/>
      <c r="GIL747" s="110"/>
      <c r="GIM747" s="110"/>
      <c r="GIN747" s="110"/>
      <c r="GIO747" s="110"/>
      <c r="GIP747" s="110"/>
      <c r="GIQ747" s="110"/>
      <c r="GIR747" s="110"/>
      <c r="GIS747" s="110"/>
      <c r="GIT747" s="110"/>
      <c r="GIU747" s="110"/>
      <c r="GIV747" s="110"/>
      <c r="GIW747" s="110"/>
      <c r="GIX747" s="110"/>
      <c r="GIY747" s="110"/>
      <c r="GIZ747" s="110"/>
      <c r="GJA747" s="110"/>
      <c r="GJB747" s="110"/>
      <c r="GJC747" s="110"/>
      <c r="GJD747" s="110"/>
      <c r="GJE747" s="110"/>
      <c r="GJF747" s="110"/>
      <c r="GJG747" s="110"/>
      <c r="GJH747" s="110"/>
      <c r="GJI747" s="110"/>
      <c r="GJJ747" s="110"/>
      <c r="GJK747" s="110"/>
      <c r="GJL747" s="110"/>
      <c r="GJM747" s="110"/>
      <c r="GJN747" s="110"/>
      <c r="GJO747" s="110"/>
      <c r="GJP747" s="110"/>
      <c r="GJQ747" s="110"/>
      <c r="GJR747" s="110"/>
      <c r="GJS747" s="110"/>
      <c r="GJT747" s="110"/>
      <c r="GJU747" s="110"/>
      <c r="GJV747" s="110"/>
      <c r="GJW747" s="110"/>
      <c r="GJX747" s="110"/>
      <c r="GJY747" s="110"/>
      <c r="GJZ747" s="110"/>
      <c r="GKA747" s="110"/>
      <c r="GKB747" s="110"/>
      <c r="GKC747" s="110"/>
      <c r="GKD747" s="110"/>
      <c r="GKE747" s="110"/>
      <c r="GKF747" s="110"/>
      <c r="GKG747" s="110"/>
      <c r="GKH747" s="110"/>
      <c r="GKI747" s="110"/>
      <c r="GKJ747" s="110"/>
      <c r="GKK747" s="110"/>
      <c r="GKL747" s="110"/>
      <c r="GKM747" s="110"/>
      <c r="GKN747" s="110"/>
      <c r="GKO747" s="110"/>
      <c r="GKP747" s="110"/>
      <c r="GKQ747" s="110"/>
      <c r="GKR747" s="110"/>
      <c r="GKS747" s="110"/>
      <c r="GKT747" s="110"/>
      <c r="GKU747" s="110"/>
      <c r="GKV747" s="110"/>
      <c r="GKW747" s="110"/>
      <c r="GKX747" s="110"/>
      <c r="GKY747" s="110"/>
      <c r="GKZ747" s="110"/>
      <c r="GLA747" s="110"/>
      <c r="GLB747" s="110"/>
      <c r="GLC747" s="110"/>
      <c r="GLD747" s="110"/>
      <c r="GLE747" s="110"/>
      <c r="GLF747" s="110"/>
      <c r="GLG747" s="110"/>
      <c r="GLH747" s="110"/>
      <c r="GLI747" s="110"/>
      <c r="GLJ747" s="110"/>
      <c r="GLK747" s="110"/>
      <c r="GLL747" s="110"/>
      <c r="GLM747" s="110"/>
      <c r="GLN747" s="110"/>
      <c r="GLO747" s="110"/>
      <c r="GLP747" s="110"/>
      <c r="GLQ747" s="110"/>
      <c r="GLR747" s="110"/>
      <c r="GLS747" s="110"/>
      <c r="GLT747" s="110"/>
      <c r="GLU747" s="110"/>
      <c r="GLV747" s="110"/>
      <c r="GLW747" s="110"/>
      <c r="GLX747" s="110"/>
      <c r="GLY747" s="110"/>
      <c r="GLZ747" s="110"/>
      <c r="GMA747" s="110"/>
      <c r="GMB747" s="110"/>
      <c r="GMC747" s="110"/>
      <c r="GMD747" s="110"/>
      <c r="GME747" s="110"/>
      <c r="GMF747" s="110"/>
      <c r="GMG747" s="110"/>
      <c r="GMH747" s="110"/>
      <c r="GMI747" s="110"/>
      <c r="GMJ747" s="110"/>
      <c r="GMK747" s="110"/>
      <c r="GML747" s="110"/>
      <c r="GMM747" s="110"/>
      <c r="GMN747" s="110"/>
      <c r="GMO747" s="110"/>
      <c r="GMP747" s="110"/>
      <c r="GMQ747" s="110"/>
      <c r="GMR747" s="110"/>
      <c r="GMS747" s="110"/>
      <c r="GMT747" s="110"/>
      <c r="GMU747" s="110"/>
      <c r="GMV747" s="110"/>
      <c r="GMW747" s="110"/>
      <c r="GMX747" s="110"/>
      <c r="GMY747" s="110"/>
      <c r="GMZ747" s="110"/>
      <c r="GNA747" s="110"/>
      <c r="GNB747" s="110"/>
      <c r="GNC747" s="110"/>
      <c r="GND747" s="110"/>
      <c r="GNE747" s="110"/>
      <c r="GNF747" s="110"/>
      <c r="GNG747" s="110"/>
      <c r="GNH747" s="110"/>
      <c r="GNI747" s="110"/>
      <c r="GNJ747" s="110"/>
      <c r="GNK747" s="110"/>
      <c r="GNL747" s="110"/>
      <c r="GNM747" s="110"/>
      <c r="GNN747" s="110"/>
      <c r="GNO747" s="110"/>
      <c r="GNP747" s="110"/>
      <c r="GNQ747" s="110"/>
      <c r="GNR747" s="110"/>
      <c r="GNS747" s="110"/>
      <c r="GNT747" s="110"/>
      <c r="GNU747" s="110"/>
      <c r="GNV747" s="110"/>
      <c r="GNW747" s="110"/>
      <c r="GNX747" s="110"/>
      <c r="GNY747" s="110"/>
      <c r="GNZ747" s="110"/>
      <c r="GOA747" s="110"/>
      <c r="GOB747" s="110"/>
      <c r="GOC747" s="110"/>
      <c r="GOD747" s="110"/>
      <c r="GOE747" s="110"/>
      <c r="GOF747" s="110"/>
      <c r="GOG747" s="110"/>
      <c r="GOH747" s="110"/>
      <c r="GOI747" s="110"/>
      <c r="GOJ747" s="110"/>
      <c r="GOK747" s="110"/>
      <c r="GOL747" s="110"/>
      <c r="GOM747" s="110"/>
      <c r="GON747" s="110"/>
      <c r="GOO747" s="110"/>
      <c r="GOP747" s="110"/>
      <c r="GOQ747" s="110"/>
      <c r="GOR747" s="110"/>
      <c r="GOS747" s="110"/>
      <c r="GOT747" s="110"/>
      <c r="GOU747" s="110"/>
      <c r="GOV747" s="110"/>
      <c r="GOW747" s="110"/>
      <c r="GOX747" s="110"/>
      <c r="GOY747" s="110"/>
      <c r="GOZ747" s="110"/>
      <c r="GPA747" s="110"/>
      <c r="GPB747" s="110"/>
      <c r="GPC747" s="110"/>
      <c r="GPD747" s="110"/>
      <c r="GPE747" s="110"/>
      <c r="GPF747" s="110"/>
      <c r="GPG747" s="110"/>
      <c r="GPH747" s="110"/>
      <c r="GPI747" s="110"/>
      <c r="GPJ747" s="110"/>
      <c r="GPK747" s="110"/>
      <c r="GPL747" s="110"/>
      <c r="GPM747" s="110"/>
      <c r="GPN747" s="110"/>
      <c r="GPO747" s="110"/>
      <c r="GPP747" s="110"/>
      <c r="GPQ747" s="110"/>
      <c r="GPR747" s="110"/>
      <c r="GPS747" s="110"/>
      <c r="GPT747" s="110"/>
      <c r="GPU747" s="110"/>
      <c r="GPV747" s="110"/>
      <c r="GPW747" s="110"/>
      <c r="GPX747" s="110"/>
      <c r="GPY747" s="110"/>
      <c r="GPZ747" s="110"/>
      <c r="GQA747" s="110"/>
      <c r="GQB747" s="110"/>
      <c r="GQC747" s="110"/>
      <c r="GQD747" s="110"/>
      <c r="GQE747" s="110"/>
      <c r="GQF747" s="110"/>
      <c r="GQG747" s="110"/>
      <c r="GQH747" s="110"/>
      <c r="GQI747" s="110"/>
      <c r="GQJ747" s="110"/>
      <c r="GQK747" s="110"/>
      <c r="GQL747" s="110"/>
      <c r="GQM747" s="110"/>
      <c r="GQN747" s="110"/>
      <c r="GQO747" s="110"/>
      <c r="GQP747" s="110"/>
      <c r="GQQ747" s="110"/>
      <c r="GQR747" s="110"/>
      <c r="GQS747" s="110"/>
      <c r="GQT747" s="110"/>
      <c r="GQU747" s="110"/>
      <c r="GQV747" s="110"/>
      <c r="GQW747" s="110"/>
      <c r="GQX747" s="110"/>
      <c r="GQY747" s="110"/>
      <c r="GQZ747" s="110"/>
      <c r="GRA747" s="110"/>
      <c r="GRB747" s="110"/>
      <c r="GRC747" s="110"/>
      <c r="GRD747" s="110"/>
      <c r="GRE747" s="110"/>
      <c r="GRF747" s="110"/>
      <c r="GRG747" s="110"/>
      <c r="GRH747" s="110"/>
      <c r="GRI747" s="110"/>
      <c r="GRJ747" s="110"/>
      <c r="GRK747" s="110"/>
      <c r="GRL747" s="110"/>
      <c r="GRM747" s="110"/>
      <c r="GRN747" s="110"/>
      <c r="GRO747" s="110"/>
      <c r="GRP747" s="110"/>
      <c r="GRQ747" s="110"/>
      <c r="GRR747" s="110"/>
      <c r="GRS747" s="110"/>
      <c r="GRT747" s="110"/>
      <c r="GRU747" s="110"/>
      <c r="GRV747" s="110"/>
      <c r="GRW747" s="110"/>
      <c r="GRX747" s="110"/>
      <c r="GRY747" s="110"/>
      <c r="GRZ747" s="110"/>
      <c r="GSA747" s="110"/>
      <c r="GSB747" s="110"/>
      <c r="GSC747" s="110"/>
      <c r="GSD747" s="110"/>
      <c r="GSE747" s="110"/>
      <c r="GSF747" s="110"/>
      <c r="GSG747" s="110"/>
      <c r="GSH747" s="110"/>
      <c r="GSI747" s="110"/>
      <c r="GSJ747" s="110"/>
      <c r="GSK747" s="110"/>
      <c r="GSL747" s="110"/>
      <c r="GSM747" s="110"/>
      <c r="GSN747" s="110"/>
      <c r="GSO747" s="110"/>
      <c r="GSP747" s="110"/>
      <c r="GSQ747" s="110"/>
      <c r="GSR747" s="110"/>
      <c r="GSS747" s="110"/>
      <c r="GST747" s="110"/>
      <c r="GSU747" s="110"/>
      <c r="GSV747" s="110"/>
      <c r="GSW747" s="110"/>
      <c r="GSX747" s="110"/>
      <c r="GSY747" s="110"/>
      <c r="GSZ747" s="110"/>
      <c r="GTA747" s="110"/>
      <c r="GTB747" s="110"/>
      <c r="GTC747" s="110"/>
      <c r="GTD747" s="110"/>
      <c r="GTE747" s="110"/>
      <c r="GTF747" s="110"/>
      <c r="GTG747" s="110"/>
      <c r="GTH747" s="110"/>
      <c r="GTI747" s="110"/>
      <c r="GTJ747" s="110"/>
      <c r="GTK747" s="110"/>
      <c r="GTL747" s="110"/>
      <c r="GTM747" s="110"/>
      <c r="GTN747" s="110"/>
      <c r="GTO747" s="110"/>
      <c r="GTP747" s="110"/>
      <c r="GTQ747" s="110"/>
      <c r="GTR747" s="110"/>
      <c r="GTS747" s="110"/>
      <c r="GTT747" s="110"/>
      <c r="GTU747" s="110"/>
      <c r="GTV747" s="110"/>
      <c r="GTW747" s="110"/>
      <c r="GTX747" s="110"/>
      <c r="GTY747" s="110"/>
      <c r="GTZ747" s="110"/>
      <c r="GUA747" s="110"/>
      <c r="GUB747" s="110"/>
      <c r="GUC747" s="110"/>
      <c r="GUD747" s="110"/>
      <c r="GUE747" s="110"/>
      <c r="GUF747" s="110"/>
      <c r="GUG747" s="110"/>
      <c r="GUH747" s="110"/>
      <c r="GUI747" s="110"/>
      <c r="GUJ747" s="110"/>
      <c r="GUK747" s="110"/>
      <c r="GUL747" s="110"/>
      <c r="GUM747" s="110"/>
      <c r="GUN747" s="110"/>
      <c r="GUO747" s="110"/>
      <c r="GUP747" s="110"/>
      <c r="GUQ747" s="110"/>
      <c r="GUR747" s="110"/>
      <c r="GUS747" s="110"/>
      <c r="GUT747" s="110"/>
      <c r="GUU747" s="110"/>
      <c r="GUV747" s="110"/>
      <c r="GUW747" s="110"/>
      <c r="GUX747" s="110"/>
      <c r="GUY747" s="110"/>
      <c r="GUZ747" s="110"/>
      <c r="GVA747" s="110"/>
      <c r="GVB747" s="110"/>
      <c r="GVC747" s="110"/>
      <c r="GVD747" s="110"/>
      <c r="GVE747" s="110"/>
      <c r="GVF747" s="110"/>
      <c r="GVG747" s="110"/>
      <c r="GVH747" s="110"/>
      <c r="GVI747" s="110"/>
      <c r="GVJ747" s="110"/>
      <c r="GVK747" s="110"/>
      <c r="GVL747" s="110"/>
      <c r="GVM747" s="110"/>
      <c r="GVN747" s="110"/>
      <c r="GVO747" s="110"/>
      <c r="GVP747" s="110"/>
      <c r="GVQ747" s="110"/>
      <c r="GVR747" s="110"/>
      <c r="GVS747" s="110"/>
      <c r="GVT747" s="110"/>
      <c r="GVU747" s="110"/>
      <c r="GVV747" s="110"/>
      <c r="GVW747" s="110"/>
      <c r="GVX747" s="110"/>
      <c r="GVY747" s="110"/>
      <c r="GVZ747" s="110"/>
      <c r="GWA747" s="110"/>
      <c r="GWB747" s="110"/>
      <c r="GWC747" s="110"/>
      <c r="GWD747" s="110"/>
      <c r="GWE747" s="110"/>
      <c r="GWF747" s="110"/>
      <c r="GWG747" s="110"/>
      <c r="GWH747" s="110"/>
      <c r="GWI747" s="110"/>
      <c r="GWJ747" s="110"/>
      <c r="GWK747" s="110"/>
      <c r="GWL747" s="110"/>
      <c r="GWM747" s="110"/>
      <c r="GWN747" s="110"/>
      <c r="GWO747" s="110"/>
      <c r="GWP747" s="110"/>
      <c r="GWQ747" s="110"/>
      <c r="GWR747" s="110"/>
      <c r="GWS747" s="110"/>
      <c r="GWT747" s="110"/>
      <c r="GWU747" s="110"/>
      <c r="GWV747" s="110"/>
      <c r="GWW747" s="110"/>
      <c r="GWX747" s="110"/>
      <c r="GWY747" s="110"/>
      <c r="GWZ747" s="110"/>
      <c r="GXA747" s="110"/>
      <c r="GXB747" s="110"/>
      <c r="GXC747" s="110"/>
      <c r="GXD747" s="110"/>
      <c r="GXE747" s="110"/>
      <c r="GXF747" s="110"/>
      <c r="GXG747" s="110"/>
      <c r="GXH747" s="110"/>
      <c r="GXI747" s="110"/>
      <c r="GXJ747" s="110"/>
      <c r="GXK747" s="110"/>
      <c r="GXL747" s="110"/>
      <c r="GXM747" s="110"/>
      <c r="GXN747" s="110"/>
      <c r="GXO747" s="110"/>
      <c r="GXP747" s="110"/>
      <c r="GXQ747" s="110"/>
      <c r="GXR747" s="110"/>
      <c r="GXS747" s="110"/>
      <c r="GXT747" s="110"/>
      <c r="GXU747" s="110"/>
      <c r="GXV747" s="110"/>
      <c r="GXW747" s="110"/>
      <c r="GXX747" s="110"/>
      <c r="GXY747" s="110"/>
      <c r="GXZ747" s="110"/>
      <c r="GYA747" s="110"/>
      <c r="GYB747" s="110"/>
      <c r="GYC747" s="110"/>
      <c r="GYD747" s="110"/>
      <c r="GYE747" s="110"/>
      <c r="GYF747" s="110"/>
      <c r="GYG747" s="110"/>
      <c r="GYH747" s="110"/>
      <c r="GYI747" s="110"/>
      <c r="GYJ747" s="110"/>
      <c r="GYK747" s="110"/>
      <c r="GYL747" s="110"/>
      <c r="GYM747" s="110"/>
      <c r="GYN747" s="110"/>
      <c r="GYO747" s="110"/>
      <c r="GYP747" s="110"/>
      <c r="GYQ747" s="110"/>
      <c r="GYR747" s="110"/>
      <c r="GYS747" s="110"/>
      <c r="GYT747" s="110"/>
      <c r="GYU747" s="110"/>
      <c r="GYV747" s="110"/>
      <c r="GYW747" s="110"/>
      <c r="GYX747" s="110"/>
      <c r="GYY747" s="110"/>
      <c r="GYZ747" s="110"/>
      <c r="GZA747" s="110"/>
      <c r="GZB747" s="110"/>
      <c r="GZC747" s="110"/>
      <c r="GZD747" s="110"/>
      <c r="GZE747" s="110"/>
      <c r="GZF747" s="110"/>
      <c r="GZG747" s="110"/>
      <c r="GZH747" s="110"/>
      <c r="GZI747" s="110"/>
      <c r="GZJ747" s="110"/>
      <c r="GZK747" s="110"/>
      <c r="GZL747" s="110"/>
      <c r="GZM747" s="110"/>
      <c r="GZN747" s="110"/>
      <c r="GZO747" s="110"/>
      <c r="GZP747" s="110"/>
      <c r="GZQ747" s="110"/>
      <c r="GZR747" s="110"/>
      <c r="GZS747" s="110"/>
      <c r="GZT747" s="110"/>
      <c r="GZU747" s="110"/>
      <c r="GZV747" s="110"/>
      <c r="GZW747" s="110"/>
      <c r="GZX747" s="110"/>
      <c r="GZY747" s="110"/>
      <c r="GZZ747" s="110"/>
      <c r="HAA747" s="110"/>
      <c r="HAB747" s="110"/>
      <c r="HAC747" s="110"/>
      <c r="HAD747" s="110"/>
      <c r="HAE747" s="110"/>
      <c r="HAF747" s="110"/>
      <c r="HAG747" s="110"/>
      <c r="HAH747" s="110"/>
      <c r="HAI747" s="110"/>
      <c r="HAJ747" s="110"/>
      <c r="HAK747" s="110"/>
      <c r="HAL747" s="110"/>
      <c r="HAM747" s="110"/>
      <c r="HAN747" s="110"/>
      <c r="HAO747" s="110"/>
      <c r="HAP747" s="110"/>
      <c r="HAQ747" s="110"/>
      <c r="HAR747" s="110"/>
      <c r="HAS747" s="110"/>
      <c r="HAT747" s="110"/>
      <c r="HAU747" s="110"/>
      <c r="HAV747" s="110"/>
      <c r="HAW747" s="110"/>
      <c r="HAX747" s="110"/>
      <c r="HAY747" s="110"/>
      <c r="HAZ747" s="110"/>
      <c r="HBA747" s="110"/>
      <c r="HBB747" s="110"/>
      <c r="HBC747" s="110"/>
      <c r="HBD747" s="110"/>
      <c r="HBE747" s="110"/>
      <c r="HBF747" s="110"/>
      <c r="HBG747" s="110"/>
      <c r="HBH747" s="110"/>
      <c r="HBI747" s="110"/>
      <c r="HBJ747" s="110"/>
      <c r="HBK747" s="110"/>
      <c r="HBL747" s="110"/>
      <c r="HBM747" s="110"/>
      <c r="HBN747" s="110"/>
      <c r="HBO747" s="110"/>
      <c r="HBP747" s="110"/>
      <c r="HBQ747" s="110"/>
      <c r="HBR747" s="110"/>
      <c r="HBS747" s="110"/>
      <c r="HBT747" s="110"/>
      <c r="HBU747" s="110"/>
      <c r="HBV747" s="110"/>
      <c r="HBW747" s="110"/>
      <c r="HBX747" s="110"/>
      <c r="HBY747" s="110"/>
      <c r="HBZ747" s="110"/>
      <c r="HCA747" s="110"/>
      <c r="HCB747" s="110"/>
      <c r="HCC747" s="110"/>
      <c r="HCD747" s="110"/>
      <c r="HCE747" s="110"/>
      <c r="HCF747" s="110"/>
      <c r="HCG747" s="110"/>
      <c r="HCH747" s="110"/>
      <c r="HCI747" s="110"/>
      <c r="HCJ747" s="110"/>
      <c r="HCK747" s="110"/>
      <c r="HCL747" s="110"/>
      <c r="HCM747" s="110"/>
      <c r="HCN747" s="110"/>
      <c r="HCO747" s="110"/>
      <c r="HCP747" s="110"/>
      <c r="HCQ747" s="110"/>
      <c r="HCR747" s="110"/>
      <c r="HCS747" s="110"/>
      <c r="HCT747" s="110"/>
      <c r="HCU747" s="110"/>
      <c r="HCV747" s="110"/>
      <c r="HCW747" s="110"/>
      <c r="HCX747" s="110"/>
      <c r="HCY747" s="110"/>
      <c r="HCZ747" s="110"/>
      <c r="HDA747" s="110"/>
      <c r="HDB747" s="110"/>
      <c r="HDC747" s="110"/>
      <c r="HDD747" s="110"/>
      <c r="HDE747" s="110"/>
      <c r="HDF747" s="110"/>
      <c r="HDG747" s="110"/>
      <c r="HDH747" s="110"/>
      <c r="HDI747" s="110"/>
      <c r="HDJ747" s="110"/>
      <c r="HDK747" s="110"/>
      <c r="HDL747" s="110"/>
      <c r="HDM747" s="110"/>
      <c r="HDN747" s="110"/>
      <c r="HDO747" s="110"/>
      <c r="HDP747" s="110"/>
      <c r="HDQ747" s="110"/>
      <c r="HDR747" s="110"/>
      <c r="HDS747" s="110"/>
      <c r="HDT747" s="110"/>
      <c r="HDU747" s="110"/>
      <c r="HDV747" s="110"/>
      <c r="HDW747" s="110"/>
      <c r="HDX747" s="110"/>
      <c r="HDY747" s="110"/>
      <c r="HDZ747" s="110"/>
      <c r="HEA747" s="110"/>
      <c r="HEB747" s="110"/>
      <c r="HEC747" s="110"/>
      <c r="HED747" s="110"/>
      <c r="HEE747" s="110"/>
      <c r="HEF747" s="110"/>
      <c r="HEG747" s="110"/>
      <c r="HEH747" s="110"/>
      <c r="HEI747" s="110"/>
      <c r="HEJ747" s="110"/>
      <c r="HEK747" s="110"/>
      <c r="HEL747" s="110"/>
      <c r="HEM747" s="110"/>
      <c r="HEN747" s="110"/>
      <c r="HEO747" s="110"/>
      <c r="HEP747" s="110"/>
      <c r="HEQ747" s="110"/>
      <c r="HER747" s="110"/>
      <c r="HES747" s="110"/>
      <c r="HET747" s="110"/>
      <c r="HEU747" s="110"/>
      <c r="HEV747" s="110"/>
      <c r="HEW747" s="110"/>
      <c r="HEX747" s="110"/>
      <c r="HEY747" s="110"/>
      <c r="HEZ747" s="110"/>
      <c r="HFA747" s="110"/>
      <c r="HFB747" s="110"/>
      <c r="HFC747" s="110"/>
      <c r="HFD747" s="110"/>
      <c r="HFE747" s="110"/>
      <c r="HFF747" s="110"/>
      <c r="HFG747" s="110"/>
      <c r="HFH747" s="110"/>
      <c r="HFI747" s="110"/>
      <c r="HFJ747" s="110"/>
      <c r="HFK747" s="110"/>
      <c r="HFL747" s="110"/>
      <c r="HFM747" s="110"/>
      <c r="HFN747" s="110"/>
      <c r="HFO747" s="110"/>
      <c r="HFP747" s="110"/>
      <c r="HFQ747" s="110"/>
      <c r="HFR747" s="110"/>
      <c r="HFS747" s="110"/>
      <c r="HFT747" s="110"/>
      <c r="HFU747" s="110"/>
      <c r="HFV747" s="110"/>
      <c r="HFW747" s="110"/>
      <c r="HFX747" s="110"/>
      <c r="HFY747" s="110"/>
      <c r="HFZ747" s="110"/>
      <c r="HGA747" s="110"/>
      <c r="HGB747" s="110"/>
      <c r="HGC747" s="110"/>
      <c r="HGD747" s="110"/>
      <c r="HGE747" s="110"/>
      <c r="HGF747" s="110"/>
      <c r="HGG747" s="110"/>
      <c r="HGH747" s="110"/>
      <c r="HGI747" s="110"/>
      <c r="HGJ747" s="110"/>
      <c r="HGK747" s="110"/>
      <c r="HGL747" s="110"/>
      <c r="HGM747" s="110"/>
      <c r="HGN747" s="110"/>
      <c r="HGO747" s="110"/>
      <c r="HGP747" s="110"/>
      <c r="HGQ747" s="110"/>
      <c r="HGR747" s="110"/>
      <c r="HGS747" s="110"/>
      <c r="HGT747" s="110"/>
      <c r="HGU747" s="110"/>
      <c r="HGV747" s="110"/>
      <c r="HGW747" s="110"/>
      <c r="HGX747" s="110"/>
      <c r="HGY747" s="110"/>
      <c r="HGZ747" s="110"/>
      <c r="HHA747" s="110"/>
      <c r="HHB747" s="110"/>
      <c r="HHC747" s="110"/>
      <c r="HHD747" s="110"/>
      <c r="HHE747" s="110"/>
      <c r="HHF747" s="110"/>
      <c r="HHG747" s="110"/>
      <c r="HHH747" s="110"/>
      <c r="HHI747" s="110"/>
      <c r="HHJ747" s="110"/>
      <c r="HHK747" s="110"/>
      <c r="HHL747" s="110"/>
      <c r="HHM747" s="110"/>
      <c r="HHN747" s="110"/>
      <c r="HHO747" s="110"/>
      <c r="HHP747" s="110"/>
      <c r="HHQ747" s="110"/>
      <c r="HHR747" s="110"/>
      <c r="HHS747" s="110"/>
      <c r="HHT747" s="110"/>
      <c r="HHU747" s="110"/>
      <c r="HHV747" s="110"/>
      <c r="HHW747" s="110"/>
      <c r="HHX747" s="110"/>
      <c r="HHY747" s="110"/>
      <c r="HHZ747" s="110"/>
      <c r="HIA747" s="110"/>
      <c r="HIB747" s="110"/>
      <c r="HIC747" s="110"/>
      <c r="HID747" s="110"/>
      <c r="HIE747" s="110"/>
      <c r="HIF747" s="110"/>
      <c r="HIG747" s="110"/>
      <c r="HIH747" s="110"/>
      <c r="HII747" s="110"/>
      <c r="HIJ747" s="110"/>
      <c r="HIK747" s="110"/>
      <c r="HIL747" s="110"/>
      <c r="HIM747" s="110"/>
      <c r="HIN747" s="110"/>
      <c r="HIO747" s="110"/>
      <c r="HIP747" s="110"/>
      <c r="HIQ747" s="110"/>
      <c r="HIR747" s="110"/>
      <c r="HIS747" s="110"/>
      <c r="HIT747" s="110"/>
      <c r="HIU747" s="110"/>
      <c r="HIV747" s="110"/>
      <c r="HIW747" s="110"/>
      <c r="HIX747" s="110"/>
      <c r="HIY747" s="110"/>
      <c r="HIZ747" s="110"/>
      <c r="HJA747" s="110"/>
      <c r="HJB747" s="110"/>
      <c r="HJC747" s="110"/>
      <c r="HJD747" s="110"/>
      <c r="HJE747" s="110"/>
      <c r="HJF747" s="110"/>
      <c r="HJG747" s="110"/>
      <c r="HJH747" s="110"/>
      <c r="HJI747" s="110"/>
      <c r="HJJ747" s="110"/>
      <c r="HJK747" s="110"/>
      <c r="HJL747" s="110"/>
      <c r="HJM747" s="110"/>
      <c r="HJN747" s="110"/>
      <c r="HJO747" s="110"/>
      <c r="HJP747" s="110"/>
      <c r="HJQ747" s="110"/>
      <c r="HJR747" s="110"/>
      <c r="HJS747" s="110"/>
      <c r="HJT747" s="110"/>
      <c r="HJU747" s="110"/>
      <c r="HJV747" s="110"/>
      <c r="HJW747" s="110"/>
      <c r="HJX747" s="110"/>
      <c r="HJY747" s="110"/>
      <c r="HJZ747" s="110"/>
      <c r="HKA747" s="110"/>
      <c r="HKB747" s="110"/>
      <c r="HKC747" s="110"/>
      <c r="HKD747" s="110"/>
      <c r="HKE747" s="110"/>
      <c r="HKF747" s="110"/>
      <c r="HKG747" s="110"/>
      <c r="HKH747" s="110"/>
      <c r="HKI747" s="110"/>
      <c r="HKJ747" s="110"/>
      <c r="HKK747" s="110"/>
      <c r="HKL747" s="110"/>
      <c r="HKM747" s="110"/>
      <c r="HKN747" s="110"/>
      <c r="HKO747" s="110"/>
      <c r="HKP747" s="110"/>
      <c r="HKQ747" s="110"/>
      <c r="HKR747" s="110"/>
      <c r="HKS747" s="110"/>
      <c r="HKT747" s="110"/>
      <c r="HKU747" s="110"/>
      <c r="HKV747" s="110"/>
      <c r="HKW747" s="110"/>
      <c r="HKX747" s="110"/>
      <c r="HKY747" s="110"/>
      <c r="HKZ747" s="110"/>
      <c r="HLA747" s="110"/>
      <c r="HLB747" s="110"/>
      <c r="HLC747" s="110"/>
      <c r="HLD747" s="110"/>
      <c r="HLE747" s="110"/>
      <c r="HLF747" s="110"/>
      <c r="HLG747" s="110"/>
      <c r="HLH747" s="110"/>
      <c r="HLI747" s="110"/>
      <c r="HLJ747" s="110"/>
      <c r="HLK747" s="110"/>
      <c r="HLL747" s="110"/>
      <c r="HLM747" s="110"/>
      <c r="HLN747" s="110"/>
      <c r="HLO747" s="110"/>
      <c r="HLP747" s="110"/>
      <c r="HLQ747" s="110"/>
      <c r="HLR747" s="110"/>
      <c r="HLS747" s="110"/>
      <c r="HLT747" s="110"/>
      <c r="HLU747" s="110"/>
      <c r="HLV747" s="110"/>
      <c r="HLW747" s="110"/>
      <c r="HLX747" s="110"/>
      <c r="HLY747" s="110"/>
      <c r="HLZ747" s="110"/>
      <c r="HMA747" s="110"/>
      <c r="HMB747" s="110"/>
      <c r="HMC747" s="110"/>
      <c r="HMD747" s="110"/>
      <c r="HME747" s="110"/>
      <c r="HMF747" s="110"/>
      <c r="HMG747" s="110"/>
      <c r="HMH747" s="110"/>
      <c r="HMI747" s="110"/>
      <c r="HMJ747" s="110"/>
      <c r="HMK747" s="110"/>
      <c r="HML747" s="110"/>
      <c r="HMM747" s="110"/>
      <c r="HMN747" s="110"/>
      <c r="HMO747" s="110"/>
      <c r="HMP747" s="110"/>
      <c r="HMQ747" s="110"/>
      <c r="HMR747" s="110"/>
      <c r="HMS747" s="110"/>
      <c r="HMT747" s="110"/>
      <c r="HMU747" s="110"/>
      <c r="HMV747" s="110"/>
      <c r="HMW747" s="110"/>
      <c r="HMX747" s="110"/>
      <c r="HMY747" s="110"/>
      <c r="HMZ747" s="110"/>
      <c r="HNA747" s="110"/>
      <c r="HNB747" s="110"/>
      <c r="HNC747" s="110"/>
      <c r="HND747" s="110"/>
      <c r="HNE747" s="110"/>
      <c r="HNF747" s="110"/>
      <c r="HNG747" s="110"/>
      <c r="HNH747" s="110"/>
      <c r="HNI747" s="110"/>
      <c r="HNJ747" s="110"/>
      <c r="HNK747" s="110"/>
      <c r="HNL747" s="110"/>
      <c r="HNM747" s="110"/>
      <c r="HNN747" s="110"/>
      <c r="HNO747" s="110"/>
      <c r="HNP747" s="110"/>
      <c r="HNQ747" s="110"/>
      <c r="HNR747" s="110"/>
      <c r="HNS747" s="110"/>
      <c r="HNT747" s="110"/>
      <c r="HNU747" s="110"/>
      <c r="HNV747" s="110"/>
      <c r="HNW747" s="110"/>
      <c r="HNX747" s="110"/>
      <c r="HNY747" s="110"/>
      <c r="HNZ747" s="110"/>
      <c r="HOA747" s="110"/>
      <c r="HOB747" s="110"/>
      <c r="HOC747" s="110"/>
      <c r="HOD747" s="110"/>
      <c r="HOE747" s="110"/>
      <c r="HOF747" s="110"/>
      <c r="HOG747" s="110"/>
      <c r="HOH747" s="110"/>
      <c r="HOI747" s="110"/>
      <c r="HOJ747" s="110"/>
      <c r="HOK747" s="110"/>
      <c r="HOL747" s="110"/>
      <c r="HOM747" s="110"/>
      <c r="HON747" s="110"/>
      <c r="HOO747" s="110"/>
      <c r="HOP747" s="110"/>
      <c r="HOQ747" s="110"/>
      <c r="HOR747" s="110"/>
      <c r="HOS747" s="110"/>
      <c r="HOT747" s="110"/>
      <c r="HOU747" s="110"/>
      <c r="HOV747" s="110"/>
      <c r="HOW747" s="110"/>
      <c r="HOX747" s="110"/>
      <c r="HOY747" s="110"/>
      <c r="HOZ747" s="110"/>
      <c r="HPA747" s="110"/>
      <c r="HPB747" s="110"/>
      <c r="HPC747" s="110"/>
      <c r="HPD747" s="110"/>
      <c r="HPE747" s="110"/>
      <c r="HPF747" s="110"/>
      <c r="HPG747" s="110"/>
      <c r="HPH747" s="110"/>
      <c r="HPI747" s="110"/>
      <c r="HPJ747" s="110"/>
      <c r="HPK747" s="110"/>
      <c r="HPL747" s="110"/>
      <c r="HPM747" s="110"/>
      <c r="HPN747" s="110"/>
      <c r="HPO747" s="110"/>
      <c r="HPP747" s="110"/>
      <c r="HPQ747" s="110"/>
      <c r="HPR747" s="110"/>
      <c r="HPS747" s="110"/>
      <c r="HPT747" s="110"/>
      <c r="HPU747" s="110"/>
      <c r="HPV747" s="110"/>
      <c r="HPW747" s="110"/>
      <c r="HPX747" s="110"/>
      <c r="HPY747" s="110"/>
      <c r="HPZ747" s="110"/>
      <c r="HQA747" s="110"/>
      <c r="HQB747" s="110"/>
      <c r="HQC747" s="110"/>
      <c r="HQD747" s="110"/>
      <c r="HQE747" s="110"/>
      <c r="HQF747" s="110"/>
      <c r="HQG747" s="110"/>
      <c r="HQH747" s="110"/>
      <c r="HQI747" s="110"/>
      <c r="HQJ747" s="110"/>
      <c r="HQK747" s="110"/>
      <c r="HQL747" s="110"/>
      <c r="HQM747" s="110"/>
      <c r="HQN747" s="110"/>
      <c r="HQO747" s="110"/>
      <c r="HQP747" s="110"/>
      <c r="HQQ747" s="110"/>
      <c r="HQR747" s="110"/>
      <c r="HQS747" s="110"/>
      <c r="HQT747" s="110"/>
      <c r="HQU747" s="110"/>
      <c r="HQV747" s="110"/>
      <c r="HQW747" s="110"/>
      <c r="HQX747" s="110"/>
      <c r="HQY747" s="110"/>
      <c r="HQZ747" s="110"/>
      <c r="HRA747" s="110"/>
      <c r="HRB747" s="110"/>
      <c r="HRC747" s="110"/>
      <c r="HRD747" s="110"/>
      <c r="HRE747" s="110"/>
      <c r="HRF747" s="110"/>
      <c r="HRG747" s="110"/>
      <c r="HRH747" s="110"/>
      <c r="HRI747" s="110"/>
      <c r="HRJ747" s="110"/>
      <c r="HRK747" s="110"/>
      <c r="HRL747" s="110"/>
      <c r="HRM747" s="110"/>
      <c r="HRN747" s="110"/>
      <c r="HRO747" s="110"/>
      <c r="HRP747" s="110"/>
      <c r="HRQ747" s="110"/>
      <c r="HRR747" s="110"/>
      <c r="HRS747" s="110"/>
      <c r="HRT747" s="110"/>
      <c r="HRU747" s="110"/>
      <c r="HRV747" s="110"/>
      <c r="HRW747" s="110"/>
      <c r="HRX747" s="110"/>
      <c r="HRY747" s="110"/>
      <c r="HRZ747" s="110"/>
      <c r="HSA747" s="110"/>
      <c r="HSB747" s="110"/>
      <c r="HSC747" s="110"/>
      <c r="HSD747" s="110"/>
      <c r="HSE747" s="110"/>
      <c r="HSF747" s="110"/>
      <c r="HSG747" s="110"/>
      <c r="HSH747" s="110"/>
      <c r="HSI747" s="110"/>
      <c r="HSJ747" s="110"/>
      <c r="HSK747" s="110"/>
      <c r="HSL747" s="110"/>
      <c r="HSM747" s="110"/>
      <c r="HSN747" s="110"/>
      <c r="HSO747" s="110"/>
      <c r="HSP747" s="110"/>
      <c r="HSQ747" s="110"/>
      <c r="HSR747" s="110"/>
      <c r="HSS747" s="110"/>
      <c r="HST747" s="110"/>
      <c r="HSU747" s="110"/>
      <c r="HSV747" s="110"/>
      <c r="HSW747" s="110"/>
      <c r="HSX747" s="110"/>
      <c r="HSY747" s="110"/>
      <c r="HSZ747" s="110"/>
      <c r="HTA747" s="110"/>
      <c r="HTB747" s="110"/>
      <c r="HTC747" s="110"/>
      <c r="HTD747" s="110"/>
      <c r="HTE747" s="110"/>
      <c r="HTF747" s="110"/>
      <c r="HTG747" s="110"/>
      <c r="HTH747" s="110"/>
      <c r="HTI747" s="110"/>
      <c r="HTJ747" s="110"/>
      <c r="HTK747" s="110"/>
      <c r="HTL747" s="110"/>
      <c r="HTM747" s="110"/>
      <c r="HTN747" s="110"/>
      <c r="HTO747" s="110"/>
      <c r="HTP747" s="110"/>
      <c r="HTQ747" s="110"/>
      <c r="HTR747" s="110"/>
      <c r="HTS747" s="110"/>
      <c r="HTT747" s="110"/>
      <c r="HTU747" s="110"/>
      <c r="HTV747" s="110"/>
      <c r="HTW747" s="110"/>
      <c r="HTX747" s="110"/>
      <c r="HTY747" s="110"/>
      <c r="HTZ747" s="110"/>
      <c r="HUA747" s="110"/>
      <c r="HUB747" s="110"/>
      <c r="HUC747" s="110"/>
      <c r="HUD747" s="110"/>
      <c r="HUE747" s="110"/>
      <c r="HUF747" s="110"/>
      <c r="HUG747" s="110"/>
      <c r="HUH747" s="110"/>
      <c r="HUI747" s="110"/>
      <c r="HUJ747" s="110"/>
      <c r="HUK747" s="110"/>
      <c r="HUL747" s="110"/>
      <c r="HUM747" s="110"/>
      <c r="HUN747" s="110"/>
      <c r="HUO747" s="110"/>
      <c r="HUP747" s="110"/>
      <c r="HUQ747" s="110"/>
      <c r="HUR747" s="110"/>
      <c r="HUS747" s="110"/>
      <c r="HUT747" s="110"/>
      <c r="HUU747" s="110"/>
      <c r="HUV747" s="110"/>
      <c r="HUW747" s="110"/>
      <c r="HUX747" s="110"/>
      <c r="HUY747" s="110"/>
      <c r="HUZ747" s="110"/>
      <c r="HVA747" s="110"/>
      <c r="HVB747" s="110"/>
      <c r="HVC747" s="110"/>
      <c r="HVD747" s="110"/>
      <c r="HVE747" s="110"/>
      <c r="HVF747" s="110"/>
      <c r="HVG747" s="110"/>
      <c r="HVH747" s="110"/>
      <c r="HVI747" s="110"/>
      <c r="HVJ747" s="110"/>
      <c r="HVK747" s="110"/>
      <c r="HVL747" s="110"/>
      <c r="HVM747" s="110"/>
      <c r="HVN747" s="110"/>
      <c r="HVO747" s="110"/>
      <c r="HVP747" s="110"/>
      <c r="HVQ747" s="110"/>
      <c r="HVR747" s="110"/>
      <c r="HVS747" s="110"/>
      <c r="HVT747" s="110"/>
      <c r="HVU747" s="110"/>
      <c r="HVV747" s="110"/>
      <c r="HVW747" s="110"/>
      <c r="HVX747" s="110"/>
      <c r="HVY747" s="110"/>
      <c r="HVZ747" s="110"/>
      <c r="HWA747" s="110"/>
      <c r="HWB747" s="110"/>
      <c r="HWC747" s="110"/>
      <c r="HWD747" s="110"/>
      <c r="HWE747" s="110"/>
      <c r="HWF747" s="110"/>
      <c r="HWG747" s="110"/>
      <c r="HWH747" s="110"/>
      <c r="HWI747" s="110"/>
      <c r="HWJ747" s="110"/>
      <c r="HWK747" s="110"/>
      <c r="HWL747" s="110"/>
      <c r="HWM747" s="110"/>
      <c r="HWN747" s="110"/>
      <c r="HWO747" s="110"/>
      <c r="HWP747" s="110"/>
      <c r="HWQ747" s="110"/>
      <c r="HWR747" s="110"/>
      <c r="HWS747" s="110"/>
      <c r="HWT747" s="110"/>
      <c r="HWU747" s="110"/>
      <c r="HWV747" s="110"/>
      <c r="HWW747" s="110"/>
      <c r="HWX747" s="110"/>
      <c r="HWY747" s="110"/>
      <c r="HWZ747" s="110"/>
      <c r="HXA747" s="110"/>
      <c r="HXB747" s="110"/>
      <c r="HXC747" s="110"/>
      <c r="HXD747" s="110"/>
      <c r="HXE747" s="110"/>
      <c r="HXF747" s="110"/>
      <c r="HXG747" s="110"/>
      <c r="HXH747" s="110"/>
      <c r="HXI747" s="110"/>
      <c r="HXJ747" s="110"/>
      <c r="HXK747" s="110"/>
      <c r="HXL747" s="110"/>
      <c r="HXM747" s="110"/>
      <c r="HXN747" s="110"/>
      <c r="HXO747" s="110"/>
      <c r="HXP747" s="110"/>
      <c r="HXQ747" s="110"/>
      <c r="HXR747" s="110"/>
      <c r="HXS747" s="110"/>
      <c r="HXT747" s="110"/>
      <c r="HXU747" s="110"/>
      <c r="HXV747" s="110"/>
      <c r="HXW747" s="110"/>
      <c r="HXX747" s="110"/>
      <c r="HXY747" s="110"/>
      <c r="HXZ747" s="110"/>
      <c r="HYA747" s="110"/>
      <c r="HYB747" s="110"/>
      <c r="HYC747" s="110"/>
      <c r="HYD747" s="110"/>
      <c r="HYE747" s="110"/>
      <c r="HYF747" s="110"/>
      <c r="HYG747" s="110"/>
      <c r="HYH747" s="110"/>
      <c r="HYI747" s="110"/>
      <c r="HYJ747" s="110"/>
      <c r="HYK747" s="110"/>
      <c r="HYL747" s="110"/>
      <c r="HYM747" s="110"/>
      <c r="HYN747" s="110"/>
      <c r="HYO747" s="110"/>
      <c r="HYP747" s="110"/>
      <c r="HYQ747" s="110"/>
      <c r="HYR747" s="110"/>
      <c r="HYS747" s="110"/>
      <c r="HYT747" s="110"/>
      <c r="HYU747" s="110"/>
      <c r="HYV747" s="110"/>
      <c r="HYW747" s="110"/>
      <c r="HYX747" s="110"/>
      <c r="HYY747" s="110"/>
      <c r="HYZ747" s="110"/>
      <c r="HZA747" s="110"/>
      <c r="HZB747" s="110"/>
      <c r="HZC747" s="110"/>
      <c r="HZD747" s="110"/>
      <c r="HZE747" s="110"/>
      <c r="HZF747" s="110"/>
      <c r="HZG747" s="110"/>
      <c r="HZH747" s="110"/>
      <c r="HZI747" s="110"/>
      <c r="HZJ747" s="110"/>
      <c r="HZK747" s="110"/>
      <c r="HZL747" s="110"/>
      <c r="HZM747" s="110"/>
      <c r="HZN747" s="110"/>
      <c r="HZO747" s="110"/>
      <c r="HZP747" s="110"/>
      <c r="HZQ747" s="110"/>
      <c r="HZR747" s="110"/>
      <c r="HZS747" s="110"/>
      <c r="HZT747" s="110"/>
      <c r="HZU747" s="110"/>
      <c r="HZV747" s="110"/>
      <c r="HZW747" s="110"/>
      <c r="HZX747" s="110"/>
      <c r="HZY747" s="110"/>
      <c r="HZZ747" s="110"/>
      <c r="IAA747" s="110"/>
      <c r="IAB747" s="110"/>
      <c r="IAC747" s="110"/>
      <c r="IAD747" s="110"/>
      <c r="IAE747" s="110"/>
      <c r="IAF747" s="110"/>
      <c r="IAG747" s="110"/>
      <c r="IAH747" s="110"/>
      <c r="IAI747" s="110"/>
      <c r="IAJ747" s="110"/>
      <c r="IAK747" s="110"/>
      <c r="IAL747" s="110"/>
      <c r="IAM747" s="110"/>
      <c r="IAN747" s="110"/>
      <c r="IAO747" s="110"/>
      <c r="IAP747" s="110"/>
      <c r="IAQ747" s="110"/>
      <c r="IAR747" s="110"/>
      <c r="IAS747" s="110"/>
      <c r="IAT747" s="110"/>
      <c r="IAU747" s="110"/>
      <c r="IAV747" s="110"/>
      <c r="IAW747" s="110"/>
      <c r="IAX747" s="110"/>
      <c r="IAY747" s="110"/>
      <c r="IAZ747" s="110"/>
      <c r="IBA747" s="110"/>
      <c r="IBB747" s="110"/>
      <c r="IBC747" s="110"/>
      <c r="IBD747" s="110"/>
      <c r="IBE747" s="110"/>
      <c r="IBF747" s="110"/>
      <c r="IBG747" s="110"/>
      <c r="IBH747" s="110"/>
      <c r="IBI747" s="110"/>
      <c r="IBJ747" s="110"/>
      <c r="IBK747" s="110"/>
      <c r="IBL747" s="110"/>
      <c r="IBM747" s="110"/>
      <c r="IBN747" s="110"/>
      <c r="IBO747" s="110"/>
      <c r="IBP747" s="110"/>
      <c r="IBQ747" s="110"/>
      <c r="IBR747" s="110"/>
      <c r="IBS747" s="110"/>
      <c r="IBT747" s="110"/>
      <c r="IBU747" s="110"/>
      <c r="IBV747" s="110"/>
      <c r="IBW747" s="110"/>
      <c r="IBX747" s="110"/>
      <c r="IBY747" s="110"/>
      <c r="IBZ747" s="110"/>
      <c r="ICA747" s="110"/>
      <c r="ICB747" s="110"/>
      <c r="ICC747" s="110"/>
      <c r="ICD747" s="110"/>
      <c r="ICE747" s="110"/>
      <c r="ICF747" s="110"/>
      <c r="ICG747" s="110"/>
      <c r="ICH747" s="110"/>
      <c r="ICI747" s="110"/>
      <c r="ICJ747" s="110"/>
      <c r="ICK747" s="110"/>
      <c r="ICL747" s="110"/>
      <c r="ICM747" s="110"/>
      <c r="ICN747" s="110"/>
      <c r="ICO747" s="110"/>
      <c r="ICP747" s="110"/>
      <c r="ICQ747" s="110"/>
      <c r="ICR747" s="110"/>
      <c r="ICS747" s="110"/>
      <c r="ICT747" s="110"/>
      <c r="ICU747" s="110"/>
      <c r="ICV747" s="110"/>
      <c r="ICW747" s="110"/>
      <c r="ICX747" s="110"/>
      <c r="ICY747" s="110"/>
      <c r="ICZ747" s="110"/>
      <c r="IDA747" s="110"/>
      <c r="IDB747" s="110"/>
      <c r="IDC747" s="110"/>
      <c r="IDD747" s="110"/>
      <c r="IDE747" s="110"/>
      <c r="IDF747" s="110"/>
      <c r="IDG747" s="110"/>
      <c r="IDH747" s="110"/>
      <c r="IDI747" s="110"/>
      <c r="IDJ747" s="110"/>
      <c r="IDK747" s="110"/>
      <c r="IDL747" s="110"/>
      <c r="IDM747" s="110"/>
      <c r="IDN747" s="110"/>
      <c r="IDO747" s="110"/>
      <c r="IDP747" s="110"/>
      <c r="IDQ747" s="110"/>
      <c r="IDR747" s="110"/>
      <c r="IDS747" s="110"/>
      <c r="IDT747" s="110"/>
      <c r="IDU747" s="110"/>
      <c r="IDV747" s="110"/>
      <c r="IDW747" s="110"/>
      <c r="IDX747" s="110"/>
      <c r="IDY747" s="110"/>
      <c r="IDZ747" s="110"/>
      <c r="IEA747" s="110"/>
      <c r="IEB747" s="110"/>
      <c r="IEC747" s="110"/>
      <c r="IED747" s="110"/>
      <c r="IEE747" s="110"/>
      <c r="IEF747" s="110"/>
      <c r="IEG747" s="110"/>
      <c r="IEH747" s="110"/>
      <c r="IEI747" s="110"/>
      <c r="IEJ747" s="110"/>
      <c r="IEK747" s="110"/>
      <c r="IEL747" s="110"/>
      <c r="IEM747" s="110"/>
      <c r="IEN747" s="110"/>
      <c r="IEO747" s="110"/>
      <c r="IEP747" s="110"/>
      <c r="IEQ747" s="110"/>
      <c r="IER747" s="110"/>
      <c r="IES747" s="110"/>
      <c r="IET747" s="110"/>
      <c r="IEU747" s="110"/>
      <c r="IEV747" s="110"/>
      <c r="IEW747" s="110"/>
      <c r="IEX747" s="110"/>
      <c r="IEY747" s="110"/>
      <c r="IEZ747" s="110"/>
      <c r="IFA747" s="110"/>
      <c r="IFB747" s="110"/>
      <c r="IFC747" s="110"/>
      <c r="IFD747" s="110"/>
      <c r="IFE747" s="110"/>
      <c r="IFF747" s="110"/>
      <c r="IFG747" s="110"/>
      <c r="IFH747" s="110"/>
      <c r="IFI747" s="110"/>
      <c r="IFJ747" s="110"/>
      <c r="IFK747" s="110"/>
      <c r="IFL747" s="110"/>
      <c r="IFM747" s="110"/>
      <c r="IFN747" s="110"/>
      <c r="IFO747" s="110"/>
      <c r="IFP747" s="110"/>
      <c r="IFQ747" s="110"/>
      <c r="IFR747" s="110"/>
      <c r="IFS747" s="110"/>
      <c r="IFT747" s="110"/>
      <c r="IFU747" s="110"/>
      <c r="IFV747" s="110"/>
      <c r="IFW747" s="110"/>
      <c r="IFX747" s="110"/>
      <c r="IFY747" s="110"/>
      <c r="IFZ747" s="110"/>
      <c r="IGA747" s="110"/>
      <c r="IGB747" s="110"/>
      <c r="IGC747" s="110"/>
      <c r="IGD747" s="110"/>
      <c r="IGE747" s="110"/>
      <c r="IGF747" s="110"/>
      <c r="IGG747" s="110"/>
      <c r="IGH747" s="110"/>
      <c r="IGI747" s="110"/>
      <c r="IGJ747" s="110"/>
      <c r="IGK747" s="110"/>
      <c r="IGL747" s="110"/>
      <c r="IGM747" s="110"/>
      <c r="IGN747" s="110"/>
      <c r="IGO747" s="110"/>
      <c r="IGP747" s="110"/>
      <c r="IGQ747" s="110"/>
      <c r="IGR747" s="110"/>
      <c r="IGS747" s="110"/>
      <c r="IGT747" s="110"/>
      <c r="IGU747" s="110"/>
      <c r="IGV747" s="110"/>
      <c r="IGW747" s="110"/>
      <c r="IGX747" s="110"/>
      <c r="IGY747" s="110"/>
      <c r="IGZ747" s="110"/>
      <c r="IHA747" s="110"/>
      <c r="IHB747" s="110"/>
      <c r="IHC747" s="110"/>
      <c r="IHD747" s="110"/>
      <c r="IHE747" s="110"/>
      <c r="IHF747" s="110"/>
      <c r="IHG747" s="110"/>
      <c r="IHH747" s="110"/>
      <c r="IHI747" s="110"/>
      <c r="IHJ747" s="110"/>
      <c r="IHK747" s="110"/>
      <c r="IHL747" s="110"/>
      <c r="IHM747" s="110"/>
      <c r="IHN747" s="110"/>
      <c r="IHO747" s="110"/>
      <c r="IHP747" s="110"/>
      <c r="IHQ747" s="110"/>
      <c r="IHR747" s="110"/>
      <c r="IHS747" s="110"/>
      <c r="IHT747" s="110"/>
      <c r="IHU747" s="110"/>
      <c r="IHV747" s="110"/>
      <c r="IHW747" s="110"/>
      <c r="IHX747" s="110"/>
      <c r="IHY747" s="110"/>
      <c r="IHZ747" s="110"/>
      <c r="IIA747" s="110"/>
      <c r="IIB747" s="110"/>
      <c r="IIC747" s="110"/>
      <c r="IID747" s="110"/>
      <c r="IIE747" s="110"/>
      <c r="IIF747" s="110"/>
      <c r="IIG747" s="110"/>
      <c r="IIH747" s="110"/>
      <c r="III747" s="110"/>
      <c r="IIJ747" s="110"/>
      <c r="IIK747" s="110"/>
      <c r="IIL747" s="110"/>
      <c r="IIM747" s="110"/>
      <c r="IIN747" s="110"/>
      <c r="IIO747" s="110"/>
      <c r="IIP747" s="110"/>
      <c r="IIQ747" s="110"/>
      <c r="IIR747" s="110"/>
      <c r="IIS747" s="110"/>
      <c r="IIT747" s="110"/>
      <c r="IIU747" s="110"/>
      <c r="IIV747" s="110"/>
      <c r="IIW747" s="110"/>
      <c r="IIX747" s="110"/>
      <c r="IIY747" s="110"/>
      <c r="IIZ747" s="110"/>
      <c r="IJA747" s="110"/>
      <c r="IJB747" s="110"/>
      <c r="IJC747" s="110"/>
      <c r="IJD747" s="110"/>
      <c r="IJE747" s="110"/>
      <c r="IJF747" s="110"/>
      <c r="IJG747" s="110"/>
      <c r="IJH747" s="110"/>
      <c r="IJI747" s="110"/>
      <c r="IJJ747" s="110"/>
      <c r="IJK747" s="110"/>
      <c r="IJL747" s="110"/>
      <c r="IJM747" s="110"/>
      <c r="IJN747" s="110"/>
      <c r="IJO747" s="110"/>
      <c r="IJP747" s="110"/>
      <c r="IJQ747" s="110"/>
      <c r="IJR747" s="110"/>
      <c r="IJS747" s="110"/>
      <c r="IJT747" s="110"/>
      <c r="IJU747" s="110"/>
      <c r="IJV747" s="110"/>
      <c r="IJW747" s="110"/>
      <c r="IJX747" s="110"/>
      <c r="IJY747" s="110"/>
      <c r="IJZ747" s="110"/>
      <c r="IKA747" s="110"/>
      <c r="IKB747" s="110"/>
      <c r="IKC747" s="110"/>
      <c r="IKD747" s="110"/>
      <c r="IKE747" s="110"/>
      <c r="IKF747" s="110"/>
      <c r="IKG747" s="110"/>
      <c r="IKH747" s="110"/>
      <c r="IKI747" s="110"/>
      <c r="IKJ747" s="110"/>
      <c r="IKK747" s="110"/>
      <c r="IKL747" s="110"/>
      <c r="IKM747" s="110"/>
      <c r="IKN747" s="110"/>
      <c r="IKO747" s="110"/>
      <c r="IKP747" s="110"/>
      <c r="IKQ747" s="110"/>
      <c r="IKR747" s="110"/>
      <c r="IKS747" s="110"/>
      <c r="IKT747" s="110"/>
      <c r="IKU747" s="110"/>
      <c r="IKV747" s="110"/>
      <c r="IKW747" s="110"/>
      <c r="IKX747" s="110"/>
      <c r="IKY747" s="110"/>
      <c r="IKZ747" s="110"/>
      <c r="ILA747" s="110"/>
      <c r="ILB747" s="110"/>
      <c r="ILC747" s="110"/>
      <c r="ILD747" s="110"/>
      <c r="ILE747" s="110"/>
      <c r="ILF747" s="110"/>
      <c r="ILG747" s="110"/>
      <c r="ILH747" s="110"/>
      <c r="ILI747" s="110"/>
      <c r="ILJ747" s="110"/>
      <c r="ILK747" s="110"/>
      <c r="ILL747" s="110"/>
      <c r="ILM747" s="110"/>
      <c r="ILN747" s="110"/>
      <c r="ILO747" s="110"/>
      <c r="ILP747" s="110"/>
      <c r="ILQ747" s="110"/>
      <c r="ILR747" s="110"/>
      <c r="ILS747" s="110"/>
      <c r="ILT747" s="110"/>
      <c r="ILU747" s="110"/>
      <c r="ILV747" s="110"/>
      <c r="ILW747" s="110"/>
      <c r="ILX747" s="110"/>
      <c r="ILY747" s="110"/>
      <c r="ILZ747" s="110"/>
      <c r="IMA747" s="110"/>
      <c r="IMB747" s="110"/>
      <c r="IMC747" s="110"/>
      <c r="IMD747" s="110"/>
      <c r="IME747" s="110"/>
      <c r="IMF747" s="110"/>
      <c r="IMG747" s="110"/>
      <c r="IMH747" s="110"/>
      <c r="IMI747" s="110"/>
      <c r="IMJ747" s="110"/>
      <c r="IMK747" s="110"/>
      <c r="IML747" s="110"/>
      <c r="IMM747" s="110"/>
      <c r="IMN747" s="110"/>
      <c r="IMO747" s="110"/>
      <c r="IMP747" s="110"/>
      <c r="IMQ747" s="110"/>
      <c r="IMR747" s="110"/>
      <c r="IMS747" s="110"/>
      <c r="IMT747" s="110"/>
      <c r="IMU747" s="110"/>
      <c r="IMV747" s="110"/>
      <c r="IMW747" s="110"/>
      <c r="IMX747" s="110"/>
      <c r="IMY747" s="110"/>
      <c r="IMZ747" s="110"/>
      <c r="INA747" s="110"/>
      <c r="INB747" s="110"/>
      <c r="INC747" s="110"/>
      <c r="IND747" s="110"/>
      <c r="INE747" s="110"/>
      <c r="INF747" s="110"/>
      <c r="ING747" s="110"/>
      <c r="INH747" s="110"/>
      <c r="INI747" s="110"/>
      <c r="INJ747" s="110"/>
      <c r="INK747" s="110"/>
      <c r="INL747" s="110"/>
      <c r="INM747" s="110"/>
      <c r="INN747" s="110"/>
      <c r="INO747" s="110"/>
      <c r="INP747" s="110"/>
      <c r="INQ747" s="110"/>
      <c r="INR747" s="110"/>
      <c r="INS747" s="110"/>
      <c r="INT747" s="110"/>
      <c r="INU747" s="110"/>
      <c r="INV747" s="110"/>
      <c r="INW747" s="110"/>
      <c r="INX747" s="110"/>
      <c r="INY747" s="110"/>
      <c r="INZ747" s="110"/>
      <c r="IOA747" s="110"/>
      <c r="IOB747" s="110"/>
      <c r="IOC747" s="110"/>
      <c r="IOD747" s="110"/>
      <c r="IOE747" s="110"/>
      <c r="IOF747" s="110"/>
      <c r="IOG747" s="110"/>
      <c r="IOH747" s="110"/>
      <c r="IOI747" s="110"/>
      <c r="IOJ747" s="110"/>
      <c r="IOK747" s="110"/>
      <c r="IOL747" s="110"/>
      <c r="IOM747" s="110"/>
      <c r="ION747" s="110"/>
      <c r="IOO747" s="110"/>
      <c r="IOP747" s="110"/>
      <c r="IOQ747" s="110"/>
      <c r="IOR747" s="110"/>
      <c r="IOS747" s="110"/>
      <c r="IOT747" s="110"/>
      <c r="IOU747" s="110"/>
      <c r="IOV747" s="110"/>
      <c r="IOW747" s="110"/>
      <c r="IOX747" s="110"/>
      <c r="IOY747" s="110"/>
      <c r="IOZ747" s="110"/>
      <c r="IPA747" s="110"/>
      <c r="IPB747" s="110"/>
      <c r="IPC747" s="110"/>
      <c r="IPD747" s="110"/>
      <c r="IPE747" s="110"/>
      <c r="IPF747" s="110"/>
      <c r="IPG747" s="110"/>
      <c r="IPH747" s="110"/>
      <c r="IPI747" s="110"/>
      <c r="IPJ747" s="110"/>
      <c r="IPK747" s="110"/>
      <c r="IPL747" s="110"/>
      <c r="IPM747" s="110"/>
      <c r="IPN747" s="110"/>
      <c r="IPO747" s="110"/>
      <c r="IPP747" s="110"/>
      <c r="IPQ747" s="110"/>
      <c r="IPR747" s="110"/>
      <c r="IPS747" s="110"/>
      <c r="IPT747" s="110"/>
      <c r="IPU747" s="110"/>
      <c r="IPV747" s="110"/>
      <c r="IPW747" s="110"/>
      <c r="IPX747" s="110"/>
      <c r="IPY747" s="110"/>
      <c r="IPZ747" s="110"/>
      <c r="IQA747" s="110"/>
      <c r="IQB747" s="110"/>
      <c r="IQC747" s="110"/>
      <c r="IQD747" s="110"/>
      <c r="IQE747" s="110"/>
      <c r="IQF747" s="110"/>
      <c r="IQG747" s="110"/>
      <c r="IQH747" s="110"/>
      <c r="IQI747" s="110"/>
      <c r="IQJ747" s="110"/>
      <c r="IQK747" s="110"/>
      <c r="IQL747" s="110"/>
      <c r="IQM747" s="110"/>
      <c r="IQN747" s="110"/>
      <c r="IQO747" s="110"/>
      <c r="IQP747" s="110"/>
      <c r="IQQ747" s="110"/>
      <c r="IQR747" s="110"/>
      <c r="IQS747" s="110"/>
      <c r="IQT747" s="110"/>
      <c r="IQU747" s="110"/>
      <c r="IQV747" s="110"/>
      <c r="IQW747" s="110"/>
      <c r="IQX747" s="110"/>
      <c r="IQY747" s="110"/>
      <c r="IQZ747" s="110"/>
      <c r="IRA747" s="110"/>
      <c r="IRB747" s="110"/>
      <c r="IRC747" s="110"/>
      <c r="IRD747" s="110"/>
      <c r="IRE747" s="110"/>
      <c r="IRF747" s="110"/>
      <c r="IRG747" s="110"/>
      <c r="IRH747" s="110"/>
      <c r="IRI747" s="110"/>
      <c r="IRJ747" s="110"/>
      <c r="IRK747" s="110"/>
      <c r="IRL747" s="110"/>
      <c r="IRM747" s="110"/>
      <c r="IRN747" s="110"/>
      <c r="IRO747" s="110"/>
      <c r="IRP747" s="110"/>
      <c r="IRQ747" s="110"/>
      <c r="IRR747" s="110"/>
      <c r="IRS747" s="110"/>
      <c r="IRT747" s="110"/>
      <c r="IRU747" s="110"/>
      <c r="IRV747" s="110"/>
      <c r="IRW747" s="110"/>
      <c r="IRX747" s="110"/>
      <c r="IRY747" s="110"/>
      <c r="IRZ747" s="110"/>
      <c r="ISA747" s="110"/>
      <c r="ISB747" s="110"/>
      <c r="ISC747" s="110"/>
      <c r="ISD747" s="110"/>
      <c r="ISE747" s="110"/>
      <c r="ISF747" s="110"/>
      <c r="ISG747" s="110"/>
      <c r="ISH747" s="110"/>
      <c r="ISI747" s="110"/>
      <c r="ISJ747" s="110"/>
      <c r="ISK747" s="110"/>
      <c r="ISL747" s="110"/>
      <c r="ISM747" s="110"/>
      <c r="ISN747" s="110"/>
      <c r="ISO747" s="110"/>
      <c r="ISP747" s="110"/>
      <c r="ISQ747" s="110"/>
      <c r="ISR747" s="110"/>
      <c r="ISS747" s="110"/>
      <c r="IST747" s="110"/>
      <c r="ISU747" s="110"/>
      <c r="ISV747" s="110"/>
      <c r="ISW747" s="110"/>
      <c r="ISX747" s="110"/>
      <c r="ISY747" s="110"/>
      <c r="ISZ747" s="110"/>
      <c r="ITA747" s="110"/>
      <c r="ITB747" s="110"/>
      <c r="ITC747" s="110"/>
      <c r="ITD747" s="110"/>
      <c r="ITE747" s="110"/>
      <c r="ITF747" s="110"/>
      <c r="ITG747" s="110"/>
      <c r="ITH747" s="110"/>
      <c r="ITI747" s="110"/>
      <c r="ITJ747" s="110"/>
      <c r="ITK747" s="110"/>
      <c r="ITL747" s="110"/>
      <c r="ITM747" s="110"/>
      <c r="ITN747" s="110"/>
      <c r="ITO747" s="110"/>
      <c r="ITP747" s="110"/>
      <c r="ITQ747" s="110"/>
      <c r="ITR747" s="110"/>
      <c r="ITS747" s="110"/>
      <c r="ITT747" s="110"/>
      <c r="ITU747" s="110"/>
      <c r="ITV747" s="110"/>
      <c r="ITW747" s="110"/>
      <c r="ITX747" s="110"/>
      <c r="ITY747" s="110"/>
      <c r="ITZ747" s="110"/>
      <c r="IUA747" s="110"/>
      <c r="IUB747" s="110"/>
      <c r="IUC747" s="110"/>
      <c r="IUD747" s="110"/>
      <c r="IUE747" s="110"/>
      <c r="IUF747" s="110"/>
      <c r="IUG747" s="110"/>
      <c r="IUH747" s="110"/>
      <c r="IUI747" s="110"/>
      <c r="IUJ747" s="110"/>
      <c r="IUK747" s="110"/>
      <c r="IUL747" s="110"/>
      <c r="IUM747" s="110"/>
      <c r="IUN747" s="110"/>
      <c r="IUO747" s="110"/>
      <c r="IUP747" s="110"/>
      <c r="IUQ747" s="110"/>
      <c r="IUR747" s="110"/>
      <c r="IUS747" s="110"/>
      <c r="IUT747" s="110"/>
      <c r="IUU747" s="110"/>
      <c r="IUV747" s="110"/>
      <c r="IUW747" s="110"/>
      <c r="IUX747" s="110"/>
      <c r="IUY747" s="110"/>
      <c r="IUZ747" s="110"/>
      <c r="IVA747" s="110"/>
      <c r="IVB747" s="110"/>
      <c r="IVC747" s="110"/>
      <c r="IVD747" s="110"/>
      <c r="IVE747" s="110"/>
      <c r="IVF747" s="110"/>
      <c r="IVG747" s="110"/>
      <c r="IVH747" s="110"/>
      <c r="IVI747" s="110"/>
      <c r="IVJ747" s="110"/>
      <c r="IVK747" s="110"/>
      <c r="IVL747" s="110"/>
      <c r="IVM747" s="110"/>
      <c r="IVN747" s="110"/>
      <c r="IVO747" s="110"/>
      <c r="IVP747" s="110"/>
      <c r="IVQ747" s="110"/>
      <c r="IVR747" s="110"/>
      <c r="IVS747" s="110"/>
      <c r="IVT747" s="110"/>
      <c r="IVU747" s="110"/>
      <c r="IVV747" s="110"/>
      <c r="IVW747" s="110"/>
      <c r="IVX747" s="110"/>
      <c r="IVY747" s="110"/>
      <c r="IVZ747" s="110"/>
      <c r="IWA747" s="110"/>
      <c r="IWB747" s="110"/>
      <c r="IWC747" s="110"/>
      <c r="IWD747" s="110"/>
      <c r="IWE747" s="110"/>
      <c r="IWF747" s="110"/>
      <c r="IWG747" s="110"/>
      <c r="IWH747" s="110"/>
      <c r="IWI747" s="110"/>
      <c r="IWJ747" s="110"/>
      <c r="IWK747" s="110"/>
      <c r="IWL747" s="110"/>
      <c r="IWM747" s="110"/>
      <c r="IWN747" s="110"/>
      <c r="IWO747" s="110"/>
      <c r="IWP747" s="110"/>
      <c r="IWQ747" s="110"/>
      <c r="IWR747" s="110"/>
      <c r="IWS747" s="110"/>
      <c r="IWT747" s="110"/>
      <c r="IWU747" s="110"/>
      <c r="IWV747" s="110"/>
      <c r="IWW747" s="110"/>
      <c r="IWX747" s="110"/>
      <c r="IWY747" s="110"/>
      <c r="IWZ747" s="110"/>
      <c r="IXA747" s="110"/>
      <c r="IXB747" s="110"/>
      <c r="IXC747" s="110"/>
      <c r="IXD747" s="110"/>
      <c r="IXE747" s="110"/>
      <c r="IXF747" s="110"/>
      <c r="IXG747" s="110"/>
      <c r="IXH747" s="110"/>
      <c r="IXI747" s="110"/>
      <c r="IXJ747" s="110"/>
      <c r="IXK747" s="110"/>
      <c r="IXL747" s="110"/>
      <c r="IXM747" s="110"/>
      <c r="IXN747" s="110"/>
      <c r="IXO747" s="110"/>
      <c r="IXP747" s="110"/>
      <c r="IXQ747" s="110"/>
      <c r="IXR747" s="110"/>
      <c r="IXS747" s="110"/>
      <c r="IXT747" s="110"/>
      <c r="IXU747" s="110"/>
      <c r="IXV747" s="110"/>
      <c r="IXW747" s="110"/>
      <c r="IXX747" s="110"/>
      <c r="IXY747" s="110"/>
      <c r="IXZ747" s="110"/>
      <c r="IYA747" s="110"/>
      <c r="IYB747" s="110"/>
      <c r="IYC747" s="110"/>
      <c r="IYD747" s="110"/>
      <c r="IYE747" s="110"/>
      <c r="IYF747" s="110"/>
      <c r="IYG747" s="110"/>
      <c r="IYH747" s="110"/>
      <c r="IYI747" s="110"/>
      <c r="IYJ747" s="110"/>
      <c r="IYK747" s="110"/>
      <c r="IYL747" s="110"/>
      <c r="IYM747" s="110"/>
      <c r="IYN747" s="110"/>
      <c r="IYO747" s="110"/>
      <c r="IYP747" s="110"/>
      <c r="IYQ747" s="110"/>
      <c r="IYR747" s="110"/>
      <c r="IYS747" s="110"/>
      <c r="IYT747" s="110"/>
      <c r="IYU747" s="110"/>
      <c r="IYV747" s="110"/>
      <c r="IYW747" s="110"/>
      <c r="IYX747" s="110"/>
      <c r="IYY747" s="110"/>
      <c r="IYZ747" s="110"/>
      <c r="IZA747" s="110"/>
      <c r="IZB747" s="110"/>
      <c r="IZC747" s="110"/>
      <c r="IZD747" s="110"/>
      <c r="IZE747" s="110"/>
      <c r="IZF747" s="110"/>
      <c r="IZG747" s="110"/>
      <c r="IZH747" s="110"/>
      <c r="IZI747" s="110"/>
      <c r="IZJ747" s="110"/>
      <c r="IZK747" s="110"/>
      <c r="IZL747" s="110"/>
      <c r="IZM747" s="110"/>
      <c r="IZN747" s="110"/>
      <c r="IZO747" s="110"/>
      <c r="IZP747" s="110"/>
      <c r="IZQ747" s="110"/>
      <c r="IZR747" s="110"/>
      <c r="IZS747" s="110"/>
      <c r="IZT747" s="110"/>
      <c r="IZU747" s="110"/>
      <c r="IZV747" s="110"/>
      <c r="IZW747" s="110"/>
      <c r="IZX747" s="110"/>
      <c r="IZY747" s="110"/>
      <c r="IZZ747" s="110"/>
      <c r="JAA747" s="110"/>
      <c r="JAB747" s="110"/>
      <c r="JAC747" s="110"/>
      <c r="JAD747" s="110"/>
      <c r="JAE747" s="110"/>
      <c r="JAF747" s="110"/>
      <c r="JAG747" s="110"/>
      <c r="JAH747" s="110"/>
      <c r="JAI747" s="110"/>
      <c r="JAJ747" s="110"/>
      <c r="JAK747" s="110"/>
      <c r="JAL747" s="110"/>
      <c r="JAM747" s="110"/>
      <c r="JAN747" s="110"/>
      <c r="JAO747" s="110"/>
      <c r="JAP747" s="110"/>
      <c r="JAQ747" s="110"/>
      <c r="JAR747" s="110"/>
      <c r="JAS747" s="110"/>
      <c r="JAT747" s="110"/>
      <c r="JAU747" s="110"/>
      <c r="JAV747" s="110"/>
      <c r="JAW747" s="110"/>
      <c r="JAX747" s="110"/>
      <c r="JAY747" s="110"/>
      <c r="JAZ747" s="110"/>
      <c r="JBA747" s="110"/>
      <c r="JBB747" s="110"/>
      <c r="JBC747" s="110"/>
      <c r="JBD747" s="110"/>
      <c r="JBE747" s="110"/>
      <c r="JBF747" s="110"/>
      <c r="JBG747" s="110"/>
      <c r="JBH747" s="110"/>
      <c r="JBI747" s="110"/>
      <c r="JBJ747" s="110"/>
      <c r="JBK747" s="110"/>
      <c r="JBL747" s="110"/>
      <c r="JBM747" s="110"/>
      <c r="JBN747" s="110"/>
      <c r="JBO747" s="110"/>
      <c r="JBP747" s="110"/>
      <c r="JBQ747" s="110"/>
      <c r="JBR747" s="110"/>
      <c r="JBS747" s="110"/>
      <c r="JBT747" s="110"/>
      <c r="JBU747" s="110"/>
      <c r="JBV747" s="110"/>
      <c r="JBW747" s="110"/>
      <c r="JBX747" s="110"/>
      <c r="JBY747" s="110"/>
      <c r="JBZ747" s="110"/>
      <c r="JCA747" s="110"/>
      <c r="JCB747" s="110"/>
      <c r="JCC747" s="110"/>
      <c r="JCD747" s="110"/>
      <c r="JCE747" s="110"/>
      <c r="JCF747" s="110"/>
      <c r="JCG747" s="110"/>
      <c r="JCH747" s="110"/>
      <c r="JCI747" s="110"/>
      <c r="JCJ747" s="110"/>
      <c r="JCK747" s="110"/>
      <c r="JCL747" s="110"/>
      <c r="JCM747" s="110"/>
      <c r="JCN747" s="110"/>
      <c r="JCO747" s="110"/>
      <c r="JCP747" s="110"/>
      <c r="JCQ747" s="110"/>
      <c r="JCR747" s="110"/>
      <c r="JCS747" s="110"/>
      <c r="JCT747" s="110"/>
      <c r="JCU747" s="110"/>
      <c r="JCV747" s="110"/>
      <c r="JCW747" s="110"/>
      <c r="JCX747" s="110"/>
      <c r="JCY747" s="110"/>
      <c r="JCZ747" s="110"/>
      <c r="JDA747" s="110"/>
      <c r="JDB747" s="110"/>
      <c r="JDC747" s="110"/>
      <c r="JDD747" s="110"/>
      <c r="JDE747" s="110"/>
      <c r="JDF747" s="110"/>
      <c r="JDG747" s="110"/>
      <c r="JDH747" s="110"/>
      <c r="JDI747" s="110"/>
      <c r="JDJ747" s="110"/>
      <c r="JDK747" s="110"/>
      <c r="JDL747" s="110"/>
      <c r="JDM747" s="110"/>
      <c r="JDN747" s="110"/>
      <c r="JDO747" s="110"/>
      <c r="JDP747" s="110"/>
      <c r="JDQ747" s="110"/>
      <c r="JDR747" s="110"/>
      <c r="JDS747" s="110"/>
      <c r="JDT747" s="110"/>
      <c r="JDU747" s="110"/>
      <c r="JDV747" s="110"/>
      <c r="JDW747" s="110"/>
      <c r="JDX747" s="110"/>
      <c r="JDY747" s="110"/>
      <c r="JDZ747" s="110"/>
      <c r="JEA747" s="110"/>
      <c r="JEB747" s="110"/>
      <c r="JEC747" s="110"/>
      <c r="JED747" s="110"/>
      <c r="JEE747" s="110"/>
      <c r="JEF747" s="110"/>
      <c r="JEG747" s="110"/>
      <c r="JEH747" s="110"/>
      <c r="JEI747" s="110"/>
      <c r="JEJ747" s="110"/>
      <c r="JEK747" s="110"/>
      <c r="JEL747" s="110"/>
      <c r="JEM747" s="110"/>
      <c r="JEN747" s="110"/>
      <c r="JEO747" s="110"/>
      <c r="JEP747" s="110"/>
      <c r="JEQ747" s="110"/>
      <c r="JER747" s="110"/>
      <c r="JES747" s="110"/>
      <c r="JET747" s="110"/>
      <c r="JEU747" s="110"/>
      <c r="JEV747" s="110"/>
      <c r="JEW747" s="110"/>
      <c r="JEX747" s="110"/>
      <c r="JEY747" s="110"/>
      <c r="JEZ747" s="110"/>
      <c r="JFA747" s="110"/>
      <c r="JFB747" s="110"/>
      <c r="JFC747" s="110"/>
      <c r="JFD747" s="110"/>
      <c r="JFE747" s="110"/>
      <c r="JFF747" s="110"/>
      <c r="JFG747" s="110"/>
      <c r="JFH747" s="110"/>
      <c r="JFI747" s="110"/>
      <c r="JFJ747" s="110"/>
      <c r="JFK747" s="110"/>
      <c r="JFL747" s="110"/>
      <c r="JFM747" s="110"/>
      <c r="JFN747" s="110"/>
      <c r="JFO747" s="110"/>
      <c r="JFP747" s="110"/>
      <c r="JFQ747" s="110"/>
      <c r="JFR747" s="110"/>
      <c r="JFS747" s="110"/>
      <c r="JFT747" s="110"/>
      <c r="JFU747" s="110"/>
      <c r="JFV747" s="110"/>
      <c r="JFW747" s="110"/>
      <c r="JFX747" s="110"/>
      <c r="JFY747" s="110"/>
      <c r="JFZ747" s="110"/>
      <c r="JGA747" s="110"/>
      <c r="JGB747" s="110"/>
      <c r="JGC747" s="110"/>
      <c r="JGD747" s="110"/>
      <c r="JGE747" s="110"/>
      <c r="JGF747" s="110"/>
      <c r="JGG747" s="110"/>
      <c r="JGH747" s="110"/>
      <c r="JGI747" s="110"/>
      <c r="JGJ747" s="110"/>
      <c r="JGK747" s="110"/>
      <c r="JGL747" s="110"/>
      <c r="JGM747" s="110"/>
      <c r="JGN747" s="110"/>
      <c r="JGO747" s="110"/>
      <c r="JGP747" s="110"/>
      <c r="JGQ747" s="110"/>
      <c r="JGR747" s="110"/>
      <c r="JGS747" s="110"/>
      <c r="JGT747" s="110"/>
      <c r="JGU747" s="110"/>
      <c r="JGV747" s="110"/>
      <c r="JGW747" s="110"/>
      <c r="JGX747" s="110"/>
      <c r="JGY747" s="110"/>
      <c r="JGZ747" s="110"/>
      <c r="JHA747" s="110"/>
      <c r="JHB747" s="110"/>
      <c r="JHC747" s="110"/>
      <c r="JHD747" s="110"/>
      <c r="JHE747" s="110"/>
      <c r="JHF747" s="110"/>
      <c r="JHG747" s="110"/>
      <c r="JHH747" s="110"/>
      <c r="JHI747" s="110"/>
      <c r="JHJ747" s="110"/>
      <c r="JHK747" s="110"/>
      <c r="JHL747" s="110"/>
      <c r="JHM747" s="110"/>
      <c r="JHN747" s="110"/>
      <c r="JHO747" s="110"/>
      <c r="JHP747" s="110"/>
      <c r="JHQ747" s="110"/>
      <c r="JHR747" s="110"/>
      <c r="JHS747" s="110"/>
      <c r="JHT747" s="110"/>
      <c r="JHU747" s="110"/>
      <c r="JHV747" s="110"/>
      <c r="JHW747" s="110"/>
      <c r="JHX747" s="110"/>
      <c r="JHY747" s="110"/>
      <c r="JHZ747" s="110"/>
      <c r="JIA747" s="110"/>
      <c r="JIB747" s="110"/>
      <c r="JIC747" s="110"/>
      <c r="JID747" s="110"/>
      <c r="JIE747" s="110"/>
      <c r="JIF747" s="110"/>
      <c r="JIG747" s="110"/>
      <c r="JIH747" s="110"/>
      <c r="JII747" s="110"/>
      <c r="JIJ747" s="110"/>
      <c r="JIK747" s="110"/>
      <c r="JIL747" s="110"/>
      <c r="JIM747" s="110"/>
      <c r="JIN747" s="110"/>
      <c r="JIO747" s="110"/>
      <c r="JIP747" s="110"/>
      <c r="JIQ747" s="110"/>
      <c r="JIR747" s="110"/>
      <c r="JIS747" s="110"/>
      <c r="JIT747" s="110"/>
      <c r="JIU747" s="110"/>
      <c r="JIV747" s="110"/>
      <c r="JIW747" s="110"/>
      <c r="JIX747" s="110"/>
      <c r="JIY747" s="110"/>
      <c r="JIZ747" s="110"/>
      <c r="JJA747" s="110"/>
      <c r="JJB747" s="110"/>
      <c r="JJC747" s="110"/>
      <c r="JJD747" s="110"/>
      <c r="JJE747" s="110"/>
      <c r="JJF747" s="110"/>
      <c r="JJG747" s="110"/>
      <c r="JJH747" s="110"/>
      <c r="JJI747" s="110"/>
      <c r="JJJ747" s="110"/>
      <c r="JJK747" s="110"/>
      <c r="JJL747" s="110"/>
      <c r="JJM747" s="110"/>
      <c r="JJN747" s="110"/>
      <c r="JJO747" s="110"/>
      <c r="JJP747" s="110"/>
      <c r="JJQ747" s="110"/>
      <c r="JJR747" s="110"/>
      <c r="JJS747" s="110"/>
      <c r="JJT747" s="110"/>
      <c r="JJU747" s="110"/>
      <c r="JJV747" s="110"/>
      <c r="JJW747" s="110"/>
      <c r="JJX747" s="110"/>
      <c r="JJY747" s="110"/>
      <c r="JJZ747" s="110"/>
      <c r="JKA747" s="110"/>
      <c r="JKB747" s="110"/>
      <c r="JKC747" s="110"/>
      <c r="JKD747" s="110"/>
      <c r="JKE747" s="110"/>
      <c r="JKF747" s="110"/>
      <c r="JKG747" s="110"/>
      <c r="JKH747" s="110"/>
      <c r="JKI747" s="110"/>
      <c r="JKJ747" s="110"/>
      <c r="JKK747" s="110"/>
      <c r="JKL747" s="110"/>
      <c r="JKM747" s="110"/>
      <c r="JKN747" s="110"/>
      <c r="JKO747" s="110"/>
      <c r="JKP747" s="110"/>
      <c r="JKQ747" s="110"/>
      <c r="JKR747" s="110"/>
      <c r="JKS747" s="110"/>
      <c r="JKT747" s="110"/>
      <c r="JKU747" s="110"/>
      <c r="JKV747" s="110"/>
      <c r="JKW747" s="110"/>
      <c r="JKX747" s="110"/>
      <c r="JKY747" s="110"/>
      <c r="JKZ747" s="110"/>
      <c r="JLA747" s="110"/>
      <c r="JLB747" s="110"/>
      <c r="JLC747" s="110"/>
      <c r="JLD747" s="110"/>
      <c r="JLE747" s="110"/>
      <c r="JLF747" s="110"/>
      <c r="JLG747" s="110"/>
      <c r="JLH747" s="110"/>
      <c r="JLI747" s="110"/>
      <c r="JLJ747" s="110"/>
      <c r="JLK747" s="110"/>
      <c r="JLL747" s="110"/>
      <c r="JLM747" s="110"/>
      <c r="JLN747" s="110"/>
      <c r="JLO747" s="110"/>
      <c r="JLP747" s="110"/>
      <c r="JLQ747" s="110"/>
      <c r="JLR747" s="110"/>
      <c r="JLS747" s="110"/>
      <c r="JLT747" s="110"/>
      <c r="JLU747" s="110"/>
      <c r="JLV747" s="110"/>
      <c r="JLW747" s="110"/>
      <c r="JLX747" s="110"/>
      <c r="JLY747" s="110"/>
      <c r="JLZ747" s="110"/>
      <c r="JMA747" s="110"/>
      <c r="JMB747" s="110"/>
      <c r="JMC747" s="110"/>
      <c r="JMD747" s="110"/>
      <c r="JME747" s="110"/>
      <c r="JMF747" s="110"/>
      <c r="JMG747" s="110"/>
      <c r="JMH747" s="110"/>
      <c r="JMI747" s="110"/>
      <c r="JMJ747" s="110"/>
      <c r="JMK747" s="110"/>
      <c r="JML747" s="110"/>
      <c r="JMM747" s="110"/>
      <c r="JMN747" s="110"/>
      <c r="JMO747" s="110"/>
      <c r="JMP747" s="110"/>
      <c r="JMQ747" s="110"/>
      <c r="JMR747" s="110"/>
      <c r="JMS747" s="110"/>
      <c r="JMT747" s="110"/>
      <c r="JMU747" s="110"/>
      <c r="JMV747" s="110"/>
      <c r="JMW747" s="110"/>
      <c r="JMX747" s="110"/>
      <c r="JMY747" s="110"/>
      <c r="JMZ747" s="110"/>
      <c r="JNA747" s="110"/>
      <c r="JNB747" s="110"/>
      <c r="JNC747" s="110"/>
      <c r="JND747" s="110"/>
      <c r="JNE747" s="110"/>
      <c r="JNF747" s="110"/>
      <c r="JNG747" s="110"/>
      <c r="JNH747" s="110"/>
      <c r="JNI747" s="110"/>
      <c r="JNJ747" s="110"/>
      <c r="JNK747" s="110"/>
      <c r="JNL747" s="110"/>
      <c r="JNM747" s="110"/>
      <c r="JNN747" s="110"/>
      <c r="JNO747" s="110"/>
      <c r="JNP747" s="110"/>
      <c r="JNQ747" s="110"/>
      <c r="JNR747" s="110"/>
      <c r="JNS747" s="110"/>
      <c r="JNT747" s="110"/>
      <c r="JNU747" s="110"/>
      <c r="JNV747" s="110"/>
      <c r="JNW747" s="110"/>
      <c r="JNX747" s="110"/>
      <c r="JNY747" s="110"/>
      <c r="JNZ747" s="110"/>
      <c r="JOA747" s="110"/>
      <c r="JOB747" s="110"/>
      <c r="JOC747" s="110"/>
      <c r="JOD747" s="110"/>
      <c r="JOE747" s="110"/>
      <c r="JOF747" s="110"/>
      <c r="JOG747" s="110"/>
      <c r="JOH747" s="110"/>
      <c r="JOI747" s="110"/>
      <c r="JOJ747" s="110"/>
      <c r="JOK747" s="110"/>
      <c r="JOL747" s="110"/>
      <c r="JOM747" s="110"/>
      <c r="JON747" s="110"/>
      <c r="JOO747" s="110"/>
      <c r="JOP747" s="110"/>
      <c r="JOQ747" s="110"/>
      <c r="JOR747" s="110"/>
      <c r="JOS747" s="110"/>
      <c r="JOT747" s="110"/>
      <c r="JOU747" s="110"/>
      <c r="JOV747" s="110"/>
      <c r="JOW747" s="110"/>
      <c r="JOX747" s="110"/>
      <c r="JOY747" s="110"/>
      <c r="JOZ747" s="110"/>
      <c r="JPA747" s="110"/>
      <c r="JPB747" s="110"/>
      <c r="JPC747" s="110"/>
      <c r="JPD747" s="110"/>
      <c r="JPE747" s="110"/>
      <c r="JPF747" s="110"/>
      <c r="JPG747" s="110"/>
      <c r="JPH747" s="110"/>
      <c r="JPI747" s="110"/>
      <c r="JPJ747" s="110"/>
      <c r="JPK747" s="110"/>
      <c r="JPL747" s="110"/>
      <c r="JPM747" s="110"/>
      <c r="JPN747" s="110"/>
      <c r="JPO747" s="110"/>
      <c r="JPP747" s="110"/>
      <c r="JPQ747" s="110"/>
      <c r="JPR747" s="110"/>
      <c r="JPS747" s="110"/>
      <c r="JPT747" s="110"/>
      <c r="JPU747" s="110"/>
      <c r="JPV747" s="110"/>
      <c r="JPW747" s="110"/>
      <c r="JPX747" s="110"/>
      <c r="JPY747" s="110"/>
      <c r="JPZ747" s="110"/>
      <c r="JQA747" s="110"/>
      <c r="JQB747" s="110"/>
      <c r="JQC747" s="110"/>
      <c r="JQD747" s="110"/>
      <c r="JQE747" s="110"/>
      <c r="JQF747" s="110"/>
      <c r="JQG747" s="110"/>
      <c r="JQH747" s="110"/>
      <c r="JQI747" s="110"/>
      <c r="JQJ747" s="110"/>
      <c r="JQK747" s="110"/>
      <c r="JQL747" s="110"/>
      <c r="JQM747" s="110"/>
      <c r="JQN747" s="110"/>
      <c r="JQO747" s="110"/>
      <c r="JQP747" s="110"/>
      <c r="JQQ747" s="110"/>
      <c r="JQR747" s="110"/>
      <c r="JQS747" s="110"/>
      <c r="JQT747" s="110"/>
      <c r="JQU747" s="110"/>
      <c r="JQV747" s="110"/>
      <c r="JQW747" s="110"/>
      <c r="JQX747" s="110"/>
      <c r="JQY747" s="110"/>
      <c r="JQZ747" s="110"/>
      <c r="JRA747" s="110"/>
      <c r="JRB747" s="110"/>
      <c r="JRC747" s="110"/>
      <c r="JRD747" s="110"/>
      <c r="JRE747" s="110"/>
      <c r="JRF747" s="110"/>
      <c r="JRG747" s="110"/>
      <c r="JRH747" s="110"/>
      <c r="JRI747" s="110"/>
      <c r="JRJ747" s="110"/>
      <c r="JRK747" s="110"/>
      <c r="JRL747" s="110"/>
      <c r="JRM747" s="110"/>
      <c r="JRN747" s="110"/>
      <c r="JRO747" s="110"/>
      <c r="JRP747" s="110"/>
      <c r="JRQ747" s="110"/>
      <c r="JRR747" s="110"/>
      <c r="JRS747" s="110"/>
      <c r="JRT747" s="110"/>
      <c r="JRU747" s="110"/>
      <c r="JRV747" s="110"/>
      <c r="JRW747" s="110"/>
      <c r="JRX747" s="110"/>
      <c r="JRY747" s="110"/>
      <c r="JRZ747" s="110"/>
      <c r="JSA747" s="110"/>
      <c r="JSB747" s="110"/>
      <c r="JSC747" s="110"/>
      <c r="JSD747" s="110"/>
      <c r="JSE747" s="110"/>
      <c r="JSF747" s="110"/>
      <c r="JSG747" s="110"/>
      <c r="JSH747" s="110"/>
      <c r="JSI747" s="110"/>
      <c r="JSJ747" s="110"/>
      <c r="JSK747" s="110"/>
      <c r="JSL747" s="110"/>
      <c r="JSM747" s="110"/>
      <c r="JSN747" s="110"/>
      <c r="JSO747" s="110"/>
      <c r="JSP747" s="110"/>
      <c r="JSQ747" s="110"/>
      <c r="JSR747" s="110"/>
      <c r="JSS747" s="110"/>
      <c r="JST747" s="110"/>
      <c r="JSU747" s="110"/>
      <c r="JSV747" s="110"/>
      <c r="JSW747" s="110"/>
      <c r="JSX747" s="110"/>
      <c r="JSY747" s="110"/>
      <c r="JSZ747" s="110"/>
      <c r="JTA747" s="110"/>
      <c r="JTB747" s="110"/>
      <c r="JTC747" s="110"/>
      <c r="JTD747" s="110"/>
      <c r="JTE747" s="110"/>
      <c r="JTF747" s="110"/>
      <c r="JTG747" s="110"/>
      <c r="JTH747" s="110"/>
      <c r="JTI747" s="110"/>
      <c r="JTJ747" s="110"/>
      <c r="JTK747" s="110"/>
      <c r="JTL747" s="110"/>
      <c r="JTM747" s="110"/>
      <c r="JTN747" s="110"/>
      <c r="JTO747" s="110"/>
      <c r="JTP747" s="110"/>
      <c r="JTQ747" s="110"/>
      <c r="JTR747" s="110"/>
      <c r="JTS747" s="110"/>
      <c r="JTT747" s="110"/>
      <c r="JTU747" s="110"/>
      <c r="JTV747" s="110"/>
      <c r="JTW747" s="110"/>
      <c r="JTX747" s="110"/>
      <c r="JTY747" s="110"/>
      <c r="JTZ747" s="110"/>
      <c r="JUA747" s="110"/>
      <c r="JUB747" s="110"/>
      <c r="JUC747" s="110"/>
      <c r="JUD747" s="110"/>
      <c r="JUE747" s="110"/>
      <c r="JUF747" s="110"/>
      <c r="JUG747" s="110"/>
      <c r="JUH747" s="110"/>
      <c r="JUI747" s="110"/>
      <c r="JUJ747" s="110"/>
      <c r="JUK747" s="110"/>
      <c r="JUL747" s="110"/>
      <c r="JUM747" s="110"/>
      <c r="JUN747" s="110"/>
      <c r="JUO747" s="110"/>
      <c r="JUP747" s="110"/>
      <c r="JUQ747" s="110"/>
      <c r="JUR747" s="110"/>
      <c r="JUS747" s="110"/>
      <c r="JUT747" s="110"/>
      <c r="JUU747" s="110"/>
      <c r="JUV747" s="110"/>
      <c r="JUW747" s="110"/>
      <c r="JUX747" s="110"/>
      <c r="JUY747" s="110"/>
      <c r="JUZ747" s="110"/>
      <c r="JVA747" s="110"/>
      <c r="JVB747" s="110"/>
      <c r="JVC747" s="110"/>
      <c r="JVD747" s="110"/>
      <c r="JVE747" s="110"/>
      <c r="JVF747" s="110"/>
      <c r="JVG747" s="110"/>
      <c r="JVH747" s="110"/>
      <c r="JVI747" s="110"/>
      <c r="JVJ747" s="110"/>
      <c r="JVK747" s="110"/>
      <c r="JVL747" s="110"/>
      <c r="JVM747" s="110"/>
      <c r="JVN747" s="110"/>
      <c r="JVO747" s="110"/>
      <c r="JVP747" s="110"/>
      <c r="JVQ747" s="110"/>
      <c r="JVR747" s="110"/>
      <c r="JVS747" s="110"/>
      <c r="JVT747" s="110"/>
      <c r="JVU747" s="110"/>
      <c r="JVV747" s="110"/>
      <c r="JVW747" s="110"/>
      <c r="JVX747" s="110"/>
      <c r="JVY747" s="110"/>
      <c r="JVZ747" s="110"/>
      <c r="JWA747" s="110"/>
      <c r="JWB747" s="110"/>
      <c r="JWC747" s="110"/>
      <c r="JWD747" s="110"/>
      <c r="JWE747" s="110"/>
      <c r="JWF747" s="110"/>
      <c r="JWG747" s="110"/>
      <c r="JWH747" s="110"/>
      <c r="JWI747" s="110"/>
      <c r="JWJ747" s="110"/>
      <c r="JWK747" s="110"/>
      <c r="JWL747" s="110"/>
      <c r="JWM747" s="110"/>
      <c r="JWN747" s="110"/>
      <c r="JWO747" s="110"/>
      <c r="JWP747" s="110"/>
      <c r="JWQ747" s="110"/>
      <c r="JWR747" s="110"/>
      <c r="JWS747" s="110"/>
      <c r="JWT747" s="110"/>
      <c r="JWU747" s="110"/>
      <c r="JWV747" s="110"/>
      <c r="JWW747" s="110"/>
      <c r="JWX747" s="110"/>
      <c r="JWY747" s="110"/>
      <c r="JWZ747" s="110"/>
      <c r="JXA747" s="110"/>
      <c r="JXB747" s="110"/>
      <c r="JXC747" s="110"/>
      <c r="JXD747" s="110"/>
      <c r="JXE747" s="110"/>
      <c r="JXF747" s="110"/>
      <c r="JXG747" s="110"/>
      <c r="JXH747" s="110"/>
      <c r="JXI747" s="110"/>
      <c r="JXJ747" s="110"/>
      <c r="JXK747" s="110"/>
      <c r="JXL747" s="110"/>
      <c r="JXM747" s="110"/>
      <c r="JXN747" s="110"/>
      <c r="JXO747" s="110"/>
      <c r="JXP747" s="110"/>
      <c r="JXQ747" s="110"/>
      <c r="JXR747" s="110"/>
      <c r="JXS747" s="110"/>
      <c r="JXT747" s="110"/>
      <c r="JXU747" s="110"/>
      <c r="JXV747" s="110"/>
      <c r="JXW747" s="110"/>
      <c r="JXX747" s="110"/>
      <c r="JXY747" s="110"/>
      <c r="JXZ747" s="110"/>
      <c r="JYA747" s="110"/>
      <c r="JYB747" s="110"/>
      <c r="JYC747" s="110"/>
      <c r="JYD747" s="110"/>
      <c r="JYE747" s="110"/>
      <c r="JYF747" s="110"/>
      <c r="JYG747" s="110"/>
      <c r="JYH747" s="110"/>
      <c r="JYI747" s="110"/>
      <c r="JYJ747" s="110"/>
      <c r="JYK747" s="110"/>
      <c r="JYL747" s="110"/>
      <c r="JYM747" s="110"/>
      <c r="JYN747" s="110"/>
      <c r="JYO747" s="110"/>
      <c r="JYP747" s="110"/>
      <c r="JYQ747" s="110"/>
      <c r="JYR747" s="110"/>
      <c r="JYS747" s="110"/>
      <c r="JYT747" s="110"/>
      <c r="JYU747" s="110"/>
      <c r="JYV747" s="110"/>
      <c r="JYW747" s="110"/>
      <c r="JYX747" s="110"/>
      <c r="JYY747" s="110"/>
      <c r="JYZ747" s="110"/>
      <c r="JZA747" s="110"/>
      <c r="JZB747" s="110"/>
      <c r="JZC747" s="110"/>
      <c r="JZD747" s="110"/>
      <c r="JZE747" s="110"/>
      <c r="JZF747" s="110"/>
      <c r="JZG747" s="110"/>
      <c r="JZH747" s="110"/>
      <c r="JZI747" s="110"/>
      <c r="JZJ747" s="110"/>
      <c r="JZK747" s="110"/>
      <c r="JZL747" s="110"/>
      <c r="JZM747" s="110"/>
      <c r="JZN747" s="110"/>
      <c r="JZO747" s="110"/>
      <c r="JZP747" s="110"/>
      <c r="JZQ747" s="110"/>
      <c r="JZR747" s="110"/>
      <c r="JZS747" s="110"/>
      <c r="JZT747" s="110"/>
      <c r="JZU747" s="110"/>
      <c r="JZV747" s="110"/>
      <c r="JZW747" s="110"/>
      <c r="JZX747" s="110"/>
      <c r="JZY747" s="110"/>
      <c r="JZZ747" s="110"/>
      <c r="KAA747" s="110"/>
      <c r="KAB747" s="110"/>
      <c r="KAC747" s="110"/>
      <c r="KAD747" s="110"/>
      <c r="KAE747" s="110"/>
      <c r="KAF747" s="110"/>
      <c r="KAG747" s="110"/>
      <c r="KAH747" s="110"/>
      <c r="KAI747" s="110"/>
      <c r="KAJ747" s="110"/>
      <c r="KAK747" s="110"/>
      <c r="KAL747" s="110"/>
      <c r="KAM747" s="110"/>
      <c r="KAN747" s="110"/>
      <c r="KAO747" s="110"/>
      <c r="KAP747" s="110"/>
      <c r="KAQ747" s="110"/>
      <c r="KAR747" s="110"/>
      <c r="KAS747" s="110"/>
      <c r="KAT747" s="110"/>
      <c r="KAU747" s="110"/>
      <c r="KAV747" s="110"/>
      <c r="KAW747" s="110"/>
      <c r="KAX747" s="110"/>
      <c r="KAY747" s="110"/>
      <c r="KAZ747" s="110"/>
      <c r="KBA747" s="110"/>
      <c r="KBB747" s="110"/>
      <c r="KBC747" s="110"/>
      <c r="KBD747" s="110"/>
      <c r="KBE747" s="110"/>
      <c r="KBF747" s="110"/>
      <c r="KBG747" s="110"/>
      <c r="KBH747" s="110"/>
      <c r="KBI747" s="110"/>
      <c r="KBJ747" s="110"/>
      <c r="KBK747" s="110"/>
      <c r="KBL747" s="110"/>
      <c r="KBM747" s="110"/>
      <c r="KBN747" s="110"/>
      <c r="KBO747" s="110"/>
      <c r="KBP747" s="110"/>
      <c r="KBQ747" s="110"/>
      <c r="KBR747" s="110"/>
      <c r="KBS747" s="110"/>
      <c r="KBT747" s="110"/>
      <c r="KBU747" s="110"/>
      <c r="KBV747" s="110"/>
      <c r="KBW747" s="110"/>
      <c r="KBX747" s="110"/>
      <c r="KBY747" s="110"/>
      <c r="KBZ747" s="110"/>
      <c r="KCA747" s="110"/>
      <c r="KCB747" s="110"/>
      <c r="KCC747" s="110"/>
      <c r="KCD747" s="110"/>
      <c r="KCE747" s="110"/>
      <c r="KCF747" s="110"/>
      <c r="KCG747" s="110"/>
      <c r="KCH747" s="110"/>
      <c r="KCI747" s="110"/>
      <c r="KCJ747" s="110"/>
      <c r="KCK747" s="110"/>
      <c r="KCL747" s="110"/>
      <c r="KCM747" s="110"/>
      <c r="KCN747" s="110"/>
      <c r="KCO747" s="110"/>
      <c r="KCP747" s="110"/>
      <c r="KCQ747" s="110"/>
      <c r="KCR747" s="110"/>
      <c r="KCS747" s="110"/>
      <c r="KCT747" s="110"/>
      <c r="KCU747" s="110"/>
      <c r="KCV747" s="110"/>
      <c r="KCW747" s="110"/>
      <c r="KCX747" s="110"/>
      <c r="KCY747" s="110"/>
      <c r="KCZ747" s="110"/>
      <c r="KDA747" s="110"/>
      <c r="KDB747" s="110"/>
      <c r="KDC747" s="110"/>
      <c r="KDD747" s="110"/>
      <c r="KDE747" s="110"/>
      <c r="KDF747" s="110"/>
      <c r="KDG747" s="110"/>
      <c r="KDH747" s="110"/>
      <c r="KDI747" s="110"/>
      <c r="KDJ747" s="110"/>
      <c r="KDK747" s="110"/>
      <c r="KDL747" s="110"/>
      <c r="KDM747" s="110"/>
      <c r="KDN747" s="110"/>
      <c r="KDO747" s="110"/>
      <c r="KDP747" s="110"/>
      <c r="KDQ747" s="110"/>
      <c r="KDR747" s="110"/>
      <c r="KDS747" s="110"/>
      <c r="KDT747" s="110"/>
      <c r="KDU747" s="110"/>
      <c r="KDV747" s="110"/>
      <c r="KDW747" s="110"/>
      <c r="KDX747" s="110"/>
      <c r="KDY747" s="110"/>
      <c r="KDZ747" s="110"/>
      <c r="KEA747" s="110"/>
      <c r="KEB747" s="110"/>
      <c r="KEC747" s="110"/>
      <c r="KED747" s="110"/>
      <c r="KEE747" s="110"/>
      <c r="KEF747" s="110"/>
      <c r="KEG747" s="110"/>
      <c r="KEH747" s="110"/>
      <c r="KEI747" s="110"/>
      <c r="KEJ747" s="110"/>
      <c r="KEK747" s="110"/>
      <c r="KEL747" s="110"/>
      <c r="KEM747" s="110"/>
      <c r="KEN747" s="110"/>
      <c r="KEO747" s="110"/>
      <c r="KEP747" s="110"/>
      <c r="KEQ747" s="110"/>
      <c r="KER747" s="110"/>
      <c r="KES747" s="110"/>
      <c r="KET747" s="110"/>
      <c r="KEU747" s="110"/>
      <c r="KEV747" s="110"/>
      <c r="KEW747" s="110"/>
      <c r="KEX747" s="110"/>
      <c r="KEY747" s="110"/>
      <c r="KEZ747" s="110"/>
      <c r="KFA747" s="110"/>
      <c r="KFB747" s="110"/>
      <c r="KFC747" s="110"/>
      <c r="KFD747" s="110"/>
      <c r="KFE747" s="110"/>
      <c r="KFF747" s="110"/>
      <c r="KFG747" s="110"/>
      <c r="KFH747" s="110"/>
      <c r="KFI747" s="110"/>
      <c r="KFJ747" s="110"/>
      <c r="KFK747" s="110"/>
      <c r="KFL747" s="110"/>
      <c r="KFM747" s="110"/>
      <c r="KFN747" s="110"/>
      <c r="KFO747" s="110"/>
      <c r="KFP747" s="110"/>
      <c r="KFQ747" s="110"/>
      <c r="KFR747" s="110"/>
      <c r="KFS747" s="110"/>
      <c r="KFT747" s="110"/>
      <c r="KFU747" s="110"/>
      <c r="KFV747" s="110"/>
      <c r="KFW747" s="110"/>
      <c r="KFX747" s="110"/>
      <c r="KFY747" s="110"/>
      <c r="KFZ747" s="110"/>
      <c r="KGA747" s="110"/>
      <c r="KGB747" s="110"/>
      <c r="KGC747" s="110"/>
      <c r="KGD747" s="110"/>
      <c r="KGE747" s="110"/>
      <c r="KGF747" s="110"/>
      <c r="KGG747" s="110"/>
      <c r="KGH747" s="110"/>
      <c r="KGI747" s="110"/>
      <c r="KGJ747" s="110"/>
      <c r="KGK747" s="110"/>
      <c r="KGL747" s="110"/>
      <c r="KGM747" s="110"/>
      <c r="KGN747" s="110"/>
      <c r="KGO747" s="110"/>
      <c r="KGP747" s="110"/>
      <c r="KGQ747" s="110"/>
      <c r="KGR747" s="110"/>
      <c r="KGS747" s="110"/>
      <c r="KGT747" s="110"/>
      <c r="KGU747" s="110"/>
      <c r="KGV747" s="110"/>
      <c r="KGW747" s="110"/>
      <c r="KGX747" s="110"/>
      <c r="KGY747" s="110"/>
      <c r="KGZ747" s="110"/>
      <c r="KHA747" s="110"/>
      <c r="KHB747" s="110"/>
      <c r="KHC747" s="110"/>
      <c r="KHD747" s="110"/>
      <c r="KHE747" s="110"/>
      <c r="KHF747" s="110"/>
      <c r="KHG747" s="110"/>
      <c r="KHH747" s="110"/>
      <c r="KHI747" s="110"/>
      <c r="KHJ747" s="110"/>
      <c r="KHK747" s="110"/>
      <c r="KHL747" s="110"/>
      <c r="KHM747" s="110"/>
      <c r="KHN747" s="110"/>
      <c r="KHO747" s="110"/>
      <c r="KHP747" s="110"/>
      <c r="KHQ747" s="110"/>
      <c r="KHR747" s="110"/>
      <c r="KHS747" s="110"/>
      <c r="KHT747" s="110"/>
      <c r="KHU747" s="110"/>
      <c r="KHV747" s="110"/>
      <c r="KHW747" s="110"/>
      <c r="KHX747" s="110"/>
      <c r="KHY747" s="110"/>
      <c r="KHZ747" s="110"/>
      <c r="KIA747" s="110"/>
      <c r="KIB747" s="110"/>
      <c r="KIC747" s="110"/>
      <c r="KID747" s="110"/>
      <c r="KIE747" s="110"/>
      <c r="KIF747" s="110"/>
      <c r="KIG747" s="110"/>
      <c r="KIH747" s="110"/>
      <c r="KII747" s="110"/>
      <c r="KIJ747" s="110"/>
      <c r="KIK747" s="110"/>
      <c r="KIL747" s="110"/>
      <c r="KIM747" s="110"/>
      <c r="KIN747" s="110"/>
      <c r="KIO747" s="110"/>
      <c r="KIP747" s="110"/>
      <c r="KIQ747" s="110"/>
      <c r="KIR747" s="110"/>
      <c r="KIS747" s="110"/>
      <c r="KIT747" s="110"/>
      <c r="KIU747" s="110"/>
      <c r="KIV747" s="110"/>
      <c r="KIW747" s="110"/>
      <c r="KIX747" s="110"/>
      <c r="KIY747" s="110"/>
      <c r="KIZ747" s="110"/>
      <c r="KJA747" s="110"/>
      <c r="KJB747" s="110"/>
      <c r="KJC747" s="110"/>
      <c r="KJD747" s="110"/>
      <c r="KJE747" s="110"/>
      <c r="KJF747" s="110"/>
      <c r="KJG747" s="110"/>
      <c r="KJH747" s="110"/>
      <c r="KJI747" s="110"/>
      <c r="KJJ747" s="110"/>
      <c r="KJK747" s="110"/>
      <c r="KJL747" s="110"/>
      <c r="KJM747" s="110"/>
      <c r="KJN747" s="110"/>
      <c r="KJO747" s="110"/>
      <c r="KJP747" s="110"/>
      <c r="KJQ747" s="110"/>
      <c r="KJR747" s="110"/>
      <c r="KJS747" s="110"/>
      <c r="KJT747" s="110"/>
      <c r="KJU747" s="110"/>
      <c r="KJV747" s="110"/>
      <c r="KJW747" s="110"/>
      <c r="KJX747" s="110"/>
      <c r="KJY747" s="110"/>
      <c r="KJZ747" s="110"/>
      <c r="KKA747" s="110"/>
      <c r="KKB747" s="110"/>
      <c r="KKC747" s="110"/>
      <c r="KKD747" s="110"/>
      <c r="KKE747" s="110"/>
      <c r="KKF747" s="110"/>
      <c r="KKG747" s="110"/>
      <c r="KKH747" s="110"/>
      <c r="KKI747" s="110"/>
      <c r="KKJ747" s="110"/>
      <c r="KKK747" s="110"/>
      <c r="KKL747" s="110"/>
      <c r="KKM747" s="110"/>
      <c r="KKN747" s="110"/>
      <c r="KKO747" s="110"/>
      <c r="KKP747" s="110"/>
      <c r="KKQ747" s="110"/>
      <c r="KKR747" s="110"/>
      <c r="KKS747" s="110"/>
      <c r="KKT747" s="110"/>
      <c r="KKU747" s="110"/>
      <c r="KKV747" s="110"/>
      <c r="KKW747" s="110"/>
      <c r="KKX747" s="110"/>
      <c r="KKY747" s="110"/>
      <c r="KKZ747" s="110"/>
      <c r="KLA747" s="110"/>
      <c r="KLB747" s="110"/>
      <c r="KLC747" s="110"/>
      <c r="KLD747" s="110"/>
      <c r="KLE747" s="110"/>
      <c r="KLF747" s="110"/>
      <c r="KLG747" s="110"/>
      <c r="KLH747" s="110"/>
      <c r="KLI747" s="110"/>
      <c r="KLJ747" s="110"/>
      <c r="KLK747" s="110"/>
      <c r="KLL747" s="110"/>
      <c r="KLM747" s="110"/>
      <c r="KLN747" s="110"/>
      <c r="KLO747" s="110"/>
      <c r="KLP747" s="110"/>
      <c r="KLQ747" s="110"/>
      <c r="KLR747" s="110"/>
      <c r="KLS747" s="110"/>
      <c r="KLT747" s="110"/>
      <c r="KLU747" s="110"/>
      <c r="KLV747" s="110"/>
      <c r="KLW747" s="110"/>
      <c r="KLX747" s="110"/>
      <c r="KLY747" s="110"/>
      <c r="KLZ747" s="110"/>
      <c r="KMA747" s="110"/>
      <c r="KMB747" s="110"/>
      <c r="KMC747" s="110"/>
      <c r="KMD747" s="110"/>
      <c r="KME747" s="110"/>
      <c r="KMF747" s="110"/>
      <c r="KMG747" s="110"/>
      <c r="KMH747" s="110"/>
      <c r="KMI747" s="110"/>
      <c r="KMJ747" s="110"/>
      <c r="KMK747" s="110"/>
      <c r="KML747" s="110"/>
      <c r="KMM747" s="110"/>
      <c r="KMN747" s="110"/>
      <c r="KMO747" s="110"/>
      <c r="KMP747" s="110"/>
      <c r="KMQ747" s="110"/>
      <c r="KMR747" s="110"/>
      <c r="KMS747" s="110"/>
      <c r="KMT747" s="110"/>
      <c r="KMU747" s="110"/>
      <c r="KMV747" s="110"/>
      <c r="KMW747" s="110"/>
      <c r="KMX747" s="110"/>
      <c r="KMY747" s="110"/>
      <c r="KMZ747" s="110"/>
      <c r="KNA747" s="110"/>
      <c r="KNB747" s="110"/>
      <c r="KNC747" s="110"/>
      <c r="KND747" s="110"/>
      <c r="KNE747" s="110"/>
      <c r="KNF747" s="110"/>
      <c r="KNG747" s="110"/>
      <c r="KNH747" s="110"/>
      <c r="KNI747" s="110"/>
      <c r="KNJ747" s="110"/>
      <c r="KNK747" s="110"/>
      <c r="KNL747" s="110"/>
      <c r="KNM747" s="110"/>
      <c r="KNN747" s="110"/>
      <c r="KNO747" s="110"/>
      <c r="KNP747" s="110"/>
      <c r="KNQ747" s="110"/>
      <c r="KNR747" s="110"/>
      <c r="KNS747" s="110"/>
      <c r="KNT747" s="110"/>
      <c r="KNU747" s="110"/>
      <c r="KNV747" s="110"/>
      <c r="KNW747" s="110"/>
      <c r="KNX747" s="110"/>
      <c r="KNY747" s="110"/>
      <c r="KNZ747" s="110"/>
      <c r="KOA747" s="110"/>
      <c r="KOB747" s="110"/>
      <c r="KOC747" s="110"/>
      <c r="KOD747" s="110"/>
      <c r="KOE747" s="110"/>
      <c r="KOF747" s="110"/>
      <c r="KOG747" s="110"/>
      <c r="KOH747" s="110"/>
      <c r="KOI747" s="110"/>
      <c r="KOJ747" s="110"/>
      <c r="KOK747" s="110"/>
      <c r="KOL747" s="110"/>
      <c r="KOM747" s="110"/>
      <c r="KON747" s="110"/>
      <c r="KOO747" s="110"/>
      <c r="KOP747" s="110"/>
      <c r="KOQ747" s="110"/>
      <c r="KOR747" s="110"/>
      <c r="KOS747" s="110"/>
      <c r="KOT747" s="110"/>
      <c r="KOU747" s="110"/>
      <c r="KOV747" s="110"/>
      <c r="KOW747" s="110"/>
      <c r="KOX747" s="110"/>
      <c r="KOY747" s="110"/>
      <c r="KOZ747" s="110"/>
      <c r="KPA747" s="110"/>
      <c r="KPB747" s="110"/>
      <c r="KPC747" s="110"/>
      <c r="KPD747" s="110"/>
      <c r="KPE747" s="110"/>
      <c r="KPF747" s="110"/>
      <c r="KPG747" s="110"/>
      <c r="KPH747" s="110"/>
      <c r="KPI747" s="110"/>
      <c r="KPJ747" s="110"/>
      <c r="KPK747" s="110"/>
      <c r="KPL747" s="110"/>
      <c r="KPM747" s="110"/>
      <c r="KPN747" s="110"/>
      <c r="KPO747" s="110"/>
      <c r="KPP747" s="110"/>
      <c r="KPQ747" s="110"/>
      <c r="KPR747" s="110"/>
      <c r="KPS747" s="110"/>
      <c r="KPT747" s="110"/>
      <c r="KPU747" s="110"/>
      <c r="KPV747" s="110"/>
      <c r="KPW747" s="110"/>
      <c r="KPX747" s="110"/>
      <c r="KPY747" s="110"/>
      <c r="KPZ747" s="110"/>
      <c r="KQA747" s="110"/>
      <c r="KQB747" s="110"/>
      <c r="KQC747" s="110"/>
      <c r="KQD747" s="110"/>
      <c r="KQE747" s="110"/>
      <c r="KQF747" s="110"/>
      <c r="KQG747" s="110"/>
      <c r="KQH747" s="110"/>
      <c r="KQI747" s="110"/>
      <c r="KQJ747" s="110"/>
      <c r="KQK747" s="110"/>
      <c r="KQL747" s="110"/>
      <c r="KQM747" s="110"/>
      <c r="KQN747" s="110"/>
      <c r="KQO747" s="110"/>
      <c r="KQP747" s="110"/>
      <c r="KQQ747" s="110"/>
      <c r="KQR747" s="110"/>
      <c r="KQS747" s="110"/>
      <c r="KQT747" s="110"/>
      <c r="KQU747" s="110"/>
      <c r="KQV747" s="110"/>
      <c r="KQW747" s="110"/>
      <c r="KQX747" s="110"/>
      <c r="KQY747" s="110"/>
      <c r="KQZ747" s="110"/>
      <c r="KRA747" s="110"/>
      <c r="KRB747" s="110"/>
      <c r="KRC747" s="110"/>
      <c r="KRD747" s="110"/>
      <c r="KRE747" s="110"/>
      <c r="KRF747" s="110"/>
      <c r="KRG747" s="110"/>
      <c r="KRH747" s="110"/>
      <c r="KRI747" s="110"/>
      <c r="KRJ747" s="110"/>
      <c r="KRK747" s="110"/>
      <c r="KRL747" s="110"/>
      <c r="KRM747" s="110"/>
      <c r="KRN747" s="110"/>
      <c r="KRO747" s="110"/>
      <c r="KRP747" s="110"/>
      <c r="KRQ747" s="110"/>
      <c r="KRR747" s="110"/>
      <c r="KRS747" s="110"/>
      <c r="KRT747" s="110"/>
      <c r="KRU747" s="110"/>
      <c r="KRV747" s="110"/>
      <c r="KRW747" s="110"/>
      <c r="KRX747" s="110"/>
      <c r="KRY747" s="110"/>
      <c r="KRZ747" s="110"/>
      <c r="KSA747" s="110"/>
      <c r="KSB747" s="110"/>
      <c r="KSC747" s="110"/>
      <c r="KSD747" s="110"/>
      <c r="KSE747" s="110"/>
      <c r="KSF747" s="110"/>
      <c r="KSG747" s="110"/>
      <c r="KSH747" s="110"/>
      <c r="KSI747" s="110"/>
      <c r="KSJ747" s="110"/>
      <c r="KSK747" s="110"/>
      <c r="KSL747" s="110"/>
      <c r="KSM747" s="110"/>
      <c r="KSN747" s="110"/>
      <c r="KSO747" s="110"/>
      <c r="KSP747" s="110"/>
      <c r="KSQ747" s="110"/>
      <c r="KSR747" s="110"/>
      <c r="KSS747" s="110"/>
      <c r="KST747" s="110"/>
      <c r="KSU747" s="110"/>
      <c r="KSV747" s="110"/>
      <c r="KSW747" s="110"/>
      <c r="KSX747" s="110"/>
      <c r="KSY747" s="110"/>
      <c r="KSZ747" s="110"/>
      <c r="KTA747" s="110"/>
      <c r="KTB747" s="110"/>
      <c r="KTC747" s="110"/>
      <c r="KTD747" s="110"/>
      <c r="KTE747" s="110"/>
      <c r="KTF747" s="110"/>
      <c r="KTG747" s="110"/>
      <c r="KTH747" s="110"/>
      <c r="KTI747" s="110"/>
      <c r="KTJ747" s="110"/>
      <c r="KTK747" s="110"/>
      <c r="KTL747" s="110"/>
      <c r="KTM747" s="110"/>
      <c r="KTN747" s="110"/>
      <c r="KTO747" s="110"/>
      <c r="KTP747" s="110"/>
      <c r="KTQ747" s="110"/>
      <c r="KTR747" s="110"/>
      <c r="KTS747" s="110"/>
      <c r="KTT747" s="110"/>
      <c r="KTU747" s="110"/>
      <c r="KTV747" s="110"/>
      <c r="KTW747" s="110"/>
      <c r="KTX747" s="110"/>
      <c r="KTY747" s="110"/>
      <c r="KTZ747" s="110"/>
      <c r="KUA747" s="110"/>
      <c r="KUB747" s="110"/>
      <c r="KUC747" s="110"/>
      <c r="KUD747" s="110"/>
      <c r="KUE747" s="110"/>
      <c r="KUF747" s="110"/>
      <c r="KUG747" s="110"/>
      <c r="KUH747" s="110"/>
      <c r="KUI747" s="110"/>
      <c r="KUJ747" s="110"/>
      <c r="KUK747" s="110"/>
      <c r="KUL747" s="110"/>
      <c r="KUM747" s="110"/>
      <c r="KUN747" s="110"/>
      <c r="KUO747" s="110"/>
      <c r="KUP747" s="110"/>
      <c r="KUQ747" s="110"/>
      <c r="KUR747" s="110"/>
      <c r="KUS747" s="110"/>
      <c r="KUT747" s="110"/>
      <c r="KUU747" s="110"/>
      <c r="KUV747" s="110"/>
      <c r="KUW747" s="110"/>
      <c r="KUX747" s="110"/>
      <c r="KUY747" s="110"/>
      <c r="KUZ747" s="110"/>
      <c r="KVA747" s="110"/>
      <c r="KVB747" s="110"/>
      <c r="KVC747" s="110"/>
      <c r="KVD747" s="110"/>
      <c r="KVE747" s="110"/>
      <c r="KVF747" s="110"/>
      <c r="KVG747" s="110"/>
      <c r="KVH747" s="110"/>
      <c r="KVI747" s="110"/>
      <c r="KVJ747" s="110"/>
      <c r="KVK747" s="110"/>
      <c r="KVL747" s="110"/>
      <c r="KVM747" s="110"/>
      <c r="KVN747" s="110"/>
      <c r="KVO747" s="110"/>
      <c r="KVP747" s="110"/>
      <c r="KVQ747" s="110"/>
      <c r="KVR747" s="110"/>
      <c r="KVS747" s="110"/>
      <c r="KVT747" s="110"/>
      <c r="KVU747" s="110"/>
      <c r="KVV747" s="110"/>
      <c r="KVW747" s="110"/>
      <c r="KVX747" s="110"/>
      <c r="KVY747" s="110"/>
      <c r="KVZ747" s="110"/>
      <c r="KWA747" s="110"/>
      <c r="KWB747" s="110"/>
      <c r="KWC747" s="110"/>
      <c r="KWD747" s="110"/>
      <c r="KWE747" s="110"/>
      <c r="KWF747" s="110"/>
      <c r="KWG747" s="110"/>
      <c r="KWH747" s="110"/>
      <c r="KWI747" s="110"/>
      <c r="KWJ747" s="110"/>
      <c r="KWK747" s="110"/>
      <c r="KWL747" s="110"/>
      <c r="KWM747" s="110"/>
      <c r="KWN747" s="110"/>
      <c r="KWO747" s="110"/>
      <c r="KWP747" s="110"/>
      <c r="KWQ747" s="110"/>
      <c r="KWR747" s="110"/>
      <c r="KWS747" s="110"/>
      <c r="KWT747" s="110"/>
      <c r="KWU747" s="110"/>
      <c r="KWV747" s="110"/>
      <c r="KWW747" s="110"/>
      <c r="KWX747" s="110"/>
      <c r="KWY747" s="110"/>
      <c r="KWZ747" s="110"/>
      <c r="KXA747" s="110"/>
      <c r="KXB747" s="110"/>
      <c r="KXC747" s="110"/>
      <c r="KXD747" s="110"/>
      <c r="KXE747" s="110"/>
      <c r="KXF747" s="110"/>
      <c r="KXG747" s="110"/>
      <c r="KXH747" s="110"/>
      <c r="KXI747" s="110"/>
      <c r="KXJ747" s="110"/>
      <c r="KXK747" s="110"/>
      <c r="KXL747" s="110"/>
      <c r="KXM747" s="110"/>
      <c r="KXN747" s="110"/>
      <c r="KXO747" s="110"/>
      <c r="KXP747" s="110"/>
      <c r="KXQ747" s="110"/>
      <c r="KXR747" s="110"/>
      <c r="KXS747" s="110"/>
      <c r="KXT747" s="110"/>
      <c r="KXU747" s="110"/>
      <c r="KXV747" s="110"/>
      <c r="KXW747" s="110"/>
      <c r="KXX747" s="110"/>
      <c r="KXY747" s="110"/>
      <c r="KXZ747" s="110"/>
      <c r="KYA747" s="110"/>
      <c r="KYB747" s="110"/>
      <c r="KYC747" s="110"/>
      <c r="KYD747" s="110"/>
      <c r="KYE747" s="110"/>
      <c r="KYF747" s="110"/>
      <c r="KYG747" s="110"/>
      <c r="KYH747" s="110"/>
      <c r="KYI747" s="110"/>
      <c r="KYJ747" s="110"/>
      <c r="KYK747" s="110"/>
      <c r="KYL747" s="110"/>
      <c r="KYM747" s="110"/>
      <c r="KYN747" s="110"/>
      <c r="KYO747" s="110"/>
      <c r="KYP747" s="110"/>
      <c r="KYQ747" s="110"/>
      <c r="KYR747" s="110"/>
      <c r="KYS747" s="110"/>
      <c r="KYT747" s="110"/>
      <c r="KYU747" s="110"/>
      <c r="KYV747" s="110"/>
      <c r="KYW747" s="110"/>
      <c r="KYX747" s="110"/>
      <c r="KYY747" s="110"/>
      <c r="KYZ747" s="110"/>
      <c r="KZA747" s="110"/>
      <c r="KZB747" s="110"/>
      <c r="KZC747" s="110"/>
      <c r="KZD747" s="110"/>
      <c r="KZE747" s="110"/>
      <c r="KZF747" s="110"/>
      <c r="KZG747" s="110"/>
      <c r="KZH747" s="110"/>
      <c r="KZI747" s="110"/>
      <c r="KZJ747" s="110"/>
      <c r="KZK747" s="110"/>
      <c r="KZL747" s="110"/>
      <c r="KZM747" s="110"/>
      <c r="KZN747" s="110"/>
      <c r="KZO747" s="110"/>
      <c r="KZP747" s="110"/>
      <c r="KZQ747" s="110"/>
      <c r="KZR747" s="110"/>
      <c r="KZS747" s="110"/>
      <c r="KZT747" s="110"/>
      <c r="KZU747" s="110"/>
      <c r="KZV747" s="110"/>
      <c r="KZW747" s="110"/>
      <c r="KZX747" s="110"/>
      <c r="KZY747" s="110"/>
      <c r="KZZ747" s="110"/>
      <c r="LAA747" s="110"/>
      <c r="LAB747" s="110"/>
      <c r="LAC747" s="110"/>
      <c r="LAD747" s="110"/>
      <c r="LAE747" s="110"/>
      <c r="LAF747" s="110"/>
      <c r="LAG747" s="110"/>
      <c r="LAH747" s="110"/>
      <c r="LAI747" s="110"/>
      <c r="LAJ747" s="110"/>
      <c r="LAK747" s="110"/>
      <c r="LAL747" s="110"/>
      <c r="LAM747" s="110"/>
      <c r="LAN747" s="110"/>
      <c r="LAO747" s="110"/>
      <c r="LAP747" s="110"/>
      <c r="LAQ747" s="110"/>
      <c r="LAR747" s="110"/>
      <c r="LAS747" s="110"/>
      <c r="LAT747" s="110"/>
      <c r="LAU747" s="110"/>
      <c r="LAV747" s="110"/>
      <c r="LAW747" s="110"/>
      <c r="LAX747" s="110"/>
      <c r="LAY747" s="110"/>
      <c r="LAZ747" s="110"/>
      <c r="LBA747" s="110"/>
      <c r="LBB747" s="110"/>
      <c r="LBC747" s="110"/>
      <c r="LBD747" s="110"/>
      <c r="LBE747" s="110"/>
      <c r="LBF747" s="110"/>
      <c r="LBG747" s="110"/>
      <c r="LBH747" s="110"/>
      <c r="LBI747" s="110"/>
      <c r="LBJ747" s="110"/>
      <c r="LBK747" s="110"/>
      <c r="LBL747" s="110"/>
      <c r="LBM747" s="110"/>
      <c r="LBN747" s="110"/>
      <c r="LBO747" s="110"/>
      <c r="LBP747" s="110"/>
      <c r="LBQ747" s="110"/>
      <c r="LBR747" s="110"/>
      <c r="LBS747" s="110"/>
      <c r="LBT747" s="110"/>
      <c r="LBU747" s="110"/>
      <c r="LBV747" s="110"/>
      <c r="LBW747" s="110"/>
      <c r="LBX747" s="110"/>
      <c r="LBY747" s="110"/>
      <c r="LBZ747" s="110"/>
      <c r="LCA747" s="110"/>
      <c r="LCB747" s="110"/>
      <c r="LCC747" s="110"/>
      <c r="LCD747" s="110"/>
      <c r="LCE747" s="110"/>
      <c r="LCF747" s="110"/>
      <c r="LCG747" s="110"/>
      <c r="LCH747" s="110"/>
      <c r="LCI747" s="110"/>
      <c r="LCJ747" s="110"/>
      <c r="LCK747" s="110"/>
      <c r="LCL747" s="110"/>
      <c r="LCM747" s="110"/>
      <c r="LCN747" s="110"/>
      <c r="LCO747" s="110"/>
      <c r="LCP747" s="110"/>
      <c r="LCQ747" s="110"/>
      <c r="LCR747" s="110"/>
      <c r="LCS747" s="110"/>
      <c r="LCT747" s="110"/>
      <c r="LCU747" s="110"/>
      <c r="LCV747" s="110"/>
      <c r="LCW747" s="110"/>
      <c r="LCX747" s="110"/>
      <c r="LCY747" s="110"/>
      <c r="LCZ747" s="110"/>
      <c r="LDA747" s="110"/>
      <c r="LDB747" s="110"/>
      <c r="LDC747" s="110"/>
      <c r="LDD747" s="110"/>
      <c r="LDE747" s="110"/>
      <c r="LDF747" s="110"/>
      <c r="LDG747" s="110"/>
      <c r="LDH747" s="110"/>
      <c r="LDI747" s="110"/>
      <c r="LDJ747" s="110"/>
      <c r="LDK747" s="110"/>
      <c r="LDL747" s="110"/>
      <c r="LDM747" s="110"/>
      <c r="LDN747" s="110"/>
      <c r="LDO747" s="110"/>
      <c r="LDP747" s="110"/>
      <c r="LDQ747" s="110"/>
      <c r="LDR747" s="110"/>
      <c r="LDS747" s="110"/>
      <c r="LDT747" s="110"/>
      <c r="LDU747" s="110"/>
      <c r="LDV747" s="110"/>
      <c r="LDW747" s="110"/>
      <c r="LDX747" s="110"/>
      <c r="LDY747" s="110"/>
      <c r="LDZ747" s="110"/>
      <c r="LEA747" s="110"/>
      <c r="LEB747" s="110"/>
      <c r="LEC747" s="110"/>
      <c r="LED747" s="110"/>
      <c r="LEE747" s="110"/>
      <c r="LEF747" s="110"/>
      <c r="LEG747" s="110"/>
      <c r="LEH747" s="110"/>
      <c r="LEI747" s="110"/>
      <c r="LEJ747" s="110"/>
      <c r="LEK747" s="110"/>
      <c r="LEL747" s="110"/>
      <c r="LEM747" s="110"/>
      <c r="LEN747" s="110"/>
      <c r="LEO747" s="110"/>
      <c r="LEP747" s="110"/>
      <c r="LEQ747" s="110"/>
      <c r="LER747" s="110"/>
      <c r="LES747" s="110"/>
      <c r="LET747" s="110"/>
      <c r="LEU747" s="110"/>
      <c r="LEV747" s="110"/>
      <c r="LEW747" s="110"/>
      <c r="LEX747" s="110"/>
      <c r="LEY747" s="110"/>
      <c r="LEZ747" s="110"/>
      <c r="LFA747" s="110"/>
      <c r="LFB747" s="110"/>
      <c r="LFC747" s="110"/>
      <c r="LFD747" s="110"/>
      <c r="LFE747" s="110"/>
      <c r="LFF747" s="110"/>
      <c r="LFG747" s="110"/>
      <c r="LFH747" s="110"/>
      <c r="LFI747" s="110"/>
      <c r="LFJ747" s="110"/>
      <c r="LFK747" s="110"/>
      <c r="LFL747" s="110"/>
      <c r="LFM747" s="110"/>
      <c r="LFN747" s="110"/>
      <c r="LFO747" s="110"/>
      <c r="LFP747" s="110"/>
      <c r="LFQ747" s="110"/>
      <c r="LFR747" s="110"/>
      <c r="LFS747" s="110"/>
      <c r="LFT747" s="110"/>
      <c r="LFU747" s="110"/>
      <c r="LFV747" s="110"/>
      <c r="LFW747" s="110"/>
      <c r="LFX747" s="110"/>
      <c r="LFY747" s="110"/>
      <c r="LFZ747" s="110"/>
      <c r="LGA747" s="110"/>
      <c r="LGB747" s="110"/>
      <c r="LGC747" s="110"/>
      <c r="LGD747" s="110"/>
      <c r="LGE747" s="110"/>
      <c r="LGF747" s="110"/>
      <c r="LGG747" s="110"/>
      <c r="LGH747" s="110"/>
      <c r="LGI747" s="110"/>
      <c r="LGJ747" s="110"/>
      <c r="LGK747" s="110"/>
      <c r="LGL747" s="110"/>
      <c r="LGM747" s="110"/>
      <c r="LGN747" s="110"/>
      <c r="LGO747" s="110"/>
      <c r="LGP747" s="110"/>
      <c r="LGQ747" s="110"/>
      <c r="LGR747" s="110"/>
      <c r="LGS747" s="110"/>
      <c r="LGT747" s="110"/>
      <c r="LGU747" s="110"/>
      <c r="LGV747" s="110"/>
      <c r="LGW747" s="110"/>
      <c r="LGX747" s="110"/>
      <c r="LGY747" s="110"/>
      <c r="LGZ747" s="110"/>
      <c r="LHA747" s="110"/>
      <c r="LHB747" s="110"/>
      <c r="LHC747" s="110"/>
      <c r="LHD747" s="110"/>
      <c r="LHE747" s="110"/>
      <c r="LHF747" s="110"/>
      <c r="LHG747" s="110"/>
      <c r="LHH747" s="110"/>
      <c r="LHI747" s="110"/>
      <c r="LHJ747" s="110"/>
      <c r="LHK747" s="110"/>
      <c r="LHL747" s="110"/>
      <c r="LHM747" s="110"/>
      <c r="LHN747" s="110"/>
      <c r="LHO747" s="110"/>
      <c r="LHP747" s="110"/>
      <c r="LHQ747" s="110"/>
      <c r="LHR747" s="110"/>
      <c r="LHS747" s="110"/>
      <c r="LHT747" s="110"/>
      <c r="LHU747" s="110"/>
      <c r="LHV747" s="110"/>
      <c r="LHW747" s="110"/>
      <c r="LHX747" s="110"/>
      <c r="LHY747" s="110"/>
      <c r="LHZ747" s="110"/>
      <c r="LIA747" s="110"/>
      <c r="LIB747" s="110"/>
      <c r="LIC747" s="110"/>
      <c r="LID747" s="110"/>
      <c r="LIE747" s="110"/>
      <c r="LIF747" s="110"/>
      <c r="LIG747" s="110"/>
      <c r="LIH747" s="110"/>
      <c r="LII747" s="110"/>
      <c r="LIJ747" s="110"/>
      <c r="LIK747" s="110"/>
      <c r="LIL747" s="110"/>
      <c r="LIM747" s="110"/>
      <c r="LIN747" s="110"/>
      <c r="LIO747" s="110"/>
      <c r="LIP747" s="110"/>
      <c r="LIQ747" s="110"/>
      <c r="LIR747" s="110"/>
      <c r="LIS747" s="110"/>
      <c r="LIT747" s="110"/>
      <c r="LIU747" s="110"/>
      <c r="LIV747" s="110"/>
      <c r="LIW747" s="110"/>
      <c r="LIX747" s="110"/>
      <c r="LIY747" s="110"/>
      <c r="LIZ747" s="110"/>
      <c r="LJA747" s="110"/>
      <c r="LJB747" s="110"/>
      <c r="LJC747" s="110"/>
      <c r="LJD747" s="110"/>
      <c r="LJE747" s="110"/>
      <c r="LJF747" s="110"/>
      <c r="LJG747" s="110"/>
      <c r="LJH747" s="110"/>
      <c r="LJI747" s="110"/>
      <c r="LJJ747" s="110"/>
      <c r="LJK747" s="110"/>
      <c r="LJL747" s="110"/>
      <c r="LJM747" s="110"/>
      <c r="LJN747" s="110"/>
      <c r="LJO747" s="110"/>
      <c r="LJP747" s="110"/>
      <c r="LJQ747" s="110"/>
      <c r="LJR747" s="110"/>
      <c r="LJS747" s="110"/>
      <c r="LJT747" s="110"/>
      <c r="LJU747" s="110"/>
      <c r="LJV747" s="110"/>
      <c r="LJW747" s="110"/>
      <c r="LJX747" s="110"/>
      <c r="LJY747" s="110"/>
      <c r="LJZ747" s="110"/>
      <c r="LKA747" s="110"/>
      <c r="LKB747" s="110"/>
      <c r="LKC747" s="110"/>
      <c r="LKD747" s="110"/>
      <c r="LKE747" s="110"/>
      <c r="LKF747" s="110"/>
      <c r="LKG747" s="110"/>
      <c r="LKH747" s="110"/>
      <c r="LKI747" s="110"/>
      <c r="LKJ747" s="110"/>
      <c r="LKK747" s="110"/>
      <c r="LKL747" s="110"/>
      <c r="LKM747" s="110"/>
      <c r="LKN747" s="110"/>
      <c r="LKO747" s="110"/>
      <c r="LKP747" s="110"/>
      <c r="LKQ747" s="110"/>
      <c r="LKR747" s="110"/>
      <c r="LKS747" s="110"/>
      <c r="LKT747" s="110"/>
      <c r="LKU747" s="110"/>
      <c r="LKV747" s="110"/>
      <c r="LKW747" s="110"/>
      <c r="LKX747" s="110"/>
      <c r="LKY747" s="110"/>
      <c r="LKZ747" s="110"/>
      <c r="LLA747" s="110"/>
      <c r="LLB747" s="110"/>
      <c r="LLC747" s="110"/>
      <c r="LLD747" s="110"/>
      <c r="LLE747" s="110"/>
      <c r="LLF747" s="110"/>
      <c r="LLG747" s="110"/>
      <c r="LLH747" s="110"/>
      <c r="LLI747" s="110"/>
      <c r="LLJ747" s="110"/>
      <c r="LLK747" s="110"/>
      <c r="LLL747" s="110"/>
      <c r="LLM747" s="110"/>
      <c r="LLN747" s="110"/>
      <c r="LLO747" s="110"/>
      <c r="LLP747" s="110"/>
      <c r="LLQ747" s="110"/>
      <c r="LLR747" s="110"/>
      <c r="LLS747" s="110"/>
      <c r="LLT747" s="110"/>
      <c r="LLU747" s="110"/>
      <c r="LLV747" s="110"/>
      <c r="LLW747" s="110"/>
      <c r="LLX747" s="110"/>
      <c r="LLY747" s="110"/>
      <c r="LLZ747" s="110"/>
      <c r="LMA747" s="110"/>
      <c r="LMB747" s="110"/>
      <c r="LMC747" s="110"/>
      <c r="LMD747" s="110"/>
      <c r="LME747" s="110"/>
      <c r="LMF747" s="110"/>
      <c r="LMG747" s="110"/>
      <c r="LMH747" s="110"/>
      <c r="LMI747" s="110"/>
      <c r="LMJ747" s="110"/>
      <c r="LMK747" s="110"/>
      <c r="LML747" s="110"/>
      <c r="LMM747" s="110"/>
      <c r="LMN747" s="110"/>
      <c r="LMO747" s="110"/>
      <c r="LMP747" s="110"/>
      <c r="LMQ747" s="110"/>
      <c r="LMR747" s="110"/>
      <c r="LMS747" s="110"/>
      <c r="LMT747" s="110"/>
      <c r="LMU747" s="110"/>
      <c r="LMV747" s="110"/>
      <c r="LMW747" s="110"/>
      <c r="LMX747" s="110"/>
      <c r="LMY747" s="110"/>
      <c r="LMZ747" s="110"/>
      <c r="LNA747" s="110"/>
      <c r="LNB747" s="110"/>
      <c r="LNC747" s="110"/>
      <c r="LND747" s="110"/>
      <c r="LNE747" s="110"/>
      <c r="LNF747" s="110"/>
      <c r="LNG747" s="110"/>
      <c r="LNH747" s="110"/>
      <c r="LNI747" s="110"/>
      <c r="LNJ747" s="110"/>
      <c r="LNK747" s="110"/>
      <c r="LNL747" s="110"/>
      <c r="LNM747" s="110"/>
      <c r="LNN747" s="110"/>
      <c r="LNO747" s="110"/>
      <c r="LNP747" s="110"/>
      <c r="LNQ747" s="110"/>
      <c r="LNR747" s="110"/>
      <c r="LNS747" s="110"/>
      <c r="LNT747" s="110"/>
      <c r="LNU747" s="110"/>
      <c r="LNV747" s="110"/>
      <c r="LNW747" s="110"/>
      <c r="LNX747" s="110"/>
      <c r="LNY747" s="110"/>
      <c r="LNZ747" s="110"/>
      <c r="LOA747" s="110"/>
      <c r="LOB747" s="110"/>
      <c r="LOC747" s="110"/>
      <c r="LOD747" s="110"/>
      <c r="LOE747" s="110"/>
      <c r="LOF747" s="110"/>
      <c r="LOG747" s="110"/>
      <c r="LOH747" s="110"/>
      <c r="LOI747" s="110"/>
      <c r="LOJ747" s="110"/>
      <c r="LOK747" s="110"/>
      <c r="LOL747" s="110"/>
      <c r="LOM747" s="110"/>
      <c r="LON747" s="110"/>
      <c r="LOO747" s="110"/>
      <c r="LOP747" s="110"/>
      <c r="LOQ747" s="110"/>
      <c r="LOR747" s="110"/>
      <c r="LOS747" s="110"/>
      <c r="LOT747" s="110"/>
      <c r="LOU747" s="110"/>
      <c r="LOV747" s="110"/>
      <c r="LOW747" s="110"/>
      <c r="LOX747" s="110"/>
      <c r="LOY747" s="110"/>
      <c r="LOZ747" s="110"/>
      <c r="LPA747" s="110"/>
      <c r="LPB747" s="110"/>
      <c r="LPC747" s="110"/>
      <c r="LPD747" s="110"/>
      <c r="LPE747" s="110"/>
      <c r="LPF747" s="110"/>
      <c r="LPG747" s="110"/>
      <c r="LPH747" s="110"/>
      <c r="LPI747" s="110"/>
      <c r="LPJ747" s="110"/>
      <c r="LPK747" s="110"/>
      <c r="LPL747" s="110"/>
      <c r="LPM747" s="110"/>
      <c r="LPN747" s="110"/>
      <c r="LPO747" s="110"/>
      <c r="LPP747" s="110"/>
      <c r="LPQ747" s="110"/>
      <c r="LPR747" s="110"/>
      <c r="LPS747" s="110"/>
      <c r="LPT747" s="110"/>
      <c r="LPU747" s="110"/>
      <c r="LPV747" s="110"/>
      <c r="LPW747" s="110"/>
      <c r="LPX747" s="110"/>
      <c r="LPY747" s="110"/>
      <c r="LPZ747" s="110"/>
      <c r="LQA747" s="110"/>
      <c r="LQB747" s="110"/>
      <c r="LQC747" s="110"/>
      <c r="LQD747" s="110"/>
      <c r="LQE747" s="110"/>
      <c r="LQF747" s="110"/>
      <c r="LQG747" s="110"/>
      <c r="LQH747" s="110"/>
      <c r="LQI747" s="110"/>
      <c r="LQJ747" s="110"/>
      <c r="LQK747" s="110"/>
      <c r="LQL747" s="110"/>
      <c r="LQM747" s="110"/>
      <c r="LQN747" s="110"/>
      <c r="LQO747" s="110"/>
      <c r="LQP747" s="110"/>
      <c r="LQQ747" s="110"/>
      <c r="LQR747" s="110"/>
      <c r="LQS747" s="110"/>
      <c r="LQT747" s="110"/>
      <c r="LQU747" s="110"/>
      <c r="LQV747" s="110"/>
      <c r="LQW747" s="110"/>
      <c r="LQX747" s="110"/>
      <c r="LQY747" s="110"/>
      <c r="LQZ747" s="110"/>
      <c r="LRA747" s="110"/>
      <c r="LRB747" s="110"/>
      <c r="LRC747" s="110"/>
      <c r="LRD747" s="110"/>
      <c r="LRE747" s="110"/>
      <c r="LRF747" s="110"/>
      <c r="LRG747" s="110"/>
      <c r="LRH747" s="110"/>
      <c r="LRI747" s="110"/>
      <c r="LRJ747" s="110"/>
      <c r="LRK747" s="110"/>
      <c r="LRL747" s="110"/>
      <c r="LRM747" s="110"/>
      <c r="LRN747" s="110"/>
      <c r="LRO747" s="110"/>
      <c r="LRP747" s="110"/>
      <c r="LRQ747" s="110"/>
      <c r="LRR747" s="110"/>
      <c r="LRS747" s="110"/>
      <c r="LRT747" s="110"/>
      <c r="LRU747" s="110"/>
      <c r="LRV747" s="110"/>
      <c r="LRW747" s="110"/>
      <c r="LRX747" s="110"/>
      <c r="LRY747" s="110"/>
      <c r="LRZ747" s="110"/>
      <c r="LSA747" s="110"/>
      <c r="LSB747" s="110"/>
      <c r="LSC747" s="110"/>
      <c r="LSD747" s="110"/>
      <c r="LSE747" s="110"/>
      <c r="LSF747" s="110"/>
      <c r="LSG747" s="110"/>
      <c r="LSH747" s="110"/>
      <c r="LSI747" s="110"/>
      <c r="LSJ747" s="110"/>
      <c r="LSK747" s="110"/>
      <c r="LSL747" s="110"/>
      <c r="LSM747" s="110"/>
      <c r="LSN747" s="110"/>
      <c r="LSO747" s="110"/>
      <c r="LSP747" s="110"/>
      <c r="LSQ747" s="110"/>
      <c r="LSR747" s="110"/>
      <c r="LSS747" s="110"/>
      <c r="LST747" s="110"/>
      <c r="LSU747" s="110"/>
      <c r="LSV747" s="110"/>
      <c r="LSW747" s="110"/>
      <c r="LSX747" s="110"/>
      <c r="LSY747" s="110"/>
      <c r="LSZ747" s="110"/>
      <c r="LTA747" s="110"/>
      <c r="LTB747" s="110"/>
      <c r="LTC747" s="110"/>
      <c r="LTD747" s="110"/>
      <c r="LTE747" s="110"/>
      <c r="LTF747" s="110"/>
      <c r="LTG747" s="110"/>
      <c r="LTH747" s="110"/>
      <c r="LTI747" s="110"/>
      <c r="LTJ747" s="110"/>
      <c r="LTK747" s="110"/>
      <c r="LTL747" s="110"/>
      <c r="LTM747" s="110"/>
      <c r="LTN747" s="110"/>
      <c r="LTO747" s="110"/>
      <c r="LTP747" s="110"/>
      <c r="LTQ747" s="110"/>
      <c r="LTR747" s="110"/>
      <c r="LTS747" s="110"/>
      <c r="LTT747" s="110"/>
      <c r="LTU747" s="110"/>
      <c r="LTV747" s="110"/>
      <c r="LTW747" s="110"/>
      <c r="LTX747" s="110"/>
      <c r="LTY747" s="110"/>
      <c r="LTZ747" s="110"/>
      <c r="LUA747" s="110"/>
      <c r="LUB747" s="110"/>
      <c r="LUC747" s="110"/>
      <c r="LUD747" s="110"/>
      <c r="LUE747" s="110"/>
      <c r="LUF747" s="110"/>
      <c r="LUG747" s="110"/>
      <c r="LUH747" s="110"/>
      <c r="LUI747" s="110"/>
      <c r="LUJ747" s="110"/>
      <c r="LUK747" s="110"/>
      <c r="LUL747" s="110"/>
      <c r="LUM747" s="110"/>
      <c r="LUN747" s="110"/>
      <c r="LUO747" s="110"/>
      <c r="LUP747" s="110"/>
      <c r="LUQ747" s="110"/>
      <c r="LUR747" s="110"/>
      <c r="LUS747" s="110"/>
      <c r="LUT747" s="110"/>
      <c r="LUU747" s="110"/>
      <c r="LUV747" s="110"/>
      <c r="LUW747" s="110"/>
      <c r="LUX747" s="110"/>
      <c r="LUY747" s="110"/>
      <c r="LUZ747" s="110"/>
      <c r="LVA747" s="110"/>
      <c r="LVB747" s="110"/>
      <c r="LVC747" s="110"/>
      <c r="LVD747" s="110"/>
      <c r="LVE747" s="110"/>
      <c r="LVF747" s="110"/>
      <c r="LVG747" s="110"/>
      <c r="LVH747" s="110"/>
      <c r="LVI747" s="110"/>
      <c r="LVJ747" s="110"/>
      <c r="LVK747" s="110"/>
      <c r="LVL747" s="110"/>
      <c r="LVM747" s="110"/>
      <c r="LVN747" s="110"/>
      <c r="LVO747" s="110"/>
      <c r="LVP747" s="110"/>
      <c r="LVQ747" s="110"/>
      <c r="LVR747" s="110"/>
      <c r="LVS747" s="110"/>
      <c r="LVT747" s="110"/>
      <c r="LVU747" s="110"/>
      <c r="LVV747" s="110"/>
      <c r="LVW747" s="110"/>
      <c r="LVX747" s="110"/>
      <c r="LVY747" s="110"/>
      <c r="LVZ747" s="110"/>
      <c r="LWA747" s="110"/>
      <c r="LWB747" s="110"/>
      <c r="LWC747" s="110"/>
      <c r="LWD747" s="110"/>
      <c r="LWE747" s="110"/>
      <c r="LWF747" s="110"/>
      <c r="LWG747" s="110"/>
      <c r="LWH747" s="110"/>
      <c r="LWI747" s="110"/>
      <c r="LWJ747" s="110"/>
      <c r="LWK747" s="110"/>
      <c r="LWL747" s="110"/>
      <c r="LWM747" s="110"/>
      <c r="LWN747" s="110"/>
      <c r="LWO747" s="110"/>
      <c r="LWP747" s="110"/>
      <c r="LWQ747" s="110"/>
      <c r="LWR747" s="110"/>
      <c r="LWS747" s="110"/>
      <c r="LWT747" s="110"/>
      <c r="LWU747" s="110"/>
      <c r="LWV747" s="110"/>
      <c r="LWW747" s="110"/>
      <c r="LWX747" s="110"/>
      <c r="LWY747" s="110"/>
      <c r="LWZ747" s="110"/>
      <c r="LXA747" s="110"/>
      <c r="LXB747" s="110"/>
      <c r="LXC747" s="110"/>
      <c r="LXD747" s="110"/>
      <c r="LXE747" s="110"/>
      <c r="LXF747" s="110"/>
      <c r="LXG747" s="110"/>
      <c r="LXH747" s="110"/>
      <c r="LXI747" s="110"/>
      <c r="LXJ747" s="110"/>
      <c r="LXK747" s="110"/>
      <c r="LXL747" s="110"/>
      <c r="LXM747" s="110"/>
      <c r="LXN747" s="110"/>
      <c r="LXO747" s="110"/>
      <c r="LXP747" s="110"/>
      <c r="LXQ747" s="110"/>
      <c r="LXR747" s="110"/>
      <c r="LXS747" s="110"/>
      <c r="LXT747" s="110"/>
      <c r="LXU747" s="110"/>
      <c r="LXV747" s="110"/>
      <c r="LXW747" s="110"/>
      <c r="LXX747" s="110"/>
      <c r="LXY747" s="110"/>
      <c r="LXZ747" s="110"/>
      <c r="LYA747" s="110"/>
      <c r="LYB747" s="110"/>
      <c r="LYC747" s="110"/>
      <c r="LYD747" s="110"/>
      <c r="LYE747" s="110"/>
      <c r="LYF747" s="110"/>
      <c r="LYG747" s="110"/>
      <c r="LYH747" s="110"/>
      <c r="LYI747" s="110"/>
      <c r="LYJ747" s="110"/>
      <c r="LYK747" s="110"/>
      <c r="LYL747" s="110"/>
      <c r="LYM747" s="110"/>
      <c r="LYN747" s="110"/>
      <c r="LYO747" s="110"/>
      <c r="LYP747" s="110"/>
      <c r="LYQ747" s="110"/>
      <c r="LYR747" s="110"/>
      <c r="LYS747" s="110"/>
      <c r="LYT747" s="110"/>
      <c r="LYU747" s="110"/>
      <c r="LYV747" s="110"/>
      <c r="LYW747" s="110"/>
      <c r="LYX747" s="110"/>
      <c r="LYY747" s="110"/>
      <c r="LYZ747" s="110"/>
      <c r="LZA747" s="110"/>
      <c r="LZB747" s="110"/>
      <c r="LZC747" s="110"/>
      <c r="LZD747" s="110"/>
      <c r="LZE747" s="110"/>
      <c r="LZF747" s="110"/>
      <c r="LZG747" s="110"/>
      <c r="LZH747" s="110"/>
      <c r="LZI747" s="110"/>
      <c r="LZJ747" s="110"/>
      <c r="LZK747" s="110"/>
      <c r="LZL747" s="110"/>
      <c r="LZM747" s="110"/>
      <c r="LZN747" s="110"/>
      <c r="LZO747" s="110"/>
      <c r="LZP747" s="110"/>
      <c r="LZQ747" s="110"/>
      <c r="LZR747" s="110"/>
      <c r="LZS747" s="110"/>
      <c r="LZT747" s="110"/>
      <c r="LZU747" s="110"/>
      <c r="LZV747" s="110"/>
      <c r="LZW747" s="110"/>
      <c r="LZX747" s="110"/>
      <c r="LZY747" s="110"/>
      <c r="LZZ747" s="110"/>
      <c r="MAA747" s="110"/>
      <c r="MAB747" s="110"/>
      <c r="MAC747" s="110"/>
      <c r="MAD747" s="110"/>
      <c r="MAE747" s="110"/>
      <c r="MAF747" s="110"/>
      <c r="MAG747" s="110"/>
      <c r="MAH747" s="110"/>
      <c r="MAI747" s="110"/>
      <c r="MAJ747" s="110"/>
      <c r="MAK747" s="110"/>
      <c r="MAL747" s="110"/>
      <c r="MAM747" s="110"/>
      <c r="MAN747" s="110"/>
      <c r="MAO747" s="110"/>
      <c r="MAP747" s="110"/>
      <c r="MAQ747" s="110"/>
      <c r="MAR747" s="110"/>
      <c r="MAS747" s="110"/>
      <c r="MAT747" s="110"/>
      <c r="MAU747" s="110"/>
      <c r="MAV747" s="110"/>
      <c r="MAW747" s="110"/>
      <c r="MAX747" s="110"/>
      <c r="MAY747" s="110"/>
      <c r="MAZ747" s="110"/>
      <c r="MBA747" s="110"/>
      <c r="MBB747" s="110"/>
      <c r="MBC747" s="110"/>
      <c r="MBD747" s="110"/>
      <c r="MBE747" s="110"/>
      <c r="MBF747" s="110"/>
      <c r="MBG747" s="110"/>
      <c r="MBH747" s="110"/>
      <c r="MBI747" s="110"/>
      <c r="MBJ747" s="110"/>
      <c r="MBK747" s="110"/>
      <c r="MBL747" s="110"/>
      <c r="MBM747" s="110"/>
      <c r="MBN747" s="110"/>
      <c r="MBO747" s="110"/>
      <c r="MBP747" s="110"/>
      <c r="MBQ747" s="110"/>
      <c r="MBR747" s="110"/>
      <c r="MBS747" s="110"/>
      <c r="MBT747" s="110"/>
      <c r="MBU747" s="110"/>
      <c r="MBV747" s="110"/>
      <c r="MBW747" s="110"/>
      <c r="MBX747" s="110"/>
      <c r="MBY747" s="110"/>
      <c r="MBZ747" s="110"/>
      <c r="MCA747" s="110"/>
      <c r="MCB747" s="110"/>
      <c r="MCC747" s="110"/>
      <c r="MCD747" s="110"/>
      <c r="MCE747" s="110"/>
      <c r="MCF747" s="110"/>
      <c r="MCG747" s="110"/>
      <c r="MCH747" s="110"/>
      <c r="MCI747" s="110"/>
      <c r="MCJ747" s="110"/>
      <c r="MCK747" s="110"/>
      <c r="MCL747" s="110"/>
      <c r="MCM747" s="110"/>
      <c r="MCN747" s="110"/>
      <c r="MCO747" s="110"/>
      <c r="MCP747" s="110"/>
      <c r="MCQ747" s="110"/>
      <c r="MCR747" s="110"/>
      <c r="MCS747" s="110"/>
      <c r="MCT747" s="110"/>
      <c r="MCU747" s="110"/>
      <c r="MCV747" s="110"/>
      <c r="MCW747" s="110"/>
      <c r="MCX747" s="110"/>
      <c r="MCY747" s="110"/>
      <c r="MCZ747" s="110"/>
      <c r="MDA747" s="110"/>
      <c r="MDB747" s="110"/>
      <c r="MDC747" s="110"/>
      <c r="MDD747" s="110"/>
      <c r="MDE747" s="110"/>
      <c r="MDF747" s="110"/>
      <c r="MDG747" s="110"/>
      <c r="MDH747" s="110"/>
      <c r="MDI747" s="110"/>
      <c r="MDJ747" s="110"/>
      <c r="MDK747" s="110"/>
      <c r="MDL747" s="110"/>
      <c r="MDM747" s="110"/>
      <c r="MDN747" s="110"/>
      <c r="MDO747" s="110"/>
      <c r="MDP747" s="110"/>
      <c r="MDQ747" s="110"/>
      <c r="MDR747" s="110"/>
      <c r="MDS747" s="110"/>
      <c r="MDT747" s="110"/>
      <c r="MDU747" s="110"/>
      <c r="MDV747" s="110"/>
      <c r="MDW747" s="110"/>
      <c r="MDX747" s="110"/>
      <c r="MDY747" s="110"/>
      <c r="MDZ747" s="110"/>
      <c r="MEA747" s="110"/>
      <c r="MEB747" s="110"/>
      <c r="MEC747" s="110"/>
      <c r="MED747" s="110"/>
      <c r="MEE747" s="110"/>
      <c r="MEF747" s="110"/>
      <c r="MEG747" s="110"/>
      <c r="MEH747" s="110"/>
      <c r="MEI747" s="110"/>
      <c r="MEJ747" s="110"/>
      <c r="MEK747" s="110"/>
      <c r="MEL747" s="110"/>
      <c r="MEM747" s="110"/>
      <c r="MEN747" s="110"/>
      <c r="MEO747" s="110"/>
      <c r="MEP747" s="110"/>
      <c r="MEQ747" s="110"/>
      <c r="MER747" s="110"/>
      <c r="MES747" s="110"/>
      <c r="MET747" s="110"/>
      <c r="MEU747" s="110"/>
      <c r="MEV747" s="110"/>
      <c r="MEW747" s="110"/>
      <c r="MEX747" s="110"/>
      <c r="MEY747" s="110"/>
      <c r="MEZ747" s="110"/>
      <c r="MFA747" s="110"/>
      <c r="MFB747" s="110"/>
      <c r="MFC747" s="110"/>
      <c r="MFD747" s="110"/>
      <c r="MFE747" s="110"/>
      <c r="MFF747" s="110"/>
      <c r="MFG747" s="110"/>
      <c r="MFH747" s="110"/>
      <c r="MFI747" s="110"/>
      <c r="MFJ747" s="110"/>
      <c r="MFK747" s="110"/>
      <c r="MFL747" s="110"/>
      <c r="MFM747" s="110"/>
      <c r="MFN747" s="110"/>
      <c r="MFO747" s="110"/>
      <c r="MFP747" s="110"/>
      <c r="MFQ747" s="110"/>
      <c r="MFR747" s="110"/>
      <c r="MFS747" s="110"/>
      <c r="MFT747" s="110"/>
      <c r="MFU747" s="110"/>
      <c r="MFV747" s="110"/>
      <c r="MFW747" s="110"/>
      <c r="MFX747" s="110"/>
      <c r="MFY747" s="110"/>
      <c r="MFZ747" s="110"/>
      <c r="MGA747" s="110"/>
      <c r="MGB747" s="110"/>
      <c r="MGC747" s="110"/>
      <c r="MGD747" s="110"/>
      <c r="MGE747" s="110"/>
      <c r="MGF747" s="110"/>
      <c r="MGG747" s="110"/>
      <c r="MGH747" s="110"/>
      <c r="MGI747" s="110"/>
      <c r="MGJ747" s="110"/>
      <c r="MGK747" s="110"/>
      <c r="MGL747" s="110"/>
      <c r="MGM747" s="110"/>
      <c r="MGN747" s="110"/>
      <c r="MGO747" s="110"/>
      <c r="MGP747" s="110"/>
      <c r="MGQ747" s="110"/>
      <c r="MGR747" s="110"/>
      <c r="MGS747" s="110"/>
      <c r="MGT747" s="110"/>
      <c r="MGU747" s="110"/>
      <c r="MGV747" s="110"/>
      <c r="MGW747" s="110"/>
      <c r="MGX747" s="110"/>
      <c r="MGY747" s="110"/>
      <c r="MGZ747" s="110"/>
      <c r="MHA747" s="110"/>
      <c r="MHB747" s="110"/>
      <c r="MHC747" s="110"/>
      <c r="MHD747" s="110"/>
      <c r="MHE747" s="110"/>
      <c r="MHF747" s="110"/>
      <c r="MHG747" s="110"/>
      <c r="MHH747" s="110"/>
      <c r="MHI747" s="110"/>
      <c r="MHJ747" s="110"/>
      <c r="MHK747" s="110"/>
      <c r="MHL747" s="110"/>
      <c r="MHM747" s="110"/>
      <c r="MHN747" s="110"/>
      <c r="MHO747" s="110"/>
      <c r="MHP747" s="110"/>
      <c r="MHQ747" s="110"/>
      <c r="MHR747" s="110"/>
      <c r="MHS747" s="110"/>
      <c r="MHT747" s="110"/>
      <c r="MHU747" s="110"/>
      <c r="MHV747" s="110"/>
      <c r="MHW747" s="110"/>
      <c r="MHX747" s="110"/>
      <c r="MHY747" s="110"/>
      <c r="MHZ747" s="110"/>
      <c r="MIA747" s="110"/>
      <c r="MIB747" s="110"/>
      <c r="MIC747" s="110"/>
      <c r="MID747" s="110"/>
      <c r="MIE747" s="110"/>
      <c r="MIF747" s="110"/>
      <c r="MIG747" s="110"/>
      <c r="MIH747" s="110"/>
      <c r="MII747" s="110"/>
      <c r="MIJ747" s="110"/>
      <c r="MIK747" s="110"/>
      <c r="MIL747" s="110"/>
      <c r="MIM747" s="110"/>
      <c r="MIN747" s="110"/>
      <c r="MIO747" s="110"/>
      <c r="MIP747" s="110"/>
      <c r="MIQ747" s="110"/>
      <c r="MIR747" s="110"/>
      <c r="MIS747" s="110"/>
      <c r="MIT747" s="110"/>
      <c r="MIU747" s="110"/>
      <c r="MIV747" s="110"/>
      <c r="MIW747" s="110"/>
      <c r="MIX747" s="110"/>
      <c r="MIY747" s="110"/>
      <c r="MIZ747" s="110"/>
      <c r="MJA747" s="110"/>
      <c r="MJB747" s="110"/>
      <c r="MJC747" s="110"/>
      <c r="MJD747" s="110"/>
      <c r="MJE747" s="110"/>
      <c r="MJF747" s="110"/>
      <c r="MJG747" s="110"/>
      <c r="MJH747" s="110"/>
      <c r="MJI747" s="110"/>
      <c r="MJJ747" s="110"/>
      <c r="MJK747" s="110"/>
      <c r="MJL747" s="110"/>
      <c r="MJM747" s="110"/>
      <c r="MJN747" s="110"/>
      <c r="MJO747" s="110"/>
      <c r="MJP747" s="110"/>
      <c r="MJQ747" s="110"/>
      <c r="MJR747" s="110"/>
      <c r="MJS747" s="110"/>
      <c r="MJT747" s="110"/>
      <c r="MJU747" s="110"/>
      <c r="MJV747" s="110"/>
      <c r="MJW747" s="110"/>
      <c r="MJX747" s="110"/>
      <c r="MJY747" s="110"/>
      <c r="MJZ747" s="110"/>
      <c r="MKA747" s="110"/>
      <c r="MKB747" s="110"/>
      <c r="MKC747" s="110"/>
      <c r="MKD747" s="110"/>
      <c r="MKE747" s="110"/>
      <c r="MKF747" s="110"/>
      <c r="MKG747" s="110"/>
      <c r="MKH747" s="110"/>
      <c r="MKI747" s="110"/>
      <c r="MKJ747" s="110"/>
      <c r="MKK747" s="110"/>
      <c r="MKL747" s="110"/>
      <c r="MKM747" s="110"/>
      <c r="MKN747" s="110"/>
      <c r="MKO747" s="110"/>
      <c r="MKP747" s="110"/>
      <c r="MKQ747" s="110"/>
      <c r="MKR747" s="110"/>
      <c r="MKS747" s="110"/>
      <c r="MKT747" s="110"/>
      <c r="MKU747" s="110"/>
      <c r="MKV747" s="110"/>
      <c r="MKW747" s="110"/>
      <c r="MKX747" s="110"/>
      <c r="MKY747" s="110"/>
      <c r="MKZ747" s="110"/>
      <c r="MLA747" s="110"/>
      <c r="MLB747" s="110"/>
      <c r="MLC747" s="110"/>
      <c r="MLD747" s="110"/>
      <c r="MLE747" s="110"/>
      <c r="MLF747" s="110"/>
      <c r="MLG747" s="110"/>
      <c r="MLH747" s="110"/>
      <c r="MLI747" s="110"/>
      <c r="MLJ747" s="110"/>
      <c r="MLK747" s="110"/>
      <c r="MLL747" s="110"/>
      <c r="MLM747" s="110"/>
      <c r="MLN747" s="110"/>
      <c r="MLO747" s="110"/>
      <c r="MLP747" s="110"/>
      <c r="MLQ747" s="110"/>
      <c r="MLR747" s="110"/>
      <c r="MLS747" s="110"/>
      <c r="MLT747" s="110"/>
      <c r="MLU747" s="110"/>
      <c r="MLV747" s="110"/>
      <c r="MLW747" s="110"/>
      <c r="MLX747" s="110"/>
      <c r="MLY747" s="110"/>
      <c r="MLZ747" s="110"/>
      <c r="MMA747" s="110"/>
      <c r="MMB747" s="110"/>
      <c r="MMC747" s="110"/>
      <c r="MMD747" s="110"/>
      <c r="MME747" s="110"/>
      <c r="MMF747" s="110"/>
      <c r="MMG747" s="110"/>
      <c r="MMH747" s="110"/>
      <c r="MMI747" s="110"/>
      <c r="MMJ747" s="110"/>
      <c r="MMK747" s="110"/>
      <c r="MML747" s="110"/>
      <c r="MMM747" s="110"/>
      <c r="MMN747" s="110"/>
      <c r="MMO747" s="110"/>
      <c r="MMP747" s="110"/>
      <c r="MMQ747" s="110"/>
      <c r="MMR747" s="110"/>
      <c r="MMS747" s="110"/>
      <c r="MMT747" s="110"/>
      <c r="MMU747" s="110"/>
      <c r="MMV747" s="110"/>
      <c r="MMW747" s="110"/>
      <c r="MMX747" s="110"/>
      <c r="MMY747" s="110"/>
      <c r="MMZ747" s="110"/>
      <c r="MNA747" s="110"/>
      <c r="MNB747" s="110"/>
      <c r="MNC747" s="110"/>
      <c r="MND747" s="110"/>
      <c r="MNE747" s="110"/>
      <c r="MNF747" s="110"/>
      <c r="MNG747" s="110"/>
      <c r="MNH747" s="110"/>
      <c r="MNI747" s="110"/>
      <c r="MNJ747" s="110"/>
      <c r="MNK747" s="110"/>
      <c r="MNL747" s="110"/>
      <c r="MNM747" s="110"/>
      <c r="MNN747" s="110"/>
      <c r="MNO747" s="110"/>
      <c r="MNP747" s="110"/>
      <c r="MNQ747" s="110"/>
      <c r="MNR747" s="110"/>
      <c r="MNS747" s="110"/>
      <c r="MNT747" s="110"/>
      <c r="MNU747" s="110"/>
      <c r="MNV747" s="110"/>
      <c r="MNW747" s="110"/>
      <c r="MNX747" s="110"/>
      <c r="MNY747" s="110"/>
      <c r="MNZ747" s="110"/>
      <c r="MOA747" s="110"/>
      <c r="MOB747" s="110"/>
      <c r="MOC747" s="110"/>
      <c r="MOD747" s="110"/>
      <c r="MOE747" s="110"/>
      <c r="MOF747" s="110"/>
      <c r="MOG747" s="110"/>
      <c r="MOH747" s="110"/>
      <c r="MOI747" s="110"/>
      <c r="MOJ747" s="110"/>
      <c r="MOK747" s="110"/>
      <c r="MOL747" s="110"/>
      <c r="MOM747" s="110"/>
      <c r="MON747" s="110"/>
      <c r="MOO747" s="110"/>
      <c r="MOP747" s="110"/>
      <c r="MOQ747" s="110"/>
      <c r="MOR747" s="110"/>
      <c r="MOS747" s="110"/>
      <c r="MOT747" s="110"/>
      <c r="MOU747" s="110"/>
      <c r="MOV747" s="110"/>
      <c r="MOW747" s="110"/>
      <c r="MOX747" s="110"/>
      <c r="MOY747" s="110"/>
      <c r="MOZ747" s="110"/>
      <c r="MPA747" s="110"/>
      <c r="MPB747" s="110"/>
      <c r="MPC747" s="110"/>
      <c r="MPD747" s="110"/>
      <c r="MPE747" s="110"/>
      <c r="MPF747" s="110"/>
      <c r="MPG747" s="110"/>
      <c r="MPH747" s="110"/>
      <c r="MPI747" s="110"/>
      <c r="MPJ747" s="110"/>
      <c r="MPK747" s="110"/>
      <c r="MPL747" s="110"/>
      <c r="MPM747" s="110"/>
      <c r="MPN747" s="110"/>
      <c r="MPO747" s="110"/>
      <c r="MPP747" s="110"/>
      <c r="MPQ747" s="110"/>
      <c r="MPR747" s="110"/>
      <c r="MPS747" s="110"/>
      <c r="MPT747" s="110"/>
      <c r="MPU747" s="110"/>
      <c r="MPV747" s="110"/>
      <c r="MPW747" s="110"/>
      <c r="MPX747" s="110"/>
      <c r="MPY747" s="110"/>
      <c r="MPZ747" s="110"/>
      <c r="MQA747" s="110"/>
      <c r="MQB747" s="110"/>
      <c r="MQC747" s="110"/>
      <c r="MQD747" s="110"/>
      <c r="MQE747" s="110"/>
      <c r="MQF747" s="110"/>
      <c r="MQG747" s="110"/>
      <c r="MQH747" s="110"/>
      <c r="MQI747" s="110"/>
      <c r="MQJ747" s="110"/>
      <c r="MQK747" s="110"/>
      <c r="MQL747" s="110"/>
      <c r="MQM747" s="110"/>
      <c r="MQN747" s="110"/>
      <c r="MQO747" s="110"/>
      <c r="MQP747" s="110"/>
      <c r="MQQ747" s="110"/>
      <c r="MQR747" s="110"/>
      <c r="MQS747" s="110"/>
      <c r="MQT747" s="110"/>
      <c r="MQU747" s="110"/>
      <c r="MQV747" s="110"/>
      <c r="MQW747" s="110"/>
      <c r="MQX747" s="110"/>
      <c r="MQY747" s="110"/>
      <c r="MQZ747" s="110"/>
      <c r="MRA747" s="110"/>
      <c r="MRB747" s="110"/>
      <c r="MRC747" s="110"/>
      <c r="MRD747" s="110"/>
      <c r="MRE747" s="110"/>
      <c r="MRF747" s="110"/>
      <c r="MRG747" s="110"/>
      <c r="MRH747" s="110"/>
      <c r="MRI747" s="110"/>
      <c r="MRJ747" s="110"/>
      <c r="MRK747" s="110"/>
      <c r="MRL747" s="110"/>
      <c r="MRM747" s="110"/>
      <c r="MRN747" s="110"/>
      <c r="MRO747" s="110"/>
      <c r="MRP747" s="110"/>
      <c r="MRQ747" s="110"/>
      <c r="MRR747" s="110"/>
      <c r="MRS747" s="110"/>
      <c r="MRT747" s="110"/>
      <c r="MRU747" s="110"/>
      <c r="MRV747" s="110"/>
      <c r="MRW747" s="110"/>
      <c r="MRX747" s="110"/>
      <c r="MRY747" s="110"/>
      <c r="MRZ747" s="110"/>
      <c r="MSA747" s="110"/>
      <c r="MSB747" s="110"/>
      <c r="MSC747" s="110"/>
      <c r="MSD747" s="110"/>
      <c r="MSE747" s="110"/>
      <c r="MSF747" s="110"/>
      <c r="MSG747" s="110"/>
      <c r="MSH747" s="110"/>
      <c r="MSI747" s="110"/>
      <c r="MSJ747" s="110"/>
      <c r="MSK747" s="110"/>
      <c r="MSL747" s="110"/>
      <c r="MSM747" s="110"/>
      <c r="MSN747" s="110"/>
      <c r="MSO747" s="110"/>
      <c r="MSP747" s="110"/>
      <c r="MSQ747" s="110"/>
      <c r="MSR747" s="110"/>
      <c r="MSS747" s="110"/>
      <c r="MST747" s="110"/>
      <c r="MSU747" s="110"/>
      <c r="MSV747" s="110"/>
      <c r="MSW747" s="110"/>
      <c r="MSX747" s="110"/>
      <c r="MSY747" s="110"/>
      <c r="MSZ747" s="110"/>
      <c r="MTA747" s="110"/>
      <c r="MTB747" s="110"/>
      <c r="MTC747" s="110"/>
      <c r="MTD747" s="110"/>
      <c r="MTE747" s="110"/>
      <c r="MTF747" s="110"/>
      <c r="MTG747" s="110"/>
      <c r="MTH747" s="110"/>
      <c r="MTI747" s="110"/>
      <c r="MTJ747" s="110"/>
      <c r="MTK747" s="110"/>
      <c r="MTL747" s="110"/>
      <c r="MTM747" s="110"/>
      <c r="MTN747" s="110"/>
      <c r="MTO747" s="110"/>
      <c r="MTP747" s="110"/>
      <c r="MTQ747" s="110"/>
      <c r="MTR747" s="110"/>
      <c r="MTS747" s="110"/>
      <c r="MTT747" s="110"/>
      <c r="MTU747" s="110"/>
      <c r="MTV747" s="110"/>
      <c r="MTW747" s="110"/>
      <c r="MTX747" s="110"/>
      <c r="MTY747" s="110"/>
      <c r="MTZ747" s="110"/>
      <c r="MUA747" s="110"/>
      <c r="MUB747" s="110"/>
      <c r="MUC747" s="110"/>
      <c r="MUD747" s="110"/>
      <c r="MUE747" s="110"/>
      <c r="MUF747" s="110"/>
      <c r="MUG747" s="110"/>
      <c r="MUH747" s="110"/>
      <c r="MUI747" s="110"/>
      <c r="MUJ747" s="110"/>
      <c r="MUK747" s="110"/>
      <c r="MUL747" s="110"/>
      <c r="MUM747" s="110"/>
      <c r="MUN747" s="110"/>
      <c r="MUO747" s="110"/>
      <c r="MUP747" s="110"/>
      <c r="MUQ747" s="110"/>
      <c r="MUR747" s="110"/>
      <c r="MUS747" s="110"/>
      <c r="MUT747" s="110"/>
      <c r="MUU747" s="110"/>
      <c r="MUV747" s="110"/>
      <c r="MUW747" s="110"/>
      <c r="MUX747" s="110"/>
      <c r="MUY747" s="110"/>
      <c r="MUZ747" s="110"/>
      <c r="MVA747" s="110"/>
      <c r="MVB747" s="110"/>
      <c r="MVC747" s="110"/>
      <c r="MVD747" s="110"/>
      <c r="MVE747" s="110"/>
      <c r="MVF747" s="110"/>
      <c r="MVG747" s="110"/>
      <c r="MVH747" s="110"/>
      <c r="MVI747" s="110"/>
      <c r="MVJ747" s="110"/>
      <c r="MVK747" s="110"/>
      <c r="MVL747" s="110"/>
      <c r="MVM747" s="110"/>
      <c r="MVN747" s="110"/>
      <c r="MVO747" s="110"/>
      <c r="MVP747" s="110"/>
      <c r="MVQ747" s="110"/>
      <c r="MVR747" s="110"/>
      <c r="MVS747" s="110"/>
      <c r="MVT747" s="110"/>
      <c r="MVU747" s="110"/>
      <c r="MVV747" s="110"/>
      <c r="MVW747" s="110"/>
      <c r="MVX747" s="110"/>
      <c r="MVY747" s="110"/>
      <c r="MVZ747" s="110"/>
      <c r="MWA747" s="110"/>
      <c r="MWB747" s="110"/>
      <c r="MWC747" s="110"/>
      <c r="MWD747" s="110"/>
      <c r="MWE747" s="110"/>
      <c r="MWF747" s="110"/>
      <c r="MWG747" s="110"/>
      <c r="MWH747" s="110"/>
      <c r="MWI747" s="110"/>
      <c r="MWJ747" s="110"/>
      <c r="MWK747" s="110"/>
      <c r="MWL747" s="110"/>
      <c r="MWM747" s="110"/>
      <c r="MWN747" s="110"/>
      <c r="MWO747" s="110"/>
      <c r="MWP747" s="110"/>
      <c r="MWQ747" s="110"/>
      <c r="MWR747" s="110"/>
      <c r="MWS747" s="110"/>
      <c r="MWT747" s="110"/>
      <c r="MWU747" s="110"/>
      <c r="MWV747" s="110"/>
      <c r="MWW747" s="110"/>
      <c r="MWX747" s="110"/>
      <c r="MWY747" s="110"/>
      <c r="MWZ747" s="110"/>
      <c r="MXA747" s="110"/>
      <c r="MXB747" s="110"/>
      <c r="MXC747" s="110"/>
      <c r="MXD747" s="110"/>
      <c r="MXE747" s="110"/>
      <c r="MXF747" s="110"/>
      <c r="MXG747" s="110"/>
      <c r="MXH747" s="110"/>
      <c r="MXI747" s="110"/>
      <c r="MXJ747" s="110"/>
      <c r="MXK747" s="110"/>
      <c r="MXL747" s="110"/>
      <c r="MXM747" s="110"/>
      <c r="MXN747" s="110"/>
      <c r="MXO747" s="110"/>
      <c r="MXP747" s="110"/>
      <c r="MXQ747" s="110"/>
      <c r="MXR747" s="110"/>
      <c r="MXS747" s="110"/>
      <c r="MXT747" s="110"/>
      <c r="MXU747" s="110"/>
      <c r="MXV747" s="110"/>
      <c r="MXW747" s="110"/>
      <c r="MXX747" s="110"/>
      <c r="MXY747" s="110"/>
      <c r="MXZ747" s="110"/>
      <c r="MYA747" s="110"/>
      <c r="MYB747" s="110"/>
      <c r="MYC747" s="110"/>
      <c r="MYD747" s="110"/>
      <c r="MYE747" s="110"/>
      <c r="MYF747" s="110"/>
      <c r="MYG747" s="110"/>
      <c r="MYH747" s="110"/>
      <c r="MYI747" s="110"/>
      <c r="MYJ747" s="110"/>
      <c r="MYK747" s="110"/>
      <c r="MYL747" s="110"/>
      <c r="MYM747" s="110"/>
      <c r="MYN747" s="110"/>
      <c r="MYO747" s="110"/>
      <c r="MYP747" s="110"/>
      <c r="MYQ747" s="110"/>
      <c r="MYR747" s="110"/>
      <c r="MYS747" s="110"/>
      <c r="MYT747" s="110"/>
      <c r="MYU747" s="110"/>
      <c r="MYV747" s="110"/>
      <c r="MYW747" s="110"/>
      <c r="MYX747" s="110"/>
      <c r="MYY747" s="110"/>
      <c r="MYZ747" s="110"/>
      <c r="MZA747" s="110"/>
      <c r="MZB747" s="110"/>
      <c r="MZC747" s="110"/>
      <c r="MZD747" s="110"/>
      <c r="MZE747" s="110"/>
      <c r="MZF747" s="110"/>
      <c r="MZG747" s="110"/>
      <c r="MZH747" s="110"/>
      <c r="MZI747" s="110"/>
      <c r="MZJ747" s="110"/>
      <c r="MZK747" s="110"/>
      <c r="MZL747" s="110"/>
      <c r="MZM747" s="110"/>
      <c r="MZN747" s="110"/>
      <c r="MZO747" s="110"/>
      <c r="MZP747" s="110"/>
      <c r="MZQ747" s="110"/>
      <c r="MZR747" s="110"/>
      <c r="MZS747" s="110"/>
      <c r="MZT747" s="110"/>
      <c r="MZU747" s="110"/>
      <c r="MZV747" s="110"/>
      <c r="MZW747" s="110"/>
      <c r="MZX747" s="110"/>
      <c r="MZY747" s="110"/>
      <c r="MZZ747" s="110"/>
      <c r="NAA747" s="110"/>
      <c r="NAB747" s="110"/>
      <c r="NAC747" s="110"/>
      <c r="NAD747" s="110"/>
      <c r="NAE747" s="110"/>
      <c r="NAF747" s="110"/>
      <c r="NAG747" s="110"/>
      <c r="NAH747" s="110"/>
      <c r="NAI747" s="110"/>
      <c r="NAJ747" s="110"/>
      <c r="NAK747" s="110"/>
      <c r="NAL747" s="110"/>
      <c r="NAM747" s="110"/>
      <c r="NAN747" s="110"/>
      <c r="NAO747" s="110"/>
      <c r="NAP747" s="110"/>
      <c r="NAQ747" s="110"/>
      <c r="NAR747" s="110"/>
      <c r="NAS747" s="110"/>
      <c r="NAT747" s="110"/>
      <c r="NAU747" s="110"/>
      <c r="NAV747" s="110"/>
      <c r="NAW747" s="110"/>
      <c r="NAX747" s="110"/>
      <c r="NAY747" s="110"/>
      <c r="NAZ747" s="110"/>
      <c r="NBA747" s="110"/>
      <c r="NBB747" s="110"/>
      <c r="NBC747" s="110"/>
      <c r="NBD747" s="110"/>
      <c r="NBE747" s="110"/>
      <c r="NBF747" s="110"/>
      <c r="NBG747" s="110"/>
      <c r="NBH747" s="110"/>
      <c r="NBI747" s="110"/>
      <c r="NBJ747" s="110"/>
      <c r="NBK747" s="110"/>
      <c r="NBL747" s="110"/>
      <c r="NBM747" s="110"/>
      <c r="NBN747" s="110"/>
      <c r="NBO747" s="110"/>
      <c r="NBP747" s="110"/>
      <c r="NBQ747" s="110"/>
      <c r="NBR747" s="110"/>
      <c r="NBS747" s="110"/>
      <c r="NBT747" s="110"/>
      <c r="NBU747" s="110"/>
      <c r="NBV747" s="110"/>
      <c r="NBW747" s="110"/>
      <c r="NBX747" s="110"/>
      <c r="NBY747" s="110"/>
      <c r="NBZ747" s="110"/>
      <c r="NCA747" s="110"/>
      <c r="NCB747" s="110"/>
      <c r="NCC747" s="110"/>
      <c r="NCD747" s="110"/>
      <c r="NCE747" s="110"/>
      <c r="NCF747" s="110"/>
      <c r="NCG747" s="110"/>
      <c r="NCH747" s="110"/>
      <c r="NCI747" s="110"/>
      <c r="NCJ747" s="110"/>
      <c r="NCK747" s="110"/>
      <c r="NCL747" s="110"/>
      <c r="NCM747" s="110"/>
      <c r="NCN747" s="110"/>
      <c r="NCO747" s="110"/>
      <c r="NCP747" s="110"/>
      <c r="NCQ747" s="110"/>
      <c r="NCR747" s="110"/>
      <c r="NCS747" s="110"/>
      <c r="NCT747" s="110"/>
      <c r="NCU747" s="110"/>
      <c r="NCV747" s="110"/>
      <c r="NCW747" s="110"/>
      <c r="NCX747" s="110"/>
      <c r="NCY747" s="110"/>
      <c r="NCZ747" s="110"/>
      <c r="NDA747" s="110"/>
      <c r="NDB747" s="110"/>
      <c r="NDC747" s="110"/>
      <c r="NDD747" s="110"/>
      <c r="NDE747" s="110"/>
      <c r="NDF747" s="110"/>
      <c r="NDG747" s="110"/>
      <c r="NDH747" s="110"/>
      <c r="NDI747" s="110"/>
      <c r="NDJ747" s="110"/>
      <c r="NDK747" s="110"/>
      <c r="NDL747" s="110"/>
      <c r="NDM747" s="110"/>
      <c r="NDN747" s="110"/>
      <c r="NDO747" s="110"/>
      <c r="NDP747" s="110"/>
      <c r="NDQ747" s="110"/>
      <c r="NDR747" s="110"/>
      <c r="NDS747" s="110"/>
      <c r="NDT747" s="110"/>
      <c r="NDU747" s="110"/>
      <c r="NDV747" s="110"/>
      <c r="NDW747" s="110"/>
      <c r="NDX747" s="110"/>
      <c r="NDY747" s="110"/>
      <c r="NDZ747" s="110"/>
      <c r="NEA747" s="110"/>
      <c r="NEB747" s="110"/>
      <c r="NEC747" s="110"/>
      <c r="NED747" s="110"/>
      <c r="NEE747" s="110"/>
      <c r="NEF747" s="110"/>
      <c r="NEG747" s="110"/>
      <c r="NEH747" s="110"/>
      <c r="NEI747" s="110"/>
      <c r="NEJ747" s="110"/>
      <c r="NEK747" s="110"/>
      <c r="NEL747" s="110"/>
      <c r="NEM747" s="110"/>
      <c r="NEN747" s="110"/>
      <c r="NEO747" s="110"/>
      <c r="NEP747" s="110"/>
      <c r="NEQ747" s="110"/>
      <c r="NER747" s="110"/>
      <c r="NES747" s="110"/>
      <c r="NET747" s="110"/>
      <c r="NEU747" s="110"/>
      <c r="NEV747" s="110"/>
      <c r="NEW747" s="110"/>
      <c r="NEX747" s="110"/>
      <c r="NEY747" s="110"/>
      <c r="NEZ747" s="110"/>
      <c r="NFA747" s="110"/>
      <c r="NFB747" s="110"/>
      <c r="NFC747" s="110"/>
      <c r="NFD747" s="110"/>
      <c r="NFE747" s="110"/>
      <c r="NFF747" s="110"/>
      <c r="NFG747" s="110"/>
      <c r="NFH747" s="110"/>
      <c r="NFI747" s="110"/>
      <c r="NFJ747" s="110"/>
      <c r="NFK747" s="110"/>
      <c r="NFL747" s="110"/>
      <c r="NFM747" s="110"/>
      <c r="NFN747" s="110"/>
      <c r="NFO747" s="110"/>
      <c r="NFP747" s="110"/>
      <c r="NFQ747" s="110"/>
      <c r="NFR747" s="110"/>
      <c r="NFS747" s="110"/>
      <c r="NFT747" s="110"/>
      <c r="NFU747" s="110"/>
      <c r="NFV747" s="110"/>
      <c r="NFW747" s="110"/>
      <c r="NFX747" s="110"/>
      <c r="NFY747" s="110"/>
      <c r="NFZ747" s="110"/>
      <c r="NGA747" s="110"/>
      <c r="NGB747" s="110"/>
      <c r="NGC747" s="110"/>
      <c r="NGD747" s="110"/>
      <c r="NGE747" s="110"/>
      <c r="NGF747" s="110"/>
      <c r="NGG747" s="110"/>
      <c r="NGH747" s="110"/>
      <c r="NGI747" s="110"/>
      <c r="NGJ747" s="110"/>
      <c r="NGK747" s="110"/>
      <c r="NGL747" s="110"/>
      <c r="NGM747" s="110"/>
      <c r="NGN747" s="110"/>
      <c r="NGO747" s="110"/>
      <c r="NGP747" s="110"/>
      <c r="NGQ747" s="110"/>
      <c r="NGR747" s="110"/>
      <c r="NGS747" s="110"/>
      <c r="NGT747" s="110"/>
      <c r="NGU747" s="110"/>
      <c r="NGV747" s="110"/>
      <c r="NGW747" s="110"/>
      <c r="NGX747" s="110"/>
      <c r="NGY747" s="110"/>
      <c r="NGZ747" s="110"/>
      <c r="NHA747" s="110"/>
      <c r="NHB747" s="110"/>
      <c r="NHC747" s="110"/>
      <c r="NHD747" s="110"/>
      <c r="NHE747" s="110"/>
      <c r="NHF747" s="110"/>
      <c r="NHG747" s="110"/>
      <c r="NHH747" s="110"/>
      <c r="NHI747" s="110"/>
      <c r="NHJ747" s="110"/>
      <c r="NHK747" s="110"/>
      <c r="NHL747" s="110"/>
      <c r="NHM747" s="110"/>
      <c r="NHN747" s="110"/>
      <c r="NHO747" s="110"/>
      <c r="NHP747" s="110"/>
      <c r="NHQ747" s="110"/>
      <c r="NHR747" s="110"/>
      <c r="NHS747" s="110"/>
      <c r="NHT747" s="110"/>
      <c r="NHU747" s="110"/>
      <c r="NHV747" s="110"/>
      <c r="NHW747" s="110"/>
      <c r="NHX747" s="110"/>
      <c r="NHY747" s="110"/>
      <c r="NHZ747" s="110"/>
      <c r="NIA747" s="110"/>
      <c r="NIB747" s="110"/>
      <c r="NIC747" s="110"/>
      <c r="NID747" s="110"/>
      <c r="NIE747" s="110"/>
      <c r="NIF747" s="110"/>
      <c r="NIG747" s="110"/>
      <c r="NIH747" s="110"/>
      <c r="NII747" s="110"/>
      <c r="NIJ747" s="110"/>
      <c r="NIK747" s="110"/>
      <c r="NIL747" s="110"/>
      <c r="NIM747" s="110"/>
      <c r="NIN747" s="110"/>
      <c r="NIO747" s="110"/>
      <c r="NIP747" s="110"/>
      <c r="NIQ747" s="110"/>
      <c r="NIR747" s="110"/>
      <c r="NIS747" s="110"/>
      <c r="NIT747" s="110"/>
      <c r="NIU747" s="110"/>
      <c r="NIV747" s="110"/>
      <c r="NIW747" s="110"/>
      <c r="NIX747" s="110"/>
      <c r="NIY747" s="110"/>
      <c r="NIZ747" s="110"/>
      <c r="NJA747" s="110"/>
      <c r="NJB747" s="110"/>
      <c r="NJC747" s="110"/>
      <c r="NJD747" s="110"/>
      <c r="NJE747" s="110"/>
      <c r="NJF747" s="110"/>
      <c r="NJG747" s="110"/>
      <c r="NJH747" s="110"/>
      <c r="NJI747" s="110"/>
      <c r="NJJ747" s="110"/>
      <c r="NJK747" s="110"/>
      <c r="NJL747" s="110"/>
      <c r="NJM747" s="110"/>
      <c r="NJN747" s="110"/>
      <c r="NJO747" s="110"/>
      <c r="NJP747" s="110"/>
      <c r="NJQ747" s="110"/>
      <c r="NJR747" s="110"/>
      <c r="NJS747" s="110"/>
      <c r="NJT747" s="110"/>
      <c r="NJU747" s="110"/>
      <c r="NJV747" s="110"/>
      <c r="NJW747" s="110"/>
      <c r="NJX747" s="110"/>
      <c r="NJY747" s="110"/>
      <c r="NJZ747" s="110"/>
      <c r="NKA747" s="110"/>
      <c r="NKB747" s="110"/>
      <c r="NKC747" s="110"/>
      <c r="NKD747" s="110"/>
      <c r="NKE747" s="110"/>
      <c r="NKF747" s="110"/>
      <c r="NKG747" s="110"/>
      <c r="NKH747" s="110"/>
      <c r="NKI747" s="110"/>
      <c r="NKJ747" s="110"/>
      <c r="NKK747" s="110"/>
      <c r="NKL747" s="110"/>
      <c r="NKM747" s="110"/>
      <c r="NKN747" s="110"/>
      <c r="NKO747" s="110"/>
      <c r="NKP747" s="110"/>
      <c r="NKQ747" s="110"/>
      <c r="NKR747" s="110"/>
      <c r="NKS747" s="110"/>
      <c r="NKT747" s="110"/>
      <c r="NKU747" s="110"/>
      <c r="NKV747" s="110"/>
      <c r="NKW747" s="110"/>
      <c r="NKX747" s="110"/>
      <c r="NKY747" s="110"/>
      <c r="NKZ747" s="110"/>
      <c r="NLA747" s="110"/>
      <c r="NLB747" s="110"/>
      <c r="NLC747" s="110"/>
      <c r="NLD747" s="110"/>
      <c r="NLE747" s="110"/>
      <c r="NLF747" s="110"/>
      <c r="NLG747" s="110"/>
      <c r="NLH747" s="110"/>
      <c r="NLI747" s="110"/>
      <c r="NLJ747" s="110"/>
      <c r="NLK747" s="110"/>
      <c r="NLL747" s="110"/>
      <c r="NLM747" s="110"/>
      <c r="NLN747" s="110"/>
      <c r="NLO747" s="110"/>
      <c r="NLP747" s="110"/>
      <c r="NLQ747" s="110"/>
      <c r="NLR747" s="110"/>
      <c r="NLS747" s="110"/>
      <c r="NLT747" s="110"/>
      <c r="NLU747" s="110"/>
      <c r="NLV747" s="110"/>
      <c r="NLW747" s="110"/>
      <c r="NLX747" s="110"/>
      <c r="NLY747" s="110"/>
      <c r="NLZ747" s="110"/>
      <c r="NMA747" s="110"/>
      <c r="NMB747" s="110"/>
      <c r="NMC747" s="110"/>
      <c r="NMD747" s="110"/>
      <c r="NME747" s="110"/>
      <c r="NMF747" s="110"/>
      <c r="NMG747" s="110"/>
      <c r="NMH747" s="110"/>
      <c r="NMI747" s="110"/>
      <c r="NMJ747" s="110"/>
      <c r="NMK747" s="110"/>
      <c r="NML747" s="110"/>
      <c r="NMM747" s="110"/>
      <c r="NMN747" s="110"/>
      <c r="NMO747" s="110"/>
      <c r="NMP747" s="110"/>
      <c r="NMQ747" s="110"/>
      <c r="NMR747" s="110"/>
      <c r="NMS747" s="110"/>
      <c r="NMT747" s="110"/>
      <c r="NMU747" s="110"/>
      <c r="NMV747" s="110"/>
      <c r="NMW747" s="110"/>
      <c r="NMX747" s="110"/>
      <c r="NMY747" s="110"/>
      <c r="NMZ747" s="110"/>
      <c r="NNA747" s="110"/>
      <c r="NNB747" s="110"/>
      <c r="NNC747" s="110"/>
      <c r="NND747" s="110"/>
      <c r="NNE747" s="110"/>
      <c r="NNF747" s="110"/>
      <c r="NNG747" s="110"/>
      <c r="NNH747" s="110"/>
      <c r="NNI747" s="110"/>
      <c r="NNJ747" s="110"/>
      <c r="NNK747" s="110"/>
      <c r="NNL747" s="110"/>
      <c r="NNM747" s="110"/>
      <c r="NNN747" s="110"/>
      <c r="NNO747" s="110"/>
      <c r="NNP747" s="110"/>
      <c r="NNQ747" s="110"/>
      <c r="NNR747" s="110"/>
      <c r="NNS747" s="110"/>
      <c r="NNT747" s="110"/>
      <c r="NNU747" s="110"/>
      <c r="NNV747" s="110"/>
      <c r="NNW747" s="110"/>
      <c r="NNX747" s="110"/>
      <c r="NNY747" s="110"/>
      <c r="NNZ747" s="110"/>
      <c r="NOA747" s="110"/>
      <c r="NOB747" s="110"/>
      <c r="NOC747" s="110"/>
      <c r="NOD747" s="110"/>
      <c r="NOE747" s="110"/>
      <c r="NOF747" s="110"/>
      <c r="NOG747" s="110"/>
      <c r="NOH747" s="110"/>
      <c r="NOI747" s="110"/>
      <c r="NOJ747" s="110"/>
      <c r="NOK747" s="110"/>
      <c r="NOL747" s="110"/>
      <c r="NOM747" s="110"/>
      <c r="NON747" s="110"/>
      <c r="NOO747" s="110"/>
      <c r="NOP747" s="110"/>
      <c r="NOQ747" s="110"/>
      <c r="NOR747" s="110"/>
      <c r="NOS747" s="110"/>
      <c r="NOT747" s="110"/>
      <c r="NOU747" s="110"/>
      <c r="NOV747" s="110"/>
      <c r="NOW747" s="110"/>
      <c r="NOX747" s="110"/>
      <c r="NOY747" s="110"/>
      <c r="NOZ747" s="110"/>
      <c r="NPA747" s="110"/>
      <c r="NPB747" s="110"/>
      <c r="NPC747" s="110"/>
      <c r="NPD747" s="110"/>
      <c r="NPE747" s="110"/>
      <c r="NPF747" s="110"/>
      <c r="NPG747" s="110"/>
      <c r="NPH747" s="110"/>
      <c r="NPI747" s="110"/>
      <c r="NPJ747" s="110"/>
      <c r="NPK747" s="110"/>
      <c r="NPL747" s="110"/>
      <c r="NPM747" s="110"/>
      <c r="NPN747" s="110"/>
      <c r="NPO747" s="110"/>
      <c r="NPP747" s="110"/>
      <c r="NPQ747" s="110"/>
      <c r="NPR747" s="110"/>
      <c r="NPS747" s="110"/>
      <c r="NPT747" s="110"/>
      <c r="NPU747" s="110"/>
      <c r="NPV747" s="110"/>
      <c r="NPW747" s="110"/>
      <c r="NPX747" s="110"/>
      <c r="NPY747" s="110"/>
      <c r="NPZ747" s="110"/>
      <c r="NQA747" s="110"/>
      <c r="NQB747" s="110"/>
      <c r="NQC747" s="110"/>
      <c r="NQD747" s="110"/>
      <c r="NQE747" s="110"/>
      <c r="NQF747" s="110"/>
      <c r="NQG747" s="110"/>
      <c r="NQH747" s="110"/>
      <c r="NQI747" s="110"/>
      <c r="NQJ747" s="110"/>
      <c r="NQK747" s="110"/>
      <c r="NQL747" s="110"/>
      <c r="NQM747" s="110"/>
      <c r="NQN747" s="110"/>
      <c r="NQO747" s="110"/>
      <c r="NQP747" s="110"/>
      <c r="NQQ747" s="110"/>
      <c r="NQR747" s="110"/>
      <c r="NQS747" s="110"/>
      <c r="NQT747" s="110"/>
      <c r="NQU747" s="110"/>
      <c r="NQV747" s="110"/>
      <c r="NQW747" s="110"/>
      <c r="NQX747" s="110"/>
      <c r="NQY747" s="110"/>
      <c r="NQZ747" s="110"/>
      <c r="NRA747" s="110"/>
      <c r="NRB747" s="110"/>
      <c r="NRC747" s="110"/>
      <c r="NRD747" s="110"/>
      <c r="NRE747" s="110"/>
      <c r="NRF747" s="110"/>
      <c r="NRG747" s="110"/>
      <c r="NRH747" s="110"/>
      <c r="NRI747" s="110"/>
      <c r="NRJ747" s="110"/>
      <c r="NRK747" s="110"/>
      <c r="NRL747" s="110"/>
      <c r="NRM747" s="110"/>
      <c r="NRN747" s="110"/>
      <c r="NRO747" s="110"/>
      <c r="NRP747" s="110"/>
      <c r="NRQ747" s="110"/>
      <c r="NRR747" s="110"/>
      <c r="NRS747" s="110"/>
      <c r="NRT747" s="110"/>
      <c r="NRU747" s="110"/>
      <c r="NRV747" s="110"/>
      <c r="NRW747" s="110"/>
      <c r="NRX747" s="110"/>
      <c r="NRY747" s="110"/>
      <c r="NRZ747" s="110"/>
      <c r="NSA747" s="110"/>
      <c r="NSB747" s="110"/>
      <c r="NSC747" s="110"/>
      <c r="NSD747" s="110"/>
      <c r="NSE747" s="110"/>
      <c r="NSF747" s="110"/>
      <c r="NSG747" s="110"/>
      <c r="NSH747" s="110"/>
      <c r="NSI747" s="110"/>
      <c r="NSJ747" s="110"/>
      <c r="NSK747" s="110"/>
      <c r="NSL747" s="110"/>
      <c r="NSM747" s="110"/>
      <c r="NSN747" s="110"/>
      <c r="NSO747" s="110"/>
      <c r="NSP747" s="110"/>
      <c r="NSQ747" s="110"/>
      <c r="NSR747" s="110"/>
      <c r="NSS747" s="110"/>
      <c r="NST747" s="110"/>
      <c r="NSU747" s="110"/>
      <c r="NSV747" s="110"/>
      <c r="NSW747" s="110"/>
      <c r="NSX747" s="110"/>
      <c r="NSY747" s="110"/>
      <c r="NSZ747" s="110"/>
      <c r="NTA747" s="110"/>
      <c r="NTB747" s="110"/>
      <c r="NTC747" s="110"/>
      <c r="NTD747" s="110"/>
      <c r="NTE747" s="110"/>
      <c r="NTF747" s="110"/>
      <c r="NTG747" s="110"/>
      <c r="NTH747" s="110"/>
      <c r="NTI747" s="110"/>
      <c r="NTJ747" s="110"/>
      <c r="NTK747" s="110"/>
      <c r="NTL747" s="110"/>
      <c r="NTM747" s="110"/>
      <c r="NTN747" s="110"/>
      <c r="NTO747" s="110"/>
      <c r="NTP747" s="110"/>
      <c r="NTQ747" s="110"/>
      <c r="NTR747" s="110"/>
      <c r="NTS747" s="110"/>
      <c r="NTT747" s="110"/>
      <c r="NTU747" s="110"/>
      <c r="NTV747" s="110"/>
      <c r="NTW747" s="110"/>
      <c r="NTX747" s="110"/>
      <c r="NTY747" s="110"/>
      <c r="NTZ747" s="110"/>
      <c r="NUA747" s="110"/>
      <c r="NUB747" s="110"/>
      <c r="NUC747" s="110"/>
      <c r="NUD747" s="110"/>
      <c r="NUE747" s="110"/>
      <c r="NUF747" s="110"/>
      <c r="NUG747" s="110"/>
      <c r="NUH747" s="110"/>
      <c r="NUI747" s="110"/>
      <c r="NUJ747" s="110"/>
      <c r="NUK747" s="110"/>
      <c r="NUL747" s="110"/>
      <c r="NUM747" s="110"/>
      <c r="NUN747" s="110"/>
      <c r="NUO747" s="110"/>
      <c r="NUP747" s="110"/>
      <c r="NUQ747" s="110"/>
      <c r="NUR747" s="110"/>
      <c r="NUS747" s="110"/>
      <c r="NUT747" s="110"/>
      <c r="NUU747" s="110"/>
      <c r="NUV747" s="110"/>
      <c r="NUW747" s="110"/>
      <c r="NUX747" s="110"/>
      <c r="NUY747" s="110"/>
      <c r="NUZ747" s="110"/>
      <c r="NVA747" s="110"/>
      <c r="NVB747" s="110"/>
      <c r="NVC747" s="110"/>
      <c r="NVD747" s="110"/>
      <c r="NVE747" s="110"/>
      <c r="NVF747" s="110"/>
      <c r="NVG747" s="110"/>
      <c r="NVH747" s="110"/>
      <c r="NVI747" s="110"/>
      <c r="NVJ747" s="110"/>
      <c r="NVK747" s="110"/>
      <c r="NVL747" s="110"/>
      <c r="NVM747" s="110"/>
      <c r="NVN747" s="110"/>
      <c r="NVO747" s="110"/>
      <c r="NVP747" s="110"/>
      <c r="NVQ747" s="110"/>
      <c r="NVR747" s="110"/>
      <c r="NVS747" s="110"/>
      <c r="NVT747" s="110"/>
      <c r="NVU747" s="110"/>
      <c r="NVV747" s="110"/>
      <c r="NVW747" s="110"/>
      <c r="NVX747" s="110"/>
      <c r="NVY747" s="110"/>
      <c r="NVZ747" s="110"/>
      <c r="NWA747" s="110"/>
      <c r="NWB747" s="110"/>
      <c r="NWC747" s="110"/>
      <c r="NWD747" s="110"/>
      <c r="NWE747" s="110"/>
      <c r="NWF747" s="110"/>
      <c r="NWG747" s="110"/>
      <c r="NWH747" s="110"/>
      <c r="NWI747" s="110"/>
      <c r="NWJ747" s="110"/>
      <c r="NWK747" s="110"/>
      <c r="NWL747" s="110"/>
      <c r="NWM747" s="110"/>
      <c r="NWN747" s="110"/>
      <c r="NWO747" s="110"/>
      <c r="NWP747" s="110"/>
      <c r="NWQ747" s="110"/>
      <c r="NWR747" s="110"/>
      <c r="NWS747" s="110"/>
      <c r="NWT747" s="110"/>
      <c r="NWU747" s="110"/>
      <c r="NWV747" s="110"/>
      <c r="NWW747" s="110"/>
      <c r="NWX747" s="110"/>
      <c r="NWY747" s="110"/>
      <c r="NWZ747" s="110"/>
      <c r="NXA747" s="110"/>
      <c r="NXB747" s="110"/>
      <c r="NXC747" s="110"/>
      <c r="NXD747" s="110"/>
      <c r="NXE747" s="110"/>
      <c r="NXF747" s="110"/>
      <c r="NXG747" s="110"/>
      <c r="NXH747" s="110"/>
      <c r="NXI747" s="110"/>
      <c r="NXJ747" s="110"/>
      <c r="NXK747" s="110"/>
      <c r="NXL747" s="110"/>
      <c r="NXM747" s="110"/>
      <c r="NXN747" s="110"/>
      <c r="NXO747" s="110"/>
      <c r="NXP747" s="110"/>
      <c r="NXQ747" s="110"/>
      <c r="NXR747" s="110"/>
      <c r="NXS747" s="110"/>
      <c r="NXT747" s="110"/>
      <c r="NXU747" s="110"/>
      <c r="NXV747" s="110"/>
      <c r="NXW747" s="110"/>
      <c r="NXX747" s="110"/>
      <c r="NXY747" s="110"/>
      <c r="NXZ747" s="110"/>
      <c r="NYA747" s="110"/>
      <c r="NYB747" s="110"/>
      <c r="NYC747" s="110"/>
      <c r="NYD747" s="110"/>
      <c r="NYE747" s="110"/>
      <c r="NYF747" s="110"/>
      <c r="NYG747" s="110"/>
      <c r="NYH747" s="110"/>
      <c r="NYI747" s="110"/>
      <c r="NYJ747" s="110"/>
      <c r="NYK747" s="110"/>
      <c r="NYL747" s="110"/>
      <c r="NYM747" s="110"/>
      <c r="NYN747" s="110"/>
      <c r="NYO747" s="110"/>
      <c r="NYP747" s="110"/>
      <c r="NYQ747" s="110"/>
      <c r="NYR747" s="110"/>
      <c r="NYS747" s="110"/>
      <c r="NYT747" s="110"/>
      <c r="NYU747" s="110"/>
      <c r="NYV747" s="110"/>
      <c r="NYW747" s="110"/>
      <c r="NYX747" s="110"/>
      <c r="NYY747" s="110"/>
      <c r="NYZ747" s="110"/>
      <c r="NZA747" s="110"/>
      <c r="NZB747" s="110"/>
      <c r="NZC747" s="110"/>
      <c r="NZD747" s="110"/>
      <c r="NZE747" s="110"/>
      <c r="NZF747" s="110"/>
      <c r="NZG747" s="110"/>
      <c r="NZH747" s="110"/>
      <c r="NZI747" s="110"/>
      <c r="NZJ747" s="110"/>
      <c r="NZK747" s="110"/>
      <c r="NZL747" s="110"/>
      <c r="NZM747" s="110"/>
      <c r="NZN747" s="110"/>
      <c r="NZO747" s="110"/>
      <c r="NZP747" s="110"/>
      <c r="NZQ747" s="110"/>
      <c r="NZR747" s="110"/>
      <c r="NZS747" s="110"/>
      <c r="NZT747" s="110"/>
      <c r="NZU747" s="110"/>
      <c r="NZV747" s="110"/>
      <c r="NZW747" s="110"/>
      <c r="NZX747" s="110"/>
      <c r="NZY747" s="110"/>
      <c r="NZZ747" s="110"/>
      <c r="OAA747" s="110"/>
      <c r="OAB747" s="110"/>
      <c r="OAC747" s="110"/>
      <c r="OAD747" s="110"/>
      <c r="OAE747" s="110"/>
      <c r="OAF747" s="110"/>
      <c r="OAG747" s="110"/>
      <c r="OAH747" s="110"/>
      <c r="OAI747" s="110"/>
      <c r="OAJ747" s="110"/>
      <c r="OAK747" s="110"/>
      <c r="OAL747" s="110"/>
      <c r="OAM747" s="110"/>
      <c r="OAN747" s="110"/>
      <c r="OAO747" s="110"/>
      <c r="OAP747" s="110"/>
      <c r="OAQ747" s="110"/>
      <c r="OAR747" s="110"/>
      <c r="OAS747" s="110"/>
      <c r="OAT747" s="110"/>
      <c r="OAU747" s="110"/>
      <c r="OAV747" s="110"/>
      <c r="OAW747" s="110"/>
      <c r="OAX747" s="110"/>
      <c r="OAY747" s="110"/>
      <c r="OAZ747" s="110"/>
      <c r="OBA747" s="110"/>
      <c r="OBB747" s="110"/>
      <c r="OBC747" s="110"/>
      <c r="OBD747" s="110"/>
      <c r="OBE747" s="110"/>
      <c r="OBF747" s="110"/>
      <c r="OBG747" s="110"/>
      <c r="OBH747" s="110"/>
      <c r="OBI747" s="110"/>
      <c r="OBJ747" s="110"/>
      <c r="OBK747" s="110"/>
      <c r="OBL747" s="110"/>
      <c r="OBM747" s="110"/>
      <c r="OBN747" s="110"/>
      <c r="OBO747" s="110"/>
      <c r="OBP747" s="110"/>
      <c r="OBQ747" s="110"/>
      <c r="OBR747" s="110"/>
      <c r="OBS747" s="110"/>
      <c r="OBT747" s="110"/>
      <c r="OBU747" s="110"/>
      <c r="OBV747" s="110"/>
      <c r="OBW747" s="110"/>
      <c r="OBX747" s="110"/>
      <c r="OBY747" s="110"/>
      <c r="OBZ747" s="110"/>
      <c r="OCA747" s="110"/>
      <c r="OCB747" s="110"/>
      <c r="OCC747" s="110"/>
      <c r="OCD747" s="110"/>
      <c r="OCE747" s="110"/>
      <c r="OCF747" s="110"/>
      <c r="OCG747" s="110"/>
      <c r="OCH747" s="110"/>
      <c r="OCI747" s="110"/>
      <c r="OCJ747" s="110"/>
      <c r="OCK747" s="110"/>
      <c r="OCL747" s="110"/>
      <c r="OCM747" s="110"/>
      <c r="OCN747" s="110"/>
      <c r="OCO747" s="110"/>
      <c r="OCP747" s="110"/>
      <c r="OCQ747" s="110"/>
      <c r="OCR747" s="110"/>
      <c r="OCS747" s="110"/>
      <c r="OCT747" s="110"/>
      <c r="OCU747" s="110"/>
      <c r="OCV747" s="110"/>
      <c r="OCW747" s="110"/>
      <c r="OCX747" s="110"/>
      <c r="OCY747" s="110"/>
      <c r="OCZ747" s="110"/>
      <c r="ODA747" s="110"/>
      <c r="ODB747" s="110"/>
      <c r="ODC747" s="110"/>
      <c r="ODD747" s="110"/>
      <c r="ODE747" s="110"/>
      <c r="ODF747" s="110"/>
      <c r="ODG747" s="110"/>
      <c r="ODH747" s="110"/>
      <c r="ODI747" s="110"/>
      <c r="ODJ747" s="110"/>
      <c r="ODK747" s="110"/>
      <c r="ODL747" s="110"/>
      <c r="ODM747" s="110"/>
      <c r="ODN747" s="110"/>
      <c r="ODO747" s="110"/>
      <c r="ODP747" s="110"/>
      <c r="ODQ747" s="110"/>
      <c r="ODR747" s="110"/>
      <c r="ODS747" s="110"/>
      <c r="ODT747" s="110"/>
      <c r="ODU747" s="110"/>
      <c r="ODV747" s="110"/>
      <c r="ODW747" s="110"/>
      <c r="ODX747" s="110"/>
      <c r="ODY747" s="110"/>
      <c r="ODZ747" s="110"/>
      <c r="OEA747" s="110"/>
      <c r="OEB747" s="110"/>
      <c r="OEC747" s="110"/>
      <c r="OED747" s="110"/>
      <c r="OEE747" s="110"/>
      <c r="OEF747" s="110"/>
      <c r="OEG747" s="110"/>
      <c r="OEH747" s="110"/>
      <c r="OEI747" s="110"/>
      <c r="OEJ747" s="110"/>
      <c r="OEK747" s="110"/>
      <c r="OEL747" s="110"/>
      <c r="OEM747" s="110"/>
      <c r="OEN747" s="110"/>
      <c r="OEO747" s="110"/>
      <c r="OEP747" s="110"/>
      <c r="OEQ747" s="110"/>
      <c r="OER747" s="110"/>
      <c r="OES747" s="110"/>
      <c r="OET747" s="110"/>
      <c r="OEU747" s="110"/>
      <c r="OEV747" s="110"/>
      <c r="OEW747" s="110"/>
      <c r="OEX747" s="110"/>
      <c r="OEY747" s="110"/>
      <c r="OEZ747" s="110"/>
      <c r="OFA747" s="110"/>
      <c r="OFB747" s="110"/>
      <c r="OFC747" s="110"/>
      <c r="OFD747" s="110"/>
      <c r="OFE747" s="110"/>
      <c r="OFF747" s="110"/>
      <c r="OFG747" s="110"/>
      <c r="OFH747" s="110"/>
      <c r="OFI747" s="110"/>
      <c r="OFJ747" s="110"/>
      <c r="OFK747" s="110"/>
      <c r="OFL747" s="110"/>
      <c r="OFM747" s="110"/>
      <c r="OFN747" s="110"/>
      <c r="OFO747" s="110"/>
      <c r="OFP747" s="110"/>
      <c r="OFQ747" s="110"/>
      <c r="OFR747" s="110"/>
      <c r="OFS747" s="110"/>
      <c r="OFT747" s="110"/>
      <c r="OFU747" s="110"/>
      <c r="OFV747" s="110"/>
      <c r="OFW747" s="110"/>
      <c r="OFX747" s="110"/>
      <c r="OFY747" s="110"/>
      <c r="OFZ747" s="110"/>
      <c r="OGA747" s="110"/>
      <c r="OGB747" s="110"/>
      <c r="OGC747" s="110"/>
      <c r="OGD747" s="110"/>
      <c r="OGE747" s="110"/>
      <c r="OGF747" s="110"/>
      <c r="OGG747" s="110"/>
      <c r="OGH747" s="110"/>
      <c r="OGI747" s="110"/>
      <c r="OGJ747" s="110"/>
      <c r="OGK747" s="110"/>
      <c r="OGL747" s="110"/>
      <c r="OGM747" s="110"/>
      <c r="OGN747" s="110"/>
      <c r="OGO747" s="110"/>
      <c r="OGP747" s="110"/>
      <c r="OGQ747" s="110"/>
      <c r="OGR747" s="110"/>
      <c r="OGS747" s="110"/>
      <c r="OGT747" s="110"/>
      <c r="OGU747" s="110"/>
      <c r="OGV747" s="110"/>
      <c r="OGW747" s="110"/>
      <c r="OGX747" s="110"/>
      <c r="OGY747" s="110"/>
      <c r="OGZ747" s="110"/>
      <c r="OHA747" s="110"/>
      <c r="OHB747" s="110"/>
      <c r="OHC747" s="110"/>
      <c r="OHD747" s="110"/>
      <c r="OHE747" s="110"/>
      <c r="OHF747" s="110"/>
      <c r="OHG747" s="110"/>
      <c r="OHH747" s="110"/>
      <c r="OHI747" s="110"/>
      <c r="OHJ747" s="110"/>
      <c r="OHK747" s="110"/>
      <c r="OHL747" s="110"/>
      <c r="OHM747" s="110"/>
      <c r="OHN747" s="110"/>
      <c r="OHO747" s="110"/>
      <c r="OHP747" s="110"/>
      <c r="OHQ747" s="110"/>
      <c r="OHR747" s="110"/>
      <c r="OHS747" s="110"/>
      <c r="OHT747" s="110"/>
      <c r="OHU747" s="110"/>
      <c r="OHV747" s="110"/>
      <c r="OHW747" s="110"/>
      <c r="OHX747" s="110"/>
      <c r="OHY747" s="110"/>
      <c r="OHZ747" s="110"/>
      <c r="OIA747" s="110"/>
      <c r="OIB747" s="110"/>
      <c r="OIC747" s="110"/>
      <c r="OID747" s="110"/>
      <c r="OIE747" s="110"/>
      <c r="OIF747" s="110"/>
      <c r="OIG747" s="110"/>
      <c r="OIH747" s="110"/>
      <c r="OII747" s="110"/>
      <c r="OIJ747" s="110"/>
      <c r="OIK747" s="110"/>
      <c r="OIL747" s="110"/>
      <c r="OIM747" s="110"/>
      <c r="OIN747" s="110"/>
      <c r="OIO747" s="110"/>
      <c r="OIP747" s="110"/>
      <c r="OIQ747" s="110"/>
      <c r="OIR747" s="110"/>
      <c r="OIS747" s="110"/>
      <c r="OIT747" s="110"/>
      <c r="OIU747" s="110"/>
      <c r="OIV747" s="110"/>
      <c r="OIW747" s="110"/>
      <c r="OIX747" s="110"/>
      <c r="OIY747" s="110"/>
      <c r="OIZ747" s="110"/>
      <c r="OJA747" s="110"/>
      <c r="OJB747" s="110"/>
      <c r="OJC747" s="110"/>
      <c r="OJD747" s="110"/>
      <c r="OJE747" s="110"/>
      <c r="OJF747" s="110"/>
      <c r="OJG747" s="110"/>
      <c r="OJH747" s="110"/>
      <c r="OJI747" s="110"/>
      <c r="OJJ747" s="110"/>
      <c r="OJK747" s="110"/>
      <c r="OJL747" s="110"/>
      <c r="OJM747" s="110"/>
      <c r="OJN747" s="110"/>
      <c r="OJO747" s="110"/>
      <c r="OJP747" s="110"/>
      <c r="OJQ747" s="110"/>
      <c r="OJR747" s="110"/>
      <c r="OJS747" s="110"/>
      <c r="OJT747" s="110"/>
      <c r="OJU747" s="110"/>
      <c r="OJV747" s="110"/>
      <c r="OJW747" s="110"/>
      <c r="OJX747" s="110"/>
      <c r="OJY747" s="110"/>
      <c r="OJZ747" s="110"/>
      <c r="OKA747" s="110"/>
      <c r="OKB747" s="110"/>
      <c r="OKC747" s="110"/>
      <c r="OKD747" s="110"/>
      <c r="OKE747" s="110"/>
      <c r="OKF747" s="110"/>
      <c r="OKG747" s="110"/>
      <c r="OKH747" s="110"/>
      <c r="OKI747" s="110"/>
      <c r="OKJ747" s="110"/>
      <c r="OKK747" s="110"/>
      <c r="OKL747" s="110"/>
      <c r="OKM747" s="110"/>
      <c r="OKN747" s="110"/>
      <c r="OKO747" s="110"/>
      <c r="OKP747" s="110"/>
      <c r="OKQ747" s="110"/>
      <c r="OKR747" s="110"/>
      <c r="OKS747" s="110"/>
      <c r="OKT747" s="110"/>
      <c r="OKU747" s="110"/>
      <c r="OKV747" s="110"/>
      <c r="OKW747" s="110"/>
      <c r="OKX747" s="110"/>
      <c r="OKY747" s="110"/>
      <c r="OKZ747" s="110"/>
      <c r="OLA747" s="110"/>
      <c r="OLB747" s="110"/>
      <c r="OLC747" s="110"/>
      <c r="OLD747" s="110"/>
      <c r="OLE747" s="110"/>
      <c r="OLF747" s="110"/>
      <c r="OLG747" s="110"/>
      <c r="OLH747" s="110"/>
      <c r="OLI747" s="110"/>
      <c r="OLJ747" s="110"/>
      <c r="OLK747" s="110"/>
      <c r="OLL747" s="110"/>
      <c r="OLM747" s="110"/>
      <c r="OLN747" s="110"/>
      <c r="OLO747" s="110"/>
      <c r="OLP747" s="110"/>
      <c r="OLQ747" s="110"/>
      <c r="OLR747" s="110"/>
      <c r="OLS747" s="110"/>
      <c r="OLT747" s="110"/>
      <c r="OLU747" s="110"/>
      <c r="OLV747" s="110"/>
      <c r="OLW747" s="110"/>
      <c r="OLX747" s="110"/>
      <c r="OLY747" s="110"/>
      <c r="OLZ747" s="110"/>
      <c r="OMA747" s="110"/>
      <c r="OMB747" s="110"/>
      <c r="OMC747" s="110"/>
      <c r="OMD747" s="110"/>
      <c r="OME747" s="110"/>
      <c r="OMF747" s="110"/>
      <c r="OMG747" s="110"/>
      <c r="OMH747" s="110"/>
      <c r="OMI747" s="110"/>
      <c r="OMJ747" s="110"/>
      <c r="OMK747" s="110"/>
      <c r="OML747" s="110"/>
      <c r="OMM747" s="110"/>
      <c r="OMN747" s="110"/>
      <c r="OMO747" s="110"/>
      <c r="OMP747" s="110"/>
      <c r="OMQ747" s="110"/>
      <c r="OMR747" s="110"/>
      <c r="OMS747" s="110"/>
      <c r="OMT747" s="110"/>
      <c r="OMU747" s="110"/>
      <c r="OMV747" s="110"/>
      <c r="OMW747" s="110"/>
      <c r="OMX747" s="110"/>
      <c r="OMY747" s="110"/>
      <c r="OMZ747" s="110"/>
      <c r="ONA747" s="110"/>
      <c r="ONB747" s="110"/>
      <c r="ONC747" s="110"/>
      <c r="OND747" s="110"/>
      <c r="ONE747" s="110"/>
      <c r="ONF747" s="110"/>
      <c r="ONG747" s="110"/>
      <c r="ONH747" s="110"/>
      <c r="ONI747" s="110"/>
      <c r="ONJ747" s="110"/>
      <c r="ONK747" s="110"/>
      <c r="ONL747" s="110"/>
      <c r="ONM747" s="110"/>
      <c r="ONN747" s="110"/>
      <c r="ONO747" s="110"/>
      <c r="ONP747" s="110"/>
      <c r="ONQ747" s="110"/>
      <c r="ONR747" s="110"/>
      <c r="ONS747" s="110"/>
      <c r="ONT747" s="110"/>
      <c r="ONU747" s="110"/>
      <c r="ONV747" s="110"/>
      <c r="ONW747" s="110"/>
      <c r="ONX747" s="110"/>
      <c r="ONY747" s="110"/>
      <c r="ONZ747" s="110"/>
      <c r="OOA747" s="110"/>
      <c r="OOB747" s="110"/>
      <c r="OOC747" s="110"/>
      <c r="OOD747" s="110"/>
      <c r="OOE747" s="110"/>
      <c r="OOF747" s="110"/>
      <c r="OOG747" s="110"/>
      <c r="OOH747" s="110"/>
      <c r="OOI747" s="110"/>
      <c r="OOJ747" s="110"/>
      <c r="OOK747" s="110"/>
      <c r="OOL747" s="110"/>
      <c r="OOM747" s="110"/>
      <c r="OON747" s="110"/>
      <c r="OOO747" s="110"/>
      <c r="OOP747" s="110"/>
      <c r="OOQ747" s="110"/>
      <c r="OOR747" s="110"/>
      <c r="OOS747" s="110"/>
      <c r="OOT747" s="110"/>
      <c r="OOU747" s="110"/>
      <c r="OOV747" s="110"/>
      <c r="OOW747" s="110"/>
      <c r="OOX747" s="110"/>
      <c r="OOY747" s="110"/>
      <c r="OOZ747" s="110"/>
      <c r="OPA747" s="110"/>
      <c r="OPB747" s="110"/>
      <c r="OPC747" s="110"/>
      <c r="OPD747" s="110"/>
      <c r="OPE747" s="110"/>
      <c r="OPF747" s="110"/>
      <c r="OPG747" s="110"/>
      <c r="OPH747" s="110"/>
      <c r="OPI747" s="110"/>
      <c r="OPJ747" s="110"/>
      <c r="OPK747" s="110"/>
      <c r="OPL747" s="110"/>
      <c r="OPM747" s="110"/>
      <c r="OPN747" s="110"/>
      <c r="OPO747" s="110"/>
      <c r="OPP747" s="110"/>
      <c r="OPQ747" s="110"/>
      <c r="OPR747" s="110"/>
      <c r="OPS747" s="110"/>
      <c r="OPT747" s="110"/>
      <c r="OPU747" s="110"/>
      <c r="OPV747" s="110"/>
      <c r="OPW747" s="110"/>
      <c r="OPX747" s="110"/>
      <c r="OPY747" s="110"/>
      <c r="OPZ747" s="110"/>
      <c r="OQA747" s="110"/>
      <c r="OQB747" s="110"/>
      <c r="OQC747" s="110"/>
      <c r="OQD747" s="110"/>
      <c r="OQE747" s="110"/>
      <c r="OQF747" s="110"/>
      <c r="OQG747" s="110"/>
      <c r="OQH747" s="110"/>
      <c r="OQI747" s="110"/>
      <c r="OQJ747" s="110"/>
      <c r="OQK747" s="110"/>
      <c r="OQL747" s="110"/>
      <c r="OQM747" s="110"/>
      <c r="OQN747" s="110"/>
      <c r="OQO747" s="110"/>
      <c r="OQP747" s="110"/>
      <c r="OQQ747" s="110"/>
      <c r="OQR747" s="110"/>
      <c r="OQS747" s="110"/>
      <c r="OQT747" s="110"/>
      <c r="OQU747" s="110"/>
      <c r="OQV747" s="110"/>
      <c r="OQW747" s="110"/>
      <c r="OQX747" s="110"/>
      <c r="OQY747" s="110"/>
      <c r="OQZ747" s="110"/>
      <c r="ORA747" s="110"/>
      <c r="ORB747" s="110"/>
      <c r="ORC747" s="110"/>
      <c r="ORD747" s="110"/>
      <c r="ORE747" s="110"/>
      <c r="ORF747" s="110"/>
      <c r="ORG747" s="110"/>
      <c r="ORH747" s="110"/>
      <c r="ORI747" s="110"/>
      <c r="ORJ747" s="110"/>
      <c r="ORK747" s="110"/>
      <c r="ORL747" s="110"/>
      <c r="ORM747" s="110"/>
      <c r="ORN747" s="110"/>
      <c r="ORO747" s="110"/>
      <c r="ORP747" s="110"/>
      <c r="ORQ747" s="110"/>
      <c r="ORR747" s="110"/>
      <c r="ORS747" s="110"/>
      <c r="ORT747" s="110"/>
      <c r="ORU747" s="110"/>
      <c r="ORV747" s="110"/>
      <c r="ORW747" s="110"/>
      <c r="ORX747" s="110"/>
      <c r="ORY747" s="110"/>
      <c r="ORZ747" s="110"/>
      <c r="OSA747" s="110"/>
      <c r="OSB747" s="110"/>
      <c r="OSC747" s="110"/>
      <c r="OSD747" s="110"/>
      <c r="OSE747" s="110"/>
      <c r="OSF747" s="110"/>
      <c r="OSG747" s="110"/>
      <c r="OSH747" s="110"/>
      <c r="OSI747" s="110"/>
      <c r="OSJ747" s="110"/>
      <c r="OSK747" s="110"/>
      <c r="OSL747" s="110"/>
      <c r="OSM747" s="110"/>
      <c r="OSN747" s="110"/>
      <c r="OSO747" s="110"/>
      <c r="OSP747" s="110"/>
      <c r="OSQ747" s="110"/>
      <c r="OSR747" s="110"/>
      <c r="OSS747" s="110"/>
      <c r="OST747" s="110"/>
      <c r="OSU747" s="110"/>
      <c r="OSV747" s="110"/>
      <c r="OSW747" s="110"/>
      <c r="OSX747" s="110"/>
      <c r="OSY747" s="110"/>
      <c r="OSZ747" s="110"/>
      <c r="OTA747" s="110"/>
      <c r="OTB747" s="110"/>
      <c r="OTC747" s="110"/>
      <c r="OTD747" s="110"/>
      <c r="OTE747" s="110"/>
      <c r="OTF747" s="110"/>
      <c r="OTG747" s="110"/>
      <c r="OTH747" s="110"/>
      <c r="OTI747" s="110"/>
      <c r="OTJ747" s="110"/>
      <c r="OTK747" s="110"/>
      <c r="OTL747" s="110"/>
      <c r="OTM747" s="110"/>
      <c r="OTN747" s="110"/>
      <c r="OTO747" s="110"/>
      <c r="OTP747" s="110"/>
      <c r="OTQ747" s="110"/>
      <c r="OTR747" s="110"/>
      <c r="OTS747" s="110"/>
      <c r="OTT747" s="110"/>
      <c r="OTU747" s="110"/>
      <c r="OTV747" s="110"/>
      <c r="OTW747" s="110"/>
      <c r="OTX747" s="110"/>
      <c r="OTY747" s="110"/>
      <c r="OTZ747" s="110"/>
      <c r="OUA747" s="110"/>
      <c r="OUB747" s="110"/>
      <c r="OUC747" s="110"/>
      <c r="OUD747" s="110"/>
      <c r="OUE747" s="110"/>
      <c r="OUF747" s="110"/>
      <c r="OUG747" s="110"/>
      <c r="OUH747" s="110"/>
      <c r="OUI747" s="110"/>
      <c r="OUJ747" s="110"/>
      <c r="OUK747" s="110"/>
      <c r="OUL747" s="110"/>
      <c r="OUM747" s="110"/>
      <c r="OUN747" s="110"/>
      <c r="OUO747" s="110"/>
      <c r="OUP747" s="110"/>
      <c r="OUQ747" s="110"/>
      <c r="OUR747" s="110"/>
      <c r="OUS747" s="110"/>
      <c r="OUT747" s="110"/>
      <c r="OUU747" s="110"/>
      <c r="OUV747" s="110"/>
      <c r="OUW747" s="110"/>
      <c r="OUX747" s="110"/>
      <c r="OUY747" s="110"/>
      <c r="OUZ747" s="110"/>
      <c r="OVA747" s="110"/>
      <c r="OVB747" s="110"/>
      <c r="OVC747" s="110"/>
      <c r="OVD747" s="110"/>
      <c r="OVE747" s="110"/>
      <c r="OVF747" s="110"/>
      <c r="OVG747" s="110"/>
      <c r="OVH747" s="110"/>
      <c r="OVI747" s="110"/>
      <c r="OVJ747" s="110"/>
      <c r="OVK747" s="110"/>
      <c r="OVL747" s="110"/>
      <c r="OVM747" s="110"/>
      <c r="OVN747" s="110"/>
      <c r="OVO747" s="110"/>
      <c r="OVP747" s="110"/>
      <c r="OVQ747" s="110"/>
      <c r="OVR747" s="110"/>
      <c r="OVS747" s="110"/>
      <c r="OVT747" s="110"/>
      <c r="OVU747" s="110"/>
      <c r="OVV747" s="110"/>
      <c r="OVW747" s="110"/>
      <c r="OVX747" s="110"/>
      <c r="OVY747" s="110"/>
      <c r="OVZ747" s="110"/>
      <c r="OWA747" s="110"/>
      <c r="OWB747" s="110"/>
      <c r="OWC747" s="110"/>
      <c r="OWD747" s="110"/>
      <c r="OWE747" s="110"/>
      <c r="OWF747" s="110"/>
      <c r="OWG747" s="110"/>
      <c r="OWH747" s="110"/>
      <c r="OWI747" s="110"/>
      <c r="OWJ747" s="110"/>
      <c r="OWK747" s="110"/>
      <c r="OWL747" s="110"/>
      <c r="OWM747" s="110"/>
      <c r="OWN747" s="110"/>
      <c r="OWO747" s="110"/>
      <c r="OWP747" s="110"/>
      <c r="OWQ747" s="110"/>
      <c r="OWR747" s="110"/>
      <c r="OWS747" s="110"/>
      <c r="OWT747" s="110"/>
      <c r="OWU747" s="110"/>
      <c r="OWV747" s="110"/>
      <c r="OWW747" s="110"/>
      <c r="OWX747" s="110"/>
      <c r="OWY747" s="110"/>
      <c r="OWZ747" s="110"/>
      <c r="OXA747" s="110"/>
      <c r="OXB747" s="110"/>
      <c r="OXC747" s="110"/>
      <c r="OXD747" s="110"/>
      <c r="OXE747" s="110"/>
      <c r="OXF747" s="110"/>
      <c r="OXG747" s="110"/>
      <c r="OXH747" s="110"/>
      <c r="OXI747" s="110"/>
      <c r="OXJ747" s="110"/>
      <c r="OXK747" s="110"/>
      <c r="OXL747" s="110"/>
      <c r="OXM747" s="110"/>
      <c r="OXN747" s="110"/>
      <c r="OXO747" s="110"/>
      <c r="OXP747" s="110"/>
      <c r="OXQ747" s="110"/>
      <c r="OXR747" s="110"/>
      <c r="OXS747" s="110"/>
      <c r="OXT747" s="110"/>
      <c r="OXU747" s="110"/>
      <c r="OXV747" s="110"/>
      <c r="OXW747" s="110"/>
      <c r="OXX747" s="110"/>
      <c r="OXY747" s="110"/>
      <c r="OXZ747" s="110"/>
      <c r="OYA747" s="110"/>
      <c r="OYB747" s="110"/>
      <c r="OYC747" s="110"/>
      <c r="OYD747" s="110"/>
      <c r="OYE747" s="110"/>
      <c r="OYF747" s="110"/>
      <c r="OYG747" s="110"/>
      <c r="OYH747" s="110"/>
      <c r="OYI747" s="110"/>
      <c r="OYJ747" s="110"/>
      <c r="OYK747" s="110"/>
      <c r="OYL747" s="110"/>
      <c r="OYM747" s="110"/>
      <c r="OYN747" s="110"/>
      <c r="OYO747" s="110"/>
      <c r="OYP747" s="110"/>
      <c r="OYQ747" s="110"/>
      <c r="OYR747" s="110"/>
      <c r="OYS747" s="110"/>
      <c r="OYT747" s="110"/>
      <c r="OYU747" s="110"/>
      <c r="OYV747" s="110"/>
      <c r="OYW747" s="110"/>
      <c r="OYX747" s="110"/>
      <c r="OYY747" s="110"/>
      <c r="OYZ747" s="110"/>
      <c r="OZA747" s="110"/>
      <c r="OZB747" s="110"/>
      <c r="OZC747" s="110"/>
      <c r="OZD747" s="110"/>
      <c r="OZE747" s="110"/>
      <c r="OZF747" s="110"/>
      <c r="OZG747" s="110"/>
      <c r="OZH747" s="110"/>
      <c r="OZI747" s="110"/>
      <c r="OZJ747" s="110"/>
      <c r="OZK747" s="110"/>
      <c r="OZL747" s="110"/>
      <c r="OZM747" s="110"/>
      <c r="OZN747" s="110"/>
      <c r="OZO747" s="110"/>
      <c r="OZP747" s="110"/>
      <c r="OZQ747" s="110"/>
      <c r="OZR747" s="110"/>
      <c r="OZS747" s="110"/>
      <c r="OZT747" s="110"/>
      <c r="OZU747" s="110"/>
      <c r="OZV747" s="110"/>
      <c r="OZW747" s="110"/>
      <c r="OZX747" s="110"/>
      <c r="OZY747" s="110"/>
      <c r="OZZ747" s="110"/>
      <c r="PAA747" s="110"/>
      <c r="PAB747" s="110"/>
      <c r="PAC747" s="110"/>
      <c r="PAD747" s="110"/>
      <c r="PAE747" s="110"/>
      <c r="PAF747" s="110"/>
      <c r="PAG747" s="110"/>
      <c r="PAH747" s="110"/>
      <c r="PAI747" s="110"/>
      <c r="PAJ747" s="110"/>
      <c r="PAK747" s="110"/>
      <c r="PAL747" s="110"/>
      <c r="PAM747" s="110"/>
      <c r="PAN747" s="110"/>
      <c r="PAO747" s="110"/>
      <c r="PAP747" s="110"/>
      <c r="PAQ747" s="110"/>
      <c r="PAR747" s="110"/>
      <c r="PAS747" s="110"/>
      <c r="PAT747" s="110"/>
      <c r="PAU747" s="110"/>
      <c r="PAV747" s="110"/>
      <c r="PAW747" s="110"/>
      <c r="PAX747" s="110"/>
      <c r="PAY747" s="110"/>
      <c r="PAZ747" s="110"/>
      <c r="PBA747" s="110"/>
      <c r="PBB747" s="110"/>
      <c r="PBC747" s="110"/>
      <c r="PBD747" s="110"/>
      <c r="PBE747" s="110"/>
      <c r="PBF747" s="110"/>
      <c r="PBG747" s="110"/>
      <c r="PBH747" s="110"/>
      <c r="PBI747" s="110"/>
      <c r="PBJ747" s="110"/>
      <c r="PBK747" s="110"/>
      <c r="PBL747" s="110"/>
      <c r="PBM747" s="110"/>
      <c r="PBN747" s="110"/>
      <c r="PBO747" s="110"/>
      <c r="PBP747" s="110"/>
      <c r="PBQ747" s="110"/>
      <c r="PBR747" s="110"/>
      <c r="PBS747" s="110"/>
      <c r="PBT747" s="110"/>
      <c r="PBU747" s="110"/>
      <c r="PBV747" s="110"/>
      <c r="PBW747" s="110"/>
      <c r="PBX747" s="110"/>
      <c r="PBY747" s="110"/>
      <c r="PBZ747" s="110"/>
      <c r="PCA747" s="110"/>
      <c r="PCB747" s="110"/>
      <c r="PCC747" s="110"/>
      <c r="PCD747" s="110"/>
      <c r="PCE747" s="110"/>
      <c r="PCF747" s="110"/>
      <c r="PCG747" s="110"/>
      <c r="PCH747" s="110"/>
      <c r="PCI747" s="110"/>
      <c r="PCJ747" s="110"/>
      <c r="PCK747" s="110"/>
      <c r="PCL747" s="110"/>
      <c r="PCM747" s="110"/>
      <c r="PCN747" s="110"/>
      <c r="PCO747" s="110"/>
      <c r="PCP747" s="110"/>
      <c r="PCQ747" s="110"/>
      <c r="PCR747" s="110"/>
      <c r="PCS747" s="110"/>
      <c r="PCT747" s="110"/>
      <c r="PCU747" s="110"/>
      <c r="PCV747" s="110"/>
      <c r="PCW747" s="110"/>
      <c r="PCX747" s="110"/>
      <c r="PCY747" s="110"/>
      <c r="PCZ747" s="110"/>
      <c r="PDA747" s="110"/>
      <c r="PDB747" s="110"/>
      <c r="PDC747" s="110"/>
      <c r="PDD747" s="110"/>
      <c r="PDE747" s="110"/>
      <c r="PDF747" s="110"/>
      <c r="PDG747" s="110"/>
      <c r="PDH747" s="110"/>
      <c r="PDI747" s="110"/>
      <c r="PDJ747" s="110"/>
      <c r="PDK747" s="110"/>
      <c r="PDL747" s="110"/>
      <c r="PDM747" s="110"/>
      <c r="PDN747" s="110"/>
      <c r="PDO747" s="110"/>
      <c r="PDP747" s="110"/>
      <c r="PDQ747" s="110"/>
      <c r="PDR747" s="110"/>
      <c r="PDS747" s="110"/>
      <c r="PDT747" s="110"/>
      <c r="PDU747" s="110"/>
      <c r="PDV747" s="110"/>
      <c r="PDW747" s="110"/>
      <c r="PDX747" s="110"/>
      <c r="PDY747" s="110"/>
      <c r="PDZ747" s="110"/>
      <c r="PEA747" s="110"/>
      <c r="PEB747" s="110"/>
      <c r="PEC747" s="110"/>
      <c r="PED747" s="110"/>
      <c r="PEE747" s="110"/>
      <c r="PEF747" s="110"/>
      <c r="PEG747" s="110"/>
      <c r="PEH747" s="110"/>
      <c r="PEI747" s="110"/>
      <c r="PEJ747" s="110"/>
      <c r="PEK747" s="110"/>
      <c r="PEL747" s="110"/>
      <c r="PEM747" s="110"/>
      <c r="PEN747" s="110"/>
      <c r="PEO747" s="110"/>
      <c r="PEP747" s="110"/>
      <c r="PEQ747" s="110"/>
      <c r="PER747" s="110"/>
      <c r="PES747" s="110"/>
      <c r="PET747" s="110"/>
      <c r="PEU747" s="110"/>
      <c r="PEV747" s="110"/>
      <c r="PEW747" s="110"/>
      <c r="PEX747" s="110"/>
      <c r="PEY747" s="110"/>
      <c r="PEZ747" s="110"/>
      <c r="PFA747" s="110"/>
      <c r="PFB747" s="110"/>
      <c r="PFC747" s="110"/>
      <c r="PFD747" s="110"/>
      <c r="PFE747" s="110"/>
      <c r="PFF747" s="110"/>
      <c r="PFG747" s="110"/>
      <c r="PFH747" s="110"/>
      <c r="PFI747" s="110"/>
      <c r="PFJ747" s="110"/>
      <c r="PFK747" s="110"/>
      <c r="PFL747" s="110"/>
      <c r="PFM747" s="110"/>
      <c r="PFN747" s="110"/>
      <c r="PFO747" s="110"/>
      <c r="PFP747" s="110"/>
      <c r="PFQ747" s="110"/>
      <c r="PFR747" s="110"/>
      <c r="PFS747" s="110"/>
      <c r="PFT747" s="110"/>
      <c r="PFU747" s="110"/>
      <c r="PFV747" s="110"/>
      <c r="PFW747" s="110"/>
      <c r="PFX747" s="110"/>
      <c r="PFY747" s="110"/>
      <c r="PFZ747" s="110"/>
      <c r="PGA747" s="110"/>
      <c r="PGB747" s="110"/>
      <c r="PGC747" s="110"/>
      <c r="PGD747" s="110"/>
      <c r="PGE747" s="110"/>
      <c r="PGF747" s="110"/>
      <c r="PGG747" s="110"/>
      <c r="PGH747" s="110"/>
      <c r="PGI747" s="110"/>
      <c r="PGJ747" s="110"/>
      <c r="PGK747" s="110"/>
      <c r="PGL747" s="110"/>
      <c r="PGM747" s="110"/>
      <c r="PGN747" s="110"/>
      <c r="PGO747" s="110"/>
      <c r="PGP747" s="110"/>
      <c r="PGQ747" s="110"/>
      <c r="PGR747" s="110"/>
      <c r="PGS747" s="110"/>
      <c r="PGT747" s="110"/>
      <c r="PGU747" s="110"/>
      <c r="PGV747" s="110"/>
      <c r="PGW747" s="110"/>
      <c r="PGX747" s="110"/>
      <c r="PGY747" s="110"/>
      <c r="PGZ747" s="110"/>
      <c r="PHA747" s="110"/>
      <c r="PHB747" s="110"/>
      <c r="PHC747" s="110"/>
      <c r="PHD747" s="110"/>
      <c r="PHE747" s="110"/>
      <c r="PHF747" s="110"/>
      <c r="PHG747" s="110"/>
      <c r="PHH747" s="110"/>
      <c r="PHI747" s="110"/>
      <c r="PHJ747" s="110"/>
      <c r="PHK747" s="110"/>
      <c r="PHL747" s="110"/>
      <c r="PHM747" s="110"/>
      <c r="PHN747" s="110"/>
      <c r="PHO747" s="110"/>
      <c r="PHP747" s="110"/>
      <c r="PHQ747" s="110"/>
      <c r="PHR747" s="110"/>
      <c r="PHS747" s="110"/>
      <c r="PHT747" s="110"/>
      <c r="PHU747" s="110"/>
      <c r="PHV747" s="110"/>
      <c r="PHW747" s="110"/>
      <c r="PHX747" s="110"/>
      <c r="PHY747" s="110"/>
      <c r="PHZ747" s="110"/>
      <c r="PIA747" s="110"/>
      <c r="PIB747" s="110"/>
      <c r="PIC747" s="110"/>
      <c r="PID747" s="110"/>
      <c r="PIE747" s="110"/>
      <c r="PIF747" s="110"/>
      <c r="PIG747" s="110"/>
      <c r="PIH747" s="110"/>
      <c r="PII747" s="110"/>
      <c r="PIJ747" s="110"/>
      <c r="PIK747" s="110"/>
      <c r="PIL747" s="110"/>
      <c r="PIM747" s="110"/>
      <c r="PIN747" s="110"/>
      <c r="PIO747" s="110"/>
      <c r="PIP747" s="110"/>
      <c r="PIQ747" s="110"/>
      <c r="PIR747" s="110"/>
      <c r="PIS747" s="110"/>
      <c r="PIT747" s="110"/>
      <c r="PIU747" s="110"/>
      <c r="PIV747" s="110"/>
      <c r="PIW747" s="110"/>
      <c r="PIX747" s="110"/>
      <c r="PIY747" s="110"/>
      <c r="PIZ747" s="110"/>
      <c r="PJA747" s="110"/>
      <c r="PJB747" s="110"/>
      <c r="PJC747" s="110"/>
      <c r="PJD747" s="110"/>
      <c r="PJE747" s="110"/>
      <c r="PJF747" s="110"/>
      <c r="PJG747" s="110"/>
      <c r="PJH747" s="110"/>
      <c r="PJI747" s="110"/>
      <c r="PJJ747" s="110"/>
      <c r="PJK747" s="110"/>
      <c r="PJL747" s="110"/>
      <c r="PJM747" s="110"/>
      <c r="PJN747" s="110"/>
      <c r="PJO747" s="110"/>
      <c r="PJP747" s="110"/>
      <c r="PJQ747" s="110"/>
      <c r="PJR747" s="110"/>
      <c r="PJS747" s="110"/>
      <c r="PJT747" s="110"/>
      <c r="PJU747" s="110"/>
      <c r="PJV747" s="110"/>
      <c r="PJW747" s="110"/>
      <c r="PJX747" s="110"/>
      <c r="PJY747" s="110"/>
      <c r="PJZ747" s="110"/>
      <c r="PKA747" s="110"/>
      <c r="PKB747" s="110"/>
      <c r="PKC747" s="110"/>
      <c r="PKD747" s="110"/>
      <c r="PKE747" s="110"/>
      <c r="PKF747" s="110"/>
      <c r="PKG747" s="110"/>
      <c r="PKH747" s="110"/>
      <c r="PKI747" s="110"/>
      <c r="PKJ747" s="110"/>
      <c r="PKK747" s="110"/>
      <c r="PKL747" s="110"/>
      <c r="PKM747" s="110"/>
      <c r="PKN747" s="110"/>
      <c r="PKO747" s="110"/>
      <c r="PKP747" s="110"/>
      <c r="PKQ747" s="110"/>
      <c r="PKR747" s="110"/>
      <c r="PKS747" s="110"/>
      <c r="PKT747" s="110"/>
      <c r="PKU747" s="110"/>
      <c r="PKV747" s="110"/>
      <c r="PKW747" s="110"/>
      <c r="PKX747" s="110"/>
      <c r="PKY747" s="110"/>
      <c r="PKZ747" s="110"/>
      <c r="PLA747" s="110"/>
      <c r="PLB747" s="110"/>
      <c r="PLC747" s="110"/>
      <c r="PLD747" s="110"/>
      <c r="PLE747" s="110"/>
      <c r="PLF747" s="110"/>
      <c r="PLG747" s="110"/>
      <c r="PLH747" s="110"/>
      <c r="PLI747" s="110"/>
      <c r="PLJ747" s="110"/>
      <c r="PLK747" s="110"/>
      <c r="PLL747" s="110"/>
      <c r="PLM747" s="110"/>
      <c r="PLN747" s="110"/>
      <c r="PLO747" s="110"/>
      <c r="PLP747" s="110"/>
      <c r="PLQ747" s="110"/>
      <c r="PLR747" s="110"/>
      <c r="PLS747" s="110"/>
      <c r="PLT747" s="110"/>
      <c r="PLU747" s="110"/>
      <c r="PLV747" s="110"/>
      <c r="PLW747" s="110"/>
      <c r="PLX747" s="110"/>
      <c r="PLY747" s="110"/>
      <c r="PLZ747" s="110"/>
      <c r="PMA747" s="110"/>
      <c r="PMB747" s="110"/>
      <c r="PMC747" s="110"/>
      <c r="PMD747" s="110"/>
      <c r="PME747" s="110"/>
      <c r="PMF747" s="110"/>
      <c r="PMG747" s="110"/>
      <c r="PMH747" s="110"/>
      <c r="PMI747" s="110"/>
      <c r="PMJ747" s="110"/>
      <c r="PMK747" s="110"/>
      <c r="PML747" s="110"/>
      <c r="PMM747" s="110"/>
      <c r="PMN747" s="110"/>
      <c r="PMO747" s="110"/>
      <c r="PMP747" s="110"/>
      <c r="PMQ747" s="110"/>
      <c r="PMR747" s="110"/>
      <c r="PMS747" s="110"/>
      <c r="PMT747" s="110"/>
      <c r="PMU747" s="110"/>
      <c r="PMV747" s="110"/>
      <c r="PMW747" s="110"/>
      <c r="PMX747" s="110"/>
      <c r="PMY747" s="110"/>
      <c r="PMZ747" s="110"/>
      <c r="PNA747" s="110"/>
      <c r="PNB747" s="110"/>
      <c r="PNC747" s="110"/>
      <c r="PND747" s="110"/>
      <c r="PNE747" s="110"/>
      <c r="PNF747" s="110"/>
      <c r="PNG747" s="110"/>
      <c r="PNH747" s="110"/>
      <c r="PNI747" s="110"/>
      <c r="PNJ747" s="110"/>
      <c r="PNK747" s="110"/>
      <c r="PNL747" s="110"/>
      <c r="PNM747" s="110"/>
      <c r="PNN747" s="110"/>
      <c r="PNO747" s="110"/>
      <c r="PNP747" s="110"/>
      <c r="PNQ747" s="110"/>
      <c r="PNR747" s="110"/>
      <c r="PNS747" s="110"/>
      <c r="PNT747" s="110"/>
      <c r="PNU747" s="110"/>
      <c r="PNV747" s="110"/>
      <c r="PNW747" s="110"/>
      <c r="PNX747" s="110"/>
      <c r="PNY747" s="110"/>
      <c r="PNZ747" s="110"/>
      <c r="POA747" s="110"/>
      <c r="POB747" s="110"/>
      <c r="POC747" s="110"/>
      <c r="POD747" s="110"/>
      <c r="POE747" s="110"/>
      <c r="POF747" s="110"/>
      <c r="POG747" s="110"/>
      <c r="POH747" s="110"/>
      <c r="POI747" s="110"/>
      <c r="POJ747" s="110"/>
      <c r="POK747" s="110"/>
      <c r="POL747" s="110"/>
      <c r="POM747" s="110"/>
      <c r="PON747" s="110"/>
      <c r="POO747" s="110"/>
      <c r="POP747" s="110"/>
      <c r="POQ747" s="110"/>
      <c r="POR747" s="110"/>
      <c r="POS747" s="110"/>
      <c r="POT747" s="110"/>
      <c r="POU747" s="110"/>
      <c r="POV747" s="110"/>
      <c r="POW747" s="110"/>
      <c r="POX747" s="110"/>
      <c r="POY747" s="110"/>
      <c r="POZ747" s="110"/>
      <c r="PPA747" s="110"/>
      <c r="PPB747" s="110"/>
      <c r="PPC747" s="110"/>
      <c r="PPD747" s="110"/>
      <c r="PPE747" s="110"/>
      <c r="PPF747" s="110"/>
      <c r="PPG747" s="110"/>
      <c r="PPH747" s="110"/>
      <c r="PPI747" s="110"/>
      <c r="PPJ747" s="110"/>
      <c r="PPK747" s="110"/>
      <c r="PPL747" s="110"/>
      <c r="PPM747" s="110"/>
      <c r="PPN747" s="110"/>
      <c r="PPO747" s="110"/>
      <c r="PPP747" s="110"/>
      <c r="PPQ747" s="110"/>
      <c r="PPR747" s="110"/>
      <c r="PPS747" s="110"/>
      <c r="PPT747" s="110"/>
      <c r="PPU747" s="110"/>
      <c r="PPV747" s="110"/>
      <c r="PPW747" s="110"/>
      <c r="PPX747" s="110"/>
      <c r="PPY747" s="110"/>
      <c r="PPZ747" s="110"/>
      <c r="PQA747" s="110"/>
      <c r="PQB747" s="110"/>
      <c r="PQC747" s="110"/>
      <c r="PQD747" s="110"/>
      <c r="PQE747" s="110"/>
      <c r="PQF747" s="110"/>
      <c r="PQG747" s="110"/>
      <c r="PQH747" s="110"/>
      <c r="PQI747" s="110"/>
      <c r="PQJ747" s="110"/>
      <c r="PQK747" s="110"/>
      <c r="PQL747" s="110"/>
      <c r="PQM747" s="110"/>
      <c r="PQN747" s="110"/>
      <c r="PQO747" s="110"/>
      <c r="PQP747" s="110"/>
      <c r="PQQ747" s="110"/>
      <c r="PQR747" s="110"/>
      <c r="PQS747" s="110"/>
      <c r="PQT747" s="110"/>
      <c r="PQU747" s="110"/>
      <c r="PQV747" s="110"/>
      <c r="PQW747" s="110"/>
      <c r="PQX747" s="110"/>
      <c r="PQY747" s="110"/>
      <c r="PQZ747" s="110"/>
      <c r="PRA747" s="110"/>
      <c r="PRB747" s="110"/>
      <c r="PRC747" s="110"/>
      <c r="PRD747" s="110"/>
      <c r="PRE747" s="110"/>
      <c r="PRF747" s="110"/>
      <c r="PRG747" s="110"/>
      <c r="PRH747" s="110"/>
      <c r="PRI747" s="110"/>
      <c r="PRJ747" s="110"/>
      <c r="PRK747" s="110"/>
      <c r="PRL747" s="110"/>
      <c r="PRM747" s="110"/>
      <c r="PRN747" s="110"/>
      <c r="PRO747" s="110"/>
      <c r="PRP747" s="110"/>
      <c r="PRQ747" s="110"/>
      <c r="PRR747" s="110"/>
      <c r="PRS747" s="110"/>
      <c r="PRT747" s="110"/>
      <c r="PRU747" s="110"/>
      <c r="PRV747" s="110"/>
      <c r="PRW747" s="110"/>
      <c r="PRX747" s="110"/>
      <c r="PRY747" s="110"/>
      <c r="PRZ747" s="110"/>
      <c r="PSA747" s="110"/>
      <c r="PSB747" s="110"/>
      <c r="PSC747" s="110"/>
      <c r="PSD747" s="110"/>
      <c r="PSE747" s="110"/>
      <c r="PSF747" s="110"/>
      <c r="PSG747" s="110"/>
      <c r="PSH747" s="110"/>
      <c r="PSI747" s="110"/>
      <c r="PSJ747" s="110"/>
      <c r="PSK747" s="110"/>
      <c r="PSL747" s="110"/>
      <c r="PSM747" s="110"/>
      <c r="PSN747" s="110"/>
      <c r="PSO747" s="110"/>
      <c r="PSP747" s="110"/>
      <c r="PSQ747" s="110"/>
      <c r="PSR747" s="110"/>
      <c r="PSS747" s="110"/>
      <c r="PST747" s="110"/>
      <c r="PSU747" s="110"/>
      <c r="PSV747" s="110"/>
      <c r="PSW747" s="110"/>
      <c r="PSX747" s="110"/>
      <c r="PSY747" s="110"/>
      <c r="PSZ747" s="110"/>
      <c r="PTA747" s="110"/>
      <c r="PTB747" s="110"/>
      <c r="PTC747" s="110"/>
      <c r="PTD747" s="110"/>
      <c r="PTE747" s="110"/>
      <c r="PTF747" s="110"/>
      <c r="PTG747" s="110"/>
      <c r="PTH747" s="110"/>
      <c r="PTI747" s="110"/>
      <c r="PTJ747" s="110"/>
      <c r="PTK747" s="110"/>
      <c r="PTL747" s="110"/>
      <c r="PTM747" s="110"/>
      <c r="PTN747" s="110"/>
      <c r="PTO747" s="110"/>
      <c r="PTP747" s="110"/>
      <c r="PTQ747" s="110"/>
      <c r="PTR747" s="110"/>
      <c r="PTS747" s="110"/>
      <c r="PTT747" s="110"/>
      <c r="PTU747" s="110"/>
      <c r="PTV747" s="110"/>
      <c r="PTW747" s="110"/>
      <c r="PTX747" s="110"/>
      <c r="PTY747" s="110"/>
      <c r="PTZ747" s="110"/>
      <c r="PUA747" s="110"/>
      <c r="PUB747" s="110"/>
      <c r="PUC747" s="110"/>
      <c r="PUD747" s="110"/>
      <c r="PUE747" s="110"/>
      <c r="PUF747" s="110"/>
      <c r="PUG747" s="110"/>
      <c r="PUH747" s="110"/>
      <c r="PUI747" s="110"/>
      <c r="PUJ747" s="110"/>
      <c r="PUK747" s="110"/>
      <c r="PUL747" s="110"/>
      <c r="PUM747" s="110"/>
      <c r="PUN747" s="110"/>
      <c r="PUO747" s="110"/>
      <c r="PUP747" s="110"/>
      <c r="PUQ747" s="110"/>
      <c r="PUR747" s="110"/>
      <c r="PUS747" s="110"/>
      <c r="PUT747" s="110"/>
      <c r="PUU747" s="110"/>
      <c r="PUV747" s="110"/>
      <c r="PUW747" s="110"/>
      <c r="PUX747" s="110"/>
      <c r="PUY747" s="110"/>
      <c r="PUZ747" s="110"/>
      <c r="PVA747" s="110"/>
      <c r="PVB747" s="110"/>
      <c r="PVC747" s="110"/>
      <c r="PVD747" s="110"/>
      <c r="PVE747" s="110"/>
      <c r="PVF747" s="110"/>
      <c r="PVG747" s="110"/>
      <c r="PVH747" s="110"/>
      <c r="PVI747" s="110"/>
      <c r="PVJ747" s="110"/>
      <c r="PVK747" s="110"/>
      <c r="PVL747" s="110"/>
      <c r="PVM747" s="110"/>
      <c r="PVN747" s="110"/>
      <c r="PVO747" s="110"/>
      <c r="PVP747" s="110"/>
      <c r="PVQ747" s="110"/>
      <c r="PVR747" s="110"/>
      <c r="PVS747" s="110"/>
      <c r="PVT747" s="110"/>
      <c r="PVU747" s="110"/>
      <c r="PVV747" s="110"/>
      <c r="PVW747" s="110"/>
      <c r="PVX747" s="110"/>
      <c r="PVY747" s="110"/>
      <c r="PVZ747" s="110"/>
      <c r="PWA747" s="110"/>
      <c r="PWB747" s="110"/>
      <c r="PWC747" s="110"/>
      <c r="PWD747" s="110"/>
      <c r="PWE747" s="110"/>
      <c r="PWF747" s="110"/>
      <c r="PWG747" s="110"/>
      <c r="PWH747" s="110"/>
      <c r="PWI747" s="110"/>
      <c r="PWJ747" s="110"/>
      <c r="PWK747" s="110"/>
      <c r="PWL747" s="110"/>
      <c r="PWM747" s="110"/>
      <c r="PWN747" s="110"/>
      <c r="PWO747" s="110"/>
      <c r="PWP747" s="110"/>
      <c r="PWQ747" s="110"/>
      <c r="PWR747" s="110"/>
      <c r="PWS747" s="110"/>
      <c r="PWT747" s="110"/>
      <c r="PWU747" s="110"/>
      <c r="PWV747" s="110"/>
      <c r="PWW747" s="110"/>
      <c r="PWX747" s="110"/>
      <c r="PWY747" s="110"/>
      <c r="PWZ747" s="110"/>
      <c r="PXA747" s="110"/>
      <c r="PXB747" s="110"/>
      <c r="PXC747" s="110"/>
      <c r="PXD747" s="110"/>
      <c r="PXE747" s="110"/>
      <c r="PXF747" s="110"/>
      <c r="PXG747" s="110"/>
      <c r="PXH747" s="110"/>
      <c r="PXI747" s="110"/>
      <c r="PXJ747" s="110"/>
      <c r="PXK747" s="110"/>
      <c r="PXL747" s="110"/>
      <c r="PXM747" s="110"/>
      <c r="PXN747" s="110"/>
      <c r="PXO747" s="110"/>
      <c r="PXP747" s="110"/>
      <c r="PXQ747" s="110"/>
      <c r="PXR747" s="110"/>
      <c r="PXS747" s="110"/>
      <c r="PXT747" s="110"/>
      <c r="PXU747" s="110"/>
      <c r="PXV747" s="110"/>
      <c r="PXW747" s="110"/>
      <c r="PXX747" s="110"/>
      <c r="PXY747" s="110"/>
      <c r="PXZ747" s="110"/>
      <c r="PYA747" s="110"/>
      <c r="PYB747" s="110"/>
      <c r="PYC747" s="110"/>
      <c r="PYD747" s="110"/>
      <c r="PYE747" s="110"/>
      <c r="PYF747" s="110"/>
      <c r="PYG747" s="110"/>
      <c r="PYH747" s="110"/>
      <c r="PYI747" s="110"/>
      <c r="PYJ747" s="110"/>
      <c r="PYK747" s="110"/>
      <c r="PYL747" s="110"/>
      <c r="PYM747" s="110"/>
      <c r="PYN747" s="110"/>
      <c r="PYO747" s="110"/>
      <c r="PYP747" s="110"/>
      <c r="PYQ747" s="110"/>
      <c r="PYR747" s="110"/>
      <c r="PYS747" s="110"/>
      <c r="PYT747" s="110"/>
      <c r="PYU747" s="110"/>
      <c r="PYV747" s="110"/>
      <c r="PYW747" s="110"/>
      <c r="PYX747" s="110"/>
      <c r="PYY747" s="110"/>
      <c r="PYZ747" s="110"/>
      <c r="PZA747" s="110"/>
      <c r="PZB747" s="110"/>
      <c r="PZC747" s="110"/>
      <c r="PZD747" s="110"/>
      <c r="PZE747" s="110"/>
      <c r="PZF747" s="110"/>
      <c r="PZG747" s="110"/>
      <c r="PZH747" s="110"/>
      <c r="PZI747" s="110"/>
      <c r="PZJ747" s="110"/>
      <c r="PZK747" s="110"/>
      <c r="PZL747" s="110"/>
      <c r="PZM747" s="110"/>
      <c r="PZN747" s="110"/>
      <c r="PZO747" s="110"/>
      <c r="PZP747" s="110"/>
      <c r="PZQ747" s="110"/>
      <c r="PZR747" s="110"/>
      <c r="PZS747" s="110"/>
      <c r="PZT747" s="110"/>
      <c r="PZU747" s="110"/>
      <c r="PZV747" s="110"/>
      <c r="PZW747" s="110"/>
      <c r="PZX747" s="110"/>
      <c r="PZY747" s="110"/>
      <c r="PZZ747" s="110"/>
      <c r="QAA747" s="110"/>
      <c r="QAB747" s="110"/>
      <c r="QAC747" s="110"/>
      <c r="QAD747" s="110"/>
      <c r="QAE747" s="110"/>
      <c r="QAF747" s="110"/>
      <c r="QAG747" s="110"/>
      <c r="QAH747" s="110"/>
      <c r="QAI747" s="110"/>
      <c r="QAJ747" s="110"/>
      <c r="QAK747" s="110"/>
      <c r="QAL747" s="110"/>
      <c r="QAM747" s="110"/>
      <c r="QAN747" s="110"/>
      <c r="QAO747" s="110"/>
      <c r="QAP747" s="110"/>
      <c r="QAQ747" s="110"/>
      <c r="QAR747" s="110"/>
      <c r="QAS747" s="110"/>
      <c r="QAT747" s="110"/>
      <c r="QAU747" s="110"/>
      <c r="QAV747" s="110"/>
      <c r="QAW747" s="110"/>
      <c r="QAX747" s="110"/>
      <c r="QAY747" s="110"/>
      <c r="QAZ747" s="110"/>
      <c r="QBA747" s="110"/>
      <c r="QBB747" s="110"/>
      <c r="QBC747" s="110"/>
      <c r="QBD747" s="110"/>
      <c r="QBE747" s="110"/>
      <c r="QBF747" s="110"/>
      <c r="QBG747" s="110"/>
      <c r="QBH747" s="110"/>
      <c r="QBI747" s="110"/>
      <c r="QBJ747" s="110"/>
      <c r="QBK747" s="110"/>
      <c r="QBL747" s="110"/>
      <c r="QBM747" s="110"/>
      <c r="QBN747" s="110"/>
      <c r="QBO747" s="110"/>
      <c r="QBP747" s="110"/>
      <c r="QBQ747" s="110"/>
      <c r="QBR747" s="110"/>
      <c r="QBS747" s="110"/>
      <c r="QBT747" s="110"/>
      <c r="QBU747" s="110"/>
      <c r="QBV747" s="110"/>
      <c r="QBW747" s="110"/>
      <c r="QBX747" s="110"/>
      <c r="QBY747" s="110"/>
      <c r="QBZ747" s="110"/>
      <c r="QCA747" s="110"/>
      <c r="QCB747" s="110"/>
      <c r="QCC747" s="110"/>
      <c r="QCD747" s="110"/>
      <c r="QCE747" s="110"/>
      <c r="QCF747" s="110"/>
      <c r="QCG747" s="110"/>
      <c r="QCH747" s="110"/>
      <c r="QCI747" s="110"/>
      <c r="QCJ747" s="110"/>
      <c r="QCK747" s="110"/>
      <c r="QCL747" s="110"/>
      <c r="QCM747" s="110"/>
      <c r="QCN747" s="110"/>
      <c r="QCO747" s="110"/>
      <c r="QCP747" s="110"/>
      <c r="QCQ747" s="110"/>
      <c r="QCR747" s="110"/>
      <c r="QCS747" s="110"/>
      <c r="QCT747" s="110"/>
      <c r="QCU747" s="110"/>
      <c r="QCV747" s="110"/>
      <c r="QCW747" s="110"/>
      <c r="QCX747" s="110"/>
      <c r="QCY747" s="110"/>
      <c r="QCZ747" s="110"/>
      <c r="QDA747" s="110"/>
      <c r="QDB747" s="110"/>
      <c r="QDC747" s="110"/>
      <c r="QDD747" s="110"/>
      <c r="QDE747" s="110"/>
      <c r="QDF747" s="110"/>
      <c r="QDG747" s="110"/>
      <c r="QDH747" s="110"/>
      <c r="QDI747" s="110"/>
      <c r="QDJ747" s="110"/>
      <c r="QDK747" s="110"/>
      <c r="QDL747" s="110"/>
      <c r="QDM747" s="110"/>
      <c r="QDN747" s="110"/>
      <c r="QDO747" s="110"/>
      <c r="QDP747" s="110"/>
      <c r="QDQ747" s="110"/>
      <c r="QDR747" s="110"/>
      <c r="QDS747" s="110"/>
      <c r="QDT747" s="110"/>
      <c r="QDU747" s="110"/>
      <c r="QDV747" s="110"/>
      <c r="QDW747" s="110"/>
      <c r="QDX747" s="110"/>
      <c r="QDY747" s="110"/>
      <c r="QDZ747" s="110"/>
      <c r="QEA747" s="110"/>
      <c r="QEB747" s="110"/>
      <c r="QEC747" s="110"/>
      <c r="QED747" s="110"/>
      <c r="QEE747" s="110"/>
      <c r="QEF747" s="110"/>
      <c r="QEG747" s="110"/>
      <c r="QEH747" s="110"/>
      <c r="QEI747" s="110"/>
      <c r="QEJ747" s="110"/>
      <c r="QEK747" s="110"/>
      <c r="QEL747" s="110"/>
      <c r="QEM747" s="110"/>
      <c r="QEN747" s="110"/>
      <c r="QEO747" s="110"/>
      <c r="QEP747" s="110"/>
      <c r="QEQ747" s="110"/>
      <c r="QER747" s="110"/>
      <c r="QES747" s="110"/>
      <c r="QET747" s="110"/>
      <c r="QEU747" s="110"/>
      <c r="QEV747" s="110"/>
      <c r="QEW747" s="110"/>
      <c r="QEX747" s="110"/>
      <c r="QEY747" s="110"/>
      <c r="QEZ747" s="110"/>
      <c r="QFA747" s="110"/>
      <c r="QFB747" s="110"/>
      <c r="QFC747" s="110"/>
      <c r="QFD747" s="110"/>
      <c r="QFE747" s="110"/>
      <c r="QFF747" s="110"/>
      <c r="QFG747" s="110"/>
      <c r="QFH747" s="110"/>
      <c r="QFI747" s="110"/>
      <c r="QFJ747" s="110"/>
      <c r="QFK747" s="110"/>
      <c r="QFL747" s="110"/>
      <c r="QFM747" s="110"/>
      <c r="QFN747" s="110"/>
      <c r="QFO747" s="110"/>
      <c r="QFP747" s="110"/>
      <c r="QFQ747" s="110"/>
      <c r="QFR747" s="110"/>
      <c r="QFS747" s="110"/>
      <c r="QFT747" s="110"/>
      <c r="QFU747" s="110"/>
      <c r="QFV747" s="110"/>
      <c r="QFW747" s="110"/>
      <c r="QFX747" s="110"/>
      <c r="QFY747" s="110"/>
      <c r="QFZ747" s="110"/>
      <c r="QGA747" s="110"/>
      <c r="QGB747" s="110"/>
      <c r="QGC747" s="110"/>
      <c r="QGD747" s="110"/>
      <c r="QGE747" s="110"/>
      <c r="QGF747" s="110"/>
      <c r="QGG747" s="110"/>
      <c r="QGH747" s="110"/>
      <c r="QGI747" s="110"/>
      <c r="QGJ747" s="110"/>
      <c r="QGK747" s="110"/>
      <c r="QGL747" s="110"/>
      <c r="QGM747" s="110"/>
      <c r="QGN747" s="110"/>
      <c r="QGO747" s="110"/>
      <c r="QGP747" s="110"/>
      <c r="QGQ747" s="110"/>
      <c r="QGR747" s="110"/>
      <c r="QGS747" s="110"/>
      <c r="QGT747" s="110"/>
      <c r="QGU747" s="110"/>
      <c r="QGV747" s="110"/>
      <c r="QGW747" s="110"/>
      <c r="QGX747" s="110"/>
      <c r="QGY747" s="110"/>
      <c r="QGZ747" s="110"/>
      <c r="QHA747" s="110"/>
      <c r="QHB747" s="110"/>
      <c r="QHC747" s="110"/>
      <c r="QHD747" s="110"/>
      <c r="QHE747" s="110"/>
      <c r="QHF747" s="110"/>
      <c r="QHG747" s="110"/>
      <c r="QHH747" s="110"/>
      <c r="QHI747" s="110"/>
      <c r="QHJ747" s="110"/>
      <c r="QHK747" s="110"/>
      <c r="QHL747" s="110"/>
      <c r="QHM747" s="110"/>
      <c r="QHN747" s="110"/>
      <c r="QHO747" s="110"/>
      <c r="QHP747" s="110"/>
      <c r="QHQ747" s="110"/>
      <c r="QHR747" s="110"/>
      <c r="QHS747" s="110"/>
      <c r="QHT747" s="110"/>
      <c r="QHU747" s="110"/>
      <c r="QHV747" s="110"/>
      <c r="QHW747" s="110"/>
      <c r="QHX747" s="110"/>
      <c r="QHY747" s="110"/>
      <c r="QHZ747" s="110"/>
      <c r="QIA747" s="110"/>
      <c r="QIB747" s="110"/>
      <c r="QIC747" s="110"/>
      <c r="QID747" s="110"/>
      <c r="QIE747" s="110"/>
      <c r="QIF747" s="110"/>
      <c r="QIG747" s="110"/>
      <c r="QIH747" s="110"/>
      <c r="QII747" s="110"/>
      <c r="QIJ747" s="110"/>
      <c r="QIK747" s="110"/>
      <c r="QIL747" s="110"/>
      <c r="QIM747" s="110"/>
      <c r="QIN747" s="110"/>
      <c r="QIO747" s="110"/>
      <c r="QIP747" s="110"/>
      <c r="QIQ747" s="110"/>
      <c r="QIR747" s="110"/>
      <c r="QIS747" s="110"/>
      <c r="QIT747" s="110"/>
      <c r="QIU747" s="110"/>
      <c r="QIV747" s="110"/>
      <c r="QIW747" s="110"/>
      <c r="QIX747" s="110"/>
      <c r="QIY747" s="110"/>
      <c r="QIZ747" s="110"/>
      <c r="QJA747" s="110"/>
      <c r="QJB747" s="110"/>
      <c r="QJC747" s="110"/>
      <c r="QJD747" s="110"/>
      <c r="QJE747" s="110"/>
      <c r="QJF747" s="110"/>
      <c r="QJG747" s="110"/>
      <c r="QJH747" s="110"/>
      <c r="QJI747" s="110"/>
      <c r="QJJ747" s="110"/>
      <c r="QJK747" s="110"/>
      <c r="QJL747" s="110"/>
      <c r="QJM747" s="110"/>
      <c r="QJN747" s="110"/>
      <c r="QJO747" s="110"/>
      <c r="QJP747" s="110"/>
      <c r="QJQ747" s="110"/>
      <c r="QJR747" s="110"/>
      <c r="QJS747" s="110"/>
      <c r="QJT747" s="110"/>
      <c r="QJU747" s="110"/>
      <c r="QJV747" s="110"/>
      <c r="QJW747" s="110"/>
      <c r="QJX747" s="110"/>
      <c r="QJY747" s="110"/>
      <c r="QJZ747" s="110"/>
      <c r="QKA747" s="110"/>
      <c r="QKB747" s="110"/>
      <c r="QKC747" s="110"/>
      <c r="QKD747" s="110"/>
      <c r="QKE747" s="110"/>
      <c r="QKF747" s="110"/>
      <c r="QKG747" s="110"/>
      <c r="QKH747" s="110"/>
      <c r="QKI747" s="110"/>
      <c r="QKJ747" s="110"/>
      <c r="QKK747" s="110"/>
      <c r="QKL747" s="110"/>
      <c r="QKM747" s="110"/>
      <c r="QKN747" s="110"/>
      <c r="QKO747" s="110"/>
      <c r="QKP747" s="110"/>
      <c r="QKQ747" s="110"/>
      <c r="QKR747" s="110"/>
      <c r="QKS747" s="110"/>
      <c r="QKT747" s="110"/>
      <c r="QKU747" s="110"/>
      <c r="QKV747" s="110"/>
      <c r="QKW747" s="110"/>
      <c r="QKX747" s="110"/>
      <c r="QKY747" s="110"/>
      <c r="QKZ747" s="110"/>
      <c r="QLA747" s="110"/>
      <c r="QLB747" s="110"/>
      <c r="QLC747" s="110"/>
      <c r="QLD747" s="110"/>
      <c r="QLE747" s="110"/>
      <c r="QLF747" s="110"/>
      <c r="QLG747" s="110"/>
      <c r="QLH747" s="110"/>
      <c r="QLI747" s="110"/>
      <c r="QLJ747" s="110"/>
      <c r="QLK747" s="110"/>
      <c r="QLL747" s="110"/>
      <c r="QLM747" s="110"/>
      <c r="QLN747" s="110"/>
      <c r="QLO747" s="110"/>
      <c r="QLP747" s="110"/>
      <c r="QLQ747" s="110"/>
      <c r="QLR747" s="110"/>
      <c r="QLS747" s="110"/>
      <c r="QLT747" s="110"/>
      <c r="QLU747" s="110"/>
      <c r="QLV747" s="110"/>
      <c r="QLW747" s="110"/>
      <c r="QLX747" s="110"/>
      <c r="QLY747" s="110"/>
      <c r="QLZ747" s="110"/>
      <c r="QMA747" s="110"/>
      <c r="QMB747" s="110"/>
      <c r="QMC747" s="110"/>
      <c r="QMD747" s="110"/>
      <c r="QME747" s="110"/>
      <c r="QMF747" s="110"/>
      <c r="QMG747" s="110"/>
      <c r="QMH747" s="110"/>
      <c r="QMI747" s="110"/>
      <c r="QMJ747" s="110"/>
      <c r="QMK747" s="110"/>
      <c r="QML747" s="110"/>
      <c r="QMM747" s="110"/>
      <c r="QMN747" s="110"/>
      <c r="QMO747" s="110"/>
      <c r="QMP747" s="110"/>
      <c r="QMQ747" s="110"/>
      <c r="QMR747" s="110"/>
      <c r="QMS747" s="110"/>
      <c r="QMT747" s="110"/>
      <c r="QMU747" s="110"/>
      <c r="QMV747" s="110"/>
      <c r="QMW747" s="110"/>
      <c r="QMX747" s="110"/>
      <c r="QMY747" s="110"/>
      <c r="QMZ747" s="110"/>
      <c r="QNA747" s="110"/>
      <c r="QNB747" s="110"/>
      <c r="QNC747" s="110"/>
      <c r="QND747" s="110"/>
      <c r="QNE747" s="110"/>
      <c r="QNF747" s="110"/>
      <c r="QNG747" s="110"/>
      <c r="QNH747" s="110"/>
      <c r="QNI747" s="110"/>
      <c r="QNJ747" s="110"/>
      <c r="QNK747" s="110"/>
      <c r="QNL747" s="110"/>
      <c r="QNM747" s="110"/>
      <c r="QNN747" s="110"/>
      <c r="QNO747" s="110"/>
      <c r="QNP747" s="110"/>
      <c r="QNQ747" s="110"/>
      <c r="QNR747" s="110"/>
      <c r="QNS747" s="110"/>
      <c r="QNT747" s="110"/>
      <c r="QNU747" s="110"/>
      <c r="QNV747" s="110"/>
      <c r="QNW747" s="110"/>
      <c r="QNX747" s="110"/>
      <c r="QNY747" s="110"/>
      <c r="QNZ747" s="110"/>
      <c r="QOA747" s="110"/>
      <c r="QOB747" s="110"/>
      <c r="QOC747" s="110"/>
      <c r="QOD747" s="110"/>
      <c r="QOE747" s="110"/>
      <c r="QOF747" s="110"/>
      <c r="QOG747" s="110"/>
      <c r="QOH747" s="110"/>
      <c r="QOI747" s="110"/>
      <c r="QOJ747" s="110"/>
      <c r="QOK747" s="110"/>
      <c r="QOL747" s="110"/>
      <c r="QOM747" s="110"/>
      <c r="QON747" s="110"/>
      <c r="QOO747" s="110"/>
      <c r="QOP747" s="110"/>
      <c r="QOQ747" s="110"/>
      <c r="QOR747" s="110"/>
      <c r="QOS747" s="110"/>
      <c r="QOT747" s="110"/>
      <c r="QOU747" s="110"/>
      <c r="QOV747" s="110"/>
      <c r="QOW747" s="110"/>
      <c r="QOX747" s="110"/>
      <c r="QOY747" s="110"/>
      <c r="QOZ747" s="110"/>
      <c r="QPA747" s="110"/>
      <c r="QPB747" s="110"/>
      <c r="QPC747" s="110"/>
      <c r="QPD747" s="110"/>
      <c r="QPE747" s="110"/>
      <c r="QPF747" s="110"/>
      <c r="QPG747" s="110"/>
      <c r="QPH747" s="110"/>
      <c r="QPI747" s="110"/>
      <c r="QPJ747" s="110"/>
      <c r="QPK747" s="110"/>
      <c r="QPL747" s="110"/>
      <c r="QPM747" s="110"/>
      <c r="QPN747" s="110"/>
      <c r="QPO747" s="110"/>
      <c r="QPP747" s="110"/>
      <c r="QPQ747" s="110"/>
      <c r="QPR747" s="110"/>
      <c r="QPS747" s="110"/>
      <c r="QPT747" s="110"/>
      <c r="QPU747" s="110"/>
      <c r="QPV747" s="110"/>
      <c r="QPW747" s="110"/>
      <c r="QPX747" s="110"/>
      <c r="QPY747" s="110"/>
      <c r="QPZ747" s="110"/>
      <c r="QQA747" s="110"/>
      <c r="QQB747" s="110"/>
      <c r="QQC747" s="110"/>
      <c r="QQD747" s="110"/>
      <c r="QQE747" s="110"/>
      <c r="QQF747" s="110"/>
      <c r="QQG747" s="110"/>
      <c r="QQH747" s="110"/>
      <c r="QQI747" s="110"/>
      <c r="QQJ747" s="110"/>
      <c r="QQK747" s="110"/>
      <c r="QQL747" s="110"/>
      <c r="QQM747" s="110"/>
      <c r="QQN747" s="110"/>
      <c r="QQO747" s="110"/>
      <c r="QQP747" s="110"/>
      <c r="QQQ747" s="110"/>
      <c r="QQR747" s="110"/>
      <c r="QQS747" s="110"/>
      <c r="QQT747" s="110"/>
      <c r="QQU747" s="110"/>
      <c r="QQV747" s="110"/>
      <c r="QQW747" s="110"/>
      <c r="QQX747" s="110"/>
      <c r="QQY747" s="110"/>
      <c r="QQZ747" s="110"/>
      <c r="QRA747" s="110"/>
      <c r="QRB747" s="110"/>
      <c r="QRC747" s="110"/>
      <c r="QRD747" s="110"/>
      <c r="QRE747" s="110"/>
      <c r="QRF747" s="110"/>
      <c r="QRG747" s="110"/>
      <c r="QRH747" s="110"/>
      <c r="QRI747" s="110"/>
      <c r="QRJ747" s="110"/>
      <c r="QRK747" s="110"/>
      <c r="QRL747" s="110"/>
      <c r="QRM747" s="110"/>
      <c r="QRN747" s="110"/>
      <c r="QRO747" s="110"/>
      <c r="QRP747" s="110"/>
      <c r="QRQ747" s="110"/>
      <c r="QRR747" s="110"/>
      <c r="QRS747" s="110"/>
      <c r="QRT747" s="110"/>
      <c r="QRU747" s="110"/>
      <c r="QRV747" s="110"/>
      <c r="QRW747" s="110"/>
      <c r="QRX747" s="110"/>
      <c r="QRY747" s="110"/>
      <c r="QRZ747" s="110"/>
      <c r="QSA747" s="110"/>
      <c r="QSB747" s="110"/>
      <c r="QSC747" s="110"/>
      <c r="QSD747" s="110"/>
      <c r="QSE747" s="110"/>
      <c r="QSF747" s="110"/>
      <c r="QSG747" s="110"/>
      <c r="QSH747" s="110"/>
      <c r="QSI747" s="110"/>
      <c r="QSJ747" s="110"/>
      <c r="QSK747" s="110"/>
      <c r="QSL747" s="110"/>
      <c r="QSM747" s="110"/>
      <c r="QSN747" s="110"/>
      <c r="QSO747" s="110"/>
      <c r="QSP747" s="110"/>
      <c r="QSQ747" s="110"/>
      <c r="QSR747" s="110"/>
      <c r="QSS747" s="110"/>
      <c r="QST747" s="110"/>
      <c r="QSU747" s="110"/>
      <c r="QSV747" s="110"/>
      <c r="QSW747" s="110"/>
      <c r="QSX747" s="110"/>
      <c r="QSY747" s="110"/>
      <c r="QSZ747" s="110"/>
      <c r="QTA747" s="110"/>
      <c r="QTB747" s="110"/>
      <c r="QTC747" s="110"/>
      <c r="QTD747" s="110"/>
      <c r="QTE747" s="110"/>
      <c r="QTF747" s="110"/>
      <c r="QTG747" s="110"/>
      <c r="QTH747" s="110"/>
      <c r="QTI747" s="110"/>
      <c r="QTJ747" s="110"/>
      <c r="QTK747" s="110"/>
      <c r="QTL747" s="110"/>
      <c r="QTM747" s="110"/>
      <c r="QTN747" s="110"/>
      <c r="QTO747" s="110"/>
      <c r="QTP747" s="110"/>
      <c r="QTQ747" s="110"/>
      <c r="QTR747" s="110"/>
      <c r="QTS747" s="110"/>
      <c r="QTT747" s="110"/>
      <c r="QTU747" s="110"/>
      <c r="QTV747" s="110"/>
      <c r="QTW747" s="110"/>
      <c r="QTX747" s="110"/>
      <c r="QTY747" s="110"/>
      <c r="QTZ747" s="110"/>
      <c r="QUA747" s="110"/>
      <c r="QUB747" s="110"/>
      <c r="QUC747" s="110"/>
      <c r="QUD747" s="110"/>
      <c r="QUE747" s="110"/>
      <c r="QUF747" s="110"/>
      <c r="QUG747" s="110"/>
      <c r="QUH747" s="110"/>
      <c r="QUI747" s="110"/>
      <c r="QUJ747" s="110"/>
      <c r="QUK747" s="110"/>
      <c r="QUL747" s="110"/>
      <c r="QUM747" s="110"/>
      <c r="QUN747" s="110"/>
      <c r="QUO747" s="110"/>
      <c r="QUP747" s="110"/>
      <c r="QUQ747" s="110"/>
      <c r="QUR747" s="110"/>
      <c r="QUS747" s="110"/>
      <c r="QUT747" s="110"/>
      <c r="QUU747" s="110"/>
      <c r="QUV747" s="110"/>
      <c r="QUW747" s="110"/>
      <c r="QUX747" s="110"/>
      <c r="QUY747" s="110"/>
      <c r="QUZ747" s="110"/>
      <c r="QVA747" s="110"/>
      <c r="QVB747" s="110"/>
      <c r="QVC747" s="110"/>
      <c r="QVD747" s="110"/>
      <c r="QVE747" s="110"/>
      <c r="QVF747" s="110"/>
      <c r="QVG747" s="110"/>
      <c r="QVH747" s="110"/>
      <c r="QVI747" s="110"/>
      <c r="QVJ747" s="110"/>
      <c r="QVK747" s="110"/>
      <c r="QVL747" s="110"/>
      <c r="QVM747" s="110"/>
      <c r="QVN747" s="110"/>
      <c r="QVO747" s="110"/>
      <c r="QVP747" s="110"/>
      <c r="QVQ747" s="110"/>
      <c r="QVR747" s="110"/>
      <c r="QVS747" s="110"/>
      <c r="QVT747" s="110"/>
      <c r="QVU747" s="110"/>
      <c r="QVV747" s="110"/>
      <c r="QVW747" s="110"/>
      <c r="QVX747" s="110"/>
      <c r="QVY747" s="110"/>
      <c r="QVZ747" s="110"/>
      <c r="QWA747" s="110"/>
      <c r="QWB747" s="110"/>
      <c r="QWC747" s="110"/>
      <c r="QWD747" s="110"/>
      <c r="QWE747" s="110"/>
      <c r="QWF747" s="110"/>
      <c r="QWG747" s="110"/>
      <c r="QWH747" s="110"/>
      <c r="QWI747" s="110"/>
      <c r="QWJ747" s="110"/>
      <c r="QWK747" s="110"/>
      <c r="QWL747" s="110"/>
      <c r="QWM747" s="110"/>
      <c r="QWN747" s="110"/>
      <c r="QWO747" s="110"/>
      <c r="QWP747" s="110"/>
      <c r="QWQ747" s="110"/>
      <c r="QWR747" s="110"/>
      <c r="QWS747" s="110"/>
      <c r="QWT747" s="110"/>
      <c r="QWU747" s="110"/>
      <c r="QWV747" s="110"/>
      <c r="QWW747" s="110"/>
      <c r="QWX747" s="110"/>
      <c r="QWY747" s="110"/>
      <c r="QWZ747" s="110"/>
      <c r="QXA747" s="110"/>
      <c r="QXB747" s="110"/>
      <c r="QXC747" s="110"/>
      <c r="QXD747" s="110"/>
      <c r="QXE747" s="110"/>
      <c r="QXF747" s="110"/>
      <c r="QXG747" s="110"/>
      <c r="QXH747" s="110"/>
      <c r="QXI747" s="110"/>
      <c r="QXJ747" s="110"/>
      <c r="QXK747" s="110"/>
      <c r="QXL747" s="110"/>
      <c r="QXM747" s="110"/>
      <c r="QXN747" s="110"/>
      <c r="QXO747" s="110"/>
      <c r="QXP747" s="110"/>
      <c r="QXQ747" s="110"/>
      <c r="QXR747" s="110"/>
      <c r="QXS747" s="110"/>
      <c r="QXT747" s="110"/>
      <c r="QXU747" s="110"/>
      <c r="QXV747" s="110"/>
      <c r="QXW747" s="110"/>
      <c r="QXX747" s="110"/>
      <c r="QXY747" s="110"/>
      <c r="QXZ747" s="110"/>
      <c r="QYA747" s="110"/>
      <c r="QYB747" s="110"/>
      <c r="QYC747" s="110"/>
      <c r="QYD747" s="110"/>
      <c r="QYE747" s="110"/>
      <c r="QYF747" s="110"/>
      <c r="QYG747" s="110"/>
      <c r="QYH747" s="110"/>
      <c r="QYI747" s="110"/>
      <c r="QYJ747" s="110"/>
      <c r="QYK747" s="110"/>
      <c r="QYL747" s="110"/>
      <c r="QYM747" s="110"/>
      <c r="QYN747" s="110"/>
      <c r="QYO747" s="110"/>
      <c r="QYP747" s="110"/>
      <c r="QYQ747" s="110"/>
      <c r="QYR747" s="110"/>
      <c r="QYS747" s="110"/>
      <c r="QYT747" s="110"/>
      <c r="QYU747" s="110"/>
      <c r="QYV747" s="110"/>
      <c r="QYW747" s="110"/>
      <c r="QYX747" s="110"/>
      <c r="QYY747" s="110"/>
      <c r="QYZ747" s="110"/>
      <c r="QZA747" s="110"/>
      <c r="QZB747" s="110"/>
      <c r="QZC747" s="110"/>
      <c r="QZD747" s="110"/>
      <c r="QZE747" s="110"/>
      <c r="QZF747" s="110"/>
      <c r="QZG747" s="110"/>
      <c r="QZH747" s="110"/>
      <c r="QZI747" s="110"/>
      <c r="QZJ747" s="110"/>
      <c r="QZK747" s="110"/>
      <c r="QZL747" s="110"/>
      <c r="QZM747" s="110"/>
      <c r="QZN747" s="110"/>
      <c r="QZO747" s="110"/>
      <c r="QZP747" s="110"/>
      <c r="QZQ747" s="110"/>
      <c r="QZR747" s="110"/>
      <c r="QZS747" s="110"/>
      <c r="QZT747" s="110"/>
      <c r="QZU747" s="110"/>
      <c r="QZV747" s="110"/>
      <c r="QZW747" s="110"/>
      <c r="QZX747" s="110"/>
      <c r="QZY747" s="110"/>
      <c r="QZZ747" s="110"/>
      <c r="RAA747" s="110"/>
      <c r="RAB747" s="110"/>
      <c r="RAC747" s="110"/>
      <c r="RAD747" s="110"/>
      <c r="RAE747" s="110"/>
      <c r="RAF747" s="110"/>
      <c r="RAG747" s="110"/>
      <c r="RAH747" s="110"/>
      <c r="RAI747" s="110"/>
      <c r="RAJ747" s="110"/>
      <c r="RAK747" s="110"/>
      <c r="RAL747" s="110"/>
      <c r="RAM747" s="110"/>
      <c r="RAN747" s="110"/>
      <c r="RAO747" s="110"/>
      <c r="RAP747" s="110"/>
      <c r="RAQ747" s="110"/>
      <c r="RAR747" s="110"/>
      <c r="RAS747" s="110"/>
      <c r="RAT747" s="110"/>
      <c r="RAU747" s="110"/>
      <c r="RAV747" s="110"/>
      <c r="RAW747" s="110"/>
      <c r="RAX747" s="110"/>
      <c r="RAY747" s="110"/>
      <c r="RAZ747" s="110"/>
      <c r="RBA747" s="110"/>
      <c r="RBB747" s="110"/>
      <c r="RBC747" s="110"/>
      <c r="RBD747" s="110"/>
      <c r="RBE747" s="110"/>
      <c r="RBF747" s="110"/>
      <c r="RBG747" s="110"/>
      <c r="RBH747" s="110"/>
      <c r="RBI747" s="110"/>
      <c r="RBJ747" s="110"/>
      <c r="RBK747" s="110"/>
      <c r="RBL747" s="110"/>
      <c r="RBM747" s="110"/>
      <c r="RBN747" s="110"/>
      <c r="RBO747" s="110"/>
      <c r="RBP747" s="110"/>
      <c r="RBQ747" s="110"/>
      <c r="RBR747" s="110"/>
      <c r="RBS747" s="110"/>
      <c r="RBT747" s="110"/>
      <c r="RBU747" s="110"/>
      <c r="RBV747" s="110"/>
      <c r="RBW747" s="110"/>
      <c r="RBX747" s="110"/>
      <c r="RBY747" s="110"/>
      <c r="RBZ747" s="110"/>
      <c r="RCA747" s="110"/>
      <c r="RCB747" s="110"/>
      <c r="RCC747" s="110"/>
      <c r="RCD747" s="110"/>
      <c r="RCE747" s="110"/>
      <c r="RCF747" s="110"/>
      <c r="RCG747" s="110"/>
      <c r="RCH747" s="110"/>
      <c r="RCI747" s="110"/>
      <c r="RCJ747" s="110"/>
      <c r="RCK747" s="110"/>
      <c r="RCL747" s="110"/>
      <c r="RCM747" s="110"/>
      <c r="RCN747" s="110"/>
      <c r="RCO747" s="110"/>
      <c r="RCP747" s="110"/>
      <c r="RCQ747" s="110"/>
      <c r="RCR747" s="110"/>
      <c r="RCS747" s="110"/>
      <c r="RCT747" s="110"/>
      <c r="RCU747" s="110"/>
      <c r="RCV747" s="110"/>
      <c r="RCW747" s="110"/>
      <c r="RCX747" s="110"/>
      <c r="RCY747" s="110"/>
      <c r="RCZ747" s="110"/>
      <c r="RDA747" s="110"/>
      <c r="RDB747" s="110"/>
      <c r="RDC747" s="110"/>
      <c r="RDD747" s="110"/>
      <c r="RDE747" s="110"/>
      <c r="RDF747" s="110"/>
      <c r="RDG747" s="110"/>
      <c r="RDH747" s="110"/>
      <c r="RDI747" s="110"/>
      <c r="RDJ747" s="110"/>
      <c r="RDK747" s="110"/>
      <c r="RDL747" s="110"/>
      <c r="RDM747" s="110"/>
      <c r="RDN747" s="110"/>
      <c r="RDO747" s="110"/>
      <c r="RDP747" s="110"/>
      <c r="RDQ747" s="110"/>
      <c r="RDR747" s="110"/>
      <c r="RDS747" s="110"/>
      <c r="RDT747" s="110"/>
      <c r="RDU747" s="110"/>
      <c r="RDV747" s="110"/>
      <c r="RDW747" s="110"/>
      <c r="RDX747" s="110"/>
      <c r="RDY747" s="110"/>
      <c r="RDZ747" s="110"/>
      <c r="REA747" s="110"/>
      <c r="REB747" s="110"/>
      <c r="REC747" s="110"/>
      <c r="RED747" s="110"/>
      <c r="REE747" s="110"/>
      <c r="REF747" s="110"/>
      <c r="REG747" s="110"/>
      <c r="REH747" s="110"/>
      <c r="REI747" s="110"/>
      <c r="REJ747" s="110"/>
      <c r="REK747" s="110"/>
      <c r="REL747" s="110"/>
      <c r="REM747" s="110"/>
      <c r="REN747" s="110"/>
      <c r="REO747" s="110"/>
      <c r="REP747" s="110"/>
      <c r="REQ747" s="110"/>
      <c r="RER747" s="110"/>
      <c r="RES747" s="110"/>
      <c r="RET747" s="110"/>
      <c r="REU747" s="110"/>
      <c r="REV747" s="110"/>
      <c r="REW747" s="110"/>
      <c r="REX747" s="110"/>
      <c r="REY747" s="110"/>
      <c r="REZ747" s="110"/>
      <c r="RFA747" s="110"/>
      <c r="RFB747" s="110"/>
      <c r="RFC747" s="110"/>
      <c r="RFD747" s="110"/>
      <c r="RFE747" s="110"/>
      <c r="RFF747" s="110"/>
      <c r="RFG747" s="110"/>
      <c r="RFH747" s="110"/>
      <c r="RFI747" s="110"/>
      <c r="RFJ747" s="110"/>
      <c r="RFK747" s="110"/>
      <c r="RFL747" s="110"/>
      <c r="RFM747" s="110"/>
      <c r="RFN747" s="110"/>
      <c r="RFO747" s="110"/>
      <c r="RFP747" s="110"/>
      <c r="RFQ747" s="110"/>
      <c r="RFR747" s="110"/>
      <c r="RFS747" s="110"/>
      <c r="RFT747" s="110"/>
      <c r="RFU747" s="110"/>
      <c r="RFV747" s="110"/>
      <c r="RFW747" s="110"/>
      <c r="RFX747" s="110"/>
      <c r="RFY747" s="110"/>
      <c r="RFZ747" s="110"/>
      <c r="RGA747" s="110"/>
      <c r="RGB747" s="110"/>
      <c r="RGC747" s="110"/>
      <c r="RGD747" s="110"/>
      <c r="RGE747" s="110"/>
      <c r="RGF747" s="110"/>
      <c r="RGG747" s="110"/>
      <c r="RGH747" s="110"/>
      <c r="RGI747" s="110"/>
      <c r="RGJ747" s="110"/>
      <c r="RGK747" s="110"/>
      <c r="RGL747" s="110"/>
      <c r="RGM747" s="110"/>
      <c r="RGN747" s="110"/>
      <c r="RGO747" s="110"/>
      <c r="RGP747" s="110"/>
      <c r="RGQ747" s="110"/>
      <c r="RGR747" s="110"/>
      <c r="RGS747" s="110"/>
      <c r="RGT747" s="110"/>
      <c r="RGU747" s="110"/>
      <c r="RGV747" s="110"/>
      <c r="RGW747" s="110"/>
      <c r="RGX747" s="110"/>
      <c r="RGY747" s="110"/>
      <c r="RGZ747" s="110"/>
      <c r="RHA747" s="110"/>
      <c r="RHB747" s="110"/>
      <c r="RHC747" s="110"/>
      <c r="RHD747" s="110"/>
      <c r="RHE747" s="110"/>
      <c r="RHF747" s="110"/>
      <c r="RHG747" s="110"/>
      <c r="RHH747" s="110"/>
      <c r="RHI747" s="110"/>
      <c r="RHJ747" s="110"/>
      <c r="RHK747" s="110"/>
      <c r="RHL747" s="110"/>
      <c r="RHM747" s="110"/>
      <c r="RHN747" s="110"/>
      <c r="RHO747" s="110"/>
      <c r="RHP747" s="110"/>
      <c r="RHQ747" s="110"/>
      <c r="RHR747" s="110"/>
      <c r="RHS747" s="110"/>
      <c r="RHT747" s="110"/>
      <c r="RHU747" s="110"/>
      <c r="RHV747" s="110"/>
      <c r="RHW747" s="110"/>
      <c r="RHX747" s="110"/>
      <c r="RHY747" s="110"/>
      <c r="RHZ747" s="110"/>
      <c r="RIA747" s="110"/>
      <c r="RIB747" s="110"/>
      <c r="RIC747" s="110"/>
      <c r="RID747" s="110"/>
      <c r="RIE747" s="110"/>
      <c r="RIF747" s="110"/>
      <c r="RIG747" s="110"/>
      <c r="RIH747" s="110"/>
      <c r="RII747" s="110"/>
      <c r="RIJ747" s="110"/>
      <c r="RIK747" s="110"/>
      <c r="RIL747" s="110"/>
      <c r="RIM747" s="110"/>
      <c r="RIN747" s="110"/>
      <c r="RIO747" s="110"/>
      <c r="RIP747" s="110"/>
      <c r="RIQ747" s="110"/>
      <c r="RIR747" s="110"/>
      <c r="RIS747" s="110"/>
      <c r="RIT747" s="110"/>
      <c r="RIU747" s="110"/>
      <c r="RIV747" s="110"/>
      <c r="RIW747" s="110"/>
      <c r="RIX747" s="110"/>
      <c r="RIY747" s="110"/>
      <c r="RIZ747" s="110"/>
      <c r="RJA747" s="110"/>
      <c r="RJB747" s="110"/>
      <c r="RJC747" s="110"/>
      <c r="RJD747" s="110"/>
      <c r="RJE747" s="110"/>
      <c r="RJF747" s="110"/>
      <c r="RJG747" s="110"/>
      <c r="RJH747" s="110"/>
      <c r="RJI747" s="110"/>
      <c r="RJJ747" s="110"/>
      <c r="RJK747" s="110"/>
      <c r="RJL747" s="110"/>
      <c r="RJM747" s="110"/>
      <c r="RJN747" s="110"/>
      <c r="RJO747" s="110"/>
      <c r="RJP747" s="110"/>
      <c r="RJQ747" s="110"/>
      <c r="RJR747" s="110"/>
      <c r="RJS747" s="110"/>
      <c r="RJT747" s="110"/>
      <c r="RJU747" s="110"/>
      <c r="RJV747" s="110"/>
      <c r="RJW747" s="110"/>
      <c r="RJX747" s="110"/>
      <c r="RJY747" s="110"/>
      <c r="RJZ747" s="110"/>
      <c r="RKA747" s="110"/>
      <c r="RKB747" s="110"/>
      <c r="RKC747" s="110"/>
      <c r="RKD747" s="110"/>
      <c r="RKE747" s="110"/>
      <c r="RKF747" s="110"/>
      <c r="RKG747" s="110"/>
      <c r="RKH747" s="110"/>
      <c r="RKI747" s="110"/>
      <c r="RKJ747" s="110"/>
      <c r="RKK747" s="110"/>
      <c r="RKL747" s="110"/>
      <c r="RKM747" s="110"/>
      <c r="RKN747" s="110"/>
      <c r="RKO747" s="110"/>
      <c r="RKP747" s="110"/>
      <c r="RKQ747" s="110"/>
      <c r="RKR747" s="110"/>
      <c r="RKS747" s="110"/>
      <c r="RKT747" s="110"/>
      <c r="RKU747" s="110"/>
      <c r="RKV747" s="110"/>
      <c r="RKW747" s="110"/>
      <c r="RKX747" s="110"/>
      <c r="RKY747" s="110"/>
      <c r="RKZ747" s="110"/>
      <c r="RLA747" s="110"/>
      <c r="RLB747" s="110"/>
      <c r="RLC747" s="110"/>
      <c r="RLD747" s="110"/>
      <c r="RLE747" s="110"/>
      <c r="RLF747" s="110"/>
      <c r="RLG747" s="110"/>
      <c r="RLH747" s="110"/>
      <c r="RLI747" s="110"/>
      <c r="RLJ747" s="110"/>
      <c r="RLK747" s="110"/>
      <c r="RLL747" s="110"/>
      <c r="RLM747" s="110"/>
      <c r="RLN747" s="110"/>
      <c r="RLO747" s="110"/>
      <c r="RLP747" s="110"/>
      <c r="RLQ747" s="110"/>
      <c r="RLR747" s="110"/>
      <c r="RLS747" s="110"/>
      <c r="RLT747" s="110"/>
      <c r="RLU747" s="110"/>
      <c r="RLV747" s="110"/>
      <c r="RLW747" s="110"/>
      <c r="RLX747" s="110"/>
      <c r="RLY747" s="110"/>
      <c r="RLZ747" s="110"/>
      <c r="RMA747" s="110"/>
      <c r="RMB747" s="110"/>
      <c r="RMC747" s="110"/>
      <c r="RMD747" s="110"/>
      <c r="RME747" s="110"/>
      <c r="RMF747" s="110"/>
      <c r="RMG747" s="110"/>
      <c r="RMH747" s="110"/>
      <c r="RMI747" s="110"/>
      <c r="RMJ747" s="110"/>
      <c r="RMK747" s="110"/>
      <c r="RML747" s="110"/>
      <c r="RMM747" s="110"/>
      <c r="RMN747" s="110"/>
      <c r="RMO747" s="110"/>
      <c r="RMP747" s="110"/>
      <c r="RMQ747" s="110"/>
      <c r="RMR747" s="110"/>
      <c r="RMS747" s="110"/>
      <c r="RMT747" s="110"/>
      <c r="RMU747" s="110"/>
      <c r="RMV747" s="110"/>
      <c r="RMW747" s="110"/>
      <c r="RMX747" s="110"/>
      <c r="RMY747" s="110"/>
      <c r="RMZ747" s="110"/>
      <c r="RNA747" s="110"/>
      <c r="RNB747" s="110"/>
      <c r="RNC747" s="110"/>
      <c r="RND747" s="110"/>
      <c r="RNE747" s="110"/>
      <c r="RNF747" s="110"/>
      <c r="RNG747" s="110"/>
      <c r="RNH747" s="110"/>
      <c r="RNI747" s="110"/>
      <c r="RNJ747" s="110"/>
      <c r="RNK747" s="110"/>
      <c r="RNL747" s="110"/>
      <c r="RNM747" s="110"/>
      <c r="RNN747" s="110"/>
      <c r="RNO747" s="110"/>
      <c r="RNP747" s="110"/>
      <c r="RNQ747" s="110"/>
      <c r="RNR747" s="110"/>
      <c r="RNS747" s="110"/>
      <c r="RNT747" s="110"/>
      <c r="RNU747" s="110"/>
      <c r="RNV747" s="110"/>
      <c r="RNW747" s="110"/>
      <c r="RNX747" s="110"/>
      <c r="RNY747" s="110"/>
      <c r="RNZ747" s="110"/>
      <c r="ROA747" s="110"/>
      <c r="ROB747" s="110"/>
      <c r="ROC747" s="110"/>
      <c r="ROD747" s="110"/>
      <c r="ROE747" s="110"/>
      <c r="ROF747" s="110"/>
      <c r="ROG747" s="110"/>
      <c r="ROH747" s="110"/>
      <c r="ROI747" s="110"/>
      <c r="ROJ747" s="110"/>
      <c r="ROK747" s="110"/>
      <c r="ROL747" s="110"/>
      <c r="ROM747" s="110"/>
      <c r="RON747" s="110"/>
      <c r="ROO747" s="110"/>
      <c r="ROP747" s="110"/>
      <c r="ROQ747" s="110"/>
      <c r="ROR747" s="110"/>
      <c r="ROS747" s="110"/>
      <c r="ROT747" s="110"/>
      <c r="ROU747" s="110"/>
      <c r="ROV747" s="110"/>
      <c r="ROW747" s="110"/>
      <c r="ROX747" s="110"/>
      <c r="ROY747" s="110"/>
      <c r="ROZ747" s="110"/>
      <c r="RPA747" s="110"/>
      <c r="RPB747" s="110"/>
      <c r="RPC747" s="110"/>
      <c r="RPD747" s="110"/>
      <c r="RPE747" s="110"/>
      <c r="RPF747" s="110"/>
      <c r="RPG747" s="110"/>
      <c r="RPH747" s="110"/>
      <c r="RPI747" s="110"/>
      <c r="RPJ747" s="110"/>
      <c r="RPK747" s="110"/>
      <c r="RPL747" s="110"/>
      <c r="RPM747" s="110"/>
      <c r="RPN747" s="110"/>
      <c r="RPO747" s="110"/>
      <c r="RPP747" s="110"/>
      <c r="RPQ747" s="110"/>
      <c r="RPR747" s="110"/>
      <c r="RPS747" s="110"/>
      <c r="RPT747" s="110"/>
      <c r="RPU747" s="110"/>
      <c r="RPV747" s="110"/>
      <c r="RPW747" s="110"/>
      <c r="RPX747" s="110"/>
      <c r="RPY747" s="110"/>
      <c r="RPZ747" s="110"/>
      <c r="RQA747" s="110"/>
      <c r="RQB747" s="110"/>
      <c r="RQC747" s="110"/>
      <c r="RQD747" s="110"/>
      <c r="RQE747" s="110"/>
      <c r="RQF747" s="110"/>
      <c r="RQG747" s="110"/>
      <c r="RQH747" s="110"/>
      <c r="RQI747" s="110"/>
      <c r="RQJ747" s="110"/>
      <c r="RQK747" s="110"/>
      <c r="RQL747" s="110"/>
      <c r="RQM747" s="110"/>
      <c r="RQN747" s="110"/>
      <c r="RQO747" s="110"/>
      <c r="RQP747" s="110"/>
      <c r="RQQ747" s="110"/>
      <c r="RQR747" s="110"/>
      <c r="RQS747" s="110"/>
      <c r="RQT747" s="110"/>
      <c r="RQU747" s="110"/>
      <c r="RQV747" s="110"/>
      <c r="RQW747" s="110"/>
      <c r="RQX747" s="110"/>
      <c r="RQY747" s="110"/>
      <c r="RQZ747" s="110"/>
      <c r="RRA747" s="110"/>
      <c r="RRB747" s="110"/>
      <c r="RRC747" s="110"/>
      <c r="RRD747" s="110"/>
      <c r="RRE747" s="110"/>
      <c r="RRF747" s="110"/>
      <c r="RRG747" s="110"/>
      <c r="RRH747" s="110"/>
      <c r="RRI747" s="110"/>
      <c r="RRJ747" s="110"/>
      <c r="RRK747" s="110"/>
      <c r="RRL747" s="110"/>
      <c r="RRM747" s="110"/>
      <c r="RRN747" s="110"/>
      <c r="RRO747" s="110"/>
      <c r="RRP747" s="110"/>
      <c r="RRQ747" s="110"/>
      <c r="RRR747" s="110"/>
      <c r="RRS747" s="110"/>
      <c r="RRT747" s="110"/>
      <c r="RRU747" s="110"/>
      <c r="RRV747" s="110"/>
      <c r="RRW747" s="110"/>
      <c r="RRX747" s="110"/>
      <c r="RRY747" s="110"/>
      <c r="RRZ747" s="110"/>
      <c r="RSA747" s="110"/>
      <c r="RSB747" s="110"/>
      <c r="RSC747" s="110"/>
      <c r="RSD747" s="110"/>
      <c r="RSE747" s="110"/>
      <c r="RSF747" s="110"/>
      <c r="RSG747" s="110"/>
      <c r="RSH747" s="110"/>
      <c r="RSI747" s="110"/>
      <c r="RSJ747" s="110"/>
      <c r="RSK747" s="110"/>
      <c r="RSL747" s="110"/>
      <c r="RSM747" s="110"/>
      <c r="RSN747" s="110"/>
      <c r="RSO747" s="110"/>
      <c r="RSP747" s="110"/>
      <c r="RSQ747" s="110"/>
      <c r="RSR747" s="110"/>
      <c r="RSS747" s="110"/>
      <c r="RST747" s="110"/>
      <c r="RSU747" s="110"/>
      <c r="RSV747" s="110"/>
      <c r="RSW747" s="110"/>
      <c r="RSX747" s="110"/>
      <c r="RSY747" s="110"/>
      <c r="RSZ747" s="110"/>
      <c r="RTA747" s="110"/>
      <c r="RTB747" s="110"/>
      <c r="RTC747" s="110"/>
      <c r="RTD747" s="110"/>
      <c r="RTE747" s="110"/>
      <c r="RTF747" s="110"/>
      <c r="RTG747" s="110"/>
      <c r="RTH747" s="110"/>
      <c r="RTI747" s="110"/>
      <c r="RTJ747" s="110"/>
      <c r="RTK747" s="110"/>
      <c r="RTL747" s="110"/>
      <c r="RTM747" s="110"/>
      <c r="RTN747" s="110"/>
      <c r="RTO747" s="110"/>
      <c r="RTP747" s="110"/>
      <c r="RTQ747" s="110"/>
      <c r="RTR747" s="110"/>
      <c r="RTS747" s="110"/>
      <c r="RTT747" s="110"/>
      <c r="RTU747" s="110"/>
      <c r="RTV747" s="110"/>
      <c r="RTW747" s="110"/>
      <c r="RTX747" s="110"/>
      <c r="RTY747" s="110"/>
      <c r="RTZ747" s="110"/>
      <c r="RUA747" s="110"/>
      <c r="RUB747" s="110"/>
      <c r="RUC747" s="110"/>
      <c r="RUD747" s="110"/>
      <c r="RUE747" s="110"/>
      <c r="RUF747" s="110"/>
      <c r="RUG747" s="110"/>
      <c r="RUH747" s="110"/>
      <c r="RUI747" s="110"/>
      <c r="RUJ747" s="110"/>
      <c r="RUK747" s="110"/>
      <c r="RUL747" s="110"/>
      <c r="RUM747" s="110"/>
      <c r="RUN747" s="110"/>
      <c r="RUO747" s="110"/>
      <c r="RUP747" s="110"/>
      <c r="RUQ747" s="110"/>
      <c r="RUR747" s="110"/>
      <c r="RUS747" s="110"/>
      <c r="RUT747" s="110"/>
      <c r="RUU747" s="110"/>
      <c r="RUV747" s="110"/>
      <c r="RUW747" s="110"/>
      <c r="RUX747" s="110"/>
      <c r="RUY747" s="110"/>
      <c r="RUZ747" s="110"/>
      <c r="RVA747" s="110"/>
      <c r="RVB747" s="110"/>
      <c r="RVC747" s="110"/>
      <c r="RVD747" s="110"/>
      <c r="RVE747" s="110"/>
      <c r="RVF747" s="110"/>
      <c r="RVG747" s="110"/>
      <c r="RVH747" s="110"/>
      <c r="RVI747" s="110"/>
      <c r="RVJ747" s="110"/>
      <c r="RVK747" s="110"/>
      <c r="RVL747" s="110"/>
      <c r="RVM747" s="110"/>
      <c r="RVN747" s="110"/>
      <c r="RVO747" s="110"/>
      <c r="RVP747" s="110"/>
      <c r="RVQ747" s="110"/>
      <c r="RVR747" s="110"/>
      <c r="RVS747" s="110"/>
      <c r="RVT747" s="110"/>
      <c r="RVU747" s="110"/>
      <c r="RVV747" s="110"/>
      <c r="RVW747" s="110"/>
      <c r="RVX747" s="110"/>
      <c r="RVY747" s="110"/>
      <c r="RVZ747" s="110"/>
      <c r="RWA747" s="110"/>
      <c r="RWB747" s="110"/>
      <c r="RWC747" s="110"/>
      <c r="RWD747" s="110"/>
      <c r="RWE747" s="110"/>
      <c r="RWF747" s="110"/>
      <c r="RWG747" s="110"/>
      <c r="RWH747" s="110"/>
      <c r="RWI747" s="110"/>
      <c r="RWJ747" s="110"/>
      <c r="RWK747" s="110"/>
      <c r="RWL747" s="110"/>
      <c r="RWM747" s="110"/>
      <c r="RWN747" s="110"/>
      <c r="RWO747" s="110"/>
      <c r="RWP747" s="110"/>
      <c r="RWQ747" s="110"/>
      <c r="RWR747" s="110"/>
      <c r="RWS747" s="110"/>
      <c r="RWT747" s="110"/>
      <c r="RWU747" s="110"/>
      <c r="RWV747" s="110"/>
      <c r="RWW747" s="110"/>
      <c r="RWX747" s="110"/>
      <c r="RWY747" s="110"/>
      <c r="RWZ747" s="110"/>
      <c r="RXA747" s="110"/>
      <c r="RXB747" s="110"/>
      <c r="RXC747" s="110"/>
      <c r="RXD747" s="110"/>
      <c r="RXE747" s="110"/>
      <c r="RXF747" s="110"/>
      <c r="RXG747" s="110"/>
      <c r="RXH747" s="110"/>
      <c r="RXI747" s="110"/>
      <c r="RXJ747" s="110"/>
      <c r="RXK747" s="110"/>
      <c r="RXL747" s="110"/>
      <c r="RXM747" s="110"/>
      <c r="RXN747" s="110"/>
      <c r="RXO747" s="110"/>
      <c r="RXP747" s="110"/>
      <c r="RXQ747" s="110"/>
      <c r="RXR747" s="110"/>
      <c r="RXS747" s="110"/>
      <c r="RXT747" s="110"/>
      <c r="RXU747" s="110"/>
      <c r="RXV747" s="110"/>
      <c r="RXW747" s="110"/>
      <c r="RXX747" s="110"/>
      <c r="RXY747" s="110"/>
      <c r="RXZ747" s="110"/>
      <c r="RYA747" s="110"/>
      <c r="RYB747" s="110"/>
      <c r="RYC747" s="110"/>
      <c r="RYD747" s="110"/>
      <c r="RYE747" s="110"/>
      <c r="RYF747" s="110"/>
      <c r="RYG747" s="110"/>
      <c r="RYH747" s="110"/>
      <c r="RYI747" s="110"/>
      <c r="RYJ747" s="110"/>
      <c r="RYK747" s="110"/>
      <c r="RYL747" s="110"/>
      <c r="RYM747" s="110"/>
      <c r="RYN747" s="110"/>
      <c r="RYO747" s="110"/>
      <c r="RYP747" s="110"/>
      <c r="RYQ747" s="110"/>
      <c r="RYR747" s="110"/>
      <c r="RYS747" s="110"/>
      <c r="RYT747" s="110"/>
      <c r="RYU747" s="110"/>
      <c r="RYV747" s="110"/>
      <c r="RYW747" s="110"/>
      <c r="RYX747" s="110"/>
      <c r="RYY747" s="110"/>
      <c r="RYZ747" s="110"/>
      <c r="RZA747" s="110"/>
      <c r="RZB747" s="110"/>
      <c r="RZC747" s="110"/>
      <c r="RZD747" s="110"/>
      <c r="RZE747" s="110"/>
      <c r="RZF747" s="110"/>
      <c r="RZG747" s="110"/>
      <c r="RZH747" s="110"/>
      <c r="RZI747" s="110"/>
      <c r="RZJ747" s="110"/>
      <c r="RZK747" s="110"/>
      <c r="RZL747" s="110"/>
      <c r="RZM747" s="110"/>
      <c r="RZN747" s="110"/>
      <c r="RZO747" s="110"/>
      <c r="RZP747" s="110"/>
      <c r="RZQ747" s="110"/>
      <c r="RZR747" s="110"/>
      <c r="RZS747" s="110"/>
      <c r="RZT747" s="110"/>
      <c r="RZU747" s="110"/>
      <c r="RZV747" s="110"/>
      <c r="RZW747" s="110"/>
      <c r="RZX747" s="110"/>
      <c r="RZY747" s="110"/>
      <c r="RZZ747" s="110"/>
      <c r="SAA747" s="110"/>
      <c r="SAB747" s="110"/>
      <c r="SAC747" s="110"/>
      <c r="SAD747" s="110"/>
      <c r="SAE747" s="110"/>
      <c r="SAF747" s="110"/>
      <c r="SAG747" s="110"/>
      <c r="SAH747" s="110"/>
      <c r="SAI747" s="110"/>
      <c r="SAJ747" s="110"/>
      <c r="SAK747" s="110"/>
      <c r="SAL747" s="110"/>
      <c r="SAM747" s="110"/>
      <c r="SAN747" s="110"/>
      <c r="SAO747" s="110"/>
      <c r="SAP747" s="110"/>
      <c r="SAQ747" s="110"/>
      <c r="SAR747" s="110"/>
      <c r="SAS747" s="110"/>
      <c r="SAT747" s="110"/>
      <c r="SAU747" s="110"/>
      <c r="SAV747" s="110"/>
      <c r="SAW747" s="110"/>
      <c r="SAX747" s="110"/>
      <c r="SAY747" s="110"/>
      <c r="SAZ747" s="110"/>
      <c r="SBA747" s="110"/>
      <c r="SBB747" s="110"/>
      <c r="SBC747" s="110"/>
      <c r="SBD747" s="110"/>
      <c r="SBE747" s="110"/>
      <c r="SBF747" s="110"/>
      <c r="SBG747" s="110"/>
      <c r="SBH747" s="110"/>
      <c r="SBI747" s="110"/>
      <c r="SBJ747" s="110"/>
      <c r="SBK747" s="110"/>
      <c r="SBL747" s="110"/>
      <c r="SBM747" s="110"/>
      <c r="SBN747" s="110"/>
      <c r="SBO747" s="110"/>
      <c r="SBP747" s="110"/>
      <c r="SBQ747" s="110"/>
      <c r="SBR747" s="110"/>
      <c r="SBS747" s="110"/>
      <c r="SBT747" s="110"/>
      <c r="SBU747" s="110"/>
      <c r="SBV747" s="110"/>
      <c r="SBW747" s="110"/>
      <c r="SBX747" s="110"/>
      <c r="SBY747" s="110"/>
      <c r="SBZ747" s="110"/>
      <c r="SCA747" s="110"/>
      <c r="SCB747" s="110"/>
      <c r="SCC747" s="110"/>
      <c r="SCD747" s="110"/>
      <c r="SCE747" s="110"/>
      <c r="SCF747" s="110"/>
      <c r="SCG747" s="110"/>
      <c r="SCH747" s="110"/>
      <c r="SCI747" s="110"/>
      <c r="SCJ747" s="110"/>
      <c r="SCK747" s="110"/>
      <c r="SCL747" s="110"/>
      <c r="SCM747" s="110"/>
      <c r="SCN747" s="110"/>
      <c r="SCO747" s="110"/>
      <c r="SCP747" s="110"/>
      <c r="SCQ747" s="110"/>
      <c r="SCR747" s="110"/>
      <c r="SCS747" s="110"/>
      <c r="SCT747" s="110"/>
      <c r="SCU747" s="110"/>
      <c r="SCV747" s="110"/>
      <c r="SCW747" s="110"/>
      <c r="SCX747" s="110"/>
      <c r="SCY747" s="110"/>
      <c r="SCZ747" s="110"/>
      <c r="SDA747" s="110"/>
      <c r="SDB747" s="110"/>
      <c r="SDC747" s="110"/>
      <c r="SDD747" s="110"/>
      <c r="SDE747" s="110"/>
      <c r="SDF747" s="110"/>
      <c r="SDG747" s="110"/>
      <c r="SDH747" s="110"/>
      <c r="SDI747" s="110"/>
      <c r="SDJ747" s="110"/>
      <c r="SDK747" s="110"/>
      <c r="SDL747" s="110"/>
      <c r="SDM747" s="110"/>
      <c r="SDN747" s="110"/>
      <c r="SDO747" s="110"/>
      <c r="SDP747" s="110"/>
      <c r="SDQ747" s="110"/>
      <c r="SDR747" s="110"/>
      <c r="SDS747" s="110"/>
      <c r="SDT747" s="110"/>
      <c r="SDU747" s="110"/>
      <c r="SDV747" s="110"/>
      <c r="SDW747" s="110"/>
      <c r="SDX747" s="110"/>
      <c r="SDY747" s="110"/>
      <c r="SDZ747" s="110"/>
      <c r="SEA747" s="110"/>
      <c r="SEB747" s="110"/>
      <c r="SEC747" s="110"/>
      <c r="SED747" s="110"/>
      <c r="SEE747" s="110"/>
      <c r="SEF747" s="110"/>
      <c r="SEG747" s="110"/>
      <c r="SEH747" s="110"/>
      <c r="SEI747" s="110"/>
      <c r="SEJ747" s="110"/>
      <c r="SEK747" s="110"/>
      <c r="SEL747" s="110"/>
      <c r="SEM747" s="110"/>
      <c r="SEN747" s="110"/>
      <c r="SEO747" s="110"/>
      <c r="SEP747" s="110"/>
      <c r="SEQ747" s="110"/>
      <c r="SER747" s="110"/>
      <c r="SES747" s="110"/>
      <c r="SET747" s="110"/>
      <c r="SEU747" s="110"/>
      <c r="SEV747" s="110"/>
      <c r="SEW747" s="110"/>
      <c r="SEX747" s="110"/>
      <c r="SEY747" s="110"/>
      <c r="SEZ747" s="110"/>
      <c r="SFA747" s="110"/>
      <c r="SFB747" s="110"/>
      <c r="SFC747" s="110"/>
      <c r="SFD747" s="110"/>
      <c r="SFE747" s="110"/>
      <c r="SFF747" s="110"/>
      <c r="SFG747" s="110"/>
      <c r="SFH747" s="110"/>
      <c r="SFI747" s="110"/>
      <c r="SFJ747" s="110"/>
      <c r="SFK747" s="110"/>
      <c r="SFL747" s="110"/>
      <c r="SFM747" s="110"/>
      <c r="SFN747" s="110"/>
      <c r="SFO747" s="110"/>
      <c r="SFP747" s="110"/>
      <c r="SFQ747" s="110"/>
      <c r="SFR747" s="110"/>
      <c r="SFS747" s="110"/>
      <c r="SFT747" s="110"/>
      <c r="SFU747" s="110"/>
      <c r="SFV747" s="110"/>
      <c r="SFW747" s="110"/>
      <c r="SFX747" s="110"/>
      <c r="SFY747" s="110"/>
      <c r="SFZ747" s="110"/>
      <c r="SGA747" s="110"/>
      <c r="SGB747" s="110"/>
      <c r="SGC747" s="110"/>
      <c r="SGD747" s="110"/>
      <c r="SGE747" s="110"/>
      <c r="SGF747" s="110"/>
      <c r="SGG747" s="110"/>
      <c r="SGH747" s="110"/>
      <c r="SGI747" s="110"/>
      <c r="SGJ747" s="110"/>
      <c r="SGK747" s="110"/>
      <c r="SGL747" s="110"/>
      <c r="SGM747" s="110"/>
      <c r="SGN747" s="110"/>
      <c r="SGO747" s="110"/>
      <c r="SGP747" s="110"/>
      <c r="SGQ747" s="110"/>
      <c r="SGR747" s="110"/>
      <c r="SGS747" s="110"/>
      <c r="SGT747" s="110"/>
      <c r="SGU747" s="110"/>
      <c r="SGV747" s="110"/>
      <c r="SGW747" s="110"/>
      <c r="SGX747" s="110"/>
      <c r="SGY747" s="110"/>
      <c r="SGZ747" s="110"/>
      <c r="SHA747" s="110"/>
      <c r="SHB747" s="110"/>
      <c r="SHC747" s="110"/>
      <c r="SHD747" s="110"/>
      <c r="SHE747" s="110"/>
      <c r="SHF747" s="110"/>
      <c r="SHG747" s="110"/>
      <c r="SHH747" s="110"/>
      <c r="SHI747" s="110"/>
      <c r="SHJ747" s="110"/>
      <c r="SHK747" s="110"/>
      <c r="SHL747" s="110"/>
      <c r="SHM747" s="110"/>
      <c r="SHN747" s="110"/>
      <c r="SHO747" s="110"/>
      <c r="SHP747" s="110"/>
      <c r="SHQ747" s="110"/>
      <c r="SHR747" s="110"/>
      <c r="SHS747" s="110"/>
      <c r="SHT747" s="110"/>
      <c r="SHU747" s="110"/>
      <c r="SHV747" s="110"/>
      <c r="SHW747" s="110"/>
      <c r="SHX747" s="110"/>
      <c r="SHY747" s="110"/>
      <c r="SHZ747" s="110"/>
      <c r="SIA747" s="110"/>
      <c r="SIB747" s="110"/>
      <c r="SIC747" s="110"/>
      <c r="SID747" s="110"/>
      <c r="SIE747" s="110"/>
      <c r="SIF747" s="110"/>
      <c r="SIG747" s="110"/>
      <c r="SIH747" s="110"/>
      <c r="SII747" s="110"/>
      <c r="SIJ747" s="110"/>
      <c r="SIK747" s="110"/>
      <c r="SIL747" s="110"/>
      <c r="SIM747" s="110"/>
      <c r="SIN747" s="110"/>
      <c r="SIO747" s="110"/>
      <c r="SIP747" s="110"/>
      <c r="SIQ747" s="110"/>
      <c r="SIR747" s="110"/>
      <c r="SIS747" s="110"/>
      <c r="SIT747" s="110"/>
      <c r="SIU747" s="110"/>
      <c r="SIV747" s="110"/>
      <c r="SIW747" s="110"/>
      <c r="SIX747" s="110"/>
      <c r="SIY747" s="110"/>
      <c r="SIZ747" s="110"/>
      <c r="SJA747" s="110"/>
      <c r="SJB747" s="110"/>
      <c r="SJC747" s="110"/>
      <c r="SJD747" s="110"/>
      <c r="SJE747" s="110"/>
      <c r="SJF747" s="110"/>
      <c r="SJG747" s="110"/>
      <c r="SJH747" s="110"/>
      <c r="SJI747" s="110"/>
      <c r="SJJ747" s="110"/>
      <c r="SJK747" s="110"/>
      <c r="SJL747" s="110"/>
      <c r="SJM747" s="110"/>
      <c r="SJN747" s="110"/>
      <c r="SJO747" s="110"/>
      <c r="SJP747" s="110"/>
      <c r="SJQ747" s="110"/>
      <c r="SJR747" s="110"/>
      <c r="SJS747" s="110"/>
      <c r="SJT747" s="110"/>
      <c r="SJU747" s="110"/>
      <c r="SJV747" s="110"/>
      <c r="SJW747" s="110"/>
      <c r="SJX747" s="110"/>
      <c r="SJY747" s="110"/>
      <c r="SJZ747" s="110"/>
      <c r="SKA747" s="110"/>
      <c r="SKB747" s="110"/>
      <c r="SKC747" s="110"/>
      <c r="SKD747" s="110"/>
      <c r="SKE747" s="110"/>
      <c r="SKF747" s="110"/>
      <c r="SKG747" s="110"/>
      <c r="SKH747" s="110"/>
      <c r="SKI747" s="110"/>
      <c r="SKJ747" s="110"/>
      <c r="SKK747" s="110"/>
      <c r="SKL747" s="110"/>
      <c r="SKM747" s="110"/>
      <c r="SKN747" s="110"/>
      <c r="SKO747" s="110"/>
      <c r="SKP747" s="110"/>
      <c r="SKQ747" s="110"/>
      <c r="SKR747" s="110"/>
      <c r="SKS747" s="110"/>
      <c r="SKT747" s="110"/>
      <c r="SKU747" s="110"/>
      <c r="SKV747" s="110"/>
      <c r="SKW747" s="110"/>
      <c r="SKX747" s="110"/>
      <c r="SKY747" s="110"/>
      <c r="SKZ747" s="110"/>
      <c r="SLA747" s="110"/>
      <c r="SLB747" s="110"/>
      <c r="SLC747" s="110"/>
      <c r="SLD747" s="110"/>
      <c r="SLE747" s="110"/>
      <c r="SLF747" s="110"/>
      <c r="SLG747" s="110"/>
      <c r="SLH747" s="110"/>
      <c r="SLI747" s="110"/>
      <c r="SLJ747" s="110"/>
      <c r="SLK747" s="110"/>
      <c r="SLL747" s="110"/>
      <c r="SLM747" s="110"/>
      <c r="SLN747" s="110"/>
      <c r="SLO747" s="110"/>
      <c r="SLP747" s="110"/>
      <c r="SLQ747" s="110"/>
      <c r="SLR747" s="110"/>
      <c r="SLS747" s="110"/>
      <c r="SLT747" s="110"/>
      <c r="SLU747" s="110"/>
      <c r="SLV747" s="110"/>
      <c r="SLW747" s="110"/>
      <c r="SLX747" s="110"/>
      <c r="SLY747" s="110"/>
      <c r="SLZ747" s="110"/>
      <c r="SMA747" s="110"/>
      <c r="SMB747" s="110"/>
      <c r="SMC747" s="110"/>
      <c r="SMD747" s="110"/>
      <c r="SME747" s="110"/>
      <c r="SMF747" s="110"/>
      <c r="SMG747" s="110"/>
      <c r="SMH747" s="110"/>
      <c r="SMI747" s="110"/>
      <c r="SMJ747" s="110"/>
      <c r="SMK747" s="110"/>
      <c r="SML747" s="110"/>
      <c r="SMM747" s="110"/>
      <c r="SMN747" s="110"/>
      <c r="SMO747" s="110"/>
      <c r="SMP747" s="110"/>
      <c r="SMQ747" s="110"/>
      <c r="SMR747" s="110"/>
      <c r="SMS747" s="110"/>
      <c r="SMT747" s="110"/>
      <c r="SMU747" s="110"/>
      <c r="SMV747" s="110"/>
      <c r="SMW747" s="110"/>
      <c r="SMX747" s="110"/>
      <c r="SMY747" s="110"/>
      <c r="SMZ747" s="110"/>
      <c r="SNA747" s="110"/>
      <c r="SNB747" s="110"/>
      <c r="SNC747" s="110"/>
      <c r="SND747" s="110"/>
      <c r="SNE747" s="110"/>
      <c r="SNF747" s="110"/>
      <c r="SNG747" s="110"/>
      <c r="SNH747" s="110"/>
      <c r="SNI747" s="110"/>
      <c r="SNJ747" s="110"/>
      <c r="SNK747" s="110"/>
      <c r="SNL747" s="110"/>
      <c r="SNM747" s="110"/>
      <c r="SNN747" s="110"/>
      <c r="SNO747" s="110"/>
      <c r="SNP747" s="110"/>
      <c r="SNQ747" s="110"/>
      <c r="SNR747" s="110"/>
      <c r="SNS747" s="110"/>
      <c r="SNT747" s="110"/>
      <c r="SNU747" s="110"/>
      <c r="SNV747" s="110"/>
      <c r="SNW747" s="110"/>
      <c r="SNX747" s="110"/>
      <c r="SNY747" s="110"/>
      <c r="SNZ747" s="110"/>
      <c r="SOA747" s="110"/>
      <c r="SOB747" s="110"/>
      <c r="SOC747" s="110"/>
      <c r="SOD747" s="110"/>
      <c r="SOE747" s="110"/>
      <c r="SOF747" s="110"/>
      <c r="SOG747" s="110"/>
      <c r="SOH747" s="110"/>
      <c r="SOI747" s="110"/>
      <c r="SOJ747" s="110"/>
      <c r="SOK747" s="110"/>
      <c r="SOL747" s="110"/>
      <c r="SOM747" s="110"/>
      <c r="SON747" s="110"/>
      <c r="SOO747" s="110"/>
      <c r="SOP747" s="110"/>
      <c r="SOQ747" s="110"/>
      <c r="SOR747" s="110"/>
      <c r="SOS747" s="110"/>
      <c r="SOT747" s="110"/>
      <c r="SOU747" s="110"/>
      <c r="SOV747" s="110"/>
      <c r="SOW747" s="110"/>
      <c r="SOX747" s="110"/>
      <c r="SOY747" s="110"/>
      <c r="SOZ747" s="110"/>
      <c r="SPA747" s="110"/>
      <c r="SPB747" s="110"/>
      <c r="SPC747" s="110"/>
      <c r="SPD747" s="110"/>
      <c r="SPE747" s="110"/>
      <c r="SPF747" s="110"/>
      <c r="SPG747" s="110"/>
      <c r="SPH747" s="110"/>
      <c r="SPI747" s="110"/>
      <c r="SPJ747" s="110"/>
      <c r="SPK747" s="110"/>
      <c r="SPL747" s="110"/>
      <c r="SPM747" s="110"/>
      <c r="SPN747" s="110"/>
      <c r="SPO747" s="110"/>
      <c r="SPP747" s="110"/>
      <c r="SPQ747" s="110"/>
      <c r="SPR747" s="110"/>
      <c r="SPS747" s="110"/>
      <c r="SPT747" s="110"/>
      <c r="SPU747" s="110"/>
      <c r="SPV747" s="110"/>
      <c r="SPW747" s="110"/>
      <c r="SPX747" s="110"/>
      <c r="SPY747" s="110"/>
      <c r="SPZ747" s="110"/>
      <c r="SQA747" s="110"/>
      <c r="SQB747" s="110"/>
      <c r="SQC747" s="110"/>
      <c r="SQD747" s="110"/>
      <c r="SQE747" s="110"/>
      <c r="SQF747" s="110"/>
      <c r="SQG747" s="110"/>
      <c r="SQH747" s="110"/>
      <c r="SQI747" s="110"/>
      <c r="SQJ747" s="110"/>
      <c r="SQK747" s="110"/>
      <c r="SQL747" s="110"/>
      <c r="SQM747" s="110"/>
      <c r="SQN747" s="110"/>
      <c r="SQO747" s="110"/>
      <c r="SQP747" s="110"/>
      <c r="SQQ747" s="110"/>
      <c r="SQR747" s="110"/>
      <c r="SQS747" s="110"/>
      <c r="SQT747" s="110"/>
      <c r="SQU747" s="110"/>
      <c r="SQV747" s="110"/>
      <c r="SQW747" s="110"/>
      <c r="SQX747" s="110"/>
      <c r="SQY747" s="110"/>
      <c r="SQZ747" s="110"/>
      <c r="SRA747" s="110"/>
      <c r="SRB747" s="110"/>
      <c r="SRC747" s="110"/>
      <c r="SRD747" s="110"/>
      <c r="SRE747" s="110"/>
      <c r="SRF747" s="110"/>
      <c r="SRG747" s="110"/>
      <c r="SRH747" s="110"/>
      <c r="SRI747" s="110"/>
      <c r="SRJ747" s="110"/>
      <c r="SRK747" s="110"/>
      <c r="SRL747" s="110"/>
      <c r="SRM747" s="110"/>
      <c r="SRN747" s="110"/>
      <c r="SRO747" s="110"/>
      <c r="SRP747" s="110"/>
      <c r="SRQ747" s="110"/>
      <c r="SRR747" s="110"/>
      <c r="SRS747" s="110"/>
      <c r="SRT747" s="110"/>
      <c r="SRU747" s="110"/>
      <c r="SRV747" s="110"/>
      <c r="SRW747" s="110"/>
      <c r="SRX747" s="110"/>
      <c r="SRY747" s="110"/>
      <c r="SRZ747" s="110"/>
      <c r="SSA747" s="110"/>
      <c r="SSB747" s="110"/>
      <c r="SSC747" s="110"/>
      <c r="SSD747" s="110"/>
      <c r="SSE747" s="110"/>
      <c r="SSF747" s="110"/>
      <c r="SSG747" s="110"/>
      <c r="SSH747" s="110"/>
      <c r="SSI747" s="110"/>
      <c r="SSJ747" s="110"/>
      <c r="SSK747" s="110"/>
      <c r="SSL747" s="110"/>
      <c r="SSM747" s="110"/>
      <c r="SSN747" s="110"/>
      <c r="SSO747" s="110"/>
      <c r="SSP747" s="110"/>
      <c r="SSQ747" s="110"/>
      <c r="SSR747" s="110"/>
      <c r="SSS747" s="110"/>
      <c r="SST747" s="110"/>
      <c r="SSU747" s="110"/>
      <c r="SSV747" s="110"/>
      <c r="SSW747" s="110"/>
      <c r="SSX747" s="110"/>
      <c r="SSY747" s="110"/>
      <c r="SSZ747" s="110"/>
      <c r="STA747" s="110"/>
      <c r="STB747" s="110"/>
      <c r="STC747" s="110"/>
      <c r="STD747" s="110"/>
      <c r="STE747" s="110"/>
      <c r="STF747" s="110"/>
      <c r="STG747" s="110"/>
      <c r="STH747" s="110"/>
      <c r="STI747" s="110"/>
      <c r="STJ747" s="110"/>
      <c r="STK747" s="110"/>
      <c r="STL747" s="110"/>
      <c r="STM747" s="110"/>
      <c r="STN747" s="110"/>
      <c r="STO747" s="110"/>
      <c r="STP747" s="110"/>
      <c r="STQ747" s="110"/>
      <c r="STR747" s="110"/>
      <c r="STS747" s="110"/>
      <c r="STT747" s="110"/>
      <c r="STU747" s="110"/>
      <c r="STV747" s="110"/>
      <c r="STW747" s="110"/>
      <c r="STX747" s="110"/>
      <c r="STY747" s="110"/>
      <c r="STZ747" s="110"/>
      <c r="SUA747" s="110"/>
      <c r="SUB747" s="110"/>
      <c r="SUC747" s="110"/>
      <c r="SUD747" s="110"/>
      <c r="SUE747" s="110"/>
      <c r="SUF747" s="110"/>
      <c r="SUG747" s="110"/>
      <c r="SUH747" s="110"/>
      <c r="SUI747" s="110"/>
      <c r="SUJ747" s="110"/>
      <c r="SUK747" s="110"/>
      <c r="SUL747" s="110"/>
      <c r="SUM747" s="110"/>
      <c r="SUN747" s="110"/>
      <c r="SUO747" s="110"/>
      <c r="SUP747" s="110"/>
      <c r="SUQ747" s="110"/>
      <c r="SUR747" s="110"/>
      <c r="SUS747" s="110"/>
      <c r="SUT747" s="110"/>
      <c r="SUU747" s="110"/>
      <c r="SUV747" s="110"/>
      <c r="SUW747" s="110"/>
      <c r="SUX747" s="110"/>
      <c r="SUY747" s="110"/>
      <c r="SUZ747" s="110"/>
      <c r="SVA747" s="110"/>
      <c r="SVB747" s="110"/>
      <c r="SVC747" s="110"/>
      <c r="SVD747" s="110"/>
      <c r="SVE747" s="110"/>
      <c r="SVF747" s="110"/>
      <c r="SVG747" s="110"/>
      <c r="SVH747" s="110"/>
      <c r="SVI747" s="110"/>
      <c r="SVJ747" s="110"/>
      <c r="SVK747" s="110"/>
      <c r="SVL747" s="110"/>
      <c r="SVM747" s="110"/>
      <c r="SVN747" s="110"/>
      <c r="SVO747" s="110"/>
      <c r="SVP747" s="110"/>
      <c r="SVQ747" s="110"/>
      <c r="SVR747" s="110"/>
      <c r="SVS747" s="110"/>
      <c r="SVT747" s="110"/>
      <c r="SVU747" s="110"/>
      <c r="SVV747" s="110"/>
      <c r="SVW747" s="110"/>
      <c r="SVX747" s="110"/>
      <c r="SVY747" s="110"/>
      <c r="SVZ747" s="110"/>
      <c r="SWA747" s="110"/>
      <c r="SWB747" s="110"/>
      <c r="SWC747" s="110"/>
      <c r="SWD747" s="110"/>
      <c r="SWE747" s="110"/>
      <c r="SWF747" s="110"/>
      <c r="SWG747" s="110"/>
      <c r="SWH747" s="110"/>
      <c r="SWI747" s="110"/>
      <c r="SWJ747" s="110"/>
      <c r="SWK747" s="110"/>
      <c r="SWL747" s="110"/>
      <c r="SWM747" s="110"/>
      <c r="SWN747" s="110"/>
      <c r="SWO747" s="110"/>
      <c r="SWP747" s="110"/>
      <c r="SWQ747" s="110"/>
      <c r="SWR747" s="110"/>
      <c r="SWS747" s="110"/>
      <c r="SWT747" s="110"/>
      <c r="SWU747" s="110"/>
      <c r="SWV747" s="110"/>
      <c r="SWW747" s="110"/>
      <c r="SWX747" s="110"/>
      <c r="SWY747" s="110"/>
      <c r="SWZ747" s="110"/>
      <c r="SXA747" s="110"/>
      <c r="SXB747" s="110"/>
      <c r="SXC747" s="110"/>
      <c r="SXD747" s="110"/>
      <c r="SXE747" s="110"/>
      <c r="SXF747" s="110"/>
      <c r="SXG747" s="110"/>
      <c r="SXH747" s="110"/>
      <c r="SXI747" s="110"/>
      <c r="SXJ747" s="110"/>
      <c r="SXK747" s="110"/>
      <c r="SXL747" s="110"/>
      <c r="SXM747" s="110"/>
      <c r="SXN747" s="110"/>
      <c r="SXO747" s="110"/>
      <c r="SXP747" s="110"/>
      <c r="SXQ747" s="110"/>
      <c r="SXR747" s="110"/>
      <c r="SXS747" s="110"/>
      <c r="SXT747" s="110"/>
      <c r="SXU747" s="110"/>
      <c r="SXV747" s="110"/>
      <c r="SXW747" s="110"/>
      <c r="SXX747" s="110"/>
      <c r="SXY747" s="110"/>
      <c r="SXZ747" s="110"/>
      <c r="SYA747" s="110"/>
      <c r="SYB747" s="110"/>
      <c r="SYC747" s="110"/>
      <c r="SYD747" s="110"/>
      <c r="SYE747" s="110"/>
      <c r="SYF747" s="110"/>
      <c r="SYG747" s="110"/>
      <c r="SYH747" s="110"/>
      <c r="SYI747" s="110"/>
      <c r="SYJ747" s="110"/>
      <c r="SYK747" s="110"/>
      <c r="SYL747" s="110"/>
      <c r="SYM747" s="110"/>
      <c r="SYN747" s="110"/>
      <c r="SYO747" s="110"/>
      <c r="SYP747" s="110"/>
      <c r="SYQ747" s="110"/>
      <c r="SYR747" s="110"/>
      <c r="SYS747" s="110"/>
      <c r="SYT747" s="110"/>
      <c r="SYU747" s="110"/>
      <c r="SYV747" s="110"/>
      <c r="SYW747" s="110"/>
      <c r="SYX747" s="110"/>
      <c r="SYY747" s="110"/>
      <c r="SYZ747" s="110"/>
      <c r="SZA747" s="110"/>
      <c r="SZB747" s="110"/>
      <c r="SZC747" s="110"/>
      <c r="SZD747" s="110"/>
      <c r="SZE747" s="110"/>
      <c r="SZF747" s="110"/>
      <c r="SZG747" s="110"/>
      <c r="SZH747" s="110"/>
      <c r="SZI747" s="110"/>
      <c r="SZJ747" s="110"/>
      <c r="SZK747" s="110"/>
      <c r="SZL747" s="110"/>
      <c r="SZM747" s="110"/>
      <c r="SZN747" s="110"/>
      <c r="SZO747" s="110"/>
      <c r="SZP747" s="110"/>
      <c r="SZQ747" s="110"/>
      <c r="SZR747" s="110"/>
      <c r="SZS747" s="110"/>
      <c r="SZT747" s="110"/>
      <c r="SZU747" s="110"/>
      <c r="SZV747" s="110"/>
      <c r="SZW747" s="110"/>
      <c r="SZX747" s="110"/>
      <c r="SZY747" s="110"/>
      <c r="SZZ747" s="110"/>
      <c r="TAA747" s="110"/>
      <c r="TAB747" s="110"/>
      <c r="TAC747" s="110"/>
      <c r="TAD747" s="110"/>
      <c r="TAE747" s="110"/>
      <c r="TAF747" s="110"/>
      <c r="TAG747" s="110"/>
      <c r="TAH747" s="110"/>
      <c r="TAI747" s="110"/>
      <c r="TAJ747" s="110"/>
      <c r="TAK747" s="110"/>
      <c r="TAL747" s="110"/>
      <c r="TAM747" s="110"/>
      <c r="TAN747" s="110"/>
      <c r="TAO747" s="110"/>
      <c r="TAP747" s="110"/>
      <c r="TAQ747" s="110"/>
      <c r="TAR747" s="110"/>
      <c r="TAS747" s="110"/>
      <c r="TAT747" s="110"/>
      <c r="TAU747" s="110"/>
      <c r="TAV747" s="110"/>
      <c r="TAW747" s="110"/>
      <c r="TAX747" s="110"/>
      <c r="TAY747" s="110"/>
      <c r="TAZ747" s="110"/>
      <c r="TBA747" s="110"/>
      <c r="TBB747" s="110"/>
      <c r="TBC747" s="110"/>
      <c r="TBD747" s="110"/>
      <c r="TBE747" s="110"/>
      <c r="TBF747" s="110"/>
      <c r="TBG747" s="110"/>
      <c r="TBH747" s="110"/>
      <c r="TBI747" s="110"/>
      <c r="TBJ747" s="110"/>
      <c r="TBK747" s="110"/>
      <c r="TBL747" s="110"/>
      <c r="TBM747" s="110"/>
      <c r="TBN747" s="110"/>
      <c r="TBO747" s="110"/>
      <c r="TBP747" s="110"/>
      <c r="TBQ747" s="110"/>
      <c r="TBR747" s="110"/>
      <c r="TBS747" s="110"/>
      <c r="TBT747" s="110"/>
      <c r="TBU747" s="110"/>
      <c r="TBV747" s="110"/>
      <c r="TBW747" s="110"/>
      <c r="TBX747" s="110"/>
      <c r="TBY747" s="110"/>
      <c r="TBZ747" s="110"/>
      <c r="TCA747" s="110"/>
      <c r="TCB747" s="110"/>
      <c r="TCC747" s="110"/>
      <c r="TCD747" s="110"/>
      <c r="TCE747" s="110"/>
      <c r="TCF747" s="110"/>
      <c r="TCG747" s="110"/>
      <c r="TCH747" s="110"/>
      <c r="TCI747" s="110"/>
      <c r="TCJ747" s="110"/>
      <c r="TCK747" s="110"/>
      <c r="TCL747" s="110"/>
      <c r="TCM747" s="110"/>
      <c r="TCN747" s="110"/>
      <c r="TCO747" s="110"/>
      <c r="TCP747" s="110"/>
      <c r="TCQ747" s="110"/>
      <c r="TCR747" s="110"/>
      <c r="TCS747" s="110"/>
      <c r="TCT747" s="110"/>
      <c r="TCU747" s="110"/>
      <c r="TCV747" s="110"/>
      <c r="TCW747" s="110"/>
      <c r="TCX747" s="110"/>
      <c r="TCY747" s="110"/>
      <c r="TCZ747" s="110"/>
      <c r="TDA747" s="110"/>
      <c r="TDB747" s="110"/>
      <c r="TDC747" s="110"/>
      <c r="TDD747" s="110"/>
      <c r="TDE747" s="110"/>
      <c r="TDF747" s="110"/>
      <c r="TDG747" s="110"/>
      <c r="TDH747" s="110"/>
      <c r="TDI747" s="110"/>
      <c r="TDJ747" s="110"/>
      <c r="TDK747" s="110"/>
      <c r="TDL747" s="110"/>
      <c r="TDM747" s="110"/>
      <c r="TDN747" s="110"/>
      <c r="TDO747" s="110"/>
      <c r="TDP747" s="110"/>
      <c r="TDQ747" s="110"/>
      <c r="TDR747" s="110"/>
      <c r="TDS747" s="110"/>
      <c r="TDT747" s="110"/>
      <c r="TDU747" s="110"/>
      <c r="TDV747" s="110"/>
      <c r="TDW747" s="110"/>
      <c r="TDX747" s="110"/>
      <c r="TDY747" s="110"/>
      <c r="TDZ747" s="110"/>
      <c r="TEA747" s="110"/>
      <c r="TEB747" s="110"/>
      <c r="TEC747" s="110"/>
      <c r="TED747" s="110"/>
      <c r="TEE747" s="110"/>
      <c r="TEF747" s="110"/>
      <c r="TEG747" s="110"/>
      <c r="TEH747" s="110"/>
      <c r="TEI747" s="110"/>
      <c r="TEJ747" s="110"/>
      <c r="TEK747" s="110"/>
      <c r="TEL747" s="110"/>
      <c r="TEM747" s="110"/>
      <c r="TEN747" s="110"/>
      <c r="TEO747" s="110"/>
      <c r="TEP747" s="110"/>
      <c r="TEQ747" s="110"/>
      <c r="TER747" s="110"/>
      <c r="TES747" s="110"/>
      <c r="TET747" s="110"/>
      <c r="TEU747" s="110"/>
      <c r="TEV747" s="110"/>
      <c r="TEW747" s="110"/>
      <c r="TEX747" s="110"/>
      <c r="TEY747" s="110"/>
      <c r="TEZ747" s="110"/>
      <c r="TFA747" s="110"/>
      <c r="TFB747" s="110"/>
      <c r="TFC747" s="110"/>
      <c r="TFD747" s="110"/>
      <c r="TFE747" s="110"/>
      <c r="TFF747" s="110"/>
      <c r="TFG747" s="110"/>
      <c r="TFH747" s="110"/>
      <c r="TFI747" s="110"/>
      <c r="TFJ747" s="110"/>
      <c r="TFK747" s="110"/>
      <c r="TFL747" s="110"/>
      <c r="TFM747" s="110"/>
      <c r="TFN747" s="110"/>
      <c r="TFO747" s="110"/>
      <c r="TFP747" s="110"/>
      <c r="TFQ747" s="110"/>
      <c r="TFR747" s="110"/>
      <c r="TFS747" s="110"/>
      <c r="TFT747" s="110"/>
      <c r="TFU747" s="110"/>
      <c r="TFV747" s="110"/>
      <c r="TFW747" s="110"/>
      <c r="TFX747" s="110"/>
      <c r="TFY747" s="110"/>
      <c r="TFZ747" s="110"/>
      <c r="TGA747" s="110"/>
      <c r="TGB747" s="110"/>
      <c r="TGC747" s="110"/>
      <c r="TGD747" s="110"/>
      <c r="TGE747" s="110"/>
      <c r="TGF747" s="110"/>
      <c r="TGG747" s="110"/>
      <c r="TGH747" s="110"/>
      <c r="TGI747" s="110"/>
      <c r="TGJ747" s="110"/>
      <c r="TGK747" s="110"/>
      <c r="TGL747" s="110"/>
      <c r="TGM747" s="110"/>
      <c r="TGN747" s="110"/>
      <c r="TGO747" s="110"/>
      <c r="TGP747" s="110"/>
      <c r="TGQ747" s="110"/>
      <c r="TGR747" s="110"/>
      <c r="TGS747" s="110"/>
      <c r="TGT747" s="110"/>
      <c r="TGU747" s="110"/>
      <c r="TGV747" s="110"/>
      <c r="TGW747" s="110"/>
      <c r="TGX747" s="110"/>
      <c r="TGY747" s="110"/>
      <c r="TGZ747" s="110"/>
      <c r="THA747" s="110"/>
      <c r="THB747" s="110"/>
      <c r="THC747" s="110"/>
      <c r="THD747" s="110"/>
      <c r="THE747" s="110"/>
      <c r="THF747" s="110"/>
      <c r="THG747" s="110"/>
      <c r="THH747" s="110"/>
      <c r="THI747" s="110"/>
      <c r="THJ747" s="110"/>
      <c r="THK747" s="110"/>
      <c r="THL747" s="110"/>
      <c r="THM747" s="110"/>
      <c r="THN747" s="110"/>
      <c r="THO747" s="110"/>
      <c r="THP747" s="110"/>
      <c r="THQ747" s="110"/>
      <c r="THR747" s="110"/>
      <c r="THS747" s="110"/>
      <c r="THT747" s="110"/>
      <c r="THU747" s="110"/>
      <c r="THV747" s="110"/>
      <c r="THW747" s="110"/>
      <c r="THX747" s="110"/>
      <c r="THY747" s="110"/>
      <c r="THZ747" s="110"/>
      <c r="TIA747" s="110"/>
      <c r="TIB747" s="110"/>
      <c r="TIC747" s="110"/>
      <c r="TID747" s="110"/>
      <c r="TIE747" s="110"/>
      <c r="TIF747" s="110"/>
      <c r="TIG747" s="110"/>
      <c r="TIH747" s="110"/>
      <c r="TII747" s="110"/>
      <c r="TIJ747" s="110"/>
      <c r="TIK747" s="110"/>
      <c r="TIL747" s="110"/>
      <c r="TIM747" s="110"/>
      <c r="TIN747" s="110"/>
      <c r="TIO747" s="110"/>
      <c r="TIP747" s="110"/>
      <c r="TIQ747" s="110"/>
      <c r="TIR747" s="110"/>
      <c r="TIS747" s="110"/>
      <c r="TIT747" s="110"/>
      <c r="TIU747" s="110"/>
      <c r="TIV747" s="110"/>
      <c r="TIW747" s="110"/>
      <c r="TIX747" s="110"/>
      <c r="TIY747" s="110"/>
      <c r="TIZ747" s="110"/>
      <c r="TJA747" s="110"/>
      <c r="TJB747" s="110"/>
      <c r="TJC747" s="110"/>
      <c r="TJD747" s="110"/>
      <c r="TJE747" s="110"/>
      <c r="TJF747" s="110"/>
      <c r="TJG747" s="110"/>
      <c r="TJH747" s="110"/>
      <c r="TJI747" s="110"/>
      <c r="TJJ747" s="110"/>
      <c r="TJK747" s="110"/>
      <c r="TJL747" s="110"/>
      <c r="TJM747" s="110"/>
      <c r="TJN747" s="110"/>
      <c r="TJO747" s="110"/>
      <c r="TJP747" s="110"/>
      <c r="TJQ747" s="110"/>
      <c r="TJR747" s="110"/>
      <c r="TJS747" s="110"/>
      <c r="TJT747" s="110"/>
      <c r="TJU747" s="110"/>
      <c r="TJV747" s="110"/>
      <c r="TJW747" s="110"/>
      <c r="TJX747" s="110"/>
      <c r="TJY747" s="110"/>
      <c r="TJZ747" s="110"/>
      <c r="TKA747" s="110"/>
      <c r="TKB747" s="110"/>
      <c r="TKC747" s="110"/>
      <c r="TKD747" s="110"/>
      <c r="TKE747" s="110"/>
      <c r="TKF747" s="110"/>
      <c r="TKG747" s="110"/>
      <c r="TKH747" s="110"/>
      <c r="TKI747" s="110"/>
      <c r="TKJ747" s="110"/>
      <c r="TKK747" s="110"/>
      <c r="TKL747" s="110"/>
      <c r="TKM747" s="110"/>
      <c r="TKN747" s="110"/>
      <c r="TKO747" s="110"/>
      <c r="TKP747" s="110"/>
      <c r="TKQ747" s="110"/>
      <c r="TKR747" s="110"/>
      <c r="TKS747" s="110"/>
      <c r="TKT747" s="110"/>
      <c r="TKU747" s="110"/>
      <c r="TKV747" s="110"/>
      <c r="TKW747" s="110"/>
      <c r="TKX747" s="110"/>
      <c r="TKY747" s="110"/>
      <c r="TKZ747" s="110"/>
      <c r="TLA747" s="110"/>
      <c r="TLB747" s="110"/>
      <c r="TLC747" s="110"/>
      <c r="TLD747" s="110"/>
      <c r="TLE747" s="110"/>
      <c r="TLF747" s="110"/>
      <c r="TLG747" s="110"/>
      <c r="TLH747" s="110"/>
      <c r="TLI747" s="110"/>
      <c r="TLJ747" s="110"/>
      <c r="TLK747" s="110"/>
      <c r="TLL747" s="110"/>
      <c r="TLM747" s="110"/>
      <c r="TLN747" s="110"/>
      <c r="TLO747" s="110"/>
      <c r="TLP747" s="110"/>
      <c r="TLQ747" s="110"/>
      <c r="TLR747" s="110"/>
      <c r="TLS747" s="110"/>
      <c r="TLT747" s="110"/>
      <c r="TLU747" s="110"/>
      <c r="TLV747" s="110"/>
      <c r="TLW747" s="110"/>
      <c r="TLX747" s="110"/>
      <c r="TLY747" s="110"/>
      <c r="TLZ747" s="110"/>
      <c r="TMA747" s="110"/>
      <c r="TMB747" s="110"/>
      <c r="TMC747" s="110"/>
      <c r="TMD747" s="110"/>
      <c r="TME747" s="110"/>
      <c r="TMF747" s="110"/>
      <c r="TMG747" s="110"/>
      <c r="TMH747" s="110"/>
      <c r="TMI747" s="110"/>
      <c r="TMJ747" s="110"/>
      <c r="TMK747" s="110"/>
      <c r="TML747" s="110"/>
      <c r="TMM747" s="110"/>
      <c r="TMN747" s="110"/>
      <c r="TMO747" s="110"/>
      <c r="TMP747" s="110"/>
      <c r="TMQ747" s="110"/>
      <c r="TMR747" s="110"/>
      <c r="TMS747" s="110"/>
      <c r="TMT747" s="110"/>
      <c r="TMU747" s="110"/>
      <c r="TMV747" s="110"/>
      <c r="TMW747" s="110"/>
      <c r="TMX747" s="110"/>
      <c r="TMY747" s="110"/>
      <c r="TMZ747" s="110"/>
      <c r="TNA747" s="110"/>
      <c r="TNB747" s="110"/>
      <c r="TNC747" s="110"/>
      <c r="TND747" s="110"/>
      <c r="TNE747" s="110"/>
      <c r="TNF747" s="110"/>
      <c r="TNG747" s="110"/>
      <c r="TNH747" s="110"/>
      <c r="TNI747" s="110"/>
      <c r="TNJ747" s="110"/>
      <c r="TNK747" s="110"/>
      <c r="TNL747" s="110"/>
      <c r="TNM747" s="110"/>
      <c r="TNN747" s="110"/>
      <c r="TNO747" s="110"/>
      <c r="TNP747" s="110"/>
      <c r="TNQ747" s="110"/>
      <c r="TNR747" s="110"/>
      <c r="TNS747" s="110"/>
      <c r="TNT747" s="110"/>
      <c r="TNU747" s="110"/>
      <c r="TNV747" s="110"/>
      <c r="TNW747" s="110"/>
      <c r="TNX747" s="110"/>
      <c r="TNY747" s="110"/>
      <c r="TNZ747" s="110"/>
      <c r="TOA747" s="110"/>
      <c r="TOB747" s="110"/>
      <c r="TOC747" s="110"/>
      <c r="TOD747" s="110"/>
      <c r="TOE747" s="110"/>
      <c r="TOF747" s="110"/>
      <c r="TOG747" s="110"/>
      <c r="TOH747" s="110"/>
      <c r="TOI747" s="110"/>
      <c r="TOJ747" s="110"/>
      <c r="TOK747" s="110"/>
      <c r="TOL747" s="110"/>
      <c r="TOM747" s="110"/>
      <c r="TON747" s="110"/>
      <c r="TOO747" s="110"/>
      <c r="TOP747" s="110"/>
      <c r="TOQ747" s="110"/>
      <c r="TOR747" s="110"/>
      <c r="TOS747" s="110"/>
      <c r="TOT747" s="110"/>
      <c r="TOU747" s="110"/>
      <c r="TOV747" s="110"/>
      <c r="TOW747" s="110"/>
      <c r="TOX747" s="110"/>
      <c r="TOY747" s="110"/>
      <c r="TOZ747" s="110"/>
      <c r="TPA747" s="110"/>
      <c r="TPB747" s="110"/>
      <c r="TPC747" s="110"/>
      <c r="TPD747" s="110"/>
      <c r="TPE747" s="110"/>
      <c r="TPF747" s="110"/>
      <c r="TPG747" s="110"/>
      <c r="TPH747" s="110"/>
      <c r="TPI747" s="110"/>
      <c r="TPJ747" s="110"/>
      <c r="TPK747" s="110"/>
      <c r="TPL747" s="110"/>
      <c r="TPM747" s="110"/>
      <c r="TPN747" s="110"/>
      <c r="TPO747" s="110"/>
      <c r="TPP747" s="110"/>
      <c r="TPQ747" s="110"/>
      <c r="TPR747" s="110"/>
      <c r="TPS747" s="110"/>
      <c r="TPT747" s="110"/>
      <c r="TPU747" s="110"/>
      <c r="TPV747" s="110"/>
      <c r="TPW747" s="110"/>
      <c r="TPX747" s="110"/>
      <c r="TPY747" s="110"/>
      <c r="TPZ747" s="110"/>
      <c r="TQA747" s="110"/>
      <c r="TQB747" s="110"/>
      <c r="TQC747" s="110"/>
      <c r="TQD747" s="110"/>
      <c r="TQE747" s="110"/>
      <c r="TQF747" s="110"/>
      <c r="TQG747" s="110"/>
      <c r="TQH747" s="110"/>
      <c r="TQI747" s="110"/>
      <c r="TQJ747" s="110"/>
      <c r="TQK747" s="110"/>
      <c r="TQL747" s="110"/>
      <c r="TQM747" s="110"/>
      <c r="TQN747" s="110"/>
      <c r="TQO747" s="110"/>
      <c r="TQP747" s="110"/>
      <c r="TQQ747" s="110"/>
      <c r="TQR747" s="110"/>
      <c r="TQS747" s="110"/>
      <c r="TQT747" s="110"/>
      <c r="TQU747" s="110"/>
      <c r="TQV747" s="110"/>
      <c r="TQW747" s="110"/>
      <c r="TQX747" s="110"/>
      <c r="TQY747" s="110"/>
      <c r="TQZ747" s="110"/>
      <c r="TRA747" s="110"/>
      <c r="TRB747" s="110"/>
      <c r="TRC747" s="110"/>
      <c r="TRD747" s="110"/>
      <c r="TRE747" s="110"/>
      <c r="TRF747" s="110"/>
      <c r="TRG747" s="110"/>
      <c r="TRH747" s="110"/>
      <c r="TRI747" s="110"/>
      <c r="TRJ747" s="110"/>
      <c r="TRK747" s="110"/>
      <c r="TRL747" s="110"/>
      <c r="TRM747" s="110"/>
      <c r="TRN747" s="110"/>
      <c r="TRO747" s="110"/>
      <c r="TRP747" s="110"/>
      <c r="TRQ747" s="110"/>
      <c r="TRR747" s="110"/>
      <c r="TRS747" s="110"/>
      <c r="TRT747" s="110"/>
      <c r="TRU747" s="110"/>
      <c r="TRV747" s="110"/>
      <c r="TRW747" s="110"/>
      <c r="TRX747" s="110"/>
      <c r="TRY747" s="110"/>
      <c r="TRZ747" s="110"/>
      <c r="TSA747" s="110"/>
      <c r="TSB747" s="110"/>
      <c r="TSC747" s="110"/>
      <c r="TSD747" s="110"/>
      <c r="TSE747" s="110"/>
      <c r="TSF747" s="110"/>
      <c r="TSG747" s="110"/>
      <c r="TSH747" s="110"/>
      <c r="TSI747" s="110"/>
      <c r="TSJ747" s="110"/>
      <c r="TSK747" s="110"/>
      <c r="TSL747" s="110"/>
      <c r="TSM747" s="110"/>
      <c r="TSN747" s="110"/>
      <c r="TSO747" s="110"/>
      <c r="TSP747" s="110"/>
      <c r="TSQ747" s="110"/>
      <c r="TSR747" s="110"/>
      <c r="TSS747" s="110"/>
      <c r="TST747" s="110"/>
      <c r="TSU747" s="110"/>
      <c r="TSV747" s="110"/>
      <c r="TSW747" s="110"/>
      <c r="TSX747" s="110"/>
      <c r="TSY747" s="110"/>
      <c r="TSZ747" s="110"/>
      <c r="TTA747" s="110"/>
      <c r="TTB747" s="110"/>
      <c r="TTC747" s="110"/>
      <c r="TTD747" s="110"/>
      <c r="TTE747" s="110"/>
      <c r="TTF747" s="110"/>
      <c r="TTG747" s="110"/>
      <c r="TTH747" s="110"/>
      <c r="TTI747" s="110"/>
      <c r="TTJ747" s="110"/>
      <c r="TTK747" s="110"/>
      <c r="TTL747" s="110"/>
      <c r="TTM747" s="110"/>
      <c r="TTN747" s="110"/>
      <c r="TTO747" s="110"/>
      <c r="TTP747" s="110"/>
      <c r="TTQ747" s="110"/>
      <c r="TTR747" s="110"/>
      <c r="TTS747" s="110"/>
      <c r="TTT747" s="110"/>
      <c r="TTU747" s="110"/>
      <c r="TTV747" s="110"/>
      <c r="TTW747" s="110"/>
      <c r="TTX747" s="110"/>
      <c r="TTY747" s="110"/>
      <c r="TTZ747" s="110"/>
      <c r="TUA747" s="110"/>
      <c r="TUB747" s="110"/>
      <c r="TUC747" s="110"/>
      <c r="TUD747" s="110"/>
      <c r="TUE747" s="110"/>
      <c r="TUF747" s="110"/>
      <c r="TUG747" s="110"/>
      <c r="TUH747" s="110"/>
      <c r="TUI747" s="110"/>
      <c r="TUJ747" s="110"/>
      <c r="TUK747" s="110"/>
      <c r="TUL747" s="110"/>
      <c r="TUM747" s="110"/>
      <c r="TUN747" s="110"/>
      <c r="TUO747" s="110"/>
      <c r="TUP747" s="110"/>
      <c r="TUQ747" s="110"/>
      <c r="TUR747" s="110"/>
      <c r="TUS747" s="110"/>
      <c r="TUT747" s="110"/>
      <c r="TUU747" s="110"/>
      <c r="TUV747" s="110"/>
      <c r="TUW747" s="110"/>
      <c r="TUX747" s="110"/>
      <c r="TUY747" s="110"/>
      <c r="TUZ747" s="110"/>
      <c r="TVA747" s="110"/>
      <c r="TVB747" s="110"/>
      <c r="TVC747" s="110"/>
      <c r="TVD747" s="110"/>
      <c r="TVE747" s="110"/>
      <c r="TVF747" s="110"/>
      <c r="TVG747" s="110"/>
      <c r="TVH747" s="110"/>
      <c r="TVI747" s="110"/>
      <c r="TVJ747" s="110"/>
      <c r="TVK747" s="110"/>
      <c r="TVL747" s="110"/>
      <c r="TVM747" s="110"/>
      <c r="TVN747" s="110"/>
      <c r="TVO747" s="110"/>
      <c r="TVP747" s="110"/>
      <c r="TVQ747" s="110"/>
      <c r="TVR747" s="110"/>
      <c r="TVS747" s="110"/>
      <c r="TVT747" s="110"/>
      <c r="TVU747" s="110"/>
      <c r="TVV747" s="110"/>
      <c r="TVW747" s="110"/>
      <c r="TVX747" s="110"/>
      <c r="TVY747" s="110"/>
      <c r="TVZ747" s="110"/>
      <c r="TWA747" s="110"/>
      <c r="TWB747" s="110"/>
      <c r="TWC747" s="110"/>
      <c r="TWD747" s="110"/>
      <c r="TWE747" s="110"/>
      <c r="TWF747" s="110"/>
      <c r="TWG747" s="110"/>
      <c r="TWH747" s="110"/>
      <c r="TWI747" s="110"/>
      <c r="TWJ747" s="110"/>
      <c r="TWK747" s="110"/>
      <c r="TWL747" s="110"/>
      <c r="TWM747" s="110"/>
      <c r="TWN747" s="110"/>
      <c r="TWO747" s="110"/>
      <c r="TWP747" s="110"/>
      <c r="TWQ747" s="110"/>
      <c r="TWR747" s="110"/>
      <c r="TWS747" s="110"/>
      <c r="TWT747" s="110"/>
      <c r="TWU747" s="110"/>
      <c r="TWV747" s="110"/>
      <c r="TWW747" s="110"/>
      <c r="TWX747" s="110"/>
      <c r="TWY747" s="110"/>
      <c r="TWZ747" s="110"/>
      <c r="TXA747" s="110"/>
      <c r="TXB747" s="110"/>
      <c r="TXC747" s="110"/>
      <c r="TXD747" s="110"/>
      <c r="TXE747" s="110"/>
      <c r="TXF747" s="110"/>
      <c r="TXG747" s="110"/>
      <c r="TXH747" s="110"/>
      <c r="TXI747" s="110"/>
      <c r="TXJ747" s="110"/>
      <c r="TXK747" s="110"/>
      <c r="TXL747" s="110"/>
      <c r="TXM747" s="110"/>
      <c r="TXN747" s="110"/>
      <c r="TXO747" s="110"/>
      <c r="TXP747" s="110"/>
      <c r="TXQ747" s="110"/>
      <c r="TXR747" s="110"/>
      <c r="TXS747" s="110"/>
      <c r="TXT747" s="110"/>
      <c r="TXU747" s="110"/>
      <c r="TXV747" s="110"/>
      <c r="TXW747" s="110"/>
      <c r="TXX747" s="110"/>
      <c r="TXY747" s="110"/>
      <c r="TXZ747" s="110"/>
      <c r="TYA747" s="110"/>
      <c r="TYB747" s="110"/>
      <c r="TYC747" s="110"/>
      <c r="TYD747" s="110"/>
      <c r="TYE747" s="110"/>
      <c r="TYF747" s="110"/>
      <c r="TYG747" s="110"/>
      <c r="TYH747" s="110"/>
      <c r="TYI747" s="110"/>
      <c r="TYJ747" s="110"/>
      <c r="TYK747" s="110"/>
      <c r="TYL747" s="110"/>
      <c r="TYM747" s="110"/>
      <c r="TYN747" s="110"/>
      <c r="TYO747" s="110"/>
      <c r="TYP747" s="110"/>
      <c r="TYQ747" s="110"/>
      <c r="TYR747" s="110"/>
      <c r="TYS747" s="110"/>
      <c r="TYT747" s="110"/>
      <c r="TYU747" s="110"/>
      <c r="TYV747" s="110"/>
      <c r="TYW747" s="110"/>
      <c r="TYX747" s="110"/>
      <c r="TYY747" s="110"/>
      <c r="TYZ747" s="110"/>
      <c r="TZA747" s="110"/>
      <c r="TZB747" s="110"/>
      <c r="TZC747" s="110"/>
      <c r="TZD747" s="110"/>
      <c r="TZE747" s="110"/>
      <c r="TZF747" s="110"/>
      <c r="TZG747" s="110"/>
      <c r="TZH747" s="110"/>
      <c r="TZI747" s="110"/>
      <c r="TZJ747" s="110"/>
      <c r="TZK747" s="110"/>
      <c r="TZL747" s="110"/>
      <c r="TZM747" s="110"/>
      <c r="TZN747" s="110"/>
      <c r="TZO747" s="110"/>
      <c r="TZP747" s="110"/>
      <c r="TZQ747" s="110"/>
      <c r="TZR747" s="110"/>
      <c r="TZS747" s="110"/>
      <c r="TZT747" s="110"/>
      <c r="TZU747" s="110"/>
      <c r="TZV747" s="110"/>
      <c r="TZW747" s="110"/>
      <c r="TZX747" s="110"/>
      <c r="TZY747" s="110"/>
      <c r="TZZ747" s="110"/>
      <c r="UAA747" s="110"/>
      <c r="UAB747" s="110"/>
      <c r="UAC747" s="110"/>
      <c r="UAD747" s="110"/>
      <c r="UAE747" s="110"/>
      <c r="UAF747" s="110"/>
      <c r="UAG747" s="110"/>
      <c r="UAH747" s="110"/>
      <c r="UAI747" s="110"/>
      <c r="UAJ747" s="110"/>
      <c r="UAK747" s="110"/>
      <c r="UAL747" s="110"/>
      <c r="UAM747" s="110"/>
      <c r="UAN747" s="110"/>
      <c r="UAO747" s="110"/>
      <c r="UAP747" s="110"/>
      <c r="UAQ747" s="110"/>
      <c r="UAR747" s="110"/>
      <c r="UAS747" s="110"/>
      <c r="UAT747" s="110"/>
      <c r="UAU747" s="110"/>
      <c r="UAV747" s="110"/>
      <c r="UAW747" s="110"/>
      <c r="UAX747" s="110"/>
      <c r="UAY747" s="110"/>
      <c r="UAZ747" s="110"/>
      <c r="UBA747" s="110"/>
      <c r="UBB747" s="110"/>
      <c r="UBC747" s="110"/>
      <c r="UBD747" s="110"/>
      <c r="UBE747" s="110"/>
      <c r="UBF747" s="110"/>
      <c r="UBG747" s="110"/>
      <c r="UBH747" s="110"/>
      <c r="UBI747" s="110"/>
      <c r="UBJ747" s="110"/>
      <c r="UBK747" s="110"/>
      <c r="UBL747" s="110"/>
      <c r="UBM747" s="110"/>
      <c r="UBN747" s="110"/>
      <c r="UBO747" s="110"/>
      <c r="UBP747" s="110"/>
      <c r="UBQ747" s="110"/>
      <c r="UBR747" s="110"/>
      <c r="UBS747" s="110"/>
      <c r="UBT747" s="110"/>
      <c r="UBU747" s="110"/>
      <c r="UBV747" s="110"/>
      <c r="UBW747" s="110"/>
      <c r="UBX747" s="110"/>
      <c r="UBY747" s="110"/>
      <c r="UBZ747" s="110"/>
      <c r="UCA747" s="110"/>
      <c r="UCB747" s="110"/>
      <c r="UCC747" s="110"/>
      <c r="UCD747" s="110"/>
      <c r="UCE747" s="110"/>
      <c r="UCF747" s="110"/>
      <c r="UCG747" s="110"/>
      <c r="UCH747" s="110"/>
      <c r="UCI747" s="110"/>
      <c r="UCJ747" s="110"/>
      <c r="UCK747" s="110"/>
      <c r="UCL747" s="110"/>
      <c r="UCM747" s="110"/>
      <c r="UCN747" s="110"/>
      <c r="UCO747" s="110"/>
      <c r="UCP747" s="110"/>
      <c r="UCQ747" s="110"/>
      <c r="UCR747" s="110"/>
      <c r="UCS747" s="110"/>
      <c r="UCT747" s="110"/>
      <c r="UCU747" s="110"/>
      <c r="UCV747" s="110"/>
      <c r="UCW747" s="110"/>
      <c r="UCX747" s="110"/>
      <c r="UCY747" s="110"/>
      <c r="UCZ747" s="110"/>
      <c r="UDA747" s="110"/>
      <c r="UDB747" s="110"/>
      <c r="UDC747" s="110"/>
      <c r="UDD747" s="110"/>
      <c r="UDE747" s="110"/>
      <c r="UDF747" s="110"/>
      <c r="UDG747" s="110"/>
      <c r="UDH747" s="110"/>
      <c r="UDI747" s="110"/>
      <c r="UDJ747" s="110"/>
      <c r="UDK747" s="110"/>
      <c r="UDL747" s="110"/>
      <c r="UDM747" s="110"/>
      <c r="UDN747" s="110"/>
      <c r="UDO747" s="110"/>
      <c r="UDP747" s="110"/>
      <c r="UDQ747" s="110"/>
      <c r="UDR747" s="110"/>
      <c r="UDS747" s="110"/>
      <c r="UDT747" s="110"/>
      <c r="UDU747" s="110"/>
      <c r="UDV747" s="110"/>
      <c r="UDW747" s="110"/>
      <c r="UDX747" s="110"/>
      <c r="UDY747" s="110"/>
      <c r="UDZ747" s="110"/>
      <c r="UEA747" s="110"/>
      <c r="UEB747" s="110"/>
      <c r="UEC747" s="110"/>
      <c r="UED747" s="110"/>
      <c r="UEE747" s="110"/>
      <c r="UEF747" s="110"/>
      <c r="UEG747" s="110"/>
      <c r="UEH747" s="110"/>
      <c r="UEI747" s="110"/>
      <c r="UEJ747" s="110"/>
      <c r="UEK747" s="110"/>
      <c r="UEL747" s="110"/>
      <c r="UEM747" s="110"/>
      <c r="UEN747" s="110"/>
      <c r="UEO747" s="110"/>
      <c r="UEP747" s="110"/>
      <c r="UEQ747" s="110"/>
      <c r="UER747" s="110"/>
      <c r="UES747" s="110"/>
      <c r="UET747" s="110"/>
      <c r="UEU747" s="110"/>
      <c r="UEV747" s="110"/>
      <c r="UEW747" s="110"/>
      <c r="UEX747" s="110"/>
      <c r="UEY747" s="110"/>
      <c r="UEZ747" s="110"/>
      <c r="UFA747" s="110"/>
      <c r="UFB747" s="110"/>
      <c r="UFC747" s="110"/>
      <c r="UFD747" s="110"/>
      <c r="UFE747" s="110"/>
      <c r="UFF747" s="110"/>
      <c r="UFG747" s="110"/>
      <c r="UFH747" s="110"/>
      <c r="UFI747" s="110"/>
      <c r="UFJ747" s="110"/>
      <c r="UFK747" s="110"/>
      <c r="UFL747" s="110"/>
      <c r="UFM747" s="110"/>
      <c r="UFN747" s="110"/>
      <c r="UFO747" s="110"/>
      <c r="UFP747" s="110"/>
      <c r="UFQ747" s="110"/>
      <c r="UFR747" s="110"/>
      <c r="UFS747" s="110"/>
      <c r="UFT747" s="110"/>
      <c r="UFU747" s="110"/>
      <c r="UFV747" s="110"/>
      <c r="UFW747" s="110"/>
      <c r="UFX747" s="110"/>
      <c r="UFY747" s="110"/>
      <c r="UFZ747" s="110"/>
      <c r="UGA747" s="110"/>
      <c r="UGB747" s="110"/>
      <c r="UGC747" s="110"/>
      <c r="UGD747" s="110"/>
      <c r="UGE747" s="110"/>
      <c r="UGF747" s="110"/>
      <c r="UGG747" s="110"/>
      <c r="UGH747" s="110"/>
      <c r="UGI747" s="110"/>
      <c r="UGJ747" s="110"/>
      <c r="UGK747" s="110"/>
      <c r="UGL747" s="110"/>
      <c r="UGM747" s="110"/>
      <c r="UGN747" s="110"/>
      <c r="UGO747" s="110"/>
      <c r="UGP747" s="110"/>
      <c r="UGQ747" s="110"/>
      <c r="UGR747" s="110"/>
      <c r="UGS747" s="110"/>
      <c r="UGT747" s="110"/>
      <c r="UGU747" s="110"/>
      <c r="UGV747" s="110"/>
      <c r="UGW747" s="110"/>
      <c r="UGX747" s="110"/>
      <c r="UGY747" s="110"/>
      <c r="UGZ747" s="110"/>
      <c r="UHA747" s="110"/>
      <c r="UHB747" s="110"/>
      <c r="UHC747" s="110"/>
      <c r="UHD747" s="110"/>
      <c r="UHE747" s="110"/>
      <c r="UHF747" s="110"/>
      <c r="UHG747" s="110"/>
      <c r="UHH747" s="110"/>
      <c r="UHI747" s="110"/>
      <c r="UHJ747" s="110"/>
      <c r="UHK747" s="110"/>
      <c r="UHL747" s="110"/>
      <c r="UHM747" s="110"/>
      <c r="UHN747" s="110"/>
      <c r="UHO747" s="110"/>
      <c r="UHP747" s="110"/>
      <c r="UHQ747" s="110"/>
      <c r="UHR747" s="110"/>
      <c r="UHS747" s="110"/>
      <c r="UHT747" s="110"/>
      <c r="UHU747" s="110"/>
      <c r="UHV747" s="110"/>
      <c r="UHW747" s="110"/>
      <c r="UHX747" s="110"/>
      <c r="UHY747" s="110"/>
      <c r="UHZ747" s="110"/>
      <c r="UIA747" s="110"/>
      <c r="UIB747" s="110"/>
      <c r="UIC747" s="110"/>
      <c r="UID747" s="110"/>
      <c r="UIE747" s="110"/>
      <c r="UIF747" s="110"/>
      <c r="UIG747" s="110"/>
      <c r="UIH747" s="110"/>
      <c r="UII747" s="110"/>
      <c r="UIJ747" s="110"/>
      <c r="UIK747" s="110"/>
      <c r="UIL747" s="110"/>
      <c r="UIM747" s="110"/>
      <c r="UIN747" s="110"/>
      <c r="UIO747" s="110"/>
      <c r="UIP747" s="110"/>
      <c r="UIQ747" s="110"/>
      <c r="UIR747" s="110"/>
      <c r="UIS747" s="110"/>
      <c r="UIT747" s="110"/>
      <c r="UIU747" s="110"/>
      <c r="UIV747" s="110"/>
      <c r="UIW747" s="110"/>
      <c r="UIX747" s="110"/>
      <c r="UIY747" s="110"/>
      <c r="UIZ747" s="110"/>
      <c r="UJA747" s="110"/>
      <c r="UJB747" s="110"/>
      <c r="UJC747" s="110"/>
      <c r="UJD747" s="110"/>
      <c r="UJE747" s="110"/>
      <c r="UJF747" s="110"/>
      <c r="UJG747" s="110"/>
      <c r="UJH747" s="110"/>
      <c r="UJI747" s="110"/>
      <c r="UJJ747" s="110"/>
      <c r="UJK747" s="110"/>
      <c r="UJL747" s="110"/>
      <c r="UJM747" s="110"/>
      <c r="UJN747" s="110"/>
      <c r="UJO747" s="110"/>
      <c r="UJP747" s="110"/>
      <c r="UJQ747" s="110"/>
      <c r="UJR747" s="110"/>
      <c r="UJS747" s="110"/>
      <c r="UJT747" s="110"/>
      <c r="UJU747" s="110"/>
      <c r="UJV747" s="110"/>
      <c r="UJW747" s="110"/>
      <c r="UJX747" s="110"/>
      <c r="UJY747" s="110"/>
      <c r="UJZ747" s="110"/>
      <c r="UKA747" s="110"/>
      <c r="UKB747" s="110"/>
      <c r="UKC747" s="110"/>
      <c r="UKD747" s="110"/>
      <c r="UKE747" s="110"/>
      <c r="UKF747" s="110"/>
      <c r="UKG747" s="110"/>
      <c r="UKH747" s="110"/>
      <c r="UKI747" s="110"/>
      <c r="UKJ747" s="110"/>
      <c r="UKK747" s="110"/>
      <c r="UKL747" s="110"/>
      <c r="UKM747" s="110"/>
      <c r="UKN747" s="110"/>
      <c r="UKO747" s="110"/>
      <c r="UKP747" s="110"/>
      <c r="UKQ747" s="110"/>
      <c r="UKR747" s="110"/>
      <c r="UKS747" s="110"/>
      <c r="UKT747" s="110"/>
      <c r="UKU747" s="110"/>
      <c r="UKV747" s="110"/>
      <c r="UKW747" s="110"/>
      <c r="UKX747" s="110"/>
      <c r="UKY747" s="110"/>
      <c r="UKZ747" s="110"/>
      <c r="ULA747" s="110"/>
      <c r="ULB747" s="110"/>
      <c r="ULC747" s="110"/>
      <c r="ULD747" s="110"/>
      <c r="ULE747" s="110"/>
      <c r="ULF747" s="110"/>
      <c r="ULG747" s="110"/>
      <c r="ULH747" s="110"/>
      <c r="ULI747" s="110"/>
      <c r="ULJ747" s="110"/>
      <c r="ULK747" s="110"/>
      <c r="ULL747" s="110"/>
      <c r="ULM747" s="110"/>
      <c r="ULN747" s="110"/>
      <c r="ULO747" s="110"/>
      <c r="ULP747" s="110"/>
      <c r="ULQ747" s="110"/>
      <c r="ULR747" s="110"/>
      <c r="ULS747" s="110"/>
      <c r="ULT747" s="110"/>
      <c r="ULU747" s="110"/>
      <c r="ULV747" s="110"/>
      <c r="ULW747" s="110"/>
      <c r="ULX747" s="110"/>
      <c r="ULY747" s="110"/>
      <c r="ULZ747" s="110"/>
      <c r="UMA747" s="110"/>
      <c r="UMB747" s="110"/>
      <c r="UMC747" s="110"/>
      <c r="UMD747" s="110"/>
      <c r="UME747" s="110"/>
      <c r="UMF747" s="110"/>
      <c r="UMG747" s="110"/>
      <c r="UMH747" s="110"/>
      <c r="UMI747" s="110"/>
      <c r="UMJ747" s="110"/>
      <c r="UMK747" s="110"/>
      <c r="UML747" s="110"/>
      <c r="UMM747" s="110"/>
      <c r="UMN747" s="110"/>
      <c r="UMO747" s="110"/>
      <c r="UMP747" s="110"/>
      <c r="UMQ747" s="110"/>
      <c r="UMR747" s="110"/>
      <c r="UMS747" s="110"/>
      <c r="UMT747" s="110"/>
      <c r="UMU747" s="110"/>
      <c r="UMV747" s="110"/>
      <c r="UMW747" s="110"/>
      <c r="UMX747" s="110"/>
      <c r="UMY747" s="110"/>
      <c r="UMZ747" s="110"/>
      <c r="UNA747" s="110"/>
      <c r="UNB747" s="110"/>
      <c r="UNC747" s="110"/>
      <c r="UND747" s="110"/>
      <c r="UNE747" s="110"/>
      <c r="UNF747" s="110"/>
      <c r="UNG747" s="110"/>
      <c r="UNH747" s="110"/>
      <c r="UNI747" s="110"/>
      <c r="UNJ747" s="110"/>
      <c r="UNK747" s="110"/>
      <c r="UNL747" s="110"/>
      <c r="UNM747" s="110"/>
      <c r="UNN747" s="110"/>
      <c r="UNO747" s="110"/>
      <c r="UNP747" s="110"/>
      <c r="UNQ747" s="110"/>
      <c r="UNR747" s="110"/>
      <c r="UNS747" s="110"/>
      <c r="UNT747" s="110"/>
      <c r="UNU747" s="110"/>
      <c r="UNV747" s="110"/>
      <c r="UNW747" s="110"/>
      <c r="UNX747" s="110"/>
      <c r="UNY747" s="110"/>
      <c r="UNZ747" s="110"/>
      <c r="UOA747" s="110"/>
      <c r="UOB747" s="110"/>
      <c r="UOC747" s="110"/>
      <c r="UOD747" s="110"/>
      <c r="UOE747" s="110"/>
      <c r="UOF747" s="110"/>
      <c r="UOG747" s="110"/>
      <c r="UOH747" s="110"/>
      <c r="UOI747" s="110"/>
      <c r="UOJ747" s="110"/>
      <c r="UOK747" s="110"/>
      <c r="UOL747" s="110"/>
      <c r="UOM747" s="110"/>
      <c r="UON747" s="110"/>
      <c r="UOO747" s="110"/>
      <c r="UOP747" s="110"/>
      <c r="UOQ747" s="110"/>
      <c r="UOR747" s="110"/>
      <c r="UOS747" s="110"/>
      <c r="UOT747" s="110"/>
      <c r="UOU747" s="110"/>
      <c r="UOV747" s="110"/>
      <c r="UOW747" s="110"/>
      <c r="UOX747" s="110"/>
      <c r="UOY747" s="110"/>
      <c r="UOZ747" s="110"/>
      <c r="UPA747" s="110"/>
      <c r="UPB747" s="110"/>
      <c r="UPC747" s="110"/>
      <c r="UPD747" s="110"/>
      <c r="UPE747" s="110"/>
      <c r="UPF747" s="110"/>
      <c r="UPG747" s="110"/>
      <c r="UPH747" s="110"/>
      <c r="UPI747" s="110"/>
      <c r="UPJ747" s="110"/>
      <c r="UPK747" s="110"/>
      <c r="UPL747" s="110"/>
      <c r="UPM747" s="110"/>
      <c r="UPN747" s="110"/>
      <c r="UPO747" s="110"/>
      <c r="UPP747" s="110"/>
      <c r="UPQ747" s="110"/>
      <c r="UPR747" s="110"/>
      <c r="UPS747" s="110"/>
      <c r="UPT747" s="110"/>
      <c r="UPU747" s="110"/>
      <c r="UPV747" s="110"/>
      <c r="UPW747" s="110"/>
      <c r="UPX747" s="110"/>
      <c r="UPY747" s="110"/>
      <c r="UPZ747" s="110"/>
      <c r="UQA747" s="110"/>
      <c r="UQB747" s="110"/>
      <c r="UQC747" s="110"/>
      <c r="UQD747" s="110"/>
      <c r="UQE747" s="110"/>
      <c r="UQF747" s="110"/>
      <c r="UQG747" s="110"/>
      <c r="UQH747" s="110"/>
      <c r="UQI747" s="110"/>
      <c r="UQJ747" s="110"/>
      <c r="UQK747" s="110"/>
      <c r="UQL747" s="110"/>
      <c r="UQM747" s="110"/>
      <c r="UQN747" s="110"/>
      <c r="UQO747" s="110"/>
      <c r="UQP747" s="110"/>
      <c r="UQQ747" s="110"/>
      <c r="UQR747" s="110"/>
      <c r="UQS747" s="110"/>
      <c r="UQT747" s="110"/>
      <c r="UQU747" s="110"/>
      <c r="UQV747" s="110"/>
      <c r="UQW747" s="110"/>
      <c r="UQX747" s="110"/>
      <c r="UQY747" s="110"/>
      <c r="UQZ747" s="110"/>
      <c r="URA747" s="110"/>
      <c r="URB747" s="110"/>
      <c r="URC747" s="110"/>
      <c r="URD747" s="110"/>
      <c r="URE747" s="110"/>
      <c r="URF747" s="110"/>
      <c r="URG747" s="110"/>
      <c r="URH747" s="110"/>
      <c r="URI747" s="110"/>
      <c r="URJ747" s="110"/>
      <c r="URK747" s="110"/>
      <c r="URL747" s="110"/>
      <c r="URM747" s="110"/>
      <c r="URN747" s="110"/>
      <c r="URO747" s="110"/>
      <c r="URP747" s="110"/>
      <c r="URQ747" s="110"/>
      <c r="URR747" s="110"/>
      <c r="URS747" s="110"/>
      <c r="URT747" s="110"/>
      <c r="URU747" s="110"/>
      <c r="URV747" s="110"/>
      <c r="URW747" s="110"/>
      <c r="URX747" s="110"/>
      <c r="URY747" s="110"/>
      <c r="URZ747" s="110"/>
      <c r="USA747" s="110"/>
      <c r="USB747" s="110"/>
      <c r="USC747" s="110"/>
      <c r="USD747" s="110"/>
      <c r="USE747" s="110"/>
      <c r="USF747" s="110"/>
      <c r="USG747" s="110"/>
      <c r="USH747" s="110"/>
      <c r="USI747" s="110"/>
      <c r="USJ747" s="110"/>
      <c r="USK747" s="110"/>
      <c r="USL747" s="110"/>
      <c r="USM747" s="110"/>
      <c r="USN747" s="110"/>
      <c r="USO747" s="110"/>
      <c r="USP747" s="110"/>
      <c r="USQ747" s="110"/>
      <c r="USR747" s="110"/>
      <c r="USS747" s="110"/>
      <c r="UST747" s="110"/>
      <c r="USU747" s="110"/>
      <c r="USV747" s="110"/>
      <c r="USW747" s="110"/>
      <c r="USX747" s="110"/>
      <c r="USY747" s="110"/>
      <c r="USZ747" s="110"/>
      <c r="UTA747" s="110"/>
      <c r="UTB747" s="110"/>
      <c r="UTC747" s="110"/>
      <c r="UTD747" s="110"/>
      <c r="UTE747" s="110"/>
      <c r="UTF747" s="110"/>
      <c r="UTG747" s="110"/>
      <c r="UTH747" s="110"/>
      <c r="UTI747" s="110"/>
      <c r="UTJ747" s="110"/>
      <c r="UTK747" s="110"/>
      <c r="UTL747" s="110"/>
      <c r="UTM747" s="110"/>
      <c r="UTN747" s="110"/>
      <c r="UTO747" s="110"/>
      <c r="UTP747" s="110"/>
      <c r="UTQ747" s="110"/>
      <c r="UTR747" s="110"/>
      <c r="UTS747" s="110"/>
      <c r="UTT747" s="110"/>
      <c r="UTU747" s="110"/>
      <c r="UTV747" s="110"/>
      <c r="UTW747" s="110"/>
      <c r="UTX747" s="110"/>
      <c r="UTY747" s="110"/>
      <c r="UTZ747" s="110"/>
      <c r="UUA747" s="110"/>
      <c r="UUB747" s="110"/>
      <c r="UUC747" s="110"/>
      <c r="UUD747" s="110"/>
      <c r="UUE747" s="110"/>
      <c r="UUF747" s="110"/>
      <c r="UUG747" s="110"/>
      <c r="UUH747" s="110"/>
      <c r="UUI747" s="110"/>
      <c r="UUJ747" s="110"/>
      <c r="UUK747" s="110"/>
      <c r="UUL747" s="110"/>
      <c r="UUM747" s="110"/>
      <c r="UUN747" s="110"/>
      <c r="UUO747" s="110"/>
      <c r="UUP747" s="110"/>
      <c r="UUQ747" s="110"/>
      <c r="UUR747" s="110"/>
      <c r="UUS747" s="110"/>
      <c r="UUT747" s="110"/>
      <c r="UUU747" s="110"/>
      <c r="UUV747" s="110"/>
      <c r="UUW747" s="110"/>
      <c r="UUX747" s="110"/>
      <c r="UUY747" s="110"/>
      <c r="UUZ747" s="110"/>
      <c r="UVA747" s="110"/>
      <c r="UVB747" s="110"/>
      <c r="UVC747" s="110"/>
      <c r="UVD747" s="110"/>
      <c r="UVE747" s="110"/>
      <c r="UVF747" s="110"/>
      <c r="UVG747" s="110"/>
      <c r="UVH747" s="110"/>
      <c r="UVI747" s="110"/>
      <c r="UVJ747" s="110"/>
      <c r="UVK747" s="110"/>
      <c r="UVL747" s="110"/>
      <c r="UVM747" s="110"/>
      <c r="UVN747" s="110"/>
      <c r="UVO747" s="110"/>
      <c r="UVP747" s="110"/>
      <c r="UVQ747" s="110"/>
      <c r="UVR747" s="110"/>
      <c r="UVS747" s="110"/>
      <c r="UVT747" s="110"/>
      <c r="UVU747" s="110"/>
      <c r="UVV747" s="110"/>
      <c r="UVW747" s="110"/>
      <c r="UVX747" s="110"/>
      <c r="UVY747" s="110"/>
      <c r="UVZ747" s="110"/>
      <c r="UWA747" s="110"/>
      <c r="UWB747" s="110"/>
      <c r="UWC747" s="110"/>
      <c r="UWD747" s="110"/>
      <c r="UWE747" s="110"/>
      <c r="UWF747" s="110"/>
      <c r="UWG747" s="110"/>
      <c r="UWH747" s="110"/>
      <c r="UWI747" s="110"/>
      <c r="UWJ747" s="110"/>
      <c r="UWK747" s="110"/>
      <c r="UWL747" s="110"/>
      <c r="UWM747" s="110"/>
      <c r="UWN747" s="110"/>
      <c r="UWO747" s="110"/>
      <c r="UWP747" s="110"/>
      <c r="UWQ747" s="110"/>
      <c r="UWR747" s="110"/>
      <c r="UWS747" s="110"/>
      <c r="UWT747" s="110"/>
      <c r="UWU747" s="110"/>
      <c r="UWV747" s="110"/>
      <c r="UWW747" s="110"/>
      <c r="UWX747" s="110"/>
      <c r="UWY747" s="110"/>
      <c r="UWZ747" s="110"/>
      <c r="UXA747" s="110"/>
      <c r="UXB747" s="110"/>
      <c r="UXC747" s="110"/>
      <c r="UXD747" s="110"/>
      <c r="UXE747" s="110"/>
      <c r="UXF747" s="110"/>
      <c r="UXG747" s="110"/>
      <c r="UXH747" s="110"/>
      <c r="UXI747" s="110"/>
      <c r="UXJ747" s="110"/>
      <c r="UXK747" s="110"/>
      <c r="UXL747" s="110"/>
      <c r="UXM747" s="110"/>
      <c r="UXN747" s="110"/>
      <c r="UXO747" s="110"/>
      <c r="UXP747" s="110"/>
      <c r="UXQ747" s="110"/>
      <c r="UXR747" s="110"/>
      <c r="UXS747" s="110"/>
      <c r="UXT747" s="110"/>
      <c r="UXU747" s="110"/>
      <c r="UXV747" s="110"/>
      <c r="UXW747" s="110"/>
      <c r="UXX747" s="110"/>
      <c r="UXY747" s="110"/>
      <c r="UXZ747" s="110"/>
      <c r="UYA747" s="110"/>
      <c r="UYB747" s="110"/>
      <c r="UYC747" s="110"/>
      <c r="UYD747" s="110"/>
      <c r="UYE747" s="110"/>
      <c r="UYF747" s="110"/>
      <c r="UYG747" s="110"/>
      <c r="UYH747" s="110"/>
      <c r="UYI747" s="110"/>
      <c r="UYJ747" s="110"/>
      <c r="UYK747" s="110"/>
      <c r="UYL747" s="110"/>
      <c r="UYM747" s="110"/>
      <c r="UYN747" s="110"/>
      <c r="UYO747" s="110"/>
      <c r="UYP747" s="110"/>
      <c r="UYQ747" s="110"/>
      <c r="UYR747" s="110"/>
      <c r="UYS747" s="110"/>
      <c r="UYT747" s="110"/>
      <c r="UYU747" s="110"/>
      <c r="UYV747" s="110"/>
      <c r="UYW747" s="110"/>
      <c r="UYX747" s="110"/>
      <c r="UYY747" s="110"/>
      <c r="UYZ747" s="110"/>
      <c r="UZA747" s="110"/>
      <c r="UZB747" s="110"/>
      <c r="UZC747" s="110"/>
      <c r="UZD747" s="110"/>
      <c r="UZE747" s="110"/>
      <c r="UZF747" s="110"/>
      <c r="UZG747" s="110"/>
      <c r="UZH747" s="110"/>
      <c r="UZI747" s="110"/>
      <c r="UZJ747" s="110"/>
      <c r="UZK747" s="110"/>
      <c r="UZL747" s="110"/>
      <c r="UZM747" s="110"/>
      <c r="UZN747" s="110"/>
      <c r="UZO747" s="110"/>
      <c r="UZP747" s="110"/>
      <c r="UZQ747" s="110"/>
      <c r="UZR747" s="110"/>
      <c r="UZS747" s="110"/>
      <c r="UZT747" s="110"/>
      <c r="UZU747" s="110"/>
      <c r="UZV747" s="110"/>
      <c r="UZW747" s="110"/>
      <c r="UZX747" s="110"/>
      <c r="UZY747" s="110"/>
      <c r="UZZ747" s="110"/>
      <c r="VAA747" s="110"/>
      <c r="VAB747" s="110"/>
      <c r="VAC747" s="110"/>
      <c r="VAD747" s="110"/>
      <c r="VAE747" s="110"/>
      <c r="VAF747" s="110"/>
      <c r="VAG747" s="110"/>
      <c r="VAH747" s="110"/>
      <c r="VAI747" s="110"/>
      <c r="VAJ747" s="110"/>
      <c r="VAK747" s="110"/>
      <c r="VAL747" s="110"/>
      <c r="VAM747" s="110"/>
      <c r="VAN747" s="110"/>
      <c r="VAO747" s="110"/>
      <c r="VAP747" s="110"/>
      <c r="VAQ747" s="110"/>
      <c r="VAR747" s="110"/>
      <c r="VAS747" s="110"/>
      <c r="VAT747" s="110"/>
      <c r="VAU747" s="110"/>
      <c r="VAV747" s="110"/>
      <c r="VAW747" s="110"/>
      <c r="VAX747" s="110"/>
      <c r="VAY747" s="110"/>
      <c r="VAZ747" s="110"/>
      <c r="VBA747" s="110"/>
      <c r="VBB747" s="110"/>
      <c r="VBC747" s="110"/>
      <c r="VBD747" s="110"/>
      <c r="VBE747" s="110"/>
      <c r="VBF747" s="110"/>
      <c r="VBG747" s="110"/>
      <c r="VBH747" s="110"/>
      <c r="VBI747" s="110"/>
      <c r="VBJ747" s="110"/>
      <c r="VBK747" s="110"/>
      <c r="VBL747" s="110"/>
      <c r="VBM747" s="110"/>
      <c r="VBN747" s="110"/>
      <c r="VBO747" s="110"/>
      <c r="VBP747" s="110"/>
      <c r="VBQ747" s="110"/>
      <c r="VBR747" s="110"/>
      <c r="VBS747" s="110"/>
      <c r="VBT747" s="110"/>
      <c r="VBU747" s="110"/>
      <c r="VBV747" s="110"/>
      <c r="VBW747" s="110"/>
      <c r="VBX747" s="110"/>
      <c r="VBY747" s="110"/>
      <c r="VBZ747" s="110"/>
      <c r="VCA747" s="110"/>
      <c r="VCB747" s="110"/>
      <c r="VCC747" s="110"/>
      <c r="VCD747" s="110"/>
      <c r="VCE747" s="110"/>
      <c r="VCF747" s="110"/>
      <c r="VCG747" s="110"/>
      <c r="VCH747" s="110"/>
      <c r="VCI747" s="110"/>
      <c r="VCJ747" s="110"/>
      <c r="VCK747" s="110"/>
      <c r="VCL747" s="110"/>
      <c r="VCM747" s="110"/>
      <c r="VCN747" s="110"/>
      <c r="VCO747" s="110"/>
      <c r="VCP747" s="110"/>
      <c r="VCQ747" s="110"/>
      <c r="VCR747" s="110"/>
      <c r="VCS747" s="110"/>
      <c r="VCT747" s="110"/>
      <c r="VCU747" s="110"/>
      <c r="VCV747" s="110"/>
      <c r="VCW747" s="110"/>
      <c r="VCX747" s="110"/>
      <c r="VCY747" s="110"/>
      <c r="VCZ747" s="110"/>
      <c r="VDA747" s="110"/>
      <c r="VDB747" s="110"/>
      <c r="VDC747" s="110"/>
      <c r="VDD747" s="110"/>
      <c r="VDE747" s="110"/>
      <c r="VDF747" s="110"/>
      <c r="VDG747" s="110"/>
      <c r="VDH747" s="110"/>
      <c r="VDI747" s="110"/>
      <c r="VDJ747" s="110"/>
      <c r="VDK747" s="110"/>
      <c r="VDL747" s="110"/>
      <c r="VDM747" s="110"/>
      <c r="VDN747" s="110"/>
      <c r="VDO747" s="110"/>
      <c r="VDP747" s="110"/>
      <c r="VDQ747" s="110"/>
      <c r="VDR747" s="110"/>
      <c r="VDS747" s="110"/>
      <c r="VDT747" s="110"/>
      <c r="VDU747" s="110"/>
      <c r="VDV747" s="110"/>
      <c r="VDW747" s="110"/>
      <c r="VDX747" s="110"/>
      <c r="VDY747" s="110"/>
      <c r="VDZ747" s="110"/>
      <c r="VEA747" s="110"/>
      <c r="VEB747" s="110"/>
      <c r="VEC747" s="110"/>
      <c r="VED747" s="110"/>
      <c r="VEE747" s="110"/>
      <c r="VEF747" s="110"/>
      <c r="VEG747" s="110"/>
      <c r="VEH747" s="110"/>
      <c r="VEI747" s="110"/>
      <c r="VEJ747" s="110"/>
      <c r="VEK747" s="110"/>
      <c r="VEL747" s="110"/>
      <c r="VEM747" s="110"/>
      <c r="VEN747" s="110"/>
      <c r="VEO747" s="110"/>
      <c r="VEP747" s="110"/>
      <c r="VEQ747" s="110"/>
      <c r="VER747" s="110"/>
      <c r="VES747" s="110"/>
      <c r="VET747" s="110"/>
      <c r="VEU747" s="110"/>
      <c r="VEV747" s="110"/>
      <c r="VEW747" s="110"/>
      <c r="VEX747" s="110"/>
      <c r="VEY747" s="110"/>
      <c r="VEZ747" s="110"/>
      <c r="VFA747" s="110"/>
      <c r="VFB747" s="110"/>
      <c r="VFC747" s="110"/>
      <c r="VFD747" s="110"/>
      <c r="VFE747" s="110"/>
      <c r="VFF747" s="110"/>
      <c r="VFG747" s="110"/>
      <c r="VFH747" s="110"/>
      <c r="VFI747" s="110"/>
      <c r="VFJ747" s="110"/>
      <c r="VFK747" s="110"/>
      <c r="VFL747" s="110"/>
      <c r="VFM747" s="110"/>
      <c r="VFN747" s="110"/>
      <c r="VFO747" s="110"/>
      <c r="VFP747" s="110"/>
      <c r="VFQ747" s="110"/>
      <c r="VFR747" s="110"/>
      <c r="VFS747" s="110"/>
      <c r="VFT747" s="110"/>
      <c r="VFU747" s="110"/>
      <c r="VFV747" s="110"/>
      <c r="VFW747" s="110"/>
      <c r="VFX747" s="110"/>
      <c r="VFY747" s="110"/>
      <c r="VFZ747" s="110"/>
      <c r="VGA747" s="110"/>
      <c r="VGB747" s="110"/>
      <c r="VGC747" s="110"/>
      <c r="VGD747" s="110"/>
      <c r="VGE747" s="110"/>
      <c r="VGF747" s="110"/>
      <c r="VGG747" s="110"/>
      <c r="VGH747" s="110"/>
      <c r="VGI747" s="110"/>
      <c r="VGJ747" s="110"/>
      <c r="VGK747" s="110"/>
      <c r="VGL747" s="110"/>
      <c r="VGM747" s="110"/>
      <c r="VGN747" s="110"/>
      <c r="VGO747" s="110"/>
      <c r="VGP747" s="110"/>
      <c r="VGQ747" s="110"/>
      <c r="VGR747" s="110"/>
      <c r="VGS747" s="110"/>
      <c r="VGT747" s="110"/>
      <c r="VGU747" s="110"/>
      <c r="VGV747" s="110"/>
      <c r="VGW747" s="110"/>
      <c r="VGX747" s="110"/>
      <c r="VGY747" s="110"/>
      <c r="VGZ747" s="110"/>
      <c r="VHA747" s="110"/>
      <c r="VHB747" s="110"/>
      <c r="VHC747" s="110"/>
      <c r="VHD747" s="110"/>
      <c r="VHE747" s="110"/>
      <c r="VHF747" s="110"/>
      <c r="VHG747" s="110"/>
      <c r="VHH747" s="110"/>
      <c r="VHI747" s="110"/>
      <c r="VHJ747" s="110"/>
      <c r="VHK747" s="110"/>
      <c r="VHL747" s="110"/>
      <c r="VHM747" s="110"/>
      <c r="VHN747" s="110"/>
      <c r="VHO747" s="110"/>
      <c r="VHP747" s="110"/>
      <c r="VHQ747" s="110"/>
      <c r="VHR747" s="110"/>
      <c r="VHS747" s="110"/>
      <c r="VHT747" s="110"/>
      <c r="VHU747" s="110"/>
      <c r="VHV747" s="110"/>
      <c r="VHW747" s="110"/>
      <c r="VHX747" s="110"/>
      <c r="VHY747" s="110"/>
      <c r="VHZ747" s="110"/>
      <c r="VIA747" s="110"/>
      <c r="VIB747" s="110"/>
      <c r="VIC747" s="110"/>
      <c r="VID747" s="110"/>
      <c r="VIE747" s="110"/>
      <c r="VIF747" s="110"/>
      <c r="VIG747" s="110"/>
      <c r="VIH747" s="110"/>
      <c r="VII747" s="110"/>
      <c r="VIJ747" s="110"/>
      <c r="VIK747" s="110"/>
      <c r="VIL747" s="110"/>
      <c r="VIM747" s="110"/>
      <c r="VIN747" s="110"/>
      <c r="VIO747" s="110"/>
      <c r="VIP747" s="110"/>
      <c r="VIQ747" s="110"/>
      <c r="VIR747" s="110"/>
      <c r="VIS747" s="110"/>
      <c r="VIT747" s="110"/>
      <c r="VIU747" s="110"/>
      <c r="VIV747" s="110"/>
      <c r="VIW747" s="110"/>
      <c r="VIX747" s="110"/>
      <c r="VIY747" s="110"/>
      <c r="VIZ747" s="110"/>
      <c r="VJA747" s="110"/>
      <c r="VJB747" s="110"/>
      <c r="VJC747" s="110"/>
      <c r="VJD747" s="110"/>
      <c r="VJE747" s="110"/>
      <c r="VJF747" s="110"/>
      <c r="VJG747" s="110"/>
      <c r="VJH747" s="110"/>
      <c r="VJI747" s="110"/>
      <c r="VJJ747" s="110"/>
      <c r="VJK747" s="110"/>
      <c r="VJL747" s="110"/>
      <c r="VJM747" s="110"/>
      <c r="VJN747" s="110"/>
      <c r="VJO747" s="110"/>
      <c r="VJP747" s="110"/>
      <c r="VJQ747" s="110"/>
      <c r="VJR747" s="110"/>
      <c r="VJS747" s="110"/>
      <c r="VJT747" s="110"/>
      <c r="VJU747" s="110"/>
      <c r="VJV747" s="110"/>
      <c r="VJW747" s="110"/>
      <c r="VJX747" s="110"/>
      <c r="VJY747" s="110"/>
      <c r="VJZ747" s="110"/>
      <c r="VKA747" s="110"/>
      <c r="VKB747" s="110"/>
      <c r="VKC747" s="110"/>
      <c r="VKD747" s="110"/>
      <c r="VKE747" s="110"/>
      <c r="VKF747" s="110"/>
      <c r="VKG747" s="110"/>
      <c r="VKH747" s="110"/>
      <c r="VKI747" s="110"/>
      <c r="VKJ747" s="110"/>
      <c r="VKK747" s="110"/>
      <c r="VKL747" s="110"/>
      <c r="VKM747" s="110"/>
      <c r="VKN747" s="110"/>
      <c r="VKO747" s="110"/>
      <c r="VKP747" s="110"/>
      <c r="VKQ747" s="110"/>
      <c r="VKR747" s="110"/>
      <c r="VKS747" s="110"/>
      <c r="VKT747" s="110"/>
      <c r="VKU747" s="110"/>
      <c r="VKV747" s="110"/>
      <c r="VKW747" s="110"/>
      <c r="VKX747" s="110"/>
      <c r="VKY747" s="110"/>
      <c r="VKZ747" s="110"/>
      <c r="VLA747" s="110"/>
      <c r="VLB747" s="110"/>
      <c r="VLC747" s="110"/>
      <c r="VLD747" s="110"/>
      <c r="VLE747" s="110"/>
      <c r="VLF747" s="110"/>
      <c r="VLG747" s="110"/>
      <c r="VLH747" s="110"/>
      <c r="VLI747" s="110"/>
      <c r="VLJ747" s="110"/>
      <c r="VLK747" s="110"/>
      <c r="VLL747" s="110"/>
      <c r="VLM747" s="110"/>
      <c r="VLN747" s="110"/>
      <c r="VLO747" s="110"/>
      <c r="VLP747" s="110"/>
      <c r="VLQ747" s="110"/>
      <c r="VLR747" s="110"/>
      <c r="VLS747" s="110"/>
      <c r="VLT747" s="110"/>
      <c r="VLU747" s="110"/>
      <c r="VLV747" s="110"/>
      <c r="VLW747" s="110"/>
      <c r="VLX747" s="110"/>
      <c r="VLY747" s="110"/>
      <c r="VLZ747" s="110"/>
      <c r="VMA747" s="110"/>
      <c r="VMB747" s="110"/>
      <c r="VMC747" s="110"/>
      <c r="VMD747" s="110"/>
      <c r="VME747" s="110"/>
      <c r="VMF747" s="110"/>
      <c r="VMG747" s="110"/>
      <c r="VMH747" s="110"/>
      <c r="VMI747" s="110"/>
      <c r="VMJ747" s="110"/>
      <c r="VMK747" s="110"/>
      <c r="VML747" s="110"/>
      <c r="VMM747" s="110"/>
      <c r="VMN747" s="110"/>
      <c r="VMO747" s="110"/>
      <c r="VMP747" s="110"/>
      <c r="VMQ747" s="110"/>
      <c r="VMR747" s="110"/>
      <c r="VMS747" s="110"/>
      <c r="VMT747" s="110"/>
      <c r="VMU747" s="110"/>
      <c r="VMV747" s="110"/>
      <c r="VMW747" s="110"/>
      <c r="VMX747" s="110"/>
      <c r="VMY747" s="110"/>
      <c r="VMZ747" s="110"/>
      <c r="VNA747" s="110"/>
      <c r="VNB747" s="110"/>
      <c r="VNC747" s="110"/>
      <c r="VND747" s="110"/>
      <c r="VNE747" s="110"/>
      <c r="VNF747" s="110"/>
      <c r="VNG747" s="110"/>
      <c r="VNH747" s="110"/>
      <c r="VNI747" s="110"/>
      <c r="VNJ747" s="110"/>
      <c r="VNK747" s="110"/>
      <c r="VNL747" s="110"/>
      <c r="VNM747" s="110"/>
      <c r="VNN747" s="110"/>
      <c r="VNO747" s="110"/>
      <c r="VNP747" s="110"/>
      <c r="VNQ747" s="110"/>
      <c r="VNR747" s="110"/>
      <c r="VNS747" s="110"/>
      <c r="VNT747" s="110"/>
      <c r="VNU747" s="110"/>
      <c r="VNV747" s="110"/>
      <c r="VNW747" s="110"/>
      <c r="VNX747" s="110"/>
      <c r="VNY747" s="110"/>
      <c r="VNZ747" s="110"/>
      <c r="VOA747" s="110"/>
      <c r="VOB747" s="110"/>
      <c r="VOC747" s="110"/>
      <c r="VOD747" s="110"/>
      <c r="VOE747" s="110"/>
      <c r="VOF747" s="110"/>
      <c r="VOG747" s="110"/>
      <c r="VOH747" s="110"/>
      <c r="VOI747" s="110"/>
      <c r="VOJ747" s="110"/>
      <c r="VOK747" s="110"/>
      <c r="VOL747" s="110"/>
      <c r="VOM747" s="110"/>
      <c r="VON747" s="110"/>
      <c r="VOO747" s="110"/>
      <c r="VOP747" s="110"/>
      <c r="VOQ747" s="110"/>
      <c r="VOR747" s="110"/>
      <c r="VOS747" s="110"/>
      <c r="VOT747" s="110"/>
      <c r="VOU747" s="110"/>
      <c r="VOV747" s="110"/>
      <c r="VOW747" s="110"/>
      <c r="VOX747" s="110"/>
      <c r="VOY747" s="110"/>
      <c r="VOZ747" s="110"/>
      <c r="VPA747" s="110"/>
      <c r="VPB747" s="110"/>
      <c r="VPC747" s="110"/>
      <c r="VPD747" s="110"/>
      <c r="VPE747" s="110"/>
      <c r="VPF747" s="110"/>
      <c r="VPG747" s="110"/>
      <c r="VPH747" s="110"/>
      <c r="VPI747" s="110"/>
      <c r="VPJ747" s="110"/>
      <c r="VPK747" s="110"/>
      <c r="VPL747" s="110"/>
      <c r="VPM747" s="110"/>
      <c r="VPN747" s="110"/>
      <c r="VPO747" s="110"/>
      <c r="VPP747" s="110"/>
      <c r="VPQ747" s="110"/>
      <c r="VPR747" s="110"/>
      <c r="VPS747" s="110"/>
      <c r="VPT747" s="110"/>
      <c r="VPU747" s="110"/>
      <c r="VPV747" s="110"/>
      <c r="VPW747" s="110"/>
      <c r="VPX747" s="110"/>
      <c r="VPY747" s="110"/>
      <c r="VPZ747" s="110"/>
      <c r="VQA747" s="110"/>
      <c r="VQB747" s="110"/>
      <c r="VQC747" s="110"/>
      <c r="VQD747" s="110"/>
      <c r="VQE747" s="110"/>
      <c r="VQF747" s="110"/>
      <c r="VQG747" s="110"/>
      <c r="VQH747" s="110"/>
      <c r="VQI747" s="110"/>
      <c r="VQJ747" s="110"/>
      <c r="VQK747" s="110"/>
      <c r="VQL747" s="110"/>
      <c r="VQM747" s="110"/>
      <c r="VQN747" s="110"/>
      <c r="VQO747" s="110"/>
      <c r="VQP747" s="110"/>
      <c r="VQQ747" s="110"/>
      <c r="VQR747" s="110"/>
      <c r="VQS747" s="110"/>
      <c r="VQT747" s="110"/>
      <c r="VQU747" s="110"/>
      <c r="VQV747" s="110"/>
      <c r="VQW747" s="110"/>
      <c r="VQX747" s="110"/>
      <c r="VQY747" s="110"/>
      <c r="VQZ747" s="110"/>
      <c r="VRA747" s="110"/>
      <c r="VRB747" s="110"/>
      <c r="VRC747" s="110"/>
      <c r="VRD747" s="110"/>
      <c r="VRE747" s="110"/>
      <c r="VRF747" s="110"/>
      <c r="VRG747" s="110"/>
      <c r="VRH747" s="110"/>
      <c r="VRI747" s="110"/>
      <c r="VRJ747" s="110"/>
      <c r="VRK747" s="110"/>
      <c r="VRL747" s="110"/>
      <c r="VRM747" s="110"/>
      <c r="VRN747" s="110"/>
      <c r="VRO747" s="110"/>
      <c r="VRP747" s="110"/>
      <c r="VRQ747" s="110"/>
      <c r="VRR747" s="110"/>
      <c r="VRS747" s="110"/>
      <c r="VRT747" s="110"/>
      <c r="VRU747" s="110"/>
      <c r="VRV747" s="110"/>
      <c r="VRW747" s="110"/>
      <c r="VRX747" s="110"/>
      <c r="VRY747" s="110"/>
      <c r="VRZ747" s="110"/>
      <c r="VSA747" s="110"/>
      <c r="VSB747" s="110"/>
      <c r="VSC747" s="110"/>
      <c r="VSD747" s="110"/>
      <c r="VSE747" s="110"/>
      <c r="VSF747" s="110"/>
      <c r="VSG747" s="110"/>
      <c r="VSH747" s="110"/>
      <c r="VSI747" s="110"/>
      <c r="VSJ747" s="110"/>
      <c r="VSK747" s="110"/>
      <c r="VSL747" s="110"/>
      <c r="VSM747" s="110"/>
      <c r="VSN747" s="110"/>
      <c r="VSO747" s="110"/>
      <c r="VSP747" s="110"/>
      <c r="VSQ747" s="110"/>
      <c r="VSR747" s="110"/>
      <c r="VSS747" s="110"/>
      <c r="VST747" s="110"/>
      <c r="VSU747" s="110"/>
      <c r="VSV747" s="110"/>
      <c r="VSW747" s="110"/>
      <c r="VSX747" s="110"/>
      <c r="VSY747" s="110"/>
      <c r="VSZ747" s="110"/>
      <c r="VTA747" s="110"/>
      <c r="VTB747" s="110"/>
      <c r="VTC747" s="110"/>
      <c r="VTD747" s="110"/>
      <c r="VTE747" s="110"/>
      <c r="VTF747" s="110"/>
      <c r="VTG747" s="110"/>
      <c r="VTH747" s="110"/>
      <c r="VTI747" s="110"/>
      <c r="VTJ747" s="110"/>
      <c r="VTK747" s="110"/>
      <c r="VTL747" s="110"/>
      <c r="VTM747" s="110"/>
      <c r="VTN747" s="110"/>
      <c r="VTO747" s="110"/>
      <c r="VTP747" s="110"/>
      <c r="VTQ747" s="110"/>
      <c r="VTR747" s="110"/>
      <c r="VTS747" s="110"/>
      <c r="VTT747" s="110"/>
      <c r="VTU747" s="110"/>
      <c r="VTV747" s="110"/>
      <c r="VTW747" s="110"/>
      <c r="VTX747" s="110"/>
      <c r="VTY747" s="110"/>
      <c r="VTZ747" s="110"/>
      <c r="VUA747" s="110"/>
      <c r="VUB747" s="110"/>
      <c r="VUC747" s="110"/>
      <c r="VUD747" s="110"/>
      <c r="VUE747" s="110"/>
      <c r="VUF747" s="110"/>
      <c r="VUG747" s="110"/>
      <c r="VUH747" s="110"/>
      <c r="VUI747" s="110"/>
      <c r="VUJ747" s="110"/>
      <c r="VUK747" s="110"/>
      <c r="VUL747" s="110"/>
      <c r="VUM747" s="110"/>
      <c r="VUN747" s="110"/>
      <c r="VUO747" s="110"/>
      <c r="VUP747" s="110"/>
      <c r="VUQ747" s="110"/>
      <c r="VUR747" s="110"/>
      <c r="VUS747" s="110"/>
      <c r="VUT747" s="110"/>
      <c r="VUU747" s="110"/>
      <c r="VUV747" s="110"/>
      <c r="VUW747" s="110"/>
      <c r="VUX747" s="110"/>
      <c r="VUY747" s="110"/>
      <c r="VUZ747" s="110"/>
      <c r="VVA747" s="110"/>
      <c r="VVB747" s="110"/>
      <c r="VVC747" s="110"/>
      <c r="VVD747" s="110"/>
      <c r="VVE747" s="110"/>
      <c r="VVF747" s="110"/>
      <c r="VVG747" s="110"/>
      <c r="VVH747" s="110"/>
      <c r="VVI747" s="110"/>
      <c r="VVJ747" s="110"/>
      <c r="VVK747" s="110"/>
      <c r="VVL747" s="110"/>
      <c r="VVM747" s="110"/>
      <c r="VVN747" s="110"/>
      <c r="VVO747" s="110"/>
      <c r="VVP747" s="110"/>
      <c r="VVQ747" s="110"/>
      <c r="VVR747" s="110"/>
      <c r="VVS747" s="110"/>
      <c r="VVT747" s="110"/>
      <c r="VVU747" s="110"/>
      <c r="VVV747" s="110"/>
      <c r="VVW747" s="110"/>
      <c r="VVX747" s="110"/>
      <c r="VVY747" s="110"/>
      <c r="VVZ747" s="110"/>
      <c r="VWA747" s="110"/>
      <c r="VWB747" s="110"/>
      <c r="VWC747" s="110"/>
      <c r="VWD747" s="110"/>
      <c r="VWE747" s="110"/>
      <c r="VWF747" s="110"/>
      <c r="VWG747" s="110"/>
      <c r="VWH747" s="110"/>
      <c r="VWI747" s="110"/>
      <c r="VWJ747" s="110"/>
      <c r="VWK747" s="110"/>
      <c r="VWL747" s="110"/>
      <c r="VWM747" s="110"/>
      <c r="VWN747" s="110"/>
      <c r="VWO747" s="110"/>
      <c r="VWP747" s="110"/>
      <c r="VWQ747" s="110"/>
      <c r="VWR747" s="110"/>
      <c r="VWS747" s="110"/>
      <c r="VWT747" s="110"/>
      <c r="VWU747" s="110"/>
      <c r="VWV747" s="110"/>
      <c r="VWW747" s="110"/>
      <c r="VWX747" s="110"/>
      <c r="VWY747" s="110"/>
      <c r="VWZ747" s="110"/>
      <c r="VXA747" s="110"/>
      <c r="VXB747" s="110"/>
      <c r="VXC747" s="110"/>
      <c r="VXD747" s="110"/>
      <c r="VXE747" s="110"/>
      <c r="VXF747" s="110"/>
      <c r="VXG747" s="110"/>
      <c r="VXH747" s="110"/>
      <c r="VXI747" s="110"/>
      <c r="VXJ747" s="110"/>
      <c r="VXK747" s="110"/>
      <c r="VXL747" s="110"/>
      <c r="VXM747" s="110"/>
      <c r="VXN747" s="110"/>
      <c r="VXO747" s="110"/>
      <c r="VXP747" s="110"/>
      <c r="VXQ747" s="110"/>
      <c r="VXR747" s="110"/>
      <c r="VXS747" s="110"/>
      <c r="VXT747" s="110"/>
      <c r="VXU747" s="110"/>
      <c r="VXV747" s="110"/>
      <c r="VXW747" s="110"/>
      <c r="VXX747" s="110"/>
      <c r="VXY747" s="110"/>
      <c r="VXZ747" s="110"/>
      <c r="VYA747" s="110"/>
      <c r="VYB747" s="110"/>
      <c r="VYC747" s="110"/>
      <c r="VYD747" s="110"/>
      <c r="VYE747" s="110"/>
      <c r="VYF747" s="110"/>
      <c r="VYG747" s="110"/>
      <c r="VYH747" s="110"/>
      <c r="VYI747" s="110"/>
      <c r="VYJ747" s="110"/>
      <c r="VYK747" s="110"/>
      <c r="VYL747" s="110"/>
      <c r="VYM747" s="110"/>
      <c r="VYN747" s="110"/>
      <c r="VYO747" s="110"/>
      <c r="VYP747" s="110"/>
      <c r="VYQ747" s="110"/>
      <c r="VYR747" s="110"/>
      <c r="VYS747" s="110"/>
      <c r="VYT747" s="110"/>
      <c r="VYU747" s="110"/>
      <c r="VYV747" s="110"/>
      <c r="VYW747" s="110"/>
      <c r="VYX747" s="110"/>
      <c r="VYY747" s="110"/>
      <c r="VYZ747" s="110"/>
      <c r="VZA747" s="110"/>
      <c r="VZB747" s="110"/>
      <c r="VZC747" s="110"/>
      <c r="VZD747" s="110"/>
      <c r="VZE747" s="110"/>
      <c r="VZF747" s="110"/>
      <c r="VZG747" s="110"/>
      <c r="VZH747" s="110"/>
      <c r="VZI747" s="110"/>
      <c r="VZJ747" s="110"/>
      <c r="VZK747" s="110"/>
      <c r="VZL747" s="110"/>
      <c r="VZM747" s="110"/>
      <c r="VZN747" s="110"/>
      <c r="VZO747" s="110"/>
      <c r="VZP747" s="110"/>
      <c r="VZQ747" s="110"/>
      <c r="VZR747" s="110"/>
      <c r="VZS747" s="110"/>
      <c r="VZT747" s="110"/>
      <c r="VZU747" s="110"/>
      <c r="VZV747" s="110"/>
      <c r="VZW747" s="110"/>
      <c r="VZX747" s="110"/>
      <c r="VZY747" s="110"/>
      <c r="VZZ747" s="110"/>
      <c r="WAA747" s="110"/>
      <c r="WAB747" s="110"/>
      <c r="WAC747" s="110"/>
      <c r="WAD747" s="110"/>
      <c r="WAE747" s="110"/>
      <c r="WAF747" s="110"/>
      <c r="WAG747" s="110"/>
      <c r="WAH747" s="110"/>
      <c r="WAI747" s="110"/>
      <c r="WAJ747" s="110"/>
      <c r="WAK747" s="110"/>
      <c r="WAL747" s="110"/>
      <c r="WAM747" s="110"/>
      <c r="WAN747" s="110"/>
      <c r="WAO747" s="110"/>
      <c r="WAP747" s="110"/>
      <c r="WAQ747" s="110"/>
      <c r="WAR747" s="110"/>
      <c r="WAS747" s="110"/>
      <c r="WAT747" s="110"/>
      <c r="WAU747" s="110"/>
      <c r="WAV747" s="110"/>
      <c r="WAW747" s="110"/>
      <c r="WAX747" s="110"/>
      <c r="WAY747" s="110"/>
      <c r="WAZ747" s="110"/>
      <c r="WBA747" s="110"/>
      <c r="WBB747" s="110"/>
      <c r="WBC747" s="110"/>
      <c r="WBD747" s="110"/>
      <c r="WBE747" s="110"/>
      <c r="WBF747" s="110"/>
      <c r="WBG747" s="110"/>
      <c r="WBH747" s="110"/>
      <c r="WBI747" s="110"/>
      <c r="WBJ747" s="110"/>
      <c r="WBK747" s="110"/>
      <c r="WBL747" s="110"/>
      <c r="WBM747" s="110"/>
      <c r="WBN747" s="110"/>
      <c r="WBO747" s="110"/>
      <c r="WBP747" s="110"/>
      <c r="WBQ747" s="110"/>
      <c r="WBR747" s="110"/>
      <c r="WBS747" s="110"/>
      <c r="WBT747" s="110"/>
      <c r="WBU747" s="110"/>
      <c r="WBV747" s="110"/>
      <c r="WBW747" s="110"/>
      <c r="WBX747" s="110"/>
      <c r="WBY747" s="110"/>
      <c r="WBZ747" s="110"/>
      <c r="WCA747" s="110"/>
      <c r="WCB747" s="110"/>
      <c r="WCC747" s="110"/>
      <c r="WCD747" s="110"/>
      <c r="WCE747" s="110"/>
      <c r="WCF747" s="110"/>
      <c r="WCG747" s="110"/>
      <c r="WCH747" s="110"/>
      <c r="WCI747" s="110"/>
      <c r="WCJ747" s="110"/>
      <c r="WCK747" s="110"/>
      <c r="WCL747" s="110"/>
      <c r="WCM747" s="110"/>
      <c r="WCN747" s="110"/>
      <c r="WCO747" s="110"/>
      <c r="WCP747" s="110"/>
      <c r="WCQ747" s="110"/>
      <c r="WCR747" s="110"/>
      <c r="WCS747" s="110"/>
      <c r="WCT747" s="110"/>
      <c r="WCU747" s="110"/>
      <c r="WCV747" s="110"/>
      <c r="WCW747" s="110"/>
      <c r="WCX747" s="110"/>
      <c r="WCY747" s="110"/>
      <c r="WCZ747" s="110"/>
      <c r="WDA747" s="110"/>
      <c r="WDB747" s="110"/>
      <c r="WDC747" s="110"/>
      <c r="WDD747" s="110"/>
      <c r="WDE747" s="110"/>
      <c r="WDF747" s="110"/>
      <c r="WDG747" s="110"/>
      <c r="WDH747" s="110"/>
      <c r="WDI747" s="110"/>
      <c r="WDJ747" s="110"/>
      <c r="WDK747" s="110"/>
      <c r="WDL747" s="110"/>
      <c r="WDM747" s="110"/>
      <c r="WDN747" s="110"/>
      <c r="WDO747" s="110"/>
      <c r="WDP747" s="110"/>
      <c r="WDQ747" s="110"/>
      <c r="WDR747" s="110"/>
      <c r="WDS747" s="110"/>
      <c r="WDT747" s="110"/>
      <c r="WDU747" s="110"/>
      <c r="WDV747" s="110"/>
      <c r="WDW747" s="110"/>
      <c r="WDX747" s="110"/>
      <c r="WDY747" s="110"/>
      <c r="WDZ747" s="110"/>
      <c r="WEA747" s="110"/>
      <c r="WEB747" s="110"/>
      <c r="WEC747" s="110"/>
      <c r="WED747" s="110"/>
      <c r="WEE747" s="110"/>
      <c r="WEF747" s="110"/>
      <c r="WEG747" s="110"/>
      <c r="WEH747" s="110"/>
      <c r="WEI747" s="110"/>
      <c r="WEJ747" s="110"/>
      <c r="WEK747" s="110"/>
      <c r="WEL747" s="110"/>
      <c r="WEM747" s="110"/>
      <c r="WEN747" s="110"/>
      <c r="WEO747" s="110"/>
      <c r="WEP747" s="110"/>
      <c r="WEQ747" s="110"/>
      <c r="WER747" s="110"/>
      <c r="WES747" s="110"/>
      <c r="WET747" s="110"/>
      <c r="WEU747" s="110"/>
      <c r="WEV747" s="110"/>
      <c r="WEW747" s="110"/>
      <c r="WEX747" s="110"/>
      <c r="WEY747" s="110"/>
      <c r="WEZ747" s="110"/>
      <c r="WFA747" s="110"/>
      <c r="WFB747" s="110"/>
      <c r="WFC747" s="110"/>
      <c r="WFD747" s="110"/>
      <c r="WFE747" s="110"/>
      <c r="WFF747" s="110"/>
      <c r="WFG747" s="110"/>
      <c r="WFH747" s="110"/>
      <c r="WFI747" s="110"/>
      <c r="WFJ747" s="110"/>
      <c r="WFK747" s="110"/>
      <c r="WFL747" s="110"/>
      <c r="WFM747" s="110"/>
      <c r="WFN747" s="110"/>
      <c r="WFO747" s="110"/>
      <c r="WFP747" s="110"/>
      <c r="WFQ747" s="110"/>
      <c r="WFR747" s="110"/>
      <c r="WFS747" s="110"/>
      <c r="WFT747" s="110"/>
      <c r="WFU747" s="110"/>
      <c r="WFV747" s="110"/>
      <c r="WFW747" s="110"/>
      <c r="WFX747" s="110"/>
      <c r="WFY747" s="110"/>
      <c r="WFZ747" s="110"/>
      <c r="WGA747" s="110"/>
      <c r="WGB747" s="110"/>
      <c r="WGC747" s="110"/>
      <c r="WGD747" s="110"/>
      <c r="WGE747" s="110"/>
      <c r="WGF747" s="110"/>
      <c r="WGG747" s="110"/>
      <c r="WGH747" s="110"/>
      <c r="WGI747" s="110"/>
      <c r="WGJ747" s="110"/>
      <c r="WGK747" s="110"/>
      <c r="WGL747" s="110"/>
      <c r="WGM747" s="110"/>
      <c r="WGN747" s="110"/>
      <c r="WGO747" s="110"/>
      <c r="WGP747" s="110"/>
      <c r="WGQ747" s="110"/>
      <c r="WGR747" s="110"/>
      <c r="WGS747" s="110"/>
      <c r="WGT747" s="110"/>
      <c r="WGU747" s="110"/>
      <c r="WGV747" s="110"/>
      <c r="WGW747" s="110"/>
      <c r="WGX747" s="110"/>
      <c r="WGY747" s="110"/>
      <c r="WGZ747" s="110"/>
      <c r="WHA747" s="110"/>
      <c r="WHB747" s="110"/>
      <c r="WHC747" s="110"/>
      <c r="WHD747" s="110"/>
      <c r="WHE747" s="110"/>
      <c r="WHF747" s="110"/>
      <c r="WHG747" s="110"/>
      <c r="WHH747" s="110"/>
      <c r="WHI747" s="110"/>
      <c r="WHJ747" s="110"/>
      <c r="WHK747" s="110"/>
      <c r="WHL747" s="110"/>
      <c r="WHM747" s="110"/>
      <c r="WHN747" s="110"/>
      <c r="WHO747" s="110"/>
      <c r="WHP747" s="110"/>
      <c r="WHQ747" s="110"/>
      <c r="WHR747" s="110"/>
      <c r="WHS747" s="110"/>
      <c r="WHT747" s="110"/>
      <c r="WHU747" s="110"/>
      <c r="WHV747" s="110"/>
      <c r="WHW747" s="110"/>
      <c r="WHX747" s="110"/>
      <c r="WHY747" s="110"/>
      <c r="WHZ747" s="110"/>
      <c r="WIA747" s="110"/>
      <c r="WIB747" s="110"/>
      <c r="WIC747" s="110"/>
      <c r="WID747" s="110"/>
      <c r="WIE747" s="110"/>
      <c r="WIF747" s="110"/>
      <c r="WIG747" s="110"/>
      <c r="WIH747" s="110"/>
      <c r="WII747" s="110"/>
      <c r="WIJ747" s="110"/>
      <c r="WIK747" s="110"/>
      <c r="WIL747" s="110"/>
      <c r="WIM747" s="110"/>
      <c r="WIN747" s="110"/>
      <c r="WIO747" s="110"/>
      <c r="WIP747" s="110"/>
      <c r="WIQ747" s="110"/>
      <c r="WIR747" s="110"/>
      <c r="WIS747" s="110"/>
      <c r="WIT747" s="110"/>
      <c r="WIU747" s="110"/>
      <c r="WIV747" s="110"/>
      <c r="WIW747" s="110"/>
      <c r="WIX747" s="110"/>
      <c r="WIY747" s="110"/>
      <c r="WIZ747" s="110"/>
      <c r="WJA747" s="110"/>
      <c r="WJB747" s="110"/>
      <c r="WJC747" s="110"/>
      <c r="WJD747" s="110"/>
      <c r="WJE747" s="110"/>
      <c r="WJF747" s="110"/>
      <c r="WJG747" s="110"/>
      <c r="WJH747" s="110"/>
      <c r="WJI747" s="110"/>
      <c r="WJJ747" s="110"/>
      <c r="WJK747" s="110"/>
      <c r="WJL747" s="110"/>
      <c r="WJM747" s="110"/>
      <c r="WJN747" s="110"/>
      <c r="WJO747" s="110"/>
      <c r="WJP747" s="110"/>
      <c r="WJQ747" s="110"/>
      <c r="WJR747" s="110"/>
      <c r="WJS747" s="110"/>
      <c r="WJT747" s="110"/>
      <c r="WJU747" s="110"/>
      <c r="WJV747" s="110"/>
      <c r="WJW747" s="110"/>
      <c r="WJX747" s="110"/>
      <c r="WJY747" s="110"/>
      <c r="WJZ747" s="110"/>
      <c r="WKA747" s="110"/>
      <c r="WKB747" s="110"/>
      <c r="WKC747" s="110"/>
      <c r="WKD747" s="110"/>
      <c r="WKE747" s="110"/>
      <c r="WKF747" s="110"/>
      <c r="WKG747" s="110"/>
      <c r="WKH747" s="110"/>
      <c r="WKI747" s="110"/>
      <c r="WKJ747" s="110"/>
      <c r="WKK747" s="110"/>
      <c r="WKL747" s="110"/>
      <c r="WKM747" s="110"/>
      <c r="WKN747" s="110"/>
      <c r="WKO747" s="110"/>
      <c r="WKP747" s="110"/>
      <c r="WKQ747" s="110"/>
      <c r="WKR747" s="110"/>
      <c r="WKS747" s="110"/>
      <c r="WKT747" s="110"/>
      <c r="WKU747" s="110"/>
      <c r="WKV747" s="110"/>
      <c r="WKW747" s="110"/>
      <c r="WKX747" s="110"/>
      <c r="WKY747" s="110"/>
      <c r="WKZ747" s="110"/>
      <c r="WLA747" s="110"/>
      <c r="WLB747" s="110"/>
      <c r="WLC747" s="110"/>
      <c r="WLD747" s="110"/>
      <c r="WLE747" s="110"/>
      <c r="WLF747" s="110"/>
      <c r="WLG747" s="110"/>
      <c r="WLH747" s="110"/>
      <c r="WLI747" s="110"/>
      <c r="WLJ747" s="110"/>
      <c r="WLK747" s="110"/>
      <c r="WLL747" s="110"/>
      <c r="WLM747" s="110"/>
      <c r="WLN747" s="110"/>
      <c r="WLO747" s="110"/>
      <c r="WLP747" s="110"/>
      <c r="WLQ747" s="110"/>
      <c r="WLR747" s="110"/>
      <c r="WLS747" s="110"/>
      <c r="WLT747" s="110"/>
      <c r="WLU747" s="110"/>
      <c r="WLV747" s="110"/>
      <c r="WLW747" s="110"/>
      <c r="WLX747" s="110"/>
      <c r="WLY747" s="110"/>
      <c r="WLZ747" s="110"/>
      <c r="WMA747" s="110"/>
      <c r="WMB747" s="110"/>
      <c r="WMC747" s="110"/>
      <c r="WMD747" s="110"/>
      <c r="WME747" s="110"/>
      <c r="WMF747" s="110"/>
      <c r="WMG747" s="110"/>
      <c r="WMH747" s="110"/>
      <c r="WMI747" s="110"/>
      <c r="WMJ747" s="110"/>
      <c r="WMK747" s="110"/>
      <c r="WML747" s="110"/>
      <c r="WMM747" s="110"/>
      <c r="WMN747" s="110"/>
      <c r="WMO747" s="110"/>
      <c r="WMP747" s="110"/>
      <c r="WMQ747" s="110"/>
      <c r="WMR747" s="110"/>
      <c r="WMS747" s="110"/>
      <c r="WMT747" s="110"/>
      <c r="WMU747" s="110"/>
      <c r="WMV747" s="110"/>
      <c r="WMW747" s="110"/>
      <c r="WMX747" s="110"/>
      <c r="WMY747" s="110"/>
      <c r="WMZ747" s="110"/>
      <c r="WNA747" s="110"/>
      <c r="WNB747" s="110"/>
      <c r="WNC747" s="110"/>
      <c r="WND747" s="110"/>
      <c r="WNE747" s="110"/>
      <c r="WNF747" s="110"/>
      <c r="WNG747" s="110"/>
      <c r="WNH747" s="110"/>
      <c r="WNI747" s="110"/>
      <c r="WNJ747" s="110"/>
      <c r="WNK747" s="110"/>
      <c r="WNL747" s="110"/>
      <c r="WNM747" s="110"/>
      <c r="WNN747" s="110"/>
      <c r="WNO747" s="110"/>
      <c r="WNP747" s="110"/>
      <c r="WNQ747" s="110"/>
      <c r="WNR747" s="110"/>
      <c r="WNS747" s="110"/>
      <c r="WNT747" s="110"/>
      <c r="WNU747" s="110"/>
      <c r="WNV747" s="110"/>
      <c r="WNW747" s="110"/>
      <c r="WNX747" s="110"/>
      <c r="WNY747" s="110"/>
      <c r="WNZ747" s="110"/>
      <c r="WOA747" s="110"/>
      <c r="WOB747" s="110"/>
      <c r="WOC747" s="110"/>
      <c r="WOD747" s="110"/>
      <c r="WOE747" s="110"/>
      <c r="WOF747" s="110"/>
      <c r="WOG747" s="110"/>
      <c r="WOH747" s="110"/>
      <c r="WOI747" s="110"/>
      <c r="WOJ747" s="110"/>
      <c r="WOK747" s="110"/>
      <c r="WOL747" s="110"/>
      <c r="WOM747" s="110"/>
      <c r="WON747" s="110"/>
      <c r="WOO747" s="110"/>
      <c r="WOP747" s="110"/>
      <c r="WOQ747" s="110"/>
      <c r="WOR747" s="110"/>
      <c r="WOS747" s="110"/>
      <c r="WOT747" s="110"/>
      <c r="WOU747" s="110"/>
      <c r="WOV747" s="110"/>
      <c r="WOW747" s="110"/>
      <c r="WOX747" s="110"/>
      <c r="WOY747" s="110"/>
      <c r="WOZ747" s="110"/>
      <c r="WPA747" s="110"/>
      <c r="WPB747" s="110"/>
      <c r="WPC747" s="110"/>
      <c r="WPD747" s="110"/>
      <c r="WPE747" s="110"/>
      <c r="WPF747" s="110"/>
      <c r="WPG747" s="110"/>
      <c r="WPH747" s="110"/>
      <c r="WPI747" s="110"/>
      <c r="WPJ747" s="110"/>
      <c r="WPK747" s="110"/>
      <c r="WPL747" s="110"/>
      <c r="WPM747" s="110"/>
      <c r="WPN747" s="110"/>
      <c r="WPO747" s="110"/>
      <c r="WPP747" s="110"/>
      <c r="WPQ747" s="110"/>
      <c r="WPR747" s="110"/>
      <c r="WPS747" s="110"/>
      <c r="WPT747" s="110"/>
      <c r="WPU747" s="110"/>
      <c r="WPV747" s="110"/>
      <c r="WPW747" s="110"/>
      <c r="WPX747" s="110"/>
      <c r="WPY747" s="110"/>
      <c r="WPZ747" s="110"/>
      <c r="WQA747" s="110"/>
      <c r="WQB747" s="110"/>
      <c r="WQC747" s="110"/>
      <c r="WQD747" s="110"/>
      <c r="WQE747" s="110"/>
      <c r="WQF747" s="110"/>
      <c r="WQG747" s="110"/>
      <c r="WQH747" s="110"/>
      <c r="WQI747" s="110"/>
      <c r="WQJ747" s="110"/>
      <c r="WQK747" s="110"/>
      <c r="WQL747" s="110"/>
      <c r="WQM747" s="110"/>
      <c r="WQN747" s="110"/>
      <c r="WQO747" s="110"/>
      <c r="WQP747" s="110"/>
      <c r="WQQ747" s="110"/>
      <c r="WQR747" s="110"/>
      <c r="WQS747" s="110"/>
      <c r="WQT747" s="110"/>
      <c r="WQU747" s="110"/>
      <c r="WQV747" s="110"/>
      <c r="WQW747" s="110"/>
      <c r="WQX747" s="110"/>
      <c r="WQY747" s="110"/>
      <c r="WQZ747" s="110"/>
      <c r="WRA747" s="110"/>
      <c r="WRB747" s="110"/>
      <c r="WRC747" s="110"/>
      <c r="WRD747" s="110"/>
      <c r="WRE747" s="110"/>
      <c r="WRF747" s="110"/>
      <c r="WRG747" s="110"/>
      <c r="WRH747" s="110"/>
      <c r="WRI747" s="110"/>
      <c r="WRJ747" s="110"/>
      <c r="WRK747" s="110"/>
      <c r="WRL747" s="110"/>
      <c r="WRM747" s="110"/>
      <c r="WRN747" s="110"/>
      <c r="WRO747" s="110"/>
      <c r="WRP747" s="110"/>
      <c r="WRQ747" s="110"/>
      <c r="WRR747" s="110"/>
      <c r="WRS747" s="110"/>
      <c r="WRT747" s="110"/>
      <c r="WRU747" s="110"/>
      <c r="WRV747" s="110"/>
      <c r="WRW747" s="110"/>
      <c r="WRX747" s="110"/>
      <c r="WRY747" s="110"/>
      <c r="WRZ747" s="110"/>
      <c r="WSA747" s="110"/>
      <c r="WSB747" s="110"/>
      <c r="WSC747" s="110"/>
      <c r="WSD747" s="110"/>
      <c r="WSE747" s="110"/>
      <c r="WSF747" s="110"/>
      <c r="WSG747" s="110"/>
      <c r="WSH747" s="110"/>
      <c r="WSI747" s="110"/>
      <c r="WSJ747" s="110"/>
      <c r="WSK747" s="110"/>
      <c r="WSL747" s="110"/>
      <c r="WSM747" s="110"/>
      <c r="WSN747" s="110"/>
      <c r="WSO747" s="110"/>
      <c r="WSP747" s="110"/>
      <c r="WSQ747" s="110"/>
      <c r="WSR747" s="110"/>
      <c r="WSS747" s="110"/>
      <c r="WST747" s="110"/>
      <c r="WSU747" s="110"/>
      <c r="WSV747" s="110"/>
      <c r="WSW747" s="110"/>
      <c r="WSX747" s="110"/>
      <c r="WSY747" s="110"/>
      <c r="WSZ747" s="110"/>
      <c r="WTA747" s="110"/>
      <c r="WTB747" s="110"/>
      <c r="WTC747" s="110"/>
      <c r="WTD747" s="110"/>
      <c r="WTE747" s="110"/>
      <c r="WTF747" s="110"/>
      <c r="WTG747" s="110"/>
      <c r="WTH747" s="110"/>
      <c r="WTI747" s="110"/>
      <c r="WTJ747" s="110"/>
      <c r="WTK747" s="110"/>
      <c r="WTL747" s="110"/>
      <c r="WTM747" s="110"/>
      <c r="WTN747" s="110"/>
      <c r="WTO747" s="110"/>
      <c r="WTP747" s="110"/>
      <c r="WTQ747" s="110"/>
      <c r="WTR747" s="110"/>
      <c r="WTS747" s="110"/>
      <c r="WTT747" s="110"/>
      <c r="WTU747" s="110"/>
      <c r="WTV747" s="110"/>
      <c r="WTW747" s="110"/>
      <c r="WTX747" s="110"/>
      <c r="WTY747" s="110"/>
      <c r="WTZ747" s="110"/>
      <c r="WUA747" s="110"/>
      <c r="WUB747" s="110"/>
      <c r="WUC747" s="110"/>
      <c r="WUD747" s="110"/>
      <c r="WUE747" s="110"/>
      <c r="WUF747" s="110"/>
      <c r="WUG747" s="110"/>
      <c r="WUH747" s="110"/>
      <c r="WUI747" s="110"/>
      <c r="WUJ747" s="110"/>
      <c r="WUK747" s="110"/>
      <c r="WUL747" s="110"/>
      <c r="WUM747" s="110"/>
      <c r="WUN747" s="110"/>
      <c r="WUO747" s="110"/>
      <c r="WUP747" s="110"/>
      <c r="WUQ747" s="110"/>
      <c r="WUR747" s="110"/>
      <c r="WUS747" s="110"/>
      <c r="WUT747" s="110"/>
      <c r="WUU747" s="110"/>
      <c r="WUV747" s="110"/>
      <c r="WUW747" s="110"/>
      <c r="WUX747" s="110"/>
      <c r="WUY747" s="110"/>
      <c r="WUZ747" s="110"/>
      <c r="WVA747" s="110"/>
      <c r="WVB747" s="110"/>
      <c r="WVC747" s="110"/>
      <c r="WVD747" s="110"/>
      <c r="WVE747" s="110"/>
      <c r="WVF747" s="110"/>
      <c r="WVG747" s="110"/>
      <c r="WVH747" s="110"/>
      <c r="WVI747" s="110"/>
      <c r="WVJ747" s="110"/>
      <c r="WVK747" s="110"/>
      <c r="WVL747" s="110"/>
      <c r="WVM747" s="110"/>
      <c r="WVN747" s="110"/>
      <c r="WVO747" s="110"/>
      <c r="WVP747" s="110"/>
      <c r="WVQ747" s="110"/>
      <c r="WVR747" s="110"/>
      <c r="WVS747" s="110"/>
      <c r="WVT747" s="110"/>
      <c r="WVU747" s="110"/>
      <c r="WVV747" s="110"/>
      <c r="WVW747" s="110"/>
      <c r="WVX747" s="110"/>
      <c r="WVY747" s="110"/>
      <c r="WVZ747" s="110"/>
      <c r="WWA747" s="110"/>
      <c r="WWB747" s="110"/>
      <c r="WWC747" s="110"/>
      <c r="WWD747" s="110"/>
      <c r="WWE747" s="110"/>
      <c r="WWF747" s="110"/>
      <c r="WWG747" s="110"/>
      <c r="WWH747" s="110"/>
      <c r="WWI747" s="110"/>
      <c r="WWJ747" s="110"/>
      <c r="WWK747" s="110"/>
      <c r="WWL747" s="110"/>
      <c r="WWM747" s="110"/>
      <c r="WWN747" s="110"/>
      <c r="WWO747" s="110"/>
      <c r="WWP747" s="110"/>
      <c r="WWQ747" s="110"/>
      <c r="WWR747" s="110"/>
      <c r="WWS747" s="110"/>
      <c r="WWT747" s="110"/>
      <c r="WWU747" s="110"/>
      <c r="WWV747" s="110"/>
      <c r="WWW747" s="110"/>
      <c r="WWX747" s="110"/>
      <c r="WWY747" s="110"/>
      <c r="WWZ747" s="110"/>
      <c r="WXA747" s="110"/>
      <c r="WXB747" s="110"/>
      <c r="WXC747" s="110"/>
      <c r="WXD747" s="110"/>
      <c r="WXE747" s="110"/>
      <c r="WXF747" s="110"/>
      <c r="WXG747" s="110"/>
      <c r="WXH747" s="110"/>
      <c r="WXI747" s="110"/>
      <c r="WXJ747" s="110"/>
      <c r="WXK747" s="110"/>
      <c r="WXL747" s="110"/>
      <c r="WXM747" s="110"/>
      <c r="WXN747" s="110"/>
      <c r="WXO747" s="110"/>
      <c r="WXP747" s="110"/>
      <c r="WXQ747" s="110"/>
      <c r="WXR747" s="110"/>
      <c r="WXS747" s="110"/>
      <c r="WXT747" s="110"/>
      <c r="WXU747" s="110"/>
      <c r="WXV747" s="110"/>
      <c r="WXW747" s="110"/>
      <c r="WXX747" s="110"/>
      <c r="WXY747" s="110"/>
      <c r="WXZ747" s="110"/>
      <c r="WYA747" s="110"/>
      <c r="WYB747" s="110"/>
      <c r="WYC747" s="110"/>
      <c r="WYD747" s="110"/>
      <c r="WYE747" s="110"/>
      <c r="WYF747" s="110"/>
      <c r="WYG747" s="110"/>
      <c r="WYH747" s="110"/>
      <c r="WYI747" s="110"/>
      <c r="WYJ747" s="110"/>
      <c r="WYK747" s="110"/>
      <c r="WYL747" s="110"/>
      <c r="WYM747" s="110"/>
      <c r="WYN747" s="110"/>
      <c r="WYO747" s="110"/>
      <c r="WYP747" s="110"/>
      <c r="WYQ747" s="110"/>
      <c r="WYR747" s="110"/>
      <c r="WYS747" s="110"/>
      <c r="WYT747" s="110"/>
      <c r="WYU747" s="110"/>
      <c r="WYV747" s="110"/>
      <c r="WYW747" s="110"/>
      <c r="WYX747" s="110"/>
      <c r="WYY747" s="110"/>
      <c r="WYZ747" s="110"/>
      <c r="WZA747" s="110"/>
      <c r="WZB747" s="110"/>
      <c r="WZC747" s="110"/>
      <c r="WZD747" s="110"/>
      <c r="WZE747" s="110"/>
      <c r="WZF747" s="110"/>
      <c r="WZG747" s="110"/>
      <c r="WZH747" s="110"/>
      <c r="WZI747" s="110"/>
      <c r="WZJ747" s="110"/>
      <c r="WZK747" s="110"/>
      <c r="WZL747" s="110"/>
      <c r="WZM747" s="110"/>
      <c r="WZN747" s="110"/>
      <c r="WZO747" s="110"/>
      <c r="WZP747" s="110"/>
      <c r="WZQ747" s="110"/>
      <c r="WZR747" s="110"/>
      <c r="WZS747" s="110"/>
      <c r="WZT747" s="110"/>
      <c r="WZU747" s="110"/>
      <c r="WZV747" s="110"/>
      <c r="WZW747" s="110"/>
      <c r="WZX747" s="110"/>
      <c r="WZY747" s="110"/>
      <c r="WZZ747" s="110"/>
      <c r="XAA747" s="110"/>
      <c r="XAB747" s="110"/>
      <c r="XAC747" s="110"/>
      <c r="XAD747" s="110"/>
      <c r="XAE747" s="110"/>
      <c r="XAF747" s="110"/>
      <c r="XAG747" s="110"/>
      <c r="XAH747" s="110"/>
      <c r="XAI747" s="110"/>
      <c r="XAJ747" s="110"/>
      <c r="XAK747" s="110"/>
      <c r="XAL747" s="110"/>
      <c r="XAM747" s="110"/>
      <c r="XAN747" s="110"/>
      <c r="XAO747" s="110"/>
      <c r="XAP747" s="110"/>
      <c r="XAQ747" s="110"/>
      <c r="XAR747" s="110"/>
      <c r="XAS747" s="110"/>
      <c r="XAT747" s="110"/>
      <c r="XAU747" s="110"/>
      <c r="XAV747" s="110"/>
      <c r="XAW747" s="110"/>
      <c r="XAX747" s="110"/>
      <c r="XAY747" s="110"/>
      <c r="XAZ747" s="110"/>
      <c r="XBA747" s="110"/>
      <c r="XBB747" s="110"/>
      <c r="XBC747" s="110"/>
      <c r="XBD747" s="110"/>
      <c r="XBE747" s="110"/>
      <c r="XBF747" s="110"/>
      <c r="XBG747" s="110"/>
      <c r="XBH747" s="110"/>
      <c r="XBI747" s="110"/>
      <c r="XBJ747" s="110"/>
      <c r="XBK747" s="110"/>
      <c r="XBL747" s="110"/>
      <c r="XBM747" s="110"/>
      <c r="XBN747" s="110"/>
      <c r="XBO747" s="110"/>
      <c r="XBP747" s="110"/>
      <c r="XBQ747" s="110"/>
      <c r="XBR747" s="110"/>
      <c r="XBS747" s="110"/>
      <c r="XBT747" s="110"/>
      <c r="XBU747" s="110"/>
      <c r="XBV747" s="110"/>
      <c r="XBW747" s="110"/>
      <c r="XBX747" s="110"/>
      <c r="XBY747" s="110"/>
      <c r="XBZ747" s="110"/>
      <c r="XCA747" s="110"/>
      <c r="XCB747" s="110"/>
      <c r="XCC747" s="110"/>
      <c r="XCD747" s="110"/>
      <c r="XCE747" s="110"/>
      <c r="XCF747" s="110"/>
      <c r="XCG747" s="110"/>
      <c r="XCH747" s="110"/>
      <c r="XCI747" s="110"/>
      <c r="XCJ747" s="110"/>
      <c r="XCK747" s="110"/>
      <c r="XCL747" s="110"/>
      <c r="XCM747" s="110"/>
      <c r="XCN747" s="110"/>
      <c r="XCO747" s="110"/>
      <c r="XCP747" s="110"/>
      <c r="XCQ747" s="110"/>
      <c r="XCR747" s="110"/>
      <c r="XCS747" s="110"/>
      <c r="XCT747" s="110"/>
      <c r="XCU747" s="110"/>
      <c r="XCV747" s="110"/>
      <c r="XCW747" s="110"/>
      <c r="XCX747" s="110"/>
      <c r="XCY747" s="110"/>
      <c r="XCZ747" s="110"/>
      <c r="XDA747" s="110"/>
      <c r="XDB747" s="110"/>
      <c r="XDC747" s="110"/>
      <c r="XDD747" s="110"/>
      <c r="XDE747" s="110"/>
      <c r="XDF747" s="110"/>
      <c r="XDG747" s="110"/>
      <c r="XDH747" s="110"/>
      <c r="XDI747" s="110"/>
      <c r="XDJ747" s="110"/>
      <c r="XDK747" s="110"/>
      <c r="XDL747" s="110"/>
      <c r="XDM747" s="110"/>
      <c r="XDN747" s="110"/>
      <c r="XDO747" s="110"/>
      <c r="XDP747" s="110"/>
      <c r="XDQ747" s="110"/>
      <c r="XDR747" s="110"/>
      <c r="XDS747" s="110"/>
      <c r="XDT747" s="110"/>
      <c r="XDU747" s="110"/>
      <c r="XDV747" s="110"/>
      <c r="XDW747" s="110"/>
      <c r="XDX747" s="110"/>
      <c r="XDY747" s="110"/>
      <c r="XDZ747" s="110"/>
      <c r="XEA747" s="110"/>
      <c r="XEB747" s="110"/>
      <c r="XEC747" s="110"/>
      <c r="XED747" s="110"/>
      <c r="XEE747" s="110"/>
      <c r="XEF747" s="110"/>
      <c r="XEG747" s="110"/>
      <c r="XEH747" s="110"/>
      <c r="XEI747" s="110"/>
      <c r="XEJ747" s="110"/>
      <c r="XEK747" s="110"/>
      <c r="XEL747" s="110"/>
      <c r="XEM747" s="110"/>
      <c r="XEN747" s="110"/>
      <c r="XEO747" s="110"/>
      <c r="XEP747" s="110"/>
      <c r="XEQ747" s="110"/>
      <c r="XER747" s="110"/>
      <c r="XES747" s="110"/>
      <c r="XET747" s="110"/>
      <c r="XEU747" s="110"/>
      <c r="XEV747" s="110"/>
      <c r="XEW747" s="110"/>
      <c r="XEX747" s="110"/>
      <c r="XEY747" s="110"/>
      <c r="XEZ747" s="110"/>
      <c r="XFA747" s="110"/>
    </row>
    <row r="748" spans="1:16381" s="67" customFormat="1" ht="14.15" customHeight="1" x14ac:dyDescent="0.2">
      <c r="A748" s="293"/>
      <c r="B748" s="296" t="s">
        <v>4368</v>
      </c>
      <c r="C748" s="949"/>
      <c r="D748" s="949"/>
      <c r="E748" s="949"/>
      <c r="F748" s="949"/>
      <c r="G748" s="949"/>
      <c r="H748" s="949"/>
      <c r="I748" s="949"/>
      <c r="J748" s="949"/>
      <c r="K748" s="949"/>
      <c r="L748" s="949"/>
      <c r="M748" s="949"/>
      <c r="N748" s="949"/>
      <c r="O748" s="949"/>
      <c r="P748" s="949"/>
      <c r="Q748" s="949"/>
      <c r="R748" s="949"/>
      <c r="S748" s="949"/>
      <c r="T748" s="949"/>
      <c r="U748" s="949"/>
      <c r="V748" s="949"/>
      <c r="W748" s="949"/>
      <c r="X748" s="949"/>
      <c r="Y748" s="949"/>
      <c r="Z748" s="949"/>
      <c r="AA748" s="949"/>
      <c r="AB748" s="949"/>
      <c r="AC748" s="949"/>
      <c r="AD748" s="949"/>
      <c r="AE748" s="949"/>
      <c r="AF748" s="949"/>
      <c r="AG748" s="949"/>
      <c r="AH748" s="949"/>
      <c r="AI748" s="949"/>
      <c r="AJ748" s="949"/>
      <c r="AK748" s="949"/>
      <c r="AL748" s="949"/>
      <c r="AM748" s="65" t="s">
        <v>654</v>
      </c>
      <c r="AN748" s="65"/>
      <c r="AO748" s="65"/>
      <c r="AP748" s="65"/>
      <c r="AQ748" s="65"/>
      <c r="AR748" s="65"/>
      <c r="AS748" s="66"/>
    </row>
    <row r="749" spans="1:16381" s="96" customFormat="1" ht="14.15" customHeight="1" x14ac:dyDescent="0.2">
      <c r="A749" s="293"/>
      <c r="B749" s="296" t="s">
        <v>4369</v>
      </c>
      <c r="C749" s="950"/>
      <c r="D749" s="950"/>
      <c r="E749" s="950"/>
      <c r="F749" s="950"/>
      <c r="G749" s="950"/>
      <c r="H749" s="950"/>
      <c r="I749" s="950"/>
      <c r="J749" s="950"/>
      <c r="K749" s="950"/>
      <c r="L749" s="950"/>
      <c r="M749" s="950"/>
      <c r="N749" s="950"/>
      <c r="O749" s="950"/>
      <c r="P749" s="950"/>
      <c r="Q749" s="950"/>
      <c r="R749" s="950"/>
      <c r="S749" s="950"/>
      <c r="T749" s="950"/>
      <c r="U749" s="950"/>
      <c r="V749" s="950"/>
      <c r="W749" s="950"/>
      <c r="X749" s="950"/>
      <c r="Y749" s="950"/>
      <c r="Z749" s="950"/>
      <c r="AA749" s="298"/>
      <c r="AB749" s="298"/>
      <c r="AC749" s="298"/>
      <c r="AD749" s="950"/>
      <c r="AE749" s="950"/>
      <c r="AF749" s="950"/>
      <c r="AG749" s="950"/>
      <c r="AH749" s="950"/>
      <c r="AI749" s="950"/>
      <c r="AJ749" s="950"/>
      <c r="AK749" s="950"/>
      <c r="AL749" s="950"/>
      <c r="AM749" s="94" t="s">
        <v>654</v>
      </c>
      <c r="AN749" s="94"/>
      <c r="AO749" s="94"/>
      <c r="AP749" s="94"/>
      <c r="AQ749" s="94"/>
      <c r="AR749" s="94"/>
      <c r="AS749" s="111"/>
      <c r="AT749" s="111"/>
      <c r="AU749" s="111"/>
      <c r="AV749" s="111"/>
      <c r="AW749" s="111"/>
      <c r="AX749" s="111"/>
      <c r="AY749" s="111"/>
      <c r="AZ749" s="111"/>
      <c r="BA749" s="111"/>
      <c r="BB749" s="111"/>
      <c r="BC749" s="111"/>
      <c r="BD749" s="111"/>
      <c r="BE749" s="111"/>
      <c r="BF749" s="111"/>
      <c r="BG749" s="111"/>
      <c r="BH749" s="111"/>
      <c r="BI749" s="111"/>
      <c r="BJ749" s="111"/>
      <c r="BK749" s="111"/>
      <c r="BL749" s="111"/>
      <c r="BM749" s="111"/>
      <c r="BN749" s="111"/>
      <c r="BO749" s="111"/>
      <c r="BP749" s="111"/>
      <c r="BQ749" s="111"/>
      <c r="BR749" s="111"/>
      <c r="BS749" s="111"/>
      <c r="BT749" s="111"/>
      <c r="BU749" s="111"/>
      <c r="BV749" s="111"/>
      <c r="BW749" s="111"/>
      <c r="BX749" s="111"/>
      <c r="BY749" s="111"/>
      <c r="BZ749" s="111"/>
      <c r="CA749" s="111"/>
      <c r="CB749" s="111"/>
      <c r="CC749" s="111"/>
      <c r="CD749" s="111"/>
      <c r="CE749" s="111"/>
      <c r="CF749" s="111"/>
      <c r="CG749" s="111"/>
      <c r="CH749" s="111"/>
      <c r="CI749" s="111"/>
      <c r="CJ749" s="111"/>
      <c r="CK749" s="111"/>
      <c r="CL749" s="111"/>
      <c r="CM749" s="111"/>
      <c r="CN749" s="111"/>
      <c r="CO749" s="111"/>
      <c r="CP749" s="111"/>
      <c r="CQ749" s="111"/>
      <c r="CR749" s="111"/>
      <c r="CS749" s="111"/>
      <c r="CT749" s="111"/>
      <c r="CU749" s="111"/>
      <c r="CV749" s="111"/>
      <c r="CW749" s="111"/>
      <c r="CX749" s="111"/>
      <c r="CY749" s="111"/>
      <c r="CZ749" s="111"/>
      <c r="DA749" s="111"/>
      <c r="DB749" s="111"/>
      <c r="DC749" s="111"/>
      <c r="DD749" s="111"/>
      <c r="DE749" s="111"/>
      <c r="DF749" s="111"/>
      <c r="DG749" s="111"/>
      <c r="DH749" s="111"/>
      <c r="DI749" s="111"/>
      <c r="DJ749" s="111"/>
      <c r="DK749" s="111"/>
      <c r="DL749" s="111"/>
      <c r="DM749" s="111"/>
      <c r="DN749" s="111"/>
      <c r="DO749" s="111"/>
      <c r="DP749" s="111"/>
      <c r="DQ749" s="111"/>
      <c r="DR749" s="111"/>
      <c r="DS749" s="111"/>
      <c r="DT749" s="111"/>
      <c r="DU749" s="111"/>
      <c r="DV749" s="111"/>
      <c r="DW749" s="111"/>
      <c r="DX749" s="111"/>
      <c r="DY749" s="111"/>
      <c r="DZ749" s="111"/>
      <c r="EA749" s="111"/>
      <c r="EB749" s="111"/>
      <c r="EC749" s="111"/>
      <c r="ED749" s="111"/>
      <c r="EE749" s="111"/>
      <c r="EF749" s="111"/>
      <c r="EG749" s="111"/>
      <c r="EH749" s="111"/>
      <c r="EI749" s="111"/>
      <c r="EJ749" s="111"/>
      <c r="EK749" s="111"/>
      <c r="EL749" s="111"/>
      <c r="EM749" s="111"/>
      <c r="EN749" s="111"/>
      <c r="EO749" s="111"/>
      <c r="EP749" s="111"/>
      <c r="EQ749" s="111"/>
      <c r="ER749" s="111"/>
      <c r="ES749" s="111"/>
      <c r="ET749" s="111"/>
      <c r="EU749" s="111"/>
      <c r="EV749" s="111"/>
      <c r="EW749" s="111"/>
      <c r="EX749" s="111"/>
      <c r="EY749" s="111"/>
      <c r="EZ749" s="111"/>
      <c r="FA749" s="111"/>
      <c r="FB749" s="111"/>
      <c r="FC749" s="111"/>
      <c r="FD749" s="111"/>
      <c r="FE749" s="111"/>
      <c r="FF749" s="111"/>
      <c r="FG749" s="111"/>
      <c r="FH749" s="111"/>
      <c r="FI749" s="111"/>
      <c r="FJ749" s="111"/>
      <c r="FK749" s="111"/>
      <c r="FL749" s="111"/>
      <c r="FM749" s="111"/>
      <c r="FN749" s="111"/>
      <c r="FO749" s="111"/>
      <c r="FP749" s="111"/>
      <c r="FQ749" s="111"/>
      <c r="FR749" s="111"/>
      <c r="FS749" s="111"/>
      <c r="FT749" s="111"/>
      <c r="FU749" s="111"/>
      <c r="FV749" s="111"/>
      <c r="FW749" s="111"/>
      <c r="FX749" s="111"/>
      <c r="FY749" s="111"/>
      <c r="FZ749" s="111"/>
      <c r="GA749" s="111"/>
      <c r="GB749" s="111"/>
      <c r="GC749" s="111"/>
      <c r="GD749" s="111"/>
      <c r="GE749" s="111"/>
      <c r="GF749" s="111"/>
      <c r="GG749" s="111"/>
      <c r="GH749" s="111"/>
      <c r="GI749" s="111"/>
      <c r="GJ749" s="111"/>
      <c r="GK749" s="111"/>
      <c r="GL749" s="111"/>
      <c r="GM749" s="111"/>
      <c r="GN749" s="111"/>
      <c r="GO749" s="111"/>
      <c r="GP749" s="111"/>
      <c r="GQ749" s="111"/>
      <c r="GR749" s="111"/>
      <c r="GS749" s="111"/>
      <c r="GT749" s="111"/>
      <c r="GU749" s="111"/>
      <c r="GV749" s="111"/>
      <c r="GW749" s="111"/>
      <c r="GX749" s="111"/>
      <c r="GY749" s="111"/>
      <c r="GZ749" s="111"/>
      <c r="HA749" s="111"/>
      <c r="HB749" s="111"/>
      <c r="HC749" s="111"/>
      <c r="HD749" s="111"/>
      <c r="HE749" s="111"/>
      <c r="HF749" s="111"/>
      <c r="HG749" s="111"/>
      <c r="HH749" s="111"/>
      <c r="HI749" s="111"/>
      <c r="HJ749" s="111"/>
      <c r="HK749" s="111"/>
      <c r="HL749" s="111"/>
      <c r="HM749" s="111"/>
      <c r="HN749" s="111"/>
      <c r="HO749" s="111"/>
      <c r="HP749" s="111"/>
      <c r="HQ749" s="111"/>
      <c r="HR749" s="111"/>
      <c r="HS749" s="111"/>
      <c r="HT749" s="111"/>
      <c r="HU749" s="111"/>
      <c r="HV749" s="111"/>
      <c r="HW749" s="111"/>
      <c r="HX749" s="111"/>
      <c r="HY749" s="111"/>
      <c r="HZ749" s="111"/>
      <c r="IA749" s="111"/>
      <c r="IB749" s="111"/>
      <c r="IC749" s="111"/>
      <c r="ID749" s="111"/>
      <c r="IE749" s="111"/>
      <c r="IF749" s="111"/>
      <c r="IG749" s="111"/>
      <c r="IH749" s="111"/>
      <c r="II749" s="111"/>
      <c r="IJ749" s="111"/>
      <c r="IK749" s="111"/>
      <c r="IL749" s="111"/>
      <c r="IM749" s="111"/>
      <c r="IN749" s="111"/>
      <c r="IO749" s="111"/>
      <c r="IP749" s="111"/>
      <c r="IQ749" s="111"/>
      <c r="IR749" s="111"/>
      <c r="IS749" s="111"/>
      <c r="IT749" s="111"/>
      <c r="IU749" s="111"/>
      <c r="IV749" s="111"/>
      <c r="IW749" s="111"/>
      <c r="IX749" s="111"/>
      <c r="IY749" s="111"/>
      <c r="IZ749" s="111"/>
      <c r="JA749" s="111"/>
      <c r="JB749" s="111"/>
      <c r="JC749" s="111"/>
      <c r="JD749" s="111"/>
      <c r="JE749" s="111"/>
      <c r="JF749" s="111"/>
      <c r="JG749" s="111"/>
      <c r="JH749" s="111"/>
      <c r="JI749" s="111"/>
      <c r="JJ749" s="111"/>
      <c r="JK749" s="111"/>
      <c r="JL749" s="111"/>
      <c r="JM749" s="111"/>
      <c r="JN749" s="111"/>
      <c r="JO749" s="111"/>
      <c r="JP749" s="111"/>
      <c r="JQ749" s="111"/>
      <c r="JR749" s="111"/>
      <c r="JS749" s="111"/>
      <c r="JT749" s="111"/>
      <c r="JU749" s="111"/>
      <c r="JV749" s="111"/>
      <c r="JW749" s="111"/>
      <c r="JX749" s="111"/>
      <c r="JY749" s="111"/>
      <c r="JZ749" s="111"/>
      <c r="KA749" s="111"/>
      <c r="KB749" s="111"/>
      <c r="KC749" s="111"/>
      <c r="KD749" s="111"/>
      <c r="KE749" s="111"/>
      <c r="KF749" s="111"/>
      <c r="KG749" s="111"/>
      <c r="KH749" s="111"/>
      <c r="KI749" s="111"/>
      <c r="KJ749" s="111"/>
      <c r="KK749" s="111"/>
      <c r="KL749" s="111"/>
      <c r="KM749" s="111"/>
      <c r="KN749" s="111"/>
      <c r="KO749" s="111"/>
      <c r="KP749" s="111"/>
      <c r="KQ749" s="111"/>
      <c r="KR749" s="111"/>
      <c r="KS749" s="111"/>
      <c r="KT749" s="111"/>
      <c r="KU749" s="111"/>
      <c r="KV749" s="111"/>
      <c r="KW749" s="111"/>
      <c r="KX749" s="111"/>
      <c r="KY749" s="111"/>
      <c r="KZ749" s="111"/>
      <c r="LA749" s="111"/>
      <c r="LB749" s="111"/>
      <c r="LC749" s="111"/>
      <c r="LD749" s="111"/>
      <c r="LE749" s="111"/>
      <c r="LF749" s="111"/>
      <c r="LG749" s="111"/>
      <c r="LH749" s="111"/>
      <c r="LI749" s="111"/>
      <c r="LJ749" s="111"/>
      <c r="LK749" s="111"/>
      <c r="LL749" s="111"/>
      <c r="LM749" s="111"/>
      <c r="LN749" s="111"/>
      <c r="LO749" s="111"/>
      <c r="LP749" s="111"/>
      <c r="LQ749" s="111"/>
      <c r="LR749" s="111"/>
      <c r="LS749" s="111"/>
      <c r="LT749" s="111"/>
      <c r="LU749" s="111"/>
      <c r="LV749" s="111"/>
      <c r="LW749" s="111"/>
      <c r="LX749" s="111"/>
      <c r="LY749" s="111"/>
      <c r="LZ749" s="111"/>
      <c r="MA749" s="111"/>
      <c r="MB749" s="111"/>
      <c r="MC749" s="111"/>
      <c r="MD749" s="111"/>
      <c r="ME749" s="111"/>
      <c r="MF749" s="111"/>
      <c r="MG749" s="111"/>
      <c r="MH749" s="111"/>
      <c r="MI749" s="111"/>
      <c r="MJ749" s="111"/>
      <c r="MK749" s="111"/>
      <c r="ML749" s="111"/>
      <c r="MM749" s="111"/>
      <c r="MN749" s="111"/>
      <c r="MO749" s="111"/>
      <c r="MP749" s="111"/>
      <c r="MQ749" s="111"/>
      <c r="MR749" s="111"/>
      <c r="MS749" s="111"/>
      <c r="MT749" s="111"/>
      <c r="MU749" s="111"/>
      <c r="MV749" s="111"/>
      <c r="MW749" s="111"/>
      <c r="MX749" s="111"/>
      <c r="MY749" s="111"/>
      <c r="MZ749" s="111"/>
      <c r="NA749" s="111"/>
      <c r="NB749" s="111"/>
      <c r="NC749" s="111"/>
      <c r="ND749" s="111"/>
      <c r="NE749" s="111"/>
      <c r="NF749" s="111"/>
      <c r="NG749" s="111"/>
      <c r="NH749" s="111"/>
      <c r="NI749" s="111"/>
      <c r="NJ749" s="111"/>
      <c r="NK749" s="111"/>
      <c r="NL749" s="111"/>
      <c r="NM749" s="111"/>
      <c r="NN749" s="111"/>
      <c r="NO749" s="111"/>
      <c r="NP749" s="111"/>
      <c r="NQ749" s="111"/>
      <c r="NR749" s="111"/>
      <c r="NS749" s="111"/>
      <c r="NT749" s="111"/>
      <c r="NU749" s="111"/>
      <c r="NV749" s="111"/>
      <c r="NW749" s="111"/>
      <c r="NX749" s="111"/>
      <c r="NY749" s="111"/>
      <c r="NZ749" s="111"/>
      <c r="OA749" s="111"/>
      <c r="OB749" s="111"/>
      <c r="OC749" s="111"/>
      <c r="OD749" s="111"/>
      <c r="OE749" s="111"/>
      <c r="OF749" s="111"/>
      <c r="OG749" s="111"/>
      <c r="OH749" s="111"/>
      <c r="OI749" s="111"/>
      <c r="OJ749" s="111"/>
      <c r="OK749" s="111"/>
      <c r="OL749" s="111"/>
      <c r="OM749" s="111"/>
      <c r="ON749" s="111"/>
      <c r="OO749" s="111"/>
      <c r="OP749" s="111"/>
      <c r="OQ749" s="111"/>
      <c r="OR749" s="111"/>
      <c r="OS749" s="111"/>
      <c r="OT749" s="111"/>
      <c r="OU749" s="111"/>
      <c r="OV749" s="111"/>
      <c r="OW749" s="111"/>
      <c r="OX749" s="111"/>
      <c r="OY749" s="111"/>
      <c r="OZ749" s="111"/>
      <c r="PA749" s="111"/>
      <c r="PB749" s="111"/>
      <c r="PC749" s="111"/>
      <c r="PD749" s="111"/>
      <c r="PE749" s="111"/>
      <c r="PF749" s="111"/>
      <c r="PG749" s="111"/>
      <c r="PH749" s="111"/>
      <c r="PI749" s="111"/>
      <c r="PJ749" s="111"/>
      <c r="PK749" s="111"/>
      <c r="PL749" s="111"/>
      <c r="PM749" s="111"/>
      <c r="PN749" s="111"/>
      <c r="PO749" s="111"/>
      <c r="PP749" s="111"/>
      <c r="PQ749" s="111"/>
      <c r="PR749" s="111"/>
      <c r="PS749" s="111"/>
      <c r="PT749" s="111"/>
      <c r="PU749" s="111"/>
      <c r="PV749" s="111"/>
      <c r="PW749" s="111"/>
      <c r="PX749" s="111"/>
      <c r="PY749" s="111"/>
      <c r="PZ749" s="111"/>
      <c r="QA749" s="111"/>
      <c r="QB749" s="111"/>
      <c r="QC749" s="111"/>
      <c r="QD749" s="111"/>
      <c r="QE749" s="111"/>
      <c r="QF749" s="111"/>
      <c r="QG749" s="111"/>
      <c r="QH749" s="111"/>
      <c r="QI749" s="111"/>
      <c r="QJ749" s="111"/>
      <c r="QK749" s="111"/>
      <c r="QL749" s="111"/>
      <c r="QM749" s="111"/>
      <c r="QN749" s="111"/>
      <c r="QO749" s="111"/>
      <c r="QP749" s="111"/>
      <c r="QQ749" s="111"/>
      <c r="QR749" s="111"/>
      <c r="QS749" s="111"/>
      <c r="QT749" s="111"/>
      <c r="QU749" s="111"/>
      <c r="QV749" s="111"/>
      <c r="QW749" s="111"/>
      <c r="QX749" s="111"/>
      <c r="QY749" s="111"/>
      <c r="QZ749" s="111"/>
      <c r="RA749" s="111"/>
      <c r="RB749" s="111"/>
      <c r="RC749" s="111"/>
      <c r="RD749" s="111"/>
      <c r="RE749" s="111"/>
      <c r="RF749" s="111"/>
      <c r="RG749" s="111"/>
      <c r="RH749" s="111"/>
      <c r="RI749" s="111"/>
      <c r="RJ749" s="111"/>
      <c r="RK749" s="111"/>
      <c r="RL749" s="111"/>
      <c r="RM749" s="111"/>
      <c r="RN749" s="111"/>
      <c r="RO749" s="111"/>
      <c r="RP749" s="111"/>
      <c r="RQ749" s="111"/>
      <c r="RR749" s="111"/>
      <c r="RS749" s="111"/>
      <c r="RT749" s="111"/>
      <c r="RU749" s="111"/>
      <c r="RV749" s="111"/>
      <c r="RW749" s="111"/>
      <c r="RX749" s="111"/>
      <c r="RY749" s="111"/>
      <c r="RZ749" s="111"/>
      <c r="SA749" s="111"/>
      <c r="SB749" s="111"/>
      <c r="SC749" s="111"/>
      <c r="SD749" s="111"/>
      <c r="SE749" s="111"/>
      <c r="SF749" s="111"/>
      <c r="SG749" s="111"/>
      <c r="SH749" s="111"/>
      <c r="SI749" s="111"/>
      <c r="SJ749" s="111"/>
      <c r="SK749" s="111"/>
      <c r="SL749" s="111"/>
      <c r="SM749" s="111"/>
      <c r="SN749" s="111"/>
      <c r="SO749" s="111"/>
      <c r="SP749" s="111"/>
      <c r="SQ749" s="111"/>
      <c r="SR749" s="111"/>
      <c r="SS749" s="111"/>
      <c r="ST749" s="111"/>
      <c r="SU749" s="111"/>
      <c r="SV749" s="111"/>
      <c r="SW749" s="111"/>
      <c r="SX749" s="111"/>
      <c r="SY749" s="111"/>
      <c r="SZ749" s="111"/>
      <c r="TA749" s="111"/>
      <c r="TB749" s="111"/>
      <c r="TC749" s="111"/>
      <c r="TD749" s="111"/>
      <c r="TE749" s="111"/>
      <c r="TF749" s="111"/>
      <c r="TG749" s="111"/>
      <c r="TH749" s="111"/>
      <c r="TI749" s="111"/>
      <c r="TJ749" s="111"/>
      <c r="TK749" s="111"/>
      <c r="TL749" s="111"/>
      <c r="TM749" s="111"/>
      <c r="TN749" s="111"/>
      <c r="TO749" s="111"/>
      <c r="TP749" s="111"/>
      <c r="TQ749" s="111"/>
      <c r="TR749" s="111"/>
      <c r="TS749" s="111"/>
      <c r="TT749" s="111"/>
      <c r="TU749" s="111"/>
      <c r="TV749" s="111"/>
      <c r="TW749" s="111"/>
      <c r="TX749" s="111"/>
      <c r="TY749" s="111"/>
      <c r="TZ749" s="111"/>
      <c r="UA749" s="111"/>
      <c r="UB749" s="111"/>
      <c r="UC749" s="111"/>
      <c r="UD749" s="111"/>
      <c r="UE749" s="111"/>
      <c r="UF749" s="111"/>
      <c r="UG749" s="111"/>
      <c r="UH749" s="111"/>
      <c r="UI749" s="111"/>
      <c r="UJ749" s="111"/>
      <c r="UK749" s="111"/>
      <c r="UL749" s="111"/>
      <c r="UM749" s="111"/>
      <c r="UN749" s="111"/>
      <c r="UO749" s="111"/>
      <c r="UP749" s="111"/>
      <c r="UQ749" s="111"/>
      <c r="UR749" s="111"/>
      <c r="US749" s="111"/>
      <c r="UT749" s="111"/>
      <c r="UU749" s="111"/>
      <c r="UV749" s="111"/>
      <c r="UW749" s="111"/>
      <c r="UX749" s="111"/>
      <c r="UY749" s="111"/>
      <c r="UZ749" s="111"/>
      <c r="VA749" s="111"/>
      <c r="VB749" s="111"/>
      <c r="VC749" s="111"/>
      <c r="VD749" s="111"/>
      <c r="VE749" s="111"/>
      <c r="VF749" s="111"/>
      <c r="VG749" s="111"/>
      <c r="VH749" s="111"/>
      <c r="VI749" s="111"/>
      <c r="VJ749" s="111"/>
      <c r="VK749" s="111"/>
      <c r="VL749" s="111"/>
      <c r="VM749" s="111"/>
      <c r="VN749" s="111"/>
      <c r="VO749" s="111"/>
      <c r="VP749" s="111"/>
      <c r="VQ749" s="111"/>
      <c r="VR749" s="111"/>
      <c r="VS749" s="111"/>
      <c r="VT749" s="111"/>
      <c r="VU749" s="111"/>
      <c r="VV749" s="111"/>
      <c r="VW749" s="111"/>
      <c r="VX749" s="111"/>
      <c r="VY749" s="111"/>
      <c r="VZ749" s="111"/>
      <c r="WA749" s="111"/>
      <c r="WB749" s="111"/>
      <c r="WC749" s="111"/>
      <c r="WD749" s="111"/>
      <c r="WE749" s="111"/>
      <c r="WF749" s="111"/>
      <c r="WG749" s="111"/>
      <c r="WH749" s="111"/>
      <c r="WI749" s="111"/>
      <c r="WJ749" s="111"/>
      <c r="WK749" s="111"/>
      <c r="WL749" s="111"/>
      <c r="WM749" s="111"/>
      <c r="WN749" s="111"/>
      <c r="WO749" s="111"/>
      <c r="WP749" s="111"/>
      <c r="WQ749" s="111"/>
      <c r="WR749" s="111"/>
      <c r="WS749" s="111"/>
      <c r="WT749" s="111"/>
      <c r="WU749" s="111"/>
      <c r="WV749" s="111"/>
      <c r="WW749" s="111"/>
      <c r="WX749" s="111"/>
      <c r="WY749" s="111"/>
      <c r="WZ749" s="111"/>
      <c r="XA749" s="111"/>
      <c r="XB749" s="111"/>
      <c r="XC749" s="111"/>
      <c r="XD749" s="111"/>
      <c r="XE749" s="111"/>
      <c r="XF749" s="111"/>
      <c r="XG749" s="111"/>
      <c r="XH749" s="111"/>
      <c r="XI749" s="111"/>
      <c r="XJ749" s="111"/>
      <c r="XK749" s="111"/>
      <c r="XL749" s="111"/>
      <c r="XM749" s="111"/>
      <c r="XN749" s="111"/>
      <c r="XO749" s="111"/>
      <c r="XP749" s="111"/>
      <c r="XQ749" s="111"/>
      <c r="XR749" s="111"/>
      <c r="XS749" s="111"/>
      <c r="XT749" s="111"/>
      <c r="XU749" s="111"/>
      <c r="XV749" s="111"/>
      <c r="XW749" s="111"/>
      <c r="XX749" s="111"/>
      <c r="XY749" s="111"/>
      <c r="XZ749" s="111"/>
      <c r="YA749" s="111"/>
      <c r="YB749" s="111"/>
      <c r="YC749" s="111"/>
      <c r="YD749" s="111"/>
      <c r="YE749" s="111"/>
      <c r="YF749" s="111"/>
      <c r="YG749" s="111"/>
      <c r="YH749" s="111"/>
      <c r="YI749" s="111"/>
      <c r="YJ749" s="111"/>
      <c r="YK749" s="111"/>
      <c r="YL749" s="111"/>
      <c r="YM749" s="111"/>
      <c r="YN749" s="111"/>
      <c r="YO749" s="111"/>
      <c r="YP749" s="111"/>
      <c r="YQ749" s="111"/>
      <c r="YR749" s="111"/>
      <c r="YS749" s="111"/>
      <c r="YT749" s="111"/>
      <c r="YU749" s="111"/>
      <c r="YV749" s="111"/>
      <c r="YW749" s="111"/>
      <c r="YX749" s="111"/>
      <c r="YY749" s="111"/>
      <c r="YZ749" s="111"/>
      <c r="ZA749" s="111"/>
      <c r="ZB749" s="111"/>
      <c r="ZC749" s="111"/>
      <c r="ZD749" s="111"/>
      <c r="ZE749" s="111"/>
      <c r="ZF749" s="111"/>
      <c r="ZG749" s="111"/>
      <c r="ZH749" s="111"/>
      <c r="ZI749" s="111"/>
      <c r="ZJ749" s="111"/>
      <c r="ZK749" s="111"/>
      <c r="ZL749" s="111"/>
      <c r="ZM749" s="111"/>
      <c r="ZN749" s="111"/>
      <c r="ZO749" s="111"/>
      <c r="ZP749" s="111"/>
      <c r="ZQ749" s="111"/>
      <c r="ZR749" s="111"/>
      <c r="ZS749" s="111"/>
      <c r="ZT749" s="111"/>
      <c r="ZU749" s="111"/>
      <c r="ZV749" s="111"/>
      <c r="ZW749" s="111"/>
      <c r="ZX749" s="111"/>
      <c r="ZY749" s="111"/>
      <c r="ZZ749" s="111"/>
      <c r="AAA749" s="111"/>
      <c r="AAB749" s="111"/>
      <c r="AAC749" s="111"/>
      <c r="AAD749" s="111"/>
      <c r="AAE749" s="111"/>
      <c r="AAF749" s="111"/>
      <c r="AAG749" s="111"/>
      <c r="AAH749" s="111"/>
      <c r="AAI749" s="111"/>
      <c r="AAJ749" s="111"/>
      <c r="AAK749" s="111"/>
      <c r="AAL749" s="111"/>
      <c r="AAM749" s="111"/>
      <c r="AAN749" s="111"/>
      <c r="AAO749" s="111"/>
      <c r="AAP749" s="111"/>
      <c r="AAQ749" s="111"/>
      <c r="AAR749" s="111"/>
      <c r="AAS749" s="111"/>
      <c r="AAT749" s="111"/>
      <c r="AAU749" s="111"/>
      <c r="AAV749" s="111"/>
      <c r="AAW749" s="111"/>
      <c r="AAX749" s="111"/>
      <c r="AAY749" s="111"/>
      <c r="AAZ749" s="111"/>
      <c r="ABA749" s="111"/>
      <c r="ABB749" s="111"/>
      <c r="ABC749" s="111"/>
      <c r="ABD749" s="111"/>
      <c r="ABE749" s="111"/>
      <c r="ABF749" s="111"/>
      <c r="ABG749" s="111"/>
      <c r="ABH749" s="111"/>
      <c r="ABI749" s="111"/>
      <c r="ABJ749" s="111"/>
      <c r="ABK749" s="111"/>
      <c r="ABL749" s="111"/>
      <c r="ABM749" s="111"/>
      <c r="ABN749" s="111"/>
      <c r="ABO749" s="111"/>
      <c r="ABP749" s="111"/>
      <c r="ABQ749" s="111"/>
      <c r="ABR749" s="111"/>
      <c r="ABS749" s="111"/>
      <c r="ABT749" s="111"/>
      <c r="ABU749" s="111"/>
      <c r="ABV749" s="111"/>
      <c r="ABW749" s="111"/>
      <c r="ABX749" s="111"/>
      <c r="ABY749" s="111"/>
      <c r="ABZ749" s="111"/>
      <c r="ACA749" s="111"/>
      <c r="ACB749" s="111"/>
      <c r="ACC749" s="111"/>
      <c r="ACD749" s="111"/>
      <c r="ACE749" s="111"/>
      <c r="ACF749" s="111"/>
      <c r="ACG749" s="111"/>
      <c r="ACH749" s="111"/>
      <c r="ACI749" s="111"/>
      <c r="ACJ749" s="111"/>
      <c r="ACK749" s="111"/>
      <c r="ACL749" s="111"/>
      <c r="ACM749" s="111"/>
      <c r="ACN749" s="111"/>
      <c r="ACO749" s="111"/>
      <c r="ACP749" s="111"/>
      <c r="ACQ749" s="111"/>
      <c r="ACR749" s="111"/>
      <c r="ACS749" s="111"/>
      <c r="ACT749" s="111"/>
      <c r="ACU749" s="111"/>
      <c r="ACV749" s="111"/>
      <c r="ACW749" s="111"/>
      <c r="ACX749" s="111"/>
      <c r="ACY749" s="111"/>
      <c r="ACZ749" s="111"/>
      <c r="ADA749" s="111"/>
      <c r="ADB749" s="111"/>
      <c r="ADC749" s="111"/>
      <c r="ADD749" s="111"/>
      <c r="ADE749" s="111"/>
      <c r="ADF749" s="111"/>
      <c r="ADG749" s="111"/>
      <c r="ADH749" s="111"/>
      <c r="ADI749" s="111"/>
      <c r="ADJ749" s="111"/>
      <c r="ADK749" s="111"/>
      <c r="ADL749" s="111"/>
      <c r="ADM749" s="111"/>
      <c r="ADN749" s="111"/>
      <c r="ADO749" s="111"/>
      <c r="ADP749" s="111"/>
      <c r="ADQ749" s="111"/>
      <c r="ADR749" s="111"/>
      <c r="ADS749" s="111"/>
      <c r="ADT749" s="111"/>
      <c r="ADU749" s="111"/>
      <c r="ADV749" s="111"/>
      <c r="ADW749" s="111"/>
      <c r="ADX749" s="111"/>
      <c r="ADY749" s="111"/>
      <c r="ADZ749" s="111"/>
      <c r="AEA749" s="111"/>
      <c r="AEB749" s="111"/>
      <c r="AEC749" s="111"/>
      <c r="AED749" s="111"/>
      <c r="AEE749" s="111"/>
      <c r="AEF749" s="111"/>
      <c r="AEG749" s="111"/>
      <c r="AEH749" s="111"/>
      <c r="AEI749" s="111"/>
      <c r="AEJ749" s="111"/>
      <c r="AEK749" s="111"/>
      <c r="AEL749" s="111"/>
      <c r="AEM749" s="111"/>
      <c r="AEN749" s="111"/>
      <c r="AEO749" s="111"/>
      <c r="AEP749" s="111"/>
      <c r="AEQ749" s="111"/>
      <c r="AER749" s="111"/>
      <c r="AES749" s="111"/>
      <c r="AET749" s="111"/>
      <c r="AEU749" s="111"/>
      <c r="AEV749" s="111"/>
      <c r="AEW749" s="111"/>
      <c r="AEX749" s="111"/>
      <c r="AEY749" s="111"/>
      <c r="AEZ749" s="111"/>
      <c r="AFA749" s="111"/>
      <c r="AFB749" s="111"/>
      <c r="AFC749" s="111"/>
      <c r="AFD749" s="111"/>
      <c r="AFE749" s="111"/>
      <c r="AFF749" s="111"/>
      <c r="AFG749" s="111"/>
      <c r="AFH749" s="111"/>
      <c r="AFI749" s="111"/>
      <c r="AFJ749" s="111"/>
      <c r="AFK749" s="111"/>
      <c r="AFL749" s="111"/>
      <c r="AFM749" s="111"/>
      <c r="AFN749" s="111"/>
      <c r="AFO749" s="111"/>
      <c r="AFP749" s="111"/>
      <c r="AFQ749" s="111"/>
      <c r="AFR749" s="111"/>
      <c r="AFS749" s="111"/>
      <c r="AFT749" s="111"/>
      <c r="AFU749" s="111"/>
      <c r="AFV749" s="111"/>
      <c r="AFW749" s="111"/>
      <c r="AFX749" s="111"/>
      <c r="AFY749" s="111"/>
      <c r="AFZ749" s="111"/>
      <c r="AGA749" s="111"/>
      <c r="AGB749" s="111"/>
      <c r="AGC749" s="111"/>
      <c r="AGD749" s="111"/>
      <c r="AGE749" s="111"/>
      <c r="AGF749" s="111"/>
      <c r="AGG749" s="111"/>
      <c r="AGH749" s="111"/>
      <c r="AGI749" s="111"/>
      <c r="AGJ749" s="111"/>
      <c r="AGK749" s="111"/>
      <c r="AGL749" s="111"/>
      <c r="AGM749" s="111"/>
      <c r="AGN749" s="111"/>
      <c r="AGO749" s="111"/>
      <c r="AGP749" s="111"/>
      <c r="AGQ749" s="111"/>
      <c r="AGR749" s="111"/>
      <c r="AGS749" s="111"/>
      <c r="AGT749" s="111"/>
      <c r="AGU749" s="111"/>
      <c r="AGV749" s="111"/>
      <c r="AGW749" s="111"/>
      <c r="AGX749" s="111"/>
      <c r="AGY749" s="111"/>
      <c r="AGZ749" s="111"/>
      <c r="AHA749" s="111"/>
      <c r="AHB749" s="111"/>
      <c r="AHC749" s="111"/>
      <c r="AHD749" s="111"/>
      <c r="AHE749" s="111"/>
      <c r="AHF749" s="111"/>
      <c r="AHG749" s="111"/>
      <c r="AHH749" s="111"/>
      <c r="AHI749" s="111"/>
      <c r="AHJ749" s="111"/>
      <c r="AHK749" s="111"/>
      <c r="AHL749" s="111"/>
      <c r="AHM749" s="111"/>
      <c r="AHN749" s="111"/>
      <c r="AHO749" s="111"/>
      <c r="AHP749" s="111"/>
      <c r="AHQ749" s="111"/>
      <c r="AHR749" s="111"/>
      <c r="AHS749" s="111"/>
      <c r="AHT749" s="111"/>
      <c r="AHU749" s="111"/>
      <c r="AHV749" s="111"/>
      <c r="AHW749" s="111"/>
      <c r="AHX749" s="111"/>
      <c r="AHY749" s="111"/>
      <c r="AHZ749" s="111"/>
      <c r="AIA749" s="111"/>
      <c r="AIB749" s="111"/>
      <c r="AIC749" s="111"/>
      <c r="AID749" s="111"/>
      <c r="AIE749" s="111"/>
      <c r="AIF749" s="111"/>
      <c r="AIG749" s="111"/>
      <c r="AIH749" s="111"/>
      <c r="AII749" s="111"/>
      <c r="AIJ749" s="111"/>
      <c r="AIK749" s="111"/>
      <c r="AIL749" s="111"/>
      <c r="AIM749" s="111"/>
      <c r="AIN749" s="111"/>
      <c r="AIO749" s="111"/>
      <c r="AIP749" s="111"/>
      <c r="AIQ749" s="111"/>
      <c r="AIR749" s="111"/>
      <c r="AIS749" s="111"/>
      <c r="AIT749" s="111"/>
      <c r="AIU749" s="111"/>
      <c r="AIV749" s="111"/>
      <c r="AIW749" s="111"/>
      <c r="AIX749" s="111"/>
      <c r="AIY749" s="111"/>
      <c r="AIZ749" s="111"/>
      <c r="AJA749" s="111"/>
      <c r="AJB749" s="111"/>
      <c r="AJC749" s="111"/>
      <c r="AJD749" s="111"/>
      <c r="AJE749" s="111"/>
      <c r="AJF749" s="111"/>
      <c r="AJG749" s="111"/>
      <c r="AJH749" s="111"/>
      <c r="AJI749" s="111"/>
      <c r="AJJ749" s="111"/>
      <c r="AJK749" s="111"/>
      <c r="AJL749" s="111"/>
      <c r="AJM749" s="111"/>
      <c r="AJN749" s="111"/>
      <c r="AJO749" s="111"/>
      <c r="AJP749" s="111"/>
      <c r="AJQ749" s="111"/>
      <c r="AJR749" s="111"/>
      <c r="AJS749" s="111"/>
      <c r="AJT749" s="111"/>
      <c r="AJU749" s="111"/>
      <c r="AJV749" s="111"/>
      <c r="AJW749" s="111"/>
      <c r="AJX749" s="111"/>
      <c r="AJY749" s="111"/>
      <c r="AJZ749" s="111"/>
      <c r="AKA749" s="111"/>
      <c r="AKB749" s="111"/>
      <c r="AKC749" s="111"/>
      <c r="AKD749" s="111"/>
      <c r="AKE749" s="111"/>
      <c r="AKF749" s="111"/>
      <c r="AKG749" s="111"/>
      <c r="AKH749" s="111"/>
      <c r="AKI749" s="111"/>
      <c r="AKJ749" s="111"/>
      <c r="AKK749" s="111"/>
      <c r="AKL749" s="111"/>
      <c r="AKM749" s="111"/>
      <c r="AKN749" s="111"/>
      <c r="AKO749" s="111"/>
      <c r="AKP749" s="111"/>
      <c r="AKQ749" s="111"/>
      <c r="AKR749" s="111"/>
      <c r="AKS749" s="111"/>
      <c r="AKT749" s="111"/>
      <c r="AKU749" s="111"/>
      <c r="AKV749" s="111"/>
      <c r="AKW749" s="111"/>
      <c r="AKX749" s="111"/>
      <c r="AKY749" s="111"/>
      <c r="AKZ749" s="111"/>
      <c r="ALA749" s="111"/>
      <c r="ALB749" s="111"/>
      <c r="ALC749" s="111"/>
      <c r="ALD749" s="111"/>
      <c r="ALE749" s="111"/>
      <c r="ALF749" s="111"/>
      <c r="ALG749" s="111"/>
      <c r="ALH749" s="111"/>
      <c r="ALI749" s="111"/>
      <c r="ALJ749" s="111"/>
      <c r="ALK749" s="111"/>
      <c r="ALL749" s="111"/>
      <c r="ALM749" s="111"/>
      <c r="ALN749" s="111"/>
      <c r="ALO749" s="111"/>
      <c r="ALP749" s="111"/>
      <c r="ALQ749" s="111"/>
      <c r="ALR749" s="111"/>
      <c r="ALS749" s="111"/>
      <c r="ALT749" s="111"/>
      <c r="ALU749" s="111"/>
      <c r="ALV749" s="111"/>
      <c r="ALW749" s="111"/>
      <c r="ALX749" s="111"/>
      <c r="ALY749" s="111"/>
      <c r="ALZ749" s="111"/>
      <c r="AMA749" s="111"/>
      <c r="AMB749" s="111"/>
      <c r="AMC749" s="111"/>
      <c r="AMD749" s="111"/>
      <c r="AME749" s="111"/>
      <c r="AMF749" s="111"/>
      <c r="AMG749" s="111"/>
      <c r="AMH749" s="111"/>
      <c r="AMI749" s="111"/>
      <c r="AMJ749" s="111"/>
      <c r="AMK749" s="111"/>
      <c r="AML749" s="111"/>
      <c r="AMM749" s="111"/>
      <c r="AMN749" s="111"/>
      <c r="AMO749" s="111"/>
      <c r="AMP749" s="111"/>
      <c r="AMQ749" s="111"/>
      <c r="AMR749" s="111"/>
      <c r="AMS749" s="111"/>
      <c r="AMT749" s="111"/>
      <c r="AMU749" s="111"/>
      <c r="AMV749" s="111"/>
      <c r="AMW749" s="111"/>
      <c r="AMX749" s="111"/>
      <c r="AMY749" s="111"/>
      <c r="AMZ749" s="111"/>
      <c r="ANA749" s="111"/>
      <c r="ANB749" s="111"/>
      <c r="ANC749" s="111"/>
      <c r="AND749" s="111"/>
      <c r="ANE749" s="111"/>
      <c r="ANF749" s="111"/>
      <c r="ANG749" s="111"/>
      <c r="ANH749" s="111"/>
      <c r="ANI749" s="111"/>
      <c r="ANJ749" s="111"/>
      <c r="ANK749" s="111"/>
      <c r="ANL749" s="111"/>
      <c r="ANM749" s="111"/>
      <c r="ANN749" s="111"/>
      <c r="ANO749" s="111"/>
      <c r="ANP749" s="111"/>
      <c r="ANQ749" s="111"/>
      <c r="ANR749" s="111"/>
      <c r="ANS749" s="111"/>
      <c r="ANT749" s="111"/>
      <c r="ANU749" s="111"/>
      <c r="ANV749" s="111"/>
      <c r="ANW749" s="111"/>
      <c r="ANX749" s="111"/>
      <c r="ANY749" s="111"/>
      <c r="ANZ749" s="111"/>
      <c r="AOA749" s="111"/>
      <c r="AOB749" s="111"/>
      <c r="AOC749" s="111"/>
      <c r="AOD749" s="111"/>
      <c r="AOE749" s="111"/>
      <c r="AOF749" s="111"/>
      <c r="AOG749" s="111"/>
      <c r="AOH749" s="111"/>
      <c r="AOI749" s="111"/>
      <c r="AOJ749" s="111"/>
      <c r="AOK749" s="111"/>
      <c r="AOL749" s="111"/>
      <c r="AOM749" s="111"/>
      <c r="AON749" s="111"/>
      <c r="AOO749" s="111"/>
      <c r="AOP749" s="111"/>
      <c r="AOQ749" s="111"/>
      <c r="AOR749" s="111"/>
      <c r="AOS749" s="111"/>
      <c r="AOT749" s="111"/>
      <c r="AOU749" s="111"/>
      <c r="AOV749" s="111"/>
      <c r="AOW749" s="111"/>
      <c r="AOX749" s="111"/>
      <c r="AOY749" s="111"/>
      <c r="AOZ749" s="111"/>
      <c r="APA749" s="111"/>
      <c r="APB749" s="111"/>
      <c r="APC749" s="111"/>
      <c r="APD749" s="111"/>
      <c r="APE749" s="111"/>
      <c r="APF749" s="111"/>
      <c r="APG749" s="111"/>
      <c r="APH749" s="111"/>
      <c r="API749" s="111"/>
      <c r="APJ749" s="111"/>
      <c r="APK749" s="111"/>
      <c r="APL749" s="111"/>
      <c r="APM749" s="111"/>
      <c r="APN749" s="111"/>
      <c r="APO749" s="111"/>
      <c r="APP749" s="111"/>
      <c r="APQ749" s="111"/>
      <c r="APR749" s="111"/>
      <c r="APS749" s="111"/>
      <c r="APT749" s="111"/>
      <c r="APU749" s="111"/>
      <c r="APV749" s="111"/>
      <c r="APW749" s="111"/>
      <c r="APX749" s="111"/>
      <c r="APY749" s="111"/>
      <c r="APZ749" s="111"/>
      <c r="AQA749" s="111"/>
      <c r="AQB749" s="111"/>
      <c r="AQC749" s="111"/>
      <c r="AQD749" s="111"/>
      <c r="AQE749" s="111"/>
      <c r="AQF749" s="111"/>
      <c r="AQG749" s="111"/>
      <c r="AQH749" s="111"/>
      <c r="AQI749" s="111"/>
      <c r="AQJ749" s="111"/>
      <c r="AQK749" s="111"/>
      <c r="AQL749" s="111"/>
      <c r="AQM749" s="111"/>
      <c r="AQN749" s="111"/>
      <c r="AQO749" s="111"/>
      <c r="AQP749" s="111"/>
      <c r="AQQ749" s="111"/>
      <c r="AQR749" s="111"/>
      <c r="AQS749" s="111"/>
      <c r="AQT749" s="111"/>
      <c r="AQU749" s="111"/>
      <c r="AQV749" s="111"/>
      <c r="AQW749" s="111"/>
      <c r="AQX749" s="111"/>
      <c r="AQY749" s="111"/>
      <c r="AQZ749" s="111"/>
      <c r="ARA749" s="111"/>
      <c r="ARB749" s="111"/>
      <c r="ARC749" s="111"/>
      <c r="ARD749" s="111"/>
      <c r="ARE749" s="111"/>
      <c r="ARF749" s="111"/>
      <c r="ARG749" s="111"/>
      <c r="ARH749" s="111"/>
      <c r="ARI749" s="111"/>
      <c r="ARJ749" s="111"/>
      <c r="ARK749" s="111"/>
      <c r="ARL749" s="111"/>
      <c r="ARM749" s="111"/>
      <c r="ARN749" s="111"/>
      <c r="ARO749" s="111"/>
      <c r="ARP749" s="111"/>
      <c r="ARQ749" s="111"/>
      <c r="ARR749" s="111"/>
      <c r="ARS749" s="111"/>
      <c r="ART749" s="111"/>
      <c r="ARU749" s="111"/>
      <c r="ARV749" s="111"/>
      <c r="ARW749" s="111"/>
      <c r="ARX749" s="111"/>
      <c r="ARY749" s="111"/>
      <c r="ARZ749" s="111"/>
      <c r="ASA749" s="111"/>
      <c r="ASB749" s="111"/>
      <c r="ASC749" s="111"/>
      <c r="ASD749" s="111"/>
      <c r="ASE749" s="111"/>
      <c r="ASF749" s="111"/>
      <c r="ASG749" s="111"/>
      <c r="ASH749" s="111"/>
      <c r="ASI749" s="111"/>
      <c r="ASJ749" s="111"/>
      <c r="ASK749" s="111"/>
      <c r="ASL749" s="111"/>
      <c r="ASM749" s="111"/>
      <c r="ASN749" s="111"/>
      <c r="ASO749" s="111"/>
      <c r="ASP749" s="111"/>
      <c r="ASQ749" s="111"/>
      <c r="ASR749" s="111"/>
      <c r="ASS749" s="111"/>
      <c r="AST749" s="111"/>
      <c r="ASU749" s="111"/>
      <c r="ASV749" s="111"/>
      <c r="ASW749" s="111"/>
      <c r="ASX749" s="111"/>
      <c r="ASY749" s="111"/>
      <c r="ASZ749" s="111"/>
      <c r="ATA749" s="111"/>
      <c r="ATB749" s="111"/>
      <c r="ATC749" s="111"/>
      <c r="ATD749" s="111"/>
      <c r="ATE749" s="111"/>
      <c r="ATF749" s="111"/>
      <c r="ATG749" s="111"/>
      <c r="ATH749" s="111"/>
      <c r="ATI749" s="111"/>
      <c r="ATJ749" s="111"/>
      <c r="ATK749" s="111"/>
      <c r="ATL749" s="111"/>
      <c r="ATM749" s="111"/>
      <c r="ATN749" s="111"/>
      <c r="ATO749" s="111"/>
      <c r="ATP749" s="111"/>
      <c r="ATQ749" s="111"/>
      <c r="ATR749" s="111"/>
      <c r="ATS749" s="111"/>
      <c r="ATT749" s="111"/>
      <c r="ATU749" s="111"/>
      <c r="ATV749" s="111"/>
      <c r="ATW749" s="111"/>
      <c r="ATX749" s="111"/>
      <c r="ATY749" s="111"/>
      <c r="ATZ749" s="111"/>
      <c r="AUA749" s="111"/>
      <c r="AUB749" s="111"/>
      <c r="AUC749" s="111"/>
      <c r="AUD749" s="111"/>
      <c r="AUE749" s="111"/>
      <c r="AUF749" s="111"/>
      <c r="AUG749" s="111"/>
      <c r="AUH749" s="111"/>
      <c r="AUI749" s="111"/>
      <c r="AUJ749" s="111"/>
      <c r="AUK749" s="111"/>
      <c r="AUL749" s="111"/>
      <c r="AUM749" s="111"/>
      <c r="AUN749" s="111"/>
      <c r="AUO749" s="111"/>
      <c r="AUP749" s="111"/>
      <c r="AUQ749" s="111"/>
      <c r="AUR749" s="111"/>
      <c r="AUS749" s="111"/>
      <c r="AUT749" s="111"/>
      <c r="AUU749" s="111"/>
      <c r="AUV749" s="111"/>
      <c r="AUW749" s="111"/>
      <c r="AUX749" s="111"/>
      <c r="AUY749" s="111"/>
      <c r="AUZ749" s="111"/>
      <c r="AVA749" s="111"/>
      <c r="AVB749" s="111"/>
      <c r="AVC749" s="111"/>
      <c r="AVD749" s="111"/>
      <c r="AVE749" s="111"/>
      <c r="AVF749" s="111"/>
      <c r="AVG749" s="111"/>
      <c r="AVH749" s="111"/>
      <c r="AVI749" s="111"/>
      <c r="AVJ749" s="111"/>
      <c r="AVK749" s="111"/>
      <c r="AVL749" s="111"/>
      <c r="AVM749" s="111"/>
      <c r="AVN749" s="111"/>
      <c r="AVO749" s="111"/>
      <c r="AVP749" s="111"/>
      <c r="AVQ749" s="111"/>
      <c r="AVR749" s="111"/>
      <c r="AVS749" s="111"/>
      <c r="AVT749" s="111"/>
      <c r="AVU749" s="111"/>
      <c r="AVV749" s="111"/>
      <c r="AVW749" s="111"/>
      <c r="AVX749" s="111"/>
      <c r="AVY749" s="111"/>
      <c r="AVZ749" s="111"/>
      <c r="AWA749" s="111"/>
      <c r="AWB749" s="111"/>
      <c r="AWC749" s="111"/>
      <c r="AWD749" s="111"/>
      <c r="AWE749" s="111"/>
      <c r="AWF749" s="111"/>
      <c r="AWG749" s="111"/>
      <c r="AWH749" s="111"/>
      <c r="AWI749" s="111"/>
      <c r="AWJ749" s="111"/>
      <c r="AWK749" s="111"/>
      <c r="AWL749" s="111"/>
      <c r="AWM749" s="111"/>
      <c r="AWN749" s="111"/>
      <c r="AWO749" s="111"/>
      <c r="AWP749" s="111"/>
      <c r="AWQ749" s="111"/>
      <c r="AWR749" s="111"/>
      <c r="AWS749" s="111"/>
      <c r="AWT749" s="111"/>
      <c r="AWU749" s="111"/>
      <c r="AWV749" s="111"/>
      <c r="AWW749" s="111"/>
      <c r="AWX749" s="111"/>
      <c r="AWY749" s="111"/>
      <c r="AWZ749" s="111"/>
      <c r="AXA749" s="111"/>
      <c r="AXB749" s="111"/>
      <c r="AXC749" s="111"/>
      <c r="AXD749" s="111"/>
      <c r="AXE749" s="111"/>
      <c r="AXF749" s="111"/>
      <c r="AXG749" s="111"/>
      <c r="AXH749" s="111"/>
      <c r="AXI749" s="111"/>
      <c r="AXJ749" s="111"/>
      <c r="AXK749" s="111"/>
      <c r="AXL749" s="111"/>
      <c r="AXM749" s="111"/>
      <c r="AXN749" s="111"/>
      <c r="AXO749" s="111"/>
      <c r="AXP749" s="111"/>
      <c r="AXQ749" s="111"/>
      <c r="AXR749" s="111"/>
      <c r="AXS749" s="111"/>
      <c r="AXT749" s="111"/>
      <c r="AXU749" s="111"/>
      <c r="AXV749" s="111"/>
      <c r="AXW749" s="111"/>
      <c r="AXX749" s="111"/>
      <c r="AXY749" s="111"/>
      <c r="AXZ749" s="111"/>
      <c r="AYA749" s="111"/>
      <c r="AYB749" s="111"/>
      <c r="AYC749" s="111"/>
      <c r="AYD749" s="111"/>
      <c r="AYE749" s="111"/>
      <c r="AYF749" s="111"/>
      <c r="AYG749" s="111"/>
      <c r="AYH749" s="111"/>
      <c r="AYI749" s="111"/>
      <c r="AYJ749" s="111"/>
      <c r="AYK749" s="111"/>
      <c r="AYL749" s="111"/>
      <c r="AYM749" s="111"/>
      <c r="AYN749" s="111"/>
      <c r="AYO749" s="111"/>
      <c r="AYP749" s="111"/>
      <c r="AYQ749" s="111"/>
      <c r="AYR749" s="111"/>
      <c r="AYS749" s="111"/>
      <c r="AYT749" s="111"/>
      <c r="AYU749" s="111"/>
      <c r="AYV749" s="111"/>
      <c r="AYW749" s="111"/>
      <c r="AYX749" s="111"/>
      <c r="AYY749" s="111"/>
      <c r="AYZ749" s="111"/>
      <c r="AZA749" s="111"/>
      <c r="AZB749" s="111"/>
      <c r="AZC749" s="111"/>
      <c r="AZD749" s="111"/>
      <c r="AZE749" s="111"/>
      <c r="AZF749" s="111"/>
      <c r="AZG749" s="111"/>
      <c r="AZH749" s="111"/>
      <c r="AZI749" s="111"/>
      <c r="AZJ749" s="111"/>
      <c r="AZK749" s="111"/>
      <c r="AZL749" s="111"/>
      <c r="AZM749" s="111"/>
      <c r="AZN749" s="111"/>
      <c r="AZO749" s="111"/>
      <c r="AZP749" s="111"/>
      <c r="AZQ749" s="111"/>
      <c r="AZR749" s="111"/>
      <c r="AZS749" s="111"/>
      <c r="AZT749" s="111"/>
      <c r="AZU749" s="111"/>
      <c r="AZV749" s="111"/>
      <c r="AZW749" s="111"/>
      <c r="AZX749" s="111"/>
      <c r="AZY749" s="111"/>
      <c r="AZZ749" s="111"/>
      <c r="BAA749" s="111"/>
      <c r="BAB749" s="111"/>
      <c r="BAC749" s="111"/>
      <c r="BAD749" s="111"/>
      <c r="BAE749" s="111"/>
      <c r="BAF749" s="111"/>
      <c r="BAG749" s="111"/>
      <c r="BAH749" s="111"/>
      <c r="BAI749" s="111"/>
      <c r="BAJ749" s="111"/>
      <c r="BAK749" s="111"/>
      <c r="BAL749" s="111"/>
      <c r="BAM749" s="111"/>
      <c r="BAN749" s="111"/>
      <c r="BAO749" s="111"/>
      <c r="BAP749" s="111"/>
      <c r="BAQ749" s="111"/>
      <c r="BAR749" s="111"/>
      <c r="BAS749" s="111"/>
      <c r="BAT749" s="111"/>
      <c r="BAU749" s="111"/>
      <c r="BAV749" s="111"/>
      <c r="BAW749" s="111"/>
      <c r="BAX749" s="111"/>
      <c r="BAY749" s="111"/>
      <c r="BAZ749" s="111"/>
      <c r="BBA749" s="111"/>
      <c r="BBB749" s="111"/>
      <c r="BBC749" s="111"/>
      <c r="BBD749" s="111"/>
      <c r="BBE749" s="111"/>
      <c r="BBF749" s="111"/>
      <c r="BBG749" s="111"/>
      <c r="BBH749" s="111"/>
      <c r="BBI749" s="111"/>
      <c r="BBJ749" s="111"/>
      <c r="BBK749" s="111"/>
      <c r="BBL749" s="111"/>
      <c r="BBM749" s="111"/>
      <c r="BBN749" s="111"/>
      <c r="BBO749" s="111"/>
      <c r="BBP749" s="111"/>
      <c r="BBQ749" s="111"/>
      <c r="BBR749" s="111"/>
      <c r="BBS749" s="111"/>
      <c r="BBT749" s="111"/>
      <c r="BBU749" s="111"/>
      <c r="BBV749" s="111"/>
      <c r="BBW749" s="111"/>
      <c r="BBX749" s="111"/>
      <c r="BBY749" s="111"/>
      <c r="BBZ749" s="111"/>
      <c r="BCA749" s="111"/>
      <c r="BCB749" s="111"/>
      <c r="BCC749" s="111"/>
      <c r="BCD749" s="111"/>
      <c r="BCE749" s="111"/>
      <c r="BCF749" s="111"/>
      <c r="BCG749" s="111"/>
      <c r="BCH749" s="111"/>
      <c r="BCI749" s="111"/>
      <c r="BCJ749" s="111"/>
      <c r="BCK749" s="111"/>
      <c r="BCL749" s="111"/>
      <c r="BCM749" s="111"/>
      <c r="BCN749" s="111"/>
      <c r="BCO749" s="111"/>
      <c r="BCP749" s="111"/>
      <c r="BCQ749" s="111"/>
      <c r="BCR749" s="111"/>
      <c r="BCS749" s="111"/>
      <c r="BCT749" s="111"/>
      <c r="BCU749" s="111"/>
      <c r="BCV749" s="111"/>
      <c r="BCW749" s="111"/>
      <c r="BCX749" s="111"/>
      <c r="BCY749" s="111"/>
      <c r="BCZ749" s="111"/>
      <c r="BDA749" s="111"/>
      <c r="BDB749" s="111"/>
      <c r="BDC749" s="111"/>
      <c r="BDD749" s="111"/>
      <c r="BDE749" s="111"/>
      <c r="BDF749" s="111"/>
      <c r="BDG749" s="111"/>
      <c r="BDH749" s="111"/>
      <c r="BDI749" s="111"/>
      <c r="BDJ749" s="111"/>
      <c r="BDK749" s="111"/>
      <c r="BDL749" s="111"/>
      <c r="BDM749" s="111"/>
      <c r="BDN749" s="111"/>
      <c r="BDO749" s="111"/>
      <c r="BDP749" s="111"/>
      <c r="BDQ749" s="111"/>
      <c r="BDR749" s="111"/>
      <c r="BDS749" s="111"/>
      <c r="BDT749" s="111"/>
      <c r="BDU749" s="111"/>
      <c r="BDV749" s="111"/>
      <c r="BDW749" s="111"/>
      <c r="BDX749" s="111"/>
      <c r="BDY749" s="111"/>
      <c r="BDZ749" s="111"/>
      <c r="BEA749" s="111"/>
      <c r="BEB749" s="111"/>
      <c r="BEC749" s="111"/>
      <c r="BED749" s="111"/>
      <c r="BEE749" s="111"/>
      <c r="BEF749" s="111"/>
      <c r="BEG749" s="111"/>
      <c r="BEH749" s="111"/>
      <c r="BEI749" s="111"/>
      <c r="BEJ749" s="111"/>
      <c r="BEK749" s="111"/>
      <c r="BEL749" s="111"/>
      <c r="BEM749" s="111"/>
      <c r="BEN749" s="111"/>
      <c r="BEO749" s="111"/>
      <c r="BEP749" s="111"/>
      <c r="BEQ749" s="111"/>
      <c r="BER749" s="111"/>
      <c r="BES749" s="111"/>
      <c r="BET749" s="111"/>
      <c r="BEU749" s="111"/>
      <c r="BEV749" s="111"/>
      <c r="BEW749" s="111"/>
      <c r="BEX749" s="111"/>
      <c r="BEY749" s="111"/>
      <c r="BEZ749" s="111"/>
      <c r="BFA749" s="111"/>
      <c r="BFB749" s="111"/>
      <c r="BFC749" s="111"/>
      <c r="BFD749" s="111"/>
      <c r="BFE749" s="111"/>
      <c r="BFF749" s="111"/>
      <c r="BFG749" s="111"/>
      <c r="BFH749" s="111"/>
      <c r="BFI749" s="111"/>
      <c r="BFJ749" s="111"/>
      <c r="BFK749" s="111"/>
      <c r="BFL749" s="111"/>
      <c r="BFM749" s="111"/>
      <c r="BFN749" s="111"/>
      <c r="BFO749" s="111"/>
      <c r="BFP749" s="111"/>
      <c r="BFQ749" s="111"/>
      <c r="BFR749" s="111"/>
      <c r="BFS749" s="111"/>
      <c r="BFT749" s="111"/>
      <c r="BFU749" s="111"/>
      <c r="BFV749" s="111"/>
      <c r="BFW749" s="111"/>
      <c r="BFX749" s="111"/>
      <c r="BFY749" s="111"/>
      <c r="BFZ749" s="111"/>
      <c r="BGA749" s="111"/>
      <c r="BGB749" s="111"/>
      <c r="BGC749" s="111"/>
      <c r="BGD749" s="111"/>
      <c r="BGE749" s="111"/>
      <c r="BGF749" s="111"/>
      <c r="BGG749" s="111"/>
      <c r="BGH749" s="111"/>
      <c r="BGI749" s="111"/>
      <c r="BGJ749" s="111"/>
      <c r="BGK749" s="111"/>
      <c r="BGL749" s="111"/>
      <c r="BGM749" s="111"/>
      <c r="BGN749" s="111"/>
      <c r="BGO749" s="111"/>
      <c r="BGP749" s="111"/>
      <c r="BGQ749" s="111"/>
      <c r="BGR749" s="111"/>
      <c r="BGS749" s="111"/>
      <c r="BGT749" s="111"/>
      <c r="BGU749" s="111"/>
      <c r="BGV749" s="111"/>
      <c r="BGW749" s="111"/>
      <c r="BGX749" s="111"/>
      <c r="BGY749" s="111"/>
      <c r="BGZ749" s="111"/>
      <c r="BHA749" s="111"/>
      <c r="BHB749" s="111"/>
      <c r="BHC749" s="111"/>
      <c r="BHD749" s="111"/>
      <c r="BHE749" s="111"/>
      <c r="BHF749" s="111"/>
      <c r="BHG749" s="111"/>
      <c r="BHH749" s="111"/>
      <c r="BHI749" s="111"/>
      <c r="BHJ749" s="111"/>
      <c r="BHK749" s="111"/>
      <c r="BHL749" s="111"/>
      <c r="BHM749" s="111"/>
      <c r="BHN749" s="111"/>
      <c r="BHO749" s="111"/>
      <c r="BHP749" s="111"/>
      <c r="BHQ749" s="111"/>
      <c r="BHR749" s="111"/>
      <c r="BHS749" s="111"/>
      <c r="BHT749" s="111"/>
      <c r="BHU749" s="111"/>
      <c r="BHV749" s="111"/>
      <c r="BHW749" s="111"/>
      <c r="BHX749" s="111"/>
      <c r="BHY749" s="111"/>
      <c r="BHZ749" s="111"/>
      <c r="BIA749" s="111"/>
      <c r="BIB749" s="111"/>
      <c r="BIC749" s="111"/>
      <c r="BID749" s="111"/>
      <c r="BIE749" s="111"/>
      <c r="BIF749" s="111"/>
      <c r="BIG749" s="111"/>
      <c r="BIH749" s="111"/>
      <c r="BII749" s="111"/>
      <c r="BIJ749" s="111"/>
      <c r="BIK749" s="111"/>
      <c r="BIL749" s="111"/>
      <c r="BIM749" s="111"/>
      <c r="BIN749" s="111"/>
      <c r="BIO749" s="111"/>
      <c r="BIP749" s="111"/>
      <c r="BIQ749" s="111"/>
      <c r="BIR749" s="111"/>
      <c r="BIS749" s="111"/>
      <c r="BIT749" s="111"/>
      <c r="BIU749" s="111"/>
      <c r="BIV749" s="111"/>
      <c r="BIW749" s="111"/>
      <c r="BIX749" s="111"/>
      <c r="BIY749" s="111"/>
      <c r="BIZ749" s="111"/>
      <c r="BJA749" s="111"/>
      <c r="BJB749" s="111"/>
      <c r="BJC749" s="111"/>
      <c r="BJD749" s="111"/>
      <c r="BJE749" s="111"/>
      <c r="BJF749" s="111"/>
      <c r="BJG749" s="111"/>
      <c r="BJH749" s="111"/>
      <c r="BJI749" s="111"/>
      <c r="BJJ749" s="111"/>
      <c r="BJK749" s="111"/>
      <c r="BJL749" s="111"/>
      <c r="BJM749" s="111"/>
      <c r="BJN749" s="111"/>
      <c r="BJO749" s="111"/>
      <c r="BJP749" s="111"/>
      <c r="BJQ749" s="111"/>
      <c r="BJR749" s="111"/>
      <c r="BJS749" s="111"/>
      <c r="BJT749" s="111"/>
      <c r="BJU749" s="111"/>
      <c r="BJV749" s="111"/>
      <c r="BJW749" s="111"/>
      <c r="BJX749" s="111"/>
      <c r="BJY749" s="111"/>
      <c r="BJZ749" s="111"/>
      <c r="BKA749" s="111"/>
      <c r="BKB749" s="111"/>
      <c r="BKC749" s="111"/>
      <c r="BKD749" s="111"/>
      <c r="BKE749" s="111"/>
      <c r="BKF749" s="111"/>
      <c r="BKG749" s="111"/>
      <c r="BKH749" s="111"/>
      <c r="BKI749" s="111"/>
      <c r="BKJ749" s="111"/>
      <c r="BKK749" s="111"/>
      <c r="BKL749" s="111"/>
      <c r="BKM749" s="111"/>
      <c r="BKN749" s="111"/>
      <c r="BKO749" s="111"/>
      <c r="BKP749" s="111"/>
      <c r="BKQ749" s="111"/>
      <c r="BKR749" s="111"/>
      <c r="BKS749" s="111"/>
      <c r="BKT749" s="111"/>
      <c r="BKU749" s="111"/>
      <c r="BKV749" s="111"/>
      <c r="BKW749" s="111"/>
      <c r="BKX749" s="111"/>
      <c r="BKY749" s="111"/>
      <c r="BKZ749" s="111"/>
      <c r="BLA749" s="111"/>
      <c r="BLB749" s="111"/>
      <c r="BLC749" s="111"/>
      <c r="BLD749" s="111"/>
      <c r="BLE749" s="111"/>
      <c r="BLF749" s="111"/>
      <c r="BLG749" s="111"/>
      <c r="BLH749" s="111"/>
      <c r="BLI749" s="111"/>
      <c r="BLJ749" s="111"/>
      <c r="BLK749" s="111"/>
      <c r="BLL749" s="111"/>
      <c r="BLM749" s="111"/>
      <c r="BLN749" s="111"/>
      <c r="BLO749" s="111"/>
      <c r="BLP749" s="111"/>
      <c r="BLQ749" s="111"/>
      <c r="BLR749" s="111"/>
      <c r="BLS749" s="111"/>
      <c r="BLT749" s="111"/>
      <c r="BLU749" s="111"/>
      <c r="BLV749" s="111"/>
      <c r="BLW749" s="111"/>
      <c r="BLX749" s="111"/>
      <c r="BLY749" s="111"/>
      <c r="BLZ749" s="111"/>
      <c r="BMA749" s="111"/>
      <c r="BMB749" s="111"/>
      <c r="BMC749" s="111"/>
      <c r="BMD749" s="111"/>
      <c r="BME749" s="111"/>
      <c r="BMF749" s="111"/>
      <c r="BMG749" s="111"/>
      <c r="BMH749" s="111"/>
      <c r="BMI749" s="111"/>
      <c r="BMJ749" s="111"/>
      <c r="BMK749" s="111"/>
      <c r="BML749" s="111"/>
      <c r="BMM749" s="111"/>
      <c r="BMN749" s="111"/>
      <c r="BMO749" s="111"/>
      <c r="BMP749" s="111"/>
      <c r="BMQ749" s="111"/>
      <c r="BMR749" s="111"/>
      <c r="BMS749" s="111"/>
      <c r="BMT749" s="111"/>
      <c r="BMU749" s="111"/>
      <c r="BMV749" s="111"/>
      <c r="BMW749" s="111"/>
      <c r="BMX749" s="111"/>
      <c r="BMY749" s="111"/>
      <c r="BMZ749" s="111"/>
      <c r="BNA749" s="111"/>
      <c r="BNB749" s="111"/>
      <c r="BNC749" s="111"/>
      <c r="BND749" s="111"/>
      <c r="BNE749" s="111"/>
      <c r="BNF749" s="111"/>
      <c r="BNG749" s="111"/>
      <c r="BNH749" s="111"/>
      <c r="BNI749" s="111"/>
      <c r="BNJ749" s="111"/>
      <c r="BNK749" s="111"/>
      <c r="BNL749" s="111"/>
      <c r="BNM749" s="111"/>
      <c r="BNN749" s="111"/>
      <c r="BNO749" s="111"/>
      <c r="BNP749" s="111"/>
      <c r="BNQ749" s="111"/>
      <c r="BNR749" s="111"/>
      <c r="BNS749" s="111"/>
      <c r="BNT749" s="111"/>
      <c r="BNU749" s="111"/>
      <c r="BNV749" s="111"/>
      <c r="BNW749" s="111"/>
      <c r="BNX749" s="111"/>
      <c r="BNY749" s="111"/>
      <c r="BNZ749" s="111"/>
      <c r="BOA749" s="111"/>
      <c r="BOB749" s="111"/>
      <c r="BOC749" s="111"/>
      <c r="BOD749" s="111"/>
      <c r="BOE749" s="111"/>
      <c r="BOF749" s="111"/>
      <c r="BOG749" s="111"/>
      <c r="BOH749" s="111"/>
      <c r="BOI749" s="111"/>
      <c r="BOJ749" s="111"/>
      <c r="BOK749" s="111"/>
      <c r="BOL749" s="111"/>
      <c r="BOM749" s="111"/>
      <c r="BON749" s="111"/>
      <c r="BOO749" s="111"/>
      <c r="BOP749" s="111"/>
      <c r="BOQ749" s="111"/>
      <c r="BOR749" s="111"/>
      <c r="BOS749" s="111"/>
      <c r="BOT749" s="111"/>
      <c r="BOU749" s="111"/>
      <c r="BOV749" s="111"/>
      <c r="BOW749" s="111"/>
      <c r="BOX749" s="111"/>
      <c r="BOY749" s="111"/>
      <c r="BOZ749" s="111"/>
      <c r="BPA749" s="111"/>
      <c r="BPB749" s="111"/>
      <c r="BPC749" s="111"/>
      <c r="BPD749" s="111"/>
      <c r="BPE749" s="111"/>
      <c r="BPF749" s="111"/>
      <c r="BPG749" s="111"/>
      <c r="BPH749" s="111"/>
      <c r="BPI749" s="111"/>
      <c r="BPJ749" s="111"/>
      <c r="BPK749" s="111"/>
      <c r="BPL749" s="111"/>
      <c r="BPM749" s="111"/>
      <c r="BPN749" s="111"/>
      <c r="BPO749" s="111"/>
      <c r="BPP749" s="111"/>
      <c r="BPQ749" s="111"/>
      <c r="BPR749" s="111"/>
      <c r="BPS749" s="111"/>
      <c r="BPT749" s="111"/>
      <c r="BPU749" s="111"/>
      <c r="BPV749" s="111"/>
      <c r="BPW749" s="111"/>
      <c r="BPX749" s="111"/>
      <c r="BPY749" s="111"/>
      <c r="BPZ749" s="111"/>
      <c r="BQA749" s="111"/>
      <c r="BQB749" s="111"/>
      <c r="BQC749" s="111"/>
      <c r="BQD749" s="111"/>
      <c r="BQE749" s="111"/>
      <c r="BQF749" s="111"/>
      <c r="BQG749" s="111"/>
      <c r="BQH749" s="111"/>
      <c r="BQI749" s="111"/>
      <c r="BQJ749" s="111"/>
      <c r="BQK749" s="111"/>
      <c r="BQL749" s="111"/>
      <c r="BQM749" s="111"/>
      <c r="BQN749" s="111"/>
      <c r="BQO749" s="111"/>
      <c r="BQP749" s="111"/>
      <c r="BQQ749" s="111"/>
      <c r="BQR749" s="111"/>
      <c r="BQS749" s="111"/>
      <c r="BQT749" s="111"/>
      <c r="BQU749" s="111"/>
      <c r="BQV749" s="111"/>
      <c r="BQW749" s="111"/>
      <c r="BQX749" s="111"/>
      <c r="BQY749" s="111"/>
      <c r="BQZ749" s="111"/>
      <c r="BRA749" s="111"/>
      <c r="BRB749" s="111"/>
      <c r="BRC749" s="111"/>
      <c r="BRD749" s="111"/>
      <c r="BRE749" s="111"/>
      <c r="BRF749" s="111"/>
      <c r="BRG749" s="111"/>
      <c r="BRH749" s="111"/>
      <c r="BRI749" s="111"/>
      <c r="BRJ749" s="111"/>
      <c r="BRK749" s="111"/>
      <c r="BRL749" s="111"/>
      <c r="BRM749" s="111"/>
      <c r="BRN749" s="111"/>
      <c r="BRO749" s="111"/>
      <c r="BRP749" s="111"/>
      <c r="BRQ749" s="111"/>
      <c r="BRR749" s="111"/>
      <c r="BRS749" s="111"/>
      <c r="BRT749" s="111"/>
      <c r="BRU749" s="111"/>
      <c r="BRV749" s="111"/>
      <c r="BRW749" s="111"/>
      <c r="BRX749" s="111"/>
      <c r="BRY749" s="111"/>
      <c r="BRZ749" s="111"/>
      <c r="BSA749" s="111"/>
      <c r="BSB749" s="111"/>
      <c r="BSC749" s="111"/>
      <c r="BSD749" s="111"/>
      <c r="BSE749" s="111"/>
      <c r="BSF749" s="111"/>
      <c r="BSG749" s="111"/>
      <c r="BSH749" s="111"/>
      <c r="BSI749" s="111"/>
      <c r="BSJ749" s="111"/>
      <c r="BSK749" s="111"/>
      <c r="BSL749" s="111"/>
      <c r="BSM749" s="111"/>
      <c r="BSN749" s="111"/>
      <c r="BSO749" s="111"/>
      <c r="BSP749" s="111"/>
      <c r="BSQ749" s="111"/>
      <c r="BSR749" s="111"/>
      <c r="BSS749" s="111"/>
      <c r="BST749" s="111"/>
      <c r="BSU749" s="111"/>
      <c r="BSV749" s="111"/>
      <c r="BSW749" s="111"/>
      <c r="BSX749" s="111"/>
      <c r="BSY749" s="111"/>
      <c r="BSZ749" s="111"/>
      <c r="BTA749" s="111"/>
      <c r="BTB749" s="111"/>
      <c r="BTC749" s="111"/>
      <c r="BTD749" s="111"/>
      <c r="BTE749" s="111"/>
      <c r="BTF749" s="111"/>
      <c r="BTG749" s="111"/>
      <c r="BTH749" s="111"/>
      <c r="BTI749" s="111"/>
      <c r="BTJ749" s="111"/>
      <c r="BTK749" s="111"/>
      <c r="BTL749" s="111"/>
      <c r="BTM749" s="111"/>
      <c r="BTN749" s="111"/>
      <c r="BTO749" s="111"/>
      <c r="BTP749" s="111"/>
      <c r="BTQ749" s="111"/>
      <c r="BTR749" s="111"/>
      <c r="BTS749" s="111"/>
      <c r="BTT749" s="111"/>
      <c r="BTU749" s="111"/>
      <c r="BTV749" s="111"/>
      <c r="BTW749" s="111"/>
      <c r="BTX749" s="111"/>
      <c r="BTY749" s="111"/>
      <c r="BTZ749" s="111"/>
      <c r="BUA749" s="111"/>
      <c r="BUB749" s="111"/>
      <c r="BUC749" s="111"/>
      <c r="BUD749" s="111"/>
      <c r="BUE749" s="111"/>
      <c r="BUF749" s="111"/>
      <c r="BUG749" s="111"/>
      <c r="BUH749" s="111"/>
      <c r="BUI749" s="111"/>
      <c r="BUJ749" s="111"/>
      <c r="BUK749" s="111"/>
      <c r="BUL749" s="111"/>
      <c r="BUM749" s="111"/>
      <c r="BUN749" s="111"/>
      <c r="BUO749" s="111"/>
      <c r="BUP749" s="111"/>
      <c r="BUQ749" s="111"/>
      <c r="BUR749" s="111"/>
      <c r="BUS749" s="111"/>
      <c r="BUT749" s="111"/>
      <c r="BUU749" s="111"/>
      <c r="BUV749" s="111"/>
      <c r="BUW749" s="111"/>
      <c r="BUX749" s="111"/>
      <c r="BUY749" s="111"/>
      <c r="BUZ749" s="111"/>
      <c r="BVA749" s="111"/>
      <c r="BVB749" s="111"/>
      <c r="BVC749" s="111"/>
      <c r="BVD749" s="111"/>
      <c r="BVE749" s="111"/>
      <c r="BVF749" s="111"/>
      <c r="BVG749" s="111"/>
      <c r="BVH749" s="111"/>
      <c r="BVI749" s="111"/>
      <c r="BVJ749" s="111"/>
      <c r="BVK749" s="111"/>
      <c r="BVL749" s="111"/>
      <c r="BVM749" s="111"/>
      <c r="BVN749" s="111"/>
      <c r="BVO749" s="111"/>
      <c r="BVP749" s="111"/>
      <c r="BVQ749" s="111"/>
      <c r="BVR749" s="111"/>
      <c r="BVS749" s="111"/>
      <c r="BVT749" s="111"/>
      <c r="BVU749" s="111"/>
      <c r="BVV749" s="111"/>
      <c r="BVW749" s="111"/>
      <c r="BVX749" s="111"/>
      <c r="BVY749" s="111"/>
      <c r="BVZ749" s="111"/>
      <c r="BWA749" s="111"/>
      <c r="BWB749" s="111"/>
      <c r="BWC749" s="111"/>
      <c r="BWD749" s="111"/>
      <c r="BWE749" s="111"/>
      <c r="BWF749" s="111"/>
      <c r="BWG749" s="111"/>
      <c r="BWH749" s="111"/>
      <c r="BWI749" s="111"/>
      <c r="BWJ749" s="111"/>
      <c r="BWK749" s="111"/>
      <c r="BWL749" s="111"/>
      <c r="BWM749" s="111"/>
      <c r="BWN749" s="111"/>
      <c r="BWO749" s="111"/>
      <c r="BWP749" s="111"/>
      <c r="BWQ749" s="111"/>
      <c r="BWR749" s="111"/>
      <c r="BWS749" s="111"/>
      <c r="BWT749" s="111"/>
      <c r="BWU749" s="111"/>
      <c r="BWV749" s="111"/>
      <c r="BWW749" s="111"/>
      <c r="BWX749" s="111"/>
      <c r="BWY749" s="111"/>
      <c r="BWZ749" s="111"/>
      <c r="BXA749" s="111"/>
      <c r="BXB749" s="111"/>
      <c r="BXC749" s="111"/>
      <c r="BXD749" s="111"/>
      <c r="BXE749" s="111"/>
      <c r="BXF749" s="111"/>
      <c r="BXG749" s="111"/>
      <c r="BXH749" s="111"/>
      <c r="BXI749" s="111"/>
      <c r="BXJ749" s="111"/>
      <c r="BXK749" s="111"/>
      <c r="BXL749" s="111"/>
      <c r="BXM749" s="111"/>
      <c r="BXN749" s="111"/>
      <c r="BXO749" s="111"/>
      <c r="BXP749" s="111"/>
      <c r="BXQ749" s="111"/>
      <c r="BXR749" s="111"/>
      <c r="BXS749" s="111"/>
      <c r="BXT749" s="111"/>
      <c r="BXU749" s="111"/>
      <c r="BXV749" s="111"/>
      <c r="BXW749" s="111"/>
      <c r="BXX749" s="111"/>
      <c r="BXY749" s="111"/>
      <c r="BXZ749" s="111"/>
      <c r="BYA749" s="111"/>
      <c r="BYB749" s="111"/>
      <c r="BYC749" s="111"/>
      <c r="BYD749" s="111"/>
      <c r="BYE749" s="111"/>
      <c r="BYF749" s="111"/>
      <c r="BYG749" s="111"/>
      <c r="BYH749" s="111"/>
      <c r="BYI749" s="111"/>
      <c r="BYJ749" s="111"/>
      <c r="BYK749" s="111"/>
      <c r="BYL749" s="111"/>
      <c r="BYM749" s="111"/>
      <c r="BYN749" s="111"/>
      <c r="BYO749" s="111"/>
      <c r="BYP749" s="111"/>
      <c r="BYQ749" s="111"/>
      <c r="BYR749" s="111"/>
      <c r="BYS749" s="111"/>
      <c r="BYT749" s="111"/>
      <c r="BYU749" s="111"/>
      <c r="BYV749" s="111"/>
      <c r="BYW749" s="111"/>
      <c r="BYX749" s="111"/>
      <c r="BYY749" s="111"/>
      <c r="BYZ749" s="111"/>
      <c r="BZA749" s="111"/>
      <c r="BZB749" s="111"/>
      <c r="BZC749" s="111"/>
      <c r="BZD749" s="111"/>
      <c r="BZE749" s="111"/>
      <c r="BZF749" s="111"/>
      <c r="BZG749" s="111"/>
      <c r="BZH749" s="111"/>
      <c r="BZI749" s="111"/>
      <c r="BZJ749" s="111"/>
      <c r="BZK749" s="111"/>
      <c r="BZL749" s="111"/>
      <c r="BZM749" s="111"/>
      <c r="BZN749" s="111"/>
      <c r="BZO749" s="111"/>
      <c r="BZP749" s="111"/>
      <c r="BZQ749" s="111"/>
      <c r="BZR749" s="111"/>
      <c r="BZS749" s="111"/>
      <c r="BZT749" s="111"/>
      <c r="BZU749" s="111"/>
      <c r="BZV749" s="111"/>
      <c r="BZW749" s="111"/>
      <c r="BZX749" s="111"/>
      <c r="BZY749" s="111"/>
      <c r="BZZ749" s="111"/>
      <c r="CAA749" s="111"/>
      <c r="CAB749" s="111"/>
      <c r="CAC749" s="111"/>
      <c r="CAD749" s="111"/>
      <c r="CAE749" s="111"/>
      <c r="CAF749" s="111"/>
      <c r="CAG749" s="111"/>
      <c r="CAH749" s="111"/>
      <c r="CAI749" s="111"/>
      <c r="CAJ749" s="111"/>
      <c r="CAK749" s="111"/>
      <c r="CAL749" s="111"/>
      <c r="CAM749" s="111"/>
      <c r="CAN749" s="111"/>
      <c r="CAO749" s="111"/>
      <c r="CAP749" s="111"/>
      <c r="CAQ749" s="111"/>
      <c r="CAR749" s="111"/>
      <c r="CAS749" s="111"/>
      <c r="CAT749" s="111"/>
      <c r="CAU749" s="111"/>
      <c r="CAV749" s="111"/>
      <c r="CAW749" s="111"/>
      <c r="CAX749" s="111"/>
      <c r="CAY749" s="111"/>
      <c r="CAZ749" s="111"/>
      <c r="CBA749" s="111"/>
      <c r="CBB749" s="111"/>
      <c r="CBC749" s="111"/>
      <c r="CBD749" s="111"/>
      <c r="CBE749" s="111"/>
      <c r="CBF749" s="111"/>
      <c r="CBG749" s="111"/>
      <c r="CBH749" s="111"/>
      <c r="CBI749" s="111"/>
      <c r="CBJ749" s="111"/>
      <c r="CBK749" s="111"/>
      <c r="CBL749" s="111"/>
      <c r="CBM749" s="111"/>
      <c r="CBN749" s="111"/>
      <c r="CBO749" s="111"/>
      <c r="CBP749" s="111"/>
      <c r="CBQ749" s="111"/>
      <c r="CBR749" s="111"/>
      <c r="CBS749" s="111"/>
      <c r="CBT749" s="111"/>
      <c r="CBU749" s="111"/>
      <c r="CBV749" s="111"/>
      <c r="CBW749" s="111"/>
      <c r="CBX749" s="111"/>
      <c r="CBY749" s="111"/>
      <c r="CBZ749" s="111"/>
      <c r="CCA749" s="111"/>
      <c r="CCB749" s="111"/>
      <c r="CCC749" s="111"/>
      <c r="CCD749" s="111"/>
      <c r="CCE749" s="111"/>
      <c r="CCF749" s="111"/>
      <c r="CCG749" s="111"/>
      <c r="CCH749" s="111"/>
      <c r="CCI749" s="111"/>
      <c r="CCJ749" s="111"/>
      <c r="CCK749" s="111"/>
      <c r="CCL749" s="111"/>
      <c r="CCM749" s="111"/>
      <c r="CCN749" s="111"/>
      <c r="CCO749" s="111"/>
      <c r="CCP749" s="111"/>
      <c r="CCQ749" s="111"/>
      <c r="CCR749" s="111"/>
      <c r="CCS749" s="111"/>
      <c r="CCT749" s="111"/>
      <c r="CCU749" s="111"/>
      <c r="CCV749" s="111"/>
      <c r="CCW749" s="111"/>
      <c r="CCX749" s="111"/>
      <c r="CCY749" s="111"/>
      <c r="CCZ749" s="111"/>
      <c r="CDA749" s="111"/>
      <c r="CDB749" s="111"/>
      <c r="CDC749" s="111"/>
      <c r="CDD749" s="111"/>
      <c r="CDE749" s="111"/>
      <c r="CDF749" s="111"/>
      <c r="CDG749" s="111"/>
      <c r="CDH749" s="111"/>
      <c r="CDI749" s="111"/>
      <c r="CDJ749" s="111"/>
      <c r="CDK749" s="111"/>
      <c r="CDL749" s="111"/>
      <c r="CDM749" s="111"/>
      <c r="CDN749" s="111"/>
      <c r="CDO749" s="111"/>
      <c r="CDP749" s="111"/>
      <c r="CDQ749" s="111"/>
      <c r="CDR749" s="111"/>
      <c r="CDS749" s="111"/>
      <c r="CDT749" s="111"/>
      <c r="CDU749" s="111"/>
      <c r="CDV749" s="111"/>
      <c r="CDW749" s="111"/>
      <c r="CDX749" s="111"/>
      <c r="CDY749" s="111"/>
      <c r="CDZ749" s="111"/>
      <c r="CEA749" s="111"/>
      <c r="CEB749" s="111"/>
      <c r="CEC749" s="111"/>
      <c r="CED749" s="111"/>
      <c r="CEE749" s="111"/>
      <c r="CEF749" s="111"/>
      <c r="CEG749" s="111"/>
      <c r="CEH749" s="111"/>
      <c r="CEI749" s="111"/>
      <c r="CEJ749" s="111"/>
      <c r="CEK749" s="111"/>
      <c r="CEL749" s="111"/>
      <c r="CEM749" s="111"/>
      <c r="CEN749" s="111"/>
      <c r="CEO749" s="111"/>
      <c r="CEP749" s="111"/>
      <c r="CEQ749" s="111"/>
      <c r="CER749" s="111"/>
      <c r="CES749" s="111"/>
      <c r="CET749" s="111"/>
      <c r="CEU749" s="111"/>
      <c r="CEV749" s="111"/>
      <c r="CEW749" s="111"/>
      <c r="CEX749" s="111"/>
      <c r="CEY749" s="111"/>
      <c r="CEZ749" s="111"/>
      <c r="CFA749" s="111"/>
      <c r="CFB749" s="111"/>
      <c r="CFC749" s="111"/>
      <c r="CFD749" s="111"/>
      <c r="CFE749" s="111"/>
      <c r="CFF749" s="111"/>
      <c r="CFG749" s="111"/>
      <c r="CFH749" s="111"/>
      <c r="CFI749" s="111"/>
      <c r="CFJ749" s="111"/>
      <c r="CFK749" s="111"/>
      <c r="CFL749" s="111"/>
      <c r="CFM749" s="111"/>
      <c r="CFN749" s="111"/>
      <c r="CFO749" s="111"/>
      <c r="CFP749" s="111"/>
      <c r="CFQ749" s="111"/>
      <c r="CFR749" s="111"/>
      <c r="CFS749" s="111"/>
      <c r="CFT749" s="111"/>
      <c r="CFU749" s="111"/>
      <c r="CFV749" s="111"/>
      <c r="CFW749" s="111"/>
      <c r="CFX749" s="111"/>
      <c r="CFY749" s="111"/>
      <c r="CFZ749" s="111"/>
      <c r="CGA749" s="111"/>
      <c r="CGB749" s="111"/>
      <c r="CGC749" s="111"/>
      <c r="CGD749" s="111"/>
      <c r="CGE749" s="111"/>
      <c r="CGF749" s="111"/>
      <c r="CGG749" s="111"/>
      <c r="CGH749" s="111"/>
      <c r="CGI749" s="111"/>
      <c r="CGJ749" s="111"/>
      <c r="CGK749" s="111"/>
      <c r="CGL749" s="111"/>
      <c r="CGM749" s="111"/>
      <c r="CGN749" s="111"/>
      <c r="CGO749" s="111"/>
      <c r="CGP749" s="111"/>
      <c r="CGQ749" s="111"/>
      <c r="CGR749" s="111"/>
      <c r="CGS749" s="111"/>
      <c r="CGT749" s="111"/>
      <c r="CGU749" s="111"/>
      <c r="CGV749" s="111"/>
      <c r="CGW749" s="111"/>
      <c r="CGX749" s="111"/>
      <c r="CGY749" s="111"/>
      <c r="CGZ749" s="111"/>
      <c r="CHA749" s="111"/>
      <c r="CHB749" s="111"/>
      <c r="CHC749" s="111"/>
      <c r="CHD749" s="111"/>
      <c r="CHE749" s="111"/>
      <c r="CHF749" s="111"/>
      <c r="CHG749" s="111"/>
      <c r="CHH749" s="111"/>
      <c r="CHI749" s="111"/>
      <c r="CHJ749" s="111"/>
      <c r="CHK749" s="111"/>
      <c r="CHL749" s="111"/>
      <c r="CHM749" s="111"/>
      <c r="CHN749" s="111"/>
      <c r="CHO749" s="111"/>
      <c r="CHP749" s="111"/>
      <c r="CHQ749" s="111"/>
      <c r="CHR749" s="111"/>
      <c r="CHS749" s="111"/>
      <c r="CHT749" s="111"/>
      <c r="CHU749" s="111"/>
      <c r="CHV749" s="111"/>
      <c r="CHW749" s="111"/>
      <c r="CHX749" s="111"/>
      <c r="CHY749" s="111"/>
      <c r="CHZ749" s="111"/>
      <c r="CIA749" s="111"/>
      <c r="CIB749" s="111"/>
      <c r="CIC749" s="111"/>
      <c r="CID749" s="111"/>
      <c r="CIE749" s="111"/>
      <c r="CIF749" s="111"/>
      <c r="CIG749" s="111"/>
      <c r="CIH749" s="111"/>
      <c r="CII749" s="111"/>
      <c r="CIJ749" s="111"/>
      <c r="CIK749" s="111"/>
      <c r="CIL749" s="111"/>
      <c r="CIM749" s="111"/>
      <c r="CIN749" s="111"/>
      <c r="CIO749" s="111"/>
      <c r="CIP749" s="111"/>
      <c r="CIQ749" s="111"/>
      <c r="CIR749" s="111"/>
      <c r="CIS749" s="111"/>
      <c r="CIT749" s="111"/>
      <c r="CIU749" s="111"/>
      <c r="CIV749" s="111"/>
      <c r="CIW749" s="111"/>
      <c r="CIX749" s="111"/>
      <c r="CIY749" s="111"/>
      <c r="CIZ749" s="111"/>
      <c r="CJA749" s="111"/>
      <c r="CJB749" s="111"/>
      <c r="CJC749" s="111"/>
      <c r="CJD749" s="111"/>
      <c r="CJE749" s="111"/>
      <c r="CJF749" s="111"/>
      <c r="CJG749" s="111"/>
      <c r="CJH749" s="111"/>
      <c r="CJI749" s="111"/>
      <c r="CJJ749" s="111"/>
      <c r="CJK749" s="111"/>
      <c r="CJL749" s="111"/>
      <c r="CJM749" s="111"/>
      <c r="CJN749" s="111"/>
      <c r="CJO749" s="111"/>
      <c r="CJP749" s="111"/>
      <c r="CJQ749" s="111"/>
      <c r="CJR749" s="111"/>
      <c r="CJS749" s="111"/>
      <c r="CJT749" s="111"/>
      <c r="CJU749" s="111"/>
      <c r="CJV749" s="111"/>
      <c r="CJW749" s="111"/>
      <c r="CJX749" s="111"/>
      <c r="CJY749" s="111"/>
      <c r="CJZ749" s="111"/>
      <c r="CKA749" s="111"/>
      <c r="CKB749" s="111"/>
      <c r="CKC749" s="111"/>
      <c r="CKD749" s="111"/>
      <c r="CKE749" s="111"/>
      <c r="CKF749" s="111"/>
      <c r="CKG749" s="111"/>
      <c r="CKH749" s="111"/>
      <c r="CKI749" s="111"/>
      <c r="CKJ749" s="111"/>
      <c r="CKK749" s="111"/>
      <c r="CKL749" s="111"/>
      <c r="CKM749" s="111"/>
      <c r="CKN749" s="111"/>
      <c r="CKO749" s="111"/>
      <c r="CKP749" s="111"/>
      <c r="CKQ749" s="111"/>
      <c r="CKR749" s="111"/>
      <c r="CKS749" s="111"/>
      <c r="CKT749" s="111"/>
      <c r="CKU749" s="111"/>
      <c r="CKV749" s="111"/>
      <c r="CKW749" s="111"/>
      <c r="CKX749" s="111"/>
      <c r="CKY749" s="111"/>
      <c r="CKZ749" s="111"/>
      <c r="CLA749" s="111"/>
      <c r="CLB749" s="111"/>
      <c r="CLC749" s="111"/>
      <c r="CLD749" s="111"/>
      <c r="CLE749" s="111"/>
      <c r="CLF749" s="111"/>
      <c r="CLG749" s="111"/>
      <c r="CLH749" s="111"/>
      <c r="CLI749" s="111"/>
      <c r="CLJ749" s="111"/>
      <c r="CLK749" s="111"/>
      <c r="CLL749" s="111"/>
      <c r="CLM749" s="111"/>
      <c r="CLN749" s="111"/>
      <c r="CLO749" s="111"/>
      <c r="CLP749" s="111"/>
      <c r="CLQ749" s="111"/>
      <c r="CLR749" s="111"/>
      <c r="CLS749" s="111"/>
      <c r="CLT749" s="111"/>
      <c r="CLU749" s="111"/>
      <c r="CLV749" s="111"/>
      <c r="CLW749" s="111"/>
      <c r="CLX749" s="111"/>
      <c r="CLY749" s="111"/>
      <c r="CLZ749" s="111"/>
      <c r="CMA749" s="111"/>
      <c r="CMB749" s="111"/>
      <c r="CMC749" s="111"/>
      <c r="CMD749" s="111"/>
      <c r="CME749" s="111"/>
      <c r="CMF749" s="111"/>
      <c r="CMG749" s="111"/>
      <c r="CMH749" s="111"/>
      <c r="CMI749" s="111"/>
      <c r="CMJ749" s="111"/>
      <c r="CMK749" s="111"/>
      <c r="CML749" s="111"/>
      <c r="CMM749" s="111"/>
      <c r="CMN749" s="111"/>
      <c r="CMO749" s="111"/>
      <c r="CMP749" s="111"/>
      <c r="CMQ749" s="111"/>
      <c r="CMR749" s="111"/>
      <c r="CMS749" s="111"/>
      <c r="CMT749" s="111"/>
      <c r="CMU749" s="111"/>
      <c r="CMV749" s="111"/>
      <c r="CMW749" s="111"/>
      <c r="CMX749" s="111"/>
      <c r="CMY749" s="111"/>
      <c r="CMZ749" s="111"/>
      <c r="CNA749" s="111"/>
      <c r="CNB749" s="111"/>
      <c r="CNC749" s="111"/>
      <c r="CND749" s="111"/>
      <c r="CNE749" s="111"/>
      <c r="CNF749" s="111"/>
      <c r="CNG749" s="111"/>
      <c r="CNH749" s="111"/>
      <c r="CNI749" s="111"/>
      <c r="CNJ749" s="111"/>
      <c r="CNK749" s="111"/>
      <c r="CNL749" s="111"/>
      <c r="CNM749" s="111"/>
      <c r="CNN749" s="111"/>
      <c r="CNO749" s="111"/>
      <c r="CNP749" s="111"/>
      <c r="CNQ749" s="111"/>
      <c r="CNR749" s="111"/>
      <c r="CNS749" s="111"/>
      <c r="CNT749" s="111"/>
      <c r="CNU749" s="111"/>
      <c r="CNV749" s="111"/>
      <c r="CNW749" s="111"/>
      <c r="CNX749" s="111"/>
      <c r="CNY749" s="111"/>
      <c r="CNZ749" s="111"/>
      <c r="COA749" s="111"/>
      <c r="COB749" s="111"/>
      <c r="COC749" s="111"/>
      <c r="COD749" s="111"/>
      <c r="COE749" s="111"/>
      <c r="COF749" s="111"/>
      <c r="COG749" s="111"/>
      <c r="COH749" s="111"/>
      <c r="COI749" s="111"/>
      <c r="COJ749" s="111"/>
      <c r="COK749" s="111"/>
      <c r="COL749" s="111"/>
      <c r="COM749" s="111"/>
      <c r="CON749" s="111"/>
      <c r="COO749" s="111"/>
      <c r="COP749" s="111"/>
      <c r="COQ749" s="111"/>
      <c r="COR749" s="111"/>
      <c r="COS749" s="111"/>
      <c r="COT749" s="111"/>
      <c r="COU749" s="111"/>
      <c r="COV749" s="111"/>
      <c r="COW749" s="111"/>
      <c r="COX749" s="111"/>
      <c r="COY749" s="111"/>
      <c r="COZ749" s="111"/>
      <c r="CPA749" s="111"/>
      <c r="CPB749" s="111"/>
      <c r="CPC749" s="111"/>
      <c r="CPD749" s="111"/>
      <c r="CPE749" s="111"/>
      <c r="CPF749" s="111"/>
      <c r="CPG749" s="111"/>
      <c r="CPH749" s="111"/>
      <c r="CPI749" s="111"/>
      <c r="CPJ749" s="111"/>
      <c r="CPK749" s="111"/>
      <c r="CPL749" s="111"/>
      <c r="CPM749" s="111"/>
      <c r="CPN749" s="111"/>
      <c r="CPO749" s="111"/>
      <c r="CPP749" s="111"/>
      <c r="CPQ749" s="111"/>
      <c r="CPR749" s="111"/>
      <c r="CPS749" s="111"/>
      <c r="CPT749" s="111"/>
      <c r="CPU749" s="111"/>
      <c r="CPV749" s="111"/>
      <c r="CPW749" s="111"/>
      <c r="CPX749" s="111"/>
      <c r="CPY749" s="111"/>
      <c r="CPZ749" s="111"/>
      <c r="CQA749" s="111"/>
      <c r="CQB749" s="111"/>
      <c r="CQC749" s="111"/>
      <c r="CQD749" s="111"/>
      <c r="CQE749" s="111"/>
      <c r="CQF749" s="111"/>
      <c r="CQG749" s="111"/>
      <c r="CQH749" s="111"/>
      <c r="CQI749" s="111"/>
      <c r="CQJ749" s="111"/>
      <c r="CQK749" s="111"/>
      <c r="CQL749" s="111"/>
      <c r="CQM749" s="111"/>
      <c r="CQN749" s="111"/>
      <c r="CQO749" s="111"/>
      <c r="CQP749" s="111"/>
      <c r="CQQ749" s="111"/>
      <c r="CQR749" s="111"/>
      <c r="CQS749" s="111"/>
      <c r="CQT749" s="111"/>
      <c r="CQU749" s="111"/>
      <c r="CQV749" s="111"/>
      <c r="CQW749" s="111"/>
      <c r="CQX749" s="111"/>
      <c r="CQY749" s="111"/>
      <c r="CQZ749" s="111"/>
      <c r="CRA749" s="111"/>
      <c r="CRB749" s="111"/>
      <c r="CRC749" s="111"/>
      <c r="CRD749" s="111"/>
      <c r="CRE749" s="111"/>
      <c r="CRF749" s="111"/>
      <c r="CRG749" s="111"/>
      <c r="CRH749" s="111"/>
      <c r="CRI749" s="111"/>
      <c r="CRJ749" s="111"/>
      <c r="CRK749" s="111"/>
      <c r="CRL749" s="111"/>
      <c r="CRM749" s="111"/>
      <c r="CRN749" s="111"/>
      <c r="CRO749" s="111"/>
      <c r="CRP749" s="111"/>
      <c r="CRQ749" s="111"/>
      <c r="CRR749" s="111"/>
      <c r="CRS749" s="111"/>
      <c r="CRT749" s="111"/>
      <c r="CRU749" s="111"/>
      <c r="CRV749" s="111"/>
      <c r="CRW749" s="111"/>
      <c r="CRX749" s="111"/>
      <c r="CRY749" s="111"/>
      <c r="CRZ749" s="111"/>
      <c r="CSA749" s="111"/>
      <c r="CSB749" s="111"/>
      <c r="CSC749" s="111"/>
      <c r="CSD749" s="111"/>
      <c r="CSE749" s="111"/>
      <c r="CSF749" s="111"/>
      <c r="CSG749" s="111"/>
      <c r="CSH749" s="111"/>
      <c r="CSI749" s="111"/>
      <c r="CSJ749" s="111"/>
      <c r="CSK749" s="111"/>
      <c r="CSL749" s="111"/>
      <c r="CSM749" s="111"/>
      <c r="CSN749" s="111"/>
      <c r="CSO749" s="111"/>
      <c r="CSP749" s="111"/>
      <c r="CSQ749" s="111"/>
      <c r="CSR749" s="111"/>
      <c r="CSS749" s="111"/>
      <c r="CST749" s="111"/>
      <c r="CSU749" s="111"/>
      <c r="CSV749" s="111"/>
      <c r="CSW749" s="111"/>
      <c r="CSX749" s="111"/>
      <c r="CSY749" s="111"/>
      <c r="CSZ749" s="111"/>
      <c r="CTA749" s="111"/>
      <c r="CTB749" s="111"/>
      <c r="CTC749" s="111"/>
      <c r="CTD749" s="111"/>
      <c r="CTE749" s="111"/>
      <c r="CTF749" s="111"/>
      <c r="CTG749" s="111"/>
      <c r="CTH749" s="111"/>
      <c r="CTI749" s="111"/>
      <c r="CTJ749" s="111"/>
      <c r="CTK749" s="111"/>
      <c r="CTL749" s="111"/>
      <c r="CTM749" s="111"/>
      <c r="CTN749" s="111"/>
      <c r="CTO749" s="111"/>
      <c r="CTP749" s="111"/>
      <c r="CTQ749" s="111"/>
      <c r="CTR749" s="111"/>
      <c r="CTS749" s="111"/>
      <c r="CTT749" s="111"/>
      <c r="CTU749" s="111"/>
      <c r="CTV749" s="111"/>
      <c r="CTW749" s="111"/>
      <c r="CTX749" s="111"/>
      <c r="CTY749" s="111"/>
      <c r="CTZ749" s="111"/>
      <c r="CUA749" s="111"/>
      <c r="CUB749" s="111"/>
      <c r="CUC749" s="111"/>
      <c r="CUD749" s="111"/>
      <c r="CUE749" s="111"/>
      <c r="CUF749" s="111"/>
      <c r="CUG749" s="111"/>
      <c r="CUH749" s="111"/>
      <c r="CUI749" s="111"/>
      <c r="CUJ749" s="111"/>
      <c r="CUK749" s="111"/>
      <c r="CUL749" s="111"/>
      <c r="CUM749" s="111"/>
      <c r="CUN749" s="111"/>
      <c r="CUO749" s="111"/>
      <c r="CUP749" s="111"/>
      <c r="CUQ749" s="111"/>
      <c r="CUR749" s="111"/>
      <c r="CUS749" s="111"/>
      <c r="CUT749" s="111"/>
      <c r="CUU749" s="111"/>
      <c r="CUV749" s="111"/>
      <c r="CUW749" s="111"/>
      <c r="CUX749" s="111"/>
      <c r="CUY749" s="111"/>
      <c r="CUZ749" s="111"/>
      <c r="CVA749" s="111"/>
      <c r="CVB749" s="111"/>
      <c r="CVC749" s="111"/>
      <c r="CVD749" s="111"/>
      <c r="CVE749" s="111"/>
      <c r="CVF749" s="111"/>
      <c r="CVG749" s="111"/>
      <c r="CVH749" s="111"/>
      <c r="CVI749" s="111"/>
      <c r="CVJ749" s="111"/>
      <c r="CVK749" s="111"/>
      <c r="CVL749" s="111"/>
      <c r="CVM749" s="111"/>
      <c r="CVN749" s="111"/>
      <c r="CVO749" s="111"/>
      <c r="CVP749" s="111"/>
      <c r="CVQ749" s="111"/>
      <c r="CVR749" s="111"/>
      <c r="CVS749" s="111"/>
      <c r="CVT749" s="111"/>
      <c r="CVU749" s="111"/>
      <c r="CVV749" s="111"/>
      <c r="CVW749" s="111"/>
      <c r="CVX749" s="111"/>
      <c r="CVY749" s="111"/>
      <c r="CVZ749" s="111"/>
      <c r="CWA749" s="111"/>
      <c r="CWB749" s="111"/>
      <c r="CWC749" s="111"/>
      <c r="CWD749" s="111"/>
      <c r="CWE749" s="111"/>
      <c r="CWF749" s="111"/>
      <c r="CWG749" s="111"/>
      <c r="CWH749" s="111"/>
      <c r="CWI749" s="111"/>
      <c r="CWJ749" s="111"/>
      <c r="CWK749" s="111"/>
      <c r="CWL749" s="111"/>
      <c r="CWM749" s="111"/>
      <c r="CWN749" s="111"/>
      <c r="CWO749" s="111"/>
      <c r="CWP749" s="111"/>
      <c r="CWQ749" s="111"/>
      <c r="CWR749" s="111"/>
      <c r="CWS749" s="111"/>
      <c r="CWT749" s="111"/>
      <c r="CWU749" s="111"/>
      <c r="CWV749" s="111"/>
      <c r="CWW749" s="111"/>
      <c r="CWX749" s="111"/>
      <c r="CWY749" s="111"/>
      <c r="CWZ749" s="111"/>
      <c r="CXA749" s="111"/>
      <c r="CXB749" s="111"/>
      <c r="CXC749" s="111"/>
      <c r="CXD749" s="111"/>
      <c r="CXE749" s="111"/>
      <c r="CXF749" s="111"/>
      <c r="CXG749" s="111"/>
      <c r="CXH749" s="111"/>
      <c r="CXI749" s="111"/>
      <c r="CXJ749" s="111"/>
      <c r="CXK749" s="111"/>
      <c r="CXL749" s="111"/>
      <c r="CXM749" s="111"/>
      <c r="CXN749" s="111"/>
      <c r="CXO749" s="111"/>
      <c r="CXP749" s="111"/>
      <c r="CXQ749" s="111"/>
      <c r="CXR749" s="111"/>
      <c r="CXS749" s="111"/>
      <c r="CXT749" s="111"/>
      <c r="CXU749" s="111"/>
      <c r="CXV749" s="111"/>
      <c r="CXW749" s="111"/>
      <c r="CXX749" s="111"/>
      <c r="CXY749" s="111"/>
      <c r="CXZ749" s="111"/>
      <c r="CYA749" s="111"/>
      <c r="CYB749" s="111"/>
      <c r="CYC749" s="111"/>
      <c r="CYD749" s="111"/>
      <c r="CYE749" s="111"/>
      <c r="CYF749" s="111"/>
      <c r="CYG749" s="111"/>
      <c r="CYH749" s="111"/>
      <c r="CYI749" s="111"/>
      <c r="CYJ749" s="111"/>
      <c r="CYK749" s="111"/>
      <c r="CYL749" s="111"/>
      <c r="CYM749" s="111"/>
      <c r="CYN749" s="111"/>
      <c r="CYO749" s="111"/>
      <c r="CYP749" s="111"/>
      <c r="CYQ749" s="111"/>
      <c r="CYR749" s="111"/>
      <c r="CYS749" s="111"/>
      <c r="CYT749" s="111"/>
      <c r="CYU749" s="111"/>
      <c r="CYV749" s="111"/>
      <c r="CYW749" s="111"/>
      <c r="CYX749" s="111"/>
      <c r="CYY749" s="111"/>
      <c r="CYZ749" s="111"/>
      <c r="CZA749" s="111"/>
      <c r="CZB749" s="111"/>
      <c r="CZC749" s="111"/>
      <c r="CZD749" s="111"/>
      <c r="CZE749" s="111"/>
      <c r="CZF749" s="111"/>
      <c r="CZG749" s="111"/>
      <c r="CZH749" s="111"/>
      <c r="CZI749" s="111"/>
      <c r="CZJ749" s="111"/>
      <c r="CZK749" s="111"/>
      <c r="CZL749" s="111"/>
      <c r="CZM749" s="111"/>
      <c r="CZN749" s="111"/>
      <c r="CZO749" s="111"/>
      <c r="CZP749" s="111"/>
      <c r="CZQ749" s="111"/>
      <c r="CZR749" s="111"/>
      <c r="CZS749" s="111"/>
      <c r="CZT749" s="111"/>
      <c r="CZU749" s="111"/>
      <c r="CZV749" s="111"/>
      <c r="CZW749" s="111"/>
      <c r="CZX749" s="111"/>
      <c r="CZY749" s="111"/>
      <c r="CZZ749" s="111"/>
      <c r="DAA749" s="111"/>
      <c r="DAB749" s="111"/>
      <c r="DAC749" s="111"/>
      <c r="DAD749" s="111"/>
      <c r="DAE749" s="111"/>
      <c r="DAF749" s="111"/>
      <c r="DAG749" s="111"/>
      <c r="DAH749" s="111"/>
      <c r="DAI749" s="111"/>
      <c r="DAJ749" s="111"/>
      <c r="DAK749" s="111"/>
      <c r="DAL749" s="111"/>
      <c r="DAM749" s="111"/>
      <c r="DAN749" s="111"/>
      <c r="DAO749" s="111"/>
      <c r="DAP749" s="111"/>
      <c r="DAQ749" s="111"/>
      <c r="DAR749" s="111"/>
      <c r="DAS749" s="111"/>
      <c r="DAT749" s="111"/>
      <c r="DAU749" s="111"/>
      <c r="DAV749" s="111"/>
      <c r="DAW749" s="111"/>
      <c r="DAX749" s="111"/>
      <c r="DAY749" s="111"/>
      <c r="DAZ749" s="111"/>
      <c r="DBA749" s="111"/>
      <c r="DBB749" s="111"/>
      <c r="DBC749" s="111"/>
      <c r="DBD749" s="111"/>
      <c r="DBE749" s="111"/>
      <c r="DBF749" s="111"/>
      <c r="DBG749" s="111"/>
      <c r="DBH749" s="111"/>
      <c r="DBI749" s="111"/>
      <c r="DBJ749" s="111"/>
      <c r="DBK749" s="111"/>
      <c r="DBL749" s="111"/>
      <c r="DBM749" s="111"/>
      <c r="DBN749" s="111"/>
      <c r="DBO749" s="111"/>
      <c r="DBP749" s="111"/>
      <c r="DBQ749" s="111"/>
      <c r="DBR749" s="111"/>
      <c r="DBS749" s="111"/>
      <c r="DBT749" s="111"/>
      <c r="DBU749" s="111"/>
      <c r="DBV749" s="111"/>
      <c r="DBW749" s="111"/>
      <c r="DBX749" s="111"/>
      <c r="DBY749" s="111"/>
      <c r="DBZ749" s="111"/>
      <c r="DCA749" s="111"/>
      <c r="DCB749" s="111"/>
      <c r="DCC749" s="111"/>
      <c r="DCD749" s="111"/>
      <c r="DCE749" s="111"/>
      <c r="DCF749" s="111"/>
      <c r="DCG749" s="111"/>
      <c r="DCH749" s="111"/>
      <c r="DCI749" s="111"/>
      <c r="DCJ749" s="111"/>
      <c r="DCK749" s="111"/>
      <c r="DCL749" s="111"/>
      <c r="DCM749" s="111"/>
      <c r="DCN749" s="111"/>
      <c r="DCO749" s="111"/>
      <c r="DCP749" s="111"/>
      <c r="DCQ749" s="111"/>
      <c r="DCR749" s="111"/>
      <c r="DCS749" s="111"/>
      <c r="DCT749" s="111"/>
      <c r="DCU749" s="111"/>
      <c r="DCV749" s="111"/>
      <c r="DCW749" s="111"/>
      <c r="DCX749" s="111"/>
      <c r="DCY749" s="111"/>
      <c r="DCZ749" s="111"/>
      <c r="DDA749" s="111"/>
      <c r="DDB749" s="111"/>
      <c r="DDC749" s="111"/>
      <c r="DDD749" s="111"/>
      <c r="DDE749" s="111"/>
      <c r="DDF749" s="111"/>
      <c r="DDG749" s="111"/>
      <c r="DDH749" s="111"/>
      <c r="DDI749" s="111"/>
      <c r="DDJ749" s="111"/>
      <c r="DDK749" s="111"/>
      <c r="DDL749" s="111"/>
      <c r="DDM749" s="111"/>
      <c r="DDN749" s="111"/>
      <c r="DDO749" s="111"/>
      <c r="DDP749" s="111"/>
      <c r="DDQ749" s="111"/>
      <c r="DDR749" s="111"/>
      <c r="DDS749" s="111"/>
      <c r="DDT749" s="111"/>
      <c r="DDU749" s="111"/>
      <c r="DDV749" s="111"/>
      <c r="DDW749" s="111"/>
      <c r="DDX749" s="111"/>
      <c r="DDY749" s="111"/>
      <c r="DDZ749" s="111"/>
      <c r="DEA749" s="111"/>
      <c r="DEB749" s="111"/>
      <c r="DEC749" s="111"/>
      <c r="DED749" s="111"/>
      <c r="DEE749" s="111"/>
      <c r="DEF749" s="111"/>
      <c r="DEG749" s="111"/>
      <c r="DEH749" s="111"/>
      <c r="DEI749" s="111"/>
      <c r="DEJ749" s="111"/>
      <c r="DEK749" s="111"/>
      <c r="DEL749" s="111"/>
      <c r="DEM749" s="111"/>
      <c r="DEN749" s="111"/>
      <c r="DEO749" s="111"/>
      <c r="DEP749" s="111"/>
      <c r="DEQ749" s="111"/>
      <c r="DER749" s="111"/>
      <c r="DES749" s="111"/>
      <c r="DET749" s="111"/>
      <c r="DEU749" s="111"/>
      <c r="DEV749" s="111"/>
      <c r="DEW749" s="111"/>
      <c r="DEX749" s="111"/>
      <c r="DEY749" s="111"/>
      <c r="DEZ749" s="111"/>
      <c r="DFA749" s="111"/>
      <c r="DFB749" s="111"/>
      <c r="DFC749" s="111"/>
      <c r="DFD749" s="111"/>
      <c r="DFE749" s="111"/>
      <c r="DFF749" s="111"/>
      <c r="DFG749" s="111"/>
      <c r="DFH749" s="111"/>
      <c r="DFI749" s="111"/>
      <c r="DFJ749" s="111"/>
      <c r="DFK749" s="111"/>
      <c r="DFL749" s="111"/>
      <c r="DFM749" s="111"/>
      <c r="DFN749" s="111"/>
      <c r="DFO749" s="111"/>
      <c r="DFP749" s="111"/>
      <c r="DFQ749" s="111"/>
      <c r="DFR749" s="111"/>
      <c r="DFS749" s="111"/>
      <c r="DFT749" s="111"/>
      <c r="DFU749" s="111"/>
      <c r="DFV749" s="111"/>
      <c r="DFW749" s="111"/>
      <c r="DFX749" s="111"/>
      <c r="DFY749" s="111"/>
      <c r="DFZ749" s="111"/>
      <c r="DGA749" s="111"/>
      <c r="DGB749" s="111"/>
      <c r="DGC749" s="111"/>
      <c r="DGD749" s="111"/>
      <c r="DGE749" s="111"/>
      <c r="DGF749" s="111"/>
      <c r="DGG749" s="111"/>
      <c r="DGH749" s="111"/>
      <c r="DGI749" s="111"/>
      <c r="DGJ749" s="111"/>
      <c r="DGK749" s="111"/>
      <c r="DGL749" s="111"/>
      <c r="DGM749" s="111"/>
      <c r="DGN749" s="111"/>
      <c r="DGO749" s="111"/>
      <c r="DGP749" s="111"/>
      <c r="DGQ749" s="111"/>
      <c r="DGR749" s="111"/>
      <c r="DGS749" s="111"/>
      <c r="DGT749" s="111"/>
      <c r="DGU749" s="111"/>
      <c r="DGV749" s="111"/>
      <c r="DGW749" s="111"/>
      <c r="DGX749" s="111"/>
      <c r="DGY749" s="111"/>
      <c r="DGZ749" s="111"/>
      <c r="DHA749" s="111"/>
      <c r="DHB749" s="111"/>
      <c r="DHC749" s="111"/>
      <c r="DHD749" s="111"/>
      <c r="DHE749" s="111"/>
      <c r="DHF749" s="111"/>
      <c r="DHG749" s="111"/>
      <c r="DHH749" s="111"/>
      <c r="DHI749" s="111"/>
      <c r="DHJ749" s="111"/>
      <c r="DHK749" s="111"/>
      <c r="DHL749" s="111"/>
      <c r="DHM749" s="111"/>
      <c r="DHN749" s="111"/>
      <c r="DHO749" s="111"/>
      <c r="DHP749" s="111"/>
      <c r="DHQ749" s="111"/>
      <c r="DHR749" s="111"/>
      <c r="DHS749" s="111"/>
      <c r="DHT749" s="111"/>
      <c r="DHU749" s="111"/>
      <c r="DHV749" s="111"/>
      <c r="DHW749" s="111"/>
      <c r="DHX749" s="111"/>
      <c r="DHY749" s="111"/>
      <c r="DHZ749" s="111"/>
      <c r="DIA749" s="111"/>
      <c r="DIB749" s="111"/>
      <c r="DIC749" s="111"/>
      <c r="DID749" s="111"/>
      <c r="DIE749" s="111"/>
      <c r="DIF749" s="111"/>
      <c r="DIG749" s="111"/>
      <c r="DIH749" s="111"/>
      <c r="DII749" s="111"/>
      <c r="DIJ749" s="111"/>
      <c r="DIK749" s="111"/>
      <c r="DIL749" s="111"/>
      <c r="DIM749" s="111"/>
      <c r="DIN749" s="111"/>
      <c r="DIO749" s="111"/>
      <c r="DIP749" s="111"/>
      <c r="DIQ749" s="111"/>
      <c r="DIR749" s="111"/>
      <c r="DIS749" s="111"/>
      <c r="DIT749" s="111"/>
      <c r="DIU749" s="111"/>
      <c r="DIV749" s="111"/>
      <c r="DIW749" s="111"/>
      <c r="DIX749" s="111"/>
      <c r="DIY749" s="111"/>
      <c r="DIZ749" s="111"/>
      <c r="DJA749" s="111"/>
      <c r="DJB749" s="111"/>
      <c r="DJC749" s="111"/>
      <c r="DJD749" s="111"/>
      <c r="DJE749" s="111"/>
      <c r="DJF749" s="111"/>
      <c r="DJG749" s="111"/>
      <c r="DJH749" s="111"/>
      <c r="DJI749" s="111"/>
      <c r="DJJ749" s="111"/>
      <c r="DJK749" s="111"/>
      <c r="DJL749" s="111"/>
      <c r="DJM749" s="111"/>
      <c r="DJN749" s="111"/>
      <c r="DJO749" s="111"/>
      <c r="DJP749" s="111"/>
      <c r="DJQ749" s="111"/>
      <c r="DJR749" s="111"/>
      <c r="DJS749" s="111"/>
      <c r="DJT749" s="111"/>
      <c r="DJU749" s="111"/>
      <c r="DJV749" s="111"/>
      <c r="DJW749" s="111"/>
      <c r="DJX749" s="111"/>
      <c r="DJY749" s="111"/>
      <c r="DJZ749" s="111"/>
      <c r="DKA749" s="111"/>
      <c r="DKB749" s="111"/>
      <c r="DKC749" s="111"/>
      <c r="DKD749" s="111"/>
      <c r="DKE749" s="111"/>
      <c r="DKF749" s="111"/>
      <c r="DKG749" s="111"/>
      <c r="DKH749" s="111"/>
      <c r="DKI749" s="111"/>
      <c r="DKJ749" s="111"/>
      <c r="DKK749" s="111"/>
      <c r="DKL749" s="111"/>
      <c r="DKM749" s="111"/>
      <c r="DKN749" s="111"/>
      <c r="DKO749" s="111"/>
      <c r="DKP749" s="111"/>
      <c r="DKQ749" s="111"/>
      <c r="DKR749" s="111"/>
      <c r="DKS749" s="111"/>
      <c r="DKT749" s="111"/>
      <c r="DKU749" s="111"/>
      <c r="DKV749" s="111"/>
      <c r="DKW749" s="111"/>
      <c r="DKX749" s="111"/>
      <c r="DKY749" s="111"/>
      <c r="DKZ749" s="111"/>
      <c r="DLA749" s="111"/>
      <c r="DLB749" s="111"/>
      <c r="DLC749" s="111"/>
      <c r="DLD749" s="111"/>
      <c r="DLE749" s="111"/>
      <c r="DLF749" s="111"/>
      <c r="DLG749" s="111"/>
      <c r="DLH749" s="111"/>
      <c r="DLI749" s="111"/>
      <c r="DLJ749" s="111"/>
      <c r="DLK749" s="111"/>
      <c r="DLL749" s="111"/>
      <c r="DLM749" s="111"/>
      <c r="DLN749" s="111"/>
      <c r="DLO749" s="111"/>
      <c r="DLP749" s="111"/>
      <c r="DLQ749" s="111"/>
      <c r="DLR749" s="111"/>
      <c r="DLS749" s="111"/>
      <c r="DLT749" s="111"/>
      <c r="DLU749" s="111"/>
      <c r="DLV749" s="111"/>
      <c r="DLW749" s="111"/>
      <c r="DLX749" s="111"/>
      <c r="DLY749" s="111"/>
      <c r="DLZ749" s="111"/>
      <c r="DMA749" s="111"/>
      <c r="DMB749" s="111"/>
      <c r="DMC749" s="111"/>
      <c r="DMD749" s="111"/>
      <c r="DME749" s="111"/>
      <c r="DMF749" s="111"/>
      <c r="DMG749" s="111"/>
      <c r="DMH749" s="111"/>
      <c r="DMI749" s="111"/>
      <c r="DMJ749" s="111"/>
      <c r="DMK749" s="111"/>
      <c r="DML749" s="111"/>
      <c r="DMM749" s="111"/>
      <c r="DMN749" s="111"/>
      <c r="DMO749" s="111"/>
      <c r="DMP749" s="111"/>
      <c r="DMQ749" s="111"/>
      <c r="DMR749" s="111"/>
      <c r="DMS749" s="111"/>
      <c r="DMT749" s="111"/>
      <c r="DMU749" s="111"/>
      <c r="DMV749" s="111"/>
      <c r="DMW749" s="111"/>
      <c r="DMX749" s="111"/>
      <c r="DMY749" s="111"/>
      <c r="DMZ749" s="111"/>
      <c r="DNA749" s="111"/>
      <c r="DNB749" s="111"/>
      <c r="DNC749" s="111"/>
      <c r="DND749" s="111"/>
      <c r="DNE749" s="111"/>
      <c r="DNF749" s="111"/>
      <c r="DNG749" s="111"/>
      <c r="DNH749" s="111"/>
      <c r="DNI749" s="111"/>
      <c r="DNJ749" s="111"/>
      <c r="DNK749" s="111"/>
      <c r="DNL749" s="111"/>
      <c r="DNM749" s="111"/>
      <c r="DNN749" s="111"/>
      <c r="DNO749" s="111"/>
      <c r="DNP749" s="111"/>
      <c r="DNQ749" s="111"/>
      <c r="DNR749" s="111"/>
      <c r="DNS749" s="111"/>
      <c r="DNT749" s="111"/>
      <c r="DNU749" s="111"/>
      <c r="DNV749" s="111"/>
      <c r="DNW749" s="111"/>
      <c r="DNX749" s="111"/>
      <c r="DNY749" s="111"/>
      <c r="DNZ749" s="111"/>
      <c r="DOA749" s="111"/>
      <c r="DOB749" s="111"/>
      <c r="DOC749" s="111"/>
      <c r="DOD749" s="111"/>
      <c r="DOE749" s="111"/>
      <c r="DOF749" s="111"/>
      <c r="DOG749" s="111"/>
      <c r="DOH749" s="111"/>
      <c r="DOI749" s="111"/>
      <c r="DOJ749" s="111"/>
      <c r="DOK749" s="111"/>
      <c r="DOL749" s="111"/>
      <c r="DOM749" s="111"/>
      <c r="DON749" s="111"/>
      <c r="DOO749" s="111"/>
      <c r="DOP749" s="111"/>
      <c r="DOQ749" s="111"/>
      <c r="DOR749" s="111"/>
      <c r="DOS749" s="111"/>
      <c r="DOT749" s="111"/>
      <c r="DOU749" s="111"/>
      <c r="DOV749" s="111"/>
      <c r="DOW749" s="111"/>
      <c r="DOX749" s="111"/>
      <c r="DOY749" s="111"/>
      <c r="DOZ749" s="111"/>
      <c r="DPA749" s="111"/>
      <c r="DPB749" s="111"/>
      <c r="DPC749" s="111"/>
      <c r="DPD749" s="111"/>
      <c r="DPE749" s="111"/>
      <c r="DPF749" s="111"/>
      <c r="DPG749" s="111"/>
      <c r="DPH749" s="111"/>
      <c r="DPI749" s="111"/>
      <c r="DPJ749" s="111"/>
      <c r="DPK749" s="111"/>
      <c r="DPL749" s="111"/>
      <c r="DPM749" s="111"/>
      <c r="DPN749" s="111"/>
      <c r="DPO749" s="111"/>
      <c r="DPP749" s="111"/>
      <c r="DPQ749" s="111"/>
      <c r="DPR749" s="111"/>
      <c r="DPS749" s="111"/>
      <c r="DPT749" s="111"/>
      <c r="DPU749" s="111"/>
      <c r="DPV749" s="111"/>
      <c r="DPW749" s="111"/>
      <c r="DPX749" s="111"/>
      <c r="DPY749" s="111"/>
      <c r="DPZ749" s="111"/>
      <c r="DQA749" s="111"/>
      <c r="DQB749" s="111"/>
      <c r="DQC749" s="111"/>
      <c r="DQD749" s="111"/>
      <c r="DQE749" s="111"/>
      <c r="DQF749" s="111"/>
      <c r="DQG749" s="111"/>
      <c r="DQH749" s="111"/>
      <c r="DQI749" s="111"/>
      <c r="DQJ749" s="111"/>
      <c r="DQK749" s="111"/>
      <c r="DQL749" s="111"/>
      <c r="DQM749" s="111"/>
      <c r="DQN749" s="111"/>
      <c r="DQO749" s="111"/>
      <c r="DQP749" s="111"/>
      <c r="DQQ749" s="111"/>
      <c r="DQR749" s="111"/>
      <c r="DQS749" s="111"/>
      <c r="DQT749" s="111"/>
      <c r="DQU749" s="111"/>
      <c r="DQV749" s="111"/>
      <c r="DQW749" s="111"/>
      <c r="DQX749" s="111"/>
      <c r="DQY749" s="111"/>
      <c r="DQZ749" s="111"/>
      <c r="DRA749" s="111"/>
      <c r="DRB749" s="111"/>
      <c r="DRC749" s="111"/>
      <c r="DRD749" s="111"/>
      <c r="DRE749" s="111"/>
      <c r="DRF749" s="111"/>
      <c r="DRG749" s="111"/>
      <c r="DRH749" s="111"/>
      <c r="DRI749" s="111"/>
      <c r="DRJ749" s="111"/>
      <c r="DRK749" s="111"/>
      <c r="DRL749" s="111"/>
      <c r="DRM749" s="111"/>
      <c r="DRN749" s="111"/>
      <c r="DRO749" s="111"/>
      <c r="DRP749" s="111"/>
      <c r="DRQ749" s="111"/>
      <c r="DRR749" s="111"/>
      <c r="DRS749" s="111"/>
      <c r="DRT749" s="111"/>
      <c r="DRU749" s="111"/>
      <c r="DRV749" s="111"/>
      <c r="DRW749" s="111"/>
      <c r="DRX749" s="111"/>
      <c r="DRY749" s="111"/>
      <c r="DRZ749" s="111"/>
      <c r="DSA749" s="111"/>
      <c r="DSB749" s="111"/>
      <c r="DSC749" s="111"/>
      <c r="DSD749" s="111"/>
      <c r="DSE749" s="111"/>
      <c r="DSF749" s="111"/>
      <c r="DSG749" s="111"/>
      <c r="DSH749" s="111"/>
      <c r="DSI749" s="111"/>
      <c r="DSJ749" s="111"/>
      <c r="DSK749" s="111"/>
      <c r="DSL749" s="111"/>
      <c r="DSM749" s="111"/>
      <c r="DSN749" s="111"/>
      <c r="DSO749" s="111"/>
      <c r="DSP749" s="111"/>
      <c r="DSQ749" s="111"/>
      <c r="DSR749" s="111"/>
      <c r="DSS749" s="111"/>
      <c r="DST749" s="111"/>
      <c r="DSU749" s="111"/>
      <c r="DSV749" s="111"/>
      <c r="DSW749" s="111"/>
      <c r="DSX749" s="111"/>
      <c r="DSY749" s="111"/>
      <c r="DSZ749" s="111"/>
      <c r="DTA749" s="111"/>
      <c r="DTB749" s="111"/>
      <c r="DTC749" s="111"/>
      <c r="DTD749" s="111"/>
      <c r="DTE749" s="111"/>
      <c r="DTF749" s="111"/>
      <c r="DTG749" s="111"/>
      <c r="DTH749" s="111"/>
      <c r="DTI749" s="111"/>
      <c r="DTJ749" s="111"/>
      <c r="DTK749" s="111"/>
      <c r="DTL749" s="111"/>
      <c r="DTM749" s="111"/>
      <c r="DTN749" s="111"/>
      <c r="DTO749" s="111"/>
      <c r="DTP749" s="111"/>
      <c r="DTQ749" s="111"/>
      <c r="DTR749" s="111"/>
      <c r="DTS749" s="111"/>
      <c r="DTT749" s="111"/>
      <c r="DTU749" s="111"/>
      <c r="DTV749" s="111"/>
      <c r="DTW749" s="111"/>
      <c r="DTX749" s="111"/>
      <c r="DTY749" s="111"/>
      <c r="DTZ749" s="111"/>
      <c r="DUA749" s="111"/>
      <c r="DUB749" s="111"/>
      <c r="DUC749" s="111"/>
      <c r="DUD749" s="111"/>
      <c r="DUE749" s="111"/>
      <c r="DUF749" s="111"/>
      <c r="DUG749" s="111"/>
      <c r="DUH749" s="111"/>
      <c r="DUI749" s="111"/>
      <c r="DUJ749" s="111"/>
      <c r="DUK749" s="111"/>
      <c r="DUL749" s="111"/>
      <c r="DUM749" s="111"/>
      <c r="DUN749" s="111"/>
      <c r="DUO749" s="111"/>
      <c r="DUP749" s="111"/>
      <c r="DUQ749" s="111"/>
      <c r="DUR749" s="111"/>
      <c r="DUS749" s="111"/>
      <c r="DUT749" s="111"/>
      <c r="DUU749" s="111"/>
      <c r="DUV749" s="111"/>
      <c r="DUW749" s="111"/>
      <c r="DUX749" s="111"/>
      <c r="DUY749" s="111"/>
      <c r="DUZ749" s="111"/>
      <c r="DVA749" s="111"/>
      <c r="DVB749" s="111"/>
      <c r="DVC749" s="111"/>
      <c r="DVD749" s="111"/>
      <c r="DVE749" s="111"/>
      <c r="DVF749" s="111"/>
      <c r="DVG749" s="111"/>
      <c r="DVH749" s="111"/>
      <c r="DVI749" s="111"/>
      <c r="DVJ749" s="111"/>
      <c r="DVK749" s="111"/>
      <c r="DVL749" s="111"/>
      <c r="DVM749" s="111"/>
      <c r="DVN749" s="111"/>
      <c r="DVO749" s="111"/>
      <c r="DVP749" s="111"/>
      <c r="DVQ749" s="111"/>
      <c r="DVR749" s="111"/>
      <c r="DVS749" s="111"/>
      <c r="DVT749" s="111"/>
      <c r="DVU749" s="111"/>
      <c r="DVV749" s="111"/>
      <c r="DVW749" s="111"/>
      <c r="DVX749" s="111"/>
      <c r="DVY749" s="111"/>
      <c r="DVZ749" s="111"/>
      <c r="DWA749" s="111"/>
      <c r="DWB749" s="111"/>
      <c r="DWC749" s="111"/>
      <c r="DWD749" s="111"/>
      <c r="DWE749" s="111"/>
      <c r="DWF749" s="111"/>
      <c r="DWG749" s="111"/>
      <c r="DWH749" s="111"/>
      <c r="DWI749" s="111"/>
      <c r="DWJ749" s="111"/>
      <c r="DWK749" s="111"/>
      <c r="DWL749" s="111"/>
      <c r="DWM749" s="111"/>
      <c r="DWN749" s="111"/>
      <c r="DWO749" s="111"/>
      <c r="DWP749" s="111"/>
      <c r="DWQ749" s="111"/>
      <c r="DWR749" s="111"/>
      <c r="DWS749" s="111"/>
      <c r="DWT749" s="111"/>
      <c r="DWU749" s="111"/>
      <c r="DWV749" s="111"/>
      <c r="DWW749" s="111"/>
      <c r="DWX749" s="111"/>
      <c r="DWY749" s="111"/>
      <c r="DWZ749" s="111"/>
      <c r="DXA749" s="111"/>
      <c r="DXB749" s="111"/>
      <c r="DXC749" s="111"/>
      <c r="DXD749" s="111"/>
      <c r="DXE749" s="111"/>
      <c r="DXF749" s="111"/>
      <c r="DXG749" s="111"/>
      <c r="DXH749" s="111"/>
      <c r="DXI749" s="111"/>
      <c r="DXJ749" s="111"/>
      <c r="DXK749" s="111"/>
      <c r="DXL749" s="111"/>
      <c r="DXM749" s="111"/>
      <c r="DXN749" s="111"/>
      <c r="DXO749" s="111"/>
      <c r="DXP749" s="111"/>
      <c r="DXQ749" s="111"/>
      <c r="DXR749" s="111"/>
      <c r="DXS749" s="111"/>
      <c r="DXT749" s="111"/>
      <c r="DXU749" s="111"/>
      <c r="DXV749" s="111"/>
      <c r="DXW749" s="111"/>
      <c r="DXX749" s="111"/>
      <c r="DXY749" s="111"/>
      <c r="DXZ749" s="111"/>
      <c r="DYA749" s="111"/>
      <c r="DYB749" s="111"/>
      <c r="DYC749" s="111"/>
      <c r="DYD749" s="111"/>
      <c r="DYE749" s="111"/>
      <c r="DYF749" s="111"/>
      <c r="DYG749" s="111"/>
      <c r="DYH749" s="111"/>
      <c r="DYI749" s="111"/>
      <c r="DYJ749" s="111"/>
      <c r="DYK749" s="111"/>
      <c r="DYL749" s="111"/>
      <c r="DYM749" s="111"/>
      <c r="DYN749" s="111"/>
      <c r="DYO749" s="111"/>
      <c r="DYP749" s="111"/>
      <c r="DYQ749" s="111"/>
      <c r="DYR749" s="111"/>
      <c r="DYS749" s="111"/>
      <c r="DYT749" s="111"/>
      <c r="DYU749" s="111"/>
      <c r="DYV749" s="111"/>
      <c r="DYW749" s="111"/>
      <c r="DYX749" s="111"/>
      <c r="DYY749" s="111"/>
      <c r="DYZ749" s="111"/>
      <c r="DZA749" s="111"/>
      <c r="DZB749" s="111"/>
      <c r="DZC749" s="111"/>
      <c r="DZD749" s="111"/>
      <c r="DZE749" s="111"/>
      <c r="DZF749" s="111"/>
      <c r="DZG749" s="111"/>
      <c r="DZH749" s="111"/>
      <c r="DZI749" s="111"/>
      <c r="DZJ749" s="111"/>
      <c r="DZK749" s="111"/>
      <c r="DZL749" s="111"/>
      <c r="DZM749" s="111"/>
      <c r="DZN749" s="111"/>
      <c r="DZO749" s="111"/>
      <c r="DZP749" s="111"/>
      <c r="DZQ749" s="111"/>
      <c r="DZR749" s="111"/>
      <c r="DZS749" s="111"/>
      <c r="DZT749" s="111"/>
      <c r="DZU749" s="111"/>
      <c r="DZV749" s="111"/>
      <c r="DZW749" s="111"/>
      <c r="DZX749" s="111"/>
      <c r="DZY749" s="111"/>
      <c r="DZZ749" s="111"/>
      <c r="EAA749" s="111"/>
      <c r="EAB749" s="111"/>
      <c r="EAC749" s="111"/>
      <c r="EAD749" s="111"/>
      <c r="EAE749" s="111"/>
      <c r="EAF749" s="111"/>
      <c r="EAG749" s="111"/>
      <c r="EAH749" s="111"/>
      <c r="EAI749" s="111"/>
      <c r="EAJ749" s="111"/>
      <c r="EAK749" s="111"/>
      <c r="EAL749" s="111"/>
      <c r="EAM749" s="111"/>
      <c r="EAN749" s="111"/>
      <c r="EAO749" s="111"/>
      <c r="EAP749" s="111"/>
      <c r="EAQ749" s="111"/>
      <c r="EAR749" s="111"/>
      <c r="EAS749" s="111"/>
      <c r="EAT749" s="111"/>
      <c r="EAU749" s="111"/>
      <c r="EAV749" s="111"/>
      <c r="EAW749" s="111"/>
      <c r="EAX749" s="111"/>
      <c r="EAY749" s="111"/>
      <c r="EAZ749" s="111"/>
      <c r="EBA749" s="111"/>
      <c r="EBB749" s="111"/>
      <c r="EBC749" s="111"/>
      <c r="EBD749" s="111"/>
      <c r="EBE749" s="111"/>
      <c r="EBF749" s="111"/>
      <c r="EBG749" s="111"/>
      <c r="EBH749" s="111"/>
      <c r="EBI749" s="111"/>
      <c r="EBJ749" s="111"/>
      <c r="EBK749" s="111"/>
      <c r="EBL749" s="111"/>
      <c r="EBM749" s="111"/>
      <c r="EBN749" s="111"/>
      <c r="EBO749" s="111"/>
      <c r="EBP749" s="111"/>
      <c r="EBQ749" s="111"/>
      <c r="EBR749" s="111"/>
      <c r="EBS749" s="111"/>
      <c r="EBT749" s="111"/>
      <c r="EBU749" s="111"/>
      <c r="EBV749" s="111"/>
      <c r="EBW749" s="111"/>
      <c r="EBX749" s="111"/>
      <c r="EBY749" s="111"/>
      <c r="EBZ749" s="111"/>
      <c r="ECA749" s="111"/>
      <c r="ECB749" s="111"/>
      <c r="ECC749" s="111"/>
      <c r="ECD749" s="111"/>
      <c r="ECE749" s="111"/>
      <c r="ECF749" s="111"/>
      <c r="ECG749" s="111"/>
      <c r="ECH749" s="111"/>
      <c r="ECI749" s="111"/>
      <c r="ECJ749" s="111"/>
      <c r="ECK749" s="111"/>
      <c r="ECL749" s="111"/>
      <c r="ECM749" s="111"/>
      <c r="ECN749" s="111"/>
      <c r="ECO749" s="111"/>
      <c r="ECP749" s="111"/>
      <c r="ECQ749" s="111"/>
      <c r="ECR749" s="111"/>
      <c r="ECS749" s="111"/>
      <c r="ECT749" s="111"/>
      <c r="ECU749" s="111"/>
      <c r="ECV749" s="111"/>
      <c r="ECW749" s="111"/>
      <c r="ECX749" s="111"/>
      <c r="ECY749" s="111"/>
      <c r="ECZ749" s="111"/>
      <c r="EDA749" s="111"/>
      <c r="EDB749" s="111"/>
      <c r="EDC749" s="111"/>
      <c r="EDD749" s="111"/>
      <c r="EDE749" s="111"/>
      <c r="EDF749" s="111"/>
      <c r="EDG749" s="111"/>
      <c r="EDH749" s="111"/>
      <c r="EDI749" s="111"/>
      <c r="EDJ749" s="111"/>
      <c r="EDK749" s="111"/>
      <c r="EDL749" s="111"/>
      <c r="EDM749" s="111"/>
      <c r="EDN749" s="111"/>
      <c r="EDO749" s="111"/>
      <c r="EDP749" s="111"/>
      <c r="EDQ749" s="111"/>
      <c r="EDR749" s="111"/>
      <c r="EDS749" s="111"/>
      <c r="EDT749" s="111"/>
      <c r="EDU749" s="111"/>
      <c r="EDV749" s="111"/>
      <c r="EDW749" s="111"/>
      <c r="EDX749" s="111"/>
      <c r="EDY749" s="111"/>
      <c r="EDZ749" s="111"/>
      <c r="EEA749" s="111"/>
      <c r="EEB749" s="111"/>
      <c r="EEC749" s="111"/>
      <c r="EED749" s="111"/>
      <c r="EEE749" s="111"/>
      <c r="EEF749" s="111"/>
      <c r="EEG749" s="111"/>
      <c r="EEH749" s="111"/>
      <c r="EEI749" s="111"/>
      <c r="EEJ749" s="111"/>
      <c r="EEK749" s="111"/>
      <c r="EEL749" s="111"/>
      <c r="EEM749" s="111"/>
      <c r="EEN749" s="111"/>
      <c r="EEO749" s="111"/>
      <c r="EEP749" s="111"/>
      <c r="EEQ749" s="111"/>
      <c r="EER749" s="111"/>
      <c r="EES749" s="111"/>
      <c r="EET749" s="111"/>
      <c r="EEU749" s="111"/>
      <c r="EEV749" s="111"/>
      <c r="EEW749" s="111"/>
      <c r="EEX749" s="111"/>
      <c r="EEY749" s="111"/>
      <c r="EEZ749" s="111"/>
      <c r="EFA749" s="111"/>
      <c r="EFB749" s="111"/>
      <c r="EFC749" s="111"/>
      <c r="EFD749" s="111"/>
      <c r="EFE749" s="111"/>
      <c r="EFF749" s="111"/>
      <c r="EFG749" s="111"/>
      <c r="EFH749" s="111"/>
      <c r="EFI749" s="111"/>
      <c r="EFJ749" s="111"/>
      <c r="EFK749" s="111"/>
      <c r="EFL749" s="111"/>
      <c r="EFM749" s="111"/>
      <c r="EFN749" s="111"/>
      <c r="EFO749" s="111"/>
      <c r="EFP749" s="111"/>
      <c r="EFQ749" s="111"/>
      <c r="EFR749" s="111"/>
      <c r="EFS749" s="111"/>
      <c r="EFT749" s="111"/>
      <c r="EFU749" s="111"/>
      <c r="EFV749" s="111"/>
      <c r="EFW749" s="111"/>
      <c r="EFX749" s="111"/>
      <c r="EFY749" s="111"/>
      <c r="EFZ749" s="111"/>
      <c r="EGA749" s="111"/>
      <c r="EGB749" s="111"/>
      <c r="EGC749" s="111"/>
      <c r="EGD749" s="111"/>
      <c r="EGE749" s="111"/>
      <c r="EGF749" s="111"/>
      <c r="EGG749" s="111"/>
      <c r="EGH749" s="111"/>
      <c r="EGI749" s="111"/>
      <c r="EGJ749" s="111"/>
      <c r="EGK749" s="111"/>
      <c r="EGL749" s="111"/>
      <c r="EGM749" s="111"/>
      <c r="EGN749" s="111"/>
      <c r="EGO749" s="111"/>
      <c r="EGP749" s="111"/>
      <c r="EGQ749" s="111"/>
      <c r="EGR749" s="111"/>
      <c r="EGS749" s="111"/>
      <c r="EGT749" s="111"/>
      <c r="EGU749" s="111"/>
      <c r="EGV749" s="111"/>
      <c r="EGW749" s="111"/>
      <c r="EGX749" s="111"/>
      <c r="EGY749" s="111"/>
      <c r="EGZ749" s="111"/>
      <c r="EHA749" s="111"/>
      <c r="EHB749" s="111"/>
      <c r="EHC749" s="111"/>
      <c r="EHD749" s="111"/>
      <c r="EHE749" s="111"/>
      <c r="EHF749" s="111"/>
      <c r="EHG749" s="111"/>
      <c r="EHH749" s="111"/>
      <c r="EHI749" s="111"/>
      <c r="EHJ749" s="111"/>
      <c r="EHK749" s="111"/>
      <c r="EHL749" s="111"/>
      <c r="EHM749" s="111"/>
      <c r="EHN749" s="111"/>
      <c r="EHO749" s="111"/>
      <c r="EHP749" s="111"/>
      <c r="EHQ749" s="111"/>
      <c r="EHR749" s="111"/>
      <c r="EHS749" s="111"/>
      <c r="EHT749" s="111"/>
      <c r="EHU749" s="111"/>
      <c r="EHV749" s="111"/>
      <c r="EHW749" s="111"/>
      <c r="EHX749" s="111"/>
      <c r="EHY749" s="111"/>
      <c r="EHZ749" s="111"/>
      <c r="EIA749" s="111"/>
      <c r="EIB749" s="111"/>
      <c r="EIC749" s="111"/>
      <c r="EID749" s="111"/>
      <c r="EIE749" s="111"/>
      <c r="EIF749" s="111"/>
      <c r="EIG749" s="111"/>
      <c r="EIH749" s="111"/>
      <c r="EII749" s="111"/>
      <c r="EIJ749" s="111"/>
      <c r="EIK749" s="111"/>
      <c r="EIL749" s="111"/>
      <c r="EIM749" s="111"/>
      <c r="EIN749" s="111"/>
      <c r="EIO749" s="111"/>
      <c r="EIP749" s="111"/>
      <c r="EIQ749" s="111"/>
      <c r="EIR749" s="111"/>
      <c r="EIS749" s="111"/>
      <c r="EIT749" s="111"/>
      <c r="EIU749" s="111"/>
      <c r="EIV749" s="111"/>
      <c r="EIW749" s="111"/>
      <c r="EIX749" s="111"/>
      <c r="EIY749" s="111"/>
      <c r="EIZ749" s="111"/>
      <c r="EJA749" s="111"/>
      <c r="EJB749" s="111"/>
      <c r="EJC749" s="111"/>
      <c r="EJD749" s="111"/>
      <c r="EJE749" s="111"/>
      <c r="EJF749" s="111"/>
      <c r="EJG749" s="111"/>
      <c r="EJH749" s="111"/>
      <c r="EJI749" s="111"/>
      <c r="EJJ749" s="111"/>
      <c r="EJK749" s="111"/>
      <c r="EJL749" s="111"/>
      <c r="EJM749" s="111"/>
      <c r="EJN749" s="111"/>
      <c r="EJO749" s="111"/>
      <c r="EJP749" s="111"/>
      <c r="EJQ749" s="111"/>
      <c r="EJR749" s="111"/>
      <c r="EJS749" s="111"/>
      <c r="EJT749" s="111"/>
      <c r="EJU749" s="111"/>
      <c r="EJV749" s="111"/>
      <c r="EJW749" s="111"/>
      <c r="EJX749" s="111"/>
      <c r="EJY749" s="111"/>
      <c r="EJZ749" s="111"/>
      <c r="EKA749" s="111"/>
      <c r="EKB749" s="111"/>
      <c r="EKC749" s="111"/>
      <c r="EKD749" s="111"/>
      <c r="EKE749" s="111"/>
      <c r="EKF749" s="111"/>
      <c r="EKG749" s="111"/>
      <c r="EKH749" s="111"/>
      <c r="EKI749" s="111"/>
      <c r="EKJ749" s="111"/>
      <c r="EKK749" s="111"/>
      <c r="EKL749" s="111"/>
      <c r="EKM749" s="111"/>
      <c r="EKN749" s="111"/>
      <c r="EKO749" s="111"/>
      <c r="EKP749" s="111"/>
      <c r="EKQ749" s="111"/>
      <c r="EKR749" s="111"/>
      <c r="EKS749" s="111"/>
      <c r="EKT749" s="111"/>
      <c r="EKU749" s="111"/>
      <c r="EKV749" s="111"/>
      <c r="EKW749" s="111"/>
      <c r="EKX749" s="111"/>
      <c r="EKY749" s="111"/>
      <c r="EKZ749" s="111"/>
      <c r="ELA749" s="111"/>
      <c r="ELB749" s="111"/>
      <c r="ELC749" s="111"/>
      <c r="ELD749" s="111"/>
      <c r="ELE749" s="111"/>
      <c r="ELF749" s="111"/>
      <c r="ELG749" s="111"/>
      <c r="ELH749" s="111"/>
      <c r="ELI749" s="111"/>
      <c r="ELJ749" s="111"/>
      <c r="ELK749" s="111"/>
      <c r="ELL749" s="111"/>
      <c r="ELM749" s="111"/>
      <c r="ELN749" s="111"/>
      <c r="ELO749" s="111"/>
      <c r="ELP749" s="111"/>
      <c r="ELQ749" s="111"/>
      <c r="ELR749" s="111"/>
      <c r="ELS749" s="111"/>
      <c r="ELT749" s="111"/>
      <c r="ELU749" s="111"/>
      <c r="ELV749" s="111"/>
      <c r="ELW749" s="111"/>
      <c r="ELX749" s="111"/>
      <c r="ELY749" s="111"/>
      <c r="ELZ749" s="111"/>
      <c r="EMA749" s="111"/>
      <c r="EMB749" s="111"/>
      <c r="EMC749" s="111"/>
      <c r="EMD749" s="111"/>
      <c r="EME749" s="111"/>
      <c r="EMF749" s="111"/>
      <c r="EMG749" s="111"/>
      <c r="EMH749" s="111"/>
      <c r="EMI749" s="111"/>
      <c r="EMJ749" s="111"/>
      <c r="EMK749" s="111"/>
      <c r="EML749" s="111"/>
      <c r="EMM749" s="111"/>
      <c r="EMN749" s="111"/>
      <c r="EMO749" s="111"/>
      <c r="EMP749" s="111"/>
      <c r="EMQ749" s="111"/>
      <c r="EMR749" s="111"/>
      <c r="EMS749" s="111"/>
      <c r="EMT749" s="111"/>
      <c r="EMU749" s="111"/>
      <c r="EMV749" s="111"/>
      <c r="EMW749" s="111"/>
      <c r="EMX749" s="111"/>
      <c r="EMY749" s="111"/>
      <c r="EMZ749" s="111"/>
      <c r="ENA749" s="111"/>
      <c r="ENB749" s="111"/>
      <c r="ENC749" s="111"/>
      <c r="END749" s="111"/>
      <c r="ENE749" s="111"/>
      <c r="ENF749" s="111"/>
      <c r="ENG749" s="111"/>
      <c r="ENH749" s="111"/>
      <c r="ENI749" s="111"/>
      <c r="ENJ749" s="111"/>
      <c r="ENK749" s="111"/>
      <c r="ENL749" s="111"/>
      <c r="ENM749" s="111"/>
      <c r="ENN749" s="111"/>
      <c r="ENO749" s="111"/>
      <c r="ENP749" s="111"/>
      <c r="ENQ749" s="111"/>
      <c r="ENR749" s="111"/>
      <c r="ENS749" s="111"/>
      <c r="ENT749" s="111"/>
      <c r="ENU749" s="111"/>
      <c r="ENV749" s="111"/>
      <c r="ENW749" s="111"/>
      <c r="ENX749" s="111"/>
      <c r="ENY749" s="111"/>
      <c r="ENZ749" s="111"/>
      <c r="EOA749" s="111"/>
      <c r="EOB749" s="111"/>
      <c r="EOC749" s="111"/>
      <c r="EOD749" s="111"/>
      <c r="EOE749" s="111"/>
      <c r="EOF749" s="111"/>
      <c r="EOG749" s="111"/>
      <c r="EOH749" s="111"/>
      <c r="EOI749" s="111"/>
      <c r="EOJ749" s="111"/>
      <c r="EOK749" s="111"/>
      <c r="EOL749" s="111"/>
      <c r="EOM749" s="111"/>
      <c r="EON749" s="111"/>
      <c r="EOO749" s="111"/>
      <c r="EOP749" s="111"/>
      <c r="EOQ749" s="111"/>
      <c r="EOR749" s="111"/>
      <c r="EOS749" s="111"/>
      <c r="EOT749" s="111"/>
      <c r="EOU749" s="111"/>
      <c r="EOV749" s="111"/>
      <c r="EOW749" s="111"/>
      <c r="EOX749" s="111"/>
      <c r="EOY749" s="111"/>
      <c r="EOZ749" s="111"/>
      <c r="EPA749" s="111"/>
      <c r="EPB749" s="111"/>
      <c r="EPC749" s="111"/>
      <c r="EPD749" s="111"/>
      <c r="EPE749" s="111"/>
      <c r="EPF749" s="111"/>
      <c r="EPG749" s="111"/>
      <c r="EPH749" s="111"/>
      <c r="EPI749" s="111"/>
      <c r="EPJ749" s="111"/>
      <c r="EPK749" s="111"/>
      <c r="EPL749" s="111"/>
      <c r="EPM749" s="111"/>
      <c r="EPN749" s="111"/>
      <c r="EPO749" s="111"/>
      <c r="EPP749" s="111"/>
      <c r="EPQ749" s="111"/>
      <c r="EPR749" s="111"/>
      <c r="EPS749" s="111"/>
      <c r="EPT749" s="111"/>
      <c r="EPU749" s="111"/>
      <c r="EPV749" s="111"/>
      <c r="EPW749" s="111"/>
      <c r="EPX749" s="111"/>
      <c r="EPY749" s="111"/>
      <c r="EPZ749" s="111"/>
      <c r="EQA749" s="111"/>
      <c r="EQB749" s="111"/>
      <c r="EQC749" s="111"/>
      <c r="EQD749" s="111"/>
      <c r="EQE749" s="111"/>
      <c r="EQF749" s="111"/>
      <c r="EQG749" s="111"/>
      <c r="EQH749" s="111"/>
      <c r="EQI749" s="111"/>
      <c r="EQJ749" s="111"/>
      <c r="EQK749" s="111"/>
      <c r="EQL749" s="111"/>
      <c r="EQM749" s="111"/>
      <c r="EQN749" s="111"/>
      <c r="EQO749" s="111"/>
      <c r="EQP749" s="111"/>
      <c r="EQQ749" s="111"/>
      <c r="EQR749" s="111"/>
      <c r="EQS749" s="111"/>
      <c r="EQT749" s="111"/>
      <c r="EQU749" s="111"/>
      <c r="EQV749" s="111"/>
      <c r="EQW749" s="111"/>
      <c r="EQX749" s="111"/>
      <c r="EQY749" s="111"/>
      <c r="EQZ749" s="111"/>
      <c r="ERA749" s="111"/>
      <c r="ERB749" s="111"/>
      <c r="ERC749" s="111"/>
      <c r="ERD749" s="111"/>
      <c r="ERE749" s="111"/>
      <c r="ERF749" s="111"/>
      <c r="ERG749" s="111"/>
      <c r="ERH749" s="111"/>
      <c r="ERI749" s="111"/>
      <c r="ERJ749" s="111"/>
      <c r="ERK749" s="111"/>
      <c r="ERL749" s="111"/>
      <c r="ERM749" s="111"/>
      <c r="ERN749" s="111"/>
      <c r="ERO749" s="111"/>
      <c r="ERP749" s="111"/>
      <c r="ERQ749" s="111"/>
      <c r="ERR749" s="111"/>
      <c r="ERS749" s="111"/>
      <c r="ERT749" s="111"/>
      <c r="ERU749" s="111"/>
      <c r="ERV749" s="111"/>
      <c r="ERW749" s="111"/>
      <c r="ERX749" s="111"/>
      <c r="ERY749" s="111"/>
      <c r="ERZ749" s="111"/>
      <c r="ESA749" s="111"/>
      <c r="ESB749" s="111"/>
      <c r="ESC749" s="111"/>
      <c r="ESD749" s="111"/>
      <c r="ESE749" s="111"/>
      <c r="ESF749" s="111"/>
      <c r="ESG749" s="111"/>
      <c r="ESH749" s="111"/>
      <c r="ESI749" s="111"/>
      <c r="ESJ749" s="111"/>
      <c r="ESK749" s="111"/>
      <c r="ESL749" s="111"/>
      <c r="ESM749" s="111"/>
      <c r="ESN749" s="111"/>
      <c r="ESO749" s="111"/>
      <c r="ESP749" s="111"/>
      <c r="ESQ749" s="111"/>
      <c r="ESR749" s="111"/>
      <c r="ESS749" s="111"/>
      <c r="EST749" s="111"/>
      <c r="ESU749" s="111"/>
      <c r="ESV749" s="111"/>
      <c r="ESW749" s="111"/>
      <c r="ESX749" s="111"/>
      <c r="ESY749" s="111"/>
      <c r="ESZ749" s="111"/>
      <c r="ETA749" s="111"/>
      <c r="ETB749" s="111"/>
      <c r="ETC749" s="111"/>
      <c r="ETD749" s="111"/>
      <c r="ETE749" s="111"/>
      <c r="ETF749" s="111"/>
      <c r="ETG749" s="111"/>
      <c r="ETH749" s="111"/>
      <c r="ETI749" s="111"/>
      <c r="ETJ749" s="111"/>
      <c r="ETK749" s="111"/>
      <c r="ETL749" s="111"/>
      <c r="ETM749" s="111"/>
      <c r="ETN749" s="111"/>
      <c r="ETO749" s="111"/>
      <c r="ETP749" s="111"/>
      <c r="ETQ749" s="111"/>
      <c r="ETR749" s="111"/>
      <c r="ETS749" s="111"/>
      <c r="ETT749" s="111"/>
      <c r="ETU749" s="111"/>
      <c r="ETV749" s="111"/>
      <c r="ETW749" s="111"/>
      <c r="ETX749" s="111"/>
      <c r="ETY749" s="111"/>
      <c r="ETZ749" s="111"/>
      <c r="EUA749" s="111"/>
      <c r="EUB749" s="111"/>
      <c r="EUC749" s="111"/>
      <c r="EUD749" s="111"/>
      <c r="EUE749" s="111"/>
      <c r="EUF749" s="111"/>
      <c r="EUG749" s="111"/>
      <c r="EUH749" s="111"/>
      <c r="EUI749" s="111"/>
      <c r="EUJ749" s="111"/>
      <c r="EUK749" s="111"/>
      <c r="EUL749" s="111"/>
      <c r="EUM749" s="111"/>
      <c r="EUN749" s="111"/>
      <c r="EUO749" s="111"/>
      <c r="EUP749" s="111"/>
      <c r="EUQ749" s="111"/>
      <c r="EUR749" s="111"/>
      <c r="EUS749" s="111"/>
      <c r="EUT749" s="111"/>
      <c r="EUU749" s="111"/>
      <c r="EUV749" s="111"/>
      <c r="EUW749" s="111"/>
      <c r="EUX749" s="111"/>
      <c r="EUY749" s="111"/>
      <c r="EUZ749" s="111"/>
      <c r="EVA749" s="111"/>
      <c r="EVB749" s="111"/>
      <c r="EVC749" s="111"/>
      <c r="EVD749" s="111"/>
      <c r="EVE749" s="111"/>
      <c r="EVF749" s="111"/>
      <c r="EVG749" s="111"/>
      <c r="EVH749" s="111"/>
      <c r="EVI749" s="111"/>
      <c r="EVJ749" s="111"/>
      <c r="EVK749" s="111"/>
      <c r="EVL749" s="111"/>
      <c r="EVM749" s="111"/>
      <c r="EVN749" s="111"/>
      <c r="EVO749" s="111"/>
      <c r="EVP749" s="111"/>
      <c r="EVQ749" s="111"/>
      <c r="EVR749" s="111"/>
      <c r="EVS749" s="111"/>
      <c r="EVT749" s="111"/>
      <c r="EVU749" s="111"/>
      <c r="EVV749" s="111"/>
      <c r="EVW749" s="111"/>
      <c r="EVX749" s="111"/>
      <c r="EVY749" s="111"/>
      <c r="EVZ749" s="111"/>
      <c r="EWA749" s="111"/>
      <c r="EWB749" s="111"/>
      <c r="EWC749" s="111"/>
      <c r="EWD749" s="111"/>
      <c r="EWE749" s="111"/>
      <c r="EWF749" s="111"/>
      <c r="EWG749" s="111"/>
      <c r="EWH749" s="111"/>
      <c r="EWI749" s="111"/>
      <c r="EWJ749" s="111"/>
      <c r="EWK749" s="111"/>
      <c r="EWL749" s="111"/>
      <c r="EWM749" s="111"/>
      <c r="EWN749" s="111"/>
      <c r="EWO749" s="111"/>
      <c r="EWP749" s="111"/>
      <c r="EWQ749" s="111"/>
      <c r="EWR749" s="111"/>
      <c r="EWS749" s="111"/>
      <c r="EWT749" s="111"/>
      <c r="EWU749" s="111"/>
      <c r="EWV749" s="111"/>
      <c r="EWW749" s="111"/>
      <c r="EWX749" s="111"/>
      <c r="EWY749" s="111"/>
      <c r="EWZ749" s="111"/>
      <c r="EXA749" s="111"/>
      <c r="EXB749" s="111"/>
      <c r="EXC749" s="111"/>
      <c r="EXD749" s="111"/>
      <c r="EXE749" s="111"/>
      <c r="EXF749" s="111"/>
      <c r="EXG749" s="111"/>
      <c r="EXH749" s="111"/>
      <c r="EXI749" s="111"/>
      <c r="EXJ749" s="111"/>
      <c r="EXK749" s="111"/>
      <c r="EXL749" s="111"/>
      <c r="EXM749" s="111"/>
      <c r="EXN749" s="111"/>
      <c r="EXO749" s="111"/>
      <c r="EXP749" s="111"/>
      <c r="EXQ749" s="111"/>
      <c r="EXR749" s="111"/>
      <c r="EXS749" s="111"/>
      <c r="EXT749" s="111"/>
      <c r="EXU749" s="111"/>
      <c r="EXV749" s="111"/>
      <c r="EXW749" s="111"/>
      <c r="EXX749" s="111"/>
      <c r="EXY749" s="111"/>
      <c r="EXZ749" s="111"/>
      <c r="EYA749" s="111"/>
      <c r="EYB749" s="111"/>
      <c r="EYC749" s="111"/>
      <c r="EYD749" s="111"/>
      <c r="EYE749" s="111"/>
      <c r="EYF749" s="111"/>
      <c r="EYG749" s="111"/>
      <c r="EYH749" s="111"/>
      <c r="EYI749" s="111"/>
      <c r="EYJ749" s="111"/>
      <c r="EYK749" s="111"/>
      <c r="EYL749" s="111"/>
      <c r="EYM749" s="111"/>
      <c r="EYN749" s="111"/>
      <c r="EYO749" s="111"/>
      <c r="EYP749" s="111"/>
      <c r="EYQ749" s="111"/>
      <c r="EYR749" s="111"/>
      <c r="EYS749" s="111"/>
      <c r="EYT749" s="111"/>
      <c r="EYU749" s="111"/>
      <c r="EYV749" s="111"/>
      <c r="EYW749" s="111"/>
      <c r="EYX749" s="111"/>
      <c r="EYY749" s="111"/>
      <c r="EYZ749" s="111"/>
      <c r="EZA749" s="111"/>
      <c r="EZB749" s="111"/>
      <c r="EZC749" s="111"/>
      <c r="EZD749" s="111"/>
      <c r="EZE749" s="111"/>
      <c r="EZF749" s="111"/>
      <c r="EZG749" s="111"/>
      <c r="EZH749" s="111"/>
      <c r="EZI749" s="111"/>
      <c r="EZJ749" s="111"/>
      <c r="EZK749" s="111"/>
      <c r="EZL749" s="111"/>
      <c r="EZM749" s="111"/>
      <c r="EZN749" s="111"/>
      <c r="EZO749" s="111"/>
      <c r="EZP749" s="111"/>
      <c r="EZQ749" s="111"/>
      <c r="EZR749" s="111"/>
      <c r="EZS749" s="111"/>
      <c r="EZT749" s="111"/>
      <c r="EZU749" s="111"/>
      <c r="EZV749" s="111"/>
      <c r="EZW749" s="111"/>
      <c r="EZX749" s="111"/>
      <c r="EZY749" s="111"/>
      <c r="EZZ749" s="111"/>
      <c r="FAA749" s="111"/>
      <c r="FAB749" s="111"/>
      <c r="FAC749" s="111"/>
      <c r="FAD749" s="111"/>
      <c r="FAE749" s="111"/>
      <c r="FAF749" s="111"/>
      <c r="FAG749" s="111"/>
      <c r="FAH749" s="111"/>
      <c r="FAI749" s="111"/>
      <c r="FAJ749" s="111"/>
      <c r="FAK749" s="111"/>
      <c r="FAL749" s="111"/>
      <c r="FAM749" s="111"/>
      <c r="FAN749" s="111"/>
      <c r="FAO749" s="111"/>
      <c r="FAP749" s="111"/>
      <c r="FAQ749" s="111"/>
      <c r="FAR749" s="111"/>
      <c r="FAS749" s="111"/>
      <c r="FAT749" s="111"/>
      <c r="FAU749" s="111"/>
      <c r="FAV749" s="111"/>
      <c r="FAW749" s="111"/>
      <c r="FAX749" s="111"/>
      <c r="FAY749" s="111"/>
      <c r="FAZ749" s="111"/>
      <c r="FBA749" s="111"/>
      <c r="FBB749" s="111"/>
      <c r="FBC749" s="111"/>
      <c r="FBD749" s="111"/>
      <c r="FBE749" s="111"/>
      <c r="FBF749" s="111"/>
      <c r="FBG749" s="111"/>
      <c r="FBH749" s="111"/>
      <c r="FBI749" s="111"/>
      <c r="FBJ749" s="111"/>
      <c r="FBK749" s="111"/>
      <c r="FBL749" s="111"/>
      <c r="FBM749" s="111"/>
      <c r="FBN749" s="111"/>
      <c r="FBO749" s="111"/>
      <c r="FBP749" s="111"/>
      <c r="FBQ749" s="111"/>
      <c r="FBR749" s="111"/>
      <c r="FBS749" s="111"/>
      <c r="FBT749" s="111"/>
      <c r="FBU749" s="111"/>
      <c r="FBV749" s="111"/>
      <c r="FBW749" s="111"/>
      <c r="FBX749" s="111"/>
      <c r="FBY749" s="111"/>
      <c r="FBZ749" s="111"/>
      <c r="FCA749" s="111"/>
      <c r="FCB749" s="111"/>
      <c r="FCC749" s="111"/>
      <c r="FCD749" s="111"/>
      <c r="FCE749" s="111"/>
      <c r="FCF749" s="111"/>
      <c r="FCG749" s="111"/>
      <c r="FCH749" s="111"/>
      <c r="FCI749" s="111"/>
      <c r="FCJ749" s="111"/>
      <c r="FCK749" s="111"/>
      <c r="FCL749" s="111"/>
      <c r="FCM749" s="111"/>
      <c r="FCN749" s="111"/>
      <c r="FCO749" s="111"/>
      <c r="FCP749" s="111"/>
      <c r="FCQ749" s="111"/>
      <c r="FCR749" s="111"/>
      <c r="FCS749" s="111"/>
      <c r="FCT749" s="111"/>
      <c r="FCU749" s="111"/>
      <c r="FCV749" s="111"/>
      <c r="FCW749" s="111"/>
      <c r="FCX749" s="111"/>
      <c r="FCY749" s="111"/>
      <c r="FCZ749" s="111"/>
      <c r="FDA749" s="111"/>
      <c r="FDB749" s="111"/>
      <c r="FDC749" s="111"/>
      <c r="FDD749" s="111"/>
      <c r="FDE749" s="111"/>
      <c r="FDF749" s="111"/>
      <c r="FDG749" s="111"/>
      <c r="FDH749" s="111"/>
      <c r="FDI749" s="111"/>
      <c r="FDJ749" s="111"/>
      <c r="FDK749" s="111"/>
      <c r="FDL749" s="111"/>
      <c r="FDM749" s="111"/>
      <c r="FDN749" s="111"/>
      <c r="FDO749" s="111"/>
      <c r="FDP749" s="111"/>
      <c r="FDQ749" s="111"/>
      <c r="FDR749" s="111"/>
      <c r="FDS749" s="111"/>
      <c r="FDT749" s="111"/>
      <c r="FDU749" s="111"/>
      <c r="FDV749" s="111"/>
      <c r="FDW749" s="111"/>
      <c r="FDX749" s="111"/>
      <c r="FDY749" s="111"/>
      <c r="FDZ749" s="111"/>
      <c r="FEA749" s="111"/>
      <c r="FEB749" s="111"/>
      <c r="FEC749" s="111"/>
      <c r="FED749" s="111"/>
      <c r="FEE749" s="111"/>
      <c r="FEF749" s="111"/>
      <c r="FEG749" s="111"/>
      <c r="FEH749" s="111"/>
      <c r="FEI749" s="111"/>
      <c r="FEJ749" s="111"/>
      <c r="FEK749" s="111"/>
      <c r="FEL749" s="111"/>
      <c r="FEM749" s="111"/>
      <c r="FEN749" s="111"/>
      <c r="FEO749" s="111"/>
      <c r="FEP749" s="111"/>
      <c r="FEQ749" s="111"/>
      <c r="FER749" s="111"/>
      <c r="FES749" s="111"/>
      <c r="FET749" s="111"/>
      <c r="FEU749" s="111"/>
      <c r="FEV749" s="111"/>
      <c r="FEW749" s="111"/>
      <c r="FEX749" s="111"/>
      <c r="FEY749" s="111"/>
      <c r="FEZ749" s="111"/>
      <c r="FFA749" s="111"/>
      <c r="FFB749" s="111"/>
      <c r="FFC749" s="111"/>
      <c r="FFD749" s="111"/>
      <c r="FFE749" s="111"/>
      <c r="FFF749" s="111"/>
      <c r="FFG749" s="111"/>
      <c r="FFH749" s="111"/>
      <c r="FFI749" s="111"/>
      <c r="FFJ749" s="111"/>
      <c r="FFK749" s="111"/>
      <c r="FFL749" s="111"/>
      <c r="FFM749" s="111"/>
      <c r="FFN749" s="111"/>
      <c r="FFO749" s="111"/>
      <c r="FFP749" s="111"/>
      <c r="FFQ749" s="111"/>
      <c r="FFR749" s="111"/>
      <c r="FFS749" s="111"/>
      <c r="FFT749" s="111"/>
      <c r="FFU749" s="111"/>
      <c r="FFV749" s="111"/>
      <c r="FFW749" s="111"/>
      <c r="FFX749" s="111"/>
      <c r="FFY749" s="111"/>
      <c r="FFZ749" s="111"/>
      <c r="FGA749" s="111"/>
      <c r="FGB749" s="111"/>
      <c r="FGC749" s="111"/>
      <c r="FGD749" s="111"/>
      <c r="FGE749" s="111"/>
      <c r="FGF749" s="111"/>
      <c r="FGG749" s="111"/>
      <c r="FGH749" s="111"/>
      <c r="FGI749" s="111"/>
      <c r="FGJ749" s="111"/>
      <c r="FGK749" s="111"/>
      <c r="FGL749" s="111"/>
      <c r="FGM749" s="111"/>
      <c r="FGN749" s="111"/>
      <c r="FGO749" s="111"/>
      <c r="FGP749" s="111"/>
      <c r="FGQ749" s="111"/>
      <c r="FGR749" s="111"/>
      <c r="FGS749" s="111"/>
      <c r="FGT749" s="111"/>
      <c r="FGU749" s="111"/>
      <c r="FGV749" s="111"/>
      <c r="FGW749" s="111"/>
      <c r="FGX749" s="111"/>
      <c r="FGY749" s="111"/>
      <c r="FGZ749" s="111"/>
      <c r="FHA749" s="111"/>
      <c r="FHB749" s="111"/>
      <c r="FHC749" s="111"/>
      <c r="FHD749" s="111"/>
      <c r="FHE749" s="111"/>
      <c r="FHF749" s="111"/>
      <c r="FHG749" s="111"/>
      <c r="FHH749" s="111"/>
      <c r="FHI749" s="111"/>
      <c r="FHJ749" s="111"/>
      <c r="FHK749" s="111"/>
      <c r="FHL749" s="111"/>
      <c r="FHM749" s="111"/>
      <c r="FHN749" s="111"/>
      <c r="FHO749" s="111"/>
      <c r="FHP749" s="111"/>
      <c r="FHQ749" s="111"/>
      <c r="FHR749" s="111"/>
      <c r="FHS749" s="111"/>
      <c r="FHT749" s="111"/>
      <c r="FHU749" s="111"/>
      <c r="FHV749" s="111"/>
      <c r="FHW749" s="111"/>
      <c r="FHX749" s="111"/>
      <c r="FHY749" s="111"/>
      <c r="FHZ749" s="111"/>
      <c r="FIA749" s="111"/>
      <c r="FIB749" s="111"/>
      <c r="FIC749" s="111"/>
      <c r="FID749" s="111"/>
      <c r="FIE749" s="111"/>
      <c r="FIF749" s="111"/>
      <c r="FIG749" s="111"/>
      <c r="FIH749" s="111"/>
      <c r="FII749" s="111"/>
      <c r="FIJ749" s="111"/>
      <c r="FIK749" s="111"/>
      <c r="FIL749" s="111"/>
      <c r="FIM749" s="111"/>
      <c r="FIN749" s="111"/>
      <c r="FIO749" s="111"/>
      <c r="FIP749" s="111"/>
      <c r="FIQ749" s="111"/>
      <c r="FIR749" s="111"/>
      <c r="FIS749" s="111"/>
      <c r="FIT749" s="111"/>
      <c r="FIU749" s="111"/>
      <c r="FIV749" s="111"/>
      <c r="FIW749" s="111"/>
      <c r="FIX749" s="111"/>
      <c r="FIY749" s="111"/>
      <c r="FIZ749" s="111"/>
      <c r="FJA749" s="111"/>
      <c r="FJB749" s="111"/>
      <c r="FJC749" s="111"/>
      <c r="FJD749" s="111"/>
      <c r="FJE749" s="111"/>
      <c r="FJF749" s="111"/>
      <c r="FJG749" s="111"/>
      <c r="FJH749" s="111"/>
      <c r="FJI749" s="111"/>
      <c r="FJJ749" s="111"/>
      <c r="FJK749" s="111"/>
      <c r="FJL749" s="111"/>
      <c r="FJM749" s="111"/>
      <c r="FJN749" s="111"/>
      <c r="FJO749" s="111"/>
      <c r="FJP749" s="111"/>
      <c r="FJQ749" s="111"/>
      <c r="FJR749" s="111"/>
      <c r="FJS749" s="111"/>
      <c r="FJT749" s="111"/>
      <c r="FJU749" s="111"/>
      <c r="FJV749" s="111"/>
      <c r="FJW749" s="111"/>
      <c r="FJX749" s="111"/>
      <c r="FJY749" s="111"/>
      <c r="FJZ749" s="111"/>
      <c r="FKA749" s="111"/>
      <c r="FKB749" s="111"/>
      <c r="FKC749" s="111"/>
      <c r="FKD749" s="111"/>
      <c r="FKE749" s="111"/>
      <c r="FKF749" s="111"/>
      <c r="FKG749" s="111"/>
      <c r="FKH749" s="111"/>
      <c r="FKI749" s="111"/>
      <c r="FKJ749" s="111"/>
      <c r="FKK749" s="111"/>
      <c r="FKL749" s="111"/>
      <c r="FKM749" s="111"/>
      <c r="FKN749" s="111"/>
      <c r="FKO749" s="111"/>
      <c r="FKP749" s="111"/>
      <c r="FKQ749" s="111"/>
      <c r="FKR749" s="111"/>
      <c r="FKS749" s="111"/>
      <c r="FKT749" s="111"/>
      <c r="FKU749" s="111"/>
      <c r="FKV749" s="111"/>
      <c r="FKW749" s="111"/>
      <c r="FKX749" s="111"/>
      <c r="FKY749" s="111"/>
      <c r="FKZ749" s="111"/>
      <c r="FLA749" s="111"/>
      <c r="FLB749" s="111"/>
      <c r="FLC749" s="111"/>
      <c r="FLD749" s="111"/>
      <c r="FLE749" s="111"/>
      <c r="FLF749" s="111"/>
      <c r="FLG749" s="111"/>
      <c r="FLH749" s="111"/>
      <c r="FLI749" s="111"/>
      <c r="FLJ749" s="111"/>
      <c r="FLK749" s="111"/>
      <c r="FLL749" s="111"/>
      <c r="FLM749" s="111"/>
      <c r="FLN749" s="111"/>
      <c r="FLO749" s="111"/>
      <c r="FLP749" s="111"/>
      <c r="FLQ749" s="111"/>
      <c r="FLR749" s="111"/>
      <c r="FLS749" s="111"/>
      <c r="FLT749" s="111"/>
      <c r="FLU749" s="111"/>
      <c r="FLV749" s="111"/>
      <c r="FLW749" s="111"/>
      <c r="FLX749" s="111"/>
      <c r="FLY749" s="111"/>
      <c r="FLZ749" s="111"/>
      <c r="FMA749" s="111"/>
      <c r="FMB749" s="111"/>
      <c r="FMC749" s="111"/>
      <c r="FMD749" s="111"/>
      <c r="FME749" s="111"/>
      <c r="FMF749" s="111"/>
      <c r="FMG749" s="111"/>
      <c r="FMH749" s="111"/>
      <c r="FMI749" s="111"/>
      <c r="FMJ749" s="111"/>
      <c r="FMK749" s="111"/>
      <c r="FML749" s="111"/>
      <c r="FMM749" s="111"/>
      <c r="FMN749" s="111"/>
      <c r="FMO749" s="111"/>
      <c r="FMP749" s="111"/>
      <c r="FMQ749" s="111"/>
      <c r="FMR749" s="111"/>
      <c r="FMS749" s="111"/>
      <c r="FMT749" s="111"/>
      <c r="FMU749" s="111"/>
      <c r="FMV749" s="111"/>
      <c r="FMW749" s="111"/>
      <c r="FMX749" s="111"/>
      <c r="FMY749" s="111"/>
      <c r="FMZ749" s="111"/>
      <c r="FNA749" s="111"/>
      <c r="FNB749" s="111"/>
      <c r="FNC749" s="111"/>
      <c r="FND749" s="111"/>
      <c r="FNE749" s="111"/>
      <c r="FNF749" s="111"/>
      <c r="FNG749" s="111"/>
      <c r="FNH749" s="111"/>
      <c r="FNI749" s="111"/>
      <c r="FNJ749" s="111"/>
      <c r="FNK749" s="111"/>
      <c r="FNL749" s="111"/>
      <c r="FNM749" s="111"/>
      <c r="FNN749" s="111"/>
      <c r="FNO749" s="111"/>
      <c r="FNP749" s="111"/>
      <c r="FNQ749" s="111"/>
      <c r="FNR749" s="111"/>
      <c r="FNS749" s="111"/>
      <c r="FNT749" s="111"/>
      <c r="FNU749" s="111"/>
      <c r="FNV749" s="111"/>
      <c r="FNW749" s="111"/>
      <c r="FNX749" s="111"/>
      <c r="FNY749" s="111"/>
      <c r="FNZ749" s="111"/>
      <c r="FOA749" s="111"/>
      <c r="FOB749" s="111"/>
      <c r="FOC749" s="111"/>
      <c r="FOD749" s="111"/>
      <c r="FOE749" s="111"/>
      <c r="FOF749" s="111"/>
      <c r="FOG749" s="111"/>
      <c r="FOH749" s="111"/>
      <c r="FOI749" s="111"/>
      <c r="FOJ749" s="111"/>
      <c r="FOK749" s="111"/>
      <c r="FOL749" s="111"/>
      <c r="FOM749" s="111"/>
      <c r="FON749" s="111"/>
      <c r="FOO749" s="111"/>
      <c r="FOP749" s="111"/>
      <c r="FOQ749" s="111"/>
      <c r="FOR749" s="111"/>
      <c r="FOS749" s="111"/>
      <c r="FOT749" s="111"/>
      <c r="FOU749" s="111"/>
      <c r="FOV749" s="111"/>
      <c r="FOW749" s="111"/>
      <c r="FOX749" s="111"/>
      <c r="FOY749" s="111"/>
      <c r="FOZ749" s="111"/>
      <c r="FPA749" s="111"/>
      <c r="FPB749" s="111"/>
      <c r="FPC749" s="111"/>
      <c r="FPD749" s="111"/>
      <c r="FPE749" s="111"/>
      <c r="FPF749" s="111"/>
      <c r="FPG749" s="111"/>
      <c r="FPH749" s="111"/>
      <c r="FPI749" s="111"/>
      <c r="FPJ749" s="111"/>
      <c r="FPK749" s="111"/>
      <c r="FPL749" s="111"/>
      <c r="FPM749" s="111"/>
      <c r="FPN749" s="111"/>
      <c r="FPO749" s="111"/>
      <c r="FPP749" s="111"/>
      <c r="FPQ749" s="111"/>
      <c r="FPR749" s="111"/>
      <c r="FPS749" s="111"/>
      <c r="FPT749" s="111"/>
      <c r="FPU749" s="111"/>
      <c r="FPV749" s="111"/>
      <c r="FPW749" s="111"/>
      <c r="FPX749" s="111"/>
      <c r="FPY749" s="111"/>
      <c r="FPZ749" s="111"/>
      <c r="FQA749" s="111"/>
      <c r="FQB749" s="111"/>
      <c r="FQC749" s="111"/>
      <c r="FQD749" s="111"/>
      <c r="FQE749" s="111"/>
      <c r="FQF749" s="111"/>
      <c r="FQG749" s="111"/>
      <c r="FQH749" s="111"/>
      <c r="FQI749" s="111"/>
      <c r="FQJ749" s="111"/>
      <c r="FQK749" s="111"/>
      <c r="FQL749" s="111"/>
      <c r="FQM749" s="111"/>
      <c r="FQN749" s="111"/>
      <c r="FQO749" s="111"/>
      <c r="FQP749" s="111"/>
      <c r="FQQ749" s="111"/>
      <c r="FQR749" s="111"/>
      <c r="FQS749" s="111"/>
      <c r="FQT749" s="111"/>
      <c r="FQU749" s="111"/>
      <c r="FQV749" s="111"/>
      <c r="FQW749" s="111"/>
      <c r="FQX749" s="111"/>
      <c r="FQY749" s="111"/>
      <c r="FQZ749" s="111"/>
      <c r="FRA749" s="111"/>
      <c r="FRB749" s="111"/>
      <c r="FRC749" s="111"/>
      <c r="FRD749" s="111"/>
      <c r="FRE749" s="111"/>
      <c r="FRF749" s="111"/>
      <c r="FRG749" s="111"/>
      <c r="FRH749" s="111"/>
      <c r="FRI749" s="111"/>
      <c r="FRJ749" s="111"/>
      <c r="FRK749" s="111"/>
      <c r="FRL749" s="111"/>
      <c r="FRM749" s="111"/>
      <c r="FRN749" s="111"/>
      <c r="FRO749" s="111"/>
      <c r="FRP749" s="111"/>
      <c r="FRQ749" s="111"/>
      <c r="FRR749" s="111"/>
      <c r="FRS749" s="111"/>
      <c r="FRT749" s="111"/>
      <c r="FRU749" s="111"/>
      <c r="FRV749" s="111"/>
      <c r="FRW749" s="111"/>
      <c r="FRX749" s="111"/>
      <c r="FRY749" s="111"/>
      <c r="FRZ749" s="111"/>
      <c r="FSA749" s="111"/>
      <c r="FSB749" s="111"/>
      <c r="FSC749" s="111"/>
      <c r="FSD749" s="111"/>
      <c r="FSE749" s="111"/>
      <c r="FSF749" s="111"/>
      <c r="FSG749" s="111"/>
      <c r="FSH749" s="111"/>
      <c r="FSI749" s="111"/>
      <c r="FSJ749" s="111"/>
      <c r="FSK749" s="111"/>
      <c r="FSL749" s="111"/>
      <c r="FSM749" s="111"/>
      <c r="FSN749" s="111"/>
      <c r="FSO749" s="111"/>
      <c r="FSP749" s="111"/>
      <c r="FSQ749" s="111"/>
      <c r="FSR749" s="111"/>
      <c r="FSS749" s="111"/>
      <c r="FST749" s="111"/>
      <c r="FSU749" s="111"/>
      <c r="FSV749" s="111"/>
      <c r="FSW749" s="111"/>
      <c r="FSX749" s="111"/>
      <c r="FSY749" s="111"/>
      <c r="FSZ749" s="111"/>
      <c r="FTA749" s="111"/>
      <c r="FTB749" s="111"/>
      <c r="FTC749" s="111"/>
      <c r="FTD749" s="111"/>
      <c r="FTE749" s="111"/>
      <c r="FTF749" s="111"/>
      <c r="FTG749" s="111"/>
      <c r="FTH749" s="111"/>
      <c r="FTI749" s="111"/>
      <c r="FTJ749" s="111"/>
      <c r="FTK749" s="111"/>
      <c r="FTL749" s="111"/>
      <c r="FTM749" s="111"/>
      <c r="FTN749" s="111"/>
      <c r="FTO749" s="111"/>
      <c r="FTP749" s="111"/>
      <c r="FTQ749" s="111"/>
      <c r="FTR749" s="111"/>
      <c r="FTS749" s="111"/>
      <c r="FTT749" s="111"/>
      <c r="FTU749" s="111"/>
      <c r="FTV749" s="111"/>
      <c r="FTW749" s="111"/>
      <c r="FTX749" s="111"/>
      <c r="FTY749" s="111"/>
      <c r="FTZ749" s="111"/>
      <c r="FUA749" s="111"/>
      <c r="FUB749" s="111"/>
      <c r="FUC749" s="111"/>
      <c r="FUD749" s="111"/>
      <c r="FUE749" s="111"/>
      <c r="FUF749" s="111"/>
      <c r="FUG749" s="111"/>
      <c r="FUH749" s="111"/>
      <c r="FUI749" s="111"/>
      <c r="FUJ749" s="111"/>
      <c r="FUK749" s="111"/>
      <c r="FUL749" s="111"/>
      <c r="FUM749" s="111"/>
      <c r="FUN749" s="111"/>
      <c r="FUO749" s="111"/>
      <c r="FUP749" s="111"/>
      <c r="FUQ749" s="111"/>
      <c r="FUR749" s="111"/>
      <c r="FUS749" s="111"/>
      <c r="FUT749" s="111"/>
      <c r="FUU749" s="111"/>
      <c r="FUV749" s="111"/>
      <c r="FUW749" s="111"/>
      <c r="FUX749" s="111"/>
      <c r="FUY749" s="111"/>
      <c r="FUZ749" s="111"/>
      <c r="FVA749" s="111"/>
      <c r="FVB749" s="111"/>
      <c r="FVC749" s="111"/>
      <c r="FVD749" s="111"/>
      <c r="FVE749" s="111"/>
      <c r="FVF749" s="111"/>
      <c r="FVG749" s="111"/>
      <c r="FVH749" s="111"/>
      <c r="FVI749" s="111"/>
      <c r="FVJ749" s="111"/>
      <c r="FVK749" s="111"/>
      <c r="FVL749" s="111"/>
      <c r="FVM749" s="111"/>
      <c r="FVN749" s="111"/>
      <c r="FVO749" s="111"/>
      <c r="FVP749" s="111"/>
      <c r="FVQ749" s="111"/>
      <c r="FVR749" s="111"/>
      <c r="FVS749" s="111"/>
      <c r="FVT749" s="111"/>
      <c r="FVU749" s="111"/>
      <c r="FVV749" s="111"/>
      <c r="FVW749" s="111"/>
      <c r="FVX749" s="111"/>
      <c r="FVY749" s="111"/>
      <c r="FVZ749" s="111"/>
      <c r="FWA749" s="111"/>
      <c r="FWB749" s="111"/>
      <c r="FWC749" s="111"/>
      <c r="FWD749" s="111"/>
      <c r="FWE749" s="111"/>
      <c r="FWF749" s="111"/>
      <c r="FWG749" s="111"/>
      <c r="FWH749" s="111"/>
      <c r="FWI749" s="111"/>
      <c r="FWJ749" s="111"/>
      <c r="FWK749" s="111"/>
      <c r="FWL749" s="111"/>
      <c r="FWM749" s="111"/>
      <c r="FWN749" s="111"/>
      <c r="FWO749" s="111"/>
      <c r="FWP749" s="111"/>
      <c r="FWQ749" s="111"/>
      <c r="FWR749" s="111"/>
      <c r="FWS749" s="111"/>
      <c r="FWT749" s="111"/>
      <c r="FWU749" s="111"/>
      <c r="FWV749" s="111"/>
      <c r="FWW749" s="111"/>
      <c r="FWX749" s="111"/>
      <c r="FWY749" s="111"/>
      <c r="FWZ749" s="111"/>
      <c r="FXA749" s="111"/>
      <c r="FXB749" s="111"/>
      <c r="FXC749" s="111"/>
      <c r="FXD749" s="111"/>
      <c r="FXE749" s="111"/>
      <c r="FXF749" s="111"/>
      <c r="FXG749" s="111"/>
      <c r="FXH749" s="111"/>
      <c r="FXI749" s="111"/>
      <c r="FXJ749" s="111"/>
      <c r="FXK749" s="111"/>
      <c r="FXL749" s="111"/>
      <c r="FXM749" s="111"/>
      <c r="FXN749" s="111"/>
      <c r="FXO749" s="111"/>
      <c r="FXP749" s="111"/>
      <c r="FXQ749" s="111"/>
      <c r="FXR749" s="111"/>
      <c r="FXS749" s="111"/>
      <c r="FXT749" s="111"/>
      <c r="FXU749" s="111"/>
      <c r="FXV749" s="111"/>
      <c r="FXW749" s="111"/>
      <c r="FXX749" s="111"/>
      <c r="FXY749" s="111"/>
      <c r="FXZ749" s="111"/>
      <c r="FYA749" s="111"/>
      <c r="FYB749" s="111"/>
      <c r="FYC749" s="111"/>
      <c r="FYD749" s="111"/>
      <c r="FYE749" s="111"/>
      <c r="FYF749" s="111"/>
      <c r="FYG749" s="111"/>
      <c r="FYH749" s="111"/>
      <c r="FYI749" s="111"/>
      <c r="FYJ749" s="111"/>
      <c r="FYK749" s="111"/>
      <c r="FYL749" s="111"/>
      <c r="FYM749" s="111"/>
      <c r="FYN749" s="111"/>
      <c r="FYO749" s="111"/>
      <c r="FYP749" s="111"/>
      <c r="FYQ749" s="111"/>
      <c r="FYR749" s="111"/>
      <c r="FYS749" s="111"/>
      <c r="FYT749" s="111"/>
      <c r="FYU749" s="111"/>
      <c r="FYV749" s="111"/>
      <c r="FYW749" s="111"/>
      <c r="FYX749" s="111"/>
      <c r="FYY749" s="111"/>
      <c r="FYZ749" s="111"/>
      <c r="FZA749" s="111"/>
      <c r="FZB749" s="111"/>
      <c r="FZC749" s="111"/>
      <c r="FZD749" s="111"/>
      <c r="FZE749" s="111"/>
      <c r="FZF749" s="111"/>
      <c r="FZG749" s="111"/>
      <c r="FZH749" s="111"/>
      <c r="FZI749" s="111"/>
      <c r="FZJ749" s="111"/>
      <c r="FZK749" s="111"/>
      <c r="FZL749" s="111"/>
      <c r="FZM749" s="111"/>
      <c r="FZN749" s="111"/>
      <c r="FZO749" s="111"/>
      <c r="FZP749" s="111"/>
      <c r="FZQ749" s="111"/>
      <c r="FZR749" s="111"/>
      <c r="FZS749" s="111"/>
      <c r="FZT749" s="111"/>
      <c r="FZU749" s="111"/>
      <c r="FZV749" s="111"/>
      <c r="FZW749" s="111"/>
      <c r="FZX749" s="111"/>
      <c r="FZY749" s="111"/>
      <c r="FZZ749" s="111"/>
      <c r="GAA749" s="111"/>
      <c r="GAB749" s="111"/>
      <c r="GAC749" s="111"/>
      <c r="GAD749" s="111"/>
      <c r="GAE749" s="111"/>
      <c r="GAF749" s="111"/>
      <c r="GAG749" s="111"/>
      <c r="GAH749" s="111"/>
      <c r="GAI749" s="111"/>
      <c r="GAJ749" s="111"/>
      <c r="GAK749" s="111"/>
      <c r="GAL749" s="111"/>
      <c r="GAM749" s="111"/>
      <c r="GAN749" s="111"/>
      <c r="GAO749" s="111"/>
      <c r="GAP749" s="111"/>
      <c r="GAQ749" s="111"/>
      <c r="GAR749" s="111"/>
      <c r="GAS749" s="111"/>
      <c r="GAT749" s="111"/>
      <c r="GAU749" s="111"/>
      <c r="GAV749" s="111"/>
      <c r="GAW749" s="111"/>
      <c r="GAX749" s="111"/>
      <c r="GAY749" s="111"/>
      <c r="GAZ749" s="111"/>
      <c r="GBA749" s="111"/>
      <c r="GBB749" s="111"/>
      <c r="GBC749" s="111"/>
      <c r="GBD749" s="111"/>
      <c r="GBE749" s="111"/>
      <c r="GBF749" s="111"/>
      <c r="GBG749" s="111"/>
      <c r="GBH749" s="111"/>
      <c r="GBI749" s="111"/>
      <c r="GBJ749" s="111"/>
      <c r="GBK749" s="111"/>
      <c r="GBL749" s="111"/>
      <c r="GBM749" s="111"/>
      <c r="GBN749" s="111"/>
      <c r="GBO749" s="111"/>
      <c r="GBP749" s="111"/>
      <c r="GBQ749" s="111"/>
      <c r="GBR749" s="111"/>
      <c r="GBS749" s="111"/>
      <c r="GBT749" s="111"/>
      <c r="GBU749" s="111"/>
      <c r="GBV749" s="111"/>
      <c r="GBW749" s="111"/>
      <c r="GBX749" s="111"/>
      <c r="GBY749" s="111"/>
      <c r="GBZ749" s="111"/>
      <c r="GCA749" s="111"/>
      <c r="GCB749" s="111"/>
      <c r="GCC749" s="111"/>
      <c r="GCD749" s="111"/>
      <c r="GCE749" s="111"/>
      <c r="GCF749" s="111"/>
      <c r="GCG749" s="111"/>
      <c r="GCH749" s="111"/>
      <c r="GCI749" s="111"/>
      <c r="GCJ749" s="111"/>
      <c r="GCK749" s="111"/>
      <c r="GCL749" s="111"/>
      <c r="GCM749" s="111"/>
      <c r="GCN749" s="111"/>
      <c r="GCO749" s="111"/>
      <c r="GCP749" s="111"/>
      <c r="GCQ749" s="111"/>
      <c r="GCR749" s="111"/>
      <c r="GCS749" s="111"/>
      <c r="GCT749" s="111"/>
      <c r="GCU749" s="111"/>
      <c r="GCV749" s="111"/>
      <c r="GCW749" s="111"/>
      <c r="GCX749" s="111"/>
      <c r="GCY749" s="111"/>
      <c r="GCZ749" s="111"/>
      <c r="GDA749" s="111"/>
      <c r="GDB749" s="111"/>
      <c r="GDC749" s="111"/>
      <c r="GDD749" s="111"/>
      <c r="GDE749" s="111"/>
      <c r="GDF749" s="111"/>
      <c r="GDG749" s="111"/>
      <c r="GDH749" s="111"/>
      <c r="GDI749" s="111"/>
      <c r="GDJ749" s="111"/>
      <c r="GDK749" s="111"/>
      <c r="GDL749" s="111"/>
      <c r="GDM749" s="111"/>
      <c r="GDN749" s="111"/>
      <c r="GDO749" s="111"/>
      <c r="GDP749" s="111"/>
      <c r="GDQ749" s="111"/>
      <c r="GDR749" s="111"/>
      <c r="GDS749" s="111"/>
      <c r="GDT749" s="111"/>
      <c r="GDU749" s="111"/>
      <c r="GDV749" s="111"/>
      <c r="GDW749" s="111"/>
      <c r="GDX749" s="111"/>
      <c r="GDY749" s="111"/>
      <c r="GDZ749" s="111"/>
      <c r="GEA749" s="111"/>
      <c r="GEB749" s="111"/>
      <c r="GEC749" s="111"/>
      <c r="GED749" s="111"/>
      <c r="GEE749" s="111"/>
      <c r="GEF749" s="111"/>
      <c r="GEG749" s="111"/>
      <c r="GEH749" s="111"/>
      <c r="GEI749" s="111"/>
      <c r="GEJ749" s="111"/>
      <c r="GEK749" s="111"/>
      <c r="GEL749" s="111"/>
      <c r="GEM749" s="111"/>
      <c r="GEN749" s="111"/>
      <c r="GEO749" s="111"/>
      <c r="GEP749" s="111"/>
      <c r="GEQ749" s="111"/>
      <c r="GER749" s="111"/>
      <c r="GES749" s="111"/>
      <c r="GET749" s="111"/>
      <c r="GEU749" s="111"/>
      <c r="GEV749" s="111"/>
      <c r="GEW749" s="111"/>
      <c r="GEX749" s="111"/>
      <c r="GEY749" s="111"/>
      <c r="GEZ749" s="111"/>
      <c r="GFA749" s="111"/>
      <c r="GFB749" s="111"/>
      <c r="GFC749" s="111"/>
      <c r="GFD749" s="111"/>
      <c r="GFE749" s="111"/>
      <c r="GFF749" s="111"/>
      <c r="GFG749" s="111"/>
      <c r="GFH749" s="111"/>
      <c r="GFI749" s="111"/>
      <c r="GFJ749" s="111"/>
      <c r="GFK749" s="111"/>
      <c r="GFL749" s="111"/>
      <c r="GFM749" s="111"/>
      <c r="GFN749" s="111"/>
      <c r="GFO749" s="111"/>
      <c r="GFP749" s="111"/>
      <c r="GFQ749" s="111"/>
      <c r="GFR749" s="111"/>
      <c r="GFS749" s="111"/>
      <c r="GFT749" s="111"/>
      <c r="GFU749" s="111"/>
      <c r="GFV749" s="111"/>
      <c r="GFW749" s="111"/>
      <c r="GFX749" s="111"/>
      <c r="GFY749" s="111"/>
      <c r="GFZ749" s="111"/>
      <c r="GGA749" s="111"/>
      <c r="GGB749" s="111"/>
      <c r="GGC749" s="111"/>
      <c r="GGD749" s="111"/>
      <c r="GGE749" s="111"/>
      <c r="GGF749" s="111"/>
      <c r="GGG749" s="111"/>
      <c r="GGH749" s="111"/>
      <c r="GGI749" s="111"/>
      <c r="GGJ749" s="111"/>
      <c r="GGK749" s="111"/>
      <c r="GGL749" s="111"/>
      <c r="GGM749" s="111"/>
      <c r="GGN749" s="111"/>
      <c r="GGO749" s="111"/>
      <c r="GGP749" s="111"/>
      <c r="GGQ749" s="111"/>
      <c r="GGR749" s="111"/>
      <c r="GGS749" s="111"/>
      <c r="GGT749" s="111"/>
      <c r="GGU749" s="111"/>
      <c r="GGV749" s="111"/>
      <c r="GGW749" s="111"/>
      <c r="GGX749" s="111"/>
      <c r="GGY749" s="111"/>
      <c r="GGZ749" s="111"/>
      <c r="GHA749" s="111"/>
      <c r="GHB749" s="111"/>
      <c r="GHC749" s="111"/>
      <c r="GHD749" s="111"/>
      <c r="GHE749" s="111"/>
      <c r="GHF749" s="111"/>
      <c r="GHG749" s="111"/>
      <c r="GHH749" s="111"/>
      <c r="GHI749" s="111"/>
      <c r="GHJ749" s="111"/>
      <c r="GHK749" s="111"/>
      <c r="GHL749" s="111"/>
      <c r="GHM749" s="111"/>
      <c r="GHN749" s="111"/>
      <c r="GHO749" s="111"/>
      <c r="GHP749" s="111"/>
      <c r="GHQ749" s="111"/>
      <c r="GHR749" s="111"/>
      <c r="GHS749" s="111"/>
      <c r="GHT749" s="111"/>
      <c r="GHU749" s="111"/>
      <c r="GHV749" s="111"/>
      <c r="GHW749" s="111"/>
      <c r="GHX749" s="111"/>
      <c r="GHY749" s="111"/>
      <c r="GHZ749" s="111"/>
      <c r="GIA749" s="111"/>
      <c r="GIB749" s="111"/>
      <c r="GIC749" s="111"/>
      <c r="GID749" s="111"/>
      <c r="GIE749" s="111"/>
      <c r="GIF749" s="111"/>
      <c r="GIG749" s="111"/>
      <c r="GIH749" s="111"/>
      <c r="GII749" s="111"/>
      <c r="GIJ749" s="111"/>
      <c r="GIK749" s="111"/>
      <c r="GIL749" s="111"/>
      <c r="GIM749" s="111"/>
      <c r="GIN749" s="111"/>
      <c r="GIO749" s="111"/>
      <c r="GIP749" s="111"/>
      <c r="GIQ749" s="111"/>
      <c r="GIR749" s="111"/>
      <c r="GIS749" s="111"/>
      <c r="GIT749" s="111"/>
      <c r="GIU749" s="111"/>
      <c r="GIV749" s="111"/>
      <c r="GIW749" s="111"/>
      <c r="GIX749" s="111"/>
      <c r="GIY749" s="111"/>
      <c r="GIZ749" s="111"/>
      <c r="GJA749" s="111"/>
      <c r="GJB749" s="111"/>
      <c r="GJC749" s="111"/>
      <c r="GJD749" s="111"/>
      <c r="GJE749" s="111"/>
      <c r="GJF749" s="111"/>
      <c r="GJG749" s="111"/>
      <c r="GJH749" s="111"/>
      <c r="GJI749" s="111"/>
      <c r="GJJ749" s="111"/>
      <c r="GJK749" s="111"/>
      <c r="GJL749" s="111"/>
      <c r="GJM749" s="111"/>
      <c r="GJN749" s="111"/>
      <c r="GJO749" s="111"/>
      <c r="GJP749" s="111"/>
      <c r="GJQ749" s="111"/>
      <c r="GJR749" s="111"/>
      <c r="GJS749" s="111"/>
      <c r="GJT749" s="111"/>
      <c r="GJU749" s="111"/>
      <c r="GJV749" s="111"/>
      <c r="GJW749" s="111"/>
      <c r="GJX749" s="111"/>
      <c r="GJY749" s="111"/>
      <c r="GJZ749" s="111"/>
      <c r="GKA749" s="111"/>
      <c r="GKB749" s="111"/>
      <c r="GKC749" s="111"/>
      <c r="GKD749" s="111"/>
      <c r="GKE749" s="111"/>
      <c r="GKF749" s="111"/>
      <c r="GKG749" s="111"/>
      <c r="GKH749" s="111"/>
      <c r="GKI749" s="111"/>
      <c r="GKJ749" s="111"/>
      <c r="GKK749" s="111"/>
      <c r="GKL749" s="111"/>
      <c r="GKM749" s="111"/>
      <c r="GKN749" s="111"/>
      <c r="GKO749" s="111"/>
      <c r="GKP749" s="111"/>
      <c r="GKQ749" s="111"/>
      <c r="GKR749" s="111"/>
      <c r="GKS749" s="111"/>
      <c r="GKT749" s="111"/>
      <c r="GKU749" s="111"/>
      <c r="GKV749" s="111"/>
      <c r="GKW749" s="111"/>
      <c r="GKX749" s="111"/>
      <c r="GKY749" s="111"/>
      <c r="GKZ749" s="111"/>
      <c r="GLA749" s="111"/>
      <c r="GLB749" s="111"/>
      <c r="GLC749" s="111"/>
      <c r="GLD749" s="111"/>
      <c r="GLE749" s="111"/>
      <c r="GLF749" s="111"/>
      <c r="GLG749" s="111"/>
      <c r="GLH749" s="111"/>
      <c r="GLI749" s="111"/>
      <c r="GLJ749" s="111"/>
      <c r="GLK749" s="111"/>
      <c r="GLL749" s="111"/>
      <c r="GLM749" s="111"/>
      <c r="GLN749" s="111"/>
      <c r="GLO749" s="111"/>
      <c r="GLP749" s="111"/>
      <c r="GLQ749" s="111"/>
      <c r="GLR749" s="111"/>
      <c r="GLS749" s="111"/>
      <c r="GLT749" s="111"/>
      <c r="GLU749" s="111"/>
      <c r="GLV749" s="111"/>
      <c r="GLW749" s="111"/>
      <c r="GLX749" s="111"/>
      <c r="GLY749" s="111"/>
      <c r="GLZ749" s="111"/>
      <c r="GMA749" s="111"/>
      <c r="GMB749" s="111"/>
      <c r="GMC749" s="111"/>
      <c r="GMD749" s="111"/>
      <c r="GME749" s="111"/>
      <c r="GMF749" s="111"/>
      <c r="GMG749" s="111"/>
      <c r="GMH749" s="111"/>
      <c r="GMI749" s="111"/>
      <c r="GMJ749" s="111"/>
      <c r="GMK749" s="111"/>
      <c r="GML749" s="111"/>
      <c r="GMM749" s="111"/>
      <c r="GMN749" s="111"/>
      <c r="GMO749" s="111"/>
      <c r="GMP749" s="111"/>
      <c r="GMQ749" s="111"/>
      <c r="GMR749" s="111"/>
      <c r="GMS749" s="111"/>
      <c r="GMT749" s="111"/>
      <c r="GMU749" s="111"/>
      <c r="GMV749" s="111"/>
      <c r="GMW749" s="111"/>
      <c r="GMX749" s="111"/>
      <c r="GMY749" s="111"/>
      <c r="GMZ749" s="111"/>
      <c r="GNA749" s="111"/>
      <c r="GNB749" s="111"/>
      <c r="GNC749" s="111"/>
      <c r="GND749" s="111"/>
      <c r="GNE749" s="111"/>
      <c r="GNF749" s="111"/>
      <c r="GNG749" s="111"/>
      <c r="GNH749" s="111"/>
      <c r="GNI749" s="111"/>
      <c r="GNJ749" s="111"/>
      <c r="GNK749" s="111"/>
      <c r="GNL749" s="111"/>
      <c r="GNM749" s="111"/>
      <c r="GNN749" s="111"/>
      <c r="GNO749" s="111"/>
      <c r="GNP749" s="111"/>
      <c r="GNQ749" s="111"/>
      <c r="GNR749" s="111"/>
      <c r="GNS749" s="111"/>
      <c r="GNT749" s="111"/>
      <c r="GNU749" s="111"/>
      <c r="GNV749" s="111"/>
      <c r="GNW749" s="111"/>
      <c r="GNX749" s="111"/>
      <c r="GNY749" s="111"/>
      <c r="GNZ749" s="111"/>
      <c r="GOA749" s="111"/>
      <c r="GOB749" s="111"/>
      <c r="GOC749" s="111"/>
      <c r="GOD749" s="111"/>
      <c r="GOE749" s="111"/>
      <c r="GOF749" s="111"/>
      <c r="GOG749" s="111"/>
      <c r="GOH749" s="111"/>
      <c r="GOI749" s="111"/>
      <c r="GOJ749" s="111"/>
      <c r="GOK749" s="111"/>
      <c r="GOL749" s="111"/>
      <c r="GOM749" s="111"/>
      <c r="GON749" s="111"/>
      <c r="GOO749" s="111"/>
      <c r="GOP749" s="111"/>
      <c r="GOQ749" s="111"/>
      <c r="GOR749" s="111"/>
      <c r="GOS749" s="111"/>
      <c r="GOT749" s="111"/>
      <c r="GOU749" s="111"/>
      <c r="GOV749" s="111"/>
      <c r="GOW749" s="111"/>
      <c r="GOX749" s="111"/>
      <c r="GOY749" s="111"/>
      <c r="GOZ749" s="111"/>
      <c r="GPA749" s="111"/>
      <c r="GPB749" s="111"/>
      <c r="GPC749" s="111"/>
      <c r="GPD749" s="111"/>
      <c r="GPE749" s="111"/>
      <c r="GPF749" s="111"/>
      <c r="GPG749" s="111"/>
      <c r="GPH749" s="111"/>
      <c r="GPI749" s="111"/>
      <c r="GPJ749" s="111"/>
      <c r="GPK749" s="111"/>
      <c r="GPL749" s="111"/>
      <c r="GPM749" s="111"/>
      <c r="GPN749" s="111"/>
      <c r="GPO749" s="111"/>
      <c r="GPP749" s="111"/>
      <c r="GPQ749" s="111"/>
      <c r="GPR749" s="111"/>
      <c r="GPS749" s="111"/>
      <c r="GPT749" s="111"/>
      <c r="GPU749" s="111"/>
      <c r="GPV749" s="111"/>
      <c r="GPW749" s="111"/>
      <c r="GPX749" s="111"/>
      <c r="GPY749" s="111"/>
      <c r="GPZ749" s="111"/>
      <c r="GQA749" s="111"/>
      <c r="GQB749" s="111"/>
      <c r="GQC749" s="111"/>
      <c r="GQD749" s="111"/>
      <c r="GQE749" s="111"/>
      <c r="GQF749" s="111"/>
      <c r="GQG749" s="111"/>
      <c r="GQH749" s="111"/>
      <c r="GQI749" s="111"/>
      <c r="GQJ749" s="111"/>
      <c r="GQK749" s="111"/>
      <c r="GQL749" s="111"/>
      <c r="GQM749" s="111"/>
      <c r="GQN749" s="111"/>
      <c r="GQO749" s="111"/>
      <c r="GQP749" s="111"/>
      <c r="GQQ749" s="111"/>
      <c r="GQR749" s="111"/>
      <c r="GQS749" s="111"/>
      <c r="GQT749" s="111"/>
      <c r="GQU749" s="111"/>
      <c r="GQV749" s="111"/>
      <c r="GQW749" s="111"/>
      <c r="GQX749" s="111"/>
      <c r="GQY749" s="111"/>
      <c r="GQZ749" s="111"/>
      <c r="GRA749" s="111"/>
      <c r="GRB749" s="111"/>
      <c r="GRC749" s="111"/>
      <c r="GRD749" s="111"/>
      <c r="GRE749" s="111"/>
      <c r="GRF749" s="111"/>
      <c r="GRG749" s="111"/>
      <c r="GRH749" s="111"/>
      <c r="GRI749" s="111"/>
      <c r="GRJ749" s="111"/>
      <c r="GRK749" s="111"/>
      <c r="GRL749" s="111"/>
      <c r="GRM749" s="111"/>
      <c r="GRN749" s="111"/>
      <c r="GRO749" s="111"/>
      <c r="GRP749" s="111"/>
      <c r="GRQ749" s="111"/>
      <c r="GRR749" s="111"/>
      <c r="GRS749" s="111"/>
      <c r="GRT749" s="111"/>
      <c r="GRU749" s="111"/>
      <c r="GRV749" s="111"/>
      <c r="GRW749" s="111"/>
      <c r="GRX749" s="111"/>
      <c r="GRY749" s="111"/>
      <c r="GRZ749" s="111"/>
      <c r="GSA749" s="111"/>
      <c r="GSB749" s="111"/>
      <c r="GSC749" s="111"/>
      <c r="GSD749" s="111"/>
      <c r="GSE749" s="111"/>
      <c r="GSF749" s="111"/>
      <c r="GSG749" s="111"/>
      <c r="GSH749" s="111"/>
      <c r="GSI749" s="111"/>
      <c r="GSJ749" s="111"/>
      <c r="GSK749" s="111"/>
      <c r="GSL749" s="111"/>
      <c r="GSM749" s="111"/>
      <c r="GSN749" s="111"/>
      <c r="GSO749" s="111"/>
      <c r="GSP749" s="111"/>
      <c r="GSQ749" s="111"/>
      <c r="GSR749" s="111"/>
      <c r="GSS749" s="111"/>
      <c r="GST749" s="111"/>
      <c r="GSU749" s="111"/>
      <c r="GSV749" s="111"/>
      <c r="GSW749" s="111"/>
      <c r="GSX749" s="111"/>
      <c r="GSY749" s="111"/>
      <c r="GSZ749" s="111"/>
      <c r="GTA749" s="111"/>
      <c r="GTB749" s="111"/>
      <c r="GTC749" s="111"/>
      <c r="GTD749" s="111"/>
      <c r="GTE749" s="111"/>
      <c r="GTF749" s="111"/>
      <c r="GTG749" s="111"/>
      <c r="GTH749" s="111"/>
      <c r="GTI749" s="111"/>
      <c r="GTJ749" s="111"/>
      <c r="GTK749" s="111"/>
      <c r="GTL749" s="111"/>
      <c r="GTM749" s="111"/>
      <c r="GTN749" s="111"/>
      <c r="GTO749" s="111"/>
      <c r="GTP749" s="111"/>
      <c r="GTQ749" s="111"/>
      <c r="GTR749" s="111"/>
      <c r="GTS749" s="111"/>
      <c r="GTT749" s="111"/>
      <c r="GTU749" s="111"/>
      <c r="GTV749" s="111"/>
      <c r="GTW749" s="111"/>
      <c r="GTX749" s="111"/>
      <c r="GTY749" s="111"/>
      <c r="GTZ749" s="111"/>
      <c r="GUA749" s="111"/>
      <c r="GUB749" s="111"/>
      <c r="GUC749" s="111"/>
      <c r="GUD749" s="111"/>
      <c r="GUE749" s="111"/>
      <c r="GUF749" s="111"/>
      <c r="GUG749" s="111"/>
      <c r="GUH749" s="111"/>
      <c r="GUI749" s="111"/>
      <c r="GUJ749" s="111"/>
      <c r="GUK749" s="111"/>
      <c r="GUL749" s="111"/>
      <c r="GUM749" s="111"/>
      <c r="GUN749" s="111"/>
      <c r="GUO749" s="111"/>
      <c r="GUP749" s="111"/>
      <c r="GUQ749" s="111"/>
      <c r="GUR749" s="111"/>
      <c r="GUS749" s="111"/>
      <c r="GUT749" s="111"/>
      <c r="GUU749" s="111"/>
      <c r="GUV749" s="111"/>
      <c r="GUW749" s="111"/>
      <c r="GUX749" s="111"/>
      <c r="GUY749" s="111"/>
      <c r="GUZ749" s="111"/>
      <c r="GVA749" s="111"/>
      <c r="GVB749" s="111"/>
      <c r="GVC749" s="111"/>
      <c r="GVD749" s="111"/>
      <c r="GVE749" s="111"/>
      <c r="GVF749" s="111"/>
      <c r="GVG749" s="111"/>
      <c r="GVH749" s="111"/>
      <c r="GVI749" s="111"/>
      <c r="GVJ749" s="111"/>
      <c r="GVK749" s="111"/>
      <c r="GVL749" s="111"/>
      <c r="GVM749" s="111"/>
      <c r="GVN749" s="111"/>
      <c r="GVO749" s="111"/>
      <c r="GVP749" s="111"/>
      <c r="GVQ749" s="111"/>
      <c r="GVR749" s="111"/>
      <c r="GVS749" s="111"/>
      <c r="GVT749" s="111"/>
      <c r="GVU749" s="111"/>
      <c r="GVV749" s="111"/>
      <c r="GVW749" s="111"/>
      <c r="GVX749" s="111"/>
      <c r="GVY749" s="111"/>
      <c r="GVZ749" s="111"/>
      <c r="GWA749" s="111"/>
      <c r="GWB749" s="111"/>
      <c r="GWC749" s="111"/>
      <c r="GWD749" s="111"/>
      <c r="GWE749" s="111"/>
      <c r="GWF749" s="111"/>
      <c r="GWG749" s="111"/>
      <c r="GWH749" s="111"/>
      <c r="GWI749" s="111"/>
      <c r="GWJ749" s="111"/>
      <c r="GWK749" s="111"/>
      <c r="GWL749" s="111"/>
      <c r="GWM749" s="111"/>
      <c r="GWN749" s="111"/>
      <c r="GWO749" s="111"/>
      <c r="GWP749" s="111"/>
      <c r="GWQ749" s="111"/>
      <c r="GWR749" s="111"/>
      <c r="GWS749" s="111"/>
      <c r="GWT749" s="111"/>
      <c r="GWU749" s="111"/>
      <c r="GWV749" s="111"/>
      <c r="GWW749" s="111"/>
      <c r="GWX749" s="111"/>
      <c r="GWY749" s="111"/>
      <c r="GWZ749" s="111"/>
      <c r="GXA749" s="111"/>
      <c r="GXB749" s="111"/>
      <c r="GXC749" s="111"/>
      <c r="GXD749" s="111"/>
      <c r="GXE749" s="111"/>
      <c r="GXF749" s="111"/>
      <c r="GXG749" s="111"/>
      <c r="GXH749" s="111"/>
      <c r="GXI749" s="111"/>
      <c r="GXJ749" s="111"/>
      <c r="GXK749" s="111"/>
      <c r="GXL749" s="111"/>
      <c r="GXM749" s="111"/>
      <c r="GXN749" s="111"/>
      <c r="GXO749" s="111"/>
      <c r="GXP749" s="111"/>
      <c r="GXQ749" s="111"/>
      <c r="GXR749" s="111"/>
      <c r="GXS749" s="111"/>
      <c r="GXT749" s="111"/>
      <c r="GXU749" s="111"/>
      <c r="GXV749" s="111"/>
      <c r="GXW749" s="111"/>
      <c r="GXX749" s="111"/>
      <c r="GXY749" s="111"/>
      <c r="GXZ749" s="111"/>
      <c r="GYA749" s="111"/>
      <c r="GYB749" s="111"/>
      <c r="GYC749" s="111"/>
      <c r="GYD749" s="111"/>
      <c r="GYE749" s="111"/>
      <c r="GYF749" s="111"/>
      <c r="GYG749" s="111"/>
      <c r="GYH749" s="111"/>
      <c r="GYI749" s="111"/>
      <c r="GYJ749" s="111"/>
      <c r="GYK749" s="111"/>
      <c r="GYL749" s="111"/>
      <c r="GYM749" s="111"/>
      <c r="GYN749" s="111"/>
      <c r="GYO749" s="111"/>
      <c r="GYP749" s="111"/>
      <c r="GYQ749" s="111"/>
      <c r="GYR749" s="111"/>
      <c r="GYS749" s="111"/>
      <c r="GYT749" s="111"/>
      <c r="GYU749" s="111"/>
      <c r="GYV749" s="111"/>
      <c r="GYW749" s="111"/>
      <c r="GYX749" s="111"/>
      <c r="GYY749" s="111"/>
      <c r="GYZ749" s="111"/>
      <c r="GZA749" s="111"/>
      <c r="GZB749" s="111"/>
      <c r="GZC749" s="111"/>
      <c r="GZD749" s="111"/>
      <c r="GZE749" s="111"/>
      <c r="GZF749" s="111"/>
      <c r="GZG749" s="111"/>
      <c r="GZH749" s="111"/>
      <c r="GZI749" s="111"/>
      <c r="GZJ749" s="111"/>
      <c r="GZK749" s="111"/>
      <c r="GZL749" s="111"/>
      <c r="GZM749" s="111"/>
      <c r="GZN749" s="111"/>
      <c r="GZO749" s="111"/>
      <c r="GZP749" s="111"/>
      <c r="GZQ749" s="111"/>
      <c r="GZR749" s="111"/>
      <c r="GZS749" s="111"/>
      <c r="GZT749" s="111"/>
      <c r="GZU749" s="111"/>
      <c r="GZV749" s="111"/>
      <c r="GZW749" s="111"/>
      <c r="GZX749" s="111"/>
      <c r="GZY749" s="111"/>
      <c r="GZZ749" s="111"/>
      <c r="HAA749" s="111"/>
      <c r="HAB749" s="111"/>
      <c r="HAC749" s="111"/>
      <c r="HAD749" s="111"/>
      <c r="HAE749" s="111"/>
      <c r="HAF749" s="111"/>
      <c r="HAG749" s="111"/>
      <c r="HAH749" s="111"/>
      <c r="HAI749" s="111"/>
      <c r="HAJ749" s="111"/>
      <c r="HAK749" s="111"/>
      <c r="HAL749" s="111"/>
      <c r="HAM749" s="111"/>
      <c r="HAN749" s="111"/>
      <c r="HAO749" s="111"/>
      <c r="HAP749" s="111"/>
      <c r="HAQ749" s="111"/>
      <c r="HAR749" s="111"/>
      <c r="HAS749" s="111"/>
      <c r="HAT749" s="111"/>
      <c r="HAU749" s="111"/>
      <c r="HAV749" s="111"/>
      <c r="HAW749" s="111"/>
      <c r="HAX749" s="111"/>
      <c r="HAY749" s="111"/>
      <c r="HAZ749" s="111"/>
      <c r="HBA749" s="111"/>
      <c r="HBB749" s="111"/>
      <c r="HBC749" s="111"/>
      <c r="HBD749" s="111"/>
      <c r="HBE749" s="111"/>
      <c r="HBF749" s="111"/>
      <c r="HBG749" s="111"/>
      <c r="HBH749" s="111"/>
      <c r="HBI749" s="111"/>
      <c r="HBJ749" s="111"/>
      <c r="HBK749" s="111"/>
      <c r="HBL749" s="111"/>
      <c r="HBM749" s="111"/>
      <c r="HBN749" s="111"/>
      <c r="HBO749" s="111"/>
      <c r="HBP749" s="111"/>
      <c r="HBQ749" s="111"/>
      <c r="HBR749" s="111"/>
      <c r="HBS749" s="111"/>
      <c r="HBT749" s="111"/>
      <c r="HBU749" s="111"/>
      <c r="HBV749" s="111"/>
      <c r="HBW749" s="111"/>
      <c r="HBX749" s="111"/>
      <c r="HBY749" s="111"/>
      <c r="HBZ749" s="111"/>
      <c r="HCA749" s="111"/>
      <c r="HCB749" s="111"/>
      <c r="HCC749" s="111"/>
      <c r="HCD749" s="111"/>
      <c r="HCE749" s="111"/>
      <c r="HCF749" s="111"/>
      <c r="HCG749" s="111"/>
      <c r="HCH749" s="111"/>
      <c r="HCI749" s="111"/>
      <c r="HCJ749" s="111"/>
      <c r="HCK749" s="111"/>
      <c r="HCL749" s="111"/>
      <c r="HCM749" s="111"/>
      <c r="HCN749" s="111"/>
      <c r="HCO749" s="111"/>
      <c r="HCP749" s="111"/>
      <c r="HCQ749" s="111"/>
      <c r="HCR749" s="111"/>
      <c r="HCS749" s="111"/>
      <c r="HCT749" s="111"/>
      <c r="HCU749" s="111"/>
      <c r="HCV749" s="111"/>
      <c r="HCW749" s="111"/>
      <c r="HCX749" s="111"/>
      <c r="HCY749" s="111"/>
      <c r="HCZ749" s="111"/>
      <c r="HDA749" s="111"/>
      <c r="HDB749" s="111"/>
      <c r="HDC749" s="111"/>
      <c r="HDD749" s="111"/>
      <c r="HDE749" s="111"/>
      <c r="HDF749" s="111"/>
      <c r="HDG749" s="111"/>
      <c r="HDH749" s="111"/>
      <c r="HDI749" s="111"/>
      <c r="HDJ749" s="111"/>
      <c r="HDK749" s="111"/>
      <c r="HDL749" s="111"/>
      <c r="HDM749" s="111"/>
      <c r="HDN749" s="111"/>
      <c r="HDO749" s="111"/>
      <c r="HDP749" s="111"/>
      <c r="HDQ749" s="111"/>
      <c r="HDR749" s="111"/>
      <c r="HDS749" s="111"/>
      <c r="HDT749" s="111"/>
      <c r="HDU749" s="111"/>
      <c r="HDV749" s="111"/>
      <c r="HDW749" s="111"/>
      <c r="HDX749" s="111"/>
      <c r="HDY749" s="111"/>
      <c r="HDZ749" s="111"/>
      <c r="HEA749" s="111"/>
      <c r="HEB749" s="111"/>
      <c r="HEC749" s="111"/>
      <c r="HED749" s="111"/>
      <c r="HEE749" s="111"/>
      <c r="HEF749" s="111"/>
      <c r="HEG749" s="111"/>
      <c r="HEH749" s="111"/>
      <c r="HEI749" s="111"/>
      <c r="HEJ749" s="111"/>
      <c r="HEK749" s="111"/>
      <c r="HEL749" s="111"/>
      <c r="HEM749" s="111"/>
      <c r="HEN749" s="111"/>
      <c r="HEO749" s="111"/>
      <c r="HEP749" s="111"/>
      <c r="HEQ749" s="111"/>
      <c r="HER749" s="111"/>
      <c r="HES749" s="111"/>
      <c r="HET749" s="111"/>
      <c r="HEU749" s="111"/>
      <c r="HEV749" s="111"/>
      <c r="HEW749" s="111"/>
      <c r="HEX749" s="111"/>
      <c r="HEY749" s="111"/>
      <c r="HEZ749" s="111"/>
      <c r="HFA749" s="111"/>
      <c r="HFB749" s="111"/>
      <c r="HFC749" s="111"/>
      <c r="HFD749" s="111"/>
      <c r="HFE749" s="111"/>
      <c r="HFF749" s="111"/>
      <c r="HFG749" s="111"/>
      <c r="HFH749" s="111"/>
      <c r="HFI749" s="111"/>
      <c r="HFJ749" s="111"/>
      <c r="HFK749" s="111"/>
      <c r="HFL749" s="111"/>
      <c r="HFM749" s="111"/>
      <c r="HFN749" s="111"/>
      <c r="HFO749" s="111"/>
      <c r="HFP749" s="111"/>
      <c r="HFQ749" s="111"/>
      <c r="HFR749" s="111"/>
      <c r="HFS749" s="111"/>
      <c r="HFT749" s="111"/>
      <c r="HFU749" s="111"/>
      <c r="HFV749" s="111"/>
      <c r="HFW749" s="111"/>
      <c r="HFX749" s="111"/>
      <c r="HFY749" s="111"/>
      <c r="HFZ749" s="111"/>
      <c r="HGA749" s="111"/>
      <c r="HGB749" s="111"/>
      <c r="HGC749" s="111"/>
      <c r="HGD749" s="111"/>
      <c r="HGE749" s="111"/>
      <c r="HGF749" s="111"/>
      <c r="HGG749" s="111"/>
      <c r="HGH749" s="111"/>
      <c r="HGI749" s="111"/>
      <c r="HGJ749" s="111"/>
      <c r="HGK749" s="111"/>
      <c r="HGL749" s="111"/>
      <c r="HGM749" s="111"/>
      <c r="HGN749" s="111"/>
      <c r="HGO749" s="111"/>
      <c r="HGP749" s="111"/>
      <c r="HGQ749" s="111"/>
      <c r="HGR749" s="111"/>
      <c r="HGS749" s="111"/>
      <c r="HGT749" s="111"/>
      <c r="HGU749" s="111"/>
      <c r="HGV749" s="111"/>
      <c r="HGW749" s="111"/>
      <c r="HGX749" s="111"/>
      <c r="HGY749" s="111"/>
      <c r="HGZ749" s="111"/>
      <c r="HHA749" s="111"/>
      <c r="HHB749" s="111"/>
      <c r="HHC749" s="111"/>
      <c r="HHD749" s="111"/>
      <c r="HHE749" s="111"/>
      <c r="HHF749" s="111"/>
      <c r="HHG749" s="111"/>
      <c r="HHH749" s="111"/>
      <c r="HHI749" s="111"/>
      <c r="HHJ749" s="111"/>
      <c r="HHK749" s="111"/>
      <c r="HHL749" s="111"/>
      <c r="HHM749" s="111"/>
      <c r="HHN749" s="111"/>
      <c r="HHO749" s="111"/>
      <c r="HHP749" s="111"/>
      <c r="HHQ749" s="111"/>
      <c r="HHR749" s="111"/>
      <c r="HHS749" s="111"/>
      <c r="HHT749" s="111"/>
      <c r="HHU749" s="111"/>
      <c r="HHV749" s="111"/>
      <c r="HHW749" s="111"/>
      <c r="HHX749" s="111"/>
      <c r="HHY749" s="111"/>
      <c r="HHZ749" s="111"/>
      <c r="HIA749" s="111"/>
      <c r="HIB749" s="111"/>
      <c r="HIC749" s="111"/>
      <c r="HID749" s="111"/>
      <c r="HIE749" s="111"/>
      <c r="HIF749" s="111"/>
      <c r="HIG749" s="111"/>
      <c r="HIH749" s="111"/>
      <c r="HII749" s="111"/>
      <c r="HIJ749" s="111"/>
      <c r="HIK749" s="111"/>
      <c r="HIL749" s="111"/>
      <c r="HIM749" s="111"/>
      <c r="HIN749" s="111"/>
      <c r="HIO749" s="111"/>
      <c r="HIP749" s="111"/>
      <c r="HIQ749" s="111"/>
      <c r="HIR749" s="111"/>
      <c r="HIS749" s="111"/>
      <c r="HIT749" s="111"/>
      <c r="HIU749" s="111"/>
      <c r="HIV749" s="111"/>
      <c r="HIW749" s="111"/>
      <c r="HIX749" s="111"/>
      <c r="HIY749" s="111"/>
      <c r="HIZ749" s="111"/>
      <c r="HJA749" s="111"/>
      <c r="HJB749" s="111"/>
      <c r="HJC749" s="111"/>
      <c r="HJD749" s="111"/>
      <c r="HJE749" s="111"/>
      <c r="HJF749" s="111"/>
      <c r="HJG749" s="111"/>
      <c r="HJH749" s="111"/>
      <c r="HJI749" s="111"/>
      <c r="HJJ749" s="111"/>
      <c r="HJK749" s="111"/>
      <c r="HJL749" s="111"/>
      <c r="HJM749" s="111"/>
      <c r="HJN749" s="111"/>
      <c r="HJO749" s="111"/>
      <c r="HJP749" s="111"/>
      <c r="HJQ749" s="111"/>
      <c r="HJR749" s="111"/>
      <c r="HJS749" s="111"/>
      <c r="HJT749" s="111"/>
      <c r="HJU749" s="111"/>
      <c r="HJV749" s="111"/>
      <c r="HJW749" s="111"/>
      <c r="HJX749" s="111"/>
      <c r="HJY749" s="111"/>
      <c r="HJZ749" s="111"/>
      <c r="HKA749" s="111"/>
      <c r="HKB749" s="111"/>
      <c r="HKC749" s="111"/>
      <c r="HKD749" s="111"/>
      <c r="HKE749" s="111"/>
      <c r="HKF749" s="111"/>
      <c r="HKG749" s="111"/>
      <c r="HKH749" s="111"/>
      <c r="HKI749" s="111"/>
      <c r="HKJ749" s="111"/>
      <c r="HKK749" s="111"/>
      <c r="HKL749" s="111"/>
      <c r="HKM749" s="111"/>
      <c r="HKN749" s="111"/>
      <c r="HKO749" s="111"/>
      <c r="HKP749" s="111"/>
      <c r="HKQ749" s="111"/>
      <c r="HKR749" s="111"/>
      <c r="HKS749" s="111"/>
      <c r="HKT749" s="111"/>
      <c r="HKU749" s="111"/>
      <c r="HKV749" s="111"/>
      <c r="HKW749" s="111"/>
      <c r="HKX749" s="111"/>
      <c r="HKY749" s="111"/>
      <c r="HKZ749" s="111"/>
      <c r="HLA749" s="111"/>
      <c r="HLB749" s="111"/>
      <c r="HLC749" s="111"/>
      <c r="HLD749" s="111"/>
      <c r="HLE749" s="111"/>
      <c r="HLF749" s="111"/>
      <c r="HLG749" s="111"/>
      <c r="HLH749" s="111"/>
      <c r="HLI749" s="111"/>
      <c r="HLJ749" s="111"/>
      <c r="HLK749" s="111"/>
      <c r="HLL749" s="111"/>
      <c r="HLM749" s="111"/>
      <c r="HLN749" s="111"/>
      <c r="HLO749" s="111"/>
      <c r="HLP749" s="111"/>
      <c r="HLQ749" s="111"/>
      <c r="HLR749" s="111"/>
      <c r="HLS749" s="111"/>
      <c r="HLT749" s="111"/>
      <c r="HLU749" s="111"/>
      <c r="HLV749" s="111"/>
      <c r="HLW749" s="111"/>
      <c r="HLX749" s="111"/>
      <c r="HLY749" s="111"/>
      <c r="HLZ749" s="111"/>
      <c r="HMA749" s="111"/>
      <c r="HMB749" s="111"/>
      <c r="HMC749" s="111"/>
      <c r="HMD749" s="111"/>
      <c r="HME749" s="111"/>
      <c r="HMF749" s="111"/>
      <c r="HMG749" s="111"/>
      <c r="HMH749" s="111"/>
      <c r="HMI749" s="111"/>
      <c r="HMJ749" s="111"/>
      <c r="HMK749" s="111"/>
      <c r="HML749" s="111"/>
      <c r="HMM749" s="111"/>
      <c r="HMN749" s="111"/>
      <c r="HMO749" s="111"/>
      <c r="HMP749" s="111"/>
      <c r="HMQ749" s="111"/>
      <c r="HMR749" s="111"/>
      <c r="HMS749" s="111"/>
      <c r="HMT749" s="111"/>
      <c r="HMU749" s="111"/>
      <c r="HMV749" s="111"/>
      <c r="HMW749" s="111"/>
      <c r="HMX749" s="111"/>
      <c r="HMY749" s="111"/>
      <c r="HMZ749" s="111"/>
      <c r="HNA749" s="111"/>
      <c r="HNB749" s="111"/>
      <c r="HNC749" s="111"/>
      <c r="HND749" s="111"/>
      <c r="HNE749" s="111"/>
      <c r="HNF749" s="111"/>
      <c r="HNG749" s="111"/>
      <c r="HNH749" s="111"/>
      <c r="HNI749" s="111"/>
      <c r="HNJ749" s="111"/>
      <c r="HNK749" s="111"/>
      <c r="HNL749" s="111"/>
      <c r="HNM749" s="111"/>
      <c r="HNN749" s="111"/>
      <c r="HNO749" s="111"/>
      <c r="HNP749" s="111"/>
      <c r="HNQ749" s="111"/>
      <c r="HNR749" s="111"/>
      <c r="HNS749" s="111"/>
      <c r="HNT749" s="111"/>
      <c r="HNU749" s="111"/>
      <c r="HNV749" s="111"/>
      <c r="HNW749" s="111"/>
      <c r="HNX749" s="111"/>
      <c r="HNY749" s="111"/>
      <c r="HNZ749" s="111"/>
      <c r="HOA749" s="111"/>
      <c r="HOB749" s="111"/>
      <c r="HOC749" s="111"/>
      <c r="HOD749" s="111"/>
      <c r="HOE749" s="111"/>
      <c r="HOF749" s="111"/>
      <c r="HOG749" s="111"/>
      <c r="HOH749" s="111"/>
      <c r="HOI749" s="111"/>
      <c r="HOJ749" s="111"/>
      <c r="HOK749" s="111"/>
      <c r="HOL749" s="111"/>
      <c r="HOM749" s="111"/>
      <c r="HON749" s="111"/>
      <c r="HOO749" s="111"/>
      <c r="HOP749" s="111"/>
      <c r="HOQ749" s="111"/>
      <c r="HOR749" s="111"/>
      <c r="HOS749" s="111"/>
      <c r="HOT749" s="111"/>
      <c r="HOU749" s="111"/>
      <c r="HOV749" s="111"/>
      <c r="HOW749" s="111"/>
      <c r="HOX749" s="111"/>
      <c r="HOY749" s="111"/>
      <c r="HOZ749" s="111"/>
      <c r="HPA749" s="111"/>
      <c r="HPB749" s="111"/>
      <c r="HPC749" s="111"/>
      <c r="HPD749" s="111"/>
      <c r="HPE749" s="111"/>
      <c r="HPF749" s="111"/>
      <c r="HPG749" s="111"/>
      <c r="HPH749" s="111"/>
      <c r="HPI749" s="111"/>
      <c r="HPJ749" s="111"/>
      <c r="HPK749" s="111"/>
      <c r="HPL749" s="111"/>
      <c r="HPM749" s="111"/>
      <c r="HPN749" s="111"/>
      <c r="HPO749" s="111"/>
      <c r="HPP749" s="111"/>
      <c r="HPQ749" s="111"/>
      <c r="HPR749" s="111"/>
      <c r="HPS749" s="111"/>
      <c r="HPT749" s="111"/>
      <c r="HPU749" s="111"/>
      <c r="HPV749" s="111"/>
      <c r="HPW749" s="111"/>
      <c r="HPX749" s="111"/>
      <c r="HPY749" s="111"/>
      <c r="HPZ749" s="111"/>
      <c r="HQA749" s="111"/>
      <c r="HQB749" s="111"/>
      <c r="HQC749" s="111"/>
      <c r="HQD749" s="111"/>
      <c r="HQE749" s="111"/>
      <c r="HQF749" s="111"/>
      <c r="HQG749" s="111"/>
      <c r="HQH749" s="111"/>
      <c r="HQI749" s="111"/>
      <c r="HQJ749" s="111"/>
      <c r="HQK749" s="111"/>
      <c r="HQL749" s="111"/>
      <c r="HQM749" s="111"/>
      <c r="HQN749" s="111"/>
      <c r="HQO749" s="111"/>
      <c r="HQP749" s="111"/>
      <c r="HQQ749" s="111"/>
      <c r="HQR749" s="111"/>
      <c r="HQS749" s="111"/>
      <c r="HQT749" s="111"/>
      <c r="HQU749" s="111"/>
      <c r="HQV749" s="111"/>
      <c r="HQW749" s="111"/>
      <c r="HQX749" s="111"/>
      <c r="HQY749" s="111"/>
      <c r="HQZ749" s="111"/>
      <c r="HRA749" s="111"/>
      <c r="HRB749" s="111"/>
      <c r="HRC749" s="111"/>
      <c r="HRD749" s="111"/>
      <c r="HRE749" s="111"/>
      <c r="HRF749" s="111"/>
      <c r="HRG749" s="111"/>
      <c r="HRH749" s="111"/>
      <c r="HRI749" s="111"/>
      <c r="HRJ749" s="111"/>
      <c r="HRK749" s="111"/>
      <c r="HRL749" s="111"/>
      <c r="HRM749" s="111"/>
      <c r="HRN749" s="111"/>
      <c r="HRO749" s="111"/>
      <c r="HRP749" s="111"/>
      <c r="HRQ749" s="111"/>
      <c r="HRR749" s="111"/>
      <c r="HRS749" s="111"/>
      <c r="HRT749" s="111"/>
      <c r="HRU749" s="111"/>
      <c r="HRV749" s="111"/>
      <c r="HRW749" s="111"/>
      <c r="HRX749" s="111"/>
      <c r="HRY749" s="111"/>
      <c r="HRZ749" s="111"/>
      <c r="HSA749" s="111"/>
      <c r="HSB749" s="111"/>
      <c r="HSC749" s="111"/>
      <c r="HSD749" s="111"/>
      <c r="HSE749" s="111"/>
      <c r="HSF749" s="111"/>
      <c r="HSG749" s="111"/>
      <c r="HSH749" s="111"/>
      <c r="HSI749" s="111"/>
      <c r="HSJ749" s="111"/>
      <c r="HSK749" s="111"/>
      <c r="HSL749" s="111"/>
      <c r="HSM749" s="111"/>
      <c r="HSN749" s="111"/>
      <c r="HSO749" s="111"/>
      <c r="HSP749" s="111"/>
      <c r="HSQ749" s="111"/>
      <c r="HSR749" s="111"/>
      <c r="HSS749" s="111"/>
      <c r="HST749" s="111"/>
      <c r="HSU749" s="111"/>
      <c r="HSV749" s="111"/>
      <c r="HSW749" s="111"/>
      <c r="HSX749" s="111"/>
      <c r="HSY749" s="111"/>
      <c r="HSZ749" s="111"/>
      <c r="HTA749" s="111"/>
      <c r="HTB749" s="111"/>
      <c r="HTC749" s="111"/>
      <c r="HTD749" s="111"/>
      <c r="HTE749" s="111"/>
      <c r="HTF749" s="111"/>
      <c r="HTG749" s="111"/>
      <c r="HTH749" s="111"/>
      <c r="HTI749" s="111"/>
      <c r="HTJ749" s="111"/>
      <c r="HTK749" s="111"/>
      <c r="HTL749" s="111"/>
      <c r="HTM749" s="111"/>
      <c r="HTN749" s="111"/>
      <c r="HTO749" s="111"/>
      <c r="HTP749" s="111"/>
      <c r="HTQ749" s="111"/>
      <c r="HTR749" s="111"/>
      <c r="HTS749" s="111"/>
      <c r="HTT749" s="111"/>
      <c r="HTU749" s="111"/>
      <c r="HTV749" s="111"/>
      <c r="HTW749" s="111"/>
      <c r="HTX749" s="111"/>
      <c r="HTY749" s="111"/>
      <c r="HTZ749" s="111"/>
      <c r="HUA749" s="111"/>
      <c r="HUB749" s="111"/>
      <c r="HUC749" s="111"/>
      <c r="HUD749" s="111"/>
      <c r="HUE749" s="111"/>
      <c r="HUF749" s="111"/>
      <c r="HUG749" s="111"/>
      <c r="HUH749" s="111"/>
      <c r="HUI749" s="111"/>
      <c r="HUJ749" s="111"/>
      <c r="HUK749" s="111"/>
      <c r="HUL749" s="111"/>
      <c r="HUM749" s="111"/>
      <c r="HUN749" s="111"/>
      <c r="HUO749" s="111"/>
      <c r="HUP749" s="111"/>
      <c r="HUQ749" s="111"/>
      <c r="HUR749" s="111"/>
      <c r="HUS749" s="111"/>
      <c r="HUT749" s="111"/>
      <c r="HUU749" s="111"/>
      <c r="HUV749" s="111"/>
      <c r="HUW749" s="111"/>
      <c r="HUX749" s="111"/>
      <c r="HUY749" s="111"/>
      <c r="HUZ749" s="111"/>
      <c r="HVA749" s="111"/>
      <c r="HVB749" s="111"/>
      <c r="HVC749" s="111"/>
      <c r="HVD749" s="111"/>
      <c r="HVE749" s="111"/>
      <c r="HVF749" s="111"/>
      <c r="HVG749" s="111"/>
      <c r="HVH749" s="111"/>
      <c r="HVI749" s="111"/>
      <c r="HVJ749" s="111"/>
      <c r="HVK749" s="111"/>
      <c r="HVL749" s="111"/>
      <c r="HVM749" s="111"/>
      <c r="HVN749" s="111"/>
      <c r="HVO749" s="111"/>
      <c r="HVP749" s="111"/>
      <c r="HVQ749" s="111"/>
      <c r="HVR749" s="111"/>
      <c r="HVS749" s="111"/>
      <c r="HVT749" s="111"/>
      <c r="HVU749" s="111"/>
      <c r="HVV749" s="111"/>
      <c r="HVW749" s="111"/>
      <c r="HVX749" s="111"/>
      <c r="HVY749" s="111"/>
      <c r="HVZ749" s="111"/>
      <c r="HWA749" s="111"/>
      <c r="HWB749" s="111"/>
      <c r="HWC749" s="111"/>
      <c r="HWD749" s="111"/>
      <c r="HWE749" s="111"/>
      <c r="HWF749" s="111"/>
      <c r="HWG749" s="111"/>
      <c r="HWH749" s="111"/>
      <c r="HWI749" s="111"/>
      <c r="HWJ749" s="111"/>
      <c r="HWK749" s="111"/>
      <c r="HWL749" s="111"/>
      <c r="HWM749" s="111"/>
      <c r="HWN749" s="111"/>
      <c r="HWO749" s="111"/>
      <c r="HWP749" s="111"/>
      <c r="HWQ749" s="111"/>
      <c r="HWR749" s="111"/>
      <c r="HWS749" s="111"/>
      <c r="HWT749" s="111"/>
      <c r="HWU749" s="111"/>
      <c r="HWV749" s="111"/>
      <c r="HWW749" s="111"/>
      <c r="HWX749" s="111"/>
      <c r="HWY749" s="111"/>
      <c r="HWZ749" s="111"/>
      <c r="HXA749" s="111"/>
      <c r="HXB749" s="111"/>
      <c r="HXC749" s="111"/>
      <c r="HXD749" s="111"/>
      <c r="HXE749" s="111"/>
      <c r="HXF749" s="111"/>
      <c r="HXG749" s="111"/>
      <c r="HXH749" s="111"/>
      <c r="HXI749" s="111"/>
      <c r="HXJ749" s="111"/>
      <c r="HXK749" s="111"/>
      <c r="HXL749" s="111"/>
      <c r="HXM749" s="111"/>
      <c r="HXN749" s="111"/>
      <c r="HXO749" s="111"/>
      <c r="HXP749" s="111"/>
      <c r="HXQ749" s="111"/>
      <c r="HXR749" s="111"/>
      <c r="HXS749" s="111"/>
      <c r="HXT749" s="111"/>
      <c r="HXU749" s="111"/>
      <c r="HXV749" s="111"/>
      <c r="HXW749" s="111"/>
      <c r="HXX749" s="111"/>
      <c r="HXY749" s="111"/>
      <c r="HXZ749" s="111"/>
      <c r="HYA749" s="111"/>
      <c r="HYB749" s="111"/>
      <c r="HYC749" s="111"/>
      <c r="HYD749" s="111"/>
      <c r="HYE749" s="111"/>
      <c r="HYF749" s="111"/>
      <c r="HYG749" s="111"/>
      <c r="HYH749" s="111"/>
      <c r="HYI749" s="111"/>
      <c r="HYJ749" s="111"/>
      <c r="HYK749" s="111"/>
      <c r="HYL749" s="111"/>
      <c r="HYM749" s="111"/>
      <c r="HYN749" s="111"/>
      <c r="HYO749" s="111"/>
      <c r="HYP749" s="111"/>
      <c r="HYQ749" s="111"/>
      <c r="HYR749" s="111"/>
      <c r="HYS749" s="111"/>
      <c r="HYT749" s="111"/>
      <c r="HYU749" s="111"/>
      <c r="HYV749" s="111"/>
      <c r="HYW749" s="111"/>
      <c r="HYX749" s="111"/>
      <c r="HYY749" s="111"/>
      <c r="HYZ749" s="111"/>
      <c r="HZA749" s="111"/>
      <c r="HZB749" s="111"/>
      <c r="HZC749" s="111"/>
      <c r="HZD749" s="111"/>
      <c r="HZE749" s="111"/>
      <c r="HZF749" s="111"/>
      <c r="HZG749" s="111"/>
      <c r="HZH749" s="111"/>
      <c r="HZI749" s="111"/>
      <c r="HZJ749" s="111"/>
      <c r="HZK749" s="111"/>
      <c r="HZL749" s="111"/>
      <c r="HZM749" s="111"/>
      <c r="HZN749" s="111"/>
      <c r="HZO749" s="111"/>
      <c r="HZP749" s="111"/>
      <c r="HZQ749" s="111"/>
      <c r="HZR749" s="111"/>
      <c r="HZS749" s="111"/>
      <c r="HZT749" s="111"/>
      <c r="HZU749" s="111"/>
      <c r="HZV749" s="111"/>
      <c r="HZW749" s="111"/>
      <c r="HZX749" s="111"/>
      <c r="HZY749" s="111"/>
      <c r="HZZ749" s="111"/>
      <c r="IAA749" s="111"/>
      <c r="IAB749" s="111"/>
      <c r="IAC749" s="111"/>
      <c r="IAD749" s="111"/>
      <c r="IAE749" s="111"/>
      <c r="IAF749" s="111"/>
      <c r="IAG749" s="111"/>
      <c r="IAH749" s="111"/>
      <c r="IAI749" s="111"/>
      <c r="IAJ749" s="111"/>
      <c r="IAK749" s="111"/>
      <c r="IAL749" s="111"/>
      <c r="IAM749" s="111"/>
      <c r="IAN749" s="111"/>
      <c r="IAO749" s="111"/>
      <c r="IAP749" s="111"/>
      <c r="IAQ749" s="111"/>
      <c r="IAR749" s="111"/>
      <c r="IAS749" s="111"/>
      <c r="IAT749" s="111"/>
      <c r="IAU749" s="111"/>
      <c r="IAV749" s="111"/>
      <c r="IAW749" s="111"/>
      <c r="IAX749" s="111"/>
      <c r="IAY749" s="111"/>
      <c r="IAZ749" s="111"/>
      <c r="IBA749" s="111"/>
      <c r="IBB749" s="111"/>
      <c r="IBC749" s="111"/>
      <c r="IBD749" s="111"/>
      <c r="IBE749" s="111"/>
      <c r="IBF749" s="111"/>
      <c r="IBG749" s="111"/>
      <c r="IBH749" s="111"/>
      <c r="IBI749" s="111"/>
      <c r="IBJ749" s="111"/>
      <c r="IBK749" s="111"/>
      <c r="IBL749" s="111"/>
      <c r="IBM749" s="111"/>
      <c r="IBN749" s="111"/>
      <c r="IBO749" s="111"/>
      <c r="IBP749" s="111"/>
      <c r="IBQ749" s="111"/>
      <c r="IBR749" s="111"/>
      <c r="IBS749" s="111"/>
      <c r="IBT749" s="111"/>
      <c r="IBU749" s="111"/>
      <c r="IBV749" s="111"/>
      <c r="IBW749" s="111"/>
      <c r="IBX749" s="111"/>
      <c r="IBY749" s="111"/>
      <c r="IBZ749" s="111"/>
      <c r="ICA749" s="111"/>
      <c r="ICB749" s="111"/>
      <c r="ICC749" s="111"/>
      <c r="ICD749" s="111"/>
      <c r="ICE749" s="111"/>
      <c r="ICF749" s="111"/>
      <c r="ICG749" s="111"/>
      <c r="ICH749" s="111"/>
      <c r="ICI749" s="111"/>
      <c r="ICJ749" s="111"/>
      <c r="ICK749" s="111"/>
      <c r="ICL749" s="111"/>
      <c r="ICM749" s="111"/>
      <c r="ICN749" s="111"/>
      <c r="ICO749" s="111"/>
      <c r="ICP749" s="111"/>
      <c r="ICQ749" s="111"/>
      <c r="ICR749" s="111"/>
      <c r="ICS749" s="111"/>
      <c r="ICT749" s="111"/>
      <c r="ICU749" s="111"/>
      <c r="ICV749" s="111"/>
      <c r="ICW749" s="111"/>
      <c r="ICX749" s="111"/>
      <c r="ICY749" s="111"/>
      <c r="ICZ749" s="111"/>
      <c r="IDA749" s="111"/>
      <c r="IDB749" s="111"/>
      <c r="IDC749" s="111"/>
      <c r="IDD749" s="111"/>
      <c r="IDE749" s="111"/>
      <c r="IDF749" s="111"/>
      <c r="IDG749" s="111"/>
      <c r="IDH749" s="111"/>
      <c r="IDI749" s="111"/>
      <c r="IDJ749" s="111"/>
      <c r="IDK749" s="111"/>
      <c r="IDL749" s="111"/>
      <c r="IDM749" s="111"/>
      <c r="IDN749" s="111"/>
      <c r="IDO749" s="111"/>
      <c r="IDP749" s="111"/>
      <c r="IDQ749" s="111"/>
      <c r="IDR749" s="111"/>
      <c r="IDS749" s="111"/>
      <c r="IDT749" s="111"/>
      <c r="IDU749" s="111"/>
      <c r="IDV749" s="111"/>
      <c r="IDW749" s="111"/>
      <c r="IDX749" s="111"/>
      <c r="IDY749" s="111"/>
      <c r="IDZ749" s="111"/>
      <c r="IEA749" s="111"/>
      <c r="IEB749" s="111"/>
      <c r="IEC749" s="111"/>
      <c r="IED749" s="111"/>
      <c r="IEE749" s="111"/>
      <c r="IEF749" s="111"/>
      <c r="IEG749" s="111"/>
      <c r="IEH749" s="111"/>
      <c r="IEI749" s="111"/>
      <c r="IEJ749" s="111"/>
      <c r="IEK749" s="111"/>
      <c r="IEL749" s="111"/>
      <c r="IEM749" s="111"/>
      <c r="IEN749" s="111"/>
      <c r="IEO749" s="111"/>
      <c r="IEP749" s="111"/>
      <c r="IEQ749" s="111"/>
      <c r="IER749" s="111"/>
      <c r="IES749" s="111"/>
      <c r="IET749" s="111"/>
      <c r="IEU749" s="111"/>
      <c r="IEV749" s="111"/>
      <c r="IEW749" s="111"/>
      <c r="IEX749" s="111"/>
      <c r="IEY749" s="111"/>
      <c r="IEZ749" s="111"/>
      <c r="IFA749" s="111"/>
      <c r="IFB749" s="111"/>
      <c r="IFC749" s="111"/>
      <c r="IFD749" s="111"/>
      <c r="IFE749" s="111"/>
      <c r="IFF749" s="111"/>
      <c r="IFG749" s="111"/>
      <c r="IFH749" s="111"/>
      <c r="IFI749" s="111"/>
      <c r="IFJ749" s="111"/>
      <c r="IFK749" s="111"/>
      <c r="IFL749" s="111"/>
      <c r="IFM749" s="111"/>
      <c r="IFN749" s="111"/>
      <c r="IFO749" s="111"/>
      <c r="IFP749" s="111"/>
      <c r="IFQ749" s="111"/>
      <c r="IFR749" s="111"/>
      <c r="IFS749" s="111"/>
      <c r="IFT749" s="111"/>
      <c r="IFU749" s="111"/>
      <c r="IFV749" s="111"/>
      <c r="IFW749" s="111"/>
      <c r="IFX749" s="111"/>
      <c r="IFY749" s="111"/>
      <c r="IFZ749" s="111"/>
      <c r="IGA749" s="111"/>
      <c r="IGB749" s="111"/>
      <c r="IGC749" s="111"/>
      <c r="IGD749" s="111"/>
      <c r="IGE749" s="111"/>
      <c r="IGF749" s="111"/>
      <c r="IGG749" s="111"/>
      <c r="IGH749" s="111"/>
      <c r="IGI749" s="111"/>
      <c r="IGJ749" s="111"/>
      <c r="IGK749" s="111"/>
      <c r="IGL749" s="111"/>
      <c r="IGM749" s="111"/>
      <c r="IGN749" s="111"/>
      <c r="IGO749" s="111"/>
      <c r="IGP749" s="111"/>
      <c r="IGQ749" s="111"/>
      <c r="IGR749" s="111"/>
      <c r="IGS749" s="111"/>
      <c r="IGT749" s="111"/>
      <c r="IGU749" s="111"/>
      <c r="IGV749" s="111"/>
      <c r="IGW749" s="111"/>
      <c r="IGX749" s="111"/>
      <c r="IGY749" s="111"/>
      <c r="IGZ749" s="111"/>
      <c r="IHA749" s="111"/>
      <c r="IHB749" s="111"/>
      <c r="IHC749" s="111"/>
      <c r="IHD749" s="111"/>
      <c r="IHE749" s="111"/>
      <c r="IHF749" s="111"/>
      <c r="IHG749" s="111"/>
      <c r="IHH749" s="111"/>
      <c r="IHI749" s="111"/>
      <c r="IHJ749" s="111"/>
      <c r="IHK749" s="111"/>
      <c r="IHL749" s="111"/>
      <c r="IHM749" s="111"/>
      <c r="IHN749" s="111"/>
      <c r="IHO749" s="111"/>
      <c r="IHP749" s="111"/>
      <c r="IHQ749" s="111"/>
      <c r="IHR749" s="111"/>
      <c r="IHS749" s="111"/>
      <c r="IHT749" s="111"/>
      <c r="IHU749" s="111"/>
      <c r="IHV749" s="111"/>
      <c r="IHW749" s="111"/>
      <c r="IHX749" s="111"/>
      <c r="IHY749" s="111"/>
      <c r="IHZ749" s="111"/>
      <c r="IIA749" s="111"/>
      <c r="IIB749" s="111"/>
      <c r="IIC749" s="111"/>
      <c r="IID749" s="111"/>
      <c r="IIE749" s="111"/>
      <c r="IIF749" s="111"/>
      <c r="IIG749" s="111"/>
      <c r="IIH749" s="111"/>
      <c r="III749" s="111"/>
      <c r="IIJ749" s="111"/>
      <c r="IIK749" s="111"/>
      <c r="IIL749" s="111"/>
      <c r="IIM749" s="111"/>
      <c r="IIN749" s="111"/>
      <c r="IIO749" s="111"/>
      <c r="IIP749" s="111"/>
      <c r="IIQ749" s="111"/>
      <c r="IIR749" s="111"/>
      <c r="IIS749" s="111"/>
      <c r="IIT749" s="111"/>
      <c r="IIU749" s="111"/>
      <c r="IIV749" s="111"/>
      <c r="IIW749" s="111"/>
      <c r="IIX749" s="111"/>
      <c r="IIY749" s="111"/>
      <c r="IIZ749" s="111"/>
      <c r="IJA749" s="111"/>
      <c r="IJB749" s="111"/>
      <c r="IJC749" s="111"/>
      <c r="IJD749" s="111"/>
      <c r="IJE749" s="111"/>
      <c r="IJF749" s="111"/>
      <c r="IJG749" s="111"/>
      <c r="IJH749" s="111"/>
      <c r="IJI749" s="111"/>
      <c r="IJJ749" s="111"/>
      <c r="IJK749" s="111"/>
      <c r="IJL749" s="111"/>
      <c r="IJM749" s="111"/>
      <c r="IJN749" s="111"/>
      <c r="IJO749" s="111"/>
      <c r="IJP749" s="111"/>
      <c r="IJQ749" s="111"/>
      <c r="IJR749" s="111"/>
      <c r="IJS749" s="111"/>
      <c r="IJT749" s="111"/>
      <c r="IJU749" s="111"/>
      <c r="IJV749" s="111"/>
      <c r="IJW749" s="111"/>
      <c r="IJX749" s="111"/>
      <c r="IJY749" s="111"/>
      <c r="IJZ749" s="111"/>
      <c r="IKA749" s="111"/>
      <c r="IKB749" s="111"/>
      <c r="IKC749" s="111"/>
      <c r="IKD749" s="111"/>
      <c r="IKE749" s="111"/>
      <c r="IKF749" s="111"/>
      <c r="IKG749" s="111"/>
      <c r="IKH749" s="111"/>
      <c r="IKI749" s="111"/>
      <c r="IKJ749" s="111"/>
      <c r="IKK749" s="111"/>
      <c r="IKL749" s="111"/>
      <c r="IKM749" s="111"/>
      <c r="IKN749" s="111"/>
      <c r="IKO749" s="111"/>
      <c r="IKP749" s="111"/>
      <c r="IKQ749" s="111"/>
      <c r="IKR749" s="111"/>
      <c r="IKS749" s="111"/>
      <c r="IKT749" s="111"/>
      <c r="IKU749" s="111"/>
      <c r="IKV749" s="111"/>
      <c r="IKW749" s="111"/>
      <c r="IKX749" s="111"/>
      <c r="IKY749" s="111"/>
      <c r="IKZ749" s="111"/>
      <c r="ILA749" s="111"/>
      <c r="ILB749" s="111"/>
      <c r="ILC749" s="111"/>
      <c r="ILD749" s="111"/>
      <c r="ILE749" s="111"/>
      <c r="ILF749" s="111"/>
      <c r="ILG749" s="111"/>
      <c r="ILH749" s="111"/>
      <c r="ILI749" s="111"/>
      <c r="ILJ749" s="111"/>
      <c r="ILK749" s="111"/>
      <c r="ILL749" s="111"/>
      <c r="ILM749" s="111"/>
      <c r="ILN749" s="111"/>
      <c r="ILO749" s="111"/>
      <c r="ILP749" s="111"/>
      <c r="ILQ749" s="111"/>
      <c r="ILR749" s="111"/>
      <c r="ILS749" s="111"/>
      <c r="ILT749" s="111"/>
      <c r="ILU749" s="111"/>
      <c r="ILV749" s="111"/>
      <c r="ILW749" s="111"/>
      <c r="ILX749" s="111"/>
      <c r="ILY749" s="111"/>
      <c r="ILZ749" s="111"/>
      <c r="IMA749" s="111"/>
      <c r="IMB749" s="111"/>
      <c r="IMC749" s="111"/>
      <c r="IMD749" s="111"/>
      <c r="IME749" s="111"/>
      <c r="IMF749" s="111"/>
      <c r="IMG749" s="111"/>
      <c r="IMH749" s="111"/>
      <c r="IMI749" s="111"/>
      <c r="IMJ749" s="111"/>
      <c r="IMK749" s="111"/>
      <c r="IML749" s="111"/>
      <c r="IMM749" s="111"/>
      <c r="IMN749" s="111"/>
      <c r="IMO749" s="111"/>
      <c r="IMP749" s="111"/>
      <c r="IMQ749" s="111"/>
      <c r="IMR749" s="111"/>
      <c r="IMS749" s="111"/>
      <c r="IMT749" s="111"/>
      <c r="IMU749" s="111"/>
      <c r="IMV749" s="111"/>
      <c r="IMW749" s="111"/>
      <c r="IMX749" s="111"/>
      <c r="IMY749" s="111"/>
      <c r="IMZ749" s="111"/>
      <c r="INA749" s="111"/>
      <c r="INB749" s="111"/>
      <c r="INC749" s="111"/>
      <c r="IND749" s="111"/>
      <c r="INE749" s="111"/>
      <c r="INF749" s="111"/>
      <c r="ING749" s="111"/>
      <c r="INH749" s="111"/>
      <c r="INI749" s="111"/>
      <c r="INJ749" s="111"/>
      <c r="INK749" s="111"/>
      <c r="INL749" s="111"/>
      <c r="INM749" s="111"/>
      <c r="INN749" s="111"/>
      <c r="INO749" s="111"/>
      <c r="INP749" s="111"/>
      <c r="INQ749" s="111"/>
      <c r="INR749" s="111"/>
      <c r="INS749" s="111"/>
      <c r="INT749" s="111"/>
      <c r="INU749" s="111"/>
      <c r="INV749" s="111"/>
      <c r="INW749" s="111"/>
      <c r="INX749" s="111"/>
      <c r="INY749" s="111"/>
      <c r="INZ749" s="111"/>
      <c r="IOA749" s="111"/>
      <c r="IOB749" s="111"/>
      <c r="IOC749" s="111"/>
      <c r="IOD749" s="111"/>
      <c r="IOE749" s="111"/>
      <c r="IOF749" s="111"/>
      <c r="IOG749" s="111"/>
      <c r="IOH749" s="111"/>
      <c r="IOI749" s="111"/>
      <c r="IOJ749" s="111"/>
      <c r="IOK749" s="111"/>
      <c r="IOL749" s="111"/>
      <c r="IOM749" s="111"/>
      <c r="ION749" s="111"/>
      <c r="IOO749" s="111"/>
      <c r="IOP749" s="111"/>
      <c r="IOQ749" s="111"/>
      <c r="IOR749" s="111"/>
      <c r="IOS749" s="111"/>
      <c r="IOT749" s="111"/>
      <c r="IOU749" s="111"/>
      <c r="IOV749" s="111"/>
      <c r="IOW749" s="111"/>
      <c r="IOX749" s="111"/>
      <c r="IOY749" s="111"/>
      <c r="IOZ749" s="111"/>
      <c r="IPA749" s="111"/>
      <c r="IPB749" s="111"/>
      <c r="IPC749" s="111"/>
      <c r="IPD749" s="111"/>
      <c r="IPE749" s="111"/>
      <c r="IPF749" s="111"/>
      <c r="IPG749" s="111"/>
      <c r="IPH749" s="111"/>
      <c r="IPI749" s="111"/>
      <c r="IPJ749" s="111"/>
      <c r="IPK749" s="111"/>
      <c r="IPL749" s="111"/>
      <c r="IPM749" s="111"/>
      <c r="IPN749" s="111"/>
      <c r="IPO749" s="111"/>
      <c r="IPP749" s="111"/>
      <c r="IPQ749" s="111"/>
      <c r="IPR749" s="111"/>
      <c r="IPS749" s="111"/>
      <c r="IPT749" s="111"/>
      <c r="IPU749" s="111"/>
      <c r="IPV749" s="111"/>
      <c r="IPW749" s="111"/>
      <c r="IPX749" s="111"/>
      <c r="IPY749" s="111"/>
      <c r="IPZ749" s="111"/>
      <c r="IQA749" s="111"/>
      <c r="IQB749" s="111"/>
      <c r="IQC749" s="111"/>
      <c r="IQD749" s="111"/>
      <c r="IQE749" s="111"/>
      <c r="IQF749" s="111"/>
      <c r="IQG749" s="111"/>
      <c r="IQH749" s="111"/>
      <c r="IQI749" s="111"/>
      <c r="IQJ749" s="111"/>
      <c r="IQK749" s="111"/>
      <c r="IQL749" s="111"/>
      <c r="IQM749" s="111"/>
      <c r="IQN749" s="111"/>
      <c r="IQO749" s="111"/>
      <c r="IQP749" s="111"/>
      <c r="IQQ749" s="111"/>
      <c r="IQR749" s="111"/>
      <c r="IQS749" s="111"/>
      <c r="IQT749" s="111"/>
      <c r="IQU749" s="111"/>
      <c r="IQV749" s="111"/>
      <c r="IQW749" s="111"/>
      <c r="IQX749" s="111"/>
      <c r="IQY749" s="111"/>
      <c r="IQZ749" s="111"/>
      <c r="IRA749" s="111"/>
      <c r="IRB749" s="111"/>
      <c r="IRC749" s="111"/>
      <c r="IRD749" s="111"/>
      <c r="IRE749" s="111"/>
      <c r="IRF749" s="111"/>
      <c r="IRG749" s="111"/>
      <c r="IRH749" s="111"/>
      <c r="IRI749" s="111"/>
      <c r="IRJ749" s="111"/>
      <c r="IRK749" s="111"/>
      <c r="IRL749" s="111"/>
      <c r="IRM749" s="111"/>
      <c r="IRN749" s="111"/>
      <c r="IRO749" s="111"/>
      <c r="IRP749" s="111"/>
      <c r="IRQ749" s="111"/>
      <c r="IRR749" s="111"/>
      <c r="IRS749" s="111"/>
      <c r="IRT749" s="111"/>
      <c r="IRU749" s="111"/>
      <c r="IRV749" s="111"/>
      <c r="IRW749" s="111"/>
      <c r="IRX749" s="111"/>
      <c r="IRY749" s="111"/>
      <c r="IRZ749" s="111"/>
      <c r="ISA749" s="111"/>
      <c r="ISB749" s="111"/>
      <c r="ISC749" s="111"/>
      <c r="ISD749" s="111"/>
      <c r="ISE749" s="111"/>
      <c r="ISF749" s="111"/>
      <c r="ISG749" s="111"/>
      <c r="ISH749" s="111"/>
      <c r="ISI749" s="111"/>
      <c r="ISJ749" s="111"/>
      <c r="ISK749" s="111"/>
      <c r="ISL749" s="111"/>
      <c r="ISM749" s="111"/>
      <c r="ISN749" s="111"/>
      <c r="ISO749" s="111"/>
      <c r="ISP749" s="111"/>
      <c r="ISQ749" s="111"/>
      <c r="ISR749" s="111"/>
      <c r="ISS749" s="111"/>
      <c r="IST749" s="111"/>
      <c r="ISU749" s="111"/>
      <c r="ISV749" s="111"/>
      <c r="ISW749" s="111"/>
      <c r="ISX749" s="111"/>
      <c r="ISY749" s="111"/>
      <c r="ISZ749" s="111"/>
      <c r="ITA749" s="111"/>
      <c r="ITB749" s="111"/>
      <c r="ITC749" s="111"/>
      <c r="ITD749" s="111"/>
      <c r="ITE749" s="111"/>
      <c r="ITF749" s="111"/>
      <c r="ITG749" s="111"/>
      <c r="ITH749" s="111"/>
      <c r="ITI749" s="111"/>
      <c r="ITJ749" s="111"/>
      <c r="ITK749" s="111"/>
      <c r="ITL749" s="111"/>
      <c r="ITM749" s="111"/>
      <c r="ITN749" s="111"/>
      <c r="ITO749" s="111"/>
      <c r="ITP749" s="111"/>
      <c r="ITQ749" s="111"/>
      <c r="ITR749" s="111"/>
      <c r="ITS749" s="111"/>
      <c r="ITT749" s="111"/>
      <c r="ITU749" s="111"/>
      <c r="ITV749" s="111"/>
      <c r="ITW749" s="111"/>
      <c r="ITX749" s="111"/>
      <c r="ITY749" s="111"/>
      <c r="ITZ749" s="111"/>
      <c r="IUA749" s="111"/>
      <c r="IUB749" s="111"/>
      <c r="IUC749" s="111"/>
      <c r="IUD749" s="111"/>
      <c r="IUE749" s="111"/>
      <c r="IUF749" s="111"/>
      <c r="IUG749" s="111"/>
      <c r="IUH749" s="111"/>
      <c r="IUI749" s="111"/>
      <c r="IUJ749" s="111"/>
      <c r="IUK749" s="111"/>
      <c r="IUL749" s="111"/>
      <c r="IUM749" s="111"/>
      <c r="IUN749" s="111"/>
      <c r="IUO749" s="111"/>
      <c r="IUP749" s="111"/>
      <c r="IUQ749" s="111"/>
      <c r="IUR749" s="111"/>
      <c r="IUS749" s="111"/>
      <c r="IUT749" s="111"/>
      <c r="IUU749" s="111"/>
      <c r="IUV749" s="111"/>
      <c r="IUW749" s="111"/>
      <c r="IUX749" s="111"/>
      <c r="IUY749" s="111"/>
      <c r="IUZ749" s="111"/>
      <c r="IVA749" s="111"/>
      <c r="IVB749" s="111"/>
      <c r="IVC749" s="111"/>
      <c r="IVD749" s="111"/>
      <c r="IVE749" s="111"/>
      <c r="IVF749" s="111"/>
      <c r="IVG749" s="111"/>
      <c r="IVH749" s="111"/>
      <c r="IVI749" s="111"/>
      <c r="IVJ749" s="111"/>
      <c r="IVK749" s="111"/>
      <c r="IVL749" s="111"/>
      <c r="IVM749" s="111"/>
      <c r="IVN749" s="111"/>
      <c r="IVO749" s="111"/>
      <c r="IVP749" s="111"/>
      <c r="IVQ749" s="111"/>
      <c r="IVR749" s="111"/>
      <c r="IVS749" s="111"/>
      <c r="IVT749" s="111"/>
      <c r="IVU749" s="111"/>
      <c r="IVV749" s="111"/>
      <c r="IVW749" s="111"/>
      <c r="IVX749" s="111"/>
      <c r="IVY749" s="111"/>
      <c r="IVZ749" s="111"/>
      <c r="IWA749" s="111"/>
      <c r="IWB749" s="111"/>
      <c r="IWC749" s="111"/>
      <c r="IWD749" s="111"/>
      <c r="IWE749" s="111"/>
      <c r="IWF749" s="111"/>
      <c r="IWG749" s="111"/>
      <c r="IWH749" s="111"/>
      <c r="IWI749" s="111"/>
      <c r="IWJ749" s="111"/>
      <c r="IWK749" s="111"/>
      <c r="IWL749" s="111"/>
      <c r="IWM749" s="111"/>
      <c r="IWN749" s="111"/>
      <c r="IWO749" s="111"/>
      <c r="IWP749" s="111"/>
      <c r="IWQ749" s="111"/>
      <c r="IWR749" s="111"/>
      <c r="IWS749" s="111"/>
      <c r="IWT749" s="111"/>
      <c r="IWU749" s="111"/>
      <c r="IWV749" s="111"/>
      <c r="IWW749" s="111"/>
      <c r="IWX749" s="111"/>
      <c r="IWY749" s="111"/>
      <c r="IWZ749" s="111"/>
      <c r="IXA749" s="111"/>
      <c r="IXB749" s="111"/>
      <c r="IXC749" s="111"/>
      <c r="IXD749" s="111"/>
      <c r="IXE749" s="111"/>
      <c r="IXF749" s="111"/>
      <c r="IXG749" s="111"/>
      <c r="IXH749" s="111"/>
      <c r="IXI749" s="111"/>
      <c r="IXJ749" s="111"/>
      <c r="IXK749" s="111"/>
      <c r="IXL749" s="111"/>
      <c r="IXM749" s="111"/>
      <c r="IXN749" s="111"/>
      <c r="IXO749" s="111"/>
      <c r="IXP749" s="111"/>
      <c r="IXQ749" s="111"/>
      <c r="IXR749" s="111"/>
      <c r="IXS749" s="111"/>
      <c r="IXT749" s="111"/>
      <c r="IXU749" s="111"/>
      <c r="IXV749" s="111"/>
      <c r="IXW749" s="111"/>
      <c r="IXX749" s="111"/>
      <c r="IXY749" s="111"/>
      <c r="IXZ749" s="111"/>
      <c r="IYA749" s="111"/>
      <c r="IYB749" s="111"/>
      <c r="IYC749" s="111"/>
      <c r="IYD749" s="111"/>
      <c r="IYE749" s="111"/>
      <c r="IYF749" s="111"/>
      <c r="IYG749" s="111"/>
      <c r="IYH749" s="111"/>
      <c r="IYI749" s="111"/>
      <c r="IYJ749" s="111"/>
      <c r="IYK749" s="111"/>
      <c r="IYL749" s="111"/>
      <c r="IYM749" s="111"/>
      <c r="IYN749" s="111"/>
      <c r="IYO749" s="111"/>
      <c r="IYP749" s="111"/>
      <c r="IYQ749" s="111"/>
      <c r="IYR749" s="111"/>
      <c r="IYS749" s="111"/>
      <c r="IYT749" s="111"/>
      <c r="IYU749" s="111"/>
      <c r="IYV749" s="111"/>
      <c r="IYW749" s="111"/>
      <c r="IYX749" s="111"/>
      <c r="IYY749" s="111"/>
      <c r="IYZ749" s="111"/>
      <c r="IZA749" s="111"/>
      <c r="IZB749" s="111"/>
      <c r="IZC749" s="111"/>
      <c r="IZD749" s="111"/>
      <c r="IZE749" s="111"/>
      <c r="IZF749" s="111"/>
      <c r="IZG749" s="111"/>
      <c r="IZH749" s="111"/>
      <c r="IZI749" s="111"/>
      <c r="IZJ749" s="111"/>
      <c r="IZK749" s="111"/>
      <c r="IZL749" s="111"/>
      <c r="IZM749" s="111"/>
      <c r="IZN749" s="111"/>
      <c r="IZO749" s="111"/>
      <c r="IZP749" s="111"/>
      <c r="IZQ749" s="111"/>
      <c r="IZR749" s="111"/>
      <c r="IZS749" s="111"/>
      <c r="IZT749" s="111"/>
      <c r="IZU749" s="111"/>
      <c r="IZV749" s="111"/>
      <c r="IZW749" s="111"/>
      <c r="IZX749" s="111"/>
      <c r="IZY749" s="111"/>
      <c r="IZZ749" s="111"/>
      <c r="JAA749" s="111"/>
      <c r="JAB749" s="111"/>
      <c r="JAC749" s="111"/>
      <c r="JAD749" s="111"/>
      <c r="JAE749" s="111"/>
      <c r="JAF749" s="111"/>
      <c r="JAG749" s="111"/>
      <c r="JAH749" s="111"/>
      <c r="JAI749" s="111"/>
      <c r="JAJ749" s="111"/>
      <c r="JAK749" s="111"/>
      <c r="JAL749" s="111"/>
      <c r="JAM749" s="111"/>
      <c r="JAN749" s="111"/>
      <c r="JAO749" s="111"/>
      <c r="JAP749" s="111"/>
      <c r="JAQ749" s="111"/>
      <c r="JAR749" s="111"/>
      <c r="JAS749" s="111"/>
      <c r="JAT749" s="111"/>
      <c r="JAU749" s="111"/>
      <c r="JAV749" s="111"/>
      <c r="JAW749" s="111"/>
      <c r="JAX749" s="111"/>
      <c r="JAY749" s="111"/>
      <c r="JAZ749" s="111"/>
      <c r="JBA749" s="111"/>
      <c r="JBB749" s="111"/>
      <c r="JBC749" s="111"/>
      <c r="JBD749" s="111"/>
      <c r="JBE749" s="111"/>
      <c r="JBF749" s="111"/>
      <c r="JBG749" s="111"/>
      <c r="JBH749" s="111"/>
      <c r="JBI749" s="111"/>
      <c r="JBJ749" s="111"/>
      <c r="JBK749" s="111"/>
      <c r="JBL749" s="111"/>
      <c r="JBM749" s="111"/>
      <c r="JBN749" s="111"/>
      <c r="JBO749" s="111"/>
      <c r="JBP749" s="111"/>
      <c r="JBQ749" s="111"/>
      <c r="JBR749" s="111"/>
      <c r="JBS749" s="111"/>
      <c r="JBT749" s="111"/>
      <c r="JBU749" s="111"/>
      <c r="JBV749" s="111"/>
      <c r="JBW749" s="111"/>
      <c r="JBX749" s="111"/>
      <c r="JBY749" s="111"/>
      <c r="JBZ749" s="111"/>
      <c r="JCA749" s="111"/>
      <c r="JCB749" s="111"/>
      <c r="JCC749" s="111"/>
      <c r="JCD749" s="111"/>
      <c r="JCE749" s="111"/>
      <c r="JCF749" s="111"/>
      <c r="JCG749" s="111"/>
      <c r="JCH749" s="111"/>
      <c r="JCI749" s="111"/>
      <c r="JCJ749" s="111"/>
      <c r="JCK749" s="111"/>
      <c r="JCL749" s="111"/>
      <c r="JCM749" s="111"/>
      <c r="JCN749" s="111"/>
      <c r="JCO749" s="111"/>
      <c r="JCP749" s="111"/>
      <c r="JCQ749" s="111"/>
      <c r="JCR749" s="111"/>
      <c r="JCS749" s="111"/>
      <c r="JCT749" s="111"/>
      <c r="JCU749" s="111"/>
      <c r="JCV749" s="111"/>
      <c r="JCW749" s="111"/>
      <c r="JCX749" s="111"/>
      <c r="JCY749" s="111"/>
      <c r="JCZ749" s="111"/>
      <c r="JDA749" s="111"/>
      <c r="JDB749" s="111"/>
      <c r="JDC749" s="111"/>
      <c r="JDD749" s="111"/>
      <c r="JDE749" s="111"/>
      <c r="JDF749" s="111"/>
      <c r="JDG749" s="111"/>
      <c r="JDH749" s="111"/>
      <c r="JDI749" s="111"/>
      <c r="JDJ749" s="111"/>
      <c r="JDK749" s="111"/>
      <c r="JDL749" s="111"/>
      <c r="JDM749" s="111"/>
      <c r="JDN749" s="111"/>
      <c r="JDO749" s="111"/>
      <c r="JDP749" s="111"/>
      <c r="JDQ749" s="111"/>
      <c r="JDR749" s="111"/>
      <c r="JDS749" s="111"/>
      <c r="JDT749" s="111"/>
      <c r="JDU749" s="111"/>
      <c r="JDV749" s="111"/>
      <c r="JDW749" s="111"/>
      <c r="JDX749" s="111"/>
      <c r="JDY749" s="111"/>
      <c r="JDZ749" s="111"/>
      <c r="JEA749" s="111"/>
      <c r="JEB749" s="111"/>
      <c r="JEC749" s="111"/>
      <c r="JED749" s="111"/>
      <c r="JEE749" s="111"/>
      <c r="JEF749" s="111"/>
      <c r="JEG749" s="111"/>
      <c r="JEH749" s="111"/>
      <c r="JEI749" s="111"/>
      <c r="JEJ749" s="111"/>
      <c r="JEK749" s="111"/>
      <c r="JEL749" s="111"/>
      <c r="JEM749" s="111"/>
      <c r="JEN749" s="111"/>
      <c r="JEO749" s="111"/>
      <c r="JEP749" s="111"/>
      <c r="JEQ749" s="111"/>
      <c r="JER749" s="111"/>
      <c r="JES749" s="111"/>
      <c r="JET749" s="111"/>
      <c r="JEU749" s="111"/>
      <c r="JEV749" s="111"/>
      <c r="JEW749" s="111"/>
      <c r="JEX749" s="111"/>
      <c r="JEY749" s="111"/>
      <c r="JEZ749" s="111"/>
      <c r="JFA749" s="111"/>
      <c r="JFB749" s="111"/>
      <c r="JFC749" s="111"/>
      <c r="JFD749" s="111"/>
      <c r="JFE749" s="111"/>
      <c r="JFF749" s="111"/>
      <c r="JFG749" s="111"/>
      <c r="JFH749" s="111"/>
      <c r="JFI749" s="111"/>
      <c r="JFJ749" s="111"/>
      <c r="JFK749" s="111"/>
      <c r="JFL749" s="111"/>
      <c r="JFM749" s="111"/>
      <c r="JFN749" s="111"/>
      <c r="JFO749" s="111"/>
      <c r="JFP749" s="111"/>
      <c r="JFQ749" s="111"/>
      <c r="JFR749" s="111"/>
      <c r="JFS749" s="111"/>
      <c r="JFT749" s="111"/>
      <c r="JFU749" s="111"/>
      <c r="JFV749" s="111"/>
      <c r="JFW749" s="111"/>
      <c r="JFX749" s="111"/>
      <c r="JFY749" s="111"/>
      <c r="JFZ749" s="111"/>
      <c r="JGA749" s="111"/>
      <c r="JGB749" s="111"/>
      <c r="JGC749" s="111"/>
      <c r="JGD749" s="111"/>
      <c r="JGE749" s="111"/>
      <c r="JGF749" s="111"/>
      <c r="JGG749" s="111"/>
      <c r="JGH749" s="111"/>
      <c r="JGI749" s="111"/>
      <c r="JGJ749" s="111"/>
      <c r="JGK749" s="111"/>
      <c r="JGL749" s="111"/>
      <c r="JGM749" s="111"/>
      <c r="JGN749" s="111"/>
      <c r="JGO749" s="111"/>
      <c r="JGP749" s="111"/>
      <c r="JGQ749" s="111"/>
      <c r="JGR749" s="111"/>
      <c r="JGS749" s="111"/>
      <c r="JGT749" s="111"/>
      <c r="JGU749" s="111"/>
      <c r="JGV749" s="111"/>
      <c r="JGW749" s="111"/>
      <c r="JGX749" s="111"/>
      <c r="JGY749" s="111"/>
      <c r="JGZ749" s="111"/>
      <c r="JHA749" s="111"/>
      <c r="JHB749" s="111"/>
      <c r="JHC749" s="111"/>
      <c r="JHD749" s="111"/>
      <c r="JHE749" s="111"/>
      <c r="JHF749" s="111"/>
      <c r="JHG749" s="111"/>
      <c r="JHH749" s="111"/>
      <c r="JHI749" s="111"/>
      <c r="JHJ749" s="111"/>
      <c r="JHK749" s="111"/>
      <c r="JHL749" s="111"/>
      <c r="JHM749" s="111"/>
      <c r="JHN749" s="111"/>
      <c r="JHO749" s="111"/>
      <c r="JHP749" s="111"/>
      <c r="JHQ749" s="111"/>
      <c r="JHR749" s="111"/>
      <c r="JHS749" s="111"/>
      <c r="JHT749" s="111"/>
      <c r="JHU749" s="111"/>
      <c r="JHV749" s="111"/>
      <c r="JHW749" s="111"/>
      <c r="JHX749" s="111"/>
      <c r="JHY749" s="111"/>
      <c r="JHZ749" s="111"/>
      <c r="JIA749" s="111"/>
      <c r="JIB749" s="111"/>
      <c r="JIC749" s="111"/>
      <c r="JID749" s="111"/>
      <c r="JIE749" s="111"/>
      <c r="JIF749" s="111"/>
      <c r="JIG749" s="111"/>
      <c r="JIH749" s="111"/>
      <c r="JII749" s="111"/>
      <c r="JIJ749" s="111"/>
      <c r="JIK749" s="111"/>
      <c r="JIL749" s="111"/>
      <c r="JIM749" s="111"/>
      <c r="JIN749" s="111"/>
      <c r="JIO749" s="111"/>
      <c r="JIP749" s="111"/>
      <c r="JIQ749" s="111"/>
      <c r="JIR749" s="111"/>
      <c r="JIS749" s="111"/>
      <c r="JIT749" s="111"/>
      <c r="JIU749" s="111"/>
      <c r="JIV749" s="111"/>
      <c r="JIW749" s="111"/>
      <c r="JIX749" s="111"/>
      <c r="JIY749" s="111"/>
      <c r="JIZ749" s="111"/>
      <c r="JJA749" s="111"/>
      <c r="JJB749" s="111"/>
      <c r="JJC749" s="111"/>
      <c r="JJD749" s="111"/>
      <c r="JJE749" s="111"/>
      <c r="JJF749" s="111"/>
      <c r="JJG749" s="111"/>
      <c r="JJH749" s="111"/>
      <c r="JJI749" s="111"/>
      <c r="JJJ749" s="111"/>
      <c r="JJK749" s="111"/>
      <c r="JJL749" s="111"/>
      <c r="JJM749" s="111"/>
      <c r="JJN749" s="111"/>
      <c r="JJO749" s="111"/>
      <c r="JJP749" s="111"/>
      <c r="JJQ749" s="111"/>
      <c r="JJR749" s="111"/>
      <c r="JJS749" s="111"/>
      <c r="JJT749" s="111"/>
      <c r="JJU749" s="111"/>
      <c r="JJV749" s="111"/>
      <c r="JJW749" s="111"/>
      <c r="JJX749" s="111"/>
      <c r="JJY749" s="111"/>
      <c r="JJZ749" s="111"/>
      <c r="JKA749" s="111"/>
      <c r="JKB749" s="111"/>
      <c r="JKC749" s="111"/>
      <c r="JKD749" s="111"/>
      <c r="JKE749" s="111"/>
      <c r="JKF749" s="111"/>
      <c r="JKG749" s="111"/>
      <c r="JKH749" s="111"/>
      <c r="JKI749" s="111"/>
      <c r="JKJ749" s="111"/>
      <c r="JKK749" s="111"/>
      <c r="JKL749" s="111"/>
      <c r="JKM749" s="111"/>
      <c r="JKN749" s="111"/>
      <c r="JKO749" s="111"/>
      <c r="JKP749" s="111"/>
      <c r="JKQ749" s="111"/>
      <c r="JKR749" s="111"/>
      <c r="JKS749" s="111"/>
      <c r="JKT749" s="111"/>
      <c r="JKU749" s="111"/>
      <c r="JKV749" s="111"/>
      <c r="JKW749" s="111"/>
      <c r="JKX749" s="111"/>
      <c r="JKY749" s="111"/>
      <c r="JKZ749" s="111"/>
      <c r="JLA749" s="111"/>
      <c r="JLB749" s="111"/>
      <c r="JLC749" s="111"/>
      <c r="JLD749" s="111"/>
      <c r="JLE749" s="111"/>
      <c r="JLF749" s="111"/>
      <c r="JLG749" s="111"/>
      <c r="JLH749" s="111"/>
      <c r="JLI749" s="111"/>
      <c r="JLJ749" s="111"/>
      <c r="JLK749" s="111"/>
      <c r="JLL749" s="111"/>
      <c r="JLM749" s="111"/>
      <c r="JLN749" s="111"/>
      <c r="JLO749" s="111"/>
      <c r="JLP749" s="111"/>
      <c r="JLQ749" s="111"/>
      <c r="JLR749" s="111"/>
      <c r="JLS749" s="111"/>
      <c r="JLT749" s="111"/>
      <c r="JLU749" s="111"/>
      <c r="JLV749" s="111"/>
      <c r="JLW749" s="111"/>
      <c r="JLX749" s="111"/>
      <c r="JLY749" s="111"/>
      <c r="JLZ749" s="111"/>
      <c r="JMA749" s="111"/>
      <c r="JMB749" s="111"/>
      <c r="JMC749" s="111"/>
      <c r="JMD749" s="111"/>
      <c r="JME749" s="111"/>
      <c r="JMF749" s="111"/>
      <c r="JMG749" s="111"/>
      <c r="JMH749" s="111"/>
      <c r="JMI749" s="111"/>
      <c r="JMJ749" s="111"/>
      <c r="JMK749" s="111"/>
      <c r="JML749" s="111"/>
      <c r="JMM749" s="111"/>
      <c r="JMN749" s="111"/>
      <c r="JMO749" s="111"/>
      <c r="JMP749" s="111"/>
      <c r="JMQ749" s="111"/>
      <c r="JMR749" s="111"/>
      <c r="JMS749" s="111"/>
      <c r="JMT749" s="111"/>
      <c r="JMU749" s="111"/>
      <c r="JMV749" s="111"/>
      <c r="JMW749" s="111"/>
      <c r="JMX749" s="111"/>
      <c r="JMY749" s="111"/>
      <c r="JMZ749" s="111"/>
      <c r="JNA749" s="111"/>
      <c r="JNB749" s="111"/>
      <c r="JNC749" s="111"/>
      <c r="JND749" s="111"/>
      <c r="JNE749" s="111"/>
      <c r="JNF749" s="111"/>
      <c r="JNG749" s="111"/>
      <c r="JNH749" s="111"/>
      <c r="JNI749" s="111"/>
      <c r="JNJ749" s="111"/>
      <c r="JNK749" s="111"/>
      <c r="JNL749" s="111"/>
      <c r="JNM749" s="111"/>
      <c r="JNN749" s="111"/>
      <c r="JNO749" s="111"/>
      <c r="JNP749" s="111"/>
      <c r="JNQ749" s="111"/>
      <c r="JNR749" s="111"/>
      <c r="JNS749" s="111"/>
      <c r="JNT749" s="111"/>
      <c r="JNU749" s="111"/>
      <c r="JNV749" s="111"/>
      <c r="JNW749" s="111"/>
      <c r="JNX749" s="111"/>
      <c r="JNY749" s="111"/>
      <c r="JNZ749" s="111"/>
      <c r="JOA749" s="111"/>
      <c r="JOB749" s="111"/>
      <c r="JOC749" s="111"/>
      <c r="JOD749" s="111"/>
      <c r="JOE749" s="111"/>
      <c r="JOF749" s="111"/>
      <c r="JOG749" s="111"/>
      <c r="JOH749" s="111"/>
      <c r="JOI749" s="111"/>
      <c r="JOJ749" s="111"/>
      <c r="JOK749" s="111"/>
      <c r="JOL749" s="111"/>
      <c r="JOM749" s="111"/>
      <c r="JON749" s="111"/>
      <c r="JOO749" s="111"/>
      <c r="JOP749" s="111"/>
      <c r="JOQ749" s="111"/>
      <c r="JOR749" s="111"/>
      <c r="JOS749" s="111"/>
      <c r="JOT749" s="111"/>
      <c r="JOU749" s="111"/>
      <c r="JOV749" s="111"/>
      <c r="JOW749" s="111"/>
      <c r="JOX749" s="111"/>
      <c r="JOY749" s="111"/>
      <c r="JOZ749" s="111"/>
      <c r="JPA749" s="111"/>
      <c r="JPB749" s="111"/>
      <c r="JPC749" s="111"/>
      <c r="JPD749" s="111"/>
      <c r="JPE749" s="111"/>
      <c r="JPF749" s="111"/>
      <c r="JPG749" s="111"/>
      <c r="JPH749" s="111"/>
      <c r="JPI749" s="111"/>
      <c r="JPJ749" s="111"/>
      <c r="JPK749" s="111"/>
      <c r="JPL749" s="111"/>
      <c r="JPM749" s="111"/>
      <c r="JPN749" s="111"/>
      <c r="JPO749" s="111"/>
      <c r="JPP749" s="111"/>
      <c r="JPQ749" s="111"/>
      <c r="JPR749" s="111"/>
      <c r="JPS749" s="111"/>
      <c r="JPT749" s="111"/>
      <c r="JPU749" s="111"/>
      <c r="JPV749" s="111"/>
      <c r="JPW749" s="111"/>
      <c r="JPX749" s="111"/>
      <c r="JPY749" s="111"/>
      <c r="JPZ749" s="111"/>
      <c r="JQA749" s="111"/>
      <c r="JQB749" s="111"/>
      <c r="JQC749" s="111"/>
      <c r="JQD749" s="111"/>
      <c r="JQE749" s="111"/>
      <c r="JQF749" s="111"/>
      <c r="JQG749" s="111"/>
      <c r="JQH749" s="111"/>
      <c r="JQI749" s="111"/>
      <c r="JQJ749" s="111"/>
      <c r="JQK749" s="111"/>
      <c r="JQL749" s="111"/>
      <c r="JQM749" s="111"/>
      <c r="JQN749" s="111"/>
      <c r="JQO749" s="111"/>
      <c r="JQP749" s="111"/>
      <c r="JQQ749" s="111"/>
      <c r="JQR749" s="111"/>
      <c r="JQS749" s="111"/>
      <c r="JQT749" s="111"/>
      <c r="JQU749" s="111"/>
      <c r="JQV749" s="111"/>
      <c r="JQW749" s="111"/>
      <c r="JQX749" s="111"/>
      <c r="JQY749" s="111"/>
      <c r="JQZ749" s="111"/>
      <c r="JRA749" s="111"/>
      <c r="JRB749" s="111"/>
      <c r="JRC749" s="111"/>
      <c r="JRD749" s="111"/>
      <c r="JRE749" s="111"/>
      <c r="JRF749" s="111"/>
      <c r="JRG749" s="111"/>
      <c r="JRH749" s="111"/>
      <c r="JRI749" s="111"/>
      <c r="JRJ749" s="111"/>
      <c r="JRK749" s="111"/>
      <c r="JRL749" s="111"/>
      <c r="JRM749" s="111"/>
      <c r="JRN749" s="111"/>
      <c r="JRO749" s="111"/>
      <c r="JRP749" s="111"/>
      <c r="JRQ749" s="111"/>
      <c r="JRR749" s="111"/>
      <c r="JRS749" s="111"/>
      <c r="JRT749" s="111"/>
      <c r="JRU749" s="111"/>
      <c r="JRV749" s="111"/>
      <c r="JRW749" s="111"/>
      <c r="JRX749" s="111"/>
      <c r="JRY749" s="111"/>
      <c r="JRZ749" s="111"/>
      <c r="JSA749" s="111"/>
      <c r="JSB749" s="111"/>
      <c r="JSC749" s="111"/>
      <c r="JSD749" s="111"/>
      <c r="JSE749" s="111"/>
      <c r="JSF749" s="111"/>
      <c r="JSG749" s="111"/>
      <c r="JSH749" s="111"/>
      <c r="JSI749" s="111"/>
      <c r="JSJ749" s="111"/>
      <c r="JSK749" s="111"/>
      <c r="JSL749" s="111"/>
      <c r="JSM749" s="111"/>
      <c r="JSN749" s="111"/>
      <c r="JSO749" s="111"/>
      <c r="JSP749" s="111"/>
      <c r="JSQ749" s="111"/>
      <c r="JSR749" s="111"/>
      <c r="JSS749" s="111"/>
      <c r="JST749" s="111"/>
      <c r="JSU749" s="111"/>
      <c r="JSV749" s="111"/>
      <c r="JSW749" s="111"/>
      <c r="JSX749" s="111"/>
      <c r="JSY749" s="111"/>
      <c r="JSZ749" s="111"/>
      <c r="JTA749" s="111"/>
      <c r="JTB749" s="111"/>
      <c r="JTC749" s="111"/>
      <c r="JTD749" s="111"/>
      <c r="JTE749" s="111"/>
      <c r="JTF749" s="111"/>
      <c r="JTG749" s="111"/>
      <c r="JTH749" s="111"/>
      <c r="JTI749" s="111"/>
      <c r="JTJ749" s="111"/>
      <c r="JTK749" s="111"/>
      <c r="JTL749" s="111"/>
      <c r="JTM749" s="111"/>
      <c r="JTN749" s="111"/>
      <c r="JTO749" s="111"/>
      <c r="JTP749" s="111"/>
      <c r="JTQ749" s="111"/>
      <c r="JTR749" s="111"/>
      <c r="JTS749" s="111"/>
      <c r="JTT749" s="111"/>
      <c r="JTU749" s="111"/>
      <c r="JTV749" s="111"/>
      <c r="JTW749" s="111"/>
      <c r="JTX749" s="111"/>
      <c r="JTY749" s="111"/>
      <c r="JTZ749" s="111"/>
      <c r="JUA749" s="111"/>
      <c r="JUB749" s="111"/>
      <c r="JUC749" s="111"/>
      <c r="JUD749" s="111"/>
      <c r="JUE749" s="111"/>
      <c r="JUF749" s="111"/>
      <c r="JUG749" s="111"/>
      <c r="JUH749" s="111"/>
      <c r="JUI749" s="111"/>
      <c r="JUJ749" s="111"/>
      <c r="JUK749" s="111"/>
      <c r="JUL749" s="111"/>
      <c r="JUM749" s="111"/>
      <c r="JUN749" s="111"/>
      <c r="JUO749" s="111"/>
      <c r="JUP749" s="111"/>
      <c r="JUQ749" s="111"/>
      <c r="JUR749" s="111"/>
      <c r="JUS749" s="111"/>
      <c r="JUT749" s="111"/>
      <c r="JUU749" s="111"/>
      <c r="JUV749" s="111"/>
      <c r="JUW749" s="111"/>
      <c r="JUX749" s="111"/>
      <c r="JUY749" s="111"/>
      <c r="JUZ749" s="111"/>
      <c r="JVA749" s="111"/>
      <c r="JVB749" s="111"/>
      <c r="JVC749" s="111"/>
      <c r="JVD749" s="111"/>
      <c r="JVE749" s="111"/>
      <c r="JVF749" s="111"/>
      <c r="JVG749" s="111"/>
      <c r="JVH749" s="111"/>
      <c r="JVI749" s="111"/>
      <c r="JVJ749" s="111"/>
      <c r="JVK749" s="111"/>
      <c r="JVL749" s="111"/>
      <c r="JVM749" s="111"/>
      <c r="JVN749" s="111"/>
      <c r="JVO749" s="111"/>
      <c r="JVP749" s="111"/>
      <c r="JVQ749" s="111"/>
      <c r="JVR749" s="111"/>
      <c r="JVS749" s="111"/>
      <c r="JVT749" s="111"/>
      <c r="JVU749" s="111"/>
      <c r="JVV749" s="111"/>
      <c r="JVW749" s="111"/>
      <c r="JVX749" s="111"/>
      <c r="JVY749" s="111"/>
      <c r="JVZ749" s="111"/>
      <c r="JWA749" s="111"/>
      <c r="JWB749" s="111"/>
      <c r="JWC749" s="111"/>
      <c r="JWD749" s="111"/>
      <c r="JWE749" s="111"/>
      <c r="JWF749" s="111"/>
      <c r="JWG749" s="111"/>
      <c r="JWH749" s="111"/>
      <c r="JWI749" s="111"/>
      <c r="JWJ749" s="111"/>
      <c r="JWK749" s="111"/>
      <c r="JWL749" s="111"/>
      <c r="JWM749" s="111"/>
      <c r="JWN749" s="111"/>
      <c r="JWO749" s="111"/>
      <c r="JWP749" s="111"/>
      <c r="JWQ749" s="111"/>
      <c r="JWR749" s="111"/>
      <c r="JWS749" s="111"/>
      <c r="JWT749" s="111"/>
      <c r="JWU749" s="111"/>
      <c r="JWV749" s="111"/>
      <c r="JWW749" s="111"/>
      <c r="JWX749" s="111"/>
      <c r="JWY749" s="111"/>
      <c r="JWZ749" s="111"/>
      <c r="JXA749" s="111"/>
      <c r="JXB749" s="111"/>
      <c r="JXC749" s="111"/>
      <c r="JXD749" s="111"/>
      <c r="JXE749" s="111"/>
      <c r="JXF749" s="111"/>
      <c r="JXG749" s="111"/>
      <c r="JXH749" s="111"/>
      <c r="JXI749" s="111"/>
      <c r="JXJ749" s="111"/>
      <c r="JXK749" s="111"/>
      <c r="JXL749" s="111"/>
      <c r="JXM749" s="111"/>
      <c r="JXN749" s="111"/>
      <c r="JXO749" s="111"/>
      <c r="JXP749" s="111"/>
      <c r="JXQ749" s="111"/>
      <c r="JXR749" s="111"/>
      <c r="JXS749" s="111"/>
      <c r="JXT749" s="111"/>
      <c r="JXU749" s="111"/>
      <c r="JXV749" s="111"/>
      <c r="JXW749" s="111"/>
      <c r="JXX749" s="111"/>
      <c r="JXY749" s="111"/>
      <c r="JXZ749" s="111"/>
      <c r="JYA749" s="111"/>
      <c r="JYB749" s="111"/>
      <c r="JYC749" s="111"/>
      <c r="JYD749" s="111"/>
      <c r="JYE749" s="111"/>
      <c r="JYF749" s="111"/>
      <c r="JYG749" s="111"/>
      <c r="JYH749" s="111"/>
      <c r="JYI749" s="111"/>
      <c r="JYJ749" s="111"/>
      <c r="JYK749" s="111"/>
      <c r="JYL749" s="111"/>
      <c r="JYM749" s="111"/>
      <c r="JYN749" s="111"/>
      <c r="JYO749" s="111"/>
      <c r="JYP749" s="111"/>
      <c r="JYQ749" s="111"/>
      <c r="JYR749" s="111"/>
      <c r="JYS749" s="111"/>
      <c r="JYT749" s="111"/>
      <c r="JYU749" s="111"/>
      <c r="JYV749" s="111"/>
      <c r="JYW749" s="111"/>
      <c r="JYX749" s="111"/>
      <c r="JYY749" s="111"/>
      <c r="JYZ749" s="111"/>
      <c r="JZA749" s="111"/>
      <c r="JZB749" s="111"/>
      <c r="JZC749" s="111"/>
      <c r="JZD749" s="111"/>
      <c r="JZE749" s="111"/>
      <c r="JZF749" s="111"/>
      <c r="JZG749" s="111"/>
      <c r="JZH749" s="111"/>
      <c r="JZI749" s="111"/>
      <c r="JZJ749" s="111"/>
      <c r="JZK749" s="111"/>
      <c r="JZL749" s="111"/>
      <c r="JZM749" s="111"/>
      <c r="JZN749" s="111"/>
      <c r="JZO749" s="111"/>
      <c r="JZP749" s="111"/>
      <c r="JZQ749" s="111"/>
      <c r="JZR749" s="111"/>
      <c r="JZS749" s="111"/>
      <c r="JZT749" s="111"/>
      <c r="JZU749" s="111"/>
      <c r="JZV749" s="111"/>
      <c r="JZW749" s="111"/>
      <c r="JZX749" s="111"/>
      <c r="JZY749" s="111"/>
      <c r="JZZ749" s="111"/>
      <c r="KAA749" s="111"/>
      <c r="KAB749" s="111"/>
      <c r="KAC749" s="111"/>
      <c r="KAD749" s="111"/>
      <c r="KAE749" s="111"/>
      <c r="KAF749" s="111"/>
      <c r="KAG749" s="111"/>
      <c r="KAH749" s="111"/>
      <c r="KAI749" s="111"/>
      <c r="KAJ749" s="111"/>
      <c r="KAK749" s="111"/>
      <c r="KAL749" s="111"/>
      <c r="KAM749" s="111"/>
      <c r="KAN749" s="111"/>
      <c r="KAO749" s="111"/>
      <c r="KAP749" s="111"/>
      <c r="KAQ749" s="111"/>
      <c r="KAR749" s="111"/>
      <c r="KAS749" s="111"/>
      <c r="KAT749" s="111"/>
      <c r="KAU749" s="111"/>
      <c r="KAV749" s="111"/>
      <c r="KAW749" s="111"/>
      <c r="KAX749" s="111"/>
      <c r="KAY749" s="111"/>
      <c r="KAZ749" s="111"/>
      <c r="KBA749" s="111"/>
      <c r="KBB749" s="111"/>
      <c r="KBC749" s="111"/>
      <c r="KBD749" s="111"/>
      <c r="KBE749" s="111"/>
      <c r="KBF749" s="111"/>
      <c r="KBG749" s="111"/>
      <c r="KBH749" s="111"/>
      <c r="KBI749" s="111"/>
      <c r="KBJ749" s="111"/>
      <c r="KBK749" s="111"/>
      <c r="KBL749" s="111"/>
      <c r="KBM749" s="111"/>
      <c r="KBN749" s="111"/>
      <c r="KBO749" s="111"/>
      <c r="KBP749" s="111"/>
      <c r="KBQ749" s="111"/>
      <c r="KBR749" s="111"/>
      <c r="KBS749" s="111"/>
      <c r="KBT749" s="111"/>
      <c r="KBU749" s="111"/>
      <c r="KBV749" s="111"/>
      <c r="KBW749" s="111"/>
      <c r="KBX749" s="111"/>
      <c r="KBY749" s="111"/>
      <c r="KBZ749" s="111"/>
      <c r="KCA749" s="111"/>
      <c r="KCB749" s="111"/>
      <c r="KCC749" s="111"/>
      <c r="KCD749" s="111"/>
      <c r="KCE749" s="111"/>
      <c r="KCF749" s="111"/>
      <c r="KCG749" s="111"/>
      <c r="KCH749" s="111"/>
      <c r="KCI749" s="111"/>
      <c r="KCJ749" s="111"/>
      <c r="KCK749" s="111"/>
      <c r="KCL749" s="111"/>
      <c r="KCM749" s="111"/>
      <c r="KCN749" s="111"/>
      <c r="KCO749" s="111"/>
      <c r="KCP749" s="111"/>
      <c r="KCQ749" s="111"/>
      <c r="KCR749" s="111"/>
      <c r="KCS749" s="111"/>
      <c r="KCT749" s="111"/>
      <c r="KCU749" s="111"/>
      <c r="KCV749" s="111"/>
      <c r="KCW749" s="111"/>
      <c r="KCX749" s="111"/>
      <c r="KCY749" s="111"/>
      <c r="KCZ749" s="111"/>
      <c r="KDA749" s="111"/>
      <c r="KDB749" s="111"/>
      <c r="KDC749" s="111"/>
      <c r="KDD749" s="111"/>
      <c r="KDE749" s="111"/>
      <c r="KDF749" s="111"/>
      <c r="KDG749" s="111"/>
      <c r="KDH749" s="111"/>
      <c r="KDI749" s="111"/>
      <c r="KDJ749" s="111"/>
      <c r="KDK749" s="111"/>
      <c r="KDL749" s="111"/>
      <c r="KDM749" s="111"/>
      <c r="KDN749" s="111"/>
      <c r="KDO749" s="111"/>
      <c r="KDP749" s="111"/>
      <c r="KDQ749" s="111"/>
      <c r="KDR749" s="111"/>
      <c r="KDS749" s="111"/>
      <c r="KDT749" s="111"/>
      <c r="KDU749" s="111"/>
      <c r="KDV749" s="111"/>
      <c r="KDW749" s="111"/>
      <c r="KDX749" s="111"/>
      <c r="KDY749" s="111"/>
      <c r="KDZ749" s="111"/>
      <c r="KEA749" s="111"/>
      <c r="KEB749" s="111"/>
      <c r="KEC749" s="111"/>
      <c r="KED749" s="111"/>
      <c r="KEE749" s="111"/>
      <c r="KEF749" s="111"/>
      <c r="KEG749" s="111"/>
      <c r="KEH749" s="111"/>
      <c r="KEI749" s="111"/>
      <c r="KEJ749" s="111"/>
      <c r="KEK749" s="111"/>
      <c r="KEL749" s="111"/>
      <c r="KEM749" s="111"/>
      <c r="KEN749" s="111"/>
      <c r="KEO749" s="111"/>
      <c r="KEP749" s="111"/>
      <c r="KEQ749" s="111"/>
      <c r="KER749" s="111"/>
      <c r="KES749" s="111"/>
      <c r="KET749" s="111"/>
      <c r="KEU749" s="111"/>
      <c r="KEV749" s="111"/>
      <c r="KEW749" s="111"/>
      <c r="KEX749" s="111"/>
      <c r="KEY749" s="111"/>
      <c r="KEZ749" s="111"/>
      <c r="KFA749" s="111"/>
      <c r="KFB749" s="111"/>
      <c r="KFC749" s="111"/>
      <c r="KFD749" s="111"/>
      <c r="KFE749" s="111"/>
      <c r="KFF749" s="111"/>
      <c r="KFG749" s="111"/>
      <c r="KFH749" s="111"/>
      <c r="KFI749" s="111"/>
      <c r="KFJ749" s="111"/>
      <c r="KFK749" s="111"/>
      <c r="KFL749" s="111"/>
      <c r="KFM749" s="111"/>
      <c r="KFN749" s="111"/>
      <c r="KFO749" s="111"/>
      <c r="KFP749" s="111"/>
      <c r="KFQ749" s="111"/>
      <c r="KFR749" s="111"/>
      <c r="KFS749" s="111"/>
      <c r="KFT749" s="111"/>
      <c r="KFU749" s="111"/>
      <c r="KFV749" s="111"/>
      <c r="KFW749" s="111"/>
      <c r="KFX749" s="111"/>
      <c r="KFY749" s="111"/>
      <c r="KFZ749" s="111"/>
      <c r="KGA749" s="111"/>
      <c r="KGB749" s="111"/>
      <c r="KGC749" s="111"/>
      <c r="KGD749" s="111"/>
      <c r="KGE749" s="111"/>
      <c r="KGF749" s="111"/>
      <c r="KGG749" s="111"/>
      <c r="KGH749" s="111"/>
      <c r="KGI749" s="111"/>
      <c r="KGJ749" s="111"/>
      <c r="KGK749" s="111"/>
      <c r="KGL749" s="111"/>
      <c r="KGM749" s="111"/>
      <c r="KGN749" s="111"/>
      <c r="KGO749" s="111"/>
      <c r="KGP749" s="111"/>
      <c r="KGQ749" s="111"/>
      <c r="KGR749" s="111"/>
      <c r="KGS749" s="111"/>
      <c r="KGT749" s="111"/>
      <c r="KGU749" s="111"/>
      <c r="KGV749" s="111"/>
      <c r="KGW749" s="111"/>
      <c r="KGX749" s="111"/>
      <c r="KGY749" s="111"/>
      <c r="KGZ749" s="111"/>
      <c r="KHA749" s="111"/>
      <c r="KHB749" s="111"/>
      <c r="KHC749" s="111"/>
      <c r="KHD749" s="111"/>
      <c r="KHE749" s="111"/>
      <c r="KHF749" s="111"/>
      <c r="KHG749" s="111"/>
      <c r="KHH749" s="111"/>
      <c r="KHI749" s="111"/>
      <c r="KHJ749" s="111"/>
      <c r="KHK749" s="111"/>
      <c r="KHL749" s="111"/>
      <c r="KHM749" s="111"/>
      <c r="KHN749" s="111"/>
      <c r="KHO749" s="111"/>
      <c r="KHP749" s="111"/>
      <c r="KHQ749" s="111"/>
      <c r="KHR749" s="111"/>
      <c r="KHS749" s="111"/>
      <c r="KHT749" s="111"/>
      <c r="KHU749" s="111"/>
      <c r="KHV749" s="111"/>
      <c r="KHW749" s="111"/>
      <c r="KHX749" s="111"/>
      <c r="KHY749" s="111"/>
      <c r="KHZ749" s="111"/>
      <c r="KIA749" s="111"/>
      <c r="KIB749" s="111"/>
      <c r="KIC749" s="111"/>
      <c r="KID749" s="111"/>
      <c r="KIE749" s="111"/>
      <c r="KIF749" s="111"/>
      <c r="KIG749" s="111"/>
      <c r="KIH749" s="111"/>
      <c r="KII749" s="111"/>
      <c r="KIJ749" s="111"/>
      <c r="KIK749" s="111"/>
      <c r="KIL749" s="111"/>
      <c r="KIM749" s="111"/>
      <c r="KIN749" s="111"/>
      <c r="KIO749" s="111"/>
      <c r="KIP749" s="111"/>
      <c r="KIQ749" s="111"/>
      <c r="KIR749" s="111"/>
      <c r="KIS749" s="111"/>
      <c r="KIT749" s="111"/>
      <c r="KIU749" s="111"/>
      <c r="KIV749" s="111"/>
      <c r="KIW749" s="111"/>
      <c r="KIX749" s="111"/>
      <c r="KIY749" s="111"/>
      <c r="KIZ749" s="111"/>
      <c r="KJA749" s="111"/>
      <c r="KJB749" s="111"/>
      <c r="KJC749" s="111"/>
      <c r="KJD749" s="111"/>
      <c r="KJE749" s="111"/>
      <c r="KJF749" s="111"/>
      <c r="KJG749" s="111"/>
      <c r="KJH749" s="111"/>
      <c r="KJI749" s="111"/>
      <c r="KJJ749" s="111"/>
      <c r="KJK749" s="111"/>
      <c r="KJL749" s="111"/>
      <c r="KJM749" s="111"/>
      <c r="KJN749" s="111"/>
      <c r="KJO749" s="111"/>
      <c r="KJP749" s="111"/>
      <c r="KJQ749" s="111"/>
      <c r="KJR749" s="111"/>
      <c r="KJS749" s="111"/>
      <c r="KJT749" s="111"/>
      <c r="KJU749" s="111"/>
      <c r="KJV749" s="111"/>
      <c r="KJW749" s="111"/>
      <c r="KJX749" s="111"/>
      <c r="KJY749" s="111"/>
      <c r="KJZ749" s="111"/>
      <c r="KKA749" s="111"/>
      <c r="KKB749" s="111"/>
      <c r="KKC749" s="111"/>
      <c r="KKD749" s="111"/>
      <c r="KKE749" s="111"/>
      <c r="KKF749" s="111"/>
      <c r="KKG749" s="111"/>
      <c r="KKH749" s="111"/>
      <c r="KKI749" s="111"/>
      <c r="KKJ749" s="111"/>
      <c r="KKK749" s="111"/>
      <c r="KKL749" s="111"/>
      <c r="KKM749" s="111"/>
      <c r="KKN749" s="111"/>
      <c r="KKO749" s="111"/>
      <c r="KKP749" s="111"/>
      <c r="KKQ749" s="111"/>
      <c r="KKR749" s="111"/>
      <c r="KKS749" s="111"/>
      <c r="KKT749" s="111"/>
      <c r="KKU749" s="111"/>
      <c r="KKV749" s="111"/>
      <c r="KKW749" s="111"/>
      <c r="KKX749" s="111"/>
      <c r="KKY749" s="111"/>
      <c r="KKZ749" s="111"/>
      <c r="KLA749" s="111"/>
      <c r="KLB749" s="111"/>
      <c r="KLC749" s="111"/>
      <c r="KLD749" s="111"/>
      <c r="KLE749" s="111"/>
      <c r="KLF749" s="111"/>
      <c r="KLG749" s="111"/>
      <c r="KLH749" s="111"/>
      <c r="KLI749" s="111"/>
      <c r="KLJ749" s="111"/>
      <c r="KLK749" s="111"/>
      <c r="KLL749" s="111"/>
      <c r="KLM749" s="111"/>
      <c r="KLN749" s="111"/>
      <c r="KLO749" s="111"/>
      <c r="KLP749" s="111"/>
      <c r="KLQ749" s="111"/>
      <c r="KLR749" s="111"/>
      <c r="KLS749" s="111"/>
      <c r="KLT749" s="111"/>
      <c r="KLU749" s="111"/>
      <c r="KLV749" s="111"/>
      <c r="KLW749" s="111"/>
      <c r="KLX749" s="111"/>
      <c r="KLY749" s="111"/>
      <c r="KLZ749" s="111"/>
      <c r="KMA749" s="111"/>
      <c r="KMB749" s="111"/>
      <c r="KMC749" s="111"/>
      <c r="KMD749" s="111"/>
      <c r="KME749" s="111"/>
      <c r="KMF749" s="111"/>
      <c r="KMG749" s="111"/>
      <c r="KMH749" s="111"/>
      <c r="KMI749" s="111"/>
      <c r="KMJ749" s="111"/>
      <c r="KMK749" s="111"/>
      <c r="KML749" s="111"/>
      <c r="KMM749" s="111"/>
      <c r="KMN749" s="111"/>
      <c r="KMO749" s="111"/>
      <c r="KMP749" s="111"/>
      <c r="KMQ749" s="111"/>
      <c r="KMR749" s="111"/>
      <c r="KMS749" s="111"/>
      <c r="KMT749" s="111"/>
      <c r="KMU749" s="111"/>
      <c r="KMV749" s="111"/>
      <c r="KMW749" s="111"/>
      <c r="KMX749" s="111"/>
      <c r="KMY749" s="111"/>
      <c r="KMZ749" s="111"/>
      <c r="KNA749" s="111"/>
      <c r="KNB749" s="111"/>
      <c r="KNC749" s="111"/>
      <c r="KND749" s="111"/>
      <c r="KNE749" s="111"/>
      <c r="KNF749" s="111"/>
      <c r="KNG749" s="111"/>
      <c r="KNH749" s="111"/>
      <c r="KNI749" s="111"/>
      <c r="KNJ749" s="111"/>
      <c r="KNK749" s="111"/>
      <c r="KNL749" s="111"/>
      <c r="KNM749" s="111"/>
      <c r="KNN749" s="111"/>
      <c r="KNO749" s="111"/>
      <c r="KNP749" s="111"/>
      <c r="KNQ749" s="111"/>
      <c r="KNR749" s="111"/>
      <c r="KNS749" s="111"/>
      <c r="KNT749" s="111"/>
      <c r="KNU749" s="111"/>
      <c r="KNV749" s="111"/>
      <c r="KNW749" s="111"/>
      <c r="KNX749" s="111"/>
      <c r="KNY749" s="111"/>
      <c r="KNZ749" s="111"/>
      <c r="KOA749" s="111"/>
      <c r="KOB749" s="111"/>
      <c r="KOC749" s="111"/>
      <c r="KOD749" s="111"/>
      <c r="KOE749" s="111"/>
      <c r="KOF749" s="111"/>
      <c r="KOG749" s="111"/>
      <c r="KOH749" s="111"/>
      <c r="KOI749" s="111"/>
      <c r="KOJ749" s="111"/>
      <c r="KOK749" s="111"/>
      <c r="KOL749" s="111"/>
      <c r="KOM749" s="111"/>
      <c r="KON749" s="111"/>
      <c r="KOO749" s="111"/>
      <c r="KOP749" s="111"/>
      <c r="KOQ749" s="111"/>
      <c r="KOR749" s="111"/>
      <c r="KOS749" s="111"/>
      <c r="KOT749" s="111"/>
      <c r="KOU749" s="111"/>
      <c r="KOV749" s="111"/>
      <c r="KOW749" s="111"/>
      <c r="KOX749" s="111"/>
      <c r="KOY749" s="111"/>
      <c r="KOZ749" s="111"/>
      <c r="KPA749" s="111"/>
      <c r="KPB749" s="111"/>
      <c r="KPC749" s="111"/>
      <c r="KPD749" s="111"/>
      <c r="KPE749" s="111"/>
      <c r="KPF749" s="111"/>
      <c r="KPG749" s="111"/>
      <c r="KPH749" s="111"/>
      <c r="KPI749" s="111"/>
      <c r="KPJ749" s="111"/>
      <c r="KPK749" s="111"/>
      <c r="KPL749" s="111"/>
      <c r="KPM749" s="111"/>
      <c r="KPN749" s="111"/>
      <c r="KPO749" s="111"/>
      <c r="KPP749" s="111"/>
      <c r="KPQ749" s="111"/>
      <c r="KPR749" s="111"/>
      <c r="KPS749" s="111"/>
      <c r="KPT749" s="111"/>
      <c r="KPU749" s="111"/>
      <c r="KPV749" s="111"/>
      <c r="KPW749" s="111"/>
      <c r="KPX749" s="111"/>
      <c r="KPY749" s="111"/>
      <c r="KPZ749" s="111"/>
      <c r="KQA749" s="111"/>
      <c r="KQB749" s="111"/>
      <c r="KQC749" s="111"/>
      <c r="KQD749" s="111"/>
      <c r="KQE749" s="111"/>
      <c r="KQF749" s="111"/>
      <c r="KQG749" s="111"/>
      <c r="KQH749" s="111"/>
      <c r="KQI749" s="111"/>
      <c r="KQJ749" s="111"/>
      <c r="KQK749" s="111"/>
      <c r="KQL749" s="111"/>
      <c r="KQM749" s="111"/>
      <c r="KQN749" s="111"/>
      <c r="KQO749" s="111"/>
      <c r="KQP749" s="111"/>
      <c r="KQQ749" s="111"/>
      <c r="KQR749" s="111"/>
      <c r="KQS749" s="111"/>
      <c r="KQT749" s="111"/>
      <c r="KQU749" s="111"/>
      <c r="KQV749" s="111"/>
      <c r="KQW749" s="111"/>
      <c r="KQX749" s="111"/>
      <c r="KQY749" s="111"/>
      <c r="KQZ749" s="111"/>
      <c r="KRA749" s="111"/>
      <c r="KRB749" s="111"/>
      <c r="KRC749" s="111"/>
      <c r="KRD749" s="111"/>
      <c r="KRE749" s="111"/>
      <c r="KRF749" s="111"/>
      <c r="KRG749" s="111"/>
      <c r="KRH749" s="111"/>
      <c r="KRI749" s="111"/>
      <c r="KRJ749" s="111"/>
      <c r="KRK749" s="111"/>
      <c r="KRL749" s="111"/>
      <c r="KRM749" s="111"/>
      <c r="KRN749" s="111"/>
      <c r="KRO749" s="111"/>
      <c r="KRP749" s="111"/>
      <c r="KRQ749" s="111"/>
      <c r="KRR749" s="111"/>
      <c r="KRS749" s="111"/>
      <c r="KRT749" s="111"/>
      <c r="KRU749" s="111"/>
      <c r="KRV749" s="111"/>
      <c r="KRW749" s="111"/>
      <c r="KRX749" s="111"/>
      <c r="KRY749" s="111"/>
      <c r="KRZ749" s="111"/>
      <c r="KSA749" s="111"/>
      <c r="KSB749" s="111"/>
      <c r="KSC749" s="111"/>
      <c r="KSD749" s="111"/>
      <c r="KSE749" s="111"/>
      <c r="KSF749" s="111"/>
      <c r="KSG749" s="111"/>
      <c r="KSH749" s="111"/>
      <c r="KSI749" s="111"/>
      <c r="KSJ749" s="111"/>
      <c r="KSK749" s="111"/>
      <c r="KSL749" s="111"/>
      <c r="KSM749" s="111"/>
      <c r="KSN749" s="111"/>
      <c r="KSO749" s="111"/>
      <c r="KSP749" s="111"/>
      <c r="KSQ749" s="111"/>
      <c r="KSR749" s="111"/>
      <c r="KSS749" s="111"/>
      <c r="KST749" s="111"/>
      <c r="KSU749" s="111"/>
      <c r="KSV749" s="111"/>
      <c r="KSW749" s="111"/>
      <c r="KSX749" s="111"/>
      <c r="KSY749" s="111"/>
      <c r="KSZ749" s="111"/>
      <c r="KTA749" s="111"/>
      <c r="KTB749" s="111"/>
      <c r="KTC749" s="111"/>
      <c r="KTD749" s="111"/>
      <c r="KTE749" s="111"/>
      <c r="KTF749" s="111"/>
      <c r="KTG749" s="111"/>
      <c r="KTH749" s="111"/>
      <c r="KTI749" s="111"/>
      <c r="KTJ749" s="111"/>
      <c r="KTK749" s="111"/>
      <c r="KTL749" s="111"/>
      <c r="KTM749" s="111"/>
      <c r="KTN749" s="111"/>
      <c r="KTO749" s="111"/>
      <c r="KTP749" s="111"/>
      <c r="KTQ749" s="111"/>
      <c r="KTR749" s="111"/>
      <c r="KTS749" s="111"/>
      <c r="KTT749" s="111"/>
      <c r="KTU749" s="111"/>
      <c r="KTV749" s="111"/>
      <c r="KTW749" s="111"/>
      <c r="KTX749" s="111"/>
      <c r="KTY749" s="111"/>
      <c r="KTZ749" s="111"/>
      <c r="KUA749" s="111"/>
      <c r="KUB749" s="111"/>
      <c r="KUC749" s="111"/>
      <c r="KUD749" s="111"/>
      <c r="KUE749" s="111"/>
      <c r="KUF749" s="111"/>
      <c r="KUG749" s="111"/>
      <c r="KUH749" s="111"/>
      <c r="KUI749" s="111"/>
      <c r="KUJ749" s="111"/>
      <c r="KUK749" s="111"/>
      <c r="KUL749" s="111"/>
      <c r="KUM749" s="111"/>
      <c r="KUN749" s="111"/>
      <c r="KUO749" s="111"/>
      <c r="KUP749" s="111"/>
      <c r="KUQ749" s="111"/>
      <c r="KUR749" s="111"/>
      <c r="KUS749" s="111"/>
      <c r="KUT749" s="111"/>
      <c r="KUU749" s="111"/>
      <c r="KUV749" s="111"/>
      <c r="KUW749" s="111"/>
      <c r="KUX749" s="111"/>
      <c r="KUY749" s="111"/>
      <c r="KUZ749" s="111"/>
      <c r="KVA749" s="111"/>
      <c r="KVB749" s="111"/>
      <c r="KVC749" s="111"/>
      <c r="KVD749" s="111"/>
      <c r="KVE749" s="111"/>
      <c r="KVF749" s="111"/>
      <c r="KVG749" s="111"/>
      <c r="KVH749" s="111"/>
      <c r="KVI749" s="111"/>
      <c r="KVJ749" s="111"/>
      <c r="KVK749" s="111"/>
      <c r="KVL749" s="111"/>
      <c r="KVM749" s="111"/>
      <c r="KVN749" s="111"/>
      <c r="KVO749" s="111"/>
      <c r="KVP749" s="111"/>
      <c r="KVQ749" s="111"/>
      <c r="KVR749" s="111"/>
      <c r="KVS749" s="111"/>
      <c r="KVT749" s="111"/>
      <c r="KVU749" s="111"/>
      <c r="KVV749" s="111"/>
      <c r="KVW749" s="111"/>
      <c r="KVX749" s="111"/>
      <c r="KVY749" s="111"/>
      <c r="KVZ749" s="111"/>
      <c r="KWA749" s="111"/>
      <c r="KWB749" s="111"/>
      <c r="KWC749" s="111"/>
      <c r="KWD749" s="111"/>
      <c r="KWE749" s="111"/>
      <c r="KWF749" s="111"/>
      <c r="KWG749" s="111"/>
      <c r="KWH749" s="111"/>
      <c r="KWI749" s="111"/>
      <c r="KWJ749" s="111"/>
      <c r="KWK749" s="111"/>
      <c r="KWL749" s="111"/>
      <c r="KWM749" s="111"/>
      <c r="KWN749" s="111"/>
      <c r="KWO749" s="111"/>
      <c r="KWP749" s="111"/>
      <c r="KWQ749" s="111"/>
      <c r="KWR749" s="111"/>
      <c r="KWS749" s="111"/>
      <c r="KWT749" s="111"/>
      <c r="KWU749" s="111"/>
      <c r="KWV749" s="111"/>
      <c r="KWW749" s="111"/>
      <c r="KWX749" s="111"/>
      <c r="KWY749" s="111"/>
      <c r="KWZ749" s="111"/>
      <c r="KXA749" s="111"/>
      <c r="KXB749" s="111"/>
      <c r="KXC749" s="111"/>
      <c r="KXD749" s="111"/>
      <c r="KXE749" s="111"/>
      <c r="KXF749" s="111"/>
      <c r="KXG749" s="111"/>
      <c r="KXH749" s="111"/>
      <c r="KXI749" s="111"/>
      <c r="KXJ749" s="111"/>
      <c r="KXK749" s="111"/>
      <c r="KXL749" s="111"/>
      <c r="KXM749" s="111"/>
      <c r="KXN749" s="111"/>
      <c r="KXO749" s="111"/>
      <c r="KXP749" s="111"/>
      <c r="KXQ749" s="111"/>
      <c r="KXR749" s="111"/>
      <c r="KXS749" s="111"/>
      <c r="KXT749" s="111"/>
      <c r="KXU749" s="111"/>
      <c r="KXV749" s="111"/>
      <c r="KXW749" s="111"/>
      <c r="KXX749" s="111"/>
      <c r="KXY749" s="111"/>
      <c r="KXZ749" s="111"/>
      <c r="KYA749" s="111"/>
      <c r="KYB749" s="111"/>
      <c r="KYC749" s="111"/>
      <c r="KYD749" s="111"/>
      <c r="KYE749" s="111"/>
      <c r="KYF749" s="111"/>
      <c r="KYG749" s="111"/>
      <c r="KYH749" s="111"/>
      <c r="KYI749" s="111"/>
      <c r="KYJ749" s="111"/>
      <c r="KYK749" s="111"/>
      <c r="KYL749" s="111"/>
      <c r="KYM749" s="111"/>
      <c r="KYN749" s="111"/>
      <c r="KYO749" s="111"/>
      <c r="KYP749" s="111"/>
      <c r="KYQ749" s="111"/>
      <c r="KYR749" s="111"/>
      <c r="KYS749" s="111"/>
      <c r="KYT749" s="111"/>
      <c r="KYU749" s="111"/>
      <c r="KYV749" s="111"/>
      <c r="KYW749" s="111"/>
      <c r="KYX749" s="111"/>
      <c r="KYY749" s="111"/>
      <c r="KYZ749" s="111"/>
      <c r="KZA749" s="111"/>
      <c r="KZB749" s="111"/>
      <c r="KZC749" s="111"/>
      <c r="KZD749" s="111"/>
      <c r="KZE749" s="111"/>
      <c r="KZF749" s="111"/>
      <c r="KZG749" s="111"/>
      <c r="KZH749" s="111"/>
      <c r="KZI749" s="111"/>
      <c r="KZJ749" s="111"/>
      <c r="KZK749" s="111"/>
      <c r="KZL749" s="111"/>
      <c r="KZM749" s="111"/>
      <c r="KZN749" s="111"/>
      <c r="KZO749" s="111"/>
      <c r="KZP749" s="111"/>
      <c r="KZQ749" s="111"/>
      <c r="KZR749" s="111"/>
      <c r="KZS749" s="111"/>
      <c r="KZT749" s="111"/>
      <c r="KZU749" s="111"/>
      <c r="KZV749" s="111"/>
      <c r="KZW749" s="111"/>
      <c r="KZX749" s="111"/>
      <c r="KZY749" s="111"/>
      <c r="KZZ749" s="111"/>
      <c r="LAA749" s="111"/>
      <c r="LAB749" s="111"/>
      <c r="LAC749" s="111"/>
      <c r="LAD749" s="111"/>
      <c r="LAE749" s="111"/>
      <c r="LAF749" s="111"/>
      <c r="LAG749" s="111"/>
      <c r="LAH749" s="111"/>
      <c r="LAI749" s="111"/>
      <c r="LAJ749" s="111"/>
      <c r="LAK749" s="111"/>
      <c r="LAL749" s="111"/>
      <c r="LAM749" s="111"/>
      <c r="LAN749" s="111"/>
      <c r="LAO749" s="111"/>
      <c r="LAP749" s="111"/>
      <c r="LAQ749" s="111"/>
      <c r="LAR749" s="111"/>
      <c r="LAS749" s="111"/>
      <c r="LAT749" s="111"/>
      <c r="LAU749" s="111"/>
      <c r="LAV749" s="111"/>
      <c r="LAW749" s="111"/>
      <c r="LAX749" s="111"/>
      <c r="LAY749" s="111"/>
      <c r="LAZ749" s="111"/>
      <c r="LBA749" s="111"/>
      <c r="LBB749" s="111"/>
      <c r="LBC749" s="111"/>
      <c r="LBD749" s="111"/>
      <c r="LBE749" s="111"/>
      <c r="LBF749" s="111"/>
      <c r="LBG749" s="111"/>
      <c r="LBH749" s="111"/>
      <c r="LBI749" s="111"/>
      <c r="LBJ749" s="111"/>
      <c r="LBK749" s="111"/>
      <c r="LBL749" s="111"/>
      <c r="LBM749" s="111"/>
      <c r="LBN749" s="111"/>
      <c r="LBO749" s="111"/>
      <c r="LBP749" s="111"/>
      <c r="LBQ749" s="111"/>
      <c r="LBR749" s="111"/>
      <c r="LBS749" s="111"/>
      <c r="LBT749" s="111"/>
      <c r="LBU749" s="111"/>
      <c r="LBV749" s="111"/>
      <c r="LBW749" s="111"/>
      <c r="LBX749" s="111"/>
      <c r="LBY749" s="111"/>
      <c r="LBZ749" s="111"/>
      <c r="LCA749" s="111"/>
      <c r="LCB749" s="111"/>
      <c r="LCC749" s="111"/>
      <c r="LCD749" s="111"/>
      <c r="LCE749" s="111"/>
      <c r="LCF749" s="111"/>
      <c r="LCG749" s="111"/>
      <c r="LCH749" s="111"/>
      <c r="LCI749" s="111"/>
      <c r="LCJ749" s="111"/>
      <c r="LCK749" s="111"/>
      <c r="LCL749" s="111"/>
      <c r="LCM749" s="111"/>
      <c r="LCN749" s="111"/>
      <c r="LCO749" s="111"/>
      <c r="LCP749" s="111"/>
      <c r="LCQ749" s="111"/>
      <c r="LCR749" s="111"/>
      <c r="LCS749" s="111"/>
      <c r="LCT749" s="111"/>
      <c r="LCU749" s="111"/>
      <c r="LCV749" s="111"/>
      <c r="LCW749" s="111"/>
      <c r="LCX749" s="111"/>
      <c r="LCY749" s="111"/>
      <c r="LCZ749" s="111"/>
      <c r="LDA749" s="111"/>
      <c r="LDB749" s="111"/>
      <c r="LDC749" s="111"/>
      <c r="LDD749" s="111"/>
      <c r="LDE749" s="111"/>
      <c r="LDF749" s="111"/>
      <c r="LDG749" s="111"/>
      <c r="LDH749" s="111"/>
      <c r="LDI749" s="111"/>
      <c r="LDJ749" s="111"/>
      <c r="LDK749" s="111"/>
      <c r="LDL749" s="111"/>
      <c r="LDM749" s="111"/>
      <c r="LDN749" s="111"/>
      <c r="LDO749" s="111"/>
      <c r="LDP749" s="111"/>
      <c r="LDQ749" s="111"/>
      <c r="LDR749" s="111"/>
      <c r="LDS749" s="111"/>
      <c r="LDT749" s="111"/>
      <c r="LDU749" s="111"/>
      <c r="LDV749" s="111"/>
      <c r="LDW749" s="111"/>
      <c r="LDX749" s="111"/>
      <c r="LDY749" s="111"/>
      <c r="LDZ749" s="111"/>
      <c r="LEA749" s="111"/>
      <c r="LEB749" s="111"/>
      <c r="LEC749" s="111"/>
      <c r="LED749" s="111"/>
      <c r="LEE749" s="111"/>
      <c r="LEF749" s="111"/>
      <c r="LEG749" s="111"/>
      <c r="LEH749" s="111"/>
      <c r="LEI749" s="111"/>
      <c r="LEJ749" s="111"/>
      <c r="LEK749" s="111"/>
      <c r="LEL749" s="111"/>
      <c r="LEM749" s="111"/>
      <c r="LEN749" s="111"/>
      <c r="LEO749" s="111"/>
      <c r="LEP749" s="111"/>
      <c r="LEQ749" s="111"/>
      <c r="LER749" s="111"/>
      <c r="LES749" s="111"/>
      <c r="LET749" s="111"/>
      <c r="LEU749" s="111"/>
      <c r="LEV749" s="111"/>
      <c r="LEW749" s="111"/>
      <c r="LEX749" s="111"/>
      <c r="LEY749" s="111"/>
      <c r="LEZ749" s="111"/>
      <c r="LFA749" s="111"/>
      <c r="LFB749" s="111"/>
      <c r="LFC749" s="111"/>
      <c r="LFD749" s="111"/>
      <c r="LFE749" s="111"/>
      <c r="LFF749" s="111"/>
      <c r="LFG749" s="111"/>
      <c r="LFH749" s="111"/>
      <c r="LFI749" s="111"/>
      <c r="LFJ749" s="111"/>
      <c r="LFK749" s="111"/>
      <c r="LFL749" s="111"/>
      <c r="LFM749" s="111"/>
      <c r="LFN749" s="111"/>
      <c r="LFO749" s="111"/>
      <c r="LFP749" s="111"/>
      <c r="LFQ749" s="111"/>
      <c r="LFR749" s="111"/>
      <c r="LFS749" s="111"/>
      <c r="LFT749" s="111"/>
      <c r="LFU749" s="111"/>
      <c r="LFV749" s="111"/>
      <c r="LFW749" s="111"/>
      <c r="LFX749" s="111"/>
      <c r="LFY749" s="111"/>
      <c r="LFZ749" s="111"/>
      <c r="LGA749" s="111"/>
      <c r="LGB749" s="111"/>
      <c r="LGC749" s="111"/>
      <c r="LGD749" s="111"/>
      <c r="LGE749" s="111"/>
      <c r="LGF749" s="111"/>
      <c r="LGG749" s="111"/>
      <c r="LGH749" s="111"/>
      <c r="LGI749" s="111"/>
      <c r="LGJ749" s="111"/>
      <c r="LGK749" s="111"/>
      <c r="LGL749" s="111"/>
      <c r="LGM749" s="111"/>
      <c r="LGN749" s="111"/>
      <c r="LGO749" s="111"/>
      <c r="LGP749" s="111"/>
      <c r="LGQ749" s="111"/>
      <c r="LGR749" s="111"/>
      <c r="LGS749" s="111"/>
      <c r="LGT749" s="111"/>
      <c r="LGU749" s="111"/>
      <c r="LGV749" s="111"/>
      <c r="LGW749" s="111"/>
      <c r="LGX749" s="111"/>
      <c r="LGY749" s="111"/>
      <c r="LGZ749" s="111"/>
      <c r="LHA749" s="111"/>
      <c r="LHB749" s="111"/>
      <c r="LHC749" s="111"/>
      <c r="LHD749" s="111"/>
      <c r="LHE749" s="111"/>
      <c r="LHF749" s="111"/>
      <c r="LHG749" s="111"/>
      <c r="LHH749" s="111"/>
      <c r="LHI749" s="111"/>
      <c r="LHJ749" s="111"/>
      <c r="LHK749" s="111"/>
      <c r="LHL749" s="111"/>
      <c r="LHM749" s="111"/>
      <c r="LHN749" s="111"/>
      <c r="LHO749" s="111"/>
      <c r="LHP749" s="111"/>
      <c r="LHQ749" s="111"/>
      <c r="LHR749" s="111"/>
      <c r="LHS749" s="111"/>
      <c r="LHT749" s="111"/>
      <c r="LHU749" s="111"/>
      <c r="LHV749" s="111"/>
      <c r="LHW749" s="111"/>
      <c r="LHX749" s="111"/>
      <c r="LHY749" s="111"/>
      <c r="LHZ749" s="111"/>
      <c r="LIA749" s="111"/>
      <c r="LIB749" s="111"/>
      <c r="LIC749" s="111"/>
      <c r="LID749" s="111"/>
      <c r="LIE749" s="111"/>
      <c r="LIF749" s="111"/>
      <c r="LIG749" s="111"/>
      <c r="LIH749" s="111"/>
      <c r="LII749" s="111"/>
      <c r="LIJ749" s="111"/>
      <c r="LIK749" s="111"/>
      <c r="LIL749" s="111"/>
      <c r="LIM749" s="111"/>
      <c r="LIN749" s="111"/>
      <c r="LIO749" s="111"/>
      <c r="LIP749" s="111"/>
      <c r="LIQ749" s="111"/>
      <c r="LIR749" s="111"/>
      <c r="LIS749" s="111"/>
      <c r="LIT749" s="111"/>
      <c r="LIU749" s="111"/>
      <c r="LIV749" s="111"/>
      <c r="LIW749" s="111"/>
      <c r="LIX749" s="111"/>
      <c r="LIY749" s="111"/>
      <c r="LIZ749" s="111"/>
      <c r="LJA749" s="111"/>
      <c r="LJB749" s="111"/>
      <c r="LJC749" s="111"/>
      <c r="LJD749" s="111"/>
      <c r="LJE749" s="111"/>
      <c r="LJF749" s="111"/>
      <c r="LJG749" s="111"/>
      <c r="LJH749" s="111"/>
      <c r="LJI749" s="111"/>
      <c r="LJJ749" s="111"/>
      <c r="LJK749" s="111"/>
      <c r="LJL749" s="111"/>
      <c r="LJM749" s="111"/>
      <c r="LJN749" s="111"/>
      <c r="LJO749" s="111"/>
      <c r="LJP749" s="111"/>
      <c r="LJQ749" s="111"/>
      <c r="LJR749" s="111"/>
      <c r="LJS749" s="111"/>
      <c r="LJT749" s="111"/>
      <c r="LJU749" s="111"/>
      <c r="LJV749" s="111"/>
      <c r="LJW749" s="111"/>
      <c r="LJX749" s="111"/>
      <c r="LJY749" s="111"/>
      <c r="LJZ749" s="111"/>
      <c r="LKA749" s="111"/>
      <c r="LKB749" s="111"/>
      <c r="LKC749" s="111"/>
      <c r="LKD749" s="111"/>
      <c r="LKE749" s="111"/>
      <c r="LKF749" s="111"/>
      <c r="LKG749" s="111"/>
      <c r="LKH749" s="111"/>
      <c r="LKI749" s="111"/>
      <c r="LKJ749" s="111"/>
      <c r="LKK749" s="111"/>
      <c r="LKL749" s="111"/>
      <c r="LKM749" s="111"/>
      <c r="LKN749" s="111"/>
      <c r="LKO749" s="111"/>
      <c r="LKP749" s="111"/>
      <c r="LKQ749" s="111"/>
      <c r="LKR749" s="111"/>
      <c r="LKS749" s="111"/>
      <c r="LKT749" s="111"/>
      <c r="LKU749" s="111"/>
      <c r="LKV749" s="111"/>
      <c r="LKW749" s="111"/>
      <c r="LKX749" s="111"/>
      <c r="LKY749" s="111"/>
      <c r="LKZ749" s="111"/>
      <c r="LLA749" s="111"/>
      <c r="LLB749" s="111"/>
      <c r="LLC749" s="111"/>
      <c r="LLD749" s="111"/>
      <c r="LLE749" s="111"/>
      <c r="LLF749" s="111"/>
      <c r="LLG749" s="111"/>
      <c r="LLH749" s="111"/>
      <c r="LLI749" s="111"/>
      <c r="LLJ749" s="111"/>
      <c r="LLK749" s="111"/>
      <c r="LLL749" s="111"/>
      <c r="LLM749" s="111"/>
      <c r="LLN749" s="111"/>
      <c r="LLO749" s="111"/>
      <c r="LLP749" s="111"/>
      <c r="LLQ749" s="111"/>
      <c r="LLR749" s="111"/>
      <c r="LLS749" s="111"/>
      <c r="LLT749" s="111"/>
      <c r="LLU749" s="111"/>
      <c r="LLV749" s="111"/>
      <c r="LLW749" s="111"/>
      <c r="LLX749" s="111"/>
      <c r="LLY749" s="111"/>
      <c r="LLZ749" s="111"/>
      <c r="LMA749" s="111"/>
      <c r="LMB749" s="111"/>
      <c r="LMC749" s="111"/>
      <c r="LMD749" s="111"/>
      <c r="LME749" s="111"/>
      <c r="LMF749" s="111"/>
      <c r="LMG749" s="111"/>
      <c r="LMH749" s="111"/>
      <c r="LMI749" s="111"/>
      <c r="LMJ749" s="111"/>
      <c r="LMK749" s="111"/>
      <c r="LML749" s="111"/>
      <c r="LMM749" s="111"/>
      <c r="LMN749" s="111"/>
      <c r="LMO749" s="111"/>
      <c r="LMP749" s="111"/>
      <c r="LMQ749" s="111"/>
      <c r="LMR749" s="111"/>
      <c r="LMS749" s="111"/>
      <c r="LMT749" s="111"/>
      <c r="LMU749" s="111"/>
      <c r="LMV749" s="111"/>
      <c r="LMW749" s="111"/>
      <c r="LMX749" s="111"/>
      <c r="LMY749" s="111"/>
      <c r="LMZ749" s="111"/>
      <c r="LNA749" s="111"/>
      <c r="LNB749" s="111"/>
      <c r="LNC749" s="111"/>
      <c r="LND749" s="111"/>
      <c r="LNE749" s="111"/>
      <c r="LNF749" s="111"/>
      <c r="LNG749" s="111"/>
      <c r="LNH749" s="111"/>
      <c r="LNI749" s="111"/>
      <c r="LNJ749" s="111"/>
      <c r="LNK749" s="111"/>
      <c r="LNL749" s="111"/>
      <c r="LNM749" s="111"/>
      <c r="LNN749" s="111"/>
      <c r="LNO749" s="111"/>
      <c r="LNP749" s="111"/>
      <c r="LNQ749" s="111"/>
      <c r="LNR749" s="111"/>
      <c r="LNS749" s="111"/>
      <c r="LNT749" s="111"/>
      <c r="LNU749" s="111"/>
      <c r="LNV749" s="111"/>
      <c r="LNW749" s="111"/>
      <c r="LNX749" s="111"/>
      <c r="LNY749" s="111"/>
      <c r="LNZ749" s="111"/>
      <c r="LOA749" s="111"/>
      <c r="LOB749" s="111"/>
      <c r="LOC749" s="111"/>
      <c r="LOD749" s="111"/>
      <c r="LOE749" s="111"/>
      <c r="LOF749" s="111"/>
      <c r="LOG749" s="111"/>
      <c r="LOH749" s="111"/>
      <c r="LOI749" s="111"/>
      <c r="LOJ749" s="111"/>
      <c r="LOK749" s="111"/>
      <c r="LOL749" s="111"/>
      <c r="LOM749" s="111"/>
      <c r="LON749" s="111"/>
      <c r="LOO749" s="111"/>
      <c r="LOP749" s="111"/>
      <c r="LOQ749" s="111"/>
      <c r="LOR749" s="111"/>
      <c r="LOS749" s="111"/>
      <c r="LOT749" s="111"/>
      <c r="LOU749" s="111"/>
      <c r="LOV749" s="111"/>
      <c r="LOW749" s="111"/>
      <c r="LOX749" s="111"/>
      <c r="LOY749" s="111"/>
      <c r="LOZ749" s="111"/>
      <c r="LPA749" s="111"/>
      <c r="LPB749" s="111"/>
      <c r="LPC749" s="111"/>
      <c r="LPD749" s="111"/>
      <c r="LPE749" s="111"/>
      <c r="LPF749" s="111"/>
      <c r="LPG749" s="111"/>
      <c r="LPH749" s="111"/>
      <c r="LPI749" s="111"/>
      <c r="LPJ749" s="111"/>
      <c r="LPK749" s="111"/>
      <c r="LPL749" s="111"/>
      <c r="LPM749" s="111"/>
      <c r="LPN749" s="111"/>
      <c r="LPO749" s="111"/>
      <c r="LPP749" s="111"/>
      <c r="LPQ749" s="111"/>
      <c r="LPR749" s="111"/>
      <c r="LPS749" s="111"/>
      <c r="LPT749" s="111"/>
      <c r="LPU749" s="111"/>
      <c r="LPV749" s="111"/>
      <c r="LPW749" s="111"/>
      <c r="LPX749" s="111"/>
      <c r="LPY749" s="111"/>
      <c r="LPZ749" s="111"/>
      <c r="LQA749" s="111"/>
      <c r="LQB749" s="111"/>
      <c r="LQC749" s="111"/>
      <c r="LQD749" s="111"/>
      <c r="LQE749" s="111"/>
      <c r="LQF749" s="111"/>
      <c r="LQG749" s="111"/>
      <c r="LQH749" s="111"/>
      <c r="LQI749" s="111"/>
      <c r="LQJ749" s="111"/>
      <c r="LQK749" s="111"/>
      <c r="LQL749" s="111"/>
      <c r="LQM749" s="111"/>
      <c r="LQN749" s="111"/>
      <c r="LQO749" s="111"/>
      <c r="LQP749" s="111"/>
      <c r="LQQ749" s="111"/>
      <c r="LQR749" s="111"/>
      <c r="LQS749" s="111"/>
      <c r="LQT749" s="111"/>
      <c r="LQU749" s="111"/>
      <c r="LQV749" s="111"/>
      <c r="LQW749" s="111"/>
      <c r="LQX749" s="111"/>
      <c r="LQY749" s="111"/>
      <c r="LQZ749" s="111"/>
      <c r="LRA749" s="111"/>
      <c r="LRB749" s="111"/>
      <c r="LRC749" s="111"/>
      <c r="LRD749" s="111"/>
      <c r="LRE749" s="111"/>
      <c r="LRF749" s="111"/>
      <c r="LRG749" s="111"/>
      <c r="LRH749" s="111"/>
      <c r="LRI749" s="111"/>
      <c r="LRJ749" s="111"/>
      <c r="LRK749" s="111"/>
      <c r="LRL749" s="111"/>
      <c r="LRM749" s="111"/>
      <c r="LRN749" s="111"/>
      <c r="LRO749" s="111"/>
      <c r="LRP749" s="111"/>
      <c r="LRQ749" s="111"/>
      <c r="LRR749" s="111"/>
      <c r="LRS749" s="111"/>
      <c r="LRT749" s="111"/>
      <c r="LRU749" s="111"/>
      <c r="LRV749" s="111"/>
      <c r="LRW749" s="111"/>
      <c r="LRX749" s="111"/>
      <c r="LRY749" s="111"/>
      <c r="LRZ749" s="111"/>
      <c r="LSA749" s="111"/>
      <c r="LSB749" s="111"/>
      <c r="LSC749" s="111"/>
      <c r="LSD749" s="111"/>
      <c r="LSE749" s="111"/>
      <c r="LSF749" s="111"/>
      <c r="LSG749" s="111"/>
      <c r="LSH749" s="111"/>
      <c r="LSI749" s="111"/>
      <c r="LSJ749" s="111"/>
      <c r="LSK749" s="111"/>
      <c r="LSL749" s="111"/>
      <c r="LSM749" s="111"/>
      <c r="LSN749" s="111"/>
      <c r="LSO749" s="111"/>
      <c r="LSP749" s="111"/>
      <c r="LSQ749" s="111"/>
      <c r="LSR749" s="111"/>
      <c r="LSS749" s="111"/>
      <c r="LST749" s="111"/>
      <c r="LSU749" s="111"/>
      <c r="LSV749" s="111"/>
      <c r="LSW749" s="111"/>
      <c r="LSX749" s="111"/>
      <c r="LSY749" s="111"/>
      <c r="LSZ749" s="111"/>
      <c r="LTA749" s="111"/>
      <c r="LTB749" s="111"/>
      <c r="LTC749" s="111"/>
      <c r="LTD749" s="111"/>
      <c r="LTE749" s="111"/>
      <c r="LTF749" s="111"/>
      <c r="LTG749" s="111"/>
      <c r="LTH749" s="111"/>
      <c r="LTI749" s="111"/>
      <c r="LTJ749" s="111"/>
      <c r="LTK749" s="111"/>
      <c r="LTL749" s="111"/>
      <c r="LTM749" s="111"/>
      <c r="LTN749" s="111"/>
      <c r="LTO749" s="111"/>
      <c r="LTP749" s="111"/>
      <c r="LTQ749" s="111"/>
      <c r="LTR749" s="111"/>
      <c r="LTS749" s="111"/>
      <c r="LTT749" s="111"/>
      <c r="LTU749" s="111"/>
      <c r="LTV749" s="111"/>
      <c r="LTW749" s="111"/>
      <c r="LTX749" s="111"/>
      <c r="LTY749" s="111"/>
      <c r="LTZ749" s="111"/>
      <c r="LUA749" s="111"/>
      <c r="LUB749" s="111"/>
      <c r="LUC749" s="111"/>
      <c r="LUD749" s="111"/>
      <c r="LUE749" s="111"/>
      <c r="LUF749" s="111"/>
      <c r="LUG749" s="111"/>
      <c r="LUH749" s="111"/>
      <c r="LUI749" s="111"/>
      <c r="LUJ749" s="111"/>
      <c r="LUK749" s="111"/>
      <c r="LUL749" s="111"/>
      <c r="LUM749" s="111"/>
      <c r="LUN749" s="111"/>
      <c r="LUO749" s="111"/>
      <c r="LUP749" s="111"/>
      <c r="LUQ749" s="111"/>
      <c r="LUR749" s="111"/>
      <c r="LUS749" s="111"/>
      <c r="LUT749" s="111"/>
      <c r="LUU749" s="111"/>
      <c r="LUV749" s="111"/>
      <c r="LUW749" s="111"/>
      <c r="LUX749" s="111"/>
      <c r="LUY749" s="111"/>
      <c r="LUZ749" s="111"/>
      <c r="LVA749" s="111"/>
      <c r="LVB749" s="111"/>
      <c r="LVC749" s="111"/>
      <c r="LVD749" s="111"/>
      <c r="LVE749" s="111"/>
      <c r="LVF749" s="111"/>
      <c r="LVG749" s="111"/>
      <c r="LVH749" s="111"/>
      <c r="LVI749" s="111"/>
      <c r="LVJ749" s="111"/>
      <c r="LVK749" s="111"/>
      <c r="LVL749" s="111"/>
      <c r="LVM749" s="111"/>
      <c r="LVN749" s="111"/>
      <c r="LVO749" s="111"/>
      <c r="LVP749" s="111"/>
      <c r="LVQ749" s="111"/>
      <c r="LVR749" s="111"/>
      <c r="LVS749" s="111"/>
      <c r="LVT749" s="111"/>
      <c r="LVU749" s="111"/>
      <c r="LVV749" s="111"/>
      <c r="LVW749" s="111"/>
      <c r="LVX749" s="111"/>
      <c r="LVY749" s="111"/>
      <c r="LVZ749" s="111"/>
      <c r="LWA749" s="111"/>
      <c r="LWB749" s="111"/>
      <c r="LWC749" s="111"/>
      <c r="LWD749" s="111"/>
      <c r="LWE749" s="111"/>
      <c r="LWF749" s="111"/>
      <c r="LWG749" s="111"/>
      <c r="LWH749" s="111"/>
      <c r="LWI749" s="111"/>
      <c r="LWJ749" s="111"/>
      <c r="LWK749" s="111"/>
      <c r="LWL749" s="111"/>
      <c r="LWM749" s="111"/>
      <c r="LWN749" s="111"/>
      <c r="LWO749" s="111"/>
      <c r="LWP749" s="111"/>
      <c r="LWQ749" s="111"/>
      <c r="LWR749" s="111"/>
      <c r="LWS749" s="111"/>
      <c r="LWT749" s="111"/>
      <c r="LWU749" s="111"/>
      <c r="LWV749" s="111"/>
      <c r="LWW749" s="111"/>
      <c r="LWX749" s="111"/>
      <c r="LWY749" s="111"/>
      <c r="LWZ749" s="111"/>
      <c r="LXA749" s="111"/>
      <c r="LXB749" s="111"/>
      <c r="LXC749" s="111"/>
      <c r="LXD749" s="111"/>
      <c r="LXE749" s="111"/>
      <c r="LXF749" s="111"/>
      <c r="LXG749" s="111"/>
      <c r="LXH749" s="111"/>
      <c r="LXI749" s="111"/>
      <c r="LXJ749" s="111"/>
      <c r="LXK749" s="111"/>
      <c r="LXL749" s="111"/>
      <c r="LXM749" s="111"/>
      <c r="LXN749" s="111"/>
      <c r="LXO749" s="111"/>
      <c r="LXP749" s="111"/>
      <c r="LXQ749" s="111"/>
      <c r="LXR749" s="111"/>
      <c r="LXS749" s="111"/>
      <c r="LXT749" s="111"/>
      <c r="LXU749" s="111"/>
      <c r="LXV749" s="111"/>
      <c r="LXW749" s="111"/>
      <c r="LXX749" s="111"/>
      <c r="LXY749" s="111"/>
      <c r="LXZ749" s="111"/>
      <c r="LYA749" s="111"/>
      <c r="LYB749" s="111"/>
      <c r="LYC749" s="111"/>
      <c r="LYD749" s="111"/>
      <c r="LYE749" s="111"/>
      <c r="LYF749" s="111"/>
      <c r="LYG749" s="111"/>
      <c r="LYH749" s="111"/>
      <c r="LYI749" s="111"/>
      <c r="LYJ749" s="111"/>
      <c r="LYK749" s="111"/>
      <c r="LYL749" s="111"/>
      <c r="LYM749" s="111"/>
      <c r="LYN749" s="111"/>
      <c r="LYO749" s="111"/>
      <c r="LYP749" s="111"/>
      <c r="LYQ749" s="111"/>
      <c r="LYR749" s="111"/>
      <c r="LYS749" s="111"/>
      <c r="LYT749" s="111"/>
      <c r="LYU749" s="111"/>
      <c r="LYV749" s="111"/>
      <c r="LYW749" s="111"/>
      <c r="LYX749" s="111"/>
      <c r="LYY749" s="111"/>
      <c r="LYZ749" s="111"/>
      <c r="LZA749" s="111"/>
      <c r="LZB749" s="111"/>
      <c r="LZC749" s="111"/>
      <c r="LZD749" s="111"/>
      <c r="LZE749" s="111"/>
      <c r="LZF749" s="111"/>
      <c r="LZG749" s="111"/>
      <c r="LZH749" s="111"/>
      <c r="LZI749" s="111"/>
      <c r="LZJ749" s="111"/>
      <c r="LZK749" s="111"/>
      <c r="LZL749" s="111"/>
      <c r="LZM749" s="111"/>
      <c r="LZN749" s="111"/>
      <c r="LZO749" s="111"/>
      <c r="LZP749" s="111"/>
      <c r="LZQ749" s="111"/>
      <c r="LZR749" s="111"/>
      <c r="LZS749" s="111"/>
      <c r="LZT749" s="111"/>
      <c r="LZU749" s="111"/>
      <c r="LZV749" s="111"/>
      <c r="LZW749" s="111"/>
      <c r="LZX749" s="111"/>
      <c r="LZY749" s="111"/>
      <c r="LZZ749" s="111"/>
      <c r="MAA749" s="111"/>
      <c r="MAB749" s="111"/>
      <c r="MAC749" s="111"/>
      <c r="MAD749" s="111"/>
      <c r="MAE749" s="111"/>
      <c r="MAF749" s="111"/>
      <c r="MAG749" s="111"/>
      <c r="MAH749" s="111"/>
      <c r="MAI749" s="111"/>
      <c r="MAJ749" s="111"/>
      <c r="MAK749" s="111"/>
      <c r="MAL749" s="111"/>
      <c r="MAM749" s="111"/>
      <c r="MAN749" s="111"/>
      <c r="MAO749" s="111"/>
      <c r="MAP749" s="111"/>
      <c r="MAQ749" s="111"/>
      <c r="MAR749" s="111"/>
      <c r="MAS749" s="111"/>
      <c r="MAT749" s="111"/>
      <c r="MAU749" s="111"/>
      <c r="MAV749" s="111"/>
      <c r="MAW749" s="111"/>
      <c r="MAX749" s="111"/>
      <c r="MAY749" s="111"/>
      <c r="MAZ749" s="111"/>
      <c r="MBA749" s="111"/>
      <c r="MBB749" s="111"/>
      <c r="MBC749" s="111"/>
      <c r="MBD749" s="111"/>
      <c r="MBE749" s="111"/>
      <c r="MBF749" s="111"/>
      <c r="MBG749" s="111"/>
      <c r="MBH749" s="111"/>
      <c r="MBI749" s="111"/>
      <c r="MBJ749" s="111"/>
      <c r="MBK749" s="111"/>
      <c r="MBL749" s="111"/>
      <c r="MBM749" s="111"/>
      <c r="MBN749" s="111"/>
      <c r="MBO749" s="111"/>
      <c r="MBP749" s="111"/>
      <c r="MBQ749" s="111"/>
      <c r="MBR749" s="111"/>
      <c r="MBS749" s="111"/>
      <c r="MBT749" s="111"/>
      <c r="MBU749" s="111"/>
      <c r="MBV749" s="111"/>
      <c r="MBW749" s="111"/>
      <c r="MBX749" s="111"/>
      <c r="MBY749" s="111"/>
      <c r="MBZ749" s="111"/>
      <c r="MCA749" s="111"/>
      <c r="MCB749" s="111"/>
      <c r="MCC749" s="111"/>
      <c r="MCD749" s="111"/>
      <c r="MCE749" s="111"/>
      <c r="MCF749" s="111"/>
      <c r="MCG749" s="111"/>
      <c r="MCH749" s="111"/>
      <c r="MCI749" s="111"/>
      <c r="MCJ749" s="111"/>
      <c r="MCK749" s="111"/>
      <c r="MCL749" s="111"/>
      <c r="MCM749" s="111"/>
      <c r="MCN749" s="111"/>
      <c r="MCO749" s="111"/>
      <c r="MCP749" s="111"/>
      <c r="MCQ749" s="111"/>
      <c r="MCR749" s="111"/>
      <c r="MCS749" s="111"/>
      <c r="MCT749" s="111"/>
      <c r="MCU749" s="111"/>
      <c r="MCV749" s="111"/>
      <c r="MCW749" s="111"/>
      <c r="MCX749" s="111"/>
      <c r="MCY749" s="111"/>
      <c r="MCZ749" s="111"/>
      <c r="MDA749" s="111"/>
      <c r="MDB749" s="111"/>
      <c r="MDC749" s="111"/>
      <c r="MDD749" s="111"/>
      <c r="MDE749" s="111"/>
      <c r="MDF749" s="111"/>
      <c r="MDG749" s="111"/>
      <c r="MDH749" s="111"/>
      <c r="MDI749" s="111"/>
      <c r="MDJ749" s="111"/>
      <c r="MDK749" s="111"/>
      <c r="MDL749" s="111"/>
      <c r="MDM749" s="111"/>
      <c r="MDN749" s="111"/>
      <c r="MDO749" s="111"/>
      <c r="MDP749" s="111"/>
      <c r="MDQ749" s="111"/>
      <c r="MDR749" s="111"/>
      <c r="MDS749" s="111"/>
      <c r="MDT749" s="111"/>
      <c r="MDU749" s="111"/>
      <c r="MDV749" s="111"/>
      <c r="MDW749" s="111"/>
      <c r="MDX749" s="111"/>
      <c r="MDY749" s="111"/>
      <c r="MDZ749" s="111"/>
      <c r="MEA749" s="111"/>
      <c r="MEB749" s="111"/>
      <c r="MEC749" s="111"/>
      <c r="MED749" s="111"/>
      <c r="MEE749" s="111"/>
      <c r="MEF749" s="111"/>
      <c r="MEG749" s="111"/>
      <c r="MEH749" s="111"/>
      <c r="MEI749" s="111"/>
      <c r="MEJ749" s="111"/>
      <c r="MEK749" s="111"/>
      <c r="MEL749" s="111"/>
      <c r="MEM749" s="111"/>
      <c r="MEN749" s="111"/>
      <c r="MEO749" s="111"/>
      <c r="MEP749" s="111"/>
      <c r="MEQ749" s="111"/>
      <c r="MER749" s="111"/>
      <c r="MES749" s="111"/>
      <c r="MET749" s="111"/>
      <c r="MEU749" s="111"/>
      <c r="MEV749" s="111"/>
      <c r="MEW749" s="111"/>
      <c r="MEX749" s="111"/>
      <c r="MEY749" s="111"/>
      <c r="MEZ749" s="111"/>
      <c r="MFA749" s="111"/>
      <c r="MFB749" s="111"/>
      <c r="MFC749" s="111"/>
      <c r="MFD749" s="111"/>
      <c r="MFE749" s="111"/>
      <c r="MFF749" s="111"/>
      <c r="MFG749" s="111"/>
      <c r="MFH749" s="111"/>
      <c r="MFI749" s="111"/>
      <c r="MFJ749" s="111"/>
      <c r="MFK749" s="111"/>
      <c r="MFL749" s="111"/>
      <c r="MFM749" s="111"/>
      <c r="MFN749" s="111"/>
      <c r="MFO749" s="111"/>
      <c r="MFP749" s="111"/>
      <c r="MFQ749" s="111"/>
      <c r="MFR749" s="111"/>
      <c r="MFS749" s="111"/>
      <c r="MFT749" s="111"/>
      <c r="MFU749" s="111"/>
      <c r="MFV749" s="111"/>
      <c r="MFW749" s="111"/>
      <c r="MFX749" s="111"/>
      <c r="MFY749" s="111"/>
      <c r="MFZ749" s="111"/>
      <c r="MGA749" s="111"/>
      <c r="MGB749" s="111"/>
      <c r="MGC749" s="111"/>
      <c r="MGD749" s="111"/>
      <c r="MGE749" s="111"/>
      <c r="MGF749" s="111"/>
      <c r="MGG749" s="111"/>
      <c r="MGH749" s="111"/>
      <c r="MGI749" s="111"/>
      <c r="MGJ749" s="111"/>
      <c r="MGK749" s="111"/>
      <c r="MGL749" s="111"/>
      <c r="MGM749" s="111"/>
      <c r="MGN749" s="111"/>
      <c r="MGO749" s="111"/>
      <c r="MGP749" s="111"/>
      <c r="MGQ749" s="111"/>
      <c r="MGR749" s="111"/>
      <c r="MGS749" s="111"/>
      <c r="MGT749" s="111"/>
      <c r="MGU749" s="111"/>
      <c r="MGV749" s="111"/>
      <c r="MGW749" s="111"/>
      <c r="MGX749" s="111"/>
      <c r="MGY749" s="111"/>
      <c r="MGZ749" s="111"/>
      <c r="MHA749" s="111"/>
      <c r="MHB749" s="111"/>
      <c r="MHC749" s="111"/>
      <c r="MHD749" s="111"/>
      <c r="MHE749" s="111"/>
      <c r="MHF749" s="111"/>
      <c r="MHG749" s="111"/>
      <c r="MHH749" s="111"/>
      <c r="MHI749" s="111"/>
      <c r="MHJ749" s="111"/>
      <c r="MHK749" s="111"/>
      <c r="MHL749" s="111"/>
      <c r="MHM749" s="111"/>
      <c r="MHN749" s="111"/>
      <c r="MHO749" s="111"/>
      <c r="MHP749" s="111"/>
      <c r="MHQ749" s="111"/>
      <c r="MHR749" s="111"/>
      <c r="MHS749" s="111"/>
      <c r="MHT749" s="111"/>
      <c r="MHU749" s="111"/>
      <c r="MHV749" s="111"/>
      <c r="MHW749" s="111"/>
      <c r="MHX749" s="111"/>
      <c r="MHY749" s="111"/>
      <c r="MHZ749" s="111"/>
      <c r="MIA749" s="111"/>
      <c r="MIB749" s="111"/>
      <c r="MIC749" s="111"/>
      <c r="MID749" s="111"/>
      <c r="MIE749" s="111"/>
      <c r="MIF749" s="111"/>
      <c r="MIG749" s="111"/>
      <c r="MIH749" s="111"/>
      <c r="MII749" s="111"/>
      <c r="MIJ749" s="111"/>
      <c r="MIK749" s="111"/>
      <c r="MIL749" s="111"/>
      <c r="MIM749" s="111"/>
      <c r="MIN749" s="111"/>
      <c r="MIO749" s="111"/>
      <c r="MIP749" s="111"/>
      <c r="MIQ749" s="111"/>
      <c r="MIR749" s="111"/>
      <c r="MIS749" s="111"/>
      <c r="MIT749" s="111"/>
      <c r="MIU749" s="111"/>
      <c r="MIV749" s="111"/>
      <c r="MIW749" s="111"/>
      <c r="MIX749" s="111"/>
      <c r="MIY749" s="111"/>
      <c r="MIZ749" s="111"/>
      <c r="MJA749" s="111"/>
      <c r="MJB749" s="111"/>
      <c r="MJC749" s="111"/>
      <c r="MJD749" s="111"/>
      <c r="MJE749" s="111"/>
      <c r="MJF749" s="111"/>
      <c r="MJG749" s="111"/>
      <c r="MJH749" s="111"/>
      <c r="MJI749" s="111"/>
      <c r="MJJ749" s="111"/>
      <c r="MJK749" s="111"/>
      <c r="MJL749" s="111"/>
      <c r="MJM749" s="111"/>
      <c r="MJN749" s="111"/>
      <c r="MJO749" s="111"/>
      <c r="MJP749" s="111"/>
      <c r="MJQ749" s="111"/>
      <c r="MJR749" s="111"/>
      <c r="MJS749" s="111"/>
      <c r="MJT749" s="111"/>
      <c r="MJU749" s="111"/>
      <c r="MJV749" s="111"/>
      <c r="MJW749" s="111"/>
      <c r="MJX749" s="111"/>
      <c r="MJY749" s="111"/>
      <c r="MJZ749" s="111"/>
      <c r="MKA749" s="111"/>
      <c r="MKB749" s="111"/>
      <c r="MKC749" s="111"/>
      <c r="MKD749" s="111"/>
      <c r="MKE749" s="111"/>
      <c r="MKF749" s="111"/>
      <c r="MKG749" s="111"/>
      <c r="MKH749" s="111"/>
      <c r="MKI749" s="111"/>
      <c r="MKJ749" s="111"/>
      <c r="MKK749" s="111"/>
      <c r="MKL749" s="111"/>
      <c r="MKM749" s="111"/>
      <c r="MKN749" s="111"/>
      <c r="MKO749" s="111"/>
      <c r="MKP749" s="111"/>
      <c r="MKQ749" s="111"/>
      <c r="MKR749" s="111"/>
      <c r="MKS749" s="111"/>
      <c r="MKT749" s="111"/>
      <c r="MKU749" s="111"/>
      <c r="MKV749" s="111"/>
      <c r="MKW749" s="111"/>
      <c r="MKX749" s="111"/>
      <c r="MKY749" s="111"/>
      <c r="MKZ749" s="111"/>
      <c r="MLA749" s="111"/>
      <c r="MLB749" s="111"/>
      <c r="MLC749" s="111"/>
      <c r="MLD749" s="111"/>
      <c r="MLE749" s="111"/>
      <c r="MLF749" s="111"/>
      <c r="MLG749" s="111"/>
      <c r="MLH749" s="111"/>
      <c r="MLI749" s="111"/>
      <c r="MLJ749" s="111"/>
      <c r="MLK749" s="111"/>
      <c r="MLL749" s="111"/>
      <c r="MLM749" s="111"/>
      <c r="MLN749" s="111"/>
      <c r="MLO749" s="111"/>
      <c r="MLP749" s="111"/>
      <c r="MLQ749" s="111"/>
      <c r="MLR749" s="111"/>
      <c r="MLS749" s="111"/>
      <c r="MLT749" s="111"/>
      <c r="MLU749" s="111"/>
      <c r="MLV749" s="111"/>
      <c r="MLW749" s="111"/>
      <c r="MLX749" s="111"/>
      <c r="MLY749" s="111"/>
      <c r="MLZ749" s="111"/>
      <c r="MMA749" s="111"/>
      <c r="MMB749" s="111"/>
      <c r="MMC749" s="111"/>
      <c r="MMD749" s="111"/>
      <c r="MME749" s="111"/>
      <c r="MMF749" s="111"/>
      <c r="MMG749" s="111"/>
      <c r="MMH749" s="111"/>
      <c r="MMI749" s="111"/>
      <c r="MMJ749" s="111"/>
      <c r="MMK749" s="111"/>
      <c r="MML749" s="111"/>
      <c r="MMM749" s="111"/>
      <c r="MMN749" s="111"/>
      <c r="MMO749" s="111"/>
      <c r="MMP749" s="111"/>
      <c r="MMQ749" s="111"/>
      <c r="MMR749" s="111"/>
      <c r="MMS749" s="111"/>
      <c r="MMT749" s="111"/>
      <c r="MMU749" s="111"/>
      <c r="MMV749" s="111"/>
      <c r="MMW749" s="111"/>
      <c r="MMX749" s="111"/>
      <c r="MMY749" s="111"/>
      <c r="MMZ749" s="111"/>
      <c r="MNA749" s="111"/>
      <c r="MNB749" s="111"/>
      <c r="MNC749" s="111"/>
      <c r="MND749" s="111"/>
      <c r="MNE749" s="111"/>
      <c r="MNF749" s="111"/>
      <c r="MNG749" s="111"/>
      <c r="MNH749" s="111"/>
      <c r="MNI749" s="111"/>
      <c r="MNJ749" s="111"/>
      <c r="MNK749" s="111"/>
      <c r="MNL749" s="111"/>
      <c r="MNM749" s="111"/>
      <c r="MNN749" s="111"/>
      <c r="MNO749" s="111"/>
      <c r="MNP749" s="111"/>
      <c r="MNQ749" s="111"/>
      <c r="MNR749" s="111"/>
      <c r="MNS749" s="111"/>
      <c r="MNT749" s="111"/>
      <c r="MNU749" s="111"/>
      <c r="MNV749" s="111"/>
      <c r="MNW749" s="111"/>
      <c r="MNX749" s="111"/>
      <c r="MNY749" s="111"/>
      <c r="MNZ749" s="111"/>
      <c r="MOA749" s="111"/>
      <c r="MOB749" s="111"/>
      <c r="MOC749" s="111"/>
      <c r="MOD749" s="111"/>
      <c r="MOE749" s="111"/>
      <c r="MOF749" s="111"/>
      <c r="MOG749" s="111"/>
      <c r="MOH749" s="111"/>
      <c r="MOI749" s="111"/>
      <c r="MOJ749" s="111"/>
      <c r="MOK749" s="111"/>
      <c r="MOL749" s="111"/>
      <c r="MOM749" s="111"/>
      <c r="MON749" s="111"/>
      <c r="MOO749" s="111"/>
      <c r="MOP749" s="111"/>
      <c r="MOQ749" s="111"/>
      <c r="MOR749" s="111"/>
      <c r="MOS749" s="111"/>
      <c r="MOT749" s="111"/>
      <c r="MOU749" s="111"/>
      <c r="MOV749" s="111"/>
      <c r="MOW749" s="111"/>
      <c r="MOX749" s="111"/>
      <c r="MOY749" s="111"/>
      <c r="MOZ749" s="111"/>
      <c r="MPA749" s="111"/>
      <c r="MPB749" s="111"/>
      <c r="MPC749" s="111"/>
      <c r="MPD749" s="111"/>
      <c r="MPE749" s="111"/>
      <c r="MPF749" s="111"/>
      <c r="MPG749" s="111"/>
      <c r="MPH749" s="111"/>
      <c r="MPI749" s="111"/>
      <c r="MPJ749" s="111"/>
      <c r="MPK749" s="111"/>
      <c r="MPL749" s="111"/>
      <c r="MPM749" s="111"/>
      <c r="MPN749" s="111"/>
      <c r="MPO749" s="111"/>
      <c r="MPP749" s="111"/>
      <c r="MPQ749" s="111"/>
      <c r="MPR749" s="111"/>
      <c r="MPS749" s="111"/>
      <c r="MPT749" s="111"/>
      <c r="MPU749" s="111"/>
      <c r="MPV749" s="111"/>
      <c r="MPW749" s="111"/>
      <c r="MPX749" s="111"/>
      <c r="MPY749" s="111"/>
      <c r="MPZ749" s="111"/>
      <c r="MQA749" s="111"/>
      <c r="MQB749" s="111"/>
      <c r="MQC749" s="111"/>
      <c r="MQD749" s="111"/>
      <c r="MQE749" s="111"/>
      <c r="MQF749" s="111"/>
      <c r="MQG749" s="111"/>
      <c r="MQH749" s="111"/>
      <c r="MQI749" s="111"/>
      <c r="MQJ749" s="111"/>
      <c r="MQK749" s="111"/>
      <c r="MQL749" s="111"/>
      <c r="MQM749" s="111"/>
      <c r="MQN749" s="111"/>
      <c r="MQO749" s="111"/>
      <c r="MQP749" s="111"/>
      <c r="MQQ749" s="111"/>
      <c r="MQR749" s="111"/>
      <c r="MQS749" s="111"/>
      <c r="MQT749" s="111"/>
      <c r="MQU749" s="111"/>
      <c r="MQV749" s="111"/>
      <c r="MQW749" s="111"/>
      <c r="MQX749" s="111"/>
      <c r="MQY749" s="111"/>
      <c r="MQZ749" s="111"/>
      <c r="MRA749" s="111"/>
      <c r="MRB749" s="111"/>
      <c r="MRC749" s="111"/>
      <c r="MRD749" s="111"/>
      <c r="MRE749" s="111"/>
      <c r="MRF749" s="111"/>
      <c r="MRG749" s="111"/>
      <c r="MRH749" s="111"/>
      <c r="MRI749" s="111"/>
      <c r="MRJ749" s="111"/>
      <c r="MRK749" s="111"/>
      <c r="MRL749" s="111"/>
      <c r="MRM749" s="111"/>
      <c r="MRN749" s="111"/>
      <c r="MRO749" s="111"/>
      <c r="MRP749" s="111"/>
      <c r="MRQ749" s="111"/>
      <c r="MRR749" s="111"/>
      <c r="MRS749" s="111"/>
      <c r="MRT749" s="111"/>
      <c r="MRU749" s="111"/>
      <c r="MRV749" s="111"/>
      <c r="MRW749" s="111"/>
      <c r="MRX749" s="111"/>
      <c r="MRY749" s="111"/>
      <c r="MRZ749" s="111"/>
      <c r="MSA749" s="111"/>
      <c r="MSB749" s="111"/>
      <c r="MSC749" s="111"/>
      <c r="MSD749" s="111"/>
      <c r="MSE749" s="111"/>
      <c r="MSF749" s="111"/>
      <c r="MSG749" s="111"/>
      <c r="MSH749" s="111"/>
      <c r="MSI749" s="111"/>
      <c r="MSJ749" s="111"/>
      <c r="MSK749" s="111"/>
      <c r="MSL749" s="111"/>
      <c r="MSM749" s="111"/>
      <c r="MSN749" s="111"/>
      <c r="MSO749" s="111"/>
      <c r="MSP749" s="111"/>
      <c r="MSQ749" s="111"/>
      <c r="MSR749" s="111"/>
      <c r="MSS749" s="111"/>
      <c r="MST749" s="111"/>
      <c r="MSU749" s="111"/>
      <c r="MSV749" s="111"/>
      <c r="MSW749" s="111"/>
      <c r="MSX749" s="111"/>
      <c r="MSY749" s="111"/>
      <c r="MSZ749" s="111"/>
      <c r="MTA749" s="111"/>
      <c r="MTB749" s="111"/>
      <c r="MTC749" s="111"/>
      <c r="MTD749" s="111"/>
      <c r="MTE749" s="111"/>
      <c r="MTF749" s="111"/>
      <c r="MTG749" s="111"/>
      <c r="MTH749" s="111"/>
      <c r="MTI749" s="111"/>
      <c r="MTJ749" s="111"/>
      <c r="MTK749" s="111"/>
      <c r="MTL749" s="111"/>
      <c r="MTM749" s="111"/>
      <c r="MTN749" s="111"/>
      <c r="MTO749" s="111"/>
      <c r="MTP749" s="111"/>
      <c r="MTQ749" s="111"/>
      <c r="MTR749" s="111"/>
      <c r="MTS749" s="111"/>
      <c r="MTT749" s="111"/>
      <c r="MTU749" s="111"/>
      <c r="MTV749" s="111"/>
      <c r="MTW749" s="111"/>
      <c r="MTX749" s="111"/>
      <c r="MTY749" s="111"/>
      <c r="MTZ749" s="111"/>
      <c r="MUA749" s="111"/>
      <c r="MUB749" s="111"/>
      <c r="MUC749" s="111"/>
      <c r="MUD749" s="111"/>
      <c r="MUE749" s="111"/>
      <c r="MUF749" s="111"/>
      <c r="MUG749" s="111"/>
      <c r="MUH749" s="111"/>
      <c r="MUI749" s="111"/>
      <c r="MUJ749" s="111"/>
      <c r="MUK749" s="111"/>
      <c r="MUL749" s="111"/>
      <c r="MUM749" s="111"/>
      <c r="MUN749" s="111"/>
      <c r="MUO749" s="111"/>
      <c r="MUP749" s="111"/>
      <c r="MUQ749" s="111"/>
      <c r="MUR749" s="111"/>
      <c r="MUS749" s="111"/>
      <c r="MUT749" s="111"/>
      <c r="MUU749" s="111"/>
      <c r="MUV749" s="111"/>
      <c r="MUW749" s="111"/>
      <c r="MUX749" s="111"/>
      <c r="MUY749" s="111"/>
      <c r="MUZ749" s="111"/>
      <c r="MVA749" s="111"/>
      <c r="MVB749" s="111"/>
      <c r="MVC749" s="111"/>
      <c r="MVD749" s="111"/>
      <c r="MVE749" s="111"/>
      <c r="MVF749" s="111"/>
      <c r="MVG749" s="111"/>
      <c r="MVH749" s="111"/>
      <c r="MVI749" s="111"/>
      <c r="MVJ749" s="111"/>
      <c r="MVK749" s="111"/>
      <c r="MVL749" s="111"/>
      <c r="MVM749" s="111"/>
      <c r="MVN749" s="111"/>
      <c r="MVO749" s="111"/>
      <c r="MVP749" s="111"/>
      <c r="MVQ749" s="111"/>
      <c r="MVR749" s="111"/>
      <c r="MVS749" s="111"/>
      <c r="MVT749" s="111"/>
      <c r="MVU749" s="111"/>
      <c r="MVV749" s="111"/>
      <c r="MVW749" s="111"/>
      <c r="MVX749" s="111"/>
      <c r="MVY749" s="111"/>
      <c r="MVZ749" s="111"/>
      <c r="MWA749" s="111"/>
      <c r="MWB749" s="111"/>
      <c r="MWC749" s="111"/>
      <c r="MWD749" s="111"/>
      <c r="MWE749" s="111"/>
      <c r="MWF749" s="111"/>
      <c r="MWG749" s="111"/>
      <c r="MWH749" s="111"/>
      <c r="MWI749" s="111"/>
      <c r="MWJ749" s="111"/>
      <c r="MWK749" s="111"/>
      <c r="MWL749" s="111"/>
      <c r="MWM749" s="111"/>
      <c r="MWN749" s="111"/>
      <c r="MWO749" s="111"/>
      <c r="MWP749" s="111"/>
      <c r="MWQ749" s="111"/>
      <c r="MWR749" s="111"/>
      <c r="MWS749" s="111"/>
      <c r="MWT749" s="111"/>
      <c r="MWU749" s="111"/>
      <c r="MWV749" s="111"/>
      <c r="MWW749" s="111"/>
      <c r="MWX749" s="111"/>
      <c r="MWY749" s="111"/>
      <c r="MWZ749" s="111"/>
      <c r="MXA749" s="111"/>
      <c r="MXB749" s="111"/>
      <c r="MXC749" s="111"/>
      <c r="MXD749" s="111"/>
      <c r="MXE749" s="111"/>
      <c r="MXF749" s="111"/>
      <c r="MXG749" s="111"/>
      <c r="MXH749" s="111"/>
      <c r="MXI749" s="111"/>
      <c r="MXJ749" s="111"/>
      <c r="MXK749" s="111"/>
      <c r="MXL749" s="111"/>
      <c r="MXM749" s="111"/>
      <c r="MXN749" s="111"/>
      <c r="MXO749" s="111"/>
      <c r="MXP749" s="111"/>
      <c r="MXQ749" s="111"/>
      <c r="MXR749" s="111"/>
      <c r="MXS749" s="111"/>
      <c r="MXT749" s="111"/>
      <c r="MXU749" s="111"/>
      <c r="MXV749" s="111"/>
      <c r="MXW749" s="111"/>
      <c r="MXX749" s="111"/>
      <c r="MXY749" s="111"/>
      <c r="MXZ749" s="111"/>
      <c r="MYA749" s="111"/>
      <c r="MYB749" s="111"/>
      <c r="MYC749" s="111"/>
      <c r="MYD749" s="111"/>
      <c r="MYE749" s="111"/>
      <c r="MYF749" s="111"/>
      <c r="MYG749" s="111"/>
      <c r="MYH749" s="111"/>
      <c r="MYI749" s="111"/>
      <c r="MYJ749" s="111"/>
      <c r="MYK749" s="111"/>
      <c r="MYL749" s="111"/>
      <c r="MYM749" s="111"/>
      <c r="MYN749" s="111"/>
      <c r="MYO749" s="111"/>
      <c r="MYP749" s="111"/>
      <c r="MYQ749" s="111"/>
      <c r="MYR749" s="111"/>
      <c r="MYS749" s="111"/>
      <c r="MYT749" s="111"/>
      <c r="MYU749" s="111"/>
      <c r="MYV749" s="111"/>
      <c r="MYW749" s="111"/>
      <c r="MYX749" s="111"/>
      <c r="MYY749" s="111"/>
      <c r="MYZ749" s="111"/>
      <c r="MZA749" s="111"/>
      <c r="MZB749" s="111"/>
      <c r="MZC749" s="111"/>
      <c r="MZD749" s="111"/>
      <c r="MZE749" s="111"/>
      <c r="MZF749" s="111"/>
      <c r="MZG749" s="111"/>
      <c r="MZH749" s="111"/>
      <c r="MZI749" s="111"/>
      <c r="MZJ749" s="111"/>
      <c r="MZK749" s="111"/>
      <c r="MZL749" s="111"/>
      <c r="MZM749" s="111"/>
      <c r="MZN749" s="111"/>
      <c r="MZO749" s="111"/>
      <c r="MZP749" s="111"/>
      <c r="MZQ749" s="111"/>
      <c r="MZR749" s="111"/>
      <c r="MZS749" s="111"/>
      <c r="MZT749" s="111"/>
      <c r="MZU749" s="111"/>
      <c r="MZV749" s="111"/>
      <c r="MZW749" s="111"/>
      <c r="MZX749" s="111"/>
      <c r="MZY749" s="111"/>
      <c r="MZZ749" s="111"/>
      <c r="NAA749" s="111"/>
      <c r="NAB749" s="111"/>
      <c r="NAC749" s="111"/>
      <c r="NAD749" s="111"/>
      <c r="NAE749" s="111"/>
      <c r="NAF749" s="111"/>
      <c r="NAG749" s="111"/>
      <c r="NAH749" s="111"/>
      <c r="NAI749" s="111"/>
      <c r="NAJ749" s="111"/>
      <c r="NAK749" s="111"/>
      <c r="NAL749" s="111"/>
      <c r="NAM749" s="111"/>
      <c r="NAN749" s="111"/>
      <c r="NAO749" s="111"/>
      <c r="NAP749" s="111"/>
      <c r="NAQ749" s="111"/>
      <c r="NAR749" s="111"/>
      <c r="NAS749" s="111"/>
      <c r="NAT749" s="111"/>
      <c r="NAU749" s="111"/>
      <c r="NAV749" s="111"/>
      <c r="NAW749" s="111"/>
      <c r="NAX749" s="111"/>
      <c r="NAY749" s="111"/>
      <c r="NAZ749" s="111"/>
      <c r="NBA749" s="111"/>
      <c r="NBB749" s="111"/>
      <c r="NBC749" s="111"/>
      <c r="NBD749" s="111"/>
      <c r="NBE749" s="111"/>
      <c r="NBF749" s="111"/>
      <c r="NBG749" s="111"/>
      <c r="NBH749" s="111"/>
      <c r="NBI749" s="111"/>
      <c r="NBJ749" s="111"/>
      <c r="NBK749" s="111"/>
      <c r="NBL749" s="111"/>
      <c r="NBM749" s="111"/>
      <c r="NBN749" s="111"/>
      <c r="NBO749" s="111"/>
      <c r="NBP749" s="111"/>
      <c r="NBQ749" s="111"/>
      <c r="NBR749" s="111"/>
      <c r="NBS749" s="111"/>
      <c r="NBT749" s="111"/>
      <c r="NBU749" s="111"/>
      <c r="NBV749" s="111"/>
      <c r="NBW749" s="111"/>
      <c r="NBX749" s="111"/>
      <c r="NBY749" s="111"/>
      <c r="NBZ749" s="111"/>
      <c r="NCA749" s="111"/>
      <c r="NCB749" s="111"/>
      <c r="NCC749" s="111"/>
      <c r="NCD749" s="111"/>
      <c r="NCE749" s="111"/>
      <c r="NCF749" s="111"/>
      <c r="NCG749" s="111"/>
      <c r="NCH749" s="111"/>
      <c r="NCI749" s="111"/>
      <c r="NCJ749" s="111"/>
      <c r="NCK749" s="111"/>
      <c r="NCL749" s="111"/>
      <c r="NCM749" s="111"/>
      <c r="NCN749" s="111"/>
      <c r="NCO749" s="111"/>
      <c r="NCP749" s="111"/>
      <c r="NCQ749" s="111"/>
      <c r="NCR749" s="111"/>
      <c r="NCS749" s="111"/>
      <c r="NCT749" s="111"/>
      <c r="NCU749" s="111"/>
      <c r="NCV749" s="111"/>
      <c r="NCW749" s="111"/>
      <c r="NCX749" s="111"/>
      <c r="NCY749" s="111"/>
      <c r="NCZ749" s="111"/>
      <c r="NDA749" s="111"/>
      <c r="NDB749" s="111"/>
      <c r="NDC749" s="111"/>
      <c r="NDD749" s="111"/>
      <c r="NDE749" s="111"/>
      <c r="NDF749" s="111"/>
      <c r="NDG749" s="111"/>
      <c r="NDH749" s="111"/>
      <c r="NDI749" s="111"/>
      <c r="NDJ749" s="111"/>
      <c r="NDK749" s="111"/>
      <c r="NDL749" s="111"/>
      <c r="NDM749" s="111"/>
      <c r="NDN749" s="111"/>
      <c r="NDO749" s="111"/>
      <c r="NDP749" s="111"/>
      <c r="NDQ749" s="111"/>
      <c r="NDR749" s="111"/>
      <c r="NDS749" s="111"/>
      <c r="NDT749" s="111"/>
      <c r="NDU749" s="111"/>
      <c r="NDV749" s="111"/>
      <c r="NDW749" s="111"/>
      <c r="NDX749" s="111"/>
      <c r="NDY749" s="111"/>
      <c r="NDZ749" s="111"/>
      <c r="NEA749" s="111"/>
      <c r="NEB749" s="111"/>
      <c r="NEC749" s="111"/>
      <c r="NED749" s="111"/>
      <c r="NEE749" s="111"/>
      <c r="NEF749" s="111"/>
      <c r="NEG749" s="111"/>
      <c r="NEH749" s="111"/>
      <c r="NEI749" s="111"/>
      <c r="NEJ749" s="111"/>
      <c r="NEK749" s="111"/>
      <c r="NEL749" s="111"/>
      <c r="NEM749" s="111"/>
      <c r="NEN749" s="111"/>
      <c r="NEO749" s="111"/>
      <c r="NEP749" s="111"/>
      <c r="NEQ749" s="111"/>
      <c r="NER749" s="111"/>
      <c r="NES749" s="111"/>
      <c r="NET749" s="111"/>
      <c r="NEU749" s="111"/>
      <c r="NEV749" s="111"/>
      <c r="NEW749" s="111"/>
      <c r="NEX749" s="111"/>
      <c r="NEY749" s="111"/>
      <c r="NEZ749" s="111"/>
      <c r="NFA749" s="111"/>
      <c r="NFB749" s="111"/>
      <c r="NFC749" s="111"/>
      <c r="NFD749" s="111"/>
      <c r="NFE749" s="111"/>
      <c r="NFF749" s="111"/>
      <c r="NFG749" s="111"/>
      <c r="NFH749" s="111"/>
      <c r="NFI749" s="111"/>
      <c r="NFJ749" s="111"/>
      <c r="NFK749" s="111"/>
      <c r="NFL749" s="111"/>
      <c r="NFM749" s="111"/>
      <c r="NFN749" s="111"/>
      <c r="NFO749" s="111"/>
      <c r="NFP749" s="111"/>
      <c r="NFQ749" s="111"/>
      <c r="NFR749" s="111"/>
      <c r="NFS749" s="111"/>
      <c r="NFT749" s="111"/>
      <c r="NFU749" s="111"/>
      <c r="NFV749" s="111"/>
      <c r="NFW749" s="111"/>
      <c r="NFX749" s="111"/>
      <c r="NFY749" s="111"/>
      <c r="NFZ749" s="111"/>
      <c r="NGA749" s="111"/>
      <c r="NGB749" s="111"/>
      <c r="NGC749" s="111"/>
      <c r="NGD749" s="111"/>
      <c r="NGE749" s="111"/>
      <c r="NGF749" s="111"/>
      <c r="NGG749" s="111"/>
      <c r="NGH749" s="111"/>
      <c r="NGI749" s="111"/>
      <c r="NGJ749" s="111"/>
      <c r="NGK749" s="111"/>
      <c r="NGL749" s="111"/>
      <c r="NGM749" s="111"/>
      <c r="NGN749" s="111"/>
      <c r="NGO749" s="111"/>
      <c r="NGP749" s="111"/>
      <c r="NGQ749" s="111"/>
      <c r="NGR749" s="111"/>
      <c r="NGS749" s="111"/>
      <c r="NGT749" s="111"/>
      <c r="NGU749" s="111"/>
      <c r="NGV749" s="111"/>
      <c r="NGW749" s="111"/>
      <c r="NGX749" s="111"/>
      <c r="NGY749" s="111"/>
      <c r="NGZ749" s="111"/>
      <c r="NHA749" s="111"/>
      <c r="NHB749" s="111"/>
      <c r="NHC749" s="111"/>
      <c r="NHD749" s="111"/>
      <c r="NHE749" s="111"/>
      <c r="NHF749" s="111"/>
      <c r="NHG749" s="111"/>
      <c r="NHH749" s="111"/>
      <c r="NHI749" s="111"/>
      <c r="NHJ749" s="111"/>
      <c r="NHK749" s="111"/>
      <c r="NHL749" s="111"/>
      <c r="NHM749" s="111"/>
      <c r="NHN749" s="111"/>
      <c r="NHO749" s="111"/>
      <c r="NHP749" s="111"/>
      <c r="NHQ749" s="111"/>
      <c r="NHR749" s="111"/>
      <c r="NHS749" s="111"/>
      <c r="NHT749" s="111"/>
      <c r="NHU749" s="111"/>
      <c r="NHV749" s="111"/>
      <c r="NHW749" s="111"/>
      <c r="NHX749" s="111"/>
      <c r="NHY749" s="111"/>
      <c r="NHZ749" s="111"/>
      <c r="NIA749" s="111"/>
      <c r="NIB749" s="111"/>
      <c r="NIC749" s="111"/>
      <c r="NID749" s="111"/>
      <c r="NIE749" s="111"/>
      <c r="NIF749" s="111"/>
      <c r="NIG749" s="111"/>
      <c r="NIH749" s="111"/>
      <c r="NII749" s="111"/>
      <c r="NIJ749" s="111"/>
      <c r="NIK749" s="111"/>
      <c r="NIL749" s="111"/>
      <c r="NIM749" s="111"/>
      <c r="NIN749" s="111"/>
      <c r="NIO749" s="111"/>
      <c r="NIP749" s="111"/>
      <c r="NIQ749" s="111"/>
      <c r="NIR749" s="111"/>
      <c r="NIS749" s="111"/>
      <c r="NIT749" s="111"/>
      <c r="NIU749" s="111"/>
      <c r="NIV749" s="111"/>
      <c r="NIW749" s="111"/>
      <c r="NIX749" s="111"/>
      <c r="NIY749" s="111"/>
      <c r="NIZ749" s="111"/>
      <c r="NJA749" s="111"/>
      <c r="NJB749" s="111"/>
      <c r="NJC749" s="111"/>
      <c r="NJD749" s="111"/>
      <c r="NJE749" s="111"/>
      <c r="NJF749" s="111"/>
      <c r="NJG749" s="111"/>
      <c r="NJH749" s="111"/>
      <c r="NJI749" s="111"/>
      <c r="NJJ749" s="111"/>
      <c r="NJK749" s="111"/>
      <c r="NJL749" s="111"/>
      <c r="NJM749" s="111"/>
      <c r="NJN749" s="111"/>
      <c r="NJO749" s="111"/>
      <c r="NJP749" s="111"/>
      <c r="NJQ749" s="111"/>
      <c r="NJR749" s="111"/>
      <c r="NJS749" s="111"/>
      <c r="NJT749" s="111"/>
      <c r="NJU749" s="111"/>
      <c r="NJV749" s="111"/>
      <c r="NJW749" s="111"/>
      <c r="NJX749" s="111"/>
      <c r="NJY749" s="111"/>
      <c r="NJZ749" s="111"/>
      <c r="NKA749" s="111"/>
      <c r="NKB749" s="111"/>
      <c r="NKC749" s="111"/>
      <c r="NKD749" s="111"/>
      <c r="NKE749" s="111"/>
      <c r="NKF749" s="111"/>
      <c r="NKG749" s="111"/>
      <c r="NKH749" s="111"/>
      <c r="NKI749" s="111"/>
      <c r="NKJ749" s="111"/>
      <c r="NKK749" s="111"/>
      <c r="NKL749" s="111"/>
      <c r="NKM749" s="111"/>
      <c r="NKN749" s="111"/>
      <c r="NKO749" s="111"/>
      <c r="NKP749" s="111"/>
      <c r="NKQ749" s="111"/>
      <c r="NKR749" s="111"/>
      <c r="NKS749" s="111"/>
      <c r="NKT749" s="111"/>
      <c r="NKU749" s="111"/>
      <c r="NKV749" s="111"/>
      <c r="NKW749" s="111"/>
      <c r="NKX749" s="111"/>
      <c r="NKY749" s="111"/>
      <c r="NKZ749" s="111"/>
      <c r="NLA749" s="111"/>
      <c r="NLB749" s="111"/>
      <c r="NLC749" s="111"/>
      <c r="NLD749" s="111"/>
      <c r="NLE749" s="111"/>
      <c r="NLF749" s="111"/>
      <c r="NLG749" s="111"/>
      <c r="NLH749" s="111"/>
      <c r="NLI749" s="111"/>
      <c r="NLJ749" s="111"/>
      <c r="NLK749" s="111"/>
      <c r="NLL749" s="111"/>
      <c r="NLM749" s="111"/>
      <c r="NLN749" s="111"/>
      <c r="NLO749" s="111"/>
      <c r="NLP749" s="111"/>
      <c r="NLQ749" s="111"/>
      <c r="NLR749" s="111"/>
      <c r="NLS749" s="111"/>
      <c r="NLT749" s="111"/>
      <c r="NLU749" s="111"/>
      <c r="NLV749" s="111"/>
      <c r="NLW749" s="111"/>
      <c r="NLX749" s="111"/>
      <c r="NLY749" s="111"/>
      <c r="NLZ749" s="111"/>
      <c r="NMA749" s="111"/>
      <c r="NMB749" s="111"/>
      <c r="NMC749" s="111"/>
      <c r="NMD749" s="111"/>
      <c r="NME749" s="111"/>
      <c r="NMF749" s="111"/>
      <c r="NMG749" s="111"/>
      <c r="NMH749" s="111"/>
      <c r="NMI749" s="111"/>
      <c r="NMJ749" s="111"/>
      <c r="NMK749" s="111"/>
      <c r="NML749" s="111"/>
      <c r="NMM749" s="111"/>
      <c r="NMN749" s="111"/>
      <c r="NMO749" s="111"/>
      <c r="NMP749" s="111"/>
      <c r="NMQ749" s="111"/>
      <c r="NMR749" s="111"/>
      <c r="NMS749" s="111"/>
      <c r="NMT749" s="111"/>
      <c r="NMU749" s="111"/>
      <c r="NMV749" s="111"/>
      <c r="NMW749" s="111"/>
      <c r="NMX749" s="111"/>
      <c r="NMY749" s="111"/>
      <c r="NMZ749" s="111"/>
      <c r="NNA749" s="111"/>
      <c r="NNB749" s="111"/>
      <c r="NNC749" s="111"/>
      <c r="NND749" s="111"/>
      <c r="NNE749" s="111"/>
      <c r="NNF749" s="111"/>
      <c r="NNG749" s="111"/>
      <c r="NNH749" s="111"/>
      <c r="NNI749" s="111"/>
      <c r="NNJ749" s="111"/>
      <c r="NNK749" s="111"/>
      <c r="NNL749" s="111"/>
      <c r="NNM749" s="111"/>
      <c r="NNN749" s="111"/>
      <c r="NNO749" s="111"/>
      <c r="NNP749" s="111"/>
      <c r="NNQ749" s="111"/>
      <c r="NNR749" s="111"/>
      <c r="NNS749" s="111"/>
      <c r="NNT749" s="111"/>
      <c r="NNU749" s="111"/>
      <c r="NNV749" s="111"/>
      <c r="NNW749" s="111"/>
      <c r="NNX749" s="111"/>
      <c r="NNY749" s="111"/>
      <c r="NNZ749" s="111"/>
      <c r="NOA749" s="111"/>
      <c r="NOB749" s="111"/>
      <c r="NOC749" s="111"/>
      <c r="NOD749" s="111"/>
      <c r="NOE749" s="111"/>
      <c r="NOF749" s="111"/>
      <c r="NOG749" s="111"/>
      <c r="NOH749" s="111"/>
      <c r="NOI749" s="111"/>
      <c r="NOJ749" s="111"/>
      <c r="NOK749" s="111"/>
      <c r="NOL749" s="111"/>
      <c r="NOM749" s="111"/>
      <c r="NON749" s="111"/>
      <c r="NOO749" s="111"/>
      <c r="NOP749" s="111"/>
      <c r="NOQ749" s="111"/>
      <c r="NOR749" s="111"/>
      <c r="NOS749" s="111"/>
      <c r="NOT749" s="111"/>
      <c r="NOU749" s="111"/>
      <c r="NOV749" s="111"/>
      <c r="NOW749" s="111"/>
      <c r="NOX749" s="111"/>
      <c r="NOY749" s="111"/>
      <c r="NOZ749" s="111"/>
      <c r="NPA749" s="111"/>
      <c r="NPB749" s="111"/>
      <c r="NPC749" s="111"/>
      <c r="NPD749" s="111"/>
      <c r="NPE749" s="111"/>
      <c r="NPF749" s="111"/>
      <c r="NPG749" s="111"/>
      <c r="NPH749" s="111"/>
      <c r="NPI749" s="111"/>
      <c r="NPJ749" s="111"/>
      <c r="NPK749" s="111"/>
      <c r="NPL749" s="111"/>
      <c r="NPM749" s="111"/>
      <c r="NPN749" s="111"/>
      <c r="NPO749" s="111"/>
      <c r="NPP749" s="111"/>
      <c r="NPQ749" s="111"/>
      <c r="NPR749" s="111"/>
      <c r="NPS749" s="111"/>
      <c r="NPT749" s="111"/>
      <c r="NPU749" s="111"/>
      <c r="NPV749" s="111"/>
      <c r="NPW749" s="111"/>
      <c r="NPX749" s="111"/>
      <c r="NPY749" s="111"/>
      <c r="NPZ749" s="111"/>
      <c r="NQA749" s="111"/>
      <c r="NQB749" s="111"/>
      <c r="NQC749" s="111"/>
      <c r="NQD749" s="111"/>
      <c r="NQE749" s="111"/>
      <c r="NQF749" s="111"/>
      <c r="NQG749" s="111"/>
      <c r="NQH749" s="111"/>
      <c r="NQI749" s="111"/>
      <c r="NQJ749" s="111"/>
      <c r="NQK749" s="111"/>
      <c r="NQL749" s="111"/>
      <c r="NQM749" s="111"/>
      <c r="NQN749" s="111"/>
      <c r="NQO749" s="111"/>
      <c r="NQP749" s="111"/>
      <c r="NQQ749" s="111"/>
      <c r="NQR749" s="111"/>
      <c r="NQS749" s="111"/>
      <c r="NQT749" s="111"/>
      <c r="NQU749" s="111"/>
      <c r="NQV749" s="111"/>
      <c r="NQW749" s="111"/>
      <c r="NQX749" s="111"/>
      <c r="NQY749" s="111"/>
      <c r="NQZ749" s="111"/>
      <c r="NRA749" s="111"/>
      <c r="NRB749" s="111"/>
      <c r="NRC749" s="111"/>
      <c r="NRD749" s="111"/>
      <c r="NRE749" s="111"/>
      <c r="NRF749" s="111"/>
      <c r="NRG749" s="111"/>
      <c r="NRH749" s="111"/>
      <c r="NRI749" s="111"/>
      <c r="NRJ749" s="111"/>
      <c r="NRK749" s="111"/>
      <c r="NRL749" s="111"/>
      <c r="NRM749" s="111"/>
      <c r="NRN749" s="111"/>
      <c r="NRO749" s="111"/>
      <c r="NRP749" s="111"/>
      <c r="NRQ749" s="111"/>
      <c r="NRR749" s="111"/>
      <c r="NRS749" s="111"/>
      <c r="NRT749" s="111"/>
      <c r="NRU749" s="111"/>
      <c r="NRV749" s="111"/>
      <c r="NRW749" s="111"/>
      <c r="NRX749" s="111"/>
      <c r="NRY749" s="111"/>
      <c r="NRZ749" s="111"/>
      <c r="NSA749" s="111"/>
      <c r="NSB749" s="111"/>
      <c r="NSC749" s="111"/>
      <c r="NSD749" s="111"/>
      <c r="NSE749" s="111"/>
      <c r="NSF749" s="111"/>
      <c r="NSG749" s="111"/>
      <c r="NSH749" s="111"/>
      <c r="NSI749" s="111"/>
      <c r="NSJ749" s="111"/>
      <c r="NSK749" s="111"/>
      <c r="NSL749" s="111"/>
      <c r="NSM749" s="111"/>
      <c r="NSN749" s="111"/>
      <c r="NSO749" s="111"/>
      <c r="NSP749" s="111"/>
      <c r="NSQ749" s="111"/>
      <c r="NSR749" s="111"/>
      <c r="NSS749" s="111"/>
      <c r="NST749" s="111"/>
      <c r="NSU749" s="111"/>
      <c r="NSV749" s="111"/>
      <c r="NSW749" s="111"/>
      <c r="NSX749" s="111"/>
      <c r="NSY749" s="111"/>
      <c r="NSZ749" s="111"/>
      <c r="NTA749" s="111"/>
      <c r="NTB749" s="111"/>
      <c r="NTC749" s="111"/>
      <c r="NTD749" s="111"/>
      <c r="NTE749" s="111"/>
      <c r="NTF749" s="111"/>
      <c r="NTG749" s="111"/>
      <c r="NTH749" s="111"/>
      <c r="NTI749" s="111"/>
      <c r="NTJ749" s="111"/>
      <c r="NTK749" s="111"/>
      <c r="NTL749" s="111"/>
      <c r="NTM749" s="111"/>
      <c r="NTN749" s="111"/>
      <c r="NTO749" s="111"/>
      <c r="NTP749" s="111"/>
      <c r="NTQ749" s="111"/>
      <c r="NTR749" s="111"/>
      <c r="NTS749" s="111"/>
      <c r="NTT749" s="111"/>
      <c r="NTU749" s="111"/>
      <c r="NTV749" s="111"/>
      <c r="NTW749" s="111"/>
      <c r="NTX749" s="111"/>
      <c r="NTY749" s="111"/>
      <c r="NTZ749" s="111"/>
      <c r="NUA749" s="111"/>
      <c r="NUB749" s="111"/>
      <c r="NUC749" s="111"/>
      <c r="NUD749" s="111"/>
      <c r="NUE749" s="111"/>
      <c r="NUF749" s="111"/>
      <c r="NUG749" s="111"/>
      <c r="NUH749" s="111"/>
      <c r="NUI749" s="111"/>
      <c r="NUJ749" s="111"/>
      <c r="NUK749" s="111"/>
      <c r="NUL749" s="111"/>
      <c r="NUM749" s="111"/>
      <c r="NUN749" s="111"/>
      <c r="NUO749" s="111"/>
      <c r="NUP749" s="111"/>
      <c r="NUQ749" s="111"/>
      <c r="NUR749" s="111"/>
      <c r="NUS749" s="111"/>
      <c r="NUT749" s="111"/>
      <c r="NUU749" s="111"/>
      <c r="NUV749" s="111"/>
      <c r="NUW749" s="111"/>
      <c r="NUX749" s="111"/>
      <c r="NUY749" s="111"/>
      <c r="NUZ749" s="111"/>
      <c r="NVA749" s="111"/>
      <c r="NVB749" s="111"/>
      <c r="NVC749" s="111"/>
      <c r="NVD749" s="111"/>
      <c r="NVE749" s="111"/>
      <c r="NVF749" s="111"/>
      <c r="NVG749" s="111"/>
      <c r="NVH749" s="111"/>
      <c r="NVI749" s="111"/>
      <c r="NVJ749" s="111"/>
      <c r="NVK749" s="111"/>
      <c r="NVL749" s="111"/>
      <c r="NVM749" s="111"/>
      <c r="NVN749" s="111"/>
      <c r="NVO749" s="111"/>
      <c r="NVP749" s="111"/>
      <c r="NVQ749" s="111"/>
      <c r="NVR749" s="111"/>
      <c r="NVS749" s="111"/>
      <c r="NVT749" s="111"/>
      <c r="NVU749" s="111"/>
      <c r="NVV749" s="111"/>
      <c r="NVW749" s="111"/>
      <c r="NVX749" s="111"/>
      <c r="NVY749" s="111"/>
      <c r="NVZ749" s="111"/>
      <c r="NWA749" s="111"/>
      <c r="NWB749" s="111"/>
      <c r="NWC749" s="111"/>
      <c r="NWD749" s="111"/>
      <c r="NWE749" s="111"/>
      <c r="NWF749" s="111"/>
      <c r="NWG749" s="111"/>
      <c r="NWH749" s="111"/>
      <c r="NWI749" s="111"/>
      <c r="NWJ749" s="111"/>
      <c r="NWK749" s="111"/>
      <c r="NWL749" s="111"/>
      <c r="NWM749" s="111"/>
      <c r="NWN749" s="111"/>
      <c r="NWO749" s="111"/>
      <c r="NWP749" s="111"/>
      <c r="NWQ749" s="111"/>
      <c r="NWR749" s="111"/>
      <c r="NWS749" s="111"/>
      <c r="NWT749" s="111"/>
      <c r="NWU749" s="111"/>
      <c r="NWV749" s="111"/>
      <c r="NWW749" s="111"/>
      <c r="NWX749" s="111"/>
      <c r="NWY749" s="111"/>
      <c r="NWZ749" s="111"/>
      <c r="NXA749" s="111"/>
      <c r="NXB749" s="111"/>
      <c r="NXC749" s="111"/>
      <c r="NXD749" s="111"/>
      <c r="NXE749" s="111"/>
      <c r="NXF749" s="111"/>
      <c r="NXG749" s="111"/>
      <c r="NXH749" s="111"/>
      <c r="NXI749" s="111"/>
      <c r="NXJ749" s="111"/>
      <c r="NXK749" s="111"/>
      <c r="NXL749" s="111"/>
      <c r="NXM749" s="111"/>
      <c r="NXN749" s="111"/>
      <c r="NXO749" s="111"/>
      <c r="NXP749" s="111"/>
      <c r="NXQ749" s="111"/>
      <c r="NXR749" s="111"/>
      <c r="NXS749" s="111"/>
      <c r="NXT749" s="111"/>
      <c r="NXU749" s="111"/>
      <c r="NXV749" s="111"/>
      <c r="NXW749" s="111"/>
      <c r="NXX749" s="111"/>
      <c r="NXY749" s="111"/>
      <c r="NXZ749" s="111"/>
      <c r="NYA749" s="111"/>
      <c r="NYB749" s="111"/>
      <c r="NYC749" s="111"/>
      <c r="NYD749" s="111"/>
      <c r="NYE749" s="111"/>
      <c r="NYF749" s="111"/>
      <c r="NYG749" s="111"/>
      <c r="NYH749" s="111"/>
      <c r="NYI749" s="111"/>
      <c r="NYJ749" s="111"/>
      <c r="NYK749" s="111"/>
      <c r="NYL749" s="111"/>
      <c r="NYM749" s="111"/>
      <c r="NYN749" s="111"/>
      <c r="NYO749" s="111"/>
      <c r="NYP749" s="111"/>
      <c r="NYQ749" s="111"/>
      <c r="NYR749" s="111"/>
      <c r="NYS749" s="111"/>
      <c r="NYT749" s="111"/>
      <c r="NYU749" s="111"/>
      <c r="NYV749" s="111"/>
      <c r="NYW749" s="111"/>
      <c r="NYX749" s="111"/>
      <c r="NYY749" s="111"/>
      <c r="NYZ749" s="111"/>
      <c r="NZA749" s="111"/>
      <c r="NZB749" s="111"/>
      <c r="NZC749" s="111"/>
      <c r="NZD749" s="111"/>
      <c r="NZE749" s="111"/>
      <c r="NZF749" s="111"/>
      <c r="NZG749" s="111"/>
      <c r="NZH749" s="111"/>
      <c r="NZI749" s="111"/>
      <c r="NZJ749" s="111"/>
      <c r="NZK749" s="111"/>
      <c r="NZL749" s="111"/>
      <c r="NZM749" s="111"/>
      <c r="NZN749" s="111"/>
      <c r="NZO749" s="111"/>
      <c r="NZP749" s="111"/>
      <c r="NZQ749" s="111"/>
      <c r="NZR749" s="111"/>
      <c r="NZS749" s="111"/>
      <c r="NZT749" s="111"/>
      <c r="NZU749" s="111"/>
      <c r="NZV749" s="111"/>
      <c r="NZW749" s="111"/>
      <c r="NZX749" s="111"/>
      <c r="NZY749" s="111"/>
      <c r="NZZ749" s="111"/>
      <c r="OAA749" s="111"/>
      <c r="OAB749" s="111"/>
      <c r="OAC749" s="111"/>
      <c r="OAD749" s="111"/>
      <c r="OAE749" s="111"/>
      <c r="OAF749" s="111"/>
      <c r="OAG749" s="111"/>
      <c r="OAH749" s="111"/>
      <c r="OAI749" s="111"/>
      <c r="OAJ749" s="111"/>
      <c r="OAK749" s="111"/>
      <c r="OAL749" s="111"/>
      <c r="OAM749" s="111"/>
      <c r="OAN749" s="111"/>
      <c r="OAO749" s="111"/>
      <c r="OAP749" s="111"/>
      <c r="OAQ749" s="111"/>
      <c r="OAR749" s="111"/>
      <c r="OAS749" s="111"/>
      <c r="OAT749" s="111"/>
      <c r="OAU749" s="111"/>
      <c r="OAV749" s="111"/>
      <c r="OAW749" s="111"/>
      <c r="OAX749" s="111"/>
      <c r="OAY749" s="111"/>
      <c r="OAZ749" s="111"/>
      <c r="OBA749" s="111"/>
      <c r="OBB749" s="111"/>
      <c r="OBC749" s="111"/>
      <c r="OBD749" s="111"/>
      <c r="OBE749" s="111"/>
      <c r="OBF749" s="111"/>
      <c r="OBG749" s="111"/>
      <c r="OBH749" s="111"/>
      <c r="OBI749" s="111"/>
      <c r="OBJ749" s="111"/>
      <c r="OBK749" s="111"/>
      <c r="OBL749" s="111"/>
      <c r="OBM749" s="111"/>
      <c r="OBN749" s="111"/>
      <c r="OBO749" s="111"/>
      <c r="OBP749" s="111"/>
      <c r="OBQ749" s="111"/>
      <c r="OBR749" s="111"/>
      <c r="OBS749" s="111"/>
      <c r="OBT749" s="111"/>
      <c r="OBU749" s="111"/>
      <c r="OBV749" s="111"/>
      <c r="OBW749" s="111"/>
      <c r="OBX749" s="111"/>
      <c r="OBY749" s="111"/>
      <c r="OBZ749" s="111"/>
      <c r="OCA749" s="111"/>
      <c r="OCB749" s="111"/>
      <c r="OCC749" s="111"/>
      <c r="OCD749" s="111"/>
      <c r="OCE749" s="111"/>
      <c r="OCF749" s="111"/>
      <c r="OCG749" s="111"/>
      <c r="OCH749" s="111"/>
      <c r="OCI749" s="111"/>
      <c r="OCJ749" s="111"/>
      <c r="OCK749" s="111"/>
      <c r="OCL749" s="111"/>
      <c r="OCM749" s="111"/>
      <c r="OCN749" s="111"/>
      <c r="OCO749" s="111"/>
      <c r="OCP749" s="111"/>
      <c r="OCQ749" s="111"/>
      <c r="OCR749" s="111"/>
      <c r="OCS749" s="111"/>
      <c r="OCT749" s="111"/>
      <c r="OCU749" s="111"/>
      <c r="OCV749" s="111"/>
      <c r="OCW749" s="111"/>
      <c r="OCX749" s="111"/>
      <c r="OCY749" s="111"/>
      <c r="OCZ749" s="111"/>
      <c r="ODA749" s="111"/>
      <c r="ODB749" s="111"/>
      <c r="ODC749" s="111"/>
      <c r="ODD749" s="111"/>
      <c r="ODE749" s="111"/>
      <c r="ODF749" s="111"/>
      <c r="ODG749" s="111"/>
      <c r="ODH749" s="111"/>
      <c r="ODI749" s="111"/>
      <c r="ODJ749" s="111"/>
      <c r="ODK749" s="111"/>
      <c r="ODL749" s="111"/>
      <c r="ODM749" s="111"/>
      <c r="ODN749" s="111"/>
      <c r="ODO749" s="111"/>
      <c r="ODP749" s="111"/>
      <c r="ODQ749" s="111"/>
      <c r="ODR749" s="111"/>
      <c r="ODS749" s="111"/>
      <c r="ODT749" s="111"/>
      <c r="ODU749" s="111"/>
      <c r="ODV749" s="111"/>
      <c r="ODW749" s="111"/>
      <c r="ODX749" s="111"/>
      <c r="ODY749" s="111"/>
      <c r="ODZ749" s="111"/>
      <c r="OEA749" s="111"/>
      <c r="OEB749" s="111"/>
      <c r="OEC749" s="111"/>
      <c r="OED749" s="111"/>
      <c r="OEE749" s="111"/>
      <c r="OEF749" s="111"/>
      <c r="OEG749" s="111"/>
      <c r="OEH749" s="111"/>
      <c r="OEI749" s="111"/>
      <c r="OEJ749" s="111"/>
      <c r="OEK749" s="111"/>
      <c r="OEL749" s="111"/>
      <c r="OEM749" s="111"/>
      <c r="OEN749" s="111"/>
      <c r="OEO749" s="111"/>
      <c r="OEP749" s="111"/>
      <c r="OEQ749" s="111"/>
      <c r="OER749" s="111"/>
      <c r="OES749" s="111"/>
      <c r="OET749" s="111"/>
      <c r="OEU749" s="111"/>
      <c r="OEV749" s="111"/>
      <c r="OEW749" s="111"/>
      <c r="OEX749" s="111"/>
      <c r="OEY749" s="111"/>
      <c r="OEZ749" s="111"/>
      <c r="OFA749" s="111"/>
      <c r="OFB749" s="111"/>
      <c r="OFC749" s="111"/>
      <c r="OFD749" s="111"/>
      <c r="OFE749" s="111"/>
      <c r="OFF749" s="111"/>
      <c r="OFG749" s="111"/>
      <c r="OFH749" s="111"/>
      <c r="OFI749" s="111"/>
      <c r="OFJ749" s="111"/>
      <c r="OFK749" s="111"/>
      <c r="OFL749" s="111"/>
      <c r="OFM749" s="111"/>
      <c r="OFN749" s="111"/>
      <c r="OFO749" s="111"/>
      <c r="OFP749" s="111"/>
      <c r="OFQ749" s="111"/>
      <c r="OFR749" s="111"/>
      <c r="OFS749" s="111"/>
      <c r="OFT749" s="111"/>
      <c r="OFU749" s="111"/>
      <c r="OFV749" s="111"/>
      <c r="OFW749" s="111"/>
      <c r="OFX749" s="111"/>
      <c r="OFY749" s="111"/>
      <c r="OFZ749" s="111"/>
      <c r="OGA749" s="111"/>
      <c r="OGB749" s="111"/>
      <c r="OGC749" s="111"/>
      <c r="OGD749" s="111"/>
      <c r="OGE749" s="111"/>
      <c r="OGF749" s="111"/>
      <c r="OGG749" s="111"/>
      <c r="OGH749" s="111"/>
      <c r="OGI749" s="111"/>
      <c r="OGJ749" s="111"/>
      <c r="OGK749" s="111"/>
      <c r="OGL749" s="111"/>
      <c r="OGM749" s="111"/>
      <c r="OGN749" s="111"/>
      <c r="OGO749" s="111"/>
      <c r="OGP749" s="111"/>
      <c r="OGQ749" s="111"/>
      <c r="OGR749" s="111"/>
      <c r="OGS749" s="111"/>
      <c r="OGT749" s="111"/>
      <c r="OGU749" s="111"/>
      <c r="OGV749" s="111"/>
      <c r="OGW749" s="111"/>
      <c r="OGX749" s="111"/>
      <c r="OGY749" s="111"/>
      <c r="OGZ749" s="111"/>
      <c r="OHA749" s="111"/>
      <c r="OHB749" s="111"/>
      <c r="OHC749" s="111"/>
      <c r="OHD749" s="111"/>
      <c r="OHE749" s="111"/>
      <c r="OHF749" s="111"/>
      <c r="OHG749" s="111"/>
      <c r="OHH749" s="111"/>
      <c r="OHI749" s="111"/>
      <c r="OHJ749" s="111"/>
      <c r="OHK749" s="111"/>
      <c r="OHL749" s="111"/>
      <c r="OHM749" s="111"/>
      <c r="OHN749" s="111"/>
      <c r="OHO749" s="111"/>
      <c r="OHP749" s="111"/>
      <c r="OHQ749" s="111"/>
      <c r="OHR749" s="111"/>
      <c r="OHS749" s="111"/>
      <c r="OHT749" s="111"/>
      <c r="OHU749" s="111"/>
      <c r="OHV749" s="111"/>
      <c r="OHW749" s="111"/>
      <c r="OHX749" s="111"/>
      <c r="OHY749" s="111"/>
      <c r="OHZ749" s="111"/>
      <c r="OIA749" s="111"/>
      <c r="OIB749" s="111"/>
      <c r="OIC749" s="111"/>
      <c r="OID749" s="111"/>
      <c r="OIE749" s="111"/>
      <c r="OIF749" s="111"/>
      <c r="OIG749" s="111"/>
      <c r="OIH749" s="111"/>
      <c r="OII749" s="111"/>
      <c r="OIJ749" s="111"/>
      <c r="OIK749" s="111"/>
      <c r="OIL749" s="111"/>
      <c r="OIM749" s="111"/>
      <c r="OIN749" s="111"/>
      <c r="OIO749" s="111"/>
      <c r="OIP749" s="111"/>
      <c r="OIQ749" s="111"/>
      <c r="OIR749" s="111"/>
      <c r="OIS749" s="111"/>
      <c r="OIT749" s="111"/>
      <c r="OIU749" s="111"/>
      <c r="OIV749" s="111"/>
      <c r="OIW749" s="111"/>
      <c r="OIX749" s="111"/>
      <c r="OIY749" s="111"/>
      <c r="OIZ749" s="111"/>
      <c r="OJA749" s="111"/>
      <c r="OJB749" s="111"/>
      <c r="OJC749" s="111"/>
      <c r="OJD749" s="111"/>
      <c r="OJE749" s="111"/>
      <c r="OJF749" s="111"/>
      <c r="OJG749" s="111"/>
      <c r="OJH749" s="111"/>
      <c r="OJI749" s="111"/>
      <c r="OJJ749" s="111"/>
      <c r="OJK749" s="111"/>
      <c r="OJL749" s="111"/>
      <c r="OJM749" s="111"/>
      <c r="OJN749" s="111"/>
      <c r="OJO749" s="111"/>
      <c r="OJP749" s="111"/>
      <c r="OJQ749" s="111"/>
      <c r="OJR749" s="111"/>
      <c r="OJS749" s="111"/>
      <c r="OJT749" s="111"/>
      <c r="OJU749" s="111"/>
      <c r="OJV749" s="111"/>
      <c r="OJW749" s="111"/>
      <c r="OJX749" s="111"/>
      <c r="OJY749" s="111"/>
      <c r="OJZ749" s="111"/>
      <c r="OKA749" s="111"/>
      <c r="OKB749" s="111"/>
      <c r="OKC749" s="111"/>
      <c r="OKD749" s="111"/>
      <c r="OKE749" s="111"/>
      <c r="OKF749" s="111"/>
      <c r="OKG749" s="111"/>
      <c r="OKH749" s="111"/>
      <c r="OKI749" s="111"/>
      <c r="OKJ749" s="111"/>
      <c r="OKK749" s="111"/>
      <c r="OKL749" s="111"/>
      <c r="OKM749" s="111"/>
      <c r="OKN749" s="111"/>
      <c r="OKO749" s="111"/>
      <c r="OKP749" s="111"/>
      <c r="OKQ749" s="111"/>
      <c r="OKR749" s="111"/>
      <c r="OKS749" s="111"/>
      <c r="OKT749" s="111"/>
      <c r="OKU749" s="111"/>
      <c r="OKV749" s="111"/>
      <c r="OKW749" s="111"/>
      <c r="OKX749" s="111"/>
      <c r="OKY749" s="111"/>
      <c r="OKZ749" s="111"/>
      <c r="OLA749" s="111"/>
      <c r="OLB749" s="111"/>
      <c r="OLC749" s="111"/>
      <c r="OLD749" s="111"/>
      <c r="OLE749" s="111"/>
      <c r="OLF749" s="111"/>
      <c r="OLG749" s="111"/>
      <c r="OLH749" s="111"/>
      <c r="OLI749" s="111"/>
      <c r="OLJ749" s="111"/>
      <c r="OLK749" s="111"/>
      <c r="OLL749" s="111"/>
      <c r="OLM749" s="111"/>
      <c r="OLN749" s="111"/>
      <c r="OLO749" s="111"/>
      <c r="OLP749" s="111"/>
      <c r="OLQ749" s="111"/>
      <c r="OLR749" s="111"/>
      <c r="OLS749" s="111"/>
      <c r="OLT749" s="111"/>
      <c r="OLU749" s="111"/>
      <c r="OLV749" s="111"/>
      <c r="OLW749" s="111"/>
      <c r="OLX749" s="111"/>
      <c r="OLY749" s="111"/>
      <c r="OLZ749" s="111"/>
      <c r="OMA749" s="111"/>
      <c r="OMB749" s="111"/>
      <c r="OMC749" s="111"/>
      <c r="OMD749" s="111"/>
      <c r="OME749" s="111"/>
      <c r="OMF749" s="111"/>
      <c r="OMG749" s="111"/>
      <c r="OMH749" s="111"/>
      <c r="OMI749" s="111"/>
      <c r="OMJ749" s="111"/>
      <c r="OMK749" s="111"/>
      <c r="OML749" s="111"/>
      <c r="OMM749" s="111"/>
      <c r="OMN749" s="111"/>
      <c r="OMO749" s="111"/>
      <c r="OMP749" s="111"/>
      <c r="OMQ749" s="111"/>
      <c r="OMR749" s="111"/>
      <c r="OMS749" s="111"/>
      <c r="OMT749" s="111"/>
      <c r="OMU749" s="111"/>
      <c r="OMV749" s="111"/>
      <c r="OMW749" s="111"/>
      <c r="OMX749" s="111"/>
      <c r="OMY749" s="111"/>
      <c r="OMZ749" s="111"/>
      <c r="ONA749" s="111"/>
      <c r="ONB749" s="111"/>
      <c r="ONC749" s="111"/>
      <c r="OND749" s="111"/>
      <c r="ONE749" s="111"/>
      <c r="ONF749" s="111"/>
      <c r="ONG749" s="111"/>
      <c r="ONH749" s="111"/>
      <c r="ONI749" s="111"/>
      <c r="ONJ749" s="111"/>
      <c r="ONK749" s="111"/>
      <c r="ONL749" s="111"/>
      <c r="ONM749" s="111"/>
      <c r="ONN749" s="111"/>
      <c r="ONO749" s="111"/>
      <c r="ONP749" s="111"/>
      <c r="ONQ749" s="111"/>
      <c r="ONR749" s="111"/>
      <c r="ONS749" s="111"/>
      <c r="ONT749" s="111"/>
      <c r="ONU749" s="111"/>
      <c r="ONV749" s="111"/>
      <c r="ONW749" s="111"/>
      <c r="ONX749" s="111"/>
      <c r="ONY749" s="111"/>
      <c r="ONZ749" s="111"/>
      <c r="OOA749" s="111"/>
      <c r="OOB749" s="111"/>
      <c r="OOC749" s="111"/>
      <c r="OOD749" s="111"/>
      <c r="OOE749" s="111"/>
      <c r="OOF749" s="111"/>
      <c r="OOG749" s="111"/>
      <c r="OOH749" s="111"/>
      <c r="OOI749" s="111"/>
      <c r="OOJ749" s="111"/>
      <c r="OOK749" s="111"/>
      <c r="OOL749" s="111"/>
      <c r="OOM749" s="111"/>
      <c r="OON749" s="111"/>
      <c r="OOO749" s="111"/>
      <c r="OOP749" s="111"/>
      <c r="OOQ749" s="111"/>
      <c r="OOR749" s="111"/>
      <c r="OOS749" s="111"/>
      <c r="OOT749" s="111"/>
      <c r="OOU749" s="111"/>
      <c r="OOV749" s="111"/>
      <c r="OOW749" s="111"/>
      <c r="OOX749" s="111"/>
      <c r="OOY749" s="111"/>
      <c r="OOZ749" s="111"/>
      <c r="OPA749" s="111"/>
      <c r="OPB749" s="111"/>
      <c r="OPC749" s="111"/>
      <c r="OPD749" s="111"/>
      <c r="OPE749" s="111"/>
      <c r="OPF749" s="111"/>
      <c r="OPG749" s="111"/>
      <c r="OPH749" s="111"/>
      <c r="OPI749" s="111"/>
      <c r="OPJ749" s="111"/>
      <c r="OPK749" s="111"/>
      <c r="OPL749" s="111"/>
      <c r="OPM749" s="111"/>
      <c r="OPN749" s="111"/>
      <c r="OPO749" s="111"/>
      <c r="OPP749" s="111"/>
      <c r="OPQ749" s="111"/>
      <c r="OPR749" s="111"/>
      <c r="OPS749" s="111"/>
      <c r="OPT749" s="111"/>
      <c r="OPU749" s="111"/>
      <c r="OPV749" s="111"/>
      <c r="OPW749" s="111"/>
      <c r="OPX749" s="111"/>
      <c r="OPY749" s="111"/>
      <c r="OPZ749" s="111"/>
      <c r="OQA749" s="111"/>
      <c r="OQB749" s="111"/>
      <c r="OQC749" s="111"/>
      <c r="OQD749" s="111"/>
      <c r="OQE749" s="111"/>
      <c r="OQF749" s="111"/>
      <c r="OQG749" s="111"/>
      <c r="OQH749" s="111"/>
      <c r="OQI749" s="111"/>
      <c r="OQJ749" s="111"/>
      <c r="OQK749" s="111"/>
      <c r="OQL749" s="111"/>
      <c r="OQM749" s="111"/>
      <c r="OQN749" s="111"/>
      <c r="OQO749" s="111"/>
      <c r="OQP749" s="111"/>
      <c r="OQQ749" s="111"/>
      <c r="OQR749" s="111"/>
      <c r="OQS749" s="111"/>
      <c r="OQT749" s="111"/>
      <c r="OQU749" s="111"/>
      <c r="OQV749" s="111"/>
      <c r="OQW749" s="111"/>
      <c r="OQX749" s="111"/>
      <c r="OQY749" s="111"/>
      <c r="OQZ749" s="111"/>
      <c r="ORA749" s="111"/>
      <c r="ORB749" s="111"/>
      <c r="ORC749" s="111"/>
      <c r="ORD749" s="111"/>
      <c r="ORE749" s="111"/>
      <c r="ORF749" s="111"/>
      <c r="ORG749" s="111"/>
      <c r="ORH749" s="111"/>
      <c r="ORI749" s="111"/>
      <c r="ORJ749" s="111"/>
      <c r="ORK749" s="111"/>
      <c r="ORL749" s="111"/>
      <c r="ORM749" s="111"/>
      <c r="ORN749" s="111"/>
      <c r="ORO749" s="111"/>
      <c r="ORP749" s="111"/>
      <c r="ORQ749" s="111"/>
      <c r="ORR749" s="111"/>
      <c r="ORS749" s="111"/>
      <c r="ORT749" s="111"/>
      <c r="ORU749" s="111"/>
      <c r="ORV749" s="111"/>
      <c r="ORW749" s="111"/>
      <c r="ORX749" s="111"/>
      <c r="ORY749" s="111"/>
      <c r="ORZ749" s="111"/>
      <c r="OSA749" s="111"/>
      <c r="OSB749" s="111"/>
      <c r="OSC749" s="111"/>
      <c r="OSD749" s="111"/>
      <c r="OSE749" s="111"/>
      <c r="OSF749" s="111"/>
      <c r="OSG749" s="111"/>
      <c r="OSH749" s="111"/>
      <c r="OSI749" s="111"/>
      <c r="OSJ749" s="111"/>
      <c r="OSK749" s="111"/>
      <c r="OSL749" s="111"/>
      <c r="OSM749" s="111"/>
      <c r="OSN749" s="111"/>
      <c r="OSO749" s="111"/>
      <c r="OSP749" s="111"/>
      <c r="OSQ749" s="111"/>
      <c r="OSR749" s="111"/>
      <c r="OSS749" s="111"/>
      <c r="OST749" s="111"/>
      <c r="OSU749" s="111"/>
      <c r="OSV749" s="111"/>
      <c r="OSW749" s="111"/>
      <c r="OSX749" s="111"/>
      <c r="OSY749" s="111"/>
      <c r="OSZ749" s="111"/>
      <c r="OTA749" s="111"/>
      <c r="OTB749" s="111"/>
      <c r="OTC749" s="111"/>
      <c r="OTD749" s="111"/>
      <c r="OTE749" s="111"/>
      <c r="OTF749" s="111"/>
      <c r="OTG749" s="111"/>
      <c r="OTH749" s="111"/>
      <c r="OTI749" s="111"/>
      <c r="OTJ749" s="111"/>
      <c r="OTK749" s="111"/>
      <c r="OTL749" s="111"/>
      <c r="OTM749" s="111"/>
      <c r="OTN749" s="111"/>
      <c r="OTO749" s="111"/>
      <c r="OTP749" s="111"/>
      <c r="OTQ749" s="111"/>
      <c r="OTR749" s="111"/>
      <c r="OTS749" s="111"/>
      <c r="OTT749" s="111"/>
      <c r="OTU749" s="111"/>
      <c r="OTV749" s="111"/>
      <c r="OTW749" s="111"/>
      <c r="OTX749" s="111"/>
      <c r="OTY749" s="111"/>
      <c r="OTZ749" s="111"/>
      <c r="OUA749" s="111"/>
      <c r="OUB749" s="111"/>
      <c r="OUC749" s="111"/>
      <c r="OUD749" s="111"/>
      <c r="OUE749" s="111"/>
      <c r="OUF749" s="111"/>
      <c r="OUG749" s="111"/>
      <c r="OUH749" s="111"/>
      <c r="OUI749" s="111"/>
      <c r="OUJ749" s="111"/>
      <c r="OUK749" s="111"/>
      <c r="OUL749" s="111"/>
      <c r="OUM749" s="111"/>
      <c r="OUN749" s="111"/>
      <c r="OUO749" s="111"/>
      <c r="OUP749" s="111"/>
      <c r="OUQ749" s="111"/>
      <c r="OUR749" s="111"/>
      <c r="OUS749" s="111"/>
      <c r="OUT749" s="111"/>
      <c r="OUU749" s="111"/>
      <c r="OUV749" s="111"/>
      <c r="OUW749" s="111"/>
      <c r="OUX749" s="111"/>
      <c r="OUY749" s="111"/>
      <c r="OUZ749" s="111"/>
      <c r="OVA749" s="111"/>
      <c r="OVB749" s="111"/>
      <c r="OVC749" s="111"/>
      <c r="OVD749" s="111"/>
      <c r="OVE749" s="111"/>
      <c r="OVF749" s="111"/>
      <c r="OVG749" s="111"/>
      <c r="OVH749" s="111"/>
      <c r="OVI749" s="111"/>
      <c r="OVJ749" s="111"/>
      <c r="OVK749" s="111"/>
      <c r="OVL749" s="111"/>
      <c r="OVM749" s="111"/>
      <c r="OVN749" s="111"/>
      <c r="OVO749" s="111"/>
      <c r="OVP749" s="111"/>
      <c r="OVQ749" s="111"/>
      <c r="OVR749" s="111"/>
      <c r="OVS749" s="111"/>
      <c r="OVT749" s="111"/>
      <c r="OVU749" s="111"/>
      <c r="OVV749" s="111"/>
      <c r="OVW749" s="111"/>
      <c r="OVX749" s="111"/>
      <c r="OVY749" s="111"/>
      <c r="OVZ749" s="111"/>
      <c r="OWA749" s="111"/>
      <c r="OWB749" s="111"/>
      <c r="OWC749" s="111"/>
      <c r="OWD749" s="111"/>
      <c r="OWE749" s="111"/>
      <c r="OWF749" s="111"/>
      <c r="OWG749" s="111"/>
      <c r="OWH749" s="111"/>
      <c r="OWI749" s="111"/>
      <c r="OWJ749" s="111"/>
      <c r="OWK749" s="111"/>
      <c r="OWL749" s="111"/>
      <c r="OWM749" s="111"/>
      <c r="OWN749" s="111"/>
      <c r="OWO749" s="111"/>
      <c r="OWP749" s="111"/>
      <c r="OWQ749" s="111"/>
      <c r="OWR749" s="111"/>
      <c r="OWS749" s="111"/>
      <c r="OWT749" s="111"/>
      <c r="OWU749" s="111"/>
      <c r="OWV749" s="111"/>
      <c r="OWW749" s="111"/>
      <c r="OWX749" s="111"/>
      <c r="OWY749" s="111"/>
      <c r="OWZ749" s="111"/>
      <c r="OXA749" s="111"/>
      <c r="OXB749" s="111"/>
      <c r="OXC749" s="111"/>
      <c r="OXD749" s="111"/>
      <c r="OXE749" s="111"/>
      <c r="OXF749" s="111"/>
      <c r="OXG749" s="111"/>
      <c r="OXH749" s="111"/>
      <c r="OXI749" s="111"/>
      <c r="OXJ749" s="111"/>
      <c r="OXK749" s="111"/>
      <c r="OXL749" s="111"/>
      <c r="OXM749" s="111"/>
      <c r="OXN749" s="111"/>
      <c r="OXO749" s="111"/>
      <c r="OXP749" s="111"/>
      <c r="OXQ749" s="111"/>
      <c r="OXR749" s="111"/>
      <c r="OXS749" s="111"/>
      <c r="OXT749" s="111"/>
      <c r="OXU749" s="111"/>
      <c r="OXV749" s="111"/>
      <c r="OXW749" s="111"/>
      <c r="OXX749" s="111"/>
      <c r="OXY749" s="111"/>
      <c r="OXZ749" s="111"/>
      <c r="OYA749" s="111"/>
      <c r="OYB749" s="111"/>
      <c r="OYC749" s="111"/>
      <c r="OYD749" s="111"/>
      <c r="OYE749" s="111"/>
      <c r="OYF749" s="111"/>
      <c r="OYG749" s="111"/>
      <c r="OYH749" s="111"/>
      <c r="OYI749" s="111"/>
      <c r="OYJ749" s="111"/>
      <c r="OYK749" s="111"/>
      <c r="OYL749" s="111"/>
      <c r="OYM749" s="111"/>
      <c r="OYN749" s="111"/>
      <c r="OYO749" s="111"/>
      <c r="OYP749" s="111"/>
      <c r="OYQ749" s="111"/>
      <c r="OYR749" s="111"/>
      <c r="OYS749" s="111"/>
      <c r="OYT749" s="111"/>
      <c r="OYU749" s="111"/>
      <c r="OYV749" s="111"/>
      <c r="OYW749" s="111"/>
      <c r="OYX749" s="111"/>
      <c r="OYY749" s="111"/>
      <c r="OYZ749" s="111"/>
      <c r="OZA749" s="111"/>
      <c r="OZB749" s="111"/>
      <c r="OZC749" s="111"/>
      <c r="OZD749" s="111"/>
      <c r="OZE749" s="111"/>
      <c r="OZF749" s="111"/>
      <c r="OZG749" s="111"/>
      <c r="OZH749" s="111"/>
      <c r="OZI749" s="111"/>
      <c r="OZJ749" s="111"/>
      <c r="OZK749" s="111"/>
      <c r="OZL749" s="111"/>
      <c r="OZM749" s="111"/>
      <c r="OZN749" s="111"/>
      <c r="OZO749" s="111"/>
      <c r="OZP749" s="111"/>
      <c r="OZQ749" s="111"/>
      <c r="OZR749" s="111"/>
      <c r="OZS749" s="111"/>
      <c r="OZT749" s="111"/>
      <c r="OZU749" s="111"/>
      <c r="OZV749" s="111"/>
      <c r="OZW749" s="111"/>
      <c r="OZX749" s="111"/>
      <c r="OZY749" s="111"/>
      <c r="OZZ749" s="111"/>
      <c r="PAA749" s="111"/>
      <c r="PAB749" s="111"/>
      <c r="PAC749" s="111"/>
      <c r="PAD749" s="111"/>
      <c r="PAE749" s="111"/>
      <c r="PAF749" s="111"/>
      <c r="PAG749" s="111"/>
      <c r="PAH749" s="111"/>
      <c r="PAI749" s="111"/>
      <c r="PAJ749" s="111"/>
      <c r="PAK749" s="111"/>
      <c r="PAL749" s="111"/>
      <c r="PAM749" s="111"/>
      <c r="PAN749" s="111"/>
      <c r="PAO749" s="111"/>
      <c r="PAP749" s="111"/>
      <c r="PAQ749" s="111"/>
      <c r="PAR749" s="111"/>
      <c r="PAS749" s="111"/>
      <c r="PAT749" s="111"/>
      <c r="PAU749" s="111"/>
      <c r="PAV749" s="111"/>
      <c r="PAW749" s="111"/>
      <c r="PAX749" s="111"/>
      <c r="PAY749" s="111"/>
      <c r="PAZ749" s="111"/>
      <c r="PBA749" s="111"/>
      <c r="PBB749" s="111"/>
      <c r="PBC749" s="111"/>
      <c r="PBD749" s="111"/>
      <c r="PBE749" s="111"/>
      <c r="PBF749" s="111"/>
      <c r="PBG749" s="111"/>
      <c r="PBH749" s="111"/>
      <c r="PBI749" s="111"/>
      <c r="PBJ749" s="111"/>
      <c r="PBK749" s="111"/>
      <c r="PBL749" s="111"/>
      <c r="PBM749" s="111"/>
      <c r="PBN749" s="111"/>
      <c r="PBO749" s="111"/>
      <c r="PBP749" s="111"/>
      <c r="PBQ749" s="111"/>
      <c r="PBR749" s="111"/>
      <c r="PBS749" s="111"/>
      <c r="PBT749" s="111"/>
      <c r="PBU749" s="111"/>
      <c r="PBV749" s="111"/>
      <c r="PBW749" s="111"/>
      <c r="PBX749" s="111"/>
      <c r="PBY749" s="111"/>
      <c r="PBZ749" s="111"/>
      <c r="PCA749" s="111"/>
      <c r="PCB749" s="111"/>
      <c r="PCC749" s="111"/>
      <c r="PCD749" s="111"/>
      <c r="PCE749" s="111"/>
      <c r="PCF749" s="111"/>
      <c r="PCG749" s="111"/>
      <c r="PCH749" s="111"/>
      <c r="PCI749" s="111"/>
      <c r="PCJ749" s="111"/>
      <c r="PCK749" s="111"/>
      <c r="PCL749" s="111"/>
      <c r="PCM749" s="111"/>
      <c r="PCN749" s="111"/>
      <c r="PCO749" s="111"/>
      <c r="PCP749" s="111"/>
      <c r="PCQ749" s="111"/>
      <c r="PCR749" s="111"/>
      <c r="PCS749" s="111"/>
      <c r="PCT749" s="111"/>
      <c r="PCU749" s="111"/>
      <c r="PCV749" s="111"/>
      <c r="PCW749" s="111"/>
      <c r="PCX749" s="111"/>
      <c r="PCY749" s="111"/>
      <c r="PCZ749" s="111"/>
      <c r="PDA749" s="111"/>
      <c r="PDB749" s="111"/>
      <c r="PDC749" s="111"/>
      <c r="PDD749" s="111"/>
      <c r="PDE749" s="111"/>
      <c r="PDF749" s="111"/>
      <c r="PDG749" s="111"/>
      <c r="PDH749" s="111"/>
      <c r="PDI749" s="111"/>
      <c r="PDJ749" s="111"/>
      <c r="PDK749" s="111"/>
      <c r="PDL749" s="111"/>
      <c r="PDM749" s="111"/>
      <c r="PDN749" s="111"/>
      <c r="PDO749" s="111"/>
      <c r="PDP749" s="111"/>
      <c r="PDQ749" s="111"/>
      <c r="PDR749" s="111"/>
      <c r="PDS749" s="111"/>
      <c r="PDT749" s="111"/>
      <c r="PDU749" s="111"/>
      <c r="PDV749" s="111"/>
      <c r="PDW749" s="111"/>
      <c r="PDX749" s="111"/>
      <c r="PDY749" s="111"/>
      <c r="PDZ749" s="111"/>
      <c r="PEA749" s="111"/>
      <c r="PEB749" s="111"/>
      <c r="PEC749" s="111"/>
      <c r="PED749" s="111"/>
      <c r="PEE749" s="111"/>
      <c r="PEF749" s="111"/>
      <c r="PEG749" s="111"/>
      <c r="PEH749" s="111"/>
      <c r="PEI749" s="111"/>
      <c r="PEJ749" s="111"/>
      <c r="PEK749" s="111"/>
      <c r="PEL749" s="111"/>
      <c r="PEM749" s="111"/>
      <c r="PEN749" s="111"/>
      <c r="PEO749" s="111"/>
      <c r="PEP749" s="111"/>
      <c r="PEQ749" s="111"/>
      <c r="PER749" s="111"/>
      <c r="PES749" s="111"/>
      <c r="PET749" s="111"/>
      <c r="PEU749" s="111"/>
      <c r="PEV749" s="111"/>
      <c r="PEW749" s="111"/>
      <c r="PEX749" s="111"/>
      <c r="PEY749" s="111"/>
      <c r="PEZ749" s="111"/>
      <c r="PFA749" s="111"/>
      <c r="PFB749" s="111"/>
      <c r="PFC749" s="111"/>
      <c r="PFD749" s="111"/>
      <c r="PFE749" s="111"/>
      <c r="PFF749" s="111"/>
      <c r="PFG749" s="111"/>
      <c r="PFH749" s="111"/>
      <c r="PFI749" s="111"/>
      <c r="PFJ749" s="111"/>
      <c r="PFK749" s="111"/>
      <c r="PFL749" s="111"/>
      <c r="PFM749" s="111"/>
      <c r="PFN749" s="111"/>
      <c r="PFO749" s="111"/>
      <c r="PFP749" s="111"/>
      <c r="PFQ749" s="111"/>
      <c r="PFR749" s="111"/>
      <c r="PFS749" s="111"/>
      <c r="PFT749" s="111"/>
      <c r="PFU749" s="111"/>
      <c r="PFV749" s="111"/>
      <c r="PFW749" s="111"/>
      <c r="PFX749" s="111"/>
      <c r="PFY749" s="111"/>
      <c r="PFZ749" s="111"/>
      <c r="PGA749" s="111"/>
      <c r="PGB749" s="111"/>
      <c r="PGC749" s="111"/>
      <c r="PGD749" s="111"/>
      <c r="PGE749" s="111"/>
      <c r="PGF749" s="111"/>
      <c r="PGG749" s="111"/>
      <c r="PGH749" s="111"/>
      <c r="PGI749" s="111"/>
      <c r="PGJ749" s="111"/>
      <c r="PGK749" s="111"/>
      <c r="PGL749" s="111"/>
      <c r="PGM749" s="111"/>
      <c r="PGN749" s="111"/>
      <c r="PGO749" s="111"/>
      <c r="PGP749" s="111"/>
      <c r="PGQ749" s="111"/>
      <c r="PGR749" s="111"/>
      <c r="PGS749" s="111"/>
      <c r="PGT749" s="111"/>
      <c r="PGU749" s="111"/>
      <c r="PGV749" s="111"/>
      <c r="PGW749" s="111"/>
      <c r="PGX749" s="111"/>
      <c r="PGY749" s="111"/>
      <c r="PGZ749" s="111"/>
      <c r="PHA749" s="111"/>
      <c r="PHB749" s="111"/>
      <c r="PHC749" s="111"/>
      <c r="PHD749" s="111"/>
      <c r="PHE749" s="111"/>
      <c r="PHF749" s="111"/>
      <c r="PHG749" s="111"/>
      <c r="PHH749" s="111"/>
      <c r="PHI749" s="111"/>
      <c r="PHJ749" s="111"/>
      <c r="PHK749" s="111"/>
      <c r="PHL749" s="111"/>
      <c r="PHM749" s="111"/>
      <c r="PHN749" s="111"/>
      <c r="PHO749" s="111"/>
      <c r="PHP749" s="111"/>
      <c r="PHQ749" s="111"/>
      <c r="PHR749" s="111"/>
      <c r="PHS749" s="111"/>
      <c r="PHT749" s="111"/>
      <c r="PHU749" s="111"/>
      <c r="PHV749" s="111"/>
      <c r="PHW749" s="111"/>
      <c r="PHX749" s="111"/>
      <c r="PHY749" s="111"/>
      <c r="PHZ749" s="111"/>
      <c r="PIA749" s="111"/>
      <c r="PIB749" s="111"/>
      <c r="PIC749" s="111"/>
      <c r="PID749" s="111"/>
      <c r="PIE749" s="111"/>
      <c r="PIF749" s="111"/>
      <c r="PIG749" s="111"/>
      <c r="PIH749" s="111"/>
      <c r="PII749" s="111"/>
      <c r="PIJ749" s="111"/>
      <c r="PIK749" s="111"/>
      <c r="PIL749" s="111"/>
      <c r="PIM749" s="111"/>
      <c r="PIN749" s="111"/>
      <c r="PIO749" s="111"/>
      <c r="PIP749" s="111"/>
      <c r="PIQ749" s="111"/>
      <c r="PIR749" s="111"/>
      <c r="PIS749" s="111"/>
      <c r="PIT749" s="111"/>
      <c r="PIU749" s="111"/>
      <c r="PIV749" s="111"/>
      <c r="PIW749" s="111"/>
      <c r="PIX749" s="111"/>
      <c r="PIY749" s="111"/>
      <c r="PIZ749" s="111"/>
      <c r="PJA749" s="111"/>
      <c r="PJB749" s="111"/>
      <c r="PJC749" s="111"/>
      <c r="PJD749" s="111"/>
      <c r="PJE749" s="111"/>
      <c r="PJF749" s="111"/>
      <c r="PJG749" s="111"/>
      <c r="PJH749" s="111"/>
      <c r="PJI749" s="111"/>
      <c r="PJJ749" s="111"/>
      <c r="PJK749" s="111"/>
      <c r="PJL749" s="111"/>
      <c r="PJM749" s="111"/>
      <c r="PJN749" s="111"/>
      <c r="PJO749" s="111"/>
      <c r="PJP749" s="111"/>
      <c r="PJQ749" s="111"/>
      <c r="PJR749" s="111"/>
      <c r="PJS749" s="111"/>
      <c r="PJT749" s="111"/>
      <c r="PJU749" s="111"/>
      <c r="PJV749" s="111"/>
      <c r="PJW749" s="111"/>
      <c r="PJX749" s="111"/>
      <c r="PJY749" s="111"/>
      <c r="PJZ749" s="111"/>
      <c r="PKA749" s="111"/>
      <c r="PKB749" s="111"/>
      <c r="PKC749" s="111"/>
      <c r="PKD749" s="111"/>
      <c r="PKE749" s="111"/>
      <c r="PKF749" s="111"/>
      <c r="PKG749" s="111"/>
      <c r="PKH749" s="111"/>
      <c r="PKI749" s="111"/>
      <c r="PKJ749" s="111"/>
      <c r="PKK749" s="111"/>
      <c r="PKL749" s="111"/>
      <c r="PKM749" s="111"/>
      <c r="PKN749" s="111"/>
      <c r="PKO749" s="111"/>
      <c r="PKP749" s="111"/>
      <c r="PKQ749" s="111"/>
      <c r="PKR749" s="111"/>
      <c r="PKS749" s="111"/>
      <c r="PKT749" s="111"/>
      <c r="PKU749" s="111"/>
      <c r="PKV749" s="111"/>
      <c r="PKW749" s="111"/>
      <c r="PKX749" s="111"/>
      <c r="PKY749" s="111"/>
      <c r="PKZ749" s="111"/>
      <c r="PLA749" s="111"/>
      <c r="PLB749" s="111"/>
      <c r="PLC749" s="111"/>
      <c r="PLD749" s="111"/>
      <c r="PLE749" s="111"/>
      <c r="PLF749" s="111"/>
      <c r="PLG749" s="111"/>
      <c r="PLH749" s="111"/>
      <c r="PLI749" s="111"/>
      <c r="PLJ749" s="111"/>
      <c r="PLK749" s="111"/>
      <c r="PLL749" s="111"/>
      <c r="PLM749" s="111"/>
      <c r="PLN749" s="111"/>
      <c r="PLO749" s="111"/>
      <c r="PLP749" s="111"/>
      <c r="PLQ749" s="111"/>
      <c r="PLR749" s="111"/>
      <c r="PLS749" s="111"/>
      <c r="PLT749" s="111"/>
      <c r="PLU749" s="111"/>
      <c r="PLV749" s="111"/>
      <c r="PLW749" s="111"/>
      <c r="PLX749" s="111"/>
      <c r="PLY749" s="111"/>
      <c r="PLZ749" s="111"/>
      <c r="PMA749" s="111"/>
      <c r="PMB749" s="111"/>
      <c r="PMC749" s="111"/>
      <c r="PMD749" s="111"/>
      <c r="PME749" s="111"/>
      <c r="PMF749" s="111"/>
      <c r="PMG749" s="111"/>
      <c r="PMH749" s="111"/>
      <c r="PMI749" s="111"/>
      <c r="PMJ749" s="111"/>
      <c r="PMK749" s="111"/>
      <c r="PML749" s="111"/>
      <c r="PMM749" s="111"/>
      <c r="PMN749" s="111"/>
      <c r="PMO749" s="111"/>
      <c r="PMP749" s="111"/>
      <c r="PMQ749" s="111"/>
      <c r="PMR749" s="111"/>
      <c r="PMS749" s="111"/>
      <c r="PMT749" s="111"/>
      <c r="PMU749" s="111"/>
      <c r="PMV749" s="111"/>
      <c r="PMW749" s="111"/>
      <c r="PMX749" s="111"/>
      <c r="PMY749" s="111"/>
      <c r="PMZ749" s="111"/>
      <c r="PNA749" s="111"/>
      <c r="PNB749" s="111"/>
      <c r="PNC749" s="111"/>
      <c r="PND749" s="111"/>
      <c r="PNE749" s="111"/>
      <c r="PNF749" s="111"/>
      <c r="PNG749" s="111"/>
      <c r="PNH749" s="111"/>
      <c r="PNI749" s="111"/>
      <c r="PNJ749" s="111"/>
      <c r="PNK749" s="111"/>
      <c r="PNL749" s="111"/>
      <c r="PNM749" s="111"/>
      <c r="PNN749" s="111"/>
      <c r="PNO749" s="111"/>
      <c r="PNP749" s="111"/>
      <c r="PNQ749" s="111"/>
      <c r="PNR749" s="111"/>
      <c r="PNS749" s="111"/>
      <c r="PNT749" s="111"/>
      <c r="PNU749" s="111"/>
      <c r="PNV749" s="111"/>
      <c r="PNW749" s="111"/>
      <c r="PNX749" s="111"/>
      <c r="PNY749" s="111"/>
      <c r="PNZ749" s="111"/>
      <c r="POA749" s="111"/>
      <c r="POB749" s="111"/>
      <c r="POC749" s="111"/>
      <c r="POD749" s="111"/>
      <c r="POE749" s="111"/>
      <c r="POF749" s="111"/>
      <c r="POG749" s="111"/>
      <c r="POH749" s="111"/>
      <c r="POI749" s="111"/>
      <c r="POJ749" s="111"/>
      <c r="POK749" s="111"/>
      <c r="POL749" s="111"/>
      <c r="POM749" s="111"/>
      <c r="PON749" s="111"/>
      <c r="POO749" s="111"/>
      <c r="POP749" s="111"/>
      <c r="POQ749" s="111"/>
      <c r="POR749" s="111"/>
      <c r="POS749" s="111"/>
      <c r="POT749" s="111"/>
      <c r="POU749" s="111"/>
      <c r="POV749" s="111"/>
      <c r="POW749" s="111"/>
      <c r="POX749" s="111"/>
      <c r="POY749" s="111"/>
      <c r="POZ749" s="111"/>
      <c r="PPA749" s="111"/>
      <c r="PPB749" s="111"/>
      <c r="PPC749" s="111"/>
      <c r="PPD749" s="111"/>
      <c r="PPE749" s="111"/>
      <c r="PPF749" s="111"/>
      <c r="PPG749" s="111"/>
      <c r="PPH749" s="111"/>
      <c r="PPI749" s="111"/>
      <c r="PPJ749" s="111"/>
      <c r="PPK749" s="111"/>
      <c r="PPL749" s="111"/>
      <c r="PPM749" s="111"/>
      <c r="PPN749" s="111"/>
      <c r="PPO749" s="111"/>
      <c r="PPP749" s="111"/>
      <c r="PPQ749" s="111"/>
      <c r="PPR749" s="111"/>
      <c r="PPS749" s="111"/>
      <c r="PPT749" s="111"/>
      <c r="PPU749" s="111"/>
      <c r="PPV749" s="111"/>
      <c r="PPW749" s="111"/>
      <c r="PPX749" s="111"/>
      <c r="PPY749" s="111"/>
      <c r="PPZ749" s="111"/>
      <c r="PQA749" s="111"/>
      <c r="PQB749" s="111"/>
      <c r="PQC749" s="111"/>
      <c r="PQD749" s="111"/>
      <c r="PQE749" s="111"/>
      <c r="PQF749" s="111"/>
      <c r="PQG749" s="111"/>
      <c r="PQH749" s="111"/>
      <c r="PQI749" s="111"/>
      <c r="PQJ749" s="111"/>
      <c r="PQK749" s="111"/>
      <c r="PQL749" s="111"/>
      <c r="PQM749" s="111"/>
      <c r="PQN749" s="111"/>
      <c r="PQO749" s="111"/>
      <c r="PQP749" s="111"/>
      <c r="PQQ749" s="111"/>
      <c r="PQR749" s="111"/>
      <c r="PQS749" s="111"/>
      <c r="PQT749" s="111"/>
      <c r="PQU749" s="111"/>
      <c r="PQV749" s="111"/>
      <c r="PQW749" s="111"/>
      <c r="PQX749" s="111"/>
      <c r="PQY749" s="111"/>
      <c r="PQZ749" s="111"/>
      <c r="PRA749" s="111"/>
      <c r="PRB749" s="111"/>
      <c r="PRC749" s="111"/>
      <c r="PRD749" s="111"/>
      <c r="PRE749" s="111"/>
      <c r="PRF749" s="111"/>
      <c r="PRG749" s="111"/>
      <c r="PRH749" s="111"/>
      <c r="PRI749" s="111"/>
      <c r="PRJ749" s="111"/>
      <c r="PRK749" s="111"/>
      <c r="PRL749" s="111"/>
      <c r="PRM749" s="111"/>
      <c r="PRN749" s="111"/>
      <c r="PRO749" s="111"/>
      <c r="PRP749" s="111"/>
      <c r="PRQ749" s="111"/>
      <c r="PRR749" s="111"/>
      <c r="PRS749" s="111"/>
      <c r="PRT749" s="111"/>
      <c r="PRU749" s="111"/>
      <c r="PRV749" s="111"/>
      <c r="PRW749" s="111"/>
      <c r="PRX749" s="111"/>
      <c r="PRY749" s="111"/>
      <c r="PRZ749" s="111"/>
      <c r="PSA749" s="111"/>
      <c r="PSB749" s="111"/>
      <c r="PSC749" s="111"/>
      <c r="PSD749" s="111"/>
      <c r="PSE749" s="111"/>
      <c r="PSF749" s="111"/>
      <c r="PSG749" s="111"/>
      <c r="PSH749" s="111"/>
      <c r="PSI749" s="111"/>
      <c r="PSJ749" s="111"/>
      <c r="PSK749" s="111"/>
      <c r="PSL749" s="111"/>
      <c r="PSM749" s="111"/>
      <c r="PSN749" s="111"/>
      <c r="PSO749" s="111"/>
      <c r="PSP749" s="111"/>
      <c r="PSQ749" s="111"/>
      <c r="PSR749" s="111"/>
      <c r="PSS749" s="111"/>
      <c r="PST749" s="111"/>
      <c r="PSU749" s="111"/>
      <c r="PSV749" s="111"/>
      <c r="PSW749" s="111"/>
      <c r="PSX749" s="111"/>
      <c r="PSY749" s="111"/>
      <c r="PSZ749" s="111"/>
      <c r="PTA749" s="111"/>
      <c r="PTB749" s="111"/>
      <c r="PTC749" s="111"/>
      <c r="PTD749" s="111"/>
      <c r="PTE749" s="111"/>
      <c r="PTF749" s="111"/>
      <c r="PTG749" s="111"/>
      <c r="PTH749" s="111"/>
      <c r="PTI749" s="111"/>
      <c r="PTJ749" s="111"/>
      <c r="PTK749" s="111"/>
      <c r="PTL749" s="111"/>
      <c r="PTM749" s="111"/>
      <c r="PTN749" s="111"/>
      <c r="PTO749" s="111"/>
      <c r="PTP749" s="111"/>
      <c r="PTQ749" s="111"/>
      <c r="PTR749" s="111"/>
      <c r="PTS749" s="111"/>
      <c r="PTT749" s="111"/>
      <c r="PTU749" s="111"/>
      <c r="PTV749" s="111"/>
      <c r="PTW749" s="111"/>
      <c r="PTX749" s="111"/>
      <c r="PTY749" s="111"/>
      <c r="PTZ749" s="111"/>
      <c r="PUA749" s="111"/>
      <c r="PUB749" s="111"/>
      <c r="PUC749" s="111"/>
      <c r="PUD749" s="111"/>
      <c r="PUE749" s="111"/>
      <c r="PUF749" s="111"/>
      <c r="PUG749" s="111"/>
      <c r="PUH749" s="111"/>
      <c r="PUI749" s="111"/>
      <c r="PUJ749" s="111"/>
      <c r="PUK749" s="111"/>
      <c r="PUL749" s="111"/>
      <c r="PUM749" s="111"/>
      <c r="PUN749" s="111"/>
      <c r="PUO749" s="111"/>
      <c r="PUP749" s="111"/>
      <c r="PUQ749" s="111"/>
      <c r="PUR749" s="111"/>
      <c r="PUS749" s="111"/>
      <c r="PUT749" s="111"/>
      <c r="PUU749" s="111"/>
      <c r="PUV749" s="111"/>
      <c r="PUW749" s="111"/>
      <c r="PUX749" s="111"/>
      <c r="PUY749" s="111"/>
      <c r="PUZ749" s="111"/>
      <c r="PVA749" s="111"/>
      <c r="PVB749" s="111"/>
      <c r="PVC749" s="111"/>
      <c r="PVD749" s="111"/>
      <c r="PVE749" s="111"/>
      <c r="PVF749" s="111"/>
      <c r="PVG749" s="111"/>
      <c r="PVH749" s="111"/>
      <c r="PVI749" s="111"/>
      <c r="PVJ749" s="111"/>
      <c r="PVK749" s="111"/>
      <c r="PVL749" s="111"/>
      <c r="PVM749" s="111"/>
      <c r="PVN749" s="111"/>
      <c r="PVO749" s="111"/>
      <c r="PVP749" s="111"/>
      <c r="PVQ749" s="111"/>
      <c r="PVR749" s="111"/>
      <c r="PVS749" s="111"/>
      <c r="PVT749" s="111"/>
      <c r="PVU749" s="111"/>
      <c r="PVV749" s="111"/>
      <c r="PVW749" s="111"/>
      <c r="PVX749" s="111"/>
      <c r="PVY749" s="111"/>
      <c r="PVZ749" s="111"/>
      <c r="PWA749" s="111"/>
      <c r="PWB749" s="111"/>
      <c r="PWC749" s="111"/>
      <c r="PWD749" s="111"/>
      <c r="PWE749" s="111"/>
      <c r="PWF749" s="111"/>
      <c r="PWG749" s="111"/>
      <c r="PWH749" s="111"/>
      <c r="PWI749" s="111"/>
      <c r="PWJ749" s="111"/>
      <c r="PWK749" s="111"/>
      <c r="PWL749" s="111"/>
      <c r="PWM749" s="111"/>
      <c r="PWN749" s="111"/>
      <c r="PWO749" s="111"/>
      <c r="PWP749" s="111"/>
      <c r="PWQ749" s="111"/>
      <c r="PWR749" s="111"/>
      <c r="PWS749" s="111"/>
      <c r="PWT749" s="111"/>
      <c r="PWU749" s="111"/>
      <c r="PWV749" s="111"/>
      <c r="PWW749" s="111"/>
      <c r="PWX749" s="111"/>
      <c r="PWY749" s="111"/>
      <c r="PWZ749" s="111"/>
      <c r="PXA749" s="111"/>
      <c r="PXB749" s="111"/>
      <c r="PXC749" s="111"/>
      <c r="PXD749" s="111"/>
      <c r="PXE749" s="111"/>
      <c r="PXF749" s="111"/>
      <c r="PXG749" s="111"/>
      <c r="PXH749" s="111"/>
      <c r="PXI749" s="111"/>
      <c r="PXJ749" s="111"/>
      <c r="PXK749" s="111"/>
      <c r="PXL749" s="111"/>
      <c r="PXM749" s="111"/>
      <c r="PXN749" s="111"/>
      <c r="PXO749" s="111"/>
      <c r="PXP749" s="111"/>
      <c r="PXQ749" s="111"/>
      <c r="PXR749" s="111"/>
      <c r="PXS749" s="111"/>
      <c r="PXT749" s="111"/>
      <c r="PXU749" s="111"/>
      <c r="PXV749" s="111"/>
      <c r="PXW749" s="111"/>
      <c r="PXX749" s="111"/>
      <c r="PXY749" s="111"/>
      <c r="PXZ749" s="111"/>
      <c r="PYA749" s="111"/>
      <c r="PYB749" s="111"/>
      <c r="PYC749" s="111"/>
      <c r="PYD749" s="111"/>
      <c r="PYE749" s="111"/>
      <c r="PYF749" s="111"/>
      <c r="PYG749" s="111"/>
      <c r="PYH749" s="111"/>
      <c r="PYI749" s="111"/>
      <c r="PYJ749" s="111"/>
      <c r="PYK749" s="111"/>
      <c r="PYL749" s="111"/>
      <c r="PYM749" s="111"/>
      <c r="PYN749" s="111"/>
      <c r="PYO749" s="111"/>
      <c r="PYP749" s="111"/>
      <c r="PYQ749" s="111"/>
      <c r="PYR749" s="111"/>
      <c r="PYS749" s="111"/>
      <c r="PYT749" s="111"/>
      <c r="PYU749" s="111"/>
      <c r="PYV749" s="111"/>
      <c r="PYW749" s="111"/>
      <c r="PYX749" s="111"/>
      <c r="PYY749" s="111"/>
      <c r="PYZ749" s="111"/>
      <c r="PZA749" s="111"/>
      <c r="PZB749" s="111"/>
      <c r="PZC749" s="111"/>
      <c r="PZD749" s="111"/>
      <c r="PZE749" s="111"/>
      <c r="PZF749" s="111"/>
      <c r="PZG749" s="111"/>
      <c r="PZH749" s="111"/>
      <c r="PZI749" s="111"/>
      <c r="PZJ749" s="111"/>
      <c r="PZK749" s="111"/>
      <c r="PZL749" s="111"/>
      <c r="PZM749" s="111"/>
      <c r="PZN749" s="111"/>
      <c r="PZO749" s="111"/>
      <c r="PZP749" s="111"/>
      <c r="PZQ749" s="111"/>
      <c r="PZR749" s="111"/>
      <c r="PZS749" s="111"/>
      <c r="PZT749" s="111"/>
      <c r="PZU749" s="111"/>
      <c r="PZV749" s="111"/>
      <c r="PZW749" s="111"/>
      <c r="PZX749" s="111"/>
      <c r="PZY749" s="111"/>
      <c r="PZZ749" s="111"/>
      <c r="QAA749" s="111"/>
      <c r="QAB749" s="111"/>
      <c r="QAC749" s="111"/>
      <c r="QAD749" s="111"/>
      <c r="QAE749" s="111"/>
      <c r="QAF749" s="111"/>
      <c r="QAG749" s="111"/>
      <c r="QAH749" s="111"/>
      <c r="QAI749" s="111"/>
      <c r="QAJ749" s="111"/>
      <c r="QAK749" s="111"/>
      <c r="QAL749" s="111"/>
      <c r="QAM749" s="111"/>
      <c r="QAN749" s="111"/>
      <c r="QAO749" s="111"/>
      <c r="QAP749" s="111"/>
      <c r="QAQ749" s="111"/>
      <c r="QAR749" s="111"/>
      <c r="QAS749" s="111"/>
      <c r="QAT749" s="111"/>
      <c r="QAU749" s="111"/>
      <c r="QAV749" s="111"/>
      <c r="QAW749" s="111"/>
      <c r="QAX749" s="111"/>
      <c r="QAY749" s="111"/>
      <c r="QAZ749" s="111"/>
      <c r="QBA749" s="111"/>
      <c r="QBB749" s="111"/>
      <c r="QBC749" s="111"/>
      <c r="QBD749" s="111"/>
      <c r="QBE749" s="111"/>
      <c r="QBF749" s="111"/>
      <c r="QBG749" s="111"/>
      <c r="QBH749" s="111"/>
      <c r="QBI749" s="111"/>
      <c r="QBJ749" s="111"/>
      <c r="QBK749" s="111"/>
      <c r="QBL749" s="111"/>
      <c r="QBM749" s="111"/>
      <c r="QBN749" s="111"/>
      <c r="QBO749" s="111"/>
      <c r="QBP749" s="111"/>
      <c r="QBQ749" s="111"/>
      <c r="QBR749" s="111"/>
      <c r="QBS749" s="111"/>
      <c r="QBT749" s="111"/>
      <c r="QBU749" s="111"/>
      <c r="QBV749" s="111"/>
      <c r="QBW749" s="111"/>
      <c r="QBX749" s="111"/>
      <c r="QBY749" s="111"/>
      <c r="QBZ749" s="111"/>
      <c r="QCA749" s="111"/>
      <c r="QCB749" s="111"/>
      <c r="QCC749" s="111"/>
      <c r="QCD749" s="111"/>
      <c r="QCE749" s="111"/>
      <c r="QCF749" s="111"/>
      <c r="QCG749" s="111"/>
      <c r="QCH749" s="111"/>
      <c r="QCI749" s="111"/>
      <c r="QCJ749" s="111"/>
      <c r="QCK749" s="111"/>
      <c r="QCL749" s="111"/>
      <c r="QCM749" s="111"/>
      <c r="QCN749" s="111"/>
      <c r="QCO749" s="111"/>
      <c r="QCP749" s="111"/>
      <c r="QCQ749" s="111"/>
      <c r="QCR749" s="111"/>
      <c r="QCS749" s="111"/>
      <c r="QCT749" s="111"/>
      <c r="QCU749" s="111"/>
      <c r="QCV749" s="111"/>
      <c r="QCW749" s="111"/>
      <c r="QCX749" s="111"/>
      <c r="QCY749" s="111"/>
      <c r="QCZ749" s="111"/>
      <c r="QDA749" s="111"/>
      <c r="QDB749" s="111"/>
      <c r="QDC749" s="111"/>
      <c r="QDD749" s="111"/>
      <c r="QDE749" s="111"/>
      <c r="QDF749" s="111"/>
      <c r="QDG749" s="111"/>
      <c r="QDH749" s="111"/>
      <c r="QDI749" s="111"/>
      <c r="QDJ749" s="111"/>
      <c r="QDK749" s="111"/>
      <c r="QDL749" s="111"/>
      <c r="QDM749" s="111"/>
      <c r="QDN749" s="111"/>
      <c r="QDO749" s="111"/>
      <c r="QDP749" s="111"/>
      <c r="QDQ749" s="111"/>
      <c r="QDR749" s="111"/>
      <c r="QDS749" s="111"/>
      <c r="QDT749" s="111"/>
      <c r="QDU749" s="111"/>
      <c r="QDV749" s="111"/>
      <c r="QDW749" s="111"/>
      <c r="QDX749" s="111"/>
      <c r="QDY749" s="111"/>
      <c r="QDZ749" s="111"/>
      <c r="QEA749" s="111"/>
      <c r="QEB749" s="111"/>
      <c r="QEC749" s="111"/>
      <c r="QED749" s="111"/>
      <c r="QEE749" s="111"/>
      <c r="QEF749" s="111"/>
      <c r="QEG749" s="111"/>
      <c r="QEH749" s="111"/>
      <c r="QEI749" s="111"/>
      <c r="QEJ749" s="111"/>
      <c r="QEK749" s="111"/>
      <c r="QEL749" s="111"/>
      <c r="QEM749" s="111"/>
      <c r="QEN749" s="111"/>
      <c r="QEO749" s="111"/>
      <c r="QEP749" s="111"/>
      <c r="QEQ749" s="111"/>
      <c r="QER749" s="111"/>
      <c r="QES749" s="111"/>
      <c r="QET749" s="111"/>
      <c r="QEU749" s="111"/>
      <c r="QEV749" s="111"/>
      <c r="QEW749" s="111"/>
      <c r="QEX749" s="111"/>
      <c r="QEY749" s="111"/>
      <c r="QEZ749" s="111"/>
      <c r="QFA749" s="111"/>
      <c r="QFB749" s="111"/>
      <c r="QFC749" s="111"/>
      <c r="QFD749" s="111"/>
      <c r="QFE749" s="111"/>
      <c r="QFF749" s="111"/>
      <c r="QFG749" s="111"/>
      <c r="QFH749" s="111"/>
      <c r="QFI749" s="111"/>
      <c r="QFJ749" s="111"/>
      <c r="QFK749" s="111"/>
      <c r="QFL749" s="111"/>
      <c r="QFM749" s="111"/>
      <c r="QFN749" s="111"/>
      <c r="QFO749" s="111"/>
      <c r="QFP749" s="111"/>
      <c r="QFQ749" s="111"/>
      <c r="QFR749" s="111"/>
      <c r="QFS749" s="111"/>
      <c r="QFT749" s="111"/>
      <c r="QFU749" s="111"/>
      <c r="QFV749" s="111"/>
      <c r="QFW749" s="111"/>
      <c r="QFX749" s="111"/>
      <c r="QFY749" s="111"/>
      <c r="QFZ749" s="111"/>
      <c r="QGA749" s="111"/>
      <c r="QGB749" s="111"/>
      <c r="QGC749" s="111"/>
      <c r="QGD749" s="111"/>
      <c r="QGE749" s="111"/>
      <c r="QGF749" s="111"/>
      <c r="QGG749" s="111"/>
      <c r="QGH749" s="111"/>
      <c r="QGI749" s="111"/>
      <c r="QGJ749" s="111"/>
      <c r="QGK749" s="111"/>
      <c r="QGL749" s="111"/>
      <c r="QGM749" s="111"/>
      <c r="QGN749" s="111"/>
      <c r="QGO749" s="111"/>
      <c r="QGP749" s="111"/>
      <c r="QGQ749" s="111"/>
      <c r="QGR749" s="111"/>
      <c r="QGS749" s="111"/>
      <c r="QGT749" s="111"/>
      <c r="QGU749" s="111"/>
      <c r="QGV749" s="111"/>
      <c r="QGW749" s="111"/>
      <c r="QGX749" s="111"/>
      <c r="QGY749" s="111"/>
      <c r="QGZ749" s="111"/>
      <c r="QHA749" s="111"/>
      <c r="QHB749" s="111"/>
      <c r="QHC749" s="111"/>
      <c r="QHD749" s="111"/>
      <c r="QHE749" s="111"/>
      <c r="QHF749" s="111"/>
      <c r="QHG749" s="111"/>
      <c r="QHH749" s="111"/>
      <c r="QHI749" s="111"/>
      <c r="QHJ749" s="111"/>
      <c r="QHK749" s="111"/>
      <c r="QHL749" s="111"/>
      <c r="QHM749" s="111"/>
      <c r="QHN749" s="111"/>
      <c r="QHO749" s="111"/>
      <c r="QHP749" s="111"/>
      <c r="QHQ749" s="111"/>
      <c r="QHR749" s="111"/>
      <c r="QHS749" s="111"/>
      <c r="QHT749" s="111"/>
      <c r="QHU749" s="111"/>
      <c r="QHV749" s="111"/>
      <c r="QHW749" s="111"/>
      <c r="QHX749" s="111"/>
      <c r="QHY749" s="111"/>
      <c r="QHZ749" s="111"/>
      <c r="QIA749" s="111"/>
      <c r="QIB749" s="111"/>
      <c r="QIC749" s="111"/>
      <c r="QID749" s="111"/>
      <c r="QIE749" s="111"/>
      <c r="QIF749" s="111"/>
      <c r="QIG749" s="111"/>
      <c r="QIH749" s="111"/>
      <c r="QII749" s="111"/>
      <c r="QIJ749" s="111"/>
      <c r="QIK749" s="111"/>
      <c r="QIL749" s="111"/>
      <c r="QIM749" s="111"/>
      <c r="QIN749" s="111"/>
      <c r="QIO749" s="111"/>
      <c r="QIP749" s="111"/>
      <c r="QIQ749" s="111"/>
      <c r="QIR749" s="111"/>
      <c r="QIS749" s="111"/>
      <c r="QIT749" s="111"/>
      <c r="QIU749" s="111"/>
      <c r="QIV749" s="111"/>
      <c r="QIW749" s="111"/>
      <c r="QIX749" s="111"/>
      <c r="QIY749" s="111"/>
      <c r="QIZ749" s="111"/>
      <c r="QJA749" s="111"/>
      <c r="QJB749" s="111"/>
      <c r="QJC749" s="111"/>
      <c r="QJD749" s="111"/>
      <c r="QJE749" s="111"/>
      <c r="QJF749" s="111"/>
      <c r="QJG749" s="111"/>
      <c r="QJH749" s="111"/>
      <c r="QJI749" s="111"/>
      <c r="QJJ749" s="111"/>
      <c r="QJK749" s="111"/>
      <c r="QJL749" s="111"/>
      <c r="QJM749" s="111"/>
      <c r="QJN749" s="111"/>
      <c r="QJO749" s="111"/>
      <c r="QJP749" s="111"/>
      <c r="QJQ749" s="111"/>
      <c r="QJR749" s="111"/>
      <c r="QJS749" s="111"/>
      <c r="QJT749" s="111"/>
      <c r="QJU749" s="111"/>
      <c r="QJV749" s="111"/>
      <c r="QJW749" s="111"/>
      <c r="QJX749" s="111"/>
      <c r="QJY749" s="111"/>
      <c r="QJZ749" s="111"/>
      <c r="QKA749" s="111"/>
      <c r="QKB749" s="111"/>
      <c r="QKC749" s="111"/>
      <c r="QKD749" s="111"/>
      <c r="QKE749" s="111"/>
      <c r="QKF749" s="111"/>
      <c r="QKG749" s="111"/>
      <c r="QKH749" s="111"/>
      <c r="QKI749" s="111"/>
      <c r="QKJ749" s="111"/>
      <c r="QKK749" s="111"/>
      <c r="QKL749" s="111"/>
      <c r="QKM749" s="111"/>
      <c r="QKN749" s="111"/>
      <c r="QKO749" s="111"/>
      <c r="QKP749" s="111"/>
      <c r="QKQ749" s="111"/>
      <c r="QKR749" s="111"/>
      <c r="QKS749" s="111"/>
      <c r="QKT749" s="111"/>
      <c r="QKU749" s="111"/>
      <c r="QKV749" s="111"/>
      <c r="QKW749" s="111"/>
      <c r="QKX749" s="111"/>
      <c r="QKY749" s="111"/>
      <c r="QKZ749" s="111"/>
      <c r="QLA749" s="111"/>
      <c r="QLB749" s="111"/>
      <c r="QLC749" s="111"/>
      <c r="QLD749" s="111"/>
      <c r="QLE749" s="111"/>
      <c r="QLF749" s="111"/>
      <c r="QLG749" s="111"/>
      <c r="QLH749" s="111"/>
      <c r="QLI749" s="111"/>
      <c r="QLJ749" s="111"/>
      <c r="QLK749" s="111"/>
      <c r="QLL749" s="111"/>
      <c r="QLM749" s="111"/>
      <c r="QLN749" s="111"/>
      <c r="QLO749" s="111"/>
      <c r="QLP749" s="111"/>
      <c r="QLQ749" s="111"/>
      <c r="QLR749" s="111"/>
      <c r="QLS749" s="111"/>
      <c r="QLT749" s="111"/>
      <c r="QLU749" s="111"/>
      <c r="QLV749" s="111"/>
      <c r="QLW749" s="111"/>
      <c r="QLX749" s="111"/>
      <c r="QLY749" s="111"/>
      <c r="QLZ749" s="111"/>
      <c r="QMA749" s="111"/>
      <c r="QMB749" s="111"/>
      <c r="QMC749" s="111"/>
      <c r="QMD749" s="111"/>
      <c r="QME749" s="111"/>
      <c r="QMF749" s="111"/>
      <c r="QMG749" s="111"/>
      <c r="QMH749" s="111"/>
      <c r="QMI749" s="111"/>
      <c r="QMJ749" s="111"/>
      <c r="QMK749" s="111"/>
      <c r="QML749" s="111"/>
      <c r="QMM749" s="111"/>
      <c r="QMN749" s="111"/>
      <c r="QMO749" s="111"/>
      <c r="QMP749" s="111"/>
      <c r="QMQ749" s="111"/>
      <c r="QMR749" s="111"/>
      <c r="QMS749" s="111"/>
      <c r="QMT749" s="111"/>
      <c r="QMU749" s="111"/>
      <c r="QMV749" s="111"/>
      <c r="QMW749" s="111"/>
      <c r="QMX749" s="111"/>
      <c r="QMY749" s="111"/>
      <c r="QMZ749" s="111"/>
      <c r="QNA749" s="111"/>
      <c r="QNB749" s="111"/>
      <c r="QNC749" s="111"/>
      <c r="QND749" s="111"/>
      <c r="QNE749" s="111"/>
      <c r="QNF749" s="111"/>
      <c r="QNG749" s="111"/>
      <c r="QNH749" s="111"/>
      <c r="QNI749" s="111"/>
      <c r="QNJ749" s="111"/>
      <c r="QNK749" s="111"/>
      <c r="QNL749" s="111"/>
      <c r="QNM749" s="111"/>
      <c r="QNN749" s="111"/>
      <c r="QNO749" s="111"/>
      <c r="QNP749" s="111"/>
      <c r="QNQ749" s="111"/>
      <c r="QNR749" s="111"/>
      <c r="QNS749" s="111"/>
      <c r="QNT749" s="111"/>
      <c r="QNU749" s="111"/>
      <c r="QNV749" s="111"/>
      <c r="QNW749" s="111"/>
      <c r="QNX749" s="111"/>
      <c r="QNY749" s="111"/>
      <c r="QNZ749" s="111"/>
      <c r="QOA749" s="111"/>
      <c r="QOB749" s="111"/>
      <c r="QOC749" s="111"/>
      <c r="QOD749" s="111"/>
      <c r="QOE749" s="111"/>
      <c r="QOF749" s="111"/>
      <c r="QOG749" s="111"/>
      <c r="QOH749" s="111"/>
      <c r="QOI749" s="111"/>
      <c r="QOJ749" s="111"/>
      <c r="QOK749" s="111"/>
      <c r="QOL749" s="111"/>
      <c r="QOM749" s="111"/>
      <c r="QON749" s="111"/>
      <c r="QOO749" s="111"/>
      <c r="QOP749" s="111"/>
      <c r="QOQ749" s="111"/>
      <c r="QOR749" s="111"/>
      <c r="QOS749" s="111"/>
      <c r="QOT749" s="111"/>
      <c r="QOU749" s="111"/>
      <c r="QOV749" s="111"/>
      <c r="QOW749" s="111"/>
      <c r="QOX749" s="111"/>
      <c r="QOY749" s="111"/>
      <c r="QOZ749" s="111"/>
      <c r="QPA749" s="111"/>
      <c r="QPB749" s="111"/>
      <c r="QPC749" s="111"/>
      <c r="QPD749" s="111"/>
      <c r="QPE749" s="111"/>
      <c r="QPF749" s="111"/>
      <c r="QPG749" s="111"/>
      <c r="QPH749" s="111"/>
      <c r="QPI749" s="111"/>
      <c r="QPJ749" s="111"/>
      <c r="QPK749" s="111"/>
      <c r="QPL749" s="111"/>
      <c r="QPM749" s="111"/>
      <c r="QPN749" s="111"/>
      <c r="QPO749" s="111"/>
      <c r="QPP749" s="111"/>
      <c r="QPQ749" s="111"/>
      <c r="QPR749" s="111"/>
      <c r="QPS749" s="111"/>
      <c r="QPT749" s="111"/>
      <c r="QPU749" s="111"/>
      <c r="QPV749" s="111"/>
      <c r="QPW749" s="111"/>
      <c r="QPX749" s="111"/>
      <c r="QPY749" s="111"/>
      <c r="QPZ749" s="111"/>
      <c r="QQA749" s="111"/>
      <c r="QQB749" s="111"/>
      <c r="QQC749" s="111"/>
      <c r="QQD749" s="111"/>
      <c r="QQE749" s="111"/>
      <c r="QQF749" s="111"/>
      <c r="QQG749" s="111"/>
      <c r="QQH749" s="111"/>
      <c r="QQI749" s="111"/>
      <c r="QQJ749" s="111"/>
      <c r="QQK749" s="111"/>
      <c r="QQL749" s="111"/>
      <c r="QQM749" s="111"/>
      <c r="QQN749" s="111"/>
      <c r="QQO749" s="111"/>
      <c r="QQP749" s="111"/>
      <c r="QQQ749" s="111"/>
      <c r="QQR749" s="111"/>
      <c r="QQS749" s="111"/>
      <c r="QQT749" s="111"/>
      <c r="QQU749" s="111"/>
      <c r="QQV749" s="111"/>
      <c r="QQW749" s="111"/>
      <c r="QQX749" s="111"/>
      <c r="QQY749" s="111"/>
      <c r="QQZ749" s="111"/>
      <c r="QRA749" s="111"/>
      <c r="QRB749" s="111"/>
      <c r="QRC749" s="111"/>
      <c r="QRD749" s="111"/>
      <c r="QRE749" s="111"/>
      <c r="QRF749" s="111"/>
      <c r="QRG749" s="111"/>
      <c r="QRH749" s="111"/>
      <c r="QRI749" s="111"/>
      <c r="QRJ749" s="111"/>
      <c r="QRK749" s="111"/>
      <c r="QRL749" s="111"/>
      <c r="QRM749" s="111"/>
      <c r="QRN749" s="111"/>
      <c r="QRO749" s="111"/>
      <c r="QRP749" s="111"/>
      <c r="QRQ749" s="111"/>
      <c r="QRR749" s="111"/>
      <c r="QRS749" s="111"/>
      <c r="QRT749" s="111"/>
      <c r="QRU749" s="111"/>
      <c r="QRV749" s="111"/>
      <c r="QRW749" s="111"/>
      <c r="QRX749" s="111"/>
      <c r="QRY749" s="111"/>
      <c r="QRZ749" s="111"/>
      <c r="QSA749" s="111"/>
      <c r="QSB749" s="111"/>
      <c r="QSC749" s="111"/>
      <c r="QSD749" s="111"/>
      <c r="QSE749" s="111"/>
      <c r="QSF749" s="111"/>
      <c r="QSG749" s="111"/>
      <c r="QSH749" s="111"/>
      <c r="QSI749" s="111"/>
      <c r="QSJ749" s="111"/>
      <c r="QSK749" s="111"/>
      <c r="QSL749" s="111"/>
      <c r="QSM749" s="111"/>
      <c r="QSN749" s="111"/>
      <c r="QSO749" s="111"/>
      <c r="QSP749" s="111"/>
      <c r="QSQ749" s="111"/>
      <c r="QSR749" s="111"/>
      <c r="QSS749" s="111"/>
      <c r="QST749" s="111"/>
      <c r="QSU749" s="111"/>
      <c r="QSV749" s="111"/>
      <c r="QSW749" s="111"/>
      <c r="QSX749" s="111"/>
      <c r="QSY749" s="111"/>
      <c r="QSZ749" s="111"/>
      <c r="QTA749" s="111"/>
      <c r="QTB749" s="111"/>
      <c r="QTC749" s="111"/>
      <c r="QTD749" s="111"/>
      <c r="QTE749" s="111"/>
      <c r="QTF749" s="111"/>
      <c r="QTG749" s="111"/>
      <c r="QTH749" s="111"/>
      <c r="QTI749" s="111"/>
      <c r="QTJ749" s="111"/>
      <c r="QTK749" s="111"/>
      <c r="QTL749" s="111"/>
      <c r="QTM749" s="111"/>
      <c r="QTN749" s="111"/>
      <c r="QTO749" s="111"/>
      <c r="QTP749" s="111"/>
      <c r="QTQ749" s="111"/>
      <c r="QTR749" s="111"/>
      <c r="QTS749" s="111"/>
      <c r="QTT749" s="111"/>
      <c r="QTU749" s="111"/>
      <c r="QTV749" s="111"/>
      <c r="QTW749" s="111"/>
      <c r="QTX749" s="111"/>
      <c r="QTY749" s="111"/>
      <c r="QTZ749" s="111"/>
      <c r="QUA749" s="111"/>
      <c r="QUB749" s="111"/>
      <c r="QUC749" s="111"/>
      <c r="QUD749" s="111"/>
      <c r="QUE749" s="111"/>
      <c r="QUF749" s="111"/>
      <c r="QUG749" s="111"/>
      <c r="QUH749" s="111"/>
      <c r="QUI749" s="111"/>
      <c r="QUJ749" s="111"/>
      <c r="QUK749" s="111"/>
      <c r="QUL749" s="111"/>
      <c r="QUM749" s="111"/>
      <c r="QUN749" s="111"/>
      <c r="QUO749" s="111"/>
      <c r="QUP749" s="111"/>
      <c r="QUQ749" s="111"/>
      <c r="QUR749" s="111"/>
      <c r="QUS749" s="111"/>
      <c r="QUT749" s="111"/>
      <c r="QUU749" s="111"/>
      <c r="QUV749" s="111"/>
      <c r="QUW749" s="111"/>
      <c r="QUX749" s="111"/>
      <c r="QUY749" s="111"/>
      <c r="QUZ749" s="111"/>
      <c r="QVA749" s="111"/>
      <c r="QVB749" s="111"/>
      <c r="QVC749" s="111"/>
      <c r="QVD749" s="111"/>
      <c r="QVE749" s="111"/>
      <c r="QVF749" s="111"/>
      <c r="QVG749" s="111"/>
      <c r="QVH749" s="111"/>
      <c r="QVI749" s="111"/>
      <c r="QVJ749" s="111"/>
      <c r="QVK749" s="111"/>
      <c r="QVL749" s="111"/>
      <c r="QVM749" s="111"/>
      <c r="QVN749" s="111"/>
      <c r="QVO749" s="111"/>
      <c r="QVP749" s="111"/>
      <c r="QVQ749" s="111"/>
      <c r="QVR749" s="111"/>
      <c r="QVS749" s="111"/>
      <c r="QVT749" s="111"/>
      <c r="QVU749" s="111"/>
      <c r="QVV749" s="111"/>
      <c r="QVW749" s="111"/>
      <c r="QVX749" s="111"/>
      <c r="QVY749" s="111"/>
      <c r="QVZ749" s="111"/>
      <c r="QWA749" s="111"/>
      <c r="QWB749" s="111"/>
      <c r="QWC749" s="111"/>
      <c r="QWD749" s="111"/>
      <c r="QWE749" s="111"/>
      <c r="QWF749" s="111"/>
      <c r="QWG749" s="111"/>
      <c r="QWH749" s="111"/>
      <c r="QWI749" s="111"/>
      <c r="QWJ749" s="111"/>
      <c r="QWK749" s="111"/>
      <c r="QWL749" s="111"/>
      <c r="QWM749" s="111"/>
      <c r="QWN749" s="111"/>
      <c r="QWO749" s="111"/>
      <c r="QWP749" s="111"/>
      <c r="QWQ749" s="111"/>
      <c r="QWR749" s="111"/>
      <c r="QWS749" s="111"/>
      <c r="QWT749" s="111"/>
      <c r="QWU749" s="111"/>
      <c r="QWV749" s="111"/>
      <c r="QWW749" s="111"/>
      <c r="QWX749" s="111"/>
      <c r="QWY749" s="111"/>
      <c r="QWZ749" s="111"/>
      <c r="QXA749" s="111"/>
      <c r="QXB749" s="111"/>
      <c r="QXC749" s="111"/>
      <c r="QXD749" s="111"/>
      <c r="QXE749" s="111"/>
      <c r="QXF749" s="111"/>
      <c r="QXG749" s="111"/>
      <c r="QXH749" s="111"/>
      <c r="QXI749" s="111"/>
      <c r="QXJ749" s="111"/>
      <c r="QXK749" s="111"/>
      <c r="QXL749" s="111"/>
      <c r="QXM749" s="111"/>
      <c r="QXN749" s="111"/>
      <c r="QXO749" s="111"/>
      <c r="QXP749" s="111"/>
      <c r="QXQ749" s="111"/>
      <c r="QXR749" s="111"/>
      <c r="QXS749" s="111"/>
      <c r="QXT749" s="111"/>
      <c r="QXU749" s="111"/>
      <c r="QXV749" s="111"/>
      <c r="QXW749" s="111"/>
      <c r="QXX749" s="111"/>
      <c r="QXY749" s="111"/>
      <c r="QXZ749" s="111"/>
      <c r="QYA749" s="111"/>
      <c r="QYB749" s="111"/>
      <c r="QYC749" s="111"/>
      <c r="QYD749" s="111"/>
      <c r="QYE749" s="111"/>
      <c r="QYF749" s="111"/>
      <c r="QYG749" s="111"/>
      <c r="QYH749" s="111"/>
      <c r="QYI749" s="111"/>
      <c r="QYJ749" s="111"/>
      <c r="QYK749" s="111"/>
      <c r="QYL749" s="111"/>
      <c r="QYM749" s="111"/>
      <c r="QYN749" s="111"/>
      <c r="QYO749" s="111"/>
      <c r="QYP749" s="111"/>
      <c r="QYQ749" s="111"/>
      <c r="QYR749" s="111"/>
      <c r="QYS749" s="111"/>
      <c r="QYT749" s="111"/>
      <c r="QYU749" s="111"/>
      <c r="QYV749" s="111"/>
      <c r="QYW749" s="111"/>
      <c r="QYX749" s="111"/>
      <c r="QYY749" s="111"/>
      <c r="QYZ749" s="111"/>
      <c r="QZA749" s="111"/>
      <c r="QZB749" s="111"/>
      <c r="QZC749" s="111"/>
      <c r="QZD749" s="111"/>
      <c r="QZE749" s="111"/>
      <c r="QZF749" s="111"/>
      <c r="QZG749" s="111"/>
      <c r="QZH749" s="111"/>
      <c r="QZI749" s="111"/>
      <c r="QZJ749" s="111"/>
      <c r="QZK749" s="111"/>
      <c r="QZL749" s="111"/>
      <c r="QZM749" s="111"/>
      <c r="QZN749" s="111"/>
      <c r="QZO749" s="111"/>
      <c r="QZP749" s="111"/>
      <c r="QZQ749" s="111"/>
      <c r="QZR749" s="111"/>
      <c r="QZS749" s="111"/>
      <c r="QZT749" s="111"/>
      <c r="QZU749" s="111"/>
      <c r="QZV749" s="111"/>
      <c r="QZW749" s="111"/>
      <c r="QZX749" s="111"/>
      <c r="QZY749" s="111"/>
      <c r="QZZ749" s="111"/>
      <c r="RAA749" s="111"/>
      <c r="RAB749" s="111"/>
      <c r="RAC749" s="111"/>
      <c r="RAD749" s="111"/>
      <c r="RAE749" s="111"/>
      <c r="RAF749" s="111"/>
      <c r="RAG749" s="111"/>
      <c r="RAH749" s="111"/>
      <c r="RAI749" s="111"/>
      <c r="RAJ749" s="111"/>
      <c r="RAK749" s="111"/>
      <c r="RAL749" s="111"/>
      <c r="RAM749" s="111"/>
      <c r="RAN749" s="111"/>
      <c r="RAO749" s="111"/>
      <c r="RAP749" s="111"/>
      <c r="RAQ749" s="111"/>
      <c r="RAR749" s="111"/>
      <c r="RAS749" s="111"/>
      <c r="RAT749" s="111"/>
      <c r="RAU749" s="111"/>
      <c r="RAV749" s="111"/>
      <c r="RAW749" s="111"/>
      <c r="RAX749" s="111"/>
      <c r="RAY749" s="111"/>
      <c r="RAZ749" s="111"/>
      <c r="RBA749" s="111"/>
      <c r="RBB749" s="111"/>
      <c r="RBC749" s="111"/>
      <c r="RBD749" s="111"/>
      <c r="RBE749" s="111"/>
      <c r="RBF749" s="111"/>
      <c r="RBG749" s="111"/>
      <c r="RBH749" s="111"/>
      <c r="RBI749" s="111"/>
      <c r="RBJ749" s="111"/>
      <c r="RBK749" s="111"/>
      <c r="RBL749" s="111"/>
      <c r="RBM749" s="111"/>
      <c r="RBN749" s="111"/>
      <c r="RBO749" s="111"/>
      <c r="RBP749" s="111"/>
      <c r="RBQ749" s="111"/>
      <c r="RBR749" s="111"/>
      <c r="RBS749" s="111"/>
      <c r="RBT749" s="111"/>
      <c r="RBU749" s="111"/>
      <c r="RBV749" s="111"/>
      <c r="RBW749" s="111"/>
      <c r="RBX749" s="111"/>
      <c r="RBY749" s="111"/>
      <c r="RBZ749" s="111"/>
      <c r="RCA749" s="111"/>
      <c r="RCB749" s="111"/>
      <c r="RCC749" s="111"/>
      <c r="RCD749" s="111"/>
      <c r="RCE749" s="111"/>
      <c r="RCF749" s="111"/>
      <c r="RCG749" s="111"/>
      <c r="RCH749" s="111"/>
      <c r="RCI749" s="111"/>
      <c r="RCJ749" s="111"/>
      <c r="RCK749" s="111"/>
      <c r="RCL749" s="111"/>
      <c r="RCM749" s="111"/>
      <c r="RCN749" s="111"/>
      <c r="RCO749" s="111"/>
      <c r="RCP749" s="111"/>
      <c r="RCQ749" s="111"/>
      <c r="RCR749" s="111"/>
      <c r="RCS749" s="111"/>
      <c r="RCT749" s="111"/>
      <c r="RCU749" s="111"/>
      <c r="RCV749" s="111"/>
      <c r="RCW749" s="111"/>
      <c r="RCX749" s="111"/>
      <c r="RCY749" s="111"/>
      <c r="RCZ749" s="111"/>
      <c r="RDA749" s="111"/>
      <c r="RDB749" s="111"/>
      <c r="RDC749" s="111"/>
      <c r="RDD749" s="111"/>
      <c r="RDE749" s="111"/>
      <c r="RDF749" s="111"/>
      <c r="RDG749" s="111"/>
      <c r="RDH749" s="111"/>
      <c r="RDI749" s="111"/>
      <c r="RDJ749" s="111"/>
      <c r="RDK749" s="111"/>
      <c r="RDL749" s="111"/>
      <c r="RDM749" s="111"/>
      <c r="RDN749" s="111"/>
      <c r="RDO749" s="111"/>
      <c r="RDP749" s="111"/>
      <c r="RDQ749" s="111"/>
      <c r="RDR749" s="111"/>
      <c r="RDS749" s="111"/>
      <c r="RDT749" s="111"/>
      <c r="RDU749" s="111"/>
      <c r="RDV749" s="111"/>
      <c r="RDW749" s="111"/>
      <c r="RDX749" s="111"/>
      <c r="RDY749" s="111"/>
      <c r="RDZ749" s="111"/>
      <c r="REA749" s="111"/>
      <c r="REB749" s="111"/>
      <c r="REC749" s="111"/>
      <c r="RED749" s="111"/>
      <c r="REE749" s="111"/>
      <c r="REF749" s="111"/>
      <c r="REG749" s="111"/>
      <c r="REH749" s="111"/>
      <c r="REI749" s="111"/>
      <c r="REJ749" s="111"/>
      <c r="REK749" s="111"/>
      <c r="REL749" s="111"/>
      <c r="REM749" s="111"/>
      <c r="REN749" s="111"/>
      <c r="REO749" s="111"/>
      <c r="REP749" s="111"/>
      <c r="REQ749" s="111"/>
      <c r="RER749" s="111"/>
      <c r="RES749" s="111"/>
      <c r="RET749" s="111"/>
      <c r="REU749" s="111"/>
      <c r="REV749" s="111"/>
      <c r="REW749" s="111"/>
      <c r="REX749" s="111"/>
      <c r="REY749" s="111"/>
      <c r="REZ749" s="111"/>
      <c r="RFA749" s="111"/>
      <c r="RFB749" s="111"/>
      <c r="RFC749" s="111"/>
      <c r="RFD749" s="111"/>
      <c r="RFE749" s="111"/>
      <c r="RFF749" s="111"/>
      <c r="RFG749" s="111"/>
      <c r="RFH749" s="111"/>
      <c r="RFI749" s="111"/>
      <c r="RFJ749" s="111"/>
      <c r="RFK749" s="111"/>
      <c r="RFL749" s="111"/>
      <c r="RFM749" s="111"/>
      <c r="RFN749" s="111"/>
      <c r="RFO749" s="111"/>
      <c r="RFP749" s="111"/>
      <c r="RFQ749" s="111"/>
      <c r="RFR749" s="111"/>
      <c r="RFS749" s="111"/>
      <c r="RFT749" s="111"/>
      <c r="RFU749" s="111"/>
      <c r="RFV749" s="111"/>
      <c r="RFW749" s="111"/>
      <c r="RFX749" s="111"/>
      <c r="RFY749" s="111"/>
      <c r="RFZ749" s="111"/>
      <c r="RGA749" s="111"/>
      <c r="RGB749" s="111"/>
      <c r="RGC749" s="111"/>
      <c r="RGD749" s="111"/>
      <c r="RGE749" s="111"/>
      <c r="RGF749" s="111"/>
      <c r="RGG749" s="111"/>
      <c r="RGH749" s="111"/>
      <c r="RGI749" s="111"/>
      <c r="RGJ749" s="111"/>
      <c r="RGK749" s="111"/>
      <c r="RGL749" s="111"/>
      <c r="RGM749" s="111"/>
      <c r="RGN749" s="111"/>
      <c r="RGO749" s="111"/>
      <c r="RGP749" s="111"/>
      <c r="RGQ749" s="111"/>
      <c r="RGR749" s="111"/>
      <c r="RGS749" s="111"/>
      <c r="RGT749" s="111"/>
      <c r="RGU749" s="111"/>
      <c r="RGV749" s="111"/>
      <c r="RGW749" s="111"/>
      <c r="RGX749" s="111"/>
      <c r="RGY749" s="111"/>
      <c r="RGZ749" s="111"/>
      <c r="RHA749" s="111"/>
      <c r="RHB749" s="111"/>
      <c r="RHC749" s="111"/>
      <c r="RHD749" s="111"/>
      <c r="RHE749" s="111"/>
      <c r="RHF749" s="111"/>
      <c r="RHG749" s="111"/>
      <c r="RHH749" s="111"/>
      <c r="RHI749" s="111"/>
      <c r="RHJ749" s="111"/>
      <c r="RHK749" s="111"/>
      <c r="RHL749" s="111"/>
      <c r="RHM749" s="111"/>
      <c r="RHN749" s="111"/>
      <c r="RHO749" s="111"/>
      <c r="RHP749" s="111"/>
      <c r="RHQ749" s="111"/>
      <c r="RHR749" s="111"/>
      <c r="RHS749" s="111"/>
      <c r="RHT749" s="111"/>
      <c r="RHU749" s="111"/>
      <c r="RHV749" s="111"/>
      <c r="RHW749" s="111"/>
      <c r="RHX749" s="111"/>
      <c r="RHY749" s="111"/>
      <c r="RHZ749" s="111"/>
      <c r="RIA749" s="111"/>
      <c r="RIB749" s="111"/>
      <c r="RIC749" s="111"/>
      <c r="RID749" s="111"/>
      <c r="RIE749" s="111"/>
      <c r="RIF749" s="111"/>
      <c r="RIG749" s="111"/>
      <c r="RIH749" s="111"/>
      <c r="RII749" s="111"/>
      <c r="RIJ749" s="111"/>
      <c r="RIK749" s="111"/>
      <c r="RIL749" s="111"/>
      <c r="RIM749" s="111"/>
      <c r="RIN749" s="111"/>
      <c r="RIO749" s="111"/>
      <c r="RIP749" s="111"/>
      <c r="RIQ749" s="111"/>
      <c r="RIR749" s="111"/>
      <c r="RIS749" s="111"/>
      <c r="RIT749" s="111"/>
      <c r="RIU749" s="111"/>
      <c r="RIV749" s="111"/>
      <c r="RIW749" s="111"/>
      <c r="RIX749" s="111"/>
      <c r="RIY749" s="111"/>
      <c r="RIZ749" s="111"/>
      <c r="RJA749" s="111"/>
      <c r="RJB749" s="111"/>
      <c r="RJC749" s="111"/>
      <c r="RJD749" s="111"/>
      <c r="RJE749" s="111"/>
      <c r="RJF749" s="111"/>
      <c r="RJG749" s="111"/>
      <c r="RJH749" s="111"/>
      <c r="RJI749" s="111"/>
      <c r="RJJ749" s="111"/>
      <c r="RJK749" s="111"/>
      <c r="RJL749" s="111"/>
      <c r="RJM749" s="111"/>
      <c r="RJN749" s="111"/>
      <c r="RJO749" s="111"/>
      <c r="RJP749" s="111"/>
      <c r="RJQ749" s="111"/>
      <c r="RJR749" s="111"/>
      <c r="RJS749" s="111"/>
      <c r="RJT749" s="111"/>
      <c r="RJU749" s="111"/>
      <c r="RJV749" s="111"/>
      <c r="RJW749" s="111"/>
      <c r="RJX749" s="111"/>
      <c r="RJY749" s="111"/>
      <c r="RJZ749" s="111"/>
      <c r="RKA749" s="111"/>
      <c r="RKB749" s="111"/>
      <c r="RKC749" s="111"/>
      <c r="RKD749" s="111"/>
      <c r="RKE749" s="111"/>
      <c r="RKF749" s="111"/>
      <c r="RKG749" s="111"/>
      <c r="RKH749" s="111"/>
      <c r="RKI749" s="111"/>
      <c r="RKJ749" s="111"/>
      <c r="RKK749" s="111"/>
      <c r="RKL749" s="111"/>
      <c r="RKM749" s="111"/>
      <c r="RKN749" s="111"/>
      <c r="RKO749" s="111"/>
      <c r="RKP749" s="111"/>
      <c r="RKQ749" s="111"/>
      <c r="RKR749" s="111"/>
      <c r="RKS749" s="111"/>
      <c r="RKT749" s="111"/>
      <c r="RKU749" s="111"/>
      <c r="RKV749" s="111"/>
      <c r="RKW749" s="111"/>
      <c r="RKX749" s="111"/>
      <c r="RKY749" s="111"/>
      <c r="RKZ749" s="111"/>
      <c r="RLA749" s="111"/>
      <c r="RLB749" s="111"/>
      <c r="RLC749" s="111"/>
      <c r="RLD749" s="111"/>
      <c r="RLE749" s="111"/>
      <c r="RLF749" s="111"/>
      <c r="RLG749" s="111"/>
      <c r="RLH749" s="111"/>
      <c r="RLI749" s="111"/>
      <c r="RLJ749" s="111"/>
      <c r="RLK749" s="111"/>
      <c r="RLL749" s="111"/>
      <c r="RLM749" s="111"/>
      <c r="RLN749" s="111"/>
      <c r="RLO749" s="111"/>
      <c r="RLP749" s="111"/>
      <c r="RLQ749" s="111"/>
      <c r="RLR749" s="111"/>
      <c r="RLS749" s="111"/>
      <c r="RLT749" s="111"/>
      <c r="RLU749" s="111"/>
      <c r="RLV749" s="111"/>
      <c r="RLW749" s="111"/>
      <c r="RLX749" s="111"/>
      <c r="RLY749" s="111"/>
      <c r="RLZ749" s="111"/>
      <c r="RMA749" s="111"/>
      <c r="RMB749" s="111"/>
      <c r="RMC749" s="111"/>
      <c r="RMD749" s="111"/>
      <c r="RME749" s="111"/>
      <c r="RMF749" s="111"/>
      <c r="RMG749" s="111"/>
      <c r="RMH749" s="111"/>
      <c r="RMI749" s="111"/>
      <c r="RMJ749" s="111"/>
      <c r="RMK749" s="111"/>
      <c r="RML749" s="111"/>
      <c r="RMM749" s="111"/>
      <c r="RMN749" s="111"/>
      <c r="RMO749" s="111"/>
      <c r="RMP749" s="111"/>
      <c r="RMQ749" s="111"/>
      <c r="RMR749" s="111"/>
      <c r="RMS749" s="111"/>
      <c r="RMT749" s="111"/>
      <c r="RMU749" s="111"/>
      <c r="RMV749" s="111"/>
      <c r="RMW749" s="111"/>
      <c r="RMX749" s="111"/>
      <c r="RMY749" s="111"/>
      <c r="RMZ749" s="111"/>
      <c r="RNA749" s="111"/>
      <c r="RNB749" s="111"/>
      <c r="RNC749" s="111"/>
      <c r="RND749" s="111"/>
      <c r="RNE749" s="111"/>
      <c r="RNF749" s="111"/>
      <c r="RNG749" s="111"/>
      <c r="RNH749" s="111"/>
      <c r="RNI749" s="111"/>
      <c r="RNJ749" s="111"/>
      <c r="RNK749" s="111"/>
      <c r="RNL749" s="111"/>
      <c r="RNM749" s="111"/>
      <c r="RNN749" s="111"/>
      <c r="RNO749" s="111"/>
      <c r="RNP749" s="111"/>
      <c r="RNQ749" s="111"/>
      <c r="RNR749" s="111"/>
      <c r="RNS749" s="111"/>
      <c r="RNT749" s="111"/>
      <c r="RNU749" s="111"/>
      <c r="RNV749" s="111"/>
      <c r="RNW749" s="111"/>
      <c r="RNX749" s="111"/>
      <c r="RNY749" s="111"/>
      <c r="RNZ749" s="111"/>
      <c r="ROA749" s="111"/>
      <c r="ROB749" s="111"/>
      <c r="ROC749" s="111"/>
      <c r="ROD749" s="111"/>
      <c r="ROE749" s="111"/>
      <c r="ROF749" s="111"/>
      <c r="ROG749" s="111"/>
      <c r="ROH749" s="111"/>
      <c r="ROI749" s="111"/>
      <c r="ROJ749" s="111"/>
      <c r="ROK749" s="111"/>
      <c r="ROL749" s="111"/>
      <c r="ROM749" s="111"/>
      <c r="RON749" s="111"/>
      <c r="ROO749" s="111"/>
      <c r="ROP749" s="111"/>
      <c r="ROQ749" s="111"/>
      <c r="ROR749" s="111"/>
      <c r="ROS749" s="111"/>
      <c r="ROT749" s="111"/>
      <c r="ROU749" s="111"/>
      <c r="ROV749" s="111"/>
      <c r="ROW749" s="111"/>
      <c r="ROX749" s="111"/>
      <c r="ROY749" s="111"/>
      <c r="ROZ749" s="111"/>
      <c r="RPA749" s="111"/>
      <c r="RPB749" s="111"/>
      <c r="RPC749" s="111"/>
      <c r="RPD749" s="111"/>
      <c r="RPE749" s="111"/>
      <c r="RPF749" s="111"/>
      <c r="RPG749" s="111"/>
      <c r="RPH749" s="111"/>
      <c r="RPI749" s="111"/>
      <c r="RPJ749" s="111"/>
      <c r="RPK749" s="111"/>
      <c r="RPL749" s="111"/>
      <c r="RPM749" s="111"/>
      <c r="RPN749" s="111"/>
      <c r="RPO749" s="111"/>
      <c r="RPP749" s="111"/>
      <c r="RPQ749" s="111"/>
      <c r="RPR749" s="111"/>
      <c r="RPS749" s="111"/>
      <c r="RPT749" s="111"/>
      <c r="RPU749" s="111"/>
      <c r="RPV749" s="111"/>
      <c r="RPW749" s="111"/>
      <c r="RPX749" s="111"/>
      <c r="RPY749" s="111"/>
      <c r="RPZ749" s="111"/>
      <c r="RQA749" s="111"/>
      <c r="RQB749" s="111"/>
      <c r="RQC749" s="111"/>
      <c r="RQD749" s="111"/>
      <c r="RQE749" s="111"/>
      <c r="RQF749" s="111"/>
      <c r="RQG749" s="111"/>
      <c r="RQH749" s="111"/>
      <c r="RQI749" s="111"/>
      <c r="RQJ749" s="111"/>
      <c r="RQK749" s="111"/>
      <c r="RQL749" s="111"/>
      <c r="RQM749" s="111"/>
      <c r="RQN749" s="111"/>
      <c r="RQO749" s="111"/>
      <c r="RQP749" s="111"/>
      <c r="RQQ749" s="111"/>
      <c r="RQR749" s="111"/>
      <c r="RQS749" s="111"/>
      <c r="RQT749" s="111"/>
      <c r="RQU749" s="111"/>
      <c r="RQV749" s="111"/>
      <c r="RQW749" s="111"/>
      <c r="RQX749" s="111"/>
      <c r="RQY749" s="111"/>
      <c r="RQZ749" s="111"/>
      <c r="RRA749" s="111"/>
      <c r="RRB749" s="111"/>
      <c r="RRC749" s="111"/>
      <c r="RRD749" s="111"/>
      <c r="RRE749" s="111"/>
      <c r="RRF749" s="111"/>
      <c r="RRG749" s="111"/>
      <c r="RRH749" s="111"/>
      <c r="RRI749" s="111"/>
      <c r="RRJ749" s="111"/>
      <c r="RRK749" s="111"/>
      <c r="RRL749" s="111"/>
      <c r="RRM749" s="111"/>
      <c r="RRN749" s="111"/>
      <c r="RRO749" s="111"/>
      <c r="RRP749" s="111"/>
      <c r="RRQ749" s="111"/>
      <c r="RRR749" s="111"/>
      <c r="RRS749" s="111"/>
      <c r="RRT749" s="111"/>
      <c r="RRU749" s="111"/>
      <c r="RRV749" s="111"/>
      <c r="RRW749" s="111"/>
      <c r="RRX749" s="111"/>
      <c r="RRY749" s="111"/>
      <c r="RRZ749" s="111"/>
      <c r="RSA749" s="111"/>
      <c r="RSB749" s="111"/>
      <c r="RSC749" s="111"/>
      <c r="RSD749" s="111"/>
      <c r="RSE749" s="111"/>
      <c r="RSF749" s="111"/>
      <c r="RSG749" s="111"/>
      <c r="RSH749" s="111"/>
      <c r="RSI749" s="111"/>
      <c r="RSJ749" s="111"/>
      <c r="RSK749" s="111"/>
      <c r="RSL749" s="111"/>
      <c r="RSM749" s="111"/>
      <c r="RSN749" s="111"/>
      <c r="RSO749" s="111"/>
      <c r="RSP749" s="111"/>
      <c r="RSQ749" s="111"/>
      <c r="RSR749" s="111"/>
      <c r="RSS749" s="111"/>
      <c r="RST749" s="111"/>
      <c r="RSU749" s="111"/>
      <c r="RSV749" s="111"/>
      <c r="RSW749" s="111"/>
      <c r="RSX749" s="111"/>
      <c r="RSY749" s="111"/>
      <c r="RSZ749" s="111"/>
      <c r="RTA749" s="111"/>
      <c r="RTB749" s="111"/>
      <c r="RTC749" s="111"/>
      <c r="RTD749" s="111"/>
      <c r="RTE749" s="111"/>
      <c r="RTF749" s="111"/>
      <c r="RTG749" s="111"/>
      <c r="RTH749" s="111"/>
      <c r="RTI749" s="111"/>
      <c r="RTJ749" s="111"/>
      <c r="RTK749" s="111"/>
      <c r="RTL749" s="111"/>
      <c r="RTM749" s="111"/>
      <c r="RTN749" s="111"/>
      <c r="RTO749" s="111"/>
      <c r="RTP749" s="111"/>
      <c r="RTQ749" s="111"/>
      <c r="RTR749" s="111"/>
      <c r="RTS749" s="111"/>
      <c r="RTT749" s="111"/>
      <c r="RTU749" s="111"/>
      <c r="RTV749" s="111"/>
      <c r="RTW749" s="111"/>
      <c r="RTX749" s="111"/>
      <c r="RTY749" s="111"/>
      <c r="RTZ749" s="111"/>
      <c r="RUA749" s="111"/>
      <c r="RUB749" s="111"/>
      <c r="RUC749" s="111"/>
      <c r="RUD749" s="111"/>
      <c r="RUE749" s="111"/>
      <c r="RUF749" s="111"/>
      <c r="RUG749" s="111"/>
      <c r="RUH749" s="111"/>
      <c r="RUI749" s="111"/>
      <c r="RUJ749" s="111"/>
      <c r="RUK749" s="111"/>
      <c r="RUL749" s="111"/>
      <c r="RUM749" s="111"/>
      <c r="RUN749" s="111"/>
      <c r="RUO749" s="111"/>
      <c r="RUP749" s="111"/>
      <c r="RUQ749" s="111"/>
      <c r="RUR749" s="111"/>
      <c r="RUS749" s="111"/>
      <c r="RUT749" s="111"/>
      <c r="RUU749" s="111"/>
      <c r="RUV749" s="111"/>
      <c r="RUW749" s="111"/>
      <c r="RUX749" s="111"/>
      <c r="RUY749" s="111"/>
      <c r="RUZ749" s="111"/>
      <c r="RVA749" s="111"/>
      <c r="RVB749" s="111"/>
      <c r="RVC749" s="111"/>
      <c r="RVD749" s="111"/>
      <c r="RVE749" s="111"/>
      <c r="RVF749" s="111"/>
      <c r="RVG749" s="111"/>
      <c r="RVH749" s="111"/>
      <c r="RVI749" s="111"/>
      <c r="RVJ749" s="111"/>
      <c r="RVK749" s="111"/>
      <c r="RVL749" s="111"/>
      <c r="RVM749" s="111"/>
      <c r="RVN749" s="111"/>
      <c r="RVO749" s="111"/>
      <c r="RVP749" s="111"/>
      <c r="RVQ749" s="111"/>
      <c r="RVR749" s="111"/>
      <c r="RVS749" s="111"/>
      <c r="RVT749" s="111"/>
      <c r="RVU749" s="111"/>
      <c r="RVV749" s="111"/>
      <c r="RVW749" s="111"/>
      <c r="RVX749" s="111"/>
      <c r="RVY749" s="111"/>
      <c r="RVZ749" s="111"/>
      <c r="RWA749" s="111"/>
      <c r="RWB749" s="111"/>
      <c r="RWC749" s="111"/>
      <c r="RWD749" s="111"/>
      <c r="RWE749" s="111"/>
      <c r="RWF749" s="111"/>
      <c r="RWG749" s="111"/>
      <c r="RWH749" s="111"/>
      <c r="RWI749" s="111"/>
      <c r="RWJ749" s="111"/>
      <c r="RWK749" s="111"/>
      <c r="RWL749" s="111"/>
      <c r="RWM749" s="111"/>
      <c r="RWN749" s="111"/>
      <c r="RWO749" s="111"/>
      <c r="RWP749" s="111"/>
      <c r="RWQ749" s="111"/>
      <c r="RWR749" s="111"/>
      <c r="RWS749" s="111"/>
      <c r="RWT749" s="111"/>
      <c r="RWU749" s="111"/>
      <c r="RWV749" s="111"/>
      <c r="RWW749" s="111"/>
      <c r="RWX749" s="111"/>
      <c r="RWY749" s="111"/>
      <c r="RWZ749" s="111"/>
      <c r="RXA749" s="111"/>
      <c r="RXB749" s="111"/>
      <c r="RXC749" s="111"/>
      <c r="RXD749" s="111"/>
      <c r="RXE749" s="111"/>
      <c r="RXF749" s="111"/>
      <c r="RXG749" s="111"/>
      <c r="RXH749" s="111"/>
      <c r="RXI749" s="111"/>
      <c r="RXJ749" s="111"/>
      <c r="RXK749" s="111"/>
      <c r="RXL749" s="111"/>
      <c r="RXM749" s="111"/>
      <c r="RXN749" s="111"/>
      <c r="RXO749" s="111"/>
      <c r="RXP749" s="111"/>
      <c r="RXQ749" s="111"/>
      <c r="RXR749" s="111"/>
      <c r="RXS749" s="111"/>
      <c r="RXT749" s="111"/>
      <c r="RXU749" s="111"/>
      <c r="RXV749" s="111"/>
      <c r="RXW749" s="111"/>
      <c r="RXX749" s="111"/>
      <c r="RXY749" s="111"/>
      <c r="RXZ749" s="111"/>
      <c r="RYA749" s="111"/>
      <c r="RYB749" s="111"/>
      <c r="RYC749" s="111"/>
      <c r="RYD749" s="111"/>
      <c r="RYE749" s="111"/>
      <c r="RYF749" s="111"/>
      <c r="RYG749" s="111"/>
      <c r="RYH749" s="111"/>
      <c r="RYI749" s="111"/>
      <c r="RYJ749" s="111"/>
      <c r="RYK749" s="111"/>
      <c r="RYL749" s="111"/>
      <c r="RYM749" s="111"/>
      <c r="RYN749" s="111"/>
      <c r="RYO749" s="111"/>
      <c r="RYP749" s="111"/>
      <c r="RYQ749" s="111"/>
      <c r="RYR749" s="111"/>
      <c r="RYS749" s="111"/>
      <c r="RYT749" s="111"/>
      <c r="RYU749" s="111"/>
      <c r="RYV749" s="111"/>
      <c r="RYW749" s="111"/>
      <c r="RYX749" s="111"/>
      <c r="RYY749" s="111"/>
      <c r="RYZ749" s="111"/>
      <c r="RZA749" s="111"/>
      <c r="RZB749" s="111"/>
      <c r="RZC749" s="111"/>
      <c r="RZD749" s="111"/>
      <c r="RZE749" s="111"/>
      <c r="RZF749" s="111"/>
      <c r="RZG749" s="111"/>
      <c r="RZH749" s="111"/>
      <c r="RZI749" s="111"/>
      <c r="RZJ749" s="111"/>
      <c r="RZK749" s="111"/>
      <c r="RZL749" s="111"/>
      <c r="RZM749" s="111"/>
      <c r="RZN749" s="111"/>
      <c r="RZO749" s="111"/>
      <c r="RZP749" s="111"/>
      <c r="RZQ749" s="111"/>
      <c r="RZR749" s="111"/>
      <c r="RZS749" s="111"/>
      <c r="RZT749" s="111"/>
      <c r="RZU749" s="111"/>
      <c r="RZV749" s="111"/>
      <c r="RZW749" s="111"/>
      <c r="RZX749" s="111"/>
      <c r="RZY749" s="111"/>
      <c r="RZZ749" s="111"/>
      <c r="SAA749" s="111"/>
      <c r="SAB749" s="111"/>
      <c r="SAC749" s="111"/>
      <c r="SAD749" s="111"/>
      <c r="SAE749" s="111"/>
      <c r="SAF749" s="111"/>
      <c r="SAG749" s="111"/>
      <c r="SAH749" s="111"/>
      <c r="SAI749" s="111"/>
      <c r="SAJ749" s="111"/>
      <c r="SAK749" s="111"/>
      <c r="SAL749" s="111"/>
      <c r="SAM749" s="111"/>
      <c r="SAN749" s="111"/>
      <c r="SAO749" s="111"/>
      <c r="SAP749" s="111"/>
      <c r="SAQ749" s="111"/>
      <c r="SAR749" s="111"/>
      <c r="SAS749" s="111"/>
      <c r="SAT749" s="111"/>
      <c r="SAU749" s="111"/>
      <c r="SAV749" s="111"/>
      <c r="SAW749" s="111"/>
      <c r="SAX749" s="111"/>
      <c r="SAY749" s="111"/>
      <c r="SAZ749" s="111"/>
      <c r="SBA749" s="111"/>
      <c r="SBB749" s="111"/>
      <c r="SBC749" s="111"/>
      <c r="SBD749" s="111"/>
      <c r="SBE749" s="111"/>
      <c r="SBF749" s="111"/>
      <c r="SBG749" s="111"/>
      <c r="SBH749" s="111"/>
      <c r="SBI749" s="111"/>
      <c r="SBJ749" s="111"/>
      <c r="SBK749" s="111"/>
      <c r="SBL749" s="111"/>
      <c r="SBM749" s="111"/>
      <c r="SBN749" s="111"/>
      <c r="SBO749" s="111"/>
      <c r="SBP749" s="111"/>
      <c r="SBQ749" s="111"/>
      <c r="SBR749" s="111"/>
      <c r="SBS749" s="111"/>
      <c r="SBT749" s="111"/>
      <c r="SBU749" s="111"/>
      <c r="SBV749" s="111"/>
      <c r="SBW749" s="111"/>
      <c r="SBX749" s="111"/>
      <c r="SBY749" s="111"/>
      <c r="SBZ749" s="111"/>
      <c r="SCA749" s="111"/>
      <c r="SCB749" s="111"/>
      <c r="SCC749" s="111"/>
      <c r="SCD749" s="111"/>
      <c r="SCE749" s="111"/>
      <c r="SCF749" s="111"/>
      <c r="SCG749" s="111"/>
      <c r="SCH749" s="111"/>
      <c r="SCI749" s="111"/>
      <c r="SCJ749" s="111"/>
      <c r="SCK749" s="111"/>
      <c r="SCL749" s="111"/>
      <c r="SCM749" s="111"/>
      <c r="SCN749" s="111"/>
      <c r="SCO749" s="111"/>
      <c r="SCP749" s="111"/>
      <c r="SCQ749" s="111"/>
      <c r="SCR749" s="111"/>
      <c r="SCS749" s="111"/>
      <c r="SCT749" s="111"/>
      <c r="SCU749" s="111"/>
      <c r="SCV749" s="111"/>
      <c r="SCW749" s="111"/>
      <c r="SCX749" s="111"/>
      <c r="SCY749" s="111"/>
      <c r="SCZ749" s="111"/>
      <c r="SDA749" s="111"/>
      <c r="SDB749" s="111"/>
      <c r="SDC749" s="111"/>
      <c r="SDD749" s="111"/>
      <c r="SDE749" s="111"/>
      <c r="SDF749" s="111"/>
      <c r="SDG749" s="111"/>
      <c r="SDH749" s="111"/>
      <c r="SDI749" s="111"/>
      <c r="SDJ749" s="111"/>
      <c r="SDK749" s="111"/>
      <c r="SDL749" s="111"/>
      <c r="SDM749" s="111"/>
      <c r="SDN749" s="111"/>
      <c r="SDO749" s="111"/>
      <c r="SDP749" s="111"/>
      <c r="SDQ749" s="111"/>
      <c r="SDR749" s="111"/>
      <c r="SDS749" s="111"/>
      <c r="SDT749" s="111"/>
      <c r="SDU749" s="111"/>
      <c r="SDV749" s="111"/>
      <c r="SDW749" s="111"/>
      <c r="SDX749" s="111"/>
      <c r="SDY749" s="111"/>
      <c r="SDZ749" s="111"/>
      <c r="SEA749" s="111"/>
      <c r="SEB749" s="111"/>
      <c r="SEC749" s="111"/>
      <c r="SED749" s="111"/>
      <c r="SEE749" s="111"/>
      <c r="SEF749" s="111"/>
      <c r="SEG749" s="111"/>
      <c r="SEH749" s="111"/>
      <c r="SEI749" s="111"/>
      <c r="SEJ749" s="111"/>
      <c r="SEK749" s="111"/>
      <c r="SEL749" s="111"/>
      <c r="SEM749" s="111"/>
      <c r="SEN749" s="111"/>
      <c r="SEO749" s="111"/>
      <c r="SEP749" s="111"/>
      <c r="SEQ749" s="111"/>
      <c r="SER749" s="111"/>
      <c r="SES749" s="111"/>
      <c r="SET749" s="111"/>
      <c r="SEU749" s="111"/>
      <c r="SEV749" s="111"/>
      <c r="SEW749" s="111"/>
      <c r="SEX749" s="111"/>
      <c r="SEY749" s="111"/>
      <c r="SEZ749" s="111"/>
      <c r="SFA749" s="111"/>
      <c r="SFB749" s="111"/>
      <c r="SFC749" s="111"/>
      <c r="SFD749" s="111"/>
      <c r="SFE749" s="111"/>
      <c r="SFF749" s="111"/>
      <c r="SFG749" s="111"/>
      <c r="SFH749" s="111"/>
      <c r="SFI749" s="111"/>
      <c r="SFJ749" s="111"/>
      <c r="SFK749" s="111"/>
      <c r="SFL749" s="111"/>
      <c r="SFM749" s="111"/>
      <c r="SFN749" s="111"/>
      <c r="SFO749" s="111"/>
      <c r="SFP749" s="111"/>
      <c r="SFQ749" s="111"/>
      <c r="SFR749" s="111"/>
      <c r="SFS749" s="111"/>
      <c r="SFT749" s="111"/>
      <c r="SFU749" s="111"/>
      <c r="SFV749" s="111"/>
      <c r="SFW749" s="111"/>
      <c r="SFX749" s="111"/>
      <c r="SFY749" s="111"/>
      <c r="SFZ749" s="111"/>
      <c r="SGA749" s="111"/>
      <c r="SGB749" s="111"/>
      <c r="SGC749" s="111"/>
      <c r="SGD749" s="111"/>
      <c r="SGE749" s="111"/>
      <c r="SGF749" s="111"/>
      <c r="SGG749" s="111"/>
      <c r="SGH749" s="111"/>
      <c r="SGI749" s="111"/>
      <c r="SGJ749" s="111"/>
      <c r="SGK749" s="111"/>
      <c r="SGL749" s="111"/>
      <c r="SGM749" s="111"/>
      <c r="SGN749" s="111"/>
      <c r="SGO749" s="111"/>
      <c r="SGP749" s="111"/>
      <c r="SGQ749" s="111"/>
      <c r="SGR749" s="111"/>
      <c r="SGS749" s="111"/>
      <c r="SGT749" s="111"/>
      <c r="SGU749" s="111"/>
      <c r="SGV749" s="111"/>
      <c r="SGW749" s="111"/>
      <c r="SGX749" s="111"/>
      <c r="SGY749" s="111"/>
      <c r="SGZ749" s="111"/>
      <c r="SHA749" s="111"/>
      <c r="SHB749" s="111"/>
      <c r="SHC749" s="111"/>
      <c r="SHD749" s="111"/>
      <c r="SHE749" s="111"/>
      <c r="SHF749" s="111"/>
      <c r="SHG749" s="111"/>
      <c r="SHH749" s="111"/>
      <c r="SHI749" s="111"/>
      <c r="SHJ749" s="111"/>
      <c r="SHK749" s="111"/>
      <c r="SHL749" s="111"/>
      <c r="SHM749" s="111"/>
      <c r="SHN749" s="111"/>
      <c r="SHO749" s="111"/>
      <c r="SHP749" s="111"/>
      <c r="SHQ749" s="111"/>
      <c r="SHR749" s="111"/>
      <c r="SHS749" s="111"/>
      <c r="SHT749" s="111"/>
      <c r="SHU749" s="111"/>
      <c r="SHV749" s="111"/>
      <c r="SHW749" s="111"/>
      <c r="SHX749" s="111"/>
      <c r="SHY749" s="111"/>
      <c r="SHZ749" s="111"/>
      <c r="SIA749" s="111"/>
      <c r="SIB749" s="111"/>
      <c r="SIC749" s="111"/>
      <c r="SID749" s="111"/>
      <c r="SIE749" s="111"/>
      <c r="SIF749" s="111"/>
      <c r="SIG749" s="111"/>
      <c r="SIH749" s="111"/>
      <c r="SII749" s="111"/>
      <c r="SIJ749" s="111"/>
      <c r="SIK749" s="111"/>
      <c r="SIL749" s="111"/>
      <c r="SIM749" s="111"/>
      <c r="SIN749" s="111"/>
      <c r="SIO749" s="111"/>
      <c r="SIP749" s="111"/>
      <c r="SIQ749" s="111"/>
      <c r="SIR749" s="111"/>
      <c r="SIS749" s="111"/>
      <c r="SIT749" s="111"/>
      <c r="SIU749" s="111"/>
      <c r="SIV749" s="111"/>
      <c r="SIW749" s="111"/>
      <c r="SIX749" s="111"/>
      <c r="SIY749" s="111"/>
      <c r="SIZ749" s="111"/>
      <c r="SJA749" s="111"/>
      <c r="SJB749" s="111"/>
      <c r="SJC749" s="111"/>
      <c r="SJD749" s="111"/>
      <c r="SJE749" s="111"/>
      <c r="SJF749" s="111"/>
      <c r="SJG749" s="111"/>
      <c r="SJH749" s="111"/>
      <c r="SJI749" s="111"/>
      <c r="SJJ749" s="111"/>
      <c r="SJK749" s="111"/>
      <c r="SJL749" s="111"/>
      <c r="SJM749" s="111"/>
      <c r="SJN749" s="111"/>
      <c r="SJO749" s="111"/>
      <c r="SJP749" s="111"/>
      <c r="SJQ749" s="111"/>
      <c r="SJR749" s="111"/>
      <c r="SJS749" s="111"/>
      <c r="SJT749" s="111"/>
      <c r="SJU749" s="111"/>
      <c r="SJV749" s="111"/>
      <c r="SJW749" s="111"/>
      <c r="SJX749" s="111"/>
      <c r="SJY749" s="111"/>
      <c r="SJZ749" s="111"/>
      <c r="SKA749" s="111"/>
      <c r="SKB749" s="111"/>
      <c r="SKC749" s="111"/>
      <c r="SKD749" s="111"/>
      <c r="SKE749" s="111"/>
      <c r="SKF749" s="111"/>
      <c r="SKG749" s="111"/>
      <c r="SKH749" s="111"/>
      <c r="SKI749" s="111"/>
      <c r="SKJ749" s="111"/>
      <c r="SKK749" s="111"/>
      <c r="SKL749" s="111"/>
      <c r="SKM749" s="111"/>
      <c r="SKN749" s="111"/>
      <c r="SKO749" s="111"/>
      <c r="SKP749" s="111"/>
      <c r="SKQ749" s="111"/>
      <c r="SKR749" s="111"/>
      <c r="SKS749" s="111"/>
      <c r="SKT749" s="111"/>
      <c r="SKU749" s="111"/>
      <c r="SKV749" s="111"/>
      <c r="SKW749" s="111"/>
      <c r="SKX749" s="111"/>
      <c r="SKY749" s="111"/>
      <c r="SKZ749" s="111"/>
      <c r="SLA749" s="111"/>
      <c r="SLB749" s="111"/>
      <c r="SLC749" s="111"/>
      <c r="SLD749" s="111"/>
      <c r="SLE749" s="111"/>
      <c r="SLF749" s="111"/>
      <c r="SLG749" s="111"/>
      <c r="SLH749" s="111"/>
      <c r="SLI749" s="111"/>
      <c r="SLJ749" s="111"/>
      <c r="SLK749" s="111"/>
      <c r="SLL749" s="111"/>
      <c r="SLM749" s="111"/>
      <c r="SLN749" s="111"/>
      <c r="SLO749" s="111"/>
      <c r="SLP749" s="111"/>
      <c r="SLQ749" s="111"/>
      <c r="SLR749" s="111"/>
      <c r="SLS749" s="111"/>
      <c r="SLT749" s="111"/>
      <c r="SLU749" s="111"/>
      <c r="SLV749" s="111"/>
      <c r="SLW749" s="111"/>
      <c r="SLX749" s="111"/>
      <c r="SLY749" s="111"/>
      <c r="SLZ749" s="111"/>
      <c r="SMA749" s="111"/>
      <c r="SMB749" s="111"/>
      <c r="SMC749" s="111"/>
      <c r="SMD749" s="111"/>
      <c r="SME749" s="111"/>
      <c r="SMF749" s="111"/>
      <c r="SMG749" s="111"/>
      <c r="SMH749" s="111"/>
      <c r="SMI749" s="111"/>
      <c r="SMJ749" s="111"/>
      <c r="SMK749" s="111"/>
      <c r="SML749" s="111"/>
      <c r="SMM749" s="111"/>
      <c r="SMN749" s="111"/>
      <c r="SMO749" s="111"/>
      <c r="SMP749" s="111"/>
      <c r="SMQ749" s="111"/>
      <c r="SMR749" s="111"/>
      <c r="SMS749" s="111"/>
      <c r="SMT749" s="111"/>
      <c r="SMU749" s="111"/>
      <c r="SMV749" s="111"/>
      <c r="SMW749" s="111"/>
      <c r="SMX749" s="111"/>
      <c r="SMY749" s="111"/>
      <c r="SMZ749" s="111"/>
      <c r="SNA749" s="111"/>
      <c r="SNB749" s="111"/>
      <c r="SNC749" s="111"/>
      <c r="SND749" s="111"/>
      <c r="SNE749" s="111"/>
      <c r="SNF749" s="111"/>
      <c r="SNG749" s="111"/>
      <c r="SNH749" s="111"/>
      <c r="SNI749" s="111"/>
      <c r="SNJ749" s="111"/>
      <c r="SNK749" s="111"/>
      <c r="SNL749" s="111"/>
      <c r="SNM749" s="111"/>
      <c r="SNN749" s="111"/>
      <c r="SNO749" s="111"/>
      <c r="SNP749" s="111"/>
      <c r="SNQ749" s="111"/>
      <c r="SNR749" s="111"/>
      <c r="SNS749" s="111"/>
      <c r="SNT749" s="111"/>
      <c r="SNU749" s="111"/>
      <c r="SNV749" s="111"/>
      <c r="SNW749" s="111"/>
      <c r="SNX749" s="111"/>
      <c r="SNY749" s="111"/>
      <c r="SNZ749" s="111"/>
      <c r="SOA749" s="111"/>
      <c r="SOB749" s="111"/>
      <c r="SOC749" s="111"/>
      <c r="SOD749" s="111"/>
      <c r="SOE749" s="111"/>
      <c r="SOF749" s="111"/>
      <c r="SOG749" s="111"/>
      <c r="SOH749" s="111"/>
      <c r="SOI749" s="111"/>
      <c r="SOJ749" s="111"/>
      <c r="SOK749" s="111"/>
      <c r="SOL749" s="111"/>
      <c r="SOM749" s="111"/>
      <c r="SON749" s="111"/>
      <c r="SOO749" s="111"/>
      <c r="SOP749" s="111"/>
      <c r="SOQ749" s="111"/>
      <c r="SOR749" s="111"/>
      <c r="SOS749" s="111"/>
      <c r="SOT749" s="111"/>
      <c r="SOU749" s="111"/>
      <c r="SOV749" s="111"/>
      <c r="SOW749" s="111"/>
      <c r="SOX749" s="111"/>
      <c r="SOY749" s="111"/>
      <c r="SOZ749" s="111"/>
      <c r="SPA749" s="111"/>
      <c r="SPB749" s="111"/>
      <c r="SPC749" s="111"/>
      <c r="SPD749" s="111"/>
      <c r="SPE749" s="111"/>
      <c r="SPF749" s="111"/>
      <c r="SPG749" s="111"/>
      <c r="SPH749" s="111"/>
      <c r="SPI749" s="111"/>
      <c r="SPJ749" s="111"/>
      <c r="SPK749" s="111"/>
      <c r="SPL749" s="111"/>
      <c r="SPM749" s="111"/>
      <c r="SPN749" s="111"/>
      <c r="SPO749" s="111"/>
      <c r="SPP749" s="111"/>
      <c r="SPQ749" s="111"/>
      <c r="SPR749" s="111"/>
      <c r="SPS749" s="111"/>
      <c r="SPT749" s="111"/>
      <c r="SPU749" s="111"/>
      <c r="SPV749" s="111"/>
      <c r="SPW749" s="111"/>
      <c r="SPX749" s="111"/>
      <c r="SPY749" s="111"/>
      <c r="SPZ749" s="111"/>
      <c r="SQA749" s="111"/>
      <c r="SQB749" s="111"/>
      <c r="SQC749" s="111"/>
      <c r="SQD749" s="111"/>
      <c r="SQE749" s="111"/>
      <c r="SQF749" s="111"/>
      <c r="SQG749" s="111"/>
      <c r="SQH749" s="111"/>
      <c r="SQI749" s="111"/>
      <c r="SQJ749" s="111"/>
      <c r="SQK749" s="111"/>
      <c r="SQL749" s="111"/>
      <c r="SQM749" s="111"/>
      <c r="SQN749" s="111"/>
      <c r="SQO749" s="111"/>
      <c r="SQP749" s="111"/>
      <c r="SQQ749" s="111"/>
      <c r="SQR749" s="111"/>
      <c r="SQS749" s="111"/>
      <c r="SQT749" s="111"/>
      <c r="SQU749" s="111"/>
      <c r="SQV749" s="111"/>
      <c r="SQW749" s="111"/>
      <c r="SQX749" s="111"/>
      <c r="SQY749" s="111"/>
      <c r="SQZ749" s="111"/>
      <c r="SRA749" s="111"/>
      <c r="SRB749" s="111"/>
      <c r="SRC749" s="111"/>
      <c r="SRD749" s="111"/>
      <c r="SRE749" s="111"/>
      <c r="SRF749" s="111"/>
      <c r="SRG749" s="111"/>
      <c r="SRH749" s="111"/>
      <c r="SRI749" s="111"/>
      <c r="SRJ749" s="111"/>
      <c r="SRK749" s="111"/>
      <c r="SRL749" s="111"/>
      <c r="SRM749" s="111"/>
      <c r="SRN749" s="111"/>
      <c r="SRO749" s="111"/>
      <c r="SRP749" s="111"/>
      <c r="SRQ749" s="111"/>
      <c r="SRR749" s="111"/>
      <c r="SRS749" s="111"/>
      <c r="SRT749" s="111"/>
      <c r="SRU749" s="111"/>
      <c r="SRV749" s="111"/>
      <c r="SRW749" s="111"/>
      <c r="SRX749" s="111"/>
      <c r="SRY749" s="111"/>
      <c r="SRZ749" s="111"/>
      <c r="SSA749" s="111"/>
      <c r="SSB749" s="111"/>
      <c r="SSC749" s="111"/>
      <c r="SSD749" s="111"/>
      <c r="SSE749" s="111"/>
      <c r="SSF749" s="111"/>
      <c r="SSG749" s="111"/>
      <c r="SSH749" s="111"/>
      <c r="SSI749" s="111"/>
      <c r="SSJ749" s="111"/>
      <c r="SSK749" s="111"/>
      <c r="SSL749" s="111"/>
      <c r="SSM749" s="111"/>
      <c r="SSN749" s="111"/>
      <c r="SSO749" s="111"/>
      <c r="SSP749" s="111"/>
      <c r="SSQ749" s="111"/>
      <c r="SSR749" s="111"/>
      <c r="SSS749" s="111"/>
      <c r="SST749" s="111"/>
      <c r="SSU749" s="111"/>
      <c r="SSV749" s="111"/>
      <c r="SSW749" s="111"/>
      <c r="SSX749" s="111"/>
      <c r="SSY749" s="111"/>
      <c r="SSZ749" s="111"/>
      <c r="STA749" s="111"/>
      <c r="STB749" s="111"/>
      <c r="STC749" s="111"/>
      <c r="STD749" s="111"/>
      <c r="STE749" s="111"/>
      <c r="STF749" s="111"/>
      <c r="STG749" s="111"/>
      <c r="STH749" s="111"/>
      <c r="STI749" s="111"/>
      <c r="STJ749" s="111"/>
      <c r="STK749" s="111"/>
      <c r="STL749" s="111"/>
      <c r="STM749" s="111"/>
      <c r="STN749" s="111"/>
      <c r="STO749" s="111"/>
      <c r="STP749" s="111"/>
      <c r="STQ749" s="111"/>
      <c r="STR749" s="111"/>
      <c r="STS749" s="111"/>
      <c r="STT749" s="111"/>
      <c r="STU749" s="111"/>
      <c r="STV749" s="111"/>
      <c r="STW749" s="111"/>
      <c r="STX749" s="111"/>
      <c r="STY749" s="111"/>
      <c r="STZ749" s="111"/>
      <c r="SUA749" s="111"/>
      <c r="SUB749" s="111"/>
      <c r="SUC749" s="111"/>
      <c r="SUD749" s="111"/>
      <c r="SUE749" s="111"/>
      <c r="SUF749" s="111"/>
      <c r="SUG749" s="111"/>
      <c r="SUH749" s="111"/>
      <c r="SUI749" s="111"/>
      <c r="SUJ749" s="111"/>
      <c r="SUK749" s="111"/>
      <c r="SUL749" s="111"/>
      <c r="SUM749" s="111"/>
      <c r="SUN749" s="111"/>
      <c r="SUO749" s="111"/>
      <c r="SUP749" s="111"/>
      <c r="SUQ749" s="111"/>
      <c r="SUR749" s="111"/>
      <c r="SUS749" s="111"/>
      <c r="SUT749" s="111"/>
      <c r="SUU749" s="111"/>
      <c r="SUV749" s="111"/>
      <c r="SUW749" s="111"/>
      <c r="SUX749" s="111"/>
      <c r="SUY749" s="111"/>
      <c r="SUZ749" s="111"/>
      <c r="SVA749" s="111"/>
      <c r="SVB749" s="111"/>
      <c r="SVC749" s="111"/>
      <c r="SVD749" s="111"/>
      <c r="SVE749" s="111"/>
      <c r="SVF749" s="111"/>
      <c r="SVG749" s="111"/>
      <c r="SVH749" s="111"/>
      <c r="SVI749" s="111"/>
      <c r="SVJ749" s="111"/>
      <c r="SVK749" s="111"/>
      <c r="SVL749" s="111"/>
      <c r="SVM749" s="111"/>
      <c r="SVN749" s="111"/>
      <c r="SVO749" s="111"/>
      <c r="SVP749" s="111"/>
      <c r="SVQ749" s="111"/>
      <c r="SVR749" s="111"/>
      <c r="SVS749" s="111"/>
      <c r="SVT749" s="111"/>
      <c r="SVU749" s="111"/>
      <c r="SVV749" s="111"/>
      <c r="SVW749" s="111"/>
      <c r="SVX749" s="111"/>
      <c r="SVY749" s="111"/>
      <c r="SVZ749" s="111"/>
      <c r="SWA749" s="111"/>
      <c r="SWB749" s="111"/>
      <c r="SWC749" s="111"/>
      <c r="SWD749" s="111"/>
      <c r="SWE749" s="111"/>
      <c r="SWF749" s="111"/>
      <c r="SWG749" s="111"/>
      <c r="SWH749" s="111"/>
      <c r="SWI749" s="111"/>
      <c r="SWJ749" s="111"/>
      <c r="SWK749" s="111"/>
      <c r="SWL749" s="111"/>
      <c r="SWM749" s="111"/>
      <c r="SWN749" s="111"/>
      <c r="SWO749" s="111"/>
      <c r="SWP749" s="111"/>
      <c r="SWQ749" s="111"/>
      <c r="SWR749" s="111"/>
      <c r="SWS749" s="111"/>
      <c r="SWT749" s="111"/>
      <c r="SWU749" s="111"/>
      <c r="SWV749" s="111"/>
      <c r="SWW749" s="111"/>
      <c r="SWX749" s="111"/>
      <c r="SWY749" s="111"/>
      <c r="SWZ749" s="111"/>
      <c r="SXA749" s="111"/>
      <c r="SXB749" s="111"/>
      <c r="SXC749" s="111"/>
      <c r="SXD749" s="111"/>
      <c r="SXE749" s="111"/>
      <c r="SXF749" s="111"/>
      <c r="SXG749" s="111"/>
      <c r="SXH749" s="111"/>
      <c r="SXI749" s="111"/>
      <c r="SXJ749" s="111"/>
      <c r="SXK749" s="111"/>
      <c r="SXL749" s="111"/>
      <c r="SXM749" s="111"/>
      <c r="SXN749" s="111"/>
      <c r="SXO749" s="111"/>
      <c r="SXP749" s="111"/>
      <c r="SXQ749" s="111"/>
      <c r="SXR749" s="111"/>
      <c r="SXS749" s="111"/>
      <c r="SXT749" s="111"/>
      <c r="SXU749" s="111"/>
      <c r="SXV749" s="111"/>
      <c r="SXW749" s="111"/>
      <c r="SXX749" s="111"/>
      <c r="SXY749" s="111"/>
      <c r="SXZ749" s="111"/>
      <c r="SYA749" s="111"/>
      <c r="SYB749" s="111"/>
      <c r="SYC749" s="111"/>
      <c r="SYD749" s="111"/>
      <c r="SYE749" s="111"/>
      <c r="SYF749" s="111"/>
      <c r="SYG749" s="111"/>
      <c r="SYH749" s="111"/>
      <c r="SYI749" s="111"/>
      <c r="SYJ749" s="111"/>
      <c r="SYK749" s="111"/>
      <c r="SYL749" s="111"/>
      <c r="SYM749" s="111"/>
      <c r="SYN749" s="111"/>
      <c r="SYO749" s="111"/>
      <c r="SYP749" s="111"/>
      <c r="SYQ749" s="111"/>
      <c r="SYR749" s="111"/>
      <c r="SYS749" s="111"/>
      <c r="SYT749" s="111"/>
      <c r="SYU749" s="111"/>
      <c r="SYV749" s="111"/>
      <c r="SYW749" s="111"/>
      <c r="SYX749" s="111"/>
      <c r="SYY749" s="111"/>
      <c r="SYZ749" s="111"/>
      <c r="SZA749" s="111"/>
      <c r="SZB749" s="111"/>
      <c r="SZC749" s="111"/>
      <c r="SZD749" s="111"/>
      <c r="SZE749" s="111"/>
      <c r="SZF749" s="111"/>
      <c r="SZG749" s="111"/>
      <c r="SZH749" s="111"/>
      <c r="SZI749" s="111"/>
      <c r="SZJ749" s="111"/>
      <c r="SZK749" s="111"/>
      <c r="SZL749" s="111"/>
      <c r="SZM749" s="111"/>
      <c r="SZN749" s="111"/>
      <c r="SZO749" s="111"/>
      <c r="SZP749" s="111"/>
      <c r="SZQ749" s="111"/>
      <c r="SZR749" s="111"/>
      <c r="SZS749" s="111"/>
      <c r="SZT749" s="111"/>
      <c r="SZU749" s="111"/>
      <c r="SZV749" s="111"/>
      <c r="SZW749" s="111"/>
      <c r="SZX749" s="111"/>
      <c r="SZY749" s="111"/>
      <c r="SZZ749" s="111"/>
      <c r="TAA749" s="111"/>
      <c r="TAB749" s="111"/>
      <c r="TAC749" s="111"/>
      <c r="TAD749" s="111"/>
      <c r="TAE749" s="111"/>
      <c r="TAF749" s="111"/>
      <c r="TAG749" s="111"/>
      <c r="TAH749" s="111"/>
      <c r="TAI749" s="111"/>
      <c r="TAJ749" s="111"/>
      <c r="TAK749" s="111"/>
      <c r="TAL749" s="111"/>
      <c r="TAM749" s="111"/>
      <c r="TAN749" s="111"/>
      <c r="TAO749" s="111"/>
      <c r="TAP749" s="111"/>
      <c r="TAQ749" s="111"/>
      <c r="TAR749" s="111"/>
      <c r="TAS749" s="111"/>
      <c r="TAT749" s="111"/>
      <c r="TAU749" s="111"/>
      <c r="TAV749" s="111"/>
      <c r="TAW749" s="111"/>
      <c r="TAX749" s="111"/>
      <c r="TAY749" s="111"/>
      <c r="TAZ749" s="111"/>
      <c r="TBA749" s="111"/>
      <c r="TBB749" s="111"/>
      <c r="TBC749" s="111"/>
      <c r="TBD749" s="111"/>
      <c r="TBE749" s="111"/>
      <c r="TBF749" s="111"/>
      <c r="TBG749" s="111"/>
      <c r="TBH749" s="111"/>
      <c r="TBI749" s="111"/>
      <c r="TBJ749" s="111"/>
      <c r="TBK749" s="111"/>
      <c r="TBL749" s="111"/>
      <c r="TBM749" s="111"/>
      <c r="TBN749" s="111"/>
      <c r="TBO749" s="111"/>
      <c r="TBP749" s="111"/>
      <c r="TBQ749" s="111"/>
      <c r="TBR749" s="111"/>
      <c r="TBS749" s="111"/>
      <c r="TBT749" s="111"/>
      <c r="TBU749" s="111"/>
      <c r="TBV749" s="111"/>
      <c r="TBW749" s="111"/>
      <c r="TBX749" s="111"/>
      <c r="TBY749" s="111"/>
      <c r="TBZ749" s="111"/>
      <c r="TCA749" s="111"/>
      <c r="TCB749" s="111"/>
      <c r="TCC749" s="111"/>
      <c r="TCD749" s="111"/>
      <c r="TCE749" s="111"/>
      <c r="TCF749" s="111"/>
      <c r="TCG749" s="111"/>
      <c r="TCH749" s="111"/>
      <c r="TCI749" s="111"/>
      <c r="TCJ749" s="111"/>
      <c r="TCK749" s="111"/>
      <c r="TCL749" s="111"/>
      <c r="TCM749" s="111"/>
      <c r="TCN749" s="111"/>
      <c r="TCO749" s="111"/>
      <c r="TCP749" s="111"/>
      <c r="TCQ749" s="111"/>
      <c r="TCR749" s="111"/>
      <c r="TCS749" s="111"/>
      <c r="TCT749" s="111"/>
      <c r="TCU749" s="111"/>
      <c r="TCV749" s="111"/>
      <c r="TCW749" s="111"/>
      <c r="TCX749" s="111"/>
      <c r="TCY749" s="111"/>
      <c r="TCZ749" s="111"/>
      <c r="TDA749" s="111"/>
      <c r="TDB749" s="111"/>
      <c r="TDC749" s="111"/>
      <c r="TDD749" s="111"/>
      <c r="TDE749" s="111"/>
      <c r="TDF749" s="111"/>
      <c r="TDG749" s="111"/>
      <c r="TDH749" s="111"/>
      <c r="TDI749" s="111"/>
      <c r="TDJ749" s="111"/>
      <c r="TDK749" s="111"/>
      <c r="TDL749" s="111"/>
      <c r="TDM749" s="111"/>
      <c r="TDN749" s="111"/>
      <c r="TDO749" s="111"/>
      <c r="TDP749" s="111"/>
      <c r="TDQ749" s="111"/>
      <c r="TDR749" s="111"/>
      <c r="TDS749" s="111"/>
      <c r="TDT749" s="111"/>
      <c r="TDU749" s="111"/>
      <c r="TDV749" s="111"/>
      <c r="TDW749" s="111"/>
      <c r="TDX749" s="111"/>
      <c r="TDY749" s="111"/>
      <c r="TDZ749" s="111"/>
      <c r="TEA749" s="111"/>
      <c r="TEB749" s="111"/>
      <c r="TEC749" s="111"/>
      <c r="TED749" s="111"/>
      <c r="TEE749" s="111"/>
      <c r="TEF749" s="111"/>
      <c r="TEG749" s="111"/>
      <c r="TEH749" s="111"/>
      <c r="TEI749" s="111"/>
      <c r="TEJ749" s="111"/>
      <c r="TEK749" s="111"/>
      <c r="TEL749" s="111"/>
      <c r="TEM749" s="111"/>
      <c r="TEN749" s="111"/>
      <c r="TEO749" s="111"/>
      <c r="TEP749" s="111"/>
      <c r="TEQ749" s="111"/>
      <c r="TER749" s="111"/>
      <c r="TES749" s="111"/>
      <c r="TET749" s="111"/>
      <c r="TEU749" s="111"/>
      <c r="TEV749" s="111"/>
      <c r="TEW749" s="111"/>
      <c r="TEX749" s="111"/>
      <c r="TEY749" s="111"/>
      <c r="TEZ749" s="111"/>
      <c r="TFA749" s="111"/>
      <c r="TFB749" s="111"/>
      <c r="TFC749" s="111"/>
      <c r="TFD749" s="111"/>
      <c r="TFE749" s="111"/>
      <c r="TFF749" s="111"/>
      <c r="TFG749" s="111"/>
      <c r="TFH749" s="111"/>
      <c r="TFI749" s="111"/>
      <c r="TFJ749" s="111"/>
      <c r="TFK749" s="111"/>
      <c r="TFL749" s="111"/>
      <c r="TFM749" s="111"/>
      <c r="TFN749" s="111"/>
      <c r="TFO749" s="111"/>
      <c r="TFP749" s="111"/>
      <c r="TFQ749" s="111"/>
      <c r="TFR749" s="111"/>
      <c r="TFS749" s="111"/>
      <c r="TFT749" s="111"/>
      <c r="TFU749" s="111"/>
      <c r="TFV749" s="111"/>
      <c r="TFW749" s="111"/>
      <c r="TFX749" s="111"/>
      <c r="TFY749" s="111"/>
      <c r="TFZ749" s="111"/>
      <c r="TGA749" s="111"/>
      <c r="TGB749" s="111"/>
      <c r="TGC749" s="111"/>
      <c r="TGD749" s="111"/>
      <c r="TGE749" s="111"/>
      <c r="TGF749" s="111"/>
      <c r="TGG749" s="111"/>
      <c r="TGH749" s="111"/>
      <c r="TGI749" s="111"/>
      <c r="TGJ749" s="111"/>
      <c r="TGK749" s="111"/>
      <c r="TGL749" s="111"/>
      <c r="TGM749" s="111"/>
      <c r="TGN749" s="111"/>
      <c r="TGO749" s="111"/>
      <c r="TGP749" s="111"/>
      <c r="TGQ749" s="111"/>
      <c r="TGR749" s="111"/>
      <c r="TGS749" s="111"/>
      <c r="TGT749" s="111"/>
      <c r="TGU749" s="111"/>
      <c r="TGV749" s="111"/>
      <c r="TGW749" s="111"/>
      <c r="TGX749" s="111"/>
      <c r="TGY749" s="111"/>
      <c r="TGZ749" s="111"/>
      <c r="THA749" s="111"/>
      <c r="THB749" s="111"/>
      <c r="THC749" s="111"/>
      <c r="THD749" s="111"/>
      <c r="THE749" s="111"/>
      <c r="THF749" s="111"/>
      <c r="THG749" s="111"/>
      <c r="THH749" s="111"/>
      <c r="THI749" s="111"/>
      <c r="THJ749" s="111"/>
      <c r="THK749" s="111"/>
      <c r="THL749" s="111"/>
      <c r="THM749" s="111"/>
      <c r="THN749" s="111"/>
      <c r="THO749" s="111"/>
      <c r="THP749" s="111"/>
      <c r="THQ749" s="111"/>
      <c r="THR749" s="111"/>
      <c r="THS749" s="111"/>
      <c r="THT749" s="111"/>
      <c r="THU749" s="111"/>
      <c r="THV749" s="111"/>
      <c r="THW749" s="111"/>
      <c r="THX749" s="111"/>
      <c r="THY749" s="111"/>
      <c r="THZ749" s="111"/>
      <c r="TIA749" s="111"/>
      <c r="TIB749" s="111"/>
      <c r="TIC749" s="111"/>
      <c r="TID749" s="111"/>
      <c r="TIE749" s="111"/>
      <c r="TIF749" s="111"/>
      <c r="TIG749" s="111"/>
      <c r="TIH749" s="111"/>
      <c r="TII749" s="111"/>
      <c r="TIJ749" s="111"/>
      <c r="TIK749" s="111"/>
      <c r="TIL749" s="111"/>
      <c r="TIM749" s="111"/>
      <c r="TIN749" s="111"/>
      <c r="TIO749" s="111"/>
      <c r="TIP749" s="111"/>
      <c r="TIQ749" s="111"/>
      <c r="TIR749" s="111"/>
      <c r="TIS749" s="111"/>
      <c r="TIT749" s="111"/>
      <c r="TIU749" s="111"/>
      <c r="TIV749" s="111"/>
      <c r="TIW749" s="111"/>
      <c r="TIX749" s="111"/>
      <c r="TIY749" s="111"/>
      <c r="TIZ749" s="111"/>
      <c r="TJA749" s="111"/>
      <c r="TJB749" s="111"/>
      <c r="TJC749" s="111"/>
      <c r="TJD749" s="111"/>
      <c r="TJE749" s="111"/>
      <c r="TJF749" s="111"/>
      <c r="TJG749" s="111"/>
      <c r="TJH749" s="111"/>
      <c r="TJI749" s="111"/>
      <c r="TJJ749" s="111"/>
      <c r="TJK749" s="111"/>
      <c r="TJL749" s="111"/>
      <c r="TJM749" s="111"/>
      <c r="TJN749" s="111"/>
      <c r="TJO749" s="111"/>
      <c r="TJP749" s="111"/>
      <c r="TJQ749" s="111"/>
      <c r="TJR749" s="111"/>
      <c r="TJS749" s="111"/>
      <c r="TJT749" s="111"/>
      <c r="TJU749" s="111"/>
      <c r="TJV749" s="111"/>
      <c r="TJW749" s="111"/>
      <c r="TJX749" s="111"/>
      <c r="TJY749" s="111"/>
      <c r="TJZ749" s="111"/>
      <c r="TKA749" s="111"/>
      <c r="TKB749" s="111"/>
      <c r="TKC749" s="111"/>
      <c r="TKD749" s="111"/>
      <c r="TKE749" s="111"/>
      <c r="TKF749" s="111"/>
      <c r="TKG749" s="111"/>
      <c r="TKH749" s="111"/>
      <c r="TKI749" s="111"/>
      <c r="TKJ749" s="111"/>
      <c r="TKK749" s="111"/>
      <c r="TKL749" s="111"/>
      <c r="TKM749" s="111"/>
      <c r="TKN749" s="111"/>
      <c r="TKO749" s="111"/>
      <c r="TKP749" s="111"/>
      <c r="TKQ749" s="111"/>
      <c r="TKR749" s="111"/>
      <c r="TKS749" s="111"/>
      <c r="TKT749" s="111"/>
      <c r="TKU749" s="111"/>
      <c r="TKV749" s="111"/>
      <c r="TKW749" s="111"/>
      <c r="TKX749" s="111"/>
      <c r="TKY749" s="111"/>
      <c r="TKZ749" s="111"/>
      <c r="TLA749" s="111"/>
      <c r="TLB749" s="111"/>
      <c r="TLC749" s="111"/>
      <c r="TLD749" s="111"/>
      <c r="TLE749" s="111"/>
      <c r="TLF749" s="111"/>
      <c r="TLG749" s="111"/>
      <c r="TLH749" s="111"/>
      <c r="TLI749" s="111"/>
      <c r="TLJ749" s="111"/>
      <c r="TLK749" s="111"/>
      <c r="TLL749" s="111"/>
      <c r="TLM749" s="111"/>
      <c r="TLN749" s="111"/>
      <c r="TLO749" s="111"/>
      <c r="TLP749" s="111"/>
      <c r="TLQ749" s="111"/>
      <c r="TLR749" s="111"/>
      <c r="TLS749" s="111"/>
      <c r="TLT749" s="111"/>
      <c r="TLU749" s="111"/>
      <c r="TLV749" s="111"/>
      <c r="TLW749" s="111"/>
      <c r="TLX749" s="111"/>
      <c r="TLY749" s="111"/>
      <c r="TLZ749" s="111"/>
      <c r="TMA749" s="111"/>
      <c r="TMB749" s="111"/>
      <c r="TMC749" s="111"/>
      <c r="TMD749" s="111"/>
      <c r="TME749" s="111"/>
      <c r="TMF749" s="111"/>
      <c r="TMG749" s="111"/>
      <c r="TMH749" s="111"/>
      <c r="TMI749" s="111"/>
      <c r="TMJ749" s="111"/>
      <c r="TMK749" s="111"/>
      <c r="TML749" s="111"/>
      <c r="TMM749" s="111"/>
      <c r="TMN749" s="111"/>
      <c r="TMO749" s="111"/>
      <c r="TMP749" s="111"/>
      <c r="TMQ749" s="111"/>
      <c r="TMR749" s="111"/>
      <c r="TMS749" s="111"/>
      <c r="TMT749" s="111"/>
      <c r="TMU749" s="111"/>
      <c r="TMV749" s="111"/>
      <c r="TMW749" s="111"/>
      <c r="TMX749" s="111"/>
      <c r="TMY749" s="111"/>
      <c r="TMZ749" s="111"/>
      <c r="TNA749" s="111"/>
      <c r="TNB749" s="111"/>
      <c r="TNC749" s="111"/>
      <c r="TND749" s="111"/>
      <c r="TNE749" s="111"/>
      <c r="TNF749" s="111"/>
      <c r="TNG749" s="111"/>
      <c r="TNH749" s="111"/>
      <c r="TNI749" s="111"/>
      <c r="TNJ749" s="111"/>
      <c r="TNK749" s="111"/>
      <c r="TNL749" s="111"/>
      <c r="TNM749" s="111"/>
      <c r="TNN749" s="111"/>
      <c r="TNO749" s="111"/>
      <c r="TNP749" s="111"/>
      <c r="TNQ749" s="111"/>
      <c r="TNR749" s="111"/>
      <c r="TNS749" s="111"/>
      <c r="TNT749" s="111"/>
      <c r="TNU749" s="111"/>
      <c r="TNV749" s="111"/>
      <c r="TNW749" s="111"/>
      <c r="TNX749" s="111"/>
      <c r="TNY749" s="111"/>
      <c r="TNZ749" s="111"/>
      <c r="TOA749" s="111"/>
      <c r="TOB749" s="111"/>
      <c r="TOC749" s="111"/>
      <c r="TOD749" s="111"/>
      <c r="TOE749" s="111"/>
      <c r="TOF749" s="111"/>
      <c r="TOG749" s="111"/>
      <c r="TOH749" s="111"/>
      <c r="TOI749" s="111"/>
      <c r="TOJ749" s="111"/>
      <c r="TOK749" s="111"/>
      <c r="TOL749" s="111"/>
      <c r="TOM749" s="111"/>
      <c r="TON749" s="111"/>
      <c r="TOO749" s="111"/>
      <c r="TOP749" s="111"/>
      <c r="TOQ749" s="111"/>
      <c r="TOR749" s="111"/>
      <c r="TOS749" s="111"/>
      <c r="TOT749" s="111"/>
      <c r="TOU749" s="111"/>
      <c r="TOV749" s="111"/>
      <c r="TOW749" s="111"/>
      <c r="TOX749" s="111"/>
      <c r="TOY749" s="111"/>
      <c r="TOZ749" s="111"/>
      <c r="TPA749" s="111"/>
      <c r="TPB749" s="111"/>
      <c r="TPC749" s="111"/>
      <c r="TPD749" s="111"/>
      <c r="TPE749" s="111"/>
      <c r="TPF749" s="111"/>
      <c r="TPG749" s="111"/>
      <c r="TPH749" s="111"/>
      <c r="TPI749" s="111"/>
      <c r="TPJ749" s="111"/>
      <c r="TPK749" s="111"/>
      <c r="TPL749" s="111"/>
      <c r="TPM749" s="111"/>
      <c r="TPN749" s="111"/>
      <c r="TPO749" s="111"/>
      <c r="TPP749" s="111"/>
      <c r="TPQ749" s="111"/>
      <c r="TPR749" s="111"/>
      <c r="TPS749" s="111"/>
      <c r="TPT749" s="111"/>
      <c r="TPU749" s="111"/>
      <c r="TPV749" s="111"/>
      <c r="TPW749" s="111"/>
      <c r="TPX749" s="111"/>
      <c r="TPY749" s="111"/>
      <c r="TPZ749" s="111"/>
      <c r="TQA749" s="111"/>
      <c r="TQB749" s="111"/>
      <c r="TQC749" s="111"/>
      <c r="TQD749" s="111"/>
      <c r="TQE749" s="111"/>
      <c r="TQF749" s="111"/>
      <c r="TQG749" s="111"/>
      <c r="TQH749" s="111"/>
      <c r="TQI749" s="111"/>
      <c r="TQJ749" s="111"/>
      <c r="TQK749" s="111"/>
      <c r="TQL749" s="111"/>
      <c r="TQM749" s="111"/>
      <c r="TQN749" s="111"/>
      <c r="TQO749" s="111"/>
      <c r="TQP749" s="111"/>
      <c r="TQQ749" s="111"/>
      <c r="TQR749" s="111"/>
      <c r="TQS749" s="111"/>
      <c r="TQT749" s="111"/>
      <c r="TQU749" s="111"/>
      <c r="TQV749" s="111"/>
      <c r="TQW749" s="111"/>
      <c r="TQX749" s="111"/>
      <c r="TQY749" s="111"/>
      <c r="TQZ749" s="111"/>
      <c r="TRA749" s="111"/>
      <c r="TRB749" s="111"/>
      <c r="TRC749" s="111"/>
      <c r="TRD749" s="111"/>
      <c r="TRE749" s="111"/>
      <c r="TRF749" s="111"/>
      <c r="TRG749" s="111"/>
      <c r="TRH749" s="111"/>
      <c r="TRI749" s="111"/>
      <c r="TRJ749" s="111"/>
      <c r="TRK749" s="111"/>
      <c r="TRL749" s="111"/>
      <c r="TRM749" s="111"/>
      <c r="TRN749" s="111"/>
      <c r="TRO749" s="111"/>
      <c r="TRP749" s="111"/>
      <c r="TRQ749" s="111"/>
      <c r="TRR749" s="111"/>
      <c r="TRS749" s="111"/>
      <c r="TRT749" s="111"/>
      <c r="TRU749" s="111"/>
      <c r="TRV749" s="111"/>
      <c r="TRW749" s="111"/>
      <c r="TRX749" s="111"/>
      <c r="TRY749" s="111"/>
      <c r="TRZ749" s="111"/>
      <c r="TSA749" s="111"/>
      <c r="TSB749" s="111"/>
      <c r="TSC749" s="111"/>
      <c r="TSD749" s="111"/>
      <c r="TSE749" s="111"/>
      <c r="TSF749" s="111"/>
      <c r="TSG749" s="111"/>
      <c r="TSH749" s="111"/>
      <c r="TSI749" s="111"/>
      <c r="TSJ749" s="111"/>
      <c r="TSK749" s="111"/>
      <c r="TSL749" s="111"/>
      <c r="TSM749" s="111"/>
      <c r="TSN749" s="111"/>
      <c r="TSO749" s="111"/>
      <c r="TSP749" s="111"/>
      <c r="TSQ749" s="111"/>
      <c r="TSR749" s="111"/>
      <c r="TSS749" s="111"/>
      <c r="TST749" s="111"/>
      <c r="TSU749" s="111"/>
      <c r="TSV749" s="111"/>
      <c r="TSW749" s="111"/>
      <c r="TSX749" s="111"/>
      <c r="TSY749" s="111"/>
      <c r="TSZ749" s="111"/>
      <c r="TTA749" s="111"/>
      <c r="TTB749" s="111"/>
      <c r="TTC749" s="111"/>
      <c r="TTD749" s="111"/>
      <c r="TTE749" s="111"/>
      <c r="TTF749" s="111"/>
      <c r="TTG749" s="111"/>
      <c r="TTH749" s="111"/>
      <c r="TTI749" s="111"/>
      <c r="TTJ749" s="111"/>
      <c r="TTK749" s="111"/>
      <c r="TTL749" s="111"/>
      <c r="TTM749" s="111"/>
      <c r="TTN749" s="111"/>
      <c r="TTO749" s="111"/>
      <c r="TTP749" s="111"/>
      <c r="TTQ749" s="111"/>
      <c r="TTR749" s="111"/>
      <c r="TTS749" s="111"/>
      <c r="TTT749" s="111"/>
      <c r="TTU749" s="111"/>
      <c r="TTV749" s="111"/>
      <c r="TTW749" s="111"/>
      <c r="TTX749" s="111"/>
      <c r="TTY749" s="111"/>
      <c r="TTZ749" s="111"/>
      <c r="TUA749" s="111"/>
      <c r="TUB749" s="111"/>
      <c r="TUC749" s="111"/>
      <c r="TUD749" s="111"/>
      <c r="TUE749" s="111"/>
      <c r="TUF749" s="111"/>
      <c r="TUG749" s="111"/>
      <c r="TUH749" s="111"/>
      <c r="TUI749" s="111"/>
      <c r="TUJ749" s="111"/>
      <c r="TUK749" s="111"/>
      <c r="TUL749" s="111"/>
      <c r="TUM749" s="111"/>
      <c r="TUN749" s="111"/>
      <c r="TUO749" s="111"/>
      <c r="TUP749" s="111"/>
      <c r="TUQ749" s="111"/>
      <c r="TUR749" s="111"/>
      <c r="TUS749" s="111"/>
      <c r="TUT749" s="111"/>
      <c r="TUU749" s="111"/>
      <c r="TUV749" s="111"/>
      <c r="TUW749" s="111"/>
      <c r="TUX749" s="111"/>
      <c r="TUY749" s="111"/>
      <c r="TUZ749" s="111"/>
      <c r="TVA749" s="111"/>
      <c r="TVB749" s="111"/>
      <c r="TVC749" s="111"/>
      <c r="TVD749" s="111"/>
      <c r="TVE749" s="111"/>
      <c r="TVF749" s="111"/>
      <c r="TVG749" s="111"/>
      <c r="TVH749" s="111"/>
      <c r="TVI749" s="111"/>
      <c r="TVJ749" s="111"/>
      <c r="TVK749" s="111"/>
      <c r="TVL749" s="111"/>
      <c r="TVM749" s="111"/>
      <c r="TVN749" s="111"/>
      <c r="TVO749" s="111"/>
      <c r="TVP749" s="111"/>
      <c r="TVQ749" s="111"/>
      <c r="TVR749" s="111"/>
      <c r="TVS749" s="111"/>
      <c r="TVT749" s="111"/>
      <c r="TVU749" s="111"/>
      <c r="TVV749" s="111"/>
      <c r="TVW749" s="111"/>
      <c r="TVX749" s="111"/>
      <c r="TVY749" s="111"/>
      <c r="TVZ749" s="111"/>
      <c r="TWA749" s="111"/>
      <c r="TWB749" s="111"/>
      <c r="TWC749" s="111"/>
      <c r="TWD749" s="111"/>
      <c r="TWE749" s="111"/>
      <c r="TWF749" s="111"/>
      <c r="TWG749" s="111"/>
      <c r="TWH749" s="111"/>
      <c r="TWI749" s="111"/>
      <c r="TWJ749" s="111"/>
      <c r="TWK749" s="111"/>
      <c r="TWL749" s="111"/>
      <c r="TWM749" s="111"/>
      <c r="TWN749" s="111"/>
      <c r="TWO749" s="111"/>
      <c r="TWP749" s="111"/>
      <c r="TWQ749" s="111"/>
      <c r="TWR749" s="111"/>
      <c r="TWS749" s="111"/>
      <c r="TWT749" s="111"/>
      <c r="TWU749" s="111"/>
      <c r="TWV749" s="111"/>
      <c r="TWW749" s="111"/>
      <c r="TWX749" s="111"/>
      <c r="TWY749" s="111"/>
      <c r="TWZ749" s="111"/>
      <c r="TXA749" s="111"/>
      <c r="TXB749" s="111"/>
      <c r="TXC749" s="111"/>
      <c r="TXD749" s="111"/>
      <c r="TXE749" s="111"/>
      <c r="TXF749" s="111"/>
      <c r="TXG749" s="111"/>
      <c r="TXH749" s="111"/>
      <c r="TXI749" s="111"/>
      <c r="TXJ749" s="111"/>
      <c r="TXK749" s="111"/>
      <c r="TXL749" s="111"/>
      <c r="TXM749" s="111"/>
      <c r="TXN749" s="111"/>
      <c r="TXO749" s="111"/>
      <c r="TXP749" s="111"/>
      <c r="TXQ749" s="111"/>
      <c r="TXR749" s="111"/>
      <c r="TXS749" s="111"/>
      <c r="TXT749" s="111"/>
      <c r="TXU749" s="111"/>
      <c r="TXV749" s="111"/>
      <c r="TXW749" s="111"/>
      <c r="TXX749" s="111"/>
      <c r="TXY749" s="111"/>
      <c r="TXZ749" s="111"/>
      <c r="TYA749" s="111"/>
      <c r="TYB749" s="111"/>
      <c r="TYC749" s="111"/>
      <c r="TYD749" s="111"/>
      <c r="TYE749" s="111"/>
      <c r="TYF749" s="111"/>
      <c r="TYG749" s="111"/>
      <c r="TYH749" s="111"/>
      <c r="TYI749" s="111"/>
      <c r="TYJ749" s="111"/>
      <c r="TYK749" s="111"/>
      <c r="TYL749" s="111"/>
      <c r="TYM749" s="111"/>
      <c r="TYN749" s="111"/>
      <c r="TYO749" s="111"/>
      <c r="TYP749" s="111"/>
      <c r="TYQ749" s="111"/>
      <c r="TYR749" s="111"/>
      <c r="TYS749" s="111"/>
      <c r="TYT749" s="111"/>
      <c r="TYU749" s="111"/>
      <c r="TYV749" s="111"/>
      <c r="TYW749" s="111"/>
      <c r="TYX749" s="111"/>
      <c r="TYY749" s="111"/>
      <c r="TYZ749" s="111"/>
      <c r="TZA749" s="111"/>
      <c r="TZB749" s="111"/>
      <c r="TZC749" s="111"/>
      <c r="TZD749" s="111"/>
      <c r="TZE749" s="111"/>
      <c r="TZF749" s="111"/>
      <c r="TZG749" s="111"/>
      <c r="TZH749" s="111"/>
      <c r="TZI749" s="111"/>
      <c r="TZJ749" s="111"/>
      <c r="TZK749" s="111"/>
      <c r="TZL749" s="111"/>
      <c r="TZM749" s="111"/>
      <c r="TZN749" s="111"/>
      <c r="TZO749" s="111"/>
      <c r="TZP749" s="111"/>
      <c r="TZQ749" s="111"/>
      <c r="TZR749" s="111"/>
      <c r="TZS749" s="111"/>
      <c r="TZT749" s="111"/>
      <c r="TZU749" s="111"/>
      <c r="TZV749" s="111"/>
      <c r="TZW749" s="111"/>
      <c r="TZX749" s="111"/>
      <c r="TZY749" s="111"/>
      <c r="TZZ749" s="111"/>
      <c r="UAA749" s="111"/>
      <c r="UAB749" s="111"/>
      <c r="UAC749" s="111"/>
      <c r="UAD749" s="111"/>
      <c r="UAE749" s="111"/>
      <c r="UAF749" s="111"/>
      <c r="UAG749" s="111"/>
      <c r="UAH749" s="111"/>
      <c r="UAI749" s="111"/>
      <c r="UAJ749" s="111"/>
      <c r="UAK749" s="111"/>
      <c r="UAL749" s="111"/>
      <c r="UAM749" s="111"/>
      <c r="UAN749" s="111"/>
      <c r="UAO749" s="111"/>
      <c r="UAP749" s="111"/>
      <c r="UAQ749" s="111"/>
      <c r="UAR749" s="111"/>
      <c r="UAS749" s="111"/>
      <c r="UAT749" s="111"/>
      <c r="UAU749" s="111"/>
      <c r="UAV749" s="111"/>
      <c r="UAW749" s="111"/>
      <c r="UAX749" s="111"/>
      <c r="UAY749" s="111"/>
      <c r="UAZ749" s="111"/>
      <c r="UBA749" s="111"/>
      <c r="UBB749" s="111"/>
      <c r="UBC749" s="111"/>
      <c r="UBD749" s="111"/>
      <c r="UBE749" s="111"/>
      <c r="UBF749" s="111"/>
      <c r="UBG749" s="111"/>
      <c r="UBH749" s="111"/>
      <c r="UBI749" s="111"/>
      <c r="UBJ749" s="111"/>
      <c r="UBK749" s="111"/>
      <c r="UBL749" s="111"/>
      <c r="UBM749" s="111"/>
      <c r="UBN749" s="111"/>
      <c r="UBO749" s="111"/>
      <c r="UBP749" s="111"/>
      <c r="UBQ749" s="111"/>
      <c r="UBR749" s="111"/>
      <c r="UBS749" s="111"/>
      <c r="UBT749" s="111"/>
      <c r="UBU749" s="111"/>
      <c r="UBV749" s="111"/>
      <c r="UBW749" s="111"/>
      <c r="UBX749" s="111"/>
      <c r="UBY749" s="111"/>
      <c r="UBZ749" s="111"/>
      <c r="UCA749" s="111"/>
      <c r="UCB749" s="111"/>
      <c r="UCC749" s="111"/>
      <c r="UCD749" s="111"/>
      <c r="UCE749" s="111"/>
      <c r="UCF749" s="111"/>
      <c r="UCG749" s="111"/>
      <c r="UCH749" s="111"/>
      <c r="UCI749" s="111"/>
      <c r="UCJ749" s="111"/>
      <c r="UCK749" s="111"/>
      <c r="UCL749" s="111"/>
      <c r="UCM749" s="111"/>
      <c r="UCN749" s="111"/>
      <c r="UCO749" s="111"/>
      <c r="UCP749" s="111"/>
      <c r="UCQ749" s="111"/>
      <c r="UCR749" s="111"/>
      <c r="UCS749" s="111"/>
      <c r="UCT749" s="111"/>
      <c r="UCU749" s="111"/>
      <c r="UCV749" s="111"/>
      <c r="UCW749" s="111"/>
      <c r="UCX749" s="111"/>
      <c r="UCY749" s="111"/>
      <c r="UCZ749" s="111"/>
      <c r="UDA749" s="111"/>
      <c r="UDB749" s="111"/>
      <c r="UDC749" s="111"/>
      <c r="UDD749" s="111"/>
      <c r="UDE749" s="111"/>
      <c r="UDF749" s="111"/>
      <c r="UDG749" s="111"/>
      <c r="UDH749" s="111"/>
      <c r="UDI749" s="111"/>
      <c r="UDJ749" s="111"/>
      <c r="UDK749" s="111"/>
      <c r="UDL749" s="111"/>
      <c r="UDM749" s="111"/>
      <c r="UDN749" s="111"/>
      <c r="UDO749" s="111"/>
      <c r="UDP749" s="111"/>
      <c r="UDQ749" s="111"/>
      <c r="UDR749" s="111"/>
      <c r="UDS749" s="111"/>
      <c r="UDT749" s="111"/>
      <c r="UDU749" s="111"/>
      <c r="UDV749" s="111"/>
      <c r="UDW749" s="111"/>
      <c r="UDX749" s="111"/>
      <c r="UDY749" s="111"/>
      <c r="UDZ749" s="111"/>
      <c r="UEA749" s="111"/>
      <c r="UEB749" s="111"/>
      <c r="UEC749" s="111"/>
      <c r="UED749" s="111"/>
      <c r="UEE749" s="111"/>
      <c r="UEF749" s="111"/>
      <c r="UEG749" s="111"/>
      <c r="UEH749" s="111"/>
      <c r="UEI749" s="111"/>
      <c r="UEJ749" s="111"/>
      <c r="UEK749" s="111"/>
      <c r="UEL749" s="111"/>
      <c r="UEM749" s="111"/>
      <c r="UEN749" s="111"/>
      <c r="UEO749" s="111"/>
      <c r="UEP749" s="111"/>
      <c r="UEQ749" s="111"/>
      <c r="UER749" s="111"/>
      <c r="UES749" s="111"/>
      <c r="UET749" s="111"/>
      <c r="UEU749" s="111"/>
      <c r="UEV749" s="111"/>
      <c r="UEW749" s="111"/>
      <c r="UEX749" s="111"/>
      <c r="UEY749" s="111"/>
      <c r="UEZ749" s="111"/>
      <c r="UFA749" s="111"/>
      <c r="UFB749" s="111"/>
      <c r="UFC749" s="111"/>
      <c r="UFD749" s="111"/>
      <c r="UFE749" s="111"/>
      <c r="UFF749" s="111"/>
      <c r="UFG749" s="111"/>
      <c r="UFH749" s="111"/>
      <c r="UFI749" s="111"/>
      <c r="UFJ749" s="111"/>
      <c r="UFK749" s="111"/>
      <c r="UFL749" s="111"/>
      <c r="UFM749" s="111"/>
      <c r="UFN749" s="111"/>
      <c r="UFO749" s="111"/>
      <c r="UFP749" s="111"/>
      <c r="UFQ749" s="111"/>
      <c r="UFR749" s="111"/>
      <c r="UFS749" s="111"/>
      <c r="UFT749" s="111"/>
      <c r="UFU749" s="111"/>
      <c r="UFV749" s="111"/>
      <c r="UFW749" s="111"/>
      <c r="UFX749" s="111"/>
      <c r="UFY749" s="111"/>
      <c r="UFZ749" s="111"/>
      <c r="UGA749" s="111"/>
      <c r="UGB749" s="111"/>
      <c r="UGC749" s="111"/>
      <c r="UGD749" s="111"/>
      <c r="UGE749" s="111"/>
      <c r="UGF749" s="111"/>
      <c r="UGG749" s="111"/>
      <c r="UGH749" s="111"/>
      <c r="UGI749" s="111"/>
      <c r="UGJ749" s="111"/>
      <c r="UGK749" s="111"/>
      <c r="UGL749" s="111"/>
      <c r="UGM749" s="111"/>
      <c r="UGN749" s="111"/>
      <c r="UGO749" s="111"/>
      <c r="UGP749" s="111"/>
      <c r="UGQ749" s="111"/>
      <c r="UGR749" s="111"/>
      <c r="UGS749" s="111"/>
      <c r="UGT749" s="111"/>
      <c r="UGU749" s="111"/>
      <c r="UGV749" s="111"/>
      <c r="UGW749" s="111"/>
      <c r="UGX749" s="111"/>
      <c r="UGY749" s="111"/>
      <c r="UGZ749" s="111"/>
      <c r="UHA749" s="111"/>
      <c r="UHB749" s="111"/>
      <c r="UHC749" s="111"/>
      <c r="UHD749" s="111"/>
      <c r="UHE749" s="111"/>
      <c r="UHF749" s="111"/>
      <c r="UHG749" s="111"/>
      <c r="UHH749" s="111"/>
      <c r="UHI749" s="111"/>
      <c r="UHJ749" s="111"/>
      <c r="UHK749" s="111"/>
      <c r="UHL749" s="111"/>
      <c r="UHM749" s="111"/>
      <c r="UHN749" s="111"/>
      <c r="UHO749" s="111"/>
      <c r="UHP749" s="111"/>
      <c r="UHQ749" s="111"/>
      <c r="UHR749" s="111"/>
      <c r="UHS749" s="111"/>
      <c r="UHT749" s="111"/>
      <c r="UHU749" s="111"/>
      <c r="UHV749" s="111"/>
      <c r="UHW749" s="111"/>
      <c r="UHX749" s="111"/>
      <c r="UHY749" s="111"/>
      <c r="UHZ749" s="111"/>
      <c r="UIA749" s="111"/>
      <c r="UIB749" s="111"/>
      <c r="UIC749" s="111"/>
      <c r="UID749" s="111"/>
      <c r="UIE749" s="111"/>
      <c r="UIF749" s="111"/>
      <c r="UIG749" s="111"/>
      <c r="UIH749" s="111"/>
      <c r="UII749" s="111"/>
      <c r="UIJ749" s="111"/>
      <c r="UIK749" s="111"/>
      <c r="UIL749" s="111"/>
      <c r="UIM749" s="111"/>
      <c r="UIN749" s="111"/>
      <c r="UIO749" s="111"/>
      <c r="UIP749" s="111"/>
      <c r="UIQ749" s="111"/>
      <c r="UIR749" s="111"/>
      <c r="UIS749" s="111"/>
      <c r="UIT749" s="111"/>
      <c r="UIU749" s="111"/>
      <c r="UIV749" s="111"/>
      <c r="UIW749" s="111"/>
      <c r="UIX749" s="111"/>
      <c r="UIY749" s="111"/>
      <c r="UIZ749" s="111"/>
      <c r="UJA749" s="111"/>
      <c r="UJB749" s="111"/>
      <c r="UJC749" s="111"/>
      <c r="UJD749" s="111"/>
      <c r="UJE749" s="111"/>
      <c r="UJF749" s="111"/>
      <c r="UJG749" s="111"/>
      <c r="UJH749" s="111"/>
      <c r="UJI749" s="111"/>
      <c r="UJJ749" s="111"/>
      <c r="UJK749" s="111"/>
      <c r="UJL749" s="111"/>
      <c r="UJM749" s="111"/>
      <c r="UJN749" s="111"/>
      <c r="UJO749" s="111"/>
      <c r="UJP749" s="111"/>
      <c r="UJQ749" s="111"/>
      <c r="UJR749" s="111"/>
      <c r="UJS749" s="111"/>
      <c r="UJT749" s="111"/>
      <c r="UJU749" s="111"/>
      <c r="UJV749" s="111"/>
      <c r="UJW749" s="111"/>
      <c r="UJX749" s="111"/>
      <c r="UJY749" s="111"/>
      <c r="UJZ749" s="111"/>
      <c r="UKA749" s="111"/>
      <c r="UKB749" s="111"/>
      <c r="UKC749" s="111"/>
      <c r="UKD749" s="111"/>
      <c r="UKE749" s="111"/>
      <c r="UKF749" s="111"/>
      <c r="UKG749" s="111"/>
      <c r="UKH749" s="111"/>
      <c r="UKI749" s="111"/>
      <c r="UKJ749" s="111"/>
      <c r="UKK749" s="111"/>
      <c r="UKL749" s="111"/>
      <c r="UKM749" s="111"/>
      <c r="UKN749" s="111"/>
      <c r="UKO749" s="111"/>
      <c r="UKP749" s="111"/>
      <c r="UKQ749" s="111"/>
      <c r="UKR749" s="111"/>
      <c r="UKS749" s="111"/>
      <c r="UKT749" s="111"/>
      <c r="UKU749" s="111"/>
      <c r="UKV749" s="111"/>
      <c r="UKW749" s="111"/>
      <c r="UKX749" s="111"/>
      <c r="UKY749" s="111"/>
      <c r="UKZ749" s="111"/>
      <c r="ULA749" s="111"/>
      <c r="ULB749" s="111"/>
      <c r="ULC749" s="111"/>
      <c r="ULD749" s="111"/>
      <c r="ULE749" s="111"/>
      <c r="ULF749" s="111"/>
      <c r="ULG749" s="111"/>
      <c r="ULH749" s="111"/>
      <c r="ULI749" s="111"/>
      <c r="ULJ749" s="111"/>
      <c r="ULK749" s="111"/>
      <c r="ULL749" s="111"/>
      <c r="ULM749" s="111"/>
      <c r="ULN749" s="111"/>
      <c r="ULO749" s="111"/>
      <c r="ULP749" s="111"/>
      <c r="ULQ749" s="111"/>
      <c r="ULR749" s="111"/>
      <c r="ULS749" s="111"/>
      <c r="ULT749" s="111"/>
      <c r="ULU749" s="111"/>
      <c r="ULV749" s="111"/>
      <c r="ULW749" s="111"/>
      <c r="ULX749" s="111"/>
      <c r="ULY749" s="111"/>
      <c r="ULZ749" s="111"/>
      <c r="UMA749" s="111"/>
      <c r="UMB749" s="111"/>
      <c r="UMC749" s="111"/>
      <c r="UMD749" s="111"/>
      <c r="UME749" s="111"/>
      <c r="UMF749" s="111"/>
      <c r="UMG749" s="111"/>
      <c r="UMH749" s="111"/>
      <c r="UMI749" s="111"/>
      <c r="UMJ749" s="111"/>
      <c r="UMK749" s="111"/>
      <c r="UML749" s="111"/>
      <c r="UMM749" s="111"/>
      <c r="UMN749" s="111"/>
      <c r="UMO749" s="111"/>
      <c r="UMP749" s="111"/>
      <c r="UMQ749" s="111"/>
      <c r="UMR749" s="111"/>
      <c r="UMS749" s="111"/>
      <c r="UMT749" s="111"/>
      <c r="UMU749" s="111"/>
      <c r="UMV749" s="111"/>
      <c r="UMW749" s="111"/>
      <c r="UMX749" s="111"/>
      <c r="UMY749" s="111"/>
      <c r="UMZ749" s="111"/>
      <c r="UNA749" s="111"/>
      <c r="UNB749" s="111"/>
      <c r="UNC749" s="111"/>
      <c r="UND749" s="111"/>
      <c r="UNE749" s="111"/>
      <c r="UNF749" s="111"/>
      <c r="UNG749" s="111"/>
      <c r="UNH749" s="111"/>
      <c r="UNI749" s="111"/>
      <c r="UNJ749" s="111"/>
      <c r="UNK749" s="111"/>
      <c r="UNL749" s="111"/>
      <c r="UNM749" s="111"/>
      <c r="UNN749" s="111"/>
      <c r="UNO749" s="111"/>
      <c r="UNP749" s="111"/>
      <c r="UNQ749" s="111"/>
      <c r="UNR749" s="111"/>
      <c r="UNS749" s="111"/>
      <c r="UNT749" s="111"/>
      <c r="UNU749" s="111"/>
      <c r="UNV749" s="111"/>
      <c r="UNW749" s="111"/>
      <c r="UNX749" s="111"/>
      <c r="UNY749" s="111"/>
      <c r="UNZ749" s="111"/>
      <c r="UOA749" s="111"/>
      <c r="UOB749" s="111"/>
      <c r="UOC749" s="111"/>
      <c r="UOD749" s="111"/>
      <c r="UOE749" s="111"/>
      <c r="UOF749" s="111"/>
      <c r="UOG749" s="111"/>
      <c r="UOH749" s="111"/>
      <c r="UOI749" s="111"/>
      <c r="UOJ749" s="111"/>
      <c r="UOK749" s="111"/>
      <c r="UOL749" s="111"/>
      <c r="UOM749" s="111"/>
      <c r="UON749" s="111"/>
      <c r="UOO749" s="111"/>
      <c r="UOP749" s="111"/>
      <c r="UOQ749" s="111"/>
      <c r="UOR749" s="111"/>
      <c r="UOS749" s="111"/>
      <c r="UOT749" s="111"/>
      <c r="UOU749" s="111"/>
      <c r="UOV749" s="111"/>
      <c r="UOW749" s="111"/>
      <c r="UOX749" s="111"/>
      <c r="UOY749" s="111"/>
      <c r="UOZ749" s="111"/>
      <c r="UPA749" s="111"/>
      <c r="UPB749" s="111"/>
      <c r="UPC749" s="111"/>
      <c r="UPD749" s="111"/>
      <c r="UPE749" s="111"/>
      <c r="UPF749" s="111"/>
      <c r="UPG749" s="111"/>
      <c r="UPH749" s="111"/>
      <c r="UPI749" s="111"/>
      <c r="UPJ749" s="111"/>
      <c r="UPK749" s="111"/>
      <c r="UPL749" s="111"/>
      <c r="UPM749" s="111"/>
      <c r="UPN749" s="111"/>
      <c r="UPO749" s="111"/>
      <c r="UPP749" s="111"/>
      <c r="UPQ749" s="111"/>
      <c r="UPR749" s="111"/>
      <c r="UPS749" s="111"/>
      <c r="UPT749" s="111"/>
      <c r="UPU749" s="111"/>
      <c r="UPV749" s="111"/>
      <c r="UPW749" s="111"/>
      <c r="UPX749" s="111"/>
      <c r="UPY749" s="111"/>
      <c r="UPZ749" s="111"/>
      <c r="UQA749" s="111"/>
      <c r="UQB749" s="111"/>
      <c r="UQC749" s="111"/>
      <c r="UQD749" s="111"/>
      <c r="UQE749" s="111"/>
      <c r="UQF749" s="111"/>
      <c r="UQG749" s="111"/>
      <c r="UQH749" s="111"/>
      <c r="UQI749" s="111"/>
      <c r="UQJ749" s="111"/>
      <c r="UQK749" s="111"/>
      <c r="UQL749" s="111"/>
      <c r="UQM749" s="111"/>
      <c r="UQN749" s="111"/>
      <c r="UQO749" s="111"/>
      <c r="UQP749" s="111"/>
      <c r="UQQ749" s="111"/>
      <c r="UQR749" s="111"/>
      <c r="UQS749" s="111"/>
      <c r="UQT749" s="111"/>
      <c r="UQU749" s="111"/>
      <c r="UQV749" s="111"/>
      <c r="UQW749" s="111"/>
      <c r="UQX749" s="111"/>
      <c r="UQY749" s="111"/>
      <c r="UQZ749" s="111"/>
      <c r="URA749" s="111"/>
      <c r="URB749" s="111"/>
      <c r="URC749" s="111"/>
      <c r="URD749" s="111"/>
      <c r="URE749" s="111"/>
      <c r="URF749" s="111"/>
      <c r="URG749" s="111"/>
      <c r="URH749" s="111"/>
      <c r="URI749" s="111"/>
      <c r="URJ749" s="111"/>
      <c r="URK749" s="111"/>
      <c r="URL749" s="111"/>
      <c r="URM749" s="111"/>
      <c r="URN749" s="111"/>
      <c r="URO749" s="111"/>
      <c r="URP749" s="111"/>
      <c r="URQ749" s="111"/>
      <c r="URR749" s="111"/>
      <c r="URS749" s="111"/>
      <c r="URT749" s="111"/>
      <c r="URU749" s="111"/>
      <c r="URV749" s="111"/>
      <c r="URW749" s="111"/>
      <c r="URX749" s="111"/>
      <c r="URY749" s="111"/>
      <c r="URZ749" s="111"/>
      <c r="USA749" s="111"/>
      <c r="USB749" s="111"/>
      <c r="USC749" s="111"/>
      <c r="USD749" s="111"/>
      <c r="USE749" s="111"/>
      <c r="USF749" s="111"/>
      <c r="USG749" s="111"/>
      <c r="USH749" s="111"/>
      <c r="USI749" s="111"/>
      <c r="USJ749" s="111"/>
      <c r="USK749" s="111"/>
      <c r="USL749" s="111"/>
      <c r="USM749" s="111"/>
      <c r="USN749" s="111"/>
      <c r="USO749" s="111"/>
      <c r="USP749" s="111"/>
      <c r="USQ749" s="111"/>
      <c r="USR749" s="111"/>
      <c r="USS749" s="111"/>
      <c r="UST749" s="111"/>
      <c r="USU749" s="111"/>
      <c r="USV749" s="111"/>
      <c r="USW749" s="111"/>
      <c r="USX749" s="111"/>
      <c r="USY749" s="111"/>
      <c r="USZ749" s="111"/>
      <c r="UTA749" s="111"/>
      <c r="UTB749" s="111"/>
      <c r="UTC749" s="111"/>
      <c r="UTD749" s="111"/>
      <c r="UTE749" s="111"/>
      <c r="UTF749" s="111"/>
      <c r="UTG749" s="111"/>
      <c r="UTH749" s="111"/>
      <c r="UTI749" s="111"/>
      <c r="UTJ749" s="111"/>
      <c r="UTK749" s="111"/>
      <c r="UTL749" s="111"/>
      <c r="UTM749" s="111"/>
      <c r="UTN749" s="111"/>
      <c r="UTO749" s="111"/>
      <c r="UTP749" s="111"/>
      <c r="UTQ749" s="111"/>
      <c r="UTR749" s="111"/>
      <c r="UTS749" s="111"/>
      <c r="UTT749" s="111"/>
      <c r="UTU749" s="111"/>
      <c r="UTV749" s="111"/>
      <c r="UTW749" s="111"/>
      <c r="UTX749" s="111"/>
      <c r="UTY749" s="111"/>
      <c r="UTZ749" s="111"/>
      <c r="UUA749" s="111"/>
      <c r="UUB749" s="111"/>
      <c r="UUC749" s="111"/>
      <c r="UUD749" s="111"/>
      <c r="UUE749" s="111"/>
      <c r="UUF749" s="111"/>
      <c r="UUG749" s="111"/>
      <c r="UUH749" s="111"/>
      <c r="UUI749" s="111"/>
      <c r="UUJ749" s="111"/>
      <c r="UUK749" s="111"/>
      <c r="UUL749" s="111"/>
      <c r="UUM749" s="111"/>
      <c r="UUN749" s="111"/>
      <c r="UUO749" s="111"/>
      <c r="UUP749" s="111"/>
      <c r="UUQ749" s="111"/>
      <c r="UUR749" s="111"/>
      <c r="UUS749" s="111"/>
      <c r="UUT749" s="111"/>
      <c r="UUU749" s="111"/>
      <c r="UUV749" s="111"/>
      <c r="UUW749" s="111"/>
      <c r="UUX749" s="111"/>
      <c r="UUY749" s="111"/>
      <c r="UUZ749" s="111"/>
      <c r="UVA749" s="111"/>
      <c r="UVB749" s="111"/>
      <c r="UVC749" s="111"/>
      <c r="UVD749" s="111"/>
      <c r="UVE749" s="111"/>
      <c r="UVF749" s="111"/>
      <c r="UVG749" s="111"/>
      <c r="UVH749" s="111"/>
      <c r="UVI749" s="111"/>
      <c r="UVJ749" s="111"/>
      <c r="UVK749" s="111"/>
      <c r="UVL749" s="111"/>
      <c r="UVM749" s="111"/>
      <c r="UVN749" s="111"/>
      <c r="UVO749" s="111"/>
      <c r="UVP749" s="111"/>
      <c r="UVQ749" s="111"/>
      <c r="UVR749" s="111"/>
      <c r="UVS749" s="111"/>
      <c r="UVT749" s="111"/>
      <c r="UVU749" s="111"/>
      <c r="UVV749" s="111"/>
      <c r="UVW749" s="111"/>
      <c r="UVX749" s="111"/>
      <c r="UVY749" s="111"/>
      <c r="UVZ749" s="111"/>
      <c r="UWA749" s="111"/>
      <c r="UWB749" s="111"/>
      <c r="UWC749" s="111"/>
      <c r="UWD749" s="111"/>
      <c r="UWE749" s="111"/>
      <c r="UWF749" s="111"/>
      <c r="UWG749" s="111"/>
      <c r="UWH749" s="111"/>
      <c r="UWI749" s="111"/>
      <c r="UWJ749" s="111"/>
      <c r="UWK749" s="111"/>
      <c r="UWL749" s="111"/>
      <c r="UWM749" s="111"/>
      <c r="UWN749" s="111"/>
      <c r="UWO749" s="111"/>
      <c r="UWP749" s="111"/>
      <c r="UWQ749" s="111"/>
      <c r="UWR749" s="111"/>
      <c r="UWS749" s="111"/>
      <c r="UWT749" s="111"/>
      <c r="UWU749" s="111"/>
      <c r="UWV749" s="111"/>
      <c r="UWW749" s="111"/>
      <c r="UWX749" s="111"/>
      <c r="UWY749" s="111"/>
      <c r="UWZ749" s="111"/>
      <c r="UXA749" s="111"/>
      <c r="UXB749" s="111"/>
      <c r="UXC749" s="111"/>
      <c r="UXD749" s="111"/>
      <c r="UXE749" s="111"/>
      <c r="UXF749" s="111"/>
      <c r="UXG749" s="111"/>
      <c r="UXH749" s="111"/>
      <c r="UXI749" s="111"/>
      <c r="UXJ749" s="111"/>
      <c r="UXK749" s="111"/>
      <c r="UXL749" s="111"/>
      <c r="UXM749" s="111"/>
      <c r="UXN749" s="111"/>
      <c r="UXO749" s="111"/>
      <c r="UXP749" s="111"/>
      <c r="UXQ749" s="111"/>
      <c r="UXR749" s="111"/>
      <c r="UXS749" s="111"/>
      <c r="UXT749" s="111"/>
      <c r="UXU749" s="111"/>
      <c r="UXV749" s="111"/>
      <c r="UXW749" s="111"/>
      <c r="UXX749" s="111"/>
      <c r="UXY749" s="111"/>
      <c r="UXZ749" s="111"/>
      <c r="UYA749" s="111"/>
      <c r="UYB749" s="111"/>
      <c r="UYC749" s="111"/>
      <c r="UYD749" s="111"/>
      <c r="UYE749" s="111"/>
      <c r="UYF749" s="111"/>
      <c r="UYG749" s="111"/>
      <c r="UYH749" s="111"/>
      <c r="UYI749" s="111"/>
      <c r="UYJ749" s="111"/>
      <c r="UYK749" s="111"/>
      <c r="UYL749" s="111"/>
      <c r="UYM749" s="111"/>
      <c r="UYN749" s="111"/>
      <c r="UYO749" s="111"/>
      <c r="UYP749" s="111"/>
      <c r="UYQ749" s="111"/>
      <c r="UYR749" s="111"/>
      <c r="UYS749" s="111"/>
      <c r="UYT749" s="111"/>
      <c r="UYU749" s="111"/>
      <c r="UYV749" s="111"/>
      <c r="UYW749" s="111"/>
      <c r="UYX749" s="111"/>
      <c r="UYY749" s="111"/>
      <c r="UYZ749" s="111"/>
      <c r="UZA749" s="111"/>
      <c r="UZB749" s="111"/>
      <c r="UZC749" s="111"/>
      <c r="UZD749" s="111"/>
      <c r="UZE749" s="111"/>
      <c r="UZF749" s="111"/>
      <c r="UZG749" s="111"/>
      <c r="UZH749" s="111"/>
      <c r="UZI749" s="111"/>
      <c r="UZJ749" s="111"/>
      <c r="UZK749" s="111"/>
      <c r="UZL749" s="111"/>
      <c r="UZM749" s="111"/>
      <c r="UZN749" s="111"/>
      <c r="UZO749" s="111"/>
      <c r="UZP749" s="111"/>
      <c r="UZQ749" s="111"/>
      <c r="UZR749" s="111"/>
      <c r="UZS749" s="111"/>
      <c r="UZT749" s="111"/>
      <c r="UZU749" s="111"/>
      <c r="UZV749" s="111"/>
      <c r="UZW749" s="111"/>
      <c r="UZX749" s="111"/>
      <c r="UZY749" s="111"/>
      <c r="UZZ749" s="111"/>
      <c r="VAA749" s="111"/>
      <c r="VAB749" s="111"/>
      <c r="VAC749" s="111"/>
      <c r="VAD749" s="111"/>
      <c r="VAE749" s="111"/>
      <c r="VAF749" s="111"/>
      <c r="VAG749" s="111"/>
      <c r="VAH749" s="111"/>
      <c r="VAI749" s="111"/>
      <c r="VAJ749" s="111"/>
      <c r="VAK749" s="111"/>
      <c r="VAL749" s="111"/>
      <c r="VAM749" s="111"/>
      <c r="VAN749" s="111"/>
      <c r="VAO749" s="111"/>
      <c r="VAP749" s="111"/>
      <c r="VAQ749" s="111"/>
      <c r="VAR749" s="111"/>
      <c r="VAS749" s="111"/>
      <c r="VAT749" s="111"/>
      <c r="VAU749" s="111"/>
      <c r="VAV749" s="111"/>
      <c r="VAW749" s="111"/>
      <c r="VAX749" s="111"/>
      <c r="VAY749" s="111"/>
      <c r="VAZ749" s="111"/>
      <c r="VBA749" s="111"/>
      <c r="VBB749" s="111"/>
      <c r="VBC749" s="111"/>
      <c r="VBD749" s="111"/>
      <c r="VBE749" s="111"/>
      <c r="VBF749" s="111"/>
      <c r="VBG749" s="111"/>
      <c r="VBH749" s="111"/>
      <c r="VBI749" s="111"/>
      <c r="VBJ749" s="111"/>
      <c r="VBK749" s="111"/>
      <c r="VBL749" s="111"/>
      <c r="VBM749" s="111"/>
      <c r="VBN749" s="111"/>
      <c r="VBO749" s="111"/>
      <c r="VBP749" s="111"/>
      <c r="VBQ749" s="111"/>
      <c r="VBR749" s="111"/>
      <c r="VBS749" s="111"/>
      <c r="VBT749" s="111"/>
      <c r="VBU749" s="111"/>
      <c r="VBV749" s="111"/>
      <c r="VBW749" s="111"/>
      <c r="VBX749" s="111"/>
      <c r="VBY749" s="111"/>
      <c r="VBZ749" s="111"/>
      <c r="VCA749" s="111"/>
      <c r="VCB749" s="111"/>
      <c r="VCC749" s="111"/>
      <c r="VCD749" s="111"/>
      <c r="VCE749" s="111"/>
      <c r="VCF749" s="111"/>
      <c r="VCG749" s="111"/>
      <c r="VCH749" s="111"/>
      <c r="VCI749" s="111"/>
      <c r="VCJ749" s="111"/>
      <c r="VCK749" s="111"/>
      <c r="VCL749" s="111"/>
      <c r="VCM749" s="111"/>
      <c r="VCN749" s="111"/>
      <c r="VCO749" s="111"/>
      <c r="VCP749" s="111"/>
      <c r="VCQ749" s="111"/>
      <c r="VCR749" s="111"/>
      <c r="VCS749" s="111"/>
      <c r="VCT749" s="111"/>
      <c r="VCU749" s="111"/>
      <c r="VCV749" s="111"/>
      <c r="VCW749" s="111"/>
      <c r="VCX749" s="111"/>
      <c r="VCY749" s="111"/>
      <c r="VCZ749" s="111"/>
      <c r="VDA749" s="111"/>
      <c r="VDB749" s="111"/>
      <c r="VDC749" s="111"/>
      <c r="VDD749" s="111"/>
      <c r="VDE749" s="111"/>
      <c r="VDF749" s="111"/>
      <c r="VDG749" s="111"/>
      <c r="VDH749" s="111"/>
      <c r="VDI749" s="111"/>
      <c r="VDJ749" s="111"/>
      <c r="VDK749" s="111"/>
      <c r="VDL749" s="111"/>
      <c r="VDM749" s="111"/>
      <c r="VDN749" s="111"/>
      <c r="VDO749" s="111"/>
      <c r="VDP749" s="111"/>
      <c r="VDQ749" s="111"/>
      <c r="VDR749" s="111"/>
      <c r="VDS749" s="111"/>
      <c r="VDT749" s="111"/>
      <c r="VDU749" s="111"/>
      <c r="VDV749" s="111"/>
      <c r="VDW749" s="111"/>
      <c r="VDX749" s="111"/>
      <c r="VDY749" s="111"/>
      <c r="VDZ749" s="111"/>
      <c r="VEA749" s="111"/>
      <c r="VEB749" s="111"/>
      <c r="VEC749" s="111"/>
      <c r="VED749" s="111"/>
      <c r="VEE749" s="111"/>
      <c r="VEF749" s="111"/>
      <c r="VEG749" s="111"/>
      <c r="VEH749" s="111"/>
      <c r="VEI749" s="111"/>
      <c r="VEJ749" s="111"/>
      <c r="VEK749" s="111"/>
      <c r="VEL749" s="111"/>
      <c r="VEM749" s="111"/>
      <c r="VEN749" s="111"/>
      <c r="VEO749" s="111"/>
      <c r="VEP749" s="111"/>
      <c r="VEQ749" s="111"/>
      <c r="VER749" s="111"/>
      <c r="VES749" s="111"/>
      <c r="VET749" s="111"/>
      <c r="VEU749" s="111"/>
      <c r="VEV749" s="111"/>
      <c r="VEW749" s="111"/>
      <c r="VEX749" s="111"/>
      <c r="VEY749" s="111"/>
      <c r="VEZ749" s="111"/>
      <c r="VFA749" s="111"/>
      <c r="VFB749" s="111"/>
      <c r="VFC749" s="111"/>
      <c r="VFD749" s="111"/>
      <c r="VFE749" s="111"/>
      <c r="VFF749" s="111"/>
      <c r="VFG749" s="111"/>
      <c r="VFH749" s="111"/>
      <c r="VFI749" s="111"/>
      <c r="VFJ749" s="111"/>
      <c r="VFK749" s="111"/>
      <c r="VFL749" s="111"/>
      <c r="VFM749" s="111"/>
      <c r="VFN749" s="111"/>
      <c r="VFO749" s="111"/>
      <c r="VFP749" s="111"/>
      <c r="VFQ749" s="111"/>
      <c r="VFR749" s="111"/>
      <c r="VFS749" s="111"/>
      <c r="VFT749" s="111"/>
      <c r="VFU749" s="111"/>
      <c r="VFV749" s="111"/>
      <c r="VFW749" s="111"/>
      <c r="VFX749" s="111"/>
      <c r="VFY749" s="111"/>
      <c r="VFZ749" s="111"/>
      <c r="VGA749" s="111"/>
      <c r="VGB749" s="111"/>
      <c r="VGC749" s="111"/>
      <c r="VGD749" s="111"/>
      <c r="VGE749" s="111"/>
      <c r="VGF749" s="111"/>
      <c r="VGG749" s="111"/>
      <c r="VGH749" s="111"/>
      <c r="VGI749" s="111"/>
      <c r="VGJ749" s="111"/>
      <c r="VGK749" s="111"/>
      <c r="VGL749" s="111"/>
      <c r="VGM749" s="111"/>
      <c r="VGN749" s="111"/>
      <c r="VGO749" s="111"/>
      <c r="VGP749" s="111"/>
      <c r="VGQ749" s="111"/>
      <c r="VGR749" s="111"/>
      <c r="VGS749" s="111"/>
      <c r="VGT749" s="111"/>
      <c r="VGU749" s="111"/>
      <c r="VGV749" s="111"/>
      <c r="VGW749" s="111"/>
      <c r="VGX749" s="111"/>
      <c r="VGY749" s="111"/>
      <c r="VGZ749" s="111"/>
      <c r="VHA749" s="111"/>
      <c r="VHB749" s="111"/>
      <c r="VHC749" s="111"/>
      <c r="VHD749" s="111"/>
      <c r="VHE749" s="111"/>
      <c r="VHF749" s="111"/>
      <c r="VHG749" s="111"/>
      <c r="VHH749" s="111"/>
      <c r="VHI749" s="111"/>
      <c r="VHJ749" s="111"/>
      <c r="VHK749" s="111"/>
      <c r="VHL749" s="111"/>
      <c r="VHM749" s="111"/>
      <c r="VHN749" s="111"/>
      <c r="VHO749" s="111"/>
      <c r="VHP749" s="111"/>
      <c r="VHQ749" s="111"/>
      <c r="VHR749" s="111"/>
      <c r="VHS749" s="111"/>
      <c r="VHT749" s="111"/>
      <c r="VHU749" s="111"/>
      <c r="VHV749" s="111"/>
      <c r="VHW749" s="111"/>
      <c r="VHX749" s="111"/>
      <c r="VHY749" s="111"/>
      <c r="VHZ749" s="111"/>
      <c r="VIA749" s="111"/>
      <c r="VIB749" s="111"/>
      <c r="VIC749" s="111"/>
      <c r="VID749" s="111"/>
      <c r="VIE749" s="111"/>
      <c r="VIF749" s="111"/>
      <c r="VIG749" s="111"/>
      <c r="VIH749" s="111"/>
      <c r="VII749" s="111"/>
      <c r="VIJ749" s="111"/>
      <c r="VIK749" s="111"/>
      <c r="VIL749" s="111"/>
      <c r="VIM749" s="111"/>
      <c r="VIN749" s="111"/>
      <c r="VIO749" s="111"/>
      <c r="VIP749" s="111"/>
      <c r="VIQ749" s="111"/>
      <c r="VIR749" s="111"/>
      <c r="VIS749" s="111"/>
      <c r="VIT749" s="111"/>
      <c r="VIU749" s="111"/>
      <c r="VIV749" s="111"/>
      <c r="VIW749" s="111"/>
      <c r="VIX749" s="111"/>
      <c r="VIY749" s="111"/>
      <c r="VIZ749" s="111"/>
      <c r="VJA749" s="111"/>
      <c r="VJB749" s="111"/>
      <c r="VJC749" s="111"/>
      <c r="VJD749" s="111"/>
      <c r="VJE749" s="111"/>
      <c r="VJF749" s="111"/>
      <c r="VJG749" s="111"/>
      <c r="VJH749" s="111"/>
      <c r="VJI749" s="111"/>
      <c r="VJJ749" s="111"/>
      <c r="VJK749" s="111"/>
      <c r="VJL749" s="111"/>
      <c r="VJM749" s="111"/>
      <c r="VJN749" s="111"/>
      <c r="VJO749" s="111"/>
      <c r="VJP749" s="111"/>
      <c r="VJQ749" s="111"/>
      <c r="VJR749" s="111"/>
      <c r="VJS749" s="111"/>
      <c r="VJT749" s="111"/>
      <c r="VJU749" s="111"/>
      <c r="VJV749" s="111"/>
      <c r="VJW749" s="111"/>
      <c r="VJX749" s="111"/>
      <c r="VJY749" s="111"/>
      <c r="VJZ749" s="111"/>
      <c r="VKA749" s="111"/>
      <c r="VKB749" s="111"/>
      <c r="VKC749" s="111"/>
      <c r="VKD749" s="111"/>
      <c r="VKE749" s="111"/>
      <c r="VKF749" s="111"/>
      <c r="VKG749" s="111"/>
      <c r="VKH749" s="111"/>
      <c r="VKI749" s="111"/>
      <c r="VKJ749" s="111"/>
      <c r="VKK749" s="111"/>
      <c r="VKL749" s="111"/>
      <c r="VKM749" s="111"/>
      <c r="VKN749" s="111"/>
      <c r="VKO749" s="111"/>
      <c r="VKP749" s="111"/>
      <c r="VKQ749" s="111"/>
      <c r="VKR749" s="111"/>
      <c r="VKS749" s="111"/>
      <c r="VKT749" s="111"/>
      <c r="VKU749" s="111"/>
      <c r="VKV749" s="111"/>
      <c r="VKW749" s="111"/>
      <c r="VKX749" s="111"/>
      <c r="VKY749" s="111"/>
      <c r="VKZ749" s="111"/>
      <c r="VLA749" s="111"/>
      <c r="VLB749" s="111"/>
      <c r="VLC749" s="111"/>
      <c r="VLD749" s="111"/>
      <c r="VLE749" s="111"/>
      <c r="VLF749" s="111"/>
      <c r="VLG749" s="111"/>
      <c r="VLH749" s="111"/>
      <c r="VLI749" s="111"/>
      <c r="VLJ749" s="111"/>
      <c r="VLK749" s="111"/>
      <c r="VLL749" s="111"/>
      <c r="VLM749" s="111"/>
      <c r="VLN749" s="111"/>
      <c r="VLO749" s="111"/>
      <c r="VLP749" s="111"/>
      <c r="VLQ749" s="111"/>
      <c r="VLR749" s="111"/>
      <c r="VLS749" s="111"/>
      <c r="VLT749" s="111"/>
      <c r="VLU749" s="111"/>
      <c r="VLV749" s="111"/>
      <c r="VLW749" s="111"/>
      <c r="VLX749" s="111"/>
      <c r="VLY749" s="111"/>
      <c r="VLZ749" s="111"/>
      <c r="VMA749" s="111"/>
      <c r="VMB749" s="111"/>
      <c r="VMC749" s="111"/>
      <c r="VMD749" s="111"/>
      <c r="VME749" s="111"/>
      <c r="VMF749" s="111"/>
      <c r="VMG749" s="111"/>
      <c r="VMH749" s="111"/>
      <c r="VMI749" s="111"/>
      <c r="VMJ749" s="111"/>
      <c r="VMK749" s="111"/>
      <c r="VML749" s="111"/>
      <c r="VMM749" s="111"/>
      <c r="VMN749" s="111"/>
      <c r="VMO749" s="111"/>
      <c r="VMP749" s="111"/>
      <c r="VMQ749" s="111"/>
      <c r="VMR749" s="111"/>
      <c r="VMS749" s="111"/>
      <c r="VMT749" s="111"/>
      <c r="VMU749" s="111"/>
      <c r="VMV749" s="111"/>
      <c r="VMW749" s="111"/>
      <c r="VMX749" s="111"/>
      <c r="VMY749" s="111"/>
      <c r="VMZ749" s="111"/>
      <c r="VNA749" s="111"/>
      <c r="VNB749" s="111"/>
      <c r="VNC749" s="111"/>
      <c r="VND749" s="111"/>
      <c r="VNE749" s="111"/>
      <c r="VNF749" s="111"/>
      <c r="VNG749" s="111"/>
      <c r="VNH749" s="111"/>
      <c r="VNI749" s="111"/>
      <c r="VNJ749" s="111"/>
      <c r="VNK749" s="111"/>
      <c r="VNL749" s="111"/>
      <c r="VNM749" s="111"/>
      <c r="VNN749" s="111"/>
      <c r="VNO749" s="111"/>
      <c r="VNP749" s="111"/>
      <c r="VNQ749" s="111"/>
      <c r="VNR749" s="111"/>
      <c r="VNS749" s="111"/>
      <c r="VNT749" s="111"/>
      <c r="VNU749" s="111"/>
      <c r="VNV749" s="111"/>
      <c r="VNW749" s="111"/>
      <c r="VNX749" s="111"/>
      <c r="VNY749" s="111"/>
      <c r="VNZ749" s="111"/>
      <c r="VOA749" s="111"/>
      <c r="VOB749" s="111"/>
      <c r="VOC749" s="111"/>
      <c r="VOD749" s="111"/>
      <c r="VOE749" s="111"/>
      <c r="VOF749" s="111"/>
      <c r="VOG749" s="111"/>
      <c r="VOH749" s="111"/>
      <c r="VOI749" s="111"/>
      <c r="VOJ749" s="111"/>
      <c r="VOK749" s="111"/>
      <c r="VOL749" s="111"/>
      <c r="VOM749" s="111"/>
      <c r="VON749" s="111"/>
      <c r="VOO749" s="111"/>
      <c r="VOP749" s="111"/>
      <c r="VOQ749" s="111"/>
      <c r="VOR749" s="111"/>
      <c r="VOS749" s="111"/>
      <c r="VOT749" s="111"/>
      <c r="VOU749" s="111"/>
      <c r="VOV749" s="111"/>
      <c r="VOW749" s="111"/>
      <c r="VOX749" s="111"/>
      <c r="VOY749" s="111"/>
      <c r="VOZ749" s="111"/>
      <c r="VPA749" s="111"/>
      <c r="VPB749" s="111"/>
      <c r="VPC749" s="111"/>
      <c r="VPD749" s="111"/>
      <c r="VPE749" s="111"/>
      <c r="VPF749" s="111"/>
      <c r="VPG749" s="111"/>
      <c r="VPH749" s="111"/>
      <c r="VPI749" s="111"/>
      <c r="VPJ749" s="111"/>
      <c r="VPK749" s="111"/>
      <c r="VPL749" s="111"/>
      <c r="VPM749" s="111"/>
      <c r="VPN749" s="111"/>
      <c r="VPO749" s="111"/>
      <c r="VPP749" s="111"/>
      <c r="VPQ749" s="111"/>
      <c r="VPR749" s="111"/>
      <c r="VPS749" s="111"/>
      <c r="VPT749" s="111"/>
      <c r="VPU749" s="111"/>
      <c r="VPV749" s="111"/>
      <c r="VPW749" s="111"/>
      <c r="VPX749" s="111"/>
      <c r="VPY749" s="111"/>
      <c r="VPZ749" s="111"/>
      <c r="VQA749" s="111"/>
      <c r="VQB749" s="111"/>
      <c r="VQC749" s="111"/>
      <c r="VQD749" s="111"/>
      <c r="VQE749" s="111"/>
      <c r="VQF749" s="111"/>
      <c r="VQG749" s="111"/>
      <c r="VQH749" s="111"/>
      <c r="VQI749" s="111"/>
      <c r="VQJ749" s="111"/>
      <c r="VQK749" s="111"/>
      <c r="VQL749" s="111"/>
      <c r="VQM749" s="111"/>
      <c r="VQN749" s="111"/>
      <c r="VQO749" s="111"/>
      <c r="VQP749" s="111"/>
      <c r="VQQ749" s="111"/>
      <c r="VQR749" s="111"/>
      <c r="VQS749" s="111"/>
      <c r="VQT749" s="111"/>
      <c r="VQU749" s="111"/>
      <c r="VQV749" s="111"/>
      <c r="VQW749" s="111"/>
      <c r="VQX749" s="111"/>
      <c r="VQY749" s="111"/>
      <c r="VQZ749" s="111"/>
      <c r="VRA749" s="111"/>
      <c r="VRB749" s="111"/>
      <c r="VRC749" s="111"/>
      <c r="VRD749" s="111"/>
      <c r="VRE749" s="111"/>
      <c r="VRF749" s="111"/>
      <c r="VRG749" s="111"/>
      <c r="VRH749" s="111"/>
      <c r="VRI749" s="111"/>
      <c r="VRJ749" s="111"/>
      <c r="VRK749" s="111"/>
      <c r="VRL749" s="111"/>
      <c r="VRM749" s="111"/>
      <c r="VRN749" s="111"/>
      <c r="VRO749" s="111"/>
      <c r="VRP749" s="111"/>
      <c r="VRQ749" s="111"/>
      <c r="VRR749" s="111"/>
      <c r="VRS749" s="111"/>
      <c r="VRT749" s="111"/>
      <c r="VRU749" s="111"/>
      <c r="VRV749" s="111"/>
      <c r="VRW749" s="111"/>
      <c r="VRX749" s="111"/>
      <c r="VRY749" s="111"/>
      <c r="VRZ749" s="111"/>
      <c r="VSA749" s="111"/>
      <c r="VSB749" s="111"/>
      <c r="VSC749" s="111"/>
      <c r="VSD749" s="111"/>
      <c r="VSE749" s="111"/>
      <c r="VSF749" s="111"/>
      <c r="VSG749" s="111"/>
      <c r="VSH749" s="111"/>
      <c r="VSI749" s="111"/>
      <c r="VSJ749" s="111"/>
      <c r="VSK749" s="111"/>
      <c r="VSL749" s="111"/>
      <c r="VSM749" s="111"/>
      <c r="VSN749" s="111"/>
      <c r="VSO749" s="111"/>
      <c r="VSP749" s="111"/>
      <c r="VSQ749" s="111"/>
      <c r="VSR749" s="111"/>
      <c r="VSS749" s="111"/>
      <c r="VST749" s="111"/>
      <c r="VSU749" s="111"/>
      <c r="VSV749" s="111"/>
      <c r="VSW749" s="111"/>
      <c r="VSX749" s="111"/>
      <c r="VSY749" s="111"/>
      <c r="VSZ749" s="111"/>
      <c r="VTA749" s="111"/>
      <c r="VTB749" s="111"/>
      <c r="VTC749" s="111"/>
      <c r="VTD749" s="111"/>
      <c r="VTE749" s="111"/>
      <c r="VTF749" s="111"/>
      <c r="VTG749" s="111"/>
      <c r="VTH749" s="111"/>
      <c r="VTI749" s="111"/>
      <c r="VTJ749" s="111"/>
      <c r="VTK749" s="111"/>
      <c r="VTL749" s="111"/>
      <c r="VTM749" s="111"/>
      <c r="VTN749" s="111"/>
      <c r="VTO749" s="111"/>
      <c r="VTP749" s="111"/>
      <c r="VTQ749" s="111"/>
      <c r="VTR749" s="111"/>
      <c r="VTS749" s="111"/>
      <c r="VTT749" s="111"/>
      <c r="VTU749" s="111"/>
      <c r="VTV749" s="111"/>
      <c r="VTW749" s="111"/>
      <c r="VTX749" s="111"/>
      <c r="VTY749" s="111"/>
      <c r="VTZ749" s="111"/>
      <c r="VUA749" s="111"/>
      <c r="VUB749" s="111"/>
      <c r="VUC749" s="111"/>
      <c r="VUD749" s="111"/>
      <c r="VUE749" s="111"/>
      <c r="VUF749" s="111"/>
      <c r="VUG749" s="111"/>
      <c r="VUH749" s="111"/>
      <c r="VUI749" s="111"/>
      <c r="VUJ749" s="111"/>
      <c r="VUK749" s="111"/>
      <c r="VUL749" s="111"/>
      <c r="VUM749" s="111"/>
      <c r="VUN749" s="111"/>
      <c r="VUO749" s="111"/>
      <c r="VUP749" s="111"/>
      <c r="VUQ749" s="111"/>
      <c r="VUR749" s="111"/>
      <c r="VUS749" s="111"/>
      <c r="VUT749" s="111"/>
      <c r="VUU749" s="111"/>
      <c r="VUV749" s="111"/>
      <c r="VUW749" s="111"/>
      <c r="VUX749" s="111"/>
      <c r="VUY749" s="111"/>
      <c r="VUZ749" s="111"/>
      <c r="VVA749" s="111"/>
      <c r="VVB749" s="111"/>
      <c r="VVC749" s="111"/>
      <c r="VVD749" s="111"/>
      <c r="VVE749" s="111"/>
      <c r="VVF749" s="111"/>
      <c r="VVG749" s="111"/>
      <c r="VVH749" s="111"/>
      <c r="VVI749" s="111"/>
      <c r="VVJ749" s="111"/>
      <c r="VVK749" s="111"/>
      <c r="VVL749" s="111"/>
      <c r="VVM749" s="111"/>
      <c r="VVN749" s="111"/>
      <c r="VVO749" s="111"/>
      <c r="VVP749" s="111"/>
      <c r="VVQ749" s="111"/>
      <c r="VVR749" s="111"/>
      <c r="VVS749" s="111"/>
      <c r="VVT749" s="111"/>
      <c r="VVU749" s="111"/>
      <c r="VVV749" s="111"/>
      <c r="VVW749" s="111"/>
      <c r="VVX749" s="111"/>
      <c r="VVY749" s="111"/>
      <c r="VVZ749" s="111"/>
      <c r="VWA749" s="111"/>
      <c r="VWB749" s="111"/>
      <c r="VWC749" s="111"/>
      <c r="VWD749" s="111"/>
      <c r="VWE749" s="111"/>
      <c r="VWF749" s="111"/>
      <c r="VWG749" s="111"/>
      <c r="VWH749" s="111"/>
      <c r="VWI749" s="111"/>
      <c r="VWJ749" s="111"/>
      <c r="VWK749" s="111"/>
      <c r="VWL749" s="111"/>
      <c r="VWM749" s="111"/>
      <c r="VWN749" s="111"/>
      <c r="VWO749" s="111"/>
      <c r="VWP749" s="111"/>
      <c r="VWQ749" s="111"/>
      <c r="VWR749" s="111"/>
      <c r="VWS749" s="111"/>
      <c r="VWT749" s="111"/>
      <c r="VWU749" s="111"/>
      <c r="VWV749" s="111"/>
      <c r="VWW749" s="111"/>
      <c r="VWX749" s="111"/>
      <c r="VWY749" s="111"/>
      <c r="VWZ749" s="111"/>
      <c r="VXA749" s="111"/>
      <c r="VXB749" s="111"/>
      <c r="VXC749" s="111"/>
      <c r="VXD749" s="111"/>
      <c r="VXE749" s="111"/>
      <c r="VXF749" s="111"/>
      <c r="VXG749" s="111"/>
      <c r="VXH749" s="111"/>
      <c r="VXI749" s="111"/>
      <c r="VXJ749" s="111"/>
      <c r="VXK749" s="111"/>
      <c r="VXL749" s="111"/>
      <c r="VXM749" s="111"/>
      <c r="VXN749" s="111"/>
      <c r="VXO749" s="111"/>
      <c r="VXP749" s="111"/>
      <c r="VXQ749" s="111"/>
      <c r="VXR749" s="111"/>
      <c r="VXS749" s="111"/>
      <c r="VXT749" s="111"/>
      <c r="VXU749" s="111"/>
      <c r="VXV749" s="111"/>
      <c r="VXW749" s="111"/>
      <c r="VXX749" s="111"/>
      <c r="VXY749" s="111"/>
      <c r="VXZ749" s="111"/>
      <c r="VYA749" s="111"/>
      <c r="VYB749" s="111"/>
      <c r="VYC749" s="111"/>
      <c r="VYD749" s="111"/>
      <c r="VYE749" s="111"/>
      <c r="VYF749" s="111"/>
      <c r="VYG749" s="111"/>
      <c r="VYH749" s="111"/>
      <c r="VYI749" s="111"/>
      <c r="VYJ749" s="111"/>
      <c r="VYK749" s="111"/>
      <c r="VYL749" s="111"/>
      <c r="VYM749" s="111"/>
      <c r="VYN749" s="111"/>
      <c r="VYO749" s="111"/>
      <c r="VYP749" s="111"/>
      <c r="VYQ749" s="111"/>
      <c r="VYR749" s="111"/>
      <c r="VYS749" s="111"/>
      <c r="VYT749" s="111"/>
      <c r="VYU749" s="111"/>
      <c r="VYV749" s="111"/>
      <c r="VYW749" s="111"/>
      <c r="VYX749" s="111"/>
      <c r="VYY749" s="111"/>
      <c r="VYZ749" s="111"/>
      <c r="VZA749" s="111"/>
      <c r="VZB749" s="111"/>
      <c r="VZC749" s="111"/>
      <c r="VZD749" s="111"/>
      <c r="VZE749" s="111"/>
      <c r="VZF749" s="111"/>
      <c r="VZG749" s="111"/>
      <c r="VZH749" s="111"/>
      <c r="VZI749" s="111"/>
      <c r="VZJ749" s="111"/>
      <c r="VZK749" s="111"/>
      <c r="VZL749" s="111"/>
      <c r="VZM749" s="111"/>
      <c r="VZN749" s="111"/>
      <c r="VZO749" s="111"/>
      <c r="VZP749" s="111"/>
      <c r="VZQ749" s="111"/>
      <c r="VZR749" s="111"/>
      <c r="VZS749" s="111"/>
      <c r="VZT749" s="111"/>
      <c r="VZU749" s="111"/>
      <c r="VZV749" s="111"/>
      <c r="VZW749" s="111"/>
      <c r="VZX749" s="111"/>
      <c r="VZY749" s="111"/>
      <c r="VZZ749" s="111"/>
      <c r="WAA749" s="111"/>
      <c r="WAB749" s="111"/>
      <c r="WAC749" s="111"/>
      <c r="WAD749" s="111"/>
      <c r="WAE749" s="111"/>
      <c r="WAF749" s="111"/>
      <c r="WAG749" s="111"/>
      <c r="WAH749" s="111"/>
      <c r="WAI749" s="111"/>
      <c r="WAJ749" s="111"/>
      <c r="WAK749" s="111"/>
      <c r="WAL749" s="111"/>
      <c r="WAM749" s="111"/>
      <c r="WAN749" s="111"/>
      <c r="WAO749" s="111"/>
      <c r="WAP749" s="111"/>
      <c r="WAQ749" s="111"/>
      <c r="WAR749" s="111"/>
      <c r="WAS749" s="111"/>
      <c r="WAT749" s="111"/>
      <c r="WAU749" s="111"/>
      <c r="WAV749" s="111"/>
      <c r="WAW749" s="111"/>
      <c r="WAX749" s="111"/>
      <c r="WAY749" s="111"/>
      <c r="WAZ749" s="111"/>
      <c r="WBA749" s="111"/>
      <c r="WBB749" s="111"/>
      <c r="WBC749" s="111"/>
      <c r="WBD749" s="111"/>
      <c r="WBE749" s="111"/>
      <c r="WBF749" s="111"/>
      <c r="WBG749" s="111"/>
      <c r="WBH749" s="111"/>
      <c r="WBI749" s="111"/>
      <c r="WBJ749" s="111"/>
      <c r="WBK749" s="111"/>
      <c r="WBL749" s="111"/>
      <c r="WBM749" s="111"/>
      <c r="WBN749" s="111"/>
      <c r="WBO749" s="111"/>
      <c r="WBP749" s="111"/>
      <c r="WBQ749" s="111"/>
      <c r="WBR749" s="111"/>
      <c r="WBS749" s="111"/>
      <c r="WBT749" s="111"/>
      <c r="WBU749" s="111"/>
      <c r="WBV749" s="111"/>
      <c r="WBW749" s="111"/>
      <c r="WBX749" s="111"/>
      <c r="WBY749" s="111"/>
      <c r="WBZ749" s="111"/>
      <c r="WCA749" s="111"/>
      <c r="WCB749" s="111"/>
      <c r="WCC749" s="111"/>
      <c r="WCD749" s="111"/>
      <c r="WCE749" s="111"/>
      <c r="WCF749" s="111"/>
      <c r="WCG749" s="111"/>
      <c r="WCH749" s="111"/>
      <c r="WCI749" s="111"/>
      <c r="WCJ749" s="111"/>
      <c r="WCK749" s="111"/>
      <c r="WCL749" s="111"/>
      <c r="WCM749" s="111"/>
      <c r="WCN749" s="111"/>
      <c r="WCO749" s="111"/>
      <c r="WCP749" s="111"/>
      <c r="WCQ749" s="111"/>
      <c r="WCR749" s="111"/>
      <c r="WCS749" s="111"/>
      <c r="WCT749" s="111"/>
      <c r="WCU749" s="111"/>
      <c r="WCV749" s="111"/>
      <c r="WCW749" s="111"/>
      <c r="WCX749" s="111"/>
      <c r="WCY749" s="111"/>
      <c r="WCZ749" s="111"/>
      <c r="WDA749" s="111"/>
      <c r="WDB749" s="111"/>
      <c r="WDC749" s="111"/>
      <c r="WDD749" s="111"/>
      <c r="WDE749" s="111"/>
      <c r="WDF749" s="111"/>
      <c r="WDG749" s="111"/>
      <c r="WDH749" s="111"/>
      <c r="WDI749" s="111"/>
      <c r="WDJ749" s="111"/>
      <c r="WDK749" s="111"/>
      <c r="WDL749" s="111"/>
      <c r="WDM749" s="111"/>
      <c r="WDN749" s="111"/>
      <c r="WDO749" s="111"/>
      <c r="WDP749" s="111"/>
      <c r="WDQ749" s="111"/>
      <c r="WDR749" s="111"/>
      <c r="WDS749" s="111"/>
      <c r="WDT749" s="111"/>
      <c r="WDU749" s="111"/>
      <c r="WDV749" s="111"/>
      <c r="WDW749" s="111"/>
      <c r="WDX749" s="111"/>
      <c r="WDY749" s="111"/>
      <c r="WDZ749" s="111"/>
      <c r="WEA749" s="111"/>
      <c r="WEB749" s="111"/>
      <c r="WEC749" s="111"/>
      <c r="WED749" s="111"/>
      <c r="WEE749" s="111"/>
      <c r="WEF749" s="111"/>
      <c r="WEG749" s="111"/>
      <c r="WEH749" s="111"/>
      <c r="WEI749" s="111"/>
      <c r="WEJ749" s="111"/>
      <c r="WEK749" s="111"/>
      <c r="WEL749" s="111"/>
      <c r="WEM749" s="111"/>
      <c r="WEN749" s="111"/>
      <c r="WEO749" s="111"/>
      <c r="WEP749" s="111"/>
      <c r="WEQ749" s="111"/>
      <c r="WER749" s="111"/>
      <c r="WES749" s="111"/>
      <c r="WET749" s="111"/>
      <c r="WEU749" s="111"/>
      <c r="WEV749" s="111"/>
      <c r="WEW749" s="111"/>
      <c r="WEX749" s="111"/>
      <c r="WEY749" s="111"/>
      <c r="WEZ749" s="111"/>
      <c r="WFA749" s="111"/>
      <c r="WFB749" s="111"/>
      <c r="WFC749" s="111"/>
      <c r="WFD749" s="111"/>
      <c r="WFE749" s="111"/>
      <c r="WFF749" s="111"/>
      <c r="WFG749" s="111"/>
      <c r="WFH749" s="111"/>
      <c r="WFI749" s="111"/>
      <c r="WFJ749" s="111"/>
      <c r="WFK749" s="111"/>
      <c r="WFL749" s="111"/>
      <c r="WFM749" s="111"/>
      <c r="WFN749" s="111"/>
      <c r="WFO749" s="111"/>
      <c r="WFP749" s="111"/>
      <c r="WFQ749" s="111"/>
      <c r="WFR749" s="111"/>
      <c r="WFS749" s="111"/>
      <c r="WFT749" s="111"/>
      <c r="WFU749" s="111"/>
      <c r="WFV749" s="111"/>
      <c r="WFW749" s="111"/>
      <c r="WFX749" s="111"/>
      <c r="WFY749" s="111"/>
      <c r="WFZ749" s="111"/>
      <c r="WGA749" s="111"/>
      <c r="WGB749" s="111"/>
      <c r="WGC749" s="111"/>
      <c r="WGD749" s="111"/>
      <c r="WGE749" s="111"/>
      <c r="WGF749" s="111"/>
      <c r="WGG749" s="111"/>
      <c r="WGH749" s="111"/>
      <c r="WGI749" s="111"/>
      <c r="WGJ749" s="111"/>
      <c r="WGK749" s="111"/>
      <c r="WGL749" s="111"/>
      <c r="WGM749" s="111"/>
      <c r="WGN749" s="111"/>
      <c r="WGO749" s="111"/>
      <c r="WGP749" s="111"/>
      <c r="WGQ749" s="111"/>
      <c r="WGR749" s="111"/>
      <c r="WGS749" s="111"/>
      <c r="WGT749" s="111"/>
      <c r="WGU749" s="111"/>
      <c r="WGV749" s="111"/>
      <c r="WGW749" s="111"/>
      <c r="WGX749" s="111"/>
      <c r="WGY749" s="111"/>
      <c r="WGZ749" s="111"/>
      <c r="WHA749" s="111"/>
      <c r="WHB749" s="111"/>
      <c r="WHC749" s="111"/>
      <c r="WHD749" s="111"/>
      <c r="WHE749" s="111"/>
      <c r="WHF749" s="111"/>
      <c r="WHG749" s="111"/>
      <c r="WHH749" s="111"/>
      <c r="WHI749" s="111"/>
      <c r="WHJ749" s="111"/>
      <c r="WHK749" s="111"/>
      <c r="WHL749" s="111"/>
      <c r="WHM749" s="111"/>
      <c r="WHN749" s="111"/>
      <c r="WHO749" s="111"/>
      <c r="WHP749" s="111"/>
      <c r="WHQ749" s="111"/>
      <c r="WHR749" s="111"/>
      <c r="WHS749" s="111"/>
      <c r="WHT749" s="111"/>
      <c r="WHU749" s="111"/>
      <c r="WHV749" s="111"/>
      <c r="WHW749" s="111"/>
      <c r="WHX749" s="111"/>
      <c r="WHY749" s="111"/>
      <c r="WHZ749" s="111"/>
      <c r="WIA749" s="111"/>
      <c r="WIB749" s="111"/>
      <c r="WIC749" s="111"/>
      <c r="WID749" s="111"/>
      <c r="WIE749" s="111"/>
      <c r="WIF749" s="111"/>
      <c r="WIG749" s="111"/>
      <c r="WIH749" s="111"/>
      <c r="WII749" s="111"/>
      <c r="WIJ749" s="111"/>
      <c r="WIK749" s="111"/>
      <c r="WIL749" s="111"/>
      <c r="WIM749" s="111"/>
      <c r="WIN749" s="111"/>
      <c r="WIO749" s="111"/>
      <c r="WIP749" s="111"/>
      <c r="WIQ749" s="111"/>
      <c r="WIR749" s="111"/>
      <c r="WIS749" s="111"/>
      <c r="WIT749" s="111"/>
      <c r="WIU749" s="111"/>
      <c r="WIV749" s="111"/>
      <c r="WIW749" s="111"/>
      <c r="WIX749" s="111"/>
      <c r="WIY749" s="111"/>
      <c r="WIZ749" s="111"/>
      <c r="WJA749" s="111"/>
      <c r="WJB749" s="111"/>
      <c r="WJC749" s="111"/>
      <c r="WJD749" s="111"/>
      <c r="WJE749" s="111"/>
      <c r="WJF749" s="111"/>
      <c r="WJG749" s="111"/>
      <c r="WJH749" s="111"/>
      <c r="WJI749" s="111"/>
      <c r="WJJ749" s="111"/>
      <c r="WJK749" s="111"/>
      <c r="WJL749" s="111"/>
      <c r="WJM749" s="111"/>
      <c r="WJN749" s="111"/>
      <c r="WJO749" s="111"/>
      <c r="WJP749" s="111"/>
      <c r="WJQ749" s="111"/>
      <c r="WJR749" s="111"/>
      <c r="WJS749" s="111"/>
      <c r="WJT749" s="111"/>
      <c r="WJU749" s="111"/>
      <c r="WJV749" s="111"/>
      <c r="WJW749" s="111"/>
      <c r="WJX749" s="111"/>
      <c r="WJY749" s="111"/>
      <c r="WJZ749" s="111"/>
      <c r="WKA749" s="111"/>
      <c r="WKB749" s="111"/>
      <c r="WKC749" s="111"/>
      <c r="WKD749" s="111"/>
      <c r="WKE749" s="111"/>
      <c r="WKF749" s="111"/>
      <c r="WKG749" s="111"/>
      <c r="WKH749" s="111"/>
      <c r="WKI749" s="111"/>
      <c r="WKJ749" s="111"/>
      <c r="WKK749" s="111"/>
      <c r="WKL749" s="111"/>
      <c r="WKM749" s="111"/>
      <c r="WKN749" s="111"/>
      <c r="WKO749" s="111"/>
      <c r="WKP749" s="111"/>
      <c r="WKQ749" s="111"/>
      <c r="WKR749" s="111"/>
      <c r="WKS749" s="111"/>
      <c r="WKT749" s="111"/>
      <c r="WKU749" s="111"/>
      <c r="WKV749" s="111"/>
      <c r="WKW749" s="111"/>
      <c r="WKX749" s="111"/>
      <c r="WKY749" s="111"/>
      <c r="WKZ749" s="111"/>
      <c r="WLA749" s="111"/>
      <c r="WLB749" s="111"/>
      <c r="WLC749" s="111"/>
      <c r="WLD749" s="111"/>
      <c r="WLE749" s="111"/>
      <c r="WLF749" s="111"/>
      <c r="WLG749" s="111"/>
      <c r="WLH749" s="111"/>
      <c r="WLI749" s="111"/>
      <c r="WLJ749" s="111"/>
      <c r="WLK749" s="111"/>
      <c r="WLL749" s="111"/>
      <c r="WLM749" s="111"/>
      <c r="WLN749" s="111"/>
      <c r="WLO749" s="111"/>
      <c r="WLP749" s="111"/>
      <c r="WLQ749" s="111"/>
      <c r="WLR749" s="111"/>
      <c r="WLS749" s="111"/>
      <c r="WLT749" s="111"/>
      <c r="WLU749" s="111"/>
      <c r="WLV749" s="111"/>
      <c r="WLW749" s="111"/>
      <c r="WLX749" s="111"/>
      <c r="WLY749" s="111"/>
      <c r="WLZ749" s="111"/>
      <c r="WMA749" s="111"/>
      <c r="WMB749" s="111"/>
      <c r="WMC749" s="111"/>
      <c r="WMD749" s="111"/>
      <c r="WME749" s="111"/>
      <c r="WMF749" s="111"/>
      <c r="WMG749" s="111"/>
      <c r="WMH749" s="111"/>
      <c r="WMI749" s="111"/>
      <c r="WMJ749" s="111"/>
      <c r="WMK749" s="111"/>
      <c r="WML749" s="111"/>
      <c r="WMM749" s="111"/>
      <c r="WMN749" s="111"/>
      <c r="WMO749" s="111"/>
      <c r="WMP749" s="111"/>
      <c r="WMQ749" s="111"/>
      <c r="WMR749" s="111"/>
      <c r="WMS749" s="111"/>
      <c r="WMT749" s="111"/>
      <c r="WMU749" s="111"/>
      <c r="WMV749" s="111"/>
      <c r="WMW749" s="111"/>
      <c r="WMX749" s="111"/>
      <c r="WMY749" s="111"/>
      <c r="WMZ749" s="111"/>
      <c r="WNA749" s="111"/>
      <c r="WNB749" s="111"/>
      <c r="WNC749" s="111"/>
      <c r="WND749" s="111"/>
      <c r="WNE749" s="111"/>
      <c r="WNF749" s="111"/>
      <c r="WNG749" s="111"/>
      <c r="WNH749" s="111"/>
      <c r="WNI749" s="111"/>
      <c r="WNJ749" s="111"/>
      <c r="WNK749" s="111"/>
      <c r="WNL749" s="111"/>
      <c r="WNM749" s="111"/>
      <c r="WNN749" s="111"/>
      <c r="WNO749" s="111"/>
      <c r="WNP749" s="111"/>
      <c r="WNQ749" s="111"/>
      <c r="WNR749" s="111"/>
      <c r="WNS749" s="111"/>
      <c r="WNT749" s="111"/>
      <c r="WNU749" s="111"/>
      <c r="WNV749" s="111"/>
      <c r="WNW749" s="111"/>
      <c r="WNX749" s="111"/>
      <c r="WNY749" s="111"/>
      <c r="WNZ749" s="111"/>
      <c r="WOA749" s="111"/>
      <c r="WOB749" s="111"/>
      <c r="WOC749" s="111"/>
      <c r="WOD749" s="111"/>
      <c r="WOE749" s="111"/>
      <c r="WOF749" s="111"/>
      <c r="WOG749" s="111"/>
      <c r="WOH749" s="111"/>
      <c r="WOI749" s="111"/>
      <c r="WOJ749" s="111"/>
      <c r="WOK749" s="111"/>
      <c r="WOL749" s="111"/>
      <c r="WOM749" s="111"/>
      <c r="WON749" s="111"/>
      <c r="WOO749" s="111"/>
      <c r="WOP749" s="111"/>
      <c r="WOQ749" s="111"/>
      <c r="WOR749" s="111"/>
      <c r="WOS749" s="111"/>
      <c r="WOT749" s="111"/>
      <c r="WOU749" s="111"/>
      <c r="WOV749" s="111"/>
      <c r="WOW749" s="111"/>
      <c r="WOX749" s="111"/>
      <c r="WOY749" s="111"/>
      <c r="WOZ749" s="111"/>
      <c r="WPA749" s="111"/>
      <c r="WPB749" s="111"/>
      <c r="WPC749" s="111"/>
      <c r="WPD749" s="111"/>
      <c r="WPE749" s="111"/>
      <c r="WPF749" s="111"/>
      <c r="WPG749" s="111"/>
      <c r="WPH749" s="111"/>
      <c r="WPI749" s="111"/>
      <c r="WPJ749" s="111"/>
      <c r="WPK749" s="111"/>
      <c r="WPL749" s="111"/>
      <c r="WPM749" s="111"/>
      <c r="WPN749" s="111"/>
      <c r="WPO749" s="111"/>
      <c r="WPP749" s="111"/>
      <c r="WPQ749" s="111"/>
      <c r="WPR749" s="111"/>
      <c r="WPS749" s="111"/>
      <c r="WPT749" s="111"/>
      <c r="WPU749" s="111"/>
      <c r="WPV749" s="111"/>
      <c r="WPW749" s="111"/>
      <c r="WPX749" s="111"/>
      <c r="WPY749" s="111"/>
      <c r="WPZ749" s="111"/>
      <c r="WQA749" s="111"/>
      <c r="WQB749" s="111"/>
      <c r="WQC749" s="111"/>
      <c r="WQD749" s="111"/>
      <c r="WQE749" s="111"/>
      <c r="WQF749" s="111"/>
      <c r="WQG749" s="111"/>
      <c r="WQH749" s="111"/>
      <c r="WQI749" s="111"/>
      <c r="WQJ749" s="111"/>
      <c r="WQK749" s="111"/>
      <c r="WQL749" s="111"/>
      <c r="WQM749" s="111"/>
      <c r="WQN749" s="111"/>
      <c r="WQO749" s="111"/>
      <c r="WQP749" s="111"/>
      <c r="WQQ749" s="111"/>
      <c r="WQR749" s="111"/>
      <c r="WQS749" s="111"/>
      <c r="WQT749" s="111"/>
      <c r="WQU749" s="111"/>
      <c r="WQV749" s="111"/>
      <c r="WQW749" s="111"/>
      <c r="WQX749" s="111"/>
      <c r="WQY749" s="111"/>
      <c r="WQZ749" s="111"/>
      <c r="WRA749" s="111"/>
      <c r="WRB749" s="111"/>
      <c r="WRC749" s="111"/>
      <c r="WRD749" s="111"/>
      <c r="WRE749" s="111"/>
      <c r="WRF749" s="111"/>
      <c r="WRG749" s="111"/>
      <c r="WRH749" s="111"/>
      <c r="WRI749" s="111"/>
      <c r="WRJ749" s="111"/>
      <c r="WRK749" s="111"/>
      <c r="WRL749" s="111"/>
      <c r="WRM749" s="111"/>
      <c r="WRN749" s="111"/>
      <c r="WRO749" s="111"/>
      <c r="WRP749" s="111"/>
      <c r="WRQ749" s="111"/>
      <c r="WRR749" s="111"/>
      <c r="WRS749" s="111"/>
      <c r="WRT749" s="111"/>
      <c r="WRU749" s="111"/>
      <c r="WRV749" s="111"/>
      <c r="WRW749" s="111"/>
      <c r="WRX749" s="111"/>
      <c r="WRY749" s="111"/>
      <c r="WRZ749" s="111"/>
      <c r="WSA749" s="111"/>
      <c r="WSB749" s="111"/>
      <c r="WSC749" s="111"/>
      <c r="WSD749" s="111"/>
      <c r="WSE749" s="111"/>
      <c r="WSF749" s="111"/>
      <c r="WSG749" s="111"/>
      <c r="WSH749" s="111"/>
      <c r="WSI749" s="111"/>
      <c r="WSJ749" s="111"/>
      <c r="WSK749" s="111"/>
      <c r="WSL749" s="111"/>
      <c r="WSM749" s="111"/>
      <c r="WSN749" s="111"/>
      <c r="WSO749" s="111"/>
      <c r="WSP749" s="111"/>
      <c r="WSQ749" s="111"/>
      <c r="WSR749" s="111"/>
      <c r="WSS749" s="111"/>
      <c r="WST749" s="111"/>
      <c r="WSU749" s="111"/>
      <c r="WSV749" s="111"/>
      <c r="WSW749" s="111"/>
      <c r="WSX749" s="111"/>
      <c r="WSY749" s="111"/>
      <c r="WSZ749" s="111"/>
      <c r="WTA749" s="111"/>
      <c r="WTB749" s="111"/>
      <c r="WTC749" s="111"/>
      <c r="WTD749" s="111"/>
      <c r="WTE749" s="111"/>
      <c r="WTF749" s="111"/>
      <c r="WTG749" s="111"/>
      <c r="WTH749" s="111"/>
      <c r="WTI749" s="111"/>
      <c r="WTJ749" s="111"/>
      <c r="WTK749" s="111"/>
      <c r="WTL749" s="111"/>
      <c r="WTM749" s="111"/>
      <c r="WTN749" s="111"/>
      <c r="WTO749" s="111"/>
      <c r="WTP749" s="111"/>
      <c r="WTQ749" s="111"/>
      <c r="WTR749" s="111"/>
      <c r="WTS749" s="111"/>
      <c r="WTT749" s="111"/>
      <c r="WTU749" s="111"/>
      <c r="WTV749" s="111"/>
      <c r="WTW749" s="111"/>
      <c r="WTX749" s="111"/>
      <c r="WTY749" s="111"/>
      <c r="WTZ749" s="111"/>
      <c r="WUA749" s="111"/>
      <c r="WUB749" s="111"/>
      <c r="WUC749" s="111"/>
      <c r="WUD749" s="111"/>
      <c r="WUE749" s="111"/>
      <c r="WUF749" s="111"/>
      <c r="WUG749" s="111"/>
      <c r="WUH749" s="111"/>
      <c r="WUI749" s="111"/>
      <c r="WUJ749" s="111"/>
      <c r="WUK749" s="111"/>
      <c r="WUL749" s="111"/>
      <c r="WUM749" s="111"/>
      <c r="WUN749" s="111"/>
      <c r="WUO749" s="111"/>
      <c r="WUP749" s="111"/>
      <c r="WUQ749" s="111"/>
      <c r="WUR749" s="111"/>
      <c r="WUS749" s="111"/>
      <c r="WUT749" s="111"/>
      <c r="WUU749" s="111"/>
      <c r="WUV749" s="111"/>
      <c r="WUW749" s="111"/>
      <c r="WUX749" s="111"/>
      <c r="WUY749" s="111"/>
      <c r="WUZ749" s="111"/>
      <c r="WVA749" s="111"/>
      <c r="WVB749" s="111"/>
      <c r="WVC749" s="111"/>
      <c r="WVD749" s="111"/>
      <c r="WVE749" s="111"/>
      <c r="WVF749" s="111"/>
      <c r="WVG749" s="111"/>
      <c r="WVH749" s="111"/>
      <c r="WVI749" s="111"/>
      <c r="WVJ749" s="111"/>
      <c r="WVK749" s="111"/>
      <c r="WVL749" s="111"/>
      <c r="WVM749" s="111"/>
      <c r="WVN749" s="111"/>
      <c r="WVO749" s="111"/>
      <c r="WVP749" s="111"/>
      <c r="WVQ749" s="111"/>
      <c r="WVR749" s="111"/>
      <c r="WVS749" s="111"/>
      <c r="WVT749" s="111"/>
      <c r="WVU749" s="111"/>
      <c r="WVV749" s="111"/>
      <c r="WVW749" s="111"/>
      <c r="WVX749" s="111"/>
      <c r="WVY749" s="111"/>
      <c r="WVZ749" s="111"/>
      <c r="WWA749" s="111"/>
      <c r="WWB749" s="111"/>
      <c r="WWC749" s="111"/>
      <c r="WWD749" s="111"/>
      <c r="WWE749" s="111"/>
      <c r="WWF749" s="111"/>
      <c r="WWG749" s="111"/>
      <c r="WWH749" s="111"/>
      <c r="WWI749" s="111"/>
      <c r="WWJ749" s="111"/>
      <c r="WWK749" s="111"/>
      <c r="WWL749" s="111"/>
      <c r="WWM749" s="111"/>
      <c r="WWN749" s="111"/>
      <c r="WWO749" s="111"/>
      <c r="WWP749" s="111"/>
      <c r="WWQ749" s="111"/>
      <c r="WWR749" s="111"/>
      <c r="WWS749" s="111"/>
      <c r="WWT749" s="111"/>
      <c r="WWU749" s="111"/>
      <c r="WWV749" s="111"/>
      <c r="WWW749" s="111"/>
      <c r="WWX749" s="111"/>
      <c r="WWY749" s="111"/>
      <c r="WWZ749" s="111"/>
      <c r="WXA749" s="111"/>
      <c r="WXB749" s="111"/>
      <c r="WXC749" s="111"/>
      <c r="WXD749" s="111"/>
      <c r="WXE749" s="111"/>
      <c r="WXF749" s="111"/>
      <c r="WXG749" s="111"/>
      <c r="WXH749" s="111"/>
      <c r="WXI749" s="111"/>
      <c r="WXJ749" s="111"/>
      <c r="WXK749" s="111"/>
      <c r="WXL749" s="111"/>
      <c r="WXM749" s="111"/>
      <c r="WXN749" s="111"/>
      <c r="WXO749" s="111"/>
      <c r="WXP749" s="111"/>
      <c r="WXQ749" s="111"/>
      <c r="WXR749" s="111"/>
      <c r="WXS749" s="111"/>
      <c r="WXT749" s="111"/>
      <c r="WXU749" s="111"/>
      <c r="WXV749" s="111"/>
      <c r="WXW749" s="111"/>
      <c r="WXX749" s="111"/>
      <c r="WXY749" s="111"/>
      <c r="WXZ749" s="111"/>
      <c r="WYA749" s="111"/>
      <c r="WYB749" s="111"/>
      <c r="WYC749" s="111"/>
      <c r="WYD749" s="111"/>
      <c r="WYE749" s="111"/>
      <c r="WYF749" s="111"/>
      <c r="WYG749" s="111"/>
      <c r="WYH749" s="111"/>
      <c r="WYI749" s="111"/>
      <c r="WYJ749" s="111"/>
      <c r="WYK749" s="111"/>
      <c r="WYL749" s="111"/>
      <c r="WYM749" s="111"/>
      <c r="WYN749" s="111"/>
      <c r="WYO749" s="111"/>
      <c r="WYP749" s="111"/>
      <c r="WYQ749" s="111"/>
      <c r="WYR749" s="111"/>
      <c r="WYS749" s="111"/>
      <c r="WYT749" s="111"/>
      <c r="WYU749" s="111"/>
      <c r="WYV749" s="111"/>
      <c r="WYW749" s="111"/>
      <c r="WYX749" s="111"/>
      <c r="WYY749" s="111"/>
      <c r="WYZ749" s="111"/>
      <c r="WZA749" s="111"/>
      <c r="WZB749" s="111"/>
      <c r="WZC749" s="111"/>
      <c r="WZD749" s="111"/>
      <c r="WZE749" s="111"/>
      <c r="WZF749" s="111"/>
      <c r="WZG749" s="111"/>
      <c r="WZH749" s="111"/>
      <c r="WZI749" s="111"/>
      <c r="WZJ749" s="111"/>
      <c r="WZK749" s="111"/>
      <c r="WZL749" s="111"/>
      <c r="WZM749" s="111"/>
      <c r="WZN749" s="111"/>
      <c r="WZO749" s="111"/>
      <c r="WZP749" s="111"/>
      <c r="WZQ749" s="111"/>
      <c r="WZR749" s="111"/>
      <c r="WZS749" s="111"/>
      <c r="WZT749" s="111"/>
      <c r="WZU749" s="111"/>
      <c r="WZV749" s="111"/>
      <c r="WZW749" s="111"/>
      <c r="WZX749" s="111"/>
      <c r="WZY749" s="111"/>
      <c r="WZZ749" s="111"/>
      <c r="XAA749" s="111"/>
      <c r="XAB749" s="111"/>
      <c r="XAC749" s="111"/>
      <c r="XAD749" s="111"/>
      <c r="XAE749" s="111"/>
      <c r="XAF749" s="111"/>
      <c r="XAG749" s="111"/>
      <c r="XAH749" s="111"/>
      <c r="XAI749" s="111"/>
      <c r="XAJ749" s="111"/>
      <c r="XAK749" s="111"/>
      <c r="XAL749" s="111"/>
      <c r="XAM749" s="111"/>
      <c r="XAN749" s="111"/>
      <c r="XAO749" s="111"/>
      <c r="XAP749" s="111"/>
      <c r="XAQ749" s="111"/>
      <c r="XAR749" s="111"/>
      <c r="XAS749" s="111"/>
      <c r="XAT749" s="111"/>
      <c r="XAU749" s="111"/>
      <c r="XAV749" s="111"/>
      <c r="XAW749" s="111"/>
      <c r="XAX749" s="111"/>
      <c r="XAY749" s="111"/>
      <c r="XAZ749" s="111"/>
      <c r="XBA749" s="111"/>
      <c r="XBB749" s="111"/>
      <c r="XBC749" s="111"/>
      <c r="XBD749" s="111"/>
      <c r="XBE749" s="111"/>
      <c r="XBF749" s="111"/>
      <c r="XBG749" s="111"/>
      <c r="XBH749" s="111"/>
      <c r="XBI749" s="111"/>
      <c r="XBJ749" s="111"/>
      <c r="XBK749" s="111"/>
      <c r="XBL749" s="111"/>
      <c r="XBM749" s="111"/>
      <c r="XBN749" s="111"/>
      <c r="XBO749" s="111"/>
      <c r="XBP749" s="111"/>
      <c r="XBQ749" s="111"/>
      <c r="XBR749" s="111"/>
      <c r="XBS749" s="111"/>
      <c r="XBT749" s="111"/>
      <c r="XBU749" s="111"/>
      <c r="XBV749" s="111"/>
      <c r="XBW749" s="111"/>
      <c r="XBX749" s="111"/>
      <c r="XBY749" s="111"/>
      <c r="XBZ749" s="111"/>
      <c r="XCA749" s="111"/>
      <c r="XCB749" s="111"/>
      <c r="XCC749" s="111"/>
      <c r="XCD749" s="111"/>
      <c r="XCE749" s="111"/>
      <c r="XCF749" s="111"/>
      <c r="XCG749" s="111"/>
      <c r="XCH749" s="111"/>
      <c r="XCI749" s="111"/>
      <c r="XCJ749" s="111"/>
      <c r="XCK749" s="111"/>
      <c r="XCL749" s="111"/>
      <c r="XCM749" s="111"/>
      <c r="XCN749" s="111"/>
      <c r="XCO749" s="111"/>
      <c r="XCP749" s="111"/>
      <c r="XCQ749" s="111"/>
      <c r="XCR749" s="111"/>
      <c r="XCS749" s="111"/>
      <c r="XCT749" s="111"/>
      <c r="XCU749" s="111"/>
      <c r="XCV749" s="111"/>
      <c r="XCW749" s="111"/>
      <c r="XCX749" s="111"/>
      <c r="XCY749" s="111"/>
      <c r="XCZ749" s="111"/>
      <c r="XDA749" s="111"/>
      <c r="XDB749" s="111"/>
      <c r="XDC749" s="111"/>
      <c r="XDD749" s="111"/>
      <c r="XDE749" s="111"/>
      <c r="XDF749" s="111"/>
      <c r="XDG749" s="111"/>
      <c r="XDH749" s="111"/>
      <c r="XDI749" s="111"/>
      <c r="XDJ749" s="111"/>
      <c r="XDK749" s="111"/>
      <c r="XDL749" s="111"/>
      <c r="XDM749" s="111"/>
      <c r="XDN749" s="111"/>
      <c r="XDO749" s="111"/>
      <c r="XDP749" s="111"/>
      <c r="XDQ749" s="111"/>
      <c r="XDR749" s="111"/>
      <c r="XDS749" s="111"/>
      <c r="XDT749" s="111"/>
      <c r="XDU749" s="111"/>
      <c r="XDV749" s="111"/>
      <c r="XDW749" s="111"/>
      <c r="XDX749" s="111"/>
      <c r="XDY749" s="111"/>
      <c r="XDZ749" s="111"/>
      <c r="XEA749" s="111"/>
      <c r="XEB749" s="111"/>
      <c r="XEC749" s="111"/>
      <c r="XED749" s="111"/>
      <c r="XEE749" s="111"/>
      <c r="XEF749" s="111"/>
      <c r="XEG749" s="111"/>
      <c r="XEH749" s="111"/>
      <c r="XEI749" s="111"/>
      <c r="XEJ749" s="111"/>
      <c r="XEK749" s="111"/>
      <c r="XEL749" s="111"/>
      <c r="XEM749" s="111"/>
      <c r="XEN749" s="111"/>
      <c r="XEO749" s="111"/>
      <c r="XEP749" s="111"/>
      <c r="XEQ749" s="111"/>
      <c r="XER749" s="111"/>
      <c r="XES749" s="111"/>
      <c r="XET749" s="111"/>
      <c r="XEU749" s="111"/>
      <c r="XEV749" s="111"/>
      <c r="XEW749" s="111"/>
      <c r="XEX749" s="111"/>
      <c r="XEY749" s="111"/>
      <c r="XEZ749" s="111"/>
      <c r="XFA749" s="95"/>
    </row>
    <row r="750" spans="1:16381" s="77" customFormat="1" ht="12" customHeight="1" x14ac:dyDescent="0.2">
      <c r="A750" s="171" t="s">
        <v>2176</v>
      </c>
      <c r="B750" s="172" t="s">
        <v>1393</v>
      </c>
      <c r="C750" s="258">
        <f t="shared" si="104"/>
        <v>0</v>
      </c>
      <c r="D750" s="263">
        <f t="shared" si="105"/>
        <v>0</v>
      </c>
      <c r="E750" s="125"/>
      <c r="F750" s="125"/>
      <c r="G750" s="125"/>
      <c r="H750" s="126"/>
      <c r="I750" s="126"/>
      <c r="J750" s="126"/>
      <c r="K750" s="126"/>
      <c r="L750" s="126"/>
      <c r="M750" s="126"/>
      <c r="N750" s="126"/>
      <c r="O750" s="126"/>
      <c r="P750" s="126"/>
      <c r="Q750" s="126"/>
      <c r="R750" s="126"/>
      <c r="S750" s="126"/>
      <c r="T750" s="126"/>
      <c r="U750" s="126"/>
      <c r="V750" s="126"/>
      <c r="W750" s="126"/>
      <c r="X750" s="126"/>
      <c r="Y750" s="126"/>
      <c r="Z750" s="126"/>
      <c r="AA750" s="125"/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310">
        <v>20300</v>
      </c>
      <c r="AL750" s="310">
        <f t="shared" ref="AL750:AL805" si="110">AK750*E750</f>
        <v>0</v>
      </c>
      <c r="AM750" s="65" t="s">
        <v>654</v>
      </c>
      <c r="AN750" s="65"/>
      <c r="AO750" s="65"/>
      <c r="AP750" s="65"/>
      <c r="AQ750" s="65"/>
      <c r="AR750" s="65"/>
      <c r="AS750" s="76"/>
    </row>
    <row r="751" spans="1:16381" s="67" customFormat="1" ht="12" customHeight="1" x14ac:dyDescent="0.2">
      <c r="A751" s="171" t="s">
        <v>2177</v>
      </c>
      <c r="B751" s="172" t="s">
        <v>1394</v>
      </c>
      <c r="C751" s="258">
        <f t="shared" si="104"/>
        <v>22</v>
      </c>
      <c r="D751" s="263">
        <f t="shared" si="105"/>
        <v>22</v>
      </c>
      <c r="E751" s="125">
        <v>22</v>
      </c>
      <c r="F751" s="125"/>
      <c r="G751" s="125"/>
      <c r="H751" s="126"/>
      <c r="I751" s="126"/>
      <c r="J751" s="126"/>
      <c r="K751" s="126"/>
      <c r="L751" s="126"/>
      <c r="M751" s="126"/>
      <c r="N751" s="126"/>
      <c r="O751" s="126"/>
      <c r="P751" s="126"/>
      <c r="Q751" s="126"/>
      <c r="R751" s="126"/>
      <c r="S751" s="126"/>
      <c r="T751" s="126"/>
      <c r="U751" s="126"/>
      <c r="V751" s="126"/>
      <c r="W751" s="126"/>
      <c r="X751" s="126"/>
      <c r="Y751" s="126"/>
      <c r="Z751" s="126"/>
      <c r="AA751" s="125"/>
      <c r="AB751" s="125">
        <v>22</v>
      </c>
      <c r="AC751" s="125"/>
      <c r="AD751" s="125"/>
      <c r="AE751" s="125"/>
      <c r="AF751" s="125"/>
      <c r="AG751" s="125"/>
      <c r="AH751" s="125"/>
      <c r="AI751" s="125"/>
      <c r="AJ751" s="125"/>
      <c r="AK751" s="310">
        <v>8510</v>
      </c>
      <c r="AL751" s="310">
        <f t="shared" si="110"/>
        <v>187220</v>
      </c>
      <c r="AM751" s="65" t="s">
        <v>654</v>
      </c>
      <c r="AN751" s="65"/>
      <c r="AO751" s="65"/>
      <c r="AP751" s="65"/>
      <c r="AQ751" s="65"/>
      <c r="AR751" s="65"/>
      <c r="AS751" s="66"/>
    </row>
    <row r="752" spans="1:16381" s="67" customFormat="1" ht="12" customHeight="1" x14ac:dyDescent="0.2">
      <c r="A752" s="171" t="s">
        <v>2178</v>
      </c>
      <c r="B752" s="172" t="s">
        <v>1395</v>
      </c>
      <c r="C752" s="258">
        <f t="shared" si="104"/>
        <v>1</v>
      </c>
      <c r="D752" s="263">
        <f t="shared" si="105"/>
        <v>1</v>
      </c>
      <c r="E752" s="125">
        <v>1</v>
      </c>
      <c r="F752" s="125"/>
      <c r="G752" s="125"/>
      <c r="H752" s="126"/>
      <c r="I752" s="126"/>
      <c r="J752" s="126"/>
      <c r="K752" s="126"/>
      <c r="L752" s="126"/>
      <c r="M752" s="126"/>
      <c r="N752" s="126"/>
      <c r="O752" s="126"/>
      <c r="P752" s="126"/>
      <c r="Q752" s="126"/>
      <c r="R752" s="126"/>
      <c r="S752" s="126"/>
      <c r="T752" s="126"/>
      <c r="U752" s="126"/>
      <c r="V752" s="126"/>
      <c r="W752" s="126"/>
      <c r="X752" s="126"/>
      <c r="Y752" s="126"/>
      <c r="Z752" s="126"/>
      <c r="AA752" s="125"/>
      <c r="AB752" s="125"/>
      <c r="AC752" s="125">
        <v>1</v>
      </c>
      <c r="AD752" s="125"/>
      <c r="AE752" s="125"/>
      <c r="AF752" s="125"/>
      <c r="AG752" s="125"/>
      <c r="AH752" s="125"/>
      <c r="AI752" s="125"/>
      <c r="AJ752" s="125"/>
      <c r="AK752" s="310">
        <v>6120</v>
      </c>
      <c r="AL752" s="310">
        <f t="shared" si="110"/>
        <v>6120</v>
      </c>
      <c r="AM752" s="65" t="s">
        <v>654</v>
      </c>
      <c r="AN752" s="65"/>
      <c r="AO752" s="65"/>
      <c r="AP752" s="65"/>
      <c r="AQ752" s="65"/>
      <c r="AR752" s="65"/>
      <c r="AS752" s="66"/>
    </row>
    <row r="753" spans="1:45" s="67" customFormat="1" ht="14.15" customHeight="1" x14ac:dyDescent="0.2">
      <c r="A753" s="171" t="s">
        <v>2179</v>
      </c>
      <c r="B753" s="172" t="s">
        <v>1396</v>
      </c>
      <c r="C753" s="258">
        <f t="shared" si="104"/>
        <v>444</v>
      </c>
      <c r="D753" s="263">
        <f t="shared" si="105"/>
        <v>437</v>
      </c>
      <c r="E753" s="125">
        <v>437</v>
      </c>
      <c r="F753" s="125"/>
      <c r="G753" s="125">
        <v>7</v>
      </c>
      <c r="H753" s="126"/>
      <c r="I753" s="126"/>
      <c r="J753" s="126"/>
      <c r="K753" s="126"/>
      <c r="L753" s="126"/>
      <c r="M753" s="126"/>
      <c r="N753" s="126"/>
      <c r="O753" s="126"/>
      <c r="P753" s="126"/>
      <c r="Q753" s="126"/>
      <c r="R753" s="126"/>
      <c r="S753" s="126"/>
      <c r="T753" s="126"/>
      <c r="U753" s="126"/>
      <c r="V753" s="126"/>
      <c r="W753" s="126"/>
      <c r="X753" s="126"/>
      <c r="Y753" s="126"/>
      <c r="Z753" s="126"/>
      <c r="AA753" s="125">
        <v>385</v>
      </c>
      <c r="AB753" s="125"/>
      <c r="AC753" s="125">
        <v>59</v>
      </c>
      <c r="AD753" s="125"/>
      <c r="AE753" s="125"/>
      <c r="AF753" s="125"/>
      <c r="AG753" s="125"/>
      <c r="AH753" s="125"/>
      <c r="AI753" s="125"/>
      <c r="AJ753" s="125"/>
      <c r="AK753" s="310">
        <v>9100</v>
      </c>
      <c r="AL753" s="310">
        <f t="shared" si="110"/>
        <v>3976700</v>
      </c>
      <c r="AM753" s="65" t="s">
        <v>654</v>
      </c>
      <c r="AN753" s="65"/>
      <c r="AO753" s="65"/>
      <c r="AP753" s="65"/>
      <c r="AQ753" s="65"/>
      <c r="AR753" s="65"/>
      <c r="AS753" s="66"/>
    </row>
    <row r="754" spans="1:45" s="67" customFormat="1" ht="12" customHeight="1" x14ac:dyDescent="0.2">
      <c r="A754" s="171" t="s">
        <v>2180</v>
      </c>
      <c r="B754" s="172" t="s">
        <v>1397</v>
      </c>
      <c r="C754" s="258">
        <f t="shared" si="104"/>
        <v>22</v>
      </c>
      <c r="D754" s="263">
        <f t="shared" si="105"/>
        <v>22</v>
      </c>
      <c r="E754" s="125">
        <v>22</v>
      </c>
      <c r="F754" s="125"/>
      <c r="G754" s="125"/>
      <c r="H754" s="126"/>
      <c r="I754" s="126"/>
      <c r="J754" s="126"/>
      <c r="K754" s="126"/>
      <c r="L754" s="126"/>
      <c r="M754" s="126"/>
      <c r="N754" s="126"/>
      <c r="O754" s="126"/>
      <c r="P754" s="126"/>
      <c r="Q754" s="126"/>
      <c r="R754" s="126"/>
      <c r="S754" s="126"/>
      <c r="T754" s="126"/>
      <c r="U754" s="126"/>
      <c r="V754" s="126"/>
      <c r="W754" s="126"/>
      <c r="X754" s="126"/>
      <c r="Y754" s="126"/>
      <c r="Z754" s="126"/>
      <c r="AA754" s="125">
        <v>4</v>
      </c>
      <c r="AB754" s="125">
        <v>6</v>
      </c>
      <c r="AC754" s="125">
        <v>12</v>
      </c>
      <c r="AD754" s="125"/>
      <c r="AE754" s="125"/>
      <c r="AF754" s="125"/>
      <c r="AG754" s="125"/>
      <c r="AH754" s="125"/>
      <c r="AI754" s="125"/>
      <c r="AJ754" s="125"/>
      <c r="AK754" s="310">
        <v>9100</v>
      </c>
      <c r="AL754" s="310">
        <f t="shared" si="110"/>
        <v>200200</v>
      </c>
      <c r="AM754" s="65" t="s">
        <v>654</v>
      </c>
      <c r="AN754" s="65"/>
      <c r="AO754" s="65"/>
      <c r="AP754" s="65"/>
      <c r="AQ754" s="65"/>
      <c r="AR754" s="65"/>
      <c r="AS754" s="66"/>
    </row>
    <row r="755" spans="1:45" s="67" customFormat="1" ht="12" customHeight="1" x14ac:dyDescent="0.2">
      <c r="A755" s="171" t="s">
        <v>2181</v>
      </c>
      <c r="B755" s="172" t="s">
        <v>1398</v>
      </c>
      <c r="C755" s="258">
        <f t="shared" si="104"/>
        <v>892</v>
      </c>
      <c r="D755" s="263">
        <f t="shared" si="105"/>
        <v>866</v>
      </c>
      <c r="E755" s="125">
        <v>866</v>
      </c>
      <c r="F755" s="125"/>
      <c r="G755" s="125">
        <v>26</v>
      </c>
      <c r="H755" s="126"/>
      <c r="I755" s="126"/>
      <c r="J755" s="126"/>
      <c r="K755" s="126"/>
      <c r="L755" s="126"/>
      <c r="M755" s="126"/>
      <c r="N755" s="126"/>
      <c r="O755" s="126"/>
      <c r="P755" s="126"/>
      <c r="Q755" s="126"/>
      <c r="R755" s="126"/>
      <c r="S755" s="126"/>
      <c r="T755" s="126"/>
      <c r="U755" s="126"/>
      <c r="V755" s="126"/>
      <c r="W755" s="126"/>
      <c r="X755" s="126"/>
      <c r="Y755" s="126"/>
      <c r="Z755" s="126"/>
      <c r="AA755" s="125">
        <v>53</v>
      </c>
      <c r="AB755" s="125">
        <v>130</v>
      </c>
      <c r="AC755" s="125">
        <v>709</v>
      </c>
      <c r="AD755" s="125"/>
      <c r="AE755" s="125"/>
      <c r="AF755" s="125"/>
      <c r="AG755" s="125"/>
      <c r="AH755" s="125"/>
      <c r="AI755" s="125"/>
      <c r="AJ755" s="125"/>
      <c r="AK755" s="310">
        <v>16670</v>
      </c>
      <c r="AL755" s="310">
        <f t="shared" si="110"/>
        <v>14436220</v>
      </c>
      <c r="AM755" s="65" t="s">
        <v>654</v>
      </c>
      <c r="AN755" s="65"/>
      <c r="AO755" s="65"/>
      <c r="AP755" s="65"/>
      <c r="AQ755" s="65"/>
      <c r="AR755" s="65"/>
      <c r="AS755" s="66"/>
    </row>
    <row r="756" spans="1:45" s="67" customFormat="1" ht="14.15" customHeight="1" x14ac:dyDescent="0.2">
      <c r="A756" s="171" t="s">
        <v>3807</v>
      </c>
      <c r="B756" s="172" t="s">
        <v>3808</v>
      </c>
      <c r="C756" s="350">
        <f t="shared" si="104"/>
        <v>0</v>
      </c>
      <c r="D756" s="348">
        <f t="shared" si="105"/>
        <v>0</v>
      </c>
      <c r="E756" s="125"/>
      <c r="F756" s="125"/>
      <c r="G756" s="125"/>
      <c r="H756" s="126"/>
      <c r="I756" s="126"/>
      <c r="J756" s="126"/>
      <c r="K756" s="126"/>
      <c r="L756" s="126"/>
      <c r="M756" s="126"/>
      <c r="N756" s="126"/>
      <c r="O756" s="126"/>
      <c r="P756" s="126"/>
      <c r="Q756" s="126"/>
      <c r="R756" s="126"/>
      <c r="S756" s="126"/>
      <c r="T756" s="126"/>
      <c r="U756" s="126"/>
      <c r="V756" s="126"/>
      <c r="W756" s="126"/>
      <c r="X756" s="126"/>
      <c r="Y756" s="126"/>
      <c r="Z756" s="126"/>
      <c r="AA756" s="125"/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310">
        <v>7040</v>
      </c>
      <c r="AL756" s="310">
        <f t="shared" si="110"/>
        <v>0</v>
      </c>
      <c r="AM756" s="65" t="s">
        <v>654</v>
      </c>
      <c r="AN756" s="65"/>
      <c r="AO756" s="65"/>
      <c r="AP756" s="65"/>
      <c r="AQ756" s="65"/>
      <c r="AR756" s="65"/>
      <c r="AS756" s="66"/>
    </row>
    <row r="757" spans="1:45" s="67" customFormat="1" ht="12" customHeight="1" x14ac:dyDescent="0.2">
      <c r="A757" s="171" t="s">
        <v>2182</v>
      </c>
      <c r="B757" s="172" t="s">
        <v>1399</v>
      </c>
      <c r="C757" s="258">
        <f t="shared" si="104"/>
        <v>0</v>
      </c>
      <c r="D757" s="263">
        <f t="shared" si="105"/>
        <v>0</v>
      </c>
      <c r="E757" s="125"/>
      <c r="F757" s="125"/>
      <c r="G757" s="125"/>
      <c r="H757" s="126"/>
      <c r="I757" s="126"/>
      <c r="J757" s="126"/>
      <c r="K757" s="126"/>
      <c r="L757" s="126"/>
      <c r="M757" s="126"/>
      <c r="N757" s="126"/>
      <c r="O757" s="126"/>
      <c r="P757" s="126"/>
      <c r="Q757" s="126"/>
      <c r="R757" s="126"/>
      <c r="S757" s="126"/>
      <c r="T757" s="126"/>
      <c r="U757" s="126"/>
      <c r="V757" s="126"/>
      <c r="W757" s="126"/>
      <c r="X757" s="126"/>
      <c r="Y757" s="126"/>
      <c r="Z757" s="126"/>
      <c r="AA757" s="125"/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310">
        <v>19300</v>
      </c>
      <c r="AL757" s="310">
        <f t="shared" si="110"/>
        <v>0</v>
      </c>
      <c r="AM757" s="65" t="s">
        <v>654</v>
      </c>
      <c r="AN757" s="65"/>
      <c r="AO757" s="65"/>
      <c r="AP757" s="65"/>
      <c r="AQ757" s="65"/>
      <c r="AR757" s="65"/>
      <c r="AS757" s="66"/>
    </row>
    <row r="758" spans="1:45" s="67" customFormat="1" ht="12" customHeight="1" x14ac:dyDescent="0.2">
      <c r="A758" s="171" t="s">
        <v>2183</v>
      </c>
      <c r="B758" s="172" t="s">
        <v>1400</v>
      </c>
      <c r="C758" s="258">
        <f t="shared" si="104"/>
        <v>0</v>
      </c>
      <c r="D758" s="263">
        <f t="shared" si="105"/>
        <v>0</v>
      </c>
      <c r="E758" s="125"/>
      <c r="F758" s="125"/>
      <c r="G758" s="125"/>
      <c r="H758" s="126"/>
      <c r="I758" s="126"/>
      <c r="J758" s="126"/>
      <c r="K758" s="126"/>
      <c r="L758" s="126"/>
      <c r="M758" s="126"/>
      <c r="N758" s="126"/>
      <c r="O758" s="126"/>
      <c r="P758" s="126"/>
      <c r="Q758" s="126"/>
      <c r="R758" s="126"/>
      <c r="S758" s="126"/>
      <c r="T758" s="126"/>
      <c r="U758" s="126"/>
      <c r="V758" s="126"/>
      <c r="W758" s="126"/>
      <c r="X758" s="126"/>
      <c r="Y758" s="126"/>
      <c r="Z758" s="126"/>
      <c r="AA758" s="125"/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310">
        <v>11510</v>
      </c>
      <c r="AL758" s="310">
        <f t="shared" si="110"/>
        <v>0</v>
      </c>
      <c r="AM758" s="65" t="s">
        <v>654</v>
      </c>
      <c r="AN758" s="65"/>
      <c r="AO758" s="65"/>
      <c r="AP758" s="65"/>
      <c r="AQ758" s="65"/>
      <c r="AR758" s="65"/>
      <c r="AS758" s="66"/>
    </row>
    <row r="759" spans="1:45" s="67" customFormat="1" ht="12" customHeight="1" x14ac:dyDescent="0.2">
      <c r="A759" s="171" t="s">
        <v>2184</v>
      </c>
      <c r="B759" s="172" t="s">
        <v>1401</v>
      </c>
      <c r="C759" s="258">
        <f t="shared" ref="C759:C820" si="111">SUM(D759+G759)</f>
        <v>0</v>
      </c>
      <c r="D759" s="263">
        <f t="shared" ref="D759:D820" si="112">SUM(E759:F759)</f>
        <v>0</v>
      </c>
      <c r="E759" s="125"/>
      <c r="F759" s="125"/>
      <c r="G759" s="125"/>
      <c r="H759" s="126"/>
      <c r="I759" s="126"/>
      <c r="J759" s="126"/>
      <c r="K759" s="126"/>
      <c r="L759" s="126"/>
      <c r="M759" s="126"/>
      <c r="N759" s="126"/>
      <c r="O759" s="126"/>
      <c r="P759" s="126"/>
      <c r="Q759" s="126"/>
      <c r="R759" s="126"/>
      <c r="S759" s="126"/>
      <c r="T759" s="126"/>
      <c r="U759" s="126"/>
      <c r="V759" s="126"/>
      <c r="W759" s="126"/>
      <c r="X759" s="126"/>
      <c r="Y759" s="126"/>
      <c r="Z759" s="126"/>
      <c r="AA759" s="125"/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310">
        <v>4410</v>
      </c>
      <c r="AL759" s="310">
        <f t="shared" si="110"/>
        <v>0</v>
      </c>
      <c r="AM759" s="65" t="s">
        <v>654</v>
      </c>
      <c r="AN759" s="65"/>
      <c r="AO759" s="65"/>
      <c r="AP759" s="65"/>
      <c r="AQ759" s="65"/>
      <c r="AR759" s="65"/>
      <c r="AS759" s="66"/>
    </row>
    <row r="760" spans="1:45" s="67" customFormat="1" ht="12" customHeight="1" x14ac:dyDescent="0.2">
      <c r="A760" s="171" t="s">
        <v>2185</v>
      </c>
      <c r="B760" s="172" t="s">
        <v>1402</v>
      </c>
      <c r="C760" s="258">
        <f t="shared" si="111"/>
        <v>0</v>
      </c>
      <c r="D760" s="263">
        <f t="shared" si="112"/>
        <v>0</v>
      </c>
      <c r="E760" s="125"/>
      <c r="F760" s="125"/>
      <c r="G760" s="125"/>
      <c r="H760" s="126"/>
      <c r="I760" s="126"/>
      <c r="J760" s="126"/>
      <c r="K760" s="126"/>
      <c r="L760" s="126"/>
      <c r="M760" s="126"/>
      <c r="N760" s="126"/>
      <c r="O760" s="126"/>
      <c r="P760" s="126"/>
      <c r="Q760" s="126"/>
      <c r="R760" s="126"/>
      <c r="S760" s="126"/>
      <c r="T760" s="126"/>
      <c r="U760" s="126"/>
      <c r="V760" s="126"/>
      <c r="W760" s="126"/>
      <c r="X760" s="126"/>
      <c r="Y760" s="126"/>
      <c r="Z760" s="126"/>
      <c r="AA760" s="125"/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310">
        <v>20300</v>
      </c>
      <c r="AL760" s="310">
        <f t="shared" si="110"/>
        <v>0</v>
      </c>
      <c r="AM760" s="65" t="s">
        <v>654</v>
      </c>
      <c r="AN760" s="65"/>
      <c r="AO760" s="65"/>
      <c r="AP760" s="65"/>
      <c r="AQ760" s="65"/>
      <c r="AR760" s="65"/>
      <c r="AS760" s="66"/>
    </row>
    <row r="761" spans="1:45" s="67" customFormat="1" ht="12" customHeight="1" x14ac:dyDescent="0.2">
      <c r="A761" s="171" t="s">
        <v>2186</v>
      </c>
      <c r="B761" s="172" t="s">
        <v>1403</v>
      </c>
      <c r="C761" s="258">
        <f t="shared" si="111"/>
        <v>0</v>
      </c>
      <c r="D761" s="263">
        <f t="shared" si="112"/>
        <v>0</v>
      </c>
      <c r="E761" s="125"/>
      <c r="F761" s="125"/>
      <c r="G761" s="125"/>
      <c r="H761" s="126"/>
      <c r="I761" s="126"/>
      <c r="J761" s="126"/>
      <c r="K761" s="126"/>
      <c r="L761" s="126"/>
      <c r="M761" s="126"/>
      <c r="N761" s="126"/>
      <c r="O761" s="126"/>
      <c r="P761" s="126"/>
      <c r="Q761" s="126"/>
      <c r="R761" s="126"/>
      <c r="S761" s="126"/>
      <c r="T761" s="126"/>
      <c r="U761" s="126"/>
      <c r="V761" s="126"/>
      <c r="W761" s="126"/>
      <c r="X761" s="126"/>
      <c r="Y761" s="126"/>
      <c r="Z761" s="126"/>
      <c r="AA761" s="125"/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310">
        <v>6120</v>
      </c>
      <c r="AL761" s="310">
        <f t="shared" si="110"/>
        <v>0</v>
      </c>
      <c r="AM761" s="65" t="s">
        <v>654</v>
      </c>
      <c r="AN761" s="65"/>
      <c r="AO761" s="65"/>
      <c r="AP761" s="65"/>
      <c r="AQ761" s="65"/>
      <c r="AR761" s="65"/>
      <c r="AS761" s="66"/>
    </row>
    <row r="762" spans="1:45" s="67" customFormat="1" ht="12" customHeight="1" x14ac:dyDescent="0.2">
      <c r="A762" s="171" t="s">
        <v>2187</v>
      </c>
      <c r="B762" s="172" t="s">
        <v>1404</v>
      </c>
      <c r="C762" s="258">
        <f t="shared" si="111"/>
        <v>196</v>
      </c>
      <c r="D762" s="263">
        <f t="shared" si="112"/>
        <v>192</v>
      </c>
      <c r="E762" s="125">
        <v>192</v>
      </c>
      <c r="F762" s="125"/>
      <c r="G762" s="125">
        <v>4</v>
      </c>
      <c r="H762" s="126"/>
      <c r="I762" s="126"/>
      <c r="J762" s="126"/>
      <c r="K762" s="126"/>
      <c r="L762" s="126"/>
      <c r="M762" s="126"/>
      <c r="N762" s="126"/>
      <c r="O762" s="126"/>
      <c r="P762" s="126"/>
      <c r="Q762" s="126"/>
      <c r="R762" s="126"/>
      <c r="S762" s="126"/>
      <c r="T762" s="126"/>
      <c r="U762" s="126"/>
      <c r="V762" s="126"/>
      <c r="W762" s="126"/>
      <c r="X762" s="126"/>
      <c r="Y762" s="126"/>
      <c r="Z762" s="126"/>
      <c r="AA762" s="125">
        <v>36</v>
      </c>
      <c r="AB762" s="125">
        <v>22</v>
      </c>
      <c r="AC762" s="125">
        <v>138</v>
      </c>
      <c r="AD762" s="125"/>
      <c r="AE762" s="125"/>
      <c r="AF762" s="125"/>
      <c r="AG762" s="125"/>
      <c r="AH762" s="125"/>
      <c r="AI762" s="125"/>
      <c r="AJ762" s="125"/>
      <c r="AK762" s="310">
        <v>8090</v>
      </c>
      <c r="AL762" s="310">
        <f t="shared" si="110"/>
        <v>1553280</v>
      </c>
      <c r="AM762" s="65" t="s">
        <v>654</v>
      </c>
      <c r="AN762" s="65"/>
      <c r="AO762" s="65"/>
      <c r="AP762" s="65"/>
      <c r="AQ762" s="65"/>
      <c r="AR762" s="65"/>
      <c r="AS762" s="66"/>
    </row>
    <row r="763" spans="1:45" s="67" customFormat="1" x14ac:dyDescent="0.2">
      <c r="A763" s="171" t="s">
        <v>2188</v>
      </c>
      <c r="B763" s="172" t="s">
        <v>1405</v>
      </c>
      <c r="C763" s="258">
        <f t="shared" si="111"/>
        <v>107</v>
      </c>
      <c r="D763" s="263">
        <f t="shared" si="112"/>
        <v>105</v>
      </c>
      <c r="E763" s="125">
        <v>105</v>
      </c>
      <c r="F763" s="125"/>
      <c r="G763" s="125">
        <v>2</v>
      </c>
      <c r="H763" s="126"/>
      <c r="I763" s="126"/>
      <c r="J763" s="126"/>
      <c r="K763" s="126"/>
      <c r="L763" s="126"/>
      <c r="M763" s="126"/>
      <c r="N763" s="126"/>
      <c r="O763" s="126"/>
      <c r="P763" s="126"/>
      <c r="Q763" s="126"/>
      <c r="R763" s="126"/>
      <c r="S763" s="126"/>
      <c r="T763" s="126"/>
      <c r="U763" s="126"/>
      <c r="V763" s="126"/>
      <c r="W763" s="126"/>
      <c r="X763" s="126"/>
      <c r="Y763" s="126"/>
      <c r="Z763" s="126"/>
      <c r="AA763" s="125">
        <v>22</v>
      </c>
      <c r="AB763" s="125">
        <v>7</v>
      </c>
      <c r="AC763" s="125">
        <v>78</v>
      </c>
      <c r="AD763" s="125"/>
      <c r="AE763" s="125"/>
      <c r="AF763" s="125"/>
      <c r="AG763" s="125"/>
      <c r="AH763" s="125"/>
      <c r="AI763" s="125"/>
      <c r="AJ763" s="125"/>
      <c r="AK763" s="310">
        <v>6120</v>
      </c>
      <c r="AL763" s="310">
        <f t="shared" si="110"/>
        <v>642600</v>
      </c>
      <c r="AM763" s="65" t="s">
        <v>654</v>
      </c>
      <c r="AN763" s="65"/>
      <c r="AO763" s="65"/>
      <c r="AP763" s="65"/>
      <c r="AQ763" s="65"/>
      <c r="AR763" s="65"/>
      <c r="AS763" s="66"/>
    </row>
    <row r="764" spans="1:45" s="67" customFormat="1" ht="12" customHeight="1" x14ac:dyDescent="0.2">
      <c r="A764" s="171" t="s">
        <v>2189</v>
      </c>
      <c r="B764" s="172" t="s">
        <v>889</v>
      </c>
      <c r="C764" s="258">
        <f t="shared" si="111"/>
        <v>0</v>
      </c>
      <c r="D764" s="263">
        <f t="shared" si="112"/>
        <v>0</v>
      </c>
      <c r="E764" s="125"/>
      <c r="F764" s="125"/>
      <c r="G764" s="125"/>
      <c r="H764" s="126"/>
      <c r="I764" s="126"/>
      <c r="J764" s="126"/>
      <c r="K764" s="126"/>
      <c r="L764" s="126"/>
      <c r="M764" s="126"/>
      <c r="N764" s="126"/>
      <c r="O764" s="126"/>
      <c r="P764" s="126"/>
      <c r="Q764" s="126"/>
      <c r="R764" s="126"/>
      <c r="S764" s="126"/>
      <c r="T764" s="126"/>
      <c r="U764" s="126"/>
      <c r="V764" s="126"/>
      <c r="W764" s="126"/>
      <c r="X764" s="126"/>
      <c r="Y764" s="126"/>
      <c r="Z764" s="126"/>
      <c r="AA764" s="125"/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310">
        <v>16930</v>
      </c>
      <c r="AL764" s="310">
        <f t="shared" si="110"/>
        <v>0</v>
      </c>
      <c r="AM764" s="65" t="s">
        <v>654</v>
      </c>
      <c r="AN764" s="65"/>
      <c r="AO764" s="65"/>
      <c r="AP764" s="65"/>
      <c r="AQ764" s="65"/>
      <c r="AR764" s="65"/>
      <c r="AS764" s="66"/>
    </row>
    <row r="765" spans="1:45" s="67" customFormat="1" ht="12" customHeight="1" x14ac:dyDescent="0.2">
      <c r="A765" s="171" t="s">
        <v>2190</v>
      </c>
      <c r="B765" s="172" t="s">
        <v>1406</v>
      </c>
      <c r="C765" s="258">
        <f t="shared" si="111"/>
        <v>0</v>
      </c>
      <c r="D765" s="263">
        <f t="shared" si="112"/>
        <v>0</v>
      </c>
      <c r="E765" s="125"/>
      <c r="F765" s="125"/>
      <c r="G765" s="125"/>
      <c r="H765" s="126"/>
      <c r="I765" s="126"/>
      <c r="J765" s="126"/>
      <c r="K765" s="126"/>
      <c r="L765" s="126"/>
      <c r="M765" s="126"/>
      <c r="N765" s="126"/>
      <c r="O765" s="126"/>
      <c r="P765" s="126"/>
      <c r="Q765" s="126"/>
      <c r="R765" s="126"/>
      <c r="S765" s="126"/>
      <c r="T765" s="126"/>
      <c r="U765" s="126"/>
      <c r="V765" s="126"/>
      <c r="W765" s="126"/>
      <c r="X765" s="126"/>
      <c r="Y765" s="126"/>
      <c r="Z765" s="126"/>
      <c r="AA765" s="125"/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310">
        <v>34140</v>
      </c>
      <c r="AL765" s="310">
        <f t="shared" si="110"/>
        <v>0</v>
      </c>
      <c r="AM765" s="65" t="s">
        <v>654</v>
      </c>
      <c r="AN765" s="65"/>
      <c r="AO765" s="65"/>
      <c r="AP765" s="65"/>
      <c r="AQ765" s="65"/>
      <c r="AR765" s="65"/>
      <c r="AS765" s="66"/>
    </row>
    <row r="766" spans="1:45" s="67" customFormat="1" ht="12" customHeight="1" x14ac:dyDescent="0.2">
      <c r="A766" s="171" t="s">
        <v>2191</v>
      </c>
      <c r="B766" s="172" t="s">
        <v>1407</v>
      </c>
      <c r="C766" s="258">
        <f t="shared" si="111"/>
        <v>0</v>
      </c>
      <c r="D766" s="263">
        <f t="shared" si="112"/>
        <v>0</v>
      </c>
      <c r="E766" s="125"/>
      <c r="F766" s="125"/>
      <c r="G766" s="125"/>
      <c r="H766" s="126"/>
      <c r="I766" s="126"/>
      <c r="J766" s="126"/>
      <c r="K766" s="126"/>
      <c r="L766" s="126"/>
      <c r="M766" s="126"/>
      <c r="N766" s="126"/>
      <c r="O766" s="126"/>
      <c r="P766" s="126"/>
      <c r="Q766" s="126"/>
      <c r="R766" s="126"/>
      <c r="S766" s="126"/>
      <c r="T766" s="126"/>
      <c r="U766" s="126"/>
      <c r="V766" s="126"/>
      <c r="W766" s="126"/>
      <c r="X766" s="126"/>
      <c r="Y766" s="126"/>
      <c r="Z766" s="126"/>
      <c r="AA766" s="125"/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310">
        <v>38390</v>
      </c>
      <c r="AL766" s="310">
        <f t="shared" si="110"/>
        <v>0</v>
      </c>
      <c r="AM766" s="65" t="s">
        <v>654</v>
      </c>
      <c r="AN766" s="65"/>
      <c r="AO766" s="65"/>
      <c r="AP766" s="65"/>
      <c r="AQ766" s="65"/>
      <c r="AR766" s="65"/>
      <c r="AS766" s="66"/>
    </row>
    <row r="767" spans="1:45" s="67" customFormat="1" ht="12" customHeight="1" x14ac:dyDescent="0.2">
      <c r="A767" s="171" t="s">
        <v>2192</v>
      </c>
      <c r="B767" s="172" t="s">
        <v>1408</v>
      </c>
      <c r="C767" s="258">
        <f t="shared" si="111"/>
        <v>0</v>
      </c>
      <c r="D767" s="263">
        <f t="shared" si="112"/>
        <v>0</v>
      </c>
      <c r="E767" s="125"/>
      <c r="F767" s="125"/>
      <c r="G767" s="125"/>
      <c r="H767" s="126"/>
      <c r="I767" s="126"/>
      <c r="J767" s="126"/>
      <c r="K767" s="126"/>
      <c r="L767" s="126"/>
      <c r="M767" s="126"/>
      <c r="N767" s="126"/>
      <c r="O767" s="126"/>
      <c r="P767" s="126"/>
      <c r="Q767" s="126"/>
      <c r="R767" s="126"/>
      <c r="S767" s="126"/>
      <c r="T767" s="126"/>
      <c r="U767" s="126"/>
      <c r="V767" s="126"/>
      <c r="W767" s="126"/>
      <c r="X767" s="126"/>
      <c r="Y767" s="126"/>
      <c r="Z767" s="126"/>
      <c r="AA767" s="125"/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310">
        <v>15190</v>
      </c>
      <c r="AL767" s="310">
        <f t="shared" si="110"/>
        <v>0</v>
      </c>
      <c r="AM767" s="65" t="s">
        <v>654</v>
      </c>
      <c r="AN767" s="65"/>
      <c r="AO767" s="65"/>
      <c r="AP767" s="65"/>
      <c r="AQ767" s="65"/>
      <c r="AR767" s="65"/>
      <c r="AS767" s="66"/>
    </row>
    <row r="768" spans="1:45" s="67" customFormat="1" ht="12" customHeight="1" x14ac:dyDescent="0.2">
      <c r="A768" s="171" t="s">
        <v>2193</v>
      </c>
      <c r="B768" s="172" t="s">
        <v>1409</v>
      </c>
      <c r="C768" s="258">
        <f t="shared" si="111"/>
        <v>0</v>
      </c>
      <c r="D768" s="263">
        <f t="shared" si="112"/>
        <v>0</v>
      </c>
      <c r="E768" s="125"/>
      <c r="F768" s="125"/>
      <c r="G768" s="125"/>
      <c r="H768" s="126"/>
      <c r="I768" s="126"/>
      <c r="J768" s="126"/>
      <c r="K768" s="126"/>
      <c r="L768" s="126"/>
      <c r="M768" s="126"/>
      <c r="N768" s="126"/>
      <c r="O768" s="126"/>
      <c r="P768" s="126"/>
      <c r="Q768" s="126"/>
      <c r="R768" s="126"/>
      <c r="S768" s="126"/>
      <c r="T768" s="126"/>
      <c r="U768" s="126"/>
      <c r="V768" s="126"/>
      <c r="W768" s="126"/>
      <c r="X768" s="126"/>
      <c r="Y768" s="126"/>
      <c r="Z768" s="126"/>
      <c r="AA768" s="125"/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310">
        <v>33820</v>
      </c>
      <c r="AL768" s="310">
        <f t="shared" si="110"/>
        <v>0</v>
      </c>
      <c r="AM768" s="65" t="s">
        <v>654</v>
      </c>
      <c r="AN768" s="65"/>
      <c r="AO768" s="65"/>
      <c r="AP768" s="65"/>
      <c r="AQ768" s="65"/>
      <c r="AR768" s="65"/>
      <c r="AS768" s="66"/>
    </row>
    <row r="769" spans="1:45" s="67" customFormat="1" ht="12" customHeight="1" x14ac:dyDescent="0.2">
      <c r="A769" s="171" t="s">
        <v>2194</v>
      </c>
      <c r="B769" s="172" t="s">
        <v>1410</v>
      </c>
      <c r="C769" s="258">
        <f t="shared" si="111"/>
        <v>0</v>
      </c>
      <c r="D769" s="263">
        <f t="shared" si="112"/>
        <v>0</v>
      </c>
      <c r="E769" s="125"/>
      <c r="F769" s="125"/>
      <c r="G769" s="125"/>
      <c r="H769" s="126"/>
      <c r="I769" s="126"/>
      <c r="J769" s="126"/>
      <c r="K769" s="126"/>
      <c r="L769" s="126"/>
      <c r="M769" s="126"/>
      <c r="N769" s="126"/>
      <c r="O769" s="126"/>
      <c r="P769" s="126"/>
      <c r="Q769" s="126"/>
      <c r="R769" s="126"/>
      <c r="S769" s="126"/>
      <c r="T769" s="126"/>
      <c r="U769" s="126"/>
      <c r="V769" s="126"/>
      <c r="W769" s="126"/>
      <c r="X769" s="126"/>
      <c r="Y769" s="126"/>
      <c r="Z769" s="126"/>
      <c r="AA769" s="125"/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310">
        <v>15190</v>
      </c>
      <c r="AL769" s="310">
        <f t="shared" si="110"/>
        <v>0</v>
      </c>
      <c r="AM769" s="65" t="s">
        <v>654</v>
      </c>
      <c r="AN769" s="65"/>
      <c r="AO769" s="65"/>
      <c r="AP769" s="65"/>
      <c r="AQ769" s="65"/>
      <c r="AR769" s="65"/>
      <c r="AS769" s="66"/>
    </row>
    <row r="770" spans="1:45" s="67" customFormat="1" ht="12" customHeight="1" x14ac:dyDescent="0.2">
      <c r="A770" s="171" t="s">
        <v>2195</v>
      </c>
      <c r="B770" s="172" t="s">
        <v>1411</v>
      </c>
      <c r="C770" s="258">
        <f t="shared" si="111"/>
        <v>0</v>
      </c>
      <c r="D770" s="263">
        <f t="shared" si="112"/>
        <v>0</v>
      </c>
      <c r="E770" s="125"/>
      <c r="F770" s="125"/>
      <c r="G770" s="125"/>
      <c r="H770" s="126"/>
      <c r="I770" s="126"/>
      <c r="J770" s="126"/>
      <c r="K770" s="126"/>
      <c r="L770" s="126"/>
      <c r="M770" s="126"/>
      <c r="N770" s="126"/>
      <c r="O770" s="126"/>
      <c r="P770" s="126"/>
      <c r="Q770" s="126"/>
      <c r="R770" s="126"/>
      <c r="S770" s="126"/>
      <c r="T770" s="126"/>
      <c r="U770" s="126"/>
      <c r="V770" s="126"/>
      <c r="W770" s="126"/>
      <c r="X770" s="126"/>
      <c r="Y770" s="126"/>
      <c r="Z770" s="126"/>
      <c r="AA770" s="125"/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310">
        <v>27090</v>
      </c>
      <c r="AL770" s="310">
        <f t="shared" si="110"/>
        <v>0</v>
      </c>
      <c r="AM770" s="65" t="s">
        <v>654</v>
      </c>
      <c r="AN770" s="65"/>
      <c r="AO770" s="65"/>
      <c r="AP770" s="65"/>
      <c r="AQ770" s="65"/>
      <c r="AR770" s="65"/>
      <c r="AS770" s="66"/>
    </row>
    <row r="771" spans="1:45" s="67" customFormat="1" ht="12" customHeight="1" x14ac:dyDescent="0.2">
      <c r="A771" s="171" t="s">
        <v>2196</v>
      </c>
      <c r="B771" s="172" t="s">
        <v>1412</v>
      </c>
      <c r="C771" s="258">
        <f t="shared" si="111"/>
        <v>0</v>
      </c>
      <c r="D771" s="263">
        <f t="shared" si="112"/>
        <v>0</v>
      </c>
      <c r="E771" s="125"/>
      <c r="F771" s="125"/>
      <c r="G771" s="125"/>
      <c r="H771" s="126"/>
      <c r="I771" s="126"/>
      <c r="J771" s="126"/>
      <c r="K771" s="126"/>
      <c r="L771" s="126"/>
      <c r="M771" s="126"/>
      <c r="N771" s="126"/>
      <c r="O771" s="126"/>
      <c r="P771" s="126"/>
      <c r="Q771" s="126"/>
      <c r="R771" s="126"/>
      <c r="S771" s="126"/>
      <c r="T771" s="126"/>
      <c r="U771" s="126"/>
      <c r="V771" s="126"/>
      <c r="W771" s="126"/>
      <c r="X771" s="126"/>
      <c r="Y771" s="126"/>
      <c r="Z771" s="126"/>
      <c r="AA771" s="125"/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310">
        <v>25040</v>
      </c>
      <c r="AL771" s="310">
        <f t="shared" si="110"/>
        <v>0</v>
      </c>
      <c r="AM771" s="65" t="s">
        <v>654</v>
      </c>
      <c r="AN771" s="65"/>
      <c r="AO771" s="65"/>
      <c r="AP771" s="65"/>
      <c r="AQ771" s="65"/>
      <c r="AR771" s="65"/>
      <c r="AS771" s="66"/>
    </row>
    <row r="772" spans="1:45" s="67" customFormat="1" ht="21" customHeight="1" x14ac:dyDescent="0.2">
      <c r="A772" s="171" t="s">
        <v>2197</v>
      </c>
      <c r="B772" s="172" t="s">
        <v>1413</v>
      </c>
      <c r="C772" s="258">
        <f t="shared" si="111"/>
        <v>0</v>
      </c>
      <c r="D772" s="263">
        <f t="shared" si="112"/>
        <v>0</v>
      </c>
      <c r="E772" s="125"/>
      <c r="F772" s="125"/>
      <c r="G772" s="125"/>
      <c r="H772" s="126"/>
      <c r="I772" s="126"/>
      <c r="J772" s="126"/>
      <c r="K772" s="126"/>
      <c r="L772" s="126"/>
      <c r="M772" s="126"/>
      <c r="N772" s="126"/>
      <c r="O772" s="126"/>
      <c r="P772" s="126"/>
      <c r="Q772" s="126"/>
      <c r="R772" s="126"/>
      <c r="S772" s="126"/>
      <c r="T772" s="126"/>
      <c r="U772" s="126"/>
      <c r="V772" s="126"/>
      <c r="W772" s="126"/>
      <c r="X772" s="126"/>
      <c r="Y772" s="126"/>
      <c r="Z772" s="126"/>
      <c r="AA772" s="125"/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310">
        <v>36840</v>
      </c>
      <c r="AL772" s="310">
        <f t="shared" si="110"/>
        <v>0</v>
      </c>
      <c r="AM772" s="65" t="s">
        <v>654</v>
      </c>
      <c r="AN772" s="65"/>
      <c r="AO772" s="65"/>
      <c r="AP772" s="65"/>
      <c r="AQ772" s="65"/>
      <c r="AR772" s="65"/>
      <c r="AS772" s="66"/>
    </row>
    <row r="773" spans="1:45" s="67" customFormat="1" ht="12" customHeight="1" x14ac:dyDescent="0.2">
      <c r="A773" s="171" t="s">
        <v>2198</v>
      </c>
      <c r="B773" s="172" t="s">
        <v>1414</v>
      </c>
      <c r="C773" s="258">
        <f t="shared" si="111"/>
        <v>0</v>
      </c>
      <c r="D773" s="263">
        <f t="shared" si="112"/>
        <v>0</v>
      </c>
      <c r="E773" s="125"/>
      <c r="F773" s="125"/>
      <c r="G773" s="125"/>
      <c r="H773" s="126"/>
      <c r="I773" s="126"/>
      <c r="J773" s="126"/>
      <c r="K773" s="126"/>
      <c r="L773" s="126"/>
      <c r="M773" s="126"/>
      <c r="N773" s="126"/>
      <c r="O773" s="126"/>
      <c r="P773" s="126"/>
      <c r="Q773" s="126"/>
      <c r="R773" s="126"/>
      <c r="S773" s="126"/>
      <c r="T773" s="126"/>
      <c r="U773" s="126"/>
      <c r="V773" s="126"/>
      <c r="W773" s="126"/>
      <c r="X773" s="126"/>
      <c r="Y773" s="126"/>
      <c r="Z773" s="126"/>
      <c r="AA773" s="125"/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310">
        <v>7790</v>
      </c>
      <c r="AL773" s="310">
        <f t="shared" si="110"/>
        <v>0</v>
      </c>
      <c r="AM773" s="65" t="s">
        <v>654</v>
      </c>
      <c r="AN773" s="65"/>
      <c r="AO773" s="65"/>
      <c r="AP773" s="65"/>
      <c r="AQ773" s="65"/>
      <c r="AR773" s="65"/>
      <c r="AS773" s="66"/>
    </row>
    <row r="774" spans="1:45" s="67" customFormat="1" ht="12" customHeight="1" x14ac:dyDescent="0.2">
      <c r="A774" s="171" t="s">
        <v>2199</v>
      </c>
      <c r="B774" s="172" t="s">
        <v>1415</v>
      </c>
      <c r="C774" s="258">
        <f t="shared" si="111"/>
        <v>0</v>
      </c>
      <c r="D774" s="263">
        <f t="shared" si="112"/>
        <v>0</v>
      </c>
      <c r="E774" s="125"/>
      <c r="F774" s="125"/>
      <c r="G774" s="125"/>
      <c r="H774" s="126"/>
      <c r="I774" s="126"/>
      <c r="J774" s="126"/>
      <c r="K774" s="126"/>
      <c r="L774" s="126"/>
      <c r="M774" s="126"/>
      <c r="N774" s="126"/>
      <c r="O774" s="126"/>
      <c r="P774" s="126"/>
      <c r="Q774" s="126"/>
      <c r="R774" s="126"/>
      <c r="S774" s="126"/>
      <c r="T774" s="126"/>
      <c r="U774" s="126"/>
      <c r="V774" s="126"/>
      <c r="W774" s="126"/>
      <c r="X774" s="126"/>
      <c r="Y774" s="126"/>
      <c r="Z774" s="126"/>
      <c r="AA774" s="125"/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310">
        <v>6780</v>
      </c>
      <c r="AL774" s="310">
        <f t="shared" si="110"/>
        <v>0</v>
      </c>
      <c r="AM774" s="65" t="s">
        <v>654</v>
      </c>
      <c r="AN774" s="65"/>
      <c r="AO774" s="65"/>
      <c r="AP774" s="65"/>
      <c r="AQ774" s="65"/>
      <c r="AR774" s="65"/>
      <c r="AS774" s="66"/>
    </row>
    <row r="775" spans="1:45" s="67" customFormat="1" ht="21" customHeight="1" x14ac:dyDescent="0.2">
      <c r="A775" s="171" t="s">
        <v>2200</v>
      </c>
      <c r="B775" s="172" t="s">
        <v>1416</v>
      </c>
      <c r="C775" s="258">
        <f t="shared" si="111"/>
        <v>99</v>
      </c>
      <c r="D775" s="263">
        <f t="shared" si="112"/>
        <v>96</v>
      </c>
      <c r="E775" s="125">
        <v>96</v>
      </c>
      <c r="F775" s="125"/>
      <c r="G775" s="125">
        <v>3</v>
      </c>
      <c r="H775" s="126"/>
      <c r="I775" s="126"/>
      <c r="J775" s="126"/>
      <c r="K775" s="126"/>
      <c r="L775" s="126"/>
      <c r="M775" s="126"/>
      <c r="N775" s="126"/>
      <c r="O775" s="126"/>
      <c r="P775" s="126"/>
      <c r="Q775" s="126"/>
      <c r="R775" s="126"/>
      <c r="S775" s="126"/>
      <c r="T775" s="126"/>
      <c r="U775" s="126"/>
      <c r="V775" s="126"/>
      <c r="W775" s="126"/>
      <c r="X775" s="126"/>
      <c r="Y775" s="126"/>
      <c r="Z775" s="126"/>
      <c r="AA775" s="125"/>
      <c r="AB775" s="125">
        <v>12</v>
      </c>
      <c r="AC775" s="125">
        <v>87</v>
      </c>
      <c r="AD775" s="125"/>
      <c r="AE775" s="125"/>
      <c r="AF775" s="125"/>
      <c r="AG775" s="125"/>
      <c r="AH775" s="125"/>
      <c r="AI775" s="125"/>
      <c r="AJ775" s="125"/>
      <c r="AK775" s="310">
        <v>9100</v>
      </c>
      <c r="AL775" s="310">
        <f t="shared" si="110"/>
        <v>873600</v>
      </c>
      <c r="AM775" s="65" t="s">
        <v>654</v>
      </c>
      <c r="AN775" s="65"/>
      <c r="AO775" s="65"/>
      <c r="AP775" s="65"/>
      <c r="AQ775" s="65"/>
      <c r="AR775" s="65"/>
      <c r="AS775" s="66"/>
    </row>
    <row r="776" spans="1:45" s="67" customFormat="1" ht="12" customHeight="1" x14ac:dyDescent="0.2">
      <c r="A776" s="171" t="s">
        <v>2201</v>
      </c>
      <c r="B776" s="172" t="s">
        <v>1417</v>
      </c>
      <c r="C776" s="258">
        <f t="shared" si="111"/>
        <v>281</v>
      </c>
      <c r="D776" s="263">
        <f t="shared" si="112"/>
        <v>266</v>
      </c>
      <c r="E776" s="125">
        <v>266</v>
      </c>
      <c r="F776" s="125"/>
      <c r="G776" s="125">
        <v>15</v>
      </c>
      <c r="H776" s="126"/>
      <c r="I776" s="126"/>
      <c r="J776" s="126"/>
      <c r="K776" s="126"/>
      <c r="L776" s="126"/>
      <c r="M776" s="126"/>
      <c r="N776" s="126"/>
      <c r="O776" s="126"/>
      <c r="P776" s="126"/>
      <c r="Q776" s="126"/>
      <c r="R776" s="126"/>
      <c r="S776" s="126"/>
      <c r="T776" s="126"/>
      <c r="U776" s="126"/>
      <c r="V776" s="126"/>
      <c r="W776" s="126"/>
      <c r="X776" s="126"/>
      <c r="Y776" s="126"/>
      <c r="Z776" s="126"/>
      <c r="AA776" s="125">
        <v>3</v>
      </c>
      <c r="AB776" s="125">
        <v>17</v>
      </c>
      <c r="AC776" s="125">
        <v>261</v>
      </c>
      <c r="AD776" s="125"/>
      <c r="AE776" s="125"/>
      <c r="AF776" s="125"/>
      <c r="AG776" s="125"/>
      <c r="AH776" s="125"/>
      <c r="AI776" s="125"/>
      <c r="AJ776" s="125"/>
      <c r="AK776" s="310">
        <v>9630</v>
      </c>
      <c r="AL776" s="310">
        <f t="shared" si="110"/>
        <v>2561580</v>
      </c>
      <c r="AM776" s="65" t="s">
        <v>654</v>
      </c>
      <c r="AN776" s="65"/>
      <c r="AO776" s="65"/>
      <c r="AP776" s="65"/>
      <c r="AQ776" s="65"/>
      <c r="AR776" s="65"/>
      <c r="AS776" s="66"/>
    </row>
    <row r="777" spans="1:45" s="67" customFormat="1" ht="12" customHeight="1" x14ac:dyDescent="0.2">
      <c r="A777" s="171" t="s">
        <v>2202</v>
      </c>
      <c r="B777" s="172" t="s">
        <v>1418</v>
      </c>
      <c r="C777" s="258">
        <f t="shared" si="111"/>
        <v>180</v>
      </c>
      <c r="D777" s="263">
        <f t="shared" si="112"/>
        <v>171</v>
      </c>
      <c r="E777" s="125">
        <v>171</v>
      </c>
      <c r="F777" s="125"/>
      <c r="G777" s="125">
        <v>9</v>
      </c>
      <c r="H777" s="126"/>
      <c r="I777" s="126"/>
      <c r="J777" s="126"/>
      <c r="K777" s="126"/>
      <c r="L777" s="126"/>
      <c r="M777" s="126"/>
      <c r="N777" s="126"/>
      <c r="O777" s="126"/>
      <c r="P777" s="126"/>
      <c r="Q777" s="126"/>
      <c r="R777" s="126"/>
      <c r="S777" s="126"/>
      <c r="T777" s="126"/>
      <c r="U777" s="126"/>
      <c r="V777" s="126"/>
      <c r="W777" s="126"/>
      <c r="X777" s="126"/>
      <c r="Y777" s="126"/>
      <c r="Z777" s="126"/>
      <c r="AA777" s="125"/>
      <c r="AB777" s="125">
        <v>8</v>
      </c>
      <c r="AC777" s="125">
        <v>172</v>
      </c>
      <c r="AD777" s="125"/>
      <c r="AE777" s="125"/>
      <c r="AF777" s="125"/>
      <c r="AG777" s="125"/>
      <c r="AH777" s="125"/>
      <c r="AI777" s="125"/>
      <c r="AJ777" s="125"/>
      <c r="AK777" s="310">
        <v>6780</v>
      </c>
      <c r="AL777" s="310">
        <f t="shared" si="110"/>
        <v>1159380</v>
      </c>
      <c r="AM777" s="65" t="s">
        <v>654</v>
      </c>
      <c r="AN777" s="65"/>
      <c r="AO777" s="65"/>
      <c r="AP777" s="65"/>
      <c r="AQ777" s="65"/>
      <c r="AR777" s="65"/>
      <c r="AS777" s="66"/>
    </row>
    <row r="778" spans="1:45" s="67" customFormat="1" ht="12" customHeight="1" x14ac:dyDescent="0.2">
      <c r="A778" s="171" t="s">
        <v>2203</v>
      </c>
      <c r="B778" s="172" t="s">
        <v>3516</v>
      </c>
      <c r="C778" s="258">
        <f t="shared" si="111"/>
        <v>0</v>
      </c>
      <c r="D778" s="263">
        <f t="shared" si="112"/>
        <v>0</v>
      </c>
      <c r="E778" s="125"/>
      <c r="F778" s="125"/>
      <c r="G778" s="125"/>
      <c r="H778" s="126"/>
      <c r="I778" s="126"/>
      <c r="J778" s="126"/>
      <c r="K778" s="126"/>
      <c r="L778" s="126"/>
      <c r="M778" s="126"/>
      <c r="N778" s="126"/>
      <c r="O778" s="126"/>
      <c r="P778" s="126"/>
      <c r="Q778" s="126"/>
      <c r="R778" s="126"/>
      <c r="S778" s="126"/>
      <c r="T778" s="126"/>
      <c r="U778" s="126"/>
      <c r="V778" s="126"/>
      <c r="W778" s="126"/>
      <c r="X778" s="126"/>
      <c r="Y778" s="126"/>
      <c r="Z778" s="126"/>
      <c r="AA778" s="125"/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310">
        <v>13290</v>
      </c>
      <c r="AL778" s="310">
        <f t="shared" si="110"/>
        <v>0</v>
      </c>
      <c r="AM778" s="65" t="s">
        <v>654</v>
      </c>
      <c r="AN778" s="65"/>
      <c r="AO778" s="65"/>
      <c r="AP778" s="65"/>
      <c r="AQ778" s="65"/>
      <c r="AR778" s="65"/>
      <c r="AS778" s="66"/>
    </row>
    <row r="779" spans="1:45" s="67" customFormat="1" ht="12" customHeight="1" x14ac:dyDescent="0.2">
      <c r="A779" s="171" t="s">
        <v>2204</v>
      </c>
      <c r="B779" s="172" t="s">
        <v>2836</v>
      </c>
      <c r="C779" s="258">
        <f t="shared" si="111"/>
        <v>0</v>
      </c>
      <c r="D779" s="263">
        <f t="shared" si="112"/>
        <v>0</v>
      </c>
      <c r="E779" s="125"/>
      <c r="F779" s="125"/>
      <c r="G779" s="125"/>
      <c r="H779" s="126"/>
      <c r="I779" s="126"/>
      <c r="J779" s="126"/>
      <c r="K779" s="126"/>
      <c r="L779" s="126"/>
      <c r="M779" s="126"/>
      <c r="N779" s="126"/>
      <c r="O779" s="126"/>
      <c r="P779" s="126"/>
      <c r="Q779" s="126"/>
      <c r="R779" s="126"/>
      <c r="S779" s="126"/>
      <c r="T779" s="126"/>
      <c r="U779" s="126"/>
      <c r="V779" s="126"/>
      <c r="W779" s="126"/>
      <c r="X779" s="126"/>
      <c r="Y779" s="126"/>
      <c r="Z779" s="126"/>
      <c r="AA779" s="125"/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310">
        <v>11140</v>
      </c>
      <c r="AL779" s="310">
        <f t="shared" si="110"/>
        <v>0</v>
      </c>
      <c r="AM779" s="65" t="s">
        <v>654</v>
      </c>
      <c r="AN779" s="65"/>
      <c r="AO779" s="65"/>
      <c r="AP779" s="65"/>
      <c r="AQ779" s="65"/>
      <c r="AR779" s="65"/>
      <c r="AS779" s="66"/>
    </row>
    <row r="780" spans="1:45" s="67" customFormat="1" ht="12" customHeight="1" x14ac:dyDescent="0.2">
      <c r="A780" s="171" t="s">
        <v>2205</v>
      </c>
      <c r="B780" s="172" t="s">
        <v>1419</v>
      </c>
      <c r="C780" s="258">
        <f t="shared" si="111"/>
        <v>63</v>
      </c>
      <c r="D780" s="263">
        <f t="shared" si="112"/>
        <v>62</v>
      </c>
      <c r="E780" s="125">
        <v>62</v>
      </c>
      <c r="F780" s="125"/>
      <c r="G780" s="125">
        <v>1</v>
      </c>
      <c r="H780" s="126"/>
      <c r="I780" s="126"/>
      <c r="J780" s="126"/>
      <c r="K780" s="126"/>
      <c r="L780" s="126"/>
      <c r="M780" s="126"/>
      <c r="N780" s="126"/>
      <c r="O780" s="126"/>
      <c r="P780" s="126"/>
      <c r="Q780" s="126"/>
      <c r="R780" s="126"/>
      <c r="S780" s="126"/>
      <c r="T780" s="126"/>
      <c r="U780" s="126"/>
      <c r="V780" s="126"/>
      <c r="W780" s="126"/>
      <c r="X780" s="126"/>
      <c r="Y780" s="126"/>
      <c r="Z780" s="126"/>
      <c r="AA780" s="125">
        <v>2</v>
      </c>
      <c r="AB780" s="125">
        <v>6</v>
      </c>
      <c r="AC780" s="125">
        <v>55</v>
      </c>
      <c r="AD780" s="125"/>
      <c r="AE780" s="125"/>
      <c r="AF780" s="125"/>
      <c r="AG780" s="125"/>
      <c r="AH780" s="125"/>
      <c r="AI780" s="125"/>
      <c r="AJ780" s="125"/>
      <c r="AK780" s="310">
        <v>9100</v>
      </c>
      <c r="AL780" s="310">
        <f t="shared" si="110"/>
        <v>564200</v>
      </c>
      <c r="AM780" s="65" t="s">
        <v>654</v>
      </c>
      <c r="AN780" s="65"/>
      <c r="AO780" s="65"/>
      <c r="AP780" s="65"/>
      <c r="AQ780" s="65"/>
      <c r="AR780" s="65"/>
      <c r="AS780" s="66"/>
    </row>
    <row r="781" spans="1:45" s="67" customFormat="1" ht="12" customHeight="1" x14ac:dyDescent="0.2">
      <c r="A781" s="171" t="s">
        <v>2206</v>
      </c>
      <c r="B781" s="172" t="s">
        <v>1420</v>
      </c>
      <c r="C781" s="258">
        <f t="shared" si="111"/>
        <v>2</v>
      </c>
      <c r="D781" s="263">
        <f t="shared" si="112"/>
        <v>2</v>
      </c>
      <c r="E781" s="125">
        <v>2</v>
      </c>
      <c r="F781" s="125"/>
      <c r="G781" s="125"/>
      <c r="H781" s="126"/>
      <c r="I781" s="126"/>
      <c r="J781" s="126"/>
      <c r="K781" s="126"/>
      <c r="L781" s="126"/>
      <c r="M781" s="126"/>
      <c r="N781" s="126"/>
      <c r="O781" s="126"/>
      <c r="P781" s="126"/>
      <c r="Q781" s="126"/>
      <c r="R781" s="126"/>
      <c r="S781" s="126"/>
      <c r="T781" s="126"/>
      <c r="U781" s="126"/>
      <c r="V781" s="126"/>
      <c r="W781" s="126"/>
      <c r="X781" s="126"/>
      <c r="Y781" s="126"/>
      <c r="Z781" s="126"/>
      <c r="AA781" s="125"/>
      <c r="AB781" s="125">
        <v>2</v>
      </c>
      <c r="AC781" s="125"/>
      <c r="AD781" s="125"/>
      <c r="AE781" s="125"/>
      <c r="AF781" s="125"/>
      <c r="AG781" s="125"/>
      <c r="AH781" s="125"/>
      <c r="AI781" s="125"/>
      <c r="AJ781" s="125"/>
      <c r="AK781" s="310">
        <v>16230</v>
      </c>
      <c r="AL781" s="310">
        <f t="shared" si="110"/>
        <v>32460</v>
      </c>
      <c r="AM781" s="65" t="s">
        <v>654</v>
      </c>
      <c r="AN781" s="65"/>
      <c r="AO781" s="65"/>
      <c r="AP781" s="65"/>
      <c r="AQ781" s="65"/>
      <c r="AR781" s="65"/>
      <c r="AS781" s="66"/>
    </row>
    <row r="782" spans="1:45" s="67" customFormat="1" ht="12" customHeight="1" x14ac:dyDescent="0.2">
      <c r="A782" s="171" t="s">
        <v>2207</v>
      </c>
      <c r="B782" s="172" t="s">
        <v>1421</v>
      </c>
      <c r="C782" s="258">
        <f t="shared" si="111"/>
        <v>0</v>
      </c>
      <c r="D782" s="263">
        <f t="shared" si="112"/>
        <v>0</v>
      </c>
      <c r="E782" s="125"/>
      <c r="F782" s="125"/>
      <c r="G782" s="125"/>
      <c r="H782" s="126"/>
      <c r="I782" s="126"/>
      <c r="J782" s="126"/>
      <c r="K782" s="126"/>
      <c r="L782" s="126"/>
      <c r="M782" s="126"/>
      <c r="N782" s="126"/>
      <c r="O782" s="126"/>
      <c r="P782" s="126"/>
      <c r="Q782" s="126"/>
      <c r="R782" s="126"/>
      <c r="S782" s="126"/>
      <c r="T782" s="126"/>
      <c r="U782" s="126"/>
      <c r="V782" s="126"/>
      <c r="W782" s="126"/>
      <c r="X782" s="126"/>
      <c r="Y782" s="126"/>
      <c r="Z782" s="126"/>
      <c r="AA782" s="125"/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310">
        <v>9100</v>
      </c>
      <c r="AL782" s="310">
        <f t="shared" si="110"/>
        <v>0</v>
      </c>
      <c r="AM782" s="65" t="s">
        <v>654</v>
      </c>
      <c r="AN782" s="65"/>
      <c r="AO782" s="65"/>
      <c r="AP782" s="65"/>
      <c r="AQ782" s="65"/>
      <c r="AR782" s="65"/>
      <c r="AS782" s="66"/>
    </row>
    <row r="783" spans="1:45" s="67" customFormat="1" ht="21.75" customHeight="1" x14ac:dyDescent="0.2">
      <c r="A783" s="171" t="s">
        <v>2208</v>
      </c>
      <c r="B783" s="172" t="s">
        <v>1422</v>
      </c>
      <c r="C783" s="258">
        <f t="shared" si="111"/>
        <v>30</v>
      </c>
      <c r="D783" s="263">
        <f t="shared" si="112"/>
        <v>28</v>
      </c>
      <c r="E783" s="125">
        <v>28</v>
      </c>
      <c r="F783" s="125"/>
      <c r="G783" s="125">
        <v>2</v>
      </c>
      <c r="H783" s="126"/>
      <c r="I783" s="126"/>
      <c r="J783" s="126"/>
      <c r="K783" s="126"/>
      <c r="L783" s="126"/>
      <c r="M783" s="126"/>
      <c r="N783" s="126"/>
      <c r="O783" s="126"/>
      <c r="P783" s="126"/>
      <c r="Q783" s="126"/>
      <c r="R783" s="126"/>
      <c r="S783" s="126"/>
      <c r="T783" s="126"/>
      <c r="U783" s="126"/>
      <c r="V783" s="126"/>
      <c r="W783" s="126"/>
      <c r="X783" s="126"/>
      <c r="Y783" s="126"/>
      <c r="Z783" s="126"/>
      <c r="AA783" s="125">
        <v>2</v>
      </c>
      <c r="AB783" s="125">
        <v>6</v>
      </c>
      <c r="AC783" s="125">
        <v>22</v>
      </c>
      <c r="AD783" s="125"/>
      <c r="AE783" s="125"/>
      <c r="AF783" s="125"/>
      <c r="AG783" s="125"/>
      <c r="AH783" s="125"/>
      <c r="AI783" s="125"/>
      <c r="AJ783" s="125"/>
      <c r="AK783" s="310">
        <v>10650</v>
      </c>
      <c r="AL783" s="310">
        <f t="shared" si="110"/>
        <v>298200</v>
      </c>
      <c r="AM783" s="65" t="s">
        <v>654</v>
      </c>
      <c r="AN783" s="65"/>
      <c r="AO783" s="65"/>
      <c r="AP783" s="65"/>
      <c r="AQ783" s="65"/>
      <c r="AR783" s="65"/>
      <c r="AS783" s="66"/>
    </row>
    <row r="784" spans="1:45" s="67" customFormat="1" ht="14.15" customHeight="1" x14ac:dyDescent="0.2">
      <c r="A784" s="171" t="s">
        <v>2209</v>
      </c>
      <c r="B784" s="172" t="s">
        <v>2760</v>
      </c>
      <c r="C784" s="258">
        <f t="shared" si="111"/>
        <v>41</v>
      </c>
      <c r="D784" s="263">
        <f t="shared" si="112"/>
        <v>36</v>
      </c>
      <c r="E784" s="125">
        <v>36</v>
      </c>
      <c r="F784" s="125"/>
      <c r="G784" s="125">
        <v>5</v>
      </c>
      <c r="H784" s="126"/>
      <c r="I784" s="126"/>
      <c r="J784" s="126"/>
      <c r="K784" s="126"/>
      <c r="L784" s="126"/>
      <c r="M784" s="126"/>
      <c r="N784" s="126"/>
      <c r="O784" s="126"/>
      <c r="P784" s="126"/>
      <c r="Q784" s="126"/>
      <c r="R784" s="126"/>
      <c r="S784" s="126"/>
      <c r="T784" s="126"/>
      <c r="U784" s="126"/>
      <c r="V784" s="126"/>
      <c r="W784" s="126"/>
      <c r="X784" s="126"/>
      <c r="Y784" s="126"/>
      <c r="Z784" s="126"/>
      <c r="AA784" s="125">
        <v>1</v>
      </c>
      <c r="AB784" s="125">
        <v>6</v>
      </c>
      <c r="AC784" s="125">
        <v>34</v>
      </c>
      <c r="AD784" s="125"/>
      <c r="AE784" s="125"/>
      <c r="AF784" s="125"/>
      <c r="AG784" s="125"/>
      <c r="AH784" s="125"/>
      <c r="AI784" s="125"/>
      <c r="AJ784" s="125"/>
      <c r="AK784" s="310">
        <v>15700</v>
      </c>
      <c r="AL784" s="310">
        <f t="shared" si="110"/>
        <v>565200</v>
      </c>
      <c r="AM784" s="65" t="s">
        <v>654</v>
      </c>
      <c r="AN784" s="65"/>
      <c r="AO784" s="65"/>
      <c r="AP784" s="65"/>
      <c r="AQ784" s="65"/>
      <c r="AR784" s="65"/>
      <c r="AS784" s="66"/>
    </row>
    <row r="785" spans="1:45" s="67" customFormat="1" ht="14.15" customHeight="1" x14ac:dyDescent="0.2">
      <c r="A785" s="171" t="s">
        <v>2210</v>
      </c>
      <c r="B785" s="172" t="s">
        <v>1423</v>
      </c>
      <c r="C785" s="258">
        <f t="shared" si="111"/>
        <v>0</v>
      </c>
      <c r="D785" s="263">
        <f t="shared" si="112"/>
        <v>0</v>
      </c>
      <c r="E785" s="125"/>
      <c r="F785" s="125"/>
      <c r="G785" s="125"/>
      <c r="H785" s="126"/>
      <c r="I785" s="126"/>
      <c r="J785" s="126"/>
      <c r="K785" s="126"/>
      <c r="L785" s="126"/>
      <c r="M785" s="126"/>
      <c r="N785" s="126"/>
      <c r="O785" s="126"/>
      <c r="P785" s="126"/>
      <c r="Q785" s="126"/>
      <c r="R785" s="126"/>
      <c r="S785" s="126"/>
      <c r="T785" s="126"/>
      <c r="U785" s="126"/>
      <c r="V785" s="126"/>
      <c r="W785" s="126"/>
      <c r="X785" s="126"/>
      <c r="Y785" s="126"/>
      <c r="Z785" s="126"/>
      <c r="AA785" s="125"/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310">
        <v>13470</v>
      </c>
      <c r="AL785" s="310">
        <f t="shared" si="110"/>
        <v>0</v>
      </c>
      <c r="AM785" s="65" t="s">
        <v>654</v>
      </c>
      <c r="AN785" s="65"/>
      <c r="AO785" s="65"/>
      <c r="AP785" s="65"/>
      <c r="AQ785" s="65"/>
      <c r="AR785" s="65"/>
      <c r="AS785" s="66"/>
    </row>
    <row r="786" spans="1:45" s="67" customFormat="1" ht="14.15" customHeight="1" x14ac:dyDescent="0.2">
      <c r="A786" s="171" t="s">
        <v>2211</v>
      </c>
      <c r="B786" s="172" t="s">
        <v>1424</v>
      </c>
      <c r="C786" s="258">
        <f t="shared" si="111"/>
        <v>0</v>
      </c>
      <c r="D786" s="263">
        <f t="shared" si="112"/>
        <v>0</v>
      </c>
      <c r="E786" s="125"/>
      <c r="F786" s="125"/>
      <c r="G786" s="125"/>
      <c r="H786" s="126"/>
      <c r="I786" s="126"/>
      <c r="J786" s="126"/>
      <c r="K786" s="126"/>
      <c r="L786" s="126"/>
      <c r="M786" s="126"/>
      <c r="N786" s="126"/>
      <c r="O786" s="126"/>
      <c r="P786" s="126"/>
      <c r="Q786" s="126"/>
      <c r="R786" s="126"/>
      <c r="S786" s="126"/>
      <c r="T786" s="126"/>
      <c r="U786" s="126"/>
      <c r="V786" s="126"/>
      <c r="W786" s="126"/>
      <c r="X786" s="126"/>
      <c r="Y786" s="126"/>
      <c r="Z786" s="126"/>
      <c r="AA786" s="125"/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310">
        <v>9100</v>
      </c>
      <c r="AL786" s="310">
        <f t="shared" si="110"/>
        <v>0</v>
      </c>
      <c r="AM786" s="65" t="s">
        <v>654</v>
      </c>
      <c r="AN786" s="65"/>
      <c r="AO786" s="65"/>
      <c r="AP786" s="65"/>
      <c r="AQ786" s="65"/>
      <c r="AR786" s="65"/>
      <c r="AS786" s="66"/>
    </row>
    <row r="787" spans="1:45" s="67" customFormat="1" ht="14.15" customHeight="1" x14ac:dyDescent="0.2">
      <c r="A787" s="171" t="s">
        <v>2212</v>
      </c>
      <c r="B787" s="172" t="s">
        <v>1425</v>
      </c>
      <c r="C787" s="258">
        <f t="shared" si="111"/>
        <v>300</v>
      </c>
      <c r="D787" s="263">
        <f t="shared" si="112"/>
        <v>293</v>
      </c>
      <c r="E787" s="125">
        <v>293</v>
      </c>
      <c r="F787" s="125"/>
      <c r="G787" s="125">
        <v>7</v>
      </c>
      <c r="H787" s="126"/>
      <c r="I787" s="126"/>
      <c r="J787" s="126"/>
      <c r="K787" s="126"/>
      <c r="L787" s="126"/>
      <c r="M787" s="126"/>
      <c r="N787" s="126"/>
      <c r="O787" s="126"/>
      <c r="P787" s="126"/>
      <c r="Q787" s="126"/>
      <c r="R787" s="126"/>
      <c r="S787" s="126"/>
      <c r="T787" s="126"/>
      <c r="U787" s="126"/>
      <c r="V787" s="126"/>
      <c r="W787" s="126"/>
      <c r="X787" s="126"/>
      <c r="Y787" s="126"/>
      <c r="Z787" s="126"/>
      <c r="AA787" s="125">
        <v>12</v>
      </c>
      <c r="AB787" s="125">
        <v>284</v>
      </c>
      <c r="AC787" s="125">
        <v>4</v>
      </c>
      <c r="AD787" s="125"/>
      <c r="AE787" s="125"/>
      <c r="AF787" s="125"/>
      <c r="AG787" s="125"/>
      <c r="AH787" s="125"/>
      <c r="AI787" s="125"/>
      <c r="AJ787" s="125"/>
      <c r="AK787" s="310">
        <v>12190</v>
      </c>
      <c r="AL787" s="310">
        <f t="shared" si="110"/>
        <v>3571670</v>
      </c>
      <c r="AM787" s="65" t="s">
        <v>654</v>
      </c>
      <c r="AN787" s="65"/>
      <c r="AO787" s="65"/>
      <c r="AP787" s="65"/>
      <c r="AQ787" s="65"/>
      <c r="AR787" s="65"/>
      <c r="AS787" s="66"/>
    </row>
    <row r="788" spans="1:45" s="67" customFormat="1" ht="14.15" customHeight="1" x14ac:dyDescent="0.2">
      <c r="A788" s="171" t="s">
        <v>2213</v>
      </c>
      <c r="B788" s="172" t="s">
        <v>1426</v>
      </c>
      <c r="C788" s="258">
        <f t="shared" si="111"/>
        <v>71</v>
      </c>
      <c r="D788" s="263">
        <f t="shared" si="112"/>
        <v>69</v>
      </c>
      <c r="E788" s="125">
        <v>69</v>
      </c>
      <c r="F788" s="125"/>
      <c r="G788" s="125">
        <v>2</v>
      </c>
      <c r="H788" s="126"/>
      <c r="I788" s="126"/>
      <c r="J788" s="126"/>
      <c r="K788" s="126"/>
      <c r="L788" s="126"/>
      <c r="M788" s="126"/>
      <c r="N788" s="126"/>
      <c r="O788" s="126"/>
      <c r="P788" s="126"/>
      <c r="Q788" s="126"/>
      <c r="R788" s="126"/>
      <c r="S788" s="126"/>
      <c r="T788" s="126"/>
      <c r="U788" s="126"/>
      <c r="V788" s="126"/>
      <c r="W788" s="126"/>
      <c r="X788" s="126"/>
      <c r="Y788" s="126"/>
      <c r="Z788" s="126"/>
      <c r="AA788" s="125">
        <v>1</v>
      </c>
      <c r="AB788" s="125">
        <v>34</v>
      </c>
      <c r="AC788" s="125">
        <v>36</v>
      </c>
      <c r="AD788" s="125"/>
      <c r="AE788" s="125"/>
      <c r="AF788" s="125"/>
      <c r="AG788" s="125"/>
      <c r="AH788" s="125"/>
      <c r="AI788" s="125"/>
      <c r="AJ788" s="125"/>
      <c r="AK788" s="310">
        <v>7020</v>
      </c>
      <c r="AL788" s="310">
        <f t="shared" si="110"/>
        <v>484380</v>
      </c>
      <c r="AM788" s="65" t="s">
        <v>654</v>
      </c>
      <c r="AN788" s="65"/>
      <c r="AO788" s="65"/>
      <c r="AP788" s="65"/>
      <c r="AQ788" s="65"/>
      <c r="AR788" s="65"/>
      <c r="AS788" s="66"/>
    </row>
    <row r="789" spans="1:45" s="67" customFormat="1" ht="14.15" customHeight="1" x14ac:dyDescent="0.2">
      <c r="A789" s="171" t="s">
        <v>2214</v>
      </c>
      <c r="B789" s="172" t="s">
        <v>1427</v>
      </c>
      <c r="C789" s="258">
        <f t="shared" si="111"/>
        <v>186</v>
      </c>
      <c r="D789" s="263">
        <f t="shared" si="112"/>
        <v>185</v>
      </c>
      <c r="E789" s="125">
        <v>185</v>
      </c>
      <c r="F789" s="125"/>
      <c r="G789" s="125">
        <v>1</v>
      </c>
      <c r="H789" s="126"/>
      <c r="I789" s="126"/>
      <c r="J789" s="126"/>
      <c r="K789" s="126"/>
      <c r="L789" s="126"/>
      <c r="M789" s="126"/>
      <c r="N789" s="126"/>
      <c r="O789" s="126"/>
      <c r="P789" s="126"/>
      <c r="Q789" s="126"/>
      <c r="R789" s="126"/>
      <c r="S789" s="126"/>
      <c r="T789" s="126"/>
      <c r="U789" s="126"/>
      <c r="V789" s="126"/>
      <c r="W789" s="126"/>
      <c r="X789" s="126"/>
      <c r="Y789" s="126"/>
      <c r="Z789" s="126"/>
      <c r="AA789" s="125">
        <v>2</v>
      </c>
      <c r="AB789" s="125">
        <v>163</v>
      </c>
      <c r="AC789" s="125">
        <v>21</v>
      </c>
      <c r="AD789" s="125"/>
      <c r="AE789" s="125"/>
      <c r="AF789" s="125"/>
      <c r="AG789" s="125"/>
      <c r="AH789" s="125"/>
      <c r="AI789" s="125"/>
      <c r="AJ789" s="125"/>
      <c r="AK789" s="310">
        <v>7020</v>
      </c>
      <c r="AL789" s="310">
        <f t="shared" si="110"/>
        <v>1298700</v>
      </c>
      <c r="AM789" s="65" t="s">
        <v>654</v>
      </c>
      <c r="AN789" s="65"/>
      <c r="AO789" s="65"/>
      <c r="AP789" s="65"/>
      <c r="AQ789" s="65"/>
      <c r="AR789" s="65"/>
      <c r="AS789" s="66"/>
    </row>
    <row r="790" spans="1:45" s="67" customFormat="1" ht="20" x14ac:dyDescent="0.2">
      <c r="A790" s="171" t="s">
        <v>2215</v>
      </c>
      <c r="B790" s="172" t="s">
        <v>1428</v>
      </c>
      <c r="C790" s="258">
        <f t="shared" si="111"/>
        <v>120</v>
      </c>
      <c r="D790" s="263">
        <f t="shared" si="112"/>
        <v>117</v>
      </c>
      <c r="E790" s="125">
        <v>117</v>
      </c>
      <c r="F790" s="125"/>
      <c r="G790" s="125">
        <v>3</v>
      </c>
      <c r="H790" s="126"/>
      <c r="I790" s="126"/>
      <c r="J790" s="126"/>
      <c r="K790" s="126"/>
      <c r="L790" s="126"/>
      <c r="M790" s="126"/>
      <c r="N790" s="126"/>
      <c r="O790" s="126"/>
      <c r="P790" s="126"/>
      <c r="Q790" s="126"/>
      <c r="R790" s="126"/>
      <c r="S790" s="126"/>
      <c r="T790" s="126"/>
      <c r="U790" s="126"/>
      <c r="V790" s="126"/>
      <c r="W790" s="126"/>
      <c r="X790" s="126"/>
      <c r="Y790" s="126"/>
      <c r="Z790" s="126"/>
      <c r="AA790" s="125">
        <v>2</v>
      </c>
      <c r="AB790" s="125">
        <v>63</v>
      </c>
      <c r="AC790" s="125">
        <v>55</v>
      </c>
      <c r="AD790" s="125"/>
      <c r="AE790" s="125"/>
      <c r="AF790" s="125"/>
      <c r="AG790" s="125"/>
      <c r="AH790" s="125"/>
      <c r="AI790" s="125"/>
      <c r="AJ790" s="125"/>
      <c r="AK790" s="310">
        <v>6780</v>
      </c>
      <c r="AL790" s="310">
        <f t="shared" si="110"/>
        <v>793260</v>
      </c>
      <c r="AM790" s="65" t="s">
        <v>654</v>
      </c>
      <c r="AN790" s="65"/>
      <c r="AO790" s="65"/>
      <c r="AP790" s="65"/>
      <c r="AQ790" s="65"/>
      <c r="AR790" s="65"/>
      <c r="AS790" s="66"/>
    </row>
    <row r="791" spans="1:45" s="67" customFormat="1" ht="14.15" customHeight="1" x14ac:dyDescent="0.2">
      <c r="A791" s="171" t="s">
        <v>2216</v>
      </c>
      <c r="B791" s="172" t="s">
        <v>1429</v>
      </c>
      <c r="C791" s="258">
        <f t="shared" si="111"/>
        <v>9</v>
      </c>
      <c r="D791" s="263">
        <f t="shared" si="112"/>
        <v>9</v>
      </c>
      <c r="E791" s="125">
        <v>9</v>
      </c>
      <c r="F791" s="125"/>
      <c r="G791" s="125"/>
      <c r="H791" s="126"/>
      <c r="I791" s="126"/>
      <c r="J791" s="126"/>
      <c r="K791" s="126"/>
      <c r="L791" s="126"/>
      <c r="M791" s="126"/>
      <c r="N791" s="126"/>
      <c r="O791" s="126"/>
      <c r="P791" s="126"/>
      <c r="Q791" s="126"/>
      <c r="R791" s="126"/>
      <c r="S791" s="126"/>
      <c r="T791" s="126"/>
      <c r="U791" s="126"/>
      <c r="V791" s="126"/>
      <c r="W791" s="126"/>
      <c r="X791" s="126"/>
      <c r="Y791" s="126"/>
      <c r="Z791" s="126"/>
      <c r="AA791" s="125"/>
      <c r="AB791" s="125">
        <v>2</v>
      </c>
      <c r="AC791" s="125">
        <v>7</v>
      </c>
      <c r="AD791" s="125"/>
      <c r="AE791" s="125"/>
      <c r="AF791" s="125"/>
      <c r="AG791" s="125"/>
      <c r="AH791" s="125"/>
      <c r="AI791" s="125"/>
      <c r="AJ791" s="125"/>
      <c r="AK791" s="310">
        <v>10120</v>
      </c>
      <c r="AL791" s="310">
        <f t="shared" si="110"/>
        <v>91080</v>
      </c>
      <c r="AM791" s="65" t="s">
        <v>654</v>
      </c>
      <c r="AN791" s="65"/>
      <c r="AO791" s="65"/>
      <c r="AP791" s="65"/>
      <c r="AQ791" s="65"/>
      <c r="AR791" s="65"/>
      <c r="AS791" s="66"/>
    </row>
    <row r="792" spans="1:45" s="67" customFormat="1" ht="14.15" customHeight="1" x14ac:dyDescent="0.2">
      <c r="A792" s="171" t="s">
        <v>2217</v>
      </c>
      <c r="B792" s="172" t="s">
        <v>1430</v>
      </c>
      <c r="C792" s="258">
        <f t="shared" si="111"/>
        <v>1435</v>
      </c>
      <c r="D792" s="263">
        <f t="shared" si="112"/>
        <v>1389</v>
      </c>
      <c r="E792" s="125">
        <v>1389</v>
      </c>
      <c r="F792" s="125"/>
      <c r="G792" s="125">
        <v>46</v>
      </c>
      <c r="H792" s="126"/>
      <c r="I792" s="126"/>
      <c r="J792" s="126"/>
      <c r="K792" s="126"/>
      <c r="L792" s="126"/>
      <c r="M792" s="126"/>
      <c r="N792" s="126"/>
      <c r="O792" s="126"/>
      <c r="P792" s="126"/>
      <c r="Q792" s="126"/>
      <c r="R792" s="126"/>
      <c r="S792" s="126"/>
      <c r="T792" s="126"/>
      <c r="U792" s="126"/>
      <c r="V792" s="126"/>
      <c r="W792" s="126"/>
      <c r="X792" s="126"/>
      <c r="Y792" s="126"/>
      <c r="Z792" s="126"/>
      <c r="AA792" s="125">
        <v>52</v>
      </c>
      <c r="AB792" s="125">
        <v>613</v>
      </c>
      <c r="AC792" s="125">
        <v>770</v>
      </c>
      <c r="AD792" s="125"/>
      <c r="AE792" s="125"/>
      <c r="AF792" s="125"/>
      <c r="AG792" s="125"/>
      <c r="AH792" s="125"/>
      <c r="AI792" s="125"/>
      <c r="AJ792" s="125"/>
      <c r="AK792" s="310">
        <v>8090</v>
      </c>
      <c r="AL792" s="310">
        <f t="shared" si="110"/>
        <v>11237010</v>
      </c>
      <c r="AM792" s="65" t="s">
        <v>654</v>
      </c>
      <c r="AN792" s="65"/>
      <c r="AO792" s="65"/>
      <c r="AP792" s="65"/>
      <c r="AQ792" s="65"/>
      <c r="AR792" s="65"/>
      <c r="AS792" s="66"/>
    </row>
    <row r="793" spans="1:45" s="67" customFormat="1" ht="14.15" customHeight="1" x14ac:dyDescent="0.2">
      <c r="A793" s="171" t="s">
        <v>2218</v>
      </c>
      <c r="B793" s="172" t="s">
        <v>1431</v>
      </c>
      <c r="C793" s="258">
        <f t="shared" si="111"/>
        <v>50</v>
      </c>
      <c r="D793" s="263">
        <f t="shared" si="112"/>
        <v>49</v>
      </c>
      <c r="E793" s="125">
        <v>49</v>
      </c>
      <c r="F793" s="125"/>
      <c r="G793" s="125">
        <v>1</v>
      </c>
      <c r="H793" s="126"/>
      <c r="I793" s="126"/>
      <c r="J793" s="126"/>
      <c r="K793" s="126"/>
      <c r="L793" s="126"/>
      <c r="M793" s="126"/>
      <c r="N793" s="126"/>
      <c r="O793" s="126"/>
      <c r="P793" s="126"/>
      <c r="Q793" s="126"/>
      <c r="R793" s="126"/>
      <c r="S793" s="126"/>
      <c r="T793" s="126"/>
      <c r="U793" s="126"/>
      <c r="V793" s="126"/>
      <c r="W793" s="126"/>
      <c r="X793" s="126"/>
      <c r="Y793" s="126"/>
      <c r="Z793" s="126"/>
      <c r="AA793" s="125">
        <v>3</v>
      </c>
      <c r="AB793" s="125">
        <v>18</v>
      </c>
      <c r="AC793" s="125">
        <v>29</v>
      </c>
      <c r="AD793" s="125"/>
      <c r="AE793" s="125"/>
      <c r="AF793" s="125"/>
      <c r="AG793" s="125"/>
      <c r="AH793" s="125"/>
      <c r="AI793" s="125"/>
      <c r="AJ793" s="125"/>
      <c r="AK793" s="310">
        <v>9360</v>
      </c>
      <c r="AL793" s="310">
        <f t="shared" si="110"/>
        <v>458640</v>
      </c>
      <c r="AM793" s="65" t="s">
        <v>654</v>
      </c>
      <c r="AN793" s="65"/>
      <c r="AO793" s="65"/>
      <c r="AP793" s="65"/>
      <c r="AQ793" s="65"/>
      <c r="AR793" s="65"/>
      <c r="AS793" s="66"/>
    </row>
    <row r="794" spans="1:45" s="67" customFormat="1" ht="14.15" customHeight="1" x14ac:dyDescent="0.2">
      <c r="A794" s="171" t="s">
        <v>2219</v>
      </c>
      <c r="B794" s="172" t="s">
        <v>1432</v>
      </c>
      <c r="C794" s="258">
        <f t="shared" si="111"/>
        <v>74</v>
      </c>
      <c r="D794" s="263">
        <f t="shared" si="112"/>
        <v>74</v>
      </c>
      <c r="E794" s="125">
        <v>74</v>
      </c>
      <c r="F794" s="125"/>
      <c r="G794" s="125"/>
      <c r="H794" s="126"/>
      <c r="I794" s="126"/>
      <c r="J794" s="126"/>
      <c r="K794" s="126"/>
      <c r="L794" s="126"/>
      <c r="M794" s="126"/>
      <c r="N794" s="126"/>
      <c r="O794" s="126"/>
      <c r="P794" s="126"/>
      <c r="Q794" s="126"/>
      <c r="R794" s="126"/>
      <c r="S794" s="126"/>
      <c r="T794" s="126"/>
      <c r="U794" s="126"/>
      <c r="V794" s="126"/>
      <c r="W794" s="126"/>
      <c r="X794" s="126"/>
      <c r="Y794" s="126"/>
      <c r="Z794" s="126"/>
      <c r="AA794" s="125"/>
      <c r="AB794" s="125">
        <v>74</v>
      </c>
      <c r="AC794" s="125"/>
      <c r="AD794" s="125"/>
      <c r="AE794" s="125"/>
      <c r="AF794" s="125"/>
      <c r="AG794" s="125"/>
      <c r="AH794" s="125"/>
      <c r="AI794" s="125"/>
      <c r="AJ794" s="125"/>
      <c r="AK794" s="310">
        <v>6780</v>
      </c>
      <c r="AL794" s="310">
        <f t="shared" si="110"/>
        <v>501720</v>
      </c>
      <c r="AM794" s="65" t="s">
        <v>654</v>
      </c>
      <c r="AN794" s="65"/>
      <c r="AO794" s="65"/>
      <c r="AP794" s="65"/>
      <c r="AQ794" s="65"/>
      <c r="AR794" s="65"/>
      <c r="AS794" s="66"/>
    </row>
    <row r="795" spans="1:45" s="67" customFormat="1" ht="14.15" customHeight="1" x14ac:dyDescent="0.2">
      <c r="A795" s="171" t="s">
        <v>2220</v>
      </c>
      <c r="B795" s="172" t="s">
        <v>1433</v>
      </c>
      <c r="C795" s="258">
        <f t="shared" si="111"/>
        <v>0</v>
      </c>
      <c r="D795" s="263">
        <f t="shared" si="112"/>
        <v>0</v>
      </c>
      <c r="E795" s="125"/>
      <c r="F795" s="125"/>
      <c r="G795" s="125"/>
      <c r="H795" s="126"/>
      <c r="I795" s="126"/>
      <c r="J795" s="126"/>
      <c r="K795" s="126"/>
      <c r="L795" s="126"/>
      <c r="M795" s="126"/>
      <c r="N795" s="126"/>
      <c r="O795" s="126"/>
      <c r="P795" s="126"/>
      <c r="Q795" s="126"/>
      <c r="R795" s="126"/>
      <c r="S795" s="126"/>
      <c r="T795" s="126"/>
      <c r="U795" s="126"/>
      <c r="V795" s="126"/>
      <c r="W795" s="126"/>
      <c r="X795" s="126"/>
      <c r="Y795" s="126"/>
      <c r="Z795" s="126"/>
      <c r="AA795" s="125"/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310">
        <v>6780</v>
      </c>
      <c r="AL795" s="310">
        <f t="shared" si="110"/>
        <v>0</v>
      </c>
      <c r="AM795" s="65" t="s">
        <v>654</v>
      </c>
      <c r="AN795" s="65"/>
      <c r="AO795" s="65"/>
      <c r="AP795" s="65"/>
      <c r="AQ795" s="65"/>
      <c r="AR795" s="65"/>
      <c r="AS795" s="66"/>
    </row>
    <row r="796" spans="1:45" s="67" customFormat="1" ht="14.15" customHeight="1" x14ac:dyDescent="0.2">
      <c r="A796" s="171" t="s">
        <v>2221</v>
      </c>
      <c r="B796" s="172" t="s">
        <v>1434</v>
      </c>
      <c r="C796" s="258">
        <f t="shared" si="111"/>
        <v>16</v>
      </c>
      <c r="D796" s="263">
        <f t="shared" si="112"/>
        <v>14</v>
      </c>
      <c r="E796" s="125">
        <v>14</v>
      </c>
      <c r="F796" s="125"/>
      <c r="G796" s="125">
        <v>2</v>
      </c>
      <c r="H796" s="126"/>
      <c r="I796" s="126"/>
      <c r="J796" s="126"/>
      <c r="K796" s="126"/>
      <c r="L796" s="126"/>
      <c r="M796" s="126"/>
      <c r="N796" s="126"/>
      <c r="O796" s="126"/>
      <c r="P796" s="126"/>
      <c r="Q796" s="126"/>
      <c r="R796" s="126"/>
      <c r="S796" s="126"/>
      <c r="T796" s="126"/>
      <c r="U796" s="126"/>
      <c r="V796" s="126"/>
      <c r="W796" s="126"/>
      <c r="X796" s="126"/>
      <c r="Y796" s="126"/>
      <c r="Z796" s="126"/>
      <c r="AA796" s="125"/>
      <c r="AB796" s="125">
        <v>5</v>
      </c>
      <c r="AC796" s="125">
        <v>11</v>
      </c>
      <c r="AD796" s="125"/>
      <c r="AE796" s="125"/>
      <c r="AF796" s="125"/>
      <c r="AG796" s="125"/>
      <c r="AH796" s="125"/>
      <c r="AI796" s="125"/>
      <c r="AJ796" s="125"/>
      <c r="AK796" s="310">
        <v>10120</v>
      </c>
      <c r="AL796" s="310">
        <f t="shared" si="110"/>
        <v>141680</v>
      </c>
      <c r="AM796" s="65" t="s">
        <v>654</v>
      </c>
      <c r="AN796" s="65"/>
      <c r="AO796" s="65"/>
      <c r="AP796" s="65"/>
      <c r="AQ796" s="65"/>
      <c r="AR796" s="65"/>
      <c r="AS796" s="66"/>
    </row>
    <row r="797" spans="1:45" s="67" customFormat="1" ht="14.15" customHeight="1" x14ac:dyDescent="0.2">
      <c r="A797" s="171" t="s">
        <v>2222</v>
      </c>
      <c r="B797" s="172" t="s">
        <v>1435</v>
      </c>
      <c r="C797" s="258">
        <f t="shared" si="111"/>
        <v>161</v>
      </c>
      <c r="D797" s="263">
        <f t="shared" si="112"/>
        <v>157</v>
      </c>
      <c r="E797" s="125">
        <v>157</v>
      </c>
      <c r="F797" s="125"/>
      <c r="G797" s="125">
        <v>4</v>
      </c>
      <c r="H797" s="126"/>
      <c r="I797" s="126"/>
      <c r="J797" s="126"/>
      <c r="K797" s="126"/>
      <c r="L797" s="126"/>
      <c r="M797" s="126"/>
      <c r="N797" s="126"/>
      <c r="O797" s="126"/>
      <c r="P797" s="126"/>
      <c r="Q797" s="126"/>
      <c r="R797" s="126"/>
      <c r="S797" s="126"/>
      <c r="T797" s="126"/>
      <c r="U797" s="126"/>
      <c r="V797" s="126"/>
      <c r="W797" s="126"/>
      <c r="X797" s="126"/>
      <c r="Y797" s="126"/>
      <c r="Z797" s="126"/>
      <c r="AA797" s="125">
        <v>6</v>
      </c>
      <c r="AB797" s="125">
        <v>53</v>
      </c>
      <c r="AC797" s="125">
        <v>102</v>
      </c>
      <c r="AD797" s="125"/>
      <c r="AE797" s="125"/>
      <c r="AF797" s="125"/>
      <c r="AG797" s="125"/>
      <c r="AH797" s="125"/>
      <c r="AI797" s="125"/>
      <c r="AJ797" s="125"/>
      <c r="AK797" s="310">
        <v>9450</v>
      </c>
      <c r="AL797" s="310">
        <f t="shared" si="110"/>
        <v>1483650</v>
      </c>
      <c r="AM797" s="65" t="s">
        <v>654</v>
      </c>
      <c r="AN797" s="65"/>
      <c r="AO797" s="65"/>
      <c r="AP797" s="65"/>
      <c r="AQ797" s="65"/>
      <c r="AR797" s="65"/>
      <c r="AS797" s="66"/>
    </row>
    <row r="798" spans="1:45" s="67" customFormat="1" ht="14.15" customHeight="1" x14ac:dyDescent="0.2">
      <c r="A798" s="171" t="s">
        <v>2223</v>
      </c>
      <c r="B798" s="172" t="s">
        <v>1436</v>
      </c>
      <c r="C798" s="258">
        <f t="shared" si="111"/>
        <v>349</v>
      </c>
      <c r="D798" s="263">
        <f t="shared" si="112"/>
        <v>345</v>
      </c>
      <c r="E798" s="125">
        <v>345</v>
      </c>
      <c r="F798" s="125"/>
      <c r="G798" s="125">
        <v>4</v>
      </c>
      <c r="H798" s="126"/>
      <c r="I798" s="126"/>
      <c r="J798" s="126"/>
      <c r="K798" s="126"/>
      <c r="L798" s="126"/>
      <c r="M798" s="126"/>
      <c r="N798" s="126"/>
      <c r="O798" s="126"/>
      <c r="P798" s="126"/>
      <c r="Q798" s="126"/>
      <c r="R798" s="126"/>
      <c r="S798" s="126"/>
      <c r="T798" s="126"/>
      <c r="U798" s="126"/>
      <c r="V798" s="126"/>
      <c r="W798" s="126"/>
      <c r="X798" s="126"/>
      <c r="Y798" s="126"/>
      <c r="Z798" s="126"/>
      <c r="AA798" s="125">
        <v>25</v>
      </c>
      <c r="AB798" s="125">
        <v>167</v>
      </c>
      <c r="AC798" s="125">
        <v>157</v>
      </c>
      <c r="AD798" s="125"/>
      <c r="AE798" s="125"/>
      <c r="AF798" s="125"/>
      <c r="AG798" s="125"/>
      <c r="AH798" s="125"/>
      <c r="AI798" s="125"/>
      <c r="AJ798" s="125"/>
      <c r="AK798" s="310">
        <v>9450</v>
      </c>
      <c r="AL798" s="310">
        <f t="shared" si="110"/>
        <v>3260250</v>
      </c>
      <c r="AM798" s="65" t="s">
        <v>654</v>
      </c>
      <c r="AN798" s="65"/>
      <c r="AO798" s="65"/>
      <c r="AP798" s="65"/>
      <c r="AQ798" s="65"/>
      <c r="AR798" s="65"/>
      <c r="AS798" s="66"/>
    </row>
    <row r="799" spans="1:45" s="67" customFormat="1" ht="20" x14ac:dyDescent="0.2">
      <c r="A799" s="171" t="s">
        <v>2224</v>
      </c>
      <c r="B799" s="172" t="s">
        <v>1437</v>
      </c>
      <c r="C799" s="258">
        <f t="shared" si="111"/>
        <v>271</v>
      </c>
      <c r="D799" s="263">
        <f t="shared" si="112"/>
        <v>262</v>
      </c>
      <c r="E799" s="125">
        <v>262</v>
      </c>
      <c r="F799" s="125"/>
      <c r="G799" s="125">
        <v>9</v>
      </c>
      <c r="H799" s="126"/>
      <c r="I799" s="126"/>
      <c r="J799" s="126"/>
      <c r="K799" s="126"/>
      <c r="L799" s="126"/>
      <c r="M799" s="126"/>
      <c r="N799" s="126"/>
      <c r="O799" s="126"/>
      <c r="P799" s="126"/>
      <c r="Q799" s="126"/>
      <c r="R799" s="126"/>
      <c r="S799" s="126"/>
      <c r="T799" s="126"/>
      <c r="U799" s="126"/>
      <c r="V799" s="126"/>
      <c r="W799" s="126"/>
      <c r="X799" s="126"/>
      <c r="Y799" s="126"/>
      <c r="Z799" s="126"/>
      <c r="AA799" s="125">
        <v>6</v>
      </c>
      <c r="AB799" s="125">
        <v>122</v>
      </c>
      <c r="AC799" s="125">
        <v>143</v>
      </c>
      <c r="AD799" s="125"/>
      <c r="AE799" s="125"/>
      <c r="AF799" s="125"/>
      <c r="AG799" s="125"/>
      <c r="AH799" s="125"/>
      <c r="AI799" s="125"/>
      <c r="AJ799" s="125"/>
      <c r="AK799" s="310">
        <v>6780</v>
      </c>
      <c r="AL799" s="310">
        <f t="shared" si="110"/>
        <v>1776360</v>
      </c>
      <c r="AM799" s="65" t="s">
        <v>654</v>
      </c>
      <c r="AN799" s="65"/>
      <c r="AO799" s="65"/>
      <c r="AP799" s="65"/>
      <c r="AQ799" s="65"/>
      <c r="AR799" s="65"/>
      <c r="AS799" s="66"/>
    </row>
    <row r="800" spans="1:45" s="67" customFormat="1" ht="14.15" customHeight="1" x14ac:dyDescent="0.2">
      <c r="A800" s="171" t="s">
        <v>2225</v>
      </c>
      <c r="B800" s="172" t="s">
        <v>1438</v>
      </c>
      <c r="C800" s="258">
        <f t="shared" si="111"/>
        <v>35</v>
      </c>
      <c r="D800" s="263">
        <f t="shared" si="112"/>
        <v>33</v>
      </c>
      <c r="E800" s="125">
        <v>33</v>
      </c>
      <c r="F800" s="125"/>
      <c r="G800" s="125">
        <v>2</v>
      </c>
      <c r="H800" s="126"/>
      <c r="I800" s="126"/>
      <c r="J800" s="126"/>
      <c r="K800" s="126"/>
      <c r="L800" s="126"/>
      <c r="M800" s="126"/>
      <c r="N800" s="126"/>
      <c r="O800" s="126"/>
      <c r="P800" s="126"/>
      <c r="Q800" s="126"/>
      <c r="R800" s="126"/>
      <c r="S800" s="126"/>
      <c r="T800" s="126"/>
      <c r="U800" s="126"/>
      <c r="V800" s="126"/>
      <c r="W800" s="126"/>
      <c r="X800" s="126"/>
      <c r="Y800" s="126"/>
      <c r="Z800" s="126"/>
      <c r="AA800" s="125"/>
      <c r="AB800" s="125">
        <v>9</v>
      </c>
      <c r="AC800" s="125">
        <v>26</v>
      </c>
      <c r="AD800" s="125"/>
      <c r="AE800" s="125"/>
      <c r="AF800" s="125"/>
      <c r="AG800" s="125"/>
      <c r="AH800" s="125"/>
      <c r="AI800" s="125"/>
      <c r="AJ800" s="125"/>
      <c r="AK800" s="310">
        <v>6780</v>
      </c>
      <c r="AL800" s="310">
        <f t="shared" si="110"/>
        <v>223740</v>
      </c>
      <c r="AM800" s="65" t="s">
        <v>654</v>
      </c>
      <c r="AN800" s="65"/>
      <c r="AO800" s="65"/>
      <c r="AP800" s="65"/>
      <c r="AQ800" s="65"/>
      <c r="AR800" s="65"/>
      <c r="AS800" s="66"/>
    </row>
    <row r="801" spans="1:16381" s="72" customFormat="1" ht="14.15" customHeight="1" x14ac:dyDescent="0.2">
      <c r="A801" s="177" t="s">
        <v>2675</v>
      </c>
      <c r="B801" s="172" t="s">
        <v>254</v>
      </c>
      <c r="C801" s="258">
        <f t="shared" si="111"/>
        <v>0</v>
      </c>
      <c r="D801" s="263">
        <f t="shared" si="112"/>
        <v>0</v>
      </c>
      <c r="E801" s="125"/>
      <c r="F801" s="125"/>
      <c r="G801" s="125"/>
      <c r="H801" s="126"/>
      <c r="I801" s="126"/>
      <c r="J801" s="126"/>
      <c r="K801" s="126"/>
      <c r="L801" s="126"/>
      <c r="M801" s="126"/>
      <c r="N801" s="126"/>
      <c r="O801" s="126"/>
      <c r="P801" s="126"/>
      <c r="Q801" s="126"/>
      <c r="R801" s="126"/>
      <c r="S801" s="126"/>
      <c r="T801" s="126"/>
      <c r="U801" s="126"/>
      <c r="V801" s="126"/>
      <c r="W801" s="126"/>
      <c r="X801" s="126"/>
      <c r="Y801" s="126"/>
      <c r="Z801" s="126"/>
      <c r="AA801" s="125"/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310">
        <v>6780</v>
      </c>
      <c r="AL801" s="310">
        <f t="shared" si="110"/>
        <v>0</v>
      </c>
      <c r="AM801" s="65" t="s">
        <v>654</v>
      </c>
      <c r="AN801" s="65"/>
      <c r="AO801" s="65"/>
      <c r="AP801" s="65"/>
      <c r="AQ801" s="65"/>
      <c r="AR801" s="65"/>
      <c r="AS801" s="71"/>
    </row>
    <row r="802" spans="1:16381" s="72" customFormat="1" ht="14.15" customHeight="1" x14ac:dyDescent="0.2">
      <c r="A802" s="177" t="s">
        <v>3225</v>
      </c>
      <c r="B802" s="172" t="s">
        <v>3226</v>
      </c>
      <c r="C802" s="258">
        <f t="shared" si="111"/>
        <v>0</v>
      </c>
      <c r="D802" s="263">
        <f t="shared" si="112"/>
        <v>0</v>
      </c>
      <c r="E802" s="125"/>
      <c r="F802" s="125"/>
      <c r="G802" s="125"/>
      <c r="H802" s="126"/>
      <c r="I802" s="126"/>
      <c r="J802" s="126"/>
      <c r="K802" s="126"/>
      <c r="L802" s="126"/>
      <c r="M802" s="126"/>
      <c r="N802" s="126"/>
      <c r="O802" s="126"/>
      <c r="P802" s="126"/>
      <c r="Q802" s="126"/>
      <c r="R802" s="126"/>
      <c r="S802" s="126"/>
      <c r="T802" s="126"/>
      <c r="U802" s="126"/>
      <c r="V802" s="126"/>
      <c r="W802" s="126"/>
      <c r="X802" s="126"/>
      <c r="Y802" s="126"/>
      <c r="Z802" s="126"/>
      <c r="AA802" s="125"/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319">
        <v>30680</v>
      </c>
      <c r="AL802" s="319">
        <f t="shared" si="110"/>
        <v>0</v>
      </c>
      <c r="AM802" s="65" t="s">
        <v>654</v>
      </c>
      <c r="AN802" s="65"/>
      <c r="AO802" s="65"/>
      <c r="AP802" s="65"/>
      <c r="AQ802" s="65"/>
      <c r="AR802" s="65"/>
      <c r="AS802" s="71"/>
    </row>
    <row r="803" spans="1:16381" s="72" customFormat="1" ht="14.15" customHeight="1" x14ac:dyDescent="0.2">
      <c r="A803" s="177" t="s">
        <v>3227</v>
      </c>
      <c r="B803" s="172" t="s">
        <v>3228</v>
      </c>
      <c r="C803" s="258">
        <f t="shared" si="111"/>
        <v>0</v>
      </c>
      <c r="D803" s="263">
        <f t="shared" si="112"/>
        <v>0</v>
      </c>
      <c r="E803" s="125"/>
      <c r="F803" s="125"/>
      <c r="G803" s="125"/>
      <c r="H803" s="126"/>
      <c r="I803" s="126"/>
      <c r="J803" s="126"/>
      <c r="K803" s="126"/>
      <c r="L803" s="126"/>
      <c r="M803" s="126"/>
      <c r="N803" s="126"/>
      <c r="O803" s="126"/>
      <c r="P803" s="126"/>
      <c r="Q803" s="126"/>
      <c r="R803" s="126"/>
      <c r="S803" s="126"/>
      <c r="T803" s="126"/>
      <c r="U803" s="126"/>
      <c r="V803" s="126"/>
      <c r="W803" s="126"/>
      <c r="X803" s="126"/>
      <c r="Y803" s="126"/>
      <c r="Z803" s="126"/>
      <c r="AA803" s="125"/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319">
        <v>24520</v>
      </c>
      <c r="AL803" s="319">
        <f t="shared" si="110"/>
        <v>0</v>
      </c>
      <c r="AM803" s="65" t="s">
        <v>654</v>
      </c>
      <c r="AN803" s="65"/>
      <c r="AO803" s="65"/>
      <c r="AP803" s="65"/>
      <c r="AQ803" s="65"/>
      <c r="AR803" s="65"/>
      <c r="AS803" s="71"/>
    </row>
    <row r="804" spans="1:16381" s="72" customFormat="1" ht="14.15" customHeight="1" x14ac:dyDescent="0.2">
      <c r="A804" s="177" t="s">
        <v>3229</v>
      </c>
      <c r="B804" s="172" t="s">
        <v>3230</v>
      </c>
      <c r="C804" s="258">
        <f t="shared" si="111"/>
        <v>0</v>
      </c>
      <c r="D804" s="263">
        <f t="shared" si="112"/>
        <v>0</v>
      </c>
      <c r="E804" s="125"/>
      <c r="F804" s="125"/>
      <c r="G804" s="125"/>
      <c r="H804" s="126"/>
      <c r="I804" s="126"/>
      <c r="J804" s="126"/>
      <c r="K804" s="126"/>
      <c r="L804" s="126"/>
      <c r="M804" s="126"/>
      <c r="N804" s="126"/>
      <c r="O804" s="126"/>
      <c r="P804" s="126"/>
      <c r="Q804" s="126"/>
      <c r="R804" s="126"/>
      <c r="S804" s="126"/>
      <c r="T804" s="126"/>
      <c r="U804" s="126"/>
      <c r="V804" s="126"/>
      <c r="W804" s="126"/>
      <c r="X804" s="126"/>
      <c r="Y804" s="126"/>
      <c r="Z804" s="126"/>
      <c r="AA804" s="125"/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319">
        <v>33960</v>
      </c>
      <c r="AL804" s="319">
        <f t="shared" si="110"/>
        <v>0</v>
      </c>
      <c r="AM804" s="65" t="s">
        <v>654</v>
      </c>
      <c r="AN804" s="65"/>
      <c r="AO804" s="65"/>
      <c r="AP804" s="65"/>
      <c r="AQ804" s="65"/>
      <c r="AR804" s="65"/>
      <c r="AS804" s="71"/>
    </row>
    <row r="805" spans="1:16381" s="72" customFormat="1" ht="14.15" customHeight="1" x14ac:dyDescent="0.2">
      <c r="A805" s="177" t="s">
        <v>3231</v>
      </c>
      <c r="B805" s="172" t="s">
        <v>3232</v>
      </c>
      <c r="C805" s="258">
        <f t="shared" si="111"/>
        <v>0</v>
      </c>
      <c r="D805" s="263">
        <f t="shared" si="112"/>
        <v>0</v>
      </c>
      <c r="E805" s="125"/>
      <c r="F805" s="125"/>
      <c r="G805" s="125"/>
      <c r="H805" s="126"/>
      <c r="I805" s="126"/>
      <c r="J805" s="126"/>
      <c r="K805" s="126"/>
      <c r="L805" s="126"/>
      <c r="M805" s="126"/>
      <c r="N805" s="126"/>
      <c r="O805" s="126"/>
      <c r="P805" s="126"/>
      <c r="Q805" s="126"/>
      <c r="R805" s="126"/>
      <c r="S805" s="126"/>
      <c r="T805" s="126"/>
      <c r="U805" s="126"/>
      <c r="V805" s="126"/>
      <c r="W805" s="126"/>
      <c r="X805" s="126"/>
      <c r="Y805" s="126"/>
      <c r="Z805" s="126"/>
      <c r="AA805" s="125"/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319">
        <v>24330</v>
      </c>
      <c r="AL805" s="319">
        <f t="shared" si="110"/>
        <v>0</v>
      </c>
      <c r="AM805" s="65" t="s">
        <v>654</v>
      </c>
      <c r="AN805" s="65"/>
      <c r="AO805" s="65"/>
      <c r="AP805" s="65"/>
      <c r="AQ805" s="65"/>
      <c r="AR805" s="65"/>
      <c r="AS805" s="71"/>
    </row>
    <row r="806" spans="1:16381" s="72" customFormat="1" ht="14.15" customHeight="1" x14ac:dyDescent="0.2">
      <c r="A806" s="171">
        <v>5099115</v>
      </c>
      <c r="B806" s="174" t="s">
        <v>2648</v>
      </c>
      <c r="C806" s="258">
        <f t="shared" si="111"/>
        <v>0</v>
      </c>
      <c r="D806" s="263">
        <f t="shared" si="112"/>
        <v>0</v>
      </c>
      <c r="E806" s="125"/>
      <c r="F806" s="125"/>
      <c r="G806" s="125"/>
      <c r="H806" s="126"/>
      <c r="I806" s="126"/>
      <c r="J806" s="126"/>
      <c r="K806" s="126"/>
      <c r="L806" s="126"/>
      <c r="M806" s="126"/>
      <c r="N806" s="126"/>
      <c r="O806" s="126"/>
      <c r="P806" s="126"/>
      <c r="Q806" s="126"/>
      <c r="R806" s="126"/>
      <c r="S806" s="126"/>
      <c r="T806" s="126"/>
      <c r="U806" s="126"/>
      <c r="V806" s="126"/>
      <c r="W806" s="126"/>
      <c r="X806" s="126"/>
      <c r="Y806" s="126"/>
      <c r="Z806" s="126"/>
      <c r="AA806" s="125"/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311"/>
      <c r="AL806" s="311"/>
      <c r="AM806" s="65" t="s">
        <v>654</v>
      </c>
      <c r="AN806" s="65"/>
      <c r="AO806" s="65"/>
      <c r="AP806" s="65"/>
      <c r="AQ806" s="65"/>
      <c r="AR806" s="65"/>
      <c r="AS806" s="71"/>
    </row>
    <row r="807" spans="1:16381" s="75" customFormat="1" ht="14.15" customHeight="1" x14ac:dyDescent="0.2">
      <c r="A807" s="293"/>
      <c r="B807" s="294" t="s">
        <v>467</v>
      </c>
      <c r="C807" s="297">
        <f>SUM(C750:C805)</f>
        <v>5457</v>
      </c>
      <c r="D807" s="297">
        <f>SUM(D750:D805)</f>
        <v>5302</v>
      </c>
      <c r="E807" s="297">
        <f>SUM(E750:E805)</f>
        <v>5302</v>
      </c>
      <c r="F807" s="297">
        <f>SUM(F750:F805)</f>
        <v>0</v>
      </c>
      <c r="G807" s="297">
        <f>SUM(G750:G805)</f>
        <v>155</v>
      </c>
      <c r="H807" s="937"/>
      <c r="I807" s="938"/>
      <c r="J807" s="938"/>
      <c r="K807" s="938"/>
      <c r="L807" s="938"/>
      <c r="M807" s="938"/>
      <c r="N807" s="938"/>
      <c r="O807" s="938"/>
      <c r="P807" s="938"/>
      <c r="Q807" s="938"/>
      <c r="R807" s="938"/>
      <c r="S807" s="938"/>
      <c r="T807" s="938"/>
      <c r="U807" s="938"/>
      <c r="V807" s="938"/>
      <c r="W807" s="938"/>
      <c r="X807" s="938"/>
      <c r="Y807" s="938"/>
      <c r="Z807" s="939"/>
      <c r="AA807" s="297">
        <f t="shared" ref="AA807:AL807" si="113">SUM(AA750:AA805)</f>
        <v>617</v>
      </c>
      <c r="AB807" s="297">
        <f t="shared" si="113"/>
        <v>1851</v>
      </c>
      <c r="AC807" s="297">
        <f t="shared" si="113"/>
        <v>2989</v>
      </c>
      <c r="AD807" s="297">
        <f t="shared" si="113"/>
        <v>0</v>
      </c>
      <c r="AE807" s="297">
        <f t="shared" si="113"/>
        <v>0</v>
      </c>
      <c r="AF807" s="297">
        <f t="shared" si="113"/>
        <v>0</v>
      </c>
      <c r="AG807" s="297">
        <f t="shared" si="113"/>
        <v>0</v>
      </c>
      <c r="AH807" s="297">
        <f t="shared" si="113"/>
        <v>0</v>
      </c>
      <c r="AI807" s="297">
        <f t="shared" si="113"/>
        <v>0</v>
      </c>
      <c r="AJ807" s="297">
        <f t="shared" si="113"/>
        <v>0</v>
      </c>
      <c r="AK807" s="314">
        <f t="shared" si="113"/>
        <v>780170</v>
      </c>
      <c r="AL807" s="314">
        <f t="shared" si="113"/>
        <v>52379100</v>
      </c>
      <c r="AM807" s="100"/>
      <c r="AN807" s="108"/>
      <c r="AO807" s="108"/>
      <c r="AP807" s="108"/>
      <c r="AQ807" s="108"/>
      <c r="AR807" s="108"/>
      <c r="AS807" s="109"/>
      <c r="AT807" s="110"/>
      <c r="AU807" s="110"/>
      <c r="AV807" s="110"/>
      <c r="AW807" s="110"/>
      <c r="AX807" s="110"/>
      <c r="AY807" s="110"/>
      <c r="AZ807" s="110"/>
      <c r="BA807" s="110"/>
      <c r="BB807" s="110"/>
      <c r="BC807" s="110"/>
      <c r="BD807" s="110"/>
      <c r="BE807" s="110"/>
      <c r="BF807" s="110"/>
      <c r="BG807" s="110"/>
      <c r="BH807" s="110"/>
      <c r="BI807" s="110"/>
      <c r="BJ807" s="110"/>
      <c r="BK807" s="110"/>
      <c r="BL807" s="110"/>
      <c r="BM807" s="110"/>
      <c r="BN807" s="110"/>
      <c r="BO807" s="110"/>
      <c r="BP807" s="110"/>
      <c r="BQ807" s="110"/>
      <c r="BR807" s="110"/>
      <c r="BS807" s="110"/>
      <c r="BT807" s="110"/>
      <c r="BU807" s="110"/>
      <c r="BV807" s="110"/>
      <c r="BW807" s="110"/>
      <c r="BX807" s="110"/>
      <c r="BY807" s="110"/>
      <c r="BZ807" s="110"/>
      <c r="CA807" s="110"/>
      <c r="CB807" s="110"/>
      <c r="CC807" s="110"/>
      <c r="CD807" s="110"/>
      <c r="CE807" s="110"/>
      <c r="CF807" s="110"/>
      <c r="CG807" s="110"/>
      <c r="CH807" s="110"/>
      <c r="CI807" s="110"/>
      <c r="CJ807" s="110"/>
      <c r="CK807" s="110"/>
      <c r="CL807" s="110"/>
      <c r="CM807" s="110"/>
      <c r="CN807" s="110"/>
      <c r="CO807" s="110"/>
      <c r="CP807" s="110"/>
      <c r="CQ807" s="110"/>
      <c r="CR807" s="110"/>
      <c r="CS807" s="110"/>
      <c r="CT807" s="110"/>
      <c r="CU807" s="110"/>
      <c r="CV807" s="110"/>
      <c r="CW807" s="110"/>
      <c r="CX807" s="110"/>
      <c r="CY807" s="110"/>
      <c r="CZ807" s="110"/>
      <c r="DA807" s="110"/>
      <c r="DB807" s="110"/>
      <c r="DC807" s="110"/>
      <c r="DD807" s="110"/>
      <c r="DE807" s="110"/>
      <c r="DF807" s="110"/>
      <c r="DG807" s="110"/>
      <c r="DH807" s="110"/>
      <c r="DI807" s="110"/>
      <c r="DJ807" s="110"/>
      <c r="DK807" s="110"/>
      <c r="DL807" s="110"/>
      <c r="DM807" s="110"/>
      <c r="DN807" s="110"/>
      <c r="DO807" s="110"/>
      <c r="DP807" s="110"/>
      <c r="DQ807" s="110"/>
      <c r="DR807" s="110"/>
      <c r="DS807" s="110"/>
      <c r="DT807" s="110"/>
      <c r="DU807" s="110"/>
      <c r="DV807" s="110"/>
      <c r="DW807" s="110"/>
      <c r="DX807" s="110"/>
      <c r="DY807" s="110"/>
      <c r="DZ807" s="110"/>
      <c r="EA807" s="110"/>
      <c r="EB807" s="110"/>
      <c r="EC807" s="110"/>
      <c r="ED807" s="110"/>
      <c r="EE807" s="110"/>
      <c r="EF807" s="110"/>
      <c r="EG807" s="110"/>
      <c r="EH807" s="110"/>
      <c r="EI807" s="110"/>
      <c r="EJ807" s="110"/>
      <c r="EK807" s="110"/>
      <c r="EL807" s="110"/>
      <c r="EM807" s="110"/>
      <c r="EN807" s="110"/>
      <c r="EO807" s="110"/>
      <c r="EP807" s="110"/>
      <c r="EQ807" s="110"/>
      <c r="ER807" s="110"/>
      <c r="ES807" s="110"/>
      <c r="ET807" s="110"/>
      <c r="EU807" s="110"/>
      <c r="EV807" s="110"/>
      <c r="EW807" s="110"/>
      <c r="EX807" s="110"/>
      <c r="EY807" s="110"/>
      <c r="EZ807" s="110"/>
      <c r="FA807" s="110"/>
      <c r="FB807" s="110"/>
      <c r="FC807" s="110"/>
      <c r="FD807" s="110"/>
      <c r="FE807" s="110"/>
      <c r="FF807" s="110"/>
      <c r="FG807" s="110"/>
      <c r="FH807" s="110"/>
      <c r="FI807" s="110"/>
      <c r="FJ807" s="110"/>
      <c r="FK807" s="110"/>
      <c r="FL807" s="110"/>
      <c r="FM807" s="110"/>
      <c r="FN807" s="110"/>
      <c r="FO807" s="110"/>
      <c r="FP807" s="110"/>
      <c r="FQ807" s="110"/>
      <c r="FR807" s="110"/>
      <c r="FS807" s="110"/>
      <c r="FT807" s="110"/>
      <c r="FU807" s="110"/>
      <c r="FV807" s="110"/>
      <c r="FW807" s="110"/>
      <c r="FX807" s="110"/>
      <c r="FY807" s="110"/>
      <c r="FZ807" s="110"/>
      <c r="GA807" s="110"/>
      <c r="GB807" s="110"/>
      <c r="GC807" s="110"/>
      <c r="GD807" s="110"/>
      <c r="GE807" s="110"/>
      <c r="GF807" s="110"/>
      <c r="GG807" s="110"/>
      <c r="GH807" s="110"/>
      <c r="GI807" s="110"/>
      <c r="GJ807" s="110"/>
      <c r="GK807" s="110"/>
      <c r="GL807" s="110"/>
      <c r="GM807" s="110"/>
      <c r="GN807" s="110"/>
      <c r="GO807" s="110"/>
      <c r="GP807" s="110"/>
      <c r="GQ807" s="110"/>
      <c r="GR807" s="110"/>
      <c r="GS807" s="110"/>
      <c r="GT807" s="110"/>
      <c r="GU807" s="110"/>
      <c r="GV807" s="110"/>
      <c r="GW807" s="110"/>
      <c r="GX807" s="110"/>
      <c r="GY807" s="110"/>
      <c r="GZ807" s="110"/>
      <c r="HA807" s="110"/>
      <c r="HB807" s="110"/>
      <c r="HC807" s="110"/>
      <c r="HD807" s="110"/>
      <c r="HE807" s="110"/>
      <c r="HF807" s="110"/>
      <c r="HG807" s="110"/>
      <c r="HH807" s="110"/>
      <c r="HI807" s="110"/>
      <c r="HJ807" s="110"/>
      <c r="HK807" s="110"/>
      <c r="HL807" s="110"/>
      <c r="HM807" s="110"/>
      <c r="HN807" s="110"/>
      <c r="HO807" s="110"/>
      <c r="HP807" s="110"/>
      <c r="HQ807" s="110"/>
      <c r="HR807" s="110"/>
      <c r="HS807" s="110"/>
      <c r="HT807" s="110"/>
      <c r="HU807" s="110"/>
      <c r="HV807" s="110"/>
      <c r="HW807" s="110"/>
      <c r="HX807" s="110"/>
      <c r="HY807" s="110"/>
      <c r="HZ807" s="110"/>
      <c r="IA807" s="110"/>
      <c r="IB807" s="110"/>
      <c r="IC807" s="110"/>
      <c r="ID807" s="110"/>
      <c r="IE807" s="110"/>
      <c r="IF807" s="110"/>
      <c r="IG807" s="110"/>
      <c r="IH807" s="110"/>
      <c r="II807" s="110"/>
      <c r="IJ807" s="110"/>
      <c r="IK807" s="110"/>
      <c r="IL807" s="110"/>
      <c r="IM807" s="110"/>
      <c r="IN807" s="110"/>
      <c r="IO807" s="110"/>
      <c r="IP807" s="110"/>
      <c r="IQ807" s="110"/>
      <c r="IR807" s="110"/>
      <c r="IS807" s="110"/>
      <c r="IT807" s="110"/>
      <c r="IU807" s="110"/>
      <c r="IV807" s="110"/>
      <c r="IW807" s="110"/>
      <c r="IX807" s="110"/>
      <c r="IY807" s="110"/>
      <c r="IZ807" s="110"/>
      <c r="JA807" s="110"/>
      <c r="JB807" s="110"/>
      <c r="JC807" s="110"/>
      <c r="JD807" s="110"/>
      <c r="JE807" s="110"/>
      <c r="JF807" s="110"/>
      <c r="JG807" s="110"/>
      <c r="JH807" s="110"/>
      <c r="JI807" s="110"/>
      <c r="JJ807" s="110"/>
      <c r="JK807" s="110"/>
      <c r="JL807" s="110"/>
      <c r="JM807" s="110"/>
      <c r="JN807" s="110"/>
      <c r="JO807" s="110"/>
      <c r="JP807" s="110"/>
      <c r="JQ807" s="110"/>
      <c r="JR807" s="110"/>
      <c r="JS807" s="110"/>
      <c r="JT807" s="110"/>
      <c r="JU807" s="110"/>
      <c r="JV807" s="110"/>
      <c r="JW807" s="110"/>
      <c r="JX807" s="110"/>
      <c r="JY807" s="110"/>
      <c r="JZ807" s="110"/>
      <c r="KA807" s="110"/>
      <c r="KB807" s="110"/>
      <c r="KC807" s="110"/>
      <c r="KD807" s="110"/>
      <c r="KE807" s="110"/>
      <c r="KF807" s="110"/>
      <c r="KG807" s="110"/>
      <c r="KH807" s="110"/>
      <c r="KI807" s="110"/>
      <c r="KJ807" s="110"/>
      <c r="KK807" s="110"/>
      <c r="KL807" s="110"/>
      <c r="KM807" s="110"/>
      <c r="KN807" s="110"/>
      <c r="KO807" s="110"/>
      <c r="KP807" s="110"/>
      <c r="KQ807" s="110"/>
      <c r="KR807" s="110"/>
      <c r="KS807" s="110"/>
      <c r="KT807" s="110"/>
      <c r="KU807" s="110"/>
      <c r="KV807" s="110"/>
      <c r="KW807" s="110"/>
      <c r="KX807" s="110"/>
      <c r="KY807" s="110"/>
      <c r="KZ807" s="110"/>
      <c r="LA807" s="110"/>
      <c r="LB807" s="110"/>
      <c r="LC807" s="110"/>
      <c r="LD807" s="110"/>
      <c r="LE807" s="110"/>
      <c r="LF807" s="110"/>
      <c r="LG807" s="110"/>
      <c r="LH807" s="110"/>
      <c r="LI807" s="110"/>
      <c r="LJ807" s="110"/>
      <c r="LK807" s="110"/>
      <c r="LL807" s="110"/>
      <c r="LM807" s="110"/>
      <c r="LN807" s="110"/>
      <c r="LO807" s="110"/>
      <c r="LP807" s="110"/>
      <c r="LQ807" s="110"/>
      <c r="LR807" s="110"/>
      <c r="LS807" s="110"/>
      <c r="LT807" s="110"/>
      <c r="LU807" s="110"/>
      <c r="LV807" s="110"/>
      <c r="LW807" s="110"/>
      <c r="LX807" s="110"/>
      <c r="LY807" s="110"/>
      <c r="LZ807" s="110"/>
      <c r="MA807" s="110"/>
      <c r="MB807" s="110"/>
      <c r="MC807" s="110"/>
      <c r="MD807" s="110"/>
      <c r="ME807" s="110"/>
      <c r="MF807" s="110"/>
      <c r="MG807" s="110"/>
      <c r="MH807" s="110"/>
      <c r="MI807" s="110"/>
      <c r="MJ807" s="110"/>
      <c r="MK807" s="110"/>
      <c r="ML807" s="110"/>
      <c r="MM807" s="110"/>
      <c r="MN807" s="110"/>
      <c r="MO807" s="110"/>
      <c r="MP807" s="110"/>
      <c r="MQ807" s="110"/>
      <c r="MR807" s="110"/>
      <c r="MS807" s="110"/>
      <c r="MT807" s="110"/>
      <c r="MU807" s="110"/>
      <c r="MV807" s="110"/>
      <c r="MW807" s="110"/>
      <c r="MX807" s="110"/>
      <c r="MY807" s="110"/>
      <c r="MZ807" s="110"/>
      <c r="NA807" s="110"/>
      <c r="NB807" s="110"/>
      <c r="NC807" s="110"/>
      <c r="ND807" s="110"/>
      <c r="NE807" s="110"/>
      <c r="NF807" s="110"/>
      <c r="NG807" s="110"/>
      <c r="NH807" s="110"/>
      <c r="NI807" s="110"/>
      <c r="NJ807" s="110"/>
      <c r="NK807" s="110"/>
      <c r="NL807" s="110"/>
      <c r="NM807" s="110"/>
      <c r="NN807" s="110"/>
      <c r="NO807" s="110"/>
      <c r="NP807" s="110"/>
      <c r="NQ807" s="110"/>
      <c r="NR807" s="110"/>
      <c r="NS807" s="110"/>
      <c r="NT807" s="110"/>
      <c r="NU807" s="110"/>
      <c r="NV807" s="110"/>
      <c r="NW807" s="110"/>
      <c r="NX807" s="110"/>
      <c r="NY807" s="110"/>
      <c r="NZ807" s="110"/>
      <c r="OA807" s="110"/>
      <c r="OB807" s="110"/>
      <c r="OC807" s="110"/>
      <c r="OD807" s="110"/>
      <c r="OE807" s="110"/>
      <c r="OF807" s="110"/>
      <c r="OG807" s="110"/>
      <c r="OH807" s="110"/>
      <c r="OI807" s="110"/>
      <c r="OJ807" s="110"/>
      <c r="OK807" s="110"/>
      <c r="OL807" s="110"/>
      <c r="OM807" s="110"/>
      <c r="ON807" s="110"/>
      <c r="OO807" s="110"/>
      <c r="OP807" s="110"/>
      <c r="OQ807" s="110"/>
      <c r="OR807" s="110"/>
      <c r="OS807" s="110"/>
      <c r="OT807" s="110"/>
      <c r="OU807" s="110"/>
      <c r="OV807" s="110"/>
      <c r="OW807" s="110"/>
      <c r="OX807" s="110"/>
      <c r="OY807" s="110"/>
      <c r="OZ807" s="110"/>
      <c r="PA807" s="110"/>
      <c r="PB807" s="110"/>
      <c r="PC807" s="110"/>
      <c r="PD807" s="110"/>
      <c r="PE807" s="110"/>
      <c r="PF807" s="110"/>
      <c r="PG807" s="110"/>
      <c r="PH807" s="110"/>
      <c r="PI807" s="110"/>
      <c r="PJ807" s="110"/>
      <c r="PK807" s="110"/>
      <c r="PL807" s="110"/>
      <c r="PM807" s="110"/>
      <c r="PN807" s="110"/>
      <c r="PO807" s="110"/>
      <c r="PP807" s="110"/>
      <c r="PQ807" s="110"/>
      <c r="PR807" s="110"/>
      <c r="PS807" s="110"/>
      <c r="PT807" s="110"/>
      <c r="PU807" s="110"/>
      <c r="PV807" s="110"/>
      <c r="PW807" s="110"/>
      <c r="PX807" s="110"/>
      <c r="PY807" s="110"/>
      <c r="PZ807" s="110"/>
      <c r="QA807" s="110"/>
      <c r="QB807" s="110"/>
      <c r="QC807" s="110"/>
      <c r="QD807" s="110"/>
      <c r="QE807" s="110"/>
      <c r="QF807" s="110"/>
      <c r="QG807" s="110"/>
      <c r="QH807" s="110"/>
      <c r="QI807" s="110"/>
      <c r="QJ807" s="110"/>
      <c r="QK807" s="110"/>
      <c r="QL807" s="110"/>
      <c r="QM807" s="110"/>
      <c r="QN807" s="110"/>
      <c r="QO807" s="110"/>
      <c r="QP807" s="110"/>
      <c r="QQ807" s="110"/>
      <c r="QR807" s="110"/>
      <c r="QS807" s="110"/>
      <c r="QT807" s="110"/>
      <c r="QU807" s="110"/>
      <c r="QV807" s="110"/>
      <c r="QW807" s="110"/>
      <c r="QX807" s="110"/>
      <c r="QY807" s="110"/>
      <c r="QZ807" s="110"/>
      <c r="RA807" s="110"/>
      <c r="RB807" s="110"/>
      <c r="RC807" s="110"/>
      <c r="RD807" s="110"/>
      <c r="RE807" s="110"/>
      <c r="RF807" s="110"/>
      <c r="RG807" s="110"/>
      <c r="RH807" s="110"/>
      <c r="RI807" s="110"/>
      <c r="RJ807" s="110"/>
      <c r="RK807" s="110"/>
      <c r="RL807" s="110"/>
      <c r="RM807" s="110"/>
      <c r="RN807" s="110"/>
      <c r="RO807" s="110"/>
      <c r="RP807" s="110"/>
      <c r="RQ807" s="110"/>
      <c r="RR807" s="110"/>
      <c r="RS807" s="110"/>
      <c r="RT807" s="110"/>
      <c r="RU807" s="110"/>
      <c r="RV807" s="110"/>
      <c r="RW807" s="110"/>
      <c r="RX807" s="110"/>
      <c r="RY807" s="110"/>
      <c r="RZ807" s="110"/>
      <c r="SA807" s="110"/>
      <c r="SB807" s="110"/>
      <c r="SC807" s="110"/>
      <c r="SD807" s="110"/>
      <c r="SE807" s="110"/>
      <c r="SF807" s="110"/>
      <c r="SG807" s="110"/>
      <c r="SH807" s="110"/>
      <c r="SI807" s="110"/>
      <c r="SJ807" s="110"/>
      <c r="SK807" s="110"/>
      <c r="SL807" s="110"/>
      <c r="SM807" s="110"/>
      <c r="SN807" s="110"/>
      <c r="SO807" s="110"/>
      <c r="SP807" s="110"/>
      <c r="SQ807" s="110"/>
      <c r="SR807" s="110"/>
      <c r="SS807" s="110"/>
      <c r="ST807" s="110"/>
      <c r="SU807" s="110"/>
      <c r="SV807" s="110"/>
      <c r="SW807" s="110"/>
      <c r="SX807" s="110"/>
      <c r="SY807" s="110"/>
      <c r="SZ807" s="110"/>
      <c r="TA807" s="110"/>
      <c r="TB807" s="110"/>
      <c r="TC807" s="110"/>
      <c r="TD807" s="110"/>
      <c r="TE807" s="110"/>
      <c r="TF807" s="110"/>
      <c r="TG807" s="110"/>
      <c r="TH807" s="110"/>
      <c r="TI807" s="110"/>
      <c r="TJ807" s="110"/>
      <c r="TK807" s="110"/>
      <c r="TL807" s="110"/>
      <c r="TM807" s="110"/>
      <c r="TN807" s="110"/>
      <c r="TO807" s="110"/>
      <c r="TP807" s="110"/>
      <c r="TQ807" s="110"/>
      <c r="TR807" s="110"/>
      <c r="TS807" s="110"/>
      <c r="TT807" s="110"/>
      <c r="TU807" s="110"/>
      <c r="TV807" s="110"/>
      <c r="TW807" s="110"/>
      <c r="TX807" s="110"/>
      <c r="TY807" s="110"/>
      <c r="TZ807" s="110"/>
      <c r="UA807" s="110"/>
      <c r="UB807" s="110"/>
      <c r="UC807" s="110"/>
      <c r="UD807" s="110"/>
      <c r="UE807" s="110"/>
      <c r="UF807" s="110"/>
      <c r="UG807" s="110"/>
      <c r="UH807" s="110"/>
      <c r="UI807" s="110"/>
      <c r="UJ807" s="110"/>
      <c r="UK807" s="110"/>
      <c r="UL807" s="110"/>
      <c r="UM807" s="110"/>
      <c r="UN807" s="110"/>
      <c r="UO807" s="110"/>
      <c r="UP807" s="110"/>
      <c r="UQ807" s="110"/>
      <c r="UR807" s="110"/>
      <c r="US807" s="110"/>
      <c r="UT807" s="110"/>
      <c r="UU807" s="110"/>
      <c r="UV807" s="110"/>
      <c r="UW807" s="110"/>
      <c r="UX807" s="110"/>
      <c r="UY807" s="110"/>
      <c r="UZ807" s="110"/>
      <c r="VA807" s="110"/>
      <c r="VB807" s="110"/>
      <c r="VC807" s="110"/>
      <c r="VD807" s="110"/>
      <c r="VE807" s="110"/>
      <c r="VF807" s="110"/>
      <c r="VG807" s="110"/>
      <c r="VH807" s="110"/>
      <c r="VI807" s="110"/>
      <c r="VJ807" s="110"/>
      <c r="VK807" s="110"/>
      <c r="VL807" s="110"/>
      <c r="VM807" s="110"/>
      <c r="VN807" s="110"/>
      <c r="VO807" s="110"/>
      <c r="VP807" s="110"/>
      <c r="VQ807" s="110"/>
      <c r="VR807" s="110"/>
      <c r="VS807" s="110"/>
      <c r="VT807" s="110"/>
      <c r="VU807" s="110"/>
      <c r="VV807" s="110"/>
      <c r="VW807" s="110"/>
      <c r="VX807" s="110"/>
      <c r="VY807" s="110"/>
      <c r="VZ807" s="110"/>
      <c r="WA807" s="110"/>
      <c r="WB807" s="110"/>
      <c r="WC807" s="110"/>
      <c r="WD807" s="110"/>
      <c r="WE807" s="110"/>
      <c r="WF807" s="110"/>
      <c r="WG807" s="110"/>
      <c r="WH807" s="110"/>
      <c r="WI807" s="110"/>
      <c r="WJ807" s="110"/>
      <c r="WK807" s="110"/>
      <c r="WL807" s="110"/>
      <c r="WM807" s="110"/>
      <c r="WN807" s="110"/>
      <c r="WO807" s="110"/>
      <c r="WP807" s="110"/>
      <c r="WQ807" s="110"/>
      <c r="WR807" s="110"/>
      <c r="WS807" s="110"/>
      <c r="WT807" s="110"/>
      <c r="WU807" s="110"/>
      <c r="WV807" s="110"/>
      <c r="WW807" s="110"/>
      <c r="WX807" s="110"/>
      <c r="WY807" s="110"/>
      <c r="WZ807" s="110"/>
      <c r="XA807" s="110"/>
      <c r="XB807" s="110"/>
      <c r="XC807" s="110"/>
      <c r="XD807" s="110"/>
      <c r="XE807" s="110"/>
      <c r="XF807" s="110"/>
      <c r="XG807" s="110"/>
      <c r="XH807" s="110"/>
      <c r="XI807" s="110"/>
      <c r="XJ807" s="110"/>
      <c r="XK807" s="110"/>
      <c r="XL807" s="110"/>
      <c r="XM807" s="110"/>
      <c r="XN807" s="110"/>
      <c r="XO807" s="110"/>
      <c r="XP807" s="110"/>
      <c r="XQ807" s="110"/>
      <c r="XR807" s="110"/>
      <c r="XS807" s="110"/>
      <c r="XT807" s="110"/>
      <c r="XU807" s="110"/>
      <c r="XV807" s="110"/>
      <c r="XW807" s="110"/>
      <c r="XX807" s="110"/>
      <c r="XY807" s="110"/>
      <c r="XZ807" s="110"/>
      <c r="YA807" s="110"/>
      <c r="YB807" s="110"/>
      <c r="YC807" s="110"/>
      <c r="YD807" s="110"/>
      <c r="YE807" s="110"/>
      <c r="YF807" s="110"/>
      <c r="YG807" s="110"/>
      <c r="YH807" s="110"/>
      <c r="YI807" s="110"/>
      <c r="YJ807" s="110"/>
      <c r="YK807" s="110"/>
      <c r="YL807" s="110"/>
      <c r="YM807" s="110"/>
      <c r="YN807" s="110"/>
      <c r="YO807" s="110"/>
      <c r="YP807" s="110"/>
      <c r="YQ807" s="110"/>
      <c r="YR807" s="110"/>
      <c r="YS807" s="110"/>
      <c r="YT807" s="110"/>
      <c r="YU807" s="110"/>
      <c r="YV807" s="110"/>
      <c r="YW807" s="110"/>
      <c r="YX807" s="110"/>
      <c r="YY807" s="110"/>
      <c r="YZ807" s="110"/>
      <c r="ZA807" s="110"/>
      <c r="ZB807" s="110"/>
      <c r="ZC807" s="110"/>
      <c r="ZD807" s="110"/>
      <c r="ZE807" s="110"/>
      <c r="ZF807" s="110"/>
      <c r="ZG807" s="110"/>
      <c r="ZH807" s="110"/>
      <c r="ZI807" s="110"/>
      <c r="ZJ807" s="110"/>
      <c r="ZK807" s="110"/>
      <c r="ZL807" s="110"/>
      <c r="ZM807" s="110"/>
      <c r="ZN807" s="110"/>
      <c r="ZO807" s="110"/>
      <c r="ZP807" s="110"/>
      <c r="ZQ807" s="110"/>
      <c r="ZR807" s="110"/>
      <c r="ZS807" s="110"/>
      <c r="ZT807" s="110"/>
      <c r="ZU807" s="110"/>
      <c r="ZV807" s="110"/>
      <c r="ZW807" s="110"/>
      <c r="ZX807" s="110"/>
      <c r="ZY807" s="110"/>
      <c r="ZZ807" s="110"/>
      <c r="AAA807" s="110"/>
      <c r="AAB807" s="110"/>
      <c r="AAC807" s="110"/>
      <c r="AAD807" s="110"/>
      <c r="AAE807" s="110"/>
      <c r="AAF807" s="110"/>
      <c r="AAG807" s="110"/>
      <c r="AAH807" s="110"/>
      <c r="AAI807" s="110"/>
      <c r="AAJ807" s="110"/>
      <c r="AAK807" s="110"/>
      <c r="AAL807" s="110"/>
      <c r="AAM807" s="110"/>
      <c r="AAN807" s="110"/>
      <c r="AAO807" s="110"/>
      <c r="AAP807" s="110"/>
      <c r="AAQ807" s="110"/>
      <c r="AAR807" s="110"/>
      <c r="AAS807" s="110"/>
      <c r="AAT807" s="110"/>
      <c r="AAU807" s="110"/>
      <c r="AAV807" s="110"/>
      <c r="AAW807" s="110"/>
      <c r="AAX807" s="110"/>
      <c r="AAY807" s="110"/>
      <c r="AAZ807" s="110"/>
      <c r="ABA807" s="110"/>
      <c r="ABB807" s="110"/>
      <c r="ABC807" s="110"/>
      <c r="ABD807" s="110"/>
      <c r="ABE807" s="110"/>
      <c r="ABF807" s="110"/>
      <c r="ABG807" s="110"/>
      <c r="ABH807" s="110"/>
      <c r="ABI807" s="110"/>
      <c r="ABJ807" s="110"/>
      <c r="ABK807" s="110"/>
      <c r="ABL807" s="110"/>
      <c r="ABM807" s="110"/>
      <c r="ABN807" s="110"/>
      <c r="ABO807" s="110"/>
      <c r="ABP807" s="110"/>
      <c r="ABQ807" s="110"/>
      <c r="ABR807" s="110"/>
      <c r="ABS807" s="110"/>
      <c r="ABT807" s="110"/>
      <c r="ABU807" s="110"/>
      <c r="ABV807" s="110"/>
      <c r="ABW807" s="110"/>
      <c r="ABX807" s="110"/>
      <c r="ABY807" s="110"/>
      <c r="ABZ807" s="110"/>
      <c r="ACA807" s="110"/>
      <c r="ACB807" s="110"/>
      <c r="ACC807" s="110"/>
      <c r="ACD807" s="110"/>
      <c r="ACE807" s="110"/>
      <c r="ACF807" s="110"/>
      <c r="ACG807" s="110"/>
      <c r="ACH807" s="110"/>
      <c r="ACI807" s="110"/>
      <c r="ACJ807" s="110"/>
      <c r="ACK807" s="110"/>
      <c r="ACL807" s="110"/>
      <c r="ACM807" s="110"/>
      <c r="ACN807" s="110"/>
      <c r="ACO807" s="110"/>
      <c r="ACP807" s="110"/>
      <c r="ACQ807" s="110"/>
      <c r="ACR807" s="110"/>
      <c r="ACS807" s="110"/>
      <c r="ACT807" s="110"/>
      <c r="ACU807" s="110"/>
      <c r="ACV807" s="110"/>
      <c r="ACW807" s="110"/>
      <c r="ACX807" s="110"/>
      <c r="ACY807" s="110"/>
      <c r="ACZ807" s="110"/>
      <c r="ADA807" s="110"/>
      <c r="ADB807" s="110"/>
      <c r="ADC807" s="110"/>
      <c r="ADD807" s="110"/>
      <c r="ADE807" s="110"/>
      <c r="ADF807" s="110"/>
      <c r="ADG807" s="110"/>
      <c r="ADH807" s="110"/>
      <c r="ADI807" s="110"/>
      <c r="ADJ807" s="110"/>
      <c r="ADK807" s="110"/>
      <c r="ADL807" s="110"/>
      <c r="ADM807" s="110"/>
      <c r="ADN807" s="110"/>
      <c r="ADO807" s="110"/>
      <c r="ADP807" s="110"/>
      <c r="ADQ807" s="110"/>
      <c r="ADR807" s="110"/>
      <c r="ADS807" s="110"/>
      <c r="ADT807" s="110"/>
      <c r="ADU807" s="110"/>
      <c r="ADV807" s="110"/>
      <c r="ADW807" s="110"/>
      <c r="ADX807" s="110"/>
      <c r="ADY807" s="110"/>
      <c r="ADZ807" s="110"/>
      <c r="AEA807" s="110"/>
      <c r="AEB807" s="110"/>
      <c r="AEC807" s="110"/>
      <c r="AED807" s="110"/>
      <c r="AEE807" s="110"/>
      <c r="AEF807" s="110"/>
      <c r="AEG807" s="110"/>
      <c r="AEH807" s="110"/>
      <c r="AEI807" s="110"/>
      <c r="AEJ807" s="110"/>
      <c r="AEK807" s="110"/>
      <c r="AEL807" s="110"/>
      <c r="AEM807" s="110"/>
      <c r="AEN807" s="110"/>
      <c r="AEO807" s="110"/>
      <c r="AEP807" s="110"/>
      <c r="AEQ807" s="110"/>
      <c r="AER807" s="110"/>
      <c r="AES807" s="110"/>
      <c r="AET807" s="110"/>
      <c r="AEU807" s="110"/>
      <c r="AEV807" s="110"/>
      <c r="AEW807" s="110"/>
      <c r="AEX807" s="110"/>
      <c r="AEY807" s="110"/>
      <c r="AEZ807" s="110"/>
      <c r="AFA807" s="110"/>
      <c r="AFB807" s="110"/>
      <c r="AFC807" s="110"/>
      <c r="AFD807" s="110"/>
      <c r="AFE807" s="110"/>
      <c r="AFF807" s="110"/>
      <c r="AFG807" s="110"/>
      <c r="AFH807" s="110"/>
      <c r="AFI807" s="110"/>
      <c r="AFJ807" s="110"/>
      <c r="AFK807" s="110"/>
      <c r="AFL807" s="110"/>
      <c r="AFM807" s="110"/>
      <c r="AFN807" s="110"/>
      <c r="AFO807" s="110"/>
      <c r="AFP807" s="110"/>
      <c r="AFQ807" s="110"/>
      <c r="AFR807" s="110"/>
      <c r="AFS807" s="110"/>
      <c r="AFT807" s="110"/>
      <c r="AFU807" s="110"/>
      <c r="AFV807" s="110"/>
      <c r="AFW807" s="110"/>
      <c r="AFX807" s="110"/>
      <c r="AFY807" s="110"/>
      <c r="AFZ807" s="110"/>
      <c r="AGA807" s="110"/>
      <c r="AGB807" s="110"/>
      <c r="AGC807" s="110"/>
      <c r="AGD807" s="110"/>
      <c r="AGE807" s="110"/>
      <c r="AGF807" s="110"/>
      <c r="AGG807" s="110"/>
      <c r="AGH807" s="110"/>
      <c r="AGI807" s="110"/>
      <c r="AGJ807" s="110"/>
      <c r="AGK807" s="110"/>
      <c r="AGL807" s="110"/>
      <c r="AGM807" s="110"/>
      <c r="AGN807" s="110"/>
      <c r="AGO807" s="110"/>
      <c r="AGP807" s="110"/>
      <c r="AGQ807" s="110"/>
      <c r="AGR807" s="110"/>
      <c r="AGS807" s="110"/>
      <c r="AGT807" s="110"/>
      <c r="AGU807" s="110"/>
      <c r="AGV807" s="110"/>
      <c r="AGW807" s="110"/>
      <c r="AGX807" s="110"/>
      <c r="AGY807" s="110"/>
      <c r="AGZ807" s="110"/>
      <c r="AHA807" s="110"/>
      <c r="AHB807" s="110"/>
      <c r="AHC807" s="110"/>
      <c r="AHD807" s="110"/>
      <c r="AHE807" s="110"/>
      <c r="AHF807" s="110"/>
      <c r="AHG807" s="110"/>
      <c r="AHH807" s="110"/>
      <c r="AHI807" s="110"/>
      <c r="AHJ807" s="110"/>
      <c r="AHK807" s="110"/>
      <c r="AHL807" s="110"/>
      <c r="AHM807" s="110"/>
      <c r="AHN807" s="110"/>
      <c r="AHO807" s="110"/>
      <c r="AHP807" s="110"/>
      <c r="AHQ807" s="110"/>
      <c r="AHR807" s="110"/>
      <c r="AHS807" s="110"/>
      <c r="AHT807" s="110"/>
      <c r="AHU807" s="110"/>
      <c r="AHV807" s="110"/>
      <c r="AHW807" s="110"/>
      <c r="AHX807" s="110"/>
      <c r="AHY807" s="110"/>
      <c r="AHZ807" s="110"/>
      <c r="AIA807" s="110"/>
      <c r="AIB807" s="110"/>
      <c r="AIC807" s="110"/>
      <c r="AID807" s="110"/>
      <c r="AIE807" s="110"/>
      <c r="AIF807" s="110"/>
      <c r="AIG807" s="110"/>
      <c r="AIH807" s="110"/>
      <c r="AII807" s="110"/>
      <c r="AIJ807" s="110"/>
      <c r="AIK807" s="110"/>
      <c r="AIL807" s="110"/>
      <c r="AIM807" s="110"/>
      <c r="AIN807" s="110"/>
      <c r="AIO807" s="110"/>
      <c r="AIP807" s="110"/>
      <c r="AIQ807" s="110"/>
      <c r="AIR807" s="110"/>
      <c r="AIS807" s="110"/>
      <c r="AIT807" s="110"/>
      <c r="AIU807" s="110"/>
      <c r="AIV807" s="110"/>
      <c r="AIW807" s="110"/>
      <c r="AIX807" s="110"/>
      <c r="AIY807" s="110"/>
      <c r="AIZ807" s="110"/>
      <c r="AJA807" s="110"/>
      <c r="AJB807" s="110"/>
      <c r="AJC807" s="110"/>
      <c r="AJD807" s="110"/>
      <c r="AJE807" s="110"/>
      <c r="AJF807" s="110"/>
      <c r="AJG807" s="110"/>
      <c r="AJH807" s="110"/>
      <c r="AJI807" s="110"/>
      <c r="AJJ807" s="110"/>
      <c r="AJK807" s="110"/>
      <c r="AJL807" s="110"/>
      <c r="AJM807" s="110"/>
      <c r="AJN807" s="110"/>
      <c r="AJO807" s="110"/>
      <c r="AJP807" s="110"/>
      <c r="AJQ807" s="110"/>
      <c r="AJR807" s="110"/>
      <c r="AJS807" s="110"/>
      <c r="AJT807" s="110"/>
      <c r="AJU807" s="110"/>
      <c r="AJV807" s="110"/>
      <c r="AJW807" s="110"/>
      <c r="AJX807" s="110"/>
      <c r="AJY807" s="110"/>
      <c r="AJZ807" s="110"/>
      <c r="AKA807" s="110"/>
      <c r="AKB807" s="110"/>
      <c r="AKC807" s="110"/>
      <c r="AKD807" s="110"/>
      <c r="AKE807" s="110"/>
      <c r="AKF807" s="110"/>
      <c r="AKG807" s="110"/>
      <c r="AKH807" s="110"/>
      <c r="AKI807" s="110"/>
      <c r="AKJ807" s="110"/>
      <c r="AKK807" s="110"/>
      <c r="AKL807" s="110"/>
      <c r="AKM807" s="110"/>
      <c r="AKN807" s="110"/>
      <c r="AKO807" s="110"/>
      <c r="AKP807" s="110"/>
      <c r="AKQ807" s="110"/>
      <c r="AKR807" s="110"/>
      <c r="AKS807" s="110"/>
      <c r="AKT807" s="110"/>
      <c r="AKU807" s="110"/>
      <c r="AKV807" s="110"/>
      <c r="AKW807" s="110"/>
      <c r="AKX807" s="110"/>
      <c r="AKY807" s="110"/>
      <c r="AKZ807" s="110"/>
      <c r="ALA807" s="110"/>
      <c r="ALB807" s="110"/>
      <c r="ALC807" s="110"/>
      <c r="ALD807" s="110"/>
      <c r="ALE807" s="110"/>
      <c r="ALF807" s="110"/>
      <c r="ALG807" s="110"/>
      <c r="ALH807" s="110"/>
      <c r="ALI807" s="110"/>
      <c r="ALJ807" s="110"/>
      <c r="ALK807" s="110"/>
      <c r="ALL807" s="110"/>
      <c r="ALM807" s="110"/>
      <c r="ALN807" s="110"/>
      <c r="ALO807" s="110"/>
      <c r="ALP807" s="110"/>
      <c r="ALQ807" s="110"/>
      <c r="ALR807" s="110"/>
      <c r="ALS807" s="110"/>
      <c r="ALT807" s="110"/>
      <c r="ALU807" s="110"/>
      <c r="ALV807" s="110"/>
      <c r="ALW807" s="110"/>
      <c r="ALX807" s="110"/>
      <c r="ALY807" s="110"/>
      <c r="ALZ807" s="110"/>
      <c r="AMA807" s="110"/>
      <c r="AMB807" s="110"/>
      <c r="AMC807" s="110"/>
      <c r="AMD807" s="110"/>
      <c r="AME807" s="110"/>
      <c r="AMF807" s="110"/>
      <c r="AMG807" s="110"/>
      <c r="AMH807" s="110"/>
      <c r="AMI807" s="110"/>
      <c r="AMJ807" s="110"/>
      <c r="AMK807" s="110"/>
      <c r="AML807" s="110"/>
      <c r="AMM807" s="110"/>
      <c r="AMN807" s="110"/>
      <c r="AMO807" s="110"/>
      <c r="AMP807" s="110"/>
      <c r="AMQ807" s="110"/>
      <c r="AMR807" s="110"/>
      <c r="AMS807" s="110"/>
      <c r="AMT807" s="110"/>
      <c r="AMU807" s="110"/>
      <c r="AMV807" s="110"/>
      <c r="AMW807" s="110"/>
      <c r="AMX807" s="110"/>
      <c r="AMY807" s="110"/>
      <c r="AMZ807" s="110"/>
      <c r="ANA807" s="110"/>
      <c r="ANB807" s="110"/>
      <c r="ANC807" s="110"/>
      <c r="AND807" s="110"/>
      <c r="ANE807" s="110"/>
      <c r="ANF807" s="110"/>
      <c r="ANG807" s="110"/>
      <c r="ANH807" s="110"/>
      <c r="ANI807" s="110"/>
      <c r="ANJ807" s="110"/>
      <c r="ANK807" s="110"/>
      <c r="ANL807" s="110"/>
      <c r="ANM807" s="110"/>
      <c r="ANN807" s="110"/>
      <c r="ANO807" s="110"/>
      <c r="ANP807" s="110"/>
      <c r="ANQ807" s="110"/>
      <c r="ANR807" s="110"/>
      <c r="ANS807" s="110"/>
      <c r="ANT807" s="110"/>
      <c r="ANU807" s="110"/>
      <c r="ANV807" s="110"/>
      <c r="ANW807" s="110"/>
      <c r="ANX807" s="110"/>
      <c r="ANY807" s="110"/>
      <c r="ANZ807" s="110"/>
      <c r="AOA807" s="110"/>
      <c r="AOB807" s="110"/>
      <c r="AOC807" s="110"/>
      <c r="AOD807" s="110"/>
      <c r="AOE807" s="110"/>
      <c r="AOF807" s="110"/>
      <c r="AOG807" s="110"/>
      <c r="AOH807" s="110"/>
      <c r="AOI807" s="110"/>
      <c r="AOJ807" s="110"/>
      <c r="AOK807" s="110"/>
      <c r="AOL807" s="110"/>
      <c r="AOM807" s="110"/>
      <c r="AON807" s="110"/>
      <c r="AOO807" s="110"/>
      <c r="AOP807" s="110"/>
      <c r="AOQ807" s="110"/>
      <c r="AOR807" s="110"/>
      <c r="AOS807" s="110"/>
      <c r="AOT807" s="110"/>
      <c r="AOU807" s="110"/>
      <c r="AOV807" s="110"/>
      <c r="AOW807" s="110"/>
      <c r="AOX807" s="110"/>
      <c r="AOY807" s="110"/>
      <c r="AOZ807" s="110"/>
      <c r="APA807" s="110"/>
      <c r="APB807" s="110"/>
      <c r="APC807" s="110"/>
      <c r="APD807" s="110"/>
      <c r="APE807" s="110"/>
      <c r="APF807" s="110"/>
      <c r="APG807" s="110"/>
      <c r="APH807" s="110"/>
      <c r="API807" s="110"/>
      <c r="APJ807" s="110"/>
      <c r="APK807" s="110"/>
      <c r="APL807" s="110"/>
      <c r="APM807" s="110"/>
      <c r="APN807" s="110"/>
      <c r="APO807" s="110"/>
      <c r="APP807" s="110"/>
      <c r="APQ807" s="110"/>
      <c r="APR807" s="110"/>
      <c r="APS807" s="110"/>
      <c r="APT807" s="110"/>
      <c r="APU807" s="110"/>
      <c r="APV807" s="110"/>
      <c r="APW807" s="110"/>
      <c r="APX807" s="110"/>
      <c r="APY807" s="110"/>
      <c r="APZ807" s="110"/>
      <c r="AQA807" s="110"/>
      <c r="AQB807" s="110"/>
      <c r="AQC807" s="110"/>
      <c r="AQD807" s="110"/>
      <c r="AQE807" s="110"/>
      <c r="AQF807" s="110"/>
      <c r="AQG807" s="110"/>
      <c r="AQH807" s="110"/>
      <c r="AQI807" s="110"/>
      <c r="AQJ807" s="110"/>
      <c r="AQK807" s="110"/>
      <c r="AQL807" s="110"/>
      <c r="AQM807" s="110"/>
      <c r="AQN807" s="110"/>
      <c r="AQO807" s="110"/>
      <c r="AQP807" s="110"/>
      <c r="AQQ807" s="110"/>
      <c r="AQR807" s="110"/>
      <c r="AQS807" s="110"/>
      <c r="AQT807" s="110"/>
      <c r="AQU807" s="110"/>
      <c r="AQV807" s="110"/>
      <c r="AQW807" s="110"/>
      <c r="AQX807" s="110"/>
      <c r="AQY807" s="110"/>
      <c r="AQZ807" s="110"/>
      <c r="ARA807" s="110"/>
      <c r="ARB807" s="110"/>
      <c r="ARC807" s="110"/>
      <c r="ARD807" s="110"/>
      <c r="ARE807" s="110"/>
      <c r="ARF807" s="110"/>
      <c r="ARG807" s="110"/>
      <c r="ARH807" s="110"/>
      <c r="ARI807" s="110"/>
      <c r="ARJ807" s="110"/>
      <c r="ARK807" s="110"/>
      <c r="ARL807" s="110"/>
      <c r="ARM807" s="110"/>
      <c r="ARN807" s="110"/>
      <c r="ARO807" s="110"/>
      <c r="ARP807" s="110"/>
      <c r="ARQ807" s="110"/>
      <c r="ARR807" s="110"/>
      <c r="ARS807" s="110"/>
      <c r="ART807" s="110"/>
      <c r="ARU807" s="110"/>
      <c r="ARV807" s="110"/>
      <c r="ARW807" s="110"/>
      <c r="ARX807" s="110"/>
      <c r="ARY807" s="110"/>
      <c r="ARZ807" s="110"/>
      <c r="ASA807" s="110"/>
      <c r="ASB807" s="110"/>
      <c r="ASC807" s="110"/>
      <c r="ASD807" s="110"/>
      <c r="ASE807" s="110"/>
      <c r="ASF807" s="110"/>
      <c r="ASG807" s="110"/>
      <c r="ASH807" s="110"/>
      <c r="ASI807" s="110"/>
      <c r="ASJ807" s="110"/>
      <c r="ASK807" s="110"/>
      <c r="ASL807" s="110"/>
      <c r="ASM807" s="110"/>
      <c r="ASN807" s="110"/>
      <c r="ASO807" s="110"/>
      <c r="ASP807" s="110"/>
      <c r="ASQ807" s="110"/>
      <c r="ASR807" s="110"/>
      <c r="ASS807" s="110"/>
      <c r="AST807" s="110"/>
      <c r="ASU807" s="110"/>
      <c r="ASV807" s="110"/>
      <c r="ASW807" s="110"/>
      <c r="ASX807" s="110"/>
      <c r="ASY807" s="110"/>
      <c r="ASZ807" s="110"/>
      <c r="ATA807" s="110"/>
      <c r="ATB807" s="110"/>
      <c r="ATC807" s="110"/>
      <c r="ATD807" s="110"/>
      <c r="ATE807" s="110"/>
      <c r="ATF807" s="110"/>
      <c r="ATG807" s="110"/>
      <c r="ATH807" s="110"/>
      <c r="ATI807" s="110"/>
      <c r="ATJ807" s="110"/>
      <c r="ATK807" s="110"/>
      <c r="ATL807" s="110"/>
      <c r="ATM807" s="110"/>
      <c r="ATN807" s="110"/>
      <c r="ATO807" s="110"/>
      <c r="ATP807" s="110"/>
      <c r="ATQ807" s="110"/>
      <c r="ATR807" s="110"/>
      <c r="ATS807" s="110"/>
      <c r="ATT807" s="110"/>
      <c r="ATU807" s="110"/>
      <c r="ATV807" s="110"/>
      <c r="ATW807" s="110"/>
      <c r="ATX807" s="110"/>
      <c r="ATY807" s="110"/>
      <c r="ATZ807" s="110"/>
      <c r="AUA807" s="110"/>
      <c r="AUB807" s="110"/>
      <c r="AUC807" s="110"/>
      <c r="AUD807" s="110"/>
      <c r="AUE807" s="110"/>
      <c r="AUF807" s="110"/>
      <c r="AUG807" s="110"/>
      <c r="AUH807" s="110"/>
      <c r="AUI807" s="110"/>
      <c r="AUJ807" s="110"/>
      <c r="AUK807" s="110"/>
      <c r="AUL807" s="110"/>
      <c r="AUM807" s="110"/>
      <c r="AUN807" s="110"/>
      <c r="AUO807" s="110"/>
      <c r="AUP807" s="110"/>
      <c r="AUQ807" s="110"/>
      <c r="AUR807" s="110"/>
      <c r="AUS807" s="110"/>
      <c r="AUT807" s="110"/>
      <c r="AUU807" s="110"/>
      <c r="AUV807" s="110"/>
      <c r="AUW807" s="110"/>
      <c r="AUX807" s="110"/>
      <c r="AUY807" s="110"/>
      <c r="AUZ807" s="110"/>
      <c r="AVA807" s="110"/>
      <c r="AVB807" s="110"/>
      <c r="AVC807" s="110"/>
      <c r="AVD807" s="110"/>
      <c r="AVE807" s="110"/>
      <c r="AVF807" s="110"/>
      <c r="AVG807" s="110"/>
      <c r="AVH807" s="110"/>
      <c r="AVI807" s="110"/>
      <c r="AVJ807" s="110"/>
      <c r="AVK807" s="110"/>
      <c r="AVL807" s="110"/>
      <c r="AVM807" s="110"/>
      <c r="AVN807" s="110"/>
      <c r="AVO807" s="110"/>
      <c r="AVP807" s="110"/>
      <c r="AVQ807" s="110"/>
      <c r="AVR807" s="110"/>
      <c r="AVS807" s="110"/>
      <c r="AVT807" s="110"/>
      <c r="AVU807" s="110"/>
      <c r="AVV807" s="110"/>
      <c r="AVW807" s="110"/>
      <c r="AVX807" s="110"/>
      <c r="AVY807" s="110"/>
      <c r="AVZ807" s="110"/>
      <c r="AWA807" s="110"/>
      <c r="AWB807" s="110"/>
      <c r="AWC807" s="110"/>
      <c r="AWD807" s="110"/>
      <c r="AWE807" s="110"/>
      <c r="AWF807" s="110"/>
      <c r="AWG807" s="110"/>
      <c r="AWH807" s="110"/>
      <c r="AWI807" s="110"/>
      <c r="AWJ807" s="110"/>
      <c r="AWK807" s="110"/>
      <c r="AWL807" s="110"/>
      <c r="AWM807" s="110"/>
      <c r="AWN807" s="110"/>
      <c r="AWO807" s="110"/>
      <c r="AWP807" s="110"/>
      <c r="AWQ807" s="110"/>
      <c r="AWR807" s="110"/>
      <c r="AWS807" s="110"/>
      <c r="AWT807" s="110"/>
      <c r="AWU807" s="110"/>
      <c r="AWV807" s="110"/>
      <c r="AWW807" s="110"/>
      <c r="AWX807" s="110"/>
      <c r="AWY807" s="110"/>
      <c r="AWZ807" s="110"/>
      <c r="AXA807" s="110"/>
      <c r="AXB807" s="110"/>
      <c r="AXC807" s="110"/>
      <c r="AXD807" s="110"/>
      <c r="AXE807" s="110"/>
      <c r="AXF807" s="110"/>
      <c r="AXG807" s="110"/>
      <c r="AXH807" s="110"/>
      <c r="AXI807" s="110"/>
      <c r="AXJ807" s="110"/>
      <c r="AXK807" s="110"/>
      <c r="AXL807" s="110"/>
      <c r="AXM807" s="110"/>
      <c r="AXN807" s="110"/>
      <c r="AXO807" s="110"/>
      <c r="AXP807" s="110"/>
      <c r="AXQ807" s="110"/>
      <c r="AXR807" s="110"/>
      <c r="AXS807" s="110"/>
      <c r="AXT807" s="110"/>
      <c r="AXU807" s="110"/>
      <c r="AXV807" s="110"/>
      <c r="AXW807" s="110"/>
      <c r="AXX807" s="110"/>
      <c r="AXY807" s="110"/>
      <c r="AXZ807" s="110"/>
      <c r="AYA807" s="110"/>
      <c r="AYB807" s="110"/>
      <c r="AYC807" s="110"/>
      <c r="AYD807" s="110"/>
      <c r="AYE807" s="110"/>
      <c r="AYF807" s="110"/>
      <c r="AYG807" s="110"/>
      <c r="AYH807" s="110"/>
      <c r="AYI807" s="110"/>
      <c r="AYJ807" s="110"/>
      <c r="AYK807" s="110"/>
      <c r="AYL807" s="110"/>
      <c r="AYM807" s="110"/>
      <c r="AYN807" s="110"/>
      <c r="AYO807" s="110"/>
      <c r="AYP807" s="110"/>
      <c r="AYQ807" s="110"/>
      <c r="AYR807" s="110"/>
      <c r="AYS807" s="110"/>
      <c r="AYT807" s="110"/>
      <c r="AYU807" s="110"/>
      <c r="AYV807" s="110"/>
      <c r="AYW807" s="110"/>
      <c r="AYX807" s="110"/>
      <c r="AYY807" s="110"/>
      <c r="AYZ807" s="110"/>
      <c r="AZA807" s="110"/>
      <c r="AZB807" s="110"/>
      <c r="AZC807" s="110"/>
      <c r="AZD807" s="110"/>
      <c r="AZE807" s="110"/>
      <c r="AZF807" s="110"/>
      <c r="AZG807" s="110"/>
      <c r="AZH807" s="110"/>
      <c r="AZI807" s="110"/>
      <c r="AZJ807" s="110"/>
      <c r="AZK807" s="110"/>
      <c r="AZL807" s="110"/>
      <c r="AZM807" s="110"/>
      <c r="AZN807" s="110"/>
      <c r="AZO807" s="110"/>
      <c r="AZP807" s="110"/>
      <c r="AZQ807" s="110"/>
      <c r="AZR807" s="110"/>
      <c r="AZS807" s="110"/>
      <c r="AZT807" s="110"/>
      <c r="AZU807" s="110"/>
      <c r="AZV807" s="110"/>
      <c r="AZW807" s="110"/>
      <c r="AZX807" s="110"/>
      <c r="AZY807" s="110"/>
      <c r="AZZ807" s="110"/>
      <c r="BAA807" s="110"/>
      <c r="BAB807" s="110"/>
      <c r="BAC807" s="110"/>
      <c r="BAD807" s="110"/>
      <c r="BAE807" s="110"/>
      <c r="BAF807" s="110"/>
      <c r="BAG807" s="110"/>
      <c r="BAH807" s="110"/>
      <c r="BAI807" s="110"/>
      <c r="BAJ807" s="110"/>
      <c r="BAK807" s="110"/>
      <c r="BAL807" s="110"/>
      <c r="BAM807" s="110"/>
      <c r="BAN807" s="110"/>
      <c r="BAO807" s="110"/>
      <c r="BAP807" s="110"/>
      <c r="BAQ807" s="110"/>
      <c r="BAR807" s="110"/>
      <c r="BAS807" s="110"/>
      <c r="BAT807" s="110"/>
      <c r="BAU807" s="110"/>
      <c r="BAV807" s="110"/>
      <c r="BAW807" s="110"/>
      <c r="BAX807" s="110"/>
      <c r="BAY807" s="110"/>
      <c r="BAZ807" s="110"/>
      <c r="BBA807" s="110"/>
      <c r="BBB807" s="110"/>
      <c r="BBC807" s="110"/>
      <c r="BBD807" s="110"/>
      <c r="BBE807" s="110"/>
      <c r="BBF807" s="110"/>
      <c r="BBG807" s="110"/>
      <c r="BBH807" s="110"/>
      <c r="BBI807" s="110"/>
      <c r="BBJ807" s="110"/>
      <c r="BBK807" s="110"/>
      <c r="BBL807" s="110"/>
      <c r="BBM807" s="110"/>
      <c r="BBN807" s="110"/>
      <c r="BBO807" s="110"/>
      <c r="BBP807" s="110"/>
      <c r="BBQ807" s="110"/>
      <c r="BBR807" s="110"/>
      <c r="BBS807" s="110"/>
      <c r="BBT807" s="110"/>
      <c r="BBU807" s="110"/>
      <c r="BBV807" s="110"/>
      <c r="BBW807" s="110"/>
      <c r="BBX807" s="110"/>
      <c r="BBY807" s="110"/>
      <c r="BBZ807" s="110"/>
      <c r="BCA807" s="110"/>
      <c r="BCB807" s="110"/>
      <c r="BCC807" s="110"/>
      <c r="BCD807" s="110"/>
      <c r="BCE807" s="110"/>
      <c r="BCF807" s="110"/>
      <c r="BCG807" s="110"/>
      <c r="BCH807" s="110"/>
      <c r="BCI807" s="110"/>
      <c r="BCJ807" s="110"/>
      <c r="BCK807" s="110"/>
      <c r="BCL807" s="110"/>
      <c r="BCM807" s="110"/>
      <c r="BCN807" s="110"/>
      <c r="BCO807" s="110"/>
      <c r="BCP807" s="110"/>
      <c r="BCQ807" s="110"/>
      <c r="BCR807" s="110"/>
      <c r="BCS807" s="110"/>
      <c r="BCT807" s="110"/>
      <c r="BCU807" s="110"/>
      <c r="BCV807" s="110"/>
      <c r="BCW807" s="110"/>
      <c r="BCX807" s="110"/>
      <c r="BCY807" s="110"/>
      <c r="BCZ807" s="110"/>
      <c r="BDA807" s="110"/>
      <c r="BDB807" s="110"/>
      <c r="BDC807" s="110"/>
      <c r="BDD807" s="110"/>
      <c r="BDE807" s="110"/>
      <c r="BDF807" s="110"/>
      <c r="BDG807" s="110"/>
      <c r="BDH807" s="110"/>
      <c r="BDI807" s="110"/>
      <c r="BDJ807" s="110"/>
      <c r="BDK807" s="110"/>
      <c r="BDL807" s="110"/>
      <c r="BDM807" s="110"/>
      <c r="BDN807" s="110"/>
      <c r="BDO807" s="110"/>
      <c r="BDP807" s="110"/>
      <c r="BDQ807" s="110"/>
      <c r="BDR807" s="110"/>
      <c r="BDS807" s="110"/>
      <c r="BDT807" s="110"/>
      <c r="BDU807" s="110"/>
      <c r="BDV807" s="110"/>
      <c r="BDW807" s="110"/>
      <c r="BDX807" s="110"/>
      <c r="BDY807" s="110"/>
      <c r="BDZ807" s="110"/>
      <c r="BEA807" s="110"/>
      <c r="BEB807" s="110"/>
      <c r="BEC807" s="110"/>
      <c r="BED807" s="110"/>
      <c r="BEE807" s="110"/>
      <c r="BEF807" s="110"/>
      <c r="BEG807" s="110"/>
      <c r="BEH807" s="110"/>
      <c r="BEI807" s="110"/>
      <c r="BEJ807" s="110"/>
      <c r="BEK807" s="110"/>
      <c r="BEL807" s="110"/>
      <c r="BEM807" s="110"/>
      <c r="BEN807" s="110"/>
      <c r="BEO807" s="110"/>
      <c r="BEP807" s="110"/>
      <c r="BEQ807" s="110"/>
      <c r="BER807" s="110"/>
      <c r="BES807" s="110"/>
      <c r="BET807" s="110"/>
      <c r="BEU807" s="110"/>
      <c r="BEV807" s="110"/>
      <c r="BEW807" s="110"/>
      <c r="BEX807" s="110"/>
      <c r="BEY807" s="110"/>
      <c r="BEZ807" s="110"/>
      <c r="BFA807" s="110"/>
      <c r="BFB807" s="110"/>
      <c r="BFC807" s="110"/>
      <c r="BFD807" s="110"/>
      <c r="BFE807" s="110"/>
      <c r="BFF807" s="110"/>
      <c r="BFG807" s="110"/>
      <c r="BFH807" s="110"/>
      <c r="BFI807" s="110"/>
      <c r="BFJ807" s="110"/>
      <c r="BFK807" s="110"/>
      <c r="BFL807" s="110"/>
      <c r="BFM807" s="110"/>
      <c r="BFN807" s="110"/>
      <c r="BFO807" s="110"/>
      <c r="BFP807" s="110"/>
      <c r="BFQ807" s="110"/>
      <c r="BFR807" s="110"/>
      <c r="BFS807" s="110"/>
      <c r="BFT807" s="110"/>
      <c r="BFU807" s="110"/>
      <c r="BFV807" s="110"/>
      <c r="BFW807" s="110"/>
      <c r="BFX807" s="110"/>
      <c r="BFY807" s="110"/>
      <c r="BFZ807" s="110"/>
      <c r="BGA807" s="110"/>
      <c r="BGB807" s="110"/>
      <c r="BGC807" s="110"/>
      <c r="BGD807" s="110"/>
      <c r="BGE807" s="110"/>
      <c r="BGF807" s="110"/>
      <c r="BGG807" s="110"/>
      <c r="BGH807" s="110"/>
      <c r="BGI807" s="110"/>
      <c r="BGJ807" s="110"/>
      <c r="BGK807" s="110"/>
      <c r="BGL807" s="110"/>
      <c r="BGM807" s="110"/>
      <c r="BGN807" s="110"/>
      <c r="BGO807" s="110"/>
      <c r="BGP807" s="110"/>
      <c r="BGQ807" s="110"/>
      <c r="BGR807" s="110"/>
      <c r="BGS807" s="110"/>
      <c r="BGT807" s="110"/>
      <c r="BGU807" s="110"/>
      <c r="BGV807" s="110"/>
      <c r="BGW807" s="110"/>
      <c r="BGX807" s="110"/>
      <c r="BGY807" s="110"/>
      <c r="BGZ807" s="110"/>
      <c r="BHA807" s="110"/>
      <c r="BHB807" s="110"/>
      <c r="BHC807" s="110"/>
      <c r="BHD807" s="110"/>
      <c r="BHE807" s="110"/>
      <c r="BHF807" s="110"/>
      <c r="BHG807" s="110"/>
      <c r="BHH807" s="110"/>
      <c r="BHI807" s="110"/>
      <c r="BHJ807" s="110"/>
      <c r="BHK807" s="110"/>
      <c r="BHL807" s="110"/>
      <c r="BHM807" s="110"/>
      <c r="BHN807" s="110"/>
      <c r="BHO807" s="110"/>
      <c r="BHP807" s="110"/>
      <c r="BHQ807" s="110"/>
      <c r="BHR807" s="110"/>
      <c r="BHS807" s="110"/>
      <c r="BHT807" s="110"/>
      <c r="BHU807" s="110"/>
      <c r="BHV807" s="110"/>
      <c r="BHW807" s="110"/>
      <c r="BHX807" s="110"/>
      <c r="BHY807" s="110"/>
      <c r="BHZ807" s="110"/>
      <c r="BIA807" s="110"/>
      <c r="BIB807" s="110"/>
      <c r="BIC807" s="110"/>
      <c r="BID807" s="110"/>
      <c r="BIE807" s="110"/>
      <c r="BIF807" s="110"/>
      <c r="BIG807" s="110"/>
      <c r="BIH807" s="110"/>
      <c r="BII807" s="110"/>
      <c r="BIJ807" s="110"/>
      <c r="BIK807" s="110"/>
      <c r="BIL807" s="110"/>
      <c r="BIM807" s="110"/>
      <c r="BIN807" s="110"/>
      <c r="BIO807" s="110"/>
      <c r="BIP807" s="110"/>
      <c r="BIQ807" s="110"/>
      <c r="BIR807" s="110"/>
      <c r="BIS807" s="110"/>
      <c r="BIT807" s="110"/>
      <c r="BIU807" s="110"/>
      <c r="BIV807" s="110"/>
      <c r="BIW807" s="110"/>
      <c r="BIX807" s="110"/>
      <c r="BIY807" s="110"/>
      <c r="BIZ807" s="110"/>
      <c r="BJA807" s="110"/>
      <c r="BJB807" s="110"/>
      <c r="BJC807" s="110"/>
      <c r="BJD807" s="110"/>
      <c r="BJE807" s="110"/>
      <c r="BJF807" s="110"/>
      <c r="BJG807" s="110"/>
      <c r="BJH807" s="110"/>
      <c r="BJI807" s="110"/>
      <c r="BJJ807" s="110"/>
      <c r="BJK807" s="110"/>
      <c r="BJL807" s="110"/>
      <c r="BJM807" s="110"/>
      <c r="BJN807" s="110"/>
      <c r="BJO807" s="110"/>
      <c r="BJP807" s="110"/>
      <c r="BJQ807" s="110"/>
      <c r="BJR807" s="110"/>
      <c r="BJS807" s="110"/>
      <c r="BJT807" s="110"/>
      <c r="BJU807" s="110"/>
      <c r="BJV807" s="110"/>
      <c r="BJW807" s="110"/>
      <c r="BJX807" s="110"/>
      <c r="BJY807" s="110"/>
      <c r="BJZ807" s="110"/>
      <c r="BKA807" s="110"/>
      <c r="BKB807" s="110"/>
      <c r="BKC807" s="110"/>
      <c r="BKD807" s="110"/>
      <c r="BKE807" s="110"/>
      <c r="BKF807" s="110"/>
      <c r="BKG807" s="110"/>
      <c r="BKH807" s="110"/>
      <c r="BKI807" s="110"/>
      <c r="BKJ807" s="110"/>
      <c r="BKK807" s="110"/>
      <c r="BKL807" s="110"/>
      <c r="BKM807" s="110"/>
      <c r="BKN807" s="110"/>
      <c r="BKO807" s="110"/>
      <c r="BKP807" s="110"/>
      <c r="BKQ807" s="110"/>
      <c r="BKR807" s="110"/>
      <c r="BKS807" s="110"/>
      <c r="BKT807" s="110"/>
      <c r="BKU807" s="110"/>
      <c r="BKV807" s="110"/>
      <c r="BKW807" s="110"/>
      <c r="BKX807" s="110"/>
      <c r="BKY807" s="110"/>
      <c r="BKZ807" s="110"/>
      <c r="BLA807" s="110"/>
      <c r="BLB807" s="110"/>
      <c r="BLC807" s="110"/>
      <c r="BLD807" s="110"/>
      <c r="BLE807" s="110"/>
      <c r="BLF807" s="110"/>
      <c r="BLG807" s="110"/>
      <c r="BLH807" s="110"/>
      <c r="BLI807" s="110"/>
      <c r="BLJ807" s="110"/>
      <c r="BLK807" s="110"/>
      <c r="BLL807" s="110"/>
      <c r="BLM807" s="110"/>
      <c r="BLN807" s="110"/>
      <c r="BLO807" s="110"/>
      <c r="BLP807" s="110"/>
      <c r="BLQ807" s="110"/>
      <c r="BLR807" s="110"/>
      <c r="BLS807" s="110"/>
      <c r="BLT807" s="110"/>
      <c r="BLU807" s="110"/>
      <c r="BLV807" s="110"/>
      <c r="BLW807" s="110"/>
      <c r="BLX807" s="110"/>
      <c r="BLY807" s="110"/>
      <c r="BLZ807" s="110"/>
      <c r="BMA807" s="110"/>
      <c r="BMB807" s="110"/>
      <c r="BMC807" s="110"/>
      <c r="BMD807" s="110"/>
      <c r="BME807" s="110"/>
      <c r="BMF807" s="110"/>
      <c r="BMG807" s="110"/>
      <c r="BMH807" s="110"/>
      <c r="BMI807" s="110"/>
      <c r="BMJ807" s="110"/>
      <c r="BMK807" s="110"/>
      <c r="BML807" s="110"/>
      <c r="BMM807" s="110"/>
      <c r="BMN807" s="110"/>
      <c r="BMO807" s="110"/>
      <c r="BMP807" s="110"/>
      <c r="BMQ807" s="110"/>
      <c r="BMR807" s="110"/>
      <c r="BMS807" s="110"/>
      <c r="BMT807" s="110"/>
      <c r="BMU807" s="110"/>
      <c r="BMV807" s="110"/>
      <c r="BMW807" s="110"/>
      <c r="BMX807" s="110"/>
      <c r="BMY807" s="110"/>
      <c r="BMZ807" s="110"/>
      <c r="BNA807" s="110"/>
      <c r="BNB807" s="110"/>
      <c r="BNC807" s="110"/>
      <c r="BND807" s="110"/>
      <c r="BNE807" s="110"/>
      <c r="BNF807" s="110"/>
      <c r="BNG807" s="110"/>
      <c r="BNH807" s="110"/>
      <c r="BNI807" s="110"/>
      <c r="BNJ807" s="110"/>
      <c r="BNK807" s="110"/>
      <c r="BNL807" s="110"/>
      <c r="BNM807" s="110"/>
      <c r="BNN807" s="110"/>
      <c r="BNO807" s="110"/>
      <c r="BNP807" s="110"/>
      <c r="BNQ807" s="110"/>
      <c r="BNR807" s="110"/>
      <c r="BNS807" s="110"/>
      <c r="BNT807" s="110"/>
      <c r="BNU807" s="110"/>
      <c r="BNV807" s="110"/>
      <c r="BNW807" s="110"/>
      <c r="BNX807" s="110"/>
      <c r="BNY807" s="110"/>
      <c r="BNZ807" s="110"/>
      <c r="BOA807" s="110"/>
      <c r="BOB807" s="110"/>
      <c r="BOC807" s="110"/>
      <c r="BOD807" s="110"/>
      <c r="BOE807" s="110"/>
      <c r="BOF807" s="110"/>
      <c r="BOG807" s="110"/>
      <c r="BOH807" s="110"/>
      <c r="BOI807" s="110"/>
      <c r="BOJ807" s="110"/>
      <c r="BOK807" s="110"/>
      <c r="BOL807" s="110"/>
      <c r="BOM807" s="110"/>
      <c r="BON807" s="110"/>
      <c r="BOO807" s="110"/>
      <c r="BOP807" s="110"/>
      <c r="BOQ807" s="110"/>
      <c r="BOR807" s="110"/>
      <c r="BOS807" s="110"/>
      <c r="BOT807" s="110"/>
      <c r="BOU807" s="110"/>
      <c r="BOV807" s="110"/>
      <c r="BOW807" s="110"/>
      <c r="BOX807" s="110"/>
      <c r="BOY807" s="110"/>
      <c r="BOZ807" s="110"/>
      <c r="BPA807" s="110"/>
      <c r="BPB807" s="110"/>
      <c r="BPC807" s="110"/>
      <c r="BPD807" s="110"/>
      <c r="BPE807" s="110"/>
      <c r="BPF807" s="110"/>
      <c r="BPG807" s="110"/>
      <c r="BPH807" s="110"/>
      <c r="BPI807" s="110"/>
      <c r="BPJ807" s="110"/>
      <c r="BPK807" s="110"/>
      <c r="BPL807" s="110"/>
      <c r="BPM807" s="110"/>
      <c r="BPN807" s="110"/>
      <c r="BPO807" s="110"/>
      <c r="BPP807" s="110"/>
      <c r="BPQ807" s="110"/>
      <c r="BPR807" s="110"/>
      <c r="BPS807" s="110"/>
      <c r="BPT807" s="110"/>
      <c r="BPU807" s="110"/>
      <c r="BPV807" s="110"/>
      <c r="BPW807" s="110"/>
      <c r="BPX807" s="110"/>
      <c r="BPY807" s="110"/>
      <c r="BPZ807" s="110"/>
      <c r="BQA807" s="110"/>
      <c r="BQB807" s="110"/>
      <c r="BQC807" s="110"/>
      <c r="BQD807" s="110"/>
      <c r="BQE807" s="110"/>
      <c r="BQF807" s="110"/>
      <c r="BQG807" s="110"/>
      <c r="BQH807" s="110"/>
      <c r="BQI807" s="110"/>
      <c r="BQJ807" s="110"/>
      <c r="BQK807" s="110"/>
      <c r="BQL807" s="110"/>
      <c r="BQM807" s="110"/>
      <c r="BQN807" s="110"/>
      <c r="BQO807" s="110"/>
      <c r="BQP807" s="110"/>
      <c r="BQQ807" s="110"/>
      <c r="BQR807" s="110"/>
      <c r="BQS807" s="110"/>
      <c r="BQT807" s="110"/>
      <c r="BQU807" s="110"/>
      <c r="BQV807" s="110"/>
      <c r="BQW807" s="110"/>
      <c r="BQX807" s="110"/>
      <c r="BQY807" s="110"/>
      <c r="BQZ807" s="110"/>
      <c r="BRA807" s="110"/>
      <c r="BRB807" s="110"/>
      <c r="BRC807" s="110"/>
      <c r="BRD807" s="110"/>
      <c r="BRE807" s="110"/>
      <c r="BRF807" s="110"/>
      <c r="BRG807" s="110"/>
      <c r="BRH807" s="110"/>
      <c r="BRI807" s="110"/>
      <c r="BRJ807" s="110"/>
      <c r="BRK807" s="110"/>
      <c r="BRL807" s="110"/>
      <c r="BRM807" s="110"/>
      <c r="BRN807" s="110"/>
      <c r="BRO807" s="110"/>
      <c r="BRP807" s="110"/>
      <c r="BRQ807" s="110"/>
      <c r="BRR807" s="110"/>
      <c r="BRS807" s="110"/>
      <c r="BRT807" s="110"/>
      <c r="BRU807" s="110"/>
      <c r="BRV807" s="110"/>
      <c r="BRW807" s="110"/>
      <c r="BRX807" s="110"/>
      <c r="BRY807" s="110"/>
      <c r="BRZ807" s="110"/>
      <c r="BSA807" s="110"/>
      <c r="BSB807" s="110"/>
      <c r="BSC807" s="110"/>
      <c r="BSD807" s="110"/>
      <c r="BSE807" s="110"/>
      <c r="BSF807" s="110"/>
      <c r="BSG807" s="110"/>
      <c r="BSH807" s="110"/>
      <c r="BSI807" s="110"/>
      <c r="BSJ807" s="110"/>
      <c r="BSK807" s="110"/>
      <c r="BSL807" s="110"/>
      <c r="BSM807" s="110"/>
      <c r="BSN807" s="110"/>
      <c r="BSO807" s="110"/>
      <c r="BSP807" s="110"/>
      <c r="BSQ807" s="110"/>
      <c r="BSR807" s="110"/>
      <c r="BSS807" s="110"/>
      <c r="BST807" s="110"/>
      <c r="BSU807" s="110"/>
      <c r="BSV807" s="110"/>
      <c r="BSW807" s="110"/>
      <c r="BSX807" s="110"/>
      <c r="BSY807" s="110"/>
      <c r="BSZ807" s="110"/>
      <c r="BTA807" s="110"/>
      <c r="BTB807" s="110"/>
      <c r="BTC807" s="110"/>
      <c r="BTD807" s="110"/>
      <c r="BTE807" s="110"/>
      <c r="BTF807" s="110"/>
      <c r="BTG807" s="110"/>
      <c r="BTH807" s="110"/>
      <c r="BTI807" s="110"/>
      <c r="BTJ807" s="110"/>
      <c r="BTK807" s="110"/>
      <c r="BTL807" s="110"/>
      <c r="BTM807" s="110"/>
      <c r="BTN807" s="110"/>
      <c r="BTO807" s="110"/>
      <c r="BTP807" s="110"/>
      <c r="BTQ807" s="110"/>
      <c r="BTR807" s="110"/>
      <c r="BTS807" s="110"/>
      <c r="BTT807" s="110"/>
      <c r="BTU807" s="110"/>
      <c r="BTV807" s="110"/>
      <c r="BTW807" s="110"/>
      <c r="BTX807" s="110"/>
      <c r="BTY807" s="110"/>
      <c r="BTZ807" s="110"/>
      <c r="BUA807" s="110"/>
      <c r="BUB807" s="110"/>
      <c r="BUC807" s="110"/>
      <c r="BUD807" s="110"/>
      <c r="BUE807" s="110"/>
      <c r="BUF807" s="110"/>
      <c r="BUG807" s="110"/>
      <c r="BUH807" s="110"/>
      <c r="BUI807" s="110"/>
      <c r="BUJ807" s="110"/>
      <c r="BUK807" s="110"/>
      <c r="BUL807" s="110"/>
      <c r="BUM807" s="110"/>
      <c r="BUN807" s="110"/>
      <c r="BUO807" s="110"/>
      <c r="BUP807" s="110"/>
      <c r="BUQ807" s="110"/>
      <c r="BUR807" s="110"/>
      <c r="BUS807" s="110"/>
      <c r="BUT807" s="110"/>
      <c r="BUU807" s="110"/>
      <c r="BUV807" s="110"/>
      <c r="BUW807" s="110"/>
      <c r="BUX807" s="110"/>
      <c r="BUY807" s="110"/>
      <c r="BUZ807" s="110"/>
      <c r="BVA807" s="110"/>
      <c r="BVB807" s="110"/>
      <c r="BVC807" s="110"/>
      <c r="BVD807" s="110"/>
      <c r="BVE807" s="110"/>
      <c r="BVF807" s="110"/>
      <c r="BVG807" s="110"/>
      <c r="BVH807" s="110"/>
      <c r="BVI807" s="110"/>
      <c r="BVJ807" s="110"/>
      <c r="BVK807" s="110"/>
      <c r="BVL807" s="110"/>
      <c r="BVM807" s="110"/>
      <c r="BVN807" s="110"/>
      <c r="BVO807" s="110"/>
      <c r="BVP807" s="110"/>
      <c r="BVQ807" s="110"/>
      <c r="BVR807" s="110"/>
      <c r="BVS807" s="110"/>
      <c r="BVT807" s="110"/>
      <c r="BVU807" s="110"/>
      <c r="BVV807" s="110"/>
      <c r="BVW807" s="110"/>
      <c r="BVX807" s="110"/>
      <c r="BVY807" s="110"/>
      <c r="BVZ807" s="110"/>
      <c r="BWA807" s="110"/>
      <c r="BWB807" s="110"/>
      <c r="BWC807" s="110"/>
      <c r="BWD807" s="110"/>
      <c r="BWE807" s="110"/>
      <c r="BWF807" s="110"/>
      <c r="BWG807" s="110"/>
      <c r="BWH807" s="110"/>
      <c r="BWI807" s="110"/>
      <c r="BWJ807" s="110"/>
      <c r="BWK807" s="110"/>
      <c r="BWL807" s="110"/>
      <c r="BWM807" s="110"/>
      <c r="BWN807" s="110"/>
      <c r="BWO807" s="110"/>
      <c r="BWP807" s="110"/>
      <c r="BWQ807" s="110"/>
      <c r="BWR807" s="110"/>
      <c r="BWS807" s="110"/>
      <c r="BWT807" s="110"/>
      <c r="BWU807" s="110"/>
      <c r="BWV807" s="110"/>
      <c r="BWW807" s="110"/>
      <c r="BWX807" s="110"/>
      <c r="BWY807" s="110"/>
      <c r="BWZ807" s="110"/>
      <c r="BXA807" s="110"/>
      <c r="BXB807" s="110"/>
      <c r="BXC807" s="110"/>
      <c r="BXD807" s="110"/>
      <c r="BXE807" s="110"/>
      <c r="BXF807" s="110"/>
      <c r="BXG807" s="110"/>
      <c r="BXH807" s="110"/>
      <c r="BXI807" s="110"/>
      <c r="BXJ807" s="110"/>
      <c r="BXK807" s="110"/>
      <c r="BXL807" s="110"/>
      <c r="BXM807" s="110"/>
      <c r="BXN807" s="110"/>
      <c r="BXO807" s="110"/>
      <c r="BXP807" s="110"/>
      <c r="BXQ807" s="110"/>
      <c r="BXR807" s="110"/>
      <c r="BXS807" s="110"/>
      <c r="BXT807" s="110"/>
      <c r="BXU807" s="110"/>
      <c r="BXV807" s="110"/>
      <c r="BXW807" s="110"/>
      <c r="BXX807" s="110"/>
      <c r="BXY807" s="110"/>
      <c r="BXZ807" s="110"/>
      <c r="BYA807" s="110"/>
      <c r="BYB807" s="110"/>
      <c r="BYC807" s="110"/>
      <c r="BYD807" s="110"/>
      <c r="BYE807" s="110"/>
      <c r="BYF807" s="110"/>
      <c r="BYG807" s="110"/>
      <c r="BYH807" s="110"/>
      <c r="BYI807" s="110"/>
      <c r="BYJ807" s="110"/>
      <c r="BYK807" s="110"/>
      <c r="BYL807" s="110"/>
      <c r="BYM807" s="110"/>
      <c r="BYN807" s="110"/>
      <c r="BYO807" s="110"/>
      <c r="BYP807" s="110"/>
      <c r="BYQ807" s="110"/>
      <c r="BYR807" s="110"/>
      <c r="BYS807" s="110"/>
      <c r="BYT807" s="110"/>
      <c r="BYU807" s="110"/>
      <c r="BYV807" s="110"/>
      <c r="BYW807" s="110"/>
      <c r="BYX807" s="110"/>
      <c r="BYY807" s="110"/>
      <c r="BYZ807" s="110"/>
      <c r="BZA807" s="110"/>
      <c r="BZB807" s="110"/>
      <c r="BZC807" s="110"/>
      <c r="BZD807" s="110"/>
      <c r="BZE807" s="110"/>
      <c r="BZF807" s="110"/>
      <c r="BZG807" s="110"/>
      <c r="BZH807" s="110"/>
      <c r="BZI807" s="110"/>
      <c r="BZJ807" s="110"/>
      <c r="BZK807" s="110"/>
      <c r="BZL807" s="110"/>
      <c r="BZM807" s="110"/>
      <c r="BZN807" s="110"/>
      <c r="BZO807" s="110"/>
      <c r="BZP807" s="110"/>
      <c r="BZQ807" s="110"/>
      <c r="BZR807" s="110"/>
      <c r="BZS807" s="110"/>
      <c r="BZT807" s="110"/>
      <c r="BZU807" s="110"/>
      <c r="BZV807" s="110"/>
      <c r="BZW807" s="110"/>
      <c r="BZX807" s="110"/>
      <c r="BZY807" s="110"/>
      <c r="BZZ807" s="110"/>
      <c r="CAA807" s="110"/>
      <c r="CAB807" s="110"/>
      <c r="CAC807" s="110"/>
      <c r="CAD807" s="110"/>
      <c r="CAE807" s="110"/>
      <c r="CAF807" s="110"/>
      <c r="CAG807" s="110"/>
      <c r="CAH807" s="110"/>
      <c r="CAI807" s="110"/>
      <c r="CAJ807" s="110"/>
      <c r="CAK807" s="110"/>
      <c r="CAL807" s="110"/>
      <c r="CAM807" s="110"/>
      <c r="CAN807" s="110"/>
      <c r="CAO807" s="110"/>
      <c r="CAP807" s="110"/>
      <c r="CAQ807" s="110"/>
      <c r="CAR807" s="110"/>
      <c r="CAS807" s="110"/>
      <c r="CAT807" s="110"/>
      <c r="CAU807" s="110"/>
      <c r="CAV807" s="110"/>
      <c r="CAW807" s="110"/>
      <c r="CAX807" s="110"/>
      <c r="CAY807" s="110"/>
      <c r="CAZ807" s="110"/>
      <c r="CBA807" s="110"/>
      <c r="CBB807" s="110"/>
      <c r="CBC807" s="110"/>
      <c r="CBD807" s="110"/>
      <c r="CBE807" s="110"/>
      <c r="CBF807" s="110"/>
      <c r="CBG807" s="110"/>
      <c r="CBH807" s="110"/>
      <c r="CBI807" s="110"/>
      <c r="CBJ807" s="110"/>
      <c r="CBK807" s="110"/>
      <c r="CBL807" s="110"/>
      <c r="CBM807" s="110"/>
      <c r="CBN807" s="110"/>
      <c r="CBO807" s="110"/>
      <c r="CBP807" s="110"/>
      <c r="CBQ807" s="110"/>
      <c r="CBR807" s="110"/>
      <c r="CBS807" s="110"/>
      <c r="CBT807" s="110"/>
      <c r="CBU807" s="110"/>
      <c r="CBV807" s="110"/>
      <c r="CBW807" s="110"/>
      <c r="CBX807" s="110"/>
      <c r="CBY807" s="110"/>
      <c r="CBZ807" s="110"/>
      <c r="CCA807" s="110"/>
      <c r="CCB807" s="110"/>
      <c r="CCC807" s="110"/>
      <c r="CCD807" s="110"/>
      <c r="CCE807" s="110"/>
      <c r="CCF807" s="110"/>
      <c r="CCG807" s="110"/>
      <c r="CCH807" s="110"/>
      <c r="CCI807" s="110"/>
      <c r="CCJ807" s="110"/>
      <c r="CCK807" s="110"/>
      <c r="CCL807" s="110"/>
      <c r="CCM807" s="110"/>
      <c r="CCN807" s="110"/>
      <c r="CCO807" s="110"/>
      <c r="CCP807" s="110"/>
      <c r="CCQ807" s="110"/>
      <c r="CCR807" s="110"/>
      <c r="CCS807" s="110"/>
      <c r="CCT807" s="110"/>
      <c r="CCU807" s="110"/>
      <c r="CCV807" s="110"/>
      <c r="CCW807" s="110"/>
      <c r="CCX807" s="110"/>
      <c r="CCY807" s="110"/>
      <c r="CCZ807" s="110"/>
      <c r="CDA807" s="110"/>
      <c r="CDB807" s="110"/>
      <c r="CDC807" s="110"/>
      <c r="CDD807" s="110"/>
      <c r="CDE807" s="110"/>
      <c r="CDF807" s="110"/>
      <c r="CDG807" s="110"/>
      <c r="CDH807" s="110"/>
      <c r="CDI807" s="110"/>
      <c r="CDJ807" s="110"/>
      <c r="CDK807" s="110"/>
      <c r="CDL807" s="110"/>
      <c r="CDM807" s="110"/>
      <c r="CDN807" s="110"/>
      <c r="CDO807" s="110"/>
      <c r="CDP807" s="110"/>
      <c r="CDQ807" s="110"/>
      <c r="CDR807" s="110"/>
      <c r="CDS807" s="110"/>
      <c r="CDT807" s="110"/>
      <c r="CDU807" s="110"/>
      <c r="CDV807" s="110"/>
      <c r="CDW807" s="110"/>
      <c r="CDX807" s="110"/>
      <c r="CDY807" s="110"/>
      <c r="CDZ807" s="110"/>
      <c r="CEA807" s="110"/>
      <c r="CEB807" s="110"/>
      <c r="CEC807" s="110"/>
      <c r="CED807" s="110"/>
      <c r="CEE807" s="110"/>
      <c r="CEF807" s="110"/>
      <c r="CEG807" s="110"/>
      <c r="CEH807" s="110"/>
      <c r="CEI807" s="110"/>
      <c r="CEJ807" s="110"/>
      <c r="CEK807" s="110"/>
      <c r="CEL807" s="110"/>
      <c r="CEM807" s="110"/>
      <c r="CEN807" s="110"/>
      <c r="CEO807" s="110"/>
      <c r="CEP807" s="110"/>
      <c r="CEQ807" s="110"/>
      <c r="CER807" s="110"/>
      <c r="CES807" s="110"/>
      <c r="CET807" s="110"/>
      <c r="CEU807" s="110"/>
      <c r="CEV807" s="110"/>
      <c r="CEW807" s="110"/>
      <c r="CEX807" s="110"/>
      <c r="CEY807" s="110"/>
      <c r="CEZ807" s="110"/>
      <c r="CFA807" s="110"/>
      <c r="CFB807" s="110"/>
      <c r="CFC807" s="110"/>
      <c r="CFD807" s="110"/>
      <c r="CFE807" s="110"/>
      <c r="CFF807" s="110"/>
      <c r="CFG807" s="110"/>
      <c r="CFH807" s="110"/>
      <c r="CFI807" s="110"/>
      <c r="CFJ807" s="110"/>
      <c r="CFK807" s="110"/>
      <c r="CFL807" s="110"/>
      <c r="CFM807" s="110"/>
      <c r="CFN807" s="110"/>
      <c r="CFO807" s="110"/>
      <c r="CFP807" s="110"/>
      <c r="CFQ807" s="110"/>
      <c r="CFR807" s="110"/>
      <c r="CFS807" s="110"/>
      <c r="CFT807" s="110"/>
      <c r="CFU807" s="110"/>
      <c r="CFV807" s="110"/>
      <c r="CFW807" s="110"/>
      <c r="CFX807" s="110"/>
      <c r="CFY807" s="110"/>
      <c r="CFZ807" s="110"/>
      <c r="CGA807" s="110"/>
      <c r="CGB807" s="110"/>
      <c r="CGC807" s="110"/>
      <c r="CGD807" s="110"/>
      <c r="CGE807" s="110"/>
      <c r="CGF807" s="110"/>
      <c r="CGG807" s="110"/>
      <c r="CGH807" s="110"/>
      <c r="CGI807" s="110"/>
      <c r="CGJ807" s="110"/>
      <c r="CGK807" s="110"/>
      <c r="CGL807" s="110"/>
      <c r="CGM807" s="110"/>
      <c r="CGN807" s="110"/>
      <c r="CGO807" s="110"/>
      <c r="CGP807" s="110"/>
      <c r="CGQ807" s="110"/>
      <c r="CGR807" s="110"/>
      <c r="CGS807" s="110"/>
      <c r="CGT807" s="110"/>
      <c r="CGU807" s="110"/>
      <c r="CGV807" s="110"/>
      <c r="CGW807" s="110"/>
      <c r="CGX807" s="110"/>
      <c r="CGY807" s="110"/>
      <c r="CGZ807" s="110"/>
      <c r="CHA807" s="110"/>
      <c r="CHB807" s="110"/>
      <c r="CHC807" s="110"/>
      <c r="CHD807" s="110"/>
      <c r="CHE807" s="110"/>
      <c r="CHF807" s="110"/>
      <c r="CHG807" s="110"/>
      <c r="CHH807" s="110"/>
      <c r="CHI807" s="110"/>
      <c r="CHJ807" s="110"/>
      <c r="CHK807" s="110"/>
      <c r="CHL807" s="110"/>
      <c r="CHM807" s="110"/>
      <c r="CHN807" s="110"/>
      <c r="CHO807" s="110"/>
      <c r="CHP807" s="110"/>
      <c r="CHQ807" s="110"/>
      <c r="CHR807" s="110"/>
      <c r="CHS807" s="110"/>
      <c r="CHT807" s="110"/>
      <c r="CHU807" s="110"/>
      <c r="CHV807" s="110"/>
      <c r="CHW807" s="110"/>
      <c r="CHX807" s="110"/>
      <c r="CHY807" s="110"/>
      <c r="CHZ807" s="110"/>
      <c r="CIA807" s="110"/>
      <c r="CIB807" s="110"/>
      <c r="CIC807" s="110"/>
      <c r="CID807" s="110"/>
      <c r="CIE807" s="110"/>
      <c r="CIF807" s="110"/>
      <c r="CIG807" s="110"/>
      <c r="CIH807" s="110"/>
      <c r="CII807" s="110"/>
      <c r="CIJ807" s="110"/>
      <c r="CIK807" s="110"/>
      <c r="CIL807" s="110"/>
      <c r="CIM807" s="110"/>
      <c r="CIN807" s="110"/>
      <c r="CIO807" s="110"/>
      <c r="CIP807" s="110"/>
      <c r="CIQ807" s="110"/>
      <c r="CIR807" s="110"/>
      <c r="CIS807" s="110"/>
      <c r="CIT807" s="110"/>
      <c r="CIU807" s="110"/>
      <c r="CIV807" s="110"/>
      <c r="CIW807" s="110"/>
      <c r="CIX807" s="110"/>
      <c r="CIY807" s="110"/>
      <c r="CIZ807" s="110"/>
      <c r="CJA807" s="110"/>
      <c r="CJB807" s="110"/>
      <c r="CJC807" s="110"/>
      <c r="CJD807" s="110"/>
      <c r="CJE807" s="110"/>
      <c r="CJF807" s="110"/>
      <c r="CJG807" s="110"/>
      <c r="CJH807" s="110"/>
      <c r="CJI807" s="110"/>
      <c r="CJJ807" s="110"/>
      <c r="CJK807" s="110"/>
      <c r="CJL807" s="110"/>
      <c r="CJM807" s="110"/>
      <c r="CJN807" s="110"/>
      <c r="CJO807" s="110"/>
      <c r="CJP807" s="110"/>
      <c r="CJQ807" s="110"/>
      <c r="CJR807" s="110"/>
      <c r="CJS807" s="110"/>
      <c r="CJT807" s="110"/>
      <c r="CJU807" s="110"/>
      <c r="CJV807" s="110"/>
      <c r="CJW807" s="110"/>
      <c r="CJX807" s="110"/>
      <c r="CJY807" s="110"/>
      <c r="CJZ807" s="110"/>
      <c r="CKA807" s="110"/>
      <c r="CKB807" s="110"/>
      <c r="CKC807" s="110"/>
      <c r="CKD807" s="110"/>
      <c r="CKE807" s="110"/>
      <c r="CKF807" s="110"/>
      <c r="CKG807" s="110"/>
      <c r="CKH807" s="110"/>
      <c r="CKI807" s="110"/>
      <c r="CKJ807" s="110"/>
      <c r="CKK807" s="110"/>
      <c r="CKL807" s="110"/>
      <c r="CKM807" s="110"/>
      <c r="CKN807" s="110"/>
      <c r="CKO807" s="110"/>
      <c r="CKP807" s="110"/>
      <c r="CKQ807" s="110"/>
      <c r="CKR807" s="110"/>
      <c r="CKS807" s="110"/>
      <c r="CKT807" s="110"/>
      <c r="CKU807" s="110"/>
      <c r="CKV807" s="110"/>
      <c r="CKW807" s="110"/>
      <c r="CKX807" s="110"/>
      <c r="CKY807" s="110"/>
      <c r="CKZ807" s="110"/>
      <c r="CLA807" s="110"/>
      <c r="CLB807" s="110"/>
      <c r="CLC807" s="110"/>
      <c r="CLD807" s="110"/>
      <c r="CLE807" s="110"/>
      <c r="CLF807" s="110"/>
      <c r="CLG807" s="110"/>
      <c r="CLH807" s="110"/>
      <c r="CLI807" s="110"/>
      <c r="CLJ807" s="110"/>
      <c r="CLK807" s="110"/>
      <c r="CLL807" s="110"/>
      <c r="CLM807" s="110"/>
      <c r="CLN807" s="110"/>
      <c r="CLO807" s="110"/>
      <c r="CLP807" s="110"/>
      <c r="CLQ807" s="110"/>
      <c r="CLR807" s="110"/>
      <c r="CLS807" s="110"/>
      <c r="CLT807" s="110"/>
      <c r="CLU807" s="110"/>
      <c r="CLV807" s="110"/>
      <c r="CLW807" s="110"/>
      <c r="CLX807" s="110"/>
      <c r="CLY807" s="110"/>
      <c r="CLZ807" s="110"/>
      <c r="CMA807" s="110"/>
      <c r="CMB807" s="110"/>
      <c r="CMC807" s="110"/>
      <c r="CMD807" s="110"/>
      <c r="CME807" s="110"/>
      <c r="CMF807" s="110"/>
      <c r="CMG807" s="110"/>
      <c r="CMH807" s="110"/>
      <c r="CMI807" s="110"/>
      <c r="CMJ807" s="110"/>
      <c r="CMK807" s="110"/>
      <c r="CML807" s="110"/>
      <c r="CMM807" s="110"/>
      <c r="CMN807" s="110"/>
      <c r="CMO807" s="110"/>
      <c r="CMP807" s="110"/>
      <c r="CMQ807" s="110"/>
      <c r="CMR807" s="110"/>
      <c r="CMS807" s="110"/>
      <c r="CMT807" s="110"/>
      <c r="CMU807" s="110"/>
      <c r="CMV807" s="110"/>
      <c r="CMW807" s="110"/>
      <c r="CMX807" s="110"/>
      <c r="CMY807" s="110"/>
      <c r="CMZ807" s="110"/>
      <c r="CNA807" s="110"/>
      <c r="CNB807" s="110"/>
      <c r="CNC807" s="110"/>
      <c r="CND807" s="110"/>
      <c r="CNE807" s="110"/>
      <c r="CNF807" s="110"/>
      <c r="CNG807" s="110"/>
      <c r="CNH807" s="110"/>
      <c r="CNI807" s="110"/>
      <c r="CNJ807" s="110"/>
      <c r="CNK807" s="110"/>
      <c r="CNL807" s="110"/>
      <c r="CNM807" s="110"/>
      <c r="CNN807" s="110"/>
      <c r="CNO807" s="110"/>
      <c r="CNP807" s="110"/>
      <c r="CNQ807" s="110"/>
      <c r="CNR807" s="110"/>
      <c r="CNS807" s="110"/>
      <c r="CNT807" s="110"/>
      <c r="CNU807" s="110"/>
      <c r="CNV807" s="110"/>
      <c r="CNW807" s="110"/>
      <c r="CNX807" s="110"/>
      <c r="CNY807" s="110"/>
      <c r="CNZ807" s="110"/>
      <c r="COA807" s="110"/>
      <c r="COB807" s="110"/>
      <c r="COC807" s="110"/>
      <c r="COD807" s="110"/>
      <c r="COE807" s="110"/>
      <c r="COF807" s="110"/>
      <c r="COG807" s="110"/>
      <c r="COH807" s="110"/>
      <c r="COI807" s="110"/>
      <c r="COJ807" s="110"/>
      <c r="COK807" s="110"/>
      <c r="COL807" s="110"/>
      <c r="COM807" s="110"/>
      <c r="CON807" s="110"/>
      <c r="COO807" s="110"/>
      <c r="COP807" s="110"/>
      <c r="COQ807" s="110"/>
      <c r="COR807" s="110"/>
      <c r="COS807" s="110"/>
      <c r="COT807" s="110"/>
      <c r="COU807" s="110"/>
      <c r="COV807" s="110"/>
      <c r="COW807" s="110"/>
      <c r="COX807" s="110"/>
      <c r="COY807" s="110"/>
      <c r="COZ807" s="110"/>
      <c r="CPA807" s="110"/>
      <c r="CPB807" s="110"/>
      <c r="CPC807" s="110"/>
      <c r="CPD807" s="110"/>
      <c r="CPE807" s="110"/>
      <c r="CPF807" s="110"/>
      <c r="CPG807" s="110"/>
      <c r="CPH807" s="110"/>
      <c r="CPI807" s="110"/>
      <c r="CPJ807" s="110"/>
      <c r="CPK807" s="110"/>
      <c r="CPL807" s="110"/>
      <c r="CPM807" s="110"/>
      <c r="CPN807" s="110"/>
      <c r="CPO807" s="110"/>
      <c r="CPP807" s="110"/>
      <c r="CPQ807" s="110"/>
      <c r="CPR807" s="110"/>
      <c r="CPS807" s="110"/>
      <c r="CPT807" s="110"/>
      <c r="CPU807" s="110"/>
      <c r="CPV807" s="110"/>
      <c r="CPW807" s="110"/>
      <c r="CPX807" s="110"/>
      <c r="CPY807" s="110"/>
      <c r="CPZ807" s="110"/>
      <c r="CQA807" s="110"/>
      <c r="CQB807" s="110"/>
      <c r="CQC807" s="110"/>
      <c r="CQD807" s="110"/>
      <c r="CQE807" s="110"/>
      <c r="CQF807" s="110"/>
      <c r="CQG807" s="110"/>
      <c r="CQH807" s="110"/>
      <c r="CQI807" s="110"/>
      <c r="CQJ807" s="110"/>
      <c r="CQK807" s="110"/>
      <c r="CQL807" s="110"/>
      <c r="CQM807" s="110"/>
      <c r="CQN807" s="110"/>
      <c r="CQO807" s="110"/>
      <c r="CQP807" s="110"/>
      <c r="CQQ807" s="110"/>
      <c r="CQR807" s="110"/>
      <c r="CQS807" s="110"/>
      <c r="CQT807" s="110"/>
      <c r="CQU807" s="110"/>
      <c r="CQV807" s="110"/>
      <c r="CQW807" s="110"/>
      <c r="CQX807" s="110"/>
      <c r="CQY807" s="110"/>
      <c r="CQZ807" s="110"/>
      <c r="CRA807" s="110"/>
      <c r="CRB807" s="110"/>
      <c r="CRC807" s="110"/>
      <c r="CRD807" s="110"/>
      <c r="CRE807" s="110"/>
      <c r="CRF807" s="110"/>
      <c r="CRG807" s="110"/>
      <c r="CRH807" s="110"/>
      <c r="CRI807" s="110"/>
      <c r="CRJ807" s="110"/>
      <c r="CRK807" s="110"/>
      <c r="CRL807" s="110"/>
      <c r="CRM807" s="110"/>
      <c r="CRN807" s="110"/>
      <c r="CRO807" s="110"/>
      <c r="CRP807" s="110"/>
      <c r="CRQ807" s="110"/>
      <c r="CRR807" s="110"/>
      <c r="CRS807" s="110"/>
      <c r="CRT807" s="110"/>
      <c r="CRU807" s="110"/>
      <c r="CRV807" s="110"/>
      <c r="CRW807" s="110"/>
      <c r="CRX807" s="110"/>
      <c r="CRY807" s="110"/>
      <c r="CRZ807" s="110"/>
      <c r="CSA807" s="110"/>
      <c r="CSB807" s="110"/>
      <c r="CSC807" s="110"/>
      <c r="CSD807" s="110"/>
      <c r="CSE807" s="110"/>
      <c r="CSF807" s="110"/>
      <c r="CSG807" s="110"/>
      <c r="CSH807" s="110"/>
      <c r="CSI807" s="110"/>
      <c r="CSJ807" s="110"/>
      <c r="CSK807" s="110"/>
      <c r="CSL807" s="110"/>
      <c r="CSM807" s="110"/>
      <c r="CSN807" s="110"/>
      <c r="CSO807" s="110"/>
      <c r="CSP807" s="110"/>
      <c r="CSQ807" s="110"/>
      <c r="CSR807" s="110"/>
      <c r="CSS807" s="110"/>
      <c r="CST807" s="110"/>
      <c r="CSU807" s="110"/>
      <c r="CSV807" s="110"/>
      <c r="CSW807" s="110"/>
      <c r="CSX807" s="110"/>
      <c r="CSY807" s="110"/>
      <c r="CSZ807" s="110"/>
      <c r="CTA807" s="110"/>
      <c r="CTB807" s="110"/>
      <c r="CTC807" s="110"/>
      <c r="CTD807" s="110"/>
      <c r="CTE807" s="110"/>
      <c r="CTF807" s="110"/>
      <c r="CTG807" s="110"/>
      <c r="CTH807" s="110"/>
      <c r="CTI807" s="110"/>
      <c r="CTJ807" s="110"/>
      <c r="CTK807" s="110"/>
      <c r="CTL807" s="110"/>
      <c r="CTM807" s="110"/>
      <c r="CTN807" s="110"/>
      <c r="CTO807" s="110"/>
      <c r="CTP807" s="110"/>
      <c r="CTQ807" s="110"/>
      <c r="CTR807" s="110"/>
      <c r="CTS807" s="110"/>
      <c r="CTT807" s="110"/>
      <c r="CTU807" s="110"/>
      <c r="CTV807" s="110"/>
      <c r="CTW807" s="110"/>
      <c r="CTX807" s="110"/>
      <c r="CTY807" s="110"/>
      <c r="CTZ807" s="110"/>
      <c r="CUA807" s="110"/>
      <c r="CUB807" s="110"/>
      <c r="CUC807" s="110"/>
      <c r="CUD807" s="110"/>
      <c r="CUE807" s="110"/>
      <c r="CUF807" s="110"/>
      <c r="CUG807" s="110"/>
      <c r="CUH807" s="110"/>
      <c r="CUI807" s="110"/>
      <c r="CUJ807" s="110"/>
      <c r="CUK807" s="110"/>
      <c r="CUL807" s="110"/>
      <c r="CUM807" s="110"/>
      <c r="CUN807" s="110"/>
      <c r="CUO807" s="110"/>
      <c r="CUP807" s="110"/>
      <c r="CUQ807" s="110"/>
      <c r="CUR807" s="110"/>
      <c r="CUS807" s="110"/>
      <c r="CUT807" s="110"/>
      <c r="CUU807" s="110"/>
      <c r="CUV807" s="110"/>
      <c r="CUW807" s="110"/>
      <c r="CUX807" s="110"/>
      <c r="CUY807" s="110"/>
      <c r="CUZ807" s="110"/>
      <c r="CVA807" s="110"/>
      <c r="CVB807" s="110"/>
      <c r="CVC807" s="110"/>
      <c r="CVD807" s="110"/>
      <c r="CVE807" s="110"/>
      <c r="CVF807" s="110"/>
      <c r="CVG807" s="110"/>
      <c r="CVH807" s="110"/>
      <c r="CVI807" s="110"/>
      <c r="CVJ807" s="110"/>
      <c r="CVK807" s="110"/>
      <c r="CVL807" s="110"/>
      <c r="CVM807" s="110"/>
      <c r="CVN807" s="110"/>
      <c r="CVO807" s="110"/>
      <c r="CVP807" s="110"/>
      <c r="CVQ807" s="110"/>
      <c r="CVR807" s="110"/>
      <c r="CVS807" s="110"/>
      <c r="CVT807" s="110"/>
      <c r="CVU807" s="110"/>
      <c r="CVV807" s="110"/>
      <c r="CVW807" s="110"/>
      <c r="CVX807" s="110"/>
      <c r="CVY807" s="110"/>
      <c r="CVZ807" s="110"/>
      <c r="CWA807" s="110"/>
      <c r="CWB807" s="110"/>
      <c r="CWC807" s="110"/>
      <c r="CWD807" s="110"/>
      <c r="CWE807" s="110"/>
      <c r="CWF807" s="110"/>
      <c r="CWG807" s="110"/>
      <c r="CWH807" s="110"/>
      <c r="CWI807" s="110"/>
      <c r="CWJ807" s="110"/>
      <c r="CWK807" s="110"/>
      <c r="CWL807" s="110"/>
      <c r="CWM807" s="110"/>
      <c r="CWN807" s="110"/>
      <c r="CWO807" s="110"/>
      <c r="CWP807" s="110"/>
      <c r="CWQ807" s="110"/>
      <c r="CWR807" s="110"/>
      <c r="CWS807" s="110"/>
      <c r="CWT807" s="110"/>
      <c r="CWU807" s="110"/>
      <c r="CWV807" s="110"/>
      <c r="CWW807" s="110"/>
      <c r="CWX807" s="110"/>
      <c r="CWY807" s="110"/>
      <c r="CWZ807" s="110"/>
      <c r="CXA807" s="110"/>
      <c r="CXB807" s="110"/>
      <c r="CXC807" s="110"/>
      <c r="CXD807" s="110"/>
      <c r="CXE807" s="110"/>
      <c r="CXF807" s="110"/>
      <c r="CXG807" s="110"/>
      <c r="CXH807" s="110"/>
      <c r="CXI807" s="110"/>
      <c r="CXJ807" s="110"/>
      <c r="CXK807" s="110"/>
      <c r="CXL807" s="110"/>
      <c r="CXM807" s="110"/>
      <c r="CXN807" s="110"/>
      <c r="CXO807" s="110"/>
      <c r="CXP807" s="110"/>
      <c r="CXQ807" s="110"/>
      <c r="CXR807" s="110"/>
      <c r="CXS807" s="110"/>
      <c r="CXT807" s="110"/>
      <c r="CXU807" s="110"/>
      <c r="CXV807" s="110"/>
      <c r="CXW807" s="110"/>
      <c r="CXX807" s="110"/>
      <c r="CXY807" s="110"/>
      <c r="CXZ807" s="110"/>
      <c r="CYA807" s="110"/>
      <c r="CYB807" s="110"/>
      <c r="CYC807" s="110"/>
      <c r="CYD807" s="110"/>
      <c r="CYE807" s="110"/>
      <c r="CYF807" s="110"/>
      <c r="CYG807" s="110"/>
      <c r="CYH807" s="110"/>
      <c r="CYI807" s="110"/>
      <c r="CYJ807" s="110"/>
      <c r="CYK807" s="110"/>
      <c r="CYL807" s="110"/>
      <c r="CYM807" s="110"/>
      <c r="CYN807" s="110"/>
      <c r="CYO807" s="110"/>
      <c r="CYP807" s="110"/>
      <c r="CYQ807" s="110"/>
      <c r="CYR807" s="110"/>
      <c r="CYS807" s="110"/>
      <c r="CYT807" s="110"/>
      <c r="CYU807" s="110"/>
      <c r="CYV807" s="110"/>
      <c r="CYW807" s="110"/>
      <c r="CYX807" s="110"/>
      <c r="CYY807" s="110"/>
      <c r="CYZ807" s="110"/>
      <c r="CZA807" s="110"/>
      <c r="CZB807" s="110"/>
      <c r="CZC807" s="110"/>
      <c r="CZD807" s="110"/>
      <c r="CZE807" s="110"/>
      <c r="CZF807" s="110"/>
      <c r="CZG807" s="110"/>
      <c r="CZH807" s="110"/>
      <c r="CZI807" s="110"/>
      <c r="CZJ807" s="110"/>
      <c r="CZK807" s="110"/>
      <c r="CZL807" s="110"/>
      <c r="CZM807" s="110"/>
      <c r="CZN807" s="110"/>
      <c r="CZO807" s="110"/>
      <c r="CZP807" s="110"/>
      <c r="CZQ807" s="110"/>
      <c r="CZR807" s="110"/>
      <c r="CZS807" s="110"/>
      <c r="CZT807" s="110"/>
      <c r="CZU807" s="110"/>
      <c r="CZV807" s="110"/>
      <c r="CZW807" s="110"/>
      <c r="CZX807" s="110"/>
      <c r="CZY807" s="110"/>
      <c r="CZZ807" s="110"/>
      <c r="DAA807" s="110"/>
      <c r="DAB807" s="110"/>
      <c r="DAC807" s="110"/>
      <c r="DAD807" s="110"/>
      <c r="DAE807" s="110"/>
      <c r="DAF807" s="110"/>
      <c r="DAG807" s="110"/>
      <c r="DAH807" s="110"/>
      <c r="DAI807" s="110"/>
      <c r="DAJ807" s="110"/>
      <c r="DAK807" s="110"/>
      <c r="DAL807" s="110"/>
      <c r="DAM807" s="110"/>
      <c r="DAN807" s="110"/>
      <c r="DAO807" s="110"/>
      <c r="DAP807" s="110"/>
      <c r="DAQ807" s="110"/>
      <c r="DAR807" s="110"/>
      <c r="DAS807" s="110"/>
      <c r="DAT807" s="110"/>
      <c r="DAU807" s="110"/>
      <c r="DAV807" s="110"/>
      <c r="DAW807" s="110"/>
      <c r="DAX807" s="110"/>
      <c r="DAY807" s="110"/>
      <c r="DAZ807" s="110"/>
      <c r="DBA807" s="110"/>
      <c r="DBB807" s="110"/>
      <c r="DBC807" s="110"/>
      <c r="DBD807" s="110"/>
      <c r="DBE807" s="110"/>
      <c r="DBF807" s="110"/>
      <c r="DBG807" s="110"/>
      <c r="DBH807" s="110"/>
      <c r="DBI807" s="110"/>
      <c r="DBJ807" s="110"/>
      <c r="DBK807" s="110"/>
      <c r="DBL807" s="110"/>
      <c r="DBM807" s="110"/>
      <c r="DBN807" s="110"/>
      <c r="DBO807" s="110"/>
      <c r="DBP807" s="110"/>
      <c r="DBQ807" s="110"/>
      <c r="DBR807" s="110"/>
      <c r="DBS807" s="110"/>
      <c r="DBT807" s="110"/>
      <c r="DBU807" s="110"/>
      <c r="DBV807" s="110"/>
      <c r="DBW807" s="110"/>
      <c r="DBX807" s="110"/>
      <c r="DBY807" s="110"/>
      <c r="DBZ807" s="110"/>
      <c r="DCA807" s="110"/>
      <c r="DCB807" s="110"/>
      <c r="DCC807" s="110"/>
      <c r="DCD807" s="110"/>
      <c r="DCE807" s="110"/>
      <c r="DCF807" s="110"/>
      <c r="DCG807" s="110"/>
      <c r="DCH807" s="110"/>
      <c r="DCI807" s="110"/>
      <c r="DCJ807" s="110"/>
      <c r="DCK807" s="110"/>
      <c r="DCL807" s="110"/>
      <c r="DCM807" s="110"/>
      <c r="DCN807" s="110"/>
      <c r="DCO807" s="110"/>
      <c r="DCP807" s="110"/>
      <c r="DCQ807" s="110"/>
      <c r="DCR807" s="110"/>
      <c r="DCS807" s="110"/>
      <c r="DCT807" s="110"/>
      <c r="DCU807" s="110"/>
      <c r="DCV807" s="110"/>
      <c r="DCW807" s="110"/>
      <c r="DCX807" s="110"/>
      <c r="DCY807" s="110"/>
      <c r="DCZ807" s="110"/>
      <c r="DDA807" s="110"/>
      <c r="DDB807" s="110"/>
      <c r="DDC807" s="110"/>
      <c r="DDD807" s="110"/>
      <c r="DDE807" s="110"/>
      <c r="DDF807" s="110"/>
      <c r="DDG807" s="110"/>
      <c r="DDH807" s="110"/>
      <c r="DDI807" s="110"/>
      <c r="DDJ807" s="110"/>
      <c r="DDK807" s="110"/>
      <c r="DDL807" s="110"/>
      <c r="DDM807" s="110"/>
      <c r="DDN807" s="110"/>
      <c r="DDO807" s="110"/>
      <c r="DDP807" s="110"/>
      <c r="DDQ807" s="110"/>
      <c r="DDR807" s="110"/>
      <c r="DDS807" s="110"/>
      <c r="DDT807" s="110"/>
      <c r="DDU807" s="110"/>
      <c r="DDV807" s="110"/>
      <c r="DDW807" s="110"/>
      <c r="DDX807" s="110"/>
      <c r="DDY807" s="110"/>
      <c r="DDZ807" s="110"/>
      <c r="DEA807" s="110"/>
      <c r="DEB807" s="110"/>
      <c r="DEC807" s="110"/>
      <c r="DED807" s="110"/>
      <c r="DEE807" s="110"/>
      <c r="DEF807" s="110"/>
      <c r="DEG807" s="110"/>
      <c r="DEH807" s="110"/>
      <c r="DEI807" s="110"/>
      <c r="DEJ807" s="110"/>
      <c r="DEK807" s="110"/>
      <c r="DEL807" s="110"/>
      <c r="DEM807" s="110"/>
      <c r="DEN807" s="110"/>
      <c r="DEO807" s="110"/>
      <c r="DEP807" s="110"/>
      <c r="DEQ807" s="110"/>
      <c r="DER807" s="110"/>
      <c r="DES807" s="110"/>
      <c r="DET807" s="110"/>
      <c r="DEU807" s="110"/>
      <c r="DEV807" s="110"/>
      <c r="DEW807" s="110"/>
      <c r="DEX807" s="110"/>
      <c r="DEY807" s="110"/>
      <c r="DEZ807" s="110"/>
      <c r="DFA807" s="110"/>
      <c r="DFB807" s="110"/>
      <c r="DFC807" s="110"/>
      <c r="DFD807" s="110"/>
      <c r="DFE807" s="110"/>
      <c r="DFF807" s="110"/>
      <c r="DFG807" s="110"/>
      <c r="DFH807" s="110"/>
      <c r="DFI807" s="110"/>
      <c r="DFJ807" s="110"/>
      <c r="DFK807" s="110"/>
      <c r="DFL807" s="110"/>
      <c r="DFM807" s="110"/>
      <c r="DFN807" s="110"/>
      <c r="DFO807" s="110"/>
      <c r="DFP807" s="110"/>
      <c r="DFQ807" s="110"/>
      <c r="DFR807" s="110"/>
      <c r="DFS807" s="110"/>
      <c r="DFT807" s="110"/>
      <c r="DFU807" s="110"/>
      <c r="DFV807" s="110"/>
      <c r="DFW807" s="110"/>
      <c r="DFX807" s="110"/>
      <c r="DFY807" s="110"/>
      <c r="DFZ807" s="110"/>
      <c r="DGA807" s="110"/>
      <c r="DGB807" s="110"/>
      <c r="DGC807" s="110"/>
      <c r="DGD807" s="110"/>
      <c r="DGE807" s="110"/>
      <c r="DGF807" s="110"/>
      <c r="DGG807" s="110"/>
      <c r="DGH807" s="110"/>
      <c r="DGI807" s="110"/>
      <c r="DGJ807" s="110"/>
      <c r="DGK807" s="110"/>
      <c r="DGL807" s="110"/>
      <c r="DGM807" s="110"/>
      <c r="DGN807" s="110"/>
      <c r="DGO807" s="110"/>
      <c r="DGP807" s="110"/>
      <c r="DGQ807" s="110"/>
      <c r="DGR807" s="110"/>
      <c r="DGS807" s="110"/>
      <c r="DGT807" s="110"/>
      <c r="DGU807" s="110"/>
      <c r="DGV807" s="110"/>
      <c r="DGW807" s="110"/>
      <c r="DGX807" s="110"/>
      <c r="DGY807" s="110"/>
      <c r="DGZ807" s="110"/>
      <c r="DHA807" s="110"/>
      <c r="DHB807" s="110"/>
      <c r="DHC807" s="110"/>
      <c r="DHD807" s="110"/>
      <c r="DHE807" s="110"/>
      <c r="DHF807" s="110"/>
      <c r="DHG807" s="110"/>
      <c r="DHH807" s="110"/>
      <c r="DHI807" s="110"/>
      <c r="DHJ807" s="110"/>
      <c r="DHK807" s="110"/>
      <c r="DHL807" s="110"/>
      <c r="DHM807" s="110"/>
      <c r="DHN807" s="110"/>
      <c r="DHO807" s="110"/>
      <c r="DHP807" s="110"/>
      <c r="DHQ807" s="110"/>
      <c r="DHR807" s="110"/>
      <c r="DHS807" s="110"/>
      <c r="DHT807" s="110"/>
      <c r="DHU807" s="110"/>
      <c r="DHV807" s="110"/>
      <c r="DHW807" s="110"/>
      <c r="DHX807" s="110"/>
      <c r="DHY807" s="110"/>
      <c r="DHZ807" s="110"/>
      <c r="DIA807" s="110"/>
      <c r="DIB807" s="110"/>
      <c r="DIC807" s="110"/>
      <c r="DID807" s="110"/>
      <c r="DIE807" s="110"/>
      <c r="DIF807" s="110"/>
      <c r="DIG807" s="110"/>
      <c r="DIH807" s="110"/>
      <c r="DII807" s="110"/>
      <c r="DIJ807" s="110"/>
      <c r="DIK807" s="110"/>
      <c r="DIL807" s="110"/>
      <c r="DIM807" s="110"/>
      <c r="DIN807" s="110"/>
      <c r="DIO807" s="110"/>
      <c r="DIP807" s="110"/>
      <c r="DIQ807" s="110"/>
      <c r="DIR807" s="110"/>
      <c r="DIS807" s="110"/>
      <c r="DIT807" s="110"/>
      <c r="DIU807" s="110"/>
      <c r="DIV807" s="110"/>
      <c r="DIW807" s="110"/>
      <c r="DIX807" s="110"/>
      <c r="DIY807" s="110"/>
      <c r="DIZ807" s="110"/>
      <c r="DJA807" s="110"/>
      <c r="DJB807" s="110"/>
      <c r="DJC807" s="110"/>
      <c r="DJD807" s="110"/>
      <c r="DJE807" s="110"/>
      <c r="DJF807" s="110"/>
      <c r="DJG807" s="110"/>
      <c r="DJH807" s="110"/>
      <c r="DJI807" s="110"/>
      <c r="DJJ807" s="110"/>
      <c r="DJK807" s="110"/>
      <c r="DJL807" s="110"/>
      <c r="DJM807" s="110"/>
      <c r="DJN807" s="110"/>
      <c r="DJO807" s="110"/>
      <c r="DJP807" s="110"/>
      <c r="DJQ807" s="110"/>
      <c r="DJR807" s="110"/>
      <c r="DJS807" s="110"/>
      <c r="DJT807" s="110"/>
      <c r="DJU807" s="110"/>
      <c r="DJV807" s="110"/>
      <c r="DJW807" s="110"/>
      <c r="DJX807" s="110"/>
      <c r="DJY807" s="110"/>
      <c r="DJZ807" s="110"/>
      <c r="DKA807" s="110"/>
      <c r="DKB807" s="110"/>
      <c r="DKC807" s="110"/>
      <c r="DKD807" s="110"/>
      <c r="DKE807" s="110"/>
      <c r="DKF807" s="110"/>
      <c r="DKG807" s="110"/>
      <c r="DKH807" s="110"/>
      <c r="DKI807" s="110"/>
      <c r="DKJ807" s="110"/>
      <c r="DKK807" s="110"/>
      <c r="DKL807" s="110"/>
      <c r="DKM807" s="110"/>
      <c r="DKN807" s="110"/>
      <c r="DKO807" s="110"/>
      <c r="DKP807" s="110"/>
      <c r="DKQ807" s="110"/>
      <c r="DKR807" s="110"/>
      <c r="DKS807" s="110"/>
      <c r="DKT807" s="110"/>
      <c r="DKU807" s="110"/>
      <c r="DKV807" s="110"/>
      <c r="DKW807" s="110"/>
      <c r="DKX807" s="110"/>
      <c r="DKY807" s="110"/>
      <c r="DKZ807" s="110"/>
      <c r="DLA807" s="110"/>
      <c r="DLB807" s="110"/>
      <c r="DLC807" s="110"/>
      <c r="DLD807" s="110"/>
      <c r="DLE807" s="110"/>
      <c r="DLF807" s="110"/>
      <c r="DLG807" s="110"/>
      <c r="DLH807" s="110"/>
      <c r="DLI807" s="110"/>
      <c r="DLJ807" s="110"/>
      <c r="DLK807" s="110"/>
      <c r="DLL807" s="110"/>
      <c r="DLM807" s="110"/>
      <c r="DLN807" s="110"/>
      <c r="DLO807" s="110"/>
      <c r="DLP807" s="110"/>
      <c r="DLQ807" s="110"/>
      <c r="DLR807" s="110"/>
      <c r="DLS807" s="110"/>
      <c r="DLT807" s="110"/>
      <c r="DLU807" s="110"/>
      <c r="DLV807" s="110"/>
      <c r="DLW807" s="110"/>
      <c r="DLX807" s="110"/>
      <c r="DLY807" s="110"/>
      <c r="DLZ807" s="110"/>
      <c r="DMA807" s="110"/>
      <c r="DMB807" s="110"/>
      <c r="DMC807" s="110"/>
      <c r="DMD807" s="110"/>
      <c r="DME807" s="110"/>
      <c r="DMF807" s="110"/>
      <c r="DMG807" s="110"/>
      <c r="DMH807" s="110"/>
      <c r="DMI807" s="110"/>
      <c r="DMJ807" s="110"/>
      <c r="DMK807" s="110"/>
      <c r="DML807" s="110"/>
      <c r="DMM807" s="110"/>
      <c r="DMN807" s="110"/>
      <c r="DMO807" s="110"/>
      <c r="DMP807" s="110"/>
      <c r="DMQ807" s="110"/>
      <c r="DMR807" s="110"/>
      <c r="DMS807" s="110"/>
      <c r="DMT807" s="110"/>
      <c r="DMU807" s="110"/>
      <c r="DMV807" s="110"/>
      <c r="DMW807" s="110"/>
      <c r="DMX807" s="110"/>
      <c r="DMY807" s="110"/>
      <c r="DMZ807" s="110"/>
      <c r="DNA807" s="110"/>
      <c r="DNB807" s="110"/>
      <c r="DNC807" s="110"/>
      <c r="DND807" s="110"/>
      <c r="DNE807" s="110"/>
      <c r="DNF807" s="110"/>
      <c r="DNG807" s="110"/>
      <c r="DNH807" s="110"/>
      <c r="DNI807" s="110"/>
      <c r="DNJ807" s="110"/>
      <c r="DNK807" s="110"/>
      <c r="DNL807" s="110"/>
      <c r="DNM807" s="110"/>
      <c r="DNN807" s="110"/>
      <c r="DNO807" s="110"/>
      <c r="DNP807" s="110"/>
      <c r="DNQ807" s="110"/>
      <c r="DNR807" s="110"/>
      <c r="DNS807" s="110"/>
      <c r="DNT807" s="110"/>
      <c r="DNU807" s="110"/>
      <c r="DNV807" s="110"/>
      <c r="DNW807" s="110"/>
      <c r="DNX807" s="110"/>
      <c r="DNY807" s="110"/>
      <c r="DNZ807" s="110"/>
      <c r="DOA807" s="110"/>
      <c r="DOB807" s="110"/>
      <c r="DOC807" s="110"/>
      <c r="DOD807" s="110"/>
      <c r="DOE807" s="110"/>
      <c r="DOF807" s="110"/>
      <c r="DOG807" s="110"/>
      <c r="DOH807" s="110"/>
      <c r="DOI807" s="110"/>
      <c r="DOJ807" s="110"/>
      <c r="DOK807" s="110"/>
      <c r="DOL807" s="110"/>
      <c r="DOM807" s="110"/>
      <c r="DON807" s="110"/>
      <c r="DOO807" s="110"/>
      <c r="DOP807" s="110"/>
      <c r="DOQ807" s="110"/>
      <c r="DOR807" s="110"/>
      <c r="DOS807" s="110"/>
      <c r="DOT807" s="110"/>
      <c r="DOU807" s="110"/>
      <c r="DOV807" s="110"/>
      <c r="DOW807" s="110"/>
      <c r="DOX807" s="110"/>
      <c r="DOY807" s="110"/>
      <c r="DOZ807" s="110"/>
      <c r="DPA807" s="110"/>
      <c r="DPB807" s="110"/>
      <c r="DPC807" s="110"/>
      <c r="DPD807" s="110"/>
      <c r="DPE807" s="110"/>
      <c r="DPF807" s="110"/>
      <c r="DPG807" s="110"/>
      <c r="DPH807" s="110"/>
      <c r="DPI807" s="110"/>
      <c r="DPJ807" s="110"/>
      <c r="DPK807" s="110"/>
      <c r="DPL807" s="110"/>
      <c r="DPM807" s="110"/>
      <c r="DPN807" s="110"/>
      <c r="DPO807" s="110"/>
      <c r="DPP807" s="110"/>
      <c r="DPQ807" s="110"/>
      <c r="DPR807" s="110"/>
      <c r="DPS807" s="110"/>
      <c r="DPT807" s="110"/>
      <c r="DPU807" s="110"/>
      <c r="DPV807" s="110"/>
      <c r="DPW807" s="110"/>
      <c r="DPX807" s="110"/>
      <c r="DPY807" s="110"/>
      <c r="DPZ807" s="110"/>
      <c r="DQA807" s="110"/>
      <c r="DQB807" s="110"/>
      <c r="DQC807" s="110"/>
      <c r="DQD807" s="110"/>
      <c r="DQE807" s="110"/>
      <c r="DQF807" s="110"/>
      <c r="DQG807" s="110"/>
      <c r="DQH807" s="110"/>
      <c r="DQI807" s="110"/>
      <c r="DQJ807" s="110"/>
      <c r="DQK807" s="110"/>
      <c r="DQL807" s="110"/>
      <c r="DQM807" s="110"/>
      <c r="DQN807" s="110"/>
      <c r="DQO807" s="110"/>
      <c r="DQP807" s="110"/>
      <c r="DQQ807" s="110"/>
      <c r="DQR807" s="110"/>
      <c r="DQS807" s="110"/>
      <c r="DQT807" s="110"/>
      <c r="DQU807" s="110"/>
      <c r="DQV807" s="110"/>
      <c r="DQW807" s="110"/>
      <c r="DQX807" s="110"/>
      <c r="DQY807" s="110"/>
      <c r="DQZ807" s="110"/>
      <c r="DRA807" s="110"/>
      <c r="DRB807" s="110"/>
      <c r="DRC807" s="110"/>
      <c r="DRD807" s="110"/>
      <c r="DRE807" s="110"/>
      <c r="DRF807" s="110"/>
      <c r="DRG807" s="110"/>
      <c r="DRH807" s="110"/>
      <c r="DRI807" s="110"/>
      <c r="DRJ807" s="110"/>
      <c r="DRK807" s="110"/>
      <c r="DRL807" s="110"/>
      <c r="DRM807" s="110"/>
      <c r="DRN807" s="110"/>
      <c r="DRO807" s="110"/>
      <c r="DRP807" s="110"/>
      <c r="DRQ807" s="110"/>
      <c r="DRR807" s="110"/>
      <c r="DRS807" s="110"/>
      <c r="DRT807" s="110"/>
      <c r="DRU807" s="110"/>
      <c r="DRV807" s="110"/>
      <c r="DRW807" s="110"/>
      <c r="DRX807" s="110"/>
      <c r="DRY807" s="110"/>
      <c r="DRZ807" s="110"/>
      <c r="DSA807" s="110"/>
      <c r="DSB807" s="110"/>
      <c r="DSC807" s="110"/>
      <c r="DSD807" s="110"/>
      <c r="DSE807" s="110"/>
      <c r="DSF807" s="110"/>
      <c r="DSG807" s="110"/>
      <c r="DSH807" s="110"/>
      <c r="DSI807" s="110"/>
      <c r="DSJ807" s="110"/>
      <c r="DSK807" s="110"/>
      <c r="DSL807" s="110"/>
      <c r="DSM807" s="110"/>
      <c r="DSN807" s="110"/>
      <c r="DSO807" s="110"/>
      <c r="DSP807" s="110"/>
      <c r="DSQ807" s="110"/>
      <c r="DSR807" s="110"/>
      <c r="DSS807" s="110"/>
      <c r="DST807" s="110"/>
      <c r="DSU807" s="110"/>
      <c r="DSV807" s="110"/>
      <c r="DSW807" s="110"/>
      <c r="DSX807" s="110"/>
      <c r="DSY807" s="110"/>
      <c r="DSZ807" s="110"/>
      <c r="DTA807" s="110"/>
      <c r="DTB807" s="110"/>
      <c r="DTC807" s="110"/>
      <c r="DTD807" s="110"/>
      <c r="DTE807" s="110"/>
      <c r="DTF807" s="110"/>
      <c r="DTG807" s="110"/>
      <c r="DTH807" s="110"/>
      <c r="DTI807" s="110"/>
      <c r="DTJ807" s="110"/>
      <c r="DTK807" s="110"/>
      <c r="DTL807" s="110"/>
      <c r="DTM807" s="110"/>
      <c r="DTN807" s="110"/>
      <c r="DTO807" s="110"/>
      <c r="DTP807" s="110"/>
      <c r="DTQ807" s="110"/>
      <c r="DTR807" s="110"/>
      <c r="DTS807" s="110"/>
      <c r="DTT807" s="110"/>
      <c r="DTU807" s="110"/>
      <c r="DTV807" s="110"/>
      <c r="DTW807" s="110"/>
      <c r="DTX807" s="110"/>
      <c r="DTY807" s="110"/>
      <c r="DTZ807" s="110"/>
      <c r="DUA807" s="110"/>
      <c r="DUB807" s="110"/>
      <c r="DUC807" s="110"/>
      <c r="DUD807" s="110"/>
      <c r="DUE807" s="110"/>
      <c r="DUF807" s="110"/>
      <c r="DUG807" s="110"/>
      <c r="DUH807" s="110"/>
      <c r="DUI807" s="110"/>
      <c r="DUJ807" s="110"/>
      <c r="DUK807" s="110"/>
      <c r="DUL807" s="110"/>
      <c r="DUM807" s="110"/>
      <c r="DUN807" s="110"/>
      <c r="DUO807" s="110"/>
      <c r="DUP807" s="110"/>
      <c r="DUQ807" s="110"/>
      <c r="DUR807" s="110"/>
      <c r="DUS807" s="110"/>
      <c r="DUT807" s="110"/>
      <c r="DUU807" s="110"/>
      <c r="DUV807" s="110"/>
      <c r="DUW807" s="110"/>
      <c r="DUX807" s="110"/>
      <c r="DUY807" s="110"/>
      <c r="DUZ807" s="110"/>
      <c r="DVA807" s="110"/>
      <c r="DVB807" s="110"/>
      <c r="DVC807" s="110"/>
      <c r="DVD807" s="110"/>
      <c r="DVE807" s="110"/>
      <c r="DVF807" s="110"/>
      <c r="DVG807" s="110"/>
      <c r="DVH807" s="110"/>
      <c r="DVI807" s="110"/>
      <c r="DVJ807" s="110"/>
      <c r="DVK807" s="110"/>
      <c r="DVL807" s="110"/>
      <c r="DVM807" s="110"/>
      <c r="DVN807" s="110"/>
      <c r="DVO807" s="110"/>
      <c r="DVP807" s="110"/>
      <c r="DVQ807" s="110"/>
      <c r="DVR807" s="110"/>
      <c r="DVS807" s="110"/>
      <c r="DVT807" s="110"/>
      <c r="DVU807" s="110"/>
      <c r="DVV807" s="110"/>
      <c r="DVW807" s="110"/>
      <c r="DVX807" s="110"/>
      <c r="DVY807" s="110"/>
      <c r="DVZ807" s="110"/>
      <c r="DWA807" s="110"/>
      <c r="DWB807" s="110"/>
      <c r="DWC807" s="110"/>
      <c r="DWD807" s="110"/>
      <c r="DWE807" s="110"/>
      <c r="DWF807" s="110"/>
      <c r="DWG807" s="110"/>
      <c r="DWH807" s="110"/>
      <c r="DWI807" s="110"/>
      <c r="DWJ807" s="110"/>
      <c r="DWK807" s="110"/>
      <c r="DWL807" s="110"/>
      <c r="DWM807" s="110"/>
      <c r="DWN807" s="110"/>
      <c r="DWO807" s="110"/>
      <c r="DWP807" s="110"/>
      <c r="DWQ807" s="110"/>
      <c r="DWR807" s="110"/>
      <c r="DWS807" s="110"/>
      <c r="DWT807" s="110"/>
      <c r="DWU807" s="110"/>
      <c r="DWV807" s="110"/>
      <c r="DWW807" s="110"/>
      <c r="DWX807" s="110"/>
      <c r="DWY807" s="110"/>
      <c r="DWZ807" s="110"/>
      <c r="DXA807" s="110"/>
      <c r="DXB807" s="110"/>
      <c r="DXC807" s="110"/>
      <c r="DXD807" s="110"/>
      <c r="DXE807" s="110"/>
      <c r="DXF807" s="110"/>
      <c r="DXG807" s="110"/>
      <c r="DXH807" s="110"/>
      <c r="DXI807" s="110"/>
      <c r="DXJ807" s="110"/>
      <c r="DXK807" s="110"/>
      <c r="DXL807" s="110"/>
      <c r="DXM807" s="110"/>
      <c r="DXN807" s="110"/>
      <c r="DXO807" s="110"/>
      <c r="DXP807" s="110"/>
      <c r="DXQ807" s="110"/>
      <c r="DXR807" s="110"/>
      <c r="DXS807" s="110"/>
      <c r="DXT807" s="110"/>
      <c r="DXU807" s="110"/>
      <c r="DXV807" s="110"/>
      <c r="DXW807" s="110"/>
      <c r="DXX807" s="110"/>
      <c r="DXY807" s="110"/>
      <c r="DXZ807" s="110"/>
      <c r="DYA807" s="110"/>
      <c r="DYB807" s="110"/>
      <c r="DYC807" s="110"/>
      <c r="DYD807" s="110"/>
      <c r="DYE807" s="110"/>
      <c r="DYF807" s="110"/>
      <c r="DYG807" s="110"/>
      <c r="DYH807" s="110"/>
      <c r="DYI807" s="110"/>
      <c r="DYJ807" s="110"/>
      <c r="DYK807" s="110"/>
      <c r="DYL807" s="110"/>
      <c r="DYM807" s="110"/>
      <c r="DYN807" s="110"/>
      <c r="DYO807" s="110"/>
      <c r="DYP807" s="110"/>
      <c r="DYQ807" s="110"/>
      <c r="DYR807" s="110"/>
      <c r="DYS807" s="110"/>
      <c r="DYT807" s="110"/>
      <c r="DYU807" s="110"/>
      <c r="DYV807" s="110"/>
      <c r="DYW807" s="110"/>
      <c r="DYX807" s="110"/>
      <c r="DYY807" s="110"/>
      <c r="DYZ807" s="110"/>
      <c r="DZA807" s="110"/>
      <c r="DZB807" s="110"/>
      <c r="DZC807" s="110"/>
      <c r="DZD807" s="110"/>
      <c r="DZE807" s="110"/>
      <c r="DZF807" s="110"/>
      <c r="DZG807" s="110"/>
      <c r="DZH807" s="110"/>
      <c r="DZI807" s="110"/>
      <c r="DZJ807" s="110"/>
      <c r="DZK807" s="110"/>
      <c r="DZL807" s="110"/>
      <c r="DZM807" s="110"/>
      <c r="DZN807" s="110"/>
      <c r="DZO807" s="110"/>
      <c r="DZP807" s="110"/>
      <c r="DZQ807" s="110"/>
      <c r="DZR807" s="110"/>
      <c r="DZS807" s="110"/>
      <c r="DZT807" s="110"/>
      <c r="DZU807" s="110"/>
      <c r="DZV807" s="110"/>
      <c r="DZW807" s="110"/>
      <c r="DZX807" s="110"/>
      <c r="DZY807" s="110"/>
      <c r="DZZ807" s="110"/>
      <c r="EAA807" s="110"/>
      <c r="EAB807" s="110"/>
      <c r="EAC807" s="110"/>
      <c r="EAD807" s="110"/>
      <c r="EAE807" s="110"/>
      <c r="EAF807" s="110"/>
      <c r="EAG807" s="110"/>
      <c r="EAH807" s="110"/>
      <c r="EAI807" s="110"/>
      <c r="EAJ807" s="110"/>
      <c r="EAK807" s="110"/>
      <c r="EAL807" s="110"/>
      <c r="EAM807" s="110"/>
      <c r="EAN807" s="110"/>
      <c r="EAO807" s="110"/>
      <c r="EAP807" s="110"/>
      <c r="EAQ807" s="110"/>
      <c r="EAR807" s="110"/>
      <c r="EAS807" s="110"/>
      <c r="EAT807" s="110"/>
      <c r="EAU807" s="110"/>
      <c r="EAV807" s="110"/>
      <c r="EAW807" s="110"/>
      <c r="EAX807" s="110"/>
      <c r="EAY807" s="110"/>
      <c r="EAZ807" s="110"/>
      <c r="EBA807" s="110"/>
      <c r="EBB807" s="110"/>
      <c r="EBC807" s="110"/>
      <c r="EBD807" s="110"/>
      <c r="EBE807" s="110"/>
      <c r="EBF807" s="110"/>
      <c r="EBG807" s="110"/>
      <c r="EBH807" s="110"/>
      <c r="EBI807" s="110"/>
      <c r="EBJ807" s="110"/>
      <c r="EBK807" s="110"/>
      <c r="EBL807" s="110"/>
      <c r="EBM807" s="110"/>
      <c r="EBN807" s="110"/>
      <c r="EBO807" s="110"/>
      <c r="EBP807" s="110"/>
      <c r="EBQ807" s="110"/>
      <c r="EBR807" s="110"/>
      <c r="EBS807" s="110"/>
      <c r="EBT807" s="110"/>
      <c r="EBU807" s="110"/>
      <c r="EBV807" s="110"/>
      <c r="EBW807" s="110"/>
      <c r="EBX807" s="110"/>
      <c r="EBY807" s="110"/>
      <c r="EBZ807" s="110"/>
      <c r="ECA807" s="110"/>
      <c r="ECB807" s="110"/>
      <c r="ECC807" s="110"/>
      <c r="ECD807" s="110"/>
      <c r="ECE807" s="110"/>
      <c r="ECF807" s="110"/>
      <c r="ECG807" s="110"/>
      <c r="ECH807" s="110"/>
      <c r="ECI807" s="110"/>
      <c r="ECJ807" s="110"/>
      <c r="ECK807" s="110"/>
      <c r="ECL807" s="110"/>
      <c r="ECM807" s="110"/>
      <c r="ECN807" s="110"/>
      <c r="ECO807" s="110"/>
      <c r="ECP807" s="110"/>
      <c r="ECQ807" s="110"/>
      <c r="ECR807" s="110"/>
      <c r="ECS807" s="110"/>
      <c r="ECT807" s="110"/>
      <c r="ECU807" s="110"/>
      <c r="ECV807" s="110"/>
      <c r="ECW807" s="110"/>
      <c r="ECX807" s="110"/>
      <c r="ECY807" s="110"/>
      <c r="ECZ807" s="110"/>
      <c r="EDA807" s="110"/>
      <c r="EDB807" s="110"/>
      <c r="EDC807" s="110"/>
      <c r="EDD807" s="110"/>
      <c r="EDE807" s="110"/>
      <c r="EDF807" s="110"/>
      <c r="EDG807" s="110"/>
      <c r="EDH807" s="110"/>
      <c r="EDI807" s="110"/>
      <c r="EDJ807" s="110"/>
      <c r="EDK807" s="110"/>
      <c r="EDL807" s="110"/>
      <c r="EDM807" s="110"/>
      <c r="EDN807" s="110"/>
      <c r="EDO807" s="110"/>
      <c r="EDP807" s="110"/>
      <c r="EDQ807" s="110"/>
      <c r="EDR807" s="110"/>
      <c r="EDS807" s="110"/>
      <c r="EDT807" s="110"/>
      <c r="EDU807" s="110"/>
      <c r="EDV807" s="110"/>
      <c r="EDW807" s="110"/>
      <c r="EDX807" s="110"/>
      <c r="EDY807" s="110"/>
      <c r="EDZ807" s="110"/>
      <c r="EEA807" s="110"/>
      <c r="EEB807" s="110"/>
      <c r="EEC807" s="110"/>
      <c r="EED807" s="110"/>
      <c r="EEE807" s="110"/>
      <c r="EEF807" s="110"/>
      <c r="EEG807" s="110"/>
      <c r="EEH807" s="110"/>
      <c r="EEI807" s="110"/>
      <c r="EEJ807" s="110"/>
      <c r="EEK807" s="110"/>
      <c r="EEL807" s="110"/>
      <c r="EEM807" s="110"/>
      <c r="EEN807" s="110"/>
      <c r="EEO807" s="110"/>
      <c r="EEP807" s="110"/>
      <c r="EEQ807" s="110"/>
      <c r="EER807" s="110"/>
      <c r="EES807" s="110"/>
      <c r="EET807" s="110"/>
      <c r="EEU807" s="110"/>
      <c r="EEV807" s="110"/>
      <c r="EEW807" s="110"/>
      <c r="EEX807" s="110"/>
      <c r="EEY807" s="110"/>
      <c r="EEZ807" s="110"/>
      <c r="EFA807" s="110"/>
      <c r="EFB807" s="110"/>
      <c r="EFC807" s="110"/>
      <c r="EFD807" s="110"/>
      <c r="EFE807" s="110"/>
      <c r="EFF807" s="110"/>
      <c r="EFG807" s="110"/>
      <c r="EFH807" s="110"/>
      <c r="EFI807" s="110"/>
      <c r="EFJ807" s="110"/>
      <c r="EFK807" s="110"/>
      <c r="EFL807" s="110"/>
      <c r="EFM807" s="110"/>
      <c r="EFN807" s="110"/>
      <c r="EFO807" s="110"/>
      <c r="EFP807" s="110"/>
      <c r="EFQ807" s="110"/>
      <c r="EFR807" s="110"/>
      <c r="EFS807" s="110"/>
      <c r="EFT807" s="110"/>
      <c r="EFU807" s="110"/>
      <c r="EFV807" s="110"/>
      <c r="EFW807" s="110"/>
      <c r="EFX807" s="110"/>
      <c r="EFY807" s="110"/>
      <c r="EFZ807" s="110"/>
      <c r="EGA807" s="110"/>
      <c r="EGB807" s="110"/>
      <c r="EGC807" s="110"/>
      <c r="EGD807" s="110"/>
      <c r="EGE807" s="110"/>
      <c r="EGF807" s="110"/>
      <c r="EGG807" s="110"/>
      <c r="EGH807" s="110"/>
      <c r="EGI807" s="110"/>
      <c r="EGJ807" s="110"/>
      <c r="EGK807" s="110"/>
      <c r="EGL807" s="110"/>
      <c r="EGM807" s="110"/>
      <c r="EGN807" s="110"/>
      <c r="EGO807" s="110"/>
      <c r="EGP807" s="110"/>
      <c r="EGQ807" s="110"/>
      <c r="EGR807" s="110"/>
      <c r="EGS807" s="110"/>
      <c r="EGT807" s="110"/>
      <c r="EGU807" s="110"/>
      <c r="EGV807" s="110"/>
      <c r="EGW807" s="110"/>
      <c r="EGX807" s="110"/>
      <c r="EGY807" s="110"/>
      <c r="EGZ807" s="110"/>
      <c r="EHA807" s="110"/>
      <c r="EHB807" s="110"/>
      <c r="EHC807" s="110"/>
      <c r="EHD807" s="110"/>
      <c r="EHE807" s="110"/>
      <c r="EHF807" s="110"/>
      <c r="EHG807" s="110"/>
      <c r="EHH807" s="110"/>
      <c r="EHI807" s="110"/>
      <c r="EHJ807" s="110"/>
      <c r="EHK807" s="110"/>
      <c r="EHL807" s="110"/>
      <c r="EHM807" s="110"/>
      <c r="EHN807" s="110"/>
      <c r="EHO807" s="110"/>
      <c r="EHP807" s="110"/>
      <c r="EHQ807" s="110"/>
      <c r="EHR807" s="110"/>
      <c r="EHS807" s="110"/>
      <c r="EHT807" s="110"/>
      <c r="EHU807" s="110"/>
      <c r="EHV807" s="110"/>
      <c r="EHW807" s="110"/>
      <c r="EHX807" s="110"/>
      <c r="EHY807" s="110"/>
      <c r="EHZ807" s="110"/>
      <c r="EIA807" s="110"/>
      <c r="EIB807" s="110"/>
      <c r="EIC807" s="110"/>
      <c r="EID807" s="110"/>
      <c r="EIE807" s="110"/>
      <c r="EIF807" s="110"/>
      <c r="EIG807" s="110"/>
      <c r="EIH807" s="110"/>
      <c r="EII807" s="110"/>
      <c r="EIJ807" s="110"/>
      <c r="EIK807" s="110"/>
      <c r="EIL807" s="110"/>
      <c r="EIM807" s="110"/>
      <c r="EIN807" s="110"/>
      <c r="EIO807" s="110"/>
      <c r="EIP807" s="110"/>
      <c r="EIQ807" s="110"/>
      <c r="EIR807" s="110"/>
      <c r="EIS807" s="110"/>
      <c r="EIT807" s="110"/>
      <c r="EIU807" s="110"/>
      <c r="EIV807" s="110"/>
      <c r="EIW807" s="110"/>
      <c r="EIX807" s="110"/>
      <c r="EIY807" s="110"/>
      <c r="EIZ807" s="110"/>
      <c r="EJA807" s="110"/>
      <c r="EJB807" s="110"/>
      <c r="EJC807" s="110"/>
      <c r="EJD807" s="110"/>
      <c r="EJE807" s="110"/>
      <c r="EJF807" s="110"/>
      <c r="EJG807" s="110"/>
      <c r="EJH807" s="110"/>
      <c r="EJI807" s="110"/>
      <c r="EJJ807" s="110"/>
      <c r="EJK807" s="110"/>
      <c r="EJL807" s="110"/>
      <c r="EJM807" s="110"/>
      <c r="EJN807" s="110"/>
      <c r="EJO807" s="110"/>
      <c r="EJP807" s="110"/>
      <c r="EJQ807" s="110"/>
      <c r="EJR807" s="110"/>
      <c r="EJS807" s="110"/>
      <c r="EJT807" s="110"/>
      <c r="EJU807" s="110"/>
      <c r="EJV807" s="110"/>
      <c r="EJW807" s="110"/>
      <c r="EJX807" s="110"/>
      <c r="EJY807" s="110"/>
      <c r="EJZ807" s="110"/>
      <c r="EKA807" s="110"/>
      <c r="EKB807" s="110"/>
      <c r="EKC807" s="110"/>
      <c r="EKD807" s="110"/>
      <c r="EKE807" s="110"/>
      <c r="EKF807" s="110"/>
      <c r="EKG807" s="110"/>
      <c r="EKH807" s="110"/>
      <c r="EKI807" s="110"/>
      <c r="EKJ807" s="110"/>
      <c r="EKK807" s="110"/>
      <c r="EKL807" s="110"/>
      <c r="EKM807" s="110"/>
      <c r="EKN807" s="110"/>
      <c r="EKO807" s="110"/>
      <c r="EKP807" s="110"/>
      <c r="EKQ807" s="110"/>
      <c r="EKR807" s="110"/>
      <c r="EKS807" s="110"/>
      <c r="EKT807" s="110"/>
      <c r="EKU807" s="110"/>
      <c r="EKV807" s="110"/>
      <c r="EKW807" s="110"/>
      <c r="EKX807" s="110"/>
      <c r="EKY807" s="110"/>
      <c r="EKZ807" s="110"/>
      <c r="ELA807" s="110"/>
      <c r="ELB807" s="110"/>
      <c r="ELC807" s="110"/>
      <c r="ELD807" s="110"/>
      <c r="ELE807" s="110"/>
      <c r="ELF807" s="110"/>
      <c r="ELG807" s="110"/>
      <c r="ELH807" s="110"/>
      <c r="ELI807" s="110"/>
      <c r="ELJ807" s="110"/>
      <c r="ELK807" s="110"/>
      <c r="ELL807" s="110"/>
      <c r="ELM807" s="110"/>
      <c r="ELN807" s="110"/>
      <c r="ELO807" s="110"/>
      <c r="ELP807" s="110"/>
      <c r="ELQ807" s="110"/>
      <c r="ELR807" s="110"/>
      <c r="ELS807" s="110"/>
      <c r="ELT807" s="110"/>
      <c r="ELU807" s="110"/>
      <c r="ELV807" s="110"/>
      <c r="ELW807" s="110"/>
      <c r="ELX807" s="110"/>
      <c r="ELY807" s="110"/>
      <c r="ELZ807" s="110"/>
      <c r="EMA807" s="110"/>
      <c r="EMB807" s="110"/>
      <c r="EMC807" s="110"/>
      <c r="EMD807" s="110"/>
      <c r="EME807" s="110"/>
      <c r="EMF807" s="110"/>
      <c r="EMG807" s="110"/>
      <c r="EMH807" s="110"/>
      <c r="EMI807" s="110"/>
      <c r="EMJ807" s="110"/>
      <c r="EMK807" s="110"/>
      <c r="EML807" s="110"/>
      <c r="EMM807" s="110"/>
      <c r="EMN807" s="110"/>
      <c r="EMO807" s="110"/>
      <c r="EMP807" s="110"/>
      <c r="EMQ807" s="110"/>
      <c r="EMR807" s="110"/>
      <c r="EMS807" s="110"/>
      <c r="EMT807" s="110"/>
      <c r="EMU807" s="110"/>
      <c r="EMV807" s="110"/>
      <c r="EMW807" s="110"/>
      <c r="EMX807" s="110"/>
      <c r="EMY807" s="110"/>
      <c r="EMZ807" s="110"/>
      <c r="ENA807" s="110"/>
      <c r="ENB807" s="110"/>
      <c r="ENC807" s="110"/>
      <c r="END807" s="110"/>
      <c r="ENE807" s="110"/>
      <c r="ENF807" s="110"/>
      <c r="ENG807" s="110"/>
      <c r="ENH807" s="110"/>
      <c r="ENI807" s="110"/>
      <c r="ENJ807" s="110"/>
      <c r="ENK807" s="110"/>
      <c r="ENL807" s="110"/>
      <c r="ENM807" s="110"/>
      <c r="ENN807" s="110"/>
      <c r="ENO807" s="110"/>
      <c r="ENP807" s="110"/>
      <c r="ENQ807" s="110"/>
      <c r="ENR807" s="110"/>
      <c r="ENS807" s="110"/>
      <c r="ENT807" s="110"/>
      <c r="ENU807" s="110"/>
      <c r="ENV807" s="110"/>
      <c r="ENW807" s="110"/>
      <c r="ENX807" s="110"/>
      <c r="ENY807" s="110"/>
      <c r="ENZ807" s="110"/>
      <c r="EOA807" s="110"/>
      <c r="EOB807" s="110"/>
      <c r="EOC807" s="110"/>
      <c r="EOD807" s="110"/>
      <c r="EOE807" s="110"/>
      <c r="EOF807" s="110"/>
      <c r="EOG807" s="110"/>
      <c r="EOH807" s="110"/>
      <c r="EOI807" s="110"/>
      <c r="EOJ807" s="110"/>
      <c r="EOK807" s="110"/>
      <c r="EOL807" s="110"/>
      <c r="EOM807" s="110"/>
      <c r="EON807" s="110"/>
      <c r="EOO807" s="110"/>
      <c r="EOP807" s="110"/>
      <c r="EOQ807" s="110"/>
      <c r="EOR807" s="110"/>
      <c r="EOS807" s="110"/>
      <c r="EOT807" s="110"/>
      <c r="EOU807" s="110"/>
      <c r="EOV807" s="110"/>
      <c r="EOW807" s="110"/>
      <c r="EOX807" s="110"/>
      <c r="EOY807" s="110"/>
      <c r="EOZ807" s="110"/>
      <c r="EPA807" s="110"/>
      <c r="EPB807" s="110"/>
      <c r="EPC807" s="110"/>
      <c r="EPD807" s="110"/>
      <c r="EPE807" s="110"/>
      <c r="EPF807" s="110"/>
      <c r="EPG807" s="110"/>
      <c r="EPH807" s="110"/>
      <c r="EPI807" s="110"/>
      <c r="EPJ807" s="110"/>
      <c r="EPK807" s="110"/>
      <c r="EPL807" s="110"/>
      <c r="EPM807" s="110"/>
      <c r="EPN807" s="110"/>
      <c r="EPO807" s="110"/>
      <c r="EPP807" s="110"/>
      <c r="EPQ807" s="110"/>
      <c r="EPR807" s="110"/>
      <c r="EPS807" s="110"/>
      <c r="EPT807" s="110"/>
      <c r="EPU807" s="110"/>
      <c r="EPV807" s="110"/>
      <c r="EPW807" s="110"/>
      <c r="EPX807" s="110"/>
      <c r="EPY807" s="110"/>
      <c r="EPZ807" s="110"/>
      <c r="EQA807" s="110"/>
      <c r="EQB807" s="110"/>
      <c r="EQC807" s="110"/>
      <c r="EQD807" s="110"/>
      <c r="EQE807" s="110"/>
      <c r="EQF807" s="110"/>
      <c r="EQG807" s="110"/>
      <c r="EQH807" s="110"/>
      <c r="EQI807" s="110"/>
      <c r="EQJ807" s="110"/>
      <c r="EQK807" s="110"/>
      <c r="EQL807" s="110"/>
      <c r="EQM807" s="110"/>
      <c r="EQN807" s="110"/>
      <c r="EQO807" s="110"/>
      <c r="EQP807" s="110"/>
      <c r="EQQ807" s="110"/>
      <c r="EQR807" s="110"/>
      <c r="EQS807" s="110"/>
      <c r="EQT807" s="110"/>
      <c r="EQU807" s="110"/>
      <c r="EQV807" s="110"/>
      <c r="EQW807" s="110"/>
      <c r="EQX807" s="110"/>
      <c r="EQY807" s="110"/>
      <c r="EQZ807" s="110"/>
      <c r="ERA807" s="110"/>
      <c r="ERB807" s="110"/>
      <c r="ERC807" s="110"/>
      <c r="ERD807" s="110"/>
      <c r="ERE807" s="110"/>
      <c r="ERF807" s="110"/>
      <c r="ERG807" s="110"/>
      <c r="ERH807" s="110"/>
      <c r="ERI807" s="110"/>
      <c r="ERJ807" s="110"/>
      <c r="ERK807" s="110"/>
      <c r="ERL807" s="110"/>
      <c r="ERM807" s="110"/>
      <c r="ERN807" s="110"/>
      <c r="ERO807" s="110"/>
      <c r="ERP807" s="110"/>
      <c r="ERQ807" s="110"/>
      <c r="ERR807" s="110"/>
      <c r="ERS807" s="110"/>
      <c r="ERT807" s="110"/>
      <c r="ERU807" s="110"/>
      <c r="ERV807" s="110"/>
      <c r="ERW807" s="110"/>
      <c r="ERX807" s="110"/>
      <c r="ERY807" s="110"/>
      <c r="ERZ807" s="110"/>
      <c r="ESA807" s="110"/>
      <c r="ESB807" s="110"/>
      <c r="ESC807" s="110"/>
      <c r="ESD807" s="110"/>
      <c r="ESE807" s="110"/>
      <c r="ESF807" s="110"/>
      <c r="ESG807" s="110"/>
      <c r="ESH807" s="110"/>
      <c r="ESI807" s="110"/>
      <c r="ESJ807" s="110"/>
      <c r="ESK807" s="110"/>
      <c r="ESL807" s="110"/>
      <c r="ESM807" s="110"/>
      <c r="ESN807" s="110"/>
      <c r="ESO807" s="110"/>
      <c r="ESP807" s="110"/>
      <c r="ESQ807" s="110"/>
      <c r="ESR807" s="110"/>
      <c r="ESS807" s="110"/>
      <c r="EST807" s="110"/>
      <c r="ESU807" s="110"/>
      <c r="ESV807" s="110"/>
      <c r="ESW807" s="110"/>
      <c r="ESX807" s="110"/>
      <c r="ESY807" s="110"/>
      <c r="ESZ807" s="110"/>
      <c r="ETA807" s="110"/>
      <c r="ETB807" s="110"/>
      <c r="ETC807" s="110"/>
      <c r="ETD807" s="110"/>
      <c r="ETE807" s="110"/>
      <c r="ETF807" s="110"/>
      <c r="ETG807" s="110"/>
      <c r="ETH807" s="110"/>
      <c r="ETI807" s="110"/>
      <c r="ETJ807" s="110"/>
      <c r="ETK807" s="110"/>
      <c r="ETL807" s="110"/>
      <c r="ETM807" s="110"/>
      <c r="ETN807" s="110"/>
      <c r="ETO807" s="110"/>
      <c r="ETP807" s="110"/>
      <c r="ETQ807" s="110"/>
      <c r="ETR807" s="110"/>
      <c r="ETS807" s="110"/>
      <c r="ETT807" s="110"/>
      <c r="ETU807" s="110"/>
      <c r="ETV807" s="110"/>
      <c r="ETW807" s="110"/>
      <c r="ETX807" s="110"/>
      <c r="ETY807" s="110"/>
      <c r="ETZ807" s="110"/>
      <c r="EUA807" s="110"/>
      <c r="EUB807" s="110"/>
      <c r="EUC807" s="110"/>
      <c r="EUD807" s="110"/>
      <c r="EUE807" s="110"/>
      <c r="EUF807" s="110"/>
      <c r="EUG807" s="110"/>
      <c r="EUH807" s="110"/>
      <c r="EUI807" s="110"/>
      <c r="EUJ807" s="110"/>
      <c r="EUK807" s="110"/>
      <c r="EUL807" s="110"/>
      <c r="EUM807" s="110"/>
      <c r="EUN807" s="110"/>
      <c r="EUO807" s="110"/>
      <c r="EUP807" s="110"/>
      <c r="EUQ807" s="110"/>
      <c r="EUR807" s="110"/>
      <c r="EUS807" s="110"/>
      <c r="EUT807" s="110"/>
      <c r="EUU807" s="110"/>
      <c r="EUV807" s="110"/>
      <c r="EUW807" s="110"/>
      <c r="EUX807" s="110"/>
      <c r="EUY807" s="110"/>
      <c r="EUZ807" s="110"/>
      <c r="EVA807" s="110"/>
      <c r="EVB807" s="110"/>
      <c r="EVC807" s="110"/>
      <c r="EVD807" s="110"/>
      <c r="EVE807" s="110"/>
      <c r="EVF807" s="110"/>
      <c r="EVG807" s="110"/>
      <c r="EVH807" s="110"/>
      <c r="EVI807" s="110"/>
      <c r="EVJ807" s="110"/>
      <c r="EVK807" s="110"/>
      <c r="EVL807" s="110"/>
      <c r="EVM807" s="110"/>
      <c r="EVN807" s="110"/>
      <c r="EVO807" s="110"/>
      <c r="EVP807" s="110"/>
      <c r="EVQ807" s="110"/>
      <c r="EVR807" s="110"/>
      <c r="EVS807" s="110"/>
      <c r="EVT807" s="110"/>
      <c r="EVU807" s="110"/>
      <c r="EVV807" s="110"/>
      <c r="EVW807" s="110"/>
      <c r="EVX807" s="110"/>
      <c r="EVY807" s="110"/>
      <c r="EVZ807" s="110"/>
      <c r="EWA807" s="110"/>
      <c r="EWB807" s="110"/>
      <c r="EWC807" s="110"/>
      <c r="EWD807" s="110"/>
      <c r="EWE807" s="110"/>
      <c r="EWF807" s="110"/>
      <c r="EWG807" s="110"/>
      <c r="EWH807" s="110"/>
      <c r="EWI807" s="110"/>
      <c r="EWJ807" s="110"/>
      <c r="EWK807" s="110"/>
      <c r="EWL807" s="110"/>
      <c r="EWM807" s="110"/>
      <c r="EWN807" s="110"/>
      <c r="EWO807" s="110"/>
      <c r="EWP807" s="110"/>
      <c r="EWQ807" s="110"/>
      <c r="EWR807" s="110"/>
      <c r="EWS807" s="110"/>
      <c r="EWT807" s="110"/>
      <c r="EWU807" s="110"/>
      <c r="EWV807" s="110"/>
      <c r="EWW807" s="110"/>
      <c r="EWX807" s="110"/>
      <c r="EWY807" s="110"/>
      <c r="EWZ807" s="110"/>
      <c r="EXA807" s="110"/>
      <c r="EXB807" s="110"/>
      <c r="EXC807" s="110"/>
      <c r="EXD807" s="110"/>
      <c r="EXE807" s="110"/>
      <c r="EXF807" s="110"/>
      <c r="EXG807" s="110"/>
      <c r="EXH807" s="110"/>
      <c r="EXI807" s="110"/>
      <c r="EXJ807" s="110"/>
      <c r="EXK807" s="110"/>
      <c r="EXL807" s="110"/>
      <c r="EXM807" s="110"/>
      <c r="EXN807" s="110"/>
      <c r="EXO807" s="110"/>
      <c r="EXP807" s="110"/>
      <c r="EXQ807" s="110"/>
      <c r="EXR807" s="110"/>
      <c r="EXS807" s="110"/>
      <c r="EXT807" s="110"/>
      <c r="EXU807" s="110"/>
      <c r="EXV807" s="110"/>
      <c r="EXW807" s="110"/>
      <c r="EXX807" s="110"/>
      <c r="EXY807" s="110"/>
      <c r="EXZ807" s="110"/>
      <c r="EYA807" s="110"/>
      <c r="EYB807" s="110"/>
      <c r="EYC807" s="110"/>
      <c r="EYD807" s="110"/>
      <c r="EYE807" s="110"/>
      <c r="EYF807" s="110"/>
      <c r="EYG807" s="110"/>
      <c r="EYH807" s="110"/>
      <c r="EYI807" s="110"/>
      <c r="EYJ807" s="110"/>
      <c r="EYK807" s="110"/>
      <c r="EYL807" s="110"/>
      <c r="EYM807" s="110"/>
      <c r="EYN807" s="110"/>
      <c r="EYO807" s="110"/>
      <c r="EYP807" s="110"/>
      <c r="EYQ807" s="110"/>
      <c r="EYR807" s="110"/>
      <c r="EYS807" s="110"/>
      <c r="EYT807" s="110"/>
      <c r="EYU807" s="110"/>
      <c r="EYV807" s="110"/>
      <c r="EYW807" s="110"/>
      <c r="EYX807" s="110"/>
      <c r="EYY807" s="110"/>
      <c r="EYZ807" s="110"/>
      <c r="EZA807" s="110"/>
      <c r="EZB807" s="110"/>
      <c r="EZC807" s="110"/>
      <c r="EZD807" s="110"/>
      <c r="EZE807" s="110"/>
      <c r="EZF807" s="110"/>
      <c r="EZG807" s="110"/>
      <c r="EZH807" s="110"/>
      <c r="EZI807" s="110"/>
      <c r="EZJ807" s="110"/>
      <c r="EZK807" s="110"/>
      <c r="EZL807" s="110"/>
      <c r="EZM807" s="110"/>
      <c r="EZN807" s="110"/>
      <c r="EZO807" s="110"/>
      <c r="EZP807" s="110"/>
      <c r="EZQ807" s="110"/>
      <c r="EZR807" s="110"/>
      <c r="EZS807" s="110"/>
      <c r="EZT807" s="110"/>
      <c r="EZU807" s="110"/>
      <c r="EZV807" s="110"/>
      <c r="EZW807" s="110"/>
      <c r="EZX807" s="110"/>
      <c r="EZY807" s="110"/>
      <c r="EZZ807" s="110"/>
      <c r="FAA807" s="110"/>
      <c r="FAB807" s="110"/>
      <c r="FAC807" s="110"/>
      <c r="FAD807" s="110"/>
      <c r="FAE807" s="110"/>
      <c r="FAF807" s="110"/>
      <c r="FAG807" s="110"/>
      <c r="FAH807" s="110"/>
      <c r="FAI807" s="110"/>
      <c r="FAJ807" s="110"/>
      <c r="FAK807" s="110"/>
      <c r="FAL807" s="110"/>
      <c r="FAM807" s="110"/>
      <c r="FAN807" s="110"/>
      <c r="FAO807" s="110"/>
      <c r="FAP807" s="110"/>
      <c r="FAQ807" s="110"/>
      <c r="FAR807" s="110"/>
      <c r="FAS807" s="110"/>
      <c r="FAT807" s="110"/>
      <c r="FAU807" s="110"/>
      <c r="FAV807" s="110"/>
      <c r="FAW807" s="110"/>
      <c r="FAX807" s="110"/>
      <c r="FAY807" s="110"/>
      <c r="FAZ807" s="110"/>
      <c r="FBA807" s="110"/>
      <c r="FBB807" s="110"/>
      <c r="FBC807" s="110"/>
      <c r="FBD807" s="110"/>
      <c r="FBE807" s="110"/>
      <c r="FBF807" s="110"/>
      <c r="FBG807" s="110"/>
      <c r="FBH807" s="110"/>
      <c r="FBI807" s="110"/>
      <c r="FBJ807" s="110"/>
      <c r="FBK807" s="110"/>
      <c r="FBL807" s="110"/>
      <c r="FBM807" s="110"/>
      <c r="FBN807" s="110"/>
      <c r="FBO807" s="110"/>
      <c r="FBP807" s="110"/>
      <c r="FBQ807" s="110"/>
      <c r="FBR807" s="110"/>
      <c r="FBS807" s="110"/>
      <c r="FBT807" s="110"/>
      <c r="FBU807" s="110"/>
      <c r="FBV807" s="110"/>
      <c r="FBW807" s="110"/>
      <c r="FBX807" s="110"/>
      <c r="FBY807" s="110"/>
      <c r="FBZ807" s="110"/>
      <c r="FCA807" s="110"/>
      <c r="FCB807" s="110"/>
      <c r="FCC807" s="110"/>
      <c r="FCD807" s="110"/>
      <c r="FCE807" s="110"/>
      <c r="FCF807" s="110"/>
      <c r="FCG807" s="110"/>
      <c r="FCH807" s="110"/>
      <c r="FCI807" s="110"/>
      <c r="FCJ807" s="110"/>
      <c r="FCK807" s="110"/>
      <c r="FCL807" s="110"/>
      <c r="FCM807" s="110"/>
      <c r="FCN807" s="110"/>
      <c r="FCO807" s="110"/>
      <c r="FCP807" s="110"/>
      <c r="FCQ807" s="110"/>
      <c r="FCR807" s="110"/>
      <c r="FCS807" s="110"/>
      <c r="FCT807" s="110"/>
      <c r="FCU807" s="110"/>
      <c r="FCV807" s="110"/>
      <c r="FCW807" s="110"/>
      <c r="FCX807" s="110"/>
      <c r="FCY807" s="110"/>
      <c r="FCZ807" s="110"/>
      <c r="FDA807" s="110"/>
      <c r="FDB807" s="110"/>
      <c r="FDC807" s="110"/>
      <c r="FDD807" s="110"/>
      <c r="FDE807" s="110"/>
      <c r="FDF807" s="110"/>
      <c r="FDG807" s="110"/>
      <c r="FDH807" s="110"/>
      <c r="FDI807" s="110"/>
      <c r="FDJ807" s="110"/>
      <c r="FDK807" s="110"/>
      <c r="FDL807" s="110"/>
      <c r="FDM807" s="110"/>
      <c r="FDN807" s="110"/>
      <c r="FDO807" s="110"/>
      <c r="FDP807" s="110"/>
      <c r="FDQ807" s="110"/>
      <c r="FDR807" s="110"/>
      <c r="FDS807" s="110"/>
      <c r="FDT807" s="110"/>
      <c r="FDU807" s="110"/>
      <c r="FDV807" s="110"/>
      <c r="FDW807" s="110"/>
      <c r="FDX807" s="110"/>
      <c r="FDY807" s="110"/>
      <c r="FDZ807" s="110"/>
      <c r="FEA807" s="110"/>
      <c r="FEB807" s="110"/>
      <c r="FEC807" s="110"/>
      <c r="FED807" s="110"/>
      <c r="FEE807" s="110"/>
      <c r="FEF807" s="110"/>
      <c r="FEG807" s="110"/>
      <c r="FEH807" s="110"/>
      <c r="FEI807" s="110"/>
      <c r="FEJ807" s="110"/>
      <c r="FEK807" s="110"/>
      <c r="FEL807" s="110"/>
      <c r="FEM807" s="110"/>
      <c r="FEN807" s="110"/>
      <c r="FEO807" s="110"/>
      <c r="FEP807" s="110"/>
      <c r="FEQ807" s="110"/>
      <c r="FER807" s="110"/>
      <c r="FES807" s="110"/>
      <c r="FET807" s="110"/>
      <c r="FEU807" s="110"/>
      <c r="FEV807" s="110"/>
      <c r="FEW807" s="110"/>
      <c r="FEX807" s="110"/>
      <c r="FEY807" s="110"/>
      <c r="FEZ807" s="110"/>
      <c r="FFA807" s="110"/>
      <c r="FFB807" s="110"/>
      <c r="FFC807" s="110"/>
      <c r="FFD807" s="110"/>
      <c r="FFE807" s="110"/>
      <c r="FFF807" s="110"/>
      <c r="FFG807" s="110"/>
      <c r="FFH807" s="110"/>
      <c r="FFI807" s="110"/>
      <c r="FFJ807" s="110"/>
      <c r="FFK807" s="110"/>
      <c r="FFL807" s="110"/>
      <c r="FFM807" s="110"/>
      <c r="FFN807" s="110"/>
      <c r="FFO807" s="110"/>
      <c r="FFP807" s="110"/>
      <c r="FFQ807" s="110"/>
      <c r="FFR807" s="110"/>
      <c r="FFS807" s="110"/>
      <c r="FFT807" s="110"/>
      <c r="FFU807" s="110"/>
      <c r="FFV807" s="110"/>
      <c r="FFW807" s="110"/>
      <c r="FFX807" s="110"/>
      <c r="FFY807" s="110"/>
      <c r="FFZ807" s="110"/>
      <c r="FGA807" s="110"/>
      <c r="FGB807" s="110"/>
      <c r="FGC807" s="110"/>
      <c r="FGD807" s="110"/>
      <c r="FGE807" s="110"/>
      <c r="FGF807" s="110"/>
      <c r="FGG807" s="110"/>
      <c r="FGH807" s="110"/>
      <c r="FGI807" s="110"/>
      <c r="FGJ807" s="110"/>
      <c r="FGK807" s="110"/>
      <c r="FGL807" s="110"/>
      <c r="FGM807" s="110"/>
      <c r="FGN807" s="110"/>
      <c r="FGO807" s="110"/>
      <c r="FGP807" s="110"/>
      <c r="FGQ807" s="110"/>
      <c r="FGR807" s="110"/>
      <c r="FGS807" s="110"/>
      <c r="FGT807" s="110"/>
      <c r="FGU807" s="110"/>
      <c r="FGV807" s="110"/>
      <c r="FGW807" s="110"/>
      <c r="FGX807" s="110"/>
      <c r="FGY807" s="110"/>
      <c r="FGZ807" s="110"/>
      <c r="FHA807" s="110"/>
      <c r="FHB807" s="110"/>
      <c r="FHC807" s="110"/>
      <c r="FHD807" s="110"/>
      <c r="FHE807" s="110"/>
      <c r="FHF807" s="110"/>
      <c r="FHG807" s="110"/>
      <c r="FHH807" s="110"/>
      <c r="FHI807" s="110"/>
      <c r="FHJ807" s="110"/>
      <c r="FHK807" s="110"/>
      <c r="FHL807" s="110"/>
      <c r="FHM807" s="110"/>
      <c r="FHN807" s="110"/>
      <c r="FHO807" s="110"/>
      <c r="FHP807" s="110"/>
      <c r="FHQ807" s="110"/>
      <c r="FHR807" s="110"/>
      <c r="FHS807" s="110"/>
      <c r="FHT807" s="110"/>
      <c r="FHU807" s="110"/>
      <c r="FHV807" s="110"/>
      <c r="FHW807" s="110"/>
      <c r="FHX807" s="110"/>
      <c r="FHY807" s="110"/>
      <c r="FHZ807" s="110"/>
      <c r="FIA807" s="110"/>
      <c r="FIB807" s="110"/>
      <c r="FIC807" s="110"/>
      <c r="FID807" s="110"/>
      <c r="FIE807" s="110"/>
      <c r="FIF807" s="110"/>
      <c r="FIG807" s="110"/>
      <c r="FIH807" s="110"/>
      <c r="FII807" s="110"/>
      <c r="FIJ807" s="110"/>
      <c r="FIK807" s="110"/>
      <c r="FIL807" s="110"/>
      <c r="FIM807" s="110"/>
      <c r="FIN807" s="110"/>
      <c r="FIO807" s="110"/>
      <c r="FIP807" s="110"/>
      <c r="FIQ807" s="110"/>
      <c r="FIR807" s="110"/>
      <c r="FIS807" s="110"/>
      <c r="FIT807" s="110"/>
      <c r="FIU807" s="110"/>
      <c r="FIV807" s="110"/>
      <c r="FIW807" s="110"/>
      <c r="FIX807" s="110"/>
      <c r="FIY807" s="110"/>
      <c r="FIZ807" s="110"/>
      <c r="FJA807" s="110"/>
      <c r="FJB807" s="110"/>
      <c r="FJC807" s="110"/>
      <c r="FJD807" s="110"/>
      <c r="FJE807" s="110"/>
      <c r="FJF807" s="110"/>
      <c r="FJG807" s="110"/>
      <c r="FJH807" s="110"/>
      <c r="FJI807" s="110"/>
      <c r="FJJ807" s="110"/>
      <c r="FJK807" s="110"/>
      <c r="FJL807" s="110"/>
      <c r="FJM807" s="110"/>
      <c r="FJN807" s="110"/>
      <c r="FJO807" s="110"/>
      <c r="FJP807" s="110"/>
      <c r="FJQ807" s="110"/>
      <c r="FJR807" s="110"/>
      <c r="FJS807" s="110"/>
      <c r="FJT807" s="110"/>
      <c r="FJU807" s="110"/>
      <c r="FJV807" s="110"/>
      <c r="FJW807" s="110"/>
      <c r="FJX807" s="110"/>
      <c r="FJY807" s="110"/>
      <c r="FJZ807" s="110"/>
      <c r="FKA807" s="110"/>
      <c r="FKB807" s="110"/>
      <c r="FKC807" s="110"/>
      <c r="FKD807" s="110"/>
      <c r="FKE807" s="110"/>
      <c r="FKF807" s="110"/>
      <c r="FKG807" s="110"/>
      <c r="FKH807" s="110"/>
      <c r="FKI807" s="110"/>
      <c r="FKJ807" s="110"/>
      <c r="FKK807" s="110"/>
      <c r="FKL807" s="110"/>
      <c r="FKM807" s="110"/>
      <c r="FKN807" s="110"/>
      <c r="FKO807" s="110"/>
      <c r="FKP807" s="110"/>
      <c r="FKQ807" s="110"/>
      <c r="FKR807" s="110"/>
      <c r="FKS807" s="110"/>
      <c r="FKT807" s="110"/>
      <c r="FKU807" s="110"/>
      <c r="FKV807" s="110"/>
      <c r="FKW807" s="110"/>
      <c r="FKX807" s="110"/>
      <c r="FKY807" s="110"/>
      <c r="FKZ807" s="110"/>
      <c r="FLA807" s="110"/>
      <c r="FLB807" s="110"/>
      <c r="FLC807" s="110"/>
      <c r="FLD807" s="110"/>
      <c r="FLE807" s="110"/>
      <c r="FLF807" s="110"/>
      <c r="FLG807" s="110"/>
      <c r="FLH807" s="110"/>
      <c r="FLI807" s="110"/>
      <c r="FLJ807" s="110"/>
      <c r="FLK807" s="110"/>
      <c r="FLL807" s="110"/>
      <c r="FLM807" s="110"/>
      <c r="FLN807" s="110"/>
      <c r="FLO807" s="110"/>
      <c r="FLP807" s="110"/>
      <c r="FLQ807" s="110"/>
      <c r="FLR807" s="110"/>
      <c r="FLS807" s="110"/>
      <c r="FLT807" s="110"/>
      <c r="FLU807" s="110"/>
      <c r="FLV807" s="110"/>
      <c r="FLW807" s="110"/>
      <c r="FLX807" s="110"/>
      <c r="FLY807" s="110"/>
      <c r="FLZ807" s="110"/>
      <c r="FMA807" s="110"/>
      <c r="FMB807" s="110"/>
      <c r="FMC807" s="110"/>
      <c r="FMD807" s="110"/>
      <c r="FME807" s="110"/>
      <c r="FMF807" s="110"/>
      <c r="FMG807" s="110"/>
      <c r="FMH807" s="110"/>
      <c r="FMI807" s="110"/>
      <c r="FMJ807" s="110"/>
      <c r="FMK807" s="110"/>
      <c r="FML807" s="110"/>
      <c r="FMM807" s="110"/>
      <c r="FMN807" s="110"/>
      <c r="FMO807" s="110"/>
      <c r="FMP807" s="110"/>
      <c r="FMQ807" s="110"/>
      <c r="FMR807" s="110"/>
      <c r="FMS807" s="110"/>
      <c r="FMT807" s="110"/>
      <c r="FMU807" s="110"/>
      <c r="FMV807" s="110"/>
      <c r="FMW807" s="110"/>
      <c r="FMX807" s="110"/>
      <c r="FMY807" s="110"/>
      <c r="FMZ807" s="110"/>
      <c r="FNA807" s="110"/>
      <c r="FNB807" s="110"/>
      <c r="FNC807" s="110"/>
      <c r="FND807" s="110"/>
      <c r="FNE807" s="110"/>
      <c r="FNF807" s="110"/>
      <c r="FNG807" s="110"/>
      <c r="FNH807" s="110"/>
      <c r="FNI807" s="110"/>
      <c r="FNJ807" s="110"/>
      <c r="FNK807" s="110"/>
      <c r="FNL807" s="110"/>
      <c r="FNM807" s="110"/>
      <c r="FNN807" s="110"/>
      <c r="FNO807" s="110"/>
      <c r="FNP807" s="110"/>
      <c r="FNQ807" s="110"/>
      <c r="FNR807" s="110"/>
      <c r="FNS807" s="110"/>
      <c r="FNT807" s="110"/>
      <c r="FNU807" s="110"/>
      <c r="FNV807" s="110"/>
      <c r="FNW807" s="110"/>
      <c r="FNX807" s="110"/>
      <c r="FNY807" s="110"/>
      <c r="FNZ807" s="110"/>
      <c r="FOA807" s="110"/>
      <c r="FOB807" s="110"/>
      <c r="FOC807" s="110"/>
      <c r="FOD807" s="110"/>
      <c r="FOE807" s="110"/>
      <c r="FOF807" s="110"/>
      <c r="FOG807" s="110"/>
      <c r="FOH807" s="110"/>
      <c r="FOI807" s="110"/>
      <c r="FOJ807" s="110"/>
      <c r="FOK807" s="110"/>
      <c r="FOL807" s="110"/>
      <c r="FOM807" s="110"/>
      <c r="FON807" s="110"/>
      <c r="FOO807" s="110"/>
      <c r="FOP807" s="110"/>
      <c r="FOQ807" s="110"/>
      <c r="FOR807" s="110"/>
      <c r="FOS807" s="110"/>
      <c r="FOT807" s="110"/>
      <c r="FOU807" s="110"/>
      <c r="FOV807" s="110"/>
      <c r="FOW807" s="110"/>
      <c r="FOX807" s="110"/>
      <c r="FOY807" s="110"/>
      <c r="FOZ807" s="110"/>
      <c r="FPA807" s="110"/>
      <c r="FPB807" s="110"/>
      <c r="FPC807" s="110"/>
      <c r="FPD807" s="110"/>
      <c r="FPE807" s="110"/>
      <c r="FPF807" s="110"/>
      <c r="FPG807" s="110"/>
      <c r="FPH807" s="110"/>
      <c r="FPI807" s="110"/>
      <c r="FPJ807" s="110"/>
      <c r="FPK807" s="110"/>
      <c r="FPL807" s="110"/>
      <c r="FPM807" s="110"/>
      <c r="FPN807" s="110"/>
      <c r="FPO807" s="110"/>
      <c r="FPP807" s="110"/>
      <c r="FPQ807" s="110"/>
      <c r="FPR807" s="110"/>
      <c r="FPS807" s="110"/>
      <c r="FPT807" s="110"/>
      <c r="FPU807" s="110"/>
      <c r="FPV807" s="110"/>
      <c r="FPW807" s="110"/>
      <c r="FPX807" s="110"/>
      <c r="FPY807" s="110"/>
      <c r="FPZ807" s="110"/>
      <c r="FQA807" s="110"/>
      <c r="FQB807" s="110"/>
      <c r="FQC807" s="110"/>
      <c r="FQD807" s="110"/>
      <c r="FQE807" s="110"/>
      <c r="FQF807" s="110"/>
      <c r="FQG807" s="110"/>
      <c r="FQH807" s="110"/>
      <c r="FQI807" s="110"/>
      <c r="FQJ807" s="110"/>
      <c r="FQK807" s="110"/>
      <c r="FQL807" s="110"/>
      <c r="FQM807" s="110"/>
      <c r="FQN807" s="110"/>
      <c r="FQO807" s="110"/>
      <c r="FQP807" s="110"/>
      <c r="FQQ807" s="110"/>
      <c r="FQR807" s="110"/>
      <c r="FQS807" s="110"/>
      <c r="FQT807" s="110"/>
      <c r="FQU807" s="110"/>
      <c r="FQV807" s="110"/>
      <c r="FQW807" s="110"/>
      <c r="FQX807" s="110"/>
      <c r="FQY807" s="110"/>
      <c r="FQZ807" s="110"/>
      <c r="FRA807" s="110"/>
      <c r="FRB807" s="110"/>
      <c r="FRC807" s="110"/>
      <c r="FRD807" s="110"/>
      <c r="FRE807" s="110"/>
      <c r="FRF807" s="110"/>
      <c r="FRG807" s="110"/>
      <c r="FRH807" s="110"/>
      <c r="FRI807" s="110"/>
      <c r="FRJ807" s="110"/>
      <c r="FRK807" s="110"/>
      <c r="FRL807" s="110"/>
      <c r="FRM807" s="110"/>
      <c r="FRN807" s="110"/>
      <c r="FRO807" s="110"/>
      <c r="FRP807" s="110"/>
      <c r="FRQ807" s="110"/>
      <c r="FRR807" s="110"/>
      <c r="FRS807" s="110"/>
      <c r="FRT807" s="110"/>
      <c r="FRU807" s="110"/>
      <c r="FRV807" s="110"/>
      <c r="FRW807" s="110"/>
      <c r="FRX807" s="110"/>
      <c r="FRY807" s="110"/>
      <c r="FRZ807" s="110"/>
      <c r="FSA807" s="110"/>
      <c r="FSB807" s="110"/>
      <c r="FSC807" s="110"/>
      <c r="FSD807" s="110"/>
      <c r="FSE807" s="110"/>
      <c r="FSF807" s="110"/>
      <c r="FSG807" s="110"/>
      <c r="FSH807" s="110"/>
      <c r="FSI807" s="110"/>
      <c r="FSJ807" s="110"/>
      <c r="FSK807" s="110"/>
      <c r="FSL807" s="110"/>
      <c r="FSM807" s="110"/>
      <c r="FSN807" s="110"/>
      <c r="FSO807" s="110"/>
      <c r="FSP807" s="110"/>
      <c r="FSQ807" s="110"/>
      <c r="FSR807" s="110"/>
      <c r="FSS807" s="110"/>
      <c r="FST807" s="110"/>
      <c r="FSU807" s="110"/>
      <c r="FSV807" s="110"/>
      <c r="FSW807" s="110"/>
      <c r="FSX807" s="110"/>
      <c r="FSY807" s="110"/>
      <c r="FSZ807" s="110"/>
      <c r="FTA807" s="110"/>
      <c r="FTB807" s="110"/>
      <c r="FTC807" s="110"/>
      <c r="FTD807" s="110"/>
      <c r="FTE807" s="110"/>
      <c r="FTF807" s="110"/>
      <c r="FTG807" s="110"/>
      <c r="FTH807" s="110"/>
      <c r="FTI807" s="110"/>
      <c r="FTJ807" s="110"/>
      <c r="FTK807" s="110"/>
      <c r="FTL807" s="110"/>
      <c r="FTM807" s="110"/>
      <c r="FTN807" s="110"/>
      <c r="FTO807" s="110"/>
      <c r="FTP807" s="110"/>
      <c r="FTQ807" s="110"/>
      <c r="FTR807" s="110"/>
      <c r="FTS807" s="110"/>
      <c r="FTT807" s="110"/>
      <c r="FTU807" s="110"/>
      <c r="FTV807" s="110"/>
      <c r="FTW807" s="110"/>
      <c r="FTX807" s="110"/>
      <c r="FTY807" s="110"/>
      <c r="FTZ807" s="110"/>
      <c r="FUA807" s="110"/>
      <c r="FUB807" s="110"/>
      <c r="FUC807" s="110"/>
      <c r="FUD807" s="110"/>
      <c r="FUE807" s="110"/>
      <c r="FUF807" s="110"/>
      <c r="FUG807" s="110"/>
      <c r="FUH807" s="110"/>
      <c r="FUI807" s="110"/>
      <c r="FUJ807" s="110"/>
      <c r="FUK807" s="110"/>
      <c r="FUL807" s="110"/>
      <c r="FUM807" s="110"/>
      <c r="FUN807" s="110"/>
      <c r="FUO807" s="110"/>
      <c r="FUP807" s="110"/>
      <c r="FUQ807" s="110"/>
      <c r="FUR807" s="110"/>
      <c r="FUS807" s="110"/>
      <c r="FUT807" s="110"/>
      <c r="FUU807" s="110"/>
      <c r="FUV807" s="110"/>
      <c r="FUW807" s="110"/>
      <c r="FUX807" s="110"/>
      <c r="FUY807" s="110"/>
      <c r="FUZ807" s="110"/>
      <c r="FVA807" s="110"/>
      <c r="FVB807" s="110"/>
      <c r="FVC807" s="110"/>
      <c r="FVD807" s="110"/>
      <c r="FVE807" s="110"/>
      <c r="FVF807" s="110"/>
      <c r="FVG807" s="110"/>
      <c r="FVH807" s="110"/>
      <c r="FVI807" s="110"/>
      <c r="FVJ807" s="110"/>
      <c r="FVK807" s="110"/>
      <c r="FVL807" s="110"/>
      <c r="FVM807" s="110"/>
      <c r="FVN807" s="110"/>
      <c r="FVO807" s="110"/>
      <c r="FVP807" s="110"/>
      <c r="FVQ807" s="110"/>
      <c r="FVR807" s="110"/>
      <c r="FVS807" s="110"/>
      <c r="FVT807" s="110"/>
      <c r="FVU807" s="110"/>
      <c r="FVV807" s="110"/>
      <c r="FVW807" s="110"/>
      <c r="FVX807" s="110"/>
      <c r="FVY807" s="110"/>
      <c r="FVZ807" s="110"/>
      <c r="FWA807" s="110"/>
      <c r="FWB807" s="110"/>
      <c r="FWC807" s="110"/>
      <c r="FWD807" s="110"/>
      <c r="FWE807" s="110"/>
      <c r="FWF807" s="110"/>
      <c r="FWG807" s="110"/>
      <c r="FWH807" s="110"/>
      <c r="FWI807" s="110"/>
      <c r="FWJ807" s="110"/>
      <c r="FWK807" s="110"/>
      <c r="FWL807" s="110"/>
      <c r="FWM807" s="110"/>
      <c r="FWN807" s="110"/>
      <c r="FWO807" s="110"/>
      <c r="FWP807" s="110"/>
      <c r="FWQ807" s="110"/>
      <c r="FWR807" s="110"/>
      <c r="FWS807" s="110"/>
      <c r="FWT807" s="110"/>
      <c r="FWU807" s="110"/>
      <c r="FWV807" s="110"/>
      <c r="FWW807" s="110"/>
      <c r="FWX807" s="110"/>
      <c r="FWY807" s="110"/>
      <c r="FWZ807" s="110"/>
      <c r="FXA807" s="110"/>
      <c r="FXB807" s="110"/>
      <c r="FXC807" s="110"/>
      <c r="FXD807" s="110"/>
      <c r="FXE807" s="110"/>
      <c r="FXF807" s="110"/>
      <c r="FXG807" s="110"/>
      <c r="FXH807" s="110"/>
      <c r="FXI807" s="110"/>
      <c r="FXJ807" s="110"/>
      <c r="FXK807" s="110"/>
      <c r="FXL807" s="110"/>
      <c r="FXM807" s="110"/>
      <c r="FXN807" s="110"/>
      <c r="FXO807" s="110"/>
      <c r="FXP807" s="110"/>
      <c r="FXQ807" s="110"/>
      <c r="FXR807" s="110"/>
      <c r="FXS807" s="110"/>
      <c r="FXT807" s="110"/>
      <c r="FXU807" s="110"/>
      <c r="FXV807" s="110"/>
      <c r="FXW807" s="110"/>
      <c r="FXX807" s="110"/>
      <c r="FXY807" s="110"/>
      <c r="FXZ807" s="110"/>
      <c r="FYA807" s="110"/>
      <c r="FYB807" s="110"/>
      <c r="FYC807" s="110"/>
      <c r="FYD807" s="110"/>
      <c r="FYE807" s="110"/>
      <c r="FYF807" s="110"/>
      <c r="FYG807" s="110"/>
      <c r="FYH807" s="110"/>
      <c r="FYI807" s="110"/>
      <c r="FYJ807" s="110"/>
      <c r="FYK807" s="110"/>
      <c r="FYL807" s="110"/>
      <c r="FYM807" s="110"/>
      <c r="FYN807" s="110"/>
      <c r="FYO807" s="110"/>
      <c r="FYP807" s="110"/>
      <c r="FYQ807" s="110"/>
      <c r="FYR807" s="110"/>
      <c r="FYS807" s="110"/>
      <c r="FYT807" s="110"/>
      <c r="FYU807" s="110"/>
      <c r="FYV807" s="110"/>
      <c r="FYW807" s="110"/>
      <c r="FYX807" s="110"/>
      <c r="FYY807" s="110"/>
      <c r="FYZ807" s="110"/>
      <c r="FZA807" s="110"/>
      <c r="FZB807" s="110"/>
      <c r="FZC807" s="110"/>
      <c r="FZD807" s="110"/>
      <c r="FZE807" s="110"/>
      <c r="FZF807" s="110"/>
      <c r="FZG807" s="110"/>
      <c r="FZH807" s="110"/>
      <c r="FZI807" s="110"/>
      <c r="FZJ807" s="110"/>
      <c r="FZK807" s="110"/>
      <c r="FZL807" s="110"/>
      <c r="FZM807" s="110"/>
      <c r="FZN807" s="110"/>
      <c r="FZO807" s="110"/>
      <c r="FZP807" s="110"/>
      <c r="FZQ807" s="110"/>
      <c r="FZR807" s="110"/>
      <c r="FZS807" s="110"/>
      <c r="FZT807" s="110"/>
      <c r="FZU807" s="110"/>
      <c r="FZV807" s="110"/>
      <c r="FZW807" s="110"/>
      <c r="FZX807" s="110"/>
      <c r="FZY807" s="110"/>
      <c r="FZZ807" s="110"/>
      <c r="GAA807" s="110"/>
      <c r="GAB807" s="110"/>
      <c r="GAC807" s="110"/>
      <c r="GAD807" s="110"/>
      <c r="GAE807" s="110"/>
      <c r="GAF807" s="110"/>
      <c r="GAG807" s="110"/>
      <c r="GAH807" s="110"/>
      <c r="GAI807" s="110"/>
      <c r="GAJ807" s="110"/>
      <c r="GAK807" s="110"/>
      <c r="GAL807" s="110"/>
      <c r="GAM807" s="110"/>
      <c r="GAN807" s="110"/>
      <c r="GAO807" s="110"/>
      <c r="GAP807" s="110"/>
      <c r="GAQ807" s="110"/>
      <c r="GAR807" s="110"/>
      <c r="GAS807" s="110"/>
      <c r="GAT807" s="110"/>
      <c r="GAU807" s="110"/>
      <c r="GAV807" s="110"/>
      <c r="GAW807" s="110"/>
      <c r="GAX807" s="110"/>
      <c r="GAY807" s="110"/>
      <c r="GAZ807" s="110"/>
      <c r="GBA807" s="110"/>
      <c r="GBB807" s="110"/>
      <c r="GBC807" s="110"/>
      <c r="GBD807" s="110"/>
      <c r="GBE807" s="110"/>
      <c r="GBF807" s="110"/>
      <c r="GBG807" s="110"/>
      <c r="GBH807" s="110"/>
      <c r="GBI807" s="110"/>
      <c r="GBJ807" s="110"/>
      <c r="GBK807" s="110"/>
      <c r="GBL807" s="110"/>
      <c r="GBM807" s="110"/>
      <c r="GBN807" s="110"/>
      <c r="GBO807" s="110"/>
      <c r="GBP807" s="110"/>
      <c r="GBQ807" s="110"/>
      <c r="GBR807" s="110"/>
      <c r="GBS807" s="110"/>
      <c r="GBT807" s="110"/>
      <c r="GBU807" s="110"/>
      <c r="GBV807" s="110"/>
      <c r="GBW807" s="110"/>
      <c r="GBX807" s="110"/>
      <c r="GBY807" s="110"/>
      <c r="GBZ807" s="110"/>
      <c r="GCA807" s="110"/>
      <c r="GCB807" s="110"/>
      <c r="GCC807" s="110"/>
      <c r="GCD807" s="110"/>
      <c r="GCE807" s="110"/>
      <c r="GCF807" s="110"/>
      <c r="GCG807" s="110"/>
      <c r="GCH807" s="110"/>
      <c r="GCI807" s="110"/>
      <c r="GCJ807" s="110"/>
      <c r="GCK807" s="110"/>
      <c r="GCL807" s="110"/>
      <c r="GCM807" s="110"/>
      <c r="GCN807" s="110"/>
      <c r="GCO807" s="110"/>
      <c r="GCP807" s="110"/>
      <c r="GCQ807" s="110"/>
      <c r="GCR807" s="110"/>
      <c r="GCS807" s="110"/>
      <c r="GCT807" s="110"/>
      <c r="GCU807" s="110"/>
      <c r="GCV807" s="110"/>
      <c r="GCW807" s="110"/>
      <c r="GCX807" s="110"/>
      <c r="GCY807" s="110"/>
      <c r="GCZ807" s="110"/>
      <c r="GDA807" s="110"/>
      <c r="GDB807" s="110"/>
      <c r="GDC807" s="110"/>
      <c r="GDD807" s="110"/>
      <c r="GDE807" s="110"/>
      <c r="GDF807" s="110"/>
      <c r="GDG807" s="110"/>
      <c r="GDH807" s="110"/>
      <c r="GDI807" s="110"/>
      <c r="GDJ807" s="110"/>
      <c r="GDK807" s="110"/>
      <c r="GDL807" s="110"/>
      <c r="GDM807" s="110"/>
      <c r="GDN807" s="110"/>
      <c r="GDO807" s="110"/>
      <c r="GDP807" s="110"/>
      <c r="GDQ807" s="110"/>
      <c r="GDR807" s="110"/>
      <c r="GDS807" s="110"/>
      <c r="GDT807" s="110"/>
      <c r="GDU807" s="110"/>
      <c r="GDV807" s="110"/>
      <c r="GDW807" s="110"/>
      <c r="GDX807" s="110"/>
      <c r="GDY807" s="110"/>
      <c r="GDZ807" s="110"/>
      <c r="GEA807" s="110"/>
      <c r="GEB807" s="110"/>
      <c r="GEC807" s="110"/>
      <c r="GED807" s="110"/>
      <c r="GEE807" s="110"/>
      <c r="GEF807" s="110"/>
      <c r="GEG807" s="110"/>
      <c r="GEH807" s="110"/>
      <c r="GEI807" s="110"/>
      <c r="GEJ807" s="110"/>
      <c r="GEK807" s="110"/>
      <c r="GEL807" s="110"/>
      <c r="GEM807" s="110"/>
      <c r="GEN807" s="110"/>
      <c r="GEO807" s="110"/>
      <c r="GEP807" s="110"/>
      <c r="GEQ807" s="110"/>
      <c r="GER807" s="110"/>
      <c r="GES807" s="110"/>
      <c r="GET807" s="110"/>
      <c r="GEU807" s="110"/>
      <c r="GEV807" s="110"/>
      <c r="GEW807" s="110"/>
      <c r="GEX807" s="110"/>
      <c r="GEY807" s="110"/>
      <c r="GEZ807" s="110"/>
      <c r="GFA807" s="110"/>
      <c r="GFB807" s="110"/>
      <c r="GFC807" s="110"/>
      <c r="GFD807" s="110"/>
      <c r="GFE807" s="110"/>
      <c r="GFF807" s="110"/>
      <c r="GFG807" s="110"/>
      <c r="GFH807" s="110"/>
      <c r="GFI807" s="110"/>
      <c r="GFJ807" s="110"/>
      <c r="GFK807" s="110"/>
      <c r="GFL807" s="110"/>
      <c r="GFM807" s="110"/>
      <c r="GFN807" s="110"/>
      <c r="GFO807" s="110"/>
      <c r="GFP807" s="110"/>
      <c r="GFQ807" s="110"/>
      <c r="GFR807" s="110"/>
      <c r="GFS807" s="110"/>
      <c r="GFT807" s="110"/>
      <c r="GFU807" s="110"/>
      <c r="GFV807" s="110"/>
      <c r="GFW807" s="110"/>
      <c r="GFX807" s="110"/>
      <c r="GFY807" s="110"/>
      <c r="GFZ807" s="110"/>
      <c r="GGA807" s="110"/>
      <c r="GGB807" s="110"/>
      <c r="GGC807" s="110"/>
      <c r="GGD807" s="110"/>
      <c r="GGE807" s="110"/>
      <c r="GGF807" s="110"/>
      <c r="GGG807" s="110"/>
      <c r="GGH807" s="110"/>
      <c r="GGI807" s="110"/>
      <c r="GGJ807" s="110"/>
      <c r="GGK807" s="110"/>
      <c r="GGL807" s="110"/>
      <c r="GGM807" s="110"/>
      <c r="GGN807" s="110"/>
      <c r="GGO807" s="110"/>
      <c r="GGP807" s="110"/>
      <c r="GGQ807" s="110"/>
      <c r="GGR807" s="110"/>
      <c r="GGS807" s="110"/>
      <c r="GGT807" s="110"/>
      <c r="GGU807" s="110"/>
      <c r="GGV807" s="110"/>
      <c r="GGW807" s="110"/>
      <c r="GGX807" s="110"/>
      <c r="GGY807" s="110"/>
      <c r="GGZ807" s="110"/>
      <c r="GHA807" s="110"/>
      <c r="GHB807" s="110"/>
      <c r="GHC807" s="110"/>
      <c r="GHD807" s="110"/>
      <c r="GHE807" s="110"/>
      <c r="GHF807" s="110"/>
      <c r="GHG807" s="110"/>
      <c r="GHH807" s="110"/>
      <c r="GHI807" s="110"/>
      <c r="GHJ807" s="110"/>
      <c r="GHK807" s="110"/>
      <c r="GHL807" s="110"/>
      <c r="GHM807" s="110"/>
      <c r="GHN807" s="110"/>
      <c r="GHO807" s="110"/>
      <c r="GHP807" s="110"/>
      <c r="GHQ807" s="110"/>
      <c r="GHR807" s="110"/>
      <c r="GHS807" s="110"/>
      <c r="GHT807" s="110"/>
      <c r="GHU807" s="110"/>
      <c r="GHV807" s="110"/>
      <c r="GHW807" s="110"/>
      <c r="GHX807" s="110"/>
      <c r="GHY807" s="110"/>
      <c r="GHZ807" s="110"/>
      <c r="GIA807" s="110"/>
      <c r="GIB807" s="110"/>
      <c r="GIC807" s="110"/>
      <c r="GID807" s="110"/>
      <c r="GIE807" s="110"/>
      <c r="GIF807" s="110"/>
      <c r="GIG807" s="110"/>
      <c r="GIH807" s="110"/>
      <c r="GII807" s="110"/>
      <c r="GIJ807" s="110"/>
      <c r="GIK807" s="110"/>
      <c r="GIL807" s="110"/>
      <c r="GIM807" s="110"/>
      <c r="GIN807" s="110"/>
      <c r="GIO807" s="110"/>
      <c r="GIP807" s="110"/>
      <c r="GIQ807" s="110"/>
      <c r="GIR807" s="110"/>
      <c r="GIS807" s="110"/>
      <c r="GIT807" s="110"/>
      <c r="GIU807" s="110"/>
      <c r="GIV807" s="110"/>
      <c r="GIW807" s="110"/>
      <c r="GIX807" s="110"/>
      <c r="GIY807" s="110"/>
      <c r="GIZ807" s="110"/>
      <c r="GJA807" s="110"/>
      <c r="GJB807" s="110"/>
      <c r="GJC807" s="110"/>
      <c r="GJD807" s="110"/>
      <c r="GJE807" s="110"/>
      <c r="GJF807" s="110"/>
      <c r="GJG807" s="110"/>
      <c r="GJH807" s="110"/>
      <c r="GJI807" s="110"/>
      <c r="GJJ807" s="110"/>
      <c r="GJK807" s="110"/>
      <c r="GJL807" s="110"/>
      <c r="GJM807" s="110"/>
      <c r="GJN807" s="110"/>
      <c r="GJO807" s="110"/>
      <c r="GJP807" s="110"/>
      <c r="GJQ807" s="110"/>
      <c r="GJR807" s="110"/>
      <c r="GJS807" s="110"/>
      <c r="GJT807" s="110"/>
      <c r="GJU807" s="110"/>
      <c r="GJV807" s="110"/>
      <c r="GJW807" s="110"/>
      <c r="GJX807" s="110"/>
      <c r="GJY807" s="110"/>
      <c r="GJZ807" s="110"/>
      <c r="GKA807" s="110"/>
      <c r="GKB807" s="110"/>
      <c r="GKC807" s="110"/>
      <c r="GKD807" s="110"/>
      <c r="GKE807" s="110"/>
      <c r="GKF807" s="110"/>
      <c r="GKG807" s="110"/>
      <c r="GKH807" s="110"/>
      <c r="GKI807" s="110"/>
      <c r="GKJ807" s="110"/>
      <c r="GKK807" s="110"/>
      <c r="GKL807" s="110"/>
      <c r="GKM807" s="110"/>
      <c r="GKN807" s="110"/>
      <c r="GKO807" s="110"/>
      <c r="GKP807" s="110"/>
      <c r="GKQ807" s="110"/>
      <c r="GKR807" s="110"/>
      <c r="GKS807" s="110"/>
      <c r="GKT807" s="110"/>
      <c r="GKU807" s="110"/>
      <c r="GKV807" s="110"/>
      <c r="GKW807" s="110"/>
      <c r="GKX807" s="110"/>
      <c r="GKY807" s="110"/>
      <c r="GKZ807" s="110"/>
      <c r="GLA807" s="110"/>
      <c r="GLB807" s="110"/>
      <c r="GLC807" s="110"/>
      <c r="GLD807" s="110"/>
      <c r="GLE807" s="110"/>
      <c r="GLF807" s="110"/>
      <c r="GLG807" s="110"/>
      <c r="GLH807" s="110"/>
      <c r="GLI807" s="110"/>
      <c r="GLJ807" s="110"/>
      <c r="GLK807" s="110"/>
      <c r="GLL807" s="110"/>
      <c r="GLM807" s="110"/>
      <c r="GLN807" s="110"/>
      <c r="GLO807" s="110"/>
      <c r="GLP807" s="110"/>
      <c r="GLQ807" s="110"/>
      <c r="GLR807" s="110"/>
      <c r="GLS807" s="110"/>
      <c r="GLT807" s="110"/>
      <c r="GLU807" s="110"/>
      <c r="GLV807" s="110"/>
      <c r="GLW807" s="110"/>
      <c r="GLX807" s="110"/>
      <c r="GLY807" s="110"/>
      <c r="GLZ807" s="110"/>
      <c r="GMA807" s="110"/>
      <c r="GMB807" s="110"/>
      <c r="GMC807" s="110"/>
      <c r="GMD807" s="110"/>
      <c r="GME807" s="110"/>
      <c r="GMF807" s="110"/>
      <c r="GMG807" s="110"/>
      <c r="GMH807" s="110"/>
      <c r="GMI807" s="110"/>
      <c r="GMJ807" s="110"/>
      <c r="GMK807" s="110"/>
      <c r="GML807" s="110"/>
      <c r="GMM807" s="110"/>
      <c r="GMN807" s="110"/>
      <c r="GMO807" s="110"/>
      <c r="GMP807" s="110"/>
      <c r="GMQ807" s="110"/>
      <c r="GMR807" s="110"/>
      <c r="GMS807" s="110"/>
      <c r="GMT807" s="110"/>
      <c r="GMU807" s="110"/>
      <c r="GMV807" s="110"/>
      <c r="GMW807" s="110"/>
      <c r="GMX807" s="110"/>
      <c r="GMY807" s="110"/>
      <c r="GMZ807" s="110"/>
      <c r="GNA807" s="110"/>
      <c r="GNB807" s="110"/>
      <c r="GNC807" s="110"/>
      <c r="GND807" s="110"/>
      <c r="GNE807" s="110"/>
      <c r="GNF807" s="110"/>
      <c r="GNG807" s="110"/>
      <c r="GNH807" s="110"/>
      <c r="GNI807" s="110"/>
      <c r="GNJ807" s="110"/>
      <c r="GNK807" s="110"/>
      <c r="GNL807" s="110"/>
      <c r="GNM807" s="110"/>
      <c r="GNN807" s="110"/>
      <c r="GNO807" s="110"/>
      <c r="GNP807" s="110"/>
      <c r="GNQ807" s="110"/>
      <c r="GNR807" s="110"/>
      <c r="GNS807" s="110"/>
      <c r="GNT807" s="110"/>
      <c r="GNU807" s="110"/>
      <c r="GNV807" s="110"/>
      <c r="GNW807" s="110"/>
      <c r="GNX807" s="110"/>
      <c r="GNY807" s="110"/>
      <c r="GNZ807" s="110"/>
      <c r="GOA807" s="110"/>
      <c r="GOB807" s="110"/>
      <c r="GOC807" s="110"/>
      <c r="GOD807" s="110"/>
      <c r="GOE807" s="110"/>
      <c r="GOF807" s="110"/>
      <c r="GOG807" s="110"/>
      <c r="GOH807" s="110"/>
      <c r="GOI807" s="110"/>
      <c r="GOJ807" s="110"/>
      <c r="GOK807" s="110"/>
      <c r="GOL807" s="110"/>
      <c r="GOM807" s="110"/>
      <c r="GON807" s="110"/>
      <c r="GOO807" s="110"/>
      <c r="GOP807" s="110"/>
      <c r="GOQ807" s="110"/>
      <c r="GOR807" s="110"/>
      <c r="GOS807" s="110"/>
      <c r="GOT807" s="110"/>
      <c r="GOU807" s="110"/>
      <c r="GOV807" s="110"/>
      <c r="GOW807" s="110"/>
      <c r="GOX807" s="110"/>
      <c r="GOY807" s="110"/>
      <c r="GOZ807" s="110"/>
      <c r="GPA807" s="110"/>
      <c r="GPB807" s="110"/>
      <c r="GPC807" s="110"/>
      <c r="GPD807" s="110"/>
      <c r="GPE807" s="110"/>
      <c r="GPF807" s="110"/>
      <c r="GPG807" s="110"/>
      <c r="GPH807" s="110"/>
      <c r="GPI807" s="110"/>
      <c r="GPJ807" s="110"/>
      <c r="GPK807" s="110"/>
      <c r="GPL807" s="110"/>
      <c r="GPM807" s="110"/>
      <c r="GPN807" s="110"/>
      <c r="GPO807" s="110"/>
      <c r="GPP807" s="110"/>
      <c r="GPQ807" s="110"/>
      <c r="GPR807" s="110"/>
      <c r="GPS807" s="110"/>
      <c r="GPT807" s="110"/>
      <c r="GPU807" s="110"/>
      <c r="GPV807" s="110"/>
      <c r="GPW807" s="110"/>
      <c r="GPX807" s="110"/>
      <c r="GPY807" s="110"/>
      <c r="GPZ807" s="110"/>
      <c r="GQA807" s="110"/>
      <c r="GQB807" s="110"/>
      <c r="GQC807" s="110"/>
      <c r="GQD807" s="110"/>
      <c r="GQE807" s="110"/>
      <c r="GQF807" s="110"/>
      <c r="GQG807" s="110"/>
      <c r="GQH807" s="110"/>
      <c r="GQI807" s="110"/>
      <c r="GQJ807" s="110"/>
      <c r="GQK807" s="110"/>
      <c r="GQL807" s="110"/>
      <c r="GQM807" s="110"/>
      <c r="GQN807" s="110"/>
      <c r="GQO807" s="110"/>
      <c r="GQP807" s="110"/>
      <c r="GQQ807" s="110"/>
      <c r="GQR807" s="110"/>
      <c r="GQS807" s="110"/>
      <c r="GQT807" s="110"/>
      <c r="GQU807" s="110"/>
      <c r="GQV807" s="110"/>
      <c r="GQW807" s="110"/>
      <c r="GQX807" s="110"/>
      <c r="GQY807" s="110"/>
      <c r="GQZ807" s="110"/>
      <c r="GRA807" s="110"/>
      <c r="GRB807" s="110"/>
      <c r="GRC807" s="110"/>
      <c r="GRD807" s="110"/>
      <c r="GRE807" s="110"/>
      <c r="GRF807" s="110"/>
      <c r="GRG807" s="110"/>
      <c r="GRH807" s="110"/>
      <c r="GRI807" s="110"/>
      <c r="GRJ807" s="110"/>
      <c r="GRK807" s="110"/>
      <c r="GRL807" s="110"/>
      <c r="GRM807" s="110"/>
      <c r="GRN807" s="110"/>
      <c r="GRO807" s="110"/>
      <c r="GRP807" s="110"/>
      <c r="GRQ807" s="110"/>
      <c r="GRR807" s="110"/>
      <c r="GRS807" s="110"/>
      <c r="GRT807" s="110"/>
      <c r="GRU807" s="110"/>
      <c r="GRV807" s="110"/>
      <c r="GRW807" s="110"/>
      <c r="GRX807" s="110"/>
      <c r="GRY807" s="110"/>
      <c r="GRZ807" s="110"/>
      <c r="GSA807" s="110"/>
      <c r="GSB807" s="110"/>
      <c r="GSC807" s="110"/>
      <c r="GSD807" s="110"/>
      <c r="GSE807" s="110"/>
      <c r="GSF807" s="110"/>
      <c r="GSG807" s="110"/>
      <c r="GSH807" s="110"/>
      <c r="GSI807" s="110"/>
      <c r="GSJ807" s="110"/>
      <c r="GSK807" s="110"/>
      <c r="GSL807" s="110"/>
      <c r="GSM807" s="110"/>
      <c r="GSN807" s="110"/>
      <c r="GSO807" s="110"/>
      <c r="GSP807" s="110"/>
      <c r="GSQ807" s="110"/>
      <c r="GSR807" s="110"/>
      <c r="GSS807" s="110"/>
      <c r="GST807" s="110"/>
      <c r="GSU807" s="110"/>
      <c r="GSV807" s="110"/>
      <c r="GSW807" s="110"/>
      <c r="GSX807" s="110"/>
      <c r="GSY807" s="110"/>
      <c r="GSZ807" s="110"/>
      <c r="GTA807" s="110"/>
      <c r="GTB807" s="110"/>
      <c r="GTC807" s="110"/>
      <c r="GTD807" s="110"/>
      <c r="GTE807" s="110"/>
      <c r="GTF807" s="110"/>
      <c r="GTG807" s="110"/>
      <c r="GTH807" s="110"/>
      <c r="GTI807" s="110"/>
      <c r="GTJ807" s="110"/>
      <c r="GTK807" s="110"/>
      <c r="GTL807" s="110"/>
      <c r="GTM807" s="110"/>
      <c r="GTN807" s="110"/>
      <c r="GTO807" s="110"/>
      <c r="GTP807" s="110"/>
      <c r="GTQ807" s="110"/>
      <c r="GTR807" s="110"/>
      <c r="GTS807" s="110"/>
      <c r="GTT807" s="110"/>
      <c r="GTU807" s="110"/>
      <c r="GTV807" s="110"/>
      <c r="GTW807" s="110"/>
      <c r="GTX807" s="110"/>
      <c r="GTY807" s="110"/>
      <c r="GTZ807" s="110"/>
      <c r="GUA807" s="110"/>
      <c r="GUB807" s="110"/>
      <c r="GUC807" s="110"/>
      <c r="GUD807" s="110"/>
      <c r="GUE807" s="110"/>
      <c r="GUF807" s="110"/>
      <c r="GUG807" s="110"/>
      <c r="GUH807" s="110"/>
      <c r="GUI807" s="110"/>
      <c r="GUJ807" s="110"/>
      <c r="GUK807" s="110"/>
      <c r="GUL807" s="110"/>
      <c r="GUM807" s="110"/>
      <c r="GUN807" s="110"/>
      <c r="GUO807" s="110"/>
      <c r="GUP807" s="110"/>
      <c r="GUQ807" s="110"/>
      <c r="GUR807" s="110"/>
      <c r="GUS807" s="110"/>
      <c r="GUT807" s="110"/>
      <c r="GUU807" s="110"/>
      <c r="GUV807" s="110"/>
      <c r="GUW807" s="110"/>
      <c r="GUX807" s="110"/>
      <c r="GUY807" s="110"/>
      <c r="GUZ807" s="110"/>
      <c r="GVA807" s="110"/>
      <c r="GVB807" s="110"/>
      <c r="GVC807" s="110"/>
      <c r="GVD807" s="110"/>
      <c r="GVE807" s="110"/>
      <c r="GVF807" s="110"/>
      <c r="GVG807" s="110"/>
      <c r="GVH807" s="110"/>
      <c r="GVI807" s="110"/>
      <c r="GVJ807" s="110"/>
      <c r="GVK807" s="110"/>
      <c r="GVL807" s="110"/>
      <c r="GVM807" s="110"/>
      <c r="GVN807" s="110"/>
      <c r="GVO807" s="110"/>
      <c r="GVP807" s="110"/>
      <c r="GVQ807" s="110"/>
      <c r="GVR807" s="110"/>
      <c r="GVS807" s="110"/>
      <c r="GVT807" s="110"/>
      <c r="GVU807" s="110"/>
      <c r="GVV807" s="110"/>
      <c r="GVW807" s="110"/>
      <c r="GVX807" s="110"/>
      <c r="GVY807" s="110"/>
      <c r="GVZ807" s="110"/>
      <c r="GWA807" s="110"/>
      <c r="GWB807" s="110"/>
      <c r="GWC807" s="110"/>
      <c r="GWD807" s="110"/>
      <c r="GWE807" s="110"/>
      <c r="GWF807" s="110"/>
      <c r="GWG807" s="110"/>
      <c r="GWH807" s="110"/>
      <c r="GWI807" s="110"/>
      <c r="GWJ807" s="110"/>
      <c r="GWK807" s="110"/>
      <c r="GWL807" s="110"/>
      <c r="GWM807" s="110"/>
      <c r="GWN807" s="110"/>
      <c r="GWO807" s="110"/>
      <c r="GWP807" s="110"/>
      <c r="GWQ807" s="110"/>
      <c r="GWR807" s="110"/>
      <c r="GWS807" s="110"/>
      <c r="GWT807" s="110"/>
      <c r="GWU807" s="110"/>
      <c r="GWV807" s="110"/>
      <c r="GWW807" s="110"/>
      <c r="GWX807" s="110"/>
      <c r="GWY807" s="110"/>
      <c r="GWZ807" s="110"/>
      <c r="GXA807" s="110"/>
      <c r="GXB807" s="110"/>
      <c r="GXC807" s="110"/>
      <c r="GXD807" s="110"/>
      <c r="GXE807" s="110"/>
      <c r="GXF807" s="110"/>
      <c r="GXG807" s="110"/>
      <c r="GXH807" s="110"/>
      <c r="GXI807" s="110"/>
      <c r="GXJ807" s="110"/>
      <c r="GXK807" s="110"/>
      <c r="GXL807" s="110"/>
      <c r="GXM807" s="110"/>
      <c r="GXN807" s="110"/>
      <c r="GXO807" s="110"/>
      <c r="GXP807" s="110"/>
      <c r="GXQ807" s="110"/>
      <c r="GXR807" s="110"/>
      <c r="GXS807" s="110"/>
      <c r="GXT807" s="110"/>
      <c r="GXU807" s="110"/>
      <c r="GXV807" s="110"/>
      <c r="GXW807" s="110"/>
      <c r="GXX807" s="110"/>
      <c r="GXY807" s="110"/>
      <c r="GXZ807" s="110"/>
      <c r="GYA807" s="110"/>
      <c r="GYB807" s="110"/>
      <c r="GYC807" s="110"/>
      <c r="GYD807" s="110"/>
      <c r="GYE807" s="110"/>
      <c r="GYF807" s="110"/>
      <c r="GYG807" s="110"/>
      <c r="GYH807" s="110"/>
      <c r="GYI807" s="110"/>
      <c r="GYJ807" s="110"/>
      <c r="GYK807" s="110"/>
      <c r="GYL807" s="110"/>
      <c r="GYM807" s="110"/>
      <c r="GYN807" s="110"/>
      <c r="GYO807" s="110"/>
      <c r="GYP807" s="110"/>
      <c r="GYQ807" s="110"/>
      <c r="GYR807" s="110"/>
      <c r="GYS807" s="110"/>
      <c r="GYT807" s="110"/>
      <c r="GYU807" s="110"/>
      <c r="GYV807" s="110"/>
      <c r="GYW807" s="110"/>
      <c r="GYX807" s="110"/>
      <c r="GYY807" s="110"/>
      <c r="GYZ807" s="110"/>
      <c r="GZA807" s="110"/>
      <c r="GZB807" s="110"/>
      <c r="GZC807" s="110"/>
      <c r="GZD807" s="110"/>
      <c r="GZE807" s="110"/>
      <c r="GZF807" s="110"/>
      <c r="GZG807" s="110"/>
      <c r="GZH807" s="110"/>
      <c r="GZI807" s="110"/>
      <c r="GZJ807" s="110"/>
      <c r="GZK807" s="110"/>
      <c r="GZL807" s="110"/>
      <c r="GZM807" s="110"/>
      <c r="GZN807" s="110"/>
      <c r="GZO807" s="110"/>
      <c r="GZP807" s="110"/>
      <c r="GZQ807" s="110"/>
      <c r="GZR807" s="110"/>
      <c r="GZS807" s="110"/>
      <c r="GZT807" s="110"/>
      <c r="GZU807" s="110"/>
      <c r="GZV807" s="110"/>
      <c r="GZW807" s="110"/>
      <c r="GZX807" s="110"/>
      <c r="GZY807" s="110"/>
      <c r="GZZ807" s="110"/>
      <c r="HAA807" s="110"/>
      <c r="HAB807" s="110"/>
      <c r="HAC807" s="110"/>
      <c r="HAD807" s="110"/>
      <c r="HAE807" s="110"/>
      <c r="HAF807" s="110"/>
      <c r="HAG807" s="110"/>
      <c r="HAH807" s="110"/>
      <c r="HAI807" s="110"/>
      <c r="HAJ807" s="110"/>
      <c r="HAK807" s="110"/>
      <c r="HAL807" s="110"/>
      <c r="HAM807" s="110"/>
      <c r="HAN807" s="110"/>
      <c r="HAO807" s="110"/>
      <c r="HAP807" s="110"/>
      <c r="HAQ807" s="110"/>
      <c r="HAR807" s="110"/>
      <c r="HAS807" s="110"/>
      <c r="HAT807" s="110"/>
      <c r="HAU807" s="110"/>
      <c r="HAV807" s="110"/>
      <c r="HAW807" s="110"/>
      <c r="HAX807" s="110"/>
      <c r="HAY807" s="110"/>
      <c r="HAZ807" s="110"/>
      <c r="HBA807" s="110"/>
      <c r="HBB807" s="110"/>
      <c r="HBC807" s="110"/>
      <c r="HBD807" s="110"/>
      <c r="HBE807" s="110"/>
      <c r="HBF807" s="110"/>
      <c r="HBG807" s="110"/>
      <c r="HBH807" s="110"/>
      <c r="HBI807" s="110"/>
      <c r="HBJ807" s="110"/>
      <c r="HBK807" s="110"/>
      <c r="HBL807" s="110"/>
      <c r="HBM807" s="110"/>
      <c r="HBN807" s="110"/>
      <c r="HBO807" s="110"/>
      <c r="HBP807" s="110"/>
      <c r="HBQ807" s="110"/>
      <c r="HBR807" s="110"/>
      <c r="HBS807" s="110"/>
      <c r="HBT807" s="110"/>
      <c r="HBU807" s="110"/>
      <c r="HBV807" s="110"/>
      <c r="HBW807" s="110"/>
      <c r="HBX807" s="110"/>
      <c r="HBY807" s="110"/>
      <c r="HBZ807" s="110"/>
      <c r="HCA807" s="110"/>
      <c r="HCB807" s="110"/>
      <c r="HCC807" s="110"/>
      <c r="HCD807" s="110"/>
      <c r="HCE807" s="110"/>
      <c r="HCF807" s="110"/>
      <c r="HCG807" s="110"/>
      <c r="HCH807" s="110"/>
      <c r="HCI807" s="110"/>
      <c r="HCJ807" s="110"/>
      <c r="HCK807" s="110"/>
      <c r="HCL807" s="110"/>
      <c r="HCM807" s="110"/>
      <c r="HCN807" s="110"/>
      <c r="HCO807" s="110"/>
      <c r="HCP807" s="110"/>
      <c r="HCQ807" s="110"/>
      <c r="HCR807" s="110"/>
      <c r="HCS807" s="110"/>
      <c r="HCT807" s="110"/>
      <c r="HCU807" s="110"/>
      <c r="HCV807" s="110"/>
      <c r="HCW807" s="110"/>
      <c r="HCX807" s="110"/>
      <c r="HCY807" s="110"/>
      <c r="HCZ807" s="110"/>
      <c r="HDA807" s="110"/>
      <c r="HDB807" s="110"/>
      <c r="HDC807" s="110"/>
      <c r="HDD807" s="110"/>
      <c r="HDE807" s="110"/>
      <c r="HDF807" s="110"/>
      <c r="HDG807" s="110"/>
      <c r="HDH807" s="110"/>
      <c r="HDI807" s="110"/>
      <c r="HDJ807" s="110"/>
      <c r="HDK807" s="110"/>
      <c r="HDL807" s="110"/>
      <c r="HDM807" s="110"/>
      <c r="HDN807" s="110"/>
      <c r="HDO807" s="110"/>
      <c r="HDP807" s="110"/>
      <c r="HDQ807" s="110"/>
      <c r="HDR807" s="110"/>
      <c r="HDS807" s="110"/>
      <c r="HDT807" s="110"/>
      <c r="HDU807" s="110"/>
      <c r="HDV807" s="110"/>
      <c r="HDW807" s="110"/>
      <c r="HDX807" s="110"/>
      <c r="HDY807" s="110"/>
      <c r="HDZ807" s="110"/>
      <c r="HEA807" s="110"/>
      <c r="HEB807" s="110"/>
      <c r="HEC807" s="110"/>
      <c r="HED807" s="110"/>
      <c r="HEE807" s="110"/>
      <c r="HEF807" s="110"/>
      <c r="HEG807" s="110"/>
      <c r="HEH807" s="110"/>
      <c r="HEI807" s="110"/>
      <c r="HEJ807" s="110"/>
      <c r="HEK807" s="110"/>
      <c r="HEL807" s="110"/>
      <c r="HEM807" s="110"/>
      <c r="HEN807" s="110"/>
      <c r="HEO807" s="110"/>
      <c r="HEP807" s="110"/>
      <c r="HEQ807" s="110"/>
      <c r="HER807" s="110"/>
      <c r="HES807" s="110"/>
      <c r="HET807" s="110"/>
      <c r="HEU807" s="110"/>
      <c r="HEV807" s="110"/>
      <c r="HEW807" s="110"/>
      <c r="HEX807" s="110"/>
      <c r="HEY807" s="110"/>
      <c r="HEZ807" s="110"/>
      <c r="HFA807" s="110"/>
      <c r="HFB807" s="110"/>
      <c r="HFC807" s="110"/>
      <c r="HFD807" s="110"/>
      <c r="HFE807" s="110"/>
      <c r="HFF807" s="110"/>
      <c r="HFG807" s="110"/>
      <c r="HFH807" s="110"/>
      <c r="HFI807" s="110"/>
      <c r="HFJ807" s="110"/>
      <c r="HFK807" s="110"/>
      <c r="HFL807" s="110"/>
      <c r="HFM807" s="110"/>
      <c r="HFN807" s="110"/>
      <c r="HFO807" s="110"/>
      <c r="HFP807" s="110"/>
      <c r="HFQ807" s="110"/>
      <c r="HFR807" s="110"/>
      <c r="HFS807" s="110"/>
      <c r="HFT807" s="110"/>
      <c r="HFU807" s="110"/>
      <c r="HFV807" s="110"/>
      <c r="HFW807" s="110"/>
      <c r="HFX807" s="110"/>
      <c r="HFY807" s="110"/>
      <c r="HFZ807" s="110"/>
      <c r="HGA807" s="110"/>
      <c r="HGB807" s="110"/>
      <c r="HGC807" s="110"/>
      <c r="HGD807" s="110"/>
      <c r="HGE807" s="110"/>
      <c r="HGF807" s="110"/>
      <c r="HGG807" s="110"/>
      <c r="HGH807" s="110"/>
      <c r="HGI807" s="110"/>
      <c r="HGJ807" s="110"/>
      <c r="HGK807" s="110"/>
      <c r="HGL807" s="110"/>
      <c r="HGM807" s="110"/>
      <c r="HGN807" s="110"/>
      <c r="HGO807" s="110"/>
      <c r="HGP807" s="110"/>
      <c r="HGQ807" s="110"/>
      <c r="HGR807" s="110"/>
      <c r="HGS807" s="110"/>
      <c r="HGT807" s="110"/>
      <c r="HGU807" s="110"/>
      <c r="HGV807" s="110"/>
      <c r="HGW807" s="110"/>
      <c r="HGX807" s="110"/>
      <c r="HGY807" s="110"/>
      <c r="HGZ807" s="110"/>
      <c r="HHA807" s="110"/>
      <c r="HHB807" s="110"/>
      <c r="HHC807" s="110"/>
      <c r="HHD807" s="110"/>
      <c r="HHE807" s="110"/>
      <c r="HHF807" s="110"/>
      <c r="HHG807" s="110"/>
      <c r="HHH807" s="110"/>
      <c r="HHI807" s="110"/>
      <c r="HHJ807" s="110"/>
      <c r="HHK807" s="110"/>
      <c r="HHL807" s="110"/>
      <c r="HHM807" s="110"/>
      <c r="HHN807" s="110"/>
      <c r="HHO807" s="110"/>
      <c r="HHP807" s="110"/>
      <c r="HHQ807" s="110"/>
      <c r="HHR807" s="110"/>
      <c r="HHS807" s="110"/>
      <c r="HHT807" s="110"/>
      <c r="HHU807" s="110"/>
      <c r="HHV807" s="110"/>
      <c r="HHW807" s="110"/>
      <c r="HHX807" s="110"/>
      <c r="HHY807" s="110"/>
      <c r="HHZ807" s="110"/>
      <c r="HIA807" s="110"/>
      <c r="HIB807" s="110"/>
      <c r="HIC807" s="110"/>
      <c r="HID807" s="110"/>
      <c r="HIE807" s="110"/>
      <c r="HIF807" s="110"/>
      <c r="HIG807" s="110"/>
      <c r="HIH807" s="110"/>
      <c r="HII807" s="110"/>
      <c r="HIJ807" s="110"/>
      <c r="HIK807" s="110"/>
      <c r="HIL807" s="110"/>
      <c r="HIM807" s="110"/>
      <c r="HIN807" s="110"/>
      <c r="HIO807" s="110"/>
      <c r="HIP807" s="110"/>
      <c r="HIQ807" s="110"/>
      <c r="HIR807" s="110"/>
      <c r="HIS807" s="110"/>
      <c r="HIT807" s="110"/>
      <c r="HIU807" s="110"/>
      <c r="HIV807" s="110"/>
      <c r="HIW807" s="110"/>
      <c r="HIX807" s="110"/>
      <c r="HIY807" s="110"/>
      <c r="HIZ807" s="110"/>
      <c r="HJA807" s="110"/>
      <c r="HJB807" s="110"/>
      <c r="HJC807" s="110"/>
      <c r="HJD807" s="110"/>
      <c r="HJE807" s="110"/>
      <c r="HJF807" s="110"/>
      <c r="HJG807" s="110"/>
      <c r="HJH807" s="110"/>
      <c r="HJI807" s="110"/>
      <c r="HJJ807" s="110"/>
      <c r="HJK807" s="110"/>
      <c r="HJL807" s="110"/>
      <c r="HJM807" s="110"/>
      <c r="HJN807" s="110"/>
      <c r="HJO807" s="110"/>
      <c r="HJP807" s="110"/>
      <c r="HJQ807" s="110"/>
      <c r="HJR807" s="110"/>
      <c r="HJS807" s="110"/>
      <c r="HJT807" s="110"/>
      <c r="HJU807" s="110"/>
      <c r="HJV807" s="110"/>
      <c r="HJW807" s="110"/>
      <c r="HJX807" s="110"/>
      <c r="HJY807" s="110"/>
      <c r="HJZ807" s="110"/>
      <c r="HKA807" s="110"/>
      <c r="HKB807" s="110"/>
      <c r="HKC807" s="110"/>
      <c r="HKD807" s="110"/>
      <c r="HKE807" s="110"/>
      <c r="HKF807" s="110"/>
      <c r="HKG807" s="110"/>
      <c r="HKH807" s="110"/>
      <c r="HKI807" s="110"/>
      <c r="HKJ807" s="110"/>
      <c r="HKK807" s="110"/>
      <c r="HKL807" s="110"/>
      <c r="HKM807" s="110"/>
      <c r="HKN807" s="110"/>
      <c r="HKO807" s="110"/>
      <c r="HKP807" s="110"/>
      <c r="HKQ807" s="110"/>
      <c r="HKR807" s="110"/>
      <c r="HKS807" s="110"/>
      <c r="HKT807" s="110"/>
      <c r="HKU807" s="110"/>
      <c r="HKV807" s="110"/>
      <c r="HKW807" s="110"/>
      <c r="HKX807" s="110"/>
      <c r="HKY807" s="110"/>
      <c r="HKZ807" s="110"/>
      <c r="HLA807" s="110"/>
      <c r="HLB807" s="110"/>
      <c r="HLC807" s="110"/>
      <c r="HLD807" s="110"/>
      <c r="HLE807" s="110"/>
      <c r="HLF807" s="110"/>
      <c r="HLG807" s="110"/>
      <c r="HLH807" s="110"/>
      <c r="HLI807" s="110"/>
      <c r="HLJ807" s="110"/>
      <c r="HLK807" s="110"/>
      <c r="HLL807" s="110"/>
      <c r="HLM807" s="110"/>
      <c r="HLN807" s="110"/>
      <c r="HLO807" s="110"/>
      <c r="HLP807" s="110"/>
      <c r="HLQ807" s="110"/>
      <c r="HLR807" s="110"/>
      <c r="HLS807" s="110"/>
      <c r="HLT807" s="110"/>
      <c r="HLU807" s="110"/>
      <c r="HLV807" s="110"/>
      <c r="HLW807" s="110"/>
      <c r="HLX807" s="110"/>
      <c r="HLY807" s="110"/>
      <c r="HLZ807" s="110"/>
      <c r="HMA807" s="110"/>
      <c r="HMB807" s="110"/>
      <c r="HMC807" s="110"/>
      <c r="HMD807" s="110"/>
      <c r="HME807" s="110"/>
      <c r="HMF807" s="110"/>
      <c r="HMG807" s="110"/>
      <c r="HMH807" s="110"/>
      <c r="HMI807" s="110"/>
      <c r="HMJ807" s="110"/>
      <c r="HMK807" s="110"/>
      <c r="HML807" s="110"/>
      <c r="HMM807" s="110"/>
      <c r="HMN807" s="110"/>
      <c r="HMO807" s="110"/>
      <c r="HMP807" s="110"/>
      <c r="HMQ807" s="110"/>
      <c r="HMR807" s="110"/>
      <c r="HMS807" s="110"/>
      <c r="HMT807" s="110"/>
      <c r="HMU807" s="110"/>
      <c r="HMV807" s="110"/>
      <c r="HMW807" s="110"/>
      <c r="HMX807" s="110"/>
      <c r="HMY807" s="110"/>
      <c r="HMZ807" s="110"/>
      <c r="HNA807" s="110"/>
      <c r="HNB807" s="110"/>
      <c r="HNC807" s="110"/>
      <c r="HND807" s="110"/>
      <c r="HNE807" s="110"/>
      <c r="HNF807" s="110"/>
      <c r="HNG807" s="110"/>
      <c r="HNH807" s="110"/>
      <c r="HNI807" s="110"/>
      <c r="HNJ807" s="110"/>
      <c r="HNK807" s="110"/>
      <c r="HNL807" s="110"/>
      <c r="HNM807" s="110"/>
      <c r="HNN807" s="110"/>
      <c r="HNO807" s="110"/>
      <c r="HNP807" s="110"/>
      <c r="HNQ807" s="110"/>
      <c r="HNR807" s="110"/>
      <c r="HNS807" s="110"/>
      <c r="HNT807" s="110"/>
      <c r="HNU807" s="110"/>
      <c r="HNV807" s="110"/>
      <c r="HNW807" s="110"/>
      <c r="HNX807" s="110"/>
      <c r="HNY807" s="110"/>
      <c r="HNZ807" s="110"/>
      <c r="HOA807" s="110"/>
      <c r="HOB807" s="110"/>
      <c r="HOC807" s="110"/>
      <c r="HOD807" s="110"/>
      <c r="HOE807" s="110"/>
      <c r="HOF807" s="110"/>
      <c r="HOG807" s="110"/>
      <c r="HOH807" s="110"/>
      <c r="HOI807" s="110"/>
      <c r="HOJ807" s="110"/>
      <c r="HOK807" s="110"/>
      <c r="HOL807" s="110"/>
      <c r="HOM807" s="110"/>
      <c r="HON807" s="110"/>
      <c r="HOO807" s="110"/>
      <c r="HOP807" s="110"/>
      <c r="HOQ807" s="110"/>
      <c r="HOR807" s="110"/>
      <c r="HOS807" s="110"/>
      <c r="HOT807" s="110"/>
      <c r="HOU807" s="110"/>
      <c r="HOV807" s="110"/>
      <c r="HOW807" s="110"/>
      <c r="HOX807" s="110"/>
      <c r="HOY807" s="110"/>
      <c r="HOZ807" s="110"/>
      <c r="HPA807" s="110"/>
      <c r="HPB807" s="110"/>
      <c r="HPC807" s="110"/>
      <c r="HPD807" s="110"/>
      <c r="HPE807" s="110"/>
      <c r="HPF807" s="110"/>
      <c r="HPG807" s="110"/>
      <c r="HPH807" s="110"/>
      <c r="HPI807" s="110"/>
      <c r="HPJ807" s="110"/>
      <c r="HPK807" s="110"/>
      <c r="HPL807" s="110"/>
      <c r="HPM807" s="110"/>
      <c r="HPN807" s="110"/>
      <c r="HPO807" s="110"/>
      <c r="HPP807" s="110"/>
      <c r="HPQ807" s="110"/>
      <c r="HPR807" s="110"/>
      <c r="HPS807" s="110"/>
      <c r="HPT807" s="110"/>
      <c r="HPU807" s="110"/>
      <c r="HPV807" s="110"/>
      <c r="HPW807" s="110"/>
      <c r="HPX807" s="110"/>
      <c r="HPY807" s="110"/>
      <c r="HPZ807" s="110"/>
      <c r="HQA807" s="110"/>
      <c r="HQB807" s="110"/>
      <c r="HQC807" s="110"/>
      <c r="HQD807" s="110"/>
      <c r="HQE807" s="110"/>
      <c r="HQF807" s="110"/>
      <c r="HQG807" s="110"/>
      <c r="HQH807" s="110"/>
      <c r="HQI807" s="110"/>
      <c r="HQJ807" s="110"/>
      <c r="HQK807" s="110"/>
      <c r="HQL807" s="110"/>
      <c r="HQM807" s="110"/>
      <c r="HQN807" s="110"/>
      <c r="HQO807" s="110"/>
      <c r="HQP807" s="110"/>
      <c r="HQQ807" s="110"/>
      <c r="HQR807" s="110"/>
      <c r="HQS807" s="110"/>
      <c r="HQT807" s="110"/>
      <c r="HQU807" s="110"/>
      <c r="HQV807" s="110"/>
      <c r="HQW807" s="110"/>
      <c r="HQX807" s="110"/>
      <c r="HQY807" s="110"/>
      <c r="HQZ807" s="110"/>
      <c r="HRA807" s="110"/>
      <c r="HRB807" s="110"/>
      <c r="HRC807" s="110"/>
      <c r="HRD807" s="110"/>
      <c r="HRE807" s="110"/>
      <c r="HRF807" s="110"/>
      <c r="HRG807" s="110"/>
      <c r="HRH807" s="110"/>
      <c r="HRI807" s="110"/>
      <c r="HRJ807" s="110"/>
      <c r="HRK807" s="110"/>
      <c r="HRL807" s="110"/>
      <c r="HRM807" s="110"/>
      <c r="HRN807" s="110"/>
      <c r="HRO807" s="110"/>
      <c r="HRP807" s="110"/>
      <c r="HRQ807" s="110"/>
      <c r="HRR807" s="110"/>
      <c r="HRS807" s="110"/>
      <c r="HRT807" s="110"/>
      <c r="HRU807" s="110"/>
      <c r="HRV807" s="110"/>
      <c r="HRW807" s="110"/>
      <c r="HRX807" s="110"/>
      <c r="HRY807" s="110"/>
      <c r="HRZ807" s="110"/>
      <c r="HSA807" s="110"/>
      <c r="HSB807" s="110"/>
      <c r="HSC807" s="110"/>
      <c r="HSD807" s="110"/>
      <c r="HSE807" s="110"/>
      <c r="HSF807" s="110"/>
      <c r="HSG807" s="110"/>
      <c r="HSH807" s="110"/>
      <c r="HSI807" s="110"/>
      <c r="HSJ807" s="110"/>
      <c r="HSK807" s="110"/>
      <c r="HSL807" s="110"/>
      <c r="HSM807" s="110"/>
      <c r="HSN807" s="110"/>
      <c r="HSO807" s="110"/>
      <c r="HSP807" s="110"/>
      <c r="HSQ807" s="110"/>
      <c r="HSR807" s="110"/>
      <c r="HSS807" s="110"/>
      <c r="HST807" s="110"/>
      <c r="HSU807" s="110"/>
      <c r="HSV807" s="110"/>
      <c r="HSW807" s="110"/>
      <c r="HSX807" s="110"/>
      <c r="HSY807" s="110"/>
      <c r="HSZ807" s="110"/>
      <c r="HTA807" s="110"/>
      <c r="HTB807" s="110"/>
      <c r="HTC807" s="110"/>
      <c r="HTD807" s="110"/>
      <c r="HTE807" s="110"/>
      <c r="HTF807" s="110"/>
      <c r="HTG807" s="110"/>
      <c r="HTH807" s="110"/>
      <c r="HTI807" s="110"/>
      <c r="HTJ807" s="110"/>
      <c r="HTK807" s="110"/>
      <c r="HTL807" s="110"/>
      <c r="HTM807" s="110"/>
      <c r="HTN807" s="110"/>
      <c r="HTO807" s="110"/>
      <c r="HTP807" s="110"/>
      <c r="HTQ807" s="110"/>
      <c r="HTR807" s="110"/>
      <c r="HTS807" s="110"/>
      <c r="HTT807" s="110"/>
      <c r="HTU807" s="110"/>
      <c r="HTV807" s="110"/>
      <c r="HTW807" s="110"/>
      <c r="HTX807" s="110"/>
      <c r="HTY807" s="110"/>
      <c r="HTZ807" s="110"/>
      <c r="HUA807" s="110"/>
      <c r="HUB807" s="110"/>
      <c r="HUC807" s="110"/>
      <c r="HUD807" s="110"/>
      <c r="HUE807" s="110"/>
      <c r="HUF807" s="110"/>
      <c r="HUG807" s="110"/>
      <c r="HUH807" s="110"/>
      <c r="HUI807" s="110"/>
      <c r="HUJ807" s="110"/>
      <c r="HUK807" s="110"/>
      <c r="HUL807" s="110"/>
      <c r="HUM807" s="110"/>
      <c r="HUN807" s="110"/>
      <c r="HUO807" s="110"/>
      <c r="HUP807" s="110"/>
      <c r="HUQ807" s="110"/>
      <c r="HUR807" s="110"/>
      <c r="HUS807" s="110"/>
      <c r="HUT807" s="110"/>
      <c r="HUU807" s="110"/>
      <c r="HUV807" s="110"/>
      <c r="HUW807" s="110"/>
      <c r="HUX807" s="110"/>
      <c r="HUY807" s="110"/>
      <c r="HUZ807" s="110"/>
      <c r="HVA807" s="110"/>
      <c r="HVB807" s="110"/>
      <c r="HVC807" s="110"/>
      <c r="HVD807" s="110"/>
      <c r="HVE807" s="110"/>
      <c r="HVF807" s="110"/>
      <c r="HVG807" s="110"/>
      <c r="HVH807" s="110"/>
      <c r="HVI807" s="110"/>
      <c r="HVJ807" s="110"/>
      <c r="HVK807" s="110"/>
      <c r="HVL807" s="110"/>
      <c r="HVM807" s="110"/>
      <c r="HVN807" s="110"/>
      <c r="HVO807" s="110"/>
      <c r="HVP807" s="110"/>
      <c r="HVQ807" s="110"/>
      <c r="HVR807" s="110"/>
      <c r="HVS807" s="110"/>
      <c r="HVT807" s="110"/>
      <c r="HVU807" s="110"/>
      <c r="HVV807" s="110"/>
      <c r="HVW807" s="110"/>
      <c r="HVX807" s="110"/>
      <c r="HVY807" s="110"/>
      <c r="HVZ807" s="110"/>
      <c r="HWA807" s="110"/>
      <c r="HWB807" s="110"/>
      <c r="HWC807" s="110"/>
      <c r="HWD807" s="110"/>
      <c r="HWE807" s="110"/>
      <c r="HWF807" s="110"/>
      <c r="HWG807" s="110"/>
      <c r="HWH807" s="110"/>
      <c r="HWI807" s="110"/>
      <c r="HWJ807" s="110"/>
      <c r="HWK807" s="110"/>
      <c r="HWL807" s="110"/>
      <c r="HWM807" s="110"/>
      <c r="HWN807" s="110"/>
      <c r="HWO807" s="110"/>
      <c r="HWP807" s="110"/>
      <c r="HWQ807" s="110"/>
      <c r="HWR807" s="110"/>
      <c r="HWS807" s="110"/>
      <c r="HWT807" s="110"/>
      <c r="HWU807" s="110"/>
      <c r="HWV807" s="110"/>
      <c r="HWW807" s="110"/>
      <c r="HWX807" s="110"/>
      <c r="HWY807" s="110"/>
      <c r="HWZ807" s="110"/>
      <c r="HXA807" s="110"/>
      <c r="HXB807" s="110"/>
      <c r="HXC807" s="110"/>
      <c r="HXD807" s="110"/>
      <c r="HXE807" s="110"/>
      <c r="HXF807" s="110"/>
      <c r="HXG807" s="110"/>
      <c r="HXH807" s="110"/>
      <c r="HXI807" s="110"/>
      <c r="HXJ807" s="110"/>
      <c r="HXK807" s="110"/>
      <c r="HXL807" s="110"/>
      <c r="HXM807" s="110"/>
      <c r="HXN807" s="110"/>
      <c r="HXO807" s="110"/>
      <c r="HXP807" s="110"/>
      <c r="HXQ807" s="110"/>
      <c r="HXR807" s="110"/>
      <c r="HXS807" s="110"/>
      <c r="HXT807" s="110"/>
      <c r="HXU807" s="110"/>
      <c r="HXV807" s="110"/>
      <c r="HXW807" s="110"/>
      <c r="HXX807" s="110"/>
      <c r="HXY807" s="110"/>
      <c r="HXZ807" s="110"/>
      <c r="HYA807" s="110"/>
      <c r="HYB807" s="110"/>
      <c r="HYC807" s="110"/>
      <c r="HYD807" s="110"/>
      <c r="HYE807" s="110"/>
      <c r="HYF807" s="110"/>
      <c r="HYG807" s="110"/>
      <c r="HYH807" s="110"/>
      <c r="HYI807" s="110"/>
      <c r="HYJ807" s="110"/>
      <c r="HYK807" s="110"/>
      <c r="HYL807" s="110"/>
      <c r="HYM807" s="110"/>
      <c r="HYN807" s="110"/>
      <c r="HYO807" s="110"/>
      <c r="HYP807" s="110"/>
      <c r="HYQ807" s="110"/>
      <c r="HYR807" s="110"/>
      <c r="HYS807" s="110"/>
      <c r="HYT807" s="110"/>
      <c r="HYU807" s="110"/>
      <c r="HYV807" s="110"/>
      <c r="HYW807" s="110"/>
      <c r="HYX807" s="110"/>
      <c r="HYY807" s="110"/>
      <c r="HYZ807" s="110"/>
      <c r="HZA807" s="110"/>
      <c r="HZB807" s="110"/>
      <c r="HZC807" s="110"/>
      <c r="HZD807" s="110"/>
      <c r="HZE807" s="110"/>
      <c r="HZF807" s="110"/>
      <c r="HZG807" s="110"/>
      <c r="HZH807" s="110"/>
      <c r="HZI807" s="110"/>
      <c r="HZJ807" s="110"/>
      <c r="HZK807" s="110"/>
      <c r="HZL807" s="110"/>
      <c r="HZM807" s="110"/>
      <c r="HZN807" s="110"/>
      <c r="HZO807" s="110"/>
      <c r="HZP807" s="110"/>
      <c r="HZQ807" s="110"/>
      <c r="HZR807" s="110"/>
      <c r="HZS807" s="110"/>
      <c r="HZT807" s="110"/>
      <c r="HZU807" s="110"/>
      <c r="HZV807" s="110"/>
      <c r="HZW807" s="110"/>
      <c r="HZX807" s="110"/>
      <c r="HZY807" s="110"/>
      <c r="HZZ807" s="110"/>
      <c r="IAA807" s="110"/>
      <c r="IAB807" s="110"/>
      <c r="IAC807" s="110"/>
      <c r="IAD807" s="110"/>
      <c r="IAE807" s="110"/>
      <c r="IAF807" s="110"/>
      <c r="IAG807" s="110"/>
      <c r="IAH807" s="110"/>
      <c r="IAI807" s="110"/>
      <c r="IAJ807" s="110"/>
      <c r="IAK807" s="110"/>
      <c r="IAL807" s="110"/>
      <c r="IAM807" s="110"/>
      <c r="IAN807" s="110"/>
      <c r="IAO807" s="110"/>
      <c r="IAP807" s="110"/>
      <c r="IAQ807" s="110"/>
      <c r="IAR807" s="110"/>
      <c r="IAS807" s="110"/>
      <c r="IAT807" s="110"/>
      <c r="IAU807" s="110"/>
      <c r="IAV807" s="110"/>
      <c r="IAW807" s="110"/>
      <c r="IAX807" s="110"/>
      <c r="IAY807" s="110"/>
      <c r="IAZ807" s="110"/>
      <c r="IBA807" s="110"/>
      <c r="IBB807" s="110"/>
      <c r="IBC807" s="110"/>
      <c r="IBD807" s="110"/>
      <c r="IBE807" s="110"/>
      <c r="IBF807" s="110"/>
      <c r="IBG807" s="110"/>
      <c r="IBH807" s="110"/>
      <c r="IBI807" s="110"/>
      <c r="IBJ807" s="110"/>
      <c r="IBK807" s="110"/>
      <c r="IBL807" s="110"/>
      <c r="IBM807" s="110"/>
      <c r="IBN807" s="110"/>
      <c r="IBO807" s="110"/>
      <c r="IBP807" s="110"/>
      <c r="IBQ807" s="110"/>
      <c r="IBR807" s="110"/>
      <c r="IBS807" s="110"/>
      <c r="IBT807" s="110"/>
      <c r="IBU807" s="110"/>
      <c r="IBV807" s="110"/>
      <c r="IBW807" s="110"/>
      <c r="IBX807" s="110"/>
      <c r="IBY807" s="110"/>
      <c r="IBZ807" s="110"/>
      <c r="ICA807" s="110"/>
      <c r="ICB807" s="110"/>
      <c r="ICC807" s="110"/>
      <c r="ICD807" s="110"/>
      <c r="ICE807" s="110"/>
      <c r="ICF807" s="110"/>
      <c r="ICG807" s="110"/>
      <c r="ICH807" s="110"/>
      <c r="ICI807" s="110"/>
      <c r="ICJ807" s="110"/>
      <c r="ICK807" s="110"/>
      <c r="ICL807" s="110"/>
      <c r="ICM807" s="110"/>
      <c r="ICN807" s="110"/>
      <c r="ICO807" s="110"/>
      <c r="ICP807" s="110"/>
      <c r="ICQ807" s="110"/>
      <c r="ICR807" s="110"/>
      <c r="ICS807" s="110"/>
      <c r="ICT807" s="110"/>
      <c r="ICU807" s="110"/>
      <c r="ICV807" s="110"/>
      <c r="ICW807" s="110"/>
      <c r="ICX807" s="110"/>
      <c r="ICY807" s="110"/>
      <c r="ICZ807" s="110"/>
      <c r="IDA807" s="110"/>
      <c r="IDB807" s="110"/>
      <c r="IDC807" s="110"/>
      <c r="IDD807" s="110"/>
      <c r="IDE807" s="110"/>
      <c r="IDF807" s="110"/>
      <c r="IDG807" s="110"/>
      <c r="IDH807" s="110"/>
      <c r="IDI807" s="110"/>
      <c r="IDJ807" s="110"/>
      <c r="IDK807" s="110"/>
      <c r="IDL807" s="110"/>
      <c r="IDM807" s="110"/>
      <c r="IDN807" s="110"/>
      <c r="IDO807" s="110"/>
      <c r="IDP807" s="110"/>
      <c r="IDQ807" s="110"/>
      <c r="IDR807" s="110"/>
      <c r="IDS807" s="110"/>
      <c r="IDT807" s="110"/>
      <c r="IDU807" s="110"/>
      <c r="IDV807" s="110"/>
      <c r="IDW807" s="110"/>
      <c r="IDX807" s="110"/>
      <c r="IDY807" s="110"/>
      <c r="IDZ807" s="110"/>
      <c r="IEA807" s="110"/>
      <c r="IEB807" s="110"/>
      <c r="IEC807" s="110"/>
      <c r="IED807" s="110"/>
      <c r="IEE807" s="110"/>
      <c r="IEF807" s="110"/>
      <c r="IEG807" s="110"/>
      <c r="IEH807" s="110"/>
      <c r="IEI807" s="110"/>
      <c r="IEJ807" s="110"/>
      <c r="IEK807" s="110"/>
      <c r="IEL807" s="110"/>
      <c r="IEM807" s="110"/>
      <c r="IEN807" s="110"/>
      <c r="IEO807" s="110"/>
      <c r="IEP807" s="110"/>
      <c r="IEQ807" s="110"/>
      <c r="IER807" s="110"/>
      <c r="IES807" s="110"/>
      <c r="IET807" s="110"/>
      <c r="IEU807" s="110"/>
      <c r="IEV807" s="110"/>
      <c r="IEW807" s="110"/>
      <c r="IEX807" s="110"/>
      <c r="IEY807" s="110"/>
      <c r="IEZ807" s="110"/>
      <c r="IFA807" s="110"/>
      <c r="IFB807" s="110"/>
      <c r="IFC807" s="110"/>
      <c r="IFD807" s="110"/>
      <c r="IFE807" s="110"/>
      <c r="IFF807" s="110"/>
      <c r="IFG807" s="110"/>
      <c r="IFH807" s="110"/>
      <c r="IFI807" s="110"/>
      <c r="IFJ807" s="110"/>
      <c r="IFK807" s="110"/>
      <c r="IFL807" s="110"/>
      <c r="IFM807" s="110"/>
      <c r="IFN807" s="110"/>
      <c r="IFO807" s="110"/>
      <c r="IFP807" s="110"/>
      <c r="IFQ807" s="110"/>
      <c r="IFR807" s="110"/>
      <c r="IFS807" s="110"/>
      <c r="IFT807" s="110"/>
      <c r="IFU807" s="110"/>
      <c r="IFV807" s="110"/>
      <c r="IFW807" s="110"/>
      <c r="IFX807" s="110"/>
      <c r="IFY807" s="110"/>
      <c r="IFZ807" s="110"/>
      <c r="IGA807" s="110"/>
      <c r="IGB807" s="110"/>
      <c r="IGC807" s="110"/>
      <c r="IGD807" s="110"/>
      <c r="IGE807" s="110"/>
      <c r="IGF807" s="110"/>
      <c r="IGG807" s="110"/>
      <c r="IGH807" s="110"/>
      <c r="IGI807" s="110"/>
      <c r="IGJ807" s="110"/>
      <c r="IGK807" s="110"/>
      <c r="IGL807" s="110"/>
      <c r="IGM807" s="110"/>
      <c r="IGN807" s="110"/>
      <c r="IGO807" s="110"/>
      <c r="IGP807" s="110"/>
      <c r="IGQ807" s="110"/>
      <c r="IGR807" s="110"/>
      <c r="IGS807" s="110"/>
      <c r="IGT807" s="110"/>
      <c r="IGU807" s="110"/>
      <c r="IGV807" s="110"/>
      <c r="IGW807" s="110"/>
      <c r="IGX807" s="110"/>
      <c r="IGY807" s="110"/>
      <c r="IGZ807" s="110"/>
      <c r="IHA807" s="110"/>
      <c r="IHB807" s="110"/>
      <c r="IHC807" s="110"/>
      <c r="IHD807" s="110"/>
      <c r="IHE807" s="110"/>
      <c r="IHF807" s="110"/>
      <c r="IHG807" s="110"/>
      <c r="IHH807" s="110"/>
      <c r="IHI807" s="110"/>
      <c r="IHJ807" s="110"/>
      <c r="IHK807" s="110"/>
      <c r="IHL807" s="110"/>
      <c r="IHM807" s="110"/>
      <c r="IHN807" s="110"/>
      <c r="IHO807" s="110"/>
      <c r="IHP807" s="110"/>
      <c r="IHQ807" s="110"/>
      <c r="IHR807" s="110"/>
      <c r="IHS807" s="110"/>
      <c r="IHT807" s="110"/>
      <c r="IHU807" s="110"/>
      <c r="IHV807" s="110"/>
      <c r="IHW807" s="110"/>
      <c r="IHX807" s="110"/>
      <c r="IHY807" s="110"/>
      <c r="IHZ807" s="110"/>
      <c r="IIA807" s="110"/>
      <c r="IIB807" s="110"/>
      <c r="IIC807" s="110"/>
      <c r="IID807" s="110"/>
      <c r="IIE807" s="110"/>
      <c r="IIF807" s="110"/>
      <c r="IIG807" s="110"/>
      <c r="IIH807" s="110"/>
      <c r="III807" s="110"/>
      <c r="IIJ807" s="110"/>
      <c r="IIK807" s="110"/>
      <c r="IIL807" s="110"/>
      <c r="IIM807" s="110"/>
      <c r="IIN807" s="110"/>
      <c r="IIO807" s="110"/>
      <c r="IIP807" s="110"/>
      <c r="IIQ807" s="110"/>
      <c r="IIR807" s="110"/>
      <c r="IIS807" s="110"/>
      <c r="IIT807" s="110"/>
      <c r="IIU807" s="110"/>
      <c r="IIV807" s="110"/>
      <c r="IIW807" s="110"/>
      <c r="IIX807" s="110"/>
      <c r="IIY807" s="110"/>
      <c r="IIZ807" s="110"/>
      <c r="IJA807" s="110"/>
      <c r="IJB807" s="110"/>
      <c r="IJC807" s="110"/>
      <c r="IJD807" s="110"/>
      <c r="IJE807" s="110"/>
      <c r="IJF807" s="110"/>
      <c r="IJG807" s="110"/>
      <c r="IJH807" s="110"/>
      <c r="IJI807" s="110"/>
      <c r="IJJ807" s="110"/>
      <c r="IJK807" s="110"/>
      <c r="IJL807" s="110"/>
      <c r="IJM807" s="110"/>
      <c r="IJN807" s="110"/>
      <c r="IJO807" s="110"/>
      <c r="IJP807" s="110"/>
      <c r="IJQ807" s="110"/>
      <c r="IJR807" s="110"/>
      <c r="IJS807" s="110"/>
      <c r="IJT807" s="110"/>
      <c r="IJU807" s="110"/>
      <c r="IJV807" s="110"/>
      <c r="IJW807" s="110"/>
      <c r="IJX807" s="110"/>
      <c r="IJY807" s="110"/>
      <c r="IJZ807" s="110"/>
      <c r="IKA807" s="110"/>
      <c r="IKB807" s="110"/>
      <c r="IKC807" s="110"/>
      <c r="IKD807" s="110"/>
      <c r="IKE807" s="110"/>
      <c r="IKF807" s="110"/>
      <c r="IKG807" s="110"/>
      <c r="IKH807" s="110"/>
      <c r="IKI807" s="110"/>
      <c r="IKJ807" s="110"/>
      <c r="IKK807" s="110"/>
      <c r="IKL807" s="110"/>
      <c r="IKM807" s="110"/>
      <c r="IKN807" s="110"/>
      <c r="IKO807" s="110"/>
      <c r="IKP807" s="110"/>
      <c r="IKQ807" s="110"/>
      <c r="IKR807" s="110"/>
      <c r="IKS807" s="110"/>
      <c r="IKT807" s="110"/>
      <c r="IKU807" s="110"/>
      <c r="IKV807" s="110"/>
      <c r="IKW807" s="110"/>
      <c r="IKX807" s="110"/>
      <c r="IKY807" s="110"/>
      <c r="IKZ807" s="110"/>
      <c r="ILA807" s="110"/>
      <c r="ILB807" s="110"/>
      <c r="ILC807" s="110"/>
      <c r="ILD807" s="110"/>
      <c r="ILE807" s="110"/>
      <c r="ILF807" s="110"/>
      <c r="ILG807" s="110"/>
      <c r="ILH807" s="110"/>
      <c r="ILI807" s="110"/>
      <c r="ILJ807" s="110"/>
      <c r="ILK807" s="110"/>
      <c r="ILL807" s="110"/>
      <c r="ILM807" s="110"/>
      <c r="ILN807" s="110"/>
      <c r="ILO807" s="110"/>
      <c r="ILP807" s="110"/>
      <c r="ILQ807" s="110"/>
      <c r="ILR807" s="110"/>
      <c r="ILS807" s="110"/>
      <c r="ILT807" s="110"/>
      <c r="ILU807" s="110"/>
      <c r="ILV807" s="110"/>
      <c r="ILW807" s="110"/>
      <c r="ILX807" s="110"/>
      <c r="ILY807" s="110"/>
      <c r="ILZ807" s="110"/>
      <c r="IMA807" s="110"/>
      <c r="IMB807" s="110"/>
      <c r="IMC807" s="110"/>
      <c r="IMD807" s="110"/>
      <c r="IME807" s="110"/>
      <c r="IMF807" s="110"/>
      <c r="IMG807" s="110"/>
      <c r="IMH807" s="110"/>
      <c r="IMI807" s="110"/>
      <c r="IMJ807" s="110"/>
      <c r="IMK807" s="110"/>
      <c r="IML807" s="110"/>
      <c r="IMM807" s="110"/>
      <c r="IMN807" s="110"/>
      <c r="IMO807" s="110"/>
      <c r="IMP807" s="110"/>
      <c r="IMQ807" s="110"/>
      <c r="IMR807" s="110"/>
      <c r="IMS807" s="110"/>
      <c r="IMT807" s="110"/>
      <c r="IMU807" s="110"/>
      <c r="IMV807" s="110"/>
      <c r="IMW807" s="110"/>
      <c r="IMX807" s="110"/>
      <c r="IMY807" s="110"/>
      <c r="IMZ807" s="110"/>
      <c r="INA807" s="110"/>
      <c r="INB807" s="110"/>
      <c r="INC807" s="110"/>
      <c r="IND807" s="110"/>
      <c r="INE807" s="110"/>
      <c r="INF807" s="110"/>
      <c r="ING807" s="110"/>
      <c r="INH807" s="110"/>
      <c r="INI807" s="110"/>
      <c r="INJ807" s="110"/>
      <c r="INK807" s="110"/>
      <c r="INL807" s="110"/>
      <c r="INM807" s="110"/>
      <c r="INN807" s="110"/>
      <c r="INO807" s="110"/>
      <c r="INP807" s="110"/>
      <c r="INQ807" s="110"/>
      <c r="INR807" s="110"/>
      <c r="INS807" s="110"/>
      <c r="INT807" s="110"/>
      <c r="INU807" s="110"/>
      <c r="INV807" s="110"/>
      <c r="INW807" s="110"/>
      <c r="INX807" s="110"/>
      <c r="INY807" s="110"/>
      <c r="INZ807" s="110"/>
      <c r="IOA807" s="110"/>
      <c r="IOB807" s="110"/>
      <c r="IOC807" s="110"/>
      <c r="IOD807" s="110"/>
      <c r="IOE807" s="110"/>
      <c r="IOF807" s="110"/>
      <c r="IOG807" s="110"/>
      <c r="IOH807" s="110"/>
      <c r="IOI807" s="110"/>
      <c r="IOJ807" s="110"/>
      <c r="IOK807" s="110"/>
      <c r="IOL807" s="110"/>
      <c r="IOM807" s="110"/>
      <c r="ION807" s="110"/>
      <c r="IOO807" s="110"/>
      <c r="IOP807" s="110"/>
      <c r="IOQ807" s="110"/>
      <c r="IOR807" s="110"/>
      <c r="IOS807" s="110"/>
      <c r="IOT807" s="110"/>
      <c r="IOU807" s="110"/>
      <c r="IOV807" s="110"/>
      <c r="IOW807" s="110"/>
      <c r="IOX807" s="110"/>
      <c r="IOY807" s="110"/>
      <c r="IOZ807" s="110"/>
      <c r="IPA807" s="110"/>
      <c r="IPB807" s="110"/>
      <c r="IPC807" s="110"/>
      <c r="IPD807" s="110"/>
      <c r="IPE807" s="110"/>
      <c r="IPF807" s="110"/>
      <c r="IPG807" s="110"/>
      <c r="IPH807" s="110"/>
      <c r="IPI807" s="110"/>
      <c r="IPJ807" s="110"/>
      <c r="IPK807" s="110"/>
      <c r="IPL807" s="110"/>
      <c r="IPM807" s="110"/>
      <c r="IPN807" s="110"/>
      <c r="IPO807" s="110"/>
      <c r="IPP807" s="110"/>
      <c r="IPQ807" s="110"/>
      <c r="IPR807" s="110"/>
      <c r="IPS807" s="110"/>
      <c r="IPT807" s="110"/>
      <c r="IPU807" s="110"/>
      <c r="IPV807" s="110"/>
      <c r="IPW807" s="110"/>
      <c r="IPX807" s="110"/>
      <c r="IPY807" s="110"/>
      <c r="IPZ807" s="110"/>
      <c r="IQA807" s="110"/>
      <c r="IQB807" s="110"/>
      <c r="IQC807" s="110"/>
      <c r="IQD807" s="110"/>
      <c r="IQE807" s="110"/>
      <c r="IQF807" s="110"/>
      <c r="IQG807" s="110"/>
      <c r="IQH807" s="110"/>
      <c r="IQI807" s="110"/>
      <c r="IQJ807" s="110"/>
      <c r="IQK807" s="110"/>
      <c r="IQL807" s="110"/>
      <c r="IQM807" s="110"/>
      <c r="IQN807" s="110"/>
      <c r="IQO807" s="110"/>
      <c r="IQP807" s="110"/>
      <c r="IQQ807" s="110"/>
      <c r="IQR807" s="110"/>
      <c r="IQS807" s="110"/>
      <c r="IQT807" s="110"/>
      <c r="IQU807" s="110"/>
      <c r="IQV807" s="110"/>
      <c r="IQW807" s="110"/>
      <c r="IQX807" s="110"/>
      <c r="IQY807" s="110"/>
      <c r="IQZ807" s="110"/>
      <c r="IRA807" s="110"/>
      <c r="IRB807" s="110"/>
      <c r="IRC807" s="110"/>
      <c r="IRD807" s="110"/>
      <c r="IRE807" s="110"/>
      <c r="IRF807" s="110"/>
      <c r="IRG807" s="110"/>
      <c r="IRH807" s="110"/>
      <c r="IRI807" s="110"/>
      <c r="IRJ807" s="110"/>
      <c r="IRK807" s="110"/>
      <c r="IRL807" s="110"/>
      <c r="IRM807" s="110"/>
      <c r="IRN807" s="110"/>
      <c r="IRO807" s="110"/>
      <c r="IRP807" s="110"/>
      <c r="IRQ807" s="110"/>
      <c r="IRR807" s="110"/>
      <c r="IRS807" s="110"/>
      <c r="IRT807" s="110"/>
      <c r="IRU807" s="110"/>
      <c r="IRV807" s="110"/>
      <c r="IRW807" s="110"/>
      <c r="IRX807" s="110"/>
      <c r="IRY807" s="110"/>
      <c r="IRZ807" s="110"/>
      <c r="ISA807" s="110"/>
      <c r="ISB807" s="110"/>
      <c r="ISC807" s="110"/>
      <c r="ISD807" s="110"/>
      <c r="ISE807" s="110"/>
      <c r="ISF807" s="110"/>
      <c r="ISG807" s="110"/>
      <c r="ISH807" s="110"/>
      <c r="ISI807" s="110"/>
      <c r="ISJ807" s="110"/>
      <c r="ISK807" s="110"/>
      <c r="ISL807" s="110"/>
      <c r="ISM807" s="110"/>
      <c r="ISN807" s="110"/>
      <c r="ISO807" s="110"/>
      <c r="ISP807" s="110"/>
      <c r="ISQ807" s="110"/>
      <c r="ISR807" s="110"/>
      <c r="ISS807" s="110"/>
      <c r="IST807" s="110"/>
      <c r="ISU807" s="110"/>
      <c r="ISV807" s="110"/>
      <c r="ISW807" s="110"/>
      <c r="ISX807" s="110"/>
      <c r="ISY807" s="110"/>
      <c r="ISZ807" s="110"/>
      <c r="ITA807" s="110"/>
      <c r="ITB807" s="110"/>
      <c r="ITC807" s="110"/>
      <c r="ITD807" s="110"/>
      <c r="ITE807" s="110"/>
      <c r="ITF807" s="110"/>
      <c r="ITG807" s="110"/>
      <c r="ITH807" s="110"/>
      <c r="ITI807" s="110"/>
      <c r="ITJ807" s="110"/>
      <c r="ITK807" s="110"/>
      <c r="ITL807" s="110"/>
      <c r="ITM807" s="110"/>
      <c r="ITN807" s="110"/>
      <c r="ITO807" s="110"/>
      <c r="ITP807" s="110"/>
      <c r="ITQ807" s="110"/>
      <c r="ITR807" s="110"/>
      <c r="ITS807" s="110"/>
      <c r="ITT807" s="110"/>
      <c r="ITU807" s="110"/>
      <c r="ITV807" s="110"/>
      <c r="ITW807" s="110"/>
      <c r="ITX807" s="110"/>
      <c r="ITY807" s="110"/>
      <c r="ITZ807" s="110"/>
      <c r="IUA807" s="110"/>
      <c r="IUB807" s="110"/>
      <c r="IUC807" s="110"/>
      <c r="IUD807" s="110"/>
      <c r="IUE807" s="110"/>
      <c r="IUF807" s="110"/>
      <c r="IUG807" s="110"/>
      <c r="IUH807" s="110"/>
      <c r="IUI807" s="110"/>
      <c r="IUJ807" s="110"/>
      <c r="IUK807" s="110"/>
      <c r="IUL807" s="110"/>
      <c r="IUM807" s="110"/>
      <c r="IUN807" s="110"/>
      <c r="IUO807" s="110"/>
      <c r="IUP807" s="110"/>
      <c r="IUQ807" s="110"/>
      <c r="IUR807" s="110"/>
      <c r="IUS807" s="110"/>
      <c r="IUT807" s="110"/>
      <c r="IUU807" s="110"/>
      <c r="IUV807" s="110"/>
      <c r="IUW807" s="110"/>
      <c r="IUX807" s="110"/>
      <c r="IUY807" s="110"/>
      <c r="IUZ807" s="110"/>
      <c r="IVA807" s="110"/>
      <c r="IVB807" s="110"/>
      <c r="IVC807" s="110"/>
      <c r="IVD807" s="110"/>
      <c r="IVE807" s="110"/>
      <c r="IVF807" s="110"/>
      <c r="IVG807" s="110"/>
      <c r="IVH807" s="110"/>
      <c r="IVI807" s="110"/>
      <c r="IVJ807" s="110"/>
      <c r="IVK807" s="110"/>
      <c r="IVL807" s="110"/>
      <c r="IVM807" s="110"/>
      <c r="IVN807" s="110"/>
      <c r="IVO807" s="110"/>
      <c r="IVP807" s="110"/>
      <c r="IVQ807" s="110"/>
      <c r="IVR807" s="110"/>
      <c r="IVS807" s="110"/>
      <c r="IVT807" s="110"/>
      <c r="IVU807" s="110"/>
      <c r="IVV807" s="110"/>
      <c r="IVW807" s="110"/>
      <c r="IVX807" s="110"/>
      <c r="IVY807" s="110"/>
      <c r="IVZ807" s="110"/>
      <c r="IWA807" s="110"/>
      <c r="IWB807" s="110"/>
      <c r="IWC807" s="110"/>
      <c r="IWD807" s="110"/>
      <c r="IWE807" s="110"/>
      <c r="IWF807" s="110"/>
      <c r="IWG807" s="110"/>
      <c r="IWH807" s="110"/>
      <c r="IWI807" s="110"/>
      <c r="IWJ807" s="110"/>
      <c r="IWK807" s="110"/>
      <c r="IWL807" s="110"/>
      <c r="IWM807" s="110"/>
      <c r="IWN807" s="110"/>
      <c r="IWO807" s="110"/>
      <c r="IWP807" s="110"/>
      <c r="IWQ807" s="110"/>
      <c r="IWR807" s="110"/>
      <c r="IWS807" s="110"/>
      <c r="IWT807" s="110"/>
      <c r="IWU807" s="110"/>
      <c r="IWV807" s="110"/>
      <c r="IWW807" s="110"/>
      <c r="IWX807" s="110"/>
      <c r="IWY807" s="110"/>
      <c r="IWZ807" s="110"/>
      <c r="IXA807" s="110"/>
      <c r="IXB807" s="110"/>
      <c r="IXC807" s="110"/>
      <c r="IXD807" s="110"/>
      <c r="IXE807" s="110"/>
      <c r="IXF807" s="110"/>
      <c r="IXG807" s="110"/>
      <c r="IXH807" s="110"/>
      <c r="IXI807" s="110"/>
      <c r="IXJ807" s="110"/>
      <c r="IXK807" s="110"/>
      <c r="IXL807" s="110"/>
      <c r="IXM807" s="110"/>
      <c r="IXN807" s="110"/>
      <c r="IXO807" s="110"/>
      <c r="IXP807" s="110"/>
      <c r="IXQ807" s="110"/>
      <c r="IXR807" s="110"/>
      <c r="IXS807" s="110"/>
      <c r="IXT807" s="110"/>
      <c r="IXU807" s="110"/>
      <c r="IXV807" s="110"/>
      <c r="IXW807" s="110"/>
      <c r="IXX807" s="110"/>
      <c r="IXY807" s="110"/>
      <c r="IXZ807" s="110"/>
      <c r="IYA807" s="110"/>
      <c r="IYB807" s="110"/>
      <c r="IYC807" s="110"/>
      <c r="IYD807" s="110"/>
      <c r="IYE807" s="110"/>
      <c r="IYF807" s="110"/>
      <c r="IYG807" s="110"/>
      <c r="IYH807" s="110"/>
      <c r="IYI807" s="110"/>
      <c r="IYJ807" s="110"/>
      <c r="IYK807" s="110"/>
      <c r="IYL807" s="110"/>
      <c r="IYM807" s="110"/>
      <c r="IYN807" s="110"/>
      <c r="IYO807" s="110"/>
      <c r="IYP807" s="110"/>
      <c r="IYQ807" s="110"/>
      <c r="IYR807" s="110"/>
      <c r="IYS807" s="110"/>
      <c r="IYT807" s="110"/>
      <c r="IYU807" s="110"/>
      <c r="IYV807" s="110"/>
      <c r="IYW807" s="110"/>
      <c r="IYX807" s="110"/>
      <c r="IYY807" s="110"/>
      <c r="IYZ807" s="110"/>
      <c r="IZA807" s="110"/>
      <c r="IZB807" s="110"/>
      <c r="IZC807" s="110"/>
      <c r="IZD807" s="110"/>
      <c r="IZE807" s="110"/>
      <c r="IZF807" s="110"/>
      <c r="IZG807" s="110"/>
      <c r="IZH807" s="110"/>
      <c r="IZI807" s="110"/>
      <c r="IZJ807" s="110"/>
      <c r="IZK807" s="110"/>
      <c r="IZL807" s="110"/>
      <c r="IZM807" s="110"/>
      <c r="IZN807" s="110"/>
      <c r="IZO807" s="110"/>
      <c r="IZP807" s="110"/>
      <c r="IZQ807" s="110"/>
      <c r="IZR807" s="110"/>
      <c r="IZS807" s="110"/>
      <c r="IZT807" s="110"/>
      <c r="IZU807" s="110"/>
      <c r="IZV807" s="110"/>
      <c r="IZW807" s="110"/>
      <c r="IZX807" s="110"/>
      <c r="IZY807" s="110"/>
      <c r="IZZ807" s="110"/>
      <c r="JAA807" s="110"/>
      <c r="JAB807" s="110"/>
      <c r="JAC807" s="110"/>
      <c r="JAD807" s="110"/>
      <c r="JAE807" s="110"/>
      <c r="JAF807" s="110"/>
      <c r="JAG807" s="110"/>
      <c r="JAH807" s="110"/>
      <c r="JAI807" s="110"/>
      <c r="JAJ807" s="110"/>
      <c r="JAK807" s="110"/>
      <c r="JAL807" s="110"/>
      <c r="JAM807" s="110"/>
      <c r="JAN807" s="110"/>
      <c r="JAO807" s="110"/>
      <c r="JAP807" s="110"/>
      <c r="JAQ807" s="110"/>
      <c r="JAR807" s="110"/>
      <c r="JAS807" s="110"/>
      <c r="JAT807" s="110"/>
      <c r="JAU807" s="110"/>
      <c r="JAV807" s="110"/>
      <c r="JAW807" s="110"/>
      <c r="JAX807" s="110"/>
      <c r="JAY807" s="110"/>
      <c r="JAZ807" s="110"/>
      <c r="JBA807" s="110"/>
      <c r="JBB807" s="110"/>
      <c r="JBC807" s="110"/>
      <c r="JBD807" s="110"/>
      <c r="JBE807" s="110"/>
      <c r="JBF807" s="110"/>
      <c r="JBG807" s="110"/>
      <c r="JBH807" s="110"/>
      <c r="JBI807" s="110"/>
      <c r="JBJ807" s="110"/>
      <c r="JBK807" s="110"/>
      <c r="JBL807" s="110"/>
      <c r="JBM807" s="110"/>
      <c r="JBN807" s="110"/>
      <c r="JBO807" s="110"/>
      <c r="JBP807" s="110"/>
      <c r="JBQ807" s="110"/>
      <c r="JBR807" s="110"/>
      <c r="JBS807" s="110"/>
      <c r="JBT807" s="110"/>
      <c r="JBU807" s="110"/>
      <c r="JBV807" s="110"/>
      <c r="JBW807" s="110"/>
      <c r="JBX807" s="110"/>
      <c r="JBY807" s="110"/>
      <c r="JBZ807" s="110"/>
      <c r="JCA807" s="110"/>
      <c r="JCB807" s="110"/>
      <c r="JCC807" s="110"/>
      <c r="JCD807" s="110"/>
      <c r="JCE807" s="110"/>
      <c r="JCF807" s="110"/>
      <c r="JCG807" s="110"/>
      <c r="JCH807" s="110"/>
      <c r="JCI807" s="110"/>
      <c r="JCJ807" s="110"/>
      <c r="JCK807" s="110"/>
      <c r="JCL807" s="110"/>
      <c r="JCM807" s="110"/>
      <c r="JCN807" s="110"/>
      <c r="JCO807" s="110"/>
      <c r="JCP807" s="110"/>
      <c r="JCQ807" s="110"/>
      <c r="JCR807" s="110"/>
      <c r="JCS807" s="110"/>
      <c r="JCT807" s="110"/>
      <c r="JCU807" s="110"/>
      <c r="JCV807" s="110"/>
      <c r="JCW807" s="110"/>
      <c r="JCX807" s="110"/>
      <c r="JCY807" s="110"/>
      <c r="JCZ807" s="110"/>
      <c r="JDA807" s="110"/>
      <c r="JDB807" s="110"/>
      <c r="JDC807" s="110"/>
      <c r="JDD807" s="110"/>
      <c r="JDE807" s="110"/>
      <c r="JDF807" s="110"/>
      <c r="JDG807" s="110"/>
      <c r="JDH807" s="110"/>
      <c r="JDI807" s="110"/>
      <c r="JDJ807" s="110"/>
      <c r="JDK807" s="110"/>
      <c r="JDL807" s="110"/>
      <c r="JDM807" s="110"/>
      <c r="JDN807" s="110"/>
      <c r="JDO807" s="110"/>
      <c r="JDP807" s="110"/>
      <c r="JDQ807" s="110"/>
      <c r="JDR807" s="110"/>
      <c r="JDS807" s="110"/>
      <c r="JDT807" s="110"/>
      <c r="JDU807" s="110"/>
      <c r="JDV807" s="110"/>
      <c r="JDW807" s="110"/>
      <c r="JDX807" s="110"/>
      <c r="JDY807" s="110"/>
      <c r="JDZ807" s="110"/>
      <c r="JEA807" s="110"/>
      <c r="JEB807" s="110"/>
      <c r="JEC807" s="110"/>
      <c r="JED807" s="110"/>
      <c r="JEE807" s="110"/>
      <c r="JEF807" s="110"/>
      <c r="JEG807" s="110"/>
      <c r="JEH807" s="110"/>
      <c r="JEI807" s="110"/>
      <c r="JEJ807" s="110"/>
      <c r="JEK807" s="110"/>
      <c r="JEL807" s="110"/>
      <c r="JEM807" s="110"/>
      <c r="JEN807" s="110"/>
      <c r="JEO807" s="110"/>
      <c r="JEP807" s="110"/>
      <c r="JEQ807" s="110"/>
      <c r="JER807" s="110"/>
      <c r="JES807" s="110"/>
      <c r="JET807" s="110"/>
      <c r="JEU807" s="110"/>
      <c r="JEV807" s="110"/>
      <c r="JEW807" s="110"/>
      <c r="JEX807" s="110"/>
      <c r="JEY807" s="110"/>
      <c r="JEZ807" s="110"/>
      <c r="JFA807" s="110"/>
      <c r="JFB807" s="110"/>
      <c r="JFC807" s="110"/>
      <c r="JFD807" s="110"/>
      <c r="JFE807" s="110"/>
      <c r="JFF807" s="110"/>
      <c r="JFG807" s="110"/>
      <c r="JFH807" s="110"/>
      <c r="JFI807" s="110"/>
      <c r="JFJ807" s="110"/>
      <c r="JFK807" s="110"/>
      <c r="JFL807" s="110"/>
      <c r="JFM807" s="110"/>
      <c r="JFN807" s="110"/>
      <c r="JFO807" s="110"/>
      <c r="JFP807" s="110"/>
      <c r="JFQ807" s="110"/>
      <c r="JFR807" s="110"/>
      <c r="JFS807" s="110"/>
      <c r="JFT807" s="110"/>
      <c r="JFU807" s="110"/>
      <c r="JFV807" s="110"/>
      <c r="JFW807" s="110"/>
      <c r="JFX807" s="110"/>
      <c r="JFY807" s="110"/>
      <c r="JFZ807" s="110"/>
      <c r="JGA807" s="110"/>
      <c r="JGB807" s="110"/>
      <c r="JGC807" s="110"/>
      <c r="JGD807" s="110"/>
      <c r="JGE807" s="110"/>
      <c r="JGF807" s="110"/>
      <c r="JGG807" s="110"/>
      <c r="JGH807" s="110"/>
      <c r="JGI807" s="110"/>
      <c r="JGJ807" s="110"/>
      <c r="JGK807" s="110"/>
      <c r="JGL807" s="110"/>
      <c r="JGM807" s="110"/>
      <c r="JGN807" s="110"/>
      <c r="JGO807" s="110"/>
      <c r="JGP807" s="110"/>
      <c r="JGQ807" s="110"/>
      <c r="JGR807" s="110"/>
      <c r="JGS807" s="110"/>
      <c r="JGT807" s="110"/>
      <c r="JGU807" s="110"/>
      <c r="JGV807" s="110"/>
      <c r="JGW807" s="110"/>
      <c r="JGX807" s="110"/>
      <c r="JGY807" s="110"/>
      <c r="JGZ807" s="110"/>
      <c r="JHA807" s="110"/>
      <c r="JHB807" s="110"/>
      <c r="JHC807" s="110"/>
      <c r="JHD807" s="110"/>
      <c r="JHE807" s="110"/>
      <c r="JHF807" s="110"/>
      <c r="JHG807" s="110"/>
      <c r="JHH807" s="110"/>
      <c r="JHI807" s="110"/>
      <c r="JHJ807" s="110"/>
      <c r="JHK807" s="110"/>
      <c r="JHL807" s="110"/>
      <c r="JHM807" s="110"/>
      <c r="JHN807" s="110"/>
      <c r="JHO807" s="110"/>
      <c r="JHP807" s="110"/>
      <c r="JHQ807" s="110"/>
      <c r="JHR807" s="110"/>
      <c r="JHS807" s="110"/>
      <c r="JHT807" s="110"/>
      <c r="JHU807" s="110"/>
      <c r="JHV807" s="110"/>
      <c r="JHW807" s="110"/>
      <c r="JHX807" s="110"/>
      <c r="JHY807" s="110"/>
      <c r="JHZ807" s="110"/>
      <c r="JIA807" s="110"/>
      <c r="JIB807" s="110"/>
      <c r="JIC807" s="110"/>
      <c r="JID807" s="110"/>
      <c r="JIE807" s="110"/>
      <c r="JIF807" s="110"/>
      <c r="JIG807" s="110"/>
      <c r="JIH807" s="110"/>
      <c r="JII807" s="110"/>
      <c r="JIJ807" s="110"/>
      <c r="JIK807" s="110"/>
      <c r="JIL807" s="110"/>
      <c r="JIM807" s="110"/>
      <c r="JIN807" s="110"/>
      <c r="JIO807" s="110"/>
      <c r="JIP807" s="110"/>
      <c r="JIQ807" s="110"/>
      <c r="JIR807" s="110"/>
      <c r="JIS807" s="110"/>
      <c r="JIT807" s="110"/>
      <c r="JIU807" s="110"/>
      <c r="JIV807" s="110"/>
      <c r="JIW807" s="110"/>
      <c r="JIX807" s="110"/>
      <c r="JIY807" s="110"/>
      <c r="JIZ807" s="110"/>
      <c r="JJA807" s="110"/>
      <c r="JJB807" s="110"/>
      <c r="JJC807" s="110"/>
      <c r="JJD807" s="110"/>
      <c r="JJE807" s="110"/>
      <c r="JJF807" s="110"/>
      <c r="JJG807" s="110"/>
      <c r="JJH807" s="110"/>
      <c r="JJI807" s="110"/>
      <c r="JJJ807" s="110"/>
      <c r="JJK807" s="110"/>
      <c r="JJL807" s="110"/>
      <c r="JJM807" s="110"/>
      <c r="JJN807" s="110"/>
      <c r="JJO807" s="110"/>
      <c r="JJP807" s="110"/>
      <c r="JJQ807" s="110"/>
      <c r="JJR807" s="110"/>
      <c r="JJS807" s="110"/>
      <c r="JJT807" s="110"/>
      <c r="JJU807" s="110"/>
      <c r="JJV807" s="110"/>
      <c r="JJW807" s="110"/>
      <c r="JJX807" s="110"/>
      <c r="JJY807" s="110"/>
      <c r="JJZ807" s="110"/>
      <c r="JKA807" s="110"/>
      <c r="JKB807" s="110"/>
      <c r="JKC807" s="110"/>
      <c r="JKD807" s="110"/>
      <c r="JKE807" s="110"/>
      <c r="JKF807" s="110"/>
      <c r="JKG807" s="110"/>
      <c r="JKH807" s="110"/>
      <c r="JKI807" s="110"/>
      <c r="JKJ807" s="110"/>
      <c r="JKK807" s="110"/>
      <c r="JKL807" s="110"/>
      <c r="JKM807" s="110"/>
      <c r="JKN807" s="110"/>
      <c r="JKO807" s="110"/>
      <c r="JKP807" s="110"/>
      <c r="JKQ807" s="110"/>
      <c r="JKR807" s="110"/>
      <c r="JKS807" s="110"/>
      <c r="JKT807" s="110"/>
      <c r="JKU807" s="110"/>
      <c r="JKV807" s="110"/>
      <c r="JKW807" s="110"/>
      <c r="JKX807" s="110"/>
      <c r="JKY807" s="110"/>
      <c r="JKZ807" s="110"/>
      <c r="JLA807" s="110"/>
      <c r="JLB807" s="110"/>
      <c r="JLC807" s="110"/>
      <c r="JLD807" s="110"/>
      <c r="JLE807" s="110"/>
      <c r="JLF807" s="110"/>
      <c r="JLG807" s="110"/>
      <c r="JLH807" s="110"/>
      <c r="JLI807" s="110"/>
      <c r="JLJ807" s="110"/>
      <c r="JLK807" s="110"/>
      <c r="JLL807" s="110"/>
      <c r="JLM807" s="110"/>
      <c r="JLN807" s="110"/>
      <c r="JLO807" s="110"/>
      <c r="JLP807" s="110"/>
      <c r="JLQ807" s="110"/>
      <c r="JLR807" s="110"/>
      <c r="JLS807" s="110"/>
      <c r="JLT807" s="110"/>
      <c r="JLU807" s="110"/>
      <c r="JLV807" s="110"/>
      <c r="JLW807" s="110"/>
      <c r="JLX807" s="110"/>
      <c r="JLY807" s="110"/>
      <c r="JLZ807" s="110"/>
      <c r="JMA807" s="110"/>
      <c r="JMB807" s="110"/>
      <c r="JMC807" s="110"/>
      <c r="JMD807" s="110"/>
      <c r="JME807" s="110"/>
      <c r="JMF807" s="110"/>
      <c r="JMG807" s="110"/>
      <c r="JMH807" s="110"/>
      <c r="JMI807" s="110"/>
      <c r="JMJ807" s="110"/>
      <c r="JMK807" s="110"/>
      <c r="JML807" s="110"/>
      <c r="JMM807" s="110"/>
      <c r="JMN807" s="110"/>
      <c r="JMO807" s="110"/>
      <c r="JMP807" s="110"/>
      <c r="JMQ807" s="110"/>
      <c r="JMR807" s="110"/>
      <c r="JMS807" s="110"/>
      <c r="JMT807" s="110"/>
      <c r="JMU807" s="110"/>
      <c r="JMV807" s="110"/>
      <c r="JMW807" s="110"/>
      <c r="JMX807" s="110"/>
      <c r="JMY807" s="110"/>
      <c r="JMZ807" s="110"/>
      <c r="JNA807" s="110"/>
      <c r="JNB807" s="110"/>
      <c r="JNC807" s="110"/>
      <c r="JND807" s="110"/>
      <c r="JNE807" s="110"/>
      <c r="JNF807" s="110"/>
      <c r="JNG807" s="110"/>
      <c r="JNH807" s="110"/>
      <c r="JNI807" s="110"/>
      <c r="JNJ807" s="110"/>
      <c r="JNK807" s="110"/>
      <c r="JNL807" s="110"/>
      <c r="JNM807" s="110"/>
      <c r="JNN807" s="110"/>
      <c r="JNO807" s="110"/>
      <c r="JNP807" s="110"/>
      <c r="JNQ807" s="110"/>
      <c r="JNR807" s="110"/>
      <c r="JNS807" s="110"/>
      <c r="JNT807" s="110"/>
      <c r="JNU807" s="110"/>
      <c r="JNV807" s="110"/>
      <c r="JNW807" s="110"/>
      <c r="JNX807" s="110"/>
      <c r="JNY807" s="110"/>
      <c r="JNZ807" s="110"/>
      <c r="JOA807" s="110"/>
      <c r="JOB807" s="110"/>
      <c r="JOC807" s="110"/>
      <c r="JOD807" s="110"/>
      <c r="JOE807" s="110"/>
      <c r="JOF807" s="110"/>
      <c r="JOG807" s="110"/>
      <c r="JOH807" s="110"/>
      <c r="JOI807" s="110"/>
      <c r="JOJ807" s="110"/>
      <c r="JOK807" s="110"/>
      <c r="JOL807" s="110"/>
      <c r="JOM807" s="110"/>
      <c r="JON807" s="110"/>
      <c r="JOO807" s="110"/>
      <c r="JOP807" s="110"/>
      <c r="JOQ807" s="110"/>
      <c r="JOR807" s="110"/>
      <c r="JOS807" s="110"/>
      <c r="JOT807" s="110"/>
      <c r="JOU807" s="110"/>
      <c r="JOV807" s="110"/>
      <c r="JOW807" s="110"/>
      <c r="JOX807" s="110"/>
      <c r="JOY807" s="110"/>
      <c r="JOZ807" s="110"/>
      <c r="JPA807" s="110"/>
      <c r="JPB807" s="110"/>
      <c r="JPC807" s="110"/>
      <c r="JPD807" s="110"/>
      <c r="JPE807" s="110"/>
      <c r="JPF807" s="110"/>
      <c r="JPG807" s="110"/>
      <c r="JPH807" s="110"/>
      <c r="JPI807" s="110"/>
      <c r="JPJ807" s="110"/>
      <c r="JPK807" s="110"/>
      <c r="JPL807" s="110"/>
      <c r="JPM807" s="110"/>
      <c r="JPN807" s="110"/>
      <c r="JPO807" s="110"/>
      <c r="JPP807" s="110"/>
      <c r="JPQ807" s="110"/>
      <c r="JPR807" s="110"/>
      <c r="JPS807" s="110"/>
      <c r="JPT807" s="110"/>
      <c r="JPU807" s="110"/>
      <c r="JPV807" s="110"/>
      <c r="JPW807" s="110"/>
      <c r="JPX807" s="110"/>
      <c r="JPY807" s="110"/>
      <c r="JPZ807" s="110"/>
      <c r="JQA807" s="110"/>
      <c r="JQB807" s="110"/>
      <c r="JQC807" s="110"/>
      <c r="JQD807" s="110"/>
      <c r="JQE807" s="110"/>
      <c r="JQF807" s="110"/>
      <c r="JQG807" s="110"/>
      <c r="JQH807" s="110"/>
      <c r="JQI807" s="110"/>
      <c r="JQJ807" s="110"/>
      <c r="JQK807" s="110"/>
      <c r="JQL807" s="110"/>
      <c r="JQM807" s="110"/>
      <c r="JQN807" s="110"/>
      <c r="JQO807" s="110"/>
      <c r="JQP807" s="110"/>
      <c r="JQQ807" s="110"/>
      <c r="JQR807" s="110"/>
      <c r="JQS807" s="110"/>
      <c r="JQT807" s="110"/>
      <c r="JQU807" s="110"/>
      <c r="JQV807" s="110"/>
      <c r="JQW807" s="110"/>
      <c r="JQX807" s="110"/>
      <c r="JQY807" s="110"/>
      <c r="JQZ807" s="110"/>
      <c r="JRA807" s="110"/>
      <c r="JRB807" s="110"/>
      <c r="JRC807" s="110"/>
      <c r="JRD807" s="110"/>
      <c r="JRE807" s="110"/>
      <c r="JRF807" s="110"/>
      <c r="JRG807" s="110"/>
      <c r="JRH807" s="110"/>
      <c r="JRI807" s="110"/>
      <c r="JRJ807" s="110"/>
      <c r="JRK807" s="110"/>
      <c r="JRL807" s="110"/>
      <c r="JRM807" s="110"/>
      <c r="JRN807" s="110"/>
      <c r="JRO807" s="110"/>
      <c r="JRP807" s="110"/>
      <c r="JRQ807" s="110"/>
      <c r="JRR807" s="110"/>
      <c r="JRS807" s="110"/>
      <c r="JRT807" s="110"/>
      <c r="JRU807" s="110"/>
      <c r="JRV807" s="110"/>
      <c r="JRW807" s="110"/>
      <c r="JRX807" s="110"/>
      <c r="JRY807" s="110"/>
      <c r="JRZ807" s="110"/>
      <c r="JSA807" s="110"/>
      <c r="JSB807" s="110"/>
      <c r="JSC807" s="110"/>
      <c r="JSD807" s="110"/>
      <c r="JSE807" s="110"/>
      <c r="JSF807" s="110"/>
      <c r="JSG807" s="110"/>
      <c r="JSH807" s="110"/>
      <c r="JSI807" s="110"/>
      <c r="JSJ807" s="110"/>
      <c r="JSK807" s="110"/>
      <c r="JSL807" s="110"/>
      <c r="JSM807" s="110"/>
      <c r="JSN807" s="110"/>
      <c r="JSO807" s="110"/>
      <c r="JSP807" s="110"/>
      <c r="JSQ807" s="110"/>
      <c r="JSR807" s="110"/>
      <c r="JSS807" s="110"/>
      <c r="JST807" s="110"/>
      <c r="JSU807" s="110"/>
      <c r="JSV807" s="110"/>
      <c r="JSW807" s="110"/>
      <c r="JSX807" s="110"/>
      <c r="JSY807" s="110"/>
      <c r="JSZ807" s="110"/>
      <c r="JTA807" s="110"/>
      <c r="JTB807" s="110"/>
      <c r="JTC807" s="110"/>
      <c r="JTD807" s="110"/>
      <c r="JTE807" s="110"/>
      <c r="JTF807" s="110"/>
      <c r="JTG807" s="110"/>
      <c r="JTH807" s="110"/>
      <c r="JTI807" s="110"/>
      <c r="JTJ807" s="110"/>
      <c r="JTK807" s="110"/>
      <c r="JTL807" s="110"/>
      <c r="JTM807" s="110"/>
      <c r="JTN807" s="110"/>
      <c r="JTO807" s="110"/>
      <c r="JTP807" s="110"/>
      <c r="JTQ807" s="110"/>
      <c r="JTR807" s="110"/>
      <c r="JTS807" s="110"/>
      <c r="JTT807" s="110"/>
      <c r="JTU807" s="110"/>
      <c r="JTV807" s="110"/>
      <c r="JTW807" s="110"/>
      <c r="JTX807" s="110"/>
      <c r="JTY807" s="110"/>
      <c r="JTZ807" s="110"/>
      <c r="JUA807" s="110"/>
      <c r="JUB807" s="110"/>
      <c r="JUC807" s="110"/>
      <c r="JUD807" s="110"/>
      <c r="JUE807" s="110"/>
      <c r="JUF807" s="110"/>
      <c r="JUG807" s="110"/>
      <c r="JUH807" s="110"/>
      <c r="JUI807" s="110"/>
      <c r="JUJ807" s="110"/>
      <c r="JUK807" s="110"/>
      <c r="JUL807" s="110"/>
      <c r="JUM807" s="110"/>
      <c r="JUN807" s="110"/>
      <c r="JUO807" s="110"/>
      <c r="JUP807" s="110"/>
      <c r="JUQ807" s="110"/>
      <c r="JUR807" s="110"/>
      <c r="JUS807" s="110"/>
      <c r="JUT807" s="110"/>
      <c r="JUU807" s="110"/>
      <c r="JUV807" s="110"/>
      <c r="JUW807" s="110"/>
      <c r="JUX807" s="110"/>
      <c r="JUY807" s="110"/>
      <c r="JUZ807" s="110"/>
      <c r="JVA807" s="110"/>
      <c r="JVB807" s="110"/>
      <c r="JVC807" s="110"/>
      <c r="JVD807" s="110"/>
      <c r="JVE807" s="110"/>
      <c r="JVF807" s="110"/>
      <c r="JVG807" s="110"/>
      <c r="JVH807" s="110"/>
      <c r="JVI807" s="110"/>
      <c r="JVJ807" s="110"/>
      <c r="JVK807" s="110"/>
      <c r="JVL807" s="110"/>
      <c r="JVM807" s="110"/>
      <c r="JVN807" s="110"/>
      <c r="JVO807" s="110"/>
      <c r="JVP807" s="110"/>
      <c r="JVQ807" s="110"/>
      <c r="JVR807" s="110"/>
      <c r="JVS807" s="110"/>
      <c r="JVT807" s="110"/>
      <c r="JVU807" s="110"/>
      <c r="JVV807" s="110"/>
      <c r="JVW807" s="110"/>
      <c r="JVX807" s="110"/>
      <c r="JVY807" s="110"/>
      <c r="JVZ807" s="110"/>
      <c r="JWA807" s="110"/>
      <c r="JWB807" s="110"/>
      <c r="JWC807" s="110"/>
      <c r="JWD807" s="110"/>
      <c r="JWE807" s="110"/>
      <c r="JWF807" s="110"/>
      <c r="JWG807" s="110"/>
      <c r="JWH807" s="110"/>
      <c r="JWI807" s="110"/>
      <c r="JWJ807" s="110"/>
      <c r="JWK807" s="110"/>
      <c r="JWL807" s="110"/>
      <c r="JWM807" s="110"/>
      <c r="JWN807" s="110"/>
      <c r="JWO807" s="110"/>
      <c r="JWP807" s="110"/>
      <c r="JWQ807" s="110"/>
      <c r="JWR807" s="110"/>
      <c r="JWS807" s="110"/>
      <c r="JWT807" s="110"/>
      <c r="JWU807" s="110"/>
      <c r="JWV807" s="110"/>
      <c r="JWW807" s="110"/>
      <c r="JWX807" s="110"/>
      <c r="JWY807" s="110"/>
      <c r="JWZ807" s="110"/>
      <c r="JXA807" s="110"/>
      <c r="JXB807" s="110"/>
      <c r="JXC807" s="110"/>
      <c r="JXD807" s="110"/>
      <c r="JXE807" s="110"/>
      <c r="JXF807" s="110"/>
      <c r="JXG807" s="110"/>
      <c r="JXH807" s="110"/>
      <c r="JXI807" s="110"/>
      <c r="JXJ807" s="110"/>
      <c r="JXK807" s="110"/>
      <c r="JXL807" s="110"/>
      <c r="JXM807" s="110"/>
      <c r="JXN807" s="110"/>
      <c r="JXO807" s="110"/>
      <c r="JXP807" s="110"/>
      <c r="JXQ807" s="110"/>
      <c r="JXR807" s="110"/>
      <c r="JXS807" s="110"/>
      <c r="JXT807" s="110"/>
      <c r="JXU807" s="110"/>
      <c r="JXV807" s="110"/>
      <c r="JXW807" s="110"/>
      <c r="JXX807" s="110"/>
      <c r="JXY807" s="110"/>
      <c r="JXZ807" s="110"/>
      <c r="JYA807" s="110"/>
      <c r="JYB807" s="110"/>
      <c r="JYC807" s="110"/>
      <c r="JYD807" s="110"/>
      <c r="JYE807" s="110"/>
      <c r="JYF807" s="110"/>
      <c r="JYG807" s="110"/>
      <c r="JYH807" s="110"/>
      <c r="JYI807" s="110"/>
      <c r="JYJ807" s="110"/>
      <c r="JYK807" s="110"/>
      <c r="JYL807" s="110"/>
      <c r="JYM807" s="110"/>
      <c r="JYN807" s="110"/>
      <c r="JYO807" s="110"/>
      <c r="JYP807" s="110"/>
      <c r="JYQ807" s="110"/>
      <c r="JYR807" s="110"/>
      <c r="JYS807" s="110"/>
      <c r="JYT807" s="110"/>
      <c r="JYU807" s="110"/>
      <c r="JYV807" s="110"/>
      <c r="JYW807" s="110"/>
      <c r="JYX807" s="110"/>
      <c r="JYY807" s="110"/>
      <c r="JYZ807" s="110"/>
      <c r="JZA807" s="110"/>
      <c r="JZB807" s="110"/>
      <c r="JZC807" s="110"/>
      <c r="JZD807" s="110"/>
      <c r="JZE807" s="110"/>
      <c r="JZF807" s="110"/>
      <c r="JZG807" s="110"/>
      <c r="JZH807" s="110"/>
      <c r="JZI807" s="110"/>
      <c r="JZJ807" s="110"/>
      <c r="JZK807" s="110"/>
      <c r="JZL807" s="110"/>
      <c r="JZM807" s="110"/>
      <c r="JZN807" s="110"/>
      <c r="JZO807" s="110"/>
      <c r="JZP807" s="110"/>
      <c r="JZQ807" s="110"/>
      <c r="JZR807" s="110"/>
      <c r="JZS807" s="110"/>
      <c r="JZT807" s="110"/>
      <c r="JZU807" s="110"/>
      <c r="JZV807" s="110"/>
      <c r="JZW807" s="110"/>
      <c r="JZX807" s="110"/>
      <c r="JZY807" s="110"/>
      <c r="JZZ807" s="110"/>
      <c r="KAA807" s="110"/>
      <c r="KAB807" s="110"/>
      <c r="KAC807" s="110"/>
      <c r="KAD807" s="110"/>
      <c r="KAE807" s="110"/>
      <c r="KAF807" s="110"/>
      <c r="KAG807" s="110"/>
      <c r="KAH807" s="110"/>
      <c r="KAI807" s="110"/>
      <c r="KAJ807" s="110"/>
      <c r="KAK807" s="110"/>
      <c r="KAL807" s="110"/>
      <c r="KAM807" s="110"/>
      <c r="KAN807" s="110"/>
      <c r="KAO807" s="110"/>
      <c r="KAP807" s="110"/>
      <c r="KAQ807" s="110"/>
      <c r="KAR807" s="110"/>
      <c r="KAS807" s="110"/>
      <c r="KAT807" s="110"/>
      <c r="KAU807" s="110"/>
      <c r="KAV807" s="110"/>
      <c r="KAW807" s="110"/>
      <c r="KAX807" s="110"/>
      <c r="KAY807" s="110"/>
      <c r="KAZ807" s="110"/>
      <c r="KBA807" s="110"/>
      <c r="KBB807" s="110"/>
      <c r="KBC807" s="110"/>
      <c r="KBD807" s="110"/>
      <c r="KBE807" s="110"/>
      <c r="KBF807" s="110"/>
      <c r="KBG807" s="110"/>
      <c r="KBH807" s="110"/>
      <c r="KBI807" s="110"/>
      <c r="KBJ807" s="110"/>
      <c r="KBK807" s="110"/>
      <c r="KBL807" s="110"/>
      <c r="KBM807" s="110"/>
      <c r="KBN807" s="110"/>
      <c r="KBO807" s="110"/>
      <c r="KBP807" s="110"/>
      <c r="KBQ807" s="110"/>
      <c r="KBR807" s="110"/>
      <c r="KBS807" s="110"/>
      <c r="KBT807" s="110"/>
      <c r="KBU807" s="110"/>
      <c r="KBV807" s="110"/>
      <c r="KBW807" s="110"/>
      <c r="KBX807" s="110"/>
      <c r="KBY807" s="110"/>
      <c r="KBZ807" s="110"/>
      <c r="KCA807" s="110"/>
      <c r="KCB807" s="110"/>
      <c r="KCC807" s="110"/>
      <c r="KCD807" s="110"/>
      <c r="KCE807" s="110"/>
      <c r="KCF807" s="110"/>
      <c r="KCG807" s="110"/>
      <c r="KCH807" s="110"/>
      <c r="KCI807" s="110"/>
      <c r="KCJ807" s="110"/>
      <c r="KCK807" s="110"/>
      <c r="KCL807" s="110"/>
      <c r="KCM807" s="110"/>
      <c r="KCN807" s="110"/>
      <c r="KCO807" s="110"/>
      <c r="KCP807" s="110"/>
      <c r="KCQ807" s="110"/>
      <c r="KCR807" s="110"/>
      <c r="KCS807" s="110"/>
      <c r="KCT807" s="110"/>
      <c r="KCU807" s="110"/>
      <c r="KCV807" s="110"/>
      <c r="KCW807" s="110"/>
      <c r="KCX807" s="110"/>
      <c r="KCY807" s="110"/>
      <c r="KCZ807" s="110"/>
      <c r="KDA807" s="110"/>
      <c r="KDB807" s="110"/>
      <c r="KDC807" s="110"/>
      <c r="KDD807" s="110"/>
      <c r="KDE807" s="110"/>
      <c r="KDF807" s="110"/>
      <c r="KDG807" s="110"/>
      <c r="KDH807" s="110"/>
      <c r="KDI807" s="110"/>
      <c r="KDJ807" s="110"/>
      <c r="KDK807" s="110"/>
      <c r="KDL807" s="110"/>
      <c r="KDM807" s="110"/>
      <c r="KDN807" s="110"/>
      <c r="KDO807" s="110"/>
      <c r="KDP807" s="110"/>
      <c r="KDQ807" s="110"/>
      <c r="KDR807" s="110"/>
      <c r="KDS807" s="110"/>
      <c r="KDT807" s="110"/>
      <c r="KDU807" s="110"/>
      <c r="KDV807" s="110"/>
      <c r="KDW807" s="110"/>
      <c r="KDX807" s="110"/>
      <c r="KDY807" s="110"/>
      <c r="KDZ807" s="110"/>
      <c r="KEA807" s="110"/>
      <c r="KEB807" s="110"/>
      <c r="KEC807" s="110"/>
      <c r="KED807" s="110"/>
      <c r="KEE807" s="110"/>
      <c r="KEF807" s="110"/>
      <c r="KEG807" s="110"/>
      <c r="KEH807" s="110"/>
      <c r="KEI807" s="110"/>
      <c r="KEJ807" s="110"/>
      <c r="KEK807" s="110"/>
      <c r="KEL807" s="110"/>
      <c r="KEM807" s="110"/>
      <c r="KEN807" s="110"/>
      <c r="KEO807" s="110"/>
      <c r="KEP807" s="110"/>
      <c r="KEQ807" s="110"/>
      <c r="KER807" s="110"/>
      <c r="KES807" s="110"/>
      <c r="KET807" s="110"/>
      <c r="KEU807" s="110"/>
      <c r="KEV807" s="110"/>
      <c r="KEW807" s="110"/>
      <c r="KEX807" s="110"/>
      <c r="KEY807" s="110"/>
      <c r="KEZ807" s="110"/>
      <c r="KFA807" s="110"/>
      <c r="KFB807" s="110"/>
      <c r="KFC807" s="110"/>
      <c r="KFD807" s="110"/>
      <c r="KFE807" s="110"/>
      <c r="KFF807" s="110"/>
      <c r="KFG807" s="110"/>
      <c r="KFH807" s="110"/>
      <c r="KFI807" s="110"/>
      <c r="KFJ807" s="110"/>
      <c r="KFK807" s="110"/>
      <c r="KFL807" s="110"/>
      <c r="KFM807" s="110"/>
      <c r="KFN807" s="110"/>
      <c r="KFO807" s="110"/>
      <c r="KFP807" s="110"/>
      <c r="KFQ807" s="110"/>
      <c r="KFR807" s="110"/>
      <c r="KFS807" s="110"/>
      <c r="KFT807" s="110"/>
      <c r="KFU807" s="110"/>
      <c r="KFV807" s="110"/>
      <c r="KFW807" s="110"/>
      <c r="KFX807" s="110"/>
      <c r="KFY807" s="110"/>
      <c r="KFZ807" s="110"/>
      <c r="KGA807" s="110"/>
      <c r="KGB807" s="110"/>
      <c r="KGC807" s="110"/>
      <c r="KGD807" s="110"/>
      <c r="KGE807" s="110"/>
      <c r="KGF807" s="110"/>
      <c r="KGG807" s="110"/>
      <c r="KGH807" s="110"/>
      <c r="KGI807" s="110"/>
      <c r="KGJ807" s="110"/>
      <c r="KGK807" s="110"/>
      <c r="KGL807" s="110"/>
      <c r="KGM807" s="110"/>
      <c r="KGN807" s="110"/>
      <c r="KGO807" s="110"/>
      <c r="KGP807" s="110"/>
      <c r="KGQ807" s="110"/>
      <c r="KGR807" s="110"/>
      <c r="KGS807" s="110"/>
      <c r="KGT807" s="110"/>
      <c r="KGU807" s="110"/>
      <c r="KGV807" s="110"/>
      <c r="KGW807" s="110"/>
      <c r="KGX807" s="110"/>
      <c r="KGY807" s="110"/>
      <c r="KGZ807" s="110"/>
      <c r="KHA807" s="110"/>
      <c r="KHB807" s="110"/>
      <c r="KHC807" s="110"/>
      <c r="KHD807" s="110"/>
      <c r="KHE807" s="110"/>
      <c r="KHF807" s="110"/>
      <c r="KHG807" s="110"/>
      <c r="KHH807" s="110"/>
      <c r="KHI807" s="110"/>
      <c r="KHJ807" s="110"/>
      <c r="KHK807" s="110"/>
      <c r="KHL807" s="110"/>
      <c r="KHM807" s="110"/>
      <c r="KHN807" s="110"/>
      <c r="KHO807" s="110"/>
      <c r="KHP807" s="110"/>
      <c r="KHQ807" s="110"/>
      <c r="KHR807" s="110"/>
      <c r="KHS807" s="110"/>
      <c r="KHT807" s="110"/>
      <c r="KHU807" s="110"/>
      <c r="KHV807" s="110"/>
      <c r="KHW807" s="110"/>
      <c r="KHX807" s="110"/>
      <c r="KHY807" s="110"/>
      <c r="KHZ807" s="110"/>
      <c r="KIA807" s="110"/>
      <c r="KIB807" s="110"/>
      <c r="KIC807" s="110"/>
      <c r="KID807" s="110"/>
      <c r="KIE807" s="110"/>
      <c r="KIF807" s="110"/>
      <c r="KIG807" s="110"/>
      <c r="KIH807" s="110"/>
      <c r="KII807" s="110"/>
      <c r="KIJ807" s="110"/>
      <c r="KIK807" s="110"/>
      <c r="KIL807" s="110"/>
      <c r="KIM807" s="110"/>
      <c r="KIN807" s="110"/>
      <c r="KIO807" s="110"/>
      <c r="KIP807" s="110"/>
      <c r="KIQ807" s="110"/>
      <c r="KIR807" s="110"/>
      <c r="KIS807" s="110"/>
      <c r="KIT807" s="110"/>
      <c r="KIU807" s="110"/>
      <c r="KIV807" s="110"/>
      <c r="KIW807" s="110"/>
      <c r="KIX807" s="110"/>
      <c r="KIY807" s="110"/>
      <c r="KIZ807" s="110"/>
      <c r="KJA807" s="110"/>
      <c r="KJB807" s="110"/>
      <c r="KJC807" s="110"/>
      <c r="KJD807" s="110"/>
      <c r="KJE807" s="110"/>
      <c r="KJF807" s="110"/>
      <c r="KJG807" s="110"/>
      <c r="KJH807" s="110"/>
      <c r="KJI807" s="110"/>
      <c r="KJJ807" s="110"/>
      <c r="KJK807" s="110"/>
      <c r="KJL807" s="110"/>
      <c r="KJM807" s="110"/>
      <c r="KJN807" s="110"/>
      <c r="KJO807" s="110"/>
      <c r="KJP807" s="110"/>
      <c r="KJQ807" s="110"/>
      <c r="KJR807" s="110"/>
      <c r="KJS807" s="110"/>
      <c r="KJT807" s="110"/>
      <c r="KJU807" s="110"/>
      <c r="KJV807" s="110"/>
      <c r="KJW807" s="110"/>
      <c r="KJX807" s="110"/>
      <c r="KJY807" s="110"/>
      <c r="KJZ807" s="110"/>
      <c r="KKA807" s="110"/>
      <c r="KKB807" s="110"/>
      <c r="KKC807" s="110"/>
      <c r="KKD807" s="110"/>
      <c r="KKE807" s="110"/>
      <c r="KKF807" s="110"/>
      <c r="KKG807" s="110"/>
      <c r="KKH807" s="110"/>
      <c r="KKI807" s="110"/>
      <c r="KKJ807" s="110"/>
      <c r="KKK807" s="110"/>
      <c r="KKL807" s="110"/>
      <c r="KKM807" s="110"/>
      <c r="KKN807" s="110"/>
      <c r="KKO807" s="110"/>
      <c r="KKP807" s="110"/>
      <c r="KKQ807" s="110"/>
      <c r="KKR807" s="110"/>
      <c r="KKS807" s="110"/>
      <c r="KKT807" s="110"/>
      <c r="KKU807" s="110"/>
      <c r="KKV807" s="110"/>
      <c r="KKW807" s="110"/>
      <c r="KKX807" s="110"/>
      <c r="KKY807" s="110"/>
      <c r="KKZ807" s="110"/>
      <c r="KLA807" s="110"/>
      <c r="KLB807" s="110"/>
      <c r="KLC807" s="110"/>
      <c r="KLD807" s="110"/>
      <c r="KLE807" s="110"/>
      <c r="KLF807" s="110"/>
      <c r="KLG807" s="110"/>
      <c r="KLH807" s="110"/>
      <c r="KLI807" s="110"/>
      <c r="KLJ807" s="110"/>
      <c r="KLK807" s="110"/>
      <c r="KLL807" s="110"/>
      <c r="KLM807" s="110"/>
      <c r="KLN807" s="110"/>
      <c r="KLO807" s="110"/>
      <c r="KLP807" s="110"/>
      <c r="KLQ807" s="110"/>
      <c r="KLR807" s="110"/>
      <c r="KLS807" s="110"/>
      <c r="KLT807" s="110"/>
      <c r="KLU807" s="110"/>
      <c r="KLV807" s="110"/>
      <c r="KLW807" s="110"/>
      <c r="KLX807" s="110"/>
      <c r="KLY807" s="110"/>
      <c r="KLZ807" s="110"/>
      <c r="KMA807" s="110"/>
      <c r="KMB807" s="110"/>
      <c r="KMC807" s="110"/>
      <c r="KMD807" s="110"/>
      <c r="KME807" s="110"/>
      <c r="KMF807" s="110"/>
      <c r="KMG807" s="110"/>
      <c r="KMH807" s="110"/>
      <c r="KMI807" s="110"/>
      <c r="KMJ807" s="110"/>
      <c r="KMK807" s="110"/>
      <c r="KML807" s="110"/>
      <c r="KMM807" s="110"/>
      <c r="KMN807" s="110"/>
      <c r="KMO807" s="110"/>
      <c r="KMP807" s="110"/>
      <c r="KMQ807" s="110"/>
      <c r="KMR807" s="110"/>
      <c r="KMS807" s="110"/>
      <c r="KMT807" s="110"/>
      <c r="KMU807" s="110"/>
      <c r="KMV807" s="110"/>
      <c r="KMW807" s="110"/>
      <c r="KMX807" s="110"/>
      <c r="KMY807" s="110"/>
      <c r="KMZ807" s="110"/>
      <c r="KNA807" s="110"/>
      <c r="KNB807" s="110"/>
      <c r="KNC807" s="110"/>
      <c r="KND807" s="110"/>
      <c r="KNE807" s="110"/>
      <c r="KNF807" s="110"/>
      <c r="KNG807" s="110"/>
      <c r="KNH807" s="110"/>
      <c r="KNI807" s="110"/>
      <c r="KNJ807" s="110"/>
      <c r="KNK807" s="110"/>
      <c r="KNL807" s="110"/>
      <c r="KNM807" s="110"/>
      <c r="KNN807" s="110"/>
      <c r="KNO807" s="110"/>
      <c r="KNP807" s="110"/>
      <c r="KNQ807" s="110"/>
      <c r="KNR807" s="110"/>
      <c r="KNS807" s="110"/>
      <c r="KNT807" s="110"/>
      <c r="KNU807" s="110"/>
      <c r="KNV807" s="110"/>
      <c r="KNW807" s="110"/>
      <c r="KNX807" s="110"/>
      <c r="KNY807" s="110"/>
      <c r="KNZ807" s="110"/>
      <c r="KOA807" s="110"/>
      <c r="KOB807" s="110"/>
      <c r="KOC807" s="110"/>
      <c r="KOD807" s="110"/>
      <c r="KOE807" s="110"/>
      <c r="KOF807" s="110"/>
      <c r="KOG807" s="110"/>
      <c r="KOH807" s="110"/>
      <c r="KOI807" s="110"/>
      <c r="KOJ807" s="110"/>
      <c r="KOK807" s="110"/>
      <c r="KOL807" s="110"/>
      <c r="KOM807" s="110"/>
      <c r="KON807" s="110"/>
      <c r="KOO807" s="110"/>
      <c r="KOP807" s="110"/>
      <c r="KOQ807" s="110"/>
      <c r="KOR807" s="110"/>
      <c r="KOS807" s="110"/>
      <c r="KOT807" s="110"/>
      <c r="KOU807" s="110"/>
      <c r="KOV807" s="110"/>
      <c r="KOW807" s="110"/>
      <c r="KOX807" s="110"/>
      <c r="KOY807" s="110"/>
      <c r="KOZ807" s="110"/>
      <c r="KPA807" s="110"/>
      <c r="KPB807" s="110"/>
      <c r="KPC807" s="110"/>
      <c r="KPD807" s="110"/>
      <c r="KPE807" s="110"/>
      <c r="KPF807" s="110"/>
      <c r="KPG807" s="110"/>
      <c r="KPH807" s="110"/>
      <c r="KPI807" s="110"/>
      <c r="KPJ807" s="110"/>
      <c r="KPK807" s="110"/>
      <c r="KPL807" s="110"/>
      <c r="KPM807" s="110"/>
      <c r="KPN807" s="110"/>
      <c r="KPO807" s="110"/>
      <c r="KPP807" s="110"/>
      <c r="KPQ807" s="110"/>
      <c r="KPR807" s="110"/>
      <c r="KPS807" s="110"/>
      <c r="KPT807" s="110"/>
      <c r="KPU807" s="110"/>
      <c r="KPV807" s="110"/>
      <c r="KPW807" s="110"/>
      <c r="KPX807" s="110"/>
      <c r="KPY807" s="110"/>
      <c r="KPZ807" s="110"/>
      <c r="KQA807" s="110"/>
      <c r="KQB807" s="110"/>
      <c r="KQC807" s="110"/>
      <c r="KQD807" s="110"/>
      <c r="KQE807" s="110"/>
      <c r="KQF807" s="110"/>
      <c r="KQG807" s="110"/>
      <c r="KQH807" s="110"/>
      <c r="KQI807" s="110"/>
      <c r="KQJ807" s="110"/>
      <c r="KQK807" s="110"/>
      <c r="KQL807" s="110"/>
      <c r="KQM807" s="110"/>
      <c r="KQN807" s="110"/>
      <c r="KQO807" s="110"/>
      <c r="KQP807" s="110"/>
      <c r="KQQ807" s="110"/>
      <c r="KQR807" s="110"/>
      <c r="KQS807" s="110"/>
      <c r="KQT807" s="110"/>
      <c r="KQU807" s="110"/>
      <c r="KQV807" s="110"/>
      <c r="KQW807" s="110"/>
      <c r="KQX807" s="110"/>
      <c r="KQY807" s="110"/>
      <c r="KQZ807" s="110"/>
      <c r="KRA807" s="110"/>
      <c r="KRB807" s="110"/>
      <c r="KRC807" s="110"/>
      <c r="KRD807" s="110"/>
      <c r="KRE807" s="110"/>
      <c r="KRF807" s="110"/>
      <c r="KRG807" s="110"/>
      <c r="KRH807" s="110"/>
      <c r="KRI807" s="110"/>
      <c r="KRJ807" s="110"/>
      <c r="KRK807" s="110"/>
      <c r="KRL807" s="110"/>
      <c r="KRM807" s="110"/>
      <c r="KRN807" s="110"/>
      <c r="KRO807" s="110"/>
      <c r="KRP807" s="110"/>
      <c r="KRQ807" s="110"/>
      <c r="KRR807" s="110"/>
      <c r="KRS807" s="110"/>
      <c r="KRT807" s="110"/>
      <c r="KRU807" s="110"/>
      <c r="KRV807" s="110"/>
      <c r="KRW807" s="110"/>
      <c r="KRX807" s="110"/>
      <c r="KRY807" s="110"/>
      <c r="KRZ807" s="110"/>
      <c r="KSA807" s="110"/>
      <c r="KSB807" s="110"/>
      <c r="KSC807" s="110"/>
      <c r="KSD807" s="110"/>
      <c r="KSE807" s="110"/>
      <c r="KSF807" s="110"/>
      <c r="KSG807" s="110"/>
      <c r="KSH807" s="110"/>
      <c r="KSI807" s="110"/>
      <c r="KSJ807" s="110"/>
      <c r="KSK807" s="110"/>
      <c r="KSL807" s="110"/>
      <c r="KSM807" s="110"/>
      <c r="KSN807" s="110"/>
      <c r="KSO807" s="110"/>
      <c r="KSP807" s="110"/>
      <c r="KSQ807" s="110"/>
      <c r="KSR807" s="110"/>
      <c r="KSS807" s="110"/>
      <c r="KST807" s="110"/>
      <c r="KSU807" s="110"/>
      <c r="KSV807" s="110"/>
      <c r="KSW807" s="110"/>
      <c r="KSX807" s="110"/>
      <c r="KSY807" s="110"/>
      <c r="KSZ807" s="110"/>
      <c r="KTA807" s="110"/>
      <c r="KTB807" s="110"/>
      <c r="KTC807" s="110"/>
      <c r="KTD807" s="110"/>
      <c r="KTE807" s="110"/>
      <c r="KTF807" s="110"/>
      <c r="KTG807" s="110"/>
      <c r="KTH807" s="110"/>
      <c r="KTI807" s="110"/>
      <c r="KTJ807" s="110"/>
      <c r="KTK807" s="110"/>
      <c r="KTL807" s="110"/>
      <c r="KTM807" s="110"/>
      <c r="KTN807" s="110"/>
      <c r="KTO807" s="110"/>
      <c r="KTP807" s="110"/>
      <c r="KTQ807" s="110"/>
      <c r="KTR807" s="110"/>
      <c r="KTS807" s="110"/>
      <c r="KTT807" s="110"/>
      <c r="KTU807" s="110"/>
      <c r="KTV807" s="110"/>
      <c r="KTW807" s="110"/>
      <c r="KTX807" s="110"/>
      <c r="KTY807" s="110"/>
      <c r="KTZ807" s="110"/>
      <c r="KUA807" s="110"/>
      <c r="KUB807" s="110"/>
      <c r="KUC807" s="110"/>
      <c r="KUD807" s="110"/>
      <c r="KUE807" s="110"/>
      <c r="KUF807" s="110"/>
      <c r="KUG807" s="110"/>
      <c r="KUH807" s="110"/>
      <c r="KUI807" s="110"/>
      <c r="KUJ807" s="110"/>
      <c r="KUK807" s="110"/>
      <c r="KUL807" s="110"/>
      <c r="KUM807" s="110"/>
      <c r="KUN807" s="110"/>
      <c r="KUO807" s="110"/>
      <c r="KUP807" s="110"/>
      <c r="KUQ807" s="110"/>
      <c r="KUR807" s="110"/>
      <c r="KUS807" s="110"/>
      <c r="KUT807" s="110"/>
      <c r="KUU807" s="110"/>
      <c r="KUV807" s="110"/>
      <c r="KUW807" s="110"/>
      <c r="KUX807" s="110"/>
      <c r="KUY807" s="110"/>
      <c r="KUZ807" s="110"/>
      <c r="KVA807" s="110"/>
      <c r="KVB807" s="110"/>
      <c r="KVC807" s="110"/>
      <c r="KVD807" s="110"/>
      <c r="KVE807" s="110"/>
      <c r="KVF807" s="110"/>
      <c r="KVG807" s="110"/>
      <c r="KVH807" s="110"/>
      <c r="KVI807" s="110"/>
      <c r="KVJ807" s="110"/>
      <c r="KVK807" s="110"/>
      <c r="KVL807" s="110"/>
      <c r="KVM807" s="110"/>
      <c r="KVN807" s="110"/>
      <c r="KVO807" s="110"/>
      <c r="KVP807" s="110"/>
      <c r="KVQ807" s="110"/>
      <c r="KVR807" s="110"/>
      <c r="KVS807" s="110"/>
      <c r="KVT807" s="110"/>
      <c r="KVU807" s="110"/>
      <c r="KVV807" s="110"/>
      <c r="KVW807" s="110"/>
      <c r="KVX807" s="110"/>
      <c r="KVY807" s="110"/>
      <c r="KVZ807" s="110"/>
      <c r="KWA807" s="110"/>
      <c r="KWB807" s="110"/>
      <c r="KWC807" s="110"/>
      <c r="KWD807" s="110"/>
      <c r="KWE807" s="110"/>
      <c r="KWF807" s="110"/>
      <c r="KWG807" s="110"/>
      <c r="KWH807" s="110"/>
      <c r="KWI807" s="110"/>
      <c r="KWJ807" s="110"/>
      <c r="KWK807" s="110"/>
      <c r="KWL807" s="110"/>
      <c r="KWM807" s="110"/>
      <c r="KWN807" s="110"/>
      <c r="KWO807" s="110"/>
      <c r="KWP807" s="110"/>
      <c r="KWQ807" s="110"/>
      <c r="KWR807" s="110"/>
      <c r="KWS807" s="110"/>
      <c r="KWT807" s="110"/>
      <c r="KWU807" s="110"/>
      <c r="KWV807" s="110"/>
      <c r="KWW807" s="110"/>
      <c r="KWX807" s="110"/>
      <c r="KWY807" s="110"/>
      <c r="KWZ807" s="110"/>
      <c r="KXA807" s="110"/>
      <c r="KXB807" s="110"/>
      <c r="KXC807" s="110"/>
      <c r="KXD807" s="110"/>
      <c r="KXE807" s="110"/>
      <c r="KXF807" s="110"/>
      <c r="KXG807" s="110"/>
      <c r="KXH807" s="110"/>
      <c r="KXI807" s="110"/>
      <c r="KXJ807" s="110"/>
      <c r="KXK807" s="110"/>
      <c r="KXL807" s="110"/>
      <c r="KXM807" s="110"/>
      <c r="KXN807" s="110"/>
      <c r="KXO807" s="110"/>
      <c r="KXP807" s="110"/>
      <c r="KXQ807" s="110"/>
      <c r="KXR807" s="110"/>
      <c r="KXS807" s="110"/>
      <c r="KXT807" s="110"/>
      <c r="KXU807" s="110"/>
      <c r="KXV807" s="110"/>
      <c r="KXW807" s="110"/>
      <c r="KXX807" s="110"/>
      <c r="KXY807" s="110"/>
      <c r="KXZ807" s="110"/>
      <c r="KYA807" s="110"/>
      <c r="KYB807" s="110"/>
      <c r="KYC807" s="110"/>
      <c r="KYD807" s="110"/>
      <c r="KYE807" s="110"/>
      <c r="KYF807" s="110"/>
      <c r="KYG807" s="110"/>
      <c r="KYH807" s="110"/>
      <c r="KYI807" s="110"/>
      <c r="KYJ807" s="110"/>
      <c r="KYK807" s="110"/>
      <c r="KYL807" s="110"/>
      <c r="KYM807" s="110"/>
      <c r="KYN807" s="110"/>
      <c r="KYO807" s="110"/>
      <c r="KYP807" s="110"/>
      <c r="KYQ807" s="110"/>
      <c r="KYR807" s="110"/>
      <c r="KYS807" s="110"/>
      <c r="KYT807" s="110"/>
      <c r="KYU807" s="110"/>
      <c r="KYV807" s="110"/>
      <c r="KYW807" s="110"/>
      <c r="KYX807" s="110"/>
      <c r="KYY807" s="110"/>
      <c r="KYZ807" s="110"/>
      <c r="KZA807" s="110"/>
      <c r="KZB807" s="110"/>
      <c r="KZC807" s="110"/>
      <c r="KZD807" s="110"/>
      <c r="KZE807" s="110"/>
      <c r="KZF807" s="110"/>
      <c r="KZG807" s="110"/>
      <c r="KZH807" s="110"/>
      <c r="KZI807" s="110"/>
      <c r="KZJ807" s="110"/>
      <c r="KZK807" s="110"/>
      <c r="KZL807" s="110"/>
      <c r="KZM807" s="110"/>
      <c r="KZN807" s="110"/>
      <c r="KZO807" s="110"/>
      <c r="KZP807" s="110"/>
      <c r="KZQ807" s="110"/>
      <c r="KZR807" s="110"/>
      <c r="KZS807" s="110"/>
      <c r="KZT807" s="110"/>
      <c r="KZU807" s="110"/>
      <c r="KZV807" s="110"/>
      <c r="KZW807" s="110"/>
      <c r="KZX807" s="110"/>
      <c r="KZY807" s="110"/>
      <c r="KZZ807" s="110"/>
      <c r="LAA807" s="110"/>
      <c r="LAB807" s="110"/>
      <c r="LAC807" s="110"/>
      <c r="LAD807" s="110"/>
      <c r="LAE807" s="110"/>
      <c r="LAF807" s="110"/>
      <c r="LAG807" s="110"/>
      <c r="LAH807" s="110"/>
      <c r="LAI807" s="110"/>
      <c r="LAJ807" s="110"/>
      <c r="LAK807" s="110"/>
      <c r="LAL807" s="110"/>
      <c r="LAM807" s="110"/>
      <c r="LAN807" s="110"/>
      <c r="LAO807" s="110"/>
      <c r="LAP807" s="110"/>
      <c r="LAQ807" s="110"/>
      <c r="LAR807" s="110"/>
      <c r="LAS807" s="110"/>
      <c r="LAT807" s="110"/>
      <c r="LAU807" s="110"/>
      <c r="LAV807" s="110"/>
      <c r="LAW807" s="110"/>
      <c r="LAX807" s="110"/>
      <c r="LAY807" s="110"/>
      <c r="LAZ807" s="110"/>
      <c r="LBA807" s="110"/>
      <c r="LBB807" s="110"/>
      <c r="LBC807" s="110"/>
      <c r="LBD807" s="110"/>
      <c r="LBE807" s="110"/>
      <c r="LBF807" s="110"/>
      <c r="LBG807" s="110"/>
      <c r="LBH807" s="110"/>
      <c r="LBI807" s="110"/>
      <c r="LBJ807" s="110"/>
      <c r="LBK807" s="110"/>
      <c r="LBL807" s="110"/>
      <c r="LBM807" s="110"/>
      <c r="LBN807" s="110"/>
      <c r="LBO807" s="110"/>
      <c r="LBP807" s="110"/>
      <c r="LBQ807" s="110"/>
      <c r="LBR807" s="110"/>
      <c r="LBS807" s="110"/>
      <c r="LBT807" s="110"/>
      <c r="LBU807" s="110"/>
      <c r="LBV807" s="110"/>
      <c r="LBW807" s="110"/>
      <c r="LBX807" s="110"/>
      <c r="LBY807" s="110"/>
      <c r="LBZ807" s="110"/>
      <c r="LCA807" s="110"/>
      <c r="LCB807" s="110"/>
      <c r="LCC807" s="110"/>
      <c r="LCD807" s="110"/>
      <c r="LCE807" s="110"/>
      <c r="LCF807" s="110"/>
      <c r="LCG807" s="110"/>
      <c r="LCH807" s="110"/>
      <c r="LCI807" s="110"/>
      <c r="LCJ807" s="110"/>
      <c r="LCK807" s="110"/>
      <c r="LCL807" s="110"/>
      <c r="LCM807" s="110"/>
      <c r="LCN807" s="110"/>
      <c r="LCO807" s="110"/>
      <c r="LCP807" s="110"/>
      <c r="LCQ807" s="110"/>
      <c r="LCR807" s="110"/>
      <c r="LCS807" s="110"/>
      <c r="LCT807" s="110"/>
      <c r="LCU807" s="110"/>
      <c r="LCV807" s="110"/>
      <c r="LCW807" s="110"/>
      <c r="LCX807" s="110"/>
      <c r="LCY807" s="110"/>
      <c r="LCZ807" s="110"/>
      <c r="LDA807" s="110"/>
      <c r="LDB807" s="110"/>
      <c r="LDC807" s="110"/>
      <c r="LDD807" s="110"/>
      <c r="LDE807" s="110"/>
      <c r="LDF807" s="110"/>
      <c r="LDG807" s="110"/>
      <c r="LDH807" s="110"/>
      <c r="LDI807" s="110"/>
      <c r="LDJ807" s="110"/>
      <c r="LDK807" s="110"/>
      <c r="LDL807" s="110"/>
      <c r="LDM807" s="110"/>
      <c r="LDN807" s="110"/>
      <c r="LDO807" s="110"/>
      <c r="LDP807" s="110"/>
      <c r="LDQ807" s="110"/>
      <c r="LDR807" s="110"/>
      <c r="LDS807" s="110"/>
      <c r="LDT807" s="110"/>
      <c r="LDU807" s="110"/>
      <c r="LDV807" s="110"/>
      <c r="LDW807" s="110"/>
      <c r="LDX807" s="110"/>
      <c r="LDY807" s="110"/>
      <c r="LDZ807" s="110"/>
      <c r="LEA807" s="110"/>
      <c r="LEB807" s="110"/>
      <c r="LEC807" s="110"/>
      <c r="LED807" s="110"/>
      <c r="LEE807" s="110"/>
      <c r="LEF807" s="110"/>
      <c r="LEG807" s="110"/>
      <c r="LEH807" s="110"/>
      <c r="LEI807" s="110"/>
      <c r="LEJ807" s="110"/>
      <c r="LEK807" s="110"/>
      <c r="LEL807" s="110"/>
      <c r="LEM807" s="110"/>
      <c r="LEN807" s="110"/>
      <c r="LEO807" s="110"/>
      <c r="LEP807" s="110"/>
      <c r="LEQ807" s="110"/>
      <c r="LER807" s="110"/>
      <c r="LES807" s="110"/>
      <c r="LET807" s="110"/>
      <c r="LEU807" s="110"/>
      <c r="LEV807" s="110"/>
      <c r="LEW807" s="110"/>
      <c r="LEX807" s="110"/>
      <c r="LEY807" s="110"/>
      <c r="LEZ807" s="110"/>
      <c r="LFA807" s="110"/>
      <c r="LFB807" s="110"/>
      <c r="LFC807" s="110"/>
      <c r="LFD807" s="110"/>
      <c r="LFE807" s="110"/>
      <c r="LFF807" s="110"/>
      <c r="LFG807" s="110"/>
      <c r="LFH807" s="110"/>
      <c r="LFI807" s="110"/>
      <c r="LFJ807" s="110"/>
      <c r="LFK807" s="110"/>
      <c r="LFL807" s="110"/>
      <c r="LFM807" s="110"/>
      <c r="LFN807" s="110"/>
      <c r="LFO807" s="110"/>
      <c r="LFP807" s="110"/>
      <c r="LFQ807" s="110"/>
      <c r="LFR807" s="110"/>
      <c r="LFS807" s="110"/>
      <c r="LFT807" s="110"/>
      <c r="LFU807" s="110"/>
      <c r="LFV807" s="110"/>
      <c r="LFW807" s="110"/>
      <c r="LFX807" s="110"/>
      <c r="LFY807" s="110"/>
      <c r="LFZ807" s="110"/>
      <c r="LGA807" s="110"/>
      <c r="LGB807" s="110"/>
      <c r="LGC807" s="110"/>
      <c r="LGD807" s="110"/>
      <c r="LGE807" s="110"/>
      <c r="LGF807" s="110"/>
      <c r="LGG807" s="110"/>
      <c r="LGH807" s="110"/>
      <c r="LGI807" s="110"/>
      <c r="LGJ807" s="110"/>
      <c r="LGK807" s="110"/>
      <c r="LGL807" s="110"/>
      <c r="LGM807" s="110"/>
      <c r="LGN807" s="110"/>
      <c r="LGO807" s="110"/>
      <c r="LGP807" s="110"/>
      <c r="LGQ807" s="110"/>
      <c r="LGR807" s="110"/>
      <c r="LGS807" s="110"/>
      <c r="LGT807" s="110"/>
      <c r="LGU807" s="110"/>
      <c r="LGV807" s="110"/>
      <c r="LGW807" s="110"/>
      <c r="LGX807" s="110"/>
      <c r="LGY807" s="110"/>
      <c r="LGZ807" s="110"/>
      <c r="LHA807" s="110"/>
      <c r="LHB807" s="110"/>
      <c r="LHC807" s="110"/>
      <c r="LHD807" s="110"/>
      <c r="LHE807" s="110"/>
      <c r="LHF807" s="110"/>
      <c r="LHG807" s="110"/>
      <c r="LHH807" s="110"/>
      <c r="LHI807" s="110"/>
      <c r="LHJ807" s="110"/>
      <c r="LHK807" s="110"/>
      <c r="LHL807" s="110"/>
      <c r="LHM807" s="110"/>
      <c r="LHN807" s="110"/>
      <c r="LHO807" s="110"/>
      <c r="LHP807" s="110"/>
      <c r="LHQ807" s="110"/>
      <c r="LHR807" s="110"/>
      <c r="LHS807" s="110"/>
      <c r="LHT807" s="110"/>
      <c r="LHU807" s="110"/>
      <c r="LHV807" s="110"/>
      <c r="LHW807" s="110"/>
      <c r="LHX807" s="110"/>
      <c r="LHY807" s="110"/>
      <c r="LHZ807" s="110"/>
      <c r="LIA807" s="110"/>
      <c r="LIB807" s="110"/>
      <c r="LIC807" s="110"/>
      <c r="LID807" s="110"/>
      <c r="LIE807" s="110"/>
      <c r="LIF807" s="110"/>
      <c r="LIG807" s="110"/>
      <c r="LIH807" s="110"/>
      <c r="LII807" s="110"/>
      <c r="LIJ807" s="110"/>
      <c r="LIK807" s="110"/>
      <c r="LIL807" s="110"/>
      <c r="LIM807" s="110"/>
      <c r="LIN807" s="110"/>
      <c r="LIO807" s="110"/>
      <c r="LIP807" s="110"/>
      <c r="LIQ807" s="110"/>
      <c r="LIR807" s="110"/>
      <c r="LIS807" s="110"/>
      <c r="LIT807" s="110"/>
      <c r="LIU807" s="110"/>
      <c r="LIV807" s="110"/>
      <c r="LIW807" s="110"/>
      <c r="LIX807" s="110"/>
      <c r="LIY807" s="110"/>
      <c r="LIZ807" s="110"/>
      <c r="LJA807" s="110"/>
      <c r="LJB807" s="110"/>
      <c r="LJC807" s="110"/>
      <c r="LJD807" s="110"/>
      <c r="LJE807" s="110"/>
      <c r="LJF807" s="110"/>
      <c r="LJG807" s="110"/>
      <c r="LJH807" s="110"/>
      <c r="LJI807" s="110"/>
      <c r="LJJ807" s="110"/>
      <c r="LJK807" s="110"/>
      <c r="LJL807" s="110"/>
      <c r="LJM807" s="110"/>
      <c r="LJN807" s="110"/>
      <c r="LJO807" s="110"/>
      <c r="LJP807" s="110"/>
      <c r="LJQ807" s="110"/>
      <c r="LJR807" s="110"/>
      <c r="LJS807" s="110"/>
      <c r="LJT807" s="110"/>
      <c r="LJU807" s="110"/>
      <c r="LJV807" s="110"/>
      <c r="LJW807" s="110"/>
      <c r="LJX807" s="110"/>
      <c r="LJY807" s="110"/>
      <c r="LJZ807" s="110"/>
      <c r="LKA807" s="110"/>
      <c r="LKB807" s="110"/>
      <c r="LKC807" s="110"/>
      <c r="LKD807" s="110"/>
      <c r="LKE807" s="110"/>
      <c r="LKF807" s="110"/>
      <c r="LKG807" s="110"/>
      <c r="LKH807" s="110"/>
      <c r="LKI807" s="110"/>
      <c r="LKJ807" s="110"/>
      <c r="LKK807" s="110"/>
      <c r="LKL807" s="110"/>
      <c r="LKM807" s="110"/>
      <c r="LKN807" s="110"/>
      <c r="LKO807" s="110"/>
      <c r="LKP807" s="110"/>
      <c r="LKQ807" s="110"/>
      <c r="LKR807" s="110"/>
      <c r="LKS807" s="110"/>
      <c r="LKT807" s="110"/>
      <c r="LKU807" s="110"/>
      <c r="LKV807" s="110"/>
      <c r="LKW807" s="110"/>
      <c r="LKX807" s="110"/>
      <c r="LKY807" s="110"/>
      <c r="LKZ807" s="110"/>
      <c r="LLA807" s="110"/>
      <c r="LLB807" s="110"/>
      <c r="LLC807" s="110"/>
      <c r="LLD807" s="110"/>
      <c r="LLE807" s="110"/>
      <c r="LLF807" s="110"/>
      <c r="LLG807" s="110"/>
      <c r="LLH807" s="110"/>
      <c r="LLI807" s="110"/>
      <c r="LLJ807" s="110"/>
      <c r="LLK807" s="110"/>
      <c r="LLL807" s="110"/>
      <c r="LLM807" s="110"/>
      <c r="LLN807" s="110"/>
      <c r="LLO807" s="110"/>
      <c r="LLP807" s="110"/>
      <c r="LLQ807" s="110"/>
      <c r="LLR807" s="110"/>
      <c r="LLS807" s="110"/>
      <c r="LLT807" s="110"/>
      <c r="LLU807" s="110"/>
      <c r="LLV807" s="110"/>
      <c r="LLW807" s="110"/>
      <c r="LLX807" s="110"/>
      <c r="LLY807" s="110"/>
      <c r="LLZ807" s="110"/>
      <c r="LMA807" s="110"/>
      <c r="LMB807" s="110"/>
      <c r="LMC807" s="110"/>
      <c r="LMD807" s="110"/>
      <c r="LME807" s="110"/>
      <c r="LMF807" s="110"/>
      <c r="LMG807" s="110"/>
      <c r="LMH807" s="110"/>
      <c r="LMI807" s="110"/>
      <c r="LMJ807" s="110"/>
      <c r="LMK807" s="110"/>
      <c r="LML807" s="110"/>
      <c r="LMM807" s="110"/>
      <c r="LMN807" s="110"/>
      <c r="LMO807" s="110"/>
      <c r="LMP807" s="110"/>
      <c r="LMQ807" s="110"/>
      <c r="LMR807" s="110"/>
      <c r="LMS807" s="110"/>
      <c r="LMT807" s="110"/>
      <c r="LMU807" s="110"/>
      <c r="LMV807" s="110"/>
      <c r="LMW807" s="110"/>
      <c r="LMX807" s="110"/>
      <c r="LMY807" s="110"/>
      <c r="LMZ807" s="110"/>
      <c r="LNA807" s="110"/>
      <c r="LNB807" s="110"/>
      <c r="LNC807" s="110"/>
      <c r="LND807" s="110"/>
      <c r="LNE807" s="110"/>
      <c r="LNF807" s="110"/>
      <c r="LNG807" s="110"/>
      <c r="LNH807" s="110"/>
      <c r="LNI807" s="110"/>
      <c r="LNJ807" s="110"/>
      <c r="LNK807" s="110"/>
      <c r="LNL807" s="110"/>
      <c r="LNM807" s="110"/>
      <c r="LNN807" s="110"/>
      <c r="LNO807" s="110"/>
      <c r="LNP807" s="110"/>
      <c r="LNQ807" s="110"/>
      <c r="LNR807" s="110"/>
      <c r="LNS807" s="110"/>
      <c r="LNT807" s="110"/>
      <c r="LNU807" s="110"/>
      <c r="LNV807" s="110"/>
      <c r="LNW807" s="110"/>
      <c r="LNX807" s="110"/>
      <c r="LNY807" s="110"/>
      <c r="LNZ807" s="110"/>
      <c r="LOA807" s="110"/>
      <c r="LOB807" s="110"/>
      <c r="LOC807" s="110"/>
      <c r="LOD807" s="110"/>
      <c r="LOE807" s="110"/>
      <c r="LOF807" s="110"/>
      <c r="LOG807" s="110"/>
      <c r="LOH807" s="110"/>
      <c r="LOI807" s="110"/>
      <c r="LOJ807" s="110"/>
      <c r="LOK807" s="110"/>
      <c r="LOL807" s="110"/>
      <c r="LOM807" s="110"/>
      <c r="LON807" s="110"/>
      <c r="LOO807" s="110"/>
      <c r="LOP807" s="110"/>
      <c r="LOQ807" s="110"/>
      <c r="LOR807" s="110"/>
      <c r="LOS807" s="110"/>
      <c r="LOT807" s="110"/>
      <c r="LOU807" s="110"/>
      <c r="LOV807" s="110"/>
      <c r="LOW807" s="110"/>
      <c r="LOX807" s="110"/>
      <c r="LOY807" s="110"/>
      <c r="LOZ807" s="110"/>
      <c r="LPA807" s="110"/>
      <c r="LPB807" s="110"/>
      <c r="LPC807" s="110"/>
      <c r="LPD807" s="110"/>
      <c r="LPE807" s="110"/>
      <c r="LPF807" s="110"/>
      <c r="LPG807" s="110"/>
      <c r="LPH807" s="110"/>
      <c r="LPI807" s="110"/>
      <c r="LPJ807" s="110"/>
      <c r="LPK807" s="110"/>
      <c r="LPL807" s="110"/>
      <c r="LPM807" s="110"/>
      <c r="LPN807" s="110"/>
      <c r="LPO807" s="110"/>
      <c r="LPP807" s="110"/>
      <c r="LPQ807" s="110"/>
      <c r="LPR807" s="110"/>
      <c r="LPS807" s="110"/>
      <c r="LPT807" s="110"/>
      <c r="LPU807" s="110"/>
      <c r="LPV807" s="110"/>
      <c r="LPW807" s="110"/>
      <c r="LPX807" s="110"/>
      <c r="LPY807" s="110"/>
      <c r="LPZ807" s="110"/>
      <c r="LQA807" s="110"/>
      <c r="LQB807" s="110"/>
      <c r="LQC807" s="110"/>
      <c r="LQD807" s="110"/>
      <c r="LQE807" s="110"/>
      <c r="LQF807" s="110"/>
      <c r="LQG807" s="110"/>
      <c r="LQH807" s="110"/>
      <c r="LQI807" s="110"/>
      <c r="LQJ807" s="110"/>
      <c r="LQK807" s="110"/>
      <c r="LQL807" s="110"/>
      <c r="LQM807" s="110"/>
      <c r="LQN807" s="110"/>
      <c r="LQO807" s="110"/>
      <c r="LQP807" s="110"/>
      <c r="LQQ807" s="110"/>
      <c r="LQR807" s="110"/>
      <c r="LQS807" s="110"/>
      <c r="LQT807" s="110"/>
      <c r="LQU807" s="110"/>
      <c r="LQV807" s="110"/>
      <c r="LQW807" s="110"/>
      <c r="LQX807" s="110"/>
      <c r="LQY807" s="110"/>
      <c r="LQZ807" s="110"/>
      <c r="LRA807" s="110"/>
      <c r="LRB807" s="110"/>
      <c r="LRC807" s="110"/>
      <c r="LRD807" s="110"/>
      <c r="LRE807" s="110"/>
      <c r="LRF807" s="110"/>
      <c r="LRG807" s="110"/>
      <c r="LRH807" s="110"/>
      <c r="LRI807" s="110"/>
      <c r="LRJ807" s="110"/>
      <c r="LRK807" s="110"/>
      <c r="LRL807" s="110"/>
      <c r="LRM807" s="110"/>
      <c r="LRN807" s="110"/>
      <c r="LRO807" s="110"/>
      <c r="LRP807" s="110"/>
      <c r="LRQ807" s="110"/>
      <c r="LRR807" s="110"/>
      <c r="LRS807" s="110"/>
      <c r="LRT807" s="110"/>
      <c r="LRU807" s="110"/>
      <c r="LRV807" s="110"/>
      <c r="LRW807" s="110"/>
      <c r="LRX807" s="110"/>
      <c r="LRY807" s="110"/>
      <c r="LRZ807" s="110"/>
      <c r="LSA807" s="110"/>
      <c r="LSB807" s="110"/>
      <c r="LSC807" s="110"/>
      <c r="LSD807" s="110"/>
      <c r="LSE807" s="110"/>
      <c r="LSF807" s="110"/>
      <c r="LSG807" s="110"/>
      <c r="LSH807" s="110"/>
      <c r="LSI807" s="110"/>
      <c r="LSJ807" s="110"/>
      <c r="LSK807" s="110"/>
      <c r="LSL807" s="110"/>
      <c r="LSM807" s="110"/>
      <c r="LSN807" s="110"/>
      <c r="LSO807" s="110"/>
      <c r="LSP807" s="110"/>
      <c r="LSQ807" s="110"/>
      <c r="LSR807" s="110"/>
      <c r="LSS807" s="110"/>
      <c r="LST807" s="110"/>
      <c r="LSU807" s="110"/>
      <c r="LSV807" s="110"/>
      <c r="LSW807" s="110"/>
      <c r="LSX807" s="110"/>
      <c r="LSY807" s="110"/>
      <c r="LSZ807" s="110"/>
      <c r="LTA807" s="110"/>
      <c r="LTB807" s="110"/>
      <c r="LTC807" s="110"/>
      <c r="LTD807" s="110"/>
      <c r="LTE807" s="110"/>
      <c r="LTF807" s="110"/>
      <c r="LTG807" s="110"/>
      <c r="LTH807" s="110"/>
      <c r="LTI807" s="110"/>
      <c r="LTJ807" s="110"/>
      <c r="LTK807" s="110"/>
      <c r="LTL807" s="110"/>
      <c r="LTM807" s="110"/>
      <c r="LTN807" s="110"/>
      <c r="LTO807" s="110"/>
      <c r="LTP807" s="110"/>
      <c r="LTQ807" s="110"/>
      <c r="LTR807" s="110"/>
      <c r="LTS807" s="110"/>
      <c r="LTT807" s="110"/>
      <c r="LTU807" s="110"/>
      <c r="LTV807" s="110"/>
      <c r="LTW807" s="110"/>
      <c r="LTX807" s="110"/>
      <c r="LTY807" s="110"/>
      <c r="LTZ807" s="110"/>
      <c r="LUA807" s="110"/>
      <c r="LUB807" s="110"/>
      <c r="LUC807" s="110"/>
      <c r="LUD807" s="110"/>
      <c r="LUE807" s="110"/>
      <c r="LUF807" s="110"/>
      <c r="LUG807" s="110"/>
      <c r="LUH807" s="110"/>
      <c r="LUI807" s="110"/>
      <c r="LUJ807" s="110"/>
      <c r="LUK807" s="110"/>
      <c r="LUL807" s="110"/>
      <c r="LUM807" s="110"/>
      <c r="LUN807" s="110"/>
      <c r="LUO807" s="110"/>
      <c r="LUP807" s="110"/>
      <c r="LUQ807" s="110"/>
      <c r="LUR807" s="110"/>
      <c r="LUS807" s="110"/>
      <c r="LUT807" s="110"/>
      <c r="LUU807" s="110"/>
      <c r="LUV807" s="110"/>
      <c r="LUW807" s="110"/>
      <c r="LUX807" s="110"/>
      <c r="LUY807" s="110"/>
      <c r="LUZ807" s="110"/>
      <c r="LVA807" s="110"/>
      <c r="LVB807" s="110"/>
      <c r="LVC807" s="110"/>
      <c r="LVD807" s="110"/>
      <c r="LVE807" s="110"/>
      <c r="LVF807" s="110"/>
      <c r="LVG807" s="110"/>
      <c r="LVH807" s="110"/>
      <c r="LVI807" s="110"/>
      <c r="LVJ807" s="110"/>
      <c r="LVK807" s="110"/>
      <c r="LVL807" s="110"/>
      <c r="LVM807" s="110"/>
      <c r="LVN807" s="110"/>
      <c r="LVO807" s="110"/>
      <c r="LVP807" s="110"/>
      <c r="LVQ807" s="110"/>
      <c r="LVR807" s="110"/>
      <c r="LVS807" s="110"/>
      <c r="LVT807" s="110"/>
      <c r="LVU807" s="110"/>
      <c r="LVV807" s="110"/>
      <c r="LVW807" s="110"/>
      <c r="LVX807" s="110"/>
      <c r="LVY807" s="110"/>
      <c r="LVZ807" s="110"/>
      <c r="LWA807" s="110"/>
      <c r="LWB807" s="110"/>
      <c r="LWC807" s="110"/>
      <c r="LWD807" s="110"/>
      <c r="LWE807" s="110"/>
      <c r="LWF807" s="110"/>
      <c r="LWG807" s="110"/>
      <c r="LWH807" s="110"/>
      <c r="LWI807" s="110"/>
      <c r="LWJ807" s="110"/>
      <c r="LWK807" s="110"/>
      <c r="LWL807" s="110"/>
      <c r="LWM807" s="110"/>
      <c r="LWN807" s="110"/>
      <c r="LWO807" s="110"/>
      <c r="LWP807" s="110"/>
      <c r="LWQ807" s="110"/>
      <c r="LWR807" s="110"/>
      <c r="LWS807" s="110"/>
      <c r="LWT807" s="110"/>
      <c r="LWU807" s="110"/>
      <c r="LWV807" s="110"/>
      <c r="LWW807" s="110"/>
      <c r="LWX807" s="110"/>
      <c r="LWY807" s="110"/>
      <c r="LWZ807" s="110"/>
      <c r="LXA807" s="110"/>
      <c r="LXB807" s="110"/>
      <c r="LXC807" s="110"/>
      <c r="LXD807" s="110"/>
      <c r="LXE807" s="110"/>
      <c r="LXF807" s="110"/>
      <c r="LXG807" s="110"/>
      <c r="LXH807" s="110"/>
      <c r="LXI807" s="110"/>
      <c r="LXJ807" s="110"/>
      <c r="LXK807" s="110"/>
      <c r="LXL807" s="110"/>
      <c r="LXM807" s="110"/>
      <c r="LXN807" s="110"/>
      <c r="LXO807" s="110"/>
      <c r="LXP807" s="110"/>
      <c r="LXQ807" s="110"/>
      <c r="LXR807" s="110"/>
      <c r="LXS807" s="110"/>
      <c r="LXT807" s="110"/>
      <c r="LXU807" s="110"/>
      <c r="LXV807" s="110"/>
      <c r="LXW807" s="110"/>
      <c r="LXX807" s="110"/>
      <c r="LXY807" s="110"/>
      <c r="LXZ807" s="110"/>
      <c r="LYA807" s="110"/>
      <c r="LYB807" s="110"/>
      <c r="LYC807" s="110"/>
      <c r="LYD807" s="110"/>
      <c r="LYE807" s="110"/>
      <c r="LYF807" s="110"/>
      <c r="LYG807" s="110"/>
      <c r="LYH807" s="110"/>
      <c r="LYI807" s="110"/>
      <c r="LYJ807" s="110"/>
      <c r="LYK807" s="110"/>
      <c r="LYL807" s="110"/>
      <c r="LYM807" s="110"/>
      <c r="LYN807" s="110"/>
      <c r="LYO807" s="110"/>
      <c r="LYP807" s="110"/>
      <c r="LYQ807" s="110"/>
      <c r="LYR807" s="110"/>
      <c r="LYS807" s="110"/>
      <c r="LYT807" s="110"/>
      <c r="LYU807" s="110"/>
      <c r="LYV807" s="110"/>
      <c r="LYW807" s="110"/>
      <c r="LYX807" s="110"/>
      <c r="LYY807" s="110"/>
      <c r="LYZ807" s="110"/>
      <c r="LZA807" s="110"/>
      <c r="LZB807" s="110"/>
      <c r="LZC807" s="110"/>
      <c r="LZD807" s="110"/>
      <c r="LZE807" s="110"/>
      <c r="LZF807" s="110"/>
      <c r="LZG807" s="110"/>
      <c r="LZH807" s="110"/>
      <c r="LZI807" s="110"/>
      <c r="LZJ807" s="110"/>
      <c r="LZK807" s="110"/>
      <c r="LZL807" s="110"/>
      <c r="LZM807" s="110"/>
      <c r="LZN807" s="110"/>
      <c r="LZO807" s="110"/>
      <c r="LZP807" s="110"/>
      <c r="LZQ807" s="110"/>
      <c r="LZR807" s="110"/>
      <c r="LZS807" s="110"/>
      <c r="LZT807" s="110"/>
      <c r="LZU807" s="110"/>
      <c r="LZV807" s="110"/>
      <c r="LZW807" s="110"/>
      <c r="LZX807" s="110"/>
      <c r="LZY807" s="110"/>
      <c r="LZZ807" s="110"/>
      <c r="MAA807" s="110"/>
      <c r="MAB807" s="110"/>
      <c r="MAC807" s="110"/>
      <c r="MAD807" s="110"/>
      <c r="MAE807" s="110"/>
      <c r="MAF807" s="110"/>
      <c r="MAG807" s="110"/>
      <c r="MAH807" s="110"/>
      <c r="MAI807" s="110"/>
      <c r="MAJ807" s="110"/>
      <c r="MAK807" s="110"/>
      <c r="MAL807" s="110"/>
      <c r="MAM807" s="110"/>
      <c r="MAN807" s="110"/>
      <c r="MAO807" s="110"/>
      <c r="MAP807" s="110"/>
      <c r="MAQ807" s="110"/>
      <c r="MAR807" s="110"/>
      <c r="MAS807" s="110"/>
      <c r="MAT807" s="110"/>
      <c r="MAU807" s="110"/>
      <c r="MAV807" s="110"/>
      <c r="MAW807" s="110"/>
      <c r="MAX807" s="110"/>
      <c r="MAY807" s="110"/>
      <c r="MAZ807" s="110"/>
      <c r="MBA807" s="110"/>
      <c r="MBB807" s="110"/>
      <c r="MBC807" s="110"/>
      <c r="MBD807" s="110"/>
      <c r="MBE807" s="110"/>
      <c r="MBF807" s="110"/>
      <c r="MBG807" s="110"/>
      <c r="MBH807" s="110"/>
      <c r="MBI807" s="110"/>
      <c r="MBJ807" s="110"/>
      <c r="MBK807" s="110"/>
      <c r="MBL807" s="110"/>
      <c r="MBM807" s="110"/>
      <c r="MBN807" s="110"/>
      <c r="MBO807" s="110"/>
      <c r="MBP807" s="110"/>
      <c r="MBQ807" s="110"/>
      <c r="MBR807" s="110"/>
      <c r="MBS807" s="110"/>
      <c r="MBT807" s="110"/>
      <c r="MBU807" s="110"/>
      <c r="MBV807" s="110"/>
      <c r="MBW807" s="110"/>
      <c r="MBX807" s="110"/>
      <c r="MBY807" s="110"/>
      <c r="MBZ807" s="110"/>
      <c r="MCA807" s="110"/>
      <c r="MCB807" s="110"/>
      <c r="MCC807" s="110"/>
      <c r="MCD807" s="110"/>
      <c r="MCE807" s="110"/>
      <c r="MCF807" s="110"/>
      <c r="MCG807" s="110"/>
      <c r="MCH807" s="110"/>
      <c r="MCI807" s="110"/>
      <c r="MCJ807" s="110"/>
      <c r="MCK807" s="110"/>
      <c r="MCL807" s="110"/>
      <c r="MCM807" s="110"/>
      <c r="MCN807" s="110"/>
      <c r="MCO807" s="110"/>
      <c r="MCP807" s="110"/>
      <c r="MCQ807" s="110"/>
      <c r="MCR807" s="110"/>
      <c r="MCS807" s="110"/>
      <c r="MCT807" s="110"/>
      <c r="MCU807" s="110"/>
      <c r="MCV807" s="110"/>
      <c r="MCW807" s="110"/>
      <c r="MCX807" s="110"/>
      <c r="MCY807" s="110"/>
      <c r="MCZ807" s="110"/>
      <c r="MDA807" s="110"/>
      <c r="MDB807" s="110"/>
      <c r="MDC807" s="110"/>
      <c r="MDD807" s="110"/>
      <c r="MDE807" s="110"/>
      <c r="MDF807" s="110"/>
      <c r="MDG807" s="110"/>
      <c r="MDH807" s="110"/>
      <c r="MDI807" s="110"/>
      <c r="MDJ807" s="110"/>
      <c r="MDK807" s="110"/>
      <c r="MDL807" s="110"/>
      <c r="MDM807" s="110"/>
      <c r="MDN807" s="110"/>
      <c r="MDO807" s="110"/>
      <c r="MDP807" s="110"/>
      <c r="MDQ807" s="110"/>
      <c r="MDR807" s="110"/>
      <c r="MDS807" s="110"/>
      <c r="MDT807" s="110"/>
      <c r="MDU807" s="110"/>
      <c r="MDV807" s="110"/>
      <c r="MDW807" s="110"/>
      <c r="MDX807" s="110"/>
      <c r="MDY807" s="110"/>
      <c r="MDZ807" s="110"/>
      <c r="MEA807" s="110"/>
      <c r="MEB807" s="110"/>
      <c r="MEC807" s="110"/>
      <c r="MED807" s="110"/>
      <c r="MEE807" s="110"/>
      <c r="MEF807" s="110"/>
      <c r="MEG807" s="110"/>
      <c r="MEH807" s="110"/>
      <c r="MEI807" s="110"/>
      <c r="MEJ807" s="110"/>
      <c r="MEK807" s="110"/>
      <c r="MEL807" s="110"/>
      <c r="MEM807" s="110"/>
      <c r="MEN807" s="110"/>
      <c r="MEO807" s="110"/>
      <c r="MEP807" s="110"/>
      <c r="MEQ807" s="110"/>
      <c r="MER807" s="110"/>
      <c r="MES807" s="110"/>
      <c r="MET807" s="110"/>
      <c r="MEU807" s="110"/>
      <c r="MEV807" s="110"/>
      <c r="MEW807" s="110"/>
      <c r="MEX807" s="110"/>
      <c r="MEY807" s="110"/>
      <c r="MEZ807" s="110"/>
      <c r="MFA807" s="110"/>
      <c r="MFB807" s="110"/>
      <c r="MFC807" s="110"/>
      <c r="MFD807" s="110"/>
      <c r="MFE807" s="110"/>
      <c r="MFF807" s="110"/>
      <c r="MFG807" s="110"/>
      <c r="MFH807" s="110"/>
      <c r="MFI807" s="110"/>
      <c r="MFJ807" s="110"/>
      <c r="MFK807" s="110"/>
      <c r="MFL807" s="110"/>
      <c r="MFM807" s="110"/>
      <c r="MFN807" s="110"/>
      <c r="MFO807" s="110"/>
      <c r="MFP807" s="110"/>
      <c r="MFQ807" s="110"/>
      <c r="MFR807" s="110"/>
      <c r="MFS807" s="110"/>
      <c r="MFT807" s="110"/>
      <c r="MFU807" s="110"/>
      <c r="MFV807" s="110"/>
      <c r="MFW807" s="110"/>
      <c r="MFX807" s="110"/>
      <c r="MFY807" s="110"/>
      <c r="MFZ807" s="110"/>
      <c r="MGA807" s="110"/>
      <c r="MGB807" s="110"/>
      <c r="MGC807" s="110"/>
      <c r="MGD807" s="110"/>
      <c r="MGE807" s="110"/>
      <c r="MGF807" s="110"/>
      <c r="MGG807" s="110"/>
      <c r="MGH807" s="110"/>
      <c r="MGI807" s="110"/>
      <c r="MGJ807" s="110"/>
      <c r="MGK807" s="110"/>
      <c r="MGL807" s="110"/>
      <c r="MGM807" s="110"/>
      <c r="MGN807" s="110"/>
      <c r="MGO807" s="110"/>
      <c r="MGP807" s="110"/>
      <c r="MGQ807" s="110"/>
      <c r="MGR807" s="110"/>
      <c r="MGS807" s="110"/>
      <c r="MGT807" s="110"/>
      <c r="MGU807" s="110"/>
      <c r="MGV807" s="110"/>
      <c r="MGW807" s="110"/>
      <c r="MGX807" s="110"/>
      <c r="MGY807" s="110"/>
      <c r="MGZ807" s="110"/>
      <c r="MHA807" s="110"/>
      <c r="MHB807" s="110"/>
      <c r="MHC807" s="110"/>
      <c r="MHD807" s="110"/>
      <c r="MHE807" s="110"/>
      <c r="MHF807" s="110"/>
      <c r="MHG807" s="110"/>
      <c r="MHH807" s="110"/>
      <c r="MHI807" s="110"/>
      <c r="MHJ807" s="110"/>
      <c r="MHK807" s="110"/>
      <c r="MHL807" s="110"/>
      <c r="MHM807" s="110"/>
      <c r="MHN807" s="110"/>
      <c r="MHO807" s="110"/>
      <c r="MHP807" s="110"/>
      <c r="MHQ807" s="110"/>
      <c r="MHR807" s="110"/>
      <c r="MHS807" s="110"/>
      <c r="MHT807" s="110"/>
      <c r="MHU807" s="110"/>
      <c r="MHV807" s="110"/>
      <c r="MHW807" s="110"/>
      <c r="MHX807" s="110"/>
      <c r="MHY807" s="110"/>
      <c r="MHZ807" s="110"/>
      <c r="MIA807" s="110"/>
      <c r="MIB807" s="110"/>
      <c r="MIC807" s="110"/>
      <c r="MID807" s="110"/>
      <c r="MIE807" s="110"/>
      <c r="MIF807" s="110"/>
      <c r="MIG807" s="110"/>
      <c r="MIH807" s="110"/>
      <c r="MII807" s="110"/>
      <c r="MIJ807" s="110"/>
      <c r="MIK807" s="110"/>
      <c r="MIL807" s="110"/>
      <c r="MIM807" s="110"/>
      <c r="MIN807" s="110"/>
      <c r="MIO807" s="110"/>
      <c r="MIP807" s="110"/>
      <c r="MIQ807" s="110"/>
      <c r="MIR807" s="110"/>
      <c r="MIS807" s="110"/>
      <c r="MIT807" s="110"/>
      <c r="MIU807" s="110"/>
      <c r="MIV807" s="110"/>
      <c r="MIW807" s="110"/>
      <c r="MIX807" s="110"/>
      <c r="MIY807" s="110"/>
      <c r="MIZ807" s="110"/>
      <c r="MJA807" s="110"/>
      <c r="MJB807" s="110"/>
      <c r="MJC807" s="110"/>
      <c r="MJD807" s="110"/>
      <c r="MJE807" s="110"/>
      <c r="MJF807" s="110"/>
      <c r="MJG807" s="110"/>
      <c r="MJH807" s="110"/>
      <c r="MJI807" s="110"/>
      <c r="MJJ807" s="110"/>
      <c r="MJK807" s="110"/>
      <c r="MJL807" s="110"/>
      <c r="MJM807" s="110"/>
      <c r="MJN807" s="110"/>
      <c r="MJO807" s="110"/>
      <c r="MJP807" s="110"/>
      <c r="MJQ807" s="110"/>
      <c r="MJR807" s="110"/>
      <c r="MJS807" s="110"/>
      <c r="MJT807" s="110"/>
      <c r="MJU807" s="110"/>
      <c r="MJV807" s="110"/>
      <c r="MJW807" s="110"/>
      <c r="MJX807" s="110"/>
      <c r="MJY807" s="110"/>
      <c r="MJZ807" s="110"/>
      <c r="MKA807" s="110"/>
      <c r="MKB807" s="110"/>
      <c r="MKC807" s="110"/>
      <c r="MKD807" s="110"/>
      <c r="MKE807" s="110"/>
      <c r="MKF807" s="110"/>
      <c r="MKG807" s="110"/>
      <c r="MKH807" s="110"/>
      <c r="MKI807" s="110"/>
      <c r="MKJ807" s="110"/>
      <c r="MKK807" s="110"/>
      <c r="MKL807" s="110"/>
      <c r="MKM807" s="110"/>
      <c r="MKN807" s="110"/>
      <c r="MKO807" s="110"/>
      <c r="MKP807" s="110"/>
      <c r="MKQ807" s="110"/>
      <c r="MKR807" s="110"/>
      <c r="MKS807" s="110"/>
      <c r="MKT807" s="110"/>
      <c r="MKU807" s="110"/>
      <c r="MKV807" s="110"/>
      <c r="MKW807" s="110"/>
      <c r="MKX807" s="110"/>
      <c r="MKY807" s="110"/>
      <c r="MKZ807" s="110"/>
      <c r="MLA807" s="110"/>
      <c r="MLB807" s="110"/>
      <c r="MLC807" s="110"/>
      <c r="MLD807" s="110"/>
      <c r="MLE807" s="110"/>
      <c r="MLF807" s="110"/>
      <c r="MLG807" s="110"/>
      <c r="MLH807" s="110"/>
      <c r="MLI807" s="110"/>
      <c r="MLJ807" s="110"/>
      <c r="MLK807" s="110"/>
      <c r="MLL807" s="110"/>
      <c r="MLM807" s="110"/>
      <c r="MLN807" s="110"/>
      <c r="MLO807" s="110"/>
      <c r="MLP807" s="110"/>
      <c r="MLQ807" s="110"/>
      <c r="MLR807" s="110"/>
      <c r="MLS807" s="110"/>
      <c r="MLT807" s="110"/>
      <c r="MLU807" s="110"/>
      <c r="MLV807" s="110"/>
      <c r="MLW807" s="110"/>
      <c r="MLX807" s="110"/>
      <c r="MLY807" s="110"/>
      <c r="MLZ807" s="110"/>
      <c r="MMA807" s="110"/>
      <c r="MMB807" s="110"/>
      <c r="MMC807" s="110"/>
      <c r="MMD807" s="110"/>
      <c r="MME807" s="110"/>
      <c r="MMF807" s="110"/>
      <c r="MMG807" s="110"/>
      <c r="MMH807" s="110"/>
      <c r="MMI807" s="110"/>
      <c r="MMJ807" s="110"/>
      <c r="MMK807" s="110"/>
      <c r="MML807" s="110"/>
      <c r="MMM807" s="110"/>
      <c r="MMN807" s="110"/>
      <c r="MMO807" s="110"/>
      <c r="MMP807" s="110"/>
      <c r="MMQ807" s="110"/>
      <c r="MMR807" s="110"/>
      <c r="MMS807" s="110"/>
      <c r="MMT807" s="110"/>
      <c r="MMU807" s="110"/>
      <c r="MMV807" s="110"/>
      <c r="MMW807" s="110"/>
      <c r="MMX807" s="110"/>
      <c r="MMY807" s="110"/>
      <c r="MMZ807" s="110"/>
      <c r="MNA807" s="110"/>
      <c r="MNB807" s="110"/>
      <c r="MNC807" s="110"/>
      <c r="MND807" s="110"/>
      <c r="MNE807" s="110"/>
      <c r="MNF807" s="110"/>
      <c r="MNG807" s="110"/>
      <c r="MNH807" s="110"/>
      <c r="MNI807" s="110"/>
      <c r="MNJ807" s="110"/>
      <c r="MNK807" s="110"/>
      <c r="MNL807" s="110"/>
      <c r="MNM807" s="110"/>
      <c r="MNN807" s="110"/>
      <c r="MNO807" s="110"/>
      <c r="MNP807" s="110"/>
      <c r="MNQ807" s="110"/>
      <c r="MNR807" s="110"/>
      <c r="MNS807" s="110"/>
      <c r="MNT807" s="110"/>
      <c r="MNU807" s="110"/>
      <c r="MNV807" s="110"/>
      <c r="MNW807" s="110"/>
      <c r="MNX807" s="110"/>
      <c r="MNY807" s="110"/>
      <c r="MNZ807" s="110"/>
      <c r="MOA807" s="110"/>
      <c r="MOB807" s="110"/>
      <c r="MOC807" s="110"/>
      <c r="MOD807" s="110"/>
      <c r="MOE807" s="110"/>
      <c r="MOF807" s="110"/>
      <c r="MOG807" s="110"/>
      <c r="MOH807" s="110"/>
      <c r="MOI807" s="110"/>
      <c r="MOJ807" s="110"/>
      <c r="MOK807" s="110"/>
      <c r="MOL807" s="110"/>
      <c r="MOM807" s="110"/>
      <c r="MON807" s="110"/>
      <c r="MOO807" s="110"/>
      <c r="MOP807" s="110"/>
      <c r="MOQ807" s="110"/>
      <c r="MOR807" s="110"/>
      <c r="MOS807" s="110"/>
      <c r="MOT807" s="110"/>
      <c r="MOU807" s="110"/>
      <c r="MOV807" s="110"/>
      <c r="MOW807" s="110"/>
      <c r="MOX807" s="110"/>
      <c r="MOY807" s="110"/>
      <c r="MOZ807" s="110"/>
      <c r="MPA807" s="110"/>
      <c r="MPB807" s="110"/>
      <c r="MPC807" s="110"/>
      <c r="MPD807" s="110"/>
      <c r="MPE807" s="110"/>
      <c r="MPF807" s="110"/>
      <c r="MPG807" s="110"/>
      <c r="MPH807" s="110"/>
      <c r="MPI807" s="110"/>
      <c r="MPJ807" s="110"/>
      <c r="MPK807" s="110"/>
      <c r="MPL807" s="110"/>
      <c r="MPM807" s="110"/>
      <c r="MPN807" s="110"/>
      <c r="MPO807" s="110"/>
      <c r="MPP807" s="110"/>
      <c r="MPQ807" s="110"/>
      <c r="MPR807" s="110"/>
      <c r="MPS807" s="110"/>
      <c r="MPT807" s="110"/>
      <c r="MPU807" s="110"/>
      <c r="MPV807" s="110"/>
      <c r="MPW807" s="110"/>
      <c r="MPX807" s="110"/>
      <c r="MPY807" s="110"/>
      <c r="MPZ807" s="110"/>
      <c r="MQA807" s="110"/>
      <c r="MQB807" s="110"/>
      <c r="MQC807" s="110"/>
      <c r="MQD807" s="110"/>
      <c r="MQE807" s="110"/>
      <c r="MQF807" s="110"/>
      <c r="MQG807" s="110"/>
      <c r="MQH807" s="110"/>
      <c r="MQI807" s="110"/>
      <c r="MQJ807" s="110"/>
      <c r="MQK807" s="110"/>
      <c r="MQL807" s="110"/>
      <c r="MQM807" s="110"/>
      <c r="MQN807" s="110"/>
      <c r="MQO807" s="110"/>
      <c r="MQP807" s="110"/>
      <c r="MQQ807" s="110"/>
      <c r="MQR807" s="110"/>
      <c r="MQS807" s="110"/>
      <c r="MQT807" s="110"/>
      <c r="MQU807" s="110"/>
      <c r="MQV807" s="110"/>
      <c r="MQW807" s="110"/>
      <c r="MQX807" s="110"/>
      <c r="MQY807" s="110"/>
      <c r="MQZ807" s="110"/>
      <c r="MRA807" s="110"/>
      <c r="MRB807" s="110"/>
      <c r="MRC807" s="110"/>
      <c r="MRD807" s="110"/>
      <c r="MRE807" s="110"/>
      <c r="MRF807" s="110"/>
      <c r="MRG807" s="110"/>
      <c r="MRH807" s="110"/>
      <c r="MRI807" s="110"/>
      <c r="MRJ807" s="110"/>
      <c r="MRK807" s="110"/>
      <c r="MRL807" s="110"/>
      <c r="MRM807" s="110"/>
      <c r="MRN807" s="110"/>
      <c r="MRO807" s="110"/>
      <c r="MRP807" s="110"/>
      <c r="MRQ807" s="110"/>
      <c r="MRR807" s="110"/>
      <c r="MRS807" s="110"/>
      <c r="MRT807" s="110"/>
      <c r="MRU807" s="110"/>
      <c r="MRV807" s="110"/>
      <c r="MRW807" s="110"/>
      <c r="MRX807" s="110"/>
      <c r="MRY807" s="110"/>
      <c r="MRZ807" s="110"/>
      <c r="MSA807" s="110"/>
      <c r="MSB807" s="110"/>
      <c r="MSC807" s="110"/>
      <c r="MSD807" s="110"/>
      <c r="MSE807" s="110"/>
      <c r="MSF807" s="110"/>
      <c r="MSG807" s="110"/>
      <c r="MSH807" s="110"/>
      <c r="MSI807" s="110"/>
      <c r="MSJ807" s="110"/>
      <c r="MSK807" s="110"/>
      <c r="MSL807" s="110"/>
      <c r="MSM807" s="110"/>
      <c r="MSN807" s="110"/>
      <c r="MSO807" s="110"/>
      <c r="MSP807" s="110"/>
      <c r="MSQ807" s="110"/>
      <c r="MSR807" s="110"/>
      <c r="MSS807" s="110"/>
      <c r="MST807" s="110"/>
      <c r="MSU807" s="110"/>
      <c r="MSV807" s="110"/>
      <c r="MSW807" s="110"/>
      <c r="MSX807" s="110"/>
      <c r="MSY807" s="110"/>
      <c r="MSZ807" s="110"/>
      <c r="MTA807" s="110"/>
      <c r="MTB807" s="110"/>
      <c r="MTC807" s="110"/>
      <c r="MTD807" s="110"/>
      <c r="MTE807" s="110"/>
      <c r="MTF807" s="110"/>
      <c r="MTG807" s="110"/>
      <c r="MTH807" s="110"/>
      <c r="MTI807" s="110"/>
      <c r="MTJ807" s="110"/>
      <c r="MTK807" s="110"/>
      <c r="MTL807" s="110"/>
      <c r="MTM807" s="110"/>
      <c r="MTN807" s="110"/>
      <c r="MTO807" s="110"/>
      <c r="MTP807" s="110"/>
      <c r="MTQ807" s="110"/>
      <c r="MTR807" s="110"/>
      <c r="MTS807" s="110"/>
      <c r="MTT807" s="110"/>
      <c r="MTU807" s="110"/>
      <c r="MTV807" s="110"/>
      <c r="MTW807" s="110"/>
      <c r="MTX807" s="110"/>
      <c r="MTY807" s="110"/>
      <c r="MTZ807" s="110"/>
      <c r="MUA807" s="110"/>
      <c r="MUB807" s="110"/>
      <c r="MUC807" s="110"/>
      <c r="MUD807" s="110"/>
      <c r="MUE807" s="110"/>
      <c r="MUF807" s="110"/>
      <c r="MUG807" s="110"/>
      <c r="MUH807" s="110"/>
      <c r="MUI807" s="110"/>
      <c r="MUJ807" s="110"/>
      <c r="MUK807" s="110"/>
      <c r="MUL807" s="110"/>
      <c r="MUM807" s="110"/>
      <c r="MUN807" s="110"/>
      <c r="MUO807" s="110"/>
      <c r="MUP807" s="110"/>
      <c r="MUQ807" s="110"/>
      <c r="MUR807" s="110"/>
      <c r="MUS807" s="110"/>
      <c r="MUT807" s="110"/>
      <c r="MUU807" s="110"/>
      <c r="MUV807" s="110"/>
      <c r="MUW807" s="110"/>
      <c r="MUX807" s="110"/>
      <c r="MUY807" s="110"/>
      <c r="MUZ807" s="110"/>
      <c r="MVA807" s="110"/>
      <c r="MVB807" s="110"/>
      <c r="MVC807" s="110"/>
      <c r="MVD807" s="110"/>
      <c r="MVE807" s="110"/>
      <c r="MVF807" s="110"/>
      <c r="MVG807" s="110"/>
      <c r="MVH807" s="110"/>
      <c r="MVI807" s="110"/>
      <c r="MVJ807" s="110"/>
      <c r="MVK807" s="110"/>
      <c r="MVL807" s="110"/>
      <c r="MVM807" s="110"/>
      <c r="MVN807" s="110"/>
      <c r="MVO807" s="110"/>
      <c r="MVP807" s="110"/>
      <c r="MVQ807" s="110"/>
      <c r="MVR807" s="110"/>
      <c r="MVS807" s="110"/>
      <c r="MVT807" s="110"/>
      <c r="MVU807" s="110"/>
      <c r="MVV807" s="110"/>
      <c r="MVW807" s="110"/>
      <c r="MVX807" s="110"/>
      <c r="MVY807" s="110"/>
      <c r="MVZ807" s="110"/>
      <c r="MWA807" s="110"/>
      <c r="MWB807" s="110"/>
      <c r="MWC807" s="110"/>
      <c r="MWD807" s="110"/>
      <c r="MWE807" s="110"/>
      <c r="MWF807" s="110"/>
      <c r="MWG807" s="110"/>
      <c r="MWH807" s="110"/>
      <c r="MWI807" s="110"/>
      <c r="MWJ807" s="110"/>
      <c r="MWK807" s="110"/>
      <c r="MWL807" s="110"/>
      <c r="MWM807" s="110"/>
      <c r="MWN807" s="110"/>
      <c r="MWO807" s="110"/>
      <c r="MWP807" s="110"/>
      <c r="MWQ807" s="110"/>
      <c r="MWR807" s="110"/>
      <c r="MWS807" s="110"/>
      <c r="MWT807" s="110"/>
      <c r="MWU807" s="110"/>
      <c r="MWV807" s="110"/>
      <c r="MWW807" s="110"/>
      <c r="MWX807" s="110"/>
      <c r="MWY807" s="110"/>
      <c r="MWZ807" s="110"/>
      <c r="MXA807" s="110"/>
      <c r="MXB807" s="110"/>
      <c r="MXC807" s="110"/>
      <c r="MXD807" s="110"/>
      <c r="MXE807" s="110"/>
      <c r="MXF807" s="110"/>
      <c r="MXG807" s="110"/>
      <c r="MXH807" s="110"/>
      <c r="MXI807" s="110"/>
      <c r="MXJ807" s="110"/>
      <c r="MXK807" s="110"/>
      <c r="MXL807" s="110"/>
      <c r="MXM807" s="110"/>
      <c r="MXN807" s="110"/>
      <c r="MXO807" s="110"/>
      <c r="MXP807" s="110"/>
      <c r="MXQ807" s="110"/>
      <c r="MXR807" s="110"/>
      <c r="MXS807" s="110"/>
      <c r="MXT807" s="110"/>
      <c r="MXU807" s="110"/>
      <c r="MXV807" s="110"/>
      <c r="MXW807" s="110"/>
      <c r="MXX807" s="110"/>
      <c r="MXY807" s="110"/>
      <c r="MXZ807" s="110"/>
      <c r="MYA807" s="110"/>
      <c r="MYB807" s="110"/>
      <c r="MYC807" s="110"/>
      <c r="MYD807" s="110"/>
      <c r="MYE807" s="110"/>
      <c r="MYF807" s="110"/>
      <c r="MYG807" s="110"/>
      <c r="MYH807" s="110"/>
      <c r="MYI807" s="110"/>
      <c r="MYJ807" s="110"/>
      <c r="MYK807" s="110"/>
      <c r="MYL807" s="110"/>
      <c r="MYM807" s="110"/>
      <c r="MYN807" s="110"/>
      <c r="MYO807" s="110"/>
      <c r="MYP807" s="110"/>
      <c r="MYQ807" s="110"/>
      <c r="MYR807" s="110"/>
      <c r="MYS807" s="110"/>
      <c r="MYT807" s="110"/>
      <c r="MYU807" s="110"/>
      <c r="MYV807" s="110"/>
      <c r="MYW807" s="110"/>
      <c r="MYX807" s="110"/>
      <c r="MYY807" s="110"/>
      <c r="MYZ807" s="110"/>
      <c r="MZA807" s="110"/>
      <c r="MZB807" s="110"/>
      <c r="MZC807" s="110"/>
      <c r="MZD807" s="110"/>
      <c r="MZE807" s="110"/>
      <c r="MZF807" s="110"/>
      <c r="MZG807" s="110"/>
      <c r="MZH807" s="110"/>
      <c r="MZI807" s="110"/>
      <c r="MZJ807" s="110"/>
      <c r="MZK807" s="110"/>
      <c r="MZL807" s="110"/>
      <c r="MZM807" s="110"/>
      <c r="MZN807" s="110"/>
      <c r="MZO807" s="110"/>
      <c r="MZP807" s="110"/>
      <c r="MZQ807" s="110"/>
      <c r="MZR807" s="110"/>
      <c r="MZS807" s="110"/>
      <c r="MZT807" s="110"/>
      <c r="MZU807" s="110"/>
      <c r="MZV807" s="110"/>
      <c r="MZW807" s="110"/>
      <c r="MZX807" s="110"/>
      <c r="MZY807" s="110"/>
      <c r="MZZ807" s="110"/>
      <c r="NAA807" s="110"/>
      <c r="NAB807" s="110"/>
      <c r="NAC807" s="110"/>
      <c r="NAD807" s="110"/>
      <c r="NAE807" s="110"/>
      <c r="NAF807" s="110"/>
      <c r="NAG807" s="110"/>
      <c r="NAH807" s="110"/>
      <c r="NAI807" s="110"/>
      <c r="NAJ807" s="110"/>
      <c r="NAK807" s="110"/>
      <c r="NAL807" s="110"/>
      <c r="NAM807" s="110"/>
      <c r="NAN807" s="110"/>
      <c r="NAO807" s="110"/>
      <c r="NAP807" s="110"/>
      <c r="NAQ807" s="110"/>
      <c r="NAR807" s="110"/>
      <c r="NAS807" s="110"/>
      <c r="NAT807" s="110"/>
      <c r="NAU807" s="110"/>
      <c r="NAV807" s="110"/>
      <c r="NAW807" s="110"/>
      <c r="NAX807" s="110"/>
      <c r="NAY807" s="110"/>
      <c r="NAZ807" s="110"/>
      <c r="NBA807" s="110"/>
      <c r="NBB807" s="110"/>
      <c r="NBC807" s="110"/>
      <c r="NBD807" s="110"/>
      <c r="NBE807" s="110"/>
      <c r="NBF807" s="110"/>
      <c r="NBG807" s="110"/>
      <c r="NBH807" s="110"/>
      <c r="NBI807" s="110"/>
      <c r="NBJ807" s="110"/>
      <c r="NBK807" s="110"/>
      <c r="NBL807" s="110"/>
      <c r="NBM807" s="110"/>
      <c r="NBN807" s="110"/>
      <c r="NBO807" s="110"/>
      <c r="NBP807" s="110"/>
      <c r="NBQ807" s="110"/>
      <c r="NBR807" s="110"/>
      <c r="NBS807" s="110"/>
      <c r="NBT807" s="110"/>
      <c r="NBU807" s="110"/>
      <c r="NBV807" s="110"/>
      <c r="NBW807" s="110"/>
      <c r="NBX807" s="110"/>
      <c r="NBY807" s="110"/>
      <c r="NBZ807" s="110"/>
      <c r="NCA807" s="110"/>
      <c r="NCB807" s="110"/>
      <c r="NCC807" s="110"/>
      <c r="NCD807" s="110"/>
      <c r="NCE807" s="110"/>
      <c r="NCF807" s="110"/>
      <c r="NCG807" s="110"/>
      <c r="NCH807" s="110"/>
      <c r="NCI807" s="110"/>
      <c r="NCJ807" s="110"/>
      <c r="NCK807" s="110"/>
      <c r="NCL807" s="110"/>
      <c r="NCM807" s="110"/>
      <c r="NCN807" s="110"/>
      <c r="NCO807" s="110"/>
      <c r="NCP807" s="110"/>
      <c r="NCQ807" s="110"/>
      <c r="NCR807" s="110"/>
      <c r="NCS807" s="110"/>
      <c r="NCT807" s="110"/>
      <c r="NCU807" s="110"/>
      <c r="NCV807" s="110"/>
      <c r="NCW807" s="110"/>
      <c r="NCX807" s="110"/>
      <c r="NCY807" s="110"/>
      <c r="NCZ807" s="110"/>
      <c r="NDA807" s="110"/>
      <c r="NDB807" s="110"/>
      <c r="NDC807" s="110"/>
      <c r="NDD807" s="110"/>
      <c r="NDE807" s="110"/>
      <c r="NDF807" s="110"/>
      <c r="NDG807" s="110"/>
      <c r="NDH807" s="110"/>
      <c r="NDI807" s="110"/>
      <c r="NDJ807" s="110"/>
      <c r="NDK807" s="110"/>
      <c r="NDL807" s="110"/>
      <c r="NDM807" s="110"/>
      <c r="NDN807" s="110"/>
      <c r="NDO807" s="110"/>
      <c r="NDP807" s="110"/>
      <c r="NDQ807" s="110"/>
      <c r="NDR807" s="110"/>
      <c r="NDS807" s="110"/>
      <c r="NDT807" s="110"/>
      <c r="NDU807" s="110"/>
      <c r="NDV807" s="110"/>
      <c r="NDW807" s="110"/>
      <c r="NDX807" s="110"/>
      <c r="NDY807" s="110"/>
      <c r="NDZ807" s="110"/>
      <c r="NEA807" s="110"/>
      <c r="NEB807" s="110"/>
      <c r="NEC807" s="110"/>
      <c r="NED807" s="110"/>
      <c r="NEE807" s="110"/>
      <c r="NEF807" s="110"/>
      <c r="NEG807" s="110"/>
      <c r="NEH807" s="110"/>
      <c r="NEI807" s="110"/>
      <c r="NEJ807" s="110"/>
      <c r="NEK807" s="110"/>
      <c r="NEL807" s="110"/>
      <c r="NEM807" s="110"/>
      <c r="NEN807" s="110"/>
      <c r="NEO807" s="110"/>
      <c r="NEP807" s="110"/>
      <c r="NEQ807" s="110"/>
      <c r="NER807" s="110"/>
      <c r="NES807" s="110"/>
      <c r="NET807" s="110"/>
      <c r="NEU807" s="110"/>
      <c r="NEV807" s="110"/>
      <c r="NEW807" s="110"/>
      <c r="NEX807" s="110"/>
      <c r="NEY807" s="110"/>
      <c r="NEZ807" s="110"/>
      <c r="NFA807" s="110"/>
      <c r="NFB807" s="110"/>
      <c r="NFC807" s="110"/>
      <c r="NFD807" s="110"/>
      <c r="NFE807" s="110"/>
      <c r="NFF807" s="110"/>
      <c r="NFG807" s="110"/>
      <c r="NFH807" s="110"/>
      <c r="NFI807" s="110"/>
      <c r="NFJ807" s="110"/>
      <c r="NFK807" s="110"/>
      <c r="NFL807" s="110"/>
      <c r="NFM807" s="110"/>
      <c r="NFN807" s="110"/>
      <c r="NFO807" s="110"/>
      <c r="NFP807" s="110"/>
      <c r="NFQ807" s="110"/>
      <c r="NFR807" s="110"/>
      <c r="NFS807" s="110"/>
      <c r="NFT807" s="110"/>
      <c r="NFU807" s="110"/>
      <c r="NFV807" s="110"/>
      <c r="NFW807" s="110"/>
      <c r="NFX807" s="110"/>
      <c r="NFY807" s="110"/>
      <c r="NFZ807" s="110"/>
      <c r="NGA807" s="110"/>
      <c r="NGB807" s="110"/>
      <c r="NGC807" s="110"/>
      <c r="NGD807" s="110"/>
      <c r="NGE807" s="110"/>
      <c r="NGF807" s="110"/>
      <c r="NGG807" s="110"/>
      <c r="NGH807" s="110"/>
      <c r="NGI807" s="110"/>
      <c r="NGJ807" s="110"/>
      <c r="NGK807" s="110"/>
      <c r="NGL807" s="110"/>
      <c r="NGM807" s="110"/>
      <c r="NGN807" s="110"/>
      <c r="NGO807" s="110"/>
      <c r="NGP807" s="110"/>
      <c r="NGQ807" s="110"/>
      <c r="NGR807" s="110"/>
      <c r="NGS807" s="110"/>
      <c r="NGT807" s="110"/>
      <c r="NGU807" s="110"/>
      <c r="NGV807" s="110"/>
      <c r="NGW807" s="110"/>
      <c r="NGX807" s="110"/>
      <c r="NGY807" s="110"/>
      <c r="NGZ807" s="110"/>
      <c r="NHA807" s="110"/>
      <c r="NHB807" s="110"/>
      <c r="NHC807" s="110"/>
      <c r="NHD807" s="110"/>
      <c r="NHE807" s="110"/>
      <c r="NHF807" s="110"/>
      <c r="NHG807" s="110"/>
      <c r="NHH807" s="110"/>
      <c r="NHI807" s="110"/>
      <c r="NHJ807" s="110"/>
      <c r="NHK807" s="110"/>
      <c r="NHL807" s="110"/>
      <c r="NHM807" s="110"/>
      <c r="NHN807" s="110"/>
      <c r="NHO807" s="110"/>
      <c r="NHP807" s="110"/>
      <c r="NHQ807" s="110"/>
      <c r="NHR807" s="110"/>
      <c r="NHS807" s="110"/>
      <c r="NHT807" s="110"/>
      <c r="NHU807" s="110"/>
      <c r="NHV807" s="110"/>
      <c r="NHW807" s="110"/>
      <c r="NHX807" s="110"/>
      <c r="NHY807" s="110"/>
      <c r="NHZ807" s="110"/>
      <c r="NIA807" s="110"/>
      <c r="NIB807" s="110"/>
      <c r="NIC807" s="110"/>
      <c r="NID807" s="110"/>
      <c r="NIE807" s="110"/>
      <c r="NIF807" s="110"/>
      <c r="NIG807" s="110"/>
      <c r="NIH807" s="110"/>
      <c r="NII807" s="110"/>
      <c r="NIJ807" s="110"/>
      <c r="NIK807" s="110"/>
      <c r="NIL807" s="110"/>
      <c r="NIM807" s="110"/>
      <c r="NIN807" s="110"/>
      <c r="NIO807" s="110"/>
      <c r="NIP807" s="110"/>
      <c r="NIQ807" s="110"/>
      <c r="NIR807" s="110"/>
      <c r="NIS807" s="110"/>
      <c r="NIT807" s="110"/>
      <c r="NIU807" s="110"/>
      <c r="NIV807" s="110"/>
      <c r="NIW807" s="110"/>
      <c r="NIX807" s="110"/>
      <c r="NIY807" s="110"/>
      <c r="NIZ807" s="110"/>
      <c r="NJA807" s="110"/>
      <c r="NJB807" s="110"/>
      <c r="NJC807" s="110"/>
      <c r="NJD807" s="110"/>
      <c r="NJE807" s="110"/>
      <c r="NJF807" s="110"/>
      <c r="NJG807" s="110"/>
      <c r="NJH807" s="110"/>
      <c r="NJI807" s="110"/>
      <c r="NJJ807" s="110"/>
      <c r="NJK807" s="110"/>
      <c r="NJL807" s="110"/>
      <c r="NJM807" s="110"/>
      <c r="NJN807" s="110"/>
      <c r="NJO807" s="110"/>
      <c r="NJP807" s="110"/>
      <c r="NJQ807" s="110"/>
      <c r="NJR807" s="110"/>
      <c r="NJS807" s="110"/>
      <c r="NJT807" s="110"/>
      <c r="NJU807" s="110"/>
      <c r="NJV807" s="110"/>
      <c r="NJW807" s="110"/>
      <c r="NJX807" s="110"/>
      <c r="NJY807" s="110"/>
      <c r="NJZ807" s="110"/>
      <c r="NKA807" s="110"/>
      <c r="NKB807" s="110"/>
      <c r="NKC807" s="110"/>
      <c r="NKD807" s="110"/>
      <c r="NKE807" s="110"/>
      <c r="NKF807" s="110"/>
      <c r="NKG807" s="110"/>
      <c r="NKH807" s="110"/>
      <c r="NKI807" s="110"/>
      <c r="NKJ807" s="110"/>
      <c r="NKK807" s="110"/>
      <c r="NKL807" s="110"/>
      <c r="NKM807" s="110"/>
      <c r="NKN807" s="110"/>
      <c r="NKO807" s="110"/>
      <c r="NKP807" s="110"/>
      <c r="NKQ807" s="110"/>
      <c r="NKR807" s="110"/>
      <c r="NKS807" s="110"/>
      <c r="NKT807" s="110"/>
      <c r="NKU807" s="110"/>
      <c r="NKV807" s="110"/>
      <c r="NKW807" s="110"/>
      <c r="NKX807" s="110"/>
      <c r="NKY807" s="110"/>
      <c r="NKZ807" s="110"/>
      <c r="NLA807" s="110"/>
      <c r="NLB807" s="110"/>
      <c r="NLC807" s="110"/>
      <c r="NLD807" s="110"/>
      <c r="NLE807" s="110"/>
      <c r="NLF807" s="110"/>
      <c r="NLG807" s="110"/>
      <c r="NLH807" s="110"/>
      <c r="NLI807" s="110"/>
      <c r="NLJ807" s="110"/>
      <c r="NLK807" s="110"/>
      <c r="NLL807" s="110"/>
      <c r="NLM807" s="110"/>
      <c r="NLN807" s="110"/>
      <c r="NLO807" s="110"/>
      <c r="NLP807" s="110"/>
      <c r="NLQ807" s="110"/>
      <c r="NLR807" s="110"/>
      <c r="NLS807" s="110"/>
      <c r="NLT807" s="110"/>
      <c r="NLU807" s="110"/>
      <c r="NLV807" s="110"/>
      <c r="NLW807" s="110"/>
      <c r="NLX807" s="110"/>
      <c r="NLY807" s="110"/>
      <c r="NLZ807" s="110"/>
      <c r="NMA807" s="110"/>
      <c r="NMB807" s="110"/>
      <c r="NMC807" s="110"/>
      <c r="NMD807" s="110"/>
      <c r="NME807" s="110"/>
      <c r="NMF807" s="110"/>
      <c r="NMG807" s="110"/>
      <c r="NMH807" s="110"/>
      <c r="NMI807" s="110"/>
      <c r="NMJ807" s="110"/>
      <c r="NMK807" s="110"/>
      <c r="NML807" s="110"/>
      <c r="NMM807" s="110"/>
      <c r="NMN807" s="110"/>
      <c r="NMO807" s="110"/>
      <c r="NMP807" s="110"/>
      <c r="NMQ807" s="110"/>
      <c r="NMR807" s="110"/>
      <c r="NMS807" s="110"/>
      <c r="NMT807" s="110"/>
      <c r="NMU807" s="110"/>
      <c r="NMV807" s="110"/>
      <c r="NMW807" s="110"/>
      <c r="NMX807" s="110"/>
      <c r="NMY807" s="110"/>
      <c r="NMZ807" s="110"/>
      <c r="NNA807" s="110"/>
      <c r="NNB807" s="110"/>
      <c r="NNC807" s="110"/>
      <c r="NND807" s="110"/>
      <c r="NNE807" s="110"/>
      <c r="NNF807" s="110"/>
      <c r="NNG807" s="110"/>
      <c r="NNH807" s="110"/>
      <c r="NNI807" s="110"/>
      <c r="NNJ807" s="110"/>
      <c r="NNK807" s="110"/>
      <c r="NNL807" s="110"/>
      <c r="NNM807" s="110"/>
      <c r="NNN807" s="110"/>
      <c r="NNO807" s="110"/>
      <c r="NNP807" s="110"/>
      <c r="NNQ807" s="110"/>
      <c r="NNR807" s="110"/>
      <c r="NNS807" s="110"/>
      <c r="NNT807" s="110"/>
      <c r="NNU807" s="110"/>
      <c r="NNV807" s="110"/>
      <c r="NNW807" s="110"/>
      <c r="NNX807" s="110"/>
      <c r="NNY807" s="110"/>
      <c r="NNZ807" s="110"/>
      <c r="NOA807" s="110"/>
      <c r="NOB807" s="110"/>
      <c r="NOC807" s="110"/>
      <c r="NOD807" s="110"/>
      <c r="NOE807" s="110"/>
      <c r="NOF807" s="110"/>
      <c r="NOG807" s="110"/>
      <c r="NOH807" s="110"/>
      <c r="NOI807" s="110"/>
      <c r="NOJ807" s="110"/>
      <c r="NOK807" s="110"/>
      <c r="NOL807" s="110"/>
      <c r="NOM807" s="110"/>
      <c r="NON807" s="110"/>
      <c r="NOO807" s="110"/>
      <c r="NOP807" s="110"/>
      <c r="NOQ807" s="110"/>
      <c r="NOR807" s="110"/>
      <c r="NOS807" s="110"/>
      <c r="NOT807" s="110"/>
      <c r="NOU807" s="110"/>
      <c r="NOV807" s="110"/>
      <c r="NOW807" s="110"/>
      <c r="NOX807" s="110"/>
      <c r="NOY807" s="110"/>
      <c r="NOZ807" s="110"/>
      <c r="NPA807" s="110"/>
      <c r="NPB807" s="110"/>
      <c r="NPC807" s="110"/>
      <c r="NPD807" s="110"/>
      <c r="NPE807" s="110"/>
      <c r="NPF807" s="110"/>
      <c r="NPG807" s="110"/>
      <c r="NPH807" s="110"/>
      <c r="NPI807" s="110"/>
      <c r="NPJ807" s="110"/>
      <c r="NPK807" s="110"/>
      <c r="NPL807" s="110"/>
      <c r="NPM807" s="110"/>
      <c r="NPN807" s="110"/>
      <c r="NPO807" s="110"/>
      <c r="NPP807" s="110"/>
      <c r="NPQ807" s="110"/>
      <c r="NPR807" s="110"/>
      <c r="NPS807" s="110"/>
      <c r="NPT807" s="110"/>
      <c r="NPU807" s="110"/>
      <c r="NPV807" s="110"/>
      <c r="NPW807" s="110"/>
      <c r="NPX807" s="110"/>
      <c r="NPY807" s="110"/>
      <c r="NPZ807" s="110"/>
      <c r="NQA807" s="110"/>
      <c r="NQB807" s="110"/>
      <c r="NQC807" s="110"/>
      <c r="NQD807" s="110"/>
      <c r="NQE807" s="110"/>
      <c r="NQF807" s="110"/>
      <c r="NQG807" s="110"/>
      <c r="NQH807" s="110"/>
      <c r="NQI807" s="110"/>
      <c r="NQJ807" s="110"/>
      <c r="NQK807" s="110"/>
      <c r="NQL807" s="110"/>
      <c r="NQM807" s="110"/>
      <c r="NQN807" s="110"/>
      <c r="NQO807" s="110"/>
      <c r="NQP807" s="110"/>
      <c r="NQQ807" s="110"/>
      <c r="NQR807" s="110"/>
      <c r="NQS807" s="110"/>
      <c r="NQT807" s="110"/>
      <c r="NQU807" s="110"/>
      <c r="NQV807" s="110"/>
      <c r="NQW807" s="110"/>
      <c r="NQX807" s="110"/>
      <c r="NQY807" s="110"/>
      <c r="NQZ807" s="110"/>
      <c r="NRA807" s="110"/>
      <c r="NRB807" s="110"/>
      <c r="NRC807" s="110"/>
      <c r="NRD807" s="110"/>
      <c r="NRE807" s="110"/>
      <c r="NRF807" s="110"/>
      <c r="NRG807" s="110"/>
      <c r="NRH807" s="110"/>
      <c r="NRI807" s="110"/>
      <c r="NRJ807" s="110"/>
      <c r="NRK807" s="110"/>
      <c r="NRL807" s="110"/>
      <c r="NRM807" s="110"/>
      <c r="NRN807" s="110"/>
      <c r="NRO807" s="110"/>
      <c r="NRP807" s="110"/>
      <c r="NRQ807" s="110"/>
      <c r="NRR807" s="110"/>
      <c r="NRS807" s="110"/>
      <c r="NRT807" s="110"/>
      <c r="NRU807" s="110"/>
      <c r="NRV807" s="110"/>
      <c r="NRW807" s="110"/>
      <c r="NRX807" s="110"/>
      <c r="NRY807" s="110"/>
      <c r="NRZ807" s="110"/>
      <c r="NSA807" s="110"/>
      <c r="NSB807" s="110"/>
      <c r="NSC807" s="110"/>
      <c r="NSD807" s="110"/>
      <c r="NSE807" s="110"/>
      <c r="NSF807" s="110"/>
      <c r="NSG807" s="110"/>
      <c r="NSH807" s="110"/>
      <c r="NSI807" s="110"/>
      <c r="NSJ807" s="110"/>
      <c r="NSK807" s="110"/>
      <c r="NSL807" s="110"/>
      <c r="NSM807" s="110"/>
      <c r="NSN807" s="110"/>
      <c r="NSO807" s="110"/>
      <c r="NSP807" s="110"/>
      <c r="NSQ807" s="110"/>
      <c r="NSR807" s="110"/>
      <c r="NSS807" s="110"/>
      <c r="NST807" s="110"/>
      <c r="NSU807" s="110"/>
      <c r="NSV807" s="110"/>
      <c r="NSW807" s="110"/>
      <c r="NSX807" s="110"/>
      <c r="NSY807" s="110"/>
      <c r="NSZ807" s="110"/>
      <c r="NTA807" s="110"/>
      <c r="NTB807" s="110"/>
      <c r="NTC807" s="110"/>
      <c r="NTD807" s="110"/>
      <c r="NTE807" s="110"/>
      <c r="NTF807" s="110"/>
      <c r="NTG807" s="110"/>
      <c r="NTH807" s="110"/>
      <c r="NTI807" s="110"/>
      <c r="NTJ807" s="110"/>
      <c r="NTK807" s="110"/>
      <c r="NTL807" s="110"/>
      <c r="NTM807" s="110"/>
      <c r="NTN807" s="110"/>
      <c r="NTO807" s="110"/>
      <c r="NTP807" s="110"/>
      <c r="NTQ807" s="110"/>
      <c r="NTR807" s="110"/>
      <c r="NTS807" s="110"/>
      <c r="NTT807" s="110"/>
      <c r="NTU807" s="110"/>
      <c r="NTV807" s="110"/>
      <c r="NTW807" s="110"/>
      <c r="NTX807" s="110"/>
      <c r="NTY807" s="110"/>
      <c r="NTZ807" s="110"/>
      <c r="NUA807" s="110"/>
      <c r="NUB807" s="110"/>
      <c r="NUC807" s="110"/>
      <c r="NUD807" s="110"/>
      <c r="NUE807" s="110"/>
      <c r="NUF807" s="110"/>
      <c r="NUG807" s="110"/>
      <c r="NUH807" s="110"/>
      <c r="NUI807" s="110"/>
      <c r="NUJ807" s="110"/>
      <c r="NUK807" s="110"/>
      <c r="NUL807" s="110"/>
      <c r="NUM807" s="110"/>
      <c r="NUN807" s="110"/>
      <c r="NUO807" s="110"/>
      <c r="NUP807" s="110"/>
      <c r="NUQ807" s="110"/>
      <c r="NUR807" s="110"/>
      <c r="NUS807" s="110"/>
      <c r="NUT807" s="110"/>
      <c r="NUU807" s="110"/>
      <c r="NUV807" s="110"/>
      <c r="NUW807" s="110"/>
      <c r="NUX807" s="110"/>
      <c r="NUY807" s="110"/>
      <c r="NUZ807" s="110"/>
      <c r="NVA807" s="110"/>
      <c r="NVB807" s="110"/>
      <c r="NVC807" s="110"/>
      <c r="NVD807" s="110"/>
      <c r="NVE807" s="110"/>
      <c r="NVF807" s="110"/>
      <c r="NVG807" s="110"/>
      <c r="NVH807" s="110"/>
      <c r="NVI807" s="110"/>
      <c r="NVJ807" s="110"/>
      <c r="NVK807" s="110"/>
      <c r="NVL807" s="110"/>
      <c r="NVM807" s="110"/>
      <c r="NVN807" s="110"/>
      <c r="NVO807" s="110"/>
      <c r="NVP807" s="110"/>
      <c r="NVQ807" s="110"/>
      <c r="NVR807" s="110"/>
      <c r="NVS807" s="110"/>
      <c r="NVT807" s="110"/>
      <c r="NVU807" s="110"/>
      <c r="NVV807" s="110"/>
      <c r="NVW807" s="110"/>
      <c r="NVX807" s="110"/>
      <c r="NVY807" s="110"/>
      <c r="NVZ807" s="110"/>
      <c r="NWA807" s="110"/>
      <c r="NWB807" s="110"/>
      <c r="NWC807" s="110"/>
      <c r="NWD807" s="110"/>
      <c r="NWE807" s="110"/>
      <c r="NWF807" s="110"/>
      <c r="NWG807" s="110"/>
      <c r="NWH807" s="110"/>
      <c r="NWI807" s="110"/>
      <c r="NWJ807" s="110"/>
      <c r="NWK807" s="110"/>
      <c r="NWL807" s="110"/>
      <c r="NWM807" s="110"/>
      <c r="NWN807" s="110"/>
      <c r="NWO807" s="110"/>
      <c r="NWP807" s="110"/>
      <c r="NWQ807" s="110"/>
      <c r="NWR807" s="110"/>
      <c r="NWS807" s="110"/>
      <c r="NWT807" s="110"/>
      <c r="NWU807" s="110"/>
      <c r="NWV807" s="110"/>
      <c r="NWW807" s="110"/>
      <c r="NWX807" s="110"/>
      <c r="NWY807" s="110"/>
      <c r="NWZ807" s="110"/>
      <c r="NXA807" s="110"/>
      <c r="NXB807" s="110"/>
      <c r="NXC807" s="110"/>
      <c r="NXD807" s="110"/>
      <c r="NXE807" s="110"/>
      <c r="NXF807" s="110"/>
      <c r="NXG807" s="110"/>
      <c r="NXH807" s="110"/>
      <c r="NXI807" s="110"/>
      <c r="NXJ807" s="110"/>
      <c r="NXK807" s="110"/>
      <c r="NXL807" s="110"/>
      <c r="NXM807" s="110"/>
      <c r="NXN807" s="110"/>
      <c r="NXO807" s="110"/>
      <c r="NXP807" s="110"/>
      <c r="NXQ807" s="110"/>
      <c r="NXR807" s="110"/>
      <c r="NXS807" s="110"/>
      <c r="NXT807" s="110"/>
      <c r="NXU807" s="110"/>
      <c r="NXV807" s="110"/>
      <c r="NXW807" s="110"/>
      <c r="NXX807" s="110"/>
      <c r="NXY807" s="110"/>
      <c r="NXZ807" s="110"/>
      <c r="NYA807" s="110"/>
      <c r="NYB807" s="110"/>
      <c r="NYC807" s="110"/>
      <c r="NYD807" s="110"/>
      <c r="NYE807" s="110"/>
      <c r="NYF807" s="110"/>
      <c r="NYG807" s="110"/>
      <c r="NYH807" s="110"/>
      <c r="NYI807" s="110"/>
      <c r="NYJ807" s="110"/>
      <c r="NYK807" s="110"/>
      <c r="NYL807" s="110"/>
      <c r="NYM807" s="110"/>
      <c r="NYN807" s="110"/>
      <c r="NYO807" s="110"/>
      <c r="NYP807" s="110"/>
      <c r="NYQ807" s="110"/>
      <c r="NYR807" s="110"/>
      <c r="NYS807" s="110"/>
      <c r="NYT807" s="110"/>
      <c r="NYU807" s="110"/>
      <c r="NYV807" s="110"/>
      <c r="NYW807" s="110"/>
      <c r="NYX807" s="110"/>
      <c r="NYY807" s="110"/>
      <c r="NYZ807" s="110"/>
      <c r="NZA807" s="110"/>
      <c r="NZB807" s="110"/>
      <c r="NZC807" s="110"/>
      <c r="NZD807" s="110"/>
      <c r="NZE807" s="110"/>
      <c r="NZF807" s="110"/>
      <c r="NZG807" s="110"/>
      <c r="NZH807" s="110"/>
      <c r="NZI807" s="110"/>
      <c r="NZJ807" s="110"/>
      <c r="NZK807" s="110"/>
      <c r="NZL807" s="110"/>
      <c r="NZM807" s="110"/>
      <c r="NZN807" s="110"/>
      <c r="NZO807" s="110"/>
      <c r="NZP807" s="110"/>
      <c r="NZQ807" s="110"/>
      <c r="NZR807" s="110"/>
      <c r="NZS807" s="110"/>
      <c r="NZT807" s="110"/>
      <c r="NZU807" s="110"/>
      <c r="NZV807" s="110"/>
      <c r="NZW807" s="110"/>
      <c r="NZX807" s="110"/>
      <c r="NZY807" s="110"/>
      <c r="NZZ807" s="110"/>
      <c r="OAA807" s="110"/>
      <c r="OAB807" s="110"/>
      <c r="OAC807" s="110"/>
      <c r="OAD807" s="110"/>
      <c r="OAE807" s="110"/>
      <c r="OAF807" s="110"/>
      <c r="OAG807" s="110"/>
      <c r="OAH807" s="110"/>
      <c r="OAI807" s="110"/>
      <c r="OAJ807" s="110"/>
      <c r="OAK807" s="110"/>
      <c r="OAL807" s="110"/>
      <c r="OAM807" s="110"/>
      <c r="OAN807" s="110"/>
      <c r="OAO807" s="110"/>
      <c r="OAP807" s="110"/>
      <c r="OAQ807" s="110"/>
      <c r="OAR807" s="110"/>
      <c r="OAS807" s="110"/>
      <c r="OAT807" s="110"/>
      <c r="OAU807" s="110"/>
      <c r="OAV807" s="110"/>
      <c r="OAW807" s="110"/>
      <c r="OAX807" s="110"/>
      <c r="OAY807" s="110"/>
      <c r="OAZ807" s="110"/>
      <c r="OBA807" s="110"/>
      <c r="OBB807" s="110"/>
      <c r="OBC807" s="110"/>
      <c r="OBD807" s="110"/>
      <c r="OBE807" s="110"/>
      <c r="OBF807" s="110"/>
      <c r="OBG807" s="110"/>
      <c r="OBH807" s="110"/>
      <c r="OBI807" s="110"/>
      <c r="OBJ807" s="110"/>
      <c r="OBK807" s="110"/>
      <c r="OBL807" s="110"/>
      <c r="OBM807" s="110"/>
      <c r="OBN807" s="110"/>
      <c r="OBO807" s="110"/>
      <c r="OBP807" s="110"/>
      <c r="OBQ807" s="110"/>
      <c r="OBR807" s="110"/>
      <c r="OBS807" s="110"/>
      <c r="OBT807" s="110"/>
      <c r="OBU807" s="110"/>
      <c r="OBV807" s="110"/>
      <c r="OBW807" s="110"/>
      <c r="OBX807" s="110"/>
      <c r="OBY807" s="110"/>
      <c r="OBZ807" s="110"/>
      <c r="OCA807" s="110"/>
      <c r="OCB807" s="110"/>
      <c r="OCC807" s="110"/>
      <c r="OCD807" s="110"/>
      <c r="OCE807" s="110"/>
      <c r="OCF807" s="110"/>
      <c r="OCG807" s="110"/>
      <c r="OCH807" s="110"/>
      <c r="OCI807" s="110"/>
      <c r="OCJ807" s="110"/>
      <c r="OCK807" s="110"/>
      <c r="OCL807" s="110"/>
      <c r="OCM807" s="110"/>
      <c r="OCN807" s="110"/>
      <c r="OCO807" s="110"/>
      <c r="OCP807" s="110"/>
      <c r="OCQ807" s="110"/>
      <c r="OCR807" s="110"/>
      <c r="OCS807" s="110"/>
      <c r="OCT807" s="110"/>
      <c r="OCU807" s="110"/>
      <c r="OCV807" s="110"/>
      <c r="OCW807" s="110"/>
      <c r="OCX807" s="110"/>
      <c r="OCY807" s="110"/>
      <c r="OCZ807" s="110"/>
      <c r="ODA807" s="110"/>
      <c r="ODB807" s="110"/>
      <c r="ODC807" s="110"/>
      <c r="ODD807" s="110"/>
      <c r="ODE807" s="110"/>
      <c r="ODF807" s="110"/>
      <c r="ODG807" s="110"/>
      <c r="ODH807" s="110"/>
      <c r="ODI807" s="110"/>
      <c r="ODJ807" s="110"/>
      <c r="ODK807" s="110"/>
      <c r="ODL807" s="110"/>
      <c r="ODM807" s="110"/>
      <c r="ODN807" s="110"/>
      <c r="ODO807" s="110"/>
      <c r="ODP807" s="110"/>
      <c r="ODQ807" s="110"/>
      <c r="ODR807" s="110"/>
      <c r="ODS807" s="110"/>
      <c r="ODT807" s="110"/>
      <c r="ODU807" s="110"/>
      <c r="ODV807" s="110"/>
      <c r="ODW807" s="110"/>
      <c r="ODX807" s="110"/>
      <c r="ODY807" s="110"/>
      <c r="ODZ807" s="110"/>
      <c r="OEA807" s="110"/>
      <c r="OEB807" s="110"/>
      <c r="OEC807" s="110"/>
      <c r="OED807" s="110"/>
      <c r="OEE807" s="110"/>
      <c r="OEF807" s="110"/>
      <c r="OEG807" s="110"/>
      <c r="OEH807" s="110"/>
      <c r="OEI807" s="110"/>
      <c r="OEJ807" s="110"/>
      <c r="OEK807" s="110"/>
      <c r="OEL807" s="110"/>
      <c r="OEM807" s="110"/>
      <c r="OEN807" s="110"/>
      <c r="OEO807" s="110"/>
      <c r="OEP807" s="110"/>
      <c r="OEQ807" s="110"/>
      <c r="OER807" s="110"/>
      <c r="OES807" s="110"/>
      <c r="OET807" s="110"/>
      <c r="OEU807" s="110"/>
      <c r="OEV807" s="110"/>
      <c r="OEW807" s="110"/>
      <c r="OEX807" s="110"/>
      <c r="OEY807" s="110"/>
      <c r="OEZ807" s="110"/>
      <c r="OFA807" s="110"/>
      <c r="OFB807" s="110"/>
      <c r="OFC807" s="110"/>
      <c r="OFD807" s="110"/>
      <c r="OFE807" s="110"/>
      <c r="OFF807" s="110"/>
      <c r="OFG807" s="110"/>
      <c r="OFH807" s="110"/>
      <c r="OFI807" s="110"/>
      <c r="OFJ807" s="110"/>
      <c r="OFK807" s="110"/>
      <c r="OFL807" s="110"/>
      <c r="OFM807" s="110"/>
      <c r="OFN807" s="110"/>
      <c r="OFO807" s="110"/>
      <c r="OFP807" s="110"/>
      <c r="OFQ807" s="110"/>
      <c r="OFR807" s="110"/>
      <c r="OFS807" s="110"/>
      <c r="OFT807" s="110"/>
      <c r="OFU807" s="110"/>
      <c r="OFV807" s="110"/>
      <c r="OFW807" s="110"/>
      <c r="OFX807" s="110"/>
      <c r="OFY807" s="110"/>
      <c r="OFZ807" s="110"/>
      <c r="OGA807" s="110"/>
      <c r="OGB807" s="110"/>
      <c r="OGC807" s="110"/>
      <c r="OGD807" s="110"/>
      <c r="OGE807" s="110"/>
      <c r="OGF807" s="110"/>
      <c r="OGG807" s="110"/>
      <c r="OGH807" s="110"/>
      <c r="OGI807" s="110"/>
      <c r="OGJ807" s="110"/>
      <c r="OGK807" s="110"/>
      <c r="OGL807" s="110"/>
      <c r="OGM807" s="110"/>
      <c r="OGN807" s="110"/>
      <c r="OGO807" s="110"/>
      <c r="OGP807" s="110"/>
      <c r="OGQ807" s="110"/>
      <c r="OGR807" s="110"/>
      <c r="OGS807" s="110"/>
      <c r="OGT807" s="110"/>
      <c r="OGU807" s="110"/>
      <c r="OGV807" s="110"/>
      <c r="OGW807" s="110"/>
      <c r="OGX807" s="110"/>
      <c r="OGY807" s="110"/>
      <c r="OGZ807" s="110"/>
      <c r="OHA807" s="110"/>
      <c r="OHB807" s="110"/>
      <c r="OHC807" s="110"/>
      <c r="OHD807" s="110"/>
      <c r="OHE807" s="110"/>
      <c r="OHF807" s="110"/>
      <c r="OHG807" s="110"/>
      <c r="OHH807" s="110"/>
      <c r="OHI807" s="110"/>
      <c r="OHJ807" s="110"/>
      <c r="OHK807" s="110"/>
      <c r="OHL807" s="110"/>
      <c r="OHM807" s="110"/>
      <c r="OHN807" s="110"/>
      <c r="OHO807" s="110"/>
      <c r="OHP807" s="110"/>
      <c r="OHQ807" s="110"/>
      <c r="OHR807" s="110"/>
      <c r="OHS807" s="110"/>
      <c r="OHT807" s="110"/>
      <c r="OHU807" s="110"/>
      <c r="OHV807" s="110"/>
      <c r="OHW807" s="110"/>
      <c r="OHX807" s="110"/>
      <c r="OHY807" s="110"/>
      <c r="OHZ807" s="110"/>
      <c r="OIA807" s="110"/>
      <c r="OIB807" s="110"/>
      <c r="OIC807" s="110"/>
      <c r="OID807" s="110"/>
      <c r="OIE807" s="110"/>
      <c r="OIF807" s="110"/>
      <c r="OIG807" s="110"/>
      <c r="OIH807" s="110"/>
      <c r="OII807" s="110"/>
      <c r="OIJ807" s="110"/>
      <c r="OIK807" s="110"/>
      <c r="OIL807" s="110"/>
      <c r="OIM807" s="110"/>
      <c r="OIN807" s="110"/>
      <c r="OIO807" s="110"/>
      <c r="OIP807" s="110"/>
      <c r="OIQ807" s="110"/>
      <c r="OIR807" s="110"/>
      <c r="OIS807" s="110"/>
      <c r="OIT807" s="110"/>
      <c r="OIU807" s="110"/>
      <c r="OIV807" s="110"/>
      <c r="OIW807" s="110"/>
      <c r="OIX807" s="110"/>
      <c r="OIY807" s="110"/>
      <c r="OIZ807" s="110"/>
      <c r="OJA807" s="110"/>
      <c r="OJB807" s="110"/>
      <c r="OJC807" s="110"/>
      <c r="OJD807" s="110"/>
      <c r="OJE807" s="110"/>
      <c r="OJF807" s="110"/>
      <c r="OJG807" s="110"/>
      <c r="OJH807" s="110"/>
      <c r="OJI807" s="110"/>
      <c r="OJJ807" s="110"/>
      <c r="OJK807" s="110"/>
      <c r="OJL807" s="110"/>
      <c r="OJM807" s="110"/>
      <c r="OJN807" s="110"/>
      <c r="OJO807" s="110"/>
      <c r="OJP807" s="110"/>
      <c r="OJQ807" s="110"/>
      <c r="OJR807" s="110"/>
      <c r="OJS807" s="110"/>
      <c r="OJT807" s="110"/>
      <c r="OJU807" s="110"/>
      <c r="OJV807" s="110"/>
      <c r="OJW807" s="110"/>
      <c r="OJX807" s="110"/>
      <c r="OJY807" s="110"/>
      <c r="OJZ807" s="110"/>
      <c r="OKA807" s="110"/>
      <c r="OKB807" s="110"/>
      <c r="OKC807" s="110"/>
      <c r="OKD807" s="110"/>
      <c r="OKE807" s="110"/>
      <c r="OKF807" s="110"/>
      <c r="OKG807" s="110"/>
      <c r="OKH807" s="110"/>
      <c r="OKI807" s="110"/>
      <c r="OKJ807" s="110"/>
      <c r="OKK807" s="110"/>
      <c r="OKL807" s="110"/>
      <c r="OKM807" s="110"/>
      <c r="OKN807" s="110"/>
      <c r="OKO807" s="110"/>
      <c r="OKP807" s="110"/>
      <c r="OKQ807" s="110"/>
      <c r="OKR807" s="110"/>
      <c r="OKS807" s="110"/>
      <c r="OKT807" s="110"/>
      <c r="OKU807" s="110"/>
      <c r="OKV807" s="110"/>
      <c r="OKW807" s="110"/>
      <c r="OKX807" s="110"/>
      <c r="OKY807" s="110"/>
      <c r="OKZ807" s="110"/>
      <c r="OLA807" s="110"/>
      <c r="OLB807" s="110"/>
      <c r="OLC807" s="110"/>
      <c r="OLD807" s="110"/>
      <c r="OLE807" s="110"/>
      <c r="OLF807" s="110"/>
      <c r="OLG807" s="110"/>
      <c r="OLH807" s="110"/>
      <c r="OLI807" s="110"/>
      <c r="OLJ807" s="110"/>
      <c r="OLK807" s="110"/>
      <c r="OLL807" s="110"/>
      <c r="OLM807" s="110"/>
      <c r="OLN807" s="110"/>
      <c r="OLO807" s="110"/>
      <c r="OLP807" s="110"/>
      <c r="OLQ807" s="110"/>
      <c r="OLR807" s="110"/>
      <c r="OLS807" s="110"/>
      <c r="OLT807" s="110"/>
      <c r="OLU807" s="110"/>
      <c r="OLV807" s="110"/>
      <c r="OLW807" s="110"/>
      <c r="OLX807" s="110"/>
      <c r="OLY807" s="110"/>
      <c r="OLZ807" s="110"/>
      <c r="OMA807" s="110"/>
      <c r="OMB807" s="110"/>
      <c r="OMC807" s="110"/>
      <c r="OMD807" s="110"/>
      <c r="OME807" s="110"/>
      <c r="OMF807" s="110"/>
      <c r="OMG807" s="110"/>
      <c r="OMH807" s="110"/>
      <c r="OMI807" s="110"/>
      <c r="OMJ807" s="110"/>
      <c r="OMK807" s="110"/>
      <c r="OML807" s="110"/>
      <c r="OMM807" s="110"/>
      <c r="OMN807" s="110"/>
      <c r="OMO807" s="110"/>
      <c r="OMP807" s="110"/>
      <c r="OMQ807" s="110"/>
      <c r="OMR807" s="110"/>
      <c r="OMS807" s="110"/>
      <c r="OMT807" s="110"/>
      <c r="OMU807" s="110"/>
      <c r="OMV807" s="110"/>
      <c r="OMW807" s="110"/>
      <c r="OMX807" s="110"/>
      <c r="OMY807" s="110"/>
      <c r="OMZ807" s="110"/>
      <c r="ONA807" s="110"/>
      <c r="ONB807" s="110"/>
      <c r="ONC807" s="110"/>
      <c r="OND807" s="110"/>
      <c r="ONE807" s="110"/>
      <c r="ONF807" s="110"/>
      <c r="ONG807" s="110"/>
      <c r="ONH807" s="110"/>
      <c r="ONI807" s="110"/>
      <c r="ONJ807" s="110"/>
      <c r="ONK807" s="110"/>
      <c r="ONL807" s="110"/>
      <c r="ONM807" s="110"/>
      <c r="ONN807" s="110"/>
      <c r="ONO807" s="110"/>
      <c r="ONP807" s="110"/>
      <c r="ONQ807" s="110"/>
      <c r="ONR807" s="110"/>
      <c r="ONS807" s="110"/>
      <c r="ONT807" s="110"/>
      <c r="ONU807" s="110"/>
      <c r="ONV807" s="110"/>
      <c r="ONW807" s="110"/>
      <c r="ONX807" s="110"/>
      <c r="ONY807" s="110"/>
      <c r="ONZ807" s="110"/>
      <c r="OOA807" s="110"/>
      <c r="OOB807" s="110"/>
      <c r="OOC807" s="110"/>
      <c r="OOD807" s="110"/>
      <c r="OOE807" s="110"/>
      <c r="OOF807" s="110"/>
      <c r="OOG807" s="110"/>
      <c r="OOH807" s="110"/>
      <c r="OOI807" s="110"/>
      <c r="OOJ807" s="110"/>
      <c r="OOK807" s="110"/>
      <c r="OOL807" s="110"/>
      <c r="OOM807" s="110"/>
      <c r="OON807" s="110"/>
      <c r="OOO807" s="110"/>
      <c r="OOP807" s="110"/>
      <c r="OOQ807" s="110"/>
      <c r="OOR807" s="110"/>
      <c r="OOS807" s="110"/>
      <c r="OOT807" s="110"/>
      <c r="OOU807" s="110"/>
      <c r="OOV807" s="110"/>
      <c r="OOW807" s="110"/>
      <c r="OOX807" s="110"/>
      <c r="OOY807" s="110"/>
      <c r="OOZ807" s="110"/>
      <c r="OPA807" s="110"/>
      <c r="OPB807" s="110"/>
      <c r="OPC807" s="110"/>
      <c r="OPD807" s="110"/>
      <c r="OPE807" s="110"/>
      <c r="OPF807" s="110"/>
      <c r="OPG807" s="110"/>
      <c r="OPH807" s="110"/>
      <c r="OPI807" s="110"/>
      <c r="OPJ807" s="110"/>
      <c r="OPK807" s="110"/>
      <c r="OPL807" s="110"/>
      <c r="OPM807" s="110"/>
      <c r="OPN807" s="110"/>
      <c r="OPO807" s="110"/>
      <c r="OPP807" s="110"/>
      <c r="OPQ807" s="110"/>
      <c r="OPR807" s="110"/>
      <c r="OPS807" s="110"/>
      <c r="OPT807" s="110"/>
      <c r="OPU807" s="110"/>
      <c r="OPV807" s="110"/>
      <c r="OPW807" s="110"/>
      <c r="OPX807" s="110"/>
      <c r="OPY807" s="110"/>
      <c r="OPZ807" s="110"/>
      <c r="OQA807" s="110"/>
      <c r="OQB807" s="110"/>
      <c r="OQC807" s="110"/>
      <c r="OQD807" s="110"/>
      <c r="OQE807" s="110"/>
      <c r="OQF807" s="110"/>
      <c r="OQG807" s="110"/>
      <c r="OQH807" s="110"/>
      <c r="OQI807" s="110"/>
      <c r="OQJ807" s="110"/>
      <c r="OQK807" s="110"/>
      <c r="OQL807" s="110"/>
      <c r="OQM807" s="110"/>
      <c r="OQN807" s="110"/>
      <c r="OQO807" s="110"/>
      <c r="OQP807" s="110"/>
      <c r="OQQ807" s="110"/>
      <c r="OQR807" s="110"/>
      <c r="OQS807" s="110"/>
      <c r="OQT807" s="110"/>
      <c r="OQU807" s="110"/>
      <c r="OQV807" s="110"/>
      <c r="OQW807" s="110"/>
      <c r="OQX807" s="110"/>
      <c r="OQY807" s="110"/>
      <c r="OQZ807" s="110"/>
      <c r="ORA807" s="110"/>
      <c r="ORB807" s="110"/>
      <c r="ORC807" s="110"/>
      <c r="ORD807" s="110"/>
      <c r="ORE807" s="110"/>
      <c r="ORF807" s="110"/>
      <c r="ORG807" s="110"/>
      <c r="ORH807" s="110"/>
      <c r="ORI807" s="110"/>
      <c r="ORJ807" s="110"/>
      <c r="ORK807" s="110"/>
      <c r="ORL807" s="110"/>
      <c r="ORM807" s="110"/>
      <c r="ORN807" s="110"/>
      <c r="ORO807" s="110"/>
      <c r="ORP807" s="110"/>
      <c r="ORQ807" s="110"/>
      <c r="ORR807" s="110"/>
      <c r="ORS807" s="110"/>
      <c r="ORT807" s="110"/>
      <c r="ORU807" s="110"/>
      <c r="ORV807" s="110"/>
      <c r="ORW807" s="110"/>
      <c r="ORX807" s="110"/>
      <c r="ORY807" s="110"/>
      <c r="ORZ807" s="110"/>
      <c r="OSA807" s="110"/>
      <c r="OSB807" s="110"/>
      <c r="OSC807" s="110"/>
      <c r="OSD807" s="110"/>
      <c r="OSE807" s="110"/>
      <c r="OSF807" s="110"/>
      <c r="OSG807" s="110"/>
      <c r="OSH807" s="110"/>
      <c r="OSI807" s="110"/>
      <c r="OSJ807" s="110"/>
      <c r="OSK807" s="110"/>
      <c r="OSL807" s="110"/>
      <c r="OSM807" s="110"/>
      <c r="OSN807" s="110"/>
      <c r="OSO807" s="110"/>
      <c r="OSP807" s="110"/>
      <c r="OSQ807" s="110"/>
      <c r="OSR807" s="110"/>
      <c r="OSS807" s="110"/>
      <c r="OST807" s="110"/>
      <c r="OSU807" s="110"/>
      <c r="OSV807" s="110"/>
      <c r="OSW807" s="110"/>
      <c r="OSX807" s="110"/>
      <c r="OSY807" s="110"/>
      <c r="OSZ807" s="110"/>
      <c r="OTA807" s="110"/>
      <c r="OTB807" s="110"/>
      <c r="OTC807" s="110"/>
      <c r="OTD807" s="110"/>
      <c r="OTE807" s="110"/>
      <c r="OTF807" s="110"/>
      <c r="OTG807" s="110"/>
      <c r="OTH807" s="110"/>
      <c r="OTI807" s="110"/>
      <c r="OTJ807" s="110"/>
      <c r="OTK807" s="110"/>
      <c r="OTL807" s="110"/>
      <c r="OTM807" s="110"/>
      <c r="OTN807" s="110"/>
      <c r="OTO807" s="110"/>
      <c r="OTP807" s="110"/>
      <c r="OTQ807" s="110"/>
      <c r="OTR807" s="110"/>
      <c r="OTS807" s="110"/>
      <c r="OTT807" s="110"/>
      <c r="OTU807" s="110"/>
      <c r="OTV807" s="110"/>
      <c r="OTW807" s="110"/>
      <c r="OTX807" s="110"/>
      <c r="OTY807" s="110"/>
      <c r="OTZ807" s="110"/>
      <c r="OUA807" s="110"/>
      <c r="OUB807" s="110"/>
      <c r="OUC807" s="110"/>
      <c r="OUD807" s="110"/>
      <c r="OUE807" s="110"/>
      <c r="OUF807" s="110"/>
      <c r="OUG807" s="110"/>
      <c r="OUH807" s="110"/>
      <c r="OUI807" s="110"/>
      <c r="OUJ807" s="110"/>
      <c r="OUK807" s="110"/>
      <c r="OUL807" s="110"/>
      <c r="OUM807" s="110"/>
      <c r="OUN807" s="110"/>
      <c r="OUO807" s="110"/>
      <c r="OUP807" s="110"/>
      <c r="OUQ807" s="110"/>
      <c r="OUR807" s="110"/>
      <c r="OUS807" s="110"/>
      <c r="OUT807" s="110"/>
      <c r="OUU807" s="110"/>
      <c r="OUV807" s="110"/>
      <c r="OUW807" s="110"/>
      <c r="OUX807" s="110"/>
      <c r="OUY807" s="110"/>
      <c r="OUZ807" s="110"/>
      <c r="OVA807" s="110"/>
      <c r="OVB807" s="110"/>
      <c r="OVC807" s="110"/>
      <c r="OVD807" s="110"/>
      <c r="OVE807" s="110"/>
      <c r="OVF807" s="110"/>
      <c r="OVG807" s="110"/>
      <c r="OVH807" s="110"/>
      <c r="OVI807" s="110"/>
      <c r="OVJ807" s="110"/>
      <c r="OVK807" s="110"/>
      <c r="OVL807" s="110"/>
      <c r="OVM807" s="110"/>
      <c r="OVN807" s="110"/>
      <c r="OVO807" s="110"/>
      <c r="OVP807" s="110"/>
      <c r="OVQ807" s="110"/>
      <c r="OVR807" s="110"/>
      <c r="OVS807" s="110"/>
      <c r="OVT807" s="110"/>
      <c r="OVU807" s="110"/>
      <c r="OVV807" s="110"/>
      <c r="OVW807" s="110"/>
      <c r="OVX807" s="110"/>
      <c r="OVY807" s="110"/>
      <c r="OVZ807" s="110"/>
      <c r="OWA807" s="110"/>
      <c r="OWB807" s="110"/>
      <c r="OWC807" s="110"/>
      <c r="OWD807" s="110"/>
      <c r="OWE807" s="110"/>
      <c r="OWF807" s="110"/>
      <c r="OWG807" s="110"/>
      <c r="OWH807" s="110"/>
      <c r="OWI807" s="110"/>
      <c r="OWJ807" s="110"/>
      <c r="OWK807" s="110"/>
      <c r="OWL807" s="110"/>
      <c r="OWM807" s="110"/>
      <c r="OWN807" s="110"/>
      <c r="OWO807" s="110"/>
      <c r="OWP807" s="110"/>
      <c r="OWQ807" s="110"/>
      <c r="OWR807" s="110"/>
      <c r="OWS807" s="110"/>
      <c r="OWT807" s="110"/>
      <c r="OWU807" s="110"/>
      <c r="OWV807" s="110"/>
      <c r="OWW807" s="110"/>
      <c r="OWX807" s="110"/>
      <c r="OWY807" s="110"/>
      <c r="OWZ807" s="110"/>
      <c r="OXA807" s="110"/>
      <c r="OXB807" s="110"/>
      <c r="OXC807" s="110"/>
      <c r="OXD807" s="110"/>
      <c r="OXE807" s="110"/>
      <c r="OXF807" s="110"/>
      <c r="OXG807" s="110"/>
      <c r="OXH807" s="110"/>
      <c r="OXI807" s="110"/>
      <c r="OXJ807" s="110"/>
      <c r="OXK807" s="110"/>
      <c r="OXL807" s="110"/>
      <c r="OXM807" s="110"/>
      <c r="OXN807" s="110"/>
      <c r="OXO807" s="110"/>
      <c r="OXP807" s="110"/>
      <c r="OXQ807" s="110"/>
      <c r="OXR807" s="110"/>
      <c r="OXS807" s="110"/>
      <c r="OXT807" s="110"/>
      <c r="OXU807" s="110"/>
      <c r="OXV807" s="110"/>
      <c r="OXW807" s="110"/>
      <c r="OXX807" s="110"/>
      <c r="OXY807" s="110"/>
      <c r="OXZ807" s="110"/>
      <c r="OYA807" s="110"/>
      <c r="OYB807" s="110"/>
      <c r="OYC807" s="110"/>
      <c r="OYD807" s="110"/>
      <c r="OYE807" s="110"/>
      <c r="OYF807" s="110"/>
      <c r="OYG807" s="110"/>
      <c r="OYH807" s="110"/>
      <c r="OYI807" s="110"/>
      <c r="OYJ807" s="110"/>
      <c r="OYK807" s="110"/>
      <c r="OYL807" s="110"/>
      <c r="OYM807" s="110"/>
      <c r="OYN807" s="110"/>
      <c r="OYO807" s="110"/>
      <c r="OYP807" s="110"/>
      <c r="OYQ807" s="110"/>
      <c r="OYR807" s="110"/>
      <c r="OYS807" s="110"/>
      <c r="OYT807" s="110"/>
      <c r="OYU807" s="110"/>
      <c r="OYV807" s="110"/>
      <c r="OYW807" s="110"/>
      <c r="OYX807" s="110"/>
      <c r="OYY807" s="110"/>
      <c r="OYZ807" s="110"/>
      <c r="OZA807" s="110"/>
      <c r="OZB807" s="110"/>
      <c r="OZC807" s="110"/>
      <c r="OZD807" s="110"/>
      <c r="OZE807" s="110"/>
      <c r="OZF807" s="110"/>
      <c r="OZG807" s="110"/>
      <c r="OZH807" s="110"/>
      <c r="OZI807" s="110"/>
      <c r="OZJ807" s="110"/>
      <c r="OZK807" s="110"/>
      <c r="OZL807" s="110"/>
      <c r="OZM807" s="110"/>
      <c r="OZN807" s="110"/>
      <c r="OZO807" s="110"/>
      <c r="OZP807" s="110"/>
      <c r="OZQ807" s="110"/>
      <c r="OZR807" s="110"/>
      <c r="OZS807" s="110"/>
      <c r="OZT807" s="110"/>
      <c r="OZU807" s="110"/>
      <c r="OZV807" s="110"/>
      <c r="OZW807" s="110"/>
      <c r="OZX807" s="110"/>
      <c r="OZY807" s="110"/>
      <c r="OZZ807" s="110"/>
      <c r="PAA807" s="110"/>
      <c r="PAB807" s="110"/>
      <c r="PAC807" s="110"/>
      <c r="PAD807" s="110"/>
      <c r="PAE807" s="110"/>
      <c r="PAF807" s="110"/>
      <c r="PAG807" s="110"/>
      <c r="PAH807" s="110"/>
      <c r="PAI807" s="110"/>
      <c r="PAJ807" s="110"/>
      <c r="PAK807" s="110"/>
      <c r="PAL807" s="110"/>
      <c r="PAM807" s="110"/>
      <c r="PAN807" s="110"/>
      <c r="PAO807" s="110"/>
      <c r="PAP807" s="110"/>
      <c r="PAQ807" s="110"/>
      <c r="PAR807" s="110"/>
      <c r="PAS807" s="110"/>
      <c r="PAT807" s="110"/>
      <c r="PAU807" s="110"/>
      <c r="PAV807" s="110"/>
      <c r="PAW807" s="110"/>
      <c r="PAX807" s="110"/>
      <c r="PAY807" s="110"/>
      <c r="PAZ807" s="110"/>
      <c r="PBA807" s="110"/>
      <c r="PBB807" s="110"/>
      <c r="PBC807" s="110"/>
      <c r="PBD807" s="110"/>
      <c r="PBE807" s="110"/>
      <c r="PBF807" s="110"/>
      <c r="PBG807" s="110"/>
      <c r="PBH807" s="110"/>
      <c r="PBI807" s="110"/>
      <c r="PBJ807" s="110"/>
      <c r="PBK807" s="110"/>
      <c r="PBL807" s="110"/>
      <c r="PBM807" s="110"/>
      <c r="PBN807" s="110"/>
      <c r="PBO807" s="110"/>
      <c r="PBP807" s="110"/>
      <c r="PBQ807" s="110"/>
      <c r="PBR807" s="110"/>
      <c r="PBS807" s="110"/>
      <c r="PBT807" s="110"/>
      <c r="PBU807" s="110"/>
      <c r="PBV807" s="110"/>
      <c r="PBW807" s="110"/>
      <c r="PBX807" s="110"/>
      <c r="PBY807" s="110"/>
      <c r="PBZ807" s="110"/>
      <c r="PCA807" s="110"/>
      <c r="PCB807" s="110"/>
      <c r="PCC807" s="110"/>
      <c r="PCD807" s="110"/>
      <c r="PCE807" s="110"/>
      <c r="PCF807" s="110"/>
      <c r="PCG807" s="110"/>
      <c r="PCH807" s="110"/>
      <c r="PCI807" s="110"/>
      <c r="PCJ807" s="110"/>
      <c r="PCK807" s="110"/>
      <c r="PCL807" s="110"/>
      <c r="PCM807" s="110"/>
      <c r="PCN807" s="110"/>
      <c r="PCO807" s="110"/>
      <c r="PCP807" s="110"/>
      <c r="PCQ807" s="110"/>
      <c r="PCR807" s="110"/>
      <c r="PCS807" s="110"/>
      <c r="PCT807" s="110"/>
      <c r="PCU807" s="110"/>
      <c r="PCV807" s="110"/>
      <c r="PCW807" s="110"/>
      <c r="PCX807" s="110"/>
      <c r="PCY807" s="110"/>
      <c r="PCZ807" s="110"/>
      <c r="PDA807" s="110"/>
      <c r="PDB807" s="110"/>
      <c r="PDC807" s="110"/>
      <c r="PDD807" s="110"/>
      <c r="PDE807" s="110"/>
      <c r="PDF807" s="110"/>
      <c r="PDG807" s="110"/>
      <c r="PDH807" s="110"/>
      <c r="PDI807" s="110"/>
      <c r="PDJ807" s="110"/>
      <c r="PDK807" s="110"/>
      <c r="PDL807" s="110"/>
      <c r="PDM807" s="110"/>
      <c r="PDN807" s="110"/>
      <c r="PDO807" s="110"/>
      <c r="PDP807" s="110"/>
      <c r="PDQ807" s="110"/>
      <c r="PDR807" s="110"/>
      <c r="PDS807" s="110"/>
      <c r="PDT807" s="110"/>
      <c r="PDU807" s="110"/>
      <c r="PDV807" s="110"/>
      <c r="PDW807" s="110"/>
      <c r="PDX807" s="110"/>
      <c r="PDY807" s="110"/>
      <c r="PDZ807" s="110"/>
      <c r="PEA807" s="110"/>
      <c r="PEB807" s="110"/>
      <c r="PEC807" s="110"/>
      <c r="PED807" s="110"/>
      <c r="PEE807" s="110"/>
      <c r="PEF807" s="110"/>
      <c r="PEG807" s="110"/>
      <c r="PEH807" s="110"/>
      <c r="PEI807" s="110"/>
      <c r="PEJ807" s="110"/>
      <c r="PEK807" s="110"/>
      <c r="PEL807" s="110"/>
      <c r="PEM807" s="110"/>
      <c r="PEN807" s="110"/>
      <c r="PEO807" s="110"/>
      <c r="PEP807" s="110"/>
      <c r="PEQ807" s="110"/>
      <c r="PER807" s="110"/>
      <c r="PES807" s="110"/>
      <c r="PET807" s="110"/>
      <c r="PEU807" s="110"/>
      <c r="PEV807" s="110"/>
      <c r="PEW807" s="110"/>
      <c r="PEX807" s="110"/>
      <c r="PEY807" s="110"/>
      <c r="PEZ807" s="110"/>
      <c r="PFA807" s="110"/>
      <c r="PFB807" s="110"/>
      <c r="PFC807" s="110"/>
      <c r="PFD807" s="110"/>
      <c r="PFE807" s="110"/>
      <c r="PFF807" s="110"/>
      <c r="PFG807" s="110"/>
      <c r="PFH807" s="110"/>
      <c r="PFI807" s="110"/>
      <c r="PFJ807" s="110"/>
      <c r="PFK807" s="110"/>
      <c r="PFL807" s="110"/>
      <c r="PFM807" s="110"/>
      <c r="PFN807" s="110"/>
      <c r="PFO807" s="110"/>
      <c r="PFP807" s="110"/>
      <c r="PFQ807" s="110"/>
      <c r="PFR807" s="110"/>
      <c r="PFS807" s="110"/>
      <c r="PFT807" s="110"/>
      <c r="PFU807" s="110"/>
      <c r="PFV807" s="110"/>
      <c r="PFW807" s="110"/>
      <c r="PFX807" s="110"/>
      <c r="PFY807" s="110"/>
      <c r="PFZ807" s="110"/>
      <c r="PGA807" s="110"/>
      <c r="PGB807" s="110"/>
      <c r="PGC807" s="110"/>
      <c r="PGD807" s="110"/>
      <c r="PGE807" s="110"/>
      <c r="PGF807" s="110"/>
      <c r="PGG807" s="110"/>
      <c r="PGH807" s="110"/>
      <c r="PGI807" s="110"/>
      <c r="PGJ807" s="110"/>
      <c r="PGK807" s="110"/>
      <c r="PGL807" s="110"/>
      <c r="PGM807" s="110"/>
      <c r="PGN807" s="110"/>
      <c r="PGO807" s="110"/>
      <c r="PGP807" s="110"/>
      <c r="PGQ807" s="110"/>
      <c r="PGR807" s="110"/>
      <c r="PGS807" s="110"/>
      <c r="PGT807" s="110"/>
      <c r="PGU807" s="110"/>
      <c r="PGV807" s="110"/>
      <c r="PGW807" s="110"/>
      <c r="PGX807" s="110"/>
      <c r="PGY807" s="110"/>
      <c r="PGZ807" s="110"/>
      <c r="PHA807" s="110"/>
      <c r="PHB807" s="110"/>
      <c r="PHC807" s="110"/>
      <c r="PHD807" s="110"/>
      <c r="PHE807" s="110"/>
      <c r="PHF807" s="110"/>
      <c r="PHG807" s="110"/>
      <c r="PHH807" s="110"/>
      <c r="PHI807" s="110"/>
      <c r="PHJ807" s="110"/>
      <c r="PHK807" s="110"/>
      <c r="PHL807" s="110"/>
      <c r="PHM807" s="110"/>
      <c r="PHN807" s="110"/>
      <c r="PHO807" s="110"/>
      <c r="PHP807" s="110"/>
      <c r="PHQ807" s="110"/>
      <c r="PHR807" s="110"/>
      <c r="PHS807" s="110"/>
      <c r="PHT807" s="110"/>
      <c r="PHU807" s="110"/>
      <c r="PHV807" s="110"/>
      <c r="PHW807" s="110"/>
      <c r="PHX807" s="110"/>
      <c r="PHY807" s="110"/>
      <c r="PHZ807" s="110"/>
      <c r="PIA807" s="110"/>
      <c r="PIB807" s="110"/>
      <c r="PIC807" s="110"/>
      <c r="PID807" s="110"/>
      <c r="PIE807" s="110"/>
      <c r="PIF807" s="110"/>
      <c r="PIG807" s="110"/>
      <c r="PIH807" s="110"/>
      <c r="PII807" s="110"/>
      <c r="PIJ807" s="110"/>
      <c r="PIK807" s="110"/>
      <c r="PIL807" s="110"/>
      <c r="PIM807" s="110"/>
      <c r="PIN807" s="110"/>
      <c r="PIO807" s="110"/>
      <c r="PIP807" s="110"/>
      <c r="PIQ807" s="110"/>
      <c r="PIR807" s="110"/>
      <c r="PIS807" s="110"/>
      <c r="PIT807" s="110"/>
      <c r="PIU807" s="110"/>
      <c r="PIV807" s="110"/>
      <c r="PIW807" s="110"/>
      <c r="PIX807" s="110"/>
      <c r="PIY807" s="110"/>
      <c r="PIZ807" s="110"/>
      <c r="PJA807" s="110"/>
      <c r="PJB807" s="110"/>
      <c r="PJC807" s="110"/>
      <c r="PJD807" s="110"/>
      <c r="PJE807" s="110"/>
      <c r="PJF807" s="110"/>
      <c r="PJG807" s="110"/>
      <c r="PJH807" s="110"/>
      <c r="PJI807" s="110"/>
      <c r="PJJ807" s="110"/>
      <c r="PJK807" s="110"/>
      <c r="PJL807" s="110"/>
      <c r="PJM807" s="110"/>
      <c r="PJN807" s="110"/>
      <c r="PJO807" s="110"/>
      <c r="PJP807" s="110"/>
      <c r="PJQ807" s="110"/>
      <c r="PJR807" s="110"/>
      <c r="PJS807" s="110"/>
      <c r="PJT807" s="110"/>
      <c r="PJU807" s="110"/>
      <c r="PJV807" s="110"/>
      <c r="PJW807" s="110"/>
      <c r="PJX807" s="110"/>
      <c r="PJY807" s="110"/>
      <c r="PJZ807" s="110"/>
      <c r="PKA807" s="110"/>
      <c r="PKB807" s="110"/>
      <c r="PKC807" s="110"/>
      <c r="PKD807" s="110"/>
      <c r="PKE807" s="110"/>
      <c r="PKF807" s="110"/>
      <c r="PKG807" s="110"/>
      <c r="PKH807" s="110"/>
      <c r="PKI807" s="110"/>
      <c r="PKJ807" s="110"/>
      <c r="PKK807" s="110"/>
      <c r="PKL807" s="110"/>
      <c r="PKM807" s="110"/>
      <c r="PKN807" s="110"/>
      <c r="PKO807" s="110"/>
      <c r="PKP807" s="110"/>
      <c r="PKQ807" s="110"/>
      <c r="PKR807" s="110"/>
      <c r="PKS807" s="110"/>
      <c r="PKT807" s="110"/>
      <c r="PKU807" s="110"/>
      <c r="PKV807" s="110"/>
      <c r="PKW807" s="110"/>
      <c r="PKX807" s="110"/>
      <c r="PKY807" s="110"/>
      <c r="PKZ807" s="110"/>
      <c r="PLA807" s="110"/>
      <c r="PLB807" s="110"/>
      <c r="PLC807" s="110"/>
      <c r="PLD807" s="110"/>
      <c r="PLE807" s="110"/>
      <c r="PLF807" s="110"/>
      <c r="PLG807" s="110"/>
      <c r="PLH807" s="110"/>
      <c r="PLI807" s="110"/>
      <c r="PLJ807" s="110"/>
      <c r="PLK807" s="110"/>
      <c r="PLL807" s="110"/>
      <c r="PLM807" s="110"/>
      <c r="PLN807" s="110"/>
      <c r="PLO807" s="110"/>
      <c r="PLP807" s="110"/>
      <c r="PLQ807" s="110"/>
      <c r="PLR807" s="110"/>
      <c r="PLS807" s="110"/>
      <c r="PLT807" s="110"/>
      <c r="PLU807" s="110"/>
      <c r="PLV807" s="110"/>
      <c r="PLW807" s="110"/>
      <c r="PLX807" s="110"/>
      <c r="PLY807" s="110"/>
      <c r="PLZ807" s="110"/>
      <c r="PMA807" s="110"/>
      <c r="PMB807" s="110"/>
      <c r="PMC807" s="110"/>
      <c r="PMD807" s="110"/>
      <c r="PME807" s="110"/>
      <c r="PMF807" s="110"/>
      <c r="PMG807" s="110"/>
      <c r="PMH807" s="110"/>
      <c r="PMI807" s="110"/>
      <c r="PMJ807" s="110"/>
      <c r="PMK807" s="110"/>
      <c r="PML807" s="110"/>
      <c r="PMM807" s="110"/>
      <c r="PMN807" s="110"/>
      <c r="PMO807" s="110"/>
      <c r="PMP807" s="110"/>
      <c r="PMQ807" s="110"/>
      <c r="PMR807" s="110"/>
      <c r="PMS807" s="110"/>
      <c r="PMT807" s="110"/>
      <c r="PMU807" s="110"/>
      <c r="PMV807" s="110"/>
      <c r="PMW807" s="110"/>
      <c r="PMX807" s="110"/>
      <c r="PMY807" s="110"/>
      <c r="PMZ807" s="110"/>
      <c r="PNA807" s="110"/>
      <c r="PNB807" s="110"/>
      <c r="PNC807" s="110"/>
      <c r="PND807" s="110"/>
      <c r="PNE807" s="110"/>
      <c r="PNF807" s="110"/>
      <c r="PNG807" s="110"/>
      <c r="PNH807" s="110"/>
      <c r="PNI807" s="110"/>
      <c r="PNJ807" s="110"/>
      <c r="PNK807" s="110"/>
      <c r="PNL807" s="110"/>
      <c r="PNM807" s="110"/>
      <c r="PNN807" s="110"/>
      <c r="PNO807" s="110"/>
      <c r="PNP807" s="110"/>
      <c r="PNQ807" s="110"/>
      <c r="PNR807" s="110"/>
      <c r="PNS807" s="110"/>
      <c r="PNT807" s="110"/>
      <c r="PNU807" s="110"/>
      <c r="PNV807" s="110"/>
      <c r="PNW807" s="110"/>
      <c r="PNX807" s="110"/>
      <c r="PNY807" s="110"/>
      <c r="PNZ807" s="110"/>
      <c r="POA807" s="110"/>
      <c r="POB807" s="110"/>
      <c r="POC807" s="110"/>
      <c r="POD807" s="110"/>
      <c r="POE807" s="110"/>
      <c r="POF807" s="110"/>
      <c r="POG807" s="110"/>
      <c r="POH807" s="110"/>
      <c r="POI807" s="110"/>
      <c r="POJ807" s="110"/>
      <c r="POK807" s="110"/>
      <c r="POL807" s="110"/>
      <c r="POM807" s="110"/>
      <c r="PON807" s="110"/>
      <c r="POO807" s="110"/>
      <c r="POP807" s="110"/>
      <c r="POQ807" s="110"/>
      <c r="POR807" s="110"/>
      <c r="POS807" s="110"/>
      <c r="POT807" s="110"/>
      <c r="POU807" s="110"/>
      <c r="POV807" s="110"/>
      <c r="POW807" s="110"/>
      <c r="POX807" s="110"/>
      <c r="POY807" s="110"/>
      <c r="POZ807" s="110"/>
      <c r="PPA807" s="110"/>
      <c r="PPB807" s="110"/>
      <c r="PPC807" s="110"/>
      <c r="PPD807" s="110"/>
      <c r="PPE807" s="110"/>
      <c r="PPF807" s="110"/>
      <c r="PPG807" s="110"/>
      <c r="PPH807" s="110"/>
      <c r="PPI807" s="110"/>
      <c r="PPJ807" s="110"/>
      <c r="PPK807" s="110"/>
      <c r="PPL807" s="110"/>
      <c r="PPM807" s="110"/>
      <c r="PPN807" s="110"/>
      <c r="PPO807" s="110"/>
      <c r="PPP807" s="110"/>
      <c r="PPQ807" s="110"/>
      <c r="PPR807" s="110"/>
      <c r="PPS807" s="110"/>
      <c r="PPT807" s="110"/>
      <c r="PPU807" s="110"/>
      <c r="PPV807" s="110"/>
      <c r="PPW807" s="110"/>
      <c r="PPX807" s="110"/>
      <c r="PPY807" s="110"/>
      <c r="PPZ807" s="110"/>
      <c r="PQA807" s="110"/>
      <c r="PQB807" s="110"/>
      <c r="PQC807" s="110"/>
      <c r="PQD807" s="110"/>
      <c r="PQE807" s="110"/>
      <c r="PQF807" s="110"/>
      <c r="PQG807" s="110"/>
      <c r="PQH807" s="110"/>
      <c r="PQI807" s="110"/>
      <c r="PQJ807" s="110"/>
      <c r="PQK807" s="110"/>
      <c r="PQL807" s="110"/>
      <c r="PQM807" s="110"/>
      <c r="PQN807" s="110"/>
      <c r="PQO807" s="110"/>
      <c r="PQP807" s="110"/>
      <c r="PQQ807" s="110"/>
      <c r="PQR807" s="110"/>
      <c r="PQS807" s="110"/>
      <c r="PQT807" s="110"/>
      <c r="PQU807" s="110"/>
      <c r="PQV807" s="110"/>
      <c r="PQW807" s="110"/>
      <c r="PQX807" s="110"/>
      <c r="PQY807" s="110"/>
      <c r="PQZ807" s="110"/>
      <c r="PRA807" s="110"/>
      <c r="PRB807" s="110"/>
      <c r="PRC807" s="110"/>
      <c r="PRD807" s="110"/>
      <c r="PRE807" s="110"/>
      <c r="PRF807" s="110"/>
      <c r="PRG807" s="110"/>
      <c r="PRH807" s="110"/>
      <c r="PRI807" s="110"/>
      <c r="PRJ807" s="110"/>
      <c r="PRK807" s="110"/>
      <c r="PRL807" s="110"/>
      <c r="PRM807" s="110"/>
      <c r="PRN807" s="110"/>
      <c r="PRO807" s="110"/>
      <c r="PRP807" s="110"/>
      <c r="PRQ807" s="110"/>
      <c r="PRR807" s="110"/>
      <c r="PRS807" s="110"/>
      <c r="PRT807" s="110"/>
      <c r="PRU807" s="110"/>
      <c r="PRV807" s="110"/>
      <c r="PRW807" s="110"/>
      <c r="PRX807" s="110"/>
      <c r="PRY807" s="110"/>
      <c r="PRZ807" s="110"/>
      <c r="PSA807" s="110"/>
      <c r="PSB807" s="110"/>
      <c r="PSC807" s="110"/>
      <c r="PSD807" s="110"/>
      <c r="PSE807" s="110"/>
      <c r="PSF807" s="110"/>
      <c r="PSG807" s="110"/>
      <c r="PSH807" s="110"/>
      <c r="PSI807" s="110"/>
      <c r="PSJ807" s="110"/>
      <c r="PSK807" s="110"/>
      <c r="PSL807" s="110"/>
      <c r="PSM807" s="110"/>
      <c r="PSN807" s="110"/>
      <c r="PSO807" s="110"/>
      <c r="PSP807" s="110"/>
      <c r="PSQ807" s="110"/>
      <c r="PSR807" s="110"/>
      <c r="PSS807" s="110"/>
      <c r="PST807" s="110"/>
      <c r="PSU807" s="110"/>
      <c r="PSV807" s="110"/>
      <c r="PSW807" s="110"/>
      <c r="PSX807" s="110"/>
      <c r="PSY807" s="110"/>
      <c r="PSZ807" s="110"/>
      <c r="PTA807" s="110"/>
      <c r="PTB807" s="110"/>
      <c r="PTC807" s="110"/>
      <c r="PTD807" s="110"/>
      <c r="PTE807" s="110"/>
      <c r="PTF807" s="110"/>
      <c r="PTG807" s="110"/>
      <c r="PTH807" s="110"/>
      <c r="PTI807" s="110"/>
      <c r="PTJ807" s="110"/>
      <c r="PTK807" s="110"/>
      <c r="PTL807" s="110"/>
      <c r="PTM807" s="110"/>
      <c r="PTN807" s="110"/>
      <c r="PTO807" s="110"/>
      <c r="PTP807" s="110"/>
      <c r="PTQ807" s="110"/>
      <c r="PTR807" s="110"/>
      <c r="PTS807" s="110"/>
      <c r="PTT807" s="110"/>
      <c r="PTU807" s="110"/>
      <c r="PTV807" s="110"/>
      <c r="PTW807" s="110"/>
      <c r="PTX807" s="110"/>
      <c r="PTY807" s="110"/>
      <c r="PTZ807" s="110"/>
      <c r="PUA807" s="110"/>
      <c r="PUB807" s="110"/>
      <c r="PUC807" s="110"/>
      <c r="PUD807" s="110"/>
      <c r="PUE807" s="110"/>
      <c r="PUF807" s="110"/>
      <c r="PUG807" s="110"/>
      <c r="PUH807" s="110"/>
      <c r="PUI807" s="110"/>
      <c r="PUJ807" s="110"/>
      <c r="PUK807" s="110"/>
      <c r="PUL807" s="110"/>
      <c r="PUM807" s="110"/>
      <c r="PUN807" s="110"/>
      <c r="PUO807" s="110"/>
      <c r="PUP807" s="110"/>
      <c r="PUQ807" s="110"/>
      <c r="PUR807" s="110"/>
      <c r="PUS807" s="110"/>
      <c r="PUT807" s="110"/>
      <c r="PUU807" s="110"/>
      <c r="PUV807" s="110"/>
      <c r="PUW807" s="110"/>
      <c r="PUX807" s="110"/>
      <c r="PUY807" s="110"/>
      <c r="PUZ807" s="110"/>
      <c r="PVA807" s="110"/>
      <c r="PVB807" s="110"/>
      <c r="PVC807" s="110"/>
      <c r="PVD807" s="110"/>
      <c r="PVE807" s="110"/>
      <c r="PVF807" s="110"/>
      <c r="PVG807" s="110"/>
      <c r="PVH807" s="110"/>
      <c r="PVI807" s="110"/>
      <c r="PVJ807" s="110"/>
      <c r="PVK807" s="110"/>
      <c r="PVL807" s="110"/>
      <c r="PVM807" s="110"/>
      <c r="PVN807" s="110"/>
      <c r="PVO807" s="110"/>
      <c r="PVP807" s="110"/>
      <c r="PVQ807" s="110"/>
      <c r="PVR807" s="110"/>
      <c r="PVS807" s="110"/>
      <c r="PVT807" s="110"/>
      <c r="PVU807" s="110"/>
      <c r="PVV807" s="110"/>
      <c r="PVW807" s="110"/>
      <c r="PVX807" s="110"/>
      <c r="PVY807" s="110"/>
      <c r="PVZ807" s="110"/>
      <c r="PWA807" s="110"/>
      <c r="PWB807" s="110"/>
      <c r="PWC807" s="110"/>
      <c r="PWD807" s="110"/>
      <c r="PWE807" s="110"/>
      <c r="PWF807" s="110"/>
      <c r="PWG807" s="110"/>
      <c r="PWH807" s="110"/>
      <c r="PWI807" s="110"/>
      <c r="PWJ807" s="110"/>
      <c r="PWK807" s="110"/>
      <c r="PWL807" s="110"/>
      <c r="PWM807" s="110"/>
      <c r="PWN807" s="110"/>
      <c r="PWO807" s="110"/>
      <c r="PWP807" s="110"/>
      <c r="PWQ807" s="110"/>
      <c r="PWR807" s="110"/>
      <c r="PWS807" s="110"/>
      <c r="PWT807" s="110"/>
      <c r="PWU807" s="110"/>
      <c r="PWV807" s="110"/>
      <c r="PWW807" s="110"/>
      <c r="PWX807" s="110"/>
      <c r="PWY807" s="110"/>
      <c r="PWZ807" s="110"/>
      <c r="PXA807" s="110"/>
      <c r="PXB807" s="110"/>
      <c r="PXC807" s="110"/>
      <c r="PXD807" s="110"/>
      <c r="PXE807" s="110"/>
      <c r="PXF807" s="110"/>
      <c r="PXG807" s="110"/>
      <c r="PXH807" s="110"/>
      <c r="PXI807" s="110"/>
      <c r="PXJ807" s="110"/>
      <c r="PXK807" s="110"/>
      <c r="PXL807" s="110"/>
      <c r="PXM807" s="110"/>
      <c r="PXN807" s="110"/>
      <c r="PXO807" s="110"/>
      <c r="PXP807" s="110"/>
      <c r="PXQ807" s="110"/>
      <c r="PXR807" s="110"/>
      <c r="PXS807" s="110"/>
      <c r="PXT807" s="110"/>
      <c r="PXU807" s="110"/>
      <c r="PXV807" s="110"/>
      <c r="PXW807" s="110"/>
      <c r="PXX807" s="110"/>
      <c r="PXY807" s="110"/>
      <c r="PXZ807" s="110"/>
      <c r="PYA807" s="110"/>
      <c r="PYB807" s="110"/>
      <c r="PYC807" s="110"/>
      <c r="PYD807" s="110"/>
      <c r="PYE807" s="110"/>
      <c r="PYF807" s="110"/>
      <c r="PYG807" s="110"/>
      <c r="PYH807" s="110"/>
      <c r="PYI807" s="110"/>
      <c r="PYJ807" s="110"/>
      <c r="PYK807" s="110"/>
      <c r="PYL807" s="110"/>
      <c r="PYM807" s="110"/>
      <c r="PYN807" s="110"/>
      <c r="PYO807" s="110"/>
      <c r="PYP807" s="110"/>
      <c r="PYQ807" s="110"/>
      <c r="PYR807" s="110"/>
      <c r="PYS807" s="110"/>
      <c r="PYT807" s="110"/>
      <c r="PYU807" s="110"/>
      <c r="PYV807" s="110"/>
      <c r="PYW807" s="110"/>
      <c r="PYX807" s="110"/>
      <c r="PYY807" s="110"/>
      <c r="PYZ807" s="110"/>
      <c r="PZA807" s="110"/>
      <c r="PZB807" s="110"/>
      <c r="PZC807" s="110"/>
      <c r="PZD807" s="110"/>
      <c r="PZE807" s="110"/>
      <c r="PZF807" s="110"/>
      <c r="PZG807" s="110"/>
      <c r="PZH807" s="110"/>
      <c r="PZI807" s="110"/>
      <c r="PZJ807" s="110"/>
      <c r="PZK807" s="110"/>
      <c r="PZL807" s="110"/>
      <c r="PZM807" s="110"/>
      <c r="PZN807" s="110"/>
      <c r="PZO807" s="110"/>
      <c r="PZP807" s="110"/>
      <c r="PZQ807" s="110"/>
      <c r="PZR807" s="110"/>
      <c r="PZS807" s="110"/>
      <c r="PZT807" s="110"/>
      <c r="PZU807" s="110"/>
      <c r="PZV807" s="110"/>
      <c r="PZW807" s="110"/>
      <c r="PZX807" s="110"/>
      <c r="PZY807" s="110"/>
      <c r="PZZ807" s="110"/>
      <c r="QAA807" s="110"/>
      <c r="QAB807" s="110"/>
      <c r="QAC807" s="110"/>
      <c r="QAD807" s="110"/>
      <c r="QAE807" s="110"/>
      <c r="QAF807" s="110"/>
      <c r="QAG807" s="110"/>
      <c r="QAH807" s="110"/>
      <c r="QAI807" s="110"/>
      <c r="QAJ807" s="110"/>
      <c r="QAK807" s="110"/>
      <c r="QAL807" s="110"/>
      <c r="QAM807" s="110"/>
      <c r="QAN807" s="110"/>
      <c r="QAO807" s="110"/>
      <c r="QAP807" s="110"/>
      <c r="QAQ807" s="110"/>
      <c r="QAR807" s="110"/>
      <c r="QAS807" s="110"/>
      <c r="QAT807" s="110"/>
      <c r="QAU807" s="110"/>
      <c r="QAV807" s="110"/>
      <c r="QAW807" s="110"/>
      <c r="QAX807" s="110"/>
      <c r="QAY807" s="110"/>
      <c r="QAZ807" s="110"/>
      <c r="QBA807" s="110"/>
      <c r="QBB807" s="110"/>
      <c r="QBC807" s="110"/>
      <c r="QBD807" s="110"/>
      <c r="QBE807" s="110"/>
      <c r="QBF807" s="110"/>
      <c r="QBG807" s="110"/>
      <c r="QBH807" s="110"/>
      <c r="QBI807" s="110"/>
      <c r="QBJ807" s="110"/>
      <c r="QBK807" s="110"/>
      <c r="QBL807" s="110"/>
      <c r="QBM807" s="110"/>
      <c r="QBN807" s="110"/>
      <c r="QBO807" s="110"/>
      <c r="QBP807" s="110"/>
      <c r="QBQ807" s="110"/>
      <c r="QBR807" s="110"/>
      <c r="QBS807" s="110"/>
      <c r="QBT807" s="110"/>
      <c r="QBU807" s="110"/>
      <c r="QBV807" s="110"/>
      <c r="QBW807" s="110"/>
      <c r="QBX807" s="110"/>
      <c r="QBY807" s="110"/>
      <c r="QBZ807" s="110"/>
      <c r="QCA807" s="110"/>
      <c r="QCB807" s="110"/>
      <c r="QCC807" s="110"/>
      <c r="QCD807" s="110"/>
      <c r="QCE807" s="110"/>
      <c r="QCF807" s="110"/>
      <c r="QCG807" s="110"/>
      <c r="QCH807" s="110"/>
      <c r="QCI807" s="110"/>
      <c r="QCJ807" s="110"/>
      <c r="QCK807" s="110"/>
      <c r="QCL807" s="110"/>
      <c r="QCM807" s="110"/>
      <c r="QCN807" s="110"/>
      <c r="QCO807" s="110"/>
      <c r="QCP807" s="110"/>
      <c r="QCQ807" s="110"/>
      <c r="QCR807" s="110"/>
      <c r="QCS807" s="110"/>
      <c r="QCT807" s="110"/>
      <c r="QCU807" s="110"/>
      <c r="QCV807" s="110"/>
      <c r="QCW807" s="110"/>
      <c r="QCX807" s="110"/>
      <c r="QCY807" s="110"/>
      <c r="QCZ807" s="110"/>
      <c r="QDA807" s="110"/>
      <c r="QDB807" s="110"/>
      <c r="QDC807" s="110"/>
      <c r="QDD807" s="110"/>
      <c r="QDE807" s="110"/>
      <c r="QDF807" s="110"/>
      <c r="QDG807" s="110"/>
      <c r="QDH807" s="110"/>
      <c r="QDI807" s="110"/>
      <c r="QDJ807" s="110"/>
      <c r="QDK807" s="110"/>
      <c r="QDL807" s="110"/>
      <c r="QDM807" s="110"/>
      <c r="QDN807" s="110"/>
      <c r="QDO807" s="110"/>
      <c r="QDP807" s="110"/>
      <c r="QDQ807" s="110"/>
      <c r="QDR807" s="110"/>
      <c r="QDS807" s="110"/>
      <c r="QDT807" s="110"/>
      <c r="QDU807" s="110"/>
      <c r="QDV807" s="110"/>
      <c r="QDW807" s="110"/>
      <c r="QDX807" s="110"/>
      <c r="QDY807" s="110"/>
      <c r="QDZ807" s="110"/>
      <c r="QEA807" s="110"/>
      <c r="QEB807" s="110"/>
      <c r="QEC807" s="110"/>
      <c r="QED807" s="110"/>
      <c r="QEE807" s="110"/>
      <c r="QEF807" s="110"/>
      <c r="QEG807" s="110"/>
      <c r="QEH807" s="110"/>
      <c r="QEI807" s="110"/>
      <c r="QEJ807" s="110"/>
      <c r="QEK807" s="110"/>
      <c r="QEL807" s="110"/>
      <c r="QEM807" s="110"/>
      <c r="QEN807" s="110"/>
      <c r="QEO807" s="110"/>
      <c r="QEP807" s="110"/>
      <c r="QEQ807" s="110"/>
      <c r="QER807" s="110"/>
      <c r="QES807" s="110"/>
      <c r="QET807" s="110"/>
      <c r="QEU807" s="110"/>
      <c r="QEV807" s="110"/>
      <c r="QEW807" s="110"/>
      <c r="QEX807" s="110"/>
      <c r="QEY807" s="110"/>
      <c r="QEZ807" s="110"/>
      <c r="QFA807" s="110"/>
      <c r="QFB807" s="110"/>
      <c r="QFC807" s="110"/>
      <c r="QFD807" s="110"/>
      <c r="QFE807" s="110"/>
      <c r="QFF807" s="110"/>
      <c r="QFG807" s="110"/>
      <c r="QFH807" s="110"/>
      <c r="QFI807" s="110"/>
      <c r="QFJ807" s="110"/>
      <c r="QFK807" s="110"/>
      <c r="QFL807" s="110"/>
      <c r="QFM807" s="110"/>
      <c r="QFN807" s="110"/>
      <c r="QFO807" s="110"/>
      <c r="QFP807" s="110"/>
      <c r="QFQ807" s="110"/>
      <c r="QFR807" s="110"/>
      <c r="QFS807" s="110"/>
      <c r="QFT807" s="110"/>
      <c r="QFU807" s="110"/>
      <c r="QFV807" s="110"/>
      <c r="QFW807" s="110"/>
      <c r="QFX807" s="110"/>
      <c r="QFY807" s="110"/>
      <c r="QFZ807" s="110"/>
      <c r="QGA807" s="110"/>
      <c r="QGB807" s="110"/>
      <c r="QGC807" s="110"/>
      <c r="QGD807" s="110"/>
      <c r="QGE807" s="110"/>
      <c r="QGF807" s="110"/>
      <c r="QGG807" s="110"/>
      <c r="QGH807" s="110"/>
      <c r="QGI807" s="110"/>
      <c r="QGJ807" s="110"/>
      <c r="QGK807" s="110"/>
      <c r="QGL807" s="110"/>
      <c r="QGM807" s="110"/>
      <c r="QGN807" s="110"/>
      <c r="QGO807" s="110"/>
      <c r="QGP807" s="110"/>
      <c r="QGQ807" s="110"/>
      <c r="QGR807" s="110"/>
      <c r="QGS807" s="110"/>
      <c r="QGT807" s="110"/>
      <c r="QGU807" s="110"/>
      <c r="QGV807" s="110"/>
      <c r="QGW807" s="110"/>
      <c r="QGX807" s="110"/>
      <c r="QGY807" s="110"/>
      <c r="QGZ807" s="110"/>
      <c r="QHA807" s="110"/>
      <c r="QHB807" s="110"/>
      <c r="QHC807" s="110"/>
      <c r="QHD807" s="110"/>
      <c r="QHE807" s="110"/>
      <c r="QHF807" s="110"/>
      <c r="QHG807" s="110"/>
      <c r="QHH807" s="110"/>
      <c r="QHI807" s="110"/>
      <c r="QHJ807" s="110"/>
      <c r="QHK807" s="110"/>
      <c r="QHL807" s="110"/>
      <c r="QHM807" s="110"/>
      <c r="QHN807" s="110"/>
      <c r="QHO807" s="110"/>
      <c r="QHP807" s="110"/>
      <c r="QHQ807" s="110"/>
      <c r="QHR807" s="110"/>
      <c r="QHS807" s="110"/>
      <c r="QHT807" s="110"/>
      <c r="QHU807" s="110"/>
      <c r="QHV807" s="110"/>
      <c r="QHW807" s="110"/>
      <c r="QHX807" s="110"/>
      <c r="QHY807" s="110"/>
      <c r="QHZ807" s="110"/>
      <c r="QIA807" s="110"/>
      <c r="QIB807" s="110"/>
      <c r="QIC807" s="110"/>
      <c r="QID807" s="110"/>
      <c r="QIE807" s="110"/>
      <c r="QIF807" s="110"/>
      <c r="QIG807" s="110"/>
      <c r="QIH807" s="110"/>
      <c r="QII807" s="110"/>
      <c r="QIJ807" s="110"/>
      <c r="QIK807" s="110"/>
      <c r="QIL807" s="110"/>
      <c r="QIM807" s="110"/>
      <c r="QIN807" s="110"/>
      <c r="QIO807" s="110"/>
      <c r="QIP807" s="110"/>
      <c r="QIQ807" s="110"/>
      <c r="QIR807" s="110"/>
      <c r="QIS807" s="110"/>
      <c r="QIT807" s="110"/>
      <c r="QIU807" s="110"/>
      <c r="QIV807" s="110"/>
      <c r="QIW807" s="110"/>
      <c r="QIX807" s="110"/>
      <c r="QIY807" s="110"/>
      <c r="QIZ807" s="110"/>
      <c r="QJA807" s="110"/>
      <c r="QJB807" s="110"/>
      <c r="QJC807" s="110"/>
      <c r="QJD807" s="110"/>
      <c r="QJE807" s="110"/>
      <c r="QJF807" s="110"/>
      <c r="QJG807" s="110"/>
      <c r="QJH807" s="110"/>
      <c r="QJI807" s="110"/>
      <c r="QJJ807" s="110"/>
      <c r="QJK807" s="110"/>
      <c r="QJL807" s="110"/>
      <c r="QJM807" s="110"/>
      <c r="QJN807" s="110"/>
      <c r="QJO807" s="110"/>
      <c r="QJP807" s="110"/>
      <c r="QJQ807" s="110"/>
      <c r="QJR807" s="110"/>
      <c r="QJS807" s="110"/>
      <c r="QJT807" s="110"/>
      <c r="QJU807" s="110"/>
      <c r="QJV807" s="110"/>
      <c r="QJW807" s="110"/>
      <c r="QJX807" s="110"/>
      <c r="QJY807" s="110"/>
      <c r="QJZ807" s="110"/>
      <c r="QKA807" s="110"/>
      <c r="QKB807" s="110"/>
      <c r="QKC807" s="110"/>
      <c r="QKD807" s="110"/>
      <c r="QKE807" s="110"/>
      <c r="QKF807" s="110"/>
      <c r="QKG807" s="110"/>
      <c r="QKH807" s="110"/>
      <c r="QKI807" s="110"/>
      <c r="QKJ807" s="110"/>
      <c r="QKK807" s="110"/>
      <c r="QKL807" s="110"/>
      <c r="QKM807" s="110"/>
      <c r="QKN807" s="110"/>
      <c r="QKO807" s="110"/>
      <c r="QKP807" s="110"/>
      <c r="QKQ807" s="110"/>
      <c r="QKR807" s="110"/>
      <c r="QKS807" s="110"/>
      <c r="QKT807" s="110"/>
      <c r="QKU807" s="110"/>
      <c r="QKV807" s="110"/>
      <c r="QKW807" s="110"/>
      <c r="QKX807" s="110"/>
      <c r="QKY807" s="110"/>
      <c r="QKZ807" s="110"/>
      <c r="QLA807" s="110"/>
      <c r="QLB807" s="110"/>
      <c r="QLC807" s="110"/>
      <c r="QLD807" s="110"/>
      <c r="QLE807" s="110"/>
      <c r="QLF807" s="110"/>
      <c r="QLG807" s="110"/>
      <c r="QLH807" s="110"/>
      <c r="QLI807" s="110"/>
      <c r="QLJ807" s="110"/>
      <c r="QLK807" s="110"/>
      <c r="QLL807" s="110"/>
      <c r="QLM807" s="110"/>
      <c r="QLN807" s="110"/>
      <c r="QLO807" s="110"/>
      <c r="QLP807" s="110"/>
      <c r="QLQ807" s="110"/>
      <c r="QLR807" s="110"/>
      <c r="QLS807" s="110"/>
      <c r="QLT807" s="110"/>
      <c r="QLU807" s="110"/>
      <c r="QLV807" s="110"/>
      <c r="QLW807" s="110"/>
      <c r="QLX807" s="110"/>
      <c r="QLY807" s="110"/>
      <c r="QLZ807" s="110"/>
      <c r="QMA807" s="110"/>
      <c r="QMB807" s="110"/>
      <c r="QMC807" s="110"/>
      <c r="QMD807" s="110"/>
      <c r="QME807" s="110"/>
      <c r="QMF807" s="110"/>
      <c r="QMG807" s="110"/>
      <c r="QMH807" s="110"/>
      <c r="QMI807" s="110"/>
      <c r="QMJ807" s="110"/>
      <c r="QMK807" s="110"/>
      <c r="QML807" s="110"/>
      <c r="QMM807" s="110"/>
      <c r="QMN807" s="110"/>
      <c r="QMO807" s="110"/>
      <c r="QMP807" s="110"/>
      <c r="QMQ807" s="110"/>
      <c r="QMR807" s="110"/>
      <c r="QMS807" s="110"/>
      <c r="QMT807" s="110"/>
      <c r="QMU807" s="110"/>
      <c r="QMV807" s="110"/>
      <c r="QMW807" s="110"/>
      <c r="QMX807" s="110"/>
      <c r="QMY807" s="110"/>
      <c r="QMZ807" s="110"/>
      <c r="QNA807" s="110"/>
      <c r="QNB807" s="110"/>
      <c r="QNC807" s="110"/>
      <c r="QND807" s="110"/>
      <c r="QNE807" s="110"/>
      <c r="QNF807" s="110"/>
      <c r="QNG807" s="110"/>
      <c r="QNH807" s="110"/>
      <c r="QNI807" s="110"/>
      <c r="QNJ807" s="110"/>
      <c r="QNK807" s="110"/>
      <c r="QNL807" s="110"/>
      <c r="QNM807" s="110"/>
      <c r="QNN807" s="110"/>
      <c r="QNO807" s="110"/>
      <c r="QNP807" s="110"/>
      <c r="QNQ807" s="110"/>
      <c r="QNR807" s="110"/>
      <c r="QNS807" s="110"/>
      <c r="QNT807" s="110"/>
      <c r="QNU807" s="110"/>
      <c r="QNV807" s="110"/>
      <c r="QNW807" s="110"/>
      <c r="QNX807" s="110"/>
      <c r="QNY807" s="110"/>
      <c r="QNZ807" s="110"/>
      <c r="QOA807" s="110"/>
      <c r="QOB807" s="110"/>
      <c r="QOC807" s="110"/>
      <c r="QOD807" s="110"/>
      <c r="QOE807" s="110"/>
      <c r="QOF807" s="110"/>
      <c r="QOG807" s="110"/>
      <c r="QOH807" s="110"/>
      <c r="QOI807" s="110"/>
      <c r="QOJ807" s="110"/>
      <c r="QOK807" s="110"/>
      <c r="QOL807" s="110"/>
      <c r="QOM807" s="110"/>
      <c r="QON807" s="110"/>
      <c r="QOO807" s="110"/>
      <c r="QOP807" s="110"/>
      <c r="QOQ807" s="110"/>
      <c r="QOR807" s="110"/>
      <c r="QOS807" s="110"/>
      <c r="QOT807" s="110"/>
      <c r="QOU807" s="110"/>
      <c r="QOV807" s="110"/>
      <c r="QOW807" s="110"/>
      <c r="QOX807" s="110"/>
      <c r="QOY807" s="110"/>
      <c r="QOZ807" s="110"/>
      <c r="QPA807" s="110"/>
      <c r="QPB807" s="110"/>
      <c r="QPC807" s="110"/>
      <c r="QPD807" s="110"/>
      <c r="QPE807" s="110"/>
      <c r="QPF807" s="110"/>
      <c r="QPG807" s="110"/>
      <c r="QPH807" s="110"/>
      <c r="QPI807" s="110"/>
      <c r="QPJ807" s="110"/>
      <c r="QPK807" s="110"/>
      <c r="QPL807" s="110"/>
      <c r="QPM807" s="110"/>
      <c r="QPN807" s="110"/>
      <c r="QPO807" s="110"/>
      <c r="QPP807" s="110"/>
      <c r="QPQ807" s="110"/>
      <c r="QPR807" s="110"/>
      <c r="QPS807" s="110"/>
      <c r="QPT807" s="110"/>
      <c r="QPU807" s="110"/>
      <c r="QPV807" s="110"/>
      <c r="QPW807" s="110"/>
      <c r="QPX807" s="110"/>
      <c r="QPY807" s="110"/>
      <c r="QPZ807" s="110"/>
      <c r="QQA807" s="110"/>
      <c r="QQB807" s="110"/>
      <c r="QQC807" s="110"/>
      <c r="QQD807" s="110"/>
      <c r="QQE807" s="110"/>
      <c r="QQF807" s="110"/>
      <c r="QQG807" s="110"/>
      <c r="QQH807" s="110"/>
      <c r="QQI807" s="110"/>
      <c r="QQJ807" s="110"/>
      <c r="QQK807" s="110"/>
      <c r="QQL807" s="110"/>
      <c r="QQM807" s="110"/>
      <c r="QQN807" s="110"/>
      <c r="QQO807" s="110"/>
      <c r="QQP807" s="110"/>
      <c r="QQQ807" s="110"/>
      <c r="QQR807" s="110"/>
      <c r="QQS807" s="110"/>
      <c r="QQT807" s="110"/>
      <c r="QQU807" s="110"/>
      <c r="QQV807" s="110"/>
      <c r="QQW807" s="110"/>
      <c r="QQX807" s="110"/>
      <c r="QQY807" s="110"/>
      <c r="QQZ807" s="110"/>
      <c r="QRA807" s="110"/>
      <c r="QRB807" s="110"/>
      <c r="QRC807" s="110"/>
      <c r="QRD807" s="110"/>
      <c r="QRE807" s="110"/>
      <c r="QRF807" s="110"/>
      <c r="QRG807" s="110"/>
      <c r="QRH807" s="110"/>
      <c r="QRI807" s="110"/>
      <c r="QRJ807" s="110"/>
      <c r="QRK807" s="110"/>
      <c r="QRL807" s="110"/>
      <c r="QRM807" s="110"/>
      <c r="QRN807" s="110"/>
      <c r="QRO807" s="110"/>
      <c r="QRP807" s="110"/>
      <c r="QRQ807" s="110"/>
      <c r="QRR807" s="110"/>
      <c r="QRS807" s="110"/>
      <c r="QRT807" s="110"/>
      <c r="QRU807" s="110"/>
      <c r="QRV807" s="110"/>
      <c r="QRW807" s="110"/>
      <c r="QRX807" s="110"/>
      <c r="QRY807" s="110"/>
      <c r="QRZ807" s="110"/>
      <c r="QSA807" s="110"/>
      <c r="QSB807" s="110"/>
      <c r="QSC807" s="110"/>
      <c r="QSD807" s="110"/>
      <c r="QSE807" s="110"/>
      <c r="QSF807" s="110"/>
      <c r="QSG807" s="110"/>
      <c r="QSH807" s="110"/>
      <c r="QSI807" s="110"/>
      <c r="QSJ807" s="110"/>
      <c r="QSK807" s="110"/>
      <c r="QSL807" s="110"/>
      <c r="QSM807" s="110"/>
      <c r="QSN807" s="110"/>
      <c r="QSO807" s="110"/>
      <c r="QSP807" s="110"/>
      <c r="QSQ807" s="110"/>
      <c r="QSR807" s="110"/>
      <c r="QSS807" s="110"/>
      <c r="QST807" s="110"/>
      <c r="QSU807" s="110"/>
      <c r="QSV807" s="110"/>
      <c r="QSW807" s="110"/>
      <c r="QSX807" s="110"/>
      <c r="QSY807" s="110"/>
      <c r="QSZ807" s="110"/>
      <c r="QTA807" s="110"/>
      <c r="QTB807" s="110"/>
      <c r="QTC807" s="110"/>
      <c r="QTD807" s="110"/>
      <c r="QTE807" s="110"/>
      <c r="QTF807" s="110"/>
      <c r="QTG807" s="110"/>
      <c r="QTH807" s="110"/>
      <c r="QTI807" s="110"/>
      <c r="QTJ807" s="110"/>
      <c r="QTK807" s="110"/>
      <c r="QTL807" s="110"/>
      <c r="QTM807" s="110"/>
      <c r="QTN807" s="110"/>
      <c r="QTO807" s="110"/>
      <c r="QTP807" s="110"/>
      <c r="QTQ807" s="110"/>
      <c r="QTR807" s="110"/>
      <c r="QTS807" s="110"/>
      <c r="QTT807" s="110"/>
      <c r="QTU807" s="110"/>
      <c r="QTV807" s="110"/>
      <c r="QTW807" s="110"/>
      <c r="QTX807" s="110"/>
      <c r="QTY807" s="110"/>
      <c r="QTZ807" s="110"/>
      <c r="QUA807" s="110"/>
      <c r="QUB807" s="110"/>
      <c r="QUC807" s="110"/>
      <c r="QUD807" s="110"/>
      <c r="QUE807" s="110"/>
      <c r="QUF807" s="110"/>
      <c r="QUG807" s="110"/>
      <c r="QUH807" s="110"/>
      <c r="QUI807" s="110"/>
      <c r="QUJ807" s="110"/>
      <c r="QUK807" s="110"/>
      <c r="QUL807" s="110"/>
      <c r="QUM807" s="110"/>
      <c r="QUN807" s="110"/>
      <c r="QUO807" s="110"/>
      <c r="QUP807" s="110"/>
      <c r="QUQ807" s="110"/>
      <c r="QUR807" s="110"/>
      <c r="QUS807" s="110"/>
      <c r="QUT807" s="110"/>
      <c r="QUU807" s="110"/>
      <c r="QUV807" s="110"/>
      <c r="QUW807" s="110"/>
      <c r="QUX807" s="110"/>
      <c r="QUY807" s="110"/>
      <c r="QUZ807" s="110"/>
      <c r="QVA807" s="110"/>
      <c r="QVB807" s="110"/>
      <c r="QVC807" s="110"/>
      <c r="QVD807" s="110"/>
      <c r="QVE807" s="110"/>
      <c r="QVF807" s="110"/>
      <c r="QVG807" s="110"/>
      <c r="QVH807" s="110"/>
      <c r="QVI807" s="110"/>
      <c r="QVJ807" s="110"/>
      <c r="QVK807" s="110"/>
      <c r="QVL807" s="110"/>
      <c r="QVM807" s="110"/>
      <c r="QVN807" s="110"/>
      <c r="QVO807" s="110"/>
      <c r="QVP807" s="110"/>
      <c r="QVQ807" s="110"/>
      <c r="QVR807" s="110"/>
      <c r="QVS807" s="110"/>
      <c r="QVT807" s="110"/>
      <c r="QVU807" s="110"/>
      <c r="QVV807" s="110"/>
      <c r="QVW807" s="110"/>
      <c r="QVX807" s="110"/>
      <c r="QVY807" s="110"/>
      <c r="QVZ807" s="110"/>
      <c r="QWA807" s="110"/>
      <c r="QWB807" s="110"/>
      <c r="QWC807" s="110"/>
      <c r="QWD807" s="110"/>
      <c r="QWE807" s="110"/>
      <c r="QWF807" s="110"/>
      <c r="QWG807" s="110"/>
      <c r="QWH807" s="110"/>
      <c r="QWI807" s="110"/>
      <c r="QWJ807" s="110"/>
      <c r="QWK807" s="110"/>
      <c r="QWL807" s="110"/>
      <c r="QWM807" s="110"/>
      <c r="QWN807" s="110"/>
      <c r="QWO807" s="110"/>
      <c r="QWP807" s="110"/>
      <c r="QWQ807" s="110"/>
      <c r="QWR807" s="110"/>
      <c r="QWS807" s="110"/>
      <c r="QWT807" s="110"/>
      <c r="QWU807" s="110"/>
      <c r="QWV807" s="110"/>
      <c r="QWW807" s="110"/>
      <c r="QWX807" s="110"/>
      <c r="QWY807" s="110"/>
      <c r="QWZ807" s="110"/>
      <c r="QXA807" s="110"/>
      <c r="QXB807" s="110"/>
      <c r="QXC807" s="110"/>
      <c r="QXD807" s="110"/>
      <c r="QXE807" s="110"/>
      <c r="QXF807" s="110"/>
      <c r="QXG807" s="110"/>
      <c r="QXH807" s="110"/>
      <c r="QXI807" s="110"/>
      <c r="QXJ807" s="110"/>
      <c r="QXK807" s="110"/>
      <c r="QXL807" s="110"/>
      <c r="QXM807" s="110"/>
      <c r="QXN807" s="110"/>
      <c r="QXO807" s="110"/>
      <c r="QXP807" s="110"/>
      <c r="QXQ807" s="110"/>
      <c r="QXR807" s="110"/>
      <c r="QXS807" s="110"/>
      <c r="QXT807" s="110"/>
      <c r="QXU807" s="110"/>
      <c r="QXV807" s="110"/>
      <c r="QXW807" s="110"/>
      <c r="QXX807" s="110"/>
      <c r="QXY807" s="110"/>
      <c r="QXZ807" s="110"/>
      <c r="QYA807" s="110"/>
      <c r="QYB807" s="110"/>
      <c r="QYC807" s="110"/>
      <c r="QYD807" s="110"/>
      <c r="QYE807" s="110"/>
      <c r="QYF807" s="110"/>
      <c r="QYG807" s="110"/>
      <c r="QYH807" s="110"/>
      <c r="QYI807" s="110"/>
      <c r="QYJ807" s="110"/>
      <c r="QYK807" s="110"/>
      <c r="QYL807" s="110"/>
      <c r="QYM807" s="110"/>
      <c r="QYN807" s="110"/>
      <c r="QYO807" s="110"/>
      <c r="QYP807" s="110"/>
      <c r="QYQ807" s="110"/>
      <c r="QYR807" s="110"/>
      <c r="QYS807" s="110"/>
      <c r="QYT807" s="110"/>
      <c r="QYU807" s="110"/>
      <c r="QYV807" s="110"/>
      <c r="QYW807" s="110"/>
      <c r="QYX807" s="110"/>
      <c r="QYY807" s="110"/>
      <c r="QYZ807" s="110"/>
      <c r="QZA807" s="110"/>
      <c r="QZB807" s="110"/>
      <c r="QZC807" s="110"/>
      <c r="QZD807" s="110"/>
      <c r="QZE807" s="110"/>
      <c r="QZF807" s="110"/>
      <c r="QZG807" s="110"/>
      <c r="QZH807" s="110"/>
      <c r="QZI807" s="110"/>
      <c r="QZJ807" s="110"/>
      <c r="QZK807" s="110"/>
      <c r="QZL807" s="110"/>
      <c r="QZM807" s="110"/>
      <c r="QZN807" s="110"/>
      <c r="QZO807" s="110"/>
      <c r="QZP807" s="110"/>
      <c r="QZQ807" s="110"/>
      <c r="QZR807" s="110"/>
      <c r="QZS807" s="110"/>
      <c r="QZT807" s="110"/>
      <c r="QZU807" s="110"/>
      <c r="QZV807" s="110"/>
      <c r="QZW807" s="110"/>
      <c r="QZX807" s="110"/>
      <c r="QZY807" s="110"/>
      <c r="QZZ807" s="110"/>
      <c r="RAA807" s="110"/>
      <c r="RAB807" s="110"/>
      <c r="RAC807" s="110"/>
      <c r="RAD807" s="110"/>
      <c r="RAE807" s="110"/>
      <c r="RAF807" s="110"/>
      <c r="RAG807" s="110"/>
      <c r="RAH807" s="110"/>
      <c r="RAI807" s="110"/>
      <c r="RAJ807" s="110"/>
      <c r="RAK807" s="110"/>
      <c r="RAL807" s="110"/>
      <c r="RAM807" s="110"/>
      <c r="RAN807" s="110"/>
      <c r="RAO807" s="110"/>
      <c r="RAP807" s="110"/>
      <c r="RAQ807" s="110"/>
      <c r="RAR807" s="110"/>
      <c r="RAS807" s="110"/>
      <c r="RAT807" s="110"/>
      <c r="RAU807" s="110"/>
      <c r="RAV807" s="110"/>
      <c r="RAW807" s="110"/>
      <c r="RAX807" s="110"/>
      <c r="RAY807" s="110"/>
      <c r="RAZ807" s="110"/>
      <c r="RBA807" s="110"/>
      <c r="RBB807" s="110"/>
      <c r="RBC807" s="110"/>
      <c r="RBD807" s="110"/>
      <c r="RBE807" s="110"/>
      <c r="RBF807" s="110"/>
      <c r="RBG807" s="110"/>
      <c r="RBH807" s="110"/>
      <c r="RBI807" s="110"/>
      <c r="RBJ807" s="110"/>
      <c r="RBK807" s="110"/>
      <c r="RBL807" s="110"/>
      <c r="RBM807" s="110"/>
      <c r="RBN807" s="110"/>
      <c r="RBO807" s="110"/>
      <c r="RBP807" s="110"/>
      <c r="RBQ807" s="110"/>
      <c r="RBR807" s="110"/>
      <c r="RBS807" s="110"/>
      <c r="RBT807" s="110"/>
      <c r="RBU807" s="110"/>
      <c r="RBV807" s="110"/>
      <c r="RBW807" s="110"/>
      <c r="RBX807" s="110"/>
      <c r="RBY807" s="110"/>
      <c r="RBZ807" s="110"/>
      <c r="RCA807" s="110"/>
      <c r="RCB807" s="110"/>
      <c r="RCC807" s="110"/>
      <c r="RCD807" s="110"/>
      <c r="RCE807" s="110"/>
      <c r="RCF807" s="110"/>
      <c r="RCG807" s="110"/>
      <c r="RCH807" s="110"/>
      <c r="RCI807" s="110"/>
      <c r="RCJ807" s="110"/>
      <c r="RCK807" s="110"/>
      <c r="RCL807" s="110"/>
      <c r="RCM807" s="110"/>
      <c r="RCN807" s="110"/>
      <c r="RCO807" s="110"/>
      <c r="RCP807" s="110"/>
      <c r="RCQ807" s="110"/>
      <c r="RCR807" s="110"/>
      <c r="RCS807" s="110"/>
      <c r="RCT807" s="110"/>
      <c r="RCU807" s="110"/>
      <c r="RCV807" s="110"/>
      <c r="RCW807" s="110"/>
      <c r="RCX807" s="110"/>
      <c r="RCY807" s="110"/>
      <c r="RCZ807" s="110"/>
      <c r="RDA807" s="110"/>
      <c r="RDB807" s="110"/>
      <c r="RDC807" s="110"/>
      <c r="RDD807" s="110"/>
      <c r="RDE807" s="110"/>
      <c r="RDF807" s="110"/>
      <c r="RDG807" s="110"/>
      <c r="RDH807" s="110"/>
      <c r="RDI807" s="110"/>
      <c r="RDJ807" s="110"/>
      <c r="RDK807" s="110"/>
      <c r="RDL807" s="110"/>
      <c r="RDM807" s="110"/>
      <c r="RDN807" s="110"/>
      <c r="RDO807" s="110"/>
      <c r="RDP807" s="110"/>
      <c r="RDQ807" s="110"/>
      <c r="RDR807" s="110"/>
      <c r="RDS807" s="110"/>
      <c r="RDT807" s="110"/>
      <c r="RDU807" s="110"/>
      <c r="RDV807" s="110"/>
      <c r="RDW807" s="110"/>
      <c r="RDX807" s="110"/>
      <c r="RDY807" s="110"/>
      <c r="RDZ807" s="110"/>
      <c r="REA807" s="110"/>
      <c r="REB807" s="110"/>
      <c r="REC807" s="110"/>
      <c r="RED807" s="110"/>
      <c r="REE807" s="110"/>
      <c r="REF807" s="110"/>
      <c r="REG807" s="110"/>
      <c r="REH807" s="110"/>
      <c r="REI807" s="110"/>
      <c r="REJ807" s="110"/>
      <c r="REK807" s="110"/>
      <c r="REL807" s="110"/>
      <c r="REM807" s="110"/>
      <c r="REN807" s="110"/>
      <c r="REO807" s="110"/>
      <c r="REP807" s="110"/>
      <c r="REQ807" s="110"/>
      <c r="RER807" s="110"/>
      <c r="RES807" s="110"/>
      <c r="RET807" s="110"/>
      <c r="REU807" s="110"/>
      <c r="REV807" s="110"/>
      <c r="REW807" s="110"/>
      <c r="REX807" s="110"/>
      <c r="REY807" s="110"/>
      <c r="REZ807" s="110"/>
      <c r="RFA807" s="110"/>
      <c r="RFB807" s="110"/>
      <c r="RFC807" s="110"/>
      <c r="RFD807" s="110"/>
      <c r="RFE807" s="110"/>
      <c r="RFF807" s="110"/>
      <c r="RFG807" s="110"/>
      <c r="RFH807" s="110"/>
      <c r="RFI807" s="110"/>
      <c r="RFJ807" s="110"/>
      <c r="RFK807" s="110"/>
      <c r="RFL807" s="110"/>
      <c r="RFM807" s="110"/>
      <c r="RFN807" s="110"/>
      <c r="RFO807" s="110"/>
      <c r="RFP807" s="110"/>
      <c r="RFQ807" s="110"/>
      <c r="RFR807" s="110"/>
      <c r="RFS807" s="110"/>
      <c r="RFT807" s="110"/>
      <c r="RFU807" s="110"/>
      <c r="RFV807" s="110"/>
      <c r="RFW807" s="110"/>
      <c r="RFX807" s="110"/>
      <c r="RFY807" s="110"/>
      <c r="RFZ807" s="110"/>
      <c r="RGA807" s="110"/>
      <c r="RGB807" s="110"/>
      <c r="RGC807" s="110"/>
      <c r="RGD807" s="110"/>
      <c r="RGE807" s="110"/>
      <c r="RGF807" s="110"/>
      <c r="RGG807" s="110"/>
      <c r="RGH807" s="110"/>
      <c r="RGI807" s="110"/>
      <c r="RGJ807" s="110"/>
      <c r="RGK807" s="110"/>
      <c r="RGL807" s="110"/>
      <c r="RGM807" s="110"/>
      <c r="RGN807" s="110"/>
      <c r="RGO807" s="110"/>
      <c r="RGP807" s="110"/>
      <c r="RGQ807" s="110"/>
      <c r="RGR807" s="110"/>
      <c r="RGS807" s="110"/>
      <c r="RGT807" s="110"/>
      <c r="RGU807" s="110"/>
      <c r="RGV807" s="110"/>
      <c r="RGW807" s="110"/>
      <c r="RGX807" s="110"/>
      <c r="RGY807" s="110"/>
      <c r="RGZ807" s="110"/>
      <c r="RHA807" s="110"/>
      <c r="RHB807" s="110"/>
      <c r="RHC807" s="110"/>
      <c r="RHD807" s="110"/>
      <c r="RHE807" s="110"/>
      <c r="RHF807" s="110"/>
      <c r="RHG807" s="110"/>
      <c r="RHH807" s="110"/>
      <c r="RHI807" s="110"/>
      <c r="RHJ807" s="110"/>
      <c r="RHK807" s="110"/>
      <c r="RHL807" s="110"/>
      <c r="RHM807" s="110"/>
      <c r="RHN807" s="110"/>
      <c r="RHO807" s="110"/>
      <c r="RHP807" s="110"/>
      <c r="RHQ807" s="110"/>
      <c r="RHR807" s="110"/>
      <c r="RHS807" s="110"/>
      <c r="RHT807" s="110"/>
      <c r="RHU807" s="110"/>
      <c r="RHV807" s="110"/>
      <c r="RHW807" s="110"/>
      <c r="RHX807" s="110"/>
      <c r="RHY807" s="110"/>
      <c r="RHZ807" s="110"/>
      <c r="RIA807" s="110"/>
      <c r="RIB807" s="110"/>
      <c r="RIC807" s="110"/>
      <c r="RID807" s="110"/>
      <c r="RIE807" s="110"/>
      <c r="RIF807" s="110"/>
      <c r="RIG807" s="110"/>
      <c r="RIH807" s="110"/>
      <c r="RII807" s="110"/>
      <c r="RIJ807" s="110"/>
      <c r="RIK807" s="110"/>
      <c r="RIL807" s="110"/>
      <c r="RIM807" s="110"/>
      <c r="RIN807" s="110"/>
      <c r="RIO807" s="110"/>
      <c r="RIP807" s="110"/>
      <c r="RIQ807" s="110"/>
      <c r="RIR807" s="110"/>
      <c r="RIS807" s="110"/>
      <c r="RIT807" s="110"/>
      <c r="RIU807" s="110"/>
      <c r="RIV807" s="110"/>
      <c r="RIW807" s="110"/>
      <c r="RIX807" s="110"/>
      <c r="RIY807" s="110"/>
      <c r="RIZ807" s="110"/>
      <c r="RJA807" s="110"/>
      <c r="RJB807" s="110"/>
      <c r="RJC807" s="110"/>
      <c r="RJD807" s="110"/>
      <c r="RJE807" s="110"/>
      <c r="RJF807" s="110"/>
      <c r="RJG807" s="110"/>
      <c r="RJH807" s="110"/>
      <c r="RJI807" s="110"/>
      <c r="RJJ807" s="110"/>
      <c r="RJK807" s="110"/>
      <c r="RJL807" s="110"/>
      <c r="RJM807" s="110"/>
      <c r="RJN807" s="110"/>
      <c r="RJO807" s="110"/>
      <c r="RJP807" s="110"/>
      <c r="RJQ807" s="110"/>
      <c r="RJR807" s="110"/>
      <c r="RJS807" s="110"/>
      <c r="RJT807" s="110"/>
      <c r="RJU807" s="110"/>
      <c r="RJV807" s="110"/>
      <c r="RJW807" s="110"/>
      <c r="RJX807" s="110"/>
      <c r="RJY807" s="110"/>
      <c r="RJZ807" s="110"/>
      <c r="RKA807" s="110"/>
      <c r="RKB807" s="110"/>
      <c r="RKC807" s="110"/>
      <c r="RKD807" s="110"/>
      <c r="RKE807" s="110"/>
      <c r="RKF807" s="110"/>
      <c r="RKG807" s="110"/>
      <c r="RKH807" s="110"/>
      <c r="RKI807" s="110"/>
      <c r="RKJ807" s="110"/>
      <c r="RKK807" s="110"/>
      <c r="RKL807" s="110"/>
      <c r="RKM807" s="110"/>
      <c r="RKN807" s="110"/>
      <c r="RKO807" s="110"/>
      <c r="RKP807" s="110"/>
      <c r="RKQ807" s="110"/>
      <c r="RKR807" s="110"/>
      <c r="RKS807" s="110"/>
      <c r="RKT807" s="110"/>
      <c r="RKU807" s="110"/>
      <c r="RKV807" s="110"/>
      <c r="RKW807" s="110"/>
      <c r="RKX807" s="110"/>
      <c r="RKY807" s="110"/>
      <c r="RKZ807" s="110"/>
      <c r="RLA807" s="110"/>
      <c r="RLB807" s="110"/>
      <c r="RLC807" s="110"/>
      <c r="RLD807" s="110"/>
      <c r="RLE807" s="110"/>
      <c r="RLF807" s="110"/>
      <c r="RLG807" s="110"/>
      <c r="RLH807" s="110"/>
      <c r="RLI807" s="110"/>
      <c r="RLJ807" s="110"/>
      <c r="RLK807" s="110"/>
      <c r="RLL807" s="110"/>
      <c r="RLM807" s="110"/>
      <c r="RLN807" s="110"/>
      <c r="RLO807" s="110"/>
      <c r="RLP807" s="110"/>
      <c r="RLQ807" s="110"/>
      <c r="RLR807" s="110"/>
      <c r="RLS807" s="110"/>
      <c r="RLT807" s="110"/>
      <c r="RLU807" s="110"/>
      <c r="RLV807" s="110"/>
      <c r="RLW807" s="110"/>
      <c r="RLX807" s="110"/>
      <c r="RLY807" s="110"/>
      <c r="RLZ807" s="110"/>
      <c r="RMA807" s="110"/>
      <c r="RMB807" s="110"/>
      <c r="RMC807" s="110"/>
      <c r="RMD807" s="110"/>
      <c r="RME807" s="110"/>
      <c r="RMF807" s="110"/>
      <c r="RMG807" s="110"/>
      <c r="RMH807" s="110"/>
      <c r="RMI807" s="110"/>
      <c r="RMJ807" s="110"/>
      <c r="RMK807" s="110"/>
      <c r="RML807" s="110"/>
      <c r="RMM807" s="110"/>
      <c r="RMN807" s="110"/>
      <c r="RMO807" s="110"/>
      <c r="RMP807" s="110"/>
      <c r="RMQ807" s="110"/>
      <c r="RMR807" s="110"/>
      <c r="RMS807" s="110"/>
      <c r="RMT807" s="110"/>
      <c r="RMU807" s="110"/>
      <c r="RMV807" s="110"/>
      <c r="RMW807" s="110"/>
      <c r="RMX807" s="110"/>
      <c r="RMY807" s="110"/>
      <c r="RMZ807" s="110"/>
      <c r="RNA807" s="110"/>
      <c r="RNB807" s="110"/>
      <c r="RNC807" s="110"/>
      <c r="RND807" s="110"/>
      <c r="RNE807" s="110"/>
      <c r="RNF807" s="110"/>
      <c r="RNG807" s="110"/>
      <c r="RNH807" s="110"/>
      <c r="RNI807" s="110"/>
      <c r="RNJ807" s="110"/>
      <c r="RNK807" s="110"/>
      <c r="RNL807" s="110"/>
      <c r="RNM807" s="110"/>
      <c r="RNN807" s="110"/>
      <c r="RNO807" s="110"/>
      <c r="RNP807" s="110"/>
      <c r="RNQ807" s="110"/>
      <c r="RNR807" s="110"/>
      <c r="RNS807" s="110"/>
      <c r="RNT807" s="110"/>
      <c r="RNU807" s="110"/>
      <c r="RNV807" s="110"/>
      <c r="RNW807" s="110"/>
      <c r="RNX807" s="110"/>
      <c r="RNY807" s="110"/>
      <c r="RNZ807" s="110"/>
      <c r="ROA807" s="110"/>
      <c r="ROB807" s="110"/>
      <c r="ROC807" s="110"/>
      <c r="ROD807" s="110"/>
      <c r="ROE807" s="110"/>
      <c r="ROF807" s="110"/>
      <c r="ROG807" s="110"/>
      <c r="ROH807" s="110"/>
      <c r="ROI807" s="110"/>
      <c r="ROJ807" s="110"/>
      <c r="ROK807" s="110"/>
      <c r="ROL807" s="110"/>
      <c r="ROM807" s="110"/>
      <c r="RON807" s="110"/>
      <c r="ROO807" s="110"/>
      <c r="ROP807" s="110"/>
      <c r="ROQ807" s="110"/>
      <c r="ROR807" s="110"/>
      <c r="ROS807" s="110"/>
      <c r="ROT807" s="110"/>
      <c r="ROU807" s="110"/>
      <c r="ROV807" s="110"/>
      <c r="ROW807" s="110"/>
      <c r="ROX807" s="110"/>
      <c r="ROY807" s="110"/>
      <c r="ROZ807" s="110"/>
      <c r="RPA807" s="110"/>
      <c r="RPB807" s="110"/>
      <c r="RPC807" s="110"/>
      <c r="RPD807" s="110"/>
      <c r="RPE807" s="110"/>
      <c r="RPF807" s="110"/>
      <c r="RPG807" s="110"/>
      <c r="RPH807" s="110"/>
      <c r="RPI807" s="110"/>
      <c r="RPJ807" s="110"/>
      <c r="RPK807" s="110"/>
      <c r="RPL807" s="110"/>
      <c r="RPM807" s="110"/>
      <c r="RPN807" s="110"/>
      <c r="RPO807" s="110"/>
      <c r="RPP807" s="110"/>
      <c r="RPQ807" s="110"/>
      <c r="RPR807" s="110"/>
      <c r="RPS807" s="110"/>
      <c r="RPT807" s="110"/>
      <c r="RPU807" s="110"/>
      <c r="RPV807" s="110"/>
      <c r="RPW807" s="110"/>
      <c r="RPX807" s="110"/>
      <c r="RPY807" s="110"/>
      <c r="RPZ807" s="110"/>
      <c r="RQA807" s="110"/>
      <c r="RQB807" s="110"/>
      <c r="RQC807" s="110"/>
      <c r="RQD807" s="110"/>
      <c r="RQE807" s="110"/>
      <c r="RQF807" s="110"/>
      <c r="RQG807" s="110"/>
      <c r="RQH807" s="110"/>
      <c r="RQI807" s="110"/>
      <c r="RQJ807" s="110"/>
      <c r="RQK807" s="110"/>
      <c r="RQL807" s="110"/>
      <c r="RQM807" s="110"/>
      <c r="RQN807" s="110"/>
      <c r="RQO807" s="110"/>
      <c r="RQP807" s="110"/>
      <c r="RQQ807" s="110"/>
      <c r="RQR807" s="110"/>
      <c r="RQS807" s="110"/>
      <c r="RQT807" s="110"/>
      <c r="RQU807" s="110"/>
      <c r="RQV807" s="110"/>
      <c r="RQW807" s="110"/>
      <c r="RQX807" s="110"/>
      <c r="RQY807" s="110"/>
      <c r="RQZ807" s="110"/>
      <c r="RRA807" s="110"/>
      <c r="RRB807" s="110"/>
      <c r="RRC807" s="110"/>
      <c r="RRD807" s="110"/>
      <c r="RRE807" s="110"/>
      <c r="RRF807" s="110"/>
      <c r="RRG807" s="110"/>
      <c r="RRH807" s="110"/>
      <c r="RRI807" s="110"/>
      <c r="RRJ807" s="110"/>
      <c r="RRK807" s="110"/>
      <c r="RRL807" s="110"/>
      <c r="RRM807" s="110"/>
      <c r="RRN807" s="110"/>
      <c r="RRO807" s="110"/>
      <c r="RRP807" s="110"/>
      <c r="RRQ807" s="110"/>
      <c r="RRR807" s="110"/>
      <c r="RRS807" s="110"/>
      <c r="RRT807" s="110"/>
      <c r="RRU807" s="110"/>
      <c r="RRV807" s="110"/>
      <c r="RRW807" s="110"/>
      <c r="RRX807" s="110"/>
      <c r="RRY807" s="110"/>
      <c r="RRZ807" s="110"/>
      <c r="RSA807" s="110"/>
      <c r="RSB807" s="110"/>
      <c r="RSC807" s="110"/>
      <c r="RSD807" s="110"/>
      <c r="RSE807" s="110"/>
      <c r="RSF807" s="110"/>
      <c r="RSG807" s="110"/>
      <c r="RSH807" s="110"/>
      <c r="RSI807" s="110"/>
      <c r="RSJ807" s="110"/>
      <c r="RSK807" s="110"/>
      <c r="RSL807" s="110"/>
      <c r="RSM807" s="110"/>
      <c r="RSN807" s="110"/>
      <c r="RSO807" s="110"/>
      <c r="RSP807" s="110"/>
      <c r="RSQ807" s="110"/>
      <c r="RSR807" s="110"/>
      <c r="RSS807" s="110"/>
      <c r="RST807" s="110"/>
      <c r="RSU807" s="110"/>
      <c r="RSV807" s="110"/>
      <c r="RSW807" s="110"/>
      <c r="RSX807" s="110"/>
      <c r="RSY807" s="110"/>
      <c r="RSZ807" s="110"/>
      <c r="RTA807" s="110"/>
      <c r="RTB807" s="110"/>
      <c r="RTC807" s="110"/>
      <c r="RTD807" s="110"/>
      <c r="RTE807" s="110"/>
      <c r="RTF807" s="110"/>
      <c r="RTG807" s="110"/>
      <c r="RTH807" s="110"/>
      <c r="RTI807" s="110"/>
      <c r="RTJ807" s="110"/>
      <c r="RTK807" s="110"/>
      <c r="RTL807" s="110"/>
      <c r="RTM807" s="110"/>
      <c r="RTN807" s="110"/>
      <c r="RTO807" s="110"/>
      <c r="RTP807" s="110"/>
      <c r="RTQ807" s="110"/>
      <c r="RTR807" s="110"/>
      <c r="RTS807" s="110"/>
      <c r="RTT807" s="110"/>
      <c r="RTU807" s="110"/>
      <c r="RTV807" s="110"/>
      <c r="RTW807" s="110"/>
      <c r="RTX807" s="110"/>
      <c r="RTY807" s="110"/>
      <c r="RTZ807" s="110"/>
      <c r="RUA807" s="110"/>
      <c r="RUB807" s="110"/>
      <c r="RUC807" s="110"/>
      <c r="RUD807" s="110"/>
      <c r="RUE807" s="110"/>
      <c r="RUF807" s="110"/>
      <c r="RUG807" s="110"/>
      <c r="RUH807" s="110"/>
      <c r="RUI807" s="110"/>
      <c r="RUJ807" s="110"/>
      <c r="RUK807" s="110"/>
      <c r="RUL807" s="110"/>
      <c r="RUM807" s="110"/>
      <c r="RUN807" s="110"/>
      <c r="RUO807" s="110"/>
      <c r="RUP807" s="110"/>
      <c r="RUQ807" s="110"/>
      <c r="RUR807" s="110"/>
      <c r="RUS807" s="110"/>
      <c r="RUT807" s="110"/>
      <c r="RUU807" s="110"/>
      <c r="RUV807" s="110"/>
      <c r="RUW807" s="110"/>
      <c r="RUX807" s="110"/>
      <c r="RUY807" s="110"/>
      <c r="RUZ807" s="110"/>
      <c r="RVA807" s="110"/>
      <c r="RVB807" s="110"/>
      <c r="RVC807" s="110"/>
      <c r="RVD807" s="110"/>
      <c r="RVE807" s="110"/>
      <c r="RVF807" s="110"/>
      <c r="RVG807" s="110"/>
      <c r="RVH807" s="110"/>
      <c r="RVI807" s="110"/>
      <c r="RVJ807" s="110"/>
      <c r="RVK807" s="110"/>
      <c r="RVL807" s="110"/>
      <c r="RVM807" s="110"/>
      <c r="RVN807" s="110"/>
      <c r="RVO807" s="110"/>
      <c r="RVP807" s="110"/>
      <c r="RVQ807" s="110"/>
      <c r="RVR807" s="110"/>
      <c r="RVS807" s="110"/>
      <c r="RVT807" s="110"/>
      <c r="RVU807" s="110"/>
      <c r="RVV807" s="110"/>
      <c r="RVW807" s="110"/>
      <c r="RVX807" s="110"/>
      <c r="RVY807" s="110"/>
      <c r="RVZ807" s="110"/>
      <c r="RWA807" s="110"/>
      <c r="RWB807" s="110"/>
      <c r="RWC807" s="110"/>
      <c r="RWD807" s="110"/>
      <c r="RWE807" s="110"/>
      <c r="RWF807" s="110"/>
      <c r="RWG807" s="110"/>
      <c r="RWH807" s="110"/>
      <c r="RWI807" s="110"/>
      <c r="RWJ807" s="110"/>
      <c r="RWK807" s="110"/>
      <c r="RWL807" s="110"/>
      <c r="RWM807" s="110"/>
      <c r="RWN807" s="110"/>
      <c r="RWO807" s="110"/>
      <c r="RWP807" s="110"/>
      <c r="RWQ807" s="110"/>
      <c r="RWR807" s="110"/>
      <c r="RWS807" s="110"/>
      <c r="RWT807" s="110"/>
      <c r="RWU807" s="110"/>
      <c r="RWV807" s="110"/>
      <c r="RWW807" s="110"/>
      <c r="RWX807" s="110"/>
      <c r="RWY807" s="110"/>
      <c r="RWZ807" s="110"/>
      <c r="RXA807" s="110"/>
      <c r="RXB807" s="110"/>
      <c r="RXC807" s="110"/>
      <c r="RXD807" s="110"/>
      <c r="RXE807" s="110"/>
      <c r="RXF807" s="110"/>
      <c r="RXG807" s="110"/>
      <c r="RXH807" s="110"/>
      <c r="RXI807" s="110"/>
      <c r="RXJ807" s="110"/>
      <c r="RXK807" s="110"/>
      <c r="RXL807" s="110"/>
      <c r="RXM807" s="110"/>
      <c r="RXN807" s="110"/>
      <c r="RXO807" s="110"/>
      <c r="RXP807" s="110"/>
      <c r="RXQ807" s="110"/>
      <c r="RXR807" s="110"/>
      <c r="RXS807" s="110"/>
      <c r="RXT807" s="110"/>
      <c r="RXU807" s="110"/>
      <c r="RXV807" s="110"/>
      <c r="RXW807" s="110"/>
      <c r="RXX807" s="110"/>
      <c r="RXY807" s="110"/>
      <c r="RXZ807" s="110"/>
      <c r="RYA807" s="110"/>
      <c r="RYB807" s="110"/>
      <c r="RYC807" s="110"/>
      <c r="RYD807" s="110"/>
      <c r="RYE807" s="110"/>
      <c r="RYF807" s="110"/>
      <c r="RYG807" s="110"/>
      <c r="RYH807" s="110"/>
      <c r="RYI807" s="110"/>
      <c r="RYJ807" s="110"/>
      <c r="RYK807" s="110"/>
      <c r="RYL807" s="110"/>
      <c r="RYM807" s="110"/>
      <c r="RYN807" s="110"/>
      <c r="RYO807" s="110"/>
      <c r="RYP807" s="110"/>
      <c r="RYQ807" s="110"/>
      <c r="RYR807" s="110"/>
      <c r="RYS807" s="110"/>
      <c r="RYT807" s="110"/>
      <c r="RYU807" s="110"/>
      <c r="RYV807" s="110"/>
      <c r="RYW807" s="110"/>
      <c r="RYX807" s="110"/>
      <c r="RYY807" s="110"/>
      <c r="RYZ807" s="110"/>
      <c r="RZA807" s="110"/>
      <c r="RZB807" s="110"/>
      <c r="RZC807" s="110"/>
      <c r="RZD807" s="110"/>
      <c r="RZE807" s="110"/>
      <c r="RZF807" s="110"/>
      <c r="RZG807" s="110"/>
      <c r="RZH807" s="110"/>
      <c r="RZI807" s="110"/>
      <c r="RZJ807" s="110"/>
      <c r="RZK807" s="110"/>
      <c r="RZL807" s="110"/>
      <c r="RZM807" s="110"/>
      <c r="RZN807" s="110"/>
      <c r="RZO807" s="110"/>
      <c r="RZP807" s="110"/>
      <c r="RZQ807" s="110"/>
      <c r="RZR807" s="110"/>
      <c r="RZS807" s="110"/>
      <c r="RZT807" s="110"/>
      <c r="RZU807" s="110"/>
      <c r="RZV807" s="110"/>
      <c r="RZW807" s="110"/>
      <c r="RZX807" s="110"/>
      <c r="RZY807" s="110"/>
      <c r="RZZ807" s="110"/>
      <c r="SAA807" s="110"/>
      <c r="SAB807" s="110"/>
      <c r="SAC807" s="110"/>
      <c r="SAD807" s="110"/>
      <c r="SAE807" s="110"/>
      <c r="SAF807" s="110"/>
      <c r="SAG807" s="110"/>
      <c r="SAH807" s="110"/>
      <c r="SAI807" s="110"/>
      <c r="SAJ807" s="110"/>
      <c r="SAK807" s="110"/>
      <c r="SAL807" s="110"/>
      <c r="SAM807" s="110"/>
      <c r="SAN807" s="110"/>
      <c r="SAO807" s="110"/>
      <c r="SAP807" s="110"/>
      <c r="SAQ807" s="110"/>
      <c r="SAR807" s="110"/>
      <c r="SAS807" s="110"/>
      <c r="SAT807" s="110"/>
      <c r="SAU807" s="110"/>
      <c r="SAV807" s="110"/>
      <c r="SAW807" s="110"/>
      <c r="SAX807" s="110"/>
      <c r="SAY807" s="110"/>
      <c r="SAZ807" s="110"/>
      <c r="SBA807" s="110"/>
      <c r="SBB807" s="110"/>
      <c r="SBC807" s="110"/>
      <c r="SBD807" s="110"/>
      <c r="SBE807" s="110"/>
      <c r="SBF807" s="110"/>
      <c r="SBG807" s="110"/>
      <c r="SBH807" s="110"/>
      <c r="SBI807" s="110"/>
      <c r="SBJ807" s="110"/>
      <c r="SBK807" s="110"/>
      <c r="SBL807" s="110"/>
      <c r="SBM807" s="110"/>
      <c r="SBN807" s="110"/>
      <c r="SBO807" s="110"/>
      <c r="SBP807" s="110"/>
      <c r="SBQ807" s="110"/>
      <c r="SBR807" s="110"/>
      <c r="SBS807" s="110"/>
      <c r="SBT807" s="110"/>
      <c r="SBU807" s="110"/>
      <c r="SBV807" s="110"/>
      <c r="SBW807" s="110"/>
      <c r="SBX807" s="110"/>
      <c r="SBY807" s="110"/>
      <c r="SBZ807" s="110"/>
      <c r="SCA807" s="110"/>
      <c r="SCB807" s="110"/>
      <c r="SCC807" s="110"/>
      <c r="SCD807" s="110"/>
      <c r="SCE807" s="110"/>
      <c r="SCF807" s="110"/>
      <c r="SCG807" s="110"/>
      <c r="SCH807" s="110"/>
      <c r="SCI807" s="110"/>
      <c r="SCJ807" s="110"/>
      <c r="SCK807" s="110"/>
      <c r="SCL807" s="110"/>
      <c r="SCM807" s="110"/>
      <c r="SCN807" s="110"/>
      <c r="SCO807" s="110"/>
      <c r="SCP807" s="110"/>
      <c r="SCQ807" s="110"/>
      <c r="SCR807" s="110"/>
      <c r="SCS807" s="110"/>
      <c r="SCT807" s="110"/>
      <c r="SCU807" s="110"/>
      <c r="SCV807" s="110"/>
      <c r="SCW807" s="110"/>
      <c r="SCX807" s="110"/>
      <c r="SCY807" s="110"/>
      <c r="SCZ807" s="110"/>
      <c r="SDA807" s="110"/>
      <c r="SDB807" s="110"/>
      <c r="SDC807" s="110"/>
      <c r="SDD807" s="110"/>
      <c r="SDE807" s="110"/>
      <c r="SDF807" s="110"/>
      <c r="SDG807" s="110"/>
      <c r="SDH807" s="110"/>
      <c r="SDI807" s="110"/>
      <c r="SDJ807" s="110"/>
      <c r="SDK807" s="110"/>
      <c r="SDL807" s="110"/>
      <c r="SDM807" s="110"/>
      <c r="SDN807" s="110"/>
      <c r="SDO807" s="110"/>
      <c r="SDP807" s="110"/>
      <c r="SDQ807" s="110"/>
      <c r="SDR807" s="110"/>
      <c r="SDS807" s="110"/>
      <c r="SDT807" s="110"/>
      <c r="SDU807" s="110"/>
      <c r="SDV807" s="110"/>
      <c r="SDW807" s="110"/>
      <c r="SDX807" s="110"/>
      <c r="SDY807" s="110"/>
      <c r="SDZ807" s="110"/>
      <c r="SEA807" s="110"/>
      <c r="SEB807" s="110"/>
      <c r="SEC807" s="110"/>
      <c r="SED807" s="110"/>
      <c r="SEE807" s="110"/>
      <c r="SEF807" s="110"/>
      <c r="SEG807" s="110"/>
      <c r="SEH807" s="110"/>
      <c r="SEI807" s="110"/>
      <c r="SEJ807" s="110"/>
      <c r="SEK807" s="110"/>
      <c r="SEL807" s="110"/>
      <c r="SEM807" s="110"/>
      <c r="SEN807" s="110"/>
      <c r="SEO807" s="110"/>
      <c r="SEP807" s="110"/>
      <c r="SEQ807" s="110"/>
      <c r="SER807" s="110"/>
      <c r="SES807" s="110"/>
      <c r="SET807" s="110"/>
      <c r="SEU807" s="110"/>
      <c r="SEV807" s="110"/>
      <c r="SEW807" s="110"/>
      <c r="SEX807" s="110"/>
      <c r="SEY807" s="110"/>
      <c r="SEZ807" s="110"/>
      <c r="SFA807" s="110"/>
      <c r="SFB807" s="110"/>
      <c r="SFC807" s="110"/>
      <c r="SFD807" s="110"/>
      <c r="SFE807" s="110"/>
      <c r="SFF807" s="110"/>
      <c r="SFG807" s="110"/>
      <c r="SFH807" s="110"/>
      <c r="SFI807" s="110"/>
      <c r="SFJ807" s="110"/>
      <c r="SFK807" s="110"/>
      <c r="SFL807" s="110"/>
      <c r="SFM807" s="110"/>
      <c r="SFN807" s="110"/>
      <c r="SFO807" s="110"/>
      <c r="SFP807" s="110"/>
      <c r="SFQ807" s="110"/>
      <c r="SFR807" s="110"/>
      <c r="SFS807" s="110"/>
      <c r="SFT807" s="110"/>
      <c r="SFU807" s="110"/>
      <c r="SFV807" s="110"/>
      <c r="SFW807" s="110"/>
      <c r="SFX807" s="110"/>
      <c r="SFY807" s="110"/>
      <c r="SFZ807" s="110"/>
      <c r="SGA807" s="110"/>
      <c r="SGB807" s="110"/>
      <c r="SGC807" s="110"/>
      <c r="SGD807" s="110"/>
      <c r="SGE807" s="110"/>
      <c r="SGF807" s="110"/>
      <c r="SGG807" s="110"/>
      <c r="SGH807" s="110"/>
      <c r="SGI807" s="110"/>
      <c r="SGJ807" s="110"/>
      <c r="SGK807" s="110"/>
      <c r="SGL807" s="110"/>
      <c r="SGM807" s="110"/>
      <c r="SGN807" s="110"/>
      <c r="SGO807" s="110"/>
      <c r="SGP807" s="110"/>
      <c r="SGQ807" s="110"/>
      <c r="SGR807" s="110"/>
      <c r="SGS807" s="110"/>
      <c r="SGT807" s="110"/>
      <c r="SGU807" s="110"/>
      <c r="SGV807" s="110"/>
      <c r="SGW807" s="110"/>
      <c r="SGX807" s="110"/>
      <c r="SGY807" s="110"/>
      <c r="SGZ807" s="110"/>
      <c r="SHA807" s="110"/>
      <c r="SHB807" s="110"/>
      <c r="SHC807" s="110"/>
      <c r="SHD807" s="110"/>
      <c r="SHE807" s="110"/>
      <c r="SHF807" s="110"/>
      <c r="SHG807" s="110"/>
      <c r="SHH807" s="110"/>
      <c r="SHI807" s="110"/>
      <c r="SHJ807" s="110"/>
      <c r="SHK807" s="110"/>
      <c r="SHL807" s="110"/>
      <c r="SHM807" s="110"/>
      <c r="SHN807" s="110"/>
      <c r="SHO807" s="110"/>
      <c r="SHP807" s="110"/>
      <c r="SHQ807" s="110"/>
      <c r="SHR807" s="110"/>
      <c r="SHS807" s="110"/>
      <c r="SHT807" s="110"/>
      <c r="SHU807" s="110"/>
      <c r="SHV807" s="110"/>
      <c r="SHW807" s="110"/>
      <c r="SHX807" s="110"/>
      <c r="SHY807" s="110"/>
      <c r="SHZ807" s="110"/>
      <c r="SIA807" s="110"/>
      <c r="SIB807" s="110"/>
      <c r="SIC807" s="110"/>
      <c r="SID807" s="110"/>
      <c r="SIE807" s="110"/>
      <c r="SIF807" s="110"/>
      <c r="SIG807" s="110"/>
      <c r="SIH807" s="110"/>
      <c r="SII807" s="110"/>
      <c r="SIJ807" s="110"/>
      <c r="SIK807" s="110"/>
      <c r="SIL807" s="110"/>
      <c r="SIM807" s="110"/>
      <c r="SIN807" s="110"/>
      <c r="SIO807" s="110"/>
      <c r="SIP807" s="110"/>
      <c r="SIQ807" s="110"/>
      <c r="SIR807" s="110"/>
      <c r="SIS807" s="110"/>
      <c r="SIT807" s="110"/>
      <c r="SIU807" s="110"/>
      <c r="SIV807" s="110"/>
      <c r="SIW807" s="110"/>
      <c r="SIX807" s="110"/>
      <c r="SIY807" s="110"/>
      <c r="SIZ807" s="110"/>
      <c r="SJA807" s="110"/>
      <c r="SJB807" s="110"/>
      <c r="SJC807" s="110"/>
      <c r="SJD807" s="110"/>
      <c r="SJE807" s="110"/>
      <c r="SJF807" s="110"/>
      <c r="SJG807" s="110"/>
      <c r="SJH807" s="110"/>
      <c r="SJI807" s="110"/>
      <c r="SJJ807" s="110"/>
      <c r="SJK807" s="110"/>
      <c r="SJL807" s="110"/>
      <c r="SJM807" s="110"/>
      <c r="SJN807" s="110"/>
      <c r="SJO807" s="110"/>
      <c r="SJP807" s="110"/>
      <c r="SJQ807" s="110"/>
      <c r="SJR807" s="110"/>
      <c r="SJS807" s="110"/>
      <c r="SJT807" s="110"/>
      <c r="SJU807" s="110"/>
      <c r="SJV807" s="110"/>
      <c r="SJW807" s="110"/>
      <c r="SJX807" s="110"/>
      <c r="SJY807" s="110"/>
      <c r="SJZ807" s="110"/>
      <c r="SKA807" s="110"/>
      <c r="SKB807" s="110"/>
      <c r="SKC807" s="110"/>
      <c r="SKD807" s="110"/>
      <c r="SKE807" s="110"/>
      <c r="SKF807" s="110"/>
      <c r="SKG807" s="110"/>
      <c r="SKH807" s="110"/>
      <c r="SKI807" s="110"/>
      <c r="SKJ807" s="110"/>
      <c r="SKK807" s="110"/>
      <c r="SKL807" s="110"/>
      <c r="SKM807" s="110"/>
      <c r="SKN807" s="110"/>
      <c r="SKO807" s="110"/>
      <c r="SKP807" s="110"/>
      <c r="SKQ807" s="110"/>
      <c r="SKR807" s="110"/>
      <c r="SKS807" s="110"/>
      <c r="SKT807" s="110"/>
      <c r="SKU807" s="110"/>
      <c r="SKV807" s="110"/>
      <c r="SKW807" s="110"/>
      <c r="SKX807" s="110"/>
      <c r="SKY807" s="110"/>
      <c r="SKZ807" s="110"/>
      <c r="SLA807" s="110"/>
      <c r="SLB807" s="110"/>
      <c r="SLC807" s="110"/>
      <c r="SLD807" s="110"/>
      <c r="SLE807" s="110"/>
      <c r="SLF807" s="110"/>
      <c r="SLG807" s="110"/>
      <c r="SLH807" s="110"/>
      <c r="SLI807" s="110"/>
      <c r="SLJ807" s="110"/>
      <c r="SLK807" s="110"/>
      <c r="SLL807" s="110"/>
      <c r="SLM807" s="110"/>
      <c r="SLN807" s="110"/>
      <c r="SLO807" s="110"/>
      <c r="SLP807" s="110"/>
      <c r="SLQ807" s="110"/>
      <c r="SLR807" s="110"/>
      <c r="SLS807" s="110"/>
      <c r="SLT807" s="110"/>
      <c r="SLU807" s="110"/>
      <c r="SLV807" s="110"/>
      <c r="SLW807" s="110"/>
      <c r="SLX807" s="110"/>
      <c r="SLY807" s="110"/>
      <c r="SLZ807" s="110"/>
      <c r="SMA807" s="110"/>
      <c r="SMB807" s="110"/>
      <c r="SMC807" s="110"/>
      <c r="SMD807" s="110"/>
      <c r="SME807" s="110"/>
      <c r="SMF807" s="110"/>
      <c r="SMG807" s="110"/>
      <c r="SMH807" s="110"/>
      <c r="SMI807" s="110"/>
      <c r="SMJ807" s="110"/>
      <c r="SMK807" s="110"/>
      <c r="SML807" s="110"/>
      <c r="SMM807" s="110"/>
      <c r="SMN807" s="110"/>
      <c r="SMO807" s="110"/>
      <c r="SMP807" s="110"/>
      <c r="SMQ807" s="110"/>
      <c r="SMR807" s="110"/>
      <c r="SMS807" s="110"/>
      <c r="SMT807" s="110"/>
      <c r="SMU807" s="110"/>
      <c r="SMV807" s="110"/>
      <c r="SMW807" s="110"/>
      <c r="SMX807" s="110"/>
      <c r="SMY807" s="110"/>
      <c r="SMZ807" s="110"/>
      <c r="SNA807" s="110"/>
      <c r="SNB807" s="110"/>
      <c r="SNC807" s="110"/>
      <c r="SND807" s="110"/>
      <c r="SNE807" s="110"/>
      <c r="SNF807" s="110"/>
      <c r="SNG807" s="110"/>
      <c r="SNH807" s="110"/>
      <c r="SNI807" s="110"/>
      <c r="SNJ807" s="110"/>
      <c r="SNK807" s="110"/>
      <c r="SNL807" s="110"/>
      <c r="SNM807" s="110"/>
      <c r="SNN807" s="110"/>
      <c r="SNO807" s="110"/>
      <c r="SNP807" s="110"/>
      <c r="SNQ807" s="110"/>
      <c r="SNR807" s="110"/>
      <c r="SNS807" s="110"/>
      <c r="SNT807" s="110"/>
      <c r="SNU807" s="110"/>
      <c r="SNV807" s="110"/>
      <c r="SNW807" s="110"/>
      <c r="SNX807" s="110"/>
      <c r="SNY807" s="110"/>
      <c r="SNZ807" s="110"/>
      <c r="SOA807" s="110"/>
      <c r="SOB807" s="110"/>
      <c r="SOC807" s="110"/>
      <c r="SOD807" s="110"/>
      <c r="SOE807" s="110"/>
      <c r="SOF807" s="110"/>
      <c r="SOG807" s="110"/>
      <c r="SOH807" s="110"/>
      <c r="SOI807" s="110"/>
      <c r="SOJ807" s="110"/>
      <c r="SOK807" s="110"/>
      <c r="SOL807" s="110"/>
      <c r="SOM807" s="110"/>
      <c r="SON807" s="110"/>
      <c r="SOO807" s="110"/>
      <c r="SOP807" s="110"/>
      <c r="SOQ807" s="110"/>
      <c r="SOR807" s="110"/>
      <c r="SOS807" s="110"/>
      <c r="SOT807" s="110"/>
      <c r="SOU807" s="110"/>
      <c r="SOV807" s="110"/>
      <c r="SOW807" s="110"/>
      <c r="SOX807" s="110"/>
      <c r="SOY807" s="110"/>
      <c r="SOZ807" s="110"/>
      <c r="SPA807" s="110"/>
      <c r="SPB807" s="110"/>
      <c r="SPC807" s="110"/>
      <c r="SPD807" s="110"/>
      <c r="SPE807" s="110"/>
      <c r="SPF807" s="110"/>
      <c r="SPG807" s="110"/>
      <c r="SPH807" s="110"/>
      <c r="SPI807" s="110"/>
      <c r="SPJ807" s="110"/>
      <c r="SPK807" s="110"/>
      <c r="SPL807" s="110"/>
      <c r="SPM807" s="110"/>
      <c r="SPN807" s="110"/>
      <c r="SPO807" s="110"/>
      <c r="SPP807" s="110"/>
      <c r="SPQ807" s="110"/>
      <c r="SPR807" s="110"/>
      <c r="SPS807" s="110"/>
      <c r="SPT807" s="110"/>
      <c r="SPU807" s="110"/>
      <c r="SPV807" s="110"/>
      <c r="SPW807" s="110"/>
      <c r="SPX807" s="110"/>
      <c r="SPY807" s="110"/>
      <c r="SPZ807" s="110"/>
      <c r="SQA807" s="110"/>
      <c r="SQB807" s="110"/>
      <c r="SQC807" s="110"/>
      <c r="SQD807" s="110"/>
      <c r="SQE807" s="110"/>
      <c r="SQF807" s="110"/>
      <c r="SQG807" s="110"/>
      <c r="SQH807" s="110"/>
      <c r="SQI807" s="110"/>
      <c r="SQJ807" s="110"/>
      <c r="SQK807" s="110"/>
      <c r="SQL807" s="110"/>
      <c r="SQM807" s="110"/>
      <c r="SQN807" s="110"/>
      <c r="SQO807" s="110"/>
      <c r="SQP807" s="110"/>
      <c r="SQQ807" s="110"/>
      <c r="SQR807" s="110"/>
      <c r="SQS807" s="110"/>
      <c r="SQT807" s="110"/>
      <c r="SQU807" s="110"/>
      <c r="SQV807" s="110"/>
      <c r="SQW807" s="110"/>
      <c r="SQX807" s="110"/>
      <c r="SQY807" s="110"/>
      <c r="SQZ807" s="110"/>
      <c r="SRA807" s="110"/>
      <c r="SRB807" s="110"/>
      <c r="SRC807" s="110"/>
      <c r="SRD807" s="110"/>
      <c r="SRE807" s="110"/>
      <c r="SRF807" s="110"/>
      <c r="SRG807" s="110"/>
      <c r="SRH807" s="110"/>
      <c r="SRI807" s="110"/>
      <c r="SRJ807" s="110"/>
      <c r="SRK807" s="110"/>
      <c r="SRL807" s="110"/>
      <c r="SRM807" s="110"/>
      <c r="SRN807" s="110"/>
      <c r="SRO807" s="110"/>
      <c r="SRP807" s="110"/>
      <c r="SRQ807" s="110"/>
      <c r="SRR807" s="110"/>
      <c r="SRS807" s="110"/>
      <c r="SRT807" s="110"/>
      <c r="SRU807" s="110"/>
      <c r="SRV807" s="110"/>
      <c r="SRW807" s="110"/>
      <c r="SRX807" s="110"/>
      <c r="SRY807" s="110"/>
      <c r="SRZ807" s="110"/>
      <c r="SSA807" s="110"/>
      <c r="SSB807" s="110"/>
      <c r="SSC807" s="110"/>
      <c r="SSD807" s="110"/>
      <c r="SSE807" s="110"/>
      <c r="SSF807" s="110"/>
      <c r="SSG807" s="110"/>
      <c r="SSH807" s="110"/>
      <c r="SSI807" s="110"/>
      <c r="SSJ807" s="110"/>
      <c r="SSK807" s="110"/>
      <c r="SSL807" s="110"/>
      <c r="SSM807" s="110"/>
      <c r="SSN807" s="110"/>
      <c r="SSO807" s="110"/>
      <c r="SSP807" s="110"/>
      <c r="SSQ807" s="110"/>
      <c r="SSR807" s="110"/>
      <c r="SSS807" s="110"/>
      <c r="SST807" s="110"/>
      <c r="SSU807" s="110"/>
      <c r="SSV807" s="110"/>
      <c r="SSW807" s="110"/>
      <c r="SSX807" s="110"/>
      <c r="SSY807" s="110"/>
      <c r="SSZ807" s="110"/>
      <c r="STA807" s="110"/>
      <c r="STB807" s="110"/>
      <c r="STC807" s="110"/>
      <c r="STD807" s="110"/>
      <c r="STE807" s="110"/>
      <c r="STF807" s="110"/>
      <c r="STG807" s="110"/>
      <c r="STH807" s="110"/>
      <c r="STI807" s="110"/>
      <c r="STJ807" s="110"/>
      <c r="STK807" s="110"/>
      <c r="STL807" s="110"/>
      <c r="STM807" s="110"/>
      <c r="STN807" s="110"/>
      <c r="STO807" s="110"/>
      <c r="STP807" s="110"/>
      <c r="STQ807" s="110"/>
      <c r="STR807" s="110"/>
      <c r="STS807" s="110"/>
      <c r="STT807" s="110"/>
      <c r="STU807" s="110"/>
      <c r="STV807" s="110"/>
      <c r="STW807" s="110"/>
      <c r="STX807" s="110"/>
      <c r="STY807" s="110"/>
      <c r="STZ807" s="110"/>
      <c r="SUA807" s="110"/>
      <c r="SUB807" s="110"/>
      <c r="SUC807" s="110"/>
      <c r="SUD807" s="110"/>
      <c r="SUE807" s="110"/>
      <c r="SUF807" s="110"/>
      <c r="SUG807" s="110"/>
      <c r="SUH807" s="110"/>
      <c r="SUI807" s="110"/>
      <c r="SUJ807" s="110"/>
      <c r="SUK807" s="110"/>
      <c r="SUL807" s="110"/>
      <c r="SUM807" s="110"/>
      <c r="SUN807" s="110"/>
      <c r="SUO807" s="110"/>
      <c r="SUP807" s="110"/>
      <c r="SUQ807" s="110"/>
      <c r="SUR807" s="110"/>
      <c r="SUS807" s="110"/>
      <c r="SUT807" s="110"/>
      <c r="SUU807" s="110"/>
      <c r="SUV807" s="110"/>
      <c r="SUW807" s="110"/>
      <c r="SUX807" s="110"/>
      <c r="SUY807" s="110"/>
      <c r="SUZ807" s="110"/>
      <c r="SVA807" s="110"/>
      <c r="SVB807" s="110"/>
      <c r="SVC807" s="110"/>
      <c r="SVD807" s="110"/>
      <c r="SVE807" s="110"/>
      <c r="SVF807" s="110"/>
      <c r="SVG807" s="110"/>
      <c r="SVH807" s="110"/>
      <c r="SVI807" s="110"/>
      <c r="SVJ807" s="110"/>
      <c r="SVK807" s="110"/>
      <c r="SVL807" s="110"/>
      <c r="SVM807" s="110"/>
      <c r="SVN807" s="110"/>
      <c r="SVO807" s="110"/>
      <c r="SVP807" s="110"/>
      <c r="SVQ807" s="110"/>
      <c r="SVR807" s="110"/>
      <c r="SVS807" s="110"/>
      <c r="SVT807" s="110"/>
      <c r="SVU807" s="110"/>
      <c r="SVV807" s="110"/>
      <c r="SVW807" s="110"/>
      <c r="SVX807" s="110"/>
      <c r="SVY807" s="110"/>
      <c r="SVZ807" s="110"/>
      <c r="SWA807" s="110"/>
      <c r="SWB807" s="110"/>
      <c r="SWC807" s="110"/>
      <c r="SWD807" s="110"/>
      <c r="SWE807" s="110"/>
      <c r="SWF807" s="110"/>
      <c r="SWG807" s="110"/>
      <c r="SWH807" s="110"/>
      <c r="SWI807" s="110"/>
      <c r="SWJ807" s="110"/>
      <c r="SWK807" s="110"/>
      <c r="SWL807" s="110"/>
      <c r="SWM807" s="110"/>
      <c r="SWN807" s="110"/>
      <c r="SWO807" s="110"/>
      <c r="SWP807" s="110"/>
      <c r="SWQ807" s="110"/>
      <c r="SWR807" s="110"/>
      <c r="SWS807" s="110"/>
      <c r="SWT807" s="110"/>
      <c r="SWU807" s="110"/>
      <c r="SWV807" s="110"/>
      <c r="SWW807" s="110"/>
      <c r="SWX807" s="110"/>
      <c r="SWY807" s="110"/>
      <c r="SWZ807" s="110"/>
      <c r="SXA807" s="110"/>
      <c r="SXB807" s="110"/>
      <c r="SXC807" s="110"/>
      <c r="SXD807" s="110"/>
      <c r="SXE807" s="110"/>
      <c r="SXF807" s="110"/>
      <c r="SXG807" s="110"/>
      <c r="SXH807" s="110"/>
      <c r="SXI807" s="110"/>
      <c r="SXJ807" s="110"/>
      <c r="SXK807" s="110"/>
      <c r="SXL807" s="110"/>
      <c r="SXM807" s="110"/>
      <c r="SXN807" s="110"/>
      <c r="SXO807" s="110"/>
      <c r="SXP807" s="110"/>
      <c r="SXQ807" s="110"/>
      <c r="SXR807" s="110"/>
      <c r="SXS807" s="110"/>
      <c r="SXT807" s="110"/>
      <c r="SXU807" s="110"/>
      <c r="SXV807" s="110"/>
      <c r="SXW807" s="110"/>
      <c r="SXX807" s="110"/>
      <c r="SXY807" s="110"/>
      <c r="SXZ807" s="110"/>
      <c r="SYA807" s="110"/>
      <c r="SYB807" s="110"/>
      <c r="SYC807" s="110"/>
      <c r="SYD807" s="110"/>
      <c r="SYE807" s="110"/>
      <c r="SYF807" s="110"/>
      <c r="SYG807" s="110"/>
      <c r="SYH807" s="110"/>
      <c r="SYI807" s="110"/>
      <c r="SYJ807" s="110"/>
      <c r="SYK807" s="110"/>
      <c r="SYL807" s="110"/>
      <c r="SYM807" s="110"/>
      <c r="SYN807" s="110"/>
      <c r="SYO807" s="110"/>
      <c r="SYP807" s="110"/>
      <c r="SYQ807" s="110"/>
      <c r="SYR807" s="110"/>
      <c r="SYS807" s="110"/>
      <c r="SYT807" s="110"/>
      <c r="SYU807" s="110"/>
      <c r="SYV807" s="110"/>
      <c r="SYW807" s="110"/>
      <c r="SYX807" s="110"/>
      <c r="SYY807" s="110"/>
      <c r="SYZ807" s="110"/>
      <c r="SZA807" s="110"/>
      <c r="SZB807" s="110"/>
      <c r="SZC807" s="110"/>
      <c r="SZD807" s="110"/>
      <c r="SZE807" s="110"/>
      <c r="SZF807" s="110"/>
      <c r="SZG807" s="110"/>
      <c r="SZH807" s="110"/>
      <c r="SZI807" s="110"/>
      <c r="SZJ807" s="110"/>
      <c r="SZK807" s="110"/>
      <c r="SZL807" s="110"/>
      <c r="SZM807" s="110"/>
      <c r="SZN807" s="110"/>
      <c r="SZO807" s="110"/>
      <c r="SZP807" s="110"/>
      <c r="SZQ807" s="110"/>
      <c r="SZR807" s="110"/>
      <c r="SZS807" s="110"/>
      <c r="SZT807" s="110"/>
      <c r="SZU807" s="110"/>
      <c r="SZV807" s="110"/>
      <c r="SZW807" s="110"/>
      <c r="SZX807" s="110"/>
      <c r="SZY807" s="110"/>
      <c r="SZZ807" s="110"/>
      <c r="TAA807" s="110"/>
      <c r="TAB807" s="110"/>
      <c r="TAC807" s="110"/>
      <c r="TAD807" s="110"/>
      <c r="TAE807" s="110"/>
      <c r="TAF807" s="110"/>
      <c r="TAG807" s="110"/>
      <c r="TAH807" s="110"/>
      <c r="TAI807" s="110"/>
      <c r="TAJ807" s="110"/>
      <c r="TAK807" s="110"/>
      <c r="TAL807" s="110"/>
      <c r="TAM807" s="110"/>
      <c r="TAN807" s="110"/>
      <c r="TAO807" s="110"/>
      <c r="TAP807" s="110"/>
      <c r="TAQ807" s="110"/>
      <c r="TAR807" s="110"/>
      <c r="TAS807" s="110"/>
      <c r="TAT807" s="110"/>
      <c r="TAU807" s="110"/>
      <c r="TAV807" s="110"/>
      <c r="TAW807" s="110"/>
      <c r="TAX807" s="110"/>
      <c r="TAY807" s="110"/>
      <c r="TAZ807" s="110"/>
      <c r="TBA807" s="110"/>
      <c r="TBB807" s="110"/>
      <c r="TBC807" s="110"/>
      <c r="TBD807" s="110"/>
      <c r="TBE807" s="110"/>
      <c r="TBF807" s="110"/>
      <c r="TBG807" s="110"/>
      <c r="TBH807" s="110"/>
      <c r="TBI807" s="110"/>
      <c r="TBJ807" s="110"/>
      <c r="TBK807" s="110"/>
      <c r="TBL807" s="110"/>
      <c r="TBM807" s="110"/>
      <c r="TBN807" s="110"/>
      <c r="TBO807" s="110"/>
      <c r="TBP807" s="110"/>
      <c r="TBQ807" s="110"/>
      <c r="TBR807" s="110"/>
      <c r="TBS807" s="110"/>
      <c r="TBT807" s="110"/>
      <c r="TBU807" s="110"/>
      <c r="TBV807" s="110"/>
      <c r="TBW807" s="110"/>
      <c r="TBX807" s="110"/>
      <c r="TBY807" s="110"/>
      <c r="TBZ807" s="110"/>
      <c r="TCA807" s="110"/>
      <c r="TCB807" s="110"/>
      <c r="TCC807" s="110"/>
      <c r="TCD807" s="110"/>
      <c r="TCE807" s="110"/>
      <c r="TCF807" s="110"/>
      <c r="TCG807" s="110"/>
      <c r="TCH807" s="110"/>
      <c r="TCI807" s="110"/>
      <c r="TCJ807" s="110"/>
      <c r="TCK807" s="110"/>
      <c r="TCL807" s="110"/>
      <c r="TCM807" s="110"/>
      <c r="TCN807" s="110"/>
      <c r="TCO807" s="110"/>
      <c r="TCP807" s="110"/>
      <c r="TCQ807" s="110"/>
      <c r="TCR807" s="110"/>
      <c r="TCS807" s="110"/>
      <c r="TCT807" s="110"/>
      <c r="TCU807" s="110"/>
      <c r="TCV807" s="110"/>
      <c r="TCW807" s="110"/>
      <c r="TCX807" s="110"/>
      <c r="TCY807" s="110"/>
      <c r="TCZ807" s="110"/>
      <c r="TDA807" s="110"/>
      <c r="TDB807" s="110"/>
      <c r="TDC807" s="110"/>
      <c r="TDD807" s="110"/>
      <c r="TDE807" s="110"/>
      <c r="TDF807" s="110"/>
      <c r="TDG807" s="110"/>
      <c r="TDH807" s="110"/>
      <c r="TDI807" s="110"/>
      <c r="TDJ807" s="110"/>
      <c r="TDK807" s="110"/>
      <c r="TDL807" s="110"/>
      <c r="TDM807" s="110"/>
      <c r="TDN807" s="110"/>
      <c r="TDO807" s="110"/>
      <c r="TDP807" s="110"/>
      <c r="TDQ807" s="110"/>
      <c r="TDR807" s="110"/>
      <c r="TDS807" s="110"/>
      <c r="TDT807" s="110"/>
      <c r="TDU807" s="110"/>
      <c r="TDV807" s="110"/>
      <c r="TDW807" s="110"/>
      <c r="TDX807" s="110"/>
      <c r="TDY807" s="110"/>
      <c r="TDZ807" s="110"/>
      <c r="TEA807" s="110"/>
      <c r="TEB807" s="110"/>
      <c r="TEC807" s="110"/>
      <c r="TED807" s="110"/>
      <c r="TEE807" s="110"/>
      <c r="TEF807" s="110"/>
      <c r="TEG807" s="110"/>
      <c r="TEH807" s="110"/>
      <c r="TEI807" s="110"/>
      <c r="TEJ807" s="110"/>
      <c r="TEK807" s="110"/>
      <c r="TEL807" s="110"/>
      <c r="TEM807" s="110"/>
      <c r="TEN807" s="110"/>
      <c r="TEO807" s="110"/>
      <c r="TEP807" s="110"/>
      <c r="TEQ807" s="110"/>
      <c r="TER807" s="110"/>
      <c r="TES807" s="110"/>
      <c r="TET807" s="110"/>
      <c r="TEU807" s="110"/>
      <c r="TEV807" s="110"/>
      <c r="TEW807" s="110"/>
      <c r="TEX807" s="110"/>
      <c r="TEY807" s="110"/>
      <c r="TEZ807" s="110"/>
      <c r="TFA807" s="110"/>
      <c r="TFB807" s="110"/>
      <c r="TFC807" s="110"/>
      <c r="TFD807" s="110"/>
      <c r="TFE807" s="110"/>
      <c r="TFF807" s="110"/>
      <c r="TFG807" s="110"/>
      <c r="TFH807" s="110"/>
      <c r="TFI807" s="110"/>
      <c r="TFJ807" s="110"/>
      <c r="TFK807" s="110"/>
      <c r="TFL807" s="110"/>
      <c r="TFM807" s="110"/>
      <c r="TFN807" s="110"/>
      <c r="TFO807" s="110"/>
      <c r="TFP807" s="110"/>
      <c r="TFQ807" s="110"/>
      <c r="TFR807" s="110"/>
      <c r="TFS807" s="110"/>
      <c r="TFT807" s="110"/>
      <c r="TFU807" s="110"/>
      <c r="TFV807" s="110"/>
      <c r="TFW807" s="110"/>
      <c r="TFX807" s="110"/>
      <c r="TFY807" s="110"/>
      <c r="TFZ807" s="110"/>
      <c r="TGA807" s="110"/>
      <c r="TGB807" s="110"/>
      <c r="TGC807" s="110"/>
      <c r="TGD807" s="110"/>
      <c r="TGE807" s="110"/>
      <c r="TGF807" s="110"/>
      <c r="TGG807" s="110"/>
      <c r="TGH807" s="110"/>
      <c r="TGI807" s="110"/>
      <c r="TGJ807" s="110"/>
      <c r="TGK807" s="110"/>
      <c r="TGL807" s="110"/>
      <c r="TGM807" s="110"/>
      <c r="TGN807" s="110"/>
      <c r="TGO807" s="110"/>
      <c r="TGP807" s="110"/>
      <c r="TGQ807" s="110"/>
      <c r="TGR807" s="110"/>
      <c r="TGS807" s="110"/>
      <c r="TGT807" s="110"/>
      <c r="TGU807" s="110"/>
      <c r="TGV807" s="110"/>
      <c r="TGW807" s="110"/>
      <c r="TGX807" s="110"/>
      <c r="TGY807" s="110"/>
      <c r="TGZ807" s="110"/>
      <c r="THA807" s="110"/>
      <c r="THB807" s="110"/>
      <c r="THC807" s="110"/>
      <c r="THD807" s="110"/>
      <c r="THE807" s="110"/>
      <c r="THF807" s="110"/>
      <c r="THG807" s="110"/>
      <c r="THH807" s="110"/>
      <c r="THI807" s="110"/>
      <c r="THJ807" s="110"/>
      <c r="THK807" s="110"/>
      <c r="THL807" s="110"/>
      <c r="THM807" s="110"/>
      <c r="THN807" s="110"/>
      <c r="THO807" s="110"/>
      <c r="THP807" s="110"/>
      <c r="THQ807" s="110"/>
      <c r="THR807" s="110"/>
      <c r="THS807" s="110"/>
      <c r="THT807" s="110"/>
      <c r="THU807" s="110"/>
      <c r="THV807" s="110"/>
      <c r="THW807" s="110"/>
      <c r="THX807" s="110"/>
      <c r="THY807" s="110"/>
      <c r="THZ807" s="110"/>
      <c r="TIA807" s="110"/>
      <c r="TIB807" s="110"/>
      <c r="TIC807" s="110"/>
      <c r="TID807" s="110"/>
      <c r="TIE807" s="110"/>
      <c r="TIF807" s="110"/>
      <c r="TIG807" s="110"/>
      <c r="TIH807" s="110"/>
      <c r="TII807" s="110"/>
      <c r="TIJ807" s="110"/>
      <c r="TIK807" s="110"/>
      <c r="TIL807" s="110"/>
      <c r="TIM807" s="110"/>
      <c r="TIN807" s="110"/>
      <c r="TIO807" s="110"/>
      <c r="TIP807" s="110"/>
      <c r="TIQ807" s="110"/>
      <c r="TIR807" s="110"/>
      <c r="TIS807" s="110"/>
      <c r="TIT807" s="110"/>
      <c r="TIU807" s="110"/>
      <c r="TIV807" s="110"/>
      <c r="TIW807" s="110"/>
      <c r="TIX807" s="110"/>
      <c r="TIY807" s="110"/>
      <c r="TIZ807" s="110"/>
      <c r="TJA807" s="110"/>
      <c r="TJB807" s="110"/>
      <c r="TJC807" s="110"/>
      <c r="TJD807" s="110"/>
      <c r="TJE807" s="110"/>
      <c r="TJF807" s="110"/>
      <c r="TJG807" s="110"/>
      <c r="TJH807" s="110"/>
      <c r="TJI807" s="110"/>
      <c r="TJJ807" s="110"/>
      <c r="TJK807" s="110"/>
      <c r="TJL807" s="110"/>
      <c r="TJM807" s="110"/>
      <c r="TJN807" s="110"/>
      <c r="TJO807" s="110"/>
      <c r="TJP807" s="110"/>
      <c r="TJQ807" s="110"/>
      <c r="TJR807" s="110"/>
      <c r="TJS807" s="110"/>
      <c r="TJT807" s="110"/>
      <c r="TJU807" s="110"/>
      <c r="TJV807" s="110"/>
      <c r="TJW807" s="110"/>
      <c r="TJX807" s="110"/>
      <c r="TJY807" s="110"/>
      <c r="TJZ807" s="110"/>
      <c r="TKA807" s="110"/>
      <c r="TKB807" s="110"/>
      <c r="TKC807" s="110"/>
      <c r="TKD807" s="110"/>
      <c r="TKE807" s="110"/>
      <c r="TKF807" s="110"/>
      <c r="TKG807" s="110"/>
      <c r="TKH807" s="110"/>
      <c r="TKI807" s="110"/>
      <c r="TKJ807" s="110"/>
      <c r="TKK807" s="110"/>
      <c r="TKL807" s="110"/>
      <c r="TKM807" s="110"/>
      <c r="TKN807" s="110"/>
      <c r="TKO807" s="110"/>
      <c r="TKP807" s="110"/>
      <c r="TKQ807" s="110"/>
      <c r="TKR807" s="110"/>
      <c r="TKS807" s="110"/>
      <c r="TKT807" s="110"/>
      <c r="TKU807" s="110"/>
      <c r="TKV807" s="110"/>
      <c r="TKW807" s="110"/>
      <c r="TKX807" s="110"/>
      <c r="TKY807" s="110"/>
      <c r="TKZ807" s="110"/>
      <c r="TLA807" s="110"/>
      <c r="TLB807" s="110"/>
      <c r="TLC807" s="110"/>
      <c r="TLD807" s="110"/>
      <c r="TLE807" s="110"/>
      <c r="TLF807" s="110"/>
      <c r="TLG807" s="110"/>
      <c r="TLH807" s="110"/>
      <c r="TLI807" s="110"/>
      <c r="TLJ807" s="110"/>
      <c r="TLK807" s="110"/>
      <c r="TLL807" s="110"/>
      <c r="TLM807" s="110"/>
      <c r="TLN807" s="110"/>
      <c r="TLO807" s="110"/>
      <c r="TLP807" s="110"/>
      <c r="TLQ807" s="110"/>
      <c r="TLR807" s="110"/>
      <c r="TLS807" s="110"/>
      <c r="TLT807" s="110"/>
      <c r="TLU807" s="110"/>
      <c r="TLV807" s="110"/>
      <c r="TLW807" s="110"/>
      <c r="TLX807" s="110"/>
      <c r="TLY807" s="110"/>
      <c r="TLZ807" s="110"/>
      <c r="TMA807" s="110"/>
      <c r="TMB807" s="110"/>
      <c r="TMC807" s="110"/>
      <c r="TMD807" s="110"/>
      <c r="TME807" s="110"/>
      <c r="TMF807" s="110"/>
      <c r="TMG807" s="110"/>
      <c r="TMH807" s="110"/>
      <c r="TMI807" s="110"/>
      <c r="TMJ807" s="110"/>
      <c r="TMK807" s="110"/>
      <c r="TML807" s="110"/>
      <c r="TMM807" s="110"/>
      <c r="TMN807" s="110"/>
      <c r="TMO807" s="110"/>
      <c r="TMP807" s="110"/>
      <c r="TMQ807" s="110"/>
      <c r="TMR807" s="110"/>
      <c r="TMS807" s="110"/>
      <c r="TMT807" s="110"/>
      <c r="TMU807" s="110"/>
      <c r="TMV807" s="110"/>
      <c r="TMW807" s="110"/>
      <c r="TMX807" s="110"/>
      <c r="TMY807" s="110"/>
      <c r="TMZ807" s="110"/>
      <c r="TNA807" s="110"/>
      <c r="TNB807" s="110"/>
      <c r="TNC807" s="110"/>
      <c r="TND807" s="110"/>
      <c r="TNE807" s="110"/>
      <c r="TNF807" s="110"/>
      <c r="TNG807" s="110"/>
      <c r="TNH807" s="110"/>
      <c r="TNI807" s="110"/>
      <c r="TNJ807" s="110"/>
      <c r="TNK807" s="110"/>
      <c r="TNL807" s="110"/>
      <c r="TNM807" s="110"/>
      <c r="TNN807" s="110"/>
      <c r="TNO807" s="110"/>
      <c r="TNP807" s="110"/>
      <c r="TNQ807" s="110"/>
      <c r="TNR807" s="110"/>
      <c r="TNS807" s="110"/>
      <c r="TNT807" s="110"/>
      <c r="TNU807" s="110"/>
      <c r="TNV807" s="110"/>
      <c r="TNW807" s="110"/>
      <c r="TNX807" s="110"/>
      <c r="TNY807" s="110"/>
      <c r="TNZ807" s="110"/>
      <c r="TOA807" s="110"/>
      <c r="TOB807" s="110"/>
      <c r="TOC807" s="110"/>
      <c r="TOD807" s="110"/>
      <c r="TOE807" s="110"/>
      <c r="TOF807" s="110"/>
      <c r="TOG807" s="110"/>
      <c r="TOH807" s="110"/>
      <c r="TOI807" s="110"/>
      <c r="TOJ807" s="110"/>
      <c r="TOK807" s="110"/>
      <c r="TOL807" s="110"/>
      <c r="TOM807" s="110"/>
      <c r="TON807" s="110"/>
      <c r="TOO807" s="110"/>
      <c r="TOP807" s="110"/>
      <c r="TOQ807" s="110"/>
      <c r="TOR807" s="110"/>
      <c r="TOS807" s="110"/>
      <c r="TOT807" s="110"/>
      <c r="TOU807" s="110"/>
      <c r="TOV807" s="110"/>
      <c r="TOW807" s="110"/>
      <c r="TOX807" s="110"/>
      <c r="TOY807" s="110"/>
      <c r="TOZ807" s="110"/>
      <c r="TPA807" s="110"/>
      <c r="TPB807" s="110"/>
      <c r="TPC807" s="110"/>
      <c r="TPD807" s="110"/>
      <c r="TPE807" s="110"/>
      <c r="TPF807" s="110"/>
      <c r="TPG807" s="110"/>
      <c r="TPH807" s="110"/>
      <c r="TPI807" s="110"/>
      <c r="TPJ807" s="110"/>
      <c r="TPK807" s="110"/>
      <c r="TPL807" s="110"/>
      <c r="TPM807" s="110"/>
      <c r="TPN807" s="110"/>
      <c r="TPO807" s="110"/>
      <c r="TPP807" s="110"/>
      <c r="TPQ807" s="110"/>
      <c r="TPR807" s="110"/>
      <c r="TPS807" s="110"/>
      <c r="TPT807" s="110"/>
      <c r="TPU807" s="110"/>
      <c r="TPV807" s="110"/>
      <c r="TPW807" s="110"/>
      <c r="TPX807" s="110"/>
      <c r="TPY807" s="110"/>
      <c r="TPZ807" s="110"/>
      <c r="TQA807" s="110"/>
      <c r="TQB807" s="110"/>
      <c r="TQC807" s="110"/>
      <c r="TQD807" s="110"/>
      <c r="TQE807" s="110"/>
      <c r="TQF807" s="110"/>
      <c r="TQG807" s="110"/>
      <c r="TQH807" s="110"/>
      <c r="TQI807" s="110"/>
      <c r="TQJ807" s="110"/>
      <c r="TQK807" s="110"/>
      <c r="TQL807" s="110"/>
      <c r="TQM807" s="110"/>
      <c r="TQN807" s="110"/>
      <c r="TQO807" s="110"/>
      <c r="TQP807" s="110"/>
      <c r="TQQ807" s="110"/>
      <c r="TQR807" s="110"/>
      <c r="TQS807" s="110"/>
      <c r="TQT807" s="110"/>
      <c r="TQU807" s="110"/>
      <c r="TQV807" s="110"/>
      <c r="TQW807" s="110"/>
      <c r="TQX807" s="110"/>
      <c r="TQY807" s="110"/>
      <c r="TQZ807" s="110"/>
      <c r="TRA807" s="110"/>
      <c r="TRB807" s="110"/>
      <c r="TRC807" s="110"/>
      <c r="TRD807" s="110"/>
      <c r="TRE807" s="110"/>
      <c r="TRF807" s="110"/>
      <c r="TRG807" s="110"/>
      <c r="TRH807" s="110"/>
      <c r="TRI807" s="110"/>
      <c r="TRJ807" s="110"/>
      <c r="TRK807" s="110"/>
      <c r="TRL807" s="110"/>
      <c r="TRM807" s="110"/>
      <c r="TRN807" s="110"/>
      <c r="TRO807" s="110"/>
      <c r="TRP807" s="110"/>
      <c r="TRQ807" s="110"/>
      <c r="TRR807" s="110"/>
      <c r="TRS807" s="110"/>
      <c r="TRT807" s="110"/>
      <c r="TRU807" s="110"/>
      <c r="TRV807" s="110"/>
      <c r="TRW807" s="110"/>
      <c r="TRX807" s="110"/>
      <c r="TRY807" s="110"/>
      <c r="TRZ807" s="110"/>
      <c r="TSA807" s="110"/>
      <c r="TSB807" s="110"/>
      <c r="TSC807" s="110"/>
      <c r="TSD807" s="110"/>
      <c r="TSE807" s="110"/>
      <c r="TSF807" s="110"/>
      <c r="TSG807" s="110"/>
      <c r="TSH807" s="110"/>
      <c r="TSI807" s="110"/>
      <c r="TSJ807" s="110"/>
      <c r="TSK807" s="110"/>
      <c r="TSL807" s="110"/>
      <c r="TSM807" s="110"/>
      <c r="TSN807" s="110"/>
      <c r="TSO807" s="110"/>
      <c r="TSP807" s="110"/>
      <c r="TSQ807" s="110"/>
      <c r="TSR807" s="110"/>
      <c r="TSS807" s="110"/>
      <c r="TST807" s="110"/>
      <c r="TSU807" s="110"/>
      <c r="TSV807" s="110"/>
      <c r="TSW807" s="110"/>
      <c r="TSX807" s="110"/>
      <c r="TSY807" s="110"/>
      <c r="TSZ807" s="110"/>
      <c r="TTA807" s="110"/>
      <c r="TTB807" s="110"/>
      <c r="TTC807" s="110"/>
      <c r="TTD807" s="110"/>
      <c r="TTE807" s="110"/>
      <c r="TTF807" s="110"/>
      <c r="TTG807" s="110"/>
      <c r="TTH807" s="110"/>
      <c r="TTI807" s="110"/>
      <c r="TTJ807" s="110"/>
      <c r="TTK807" s="110"/>
      <c r="TTL807" s="110"/>
      <c r="TTM807" s="110"/>
      <c r="TTN807" s="110"/>
      <c r="TTO807" s="110"/>
      <c r="TTP807" s="110"/>
      <c r="TTQ807" s="110"/>
      <c r="TTR807" s="110"/>
      <c r="TTS807" s="110"/>
      <c r="TTT807" s="110"/>
      <c r="TTU807" s="110"/>
      <c r="TTV807" s="110"/>
      <c r="TTW807" s="110"/>
      <c r="TTX807" s="110"/>
      <c r="TTY807" s="110"/>
      <c r="TTZ807" s="110"/>
      <c r="TUA807" s="110"/>
      <c r="TUB807" s="110"/>
      <c r="TUC807" s="110"/>
      <c r="TUD807" s="110"/>
      <c r="TUE807" s="110"/>
      <c r="TUF807" s="110"/>
      <c r="TUG807" s="110"/>
      <c r="TUH807" s="110"/>
      <c r="TUI807" s="110"/>
      <c r="TUJ807" s="110"/>
      <c r="TUK807" s="110"/>
      <c r="TUL807" s="110"/>
      <c r="TUM807" s="110"/>
      <c r="TUN807" s="110"/>
      <c r="TUO807" s="110"/>
      <c r="TUP807" s="110"/>
      <c r="TUQ807" s="110"/>
      <c r="TUR807" s="110"/>
      <c r="TUS807" s="110"/>
      <c r="TUT807" s="110"/>
      <c r="TUU807" s="110"/>
      <c r="TUV807" s="110"/>
      <c r="TUW807" s="110"/>
      <c r="TUX807" s="110"/>
      <c r="TUY807" s="110"/>
      <c r="TUZ807" s="110"/>
      <c r="TVA807" s="110"/>
      <c r="TVB807" s="110"/>
      <c r="TVC807" s="110"/>
      <c r="TVD807" s="110"/>
      <c r="TVE807" s="110"/>
      <c r="TVF807" s="110"/>
      <c r="TVG807" s="110"/>
      <c r="TVH807" s="110"/>
      <c r="TVI807" s="110"/>
      <c r="TVJ807" s="110"/>
      <c r="TVK807" s="110"/>
      <c r="TVL807" s="110"/>
      <c r="TVM807" s="110"/>
      <c r="TVN807" s="110"/>
      <c r="TVO807" s="110"/>
      <c r="TVP807" s="110"/>
      <c r="TVQ807" s="110"/>
      <c r="TVR807" s="110"/>
      <c r="TVS807" s="110"/>
      <c r="TVT807" s="110"/>
      <c r="TVU807" s="110"/>
      <c r="TVV807" s="110"/>
      <c r="TVW807" s="110"/>
      <c r="TVX807" s="110"/>
      <c r="TVY807" s="110"/>
      <c r="TVZ807" s="110"/>
      <c r="TWA807" s="110"/>
      <c r="TWB807" s="110"/>
      <c r="TWC807" s="110"/>
      <c r="TWD807" s="110"/>
      <c r="TWE807" s="110"/>
      <c r="TWF807" s="110"/>
      <c r="TWG807" s="110"/>
      <c r="TWH807" s="110"/>
      <c r="TWI807" s="110"/>
      <c r="TWJ807" s="110"/>
      <c r="TWK807" s="110"/>
      <c r="TWL807" s="110"/>
      <c r="TWM807" s="110"/>
      <c r="TWN807" s="110"/>
      <c r="TWO807" s="110"/>
      <c r="TWP807" s="110"/>
      <c r="TWQ807" s="110"/>
      <c r="TWR807" s="110"/>
      <c r="TWS807" s="110"/>
      <c r="TWT807" s="110"/>
      <c r="TWU807" s="110"/>
      <c r="TWV807" s="110"/>
      <c r="TWW807" s="110"/>
      <c r="TWX807" s="110"/>
      <c r="TWY807" s="110"/>
      <c r="TWZ807" s="110"/>
      <c r="TXA807" s="110"/>
      <c r="TXB807" s="110"/>
      <c r="TXC807" s="110"/>
      <c r="TXD807" s="110"/>
      <c r="TXE807" s="110"/>
      <c r="TXF807" s="110"/>
      <c r="TXG807" s="110"/>
      <c r="TXH807" s="110"/>
      <c r="TXI807" s="110"/>
      <c r="TXJ807" s="110"/>
      <c r="TXK807" s="110"/>
      <c r="TXL807" s="110"/>
      <c r="TXM807" s="110"/>
      <c r="TXN807" s="110"/>
      <c r="TXO807" s="110"/>
      <c r="TXP807" s="110"/>
      <c r="TXQ807" s="110"/>
      <c r="TXR807" s="110"/>
      <c r="TXS807" s="110"/>
      <c r="TXT807" s="110"/>
      <c r="TXU807" s="110"/>
      <c r="TXV807" s="110"/>
      <c r="TXW807" s="110"/>
      <c r="TXX807" s="110"/>
      <c r="TXY807" s="110"/>
      <c r="TXZ807" s="110"/>
      <c r="TYA807" s="110"/>
      <c r="TYB807" s="110"/>
      <c r="TYC807" s="110"/>
      <c r="TYD807" s="110"/>
      <c r="TYE807" s="110"/>
      <c r="TYF807" s="110"/>
      <c r="TYG807" s="110"/>
      <c r="TYH807" s="110"/>
      <c r="TYI807" s="110"/>
      <c r="TYJ807" s="110"/>
      <c r="TYK807" s="110"/>
      <c r="TYL807" s="110"/>
      <c r="TYM807" s="110"/>
      <c r="TYN807" s="110"/>
      <c r="TYO807" s="110"/>
      <c r="TYP807" s="110"/>
      <c r="TYQ807" s="110"/>
      <c r="TYR807" s="110"/>
      <c r="TYS807" s="110"/>
      <c r="TYT807" s="110"/>
      <c r="TYU807" s="110"/>
      <c r="TYV807" s="110"/>
      <c r="TYW807" s="110"/>
      <c r="TYX807" s="110"/>
      <c r="TYY807" s="110"/>
      <c r="TYZ807" s="110"/>
      <c r="TZA807" s="110"/>
      <c r="TZB807" s="110"/>
      <c r="TZC807" s="110"/>
      <c r="TZD807" s="110"/>
      <c r="TZE807" s="110"/>
      <c r="TZF807" s="110"/>
      <c r="TZG807" s="110"/>
      <c r="TZH807" s="110"/>
      <c r="TZI807" s="110"/>
      <c r="TZJ807" s="110"/>
      <c r="TZK807" s="110"/>
      <c r="TZL807" s="110"/>
      <c r="TZM807" s="110"/>
      <c r="TZN807" s="110"/>
      <c r="TZO807" s="110"/>
      <c r="TZP807" s="110"/>
      <c r="TZQ807" s="110"/>
      <c r="TZR807" s="110"/>
      <c r="TZS807" s="110"/>
      <c r="TZT807" s="110"/>
      <c r="TZU807" s="110"/>
      <c r="TZV807" s="110"/>
      <c r="TZW807" s="110"/>
      <c r="TZX807" s="110"/>
      <c r="TZY807" s="110"/>
      <c r="TZZ807" s="110"/>
      <c r="UAA807" s="110"/>
      <c r="UAB807" s="110"/>
      <c r="UAC807" s="110"/>
      <c r="UAD807" s="110"/>
      <c r="UAE807" s="110"/>
      <c r="UAF807" s="110"/>
      <c r="UAG807" s="110"/>
      <c r="UAH807" s="110"/>
      <c r="UAI807" s="110"/>
      <c r="UAJ807" s="110"/>
      <c r="UAK807" s="110"/>
      <c r="UAL807" s="110"/>
      <c r="UAM807" s="110"/>
      <c r="UAN807" s="110"/>
      <c r="UAO807" s="110"/>
      <c r="UAP807" s="110"/>
      <c r="UAQ807" s="110"/>
      <c r="UAR807" s="110"/>
      <c r="UAS807" s="110"/>
      <c r="UAT807" s="110"/>
      <c r="UAU807" s="110"/>
      <c r="UAV807" s="110"/>
      <c r="UAW807" s="110"/>
      <c r="UAX807" s="110"/>
      <c r="UAY807" s="110"/>
      <c r="UAZ807" s="110"/>
      <c r="UBA807" s="110"/>
      <c r="UBB807" s="110"/>
      <c r="UBC807" s="110"/>
      <c r="UBD807" s="110"/>
      <c r="UBE807" s="110"/>
      <c r="UBF807" s="110"/>
      <c r="UBG807" s="110"/>
      <c r="UBH807" s="110"/>
      <c r="UBI807" s="110"/>
      <c r="UBJ807" s="110"/>
      <c r="UBK807" s="110"/>
      <c r="UBL807" s="110"/>
      <c r="UBM807" s="110"/>
      <c r="UBN807" s="110"/>
      <c r="UBO807" s="110"/>
      <c r="UBP807" s="110"/>
      <c r="UBQ807" s="110"/>
      <c r="UBR807" s="110"/>
      <c r="UBS807" s="110"/>
      <c r="UBT807" s="110"/>
      <c r="UBU807" s="110"/>
      <c r="UBV807" s="110"/>
      <c r="UBW807" s="110"/>
      <c r="UBX807" s="110"/>
      <c r="UBY807" s="110"/>
      <c r="UBZ807" s="110"/>
      <c r="UCA807" s="110"/>
      <c r="UCB807" s="110"/>
      <c r="UCC807" s="110"/>
      <c r="UCD807" s="110"/>
      <c r="UCE807" s="110"/>
      <c r="UCF807" s="110"/>
      <c r="UCG807" s="110"/>
      <c r="UCH807" s="110"/>
      <c r="UCI807" s="110"/>
      <c r="UCJ807" s="110"/>
      <c r="UCK807" s="110"/>
      <c r="UCL807" s="110"/>
      <c r="UCM807" s="110"/>
      <c r="UCN807" s="110"/>
      <c r="UCO807" s="110"/>
      <c r="UCP807" s="110"/>
      <c r="UCQ807" s="110"/>
      <c r="UCR807" s="110"/>
      <c r="UCS807" s="110"/>
      <c r="UCT807" s="110"/>
      <c r="UCU807" s="110"/>
      <c r="UCV807" s="110"/>
      <c r="UCW807" s="110"/>
      <c r="UCX807" s="110"/>
      <c r="UCY807" s="110"/>
      <c r="UCZ807" s="110"/>
      <c r="UDA807" s="110"/>
      <c r="UDB807" s="110"/>
      <c r="UDC807" s="110"/>
      <c r="UDD807" s="110"/>
      <c r="UDE807" s="110"/>
      <c r="UDF807" s="110"/>
      <c r="UDG807" s="110"/>
      <c r="UDH807" s="110"/>
      <c r="UDI807" s="110"/>
      <c r="UDJ807" s="110"/>
      <c r="UDK807" s="110"/>
      <c r="UDL807" s="110"/>
      <c r="UDM807" s="110"/>
      <c r="UDN807" s="110"/>
      <c r="UDO807" s="110"/>
      <c r="UDP807" s="110"/>
      <c r="UDQ807" s="110"/>
      <c r="UDR807" s="110"/>
      <c r="UDS807" s="110"/>
      <c r="UDT807" s="110"/>
      <c r="UDU807" s="110"/>
      <c r="UDV807" s="110"/>
      <c r="UDW807" s="110"/>
      <c r="UDX807" s="110"/>
      <c r="UDY807" s="110"/>
      <c r="UDZ807" s="110"/>
      <c r="UEA807" s="110"/>
      <c r="UEB807" s="110"/>
      <c r="UEC807" s="110"/>
      <c r="UED807" s="110"/>
      <c r="UEE807" s="110"/>
      <c r="UEF807" s="110"/>
      <c r="UEG807" s="110"/>
      <c r="UEH807" s="110"/>
      <c r="UEI807" s="110"/>
      <c r="UEJ807" s="110"/>
      <c r="UEK807" s="110"/>
      <c r="UEL807" s="110"/>
      <c r="UEM807" s="110"/>
      <c r="UEN807" s="110"/>
      <c r="UEO807" s="110"/>
      <c r="UEP807" s="110"/>
      <c r="UEQ807" s="110"/>
      <c r="UER807" s="110"/>
      <c r="UES807" s="110"/>
      <c r="UET807" s="110"/>
      <c r="UEU807" s="110"/>
      <c r="UEV807" s="110"/>
      <c r="UEW807" s="110"/>
      <c r="UEX807" s="110"/>
      <c r="UEY807" s="110"/>
      <c r="UEZ807" s="110"/>
      <c r="UFA807" s="110"/>
      <c r="UFB807" s="110"/>
      <c r="UFC807" s="110"/>
      <c r="UFD807" s="110"/>
      <c r="UFE807" s="110"/>
      <c r="UFF807" s="110"/>
      <c r="UFG807" s="110"/>
      <c r="UFH807" s="110"/>
      <c r="UFI807" s="110"/>
      <c r="UFJ807" s="110"/>
      <c r="UFK807" s="110"/>
      <c r="UFL807" s="110"/>
      <c r="UFM807" s="110"/>
      <c r="UFN807" s="110"/>
      <c r="UFO807" s="110"/>
      <c r="UFP807" s="110"/>
      <c r="UFQ807" s="110"/>
      <c r="UFR807" s="110"/>
      <c r="UFS807" s="110"/>
      <c r="UFT807" s="110"/>
      <c r="UFU807" s="110"/>
      <c r="UFV807" s="110"/>
      <c r="UFW807" s="110"/>
      <c r="UFX807" s="110"/>
      <c r="UFY807" s="110"/>
      <c r="UFZ807" s="110"/>
      <c r="UGA807" s="110"/>
      <c r="UGB807" s="110"/>
      <c r="UGC807" s="110"/>
      <c r="UGD807" s="110"/>
      <c r="UGE807" s="110"/>
      <c r="UGF807" s="110"/>
      <c r="UGG807" s="110"/>
      <c r="UGH807" s="110"/>
      <c r="UGI807" s="110"/>
      <c r="UGJ807" s="110"/>
      <c r="UGK807" s="110"/>
      <c r="UGL807" s="110"/>
      <c r="UGM807" s="110"/>
      <c r="UGN807" s="110"/>
      <c r="UGO807" s="110"/>
      <c r="UGP807" s="110"/>
      <c r="UGQ807" s="110"/>
      <c r="UGR807" s="110"/>
      <c r="UGS807" s="110"/>
      <c r="UGT807" s="110"/>
      <c r="UGU807" s="110"/>
      <c r="UGV807" s="110"/>
      <c r="UGW807" s="110"/>
      <c r="UGX807" s="110"/>
      <c r="UGY807" s="110"/>
      <c r="UGZ807" s="110"/>
      <c r="UHA807" s="110"/>
      <c r="UHB807" s="110"/>
      <c r="UHC807" s="110"/>
      <c r="UHD807" s="110"/>
      <c r="UHE807" s="110"/>
      <c r="UHF807" s="110"/>
      <c r="UHG807" s="110"/>
      <c r="UHH807" s="110"/>
      <c r="UHI807" s="110"/>
      <c r="UHJ807" s="110"/>
      <c r="UHK807" s="110"/>
      <c r="UHL807" s="110"/>
      <c r="UHM807" s="110"/>
      <c r="UHN807" s="110"/>
      <c r="UHO807" s="110"/>
      <c r="UHP807" s="110"/>
      <c r="UHQ807" s="110"/>
      <c r="UHR807" s="110"/>
      <c r="UHS807" s="110"/>
      <c r="UHT807" s="110"/>
      <c r="UHU807" s="110"/>
      <c r="UHV807" s="110"/>
      <c r="UHW807" s="110"/>
      <c r="UHX807" s="110"/>
      <c r="UHY807" s="110"/>
      <c r="UHZ807" s="110"/>
      <c r="UIA807" s="110"/>
      <c r="UIB807" s="110"/>
      <c r="UIC807" s="110"/>
      <c r="UID807" s="110"/>
      <c r="UIE807" s="110"/>
      <c r="UIF807" s="110"/>
      <c r="UIG807" s="110"/>
      <c r="UIH807" s="110"/>
      <c r="UII807" s="110"/>
      <c r="UIJ807" s="110"/>
      <c r="UIK807" s="110"/>
      <c r="UIL807" s="110"/>
      <c r="UIM807" s="110"/>
      <c r="UIN807" s="110"/>
      <c r="UIO807" s="110"/>
      <c r="UIP807" s="110"/>
      <c r="UIQ807" s="110"/>
      <c r="UIR807" s="110"/>
      <c r="UIS807" s="110"/>
      <c r="UIT807" s="110"/>
      <c r="UIU807" s="110"/>
      <c r="UIV807" s="110"/>
      <c r="UIW807" s="110"/>
      <c r="UIX807" s="110"/>
      <c r="UIY807" s="110"/>
      <c r="UIZ807" s="110"/>
      <c r="UJA807" s="110"/>
      <c r="UJB807" s="110"/>
      <c r="UJC807" s="110"/>
      <c r="UJD807" s="110"/>
      <c r="UJE807" s="110"/>
      <c r="UJF807" s="110"/>
      <c r="UJG807" s="110"/>
      <c r="UJH807" s="110"/>
      <c r="UJI807" s="110"/>
      <c r="UJJ807" s="110"/>
      <c r="UJK807" s="110"/>
      <c r="UJL807" s="110"/>
      <c r="UJM807" s="110"/>
      <c r="UJN807" s="110"/>
      <c r="UJO807" s="110"/>
      <c r="UJP807" s="110"/>
      <c r="UJQ807" s="110"/>
      <c r="UJR807" s="110"/>
      <c r="UJS807" s="110"/>
      <c r="UJT807" s="110"/>
      <c r="UJU807" s="110"/>
      <c r="UJV807" s="110"/>
      <c r="UJW807" s="110"/>
      <c r="UJX807" s="110"/>
      <c r="UJY807" s="110"/>
      <c r="UJZ807" s="110"/>
      <c r="UKA807" s="110"/>
      <c r="UKB807" s="110"/>
      <c r="UKC807" s="110"/>
      <c r="UKD807" s="110"/>
      <c r="UKE807" s="110"/>
      <c r="UKF807" s="110"/>
      <c r="UKG807" s="110"/>
      <c r="UKH807" s="110"/>
      <c r="UKI807" s="110"/>
      <c r="UKJ807" s="110"/>
      <c r="UKK807" s="110"/>
      <c r="UKL807" s="110"/>
      <c r="UKM807" s="110"/>
      <c r="UKN807" s="110"/>
      <c r="UKO807" s="110"/>
      <c r="UKP807" s="110"/>
      <c r="UKQ807" s="110"/>
      <c r="UKR807" s="110"/>
      <c r="UKS807" s="110"/>
      <c r="UKT807" s="110"/>
      <c r="UKU807" s="110"/>
      <c r="UKV807" s="110"/>
      <c r="UKW807" s="110"/>
      <c r="UKX807" s="110"/>
      <c r="UKY807" s="110"/>
      <c r="UKZ807" s="110"/>
      <c r="ULA807" s="110"/>
      <c r="ULB807" s="110"/>
      <c r="ULC807" s="110"/>
      <c r="ULD807" s="110"/>
      <c r="ULE807" s="110"/>
      <c r="ULF807" s="110"/>
      <c r="ULG807" s="110"/>
      <c r="ULH807" s="110"/>
      <c r="ULI807" s="110"/>
      <c r="ULJ807" s="110"/>
      <c r="ULK807" s="110"/>
      <c r="ULL807" s="110"/>
      <c r="ULM807" s="110"/>
      <c r="ULN807" s="110"/>
      <c r="ULO807" s="110"/>
      <c r="ULP807" s="110"/>
      <c r="ULQ807" s="110"/>
      <c r="ULR807" s="110"/>
      <c r="ULS807" s="110"/>
      <c r="ULT807" s="110"/>
      <c r="ULU807" s="110"/>
      <c r="ULV807" s="110"/>
      <c r="ULW807" s="110"/>
      <c r="ULX807" s="110"/>
      <c r="ULY807" s="110"/>
      <c r="ULZ807" s="110"/>
      <c r="UMA807" s="110"/>
      <c r="UMB807" s="110"/>
      <c r="UMC807" s="110"/>
      <c r="UMD807" s="110"/>
      <c r="UME807" s="110"/>
      <c r="UMF807" s="110"/>
      <c r="UMG807" s="110"/>
      <c r="UMH807" s="110"/>
      <c r="UMI807" s="110"/>
      <c r="UMJ807" s="110"/>
      <c r="UMK807" s="110"/>
      <c r="UML807" s="110"/>
      <c r="UMM807" s="110"/>
      <c r="UMN807" s="110"/>
      <c r="UMO807" s="110"/>
      <c r="UMP807" s="110"/>
      <c r="UMQ807" s="110"/>
      <c r="UMR807" s="110"/>
      <c r="UMS807" s="110"/>
      <c r="UMT807" s="110"/>
      <c r="UMU807" s="110"/>
      <c r="UMV807" s="110"/>
      <c r="UMW807" s="110"/>
      <c r="UMX807" s="110"/>
      <c r="UMY807" s="110"/>
      <c r="UMZ807" s="110"/>
      <c r="UNA807" s="110"/>
      <c r="UNB807" s="110"/>
      <c r="UNC807" s="110"/>
      <c r="UND807" s="110"/>
      <c r="UNE807" s="110"/>
      <c r="UNF807" s="110"/>
      <c r="UNG807" s="110"/>
      <c r="UNH807" s="110"/>
      <c r="UNI807" s="110"/>
      <c r="UNJ807" s="110"/>
      <c r="UNK807" s="110"/>
      <c r="UNL807" s="110"/>
      <c r="UNM807" s="110"/>
      <c r="UNN807" s="110"/>
      <c r="UNO807" s="110"/>
      <c r="UNP807" s="110"/>
      <c r="UNQ807" s="110"/>
      <c r="UNR807" s="110"/>
      <c r="UNS807" s="110"/>
      <c r="UNT807" s="110"/>
      <c r="UNU807" s="110"/>
      <c r="UNV807" s="110"/>
      <c r="UNW807" s="110"/>
      <c r="UNX807" s="110"/>
      <c r="UNY807" s="110"/>
      <c r="UNZ807" s="110"/>
      <c r="UOA807" s="110"/>
      <c r="UOB807" s="110"/>
      <c r="UOC807" s="110"/>
      <c r="UOD807" s="110"/>
      <c r="UOE807" s="110"/>
      <c r="UOF807" s="110"/>
      <c r="UOG807" s="110"/>
      <c r="UOH807" s="110"/>
      <c r="UOI807" s="110"/>
      <c r="UOJ807" s="110"/>
      <c r="UOK807" s="110"/>
      <c r="UOL807" s="110"/>
      <c r="UOM807" s="110"/>
      <c r="UON807" s="110"/>
      <c r="UOO807" s="110"/>
      <c r="UOP807" s="110"/>
      <c r="UOQ807" s="110"/>
      <c r="UOR807" s="110"/>
      <c r="UOS807" s="110"/>
      <c r="UOT807" s="110"/>
      <c r="UOU807" s="110"/>
      <c r="UOV807" s="110"/>
      <c r="UOW807" s="110"/>
      <c r="UOX807" s="110"/>
      <c r="UOY807" s="110"/>
      <c r="UOZ807" s="110"/>
      <c r="UPA807" s="110"/>
      <c r="UPB807" s="110"/>
      <c r="UPC807" s="110"/>
      <c r="UPD807" s="110"/>
      <c r="UPE807" s="110"/>
      <c r="UPF807" s="110"/>
      <c r="UPG807" s="110"/>
      <c r="UPH807" s="110"/>
      <c r="UPI807" s="110"/>
      <c r="UPJ807" s="110"/>
      <c r="UPK807" s="110"/>
      <c r="UPL807" s="110"/>
      <c r="UPM807" s="110"/>
      <c r="UPN807" s="110"/>
      <c r="UPO807" s="110"/>
      <c r="UPP807" s="110"/>
      <c r="UPQ807" s="110"/>
      <c r="UPR807" s="110"/>
      <c r="UPS807" s="110"/>
      <c r="UPT807" s="110"/>
      <c r="UPU807" s="110"/>
      <c r="UPV807" s="110"/>
      <c r="UPW807" s="110"/>
      <c r="UPX807" s="110"/>
      <c r="UPY807" s="110"/>
      <c r="UPZ807" s="110"/>
      <c r="UQA807" s="110"/>
      <c r="UQB807" s="110"/>
      <c r="UQC807" s="110"/>
      <c r="UQD807" s="110"/>
      <c r="UQE807" s="110"/>
      <c r="UQF807" s="110"/>
      <c r="UQG807" s="110"/>
      <c r="UQH807" s="110"/>
      <c r="UQI807" s="110"/>
      <c r="UQJ807" s="110"/>
      <c r="UQK807" s="110"/>
      <c r="UQL807" s="110"/>
      <c r="UQM807" s="110"/>
      <c r="UQN807" s="110"/>
      <c r="UQO807" s="110"/>
      <c r="UQP807" s="110"/>
      <c r="UQQ807" s="110"/>
      <c r="UQR807" s="110"/>
      <c r="UQS807" s="110"/>
      <c r="UQT807" s="110"/>
      <c r="UQU807" s="110"/>
      <c r="UQV807" s="110"/>
      <c r="UQW807" s="110"/>
      <c r="UQX807" s="110"/>
      <c r="UQY807" s="110"/>
      <c r="UQZ807" s="110"/>
      <c r="URA807" s="110"/>
      <c r="URB807" s="110"/>
      <c r="URC807" s="110"/>
      <c r="URD807" s="110"/>
      <c r="URE807" s="110"/>
      <c r="URF807" s="110"/>
      <c r="URG807" s="110"/>
      <c r="URH807" s="110"/>
      <c r="URI807" s="110"/>
      <c r="URJ807" s="110"/>
      <c r="URK807" s="110"/>
      <c r="URL807" s="110"/>
      <c r="URM807" s="110"/>
      <c r="URN807" s="110"/>
      <c r="URO807" s="110"/>
      <c r="URP807" s="110"/>
      <c r="URQ807" s="110"/>
      <c r="URR807" s="110"/>
      <c r="URS807" s="110"/>
      <c r="URT807" s="110"/>
      <c r="URU807" s="110"/>
      <c r="URV807" s="110"/>
      <c r="URW807" s="110"/>
      <c r="URX807" s="110"/>
      <c r="URY807" s="110"/>
      <c r="URZ807" s="110"/>
      <c r="USA807" s="110"/>
      <c r="USB807" s="110"/>
      <c r="USC807" s="110"/>
      <c r="USD807" s="110"/>
      <c r="USE807" s="110"/>
      <c r="USF807" s="110"/>
      <c r="USG807" s="110"/>
      <c r="USH807" s="110"/>
      <c r="USI807" s="110"/>
      <c r="USJ807" s="110"/>
      <c r="USK807" s="110"/>
      <c r="USL807" s="110"/>
      <c r="USM807" s="110"/>
      <c r="USN807" s="110"/>
      <c r="USO807" s="110"/>
      <c r="USP807" s="110"/>
      <c r="USQ807" s="110"/>
      <c r="USR807" s="110"/>
      <c r="USS807" s="110"/>
      <c r="UST807" s="110"/>
      <c r="USU807" s="110"/>
      <c r="USV807" s="110"/>
      <c r="USW807" s="110"/>
      <c r="USX807" s="110"/>
      <c r="USY807" s="110"/>
      <c r="USZ807" s="110"/>
      <c r="UTA807" s="110"/>
      <c r="UTB807" s="110"/>
      <c r="UTC807" s="110"/>
      <c r="UTD807" s="110"/>
      <c r="UTE807" s="110"/>
      <c r="UTF807" s="110"/>
      <c r="UTG807" s="110"/>
      <c r="UTH807" s="110"/>
      <c r="UTI807" s="110"/>
      <c r="UTJ807" s="110"/>
      <c r="UTK807" s="110"/>
      <c r="UTL807" s="110"/>
      <c r="UTM807" s="110"/>
      <c r="UTN807" s="110"/>
      <c r="UTO807" s="110"/>
      <c r="UTP807" s="110"/>
      <c r="UTQ807" s="110"/>
      <c r="UTR807" s="110"/>
      <c r="UTS807" s="110"/>
      <c r="UTT807" s="110"/>
      <c r="UTU807" s="110"/>
      <c r="UTV807" s="110"/>
      <c r="UTW807" s="110"/>
      <c r="UTX807" s="110"/>
      <c r="UTY807" s="110"/>
      <c r="UTZ807" s="110"/>
      <c r="UUA807" s="110"/>
      <c r="UUB807" s="110"/>
      <c r="UUC807" s="110"/>
      <c r="UUD807" s="110"/>
      <c r="UUE807" s="110"/>
      <c r="UUF807" s="110"/>
      <c r="UUG807" s="110"/>
      <c r="UUH807" s="110"/>
      <c r="UUI807" s="110"/>
      <c r="UUJ807" s="110"/>
      <c r="UUK807" s="110"/>
      <c r="UUL807" s="110"/>
      <c r="UUM807" s="110"/>
      <c r="UUN807" s="110"/>
      <c r="UUO807" s="110"/>
      <c r="UUP807" s="110"/>
      <c r="UUQ807" s="110"/>
      <c r="UUR807" s="110"/>
      <c r="UUS807" s="110"/>
      <c r="UUT807" s="110"/>
      <c r="UUU807" s="110"/>
      <c r="UUV807" s="110"/>
      <c r="UUW807" s="110"/>
      <c r="UUX807" s="110"/>
      <c r="UUY807" s="110"/>
      <c r="UUZ807" s="110"/>
      <c r="UVA807" s="110"/>
      <c r="UVB807" s="110"/>
      <c r="UVC807" s="110"/>
      <c r="UVD807" s="110"/>
      <c r="UVE807" s="110"/>
      <c r="UVF807" s="110"/>
      <c r="UVG807" s="110"/>
      <c r="UVH807" s="110"/>
      <c r="UVI807" s="110"/>
      <c r="UVJ807" s="110"/>
      <c r="UVK807" s="110"/>
      <c r="UVL807" s="110"/>
      <c r="UVM807" s="110"/>
      <c r="UVN807" s="110"/>
      <c r="UVO807" s="110"/>
      <c r="UVP807" s="110"/>
      <c r="UVQ807" s="110"/>
      <c r="UVR807" s="110"/>
      <c r="UVS807" s="110"/>
      <c r="UVT807" s="110"/>
      <c r="UVU807" s="110"/>
      <c r="UVV807" s="110"/>
      <c r="UVW807" s="110"/>
      <c r="UVX807" s="110"/>
      <c r="UVY807" s="110"/>
      <c r="UVZ807" s="110"/>
      <c r="UWA807" s="110"/>
      <c r="UWB807" s="110"/>
      <c r="UWC807" s="110"/>
      <c r="UWD807" s="110"/>
      <c r="UWE807" s="110"/>
      <c r="UWF807" s="110"/>
      <c r="UWG807" s="110"/>
      <c r="UWH807" s="110"/>
      <c r="UWI807" s="110"/>
      <c r="UWJ807" s="110"/>
      <c r="UWK807" s="110"/>
      <c r="UWL807" s="110"/>
      <c r="UWM807" s="110"/>
      <c r="UWN807" s="110"/>
      <c r="UWO807" s="110"/>
      <c r="UWP807" s="110"/>
      <c r="UWQ807" s="110"/>
      <c r="UWR807" s="110"/>
      <c r="UWS807" s="110"/>
      <c r="UWT807" s="110"/>
      <c r="UWU807" s="110"/>
      <c r="UWV807" s="110"/>
      <c r="UWW807" s="110"/>
      <c r="UWX807" s="110"/>
      <c r="UWY807" s="110"/>
      <c r="UWZ807" s="110"/>
      <c r="UXA807" s="110"/>
      <c r="UXB807" s="110"/>
      <c r="UXC807" s="110"/>
      <c r="UXD807" s="110"/>
      <c r="UXE807" s="110"/>
      <c r="UXF807" s="110"/>
      <c r="UXG807" s="110"/>
      <c r="UXH807" s="110"/>
      <c r="UXI807" s="110"/>
      <c r="UXJ807" s="110"/>
      <c r="UXK807" s="110"/>
      <c r="UXL807" s="110"/>
      <c r="UXM807" s="110"/>
      <c r="UXN807" s="110"/>
      <c r="UXO807" s="110"/>
      <c r="UXP807" s="110"/>
      <c r="UXQ807" s="110"/>
      <c r="UXR807" s="110"/>
      <c r="UXS807" s="110"/>
      <c r="UXT807" s="110"/>
      <c r="UXU807" s="110"/>
      <c r="UXV807" s="110"/>
      <c r="UXW807" s="110"/>
      <c r="UXX807" s="110"/>
      <c r="UXY807" s="110"/>
      <c r="UXZ807" s="110"/>
      <c r="UYA807" s="110"/>
      <c r="UYB807" s="110"/>
      <c r="UYC807" s="110"/>
      <c r="UYD807" s="110"/>
      <c r="UYE807" s="110"/>
      <c r="UYF807" s="110"/>
      <c r="UYG807" s="110"/>
      <c r="UYH807" s="110"/>
      <c r="UYI807" s="110"/>
      <c r="UYJ807" s="110"/>
      <c r="UYK807" s="110"/>
      <c r="UYL807" s="110"/>
      <c r="UYM807" s="110"/>
      <c r="UYN807" s="110"/>
      <c r="UYO807" s="110"/>
      <c r="UYP807" s="110"/>
      <c r="UYQ807" s="110"/>
      <c r="UYR807" s="110"/>
      <c r="UYS807" s="110"/>
      <c r="UYT807" s="110"/>
      <c r="UYU807" s="110"/>
      <c r="UYV807" s="110"/>
      <c r="UYW807" s="110"/>
      <c r="UYX807" s="110"/>
      <c r="UYY807" s="110"/>
      <c r="UYZ807" s="110"/>
      <c r="UZA807" s="110"/>
      <c r="UZB807" s="110"/>
      <c r="UZC807" s="110"/>
      <c r="UZD807" s="110"/>
      <c r="UZE807" s="110"/>
      <c r="UZF807" s="110"/>
      <c r="UZG807" s="110"/>
      <c r="UZH807" s="110"/>
      <c r="UZI807" s="110"/>
      <c r="UZJ807" s="110"/>
      <c r="UZK807" s="110"/>
      <c r="UZL807" s="110"/>
      <c r="UZM807" s="110"/>
      <c r="UZN807" s="110"/>
      <c r="UZO807" s="110"/>
      <c r="UZP807" s="110"/>
      <c r="UZQ807" s="110"/>
      <c r="UZR807" s="110"/>
      <c r="UZS807" s="110"/>
      <c r="UZT807" s="110"/>
      <c r="UZU807" s="110"/>
      <c r="UZV807" s="110"/>
      <c r="UZW807" s="110"/>
      <c r="UZX807" s="110"/>
      <c r="UZY807" s="110"/>
      <c r="UZZ807" s="110"/>
      <c r="VAA807" s="110"/>
      <c r="VAB807" s="110"/>
      <c r="VAC807" s="110"/>
      <c r="VAD807" s="110"/>
      <c r="VAE807" s="110"/>
      <c r="VAF807" s="110"/>
      <c r="VAG807" s="110"/>
      <c r="VAH807" s="110"/>
      <c r="VAI807" s="110"/>
      <c r="VAJ807" s="110"/>
      <c r="VAK807" s="110"/>
      <c r="VAL807" s="110"/>
      <c r="VAM807" s="110"/>
      <c r="VAN807" s="110"/>
      <c r="VAO807" s="110"/>
      <c r="VAP807" s="110"/>
      <c r="VAQ807" s="110"/>
      <c r="VAR807" s="110"/>
      <c r="VAS807" s="110"/>
      <c r="VAT807" s="110"/>
      <c r="VAU807" s="110"/>
      <c r="VAV807" s="110"/>
      <c r="VAW807" s="110"/>
      <c r="VAX807" s="110"/>
      <c r="VAY807" s="110"/>
      <c r="VAZ807" s="110"/>
      <c r="VBA807" s="110"/>
      <c r="VBB807" s="110"/>
      <c r="VBC807" s="110"/>
      <c r="VBD807" s="110"/>
      <c r="VBE807" s="110"/>
      <c r="VBF807" s="110"/>
      <c r="VBG807" s="110"/>
      <c r="VBH807" s="110"/>
      <c r="VBI807" s="110"/>
      <c r="VBJ807" s="110"/>
      <c r="VBK807" s="110"/>
      <c r="VBL807" s="110"/>
      <c r="VBM807" s="110"/>
      <c r="VBN807" s="110"/>
      <c r="VBO807" s="110"/>
      <c r="VBP807" s="110"/>
      <c r="VBQ807" s="110"/>
      <c r="VBR807" s="110"/>
      <c r="VBS807" s="110"/>
      <c r="VBT807" s="110"/>
      <c r="VBU807" s="110"/>
      <c r="VBV807" s="110"/>
      <c r="VBW807" s="110"/>
      <c r="VBX807" s="110"/>
      <c r="VBY807" s="110"/>
      <c r="VBZ807" s="110"/>
      <c r="VCA807" s="110"/>
      <c r="VCB807" s="110"/>
      <c r="VCC807" s="110"/>
      <c r="VCD807" s="110"/>
      <c r="VCE807" s="110"/>
      <c r="VCF807" s="110"/>
      <c r="VCG807" s="110"/>
      <c r="VCH807" s="110"/>
      <c r="VCI807" s="110"/>
      <c r="VCJ807" s="110"/>
      <c r="VCK807" s="110"/>
      <c r="VCL807" s="110"/>
      <c r="VCM807" s="110"/>
      <c r="VCN807" s="110"/>
      <c r="VCO807" s="110"/>
      <c r="VCP807" s="110"/>
      <c r="VCQ807" s="110"/>
      <c r="VCR807" s="110"/>
      <c r="VCS807" s="110"/>
      <c r="VCT807" s="110"/>
      <c r="VCU807" s="110"/>
      <c r="VCV807" s="110"/>
      <c r="VCW807" s="110"/>
      <c r="VCX807" s="110"/>
      <c r="VCY807" s="110"/>
      <c r="VCZ807" s="110"/>
      <c r="VDA807" s="110"/>
      <c r="VDB807" s="110"/>
      <c r="VDC807" s="110"/>
      <c r="VDD807" s="110"/>
      <c r="VDE807" s="110"/>
      <c r="VDF807" s="110"/>
      <c r="VDG807" s="110"/>
      <c r="VDH807" s="110"/>
      <c r="VDI807" s="110"/>
      <c r="VDJ807" s="110"/>
      <c r="VDK807" s="110"/>
      <c r="VDL807" s="110"/>
      <c r="VDM807" s="110"/>
      <c r="VDN807" s="110"/>
      <c r="VDO807" s="110"/>
      <c r="VDP807" s="110"/>
      <c r="VDQ807" s="110"/>
      <c r="VDR807" s="110"/>
      <c r="VDS807" s="110"/>
      <c r="VDT807" s="110"/>
      <c r="VDU807" s="110"/>
      <c r="VDV807" s="110"/>
      <c r="VDW807" s="110"/>
      <c r="VDX807" s="110"/>
      <c r="VDY807" s="110"/>
      <c r="VDZ807" s="110"/>
      <c r="VEA807" s="110"/>
      <c r="VEB807" s="110"/>
      <c r="VEC807" s="110"/>
      <c r="VED807" s="110"/>
      <c r="VEE807" s="110"/>
      <c r="VEF807" s="110"/>
      <c r="VEG807" s="110"/>
      <c r="VEH807" s="110"/>
      <c r="VEI807" s="110"/>
      <c r="VEJ807" s="110"/>
      <c r="VEK807" s="110"/>
      <c r="VEL807" s="110"/>
      <c r="VEM807" s="110"/>
      <c r="VEN807" s="110"/>
      <c r="VEO807" s="110"/>
      <c r="VEP807" s="110"/>
      <c r="VEQ807" s="110"/>
      <c r="VER807" s="110"/>
      <c r="VES807" s="110"/>
      <c r="VET807" s="110"/>
      <c r="VEU807" s="110"/>
      <c r="VEV807" s="110"/>
      <c r="VEW807" s="110"/>
      <c r="VEX807" s="110"/>
      <c r="VEY807" s="110"/>
      <c r="VEZ807" s="110"/>
      <c r="VFA807" s="110"/>
      <c r="VFB807" s="110"/>
      <c r="VFC807" s="110"/>
      <c r="VFD807" s="110"/>
      <c r="VFE807" s="110"/>
      <c r="VFF807" s="110"/>
      <c r="VFG807" s="110"/>
      <c r="VFH807" s="110"/>
      <c r="VFI807" s="110"/>
      <c r="VFJ807" s="110"/>
      <c r="VFK807" s="110"/>
      <c r="VFL807" s="110"/>
      <c r="VFM807" s="110"/>
      <c r="VFN807" s="110"/>
      <c r="VFO807" s="110"/>
      <c r="VFP807" s="110"/>
      <c r="VFQ807" s="110"/>
      <c r="VFR807" s="110"/>
      <c r="VFS807" s="110"/>
      <c r="VFT807" s="110"/>
      <c r="VFU807" s="110"/>
      <c r="VFV807" s="110"/>
      <c r="VFW807" s="110"/>
      <c r="VFX807" s="110"/>
      <c r="VFY807" s="110"/>
      <c r="VFZ807" s="110"/>
      <c r="VGA807" s="110"/>
      <c r="VGB807" s="110"/>
      <c r="VGC807" s="110"/>
      <c r="VGD807" s="110"/>
      <c r="VGE807" s="110"/>
      <c r="VGF807" s="110"/>
      <c r="VGG807" s="110"/>
      <c r="VGH807" s="110"/>
      <c r="VGI807" s="110"/>
      <c r="VGJ807" s="110"/>
      <c r="VGK807" s="110"/>
      <c r="VGL807" s="110"/>
      <c r="VGM807" s="110"/>
      <c r="VGN807" s="110"/>
      <c r="VGO807" s="110"/>
      <c r="VGP807" s="110"/>
      <c r="VGQ807" s="110"/>
      <c r="VGR807" s="110"/>
      <c r="VGS807" s="110"/>
      <c r="VGT807" s="110"/>
      <c r="VGU807" s="110"/>
      <c r="VGV807" s="110"/>
      <c r="VGW807" s="110"/>
      <c r="VGX807" s="110"/>
      <c r="VGY807" s="110"/>
      <c r="VGZ807" s="110"/>
      <c r="VHA807" s="110"/>
      <c r="VHB807" s="110"/>
      <c r="VHC807" s="110"/>
      <c r="VHD807" s="110"/>
      <c r="VHE807" s="110"/>
      <c r="VHF807" s="110"/>
      <c r="VHG807" s="110"/>
      <c r="VHH807" s="110"/>
      <c r="VHI807" s="110"/>
      <c r="VHJ807" s="110"/>
      <c r="VHK807" s="110"/>
      <c r="VHL807" s="110"/>
      <c r="VHM807" s="110"/>
      <c r="VHN807" s="110"/>
      <c r="VHO807" s="110"/>
      <c r="VHP807" s="110"/>
      <c r="VHQ807" s="110"/>
      <c r="VHR807" s="110"/>
      <c r="VHS807" s="110"/>
      <c r="VHT807" s="110"/>
      <c r="VHU807" s="110"/>
      <c r="VHV807" s="110"/>
      <c r="VHW807" s="110"/>
      <c r="VHX807" s="110"/>
      <c r="VHY807" s="110"/>
      <c r="VHZ807" s="110"/>
      <c r="VIA807" s="110"/>
      <c r="VIB807" s="110"/>
      <c r="VIC807" s="110"/>
      <c r="VID807" s="110"/>
      <c r="VIE807" s="110"/>
      <c r="VIF807" s="110"/>
      <c r="VIG807" s="110"/>
      <c r="VIH807" s="110"/>
      <c r="VII807" s="110"/>
      <c r="VIJ807" s="110"/>
      <c r="VIK807" s="110"/>
      <c r="VIL807" s="110"/>
      <c r="VIM807" s="110"/>
      <c r="VIN807" s="110"/>
      <c r="VIO807" s="110"/>
      <c r="VIP807" s="110"/>
      <c r="VIQ807" s="110"/>
      <c r="VIR807" s="110"/>
      <c r="VIS807" s="110"/>
      <c r="VIT807" s="110"/>
      <c r="VIU807" s="110"/>
      <c r="VIV807" s="110"/>
      <c r="VIW807" s="110"/>
      <c r="VIX807" s="110"/>
      <c r="VIY807" s="110"/>
      <c r="VIZ807" s="110"/>
      <c r="VJA807" s="110"/>
      <c r="VJB807" s="110"/>
      <c r="VJC807" s="110"/>
      <c r="VJD807" s="110"/>
      <c r="VJE807" s="110"/>
      <c r="VJF807" s="110"/>
      <c r="VJG807" s="110"/>
      <c r="VJH807" s="110"/>
      <c r="VJI807" s="110"/>
      <c r="VJJ807" s="110"/>
      <c r="VJK807" s="110"/>
      <c r="VJL807" s="110"/>
      <c r="VJM807" s="110"/>
      <c r="VJN807" s="110"/>
      <c r="VJO807" s="110"/>
      <c r="VJP807" s="110"/>
      <c r="VJQ807" s="110"/>
      <c r="VJR807" s="110"/>
      <c r="VJS807" s="110"/>
      <c r="VJT807" s="110"/>
      <c r="VJU807" s="110"/>
      <c r="VJV807" s="110"/>
      <c r="VJW807" s="110"/>
      <c r="VJX807" s="110"/>
      <c r="VJY807" s="110"/>
      <c r="VJZ807" s="110"/>
      <c r="VKA807" s="110"/>
      <c r="VKB807" s="110"/>
      <c r="VKC807" s="110"/>
      <c r="VKD807" s="110"/>
      <c r="VKE807" s="110"/>
      <c r="VKF807" s="110"/>
      <c r="VKG807" s="110"/>
      <c r="VKH807" s="110"/>
      <c r="VKI807" s="110"/>
      <c r="VKJ807" s="110"/>
      <c r="VKK807" s="110"/>
      <c r="VKL807" s="110"/>
      <c r="VKM807" s="110"/>
      <c r="VKN807" s="110"/>
      <c r="VKO807" s="110"/>
      <c r="VKP807" s="110"/>
      <c r="VKQ807" s="110"/>
      <c r="VKR807" s="110"/>
      <c r="VKS807" s="110"/>
      <c r="VKT807" s="110"/>
      <c r="VKU807" s="110"/>
      <c r="VKV807" s="110"/>
      <c r="VKW807" s="110"/>
      <c r="VKX807" s="110"/>
      <c r="VKY807" s="110"/>
      <c r="VKZ807" s="110"/>
      <c r="VLA807" s="110"/>
      <c r="VLB807" s="110"/>
      <c r="VLC807" s="110"/>
      <c r="VLD807" s="110"/>
      <c r="VLE807" s="110"/>
      <c r="VLF807" s="110"/>
      <c r="VLG807" s="110"/>
      <c r="VLH807" s="110"/>
      <c r="VLI807" s="110"/>
      <c r="VLJ807" s="110"/>
      <c r="VLK807" s="110"/>
      <c r="VLL807" s="110"/>
      <c r="VLM807" s="110"/>
      <c r="VLN807" s="110"/>
      <c r="VLO807" s="110"/>
      <c r="VLP807" s="110"/>
      <c r="VLQ807" s="110"/>
      <c r="VLR807" s="110"/>
      <c r="VLS807" s="110"/>
      <c r="VLT807" s="110"/>
      <c r="VLU807" s="110"/>
      <c r="VLV807" s="110"/>
      <c r="VLW807" s="110"/>
      <c r="VLX807" s="110"/>
      <c r="VLY807" s="110"/>
      <c r="VLZ807" s="110"/>
      <c r="VMA807" s="110"/>
      <c r="VMB807" s="110"/>
      <c r="VMC807" s="110"/>
      <c r="VMD807" s="110"/>
      <c r="VME807" s="110"/>
      <c r="VMF807" s="110"/>
      <c r="VMG807" s="110"/>
      <c r="VMH807" s="110"/>
      <c r="VMI807" s="110"/>
      <c r="VMJ807" s="110"/>
      <c r="VMK807" s="110"/>
      <c r="VML807" s="110"/>
      <c r="VMM807" s="110"/>
      <c r="VMN807" s="110"/>
      <c r="VMO807" s="110"/>
      <c r="VMP807" s="110"/>
      <c r="VMQ807" s="110"/>
      <c r="VMR807" s="110"/>
      <c r="VMS807" s="110"/>
      <c r="VMT807" s="110"/>
      <c r="VMU807" s="110"/>
      <c r="VMV807" s="110"/>
      <c r="VMW807" s="110"/>
      <c r="VMX807" s="110"/>
      <c r="VMY807" s="110"/>
      <c r="VMZ807" s="110"/>
      <c r="VNA807" s="110"/>
      <c r="VNB807" s="110"/>
      <c r="VNC807" s="110"/>
      <c r="VND807" s="110"/>
      <c r="VNE807" s="110"/>
      <c r="VNF807" s="110"/>
      <c r="VNG807" s="110"/>
      <c r="VNH807" s="110"/>
      <c r="VNI807" s="110"/>
      <c r="VNJ807" s="110"/>
      <c r="VNK807" s="110"/>
      <c r="VNL807" s="110"/>
      <c r="VNM807" s="110"/>
      <c r="VNN807" s="110"/>
      <c r="VNO807" s="110"/>
      <c r="VNP807" s="110"/>
      <c r="VNQ807" s="110"/>
      <c r="VNR807" s="110"/>
      <c r="VNS807" s="110"/>
      <c r="VNT807" s="110"/>
      <c r="VNU807" s="110"/>
      <c r="VNV807" s="110"/>
      <c r="VNW807" s="110"/>
      <c r="VNX807" s="110"/>
      <c r="VNY807" s="110"/>
      <c r="VNZ807" s="110"/>
      <c r="VOA807" s="110"/>
      <c r="VOB807" s="110"/>
      <c r="VOC807" s="110"/>
      <c r="VOD807" s="110"/>
      <c r="VOE807" s="110"/>
      <c r="VOF807" s="110"/>
      <c r="VOG807" s="110"/>
      <c r="VOH807" s="110"/>
      <c r="VOI807" s="110"/>
      <c r="VOJ807" s="110"/>
      <c r="VOK807" s="110"/>
      <c r="VOL807" s="110"/>
      <c r="VOM807" s="110"/>
      <c r="VON807" s="110"/>
      <c r="VOO807" s="110"/>
      <c r="VOP807" s="110"/>
      <c r="VOQ807" s="110"/>
      <c r="VOR807" s="110"/>
      <c r="VOS807" s="110"/>
      <c r="VOT807" s="110"/>
      <c r="VOU807" s="110"/>
      <c r="VOV807" s="110"/>
      <c r="VOW807" s="110"/>
      <c r="VOX807" s="110"/>
      <c r="VOY807" s="110"/>
      <c r="VOZ807" s="110"/>
      <c r="VPA807" s="110"/>
      <c r="VPB807" s="110"/>
      <c r="VPC807" s="110"/>
      <c r="VPD807" s="110"/>
      <c r="VPE807" s="110"/>
      <c r="VPF807" s="110"/>
      <c r="VPG807" s="110"/>
      <c r="VPH807" s="110"/>
      <c r="VPI807" s="110"/>
      <c r="VPJ807" s="110"/>
      <c r="VPK807" s="110"/>
      <c r="VPL807" s="110"/>
      <c r="VPM807" s="110"/>
      <c r="VPN807" s="110"/>
      <c r="VPO807" s="110"/>
      <c r="VPP807" s="110"/>
      <c r="VPQ807" s="110"/>
      <c r="VPR807" s="110"/>
      <c r="VPS807" s="110"/>
      <c r="VPT807" s="110"/>
      <c r="VPU807" s="110"/>
      <c r="VPV807" s="110"/>
      <c r="VPW807" s="110"/>
      <c r="VPX807" s="110"/>
      <c r="VPY807" s="110"/>
      <c r="VPZ807" s="110"/>
      <c r="VQA807" s="110"/>
      <c r="VQB807" s="110"/>
      <c r="VQC807" s="110"/>
      <c r="VQD807" s="110"/>
      <c r="VQE807" s="110"/>
      <c r="VQF807" s="110"/>
      <c r="VQG807" s="110"/>
      <c r="VQH807" s="110"/>
      <c r="VQI807" s="110"/>
      <c r="VQJ807" s="110"/>
      <c r="VQK807" s="110"/>
      <c r="VQL807" s="110"/>
      <c r="VQM807" s="110"/>
      <c r="VQN807" s="110"/>
      <c r="VQO807" s="110"/>
      <c r="VQP807" s="110"/>
      <c r="VQQ807" s="110"/>
      <c r="VQR807" s="110"/>
      <c r="VQS807" s="110"/>
      <c r="VQT807" s="110"/>
      <c r="VQU807" s="110"/>
      <c r="VQV807" s="110"/>
      <c r="VQW807" s="110"/>
      <c r="VQX807" s="110"/>
      <c r="VQY807" s="110"/>
      <c r="VQZ807" s="110"/>
      <c r="VRA807" s="110"/>
      <c r="VRB807" s="110"/>
      <c r="VRC807" s="110"/>
      <c r="VRD807" s="110"/>
      <c r="VRE807" s="110"/>
      <c r="VRF807" s="110"/>
      <c r="VRG807" s="110"/>
      <c r="VRH807" s="110"/>
      <c r="VRI807" s="110"/>
      <c r="VRJ807" s="110"/>
      <c r="VRK807" s="110"/>
      <c r="VRL807" s="110"/>
      <c r="VRM807" s="110"/>
      <c r="VRN807" s="110"/>
      <c r="VRO807" s="110"/>
      <c r="VRP807" s="110"/>
      <c r="VRQ807" s="110"/>
      <c r="VRR807" s="110"/>
      <c r="VRS807" s="110"/>
      <c r="VRT807" s="110"/>
      <c r="VRU807" s="110"/>
      <c r="VRV807" s="110"/>
      <c r="VRW807" s="110"/>
      <c r="VRX807" s="110"/>
      <c r="VRY807" s="110"/>
      <c r="VRZ807" s="110"/>
      <c r="VSA807" s="110"/>
      <c r="VSB807" s="110"/>
      <c r="VSC807" s="110"/>
      <c r="VSD807" s="110"/>
      <c r="VSE807" s="110"/>
      <c r="VSF807" s="110"/>
      <c r="VSG807" s="110"/>
      <c r="VSH807" s="110"/>
      <c r="VSI807" s="110"/>
      <c r="VSJ807" s="110"/>
      <c r="VSK807" s="110"/>
      <c r="VSL807" s="110"/>
      <c r="VSM807" s="110"/>
      <c r="VSN807" s="110"/>
      <c r="VSO807" s="110"/>
      <c r="VSP807" s="110"/>
      <c r="VSQ807" s="110"/>
      <c r="VSR807" s="110"/>
      <c r="VSS807" s="110"/>
      <c r="VST807" s="110"/>
      <c r="VSU807" s="110"/>
      <c r="VSV807" s="110"/>
      <c r="VSW807" s="110"/>
      <c r="VSX807" s="110"/>
      <c r="VSY807" s="110"/>
      <c r="VSZ807" s="110"/>
      <c r="VTA807" s="110"/>
      <c r="VTB807" s="110"/>
      <c r="VTC807" s="110"/>
      <c r="VTD807" s="110"/>
      <c r="VTE807" s="110"/>
      <c r="VTF807" s="110"/>
      <c r="VTG807" s="110"/>
      <c r="VTH807" s="110"/>
      <c r="VTI807" s="110"/>
      <c r="VTJ807" s="110"/>
      <c r="VTK807" s="110"/>
      <c r="VTL807" s="110"/>
      <c r="VTM807" s="110"/>
      <c r="VTN807" s="110"/>
      <c r="VTO807" s="110"/>
      <c r="VTP807" s="110"/>
      <c r="VTQ807" s="110"/>
      <c r="VTR807" s="110"/>
      <c r="VTS807" s="110"/>
      <c r="VTT807" s="110"/>
      <c r="VTU807" s="110"/>
      <c r="VTV807" s="110"/>
      <c r="VTW807" s="110"/>
      <c r="VTX807" s="110"/>
      <c r="VTY807" s="110"/>
      <c r="VTZ807" s="110"/>
      <c r="VUA807" s="110"/>
      <c r="VUB807" s="110"/>
      <c r="VUC807" s="110"/>
      <c r="VUD807" s="110"/>
      <c r="VUE807" s="110"/>
      <c r="VUF807" s="110"/>
      <c r="VUG807" s="110"/>
      <c r="VUH807" s="110"/>
      <c r="VUI807" s="110"/>
      <c r="VUJ807" s="110"/>
      <c r="VUK807" s="110"/>
      <c r="VUL807" s="110"/>
      <c r="VUM807" s="110"/>
      <c r="VUN807" s="110"/>
      <c r="VUO807" s="110"/>
      <c r="VUP807" s="110"/>
      <c r="VUQ807" s="110"/>
      <c r="VUR807" s="110"/>
      <c r="VUS807" s="110"/>
      <c r="VUT807" s="110"/>
      <c r="VUU807" s="110"/>
      <c r="VUV807" s="110"/>
      <c r="VUW807" s="110"/>
      <c r="VUX807" s="110"/>
      <c r="VUY807" s="110"/>
      <c r="VUZ807" s="110"/>
      <c r="VVA807" s="110"/>
      <c r="VVB807" s="110"/>
      <c r="VVC807" s="110"/>
      <c r="VVD807" s="110"/>
      <c r="VVE807" s="110"/>
      <c r="VVF807" s="110"/>
      <c r="VVG807" s="110"/>
      <c r="VVH807" s="110"/>
      <c r="VVI807" s="110"/>
      <c r="VVJ807" s="110"/>
      <c r="VVK807" s="110"/>
      <c r="VVL807" s="110"/>
      <c r="VVM807" s="110"/>
      <c r="VVN807" s="110"/>
      <c r="VVO807" s="110"/>
      <c r="VVP807" s="110"/>
      <c r="VVQ807" s="110"/>
      <c r="VVR807" s="110"/>
      <c r="VVS807" s="110"/>
      <c r="VVT807" s="110"/>
      <c r="VVU807" s="110"/>
      <c r="VVV807" s="110"/>
      <c r="VVW807" s="110"/>
      <c r="VVX807" s="110"/>
      <c r="VVY807" s="110"/>
      <c r="VVZ807" s="110"/>
      <c r="VWA807" s="110"/>
      <c r="VWB807" s="110"/>
      <c r="VWC807" s="110"/>
      <c r="VWD807" s="110"/>
      <c r="VWE807" s="110"/>
      <c r="VWF807" s="110"/>
      <c r="VWG807" s="110"/>
      <c r="VWH807" s="110"/>
      <c r="VWI807" s="110"/>
      <c r="VWJ807" s="110"/>
      <c r="VWK807" s="110"/>
      <c r="VWL807" s="110"/>
      <c r="VWM807" s="110"/>
      <c r="VWN807" s="110"/>
      <c r="VWO807" s="110"/>
      <c r="VWP807" s="110"/>
      <c r="VWQ807" s="110"/>
      <c r="VWR807" s="110"/>
      <c r="VWS807" s="110"/>
      <c r="VWT807" s="110"/>
      <c r="VWU807" s="110"/>
      <c r="VWV807" s="110"/>
      <c r="VWW807" s="110"/>
      <c r="VWX807" s="110"/>
      <c r="VWY807" s="110"/>
      <c r="VWZ807" s="110"/>
      <c r="VXA807" s="110"/>
      <c r="VXB807" s="110"/>
      <c r="VXC807" s="110"/>
      <c r="VXD807" s="110"/>
      <c r="VXE807" s="110"/>
      <c r="VXF807" s="110"/>
      <c r="VXG807" s="110"/>
      <c r="VXH807" s="110"/>
      <c r="VXI807" s="110"/>
      <c r="VXJ807" s="110"/>
      <c r="VXK807" s="110"/>
      <c r="VXL807" s="110"/>
      <c r="VXM807" s="110"/>
      <c r="VXN807" s="110"/>
      <c r="VXO807" s="110"/>
      <c r="VXP807" s="110"/>
      <c r="VXQ807" s="110"/>
      <c r="VXR807" s="110"/>
      <c r="VXS807" s="110"/>
      <c r="VXT807" s="110"/>
      <c r="VXU807" s="110"/>
      <c r="VXV807" s="110"/>
      <c r="VXW807" s="110"/>
      <c r="VXX807" s="110"/>
      <c r="VXY807" s="110"/>
      <c r="VXZ807" s="110"/>
      <c r="VYA807" s="110"/>
      <c r="VYB807" s="110"/>
      <c r="VYC807" s="110"/>
      <c r="VYD807" s="110"/>
      <c r="VYE807" s="110"/>
      <c r="VYF807" s="110"/>
      <c r="VYG807" s="110"/>
      <c r="VYH807" s="110"/>
      <c r="VYI807" s="110"/>
      <c r="VYJ807" s="110"/>
      <c r="VYK807" s="110"/>
      <c r="VYL807" s="110"/>
      <c r="VYM807" s="110"/>
      <c r="VYN807" s="110"/>
      <c r="VYO807" s="110"/>
      <c r="VYP807" s="110"/>
      <c r="VYQ807" s="110"/>
      <c r="VYR807" s="110"/>
      <c r="VYS807" s="110"/>
      <c r="VYT807" s="110"/>
      <c r="VYU807" s="110"/>
      <c r="VYV807" s="110"/>
      <c r="VYW807" s="110"/>
      <c r="VYX807" s="110"/>
      <c r="VYY807" s="110"/>
      <c r="VYZ807" s="110"/>
      <c r="VZA807" s="110"/>
      <c r="VZB807" s="110"/>
      <c r="VZC807" s="110"/>
      <c r="VZD807" s="110"/>
      <c r="VZE807" s="110"/>
      <c r="VZF807" s="110"/>
      <c r="VZG807" s="110"/>
      <c r="VZH807" s="110"/>
      <c r="VZI807" s="110"/>
      <c r="VZJ807" s="110"/>
      <c r="VZK807" s="110"/>
      <c r="VZL807" s="110"/>
      <c r="VZM807" s="110"/>
      <c r="VZN807" s="110"/>
      <c r="VZO807" s="110"/>
      <c r="VZP807" s="110"/>
      <c r="VZQ807" s="110"/>
      <c r="VZR807" s="110"/>
      <c r="VZS807" s="110"/>
      <c r="VZT807" s="110"/>
      <c r="VZU807" s="110"/>
      <c r="VZV807" s="110"/>
      <c r="VZW807" s="110"/>
      <c r="VZX807" s="110"/>
      <c r="VZY807" s="110"/>
      <c r="VZZ807" s="110"/>
      <c r="WAA807" s="110"/>
      <c r="WAB807" s="110"/>
      <c r="WAC807" s="110"/>
      <c r="WAD807" s="110"/>
      <c r="WAE807" s="110"/>
      <c r="WAF807" s="110"/>
      <c r="WAG807" s="110"/>
      <c r="WAH807" s="110"/>
      <c r="WAI807" s="110"/>
      <c r="WAJ807" s="110"/>
      <c r="WAK807" s="110"/>
      <c r="WAL807" s="110"/>
      <c r="WAM807" s="110"/>
      <c r="WAN807" s="110"/>
      <c r="WAO807" s="110"/>
      <c r="WAP807" s="110"/>
      <c r="WAQ807" s="110"/>
      <c r="WAR807" s="110"/>
      <c r="WAS807" s="110"/>
      <c r="WAT807" s="110"/>
      <c r="WAU807" s="110"/>
      <c r="WAV807" s="110"/>
      <c r="WAW807" s="110"/>
      <c r="WAX807" s="110"/>
      <c r="WAY807" s="110"/>
      <c r="WAZ807" s="110"/>
      <c r="WBA807" s="110"/>
      <c r="WBB807" s="110"/>
      <c r="WBC807" s="110"/>
      <c r="WBD807" s="110"/>
      <c r="WBE807" s="110"/>
      <c r="WBF807" s="110"/>
      <c r="WBG807" s="110"/>
      <c r="WBH807" s="110"/>
      <c r="WBI807" s="110"/>
      <c r="WBJ807" s="110"/>
      <c r="WBK807" s="110"/>
      <c r="WBL807" s="110"/>
      <c r="WBM807" s="110"/>
      <c r="WBN807" s="110"/>
      <c r="WBO807" s="110"/>
      <c r="WBP807" s="110"/>
      <c r="WBQ807" s="110"/>
      <c r="WBR807" s="110"/>
      <c r="WBS807" s="110"/>
      <c r="WBT807" s="110"/>
      <c r="WBU807" s="110"/>
      <c r="WBV807" s="110"/>
      <c r="WBW807" s="110"/>
      <c r="WBX807" s="110"/>
      <c r="WBY807" s="110"/>
      <c r="WBZ807" s="110"/>
      <c r="WCA807" s="110"/>
      <c r="WCB807" s="110"/>
      <c r="WCC807" s="110"/>
      <c r="WCD807" s="110"/>
      <c r="WCE807" s="110"/>
      <c r="WCF807" s="110"/>
      <c r="WCG807" s="110"/>
      <c r="WCH807" s="110"/>
      <c r="WCI807" s="110"/>
      <c r="WCJ807" s="110"/>
      <c r="WCK807" s="110"/>
      <c r="WCL807" s="110"/>
      <c r="WCM807" s="110"/>
      <c r="WCN807" s="110"/>
      <c r="WCO807" s="110"/>
      <c r="WCP807" s="110"/>
      <c r="WCQ807" s="110"/>
      <c r="WCR807" s="110"/>
      <c r="WCS807" s="110"/>
      <c r="WCT807" s="110"/>
      <c r="WCU807" s="110"/>
      <c r="WCV807" s="110"/>
      <c r="WCW807" s="110"/>
      <c r="WCX807" s="110"/>
      <c r="WCY807" s="110"/>
      <c r="WCZ807" s="110"/>
      <c r="WDA807" s="110"/>
      <c r="WDB807" s="110"/>
      <c r="WDC807" s="110"/>
      <c r="WDD807" s="110"/>
      <c r="WDE807" s="110"/>
      <c r="WDF807" s="110"/>
      <c r="WDG807" s="110"/>
      <c r="WDH807" s="110"/>
      <c r="WDI807" s="110"/>
      <c r="WDJ807" s="110"/>
      <c r="WDK807" s="110"/>
      <c r="WDL807" s="110"/>
      <c r="WDM807" s="110"/>
      <c r="WDN807" s="110"/>
      <c r="WDO807" s="110"/>
      <c r="WDP807" s="110"/>
      <c r="WDQ807" s="110"/>
      <c r="WDR807" s="110"/>
      <c r="WDS807" s="110"/>
      <c r="WDT807" s="110"/>
      <c r="WDU807" s="110"/>
      <c r="WDV807" s="110"/>
      <c r="WDW807" s="110"/>
      <c r="WDX807" s="110"/>
      <c r="WDY807" s="110"/>
      <c r="WDZ807" s="110"/>
      <c r="WEA807" s="110"/>
      <c r="WEB807" s="110"/>
      <c r="WEC807" s="110"/>
      <c r="WED807" s="110"/>
      <c r="WEE807" s="110"/>
      <c r="WEF807" s="110"/>
      <c r="WEG807" s="110"/>
      <c r="WEH807" s="110"/>
      <c r="WEI807" s="110"/>
      <c r="WEJ807" s="110"/>
      <c r="WEK807" s="110"/>
      <c r="WEL807" s="110"/>
      <c r="WEM807" s="110"/>
      <c r="WEN807" s="110"/>
      <c r="WEO807" s="110"/>
      <c r="WEP807" s="110"/>
      <c r="WEQ807" s="110"/>
      <c r="WER807" s="110"/>
      <c r="WES807" s="110"/>
      <c r="WET807" s="110"/>
      <c r="WEU807" s="110"/>
      <c r="WEV807" s="110"/>
      <c r="WEW807" s="110"/>
      <c r="WEX807" s="110"/>
      <c r="WEY807" s="110"/>
      <c r="WEZ807" s="110"/>
      <c r="WFA807" s="110"/>
      <c r="WFB807" s="110"/>
      <c r="WFC807" s="110"/>
      <c r="WFD807" s="110"/>
      <c r="WFE807" s="110"/>
      <c r="WFF807" s="110"/>
      <c r="WFG807" s="110"/>
      <c r="WFH807" s="110"/>
      <c r="WFI807" s="110"/>
      <c r="WFJ807" s="110"/>
      <c r="WFK807" s="110"/>
      <c r="WFL807" s="110"/>
      <c r="WFM807" s="110"/>
      <c r="WFN807" s="110"/>
      <c r="WFO807" s="110"/>
      <c r="WFP807" s="110"/>
      <c r="WFQ807" s="110"/>
      <c r="WFR807" s="110"/>
      <c r="WFS807" s="110"/>
      <c r="WFT807" s="110"/>
      <c r="WFU807" s="110"/>
      <c r="WFV807" s="110"/>
      <c r="WFW807" s="110"/>
      <c r="WFX807" s="110"/>
      <c r="WFY807" s="110"/>
      <c r="WFZ807" s="110"/>
      <c r="WGA807" s="110"/>
      <c r="WGB807" s="110"/>
      <c r="WGC807" s="110"/>
      <c r="WGD807" s="110"/>
      <c r="WGE807" s="110"/>
      <c r="WGF807" s="110"/>
      <c r="WGG807" s="110"/>
      <c r="WGH807" s="110"/>
      <c r="WGI807" s="110"/>
      <c r="WGJ807" s="110"/>
      <c r="WGK807" s="110"/>
      <c r="WGL807" s="110"/>
      <c r="WGM807" s="110"/>
      <c r="WGN807" s="110"/>
      <c r="WGO807" s="110"/>
      <c r="WGP807" s="110"/>
      <c r="WGQ807" s="110"/>
      <c r="WGR807" s="110"/>
      <c r="WGS807" s="110"/>
      <c r="WGT807" s="110"/>
      <c r="WGU807" s="110"/>
      <c r="WGV807" s="110"/>
      <c r="WGW807" s="110"/>
      <c r="WGX807" s="110"/>
      <c r="WGY807" s="110"/>
      <c r="WGZ807" s="110"/>
      <c r="WHA807" s="110"/>
      <c r="WHB807" s="110"/>
      <c r="WHC807" s="110"/>
      <c r="WHD807" s="110"/>
      <c r="WHE807" s="110"/>
      <c r="WHF807" s="110"/>
      <c r="WHG807" s="110"/>
      <c r="WHH807" s="110"/>
      <c r="WHI807" s="110"/>
      <c r="WHJ807" s="110"/>
      <c r="WHK807" s="110"/>
      <c r="WHL807" s="110"/>
      <c r="WHM807" s="110"/>
      <c r="WHN807" s="110"/>
      <c r="WHO807" s="110"/>
      <c r="WHP807" s="110"/>
      <c r="WHQ807" s="110"/>
      <c r="WHR807" s="110"/>
      <c r="WHS807" s="110"/>
      <c r="WHT807" s="110"/>
      <c r="WHU807" s="110"/>
      <c r="WHV807" s="110"/>
      <c r="WHW807" s="110"/>
      <c r="WHX807" s="110"/>
      <c r="WHY807" s="110"/>
      <c r="WHZ807" s="110"/>
      <c r="WIA807" s="110"/>
      <c r="WIB807" s="110"/>
      <c r="WIC807" s="110"/>
      <c r="WID807" s="110"/>
      <c r="WIE807" s="110"/>
      <c r="WIF807" s="110"/>
      <c r="WIG807" s="110"/>
      <c r="WIH807" s="110"/>
      <c r="WII807" s="110"/>
      <c r="WIJ807" s="110"/>
      <c r="WIK807" s="110"/>
      <c r="WIL807" s="110"/>
      <c r="WIM807" s="110"/>
      <c r="WIN807" s="110"/>
      <c r="WIO807" s="110"/>
      <c r="WIP807" s="110"/>
      <c r="WIQ807" s="110"/>
      <c r="WIR807" s="110"/>
      <c r="WIS807" s="110"/>
      <c r="WIT807" s="110"/>
      <c r="WIU807" s="110"/>
      <c r="WIV807" s="110"/>
      <c r="WIW807" s="110"/>
      <c r="WIX807" s="110"/>
      <c r="WIY807" s="110"/>
      <c r="WIZ807" s="110"/>
      <c r="WJA807" s="110"/>
      <c r="WJB807" s="110"/>
      <c r="WJC807" s="110"/>
      <c r="WJD807" s="110"/>
      <c r="WJE807" s="110"/>
      <c r="WJF807" s="110"/>
      <c r="WJG807" s="110"/>
      <c r="WJH807" s="110"/>
      <c r="WJI807" s="110"/>
      <c r="WJJ807" s="110"/>
      <c r="WJK807" s="110"/>
      <c r="WJL807" s="110"/>
      <c r="WJM807" s="110"/>
      <c r="WJN807" s="110"/>
      <c r="WJO807" s="110"/>
      <c r="WJP807" s="110"/>
      <c r="WJQ807" s="110"/>
      <c r="WJR807" s="110"/>
      <c r="WJS807" s="110"/>
      <c r="WJT807" s="110"/>
      <c r="WJU807" s="110"/>
      <c r="WJV807" s="110"/>
      <c r="WJW807" s="110"/>
      <c r="WJX807" s="110"/>
      <c r="WJY807" s="110"/>
      <c r="WJZ807" s="110"/>
      <c r="WKA807" s="110"/>
      <c r="WKB807" s="110"/>
      <c r="WKC807" s="110"/>
      <c r="WKD807" s="110"/>
      <c r="WKE807" s="110"/>
      <c r="WKF807" s="110"/>
      <c r="WKG807" s="110"/>
      <c r="WKH807" s="110"/>
      <c r="WKI807" s="110"/>
      <c r="WKJ807" s="110"/>
      <c r="WKK807" s="110"/>
      <c r="WKL807" s="110"/>
      <c r="WKM807" s="110"/>
      <c r="WKN807" s="110"/>
      <c r="WKO807" s="110"/>
      <c r="WKP807" s="110"/>
      <c r="WKQ807" s="110"/>
      <c r="WKR807" s="110"/>
      <c r="WKS807" s="110"/>
      <c r="WKT807" s="110"/>
      <c r="WKU807" s="110"/>
      <c r="WKV807" s="110"/>
      <c r="WKW807" s="110"/>
      <c r="WKX807" s="110"/>
      <c r="WKY807" s="110"/>
      <c r="WKZ807" s="110"/>
      <c r="WLA807" s="110"/>
      <c r="WLB807" s="110"/>
      <c r="WLC807" s="110"/>
      <c r="WLD807" s="110"/>
      <c r="WLE807" s="110"/>
      <c r="WLF807" s="110"/>
      <c r="WLG807" s="110"/>
      <c r="WLH807" s="110"/>
      <c r="WLI807" s="110"/>
      <c r="WLJ807" s="110"/>
      <c r="WLK807" s="110"/>
      <c r="WLL807" s="110"/>
      <c r="WLM807" s="110"/>
      <c r="WLN807" s="110"/>
      <c r="WLO807" s="110"/>
      <c r="WLP807" s="110"/>
      <c r="WLQ807" s="110"/>
      <c r="WLR807" s="110"/>
      <c r="WLS807" s="110"/>
      <c r="WLT807" s="110"/>
      <c r="WLU807" s="110"/>
      <c r="WLV807" s="110"/>
      <c r="WLW807" s="110"/>
      <c r="WLX807" s="110"/>
      <c r="WLY807" s="110"/>
      <c r="WLZ807" s="110"/>
      <c r="WMA807" s="110"/>
      <c r="WMB807" s="110"/>
      <c r="WMC807" s="110"/>
      <c r="WMD807" s="110"/>
      <c r="WME807" s="110"/>
      <c r="WMF807" s="110"/>
      <c r="WMG807" s="110"/>
      <c r="WMH807" s="110"/>
      <c r="WMI807" s="110"/>
      <c r="WMJ807" s="110"/>
      <c r="WMK807" s="110"/>
      <c r="WML807" s="110"/>
      <c r="WMM807" s="110"/>
      <c r="WMN807" s="110"/>
      <c r="WMO807" s="110"/>
      <c r="WMP807" s="110"/>
      <c r="WMQ807" s="110"/>
      <c r="WMR807" s="110"/>
      <c r="WMS807" s="110"/>
      <c r="WMT807" s="110"/>
      <c r="WMU807" s="110"/>
      <c r="WMV807" s="110"/>
      <c r="WMW807" s="110"/>
      <c r="WMX807" s="110"/>
      <c r="WMY807" s="110"/>
      <c r="WMZ807" s="110"/>
      <c r="WNA807" s="110"/>
      <c r="WNB807" s="110"/>
      <c r="WNC807" s="110"/>
      <c r="WND807" s="110"/>
      <c r="WNE807" s="110"/>
      <c r="WNF807" s="110"/>
      <c r="WNG807" s="110"/>
      <c r="WNH807" s="110"/>
      <c r="WNI807" s="110"/>
      <c r="WNJ807" s="110"/>
      <c r="WNK807" s="110"/>
      <c r="WNL807" s="110"/>
      <c r="WNM807" s="110"/>
      <c r="WNN807" s="110"/>
      <c r="WNO807" s="110"/>
      <c r="WNP807" s="110"/>
      <c r="WNQ807" s="110"/>
      <c r="WNR807" s="110"/>
      <c r="WNS807" s="110"/>
      <c r="WNT807" s="110"/>
      <c r="WNU807" s="110"/>
      <c r="WNV807" s="110"/>
      <c r="WNW807" s="110"/>
      <c r="WNX807" s="110"/>
      <c r="WNY807" s="110"/>
      <c r="WNZ807" s="110"/>
      <c r="WOA807" s="110"/>
      <c r="WOB807" s="110"/>
      <c r="WOC807" s="110"/>
      <c r="WOD807" s="110"/>
      <c r="WOE807" s="110"/>
      <c r="WOF807" s="110"/>
      <c r="WOG807" s="110"/>
      <c r="WOH807" s="110"/>
      <c r="WOI807" s="110"/>
      <c r="WOJ807" s="110"/>
      <c r="WOK807" s="110"/>
      <c r="WOL807" s="110"/>
      <c r="WOM807" s="110"/>
      <c r="WON807" s="110"/>
      <c r="WOO807" s="110"/>
      <c r="WOP807" s="110"/>
      <c r="WOQ807" s="110"/>
      <c r="WOR807" s="110"/>
      <c r="WOS807" s="110"/>
      <c r="WOT807" s="110"/>
      <c r="WOU807" s="110"/>
      <c r="WOV807" s="110"/>
      <c r="WOW807" s="110"/>
      <c r="WOX807" s="110"/>
      <c r="WOY807" s="110"/>
      <c r="WOZ807" s="110"/>
      <c r="WPA807" s="110"/>
      <c r="WPB807" s="110"/>
      <c r="WPC807" s="110"/>
      <c r="WPD807" s="110"/>
      <c r="WPE807" s="110"/>
      <c r="WPF807" s="110"/>
      <c r="WPG807" s="110"/>
      <c r="WPH807" s="110"/>
      <c r="WPI807" s="110"/>
      <c r="WPJ807" s="110"/>
      <c r="WPK807" s="110"/>
      <c r="WPL807" s="110"/>
      <c r="WPM807" s="110"/>
      <c r="WPN807" s="110"/>
      <c r="WPO807" s="110"/>
      <c r="WPP807" s="110"/>
      <c r="WPQ807" s="110"/>
      <c r="WPR807" s="110"/>
      <c r="WPS807" s="110"/>
      <c r="WPT807" s="110"/>
      <c r="WPU807" s="110"/>
      <c r="WPV807" s="110"/>
      <c r="WPW807" s="110"/>
      <c r="WPX807" s="110"/>
      <c r="WPY807" s="110"/>
      <c r="WPZ807" s="110"/>
      <c r="WQA807" s="110"/>
      <c r="WQB807" s="110"/>
      <c r="WQC807" s="110"/>
      <c r="WQD807" s="110"/>
      <c r="WQE807" s="110"/>
      <c r="WQF807" s="110"/>
      <c r="WQG807" s="110"/>
      <c r="WQH807" s="110"/>
      <c r="WQI807" s="110"/>
      <c r="WQJ807" s="110"/>
      <c r="WQK807" s="110"/>
      <c r="WQL807" s="110"/>
      <c r="WQM807" s="110"/>
      <c r="WQN807" s="110"/>
      <c r="WQO807" s="110"/>
      <c r="WQP807" s="110"/>
      <c r="WQQ807" s="110"/>
      <c r="WQR807" s="110"/>
      <c r="WQS807" s="110"/>
      <c r="WQT807" s="110"/>
      <c r="WQU807" s="110"/>
      <c r="WQV807" s="110"/>
      <c r="WQW807" s="110"/>
      <c r="WQX807" s="110"/>
      <c r="WQY807" s="110"/>
      <c r="WQZ807" s="110"/>
      <c r="WRA807" s="110"/>
      <c r="WRB807" s="110"/>
      <c r="WRC807" s="110"/>
      <c r="WRD807" s="110"/>
      <c r="WRE807" s="110"/>
      <c r="WRF807" s="110"/>
      <c r="WRG807" s="110"/>
      <c r="WRH807" s="110"/>
      <c r="WRI807" s="110"/>
      <c r="WRJ807" s="110"/>
      <c r="WRK807" s="110"/>
      <c r="WRL807" s="110"/>
      <c r="WRM807" s="110"/>
      <c r="WRN807" s="110"/>
      <c r="WRO807" s="110"/>
      <c r="WRP807" s="110"/>
      <c r="WRQ807" s="110"/>
      <c r="WRR807" s="110"/>
      <c r="WRS807" s="110"/>
      <c r="WRT807" s="110"/>
      <c r="WRU807" s="110"/>
      <c r="WRV807" s="110"/>
      <c r="WRW807" s="110"/>
      <c r="WRX807" s="110"/>
      <c r="WRY807" s="110"/>
      <c r="WRZ807" s="110"/>
      <c r="WSA807" s="110"/>
      <c r="WSB807" s="110"/>
      <c r="WSC807" s="110"/>
      <c r="WSD807" s="110"/>
      <c r="WSE807" s="110"/>
      <c r="WSF807" s="110"/>
      <c r="WSG807" s="110"/>
      <c r="WSH807" s="110"/>
      <c r="WSI807" s="110"/>
      <c r="WSJ807" s="110"/>
      <c r="WSK807" s="110"/>
      <c r="WSL807" s="110"/>
      <c r="WSM807" s="110"/>
      <c r="WSN807" s="110"/>
      <c r="WSO807" s="110"/>
      <c r="WSP807" s="110"/>
      <c r="WSQ807" s="110"/>
      <c r="WSR807" s="110"/>
      <c r="WSS807" s="110"/>
      <c r="WST807" s="110"/>
      <c r="WSU807" s="110"/>
      <c r="WSV807" s="110"/>
      <c r="WSW807" s="110"/>
      <c r="WSX807" s="110"/>
      <c r="WSY807" s="110"/>
      <c r="WSZ807" s="110"/>
      <c r="WTA807" s="110"/>
      <c r="WTB807" s="110"/>
      <c r="WTC807" s="110"/>
      <c r="WTD807" s="110"/>
      <c r="WTE807" s="110"/>
      <c r="WTF807" s="110"/>
      <c r="WTG807" s="110"/>
      <c r="WTH807" s="110"/>
      <c r="WTI807" s="110"/>
      <c r="WTJ807" s="110"/>
      <c r="WTK807" s="110"/>
      <c r="WTL807" s="110"/>
      <c r="WTM807" s="110"/>
      <c r="WTN807" s="110"/>
      <c r="WTO807" s="110"/>
      <c r="WTP807" s="110"/>
      <c r="WTQ807" s="110"/>
      <c r="WTR807" s="110"/>
      <c r="WTS807" s="110"/>
      <c r="WTT807" s="110"/>
      <c r="WTU807" s="110"/>
      <c r="WTV807" s="110"/>
      <c r="WTW807" s="110"/>
      <c r="WTX807" s="110"/>
      <c r="WTY807" s="110"/>
      <c r="WTZ807" s="110"/>
      <c r="WUA807" s="110"/>
      <c r="WUB807" s="110"/>
      <c r="WUC807" s="110"/>
      <c r="WUD807" s="110"/>
      <c r="WUE807" s="110"/>
      <c r="WUF807" s="110"/>
      <c r="WUG807" s="110"/>
      <c r="WUH807" s="110"/>
      <c r="WUI807" s="110"/>
      <c r="WUJ807" s="110"/>
      <c r="WUK807" s="110"/>
      <c r="WUL807" s="110"/>
      <c r="WUM807" s="110"/>
      <c r="WUN807" s="110"/>
      <c r="WUO807" s="110"/>
      <c r="WUP807" s="110"/>
      <c r="WUQ807" s="110"/>
      <c r="WUR807" s="110"/>
      <c r="WUS807" s="110"/>
      <c r="WUT807" s="110"/>
      <c r="WUU807" s="110"/>
      <c r="WUV807" s="110"/>
      <c r="WUW807" s="110"/>
      <c r="WUX807" s="110"/>
      <c r="WUY807" s="110"/>
      <c r="WUZ807" s="110"/>
      <c r="WVA807" s="110"/>
      <c r="WVB807" s="110"/>
      <c r="WVC807" s="110"/>
      <c r="WVD807" s="110"/>
      <c r="WVE807" s="110"/>
      <c r="WVF807" s="110"/>
      <c r="WVG807" s="110"/>
      <c r="WVH807" s="110"/>
      <c r="WVI807" s="110"/>
      <c r="WVJ807" s="110"/>
      <c r="WVK807" s="110"/>
      <c r="WVL807" s="110"/>
      <c r="WVM807" s="110"/>
      <c r="WVN807" s="110"/>
      <c r="WVO807" s="110"/>
      <c r="WVP807" s="110"/>
      <c r="WVQ807" s="110"/>
      <c r="WVR807" s="110"/>
      <c r="WVS807" s="110"/>
      <c r="WVT807" s="110"/>
      <c r="WVU807" s="110"/>
      <c r="WVV807" s="110"/>
      <c r="WVW807" s="110"/>
      <c r="WVX807" s="110"/>
      <c r="WVY807" s="110"/>
      <c r="WVZ807" s="110"/>
      <c r="WWA807" s="110"/>
      <c r="WWB807" s="110"/>
      <c r="WWC807" s="110"/>
      <c r="WWD807" s="110"/>
      <c r="WWE807" s="110"/>
      <c r="WWF807" s="110"/>
      <c r="WWG807" s="110"/>
      <c r="WWH807" s="110"/>
      <c r="WWI807" s="110"/>
      <c r="WWJ807" s="110"/>
      <c r="WWK807" s="110"/>
      <c r="WWL807" s="110"/>
      <c r="WWM807" s="110"/>
      <c r="WWN807" s="110"/>
      <c r="WWO807" s="110"/>
      <c r="WWP807" s="110"/>
      <c r="WWQ807" s="110"/>
      <c r="WWR807" s="110"/>
      <c r="WWS807" s="110"/>
      <c r="WWT807" s="110"/>
      <c r="WWU807" s="110"/>
      <c r="WWV807" s="110"/>
      <c r="WWW807" s="110"/>
      <c r="WWX807" s="110"/>
      <c r="WWY807" s="110"/>
      <c r="WWZ807" s="110"/>
      <c r="WXA807" s="110"/>
      <c r="WXB807" s="110"/>
      <c r="WXC807" s="110"/>
      <c r="WXD807" s="110"/>
      <c r="WXE807" s="110"/>
      <c r="WXF807" s="110"/>
      <c r="WXG807" s="110"/>
      <c r="WXH807" s="110"/>
      <c r="WXI807" s="110"/>
      <c r="WXJ807" s="110"/>
      <c r="WXK807" s="110"/>
      <c r="WXL807" s="110"/>
      <c r="WXM807" s="110"/>
      <c r="WXN807" s="110"/>
      <c r="WXO807" s="110"/>
      <c r="WXP807" s="110"/>
      <c r="WXQ807" s="110"/>
      <c r="WXR807" s="110"/>
      <c r="WXS807" s="110"/>
      <c r="WXT807" s="110"/>
      <c r="WXU807" s="110"/>
      <c r="WXV807" s="110"/>
      <c r="WXW807" s="110"/>
      <c r="WXX807" s="110"/>
      <c r="WXY807" s="110"/>
      <c r="WXZ807" s="110"/>
      <c r="WYA807" s="110"/>
      <c r="WYB807" s="110"/>
      <c r="WYC807" s="110"/>
      <c r="WYD807" s="110"/>
      <c r="WYE807" s="110"/>
      <c r="WYF807" s="110"/>
      <c r="WYG807" s="110"/>
      <c r="WYH807" s="110"/>
      <c r="WYI807" s="110"/>
      <c r="WYJ807" s="110"/>
      <c r="WYK807" s="110"/>
      <c r="WYL807" s="110"/>
      <c r="WYM807" s="110"/>
      <c r="WYN807" s="110"/>
      <c r="WYO807" s="110"/>
      <c r="WYP807" s="110"/>
      <c r="WYQ807" s="110"/>
      <c r="WYR807" s="110"/>
      <c r="WYS807" s="110"/>
      <c r="WYT807" s="110"/>
      <c r="WYU807" s="110"/>
      <c r="WYV807" s="110"/>
      <c r="WYW807" s="110"/>
      <c r="WYX807" s="110"/>
      <c r="WYY807" s="110"/>
      <c r="WYZ807" s="110"/>
      <c r="WZA807" s="110"/>
      <c r="WZB807" s="110"/>
      <c r="WZC807" s="110"/>
      <c r="WZD807" s="110"/>
      <c r="WZE807" s="110"/>
      <c r="WZF807" s="110"/>
      <c r="WZG807" s="110"/>
      <c r="WZH807" s="110"/>
      <c r="WZI807" s="110"/>
      <c r="WZJ807" s="110"/>
      <c r="WZK807" s="110"/>
      <c r="WZL807" s="110"/>
      <c r="WZM807" s="110"/>
      <c r="WZN807" s="110"/>
      <c r="WZO807" s="110"/>
      <c r="WZP807" s="110"/>
      <c r="WZQ807" s="110"/>
      <c r="WZR807" s="110"/>
      <c r="WZS807" s="110"/>
      <c r="WZT807" s="110"/>
      <c r="WZU807" s="110"/>
      <c r="WZV807" s="110"/>
      <c r="WZW807" s="110"/>
      <c r="WZX807" s="110"/>
      <c r="WZY807" s="110"/>
      <c r="WZZ807" s="110"/>
      <c r="XAA807" s="110"/>
      <c r="XAB807" s="110"/>
      <c r="XAC807" s="110"/>
      <c r="XAD807" s="110"/>
      <c r="XAE807" s="110"/>
      <c r="XAF807" s="110"/>
      <c r="XAG807" s="110"/>
      <c r="XAH807" s="110"/>
      <c r="XAI807" s="110"/>
      <c r="XAJ807" s="110"/>
      <c r="XAK807" s="110"/>
      <c r="XAL807" s="110"/>
      <c r="XAM807" s="110"/>
      <c r="XAN807" s="110"/>
      <c r="XAO807" s="110"/>
      <c r="XAP807" s="110"/>
      <c r="XAQ807" s="110"/>
      <c r="XAR807" s="110"/>
      <c r="XAS807" s="110"/>
      <c r="XAT807" s="110"/>
      <c r="XAU807" s="110"/>
      <c r="XAV807" s="110"/>
      <c r="XAW807" s="110"/>
      <c r="XAX807" s="110"/>
      <c r="XAY807" s="110"/>
      <c r="XAZ807" s="110"/>
      <c r="XBA807" s="110"/>
      <c r="XBB807" s="110"/>
      <c r="XBC807" s="110"/>
      <c r="XBD807" s="110"/>
      <c r="XBE807" s="110"/>
      <c r="XBF807" s="110"/>
      <c r="XBG807" s="110"/>
      <c r="XBH807" s="110"/>
      <c r="XBI807" s="110"/>
      <c r="XBJ807" s="110"/>
      <c r="XBK807" s="110"/>
      <c r="XBL807" s="110"/>
      <c r="XBM807" s="110"/>
      <c r="XBN807" s="110"/>
      <c r="XBO807" s="110"/>
      <c r="XBP807" s="110"/>
      <c r="XBQ807" s="110"/>
      <c r="XBR807" s="110"/>
      <c r="XBS807" s="110"/>
      <c r="XBT807" s="110"/>
      <c r="XBU807" s="110"/>
      <c r="XBV807" s="110"/>
      <c r="XBW807" s="110"/>
      <c r="XBX807" s="110"/>
      <c r="XBY807" s="110"/>
      <c r="XBZ807" s="110"/>
      <c r="XCA807" s="110"/>
      <c r="XCB807" s="110"/>
      <c r="XCC807" s="110"/>
      <c r="XCD807" s="110"/>
      <c r="XCE807" s="110"/>
      <c r="XCF807" s="110"/>
      <c r="XCG807" s="110"/>
      <c r="XCH807" s="110"/>
      <c r="XCI807" s="110"/>
      <c r="XCJ807" s="110"/>
      <c r="XCK807" s="110"/>
      <c r="XCL807" s="110"/>
      <c r="XCM807" s="110"/>
      <c r="XCN807" s="110"/>
      <c r="XCO807" s="110"/>
      <c r="XCP807" s="110"/>
      <c r="XCQ807" s="110"/>
      <c r="XCR807" s="110"/>
      <c r="XCS807" s="110"/>
      <c r="XCT807" s="110"/>
      <c r="XCU807" s="110"/>
      <c r="XCV807" s="110"/>
      <c r="XCW807" s="110"/>
      <c r="XCX807" s="110"/>
      <c r="XCY807" s="110"/>
      <c r="XCZ807" s="110"/>
      <c r="XDA807" s="110"/>
      <c r="XDB807" s="110"/>
      <c r="XDC807" s="110"/>
      <c r="XDD807" s="110"/>
      <c r="XDE807" s="110"/>
      <c r="XDF807" s="110"/>
      <c r="XDG807" s="110"/>
      <c r="XDH807" s="110"/>
      <c r="XDI807" s="110"/>
      <c r="XDJ807" s="110"/>
      <c r="XDK807" s="110"/>
      <c r="XDL807" s="110"/>
      <c r="XDM807" s="110"/>
      <c r="XDN807" s="110"/>
      <c r="XDO807" s="110"/>
      <c r="XDP807" s="110"/>
      <c r="XDQ807" s="110"/>
      <c r="XDR807" s="110"/>
      <c r="XDS807" s="110"/>
      <c r="XDT807" s="110"/>
      <c r="XDU807" s="110"/>
      <c r="XDV807" s="110"/>
      <c r="XDW807" s="110"/>
      <c r="XDX807" s="110"/>
      <c r="XDY807" s="110"/>
      <c r="XDZ807" s="110"/>
      <c r="XEA807" s="110"/>
      <c r="XEB807" s="110"/>
      <c r="XEC807" s="110"/>
      <c r="XED807" s="110"/>
      <c r="XEE807" s="110"/>
      <c r="XEF807" s="110"/>
      <c r="XEG807" s="110"/>
      <c r="XEH807" s="110"/>
      <c r="XEI807" s="110"/>
      <c r="XEJ807" s="110"/>
      <c r="XEK807" s="110"/>
      <c r="XEL807" s="110"/>
      <c r="XEM807" s="110"/>
      <c r="XEN807" s="110"/>
      <c r="XEO807" s="110"/>
      <c r="XEP807" s="110"/>
      <c r="XEQ807" s="110"/>
      <c r="XER807" s="110"/>
      <c r="XES807" s="110"/>
      <c r="XET807" s="110"/>
      <c r="XEU807" s="110"/>
      <c r="XEV807" s="110"/>
      <c r="XEW807" s="110"/>
      <c r="XEX807" s="110"/>
      <c r="XEY807" s="110"/>
      <c r="XEZ807" s="110"/>
      <c r="XFA807" s="110"/>
    </row>
    <row r="808" spans="1:16381" s="87" customFormat="1" ht="14.15" customHeight="1" x14ac:dyDescent="0.2">
      <c r="A808" s="293"/>
      <c r="B808" s="296" t="s">
        <v>4370</v>
      </c>
      <c r="C808" s="920"/>
      <c r="D808" s="920"/>
      <c r="E808" s="920"/>
      <c r="F808" s="920"/>
      <c r="G808" s="920"/>
      <c r="H808" s="920"/>
      <c r="I808" s="920"/>
      <c r="J808" s="920"/>
      <c r="K808" s="920"/>
      <c r="L808" s="920"/>
      <c r="M808" s="920"/>
      <c r="N808" s="920"/>
      <c r="O808" s="920"/>
      <c r="P808" s="920"/>
      <c r="Q808" s="920"/>
      <c r="R808" s="920"/>
      <c r="S808" s="920"/>
      <c r="T808" s="920"/>
      <c r="U808" s="920"/>
      <c r="V808" s="920"/>
      <c r="W808" s="920"/>
      <c r="X808" s="920"/>
      <c r="Y808" s="920"/>
      <c r="Z808" s="920"/>
      <c r="AA808" s="292"/>
      <c r="AB808" s="292"/>
      <c r="AC808" s="292"/>
      <c r="AD808" s="920"/>
      <c r="AE808" s="920"/>
      <c r="AF808" s="920"/>
      <c r="AG808" s="920"/>
      <c r="AH808" s="920"/>
      <c r="AI808" s="920"/>
      <c r="AJ808" s="920"/>
      <c r="AK808" s="920"/>
      <c r="AL808" s="920"/>
      <c r="AM808" s="85" t="s">
        <v>654</v>
      </c>
      <c r="AN808" s="85"/>
      <c r="AO808" s="85"/>
      <c r="AP808" s="85"/>
      <c r="AQ808" s="85"/>
      <c r="AR808" s="85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99"/>
      <c r="BV808" s="99"/>
      <c r="BW808" s="99"/>
      <c r="BX808" s="99"/>
      <c r="BY808" s="99"/>
      <c r="BZ808" s="99"/>
      <c r="CA808" s="99"/>
      <c r="CB808" s="99"/>
      <c r="CC808" s="99"/>
      <c r="CD808" s="99"/>
      <c r="CE808" s="99"/>
      <c r="CF808" s="99"/>
      <c r="CG808" s="99"/>
      <c r="CH808" s="99"/>
      <c r="CI808" s="99"/>
      <c r="CJ808" s="99"/>
      <c r="CK808" s="99"/>
      <c r="CL808" s="99"/>
      <c r="CM808" s="99"/>
      <c r="CN808" s="99"/>
      <c r="CO808" s="99"/>
      <c r="CP808" s="99"/>
      <c r="CQ808" s="99"/>
      <c r="CR808" s="99"/>
      <c r="CS808" s="99"/>
      <c r="CT808" s="99"/>
      <c r="CU808" s="99"/>
      <c r="CV808" s="99"/>
      <c r="CW808" s="99"/>
      <c r="CX808" s="99"/>
      <c r="CY808" s="99"/>
      <c r="CZ808" s="99"/>
      <c r="DA808" s="99"/>
      <c r="DB808" s="99"/>
      <c r="DC808" s="99"/>
      <c r="DD808" s="99"/>
      <c r="DE808" s="99"/>
      <c r="DF808" s="99"/>
      <c r="DG808" s="99"/>
      <c r="DH808" s="99"/>
      <c r="DI808" s="99"/>
      <c r="DJ808" s="99"/>
      <c r="DK808" s="99"/>
      <c r="DL808" s="99"/>
      <c r="DM808" s="99"/>
      <c r="DN808" s="99"/>
      <c r="DO808" s="99"/>
      <c r="DP808" s="99"/>
      <c r="DQ808" s="99"/>
      <c r="DR808" s="99"/>
      <c r="DS808" s="99"/>
      <c r="DT808" s="99"/>
      <c r="DU808" s="99"/>
      <c r="DV808" s="99"/>
      <c r="DW808" s="99"/>
      <c r="DX808" s="99"/>
      <c r="DY808" s="99"/>
      <c r="DZ808" s="99"/>
      <c r="EA808" s="99"/>
      <c r="EB808" s="99"/>
      <c r="EC808" s="99"/>
      <c r="ED808" s="99"/>
      <c r="EE808" s="99"/>
      <c r="EF808" s="99"/>
      <c r="EG808" s="99"/>
      <c r="EH808" s="99"/>
      <c r="EI808" s="99"/>
      <c r="EJ808" s="99"/>
      <c r="EK808" s="99"/>
      <c r="EL808" s="99"/>
      <c r="EM808" s="99"/>
      <c r="EN808" s="99"/>
      <c r="EO808" s="99"/>
      <c r="EP808" s="99"/>
      <c r="EQ808" s="99"/>
      <c r="ER808" s="99"/>
      <c r="ES808" s="99"/>
      <c r="ET808" s="99"/>
      <c r="EU808" s="99"/>
      <c r="EV808" s="99"/>
      <c r="EW808" s="99"/>
      <c r="EX808" s="99"/>
      <c r="EY808" s="99"/>
      <c r="EZ808" s="99"/>
      <c r="FA808" s="99"/>
      <c r="FB808" s="99"/>
      <c r="FC808" s="99"/>
      <c r="FD808" s="99"/>
      <c r="FE808" s="99"/>
      <c r="FF808" s="99"/>
      <c r="FG808" s="99"/>
      <c r="FH808" s="99"/>
      <c r="FI808" s="99"/>
      <c r="FJ808" s="99"/>
      <c r="FK808" s="99"/>
      <c r="FL808" s="99"/>
      <c r="FM808" s="99"/>
      <c r="FN808" s="99"/>
      <c r="FO808" s="99"/>
      <c r="FP808" s="99"/>
      <c r="FQ808" s="99"/>
      <c r="FR808" s="99"/>
      <c r="FS808" s="99"/>
      <c r="FT808" s="99"/>
      <c r="FU808" s="99"/>
      <c r="FV808" s="99"/>
      <c r="FW808" s="99"/>
      <c r="FX808" s="99"/>
      <c r="FY808" s="99"/>
      <c r="FZ808" s="99"/>
      <c r="GA808" s="99"/>
      <c r="GB808" s="99"/>
      <c r="GC808" s="99"/>
      <c r="GD808" s="99"/>
      <c r="GE808" s="99"/>
      <c r="GF808" s="99"/>
      <c r="GG808" s="99"/>
      <c r="GH808" s="99"/>
      <c r="GI808" s="99"/>
      <c r="GJ808" s="99"/>
      <c r="GK808" s="99"/>
      <c r="GL808" s="99"/>
      <c r="GM808" s="99"/>
      <c r="GN808" s="99"/>
      <c r="GO808" s="99"/>
      <c r="GP808" s="99"/>
      <c r="GQ808" s="99"/>
      <c r="GR808" s="99"/>
      <c r="GS808" s="99"/>
      <c r="GT808" s="99"/>
      <c r="GU808" s="99"/>
      <c r="GV808" s="99"/>
      <c r="GW808" s="99"/>
      <c r="GX808" s="99"/>
      <c r="GY808" s="99"/>
      <c r="GZ808" s="99"/>
      <c r="HA808" s="99"/>
      <c r="HB808" s="99"/>
      <c r="HC808" s="99"/>
      <c r="HD808" s="99"/>
      <c r="HE808" s="99"/>
      <c r="HF808" s="99"/>
      <c r="HG808" s="99"/>
      <c r="HH808" s="99"/>
      <c r="HI808" s="99"/>
      <c r="HJ808" s="99"/>
      <c r="HK808" s="99"/>
      <c r="HL808" s="99"/>
      <c r="HM808" s="99"/>
      <c r="HN808" s="99"/>
      <c r="HO808" s="99"/>
      <c r="HP808" s="99"/>
      <c r="HQ808" s="99"/>
      <c r="HR808" s="99"/>
      <c r="HS808" s="99"/>
      <c r="HT808" s="99"/>
      <c r="HU808" s="99"/>
      <c r="HV808" s="99"/>
      <c r="HW808" s="99"/>
      <c r="HX808" s="99"/>
      <c r="HY808" s="99"/>
      <c r="HZ808" s="99"/>
      <c r="IA808" s="99"/>
      <c r="IB808" s="99"/>
      <c r="IC808" s="99"/>
      <c r="ID808" s="99"/>
      <c r="IE808" s="99"/>
      <c r="IF808" s="99"/>
      <c r="IG808" s="99"/>
      <c r="IH808" s="99"/>
      <c r="II808" s="99"/>
      <c r="IJ808" s="99"/>
      <c r="IK808" s="99"/>
      <c r="IL808" s="99"/>
      <c r="IM808" s="99"/>
      <c r="IN808" s="99"/>
      <c r="IO808" s="99"/>
      <c r="IP808" s="99"/>
      <c r="IQ808" s="99"/>
      <c r="IR808" s="99"/>
      <c r="IS808" s="99"/>
      <c r="IT808" s="99"/>
      <c r="IU808" s="99"/>
      <c r="IV808" s="99"/>
      <c r="IW808" s="99"/>
      <c r="IX808" s="99"/>
      <c r="IY808" s="99"/>
      <c r="IZ808" s="99"/>
      <c r="JA808" s="99"/>
      <c r="JB808" s="99"/>
      <c r="JC808" s="99"/>
      <c r="JD808" s="99"/>
      <c r="JE808" s="99"/>
      <c r="JF808" s="99"/>
      <c r="JG808" s="99"/>
      <c r="JH808" s="99"/>
      <c r="JI808" s="99"/>
      <c r="JJ808" s="99"/>
      <c r="JK808" s="99"/>
      <c r="JL808" s="99"/>
      <c r="JM808" s="99"/>
      <c r="JN808" s="99"/>
      <c r="JO808" s="99"/>
      <c r="JP808" s="99"/>
      <c r="JQ808" s="99"/>
      <c r="JR808" s="99"/>
      <c r="JS808" s="99"/>
      <c r="JT808" s="99"/>
      <c r="JU808" s="99"/>
      <c r="JV808" s="99"/>
      <c r="JW808" s="99"/>
      <c r="JX808" s="99"/>
      <c r="JY808" s="99"/>
      <c r="JZ808" s="99"/>
      <c r="KA808" s="99"/>
      <c r="KB808" s="99"/>
      <c r="KC808" s="99"/>
      <c r="KD808" s="99"/>
      <c r="KE808" s="99"/>
      <c r="KF808" s="99"/>
      <c r="KG808" s="99"/>
      <c r="KH808" s="99"/>
      <c r="KI808" s="99"/>
      <c r="KJ808" s="99"/>
      <c r="KK808" s="99"/>
      <c r="KL808" s="99"/>
      <c r="KM808" s="99"/>
      <c r="KN808" s="99"/>
      <c r="KO808" s="99"/>
      <c r="KP808" s="99"/>
      <c r="KQ808" s="99"/>
      <c r="KR808" s="99"/>
      <c r="KS808" s="99"/>
      <c r="KT808" s="99"/>
      <c r="KU808" s="99"/>
      <c r="KV808" s="99"/>
      <c r="KW808" s="99"/>
      <c r="KX808" s="99"/>
      <c r="KY808" s="99"/>
      <c r="KZ808" s="99"/>
      <c r="LA808" s="99"/>
      <c r="LB808" s="99"/>
      <c r="LC808" s="99"/>
      <c r="LD808" s="99"/>
      <c r="LE808" s="99"/>
      <c r="LF808" s="99"/>
      <c r="LG808" s="99"/>
      <c r="LH808" s="99"/>
      <c r="LI808" s="99"/>
      <c r="LJ808" s="99"/>
      <c r="LK808" s="99"/>
      <c r="LL808" s="99"/>
      <c r="LM808" s="99"/>
      <c r="LN808" s="99"/>
      <c r="LO808" s="99"/>
      <c r="LP808" s="99"/>
      <c r="LQ808" s="99"/>
      <c r="LR808" s="99"/>
      <c r="LS808" s="99"/>
      <c r="LT808" s="99"/>
      <c r="LU808" s="99"/>
      <c r="LV808" s="99"/>
      <c r="LW808" s="99"/>
      <c r="LX808" s="99"/>
      <c r="LY808" s="99"/>
      <c r="LZ808" s="99"/>
      <c r="MA808" s="99"/>
      <c r="MB808" s="99"/>
      <c r="MC808" s="99"/>
      <c r="MD808" s="99"/>
      <c r="ME808" s="99"/>
      <c r="MF808" s="99"/>
      <c r="MG808" s="99"/>
      <c r="MH808" s="99"/>
      <c r="MI808" s="99"/>
      <c r="MJ808" s="99"/>
      <c r="MK808" s="99"/>
      <c r="ML808" s="99"/>
      <c r="MM808" s="99"/>
      <c r="MN808" s="99"/>
      <c r="MO808" s="99"/>
      <c r="MP808" s="99"/>
      <c r="MQ808" s="99"/>
      <c r="MR808" s="99"/>
      <c r="MS808" s="99"/>
      <c r="MT808" s="99"/>
      <c r="MU808" s="99"/>
      <c r="MV808" s="99"/>
      <c r="MW808" s="99"/>
      <c r="MX808" s="99"/>
      <c r="MY808" s="99"/>
      <c r="MZ808" s="99"/>
      <c r="NA808" s="99"/>
      <c r="NB808" s="99"/>
      <c r="NC808" s="99"/>
      <c r="ND808" s="99"/>
      <c r="NE808" s="99"/>
      <c r="NF808" s="99"/>
      <c r="NG808" s="99"/>
      <c r="NH808" s="99"/>
      <c r="NI808" s="99"/>
      <c r="NJ808" s="99"/>
      <c r="NK808" s="99"/>
      <c r="NL808" s="99"/>
      <c r="NM808" s="99"/>
      <c r="NN808" s="99"/>
      <c r="NO808" s="99"/>
      <c r="NP808" s="99"/>
      <c r="NQ808" s="99"/>
      <c r="NR808" s="99"/>
      <c r="NS808" s="99"/>
      <c r="NT808" s="99"/>
      <c r="NU808" s="99"/>
      <c r="NV808" s="99"/>
      <c r="NW808" s="99"/>
      <c r="NX808" s="99"/>
      <c r="NY808" s="99"/>
      <c r="NZ808" s="99"/>
      <c r="OA808" s="99"/>
      <c r="OB808" s="99"/>
      <c r="OC808" s="99"/>
      <c r="OD808" s="99"/>
      <c r="OE808" s="99"/>
      <c r="OF808" s="99"/>
      <c r="OG808" s="99"/>
      <c r="OH808" s="99"/>
      <c r="OI808" s="99"/>
      <c r="OJ808" s="99"/>
      <c r="OK808" s="99"/>
      <c r="OL808" s="99"/>
      <c r="OM808" s="99"/>
      <c r="ON808" s="99"/>
      <c r="OO808" s="99"/>
      <c r="OP808" s="99"/>
      <c r="OQ808" s="99"/>
      <c r="OR808" s="99"/>
      <c r="OS808" s="99"/>
      <c r="OT808" s="99"/>
      <c r="OU808" s="99"/>
      <c r="OV808" s="99"/>
      <c r="OW808" s="99"/>
      <c r="OX808" s="99"/>
      <c r="OY808" s="99"/>
      <c r="OZ808" s="99"/>
      <c r="PA808" s="99"/>
      <c r="PB808" s="99"/>
      <c r="PC808" s="99"/>
      <c r="PD808" s="99"/>
      <c r="PE808" s="99"/>
      <c r="PF808" s="99"/>
      <c r="PG808" s="99"/>
      <c r="PH808" s="99"/>
      <c r="PI808" s="99"/>
      <c r="PJ808" s="99"/>
      <c r="PK808" s="99"/>
      <c r="PL808" s="99"/>
      <c r="PM808" s="99"/>
      <c r="PN808" s="99"/>
      <c r="PO808" s="99"/>
      <c r="PP808" s="99"/>
      <c r="PQ808" s="99"/>
      <c r="PR808" s="99"/>
      <c r="PS808" s="99"/>
      <c r="PT808" s="99"/>
      <c r="PU808" s="99"/>
      <c r="PV808" s="99"/>
      <c r="PW808" s="99"/>
      <c r="PX808" s="99"/>
      <c r="PY808" s="99"/>
      <c r="PZ808" s="99"/>
      <c r="QA808" s="99"/>
      <c r="QB808" s="99"/>
      <c r="QC808" s="99"/>
      <c r="QD808" s="99"/>
      <c r="QE808" s="99"/>
      <c r="QF808" s="99"/>
      <c r="QG808" s="99"/>
      <c r="QH808" s="99"/>
      <c r="QI808" s="99"/>
      <c r="QJ808" s="99"/>
      <c r="QK808" s="99"/>
      <c r="QL808" s="99"/>
      <c r="QM808" s="99"/>
      <c r="QN808" s="99"/>
      <c r="QO808" s="99"/>
      <c r="QP808" s="99"/>
      <c r="QQ808" s="99"/>
      <c r="QR808" s="99"/>
      <c r="QS808" s="99"/>
      <c r="QT808" s="99"/>
      <c r="QU808" s="99"/>
      <c r="QV808" s="99"/>
      <c r="QW808" s="99"/>
      <c r="QX808" s="99"/>
      <c r="QY808" s="99"/>
      <c r="QZ808" s="99"/>
      <c r="RA808" s="99"/>
      <c r="RB808" s="99"/>
      <c r="RC808" s="99"/>
      <c r="RD808" s="99"/>
      <c r="RE808" s="99"/>
      <c r="RF808" s="99"/>
      <c r="RG808" s="99"/>
      <c r="RH808" s="99"/>
      <c r="RI808" s="99"/>
      <c r="RJ808" s="99"/>
      <c r="RK808" s="99"/>
      <c r="RL808" s="99"/>
      <c r="RM808" s="99"/>
      <c r="RN808" s="99"/>
      <c r="RO808" s="99"/>
      <c r="RP808" s="99"/>
      <c r="RQ808" s="99"/>
      <c r="RR808" s="99"/>
      <c r="RS808" s="99"/>
      <c r="RT808" s="99"/>
      <c r="RU808" s="99"/>
      <c r="RV808" s="99"/>
      <c r="RW808" s="99"/>
      <c r="RX808" s="99"/>
      <c r="RY808" s="99"/>
      <c r="RZ808" s="99"/>
      <c r="SA808" s="99"/>
      <c r="SB808" s="99"/>
      <c r="SC808" s="99"/>
      <c r="SD808" s="99"/>
      <c r="SE808" s="99"/>
      <c r="SF808" s="99"/>
      <c r="SG808" s="99"/>
      <c r="SH808" s="99"/>
      <c r="SI808" s="99"/>
      <c r="SJ808" s="99"/>
      <c r="SK808" s="99"/>
      <c r="SL808" s="99"/>
      <c r="SM808" s="99"/>
      <c r="SN808" s="99"/>
      <c r="SO808" s="99"/>
      <c r="SP808" s="99"/>
      <c r="SQ808" s="99"/>
      <c r="SR808" s="99"/>
      <c r="SS808" s="99"/>
      <c r="ST808" s="99"/>
      <c r="SU808" s="99"/>
      <c r="SV808" s="99"/>
      <c r="SW808" s="99"/>
      <c r="SX808" s="99"/>
      <c r="SY808" s="99"/>
      <c r="SZ808" s="99"/>
      <c r="TA808" s="99"/>
      <c r="TB808" s="99"/>
      <c r="TC808" s="99"/>
      <c r="TD808" s="99"/>
      <c r="TE808" s="99"/>
      <c r="TF808" s="99"/>
      <c r="TG808" s="99"/>
      <c r="TH808" s="99"/>
      <c r="TI808" s="99"/>
      <c r="TJ808" s="99"/>
      <c r="TK808" s="99"/>
      <c r="TL808" s="99"/>
      <c r="TM808" s="99"/>
      <c r="TN808" s="99"/>
      <c r="TO808" s="99"/>
      <c r="TP808" s="99"/>
      <c r="TQ808" s="99"/>
      <c r="TR808" s="99"/>
      <c r="TS808" s="99"/>
      <c r="TT808" s="99"/>
      <c r="TU808" s="99"/>
      <c r="TV808" s="99"/>
      <c r="TW808" s="99"/>
      <c r="TX808" s="99"/>
      <c r="TY808" s="99"/>
      <c r="TZ808" s="99"/>
      <c r="UA808" s="99"/>
      <c r="UB808" s="99"/>
      <c r="UC808" s="99"/>
      <c r="UD808" s="99"/>
      <c r="UE808" s="99"/>
      <c r="UF808" s="99"/>
      <c r="UG808" s="99"/>
      <c r="UH808" s="99"/>
      <c r="UI808" s="99"/>
      <c r="UJ808" s="99"/>
      <c r="UK808" s="99"/>
      <c r="UL808" s="99"/>
      <c r="UM808" s="99"/>
      <c r="UN808" s="99"/>
      <c r="UO808" s="99"/>
      <c r="UP808" s="99"/>
      <c r="UQ808" s="99"/>
      <c r="UR808" s="99"/>
      <c r="US808" s="99"/>
      <c r="UT808" s="99"/>
      <c r="UU808" s="99"/>
      <c r="UV808" s="99"/>
      <c r="UW808" s="99"/>
      <c r="UX808" s="99"/>
      <c r="UY808" s="99"/>
      <c r="UZ808" s="99"/>
      <c r="VA808" s="99"/>
      <c r="VB808" s="99"/>
      <c r="VC808" s="99"/>
      <c r="VD808" s="99"/>
      <c r="VE808" s="99"/>
      <c r="VF808" s="99"/>
      <c r="VG808" s="99"/>
      <c r="VH808" s="99"/>
      <c r="VI808" s="99"/>
      <c r="VJ808" s="99"/>
      <c r="VK808" s="99"/>
      <c r="VL808" s="99"/>
      <c r="VM808" s="99"/>
      <c r="VN808" s="99"/>
      <c r="VO808" s="99"/>
      <c r="VP808" s="99"/>
      <c r="VQ808" s="99"/>
      <c r="VR808" s="99"/>
      <c r="VS808" s="99"/>
      <c r="VT808" s="99"/>
      <c r="VU808" s="99"/>
      <c r="VV808" s="99"/>
      <c r="VW808" s="99"/>
      <c r="VX808" s="99"/>
      <c r="VY808" s="99"/>
      <c r="VZ808" s="99"/>
      <c r="WA808" s="99"/>
      <c r="WB808" s="99"/>
      <c r="WC808" s="99"/>
      <c r="WD808" s="99"/>
      <c r="WE808" s="99"/>
      <c r="WF808" s="99"/>
      <c r="WG808" s="99"/>
      <c r="WH808" s="99"/>
      <c r="WI808" s="99"/>
      <c r="WJ808" s="99"/>
      <c r="WK808" s="99"/>
      <c r="WL808" s="99"/>
      <c r="WM808" s="99"/>
      <c r="WN808" s="99"/>
      <c r="WO808" s="99"/>
      <c r="WP808" s="99"/>
      <c r="WQ808" s="99"/>
      <c r="WR808" s="99"/>
      <c r="WS808" s="99"/>
      <c r="WT808" s="99"/>
      <c r="WU808" s="99"/>
      <c r="WV808" s="99"/>
      <c r="WW808" s="99"/>
      <c r="WX808" s="99"/>
      <c r="WY808" s="99"/>
      <c r="WZ808" s="99"/>
      <c r="XA808" s="99"/>
      <c r="XB808" s="99"/>
      <c r="XC808" s="99"/>
      <c r="XD808" s="99"/>
      <c r="XE808" s="99"/>
      <c r="XF808" s="99"/>
      <c r="XG808" s="99"/>
      <c r="XH808" s="99"/>
      <c r="XI808" s="99"/>
      <c r="XJ808" s="99"/>
      <c r="XK808" s="99"/>
      <c r="XL808" s="99"/>
      <c r="XM808" s="99"/>
      <c r="XN808" s="99"/>
      <c r="XO808" s="99"/>
      <c r="XP808" s="99"/>
      <c r="XQ808" s="99"/>
      <c r="XR808" s="99"/>
      <c r="XS808" s="99"/>
      <c r="XT808" s="99"/>
      <c r="XU808" s="99"/>
      <c r="XV808" s="99"/>
      <c r="XW808" s="99"/>
      <c r="XX808" s="99"/>
      <c r="XY808" s="99"/>
      <c r="XZ808" s="99"/>
      <c r="YA808" s="99"/>
      <c r="YB808" s="99"/>
      <c r="YC808" s="99"/>
      <c r="YD808" s="99"/>
      <c r="YE808" s="99"/>
      <c r="YF808" s="99"/>
      <c r="YG808" s="99"/>
      <c r="YH808" s="99"/>
      <c r="YI808" s="99"/>
      <c r="YJ808" s="99"/>
      <c r="YK808" s="99"/>
      <c r="YL808" s="99"/>
      <c r="YM808" s="99"/>
      <c r="YN808" s="99"/>
      <c r="YO808" s="99"/>
      <c r="YP808" s="99"/>
      <c r="YQ808" s="99"/>
      <c r="YR808" s="99"/>
      <c r="YS808" s="99"/>
      <c r="YT808" s="99"/>
      <c r="YU808" s="99"/>
      <c r="YV808" s="99"/>
      <c r="YW808" s="99"/>
      <c r="YX808" s="99"/>
      <c r="YY808" s="99"/>
      <c r="YZ808" s="99"/>
      <c r="ZA808" s="99"/>
      <c r="ZB808" s="99"/>
      <c r="ZC808" s="99"/>
      <c r="ZD808" s="99"/>
      <c r="ZE808" s="99"/>
      <c r="ZF808" s="99"/>
      <c r="ZG808" s="99"/>
      <c r="ZH808" s="99"/>
      <c r="ZI808" s="99"/>
      <c r="ZJ808" s="99"/>
      <c r="ZK808" s="99"/>
      <c r="ZL808" s="99"/>
      <c r="ZM808" s="99"/>
      <c r="ZN808" s="99"/>
      <c r="ZO808" s="99"/>
      <c r="ZP808" s="99"/>
      <c r="ZQ808" s="99"/>
      <c r="ZR808" s="99"/>
      <c r="ZS808" s="99"/>
      <c r="ZT808" s="99"/>
      <c r="ZU808" s="99"/>
      <c r="ZV808" s="99"/>
      <c r="ZW808" s="99"/>
      <c r="ZX808" s="99"/>
      <c r="ZY808" s="99"/>
      <c r="ZZ808" s="99"/>
      <c r="AAA808" s="99"/>
      <c r="AAB808" s="99"/>
      <c r="AAC808" s="99"/>
      <c r="AAD808" s="99"/>
      <c r="AAE808" s="99"/>
      <c r="AAF808" s="99"/>
      <c r="AAG808" s="99"/>
      <c r="AAH808" s="99"/>
      <c r="AAI808" s="99"/>
      <c r="AAJ808" s="99"/>
      <c r="AAK808" s="99"/>
      <c r="AAL808" s="99"/>
      <c r="AAM808" s="99"/>
      <c r="AAN808" s="99"/>
      <c r="AAO808" s="99"/>
      <c r="AAP808" s="99"/>
      <c r="AAQ808" s="99"/>
      <c r="AAR808" s="99"/>
      <c r="AAS808" s="99"/>
      <c r="AAT808" s="99"/>
      <c r="AAU808" s="99"/>
      <c r="AAV808" s="99"/>
      <c r="AAW808" s="99"/>
      <c r="AAX808" s="99"/>
      <c r="AAY808" s="99"/>
      <c r="AAZ808" s="99"/>
      <c r="ABA808" s="99"/>
      <c r="ABB808" s="99"/>
      <c r="ABC808" s="99"/>
      <c r="ABD808" s="99"/>
      <c r="ABE808" s="99"/>
      <c r="ABF808" s="99"/>
      <c r="ABG808" s="99"/>
      <c r="ABH808" s="99"/>
      <c r="ABI808" s="99"/>
      <c r="ABJ808" s="99"/>
      <c r="ABK808" s="99"/>
      <c r="ABL808" s="99"/>
      <c r="ABM808" s="99"/>
      <c r="ABN808" s="99"/>
      <c r="ABO808" s="99"/>
      <c r="ABP808" s="99"/>
      <c r="ABQ808" s="99"/>
      <c r="ABR808" s="99"/>
      <c r="ABS808" s="99"/>
      <c r="ABT808" s="99"/>
      <c r="ABU808" s="99"/>
      <c r="ABV808" s="99"/>
      <c r="ABW808" s="99"/>
      <c r="ABX808" s="99"/>
      <c r="ABY808" s="99"/>
      <c r="ABZ808" s="99"/>
      <c r="ACA808" s="99"/>
      <c r="ACB808" s="99"/>
      <c r="ACC808" s="99"/>
      <c r="ACD808" s="99"/>
      <c r="ACE808" s="99"/>
      <c r="ACF808" s="99"/>
      <c r="ACG808" s="99"/>
      <c r="ACH808" s="99"/>
      <c r="ACI808" s="99"/>
      <c r="ACJ808" s="99"/>
      <c r="ACK808" s="99"/>
      <c r="ACL808" s="99"/>
      <c r="ACM808" s="99"/>
      <c r="ACN808" s="99"/>
      <c r="ACO808" s="99"/>
      <c r="ACP808" s="99"/>
      <c r="ACQ808" s="99"/>
      <c r="ACR808" s="99"/>
      <c r="ACS808" s="99"/>
      <c r="ACT808" s="99"/>
      <c r="ACU808" s="99"/>
      <c r="ACV808" s="99"/>
      <c r="ACW808" s="99"/>
      <c r="ACX808" s="99"/>
      <c r="ACY808" s="99"/>
      <c r="ACZ808" s="99"/>
      <c r="ADA808" s="99"/>
      <c r="ADB808" s="99"/>
      <c r="ADC808" s="99"/>
      <c r="ADD808" s="99"/>
      <c r="ADE808" s="99"/>
      <c r="ADF808" s="99"/>
      <c r="ADG808" s="99"/>
      <c r="ADH808" s="99"/>
      <c r="ADI808" s="99"/>
      <c r="ADJ808" s="99"/>
      <c r="ADK808" s="99"/>
      <c r="ADL808" s="99"/>
      <c r="ADM808" s="99"/>
      <c r="ADN808" s="99"/>
      <c r="ADO808" s="99"/>
      <c r="ADP808" s="99"/>
      <c r="ADQ808" s="99"/>
      <c r="ADR808" s="99"/>
      <c r="ADS808" s="99"/>
      <c r="ADT808" s="99"/>
      <c r="ADU808" s="99"/>
      <c r="ADV808" s="99"/>
      <c r="ADW808" s="99"/>
      <c r="ADX808" s="99"/>
      <c r="ADY808" s="99"/>
      <c r="ADZ808" s="99"/>
      <c r="AEA808" s="99"/>
      <c r="AEB808" s="99"/>
      <c r="AEC808" s="99"/>
      <c r="AED808" s="99"/>
      <c r="AEE808" s="99"/>
      <c r="AEF808" s="99"/>
      <c r="AEG808" s="99"/>
      <c r="AEH808" s="99"/>
      <c r="AEI808" s="99"/>
      <c r="AEJ808" s="99"/>
      <c r="AEK808" s="99"/>
      <c r="AEL808" s="99"/>
      <c r="AEM808" s="99"/>
      <c r="AEN808" s="99"/>
      <c r="AEO808" s="99"/>
      <c r="AEP808" s="99"/>
      <c r="AEQ808" s="99"/>
      <c r="AER808" s="99"/>
      <c r="AES808" s="99"/>
      <c r="AET808" s="99"/>
      <c r="AEU808" s="99"/>
      <c r="AEV808" s="99"/>
      <c r="AEW808" s="99"/>
      <c r="AEX808" s="99"/>
      <c r="AEY808" s="99"/>
      <c r="AEZ808" s="99"/>
      <c r="AFA808" s="99"/>
      <c r="AFB808" s="99"/>
      <c r="AFC808" s="99"/>
      <c r="AFD808" s="99"/>
      <c r="AFE808" s="99"/>
      <c r="AFF808" s="99"/>
      <c r="AFG808" s="99"/>
      <c r="AFH808" s="99"/>
      <c r="AFI808" s="99"/>
      <c r="AFJ808" s="99"/>
      <c r="AFK808" s="99"/>
      <c r="AFL808" s="99"/>
      <c r="AFM808" s="99"/>
      <c r="AFN808" s="99"/>
      <c r="AFO808" s="99"/>
      <c r="AFP808" s="99"/>
      <c r="AFQ808" s="99"/>
      <c r="AFR808" s="99"/>
      <c r="AFS808" s="99"/>
      <c r="AFT808" s="99"/>
      <c r="AFU808" s="99"/>
      <c r="AFV808" s="99"/>
      <c r="AFW808" s="99"/>
      <c r="AFX808" s="99"/>
      <c r="AFY808" s="99"/>
      <c r="AFZ808" s="99"/>
      <c r="AGA808" s="99"/>
      <c r="AGB808" s="99"/>
      <c r="AGC808" s="99"/>
      <c r="AGD808" s="99"/>
      <c r="AGE808" s="99"/>
      <c r="AGF808" s="99"/>
      <c r="AGG808" s="99"/>
      <c r="AGH808" s="99"/>
      <c r="AGI808" s="99"/>
      <c r="AGJ808" s="99"/>
      <c r="AGK808" s="99"/>
      <c r="AGL808" s="99"/>
      <c r="AGM808" s="99"/>
      <c r="AGN808" s="99"/>
      <c r="AGO808" s="99"/>
      <c r="AGP808" s="99"/>
      <c r="AGQ808" s="99"/>
      <c r="AGR808" s="99"/>
      <c r="AGS808" s="99"/>
      <c r="AGT808" s="99"/>
      <c r="AGU808" s="99"/>
      <c r="AGV808" s="99"/>
      <c r="AGW808" s="99"/>
      <c r="AGX808" s="99"/>
      <c r="AGY808" s="99"/>
      <c r="AGZ808" s="99"/>
      <c r="AHA808" s="99"/>
      <c r="AHB808" s="99"/>
      <c r="AHC808" s="99"/>
      <c r="AHD808" s="99"/>
      <c r="AHE808" s="99"/>
      <c r="AHF808" s="99"/>
      <c r="AHG808" s="99"/>
      <c r="AHH808" s="99"/>
      <c r="AHI808" s="99"/>
      <c r="AHJ808" s="99"/>
      <c r="AHK808" s="99"/>
      <c r="AHL808" s="99"/>
      <c r="AHM808" s="99"/>
      <c r="AHN808" s="99"/>
      <c r="AHO808" s="99"/>
      <c r="AHP808" s="99"/>
      <c r="AHQ808" s="99"/>
      <c r="AHR808" s="99"/>
      <c r="AHS808" s="99"/>
      <c r="AHT808" s="99"/>
      <c r="AHU808" s="99"/>
      <c r="AHV808" s="99"/>
      <c r="AHW808" s="99"/>
      <c r="AHX808" s="99"/>
      <c r="AHY808" s="99"/>
      <c r="AHZ808" s="99"/>
      <c r="AIA808" s="99"/>
      <c r="AIB808" s="99"/>
      <c r="AIC808" s="99"/>
      <c r="AID808" s="99"/>
      <c r="AIE808" s="99"/>
      <c r="AIF808" s="99"/>
      <c r="AIG808" s="99"/>
      <c r="AIH808" s="99"/>
      <c r="AII808" s="99"/>
      <c r="AIJ808" s="99"/>
      <c r="AIK808" s="99"/>
      <c r="AIL808" s="99"/>
      <c r="AIM808" s="99"/>
      <c r="AIN808" s="99"/>
      <c r="AIO808" s="99"/>
      <c r="AIP808" s="99"/>
      <c r="AIQ808" s="99"/>
      <c r="AIR808" s="99"/>
      <c r="AIS808" s="99"/>
      <c r="AIT808" s="99"/>
      <c r="AIU808" s="99"/>
      <c r="AIV808" s="99"/>
      <c r="AIW808" s="99"/>
      <c r="AIX808" s="99"/>
      <c r="AIY808" s="99"/>
      <c r="AIZ808" s="99"/>
      <c r="AJA808" s="99"/>
      <c r="AJB808" s="99"/>
      <c r="AJC808" s="99"/>
      <c r="AJD808" s="99"/>
      <c r="AJE808" s="99"/>
      <c r="AJF808" s="99"/>
      <c r="AJG808" s="99"/>
      <c r="AJH808" s="99"/>
      <c r="AJI808" s="99"/>
      <c r="AJJ808" s="99"/>
      <c r="AJK808" s="99"/>
      <c r="AJL808" s="99"/>
      <c r="AJM808" s="99"/>
      <c r="AJN808" s="99"/>
      <c r="AJO808" s="99"/>
      <c r="AJP808" s="99"/>
      <c r="AJQ808" s="99"/>
      <c r="AJR808" s="99"/>
      <c r="AJS808" s="99"/>
      <c r="AJT808" s="99"/>
      <c r="AJU808" s="99"/>
      <c r="AJV808" s="99"/>
      <c r="AJW808" s="99"/>
      <c r="AJX808" s="99"/>
      <c r="AJY808" s="99"/>
      <c r="AJZ808" s="99"/>
      <c r="AKA808" s="99"/>
      <c r="AKB808" s="99"/>
      <c r="AKC808" s="99"/>
      <c r="AKD808" s="99"/>
      <c r="AKE808" s="99"/>
      <c r="AKF808" s="99"/>
      <c r="AKG808" s="99"/>
      <c r="AKH808" s="99"/>
      <c r="AKI808" s="99"/>
      <c r="AKJ808" s="99"/>
      <c r="AKK808" s="99"/>
      <c r="AKL808" s="99"/>
      <c r="AKM808" s="99"/>
      <c r="AKN808" s="99"/>
      <c r="AKO808" s="99"/>
      <c r="AKP808" s="99"/>
      <c r="AKQ808" s="99"/>
      <c r="AKR808" s="99"/>
      <c r="AKS808" s="99"/>
      <c r="AKT808" s="99"/>
      <c r="AKU808" s="99"/>
      <c r="AKV808" s="99"/>
      <c r="AKW808" s="99"/>
      <c r="AKX808" s="99"/>
      <c r="AKY808" s="99"/>
      <c r="AKZ808" s="99"/>
      <c r="ALA808" s="99"/>
      <c r="ALB808" s="99"/>
      <c r="ALC808" s="99"/>
      <c r="ALD808" s="99"/>
      <c r="ALE808" s="99"/>
      <c r="ALF808" s="99"/>
      <c r="ALG808" s="99"/>
      <c r="ALH808" s="99"/>
      <c r="ALI808" s="99"/>
      <c r="ALJ808" s="99"/>
      <c r="ALK808" s="99"/>
      <c r="ALL808" s="99"/>
      <c r="ALM808" s="99"/>
      <c r="ALN808" s="99"/>
      <c r="ALO808" s="99"/>
      <c r="ALP808" s="99"/>
      <c r="ALQ808" s="99"/>
      <c r="ALR808" s="99"/>
      <c r="ALS808" s="99"/>
      <c r="ALT808" s="99"/>
      <c r="ALU808" s="99"/>
      <c r="ALV808" s="99"/>
      <c r="ALW808" s="99"/>
      <c r="ALX808" s="99"/>
      <c r="ALY808" s="99"/>
      <c r="ALZ808" s="99"/>
      <c r="AMA808" s="99"/>
      <c r="AMB808" s="99"/>
      <c r="AMC808" s="99"/>
      <c r="AMD808" s="99"/>
      <c r="AME808" s="99"/>
      <c r="AMF808" s="99"/>
      <c r="AMG808" s="99"/>
      <c r="AMH808" s="99"/>
      <c r="AMI808" s="99"/>
      <c r="AMJ808" s="99"/>
      <c r="AMK808" s="99"/>
      <c r="AML808" s="99"/>
      <c r="AMM808" s="99"/>
      <c r="AMN808" s="99"/>
      <c r="AMO808" s="99"/>
      <c r="AMP808" s="99"/>
      <c r="AMQ808" s="99"/>
      <c r="AMR808" s="99"/>
      <c r="AMS808" s="99"/>
      <c r="AMT808" s="99"/>
      <c r="AMU808" s="99"/>
      <c r="AMV808" s="99"/>
      <c r="AMW808" s="99"/>
      <c r="AMX808" s="99"/>
      <c r="AMY808" s="99"/>
      <c r="AMZ808" s="99"/>
      <c r="ANA808" s="99"/>
      <c r="ANB808" s="99"/>
      <c r="ANC808" s="99"/>
      <c r="AND808" s="99"/>
      <c r="ANE808" s="99"/>
      <c r="ANF808" s="99"/>
      <c r="ANG808" s="99"/>
      <c r="ANH808" s="99"/>
      <c r="ANI808" s="99"/>
      <c r="ANJ808" s="99"/>
      <c r="ANK808" s="99"/>
      <c r="ANL808" s="99"/>
      <c r="ANM808" s="99"/>
      <c r="ANN808" s="99"/>
      <c r="ANO808" s="99"/>
      <c r="ANP808" s="99"/>
      <c r="ANQ808" s="99"/>
      <c r="ANR808" s="99"/>
      <c r="ANS808" s="99"/>
      <c r="ANT808" s="99"/>
      <c r="ANU808" s="99"/>
      <c r="ANV808" s="99"/>
      <c r="ANW808" s="99"/>
      <c r="ANX808" s="99"/>
      <c r="ANY808" s="99"/>
      <c r="ANZ808" s="99"/>
      <c r="AOA808" s="99"/>
      <c r="AOB808" s="99"/>
      <c r="AOC808" s="99"/>
      <c r="AOD808" s="99"/>
      <c r="AOE808" s="99"/>
      <c r="AOF808" s="99"/>
      <c r="AOG808" s="99"/>
      <c r="AOH808" s="99"/>
      <c r="AOI808" s="99"/>
      <c r="AOJ808" s="99"/>
      <c r="AOK808" s="99"/>
      <c r="AOL808" s="99"/>
      <c r="AOM808" s="99"/>
      <c r="AON808" s="99"/>
      <c r="AOO808" s="99"/>
      <c r="AOP808" s="99"/>
      <c r="AOQ808" s="99"/>
      <c r="AOR808" s="99"/>
      <c r="AOS808" s="99"/>
      <c r="AOT808" s="99"/>
      <c r="AOU808" s="99"/>
      <c r="AOV808" s="99"/>
      <c r="AOW808" s="99"/>
      <c r="AOX808" s="99"/>
      <c r="AOY808" s="99"/>
      <c r="AOZ808" s="99"/>
      <c r="APA808" s="99"/>
      <c r="APB808" s="99"/>
      <c r="APC808" s="99"/>
      <c r="APD808" s="99"/>
      <c r="APE808" s="99"/>
      <c r="APF808" s="99"/>
      <c r="APG808" s="99"/>
      <c r="APH808" s="99"/>
      <c r="API808" s="99"/>
      <c r="APJ808" s="99"/>
      <c r="APK808" s="99"/>
      <c r="APL808" s="99"/>
      <c r="APM808" s="99"/>
      <c r="APN808" s="99"/>
      <c r="APO808" s="99"/>
      <c r="APP808" s="99"/>
      <c r="APQ808" s="99"/>
      <c r="APR808" s="99"/>
      <c r="APS808" s="99"/>
      <c r="APT808" s="99"/>
      <c r="APU808" s="99"/>
      <c r="APV808" s="99"/>
      <c r="APW808" s="99"/>
      <c r="APX808" s="99"/>
      <c r="APY808" s="99"/>
      <c r="APZ808" s="99"/>
      <c r="AQA808" s="99"/>
      <c r="AQB808" s="99"/>
      <c r="AQC808" s="99"/>
      <c r="AQD808" s="99"/>
      <c r="AQE808" s="99"/>
      <c r="AQF808" s="99"/>
      <c r="AQG808" s="99"/>
      <c r="AQH808" s="99"/>
      <c r="AQI808" s="99"/>
      <c r="AQJ808" s="99"/>
      <c r="AQK808" s="99"/>
      <c r="AQL808" s="99"/>
      <c r="AQM808" s="99"/>
      <c r="AQN808" s="99"/>
      <c r="AQO808" s="99"/>
      <c r="AQP808" s="99"/>
      <c r="AQQ808" s="99"/>
      <c r="AQR808" s="99"/>
      <c r="AQS808" s="99"/>
      <c r="AQT808" s="99"/>
      <c r="AQU808" s="99"/>
      <c r="AQV808" s="99"/>
      <c r="AQW808" s="99"/>
      <c r="AQX808" s="99"/>
      <c r="AQY808" s="99"/>
      <c r="AQZ808" s="99"/>
      <c r="ARA808" s="99"/>
      <c r="ARB808" s="99"/>
      <c r="ARC808" s="99"/>
      <c r="ARD808" s="99"/>
      <c r="ARE808" s="99"/>
      <c r="ARF808" s="99"/>
      <c r="ARG808" s="99"/>
      <c r="ARH808" s="99"/>
      <c r="ARI808" s="99"/>
      <c r="ARJ808" s="99"/>
      <c r="ARK808" s="99"/>
      <c r="ARL808" s="99"/>
      <c r="ARM808" s="99"/>
      <c r="ARN808" s="99"/>
      <c r="ARO808" s="99"/>
      <c r="ARP808" s="99"/>
      <c r="ARQ808" s="99"/>
      <c r="ARR808" s="99"/>
      <c r="ARS808" s="99"/>
      <c r="ART808" s="99"/>
      <c r="ARU808" s="99"/>
      <c r="ARV808" s="99"/>
      <c r="ARW808" s="99"/>
      <c r="ARX808" s="99"/>
      <c r="ARY808" s="99"/>
      <c r="ARZ808" s="99"/>
      <c r="ASA808" s="99"/>
      <c r="ASB808" s="99"/>
      <c r="ASC808" s="99"/>
      <c r="ASD808" s="99"/>
      <c r="ASE808" s="99"/>
      <c r="ASF808" s="99"/>
      <c r="ASG808" s="99"/>
      <c r="ASH808" s="99"/>
      <c r="ASI808" s="99"/>
      <c r="ASJ808" s="99"/>
      <c r="ASK808" s="99"/>
      <c r="ASL808" s="99"/>
      <c r="ASM808" s="99"/>
      <c r="ASN808" s="99"/>
      <c r="ASO808" s="99"/>
      <c r="ASP808" s="99"/>
      <c r="ASQ808" s="99"/>
      <c r="ASR808" s="99"/>
      <c r="ASS808" s="99"/>
      <c r="AST808" s="99"/>
      <c r="ASU808" s="99"/>
      <c r="ASV808" s="99"/>
      <c r="ASW808" s="99"/>
      <c r="ASX808" s="99"/>
      <c r="ASY808" s="99"/>
      <c r="ASZ808" s="99"/>
      <c r="ATA808" s="99"/>
      <c r="ATB808" s="99"/>
      <c r="ATC808" s="99"/>
      <c r="ATD808" s="99"/>
      <c r="ATE808" s="99"/>
      <c r="ATF808" s="99"/>
      <c r="ATG808" s="99"/>
      <c r="ATH808" s="99"/>
      <c r="ATI808" s="99"/>
      <c r="ATJ808" s="99"/>
      <c r="ATK808" s="99"/>
      <c r="ATL808" s="99"/>
      <c r="ATM808" s="99"/>
      <c r="ATN808" s="99"/>
      <c r="ATO808" s="99"/>
      <c r="ATP808" s="99"/>
      <c r="ATQ808" s="99"/>
      <c r="ATR808" s="99"/>
      <c r="ATS808" s="99"/>
      <c r="ATT808" s="99"/>
      <c r="ATU808" s="99"/>
      <c r="ATV808" s="99"/>
      <c r="ATW808" s="99"/>
      <c r="ATX808" s="99"/>
      <c r="ATY808" s="99"/>
      <c r="ATZ808" s="99"/>
      <c r="AUA808" s="99"/>
      <c r="AUB808" s="99"/>
      <c r="AUC808" s="99"/>
      <c r="AUD808" s="99"/>
      <c r="AUE808" s="99"/>
      <c r="AUF808" s="99"/>
      <c r="AUG808" s="99"/>
      <c r="AUH808" s="99"/>
      <c r="AUI808" s="99"/>
      <c r="AUJ808" s="99"/>
      <c r="AUK808" s="99"/>
      <c r="AUL808" s="99"/>
      <c r="AUM808" s="99"/>
      <c r="AUN808" s="99"/>
      <c r="AUO808" s="99"/>
      <c r="AUP808" s="99"/>
      <c r="AUQ808" s="99"/>
      <c r="AUR808" s="99"/>
      <c r="AUS808" s="99"/>
      <c r="AUT808" s="99"/>
      <c r="AUU808" s="99"/>
      <c r="AUV808" s="99"/>
      <c r="AUW808" s="99"/>
      <c r="AUX808" s="99"/>
      <c r="AUY808" s="99"/>
      <c r="AUZ808" s="99"/>
      <c r="AVA808" s="99"/>
      <c r="AVB808" s="99"/>
      <c r="AVC808" s="99"/>
      <c r="AVD808" s="99"/>
      <c r="AVE808" s="99"/>
      <c r="AVF808" s="99"/>
      <c r="AVG808" s="99"/>
      <c r="AVH808" s="99"/>
      <c r="AVI808" s="99"/>
      <c r="AVJ808" s="99"/>
      <c r="AVK808" s="99"/>
      <c r="AVL808" s="99"/>
      <c r="AVM808" s="99"/>
      <c r="AVN808" s="99"/>
      <c r="AVO808" s="99"/>
      <c r="AVP808" s="99"/>
      <c r="AVQ808" s="99"/>
      <c r="AVR808" s="99"/>
      <c r="AVS808" s="99"/>
      <c r="AVT808" s="99"/>
      <c r="AVU808" s="99"/>
      <c r="AVV808" s="99"/>
      <c r="AVW808" s="99"/>
      <c r="AVX808" s="99"/>
      <c r="AVY808" s="99"/>
      <c r="AVZ808" s="99"/>
      <c r="AWA808" s="99"/>
      <c r="AWB808" s="99"/>
      <c r="AWC808" s="99"/>
      <c r="AWD808" s="99"/>
      <c r="AWE808" s="99"/>
      <c r="AWF808" s="99"/>
      <c r="AWG808" s="99"/>
      <c r="AWH808" s="99"/>
      <c r="AWI808" s="99"/>
      <c r="AWJ808" s="99"/>
      <c r="AWK808" s="99"/>
      <c r="AWL808" s="99"/>
      <c r="AWM808" s="99"/>
      <c r="AWN808" s="99"/>
      <c r="AWO808" s="99"/>
      <c r="AWP808" s="99"/>
      <c r="AWQ808" s="99"/>
      <c r="AWR808" s="99"/>
      <c r="AWS808" s="99"/>
      <c r="AWT808" s="99"/>
      <c r="AWU808" s="99"/>
      <c r="AWV808" s="99"/>
      <c r="AWW808" s="99"/>
      <c r="AWX808" s="99"/>
      <c r="AWY808" s="99"/>
      <c r="AWZ808" s="99"/>
      <c r="AXA808" s="99"/>
      <c r="AXB808" s="99"/>
      <c r="AXC808" s="99"/>
      <c r="AXD808" s="99"/>
      <c r="AXE808" s="99"/>
      <c r="AXF808" s="99"/>
      <c r="AXG808" s="99"/>
      <c r="AXH808" s="99"/>
      <c r="AXI808" s="99"/>
      <c r="AXJ808" s="99"/>
      <c r="AXK808" s="99"/>
      <c r="AXL808" s="99"/>
      <c r="AXM808" s="99"/>
      <c r="AXN808" s="99"/>
      <c r="AXO808" s="99"/>
      <c r="AXP808" s="99"/>
      <c r="AXQ808" s="99"/>
      <c r="AXR808" s="99"/>
      <c r="AXS808" s="99"/>
      <c r="AXT808" s="99"/>
      <c r="AXU808" s="99"/>
      <c r="AXV808" s="99"/>
      <c r="AXW808" s="99"/>
      <c r="AXX808" s="99"/>
      <c r="AXY808" s="99"/>
      <c r="AXZ808" s="99"/>
      <c r="AYA808" s="99"/>
      <c r="AYB808" s="99"/>
      <c r="AYC808" s="99"/>
      <c r="AYD808" s="99"/>
      <c r="AYE808" s="99"/>
      <c r="AYF808" s="99"/>
      <c r="AYG808" s="99"/>
      <c r="AYH808" s="99"/>
      <c r="AYI808" s="99"/>
      <c r="AYJ808" s="99"/>
      <c r="AYK808" s="99"/>
      <c r="AYL808" s="99"/>
      <c r="AYM808" s="99"/>
      <c r="AYN808" s="99"/>
      <c r="AYO808" s="99"/>
      <c r="AYP808" s="99"/>
      <c r="AYQ808" s="99"/>
      <c r="AYR808" s="99"/>
      <c r="AYS808" s="99"/>
      <c r="AYT808" s="99"/>
      <c r="AYU808" s="99"/>
      <c r="AYV808" s="99"/>
      <c r="AYW808" s="99"/>
      <c r="AYX808" s="99"/>
      <c r="AYY808" s="99"/>
      <c r="AYZ808" s="99"/>
      <c r="AZA808" s="99"/>
      <c r="AZB808" s="99"/>
      <c r="AZC808" s="99"/>
      <c r="AZD808" s="99"/>
      <c r="AZE808" s="99"/>
      <c r="AZF808" s="99"/>
      <c r="AZG808" s="99"/>
      <c r="AZH808" s="99"/>
      <c r="AZI808" s="99"/>
      <c r="AZJ808" s="99"/>
      <c r="AZK808" s="99"/>
      <c r="AZL808" s="99"/>
      <c r="AZM808" s="99"/>
      <c r="AZN808" s="99"/>
      <c r="AZO808" s="99"/>
      <c r="AZP808" s="99"/>
      <c r="AZQ808" s="99"/>
      <c r="AZR808" s="99"/>
      <c r="AZS808" s="99"/>
      <c r="AZT808" s="99"/>
      <c r="AZU808" s="99"/>
      <c r="AZV808" s="99"/>
      <c r="AZW808" s="99"/>
      <c r="AZX808" s="99"/>
      <c r="AZY808" s="99"/>
      <c r="AZZ808" s="99"/>
      <c r="BAA808" s="99"/>
      <c r="BAB808" s="99"/>
      <c r="BAC808" s="99"/>
      <c r="BAD808" s="99"/>
      <c r="BAE808" s="99"/>
      <c r="BAF808" s="99"/>
      <c r="BAG808" s="99"/>
      <c r="BAH808" s="99"/>
      <c r="BAI808" s="99"/>
      <c r="BAJ808" s="99"/>
      <c r="BAK808" s="99"/>
      <c r="BAL808" s="99"/>
      <c r="BAM808" s="99"/>
      <c r="BAN808" s="99"/>
      <c r="BAO808" s="99"/>
      <c r="BAP808" s="99"/>
      <c r="BAQ808" s="99"/>
      <c r="BAR808" s="99"/>
      <c r="BAS808" s="99"/>
      <c r="BAT808" s="99"/>
      <c r="BAU808" s="99"/>
      <c r="BAV808" s="99"/>
      <c r="BAW808" s="99"/>
      <c r="BAX808" s="99"/>
      <c r="BAY808" s="99"/>
      <c r="BAZ808" s="99"/>
      <c r="BBA808" s="99"/>
      <c r="BBB808" s="99"/>
      <c r="BBC808" s="99"/>
      <c r="BBD808" s="99"/>
      <c r="BBE808" s="99"/>
      <c r="BBF808" s="99"/>
      <c r="BBG808" s="99"/>
      <c r="BBH808" s="99"/>
      <c r="BBI808" s="99"/>
      <c r="BBJ808" s="99"/>
      <c r="BBK808" s="99"/>
      <c r="BBL808" s="99"/>
      <c r="BBM808" s="99"/>
      <c r="BBN808" s="99"/>
      <c r="BBO808" s="99"/>
      <c r="BBP808" s="99"/>
      <c r="BBQ808" s="99"/>
      <c r="BBR808" s="99"/>
      <c r="BBS808" s="99"/>
      <c r="BBT808" s="99"/>
      <c r="BBU808" s="99"/>
      <c r="BBV808" s="99"/>
      <c r="BBW808" s="99"/>
      <c r="BBX808" s="99"/>
      <c r="BBY808" s="99"/>
      <c r="BBZ808" s="99"/>
      <c r="BCA808" s="99"/>
      <c r="BCB808" s="99"/>
      <c r="BCC808" s="99"/>
      <c r="BCD808" s="99"/>
      <c r="BCE808" s="99"/>
      <c r="BCF808" s="99"/>
      <c r="BCG808" s="99"/>
      <c r="BCH808" s="99"/>
      <c r="BCI808" s="99"/>
      <c r="BCJ808" s="99"/>
      <c r="BCK808" s="99"/>
      <c r="BCL808" s="99"/>
      <c r="BCM808" s="99"/>
      <c r="BCN808" s="99"/>
      <c r="BCO808" s="99"/>
      <c r="BCP808" s="99"/>
      <c r="BCQ808" s="99"/>
      <c r="BCR808" s="99"/>
      <c r="BCS808" s="99"/>
      <c r="BCT808" s="99"/>
      <c r="BCU808" s="99"/>
      <c r="BCV808" s="99"/>
      <c r="BCW808" s="99"/>
      <c r="BCX808" s="99"/>
      <c r="BCY808" s="99"/>
      <c r="BCZ808" s="99"/>
      <c r="BDA808" s="99"/>
      <c r="BDB808" s="99"/>
      <c r="BDC808" s="99"/>
      <c r="BDD808" s="99"/>
      <c r="BDE808" s="99"/>
      <c r="BDF808" s="99"/>
      <c r="BDG808" s="99"/>
      <c r="BDH808" s="99"/>
      <c r="BDI808" s="99"/>
      <c r="BDJ808" s="99"/>
      <c r="BDK808" s="99"/>
      <c r="BDL808" s="99"/>
      <c r="BDM808" s="99"/>
      <c r="BDN808" s="99"/>
      <c r="BDO808" s="99"/>
      <c r="BDP808" s="99"/>
      <c r="BDQ808" s="99"/>
      <c r="BDR808" s="99"/>
      <c r="BDS808" s="99"/>
      <c r="BDT808" s="99"/>
      <c r="BDU808" s="99"/>
      <c r="BDV808" s="99"/>
      <c r="BDW808" s="99"/>
      <c r="BDX808" s="99"/>
      <c r="BDY808" s="99"/>
      <c r="BDZ808" s="99"/>
      <c r="BEA808" s="99"/>
      <c r="BEB808" s="99"/>
      <c r="BEC808" s="99"/>
      <c r="BED808" s="99"/>
      <c r="BEE808" s="99"/>
      <c r="BEF808" s="99"/>
      <c r="BEG808" s="99"/>
      <c r="BEH808" s="99"/>
      <c r="BEI808" s="99"/>
      <c r="BEJ808" s="99"/>
      <c r="BEK808" s="99"/>
      <c r="BEL808" s="99"/>
      <c r="BEM808" s="99"/>
      <c r="BEN808" s="99"/>
      <c r="BEO808" s="99"/>
      <c r="BEP808" s="99"/>
      <c r="BEQ808" s="99"/>
      <c r="BER808" s="99"/>
      <c r="BES808" s="99"/>
      <c r="BET808" s="99"/>
      <c r="BEU808" s="99"/>
      <c r="BEV808" s="99"/>
      <c r="BEW808" s="99"/>
      <c r="BEX808" s="99"/>
      <c r="BEY808" s="99"/>
      <c r="BEZ808" s="99"/>
      <c r="BFA808" s="99"/>
      <c r="BFB808" s="99"/>
      <c r="BFC808" s="99"/>
      <c r="BFD808" s="99"/>
      <c r="BFE808" s="99"/>
      <c r="BFF808" s="99"/>
      <c r="BFG808" s="99"/>
      <c r="BFH808" s="99"/>
      <c r="BFI808" s="99"/>
      <c r="BFJ808" s="99"/>
      <c r="BFK808" s="99"/>
      <c r="BFL808" s="99"/>
      <c r="BFM808" s="99"/>
      <c r="BFN808" s="99"/>
      <c r="BFO808" s="99"/>
      <c r="BFP808" s="99"/>
      <c r="BFQ808" s="99"/>
      <c r="BFR808" s="99"/>
      <c r="BFS808" s="99"/>
      <c r="BFT808" s="99"/>
      <c r="BFU808" s="99"/>
      <c r="BFV808" s="99"/>
      <c r="BFW808" s="99"/>
      <c r="BFX808" s="99"/>
      <c r="BFY808" s="99"/>
      <c r="BFZ808" s="99"/>
      <c r="BGA808" s="99"/>
      <c r="BGB808" s="99"/>
      <c r="BGC808" s="99"/>
      <c r="BGD808" s="99"/>
      <c r="BGE808" s="99"/>
      <c r="BGF808" s="99"/>
      <c r="BGG808" s="99"/>
      <c r="BGH808" s="99"/>
      <c r="BGI808" s="99"/>
      <c r="BGJ808" s="99"/>
      <c r="BGK808" s="99"/>
      <c r="BGL808" s="99"/>
      <c r="BGM808" s="99"/>
      <c r="BGN808" s="99"/>
      <c r="BGO808" s="99"/>
      <c r="BGP808" s="99"/>
      <c r="BGQ808" s="99"/>
      <c r="BGR808" s="99"/>
      <c r="BGS808" s="99"/>
      <c r="BGT808" s="99"/>
      <c r="BGU808" s="99"/>
      <c r="BGV808" s="99"/>
      <c r="BGW808" s="99"/>
      <c r="BGX808" s="99"/>
      <c r="BGY808" s="99"/>
      <c r="BGZ808" s="99"/>
      <c r="BHA808" s="99"/>
      <c r="BHB808" s="99"/>
      <c r="BHC808" s="99"/>
      <c r="BHD808" s="99"/>
      <c r="BHE808" s="99"/>
      <c r="BHF808" s="99"/>
      <c r="BHG808" s="99"/>
      <c r="BHH808" s="99"/>
      <c r="BHI808" s="99"/>
      <c r="BHJ808" s="99"/>
      <c r="BHK808" s="99"/>
      <c r="BHL808" s="99"/>
      <c r="BHM808" s="99"/>
      <c r="BHN808" s="99"/>
      <c r="BHO808" s="99"/>
      <c r="BHP808" s="99"/>
      <c r="BHQ808" s="99"/>
      <c r="BHR808" s="99"/>
      <c r="BHS808" s="99"/>
      <c r="BHT808" s="99"/>
      <c r="BHU808" s="99"/>
      <c r="BHV808" s="99"/>
      <c r="BHW808" s="99"/>
      <c r="BHX808" s="99"/>
      <c r="BHY808" s="99"/>
      <c r="BHZ808" s="99"/>
      <c r="BIA808" s="99"/>
      <c r="BIB808" s="99"/>
      <c r="BIC808" s="99"/>
      <c r="BID808" s="99"/>
      <c r="BIE808" s="99"/>
      <c r="BIF808" s="99"/>
      <c r="BIG808" s="99"/>
      <c r="BIH808" s="99"/>
      <c r="BII808" s="99"/>
      <c r="BIJ808" s="99"/>
      <c r="BIK808" s="99"/>
      <c r="BIL808" s="99"/>
      <c r="BIM808" s="99"/>
      <c r="BIN808" s="99"/>
      <c r="BIO808" s="99"/>
      <c r="BIP808" s="99"/>
      <c r="BIQ808" s="99"/>
      <c r="BIR808" s="99"/>
      <c r="BIS808" s="99"/>
      <c r="BIT808" s="99"/>
      <c r="BIU808" s="99"/>
      <c r="BIV808" s="99"/>
      <c r="BIW808" s="99"/>
      <c r="BIX808" s="99"/>
      <c r="BIY808" s="99"/>
      <c r="BIZ808" s="99"/>
      <c r="BJA808" s="99"/>
      <c r="BJB808" s="99"/>
      <c r="BJC808" s="99"/>
      <c r="BJD808" s="99"/>
      <c r="BJE808" s="99"/>
      <c r="BJF808" s="99"/>
      <c r="BJG808" s="99"/>
      <c r="BJH808" s="99"/>
      <c r="BJI808" s="99"/>
      <c r="BJJ808" s="99"/>
      <c r="BJK808" s="99"/>
      <c r="BJL808" s="99"/>
      <c r="BJM808" s="99"/>
      <c r="BJN808" s="99"/>
      <c r="BJO808" s="99"/>
      <c r="BJP808" s="99"/>
      <c r="BJQ808" s="99"/>
      <c r="BJR808" s="99"/>
      <c r="BJS808" s="99"/>
      <c r="BJT808" s="99"/>
      <c r="BJU808" s="99"/>
      <c r="BJV808" s="99"/>
      <c r="BJW808" s="99"/>
      <c r="BJX808" s="99"/>
      <c r="BJY808" s="99"/>
      <c r="BJZ808" s="99"/>
      <c r="BKA808" s="99"/>
      <c r="BKB808" s="99"/>
      <c r="BKC808" s="99"/>
      <c r="BKD808" s="99"/>
      <c r="BKE808" s="99"/>
      <c r="BKF808" s="99"/>
      <c r="BKG808" s="99"/>
      <c r="BKH808" s="99"/>
      <c r="BKI808" s="99"/>
      <c r="BKJ808" s="99"/>
      <c r="BKK808" s="99"/>
      <c r="BKL808" s="99"/>
      <c r="BKM808" s="99"/>
      <c r="BKN808" s="99"/>
      <c r="BKO808" s="99"/>
      <c r="BKP808" s="99"/>
      <c r="BKQ808" s="99"/>
      <c r="BKR808" s="99"/>
      <c r="BKS808" s="99"/>
      <c r="BKT808" s="99"/>
      <c r="BKU808" s="99"/>
      <c r="BKV808" s="99"/>
      <c r="BKW808" s="99"/>
      <c r="BKX808" s="99"/>
      <c r="BKY808" s="99"/>
      <c r="BKZ808" s="99"/>
      <c r="BLA808" s="99"/>
      <c r="BLB808" s="99"/>
      <c r="BLC808" s="99"/>
      <c r="BLD808" s="99"/>
      <c r="BLE808" s="99"/>
      <c r="BLF808" s="99"/>
      <c r="BLG808" s="99"/>
      <c r="BLH808" s="99"/>
      <c r="BLI808" s="99"/>
      <c r="BLJ808" s="99"/>
      <c r="BLK808" s="99"/>
      <c r="BLL808" s="99"/>
      <c r="BLM808" s="99"/>
      <c r="BLN808" s="99"/>
      <c r="BLO808" s="99"/>
      <c r="BLP808" s="99"/>
      <c r="BLQ808" s="99"/>
      <c r="BLR808" s="99"/>
      <c r="BLS808" s="99"/>
      <c r="BLT808" s="99"/>
      <c r="BLU808" s="99"/>
      <c r="BLV808" s="99"/>
      <c r="BLW808" s="99"/>
      <c r="BLX808" s="99"/>
      <c r="BLY808" s="99"/>
      <c r="BLZ808" s="99"/>
      <c r="BMA808" s="99"/>
      <c r="BMB808" s="99"/>
      <c r="BMC808" s="99"/>
      <c r="BMD808" s="99"/>
      <c r="BME808" s="99"/>
      <c r="BMF808" s="99"/>
      <c r="BMG808" s="99"/>
      <c r="BMH808" s="99"/>
      <c r="BMI808" s="99"/>
      <c r="BMJ808" s="99"/>
      <c r="BMK808" s="99"/>
      <c r="BML808" s="99"/>
      <c r="BMM808" s="99"/>
      <c r="BMN808" s="99"/>
      <c r="BMO808" s="99"/>
      <c r="BMP808" s="99"/>
      <c r="BMQ808" s="99"/>
      <c r="BMR808" s="99"/>
      <c r="BMS808" s="99"/>
      <c r="BMT808" s="99"/>
      <c r="BMU808" s="99"/>
      <c r="BMV808" s="99"/>
      <c r="BMW808" s="99"/>
      <c r="BMX808" s="99"/>
      <c r="BMY808" s="99"/>
      <c r="BMZ808" s="99"/>
      <c r="BNA808" s="99"/>
      <c r="BNB808" s="99"/>
      <c r="BNC808" s="99"/>
      <c r="BND808" s="99"/>
      <c r="BNE808" s="99"/>
      <c r="BNF808" s="99"/>
      <c r="BNG808" s="99"/>
      <c r="BNH808" s="99"/>
      <c r="BNI808" s="99"/>
      <c r="BNJ808" s="99"/>
      <c r="BNK808" s="99"/>
      <c r="BNL808" s="99"/>
      <c r="BNM808" s="99"/>
      <c r="BNN808" s="99"/>
      <c r="BNO808" s="99"/>
      <c r="BNP808" s="99"/>
      <c r="BNQ808" s="99"/>
      <c r="BNR808" s="99"/>
      <c r="BNS808" s="99"/>
      <c r="BNT808" s="99"/>
      <c r="BNU808" s="99"/>
      <c r="BNV808" s="99"/>
      <c r="BNW808" s="99"/>
      <c r="BNX808" s="99"/>
      <c r="BNY808" s="99"/>
      <c r="BNZ808" s="99"/>
      <c r="BOA808" s="99"/>
      <c r="BOB808" s="99"/>
      <c r="BOC808" s="99"/>
      <c r="BOD808" s="99"/>
      <c r="BOE808" s="99"/>
      <c r="BOF808" s="99"/>
      <c r="BOG808" s="99"/>
      <c r="BOH808" s="99"/>
      <c r="BOI808" s="99"/>
      <c r="BOJ808" s="99"/>
      <c r="BOK808" s="99"/>
      <c r="BOL808" s="99"/>
      <c r="BOM808" s="99"/>
      <c r="BON808" s="99"/>
      <c r="BOO808" s="99"/>
      <c r="BOP808" s="99"/>
      <c r="BOQ808" s="99"/>
      <c r="BOR808" s="99"/>
      <c r="BOS808" s="99"/>
      <c r="BOT808" s="99"/>
      <c r="BOU808" s="99"/>
      <c r="BOV808" s="99"/>
      <c r="BOW808" s="99"/>
      <c r="BOX808" s="99"/>
      <c r="BOY808" s="99"/>
      <c r="BOZ808" s="99"/>
      <c r="BPA808" s="99"/>
      <c r="BPB808" s="99"/>
      <c r="BPC808" s="99"/>
      <c r="BPD808" s="99"/>
      <c r="BPE808" s="99"/>
      <c r="BPF808" s="99"/>
      <c r="BPG808" s="99"/>
      <c r="BPH808" s="99"/>
      <c r="BPI808" s="99"/>
      <c r="BPJ808" s="99"/>
      <c r="BPK808" s="99"/>
      <c r="BPL808" s="99"/>
      <c r="BPM808" s="99"/>
      <c r="BPN808" s="99"/>
      <c r="BPO808" s="99"/>
      <c r="BPP808" s="99"/>
      <c r="BPQ808" s="99"/>
      <c r="BPR808" s="99"/>
      <c r="BPS808" s="99"/>
      <c r="BPT808" s="99"/>
      <c r="BPU808" s="99"/>
      <c r="BPV808" s="99"/>
      <c r="BPW808" s="99"/>
      <c r="BPX808" s="99"/>
      <c r="BPY808" s="99"/>
      <c r="BPZ808" s="99"/>
      <c r="BQA808" s="99"/>
      <c r="BQB808" s="99"/>
      <c r="BQC808" s="99"/>
      <c r="BQD808" s="99"/>
      <c r="BQE808" s="99"/>
      <c r="BQF808" s="99"/>
      <c r="BQG808" s="99"/>
      <c r="BQH808" s="99"/>
      <c r="BQI808" s="99"/>
      <c r="BQJ808" s="99"/>
      <c r="BQK808" s="99"/>
      <c r="BQL808" s="99"/>
      <c r="BQM808" s="99"/>
      <c r="BQN808" s="99"/>
      <c r="BQO808" s="99"/>
      <c r="BQP808" s="99"/>
      <c r="BQQ808" s="99"/>
      <c r="BQR808" s="99"/>
      <c r="BQS808" s="99"/>
      <c r="BQT808" s="99"/>
      <c r="BQU808" s="99"/>
      <c r="BQV808" s="99"/>
      <c r="BQW808" s="99"/>
      <c r="BQX808" s="99"/>
      <c r="BQY808" s="99"/>
      <c r="BQZ808" s="99"/>
      <c r="BRA808" s="99"/>
      <c r="BRB808" s="99"/>
      <c r="BRC808" s="99"/>
      <c r="BRD808" s="99"/>
      <c r="BRE808" s="99"/>
      <c r="BRF808" s="99"/>
      <c r="BRG808" s="99"/>
      <c r="BRH808" s="99"/>
      <c r="BRI808" s="99"/>
      <c r="BRJ808" s="99"/>
      <c r="BRK808" s="99"/>
      <c r="BRL808" s="99"/>
      <c r="BRM808" s="99"/>
      <c r="BRN808" s="99"/>
      <c r="BRO808" s="99"/>
      <c r="BRP808" s="99"/>
      <c r="BRQ808" s="99"/>
      <c r="BRR808" s="99"/>
      <c r="BRS808" s="99"/>
      <c r="BRT808" s="99"/>
      <c r="BRU808" s="99"/>
      <c r="BRV808" s="99"/>
      <c r="BRW808" s="99"/>
      <c r="BRX808" s="99"/>
      <c r="BRY808" s="99"/>
      <c r="BRZ808" s="99"/>
      <c r="BSA808" s="99"/>
      <c r="BSB808" s="99"/>
      <c r="BSC808" s="99"/>
      <c r="BSD808" s="99"/>
      <c r="BSE808" s="99"/>
      <c r="BSF808" s="99"/>
      <c r="BSG808" s="99"/>
      <c r="BSH808" s="99"/>
      <c r="BSI808" s="99"/>
      <c r="BSJ808" s="99"/>
      <c r="BSK808" s="99"/>
      <c r="BSL808" s="99"/>
      <c r="BSM808" s="99"/>
      <c r="BSN808" s="99"/>
      <c r="BSO808" s="99"/>
      <c r="BSP808" s="99"/>
      <c r="BSQ808" s="99"/>
      <c r="BSR808" s="99"/>
      <c r="BSS808" s="99"/>
      <c r="BST808" s="99"/>
      <c r="BSU808" s="99"/>
      <c r="BSV808" s="99"/>
      <c r="BSW808" s="99"/>
      <c r="BSX808" s="99"/>
      <c r="BSY808" s="99"/>
      <c r="BSZ808" s="99"/>
      <c r="BTA808" s="99"/>
      <c r="BTB808" s="99"/>
      <c r="BTC808" s="99"/>
      <c r="BTD808" s="99"/>
      <c r="BTE808" s="99"/>
      <c r="BTF808" s="99"/>
      <c r="BTG808" s="99"/>
      <c r="BTH808" s="99"/>
      <c r="BTI808" s="99"/>
      <c r="BTJ808" s="99"/>
      <c r="BTK808" s="99"/>
      <c r="BTL808" s="99"/>
      <c r="BTM808" s="99"/>
      <c r="BTN808" s="99"/>
      <c r="BTO808" s="99"/>
      <c r="BTP808" s="99"/>
      <c r="BTQ808" s="99"/>
      <c r="BTR808" s="99"/>
      <c r="BTS808" s="99"/>
      <c r="BTT808" s="99"/>
      <c r="BTU808" s="99"/>
      <c r="BTV808" s="99"/>
      <c r="BTW808" s="99"/>
      <c r="BTX808" s="99"/>
      <c r="BTY808" s="99"/>
      <c r="BTZ808" s="99"/>
      <c r="BUA808" s="99"/>
      <c r="BUB808" s="99"/>
      <c r="BUC808" s="99"/>
      <c r="BUD808" s="99"/>
      <c r="BUE808" s="99"/>
      <c r="BUF808" s="99"/>
      <c r="BUG808" s="99"/>
      <c r="BUH808" s="99"/>
      <c r="BUI808" s="99"/>
      <c r="BUJ808" s="99"/>
      <c r="BUK808" s="99"/>
      <c r="BUL808" s="99"/>
      <c r="BUM808" s="99"/>
      <c r="BUN808" s="99"/>
      <c r="BUO808" s="99"/>
      <c r="BUP808" s="99"/>
      <c r="BUQ808" s="99"/>
      <c r="BUR808" s="99"/>
      <c r="BUS808" s="99"/>
      <c r="BUT808" s="99"/>
      <c r="BUU808" s="99"/>
      <c r="BUV808" s="99"/>
      <c r="BUW808" s="99"/>
      <c r="BUX808" s="99"/>
      <c r="BUY808" s="99"/>
      <c r="BUZ808" s="99"/>
      <c r="BVA808" s="99"/>
      <c r="BVB808" s="99"/>
      <c r="BVC808" s="99"/>
      <c r="BVD808" s="99"/>
      <c r="BVE808" s="99"/>
      <c r="BVF808" s="99"/>
      <c r="BVG808" s="99"/>
      <c r="BVH808" s="99"/>
      <c r="BVI808" s="99"/>
      <c r="BVJ808" s="99"/>
      <c r="BVK808" s="99"/>
      <c r="BVL808" s="99"/>
      <c r="BVM808" s="99"/>
      <c r="BVN808" s="99"/>
      <c r="BVO808" s="99"/>
      <c r="BVP808" s="99"/>
      <c r="BVQ808" s="99"/>
      <c r="BVR808" s="99"/>
      <c r="BVS808" s="99"/>
      <c r="BVT808" s="99"/>
      <c r="BVU808" s="99"/>
      <c r="BVV808" s="99"/>
      <c r="BVW808" s="99"/>
      <c r="BVX808" s="99"/>
      <c r="BVY808" s="99"/>
      <c r="BVZ808" s="99"/>
      <c r="BWA808" s="99"/>
      <c r="BWB808" s="99"/>
      <c r="BWC808" s="99"/>
      <c r="BWD808" s="99"/>
      <c r="BWE808" s="99"/>
      <c r="BWF808" s="99"/>
      <c r="BWG808" s="99"/>
      <c r="BWH808" s="99"/>
      <c r="BWI808" s="99"/>
      <c r="BWJ808" s="99"/>
      <c r="BWK808" s="99"/>
      <c r="BWL808" s="99"/>
      <c r="BWM808" s="99"/>
      <c r="BWN808" s="99"/>
      <c r="BWO808" s="99"/>
      <c r="BWP808" s="99"/>
      <c r="BWQ808" s="99"/>
      <c r="BWR808" s="99"/>
      <c r="BWS808" s="99"/>
      <c r="BWT808" s="99"/>
      <c r="BWU808" s="99"/>
      <c r="BWV808" s="99"/>
      <c r="BWW808" s="99"/>
      <c r="BWX808" s="99"/>
      <c r="BWY808" s="99"/>
      <c r="BWZ808" s="99"/>
      <c r="BXA808" s="99"/>
      <c r="BXB808" s="99"/>
      <c r="BXC808" s="99"/>
      <c r="BXD808" s="99"/>
      <c r="BXE808" s="99"/>
      <c r="BXF808" s="99"/>
      <c r="BXG808" s="99"/>
      <c r="BXH808" s="99"/>
      <c r="BXI808" s="99"/>
      <c r="BXJ808" s="99"/>
      <c r="BXK808" s="99"/>
      <c r="BXL808" s="99"/>
      <c r="BXM808" s="99"/>
      <c r="BXN808" s="99"/>
      <c r="BXO808" s="99"/>
      <c r="BXP808" s="99"/>
      <c r="BXQ808" s="99"/>
      <c r="BXR808" s="99"/>
      <c r="BXS808" s="99"/>
      <c r="BXT808" s="99"/>
      <c r="BXU808" s="99"/>
      <c r="BXV808" s="99"/>
      <c r="BXW808" s="99"/>
      <c r="BXX808" s="99"/>
      <c r="BXY808" s="99"/>
      <c r="BXZ808" s="99"/>
      <c r="BYA808" s="99"/>
      <c r="BYB808" s="99"/>
      <c r="BYC808" s="99"/>
      <c r="BYD808" s="99"/>
      <c r="BYE808" s="99"/>
      <c r="BYF808" s="99"/>
      <c r="BYG808" s="99"/>
      <c r="BYH808" s="99"/>
      <c r="BYI808" s="99"/>
      <c r="BYJ808" s="99"/>
      <c r="BYK808" s="99"/>
      <c r="BYL808" s="99"/>
      <c r="BYM808" s="99"/>
      <c r="BYN808" s="99"/>
      <c r="BYO808" s="99"/>
      <c r="BYP808" s="99"/>
      <c r="BYQ808" s="99"/>
      <c r="BYR808" s="99"/>
      <c r="BYS808" s="99"/>
      <c r="BYT808" s="99"/>
      <c r="BYU808" s="99"/>
      <c r="BYV808" s="99"/>
      <c r="BYW808" s="99"/>
      <c r="BYX808" s="99"/>
      <c r="BYY808" s="99"/>
      <c r="BYZ808" s="99"/>
      <c r="BZA808" s="99"/>
      <c r="BZB808" s="99"/>
      <c r="BZC808" s="99"/>
      <c r="BZD808" s="99"/>
      <c r="BZE808" s="99"/>
      <c r="BZF808" s="99"/>
      <c r="BZG808" s="99"/>
      <c r="BZH808" s="99"/>
      <c r="BZI808" s="99"/>
      <c r="BZJ808" s="99"/>
      <c r="BZK808" s="99"/>
      <c r="BZL808" s="99"/>
      <c r="BZM808" s="99"/>
      <c r="BZN808" s="99"/>
      <c r="BZO808" s="99"/>
      <c r="BZP808" s="99"/>
      <c r="BZQ808" s="99"/>
      <c r="BZR808" s="99"/>
      <c r="BZS808" s="99"/>
      <c r="BZT808" s="99"/>
      <c r="BZU808" s="99"/>
      <c r="BZV808" s="99"/>
      <c r="BZW808" s="99"/>
      <c r="BZX808" s="99"/>
      <c r="BZY808" s="99"/>
      <c r="BZZ808" s="99"/>
      <c r="CAA808" s="99"/>
      <c r="CAB808" s="99"/>
      <c r="CAC808" s="99"/>
      <c r="CAD808" s="99"/>
      <c r="CAE808" s="99"/>
      <c r="CAF808" s="99"/>
      <c r="CAG808" s="99"/>
      <c r="CAH808" s="99"/>
      <c r="CAI808" s="99"/>
      <c r="CAJ808" s="99"/>
      <c r="CAK808" s="99"/>
      <c r="CAL808" s="99"/>
      <c r="CAM808" s="99"/>
      <c r="CAN808" s="99"/>
      <c r="CAO808" s="99"/>
      <c r="CAP808" s="99"/>
      <c r="CAQ808" s="99"/>
      <c r="CAR808" s="99"/>
      <c r="CAS808" s="99"/>
      <c r="CAT808" s="99"/>
      <c r="CAU808" s="99"/>
      <c r="CAV808" s="99"/>
      <c r="CAW808" s="99"/>
      <c r="CAX808" s="99"/>
      <c r="CAY808" s="99"/>
      <c r="CAZ808" s="99"/>
      <c r="CBA808" s="99"/>
      <c r="CBB808" s="99"/>
      <c r="CBC808" s="99"/>
      <c r="CBD808" s="99"/>
      <c r="CBE808" s="99"/>
      <c r="CBF808" s="99"/>
      <c r="CBG808" s="99"/>
      <c r="CBH808" s="99"/>
      <c r="CBI808" s="99"/>
      <c r="CBJ808" s="99"/>
      <c r="CBK808" s="99"/>
      <c r="CBL808" s="99"/>
      <c r="CBM808" s="99"/>
      <c r="CBN808" s="99"/>
      <c r="CBO808" s="99"/>
      <c r="CBP808" s="99"/>
      <c r="CBQ808" s="99"/>
      <c r="CBR808" s="99"/>
      <c r="CBS808" s="99"/>
      <c r="CBT808" s="99"/>
      <c r="CBU808" s="99"/>
      <c r="CBV808" s="99"/>
      <c r="CBW808" s="99"/>
      <c r="CBX808" s="99"/>
      <c r="CBY808" s="99"/>
      <c r="CBZ808" s="99"/>
      <c r="CCA808" s="99"/>
      <c r="CCB808" s="99"/>
      <c r="CCC808" s="99"/>
      <c r="CCD808" s="99"/>
      <c r="CCE808" s="99"/>
      <c r="CCF808" s="99"/>
      <c r="CCG808" s="99"/>
      <c r="CCH808" s="99"/>
      <c r="CCI808" s="99"/>
      <c r="CCJ808" s="99"/>
      <c r="CCK808" s="99"/>
      <c r="CCL808" s="99"/>
      <c r="CCM808" s="99"/>
      <c r="CCN808" s="99"/>
      <c r="CCO808" s="99"/>
      <c r="CCP808" s="99"/>
      <c r="CCQ808" s="99"/>
      <c r="CCR808" s="99"/>
      <c r="CCS808" s="99"/>
      <c r="CCT808" s="99"/>
      <c r="CCU808" s="99"/>
      <c r="CCV808" s="99"/>
      <c r="CCW808" s="99"/>
      <c r="CCX808" s="99"/>
      <c r="CCY808" s="99"/>
      <c r="CCZ808" s="99"/>
      <c r="CDA808" s="99"/>
      <c r="CDB808" s="99"/>
      <c r="CDC808" s="99"/>
      <c r="CDD808" s="99"/>
      <c r="CDE808" s="99"/>
      <c r="CDF808" s="99"/>
      <c r="CDG808" s="99"/>
      <c r="CDH808" s="99"/>
      <c r="CDI808" s="99"/>
      <c r="CDJ808" s="99"/>
      <c r="CDK808" s="99"/>
      <c r="CDL808" s="99"/>
      <c r="CDM808" s="99"/>
      <c r="CDN808" s="99"/>
      <c r="CDO808" s="99"/>
      <c r="CDP808" s="99"/>
      <c r="CDQ808" s="99"/>
      <c r="CDR808" s="99"/>
      <c r="CDS808" s="99"/>
      <c r="CDT808" s="99"/>
      <c r="CDU808" s="99"/>
      <c r="CDV808" s="99"/>
      <c r="CDW808" s="99"/>
      <c r="CDX808" s="99"/>
      <c r="CDY808" s="99"/>
      <c r="CDZ808" s="99"/>
      <c r="CEA808" s="99"/>
      <c r="CEB808" s="99"/>
      <c r="CEC808" s="99"/>
      <c r="CED808" s="99"/>
      <c r="CEE808" s="99"/>
      <c r="CEF808" s="99"/>
      <c r="CEG808" s="99"/>
      <c r="CEH808" s="99"/>
      <c r="CEI808" s="99"/>
      <c r="CEJ808" s="99"/>
      <c r="CEK808" s="99"/>
      <c r="CEL808" s="99"/>
      <c r="CEM808" s="99"/>
      <c r="CEN808" s="99"/>
      <c r="CEO808" s="99"/>
      <c r="CEP808" s="99"/>
      <c r="CEQ808" s="99"/>
      <c r="CER808" s="99"/>
      <c r="CES808" s="99"/>
      <c r="CET808" s="99"/>
      <c r="CEU808" s="99"/>
      <c r="CEV808" s="99"/>
      <c r="CEW808" s="99"/>
      <c r="CEX808" s="99"/>
      <c r="CEY808" s="99"/>
      <c r="CEZ808" s="99"/>
      <c r="CFA808" s="99"/>
      <c r="CFB808" s="99"/>
      <c r="CFC808" s="99"/>
      <c r="CFD808" s="99"/>
      <c r="CFE808" s="99"/>
      <c r="CFF808" s="99"/>
      <c r="CFG808" s="99"/>
      <c r="CFH808" s="99"/>
      <c r="CFI808" s="99"/>
      <c r="CFJ808" s="99"/>
      <c r="CFK808" s="99"/>
      <c r="CFL808" s="99"/>
      <c r="CFM808" s="99"/>
      <c r="CFN808" s="99"/>
      <c r="CFO808" s="99"/>
      <c r="CFP808" s="99"/>
      <c r="CFQ808" s="99"/>
      <c r="CFR808" s="99"/>
      <c r="CFS808" s="99"/>
      <c r="CFT808" s="99"/>
      <c r="CFU808" s="99"/>
      <c r="CFV808" s="99"/>
      <c r="CFW808" s="99"/>
      <c r="CFX808" s="99"/>
      <c r="CFY808" s="99"/>
      <c r="CFZ808" s="99"/>
      <c r="CGA808" s="99"/>
      <c r="CGB808" s="99"/>
      <c r="CGC808" s="99"/>
      <c r="CGD808" s="99"/>
      <c r="CGE808" s="99"/>
      <c r="CGF808" s="99"/>
      <c r="CGG808" s="99"/>
      <c r="CGH808" s="99"/>
      <c r="CGI808" s="99"/>
      <c r="CGJ808" s="99"/>
      <c r="CGK808" s="99"/>
      <c r="CGL808" s="99"/>
      <c r="CGM808" s="99"/>
      <c r="CGN808" s="99"/>
      <c r="CGO808" s="99"/>
      <c r="CGP808" s="99"/>
      <c r="CGQ808" s="99"/>
      <c r="CGR808" s="99"/>
      <c r="CGS808" s="99"/>
      <c r="CGT808" s="99"/>
      <c r="CGU808" s="99"/>
      <c r="CGV808" s="99"/>
      <c r="CGW808" s="99"/>
      <c r="CGX808" s="99"/>
      <c r="CGY808" s="99"/>
      <c r="CGZ808" s="99"/>
      <c r="CHA808" s="99"/>
      <c r="CHB808" s="99"/>
      <c r="CHC808" s="99"/>
      <c r="CHD808" s="99"/>
      <c r="CHE808" s="99"/>
      <c r="CHF808" s="99"/>
      <c r="CHG808" s="99"/>
      <c r="CHH808" s="99"/>
      <c r="CHI808" s="99"/>
      <c r="CHJ808" s="99"/>
      <c r="CHK808" s="99"/>
      <c r="CHL808" s="99"/>
      <c r="CHM808" s="99"/>
      <c r="CHN808" s="99"/>
      <c r="CHO808" s="99"/>
      <c r="CHP808" s="99"/>
      <c r="CHQ808" s="99"/>
      <c r="CHR808" s="99"/>
      <c r="CHS808" s="99"/>
      <c r="CHT808" s="99"/>
      <c r="CHU808" s="99"/>
      <c r="CHV808" s="99"/>
      <c r="CHW808" s="99"/>
      <c r="CHX808" s="99"/>
      <c r="CHY808" s="99"/>
      <c r="CHZ808" s="99"/>
      <c r="CIA808" s="99"/>
      <c r="CIB808" s="99"/>
      <c r="CIC808" s="99"/>
      <c r="CID808" s="99"/>
      <c r="CIE808" s="99"/>
      <c r="CIF808" s="99"/>
      <c r="CIG808" s="99"/>
      <c r="CIH808" s="99"/>
      <c r="CII808" s="99"/>
      <c r="CIJ808" s="99"/>
      <c r="CIK808" s="99"/>
      <c r="CIL808" s="99"/>
      <c r="CIM808" s="99"/>
      <c r="CIN808" s="99"/>
      <c r="CIO808" s="99"/>
      <c r="CIP808" s="99"/>
      <c r="CIQ808" s="99"/>
      <c r="CIR808" s="99"/>
      <c r="CIS808" s="99"/>
      <c r="CIT808" s="99"/>
      <c r="CIU808" s="99"/>
      <c r="CIV808" s="99"/>
      <c r="CIW808" s="99"/>
      <c r="CIX808" s="99"/>
      <c r="CIY808" s="99"/>
      <c r="CIZ808" s="99"/>
      <c r="CJA808" s="99"/>
      <c r="CJB808" s="99"/>
      <c r="CJC808" s="99"/>
      <c r="CJD808" s="99"/>
      <c r="CJE808" s="99"/>
      <c r="CJF808" s="99"/>
      <c r="CJG808" s="99"/>
      <c r="CJH808" s="99"/>
      <c r="CJI808" s="99"/>
      <c r="CJJ808" s="99"/>
      <c r="CJK808" s="99"/>
      <c r="CJL808" s="99"/>
      <c r="CJM808" s="99"/>
      <c r="CJN808" s="99"/>
      <c r="CJO808" s="99"/>
      <c r="CJP808" s="99"/>
      <c r="CJQ808" s="99"/>
      <c r="CJR808" s="99"/>
      <c r="CJS808" s="99"/>
      <c r="CJT808" s="99"/>
      <c r="CJU808" s="99"/>
      <c r="CJV808" s="99"/>
      <c r="CJW808" s="99"/>
      <c r="CJX808" s="99"/>
      <c r="CJY808" s="99"/>
      <c r="CJZ808" s="99"/>
      <c r="CKA808" s="99"/>
      <c r="CKB808" s="99"/>
      <c r="CKC808" s="99"/>
      <c r="CKD808" s="99"/>
      <c r="CKE808" s="99"/>
      <c r="CKF808" s="99"/>
      <c r="CKG808" s="99"/>
      <c r="CKH808" s="99"/>
      <c r="CKI808" s="99"/>
      <c r="CKJ808" s="99"/>
      <c r="CKK808" s="99"/>
      <c r="CKL808" s="99"/>
      <c r="CKM808" s="99"/>
      <c r="CKN808" s="99"/>
      <c r="CKO808" s="99"/>
      <c r="CKP808" s="99"/>
      <c r="CKQ808" s="99"/>
      <c r="CKR808" s="99"/>
      <c r="CKS808" s="99"/>
      <c r="CKT808" s="99"/>
      <c r="CKU808" s="99"/>
      <c r="CKV808" s="99"/>
      <c r="CKW808" s="99"/>
      <c r="CKX808" s="99"/>
      <c r="CKY808" s="99"/>
      <c r="CKZ808" s="99"/>
      <c r="CLA808" s="99"/>
      <c r="CLB808" s="99"/>
      <c r="CLC808" s="99"/>
      <c r="CLD808" s="99"/>
      <c r="CLE808" s="99"/>
      <c r="CLF808" s="99"/>
      <c r="CLG808" s="99"/>
      <c r="CLH808" s="99"/>
      <c r="CLI808" s="99"/>
      <c r="CLJ808" s="99"/>
      <c r="CLK808" s="99"/>
      <c r="CLL808" s="99"/>
      <c r="CLM808" s="99"/>
      <c r="CLN808" s="99"/>
      <c r="CLO808" s="99"/>
      <c r="CLP808" s="99"/>
      <c r="CLQ808" s="99"/>
      <c r="CLR808" s="99"/>
      <c r="CLS808" s="99"/>
      <c r="CLT808" s="99"/>
      <c r="CLU808" s="99"/>
      <c r="CLV808" s="99"/>
      <c r="CLW808" s="99"/>
      <c r="CLX808" s="99"/>
      <c r="CLY808" s="99"/>
      <c r="CLZ808" s="99"/>
      <c r="CMA808" s="99"/>
      <c r="CMB808" s="99"/>
      <c r="CMC808" s="99"/>
      <c r="CMD808" s="99"/>
      <c r="CME808" s="99"/>
      <c r="CMF808" s="99"/>
      <c r="CMG808" s="99"/>
      <c r="CMH808" s="99"/>
      <c r="CMI808" s="99"/>
      <c r="CMJ808" s="99"/>
      <c r="CMK808" s="99"/>
      <c r="CML808" s="99"/>
      <c r="CMM808" s="99"/>
      <c r="CMN808" s="99"/>
      <c r="CMO808" s="99"/>
      <c r="CMP808" s="99"/>
      <c r="CMQ808" s="99"/>
      <c r="CMR808" s="99"/>
      <c r="CMS808" s="99"/>
      <c r="CMT808" s="99"/>
      <c r="CMU808" s="99"/>
      <c r="CMV808" s="99"/>
      <c r="CMW808" s="99"/>
      <c r="CMX808" s="99"/>
      <c r="CMY808" s="99"/>
      <c r="CMZ808" s="99"/>
      <c r="CNA808" s="99"/>
      <c r="CNB808" s="99"/>
      <c r="CNC808" s="99"/>
      <c r="CND808" s="99"/>
      <c r="CNE808" s="99"/>
      <c r="CNF808" s="99"/>
      <c r="CNG808" s="99"/>
      <c r="CNH808" s="99"/>
      <c r="CNI808" s="99"/>
      <c r="CNJ808" s="99"/>
      <c r="CNK808" s="99"/>
      <c r="CNL808" s="99"/>
      <c r="CNM808" s="99"/>
      <c r="CNN808" s="99"/>
      <c r="CNO808" s="99"/>
      <c r="CNP808" s="99"/>
      <c r="CNQ808" s="99"/>
      <c r="CNR808" s="99"/>
      <c r="CNS808" s="99"/>
      <c r="CNT808" s="99"/>
      <c r="CNU808" s="99"/>
      <c r="CNV808" s="99"/>
      <c r="CNW808" s="99"/>
      <c r="CNX808" s="99"/>
      <c r="CNY808" s="99"/>
      <c r="CNZ808" s="99"/>
      <c r="COA808" s="99"/>
      <c r="COB808" s="99"/>
      <c r="COC808" s="99"/>
      <c r="COD808" s="99"/>
      <c r="COE808" s="99"/>
      <c r="COF808" s="99"/>
      <c r="COG808" s="99"/>
      <c r="COH808" s="99"/>
      <c r="COI808" s="99"/>
      <c r="COJ808" s="99"/>
      <c r="COK808" s="99"/>
      <c r="COL808" s="99"/>
      <c r="COM808" s="99"/>
      <c r="CON808" s="99"/>
      <c r="COO808" s="99"/>
      <c r="COP808" s="99"/>
      <c r="COQ808" s="99"/>
      <c r="COR808" s="99"/>
      <c r="COS808" s="99"/>
      <c r="COT808" s="99"/>
      <c r="COU808" s="99"/>
      <c r="COV808" s="99"/>
      <c r="COW808" s="99"/>
      <c r="COX808" s="99"/>
      <c r="COY808" s="99"/>
      <c r="COZ808" s="99"/>
      <c r="CPA808" s="99"/>
      <c r="CPB808" s="99"/>
      <c r="CPC808" s="99"/>
      <c r="CPD808" s="99"/>
      <c r="CPE808" s="99"/>
      <c r="CPF808" s="99"/>
      <c r="CPG808" s="99"/>
      <c r="CPH808" s="99"/>
      <c r="CPI808" s="99"/>
      <c r="CPJ808" s="99"/>
      <c r="CPK808" s="99"/>
      <c r="CPL808" s="99"/>
      <c r="CPM808" s="99"/>
      <c r="CPN808" s="99"/>
      <c r="CPO808" s="99"/>
      <c r="CPP808" s="99"/>
      <c r="CPQ808" s="99"/>
      <c r="CPR808" s="99"/>
      <c r="CPS808" s="99"/>
      <c r="CPT808" s="99"/>
      <c r="CPU808" s="99"/>
      <c r="CPV808" s="99"/>
      <c r="CPW808" s="99"/>
      <c r="CPX808" s="99"/>
      <c r="CPY808" s="99"/>
      <c r="CPZ808" s="99"/>
      <c r="CQA808" s="99"/>
      <c r="CQB808" s="99"/>
      <c r="CQC808" s="99"/>
      <c r="CQD808" s="99"/>
      <c r="CQE808" s="99"/>
      <c r="CQF808" s="99"/>
      <c r="CQG808" s="99"/>
      <c r="CQH808" s="99"/>
      <c r="CQI808" s="99"/>
      <c r="CQJ808" s="99"/>
      <c r="CQK808" s="99"/>
      <c r="CQL808" s="99"/>
      <c r="CQM808" s="99"/>
      <c r="CQN808" s="99"/>
      <c r="CQO808" s="99"/>
      <c r="CQP808" s="99"/>
      <c r="CQQ808" s="99"/>
      <c r="CQR808" s="99"/>
      <c r="CQS808" s="99"/>
      <c r="CQT808" s="99"/>
      <c r="CQU808" s="99"/>
      <c r="CQV808" s="99"/>
      <c r="CQW808" s="99"/>
      <c r="CQX808" s="99"/>
      <c r="CQY808" s="99"/>
      <c r="CQZ808" s="99"/>
      <c r="CRA808" s="99"/>
      <c r="CRB808" s="99"/>
      <c r="CRC808" s="99"/>
      <c r="CRD808" s="99"/>
      <c r="CRE808" s="99"/>
      <c r="CRF808" s="99"/>
      <c r="CRG808" s="99"/>
      <c r="CRH808" s="99"/>
      <c r="CRI808" s="99"/>
      <c r="CRJ808" s="99"/>
      <c r="CRK808" s="99"/>
      <c r="CRL808" s="99"/>
      <c r="CRM808" s="99"/>
      <c r="CRN808" s="99"/>
      <c r="CRO808" s="99"/>
      <c r="CRP808" s="99"/>
      <c r="CRQ808" s="99"/>
      <c r="CRR808" s="99"/>
      <c r="CRS808" s="99"/>
      <c r="CRT808" s="99"/>
      <c r="CRU808" s="99"/>
      <c r="CRV808" s="99"/>
      <c r="CRW808" s="99"/>
      <c r="CRX808" s="99"/>
      <c r="CRY808" s="99"/>
      <c r="CRZ808" s="99"/>
      <c r="CSA808" s="99"/>
      <c r="CSB808" s="99"/>
      <c r="CSC808" s="99"/>
      <c r="CSD808" s="99"/>
      <c r="CSE808" s="99"/>
      <c r="CSF808" s="99"/>
      <c r="CSG808" s="99"/>
      <c r="CSH808" s="99"/>
      <c r="CSI808" s="99"/>
      <c r="CSJ808" s="99"/>
      <c r="CSK808" s="99"/>
      <c r="CSL808" s="99"/>
      <c r="CSM808" s="99"/>
      <c r="CSN808" s="99"/>
      <c r="CSO808" s="99"/>
      <c r="CSP808" s="99"/>
      <c r="CSQ808" s="99"/>
      <c r="CSR808" s="99"/>
      <c r="CSS808" s="99"/>
      <c r="CST808" s="99"/>
      <c r="CSU808" s="99"/>
      <c r="CSV808" s="99"/>
      <c r="CSW808" s="99"/>
      <c r="CSX808" s="99"/>
      <c r="CSY808" s="99"/>
      <c r="CSZ808" s="99"/>
      <c r="CTA808" s="99"/>
      <c r="CTB808" s="99"/>
      <c r="CTC808" s="99"/>
      <c r="CTD808" s="99"/>
      <c r="CTE808" s="99"/>
      <c r="CTF808" s="99"/>
      <c r="CTG808" s="99"/>
      <c r="CTH808" s="99"/>
      <c r="CTI808" s="99"/>
      <c r="CTJ808" s="99"/>
      <c r="CTK808" s="99"/>
      <c r="CTL808" s="99"/>
      <c r="CTM808" s="99"/>
      <c r="CTN808" s="99"/>
      <c r="CTO808" s="99"/>
      <c r="CTP808" s="99"/>
      <c r="CTQ808" s="99"/>
      <c r="CTR808" s="99"/>
      <c r="CTS808" s="99"/>
      <c r="CTT808" s="99"/>
      <c r="CTU808" s="99"/>
      <c r="CTV808" s="99"/>
      <c r="CTW808" s="99"/>
      <c r="CTX808" s="99"/>
      <c r="CTY808" s="99"/>
      <c r="CTZ808" s="99"/>
      <c r="CUA808" s="99"/>
      <c r="CUB808" s="99"/>
      <c r="CUC808" s="99"/>
      <c r="CUD808" s="99"/>
      <c r="CUE808" s="99"/>
      <c r="CUF808" s="99"/>
      <c r="CUG808" s="99"/>
      <c r="CUH808" s="99"/>
      <c r="CUI808" s="99"/>
      <c r="CUJ808" s="99"/>
      <c r="CUK808" s="99"/>
      <c r="CUL808" s="99"/>
      <c r="CUM808" s="99"/>
      <c r="CUN808" s="99"/>
      <c r="CUO808" s="99"/>
      <c r="CUP808" s="99"/>
      <c r="CUQ808" s="99"/>
      <c r="CUR808" s="99"/>
      <c r="CUS808" s="99"/>
      <c r="CUT808" s="99"/>
      <c r="CUU808" s="99"/>
      <c r="CUV808" s="99"/>
      <c r="CUW808" s="99"/>
      <c r="CUX808" s="99"/>
      <c r="CUY808" s="99"/>
      <c r="CUZ808" s="99"/>
      <c r="CVA808" s="99"/>
      <c r="CVB808" s="99"/>
      <c r="CVC808" s="99"/>
      <c r="CVD808" s="99"/>
      <c r="CVE808" s="99"/>
      <c r="CVF808" s="99"/>
      <c r="CVG808" s="99"/>
      <c r="CVH808" s="99"/>
      <c r="CVI808" s="99"/>
      <c r="CVJ808" s="99"/>
      <c r="CVK808" s="99"/>
      <c r="CVL808" s="99"/>
      <c r="CVM808" s="99"/>
      <c r="CVN808" s="99"/>
      <c r="CVO808" s="99"/>
      <c r="CVP808" s="99"/>
      <c r="CVQ808" s="99"/>
      <c r="CVR808" s="99"/>
      <c r="CVS808" s="99"/>
      <c r="CVT808" s="99"/>
      <c r="CVU808" s="99"/>
      <c r="CVV808" s="99"/>
      <c r="CVW808" s="99"/>
      <c r="CVX808" s="99"/>
      <c r="CVY808" s="99"/>
      <c r="CVZ808" s="99"/>
      <c r="CWA808" s="99"/>
      <c r="CWB808" s="99"/>
      <c r="CWC808" s="99"/>
      <c r="CWD808" s="99"/>
      <c r="CWE808" s="99"/>
      <c r="CWF808" s="99"/>
      <c r="CWG808" s="99"/>
      <c r="CWH808" s="99"/>
      <c r="CWI808" s="99"/>
      <c r="CWJ808" s="99"/>
      <c r="CWK808" s="99"/>
      <c r="CWL808" s="99"/>
      <c r="CWM808" s="99"/>
      <c r="CWN808" s="99"/>
      <c r="CWO808" s="99"/>
      <c r="CWP808" s="99"/>
      <c r="CWQ808" s="99"/>
      <c r="CWR808" s="99"/>
      <c r="CWS808" s="99"/>
      <c r="CWT808" s="99"/>
      <c r="CWU808" s="99"/>
      <c r="CWV808" s="99"/>
      <c r="CWW808" s="99"/>
      <c r="CWX808" s="99"/>
      <c r="CWY808" s="99"/>
      <c r="CWZ808" s="99"/>
      <c r="CXA808" s="99"/>
      <c r="CXB808" s="99"/>
      <c r="CXC808" s="99"/>
      <c r="CXD808" s="99"/>
      <c r="CXE808" s="99"/>
      <c r="CXF808" s="99"/>
      <c r="CXG808" s="99"/>
      <c r="CXH808" s="99"/>
      <c r="CXI808" s="99"/>
      <c r="CXJ808" s="99"/>
      <c r="CXK808" s="99"/>
      <c r="CXL808" s="99"/>
      <c r="CXM808" s="99"/>
      <c r="CXN808" s="99"/>
      <c r="CXO808" s="99"/>
      <c r="CXP808" s="99"/>
      <c r="CXQ808" s="99"/>
      <c r="CXR808" s="99"/>
      <c r="CXS808" s="99"/>
      <c r="CXT808" s="99"/>
      <c r="CXU808" s="99"/>
      <c r="CXV808" s="99"/>
      <c r="CXW808" s="99"/>
      <c r="CXX808" s="99"/>
      <c r="CXY808" s="99"/>
      <c r="CXZ808" s="99"/>
      <c r="CYA808" s="99"/>
      <c r="CYB808" s="99"/>
      <c r="CYC808" s="99"/>
      <c r="CYD808" s="99"/>
      <c r="CYE808" s="99"/>
      <c r="CYF808" s="99"/>
      <c r="CYG808" s="99"/>
      <c r="CYH808" s="99"/>
      <c r="CYI808" s="99"/>
      <c r="CYJ808" s="99"/>
      <c r="CYK808" s="99"/>
      <c r="CYL808" s="99"/>
      <c r="CYM808" s="99"/>
      <c r="CYN808" s="99"/>
      <c r="CYO808" s="99"/>
      <c r="CYP808" s="99"/>
      <c r="CYQ808" s="99"/>
      <c r="CYR808" s="99"/>
      <c r="CYS808" s="99"/>
      <c r="CYT808" s="99"/>
      <c r="CYU808" s="99"/>
      <c r="CYV808" s="99"/>
      <c r="CYW808" s="99"/>
      <c r="CYX808" s="99"/>
      <c r="CYY808" s="99"/>
      <c r="CYZ808" s="99"/>
      <c r="CZA808" s="99"/>
      <c r="CZB808" s="99"/>
      <c r="CZC808" s="99"/>
      <c r="CZD808" s="99"/>
      <c r="CZE808" s="99"/>
      <c r="CZF808" s="99"/>
      <c r="CZG808" s="99"/>
      <c r="CZH808" s="99"/>
      <c r="CZI808" s="99"/>
      <c r="CZJ808" s="99"/>
      <c r="CZK808" s="99"/>
      <c r="CZL808" s="99"/>
      <c r="CZM808" s="99"/>
      <c r="CZN808" s="99"/>
      <c r="CZO808" s="99"/>
      <c r="CZP808" s="99"/>
      <c r="CZQ808" s="99"/>
      <c r="CZR808" s="99"/>
      <c r="CZS808" s="99"/>
      <c r="CZT808" s="99"/>
      <c r="CZU808" s="99"/>
      <c r="CZV808" s="99"/>
      <c r="CZW808" s="99"/>
      <c r="CZX808" s="99"/>
      <c r="CZY808" s="99"/>
      <c r="CZZ808" s="99"/>
      <c r="DAA808" s="99"/>
      <c r="DAB808" s="99"/>
      <c r="DAC808" s="99"/>
      <c r="DAD808" s="99"/>
      <c r="DAE808" s="99"/>
      <c r="DAF808" s="99"/>
      <c r="DAG808" s="99"/>
      <c r="DAH808" s="99"/>
      <c r="DAI808" s="99"/>
      <c r="DAJ808" s="99"/>
      <c r="DAK808" s="99"/>
      <c r="DAL808" s="99"/>
      <c r="DAM808" s="99"/>
      <c r="DAN808" s="99"/>
      <c r="DAO808" s="99"/>
      <c r="DAP808" s="99"/>
      <c r="DAQ808" s="99"/>
      <c r="DAR808" s="99"/>
      <c r="DAS808" s="99"/>
      <c r="DAT808" s="99"/>
      <c r="DAU808" s="99"/>
      <c r="DAV808" s="99"/>
      <c r="DAW808" s="99"/>
      <c r="DAX808" s="99"/>
      <c r="DAY808" s="99"/>
      <c r="DAZ808" s="99"/>
      <c r="DBA808" s="99"/>
      <c r="DBB808" s="99"/>
      <c r="DBC808" s="99"/>
      <c r="DBD808" s="99"/>
      <c r="DBE808" s="99"/>
      <c r="DBF808" s="99"/>
      <c r="DBG808" s="99"/>
      <c r="DBH808" s="99"/>
      <c r="DBI808" s="99"/>
      <c r="DBJ808" s="99"/>
      <c r="DBK808" s="99"/>
      <c r="DBL808" s="99"/>
      <c r="DBM808" s="99"/>
      <c r="DBN808" s="99"/>
      <c r="DBO808" s="99"/>
      <c r="DBP808" s="99"/>
      <c r="DBQ808" s="99"/>
      <c r="DBR808" s="99"/>
      <c r="DBS808" s="99"/>
      <c r="DBT808" s="99"/>
      <c r="DBU808" s="99"/>
      <c r="DBV808" s="99"/>
      <c r="DBW808" s="99"/>
      <c r="DBX808" s="99"/>
      <c r="DBY808" s="99"/>
      <c r="DBZ808" s="99"/>
      <c r="DCA808" s="99"/>
      <c r="DCB808" s="99"/>
      <c r="DCC808" s="99"/>
      <c r="DCD808" s="99"/>
      <c r="DCE808" s="99"/>
      <c r="DCF808" s="99"/>
      <c r="DCG808" s="99"/>
      <c r="DCH808" s="99"/>
      <c r="DCI808" s="99"/>
      <c r="DCJ808" s="99"/>
      <c r="DCK808" s="99"/>
      <c r="DCL808" s="99"/>
      <c r="DCM808" s="99"/>
      <c r="DCN808" s="99"/>
      <c r="DCO808" s="99"/>
      <c r="DCP808" s="99"/>
      <c r="DCQ808" s="99"/>
      <c r="DCR808" s="99"/>
      <c r="DCS808" s="99"/>
      <c r="DCT808" s="99"/>
      <c r="DCU808" s="99"/>
      <c r="DCV808" s="99"/>
      <c r="DCW808" s="99"/>
      <c r="DCX808" s="99"/>
      <c r="DCY808" s="99"/>
      <c r="DCZ808" s="99"/>
      <c r="DDA808" s="99"/>
      <c r="DDB808" s="99"/>
      <c r="DDC808" s="99"/>
      <c r="DDD808" s="99"/>
      <c r="DDE808" s="99"/>
      <c r="DDF808" s="99"/>
      <c r="DDG808" s="99"/>
      <c r="DDH808" s="99"/>
      <c r="DDI808" s="99"/>
      <c r="DDJ808" s="99"/>
      <c r="DDK808" s="99"/>
      <c r="DDL808" s="99"/>
      <c r="DDM808" s="99"/>
      <c r="DDN808" s="99"/>
      <c r="DDO808" s="99"/>
      <c r="DDP808" s="99"/>
      <c r="DDQ808" s="99"/>
      <c r="DDR808" s="99"/>
      <c r="DDS808" s="99"/>
      <c r="DDT808" s="99"/>
      <c r="DDU808" s="99"/>
      <c r="DDV808" s="99"/>
      <c r="DDW808" s="99"/>
      <c r="DDX808" s="99"/>
      <c r="DDY808" s="99"/>
      <c r="DDZ808" s="99"/>
      <c r="DEA808" s="99"/>
      <c r="DEB808" s="99"/>
      <c r="DEC808" s="99"/>
      <c r="DED808" s="99"/>
      <c r="DEE808" s="99"/>
      <c r="DEF808" s="99"/>
      <c r="DEG808" s="99"/>
      <c r="DEH808" s="99"/>
      <c r="DEI808" s="99"/>
      <c r="DEJ808" s="99"/>
      <c r="DEK808" s="99"/>
      <c r="DEL808" s="99"/>
      <c r="DEM808" s="99"/>
      <c r="DEN808" s="99"/>
      <c r="DEO808" s="99"/>
      <c r="DEP808" s="99"/>
      <c r="DEQ808" s="99"/>
      <c r="DER808" s="99"/>
      <c r="DES808" s="99"/>
      <c r="DET808" s="99"/>
      <c r="DEU808" s="99"/>
      <c r="DEV808" s="99"/>
      <c r="DEW808" s="99"/>
      <c r="DEX808" s="99"/>
      <c r="DEY808" s="99"/>
      <c r="DEZ808" s="99"/>
      <c r="DFA808" s="99"/>
      <c r="DFB808" s="99"/>
      <c r="DFC808" s="99"/>
      <c r="DFD808" s="99"/>
      <c r="DFE808" s="99"/>
      <c r="DFF808" s="99"/>
      <c r="DFG808" s="99"/>
      <c r="DFH808" s="99"/>
      <c r="DFI808" s="99"/>
      <c r="DFJ808" s="99"/>
      <c r="DFK808" s="99"/>
      <c r="DFL808" s="99"/>
      <c r="DFM808" s="99"/>
      <c r="DFN808" s="99"/>
      <c r="DFO808" s="99"/>
      <c r="DFP808" s="99"/>
      <c r="DFQ808" s="99"/>
      <c r="DFR808" s="99"/>
      <c r="DFS808" s="99"/>
      <c r="DFT808" s="99"/>
      <c r="DFU808" s="99"/>
      <c r="DFV808" s="99"/>
      <c r="DFW808" s="99"/>
      <c r="DFX808" s="99"/>
      <c r="DFY808" s="99"/>
      <c r="DFZ808" s="99"/>
      <c r="DGA808" s="99"/>
      <c r="DGB808" s="99"/>
      <c r="DGC808" s="99"/>
      <c r="DGD808" s="99"/>
      <c r="DGE808" s="99"/>
      <c r="DGF808" s="99"/>
      <c r="DGG808" s="99"/>
      <c r="DGH808" s="99"/>
      <c r="DGI808" s="99"/>
      <c r="DGJ808" s="99"/>
      <c r="DGK808" s="99"/>
      <c r="DGL808" s="99"/>
      <c r="DGM808" s="99"/>
      <c r="DGN808" s="99"/>
      <c r="DGO808" s="99"/>
      <c r="DGP808" s="99"/>
      <c r="DGQ808" s="99"/>
      <c r="DGR808" s="99"/>
      <c r="DGS808" s="99"/>
      <c r="DGT808" s="99"/>
      <c r="DGU808" s="99"/>
      <c r="DGV808" s="99"/>
      <c r="DGW808" s="99"/>
      <c r="DGX808" s="99"/>
      <c r="DGY808" s="99"/>
      <c r="DGZ808" s="99"/>
      <c r="DHA808" s="99"/>
      <c r="DHB808" s="99"/>
      <c r="DHC808" s="99"/>
      <c r="DHD808" s="99"/>
      <c r="DHE808" s="99"/>
      <c r="DHF808" s="99"/>
      <c r="DHG808" s="99"/>
      <c r="DHH808" s="99"/>
      <c r="DHI808" s="99"/>
      <c r="DHJ808" s="99"/>
      <c r="DHK808" s="99"/>
      <c r="DHL808" s="99"/>
      <c r="DHM808" s="99"/>
      <c r="DHN808" s="99"/>
      <c r="DHO808" s="99"/>
      <c r="DHP808" s="99"/>
      <c r="DHQ808" s="99"/>
      <c r="DHR808" s="99"/>
      <c r="DHS808" s="99"/>
      <c r="DHT808" s="99"/>
      <c r="DHU808" s="99"/>
      <c r="DHV808" s="99"/>
      <c r="DHW808" s="99"/>
      <c r="DHX808" s="99"/>
      <c r="DHY808" s="99"/>
      <c r="DHZ808" s="99"/>
      <c r="DIA808" s="99"/>
      <c r="DIB808" s="99"/>
      <c r="DIC808" s="99"/>
      <c r="DID808" s="99"/>
      <c r="DIE808" s="99"/>
      <c r="DIF808" s="99"/>
      <c r="DIG808" s="99"/>
      <c r="DIH808" s="99"/>
      <c r="DII808" s="99"/>
      <c r="DIJ808" s="99"/>
      <c r="DIK808" s="99"/>
      <c r="DIL808" s="99"/>
      <c r="DIM808" s="99"/>
      <c r="DIN808" s="99"/>
      <c r="DIO808" s="99"/>
      <c r="DIP808" s="99"/>
      <c r="DIQ808" s="99"/>
      <c r="DIR808" s="99"/>
      <c r="DIS808" s="99"/>
      <c r="DIT808" s="99"/>
      <c r="DIU808" s="99"/>
      <c r="DIV808" s="99"/>
      <c r="DIW808" s="99"/>
      <c r="DIX808" s="99"/>
      <c r="DIY808" s="99"/>
      <c r="DIZ808" s="99"/>
      <c r="DJA808" s="99"/>
      <c r="DJB808" s="99"/>
      <c r="DJC808" s="99"/>
      <c r="DJD808" s="99"/>
      <c r="DJE808" s="99"/>
      <c r="DJF808" s="99"/>
      <c r="DJG808" s="99"/>
      <c r="DJH808" s="99"/>
      <c r="DJI808" s="99"/>
      <c r="DJJ808" s="99"/>
      <c r="DJK808" s="99"/>
      <c r="DJL808" s="99"/>
      <c r="DJM808" s="99"/>
      <c r="DJN808" s="99"/>
      <c r="DJO808" s="99"/>
      <c r="DJP808" s="99"/>
      <c r="DJQ808" s="99"/>
      <c r="DJR808" s="99"/>
      <c r="DJS808" s="99"/>
      <c r="DJT808" s="99"/>
      <c r="DJU808" s="99"/>
      <c r="DJV808" s="99"/>
      <c r="DJW808" s="99"/>
      <c r="DJX808" s="99"/>
      <c r="DJY808" s="99"/>
      <c r="DJZ808" s="99"/>
      <c r="DKA808" s="99"/>
      <c r="DKB808" s="99"/>
      <c r="DKC808" s="99"/>
      <c r="DKD808" s="99"/>
      <c r="DKE808" s="99"/>
      <c r="DKF808" s="99"/>
      <c r="DKG808" s="99"/>
      <c r="DKH808" s="99"/>
      <c r="DKI808" s="99"/>
      <c r="DKJ808" s="99"/>
      <c r="DKK808" s="99"/>
      <c r="DKL808" s="99"/>
      <c r="DKM808" s="99"/>
      <c r="DKN808" s="99"/>
      <c r="DKO808" s="99"/>
      <c r="DKP808" s="99"/>
      <c r="DKQ808" s="99"/>
      <c r="DKR808" s="99"/>
      <c r="DKS808" s="99"/>
      <c r="DKT808" s="99"/>
      <c r="DKU808" s="99"/>
      <c r="DKV808" s="99"/>
      <c r="DKW808" s="99"/>
      <c r="DKX808" s="99"/>
      <c r="DKY808" s="99"/>
      <c r="DKZ808" s="99"/>
      <c r="DLA808" s="99"/>
      <c r="DLB808" s="99"/>
      <c r="DLC808" s="99"/>
      <c r="DLD808" s="99"/>
      <c r="DLE808" s="99"/>
      <c r="DLF808" s="99"/>
      <c r="DLG808" s="99"/>
      <c r="DLH808" s="99"/>
      <c r="DLI808" s="99"/>
      <c r="DLJ808" s="99"/>
      <c r="DLK808" s="99"/>
      <c r="DLL808" s="99"/>
      <c r="DLM808" s="99"/>
      <c r="DLN808" s="99"/>
      <c r="DLO808" s="99"/>
      <c r="DLP808" s="99"/>
      <c r="DLQ808" s="99"/>
      <c r="DLR808" s="99"/>
      <c r="DLS808" s="99"/>
      <c r="DLT808" s="99"/>
      <c r="DLU808" s="99"/>
      <c r="DLV808" s="99"/>
      <c r="DLW808" s="99"/>
      <c r="DLX808" s="99"/>
      <c r="DLY808" s="99"/>
      <c r="DLZ808" s="99"/>
      <c r="DMA808" s="99"/>
      <c r="DMB808" s="99"/>
      <c r="DMC808" s="99"/>
      <c r="DMD808" s="99"/>
      <c r="DME808" s="99"/>
      <c r="DMF808" s="99"/>
      <c r="DMG808" s="99"/>
      <c r="DMH808" s="99"/>
      <c r="DMI808" s="99"/>
      <c r="DMJ808" s="99"/>
      <c r="DMK808" s="99"/>
      <c r="DML808" s="99"/>
      <c r="DMM808" s="99"/>
      <c r="DMN808" s="99"/>
      <c r="DMO808" s="99"/>
      <c r="DMP808" s="99"/>
      <c r="DMQ808" s="99"/>
      <c r="DMR808" s="99"/>
      <c r="DMS808" s="99"/>
      <c r="DMT808" s="99"/>
      <c r="DMU808" s="99"/>
      <c r="DMV808" s="99"/>
      <c r="DMW808" s="99"/>
      <c r="DMX808" s="99"/>
      <c r="DMY808" s="99"/>
      <c r="DMZ808" s="99"/>
      <c r="DNA808" s="99"/>
      <c r="DNB808" s="99"/>
      <c r="DNC808" s="99"/>
      <c r="DND808" s="99"/>
      <c r="DNE808" s="99"/>
      <c r="DNF808" s="99"/>
      <c r="DNG808" s="99"/>
      <c r="DNH808" s="99"/>
      <c r="DNI808" s="99"/>
      <c r="DNJ808" s="99"/>
      <c r="DNK808" s="99"/>
      <c r="DNL808" s="99"/>
      <c r="DNM808" s="99"/>
      <c r="DNN808" s="99"/>
      <c r="DNO808" s="99"/>
      <c r="DNP808" s="99"/>
      <c r="DNQ808" s="99"/>
      <c r="DNR808" s="99"/>
      <c r="DNS808" s="99"/>
      <c r="DNT808" s="99"/>
      <c r="DNU808" s="99"/>
      <c r="DNV808" s="99"/>
      <c r="DNW808" s="99"/>
      <c r="DNX808" s="99"/>
      <c r="DNY808" s="99"/>
      <c r="DNZ808" s="99"/>
      <c r="DOA808" s="99"/>
      <c r="DOB808" s="99"/>
      <c r="DOC808" s="99"/>
      <c r="DOD808" s="99"/>
      <c r="DOE808" s="99"/>
      <c r="DOF808" s="99"/>
      <c r="DOG808" s="99"/>
      <c r="DOH808" s="99"/>
      <c r="DOI808" s="99"/>
      <c r="DOJ808" s="99"/>
      <c r="DOK808" s="99"/>
      <c r="DOL808" s="99"/>
      <c r="DOM808" s="99"/>
      <c r="DON808" s="99"/>
      <c r="DOO808" s="99"/>
      <c r="DOP808" s="99"/>
      <c r="DOQ808" s="99"/>
      <c r="DOR808" s="99"/>
      <c r="DOS808" s="99"/>
      <c r="DOT808" s="99"/>
      <c r="DOU808" s="99"/>
      <c r="DOV808" s="99"/>
      <c r="DOW808" s="99"/>
      <c r="DOX808" s="99"/>
      <c r="DOY808" s="99"/>
      <c r="DOZ808" s="99"/>
      <c r="DPA808" s="99"/>
      <c r="DPB808" s="99"/>
      <c r="DPC808" s="99"/>
      <c r="DPD808" s="99"/>
      <c r="DPE808" s="99"/>
      <c r="DPF808" s="99"/>
      <c r="DPG808" s="99"/>
      <c r="DPH808" s="99"/>
      <c r="DPI808" s="99"/>
      <c r="DPJ808" s="99"/>
      <c r="DPK808" s="99"/>
      <c r="DPL808" s="99"/>
      <c r="DPM808" s="99"/>
      <c r="DPN808" s="99"/>
      <c r="DPO808" s="99"/>
      <c r="DPP808" s="99"/>
      <c r="DPQ808" s="99"/>
      <c r="DPR808" s="99"/>
      <c r="DPS808" s="99"/>
      <c r="DPT808" s="99"/>
      <c r="DPU808" s="99"/>
      <c r="DPV808" s="99"/>
      <c r="DPW808" s="99"/>
      <c r="DPX808" s="99"/>
      <c r="DPY808" s="99"/>
      <c r="DPZ808" s="99"/>
      <c r="DQA808" s="99"/>
      <c r="DQB808" s="99"/>
      <c r="DQC808" s="99"/>
      <c r="DQD808" s="99"/>
      <c r="DQE808" s="99"/>
      <c r="DQF808" s="99"/>
      <c r="DQG808" s="99"/>
      <c r="DQH808" s="99"/>
      <c r="DQI808" s="99"/>
      <c r="DQJ808" s="99"/>
      <c r="DQK808" s="99"/>
      <c r="DQL808" s="99"/>
      <c r="DQM808" s="99"/>
      <c r="DQN808" s="99"/>
      <c r="DQO808" s="99"/>
      <c r="DQP808" s="99"/>
      <c r="DQQ808" s="99"/>
      <c r="DQR808" s="99"/>
      <c r="DQS808" s="99"/>
      <c r="DQT808" s="99"/>
      <c r="DQU808" s="99"/>
      <c r="DQV808" s="99"/>
      <c r="DQW808" s="99"/>
      <c r="DQX808" s="99"/>
      <c r="DQY808" s="99"/>
      <c r="DQZ808" s="99"/>
      <c r="DRA808" s="99"/>
      <c r="DRB808" s="99"/>
      <c r="DRC808" s="99"/>
      <c r="DRD808" s="99"/>
      <c r="DRE808" s="99"/>
      <c r="DRF808" s="99"/>
      <c r="DRG808" s="99"/>
      <c r="DRH808" s="99"/>
      <c r="DRI808" s="99"/>
      <c r="DRJ808" s="99"/>
      <c r="DRK808" s="99"/>
      <c r="DRL808" s="99"/>
      <c r="DRM808" s="99"/>
      <c r="DRN808" s="99"/>
      <c r="DRO808" s="99"/>
      <c r="DRP808" s="99"/>
      <c r="DRQ808" s="99"/>
      <c r="DRR808" s="99"/>
      <c r="DRS808" s="99"/>
      <c r="DRT808" s="99"/>
      <c r="DRU808" s="99"/>
      <c r="DRV808" s="99"/>
      <c r="DRW808" s="99"/>
      <c r="DRX808" s="99"/>
      <c r="DRY808" s="99"/>
      <c r="DRZ808" s="99"/>
      <c r="DSA808" s="99"/>
      <c r="DSB808" s="99"/>
      <c r="DSC808" s="99"/>
      <c r="DSD808" s="99"/>
      <c r="DSE808" s="99"/>
      <c r="DSF808" s="99"/>
      <c r="DSG808" s="99"/>
      <c r="DSH808" s="99"/>
      <c r="DSI808" s="99"/>
      <c r="DSJ808" s="99"/>
      <c r="DSK808" s="99"/>
      <c r="DSL808" s="99"/>
      <c r="DSM808" s="99"/>
      <c r="DSN808" s="99"/>
      <c r="DSO808" s="99"/>
      <c r="DSP808" s="99"/>
      <c r="DSQ808" s="99"/>
      <c r="DSR808" s="99"/>
      <c r="DSS808" s="99"/>
      <c r="DST808" s="99"/>
      <c r="DSU808" s="99"/>
      <c r="DSV808" s="99"/>
      <c r="DSW808" s="99"/>
      <c r="DSX808" s="99"/>
      <c r="DSY808" s="99"/>
      <c r="DSZ808" s="99"/>
      <c r="DTA808" s="99"/>
      <c r="DTB808" s="99"/>
      <c r="DTC808" s="99"/>
      <c r="DTD808" s="99"/>
      <c r="DTE808" s="99"/>
      <c r="DTF808" s="99"/>
      <c r="DTG808" s="99"/>
      <c r="DTH808" s="99"/>
      <c r="DTI808" s="99"/>
      <c r="DTJ808" s="99"/>
      <c r="DTK808" s="99"/>
      <c r="DTL808" s="99"/>
      <c r="DTM808" s="99"/>
      <c r="DTN808" s="99"/>
      <c r="DTO808" s="99"/>
      <c r="DTP808" s="99"/>
      <c r="DTQ808" s="99"/>
      <c r="DTR808" s="99"/>
      <c r="DTS808" s="99"/>
      <c r="DTT808" s="99"/>
      <c r="DTU808" s="99"/>
      <c r="DTV808" s="99"/>
      <c r="DTW808" s="99"/>
      <c r="DTX808" s="99"/>
      <c r="DTY808" s="99"/>
      <c r="DTZ808" s="99"/>
      <c r="DUA808" s="99"/>
      <c r="DUB808" s="99"/>
      <c r="DUC808" s="99"/>
      <c r="DUD808" s="99"/>
      <c r="DUE808" s="99"/>
      <c r="DUF808" s="99"/>
      <c r="DUG808" s="99"/>
      <c r="DUH808" s="99"/>
      <c r="DUI808" s="99"/>
      <c r="DUJ808" s="99"/>
      <c r="DUK808" s="99"/>
      <c r="DUL808" s="99"/>
      <c r="DUM808" s="99"/>
      <c r="DUN808" s="99"/>
      <c r="DUO808" s="99"/>
      <c r="DUP808" s="99"/>
      <c r="DUQ808" s="99"/>
      <c r="DUR808" s="99"/>
      <c r="DUS808" s="99"/>
      <c r="DUT808" s="99"/>
      <c r="DUU808" s="99"/>
      <c r="DUV808" s="99"/>
      <c r="DUW808" s="99"/>
      <c r="DUX808" s="99"/>
      <c r="DUY808" s="99"/>
      <c r="DUZ808" s="99"/>
      <c r="DVA808" s="99"/>
      <c r="DVB808" s="99"/>
      <c r="DVC808" s="99"/>
      <c r="DVD808" s="99"/>
      <c r="DVE808" s="99"/>
      <c r="DVF808" s="99"/>
      <c r="DVG808" s="99"/>
      <c r="DVH808" s="99"/>
      <c r="DVI808" s="99"/>
      <c r="DVJ808" s="99"/>
      <c r="DVK808" s="99"/>
      <c r="DVL808" s="99"/>
      <c r="DVM808" s="99"/>
      <c r="DVN808" s="99"/>
      <c r="DVO808" s="99"/>
      <c r="DVP808" s="99"/>
      <c r="DVQ808" s="99"/>
      <c r="DVR808" s="99"/>
      <c r="DVS808" s="99"/>
      <c r="DVT808" s="99"/>
      <c r="DVU808" s="99"/>
      <c r="DVV808" s="99"/>
      <c r="DVW808" s="99"/>
      <c r="DVX808" s="99"/>
      <c r="DVY808" s="99"/>
      <c r="DVZ808" s="99"/>
      <c r="DWA808" s="99"/>
      <c r="DWB808" s="99"/>
      <c r="DWC808" s="99"/>
      <c r="DWD808" s="99"/>
      <c r="DWE808" s="99"/>
      <c r="DWF808" s="99"/>
      <c r="DWG808" s="99"/>
      <c r="DWH808" s="99"/>
      <c r="DWI808" s="99"/>
      <c r="DWJ808" s="99"/>
      <c r="DWK808" s="99"/>
      <c r="DWL808" s="99"/>
      <c r="DWM808" s="99"/>
      <c r="DWN808" s="99"/>
      <c r="DWO808" s="99"/>
      <c r="DWP808" s="99"/>
      <c r="DWQ808" s="99"/>
      <c r="DWR808" s="99"/>
      <c r="DWS808" s="99"/>
      <c r="DWT808" s="99"/>
      <c r="DWU808" s="99"/>
      <c r="DWV808" s="99"/>
      <c r="DWW808" s="99"/>
      <c r="DWX808" s="99"/>
      <c r="DWY808" s="99"/>
      <c r="DWZ808" s="99"/>
      <c r="DXA808" s="99"/>
      <c r="DXB808" s="99"/>
      <c r="DXC808" s="99"/>
      <c r="DXD808" s="99"/>
      <c r="DXE808" s="99"/>
      <c r="DXF808" s="99"/>
      <c r="DXG808" s="99"/>
      <c r="DXH808" s="99"/>
      <c r="DXI808" s="99"/>
      <c r="DXJ808" s="99"/>
      <c r="DXK808" s="99"/>
      <c r="DXL808" s="99"/>
      <c r="DXM808" s="99"/>
      <c r="DXN808" s="99"/>
      <c r="DXO808" s="99"/>
      <c r="DXP808" s="99"/>
      <c r="DXQ808" s="99"/>
      <c r="DXR808" s="99"/>
      <c r="DXS808" s="99"/>
      <c r="DXT808" s="99"/>
      <c r="DXU808" s="99"/>
      <c r="DXV808" s="99"/>
      <c r="DXW808" s="99"/>
      <c r="DXX808" s="99"/>
      <c r="DXY808" s="99"/>
      <c r="DXZ808" s="99"/>
      <c r="DYA808" s="99"/>
      <c r="DYB808" s="99"/>
      <c r="DYC808" s="99"/>
      <c r="DYD808" s="99"/>
      <c r="DYE808" s="99"/>
      <c r="DYF808" s="99"/>
      <c r="DYG808" s="99"/>
      <c r="DYH808" s="99"/>
      <c r="DYI808" s="99"/>
      <c r="DYJ808" s="99"/>
      <c r="DYK808" s="99"/>
      <c r="DYL808" s="99"/>
      <c r="DYM808" s="99"/>
      <c r="DYN808" s="99"/>
      <c r="DYO808" s="99"/>
      <c r="DYP808" s="99"/>
      <c r="DYQ808" s="99"/>
      <c r="DYR808" s="99"/>
      <c r="DYS808" s="99"/>
      <c r="DYT808" s="99"/>
      <c r="DYU808" s="99"/>
      <c r="DYV808" s="99"/>
      <c r="DYW808" s="99"/>
      <c r="DYX808" s="99"/>
      <c r="DYY808" s="99"/>
      <c r="DYZ808" s="99"/>
      <c r="DZA808" s="99"/>
      <c r="DZB808" s="99"/>
      <c r="DZC808" s="99"/>
      <c r="DZD808" s="99"/>
      <c r="DZE808" s="99"/>
      <c r="DZF808" s="99"/>
      <c r="DZG808" s="99"/>
      <c r="DZH808" s="99"/>
      <c r="DZI808" s="99"/>
      <c r="DZJ808" s="99"/>
      <c r="DZK808" s="99"/>
      <c r="DZL808" s="99"/>
      <c r="DZM808" s="99"/>
      <c r="DZN808" s="99"/>
      <c r="DZO808" s="99"/>
      <c r="DZP808" s="99"/>
      <c r="DZQ808" s="99"/>
      <c r="DZR808" s="99"/>
      <c r="DZS808" s="99"/>
      <c r="DZT808" s="99"/>
      <c r="DZU808" s="99"/>
      <c r="DZV808" s="99"/>
      <c r="DZW808" s="99"/>
      <c r="DZX808" s="99"/>
      <c r="DZY808" s="99"/>
      <c r="DZZ808" s="99"/>
      <c r="EAA808" s="99"/>
      <c r="EAB808" s="99"/>
      <c r="EAC808" s="99"/>
      <c r="EAD808" s="99"/>
      <c r="EAE808" s="99"/>
      <c r="EAF808" s="99"/>
      <c r="EAG808" s="99"/>
      <c r="EAH808" s="99"/>
      <c r="EAI808" s="99"/>
      <c r="EAJ808" s="99"/>
      <c r="EAK808" s="99"/>
      <c r="EAL808" s="99"/>
      <c r="EAM808" s="99"/>
      <c r="EAN808" s="99"/>
      <c r="EAO808" s="99"/>
      <c r="EAP808" s="99"/>
      <c r="EAQ808" s="99"/>
      <c r="EAR808" s="99"/>
      <c r="EAS808" s="99"/>
      <c r="EAT808" s="99"/>
      <c r="EAU808" s="99"/>
      <c r="EAV808" s="99"/>
      <c r="EAW808" s="99"/>
      <c r="EAX808" s="99"/>
      <c r="EAY808" s="99"/>
      <c r="EAZ808" s="99"/>
      <c r="EBA808" s="99"/>
      <c r="EBB808" s="99"/>
      <c r="EBC808" s="99"/>
      <c r="EBD808" s="99"/>
      <c r="EBE808" s="99"/>
      <c r="EBF808" s="99"/>
      <c r="EBG808" s="99"/>
      <c r="EBH808" s="99"/>
      <c r="EBI808" s="99"/>
      <c r="EBJ808" s="99"/>
      <c r="EBK808" s="99"/>
      <c r="EBL808" s="99"/>
      <c r="EBM808" s="99"/>
      <c r="EBN808" s="99"/>
      <c r="EBO808" s="99"/>
      <c r="EBP808" s="99"/>
      <c r="EBQ808" s="99"/>
      <c r="EBR808" s="99"/>
      <c r="EBS808" s="99"/>
      <c r="EBT808" s="99"/>
      <c r="EBU808" s="99"/>
      <c r="EBV808" s="99"/>
      <c r="EBW808" s="99"/>
      <c r="EBX808" s="99"/>
      <c r="EBY808" s="99"/>
      <c r="EBZ808" s="99"/>
      <c r="ECA808" s="99"/>
      <c r="ECB808" s="99"/>
      <c r="ECC808" s="99"/>
      <c r="ECD808" s="99"/>
      <c r="ECE808" s="99"/>
      <c r="ECF808" s="99"/>
      <c r="ECG808" s="99"/>
      <c r="ECH808" s="99"/>
      <c r="ECI808" s="99"/>
      <c r="ECJ808" s="99"/>
      <c r="ECK808" s="99"/>
      <c r="ECL808" s="99"/>
      <c r="ECM808" s="99"/>
      <c r="ECN808" s="99"/>
      <c r="ECO808" s="99"/>
      <c r="ECP808" s="99"/>
      <c r="ECQ808" s="99"/>
      <c r="ECR808" s="99"/>
      <c r="ECS808" s="99"/>
      <c r="ECT808" s="99"/>
      <c r="ECU808" s="99"/>
      <c r="ECV808" s="99"/>
      <c r="ECW808" s="99"/>
      <c r="ECX808" s="99"/>
      <c r="ECY808" s="99"/>
      <c r="ECZ808" s="99"/>
      <c r="EDA808" s="99"/>
      <c r="EDB808" s="99"/>
      <c r="EDC808" s="99"/>
      <c r="EDD808" s="99"/>
      <c r="EDE808" s="99"/>
      <c r="EDF808" s="99"/>
      <c r="EDG808" s="99"/>
      <c r="EDH808" s="99"/>
      <c r="EDI808" s="99"/>
      <c r="EDJ808" s="99"/>
      <c r="EDK808" s="99"/>
      <c r="EDL808" s="99"/>
      <c r="EDM808" s="99"/>
      <c r="EDN808" s="99"/>
      <c r="EDO808" s="99"/>
      <c r="EDP808" s="99"/>
      <c r="EDQ808" s="99"/>
      <c r="EDR808" s="99"/>
      <c r="EDS808" s="99"/>
      <c r="EDT808" s="99"/>
      <c r="EDU808" s="99"/>
      <c r="EDV808" s="99"/>
      <c r="EDW808" s="99"/>
      <c r="EDX808" s="99"/>
      <c r="EDY808" s="99"/>
      <c r="EDZ808" s="99"/>
      <c r="EEA808" s="99"/>
      <c r="EEB808" s="99"/>
      <c r="EEC808" s="99"/>
      <c r="EED808" s="99"/>
      <c r="EEE808" s="99"/>
      <c r="EEF808" s="99"/>
      <c r="EEG808" s="99"/>
      <c r="EEH808" s="99"/>
      <c r="EEI808" s="99"/>
      <c r="EEJ808" s="99"/>
      <c r="EEK808" s="99"/>
      <c r="EEL808" s="99"/>
      <c r="EEM808" s="99"/>
      <c r="EEN808" s="99"/>
      <c r="EEO808" s="99"/>
      <c r="EEP808" s="99"/>
      <c r="EEQ808" s="99"/>
      <c r="EER808" s="99"/>
      <c r="EES808" s="99"/>
      <c r="EET808" s="99"/>
      <c r="EEU808" s="99"/>
      <c r="EEV808" s="99"/>
      <c r="EEW808" s="99"/>
      <c r="EEX808" s="99"/>
      <c r="EEY808" s="99"/>
      <c r="EEZ808" s="99"/>
      <c r="EFA808" s="99"/>
      <c r="EFB808" s="99"/>
      <c r="EFC808" s="99"/>
      <c r="EFD808" s="99"/>
      <c r="EFE808" s="99"/>
      <c r="EFF808" s="99"/>
      <c r="EFG808" s="99"/>
      <c r="EFH808" s="99"/>
      <c r="EFI808" s="99"/>
      <c r="EFJ808" s="99"/>
      <c r="EFK808" s="99"/>
      <c r="EFL808" s="99"/>
      <c r="EFM808" s="99"/>
      <c r="EFN808" s="99"/>
      <c r="EFO808" s="99"/>
      <c r="EFP808" s="99"/>
      <c r="EFQ808" s="99"/>
      <c r="EFR808" s="99"/>
      <c r="EFS808" s="99"/>
      <c r="EFT808" s="99"/>
      <c r="EFU808" s="99"/>
      <c r="EFV808" s="99"/>
      <c r="EFW808" s="99"/>
      <c r="EFX808" s="99"/>
      <c r="EFY808" s="99"/>
      <c r="EFZ808" s="99"/>
      <c r="EGA808" s="99"/>
      <c r="EGB808" s="99"/>
      <c r="EGC808" s="99"/>
      <c r="EGD808" s="99"/>
      <c r="EGE808" s="99"/>
      <c r="EGF808" s="99"/>
      <c r="EGG808" s="99"/>
      <c r="EGH808" s="99"/>
      <c r="EGI808" s="99"/>
      <c r="EGJ808" s="99"/>
      <c r="EGK808" s="99"/>
      <c r="EGL808" s="99"/>
      <c r="EGM808" s="99"/>
      <c r="EGN808" s="99"/>
      <c r="EGO808" s="99"/>
      <c r="EGP808" s="99"/>
      <c r="EGQ808" s="99"/>
      <c r="EGR808" s="99"/>
      <c r="EGS808" s="99"/>
      <c r="EGT808" s="99"/>
      <c r="EGU808" s="99"/>
      <c r="EGV808" s="99"/>
      <c r="EGW808" s="99"/>
      <c r="EGX808" s="99"/>
      <c r="EGY808" s="99"/>
      <c r="EGZ808" s="99"/>
      <c r="EHA808" s="99"/>
      <c r="EHB808" s="99"/>
      <c r="EHC808" s="99"/>
      <c r="EHD808" s="99"/>
      <c r="EHE808" s="99"/>
      <c r="EHF808" s="99"/>
      <c r="EHG808" s="99"/>
      <c r="EHH808" s="99"/>
      <c r="EHI808" s="99"/>
      <c r="EHJ808" s="99"/>
      <c r="EHK808" s="99"/>
      <c r="EHL808" s="99"/>
      <c r="EHM808" s="99"/>
      <c r="EHN808" s="99"/>
      <c r="EHO808" s="99"/>
      <c r="EHP808" s="99"/>
      <c r="EHQ808" s="99"/>
      <c r="EHR808" s="99"/>
      <c r="EHS808" s="99"/>
      <c r="EHT808" s="99"/>
      <c r="EHU808" s="99"/>
      <c r="EHV808" s="99"/>
      <c r="EHW808" s="99"/>
      <c r="EHX808" s="99"/>
      <c r="EHY808" s="99"/>
      <c r="EHZ808" s="99"/>
      <c r="EIA808" s="99"/>
      <c r="EIB808" s="99"/>
      <c r="EIC808" s="99"/>
      <c r="EID808" s="99"/>
      <c r="EIE808" s="99"/>
      <c r="EIF808" s="99"/>
      <c r="EIG808" s="99"/>
      <c r="EIH808" s="99"/>
      <c r="EII808" s="99"/>
      <c r="EIJ808" s="99"/>
      <c r="EIK808" s="99"/>
      <c r="EIL808" s="99"/>
      <c r="EIM808" s="99"/>
      <c r="EIN808" s="99"/>
      <c r="EIO808" s="99"/>
      <c r="EIP808" s="99"/>
      <c r="EIQ808" s="99"/>
      <c r="EIR808" s="99"/>
      <c r="EIS808" s="99"/>
      <c r="EIT808" s="99"/>
      <c r="EIU808" s="99"/>
      <c r="EIV808" s="99"/>
      <c r="EIW808" s="99"/>
      <c r="EIX808" s="99"/>
      <c r="EIY808" s="99"/>
      <c r="EIZ808" s="99"/>
      <c r="EJA808" s="99"/>
      <c r="EJB808" s="99"/>
      <c r="EJC808" s="99"/>
      <c r="EJD808" s="99"/>
      <c r="EJE808" s="99"/>
      <c r="EJF808" s="99"/>
      <c r="EJG808" s="99"/>
      <c r="EJH808" s="99"/>
      <c r="EJI808" s="99"/>
      <c r="EJJ808" s="99"/>
      <c r="EJK808" s="99"/>
      <c r="EJL808" s="99"/>
      <c r="EJM808" s="99"/>
      <c r="EJN808" s="99"/>
      <c r="EJO808" s="99"/>
      <c r="EJP808" s="99"/>
      <c r="EJQ808" s="99"/>
      <c r="EJR808" s="99"/>
      <c r="EJS808" s="99"/>
      <c r="EJT808" s="99"/>
      <c r="EJU808" s="99"/>
      <c r="EJV808" s="99"/>
      <c r="EJW808" s="99"/>
      <c r="EJX808" s="99"/>
      <c r="EJY808" s="99"/>
      <c r="EJZ808" s="99"/>
      <c r="EKA808" s="99"/>
      <c r="EKB808" s="99"/>
      <c r="EKC808" s="99"/>
      <c r="EKD808" s="99"/>
      <c r="EKE808" s="99"/>
      <c r="EKF808" s="99"/>
      <c r="EKG808" s="99"/>
      <c r="EKH808" s="99"/>
      <c r="EKI808" s="99"/>
      <c r="EKJ808" s="99"/>
      <c r="EKK808" s="99"/>
      <c r="EKL808" s="99"/>
      <c r="EKM808" s="99"/>
      <c r="EKN808" s="99"/>
      <c r="EKO808" s="99"/>
      <c r="EKP808" s="99"/>
      <c r="EKQ808" s="99"/>
      <c r="EKR808" s="99"/>
      <c r="EKS808" s="99"/>
      <c r="EKT808" s="99"/>
      <c r="EKU808" s="99"/>
      <c r="EKV808" s="99"/>
      <c r="EKW808" s="99"/>
      <c r="EKX808" s="99"/>
      <c r="EKY808" s="99"/>
      <c r="EKZ808" s="99"/>
      <c r="ELA808" s="99"/>
      <c r="ELB808" s="99"/>
      <c r="ELC808" s="99"/>
      <c r="ELD808" s="99"/>
      <c r="ELE808" s="99"/>
      <c r="ELF808" s="99"/>
      <c r="ELG808" s="99"/>
      <c r="ELH808" s="99"/>
      <c r="ELI808" s="99"/>
      <c r="ELJ808" s="99"/>
      <c r="ELK808" s="99"/>
      <c r="ELL808" s="99"/>
      <c r="ELM808" s="99"/>
      <c r="ELN808" s="99"/>
      <c r="ELO808" s="99"/>
      <c r="ELP808" s="99"/>
      <c r="ELQ808" s="99"/>
      <c r="ELR808" s="99"/>
      <c r="ELS808" s="99"/>
      <c r="ELT808" s="99"/>
      <c r="ELU808" s="99"/>
      <c r="ELV808" s="99"/>
      <c r="ELW808" s="99"/>
      <c r="ELX808" s="99"/>
      <c r="ELY808" s="99"/>
      <c r="ELZ808" s="99"/>
      <c r="EMA808" s="99"/>
      <c r="EMB808" s="99"/>
      <c r="EMC808" s="99"/>
      <c r="EMD808" s="99"/>
      <c r="EME808" s="99"/>
      <c r="EMF808" s="99"/>
      <c r="EMG808" s="99"/>
      <c r="EMH808" s="99"/>
      <c r="EMI808" s="99"/>
      <c r="EMJ808" s="99"/>
      <c r="EMK808" s="99"/>
      <c r="EML808" s="99"/>
      <c r="EMM808" s="99"/>
      <c r="EMN808" s="99"/>
      <c r="EMO808" s="99"/>
      <c r="EMP808" s="99"/>
      <c r="EMQ808" s="99"/>
      <c r="EMR808" s="99"/>
      <c r="EMS808" s="99"/>
      <c r="EMT808" s="99"/>
      <c r="EMU808" s="99"/>
      <c r="EMV808" s="99"/>
      <c r="EMW808" s="99"/>
      <c r="EMX808" s="99"/>
      <c r="EMY808" s="99"/>
      <c r="EMZ808" s="99"/>
      <c r="ENA808" s="99"/>
      <c r="ENB808" s="99"/>
      <c r="ENC808" s="99"/>
      <c r="END808" s="99"/>
      <c r="ENE808" s="99"/>
      <c r="ENF808" s="99"/>
      <c r="ENG808" s="99"/>
      <c r="ENH808" s="99"/>
      <c r="ENI808" s="99"/>
      <c r="ENJ808" s="99"/>
      <c r="ENK808" s="99"/>
      <c r="ENL808" s="99"/>
      <c r="ENM808" s="99"/>
      <c r="ENN808" s="99"/>
      <c r="ENO808" s="99"/>
      <c r="ENP808" s="99"/>
      <c r="ENQ808" s="99"/>
      <c r="ENR808" s="99"/>
      <c r="ENS808" s="99"/>
      <c r="ENT808" s="99"/>
      <c r="ENU808" s="99"/>
      <c r="ENV808" s="99"/>
      <c r="ENW808" s="99"/>
      <c r="ENX808" s="99"/>
      <c r="ENY808" s="99"/>
      <c r="ENZ808" s="99"/>
      <c r="EOA808" s="99"/>
      <c r="EOB808" s="99"/>
      <c r="EOC808" s="99"/>
      <c r="EOD808" s="99"/>
      <c r="EOE808" s="99"/>
      <c r="EOF808" s="99"/>
      <c r="EOG808" s="99"/>
      <c r="EOH808" s="99"/>
      <c r="EOI808" s="99"/>
      <c r="EOJ808" s="99"/>
      <c r="EOK808" s="99"/>
      <c r="EOL808" s="99"/>
      <c r="EOM808" s="99"/>
      <c r="EON808" s="99"/>
      <c r="EOO808" s="99"/>
      <c r="EOP808" s="99"/>
      <c r="EOQ808" s="99"/>
      <c r="EOR808" s="99"/>
      <c r="EOS808" s="99"/>
      <c r="EOT808" s="99"/>
      <c r="EOU808" s="99"/>
      <c r="EOV808" s="99"/>
      <c r="EOW808" s="99"/>
      <c r="EOX808" s="99"/>
      <c r="EOY808" s="99"/>
      <c r="EOZ808" s="99"/>
      <c r="EPA808" s="99"/>
      <c r="EPB808" s="99"/>
      <c r="EPC808" s="99"/>
      <c r="EPD808" s="99"/>
      <c r="EPE808" s="99"/>
      <c r="EPF808" s="99"/>
      <c r="EPG808" s="99"/>
      <c r="EPH808" s="99"/>
      <c r="EPI808" s="99"/>
      <c r="EPJ808" s="99"/>
      <c r="EPK808" s="99"/>
      <c r="EPL808" s="99"/>
      <c r="EPM808" s="99"/>
      <c r="EPN808" s="99"/>
      <c r="EPO808" s="99"/>
      <c r="EPP808" s="99"/>
      <c r="EPQ808" s="99"/>
      <c r="EPR808" s="99"/>
      <c r="EPS808" s="99"/>
      <c r="EPT808" s="99"/>
      <c r="EPU808" s="99"/>
      <c r="EPV808" s="99"/>
      <c r="EPW808" s="99"/>
      <c r="EPX808" s="99"/>
      <c r="EPY808" s="99"/>
      <c r="EPZ808" s="99"/>
      <c r="EQA808" s="99"/>
      <c r="EQB808" s="99"/>
      <c r="EQC808" s="99"/>
      <c r="EQD808" s="99"/>
      <c r="EQE808" s="99"/>
      <c r="EQF808" s="99"/>
      <c r="EQG808" s="99"/>
      <c r="EQH808" s="99"/>
      <c r="EQI808" s="99"/>
      <c r="EQJ808" s="99"/>
      <c r="EQK808" s="99"/>
      <c r="EQL808" s="99"/>
      <c r="EQM808" s="99"/>
      <c r="EQN808" s="99"/>
      <c r="EQO808" s="99"/>
      <c r="EQP808" s="99"/>
      <c r="EQQ808" s="99"/>
      <c r="EQR808" s="99"/>
      <c r="EQS808" s="99"/>
      <c r="EQT808" s="99"/>
      <c r="EQU808" s="99"/>
      <c r="EQV808" s="99"/>
      <c r="EQW808" s="99"/>
      <c r="EQX808" s="99"/>
      <c r="EQY808" s="99"/>
      <c r="EQZ808" s="99"/>
      <c r="ERA808" s="99"/>
      <c r="ERB808" s="99"/>
      <c r="ERC808" s="99"/>
      <c r="ERD808" s="99"/>
      <c r="ERE808" s="99"/>
      <c r="ERF808" s="99"/>
      <c r="ERG808" s="99"/>
      <c r="ERH808" s="99"/>
      <c r="ERI808" s="99"/>
      <c r="ERJ808" s="99"/>
      <c r="ERK808" s="99"/>
      <c r="ERL808" s="99"/>
      <c r="ERM808" s="99"/>
      <c r="ERN808" s="99"/>
      <c r="ERO808" s="99"/>
      <c r="ERP808" s="99"/>
      <c r="ERQ808" s="99"/>
      <c r="ERR808" s="99"/>
      <c r="ERS808" s="99"/>
      <c r="ERT808" s="99"/>
      <c r="ERU808" s="99"/>
      <c r="ERV808" s="99"/>
      <c r="ERW808" s="99"/>
      <c r="ERX808" s="99"/>
      <c r="ERY808" s="99"/>
      <c r="ERZ808" s="99"/>
      <c r="ESA808" s="99"/>
      <c r="ESB808" s="99"/>
      <c r="ESC808" s="99"/>
      <c r="ESD808" s="99"/>
      <c r="ESE808" s="99"/>
      <c r="ESF808" s="99"/>
      <c r="ESG808" s="99"/>
      <c r="ESH808" s="99"/>
      <c r="ESI808" s="99"/>
      <c r="ESJ808" s="99"/>
      <c r="ESK808" s="99"/>
      <c r="ESL808" s="99"/>
      <c r="ESM808" s="99"/>
      <c r="ESN808" s="99"/>
      <c r="ESO808" s="99"/>
      <c r="ESP808" s="99"/>
      <c r="ESQ808" s="99"/>
      <c r="ESR808" s="99"/>
      <c r="ESS808" s="99"/>
      <c r="EST808" s="99"/>
      <c r="ESU808" s="99"/>
      <c r="ESV808" s="99"/>
      <c r="ESW808" s="99"/>
      <c r="ESX808" s="99"/>
      <c r="ESY808" s="99"/>
      <c r="ESZ808" s="99"/>
      <c r="ETA808" s="99"/>
      <c r="ETB808" s="99"/>
      <c r="ETC808" s="99"/>
      <c r="ETD808" s="99"/>
      <c r="ETE808" s="99"/>
      <c r="ETF808" s="99"/>
      <c r="ETG808" s="99"/>
      <c r="ETH808" s="99"/>
      <c r="ETI808" s="99"/>
      <c r="ETJ808" s="99"/>
      <c r="ETK808" s="99"/>
      <c r="ETL808" s="99"/>
      <c r="ETM808" s="99"/>
      <c r="ETN808" s="99"/>
      <c r="ETO808" s="99"/>
      <c r="ETP808" s="99"/>
      <c r="ETQ808" s="99"/>
      <c r="ETR808" s="99"/>
      <c r="ETS808" s="99"/>
      <c r="ETT808" s="99"/>
      <c r="ETU808" s="99"/>
      <c r="ETV808" s="99"/>
      <c r="ETW808" s="99"/>
      <c r="ETX808" s="99"/>
      <c r="ETY808" s="99"/>
      <c r="ETZ808" s="99"/>
      <c r="EUA808" s="99"/>
      <c r="EUB808" s="99"/>
      <c r="EUC808" s="99"/>
      <c r="EUD808" s="99"/>
      <c r="EUE808" s="99"/>
      <c r="EUF808" s="99"/>
      <c r="EUG808" s="99"/>
      <c r="EUH808" s="99"/>
      <c r="EUI808" s="99"/>
      <c r="EUJ808" s="99"/>
      <c r="EUK808" s="99"/>
      <c r="EUL808" s="99"/>
      <c r="EUM808" s="99"/>
      <c r="EUN808" s="99"/>
      <c r="EUO808" s="99"/>
      <c r="EUP808" s="99"/>
      <c r="EUQ808" s="99"/>
      <c r="EUR808" s="99"/>
      <c r="EUS808" s="99"/>
      <c r="EUT808" s="99"/>
      <c r="EUU808" s="99"/>
      <c r="EUV808" s="99"/>
      <c r="EUW808" s="99"/>
      <c r="EUX808" s="99"/>
      <c r="EUY808" s="99"/>
      <c r="EUZ808" s="99"/>
      <c r="EVA808" s="99"/>
      <c r="EVB808" s="99"/>
      <c r="EVC808" s="99"/>
      <c r="EVD808" s="99"/>
      <c r="EVE808" s="99"/>
      <c r="EVF808" s="99"/>
      <c r="EVG808" s="99"/>
      <c r="EVH808" s="99"/>
      <c r="EVI808" s="99"/>
      <c r="EVJ808" s="99"/>
      <c r="EVK808" s="99"/>
      <c r="EVL808" s="99"/>
      <c r="EVM808" s="99"/>
      <c r="EVN808" s="99"/>
      <c r="EVO808" s="99"/>
      <c r="EVP808" s="99"/>
      <c r="EVQ808" s="99"/>
      <c r="EVR808" s="99"/>
      <c r="EVS808" s="99"/>
      <c r="EVT808" s="99"/>
      <c r="EVU808" s="99"/>
      <c r="EVV808" s="99"/>
      <c r="EVW808" s="99"/>
      <c r="EVX808" s="99"/>
      <c r="EVY808" s="99"/>
      <c r="EVZ808" s="99"/>
      <c r="EWA808" s="99"/>
      <c r="EWB808" s="99"/>
      <c r="EWC808" s="99"/>
      <c r="EWD808" s="99"/>
      <c r="EWE808" s="99"/>
      <c r="EWF808" s="99"/>
      <c r="EWG808" s="99"/>
      <c r="EWH808" s="99"/>
      <c r="EWI808" s="99"/>
      <c r="EWJ808" s="99"/>
      <c r="EWK808" s="99"/>
      <c r="EWL808" s="99"/>
      <c r="EWM808" s="99"/>
      <c r="EWN808" s="99"/>
      <c r="EWO808" s="99"/>
      <c r="EWP808" s="99"/>
      <c r="EWQ808" s="99"/>
      <c r="EWR808" s="99"/>
      <c r="EWS808" s="99"/>
      <c r="EWT808" s="99"/>
      <c r="EWU808" s="99"/>
      <c r="EWV808" s="99"/>
      <c r="EWW808" s="99"/>
      <c r="EWX808" s="99"/>
      <c r="EWY808" s="99"/>
      <c r="EWZ808" s="99"/>
      <c r="EXA808" s="99"/>
      <c r="EXB808" s="99"/>
      <c r="EXC808" s="99"/>
      <c r="EXD808" s="99"/>
      <c r="EXE808" s="99"/>
      <c r="EXF808" s="99"/>
      <c r="EXG808" s="99"/>
      <c r="EXH808" s="99"/>
      <c r="EXI808" s="99"/>
      <c r="EXJ808" s="99"/>
      <c r="EXK808" s="99"/>
      <c r="EXL808" s="99"/>
      <c r="EXM808" s="99"/>
      <c r="EXN808" s="99"/>
      <c r="EXO808" s="99"/>
      <c r="EXP808" s="99"/>
      <c r="EXQ808" s="99"/>
      <c r="EXR808" s="99"/>
      <c r="EXS808" s="99"/>
      <c r="EXT808" s="99"/>
      <c r="EXU808" s="99"/>
      <c r="EXV808" s="99"/>
      <c r="EXW808" s="99"/>
      <c r="EXX808" s="99"/>
      <c r="EXY808" s="99"/>
      <c r="EXZ808" s="99"/>
      <c r="EYA808" s="99"/>
      <c r="EYB808" s="99"/>
      <c r="EYC808" s="99"/>
      <c r="EYD808" s="99"/>
      <c r="EYE808" s="99"/>
      <c r="EYF808" s="99"/>
      <c r="EYG808" s="99"/>
      <c r="EYH808" s="99"/>
      <c r="EYI808" s="99"/>
      <c r="EYJ808" s="99"/>
      <c r="EYK808" s="99"/>
      <c r="EYL808" s="99"/>
      <c r="EYM808" s="99"/>
      <c r="EYN808" s="99"/>
      <c r="EYO808" s="99"/>
      <c r="EYP808" s="99"/>
      <c r="EYQ808" s="99"/>
      <c r="EYR808" s="99"/>
      <c r="EYS808" s="99"/>
      <c r="EYT808" s="99"/>
      <c r="EYU808" s="99"/>
      <c r="EYV808" s="99"/>
      <c r="EYW808" s="99"/>
      <c r="EYX808" s="99"/>
      <c r="EYY808" s="99"/>
      <c r="EYZ808" s="99"/>
      <c r="EZA808" s="99"/>
      <c r="EZB808" s="99"/>
      <c r="EZC808" s="99"/>
      <c r="EZD808" s="99"/>
      <c r="EZE808" s="99"/>
      <c r="EZF808" s="99"/>
      <c r="EZG808" s="99"/>
      <c r="EZH808" s="99"/>
      <c r="EZI808" s="99"/>
      <c r="EZJ808" s="99"/>
      <c r="EZK808" s="99"/>
      <c r="EZL808" s="99"/>
      <c r="EZM808" s="99"/>
      <c r="EZN808" s="99"/>
      <c r="EZO808" s="99"/>
      <c r="EZP808" s="99"/>
      <c r="EZQ808" s="99"/>
      <c r="EZR808" s="99"/>
      <c r="EZS808" s="99"/>
      <c r="EZT808" s="99"/>
      <c r="EZU808" s="99"/>
      <c r="EZV808" s="99"/>
      <c r="EZW808" s="99"/>
      <c r="EZX808" s="99"/>
      <c r="EZY808" s="99"/>
      <c r="EZZ808" s="99"/>
      <c r="FAA808" s="99"/>
      <c r="FAB808" s="99"/>
      <c r="FAC808" s="99"/>
      <c r="FAD808" s="99"/>
      <c r="FAE808" s="99"/>
      <c r="FAF808" s="99"/>
      <c r="FAG808" s="99"/>
      <c r="FAH808" s="99"/>
      <c r="FAI808" s="99"/>
      <c r="FAJ808" s="99"/>
      <c r="FAK808" s="99"/>
      <c r="FAL808" s="99"/>
      <c r="FAM808" s="99"/>
      <c r="FAN808" s="99"/>
      <c r="FAO808" s="99"/>
      <c r="FAP808" s="99"/>
      <c r="FAQ808" s="99"/>
      <c r="FAR808" s="99"/>
      <c r="FAS808" s="99"/>
      <c r="FAT808" s="99"/>
      <c r="FAU808" s="99"/>
      <c r="FAV808" s="99"/>
      <c r="FAW808" s="99"/>
      <c r="FAX808" s="99"/>
      <c r="FAY808" s="99"/>
      <c r="FAZ808" s="99"/>
      <c r="FBA808" s="99"/>
      <c r="FBB808" s="99"/>
      <c r="FBC808" s="99"/>
      <c r="FBD808" s="99"/>
      <c r="FBE808" s="99"/>
      <c r="FBF808" s="99"/>
      <c r="FBG808" s="99"/>
      <c r="FBH808" s="99"/>
      <c r="FBI808" s="99"/>
      <c r="FBJ808" s="99"/>
      <c r="FBK808" s="99"/>
      <c r="FBL808" s="99"/>
      <c r="FBM808" s="99"/>
      <c r="FBN808" s="99"/>
      <c r="FBO808" s="99"/>
      <c r="FBP808" s="99"/>
      <c r="FBQ808" s="99"/>
      <c r="FBR808" s="99"/>
      <c r="FBS808" s="99"/>
      <c r="FBT808" s="99"/>
      <c r="FBU808" s="99"/>
      <c r="FBV808" s="99"/>
      <c r="FBW808" s="99"/>
      <c r="FBX808" s="99"/>
      <c r="FBY808" s="99"/>
      <c r="FBZ808" s="99"/>
      <c r="FCA808" s="99"/>
      <c r="FCB808" s="99"/>
      <c r="FCC808" s="99"/>
      <c r="FCD808" s="99"/>
      <c r="FCE808" s="99"/>
      <c r="FCF808" s="99"/>
      <c r="FCG808" s="99"/>
      <c r="FCH808" s="99"/>
      <c r="FCI808" s="99"/>
      <c r="FCJ808" s="99"/>
      <c r="FCK808" s="99"/>
      <c r="FCL808" s="99"/>
      <c r="FCM808" s="99"/>
      <c r="FCN808" s="99"/>
      <c r="FCO808" s="99"/>
      <c r="FCP808" s="99"/>
      <c r="FCQ808" s="99"/>
      <c r="FCR808" s="99"/>
      <c r="FCS808" s="99"/>
      <c r="FCT808" s="99"/>
      <c r="FCU808" s="99"/>
      <c r="FCV808" s="99"/>
      <c r="FCW808" s="99"/>
      <c r="FCX808" s="99"/>
      <c r="FCY808" s="99"/>
      <c r="FCZ808" s="99"/>
      <c r="FDA808" s="99"/>
      <c r="FDB808" s="99"/>
      <c r="FDC808" s="99"/>
      <c r="FDD808" s="99"/>
      <c r="FDE808" s="99"/>
      <c r="FDF808" s="99"/>
      <c r="FDG808" s="99"/>
      <c r="FDH808" s="99"/>
      <c r="FDI808" s="99"/>
      <c r="FDJ808" s="99"/>
      <c r="FDK808" s="99"/>
      <c r="FDL808" s="99"/>
      <c r="FDM808" s="99"/>
      <c r="FDN808" s="99"/>
      <c r="FDO808" s="99"/>
      <c r="FDP808" s="99"/>
      <c r="FDQ808" s="99"/>
      <c r="FDR808" s="99"/>
      <c r="FDS808" s="99"/>
      <c r="FDT808" s="99"/>
      <c r="FDU808" s="99"/>
      <c r="FDV808" s="99"/>
      <c r="FDW808" s="99"/>
      <c r="FDX808" s="99"/>
      <c r="FDY808" s="99"/>
      <c r="FDZ808" s="99"/>
      <c r="FEA808" s="99"/>
      <c r="FEB808" s="99"/>
      <c r="FEC808" s="99"/>
      <c r="FED808" s="99"/>
      <c r="FEE808" s="99"/>
      <c r="FEF808" s="99"/>
      <c r="FEG808" s="99"/>
      <c r="FEH808" s="99"/>
      <c r="FEI808" s="99"/>
      <c r="FEJ808" s="99"/>
      <c r="FEK808" s="99"/>
      <c r="FEL808" s="99"/>
      <c r="FEM808" s="99"/>
      <c r="FEN808" s="99"/>
      <c r="FEO808" s="99"/>
      <c r="FEP808" s="99"/>
      <c r="FEQ808" s="99"/>
      <c r="FER808" s="99"/>
      <c r="FES808" s="99"/>
      <c r="FET808" s="99"/>
      <c r="FEU808" s="99"/>
      <c r="FEV808" s="99"/>
      <c r="FEW808" s="99"/>
      <c r="FEX808" s="99"/>
      <c r="FEY808" s="99"/>
      <c r="FEZ808" s="99"/>
      <c r="FFA808" s="99"/>
      <c r="FFB808" s="99"/>
      <c r="FFC808" s="99"/>
      <c r="FFD808" s="99"/>
      <c r="FFE808" s="99"/>
      <c r="FFF808" s="99"/>
      <c r="FFG808" s="99"/>
      <c r="FFH808" s="99"/>
      <c r="FFI808" s="99"/>
      <c r="FFJ808" s="99"/>
      <c r="FFK808" s="99"/>
      <c r="FFL808" s="99"/>
      <c r="FFM808" s="99"/>
      <c r="FFN808" s="99"/>
      <c r="FFO808" s="99"/>
      <c r="FFP808" s="99"/>
      <c r="FFQ808" s="99"/>
      <c r="FFR808" s="99"/>
      <c r="FFS808" s="99"/>
      <c r="FFT808" s="99"/>
      <c r="FFU808" s="99"/>
      <c r="FFV808" s="99"/>
      <c r="FFW808" s="99"/>
      <c r="FFX808" s="99"/>
      <c r="FFY808" s="99"/>
      <c r="FFZ808" s="99"/>
      <c r="FGA808" s="99"/>
      <c r="FGB808" s="99"/>
      <c r="FGC808" s="99"/>
      <c r="FGD808" s="99"/>
      <c r="FGE808" s="99"/>
      <c r="FGF808" s="99"/>
      <c r="FGG808" s="99"/>
      <c r="FGH808" s="99"/>
      <c r="FGI808" s="99"/>
      <c r="FGJ808" s="99"/>
      <c r="FGK808" s="99"/>
      <c r="FGL808" s="99"/>
      <c r="FGM808" s="99"/>
      <c r="FGN808" s="99"/>
      <c r="FGO808" s="99"/>
      <c r="FGP808" s="99"/>
      <c r="FGQ808" s="99"/>
      <c r="FGR808" s="99"/>
      <c r="FGS808" s="99"/>
      <c r="FGT808" s="99"/>
      <c r="FGU808" s="99"/>
      <c r="FGV808" s="99"/>
      <c r="FGW808" s="99"/>
      <c r="FGX808" s="99"/>
      <c r="FGY808" s="99"/>
      <c r="FGZ808" s="99"/>
      <c r="FHA808" s="99"/>
      <c r="FHB808" s="99"/>
      <c r="FHC808" s="99"/>
      <c r="FHD808" s="99"/>
      <c r="FHE808" s="99"/>
      <c r="FHF808" s="99"/>
      <c r="FHG808" s="99"/>
      <c r="FHH808" s="99"/>
      <c r="FHI808" s="99"/>
      <c r="FHJ808" s="99"/>
      <c r="FHK808" s="99"/>
      <c r="FHL808" s="99"/>
      <c r="FHM808" s="99"/>
      <c r="FHN808" s="99"/>
      <c r="FHO808" s="99"/>
      <c r="FHP808" s="99"/>
      <c r="FHQ808" s="99"/>
      <c r="FHR808" s="99"/>
      <c r="FHS808" s="99"/>
      <c r="FHT808" s="99"/>
      <c r="FHU808" s="99"/>
      <c r="FHV808" s="99"/>
      <c r="FHW808" s="99"/>
      <c r="FHX808" s="99"/>
      <c r="FHY808" s="99"/>
      <c r="FHZ808" s="99"/>
      <c r="FIA808" s="99"/>
      <c r="FIB808" s="99"/>
      <c r="FIC808" s="99"/>
      <c r="FID808" s="99"/>
      <c r="FIE808" s="99"/>
      <c r="FIF808" s="99"/>
      <c r="FIG808" s="99"/>
      <c r="FIH808" s="99"/>
      <c r="FII808" s="99"/>
      <c r="FIJ808" s="99"/>
      <c r="FIK808" s="99"/>
      <c r="FIL808" s="99"/>
      <c r="FIM808" s="99"/>
      <c r="FIN808" s="99"/>
      <c r="FIO808" s="99"/>
      <c r="FIP808" s="99"/>
      <c r="FIQ808" s="99"/>
      <c r="FIR808" s="99"/>
      <c r="FIS808" s="99"/>
      <c r="FIT808" s="99"/>
      <c r="FIU808" s="99"/>
      <c r="FIV808" s="99"/>
      <c r="FIW808" s="99"/>
      <c r="FIX808" s="99"/>
      <c r="FIY808" s="99"/>
      <c r="FIZ808" s="99"/>
      <c r="FJA808" s="99"/>
      <c r="FJB808" s="99"/>
      <c r="FJC808" s="99"/>
      <c r="FJD808" s="99"/>
      <c r="FJE808" s="99"/>
      <c r="FJF808" s="99"/>
      <c r="FJG808" s="99"/>
      <c r="FJH808" s="99"/>
      <c r="FJI808" s="99"/>
      <c r="FJJ808" s="99"/>
      <c r="FJK808" s="99"/>
      <c r="FJL808" s="99"/>
      <c r="FJM808" s="99"/>
      <c r="FJN808" s="99"/>
      <c r="FJO808" s="99"/>
      <c r="FJP808" s="99"/>
      <c r="FJQ808" s="99"/>
      <c r="FJR808" s="99"/>
      <c r="FJS808" s="99"/>
      <c r="FJT808" s="99"/>
      <c r="FJU808" s="99"/>
      <c r="FJV808" s="99"/>
      <c r="FJW808" s="99"/>
      <c r="FJX808" s="99"/>
      <c r="FJY808" s="99"/>
      <c r="FJZ808" s="99"/>
      <c r="FKA808" s="99"/>
      <c r="FKB808" s="99"/>
      <c r="FKC808" s="99"/>
      <c r="FKD808" s="99"/>
      <c r="FKE808" s="99"/>
      <c r="FKF808" s="99"/>
      <c r="FKG808" s="99"/>
      <c r="FKH808" s="99"/>
      <c r="FKI808" s="99"/>
      <c r="FKJ808" s="99"/>
      <c r="FKK808" s="99"/>
      <c r="FKL808" s="99"/>
      <c r="FKM808" s="99"/>
      <c r="FKN808" s="99"/>
      <c r="FKO808" s="99"/>
      <c r="FKP808" s="99"/>
      <c r="FKQ808" s="99"/>
      <c r="FKR808" s="99"/>
      <c r="FKS808" s="99"/>
      <c r="FKT808" s="99"/>
      <c r="FKU808" s="99"/>
      <c r="FKV808" s="99"/>
      <c r="FKW808" s="99"/>
      <c r="FKX808" s="99"/>
      <c r="FKY808" s="99"/>
      <c r="FKZ808" s="99"/>
      <c r="FLA808" s="99"/>
      <c r="FLB808" s="99"/>
      <c r="FLC808" s="99"/>
      <c r="FLD808" s="99"/>
      <c r="FLE808" s="99"/>
      <c r="FLF808" s="99"/>
      <c r="FLG808" s="99"/>
      <c r="FLH808" s="99"/>
      <c r="FLI808" s="99"/>
      <c r="FLJ808" s="99"/>
      <c r="FLK808" s="99"/>
      <c r="FLL808" s="99"/>
      <c r="FLM808" s="99"/>
      <c r="FLN808" s="99"/>
      <c r="FLO808" s="99"/>
      <c r="FLP808" s="99"/>
      <c r="FLQ808" s="99"/>
      <c r="FLR808" s="99"/>
      <c r="FLS808" s="99"/>
      <c r="FLT808" s="99"/>
      <c r="FLU808" s="99"/>
      <c r="FLV808" s="99"/>
      <c r="FLW808" s="99"/>
      <c r="FLX808" s="99"/>
      <c r="FLY808" s="99"/>
      <c r="FLZ808" s="99"/>
      <c r="FMA808" s="99"/>
      <c r="FMB808" s="99"/>
      <c r="FMC808" s="99"/>
      <c r="FMD808" s="99"/>
      <c r="FME808" s="99"/>
      <c r="FMF808" s="99"/>
      <c r="FMG808" s="99"/>
      <c r="FMH808" s="99"/>
      <c r="FMI808" s="99"/>
      <c r="FMJ808" s="99"/>
      <c r="FMK808" s="99"/>
      <c r="FML808" s="99"/>
      <c r="FMM808" s="99"/>
      <c r="FMN808" s="99"/>
      <c r="FMO808" s="99"/>
      <c r="FMP808" s="99"/>
      <c r="FMQ808" s="99"/>
      <c r="FMR808" s="99"/>
      <c r="FMS808" s="99"/>
      <c r="FMT808" s="99"/>
      <c r="FMU808" s="99"/>
      <c r="FMV808" s="99"/>
      <c r="FMW808" s="99"/>
      <c r="FMX808" s="99"/>
      <c r="FMY808" s="99"/>
      <c r="FMZ808" s="99"/>
      <c r="FNA808" s="99"/>
      <c r="FNB808" s="99"/>
      <c r="FNC808" s="99"/>
      <c r="FND808" s="99"/>
      <c r="FNE808" s="99"/>
      <c r="FNF808" s="99"/>
      <c r="FNG808" s="99"/>
      <c r="FNH808" s="99"/>
      <c r="FNI808" s="99"/>
      <c r="FNJ808" s="99"/>
      <c r="FNK808" s="99"/>
      <c r="FNL808" s="99"/>
      <c r="FNM808" s="99"/>
      <c r="FNN808" s="99"/>
      <c r="FNO808" s="99"/>
      <c r="FNP808" s="99"/>
      <c r="FNQ808" s="99"/>
      <c r="FNR808" s="99"/>
      <c r="FNS808" s="99"/>
      <c r="FNT808" s="99"/>
      <c r="FNU808" s="99"/>
      <c r="FNV808" s="99"/>
      <c r="FNW808" s="99"/>
      <c r="FNX808" s="99"/>
      <c r="FNY808" s="99"/>
      <c r="FNZ808" s="99"/>
      <c r="FOA808" s="99"/>
      <c r="FOB808" s="99"/>
      <c r="FOC808" s="99"/>
      <c r="FOD808" s="99"/>
      <c r="FOE808" s="99"/>
      <c r="FOF808" s="99"/>
      <c r="FOG808" s="99"/>
      <c r="FOH808" s="99"/>
      <c r="FOI808" s="99"/>
      <c r="FOJ808" s="99"/>
      <c r="FOK808" s="99"/>
      <c r="FOL808" s="99"/>
      <c r="FOM808" s="99"/>
      <c r="FON808" s="99"/>
      <c r="FOO808" s="99"/>
      <c r="FOP808" s="99"/>
      <c r="FOQ808" s="99"/>
      <c r="FOR808" s="99"/>
      <c r="FOS808" s="99"/>
      <c r="FOT808" s="99"/>
      <c r="FOU808" s="99"/>
      <c r="FOV808" s="99"/>
      <c r="FOW808" s="99"/>
      <c r="FOX808" s="99"/>
      <c r="FOY808" s="99"/>
      <c r="FOZ808" s="99"/>
      <c r="FPA808" s="99"/>
      <c r="FPB808" s="99"/>
      <c r="FPC808" s="99"/>
      <c r="FPD808" s="99"/>
      <c r="FPE808" s="99"/>
      <c r="FPF808" s="99"/>
      <c r="FPG808" s="99"/>
      <c r="FPH808" s="99"/>
      <c r="FPI808" s="99"/>
      <c r="FPJ808" s="99"/>
      <c r="FPK808" s="99"/>
      <c r="FPL808" s="99"/>
      <c r="FPM808" s="99"/>
      <c r="FPN808" s="99"/>
      <c r="FPO808" s="99"/>
      <c r="FPP808" s="99"/>
      <c r="FPQ808" s="99"/>
      <c r="FPR808" s="99"/>
      <c r="FPS808" s="99"/>
      <c r="FPT808" s="99"/>
      <c r="FPU808" s="99"/>
      <c r="FPV808" s="99"/>
      <c r="FPW808" s="99"/>
      <c r="FPX808" s="99"/>
      <c r="FPY808" s="99"/>
      <c r="FPZ808" s="99"/>
      <c r="FQA808" s="99"/>
      <c r="FQB808" s="99"/>
      <c r="FQC808" s="99"/>
      <c r="FQD808" s="99"/>
      <c r="FQE808" s="99"/>
      <c r="FQF808" s="99"/>
      <c r="FQG808" s="99"/>
      <c r="FQH808" s="99"/>
      <c r="FQI808" s="99"/>
      <c r="FQJ808" s="99"/>
      <c r="FQK808" s="99"/>
      <c r="FQL808" s="99"/>
      <c r="FQM808" s="99"/>
      <c r="FQN808" s="99"/>
      <c r="FQO808" s="99"/>
      <c r="FQP808" s="99"/>
      <c r="FQQ808" s="99"/>
      <c r="FQR808" s="99"/>
      <c r="FQS808" s="99"/>
      <c r="FQT808" s="99"/>
      <c r="FQU808" s="99"/>
      <c r="FQV808" s="99"/>
      <c r="FQW808" s="99"/>
      <c r="FQX808" s="99"/>
      <c r="FQY808" s="99"/>
      <c r="FQZ808" s="99"/>
      <c r="FRA808" s="99"/>
      <c r="FRB808" s="99"/>
      <c r="FRC808" s="99"/>
      <c r="FRD808" s="99"/>
      <c r="FRE808" s="99"/>
      <c r="FRF808" s="99"/>
      <c r="FRG808" s="99"/>
      <c r="FRH808" s="99"/>
      <c r="FRI808" s="99"/>
      <c r="FRJ808" s="99"/>
      <c r="FRK808" s="99"/>
      <c r="FRL808" s="99"/>
      <c r="FRM808" s="99"/>
      <c r="FRN808" s="99"/>
      <c r="FRO808" s="99"/>
      <c r="FRP808" s="99"/>
      <c r="FRQ808" s="99"/>
      <c r="FRR808" s="99"/>
      <c r="FRS808" s="99"/>
      <c r="FRT808" s="99"/>
      <c r="FRU808" s="99"/>
      <c r="FRV808" s="99"/>
      <c r="FRW808" s="99"/>
      <c r="FRX808" s="99"/>
      <c r="FRY808" s="99"/>
      <c r="FRZ808" s="99"/>
      <c r="FSA808" s="99"/>
      <c r="FSB808" s="99"/>
      <c r="FSC808" s="99"/>
      <c r="FSD808" s="99"/>
      <c r="FSE808" s="99"/>
      <c r="FSF808" s="99"/>
      <c r="FSG808" s="99"/>
      <c r="FSH808" s="99"/>
      <c r="FSI808" s="99"/>
      <c r="FSJ808" s="99"/>
      <c r="FSK808" s="99"/>
      <c r="FSL808" s="99"/>
      <c r="FSM808" s="99"/>
      <c r="FSN808" s="99"/>
      <c r="FSO808" s="99"/>
      <c r="FSP808" s="99"/>
      <c r="FSQ808" s="99"/>
      <c r="FSR808" s="99"/>
      <c r="FSS808" s="99"/>
      <c r="FST808" s="99"/>
      <c r="FSU808" s="99"/>
      <c r="FSV808" s="99"/>
      <c r="FSW808" s="99"/>
      <c r="FSX808" s="99"/>
      <c r="FSY808" s="99"/>
      <c r="FSZ808" s="99"/>
      <c r="FTA808" s="99"/>
      <c r="FTB808" s="99"/>
      <c r="FTC808" s="99"/>
      <c r="FTD808" s="99"/>
      <c r="FTE808" s="99"/>
      <c r="FTF808" s="99"/>
      <c r="FTG808" s="99"/>
      <c r="FTH808" s="99"/>
      <c r="FTI808" s="99"/>
      <c r="FTJ808" s="99"/>
      <c r="FTK808" s="99"/>
      <c r="FTL808" s="99"/>
      <c r="FTM808" s="99"/>
      <c r="FTN808" s="99"/>
      <c r="FTO808" s="99"/>
      <c r="FTP808" s="99"/>
      <c r="FTQ808" s="99"/>
      <c r="FTR808" s="99"/>
      <c r="FTS808" s="99"/>
      <c r="FTT808" s="99"/>
      <c r="FTU808" s="99"/>
      <c r="FTV808" s="99"/>
      <c r="FTW808" s="99"/>
      <c r="FTX808" s="99"/>
      <c r="FTY808" s="99"/>
      <c r="FTZ808" s="99"/>
      <c r="FUA808" s="99"/>
      <c r="FUB808" s="99"/>
      <c r="FUC808" s="99"/>
      <c r="FUD808" s="99"/>
      <c r="FUE808" s="99"/>
      <c r="FUF808" s="99"/>
      <c r="FUG808" s="99"/>
      <c r="FUH808" s="99"/>
      <c r="FUI808" s="99"/>
      <c r="FUJ808" s="99"/>
      <c r="FUK808" s="99"/>
      <c r="FUL808" s="99"/>
      <c r="FUM808" s="99"/>
      <c r="FUN808" s="99"/>
      <c r="FUO808" s="99"/>
      <c r="FUP808" s="99"/>
      <c r="FUQ808" s="99"/>
      <c r="FUR808" s="99"/>
      <c r="FUS808" s="99"/>
      <c r="FUT808" s="99"/>
      <c r="FUU808" s="99"/>
      <c r="FUV808" s="99"/>
      <c r="FUW808" s="99"/>
      <c r="FUX808" s="99"/>
      <c r="FUY808" s="99"/>
      <c r="FUZ808" s="99"/>
      <c r="FVA808" s="99"/>
      <c r="FVB808" s="99"/>
      <c r="FVC808" s="99"/>
      <c r="FVD808" s="99"/>
      <c r="FVE808" s="99"/>
      <c r="FVF808" s="99"/>
      <c r="FVG808" s="99"/>
      <c r="FVH808" s="99"/>
      <c r="FVI808" s="99"/>
      <c r="FVJ808" s="99"/>
      <c r="FVK808" s="99"/>
      <c r="FVL808" s="99"/>
      <c r="FVM808" s="99"/>
      <c r="FVN808" s="99"/>
      <c r="FVO808" s="99"/>
      <c r="FVP808" s="99"/>
      <c r="FVQ808" s="99"/>
      <c r="FVR808" s="99"/>
      <c r="FVS808" s="99"/>
      <c r="FVT808" s="99"/>
      <c r="FVU808" s="99"/>
      <c r="FVV808" s="99"/>
      <c r="FVW808" s="99"/>
      <c r="FVX808" s="99"/>
      <c r="FVY808" s="99"/>
      <c r="FVZ808" s="99"/>
      <c r="FWA808" s="99"/>
      <c r="FWB808" s="99"/>
      <c r="FWC808" s="99"/>
      <c r="FWD808" s="99"/>
      <c r="FWE808" s="99"/>
      <c r="FWF808" s="99"/>
      <c r="FWG808" s="99"/>
      <c r="FWH808" s="99"/>
      <c r="FWI808" s="99"/>
      <c r="FWJ808" s="99"/>
      <c r="FWK808" s="99"/>
      <c r="FWL808" s="99"/>
      <c r="FWM808" s="99"/>
      <c r="FWN808" s="99"/>
      <c r="FWO808" s="99"/>
      <c r="FWP808" s="99"/>
      <c r="FWQ808" s="99"/>
      <c r="FWR808" s="99"/>
      <c r="FWS808" s="99"/>
      <c r="FWT808" s="99"/>
      <c r="FWU808" s="99"/>
      <c r="FWV808" s="99"/>
      <c r="FWW808" s="99"/>
      <c r="FWX808" s="99"/>
      <c r="FWY808" s="99"/>
      <c r="FWZ808" s="99"/>
      <c r="FXA808" s="99"/>
      <c r="FXB808" s="99"/>
      <c r="FXC808" s="99"/>
      <c r="FXD808" s="99"/>
      <c r="FXE808" s="99"/>
      <c r="FXF808" s="99"/>
      <c r="FXG808" s="99"/>
      <c r="FXH808" s="99"/>
      <c r="FXI808" s="99"/>
      <c r="FXJ808" s="99"/>
      <c r="FXK808" s="99"/>
      <c r="FXL808" s="99"/>
      <c r="FXM808" s="99"/>
      <c r="FXN808" s="99"/>
      <c r="FXO808" s="99"/>
      <c r="FXP808" s="99"/>
      <c r="FXQ808" s="99"/>
      <c r="FXR808" s="99"/>
      <c r="FXS808" s="99"/>
      <c r="FXT808" s="99"/>
      <c r="FXU808" s="99"/>
      <c r="FXV808" s="99"/>
      <c r="FXW808" s="99"/>
      <c r="FXX808" s="99"/>
      <c r="FXY808" s="99"/>
      <c r="FXZ808" s="99"/>
      <c r="FYA808" s="99"/>
      <c r="FYB808" s="99"/>
      <c r="FYC808" s="99"/>
      <c r="FYD808" s="99"/>
      <c r="FYE808" s="99"/>
      <c r="FYF808" s="99"/>
      <c r="FYG808" s="99"/>
      <c r="FYH808" s="99"/>
      <c r="FYI808" s="99"/>
      <c r="FYJ808" s="99"/>
      <c r="FYK808" s="99"/>
      <c r="FYL808" s="99"/>
      <c r="FYM808" s="99"/>
      <c r="FYN808" s="99"/>
      <c r="FYO808" s="99"/>
      <c r="FYP808" s="99"/>
      <c r="FYQ808" s="99"/>
      <c r="FYR808" s="99"/>
      <c r="FYS808" s="99"/>
      <c r="FYT808" s="99"/>
      <c r="FYU808" s="99"/>
      <c r="FYV808" s="99"/>
      <c r="FYW808" s="99"/>
      <c r="FYX808" s="99"/>
      <c r="FYY808" s="99"/>
      <c r="FYZ808" s="99"/>
      <c r="FZA808" s="99"/>
      <c r="FZB808" s="99"/>
      <c r="FZC808" s="99"/>
      <c r="FZD808" s="99"/>
      <c r="FZE808" s="99"/>
      <c r="FZF808" s="99"/>
      <c r="FZG808" s="99"/>
      <c r="FZH808" s="99"/>
      <c r="FZI808" s="99"/>
      <c r="FZJ808" s="99"/>
      <c r="FZK808" s="99"/>
      <c r="FZL808" s="99"/>
      <c r="FZM808" s="99"/>
      <c r="FZN808" s="99"/>
      <c r="FZO808" s="99"/>
      <c r="FZP808" s="99"/>
      <c r="FZQ808" s="99"/>
      <c r="FZR808" s="99"/>
      <c r="FZS808" s="99"/>
      <c r="FZT808" s="99"/>
      <c r="FZU808" s="99"/>
      <c r="FZV808" s="99"/>
      <c r="FZW808" s="99"/>
      <c r="FZX808" s="99"/>
      <c r="FZY808" s="99"/>
      <c r="FZZ808" s="99"/>
      <c r="GAA808" s="99"/>
      <c r="GAB808" s="99"/>
      <c r="GAC808" s="99"/>
      <c r="GAD808" s="99"/>
      <c r="GAE808" s="99"/>
      <c r="GAF808" s="99"/>
      <c r="GAG808" s="99"/>
      <c r="GAH808" s="99"/>
      <c r="GAI808" s="99"/>
      <c r="GAJ808" s="99"/>
      <c r="GAK808" s="99"/>
      <c r="GAL808" s="99"/>
      <c r="GAM808" s="99"/>
      <c r="GAN808" s="99"/>
      <c r="GAO808" s="99"/>
      <c r="GAP808" s="99"/>
      <c r="GAQ808" s="99"/>
      <c r="GAR808" s="99"/>
      <c r="GAS808" s="99"/>
      <c r="GAT808" s="99"/>
      <c r="GAU808" s="99"/>
      <c r="GAV808" s="99"/>
      <c r="GAW808" s="99"/>
      <c r="GAX808" s="99"/>
      <c r="GAY808" s="99"/>
      <c r="GAZ808" s="99"/>
      <c r="GBA808" s="99"/>
      <c r="GBB808" s="99"/>
      <c r="GBC808" s="99"/>
      <c r="GBD808" s="99"/>
      <c r="GBE808" s="99"/>
      <c r="GBF808" s="99"/>
      <c r="GBG808" s="99"/>
      <c r="GBH808" s="99"/>
      <c r="GBI808" s="99"/>
      <c r="GBJ808" s="99"/>
      <c r="GBK808" s="99"/>
      <c r="GBL808" s="99"/>
      <c r="GBM808" s="99"/>
      <c r="GBN808" s="99"/>
      <c r="GBO808" s="99"/>
      <c r="GBP808" s="99"/>
      <c r="GBQ808" s="99"/>
      <c r="GBR808" s="99"/>
      <c r="GBS808" s="99"/>
      <c r="GBT808" s="99"/>
      <c r="GBU808" s="99"/>
      <c r="GBV808" s="99"/>
      <c r="GBW808" s="99"/>
      <c r="GBX808" s="99"/>
      <c r="GBY808" s="99"/>
      <c r="GBZ808" s="99"/>
      <c r="GCA808" s="99"/>
      <c r="GCB808" s="99"/>
      <c r="GCC808" s="99"/>
      <c r="GCD808" s="99"/>
      <c r="GCE808" s="99"/>
      <c r="GCF808" s="99"/>
      <c r="GCG808" s="99"/>
      <c r="GCH808" s="99"/>
      <c r="GCI808" s="99"/>
      <c r="GCJ808" s="99"/>
      <c r="GCK808" s="99"/>
      <c r="GCL808" s="99"/>
      <c r="GCM808" s="99"/>
      <c r="GCN808" s="99"/>
      <c r="GCO808" s="99"/>
      <c r="GCP808" s="99"/>
      <c r="GCQ808" s="99"/>
      <c r="GCR808" s="99"/>
      <c r="GCS808" s="99"/>
      <c r="GCT808" s="99"/>
      <c r="GCU808" s="99"/>
      <c r="GCV808" s="99"/>
      <c r="GCW808" s="99"/>
      <c r="GCX808" s="99"/>
      <c r="GCY808" s="99"/>
      <c r="GCZ808" s="99"/>
      <c r="GDA808" s="99"/>
      <c r="GDB808" s="99"/>
      <c r="GDC808" s="99"/>
      <c r="GDD808" s="99"/>
      <c r="GDE808" s="99"/>
      <c r="GDF808" s="99"/>
      <c r="GDG808" s="99"/>
      <c r="GDH808" s="99"/>
      <c r="GDI808" s="99"/>
      <c r="GDJ808" s="99"/>
      <c r="GDK808" s="99"/>
      <c r="GDL808" s="99"/>
      <c r="GDM808" s="99"/>
      <c r="GDN808" s="99"/>
      <c r="GDO808" s="99"/>
      <c r="GDP808" s="99"/>
      <c r="GDQ808" s="99"/>
      <c r="GDR808" s="99"/>
      <c r="GDS808" s="99"/>
      <c r="GDT808" s="99"/>
      <c r="GDU808" s="99"/>
      <c r="GDV808" s="99"/>
      <c r="GDW808" s="99"/>
      <c r="GDX808" s="99"/>
      <c r="GDY808" s="99"/>
      <c r="GDZ808" s="99"/>
      <c r="GEA808" s="99"/>
      <c r="GEB808" s="99"/>
      <c r="GEC808" s="99"/>
      <c r="GED808" s="99"/>
      <c r="GEE808" s="99"/>
      <c r="GEF808" s="99"/>
      <c r="GEG808" s="99"/>
      <c r="GEH808" s="99"/>
      <c r="GEI808" s="99"/>
      <c r="GEJ808" s="99"/>
      <c r="GEK808" s="99"/>
      <c r="GEL808" s="99"/>
      <c r="GEM808" s="99"/>
      <c r="GEN808" s="99"/>
      <c r="GEO808" s="99"/>
      <c r="GEP808" s="99"/>
      <c r="GEQ808" s="99"/>
      <c r="GER808" s="99"/>
      <c r="GES808" s="99"/>
      <c r="GET808" s="99"/>
      <c r="GEU808" s="99"/>
      <c r="GEV808" s="99"/>
      <c r="GEW808" s="99"/>
      <c r="GEX808" s="99"/>
      <c r="GEY808" s="99"/>
      <c r="GEZ808" s="99"/>
      <c r="GFA808" s="99"/>
      <c r="GFB808" s="99"/>
      <c r="GFC808" s="99"/>
      <c r="GFD808" s="99"/>
      <c r="GFE808" s="99"/>
      <c r="GFF808" s="99"/>
      <c r="GFG808" s="99"/>
      <c r="GFH808" s="99"/>
      <c r="GFI808" s="99"/>
      <c r="GFJ808" s="99"/>
      <c r="GFK808" s="99"/>
      <c r="GFL808" s="99"/>
      <c r="GFM808" s="99"/>
      <c r="GFN808" s="99"/>
      <c r="GFO808" s="99"/>
      <c r="GFP808" s="99"/>
      <c r="GFQ808" s="99"/>
      <c r="GFR808" s="99"/>
      <c r="GFS808" s="99"/>
      <c r="GFT808" s="99"/>
      <c r="GFU808" s="99"/>
      <c r="GFV808" s="99"/>
      <c r="GFW808" s="99"/>
      <c r="GFX808" s="99"/>
      <c r="GFY808" s="99"/>
      <c r="GFZ808" s="99"/>
      <c r="GGA808" s="99"/>
      <c r="GGB808" s="99"/>
      <c r="GGC808" s="99"/>
      <c r="GGD808" s="99"/>
      <c r="GGE808" s="99"/>
      <c r="GGF808" s="99"/>
      <c r="GGG808" s="99"/>
      <c r="GGH808" s="99"/>
      <c r="GGI808" s="99"/>
      <c r="GGJ808" s="99"/>
      <c r="GGK808" s="99"/>
      <c r="GGL808" s="99"/>
      <c r="GGM808" s="99"/>
      <c r="GGN808" s="99"/>
      <c r="GGO808" s="99"/>
      <c r="GGP808" s="99"/>
      <c r="GGQ808" s="99"/>
      <c r="GGR808" s="99"/>
      <c r="GGS808" s="99"/>
      <c r="GGT808" s="99"/>
      <c r="GGU808" s="99"/>
      <c r="GGV808" s="99"/>
      <c r="GGW808" s="99"/>
      <c r="GGX808" s="99"/>
      <c r="GGY808" s="99"/>
      <c r="GGZ808" s="99"/>
      <c r="GHA808" s="99"/>
      <c r="GHB808" s="99"/>
      <c r="GHC808" s="99"/>
      <c r="GHD808" s="99"/>
      <c r="GHE808" s="99"/>
      <c r="GHF808" s="99"/>
      <c r="GHG808" s="99"/>
      <c r="GHH808" s="99"/>
      <c r="GHI808" s="99"/>
      <c r="GHJ808" s="99"/>
      <c r="GHK808" s="99"/>
      <c r="GHL808" s="99"/>
      <c r="GHM808" s="99"/>
      <c r="GHN808" s="99"/>
      <c r="GHO808" s="99"/>
      <c r="GHP808" s="99"/>
      <c r="GHQ808" s="99"/>
      <c r="GHR808" s="99"/>
      <c r="GHS808" s="99"/>
      <c r="GHT808" s="99"/>
      <c r="GHU808" s="99"/>
      <c r="GHV808" s="99"/>
      <c r="GHW808" s="99"/>
      <c r="GHX808" s="99"/>
      <c r="GHY808" s="99"/>
      <c r="GHZ808" s="99"/>
      <c r="GIA808" s="99"/>
      <c r="GIB808" s="99"/>
      <c r="GIC808" s="99"/>
      <c r="GID808" s="99"/>
      <c r="GIE808" s="99"/>
      <c r="GIF808" s="99"/>
      <c r="GIG808" s="99"/>
      <c r="GIH808" s="99"/>
      <c r="GII808" s="99"/>
      <c r="GIJ808" s="99"/>
      <c r="GIK808" s="99"/>
      <c r="GIL808" s="99"/>
      <c r="GIM808" s="99"/>
      <c r="GIN808" s="99"/>
      <c r="GIO808" s="99"/>
      <c r="GIP808" s="99"/>
      <c r="GIQ808" s="99"/>
      <c r="GIR808" s="99"/>
      <c r="GIS808" s="99"/>
      <c r="GIT808" s="99"/>
      <c r="GIU808" s="99"/>
      <c r="GIV808" s="99"/>
      <c r="GIW808" s="99"/>
      <c r="GIX808" s="99"/>
      <c r="GIY808" s="99"/>
      <c r="GIZ808" s="99"/>
      <c r="GJA808" s="99"/>
      <c r="GJB808" s="99"/>
      <c r="GJC808" s="99"/>
      <c r="GJD808" s="99"/>
      <c r="GJE808" s="99"/>
      <c r="GJF808" s="99"/>
      <c r="GJG808" s="99"/>
      <c r="GJH808" s="99"/>
      <c r="GJI808" s="99"/>
      <c r="GJJ808" s="99"/>
      <c r="GJK808" s="99"/>
      <c r="GJL808" s="99"/>
      <c r="GJM808" s="99"/>
      <c r="GJN808" s="99"/>
      <c r="GJO808" s="99"/>
      <c r="GJP808" s="99"/>
      <c r="GJQ808" s="99"/>
      <c r="GJR808" s="99"/>
      <c r="GJS808" s="99"/>
      <c r="GJT808" s="99"/>
      <c r="GJU808" s="99"/>
      <c r="GJV808" s="99"/>
      <c r="GJW808" s="99"/>
      <c r="GJX808" s="99"/>
      <c r="GJY808" s="99"/>
      <c r="GJZ808" s="99"/>
      <c r="GKA808" s="99"/>
      <c r="GKB808" s="99"/>
      <c r="GKC808" s="99"/>
      <c r="GKD808" s="99"/>
      <c r="GKE808" s="99"/>
      <c r="GKF808" s="99"/>
      <c r="GKG808" s="99"/>
      <c r="GKH808" s="99"/>
      <c r="GKI808" s="99"/>
      <c r="GKJ808" s="99"/>
      <c r="GKK808" s="99"/>
      <c r="GKL808" s="99"/>
      <c r="GKM808" s="99"/>
      <c r="GKN808" s="99"/>
      <c r="GKO808" s="99"/>
      <c r="GKP808" s="99"/>
      <c r="GKQ808" s="99"/>
      <c r="GKR808" s="99"/>
      <c r="GKS808" s="99"/>
      <c r="GKT808" s="99"/>
      <c r="GKU808" s="99"/>
      <c r="GKV808" s="99"/>
      <c r="GKW808" s="99"/>
      <c r="GKX808" s="99"/>
      <c r="GKY808" s="99"/>
      <c r="GKZ808" s="99"/>
      <c r="GLA808" s="99"/>
      <c r="GLB808" s="99"/>
      <c r="GLC808" s="99"/>
      <c r="GLD808" s="99"/>
      <c r="GLE808" s="99"/>
      <c r="GLF808" s="99"/>
      <c r="GLG808" s="99"/>
      <c r="GLH808" s="99"/>
      <c r="GLI808" s="99"/>
      <c r="GLJ808" s="99"/>
      <c r="GLK808" s="99"/>
      <c r="GLL808" s="99"/>
      <c r="GLM808" s="99"/>
      <c r="GLN808" s="99"/>
      <c r="GLO808" s="99"/>
      <c r="GLP808" s="99"/>
      <c r="GLQ808" s="99"/>
      <c r="GLR808" s="99"/>
      <c r="GLS808" s="99"/>
      <c r="GLT808" s="99"/>
      <c r="GLU808" s="99"/>
      <c r="GLV808" s="99"/>
      <c r="GLW808" s="99"/>
      <c r="GLX808" s="99"/>
      <c r="GLY808" s="99"/>
      <c r="GLZ808" s="99"/>
      <c r="GMA808" s="99"/>
      <c r="GMB808" s="99"/>
      <c r="GMC808" s="99"/>
      <c r="GMD808" s="99"/>
      <c r="GME808" s="99"/>
      <c r="GMF808" s="99"/>
      <c r="GMG808" s="99"/>
      <c r="GMH808" s="99"/>
      <c r="GMI808" s="99"/>
      <c r="GMJ808" s="99"/>
      <c r="GMK808" s="99"/>
      <c r="GML808" s="99"/>
      <c r="GMM808" s="99"/>
      <c r="GMN808" s="99"/>
      <c r="GMO808" s="99"/>
      <c r="GMP808" s="99"/>
      <c r="GMQ808" s="99"/>
      <c r="GMR808" s="99"/>
      <c r="GMS808" s="99"/>
      <c r="GMT808" s="99"/>
      <c r="GMU808" s="99"/>
      <c r="GMV808" s="99"/>
      <c r="GMW808" s="99"/>
      <c r="GMX808" s="99"/>
      <c r="GMY808" s="99"/>
      <c r="GMZ808" s="99"/>
      <c r="GNA808" s="99"/>
      <c r="GNB808" s="99"/>
      <c r="GNC808" s="99"/>
      <c r="GND808" s="99"/>
      <c r="GNE808" s="99"/>
      <c r="GNF808" s="99"/>
      <c r="GNG808" s="99"/>
      <c r="GNH808" s="99"/>
      <c r="GNI808" s="99"/>
      <c r="GNJ808" s="99"/>
      <c r="GNK808" s="99"/>
      <c r="GNL808" s="99"/>
      <c r="GNM808" s="99"/>
      <c r="GNN808" s="99"/>
      <c r="GNO808" s="99"/>
      <c r="GNP808" s="99"/>
      <c r="GNQ808" s="99"/>
      <c r="GNR808" s="99"/>
      <c r="GNS808" s="99"/>
      <c r="GNT808" s="99"/>
      <c r="GNU808" s="99"/>
      <c r="GNV808" s="99"/>
      <c r="GNW808" s="99"/>
      <c r="GNX808" s="99"/>
      <c r="GNY808" s="99"/>
      <c r="GNZ808" s="99"/>
      <c r="GOA808" s="99"/>
      <c r="GOB808" s="99"/>
      <c r="GOC808" s="99"/>
      <c r="GOD808" s="99"/>
      <c r="GOE808" s="99"/>
      <c r="GOF808" s="99"/>
      <c r="GOG808" s="99"/>
      <c r="GOH808" s="99"/>
      <c r="GOI808" s="99"/>
      <c r="GOJ808" s="99"/>
      <c r="GOK808" s="99"/>
      <c r="GOL808" s="99"/>
      <c r="GOM808" s="99"/>
      <c r="GON808" s="99"/>
      <c r="GOO808" s="99"/>
      <c r="GOP808" s="99"/>
      <c r="GOQ808" s="99"/>
      <c r="GOR808" s="99"/>
      <c r="GOS808" s="99"/>
      <c r="GOT808" s="99"/>
      <c r="GOU808" s="99"/>
      <c r="GOV808" s="99"/>
      <c r="GOW808" s="99"/>
      <c r="GOX808" s="99"/>
      <c r="GOY808" s="99"/>
      <c r="GOZ808" s="99"/>
      <c r="GPA808" s="99"/>
      <c r="GPB808" s="99"/>
      <c r="GPC808" s="99"/>
      <c r="GPD808" s="99"/>
      <c r="GPE808" s="99"/>
      <c r="GPF808" s="99"/>
      <c r="GPG808" s="99"/>
      <c r="GPH808" s="99"/>
      <c r="GPI808" s="99"/>
      <c r="GPJ808" s="99"/>
      <c r="GPK808" s="99"/>
      <c r="GPL808" s="99"/>
      <c r="GPM808" s="99"/>
      <c r="GPN808" s="99"/>
      <c r="GPO808" s="99"/>
      <c r="GPP808" s="99"/>
      <c r="GPQ808" s="99"/>
      <c r="GPR808" s="99"/>
      <c r="GPS808" s="99"/>
      <c r="GPT808" s="99"/>
      <c r="GPU808" s="99"/>
      <c r="GPV808" s="99"/>
      <c r="GPW808" s="99"/>
      <c r="GPX808" s="99"/>
      <c r="GPY808" s="99"/>
      <c r="GPZ808" s="99"/>
      <c r="GQA808" s="99"/>
      <c r="GQB808" s="99"/>
      <c r="GQC808" s="99"/>
      <c r="GQD808" s="99"/>
      <c r="GQE808" s="99"/>
      <c r="GQF808" s="99"/>
      <c r="GQG808" s="99"/>
      <c r="GQH808" s="99"/>
      <c r="GQI808" s="99"/>
      <c r="GQJ808" s="99"/>
      <c r="GQK808" s="99"/>
      <c r="GQL808" s="99"/>
      <c r="GQM808" s="99"/>
      <c r="GQN808" s="99"/>
      <c r="GQO808" s="99"/>
      <c r="GQP808" s="99"/>
      <c r="GQQ808" s="99"/>
      <c r="GQR808" s="99"/>
      <c r="GQS808" s="99"/>
      <c r="GQT808" s="99"/>
      <c r="GQU808" s="99"/>
      <c r="GQV808" s="99"/>
      <c r="GQW808" s="99"/>
      <c r="GQX808" s="99"/>
      <c r="GQY808" s="99"/>
      <c r="GQZ808" s="99"/>
      <c r="GRA808" s="99"/>
      <c r="GRB808" s="99"/>
      <c r="GRC808" s="99"/>
      <c r="GRD808" s="99"/>
      <c r="GRE808" s="99"/>
      <c r="GRF808" s="99"/>
      <c r="GRG808" s="99"/>
      <c r="GRH808" s="99"/>
      <c r="GRI808" s="99"/>
      <c r="GRJ808" s="99"/>
      <c r="GRK808" s="99"/>
      <c r="GRL808" s="99"/>
      <c r="GRM808" s="99"/>
      <c r="GRN808" s="99"/>
      <c r="GRO808" s="99"/>
      <c r="GRP808" s="99"/>
      <c r="GRQ808" s="99"/>
      <c r="GRR808" s="99"/>
      <c r="GRS808" s="99"/>
      <c r="GRT808" s="99"/>
      <c r="GRU808" s="99"/>
      <c r="GRV808" s="99"/>
      <c r="GRW808" s="99"/>
      <c r="GRX808" s="99"/>
      <c r="GRY808" s="99"/>
      <c r="GRZ808" s="99"/>
      <c r="GSA808" s="99"/>
      <c r="GSB808" s="99"/>
      <c r="GSC808" s="99"/>
      <c r="GSD808" s="99"/>
      <c r="GSE808" s="99"/>
      <c r="GSF808" s="99"/>
      <c r="GSG808" s="99"/>
      <c r="GSH808" s="99"/>
      <c r="GSI808" s="99"/>
      <c r="GSJ808" s="99"/>
      <c r="GSK808" s="99"/>
      <c r="GSL808" s="99"/>
      <c r="GSM808" s="99"/>
      <c r="GSN808" s="99"/>
      <c r="GSO808" s="99"/>
      <c r="GSP808" s="99"/>
      <c r="GSQ808" s="99"/>
      <c r="GSR808" s="99"/>
      <c r="GSS808" s="99"/>
      <c r="GST808" s="99"/>
      <c r="GSU808" s="99"/>
      <c r="GSV808" s="99"/>
      <c r="GSW808" s="99"/>
      <c r="GSX808" s="99"/>
      <c r="GSY808" s="99"/>
      <c r="GSZ808" s="99"/>
      <c r="GTA808" s="99"/>
      <c r="GTB808" s="99"/>
      <c r="GTC808" s="99"/>
      <c r="GTD808" s="99"/>
      <c r="GTE808" s="99"/>
      <c r="GTF808" s="99"/>
      <c r="GTG808" s="99"/>
      <c r="GTH808" s="99"/>
      <c r="GTI808" s="99"/>
      <c r="GTJ808" s="99"/>
      <c r="GTK808" s="99"/>
      <c r="GTL808" s="99"/>
      <c r="GTM808" s="99"/>
      <c r="GTN808" s="99"/>
      <c r="GTO808" s="99"/>
      <c r="GTP808" s="99"/>
      <c r="GTQ808" s="99"/>
      <c r="GTR808" s="99"/>
      <c r="GTS808" s="99"/>
      <c r="GTT808" s="99"/>
      <c r="GTU808" s="99"/>
      <c r="GTV808" s="99"/>
      <c r="GTW808" s="99"/>
      <c r="GTX808" s="99"/>
      <c r="GTY808" s="99"/>
      <c r="GTZ808" s="99"/>
      <c r="GUA808" s="99"/>
      <c r="GUB808" s="99"/>
      <c r="GUC808" s="99"/>
      <c r="GUD808" s="99"/>
      <c r="GUE808" s="99"/>
      <c r="GUF808" s="99"/>
      <c r="GUG808" s="99"/>
      <c r="GUH808" s="99"/>
      <c r="GUI808" s="99"/>
      <c r="GUJ808" s="99"/>
      <c r="GUK808" s="99"/>
      <c r="GUL808" s="99"/>
      <c r="GUM808" s="99"/>
      <c r="GUN808" s="99"/>
      <c r="GUO808" s="99"/>
      <c r="GUP808" s="99"/>
      <c r="GUQ808" s="99"/>
      <c r="GUR808" s="99"/>
      <c r="GUS808" s="99"/>
      <c r="GUT808" s="99"/>
      <c r="GUU808" s="99"/>
      <c r="GUV808" s="99"/>
      <c r="GUW808" s="99"/>
      <c r="GUX808" s="99"/>
      <c r="GUY808" s="99"/>
      <c r="GUZ808" s="99"/>
      <c r="GVA808" s="99"/>
      <c r="GVB808" s="99"/>
      <c r="GVC808" s="99"/>
      <c r="GVD808" s="99"/>
      <c r="GVE808" s="99"/>
      <c r="GVF808" s="99"/>
      <c r="GVG808" s="99"/>
      <c r="GVH808" s="99"/>
      <c r="GVI808" s="99"/>
      <c r="GVJ808" s="99"/>
      <c r="GVK808" s="99"/>
      <c r="GVL808" s="99"/>
      <c r="GVM808" s="99"/>
      <c r="GVN808" s="99"/>
      <c r="GVO808" s="99"/>
      <c r="GVP808" s="99"/>
      <c r="GVQ808" s="99"/>
      <c r="GVR808" s="99"/>
      <c r="GVS808" s="99"/>
      <c r="GVT808" s="99"/>
      <c r="GVU808" s="99"/>
      <c r="GVV808" s="99"/>
      <c r="GVW808" s="99"/>
      <c r="GVX808" s="99"/>
      <c r="GVY808" s="99"/>
      <c r="GVZ808" s="99"/>
      <c r="GWA808" s="99"/>
      <c r="GWB808" s="99"/>
      <c r="GWC808" s="99"/>
      <c r="GWD808" s="99"/>
      <c r="GWE808" s="99"/>
      <c r="GWF808" s="99"/>
      <c r="GWG808" s="99"/>
      <c r="GWH808" s="99"/>
      <c r="GWI808" s="99"/>
      <c r="GWJ808" s="99"/>
      <c r="GWK808" s="99"/>
      <c r="GWL808" s="99"/>
      <c r="GWM808" s="99"/>
      <c r="GWN808" s="99"/>
      <c r="GWO808" s="99"/>
      <c r="GWP808" s="99"/>
      <c r="GWQ808" s="99"/>
      <c r="GWR808" s="99"/>
      <c r="GWS808" s="99"/>
      <c r="GWT808" s="99"/>
      <c r="GWU808" s="99"/>
      <c r="GWV808" s="99"/>
      <c r="GWW808" s="99"/>
      <c r="GWX808" s="99"/>
      <c r="GWY808" s="99"/>
      <c r="GWZ808" s="99"/>
      <c r="GXA808" s="99"/>
      <c r="GXB808" s="99"/>
      <c r="GXC808" s="99"/>
      <c r="GXD808" s="99"/>
      <c r="GXE808" s="99"/>
      <c r="GXF808" s="99"/>
      <c r="GXG808" s="99"/>
      <c r="GXH808" s="99"/>
      <c r="GXI808" s="99"/>
      <c r="GXJ808" s="99"/>
      <c r="GXK808" s="99"/>
      <c r="GXL808" s="99"/>
      <c r="GXM808" s="99"/>
      <c r="GXN808" s="99"/>
      <c r="GXO808" s="99"/>
      <c r="GXP808" s="99"/>
      <c r="GXQ808" s="99"/>
      <c r="GXR808" s="99"/>
      <c r="GXS808" s="99"/>
      <c r="GXT808" s="99"/>
      <c r="GXU808" s="99"/>
      <c r="GXV808" s="99"/>
      <c r="GXW808" s="99"/>
      <c r="GXX808" s="99"/>
      <c r="GXY808" s="99"/>
      <c r="GXZ808" s="99"/>
      <c r="GYA808" s="99"/>
      <c r="GYB808" s="99"/>
      <c r="GYC808" s="99"/>
      <c r="GYD808" s="99"/>
      <c r="GYE808" s="99"/>
      <c r="GYF808" s="99"/>
      <c r="GYG808" s="99"/>
      <c r="GYH808" s="99"/>
      <c r="GYI808" s="99"/>
      <c r="GYJ808" s="99"/>
      <c r="GYK808" s="99"/>
      <c r="GYL808" s="99"/>
      <c r="GYM808" s="99"/>
      <c r="GYN808" s="99"/>
      <c r="GYO808" s="99"/>
      <c r="GYP808" s="99"/>
      <c r="GYQ808" s="99"/>
      <c r="GYR808" s="99"/>
      <c r="GYS808" s="99"/>
      <c r="GYT808" s="99"/>
      <c r="GYU808" s="99"/>
      <c r="GYV808" s="99"/>
      <c r="GYW808" s="99"/>
      <c r="GYX808" s="99"/>
      <c r="GYY808" s="99"/>
      <c r="GYZ808" s="99"/>
      <c r="GZA808" s="99"/>
      <c r="GZB808" s="99"/>
      <c r="GZC808" s="99"/>
      <c r="GZD808" s="99"/>
      <c r="GZE808" s="99"/>
      <c r="GZF808" s="99"/>
      <c r="GZG808" s="99"/>
      <c r="GZH808" s="99"/>
      <c r="GZI808" s="99"/>
      <c r="GZJ808" s="99"/>
      <c r="GZK808" s="99"/>
      <c r="GZL808" s="99"/>
      <c r="GZM808" s="99"/>
      <c r="GZN808" s="99"/>
      <c r="GZO808" s="99"/>
      <c r="GZP808" s="99"/>
      <c r="GZQ808" s="99"/>
      <c r="GZR808" s="99"/>
      <c r="GZS808" s="99"/>
      <c r="GZT808" s="99"/>
      <c r="GZU808" s="99"/>
      <c r="GZV808" s="99"/>
      <c r="GZW808" s="99"/>
      <c r="GZX808" s="99"/>
      <c r="GZY808" s="99"/>
      <c r="GZZ808" s="99"/>
      <c r="HAA808" s="99"/>
      <c r="HAB808" s="99"/>
      <c r="HAC808" s="99"/>
      <c r="HAD808" s="99"/>
      <c r="HAE808" s="99"/>
      <c r="HAF808" s="99"/>
      <c r="HAG808" s="99"/>
      <c r="HAH808" s="99"/>
      <c r="HAI808" s="99"/>
      <c r="HAJ808" s="99"/>
      <c r="HAK808" s="99"/>
      <c r="HAL808" s="99"/>
      <c r="HAM808" s="99"/>
      <c r="HAN808" s="99"/>
      <c r="HAO808" s="99"/>
      <c r="HAP808" s="99"/>
      <c r="HAQ808" s="99"/>
      <c r="HAR808" s="99"/>
      <c r="HAS808" s="99"/>
      <c r="HAT808" s="99"/>
      <c r="HAU808" s="99"/>
      <c r="HAV808" s="99"/>
      <c r="HAW808" s="99"/>
      <c r="HAX808" s="99"/>
      <c r="HAY808" s="99"/>
      <c r="HAZ808" s="99"/>
      <c r="HBA808" s="99"/>
      <c r="HBB808" s="99"/>
      <c r="HBC808" s="99"/>
      <c r="HBD808" s="99"/>
      <c r="HBE808" s="99"/>
      <c r="HBF808" s="99"/>
      <c r="HBG808" s="99"/>
      <c r="HBH808" s="99"/>
      <c r="HBI808" s="99"/>
      <c r="HBJ808" s="99"/>
      <c r="HBK808" s="99"/>
      <c r="HBL808" s="99"/>
      <c r="HBM808" s="99"/>
      <c r="HBN808" s="99"/>
      <c r="HBO808" s="99"/>
      <c r="HBP808" s="99"/>
      <c r="HBQ808" s="99"/>
      <c r="HBR808" s="99"/>
      <c r="HBS808" s="99"/>
      <c r="HBT808" s="99"/>
      <c r="HBU808" s="99"/>
      <c r="HBV808" s="99"/>
      <c r="HBW808" s="99"/>
      <c r="HBX808" s="99"/>
      <c r="HBY808" s="99"/>
      <c r="HBZ808" s="99"/>
      <c r="HCA808" s="99"/>
      <c r="HCB808" s="99"/>
      <c r="HCC808" s="99"/>
      <c r="HCD808" s="99"/>
      <c r="HCE808" s="99"/>
      <c r="HCF808" s="99"/>
      <c r="HCG808" s="99"/>
      <c r="HCH808" s="99"/>
      <c r="HCI808" s="99"/>
      <c r="HCJ808" s="99"/>
      <c r="HCK808" s="99"/>
      <c r="HCL808" s="99"/>
      <c r="HCM808" s="99"/>
      <c r="HCN808" s="99"/>
      <c r="HCO808" s="99"/>
      <c r="HCP808" s="99"/>
      <c r="HCQ808" s="99"/>
      <c r="HCR808" s="99"/>
      <c r="HCS808" s="99"/>
      <c r="HCT808" s="99"/>
      <c r="HCU808" s="99"/>
      <c r="HCV808" s="99"/>
      <c r="HCW808" s="99"/>
      <c r="HCX808" s="99"/>
      <c r="HCY808" s="99"/>
      <c r="HCZ808" s="99"/>
      <c r="HDA808" s="99"/>
      <c r="HDB808" s="99"/>
      <c r="HDC808" s="99"/>
      <c r="HDD808" s="99"/>
      <c r="HDE808" s="99"/>
      <c r="HDF808" s="99"/>
      <c r="HDG808" s="99"/>
      <c r="HDH808" s="99"/>
      <c r="HDI808" s="99"/>
      <c r="HDJ808" s="99"/>
      <c r="HDK808" s="99"/>
      <c r="HDL808" s="99"/>
      <c r="HDM808" s="99"/>
      <c r="HDN808" s="99"/>
      <c r="HDO808" s="99"/>
      <c r="HDP808" s="99"/>
      <c r="HDQ808" s="99"/>
      <c r="HDR808" s="99"/>
      <c r="HDS808" s="99"/>
      <c r="HDT808" s="99"/>
      <c r="HDU808" s="99"/>
      <c r="HDV808" s="99"/>
      <c r="HDW808" s="99"/>
      <c r="HDX808" s="99"/>
      <c r="HDY808" s="99"/>
      <c r="HDZ808" s="99"/>
      <c r="HEA808" s="99"/>
      <c r="HEB808" s="99"/>
      <c r="HEC808" s="99"/>
      <c r="HED808" s="99"/>
      <c r="HEE808" s="99"/>
      <c r="HEF808" s="99"/>
      <c r="HEG808" s="99"/>
      <c r="HEH808" s="99"/>
      <c r="HEI808" s="99"/>
      <c r="HEJ808" s="99"/>
      <c r="HEK808" s="99"/>
      <c r="HEL808" s="99"/>
      <c r="HEM808" s="99"/>
      <c r="HEN808" s="99"/>
      <c r="HEO808" s="99"/>
      <c r="HEP808" s="99"/>
      <c r="HEQ808" s="99"/>
      <c r="HER808" s="99"/>
      <c r="HES808" s="99"/>
      <c r="HET808" s="99"/>
      <c r="HEU808" s="99"/>
      <c r="HEV808" s="99"/>
      <c r="HEW808" s="99"/>
      <c r="HEX808" s="99"/>
      <c r="HEY808" s="99"/>
      <c r="HEZ808" s="99"/>
      <c r="HFA808" s="99"/>
      <c r="HFB808" s="99"/>
      <c r="HFC808" s="99"/>
      <c r="HFD808" s="99"/>
      <c r="HFE808" s="99"/>
      <c r="HFF808" s="99"/>
      <c r="HFG808" s="99"/>
      <c r="HFH808" s="99"/>
      <c r="HFI808" s="99"/>
      <c r="HFJ808" s="99"/>
      <c r="HFK808" s="99"/>
      <c r="HFL808" s="99"/>
      <c r="HFM808" s="99"/>
      <c r="HFN808" s="99"/>
      <c r="HFO808" s="99"/>
      <c r="HFP808" s="99"/>
      <c r="HFQ808" s="99"/>
      <c r="HFR808" s="99"/>
      <c r="HFS808" s="99"/>
      <c r="HFT808" s="99"/>
      <c r="HFU808" s="99"/>
      <c r="HFV808" s="99"/>
      <c r="HFW808" s="99"/>
      <c r="HFX808" s="99"/>
      <c r="HFY808" s="99"/>
      <c r="HFZ808" s="99"/>
      <c r="HGA808" s="99"/>
      <c r="HGB808" s="99"/>
      <c r="HGC808" s="99"/>
      <c r="HGD808" s="99"/>
      <c r="HGE808" s="99"/>
      <c r="HGF808" s="99"/>
      <c r="HGG808" s="99"/>
      <c r="HGH808" s="99"/>
      <c r="HGI808" s="99"/>
      <c r="HGJ808" s="99"/>
      <c r="HGK808" s="99"/>
      <c r="HGL808" s="99"/>
      <c r="HGM808" s="99"/>
      <c r="HGN808" s="99"/>
      <c r="HGO808" s="99"/>
      <c r="HGP808" s="99"/>
      <c r="HGQ808" s="99"/>
      <c r="HGR808" s="99"/>
      <c r="HGS808" s="99"/>
      <c r="HGT808" s="99"/>
      <c r="HGU808" s="99"/>
      <c r="HGV808" s="99"/>
      <c r="HGW808" s="99"/>
      <c r="HGX808" s="99"/>
      <c r="HGY808" s="99"/>
      <c r="HGZ808" s="99"/>
      <c r="HHA808" s="99"/>
      <c r="HHB808" s="99"/>
      <c r="HHC808" s="99"/>
      <c r="HHD808" s="99"/>
      <c r="HHE808" s="99"/>
      <c r="HHF808" s="99"/>
      <c r="HHG808" s="99"/>
      <c r="HHH808" s="99"/>
      <c r="HHI808" s="99"/>
      <c r="HHJ808" s="99"/>
      <c r="HHK808" s="99"/>
      <c r="HHL808" s="99"/>
      <c r="HHM808" s="99"/>
      <c r="HHN808" s="99"/>
      <c r="HHO808" s="99"/>
      <c r="HHP808" s="99"/>
      <c r="HHQ808" s="99"/>
      <c r="HHR808" s="99"/>
      <c r="HHS808" s="99"/>
      <c r="HHT808" s="99"/>
      <c r="HHU808" s="99"/>
      <c r="HHV808" s="99"/>
      <c r="HHW808" s="99"/>
      <c r="HHX808" s="99"/>
      <c r="HHY808" s="99"/>
      <c r="HHZ808" s="99"/>
      <c r="HIA808" s="99"/>
      <c r="HIB808" s="99"/>
      <c r="HIC808" s="99"/>
      <c r="HID808" s="99"/>
      <c r="HIE808" s="99"/>
      <c r="HIF808" s="99"/>
      <c r="HIG808" s="99"/>
      <c r="HIH808" s="99"/>
      <c r="HII808" s="99"/>
      <c r="HIJ808" s="99"/>
      <c r="HIK808" s="99"/>
      <c r="HIL808" s="99"/>
      <c r="HIM808" s="99"/>
      <c r="HIN808" s="99"/>
      <c r="HIO808" s="99"/>
      <c r="HIP808" s="99"/>
      <c r="HIQ808" s="99"/>
      <c r="HIR808" s="99"/>
      <c r="HIS808" s="99"/>
      <c r="HIT808" s="99"/>
      <c r="HIU808" s="99"/>
      <c r="HIV808" s="99"/>
      <c r="HIW808" s="99"/>
      <c r="HIX808" s="99"/>
      <c r="HIY808" s="99"/>
      <c r="HIZ808" s="99"/>
      <c r="HJA808" s="99"/>
      <c r="HJB808" s="99"/>
      <c r="HJC808" s="99"/>
      <c r="HJD808" s="99"/>
      <c r="HJE808" s="99"/>
      <c r="HJF808" s="99"/>
      <c r="HJG808" s="99"/>
      <c r="HJH808" s="99"/>
      <c r="HJI808" s="99"/>
      <c r="HJJ808" s="99"/>
      <c r="HJK808" s="99"/>
      <c r="HJL808" s="99"/>
      <c r="HJM808" s="99"/>
      <c r="HJN808" s="99"/>
      <c r="HJO808" s="99"/>
      <c r="HJP808" s="99"/>
      <c r="HJQ808" s="99"/>
      <c r="HJR808" s="99"/>
      <c r="HJS808" s="99"/>
      <c r="HJT808" s="99"/>
      <c r="HJU808" s="99"/>
      <c r="HJV808" s="99"/>
      <c r="HJW808" s="99"/>
      <c r="HJX808" s="99"/>
      <c r="HJY808" s="99"/>
      <c r="HJZ808" s="99"/>
      <c r="HKA808" s="99"/>
      <c r="HKB808" s="99"/>
      <c r="HKC808" s="99"/>
      <c r="HKD808" s="99"/>
      <c r="HKE808" s="99"/>
      <c r="HKF808" s="99"/>
      <c r="HKG808" s="99"/>
      <c r="HKH808" s="99"/>
      <c r="HKI808" s="99"/>
      <c r="HKJ808" s="99"/>
      <c r="HKK808" s="99"/>
      <c r="HKL808" s="99"/>
      <c r="HKM808" s="99"/>
      <c r="HKN808" s="99"/>
      <c r="HKO808" s="99"/>
      <c r="HKP808" s="99"/>
      <c r="HKQ808" s="99"/>
      <c r="HKR808" s="99"/>
      <c r="HKS808" s="99"/>
      <c r="HKT808" s="99"/>
      <c r="HKU808" s="99"/>
      <c r="HKV808" s="99"/>
      <c r="HKW808" s="99"/>
      <c r="HKX808" s="99"/>
      <c r="HKY808" s="99"/>
      <c r="HKZ808" s="99"/>
      <c r="HLA808" s="99"/>
      <c r="HLB808" s="99"/>
      <c r="HLC808" s="99"/>
      <c r="HLD808" s="99"/>
      <c r="HLE808" s="99"/>
      <c r="HLF808" s="99"/>
      <c r="HLG808" s="99"/>
      <c r="HLH808" s="99"/>
      <c r="HLI808" s="99"/>
      <c r="HLJ808" s="99"/>
      <c r="HLK808" s="99"/>
      <c r="HLL808" s="99"/>
      <c r="HLM808" s="99"/>
      <c r="HLN808" s="99"/>
      <c r="HLO808" s="99"/>
      <c r="HLP808" s="99"/>
      <c r="HLQ808" s="99"/>
      <c r="HLR808" s="99"/>
      <c r="HLS808" s="99"/>
      <c r="HLT808" s="99"/>
      <c r="HLU808" s="99"/>
      <c r="HLV808" s="99"/>
      <c r="HLW808" s="99"/>
      <c r="HLX808" s="99"/>
      <c r="HLY808" s="99"/>
      <c r="HLZ808" s="99"/>
      <c r="HMA808" s="99"/>
      <c r="HMB808" s="99"/>
      <c r="HMC808" s="99"/>
      <c r="HMD808" s="99"/>
      <c r="HME808" s="99"/>
      <c r="HMF808" s="99"/>
      <c r="HMG808" s="99"/>
      <c r="HMH808" s="99"/>
      <c r="HMI808" s="99"/>
      <c r="HMJ808" s="99"/>
      <c r="HMK808" s="99"/>
      <c r="HML808" s="99"/>
      <c r="HMM808" s="99"/>
      <c r="HMN808" s="99"/>
      <c r="HMO808" s="99"/>
      <c r="HMP808" s="99"/>
      <c r="HMQ808" s="99"/>
      <c r="HMR808" s="99"/>
      <c r="HMS808" s="99"/>
      <c r="HMT808" s="99"/>
      <c r="HMU808" s="99"/>
      <c r="HMV808" s="99"/>
      <c r="HMW808" s="99"/>
      <c r="HMX808" s="99"/>
      <c r="HMY808" s="99"/>
      <c r="HMZ808" s="99"/>
      <c r="HNA808" s="99"/>
      <c r="HNB808" s="99"/>
      <c r="HNC808" s="99"/>
      <c r="HND808" s="99"/>
      <c r="HNE808" s="99"/>
      <c r="HNF808" s="99"/>
      <c r="HNG808" s="99"/>
      <c r="HNH808" s="99"/>
      <c r="HNI808" s="99"/>
      <c r="HNJ808" s="99"/>
      <c r="HNK808" s="99"/>
      <c r="HNL808" s="99"/>
      <c r="HNM808" s="99"/>
      <c r="HNN808" s="99"/>
      <c r="HNO808" s="99"/>
      <c r="HNP808" s="99"/>
      <c r="HNQ808" s="99"/>
      <c r="HNR808" s="99"/>
      <c r="HNS808" s="99"/>
      <c r="HNT808" s="99"/>
      <c r="HNU808" s="99"/>
      <c r="HNV808" s="99"/>
      <c r="HNW808" s="99"/>
      <c r="HNX808" s="99"/>
      <c r="HNY808" s="99"/>
      <c r="HNZ808" s="99"/>
      <c r="HOA808" s="99"/>
      <c r="HOB808" s="99"/>
      <c r="HOC808" s="99"/>
      <c r="HOD808" s="99"/>
      <c r="HOE808" s="99"/>
      <c r="HOF808" s="99"/>
      <c r="HOG808" s="99"/>
      <c r="HOH808" s="99"/>
      <c r="HOI808" s="99"/>
      <c r="HOJ808" s="99"/>
      <c r="HOK808" s="99"/>
      <c r="HOL808" s="99"/>
      <c r="HOM808" s="99"/>
      <c r="HON808" s="99"/>
      <c r="HOO808" s="99"/>
      <c r="HOP808" s="99"/>
      <c r="HOQ808" s="99"/>
      <c r="HOR808" s="99"/>
      <c r="HOS808" s="99"/>
      <c r="HOT808" s="99"/>
      <c r="HOU808" s="99"/>
      <c r="HOV808" s="99"/>
      <c r="HOW808" s="99"/>
      <c r="HOX808" s="99"/>
      <c r="HOY808" s="99"/>
      <c r="HOZ808" s="99"/>
      <c r="HPA808" s="99"/>
      <c r="HPB808" s="99"/>
      <c r="HPC808" s="99"/>
      <c r="HPD808" s="99"/>
      <c r="HPE808" s="99"/>
      <c r="HPF808" s="99"/>
      <c r="HPG808" s="99"/>
      <c r="HPH808" s="99"/>
      <c r="HPI808" s="99"/>
      <c r="HPJ808" s="99"/>
      <c r="HPK808" s="99"/>
      <c r="HPL808" s="99"/>
      <c r="HPM808" s="99"/>
      <c r="HPN808" s="99"/>
      <c r="HPO808" s="99"/>
      <c r="HPP808" s="99"/>
      <c r="HPQ808" s="99"/>
      <c r="HPR808" s="99"/>
      <c r="HPS808" s="99"/>
      <c r="HPT808" s="99"/>
      <c r="HPU808" s="99"/>
      <c r="HPV808" s="99"/>
      <c r="HPW808" s="99"/>
      <c r="HPX808" s="99"/>
      <c r="HPY808" s="99"/>
      <c r="HPZ808" s="99"/>
      <c r="HQA808" s="99"/>
      <c r="HQB808" s="99"/>
      <c r="HQC808" s="99"/>
      <c r="HQD808" s="99"/>
      <c r="HQE808" s="99"/>
      <c r="HQF808" s="99"/>
      <c r="HQG808" s="99"/>
      <c r="HQH808" s="99"/>
      <c r="HQI808" s="99"/>
      <c r="HQJ808" s="99"/>
      <c r="HQK808" s="99"/>
      <c r="HQL808" s="99"/>
      <c r="HQM808" s="99"/>
      <c r="HQN808" s="99"/>
      <c r="HQO808" s="99"/>
      <c r="HQP808" s="99"/>
      <c r="HQQ808" s="99"/>
      <c r="HQR808" s="99"/>
      <c r="HQS808" s="99"/>
      <c r="HQT808" s="99"/>
      <c r="HQU808" s="99"/>
      <c r="HQV808" s="99"/>
      <c r="HQW808" s="99"/>
      <c r="HQX808" s="99"/>
      <c r="HQY808" s="99"/>
      <c r="HQZ808" s="99"/>
      <c r="HRA808" s="99"/>
      <c r="HRB808" s="99"/>
      <c r="HRC808" s="99"/>
      <c r="HRD808" s="99"/>
      <c r="HRE808" s="99"/>
      <c r="HRF808" s="99"/>
      <c r="HRG808" s="99"/>
      <c r="HRH808" s="99"/>
      <c r="HRI808" s="99"/>
      <c r="HRJ808" s="99"/>
      <c r="HRK808" s="99"/>
      <c r="HRL808" s="99"/>
      <c r="HRM808" s="99"/>
      <c r="HRN808" s="99"/>
      <c r="HRO808" s="99"/>
      <c r="HRP808" s="99"/>
      <c r="HRQ808" s="99"/>
      <c r="HRR808" s="99"/>
      <c r="HRS808" s="99"/>
      <c r="HRT808" s="99"/>
      <c r="HRU808" s="99"/>
      <c r="HRV808" s="99"/>
      <c r="HRW808" s="99"/>
      <c r="HRX808" s="99"/>
      <c r="HRY808" s="99"/>
      <c r="HRZ808" s="99"/>
      <c r="HSA808" s="99"/>
      <c r="HSB808" s="99"/>
      <c r="HSC808" s="99"/>
      <c r="HSD808" s="99"/>
      <c r="HSE808" s="99"/>
      <c r="HSF808" s="99"/>
      <c r="HSG808" s="99"/>
      <c r="HSH808" s="99"/>
      <c r="HSI808" s="99"/>
      <c r="HSJ808" s="99"/>
      <c r="HSK808" s="99"/>
      <c r="HSL808" s="99"/>
      <c r="HSM808" s="99"/>
      <c r="HSN808" s="99"/>
      <c r="HSO808" s="99"/>
      <c r="HSP808" s="99"/>
      <c r="HSQ808" s="99"/>
      <c r="HSR808" s="99"/>
      <c r="HSS808" s="99"/>
      <c r="HST808" s="99"/>
      <c r="HSU808" s="99"/>
      <c r="HSV808" s="99"/>
      <c r="HSW808" s="99"/>
      <c r="HSX808" s="99"/>
      <c r="HSY808" s="99"/>
      <c r="HSZ808" s="99"/>
      <c r="HTA808" s="99"/>
      <c r="HTB808" s="99"/>
      <c r="HTC808" s="99"/>
      <c r="HTD808" s="99"/>
      <c r="HTE808" s="99"/>
      <c r="HTF808" s="99"/>
      <c r="HTG808" s="99"/>
      <c r="HTH808" s="99"/>
      <c r="HTI808" s="99"/>
      <c r="HTJ808" s="99"/>
      <c r="HTK808" s="99"/>
      <c r="HTL808" s="99"/>
      <c r="HTM808" s="99"/>
      <c r="HTN808" s="99"/>
      <c r="HTO808" s="99"/>
      <c r="HTP808" s="99"/>
      <c r="HTQ808" s="99"/>
      <c r="HTR808" s="99"/>
      <c r="HTS808" s="99"/>
      <c r="HTT808" s="99"/>
      <c r="HTU808" s="99"/>
      <c r="HTV808" s="99"/>
      <c r="HTW808" s="99"/>
      <c r="HTX808" s="99"/>
      <c r="HTY808" s="99"/>
      <c r="HTZ808" s="99"/>
      <c r="HUA808" s="99"/>
      <c r="HUB808" s="99"/>
      <c r="HUC808" s="99"/>
      <c r="HUD808" s="99"/>
      <c r="HUE808" s="99"/>
      <c r="HUF808" s="99"/>
      <c r="HUG808" s="99"/>
      <c r="HUH808" s="99"/>
      <c r="HUI808" s="99"/>
      <c r="HUJ808" s="99"/>
      <c r="HUK808" s="99"/>
      <c r="HUL808" s="99"/>
      <c r="HUM808" s="99"/>
      <c r="HUN808" s="99"/>
      <c r="HUO808" s="99"/>
      <c r="HUP808" s="99"/>
      <c r="HUQ808" s="99"/>
      <c r="HUR808" s="99"/>
      <c r="HUS808" s="99"/>
      <c r="HUT808" s="99"/>
      <c r="HUU808" s="99"/>
      <c r="HUV808" s="99"/>
      <c r="HUW808" s="99"/>
      <c r="HUX808" s="99"/>
      <c r="HUY808" s="99"/>
      <c r="HUZ808" s="99"/>
      <c r="HVA808" s="99"/>
      <c r="HVB808" s="99"/>
      <c r="HVC808" s="99"/>
      <c r="HVD808" s="99"/>
      <c r="HVE808" s="99"/>
      <c r="HVF808" s="99"/>
      <c r="HVG808" s="99"/>
      <c r="HVH808" s="99"/>
      <c r="HVI808" s="99"/>
      <c r="HVJ808" s="99"/>
      <c r="HVK808" s="99"/>
      <c r="HVL808" s="99"/>
      <c r="HVM808" s="99"/>
      <c r="HVN808" s="99"/>
      <c r="HVO808" s="99"/>
      <c r="HVP808" s="99"/>
      <c r="HVQ808" s="99"/>
      <c r="HVR808" s="99"/>
      <c r="HVS808" s="99"/>
      <c r="HVT808" s="99"/>
      <c r="HVU808" s="99"/>
      <c r="HVV808" s="99"/>
      <c r="HVW808" s="99"/>
      <c r="HVX808" s="99"/>
      <c r="HVY808" s="99"/>
      <c r="HVZ808" s="99"/>
      <c r="HWA808" s="99"/>
      <c r="HWB808" s="99"/>
      <c r="HWC808" s="99"/>
      <c r="HWD808" s="99"/>
      <c r="HWE808" s="99"/>
      <c r="HWF808" s="99"/>
      <c r="HWG808" s="99"/>
      <c r="HWH808" s="99"/>
      <c r="HWI808" s="99"/>
      <c r="HWJ808" s="99"/>
      <c r="HWK808" s="99"/>
      <c r="HWL808" s="99"/>
      <c r="HWM808" s="99"/>
      <c r="HWN808" s="99"/>
      <c r="HWO808" s="99"/>
      <c r="HWP808" s="99"/>
      <c r="HWQ808" s="99"/>
      <c r="HWR808" s="99"/>
      <c r="HWS808" s="99"/>
      <c r="HWT808" s="99"/>
      <c r="HWU808" s="99"/>
      <c r="HWV808" s="99"/>
      <c r="HWW808" s="99"/>
      <c r="HWX808" s="99"/>
      <c r="HWY808" s="99"/>
      <c r="HWZ808" s="99"/>
      <c r="HXA808" s="99"/>
      <c r="HXB808" s="99"/>
      <c r="HXC808" s="99"/>
      <c r="HXD808" s="99"/>
      <c r="HXE808" s="99"/>
      <c r="HXF808" s="99"/>
      <c r="HXG808" s="99"/>
      <c r="HXH808" s="99"/>
      <c r="HXI808" s="99"/>
      <c r="HXJ808" s="99"/>
      <c r="HXK808" s="99"/>
      <c r="HXL808" s="99"/>
      <c r="HXM808" s="99"/>
      <c r="HXN808" s="99"/>
      <c r="HXO808" s="99"/>
      <c r="HXP808" s="99"/>
      <c r="HXQ808" s="99"/>
      <c r="HXR808" s="99"/>
      <c r="HXS808" s="99"/>
      <c r="HXT808" s="99"/>
      <c r="HXU808" s="99"/>
      <c r="HXV808" s="99"/>
      <c r="HXW808" s="99"/>
      <c r="HXX808" s="99"/>
      <c r="HXY808" s="99"/>
      <c r="HXZ808" s="99"/>
      <c r="HYA808" s="99"/>
      <c r="HYB808" s="99"/>
      <c r="HYC808" s="99"/>
      <c r="HYD808" s="99"/>
      <c r="HYE808" s="99"/>
      <c r="HYF808" s="99"/>
      <c r="HYG808" s="99"/>
      <c r="HYH808" s="99"/>
      <c r="HYI808" s="99"/>
      <c r="HYJ808" s="99"/>
      <c r="HYK808" s="99"/>
      <c r="HYL808" s="99"/>
      <c r="HYM808" s="99"/>
      <c r="HYN808" s="99"/>
      <c r="HYO808" s="99"/>
      <c r="HYP808" s="99"/>
      <c r="HYQ808" s="99"/>
      <c r="HYR808" s="99"/>
      <c r="HYS808" s="99"/>
      <c r="HYT808" s="99"/>
      <c r="HYU808" s="99"/>
      <c r="HYV808" s="99"/>
      <c r="HYW808" s="99"/>
      <c r="HYX808" s="99"/>
      <c r="HYY808" s="99"/>
      <c r="HYZ808" s="99"/>
      <c r="HZA808" s="99"/>
      <c r="HZB808" s="99"/>
      <c r="HZC808" s="99"/>
      <c r="HZD808" s="99"/>
      <c r="HZE808" s="99"/>
      <c r="HZF808" s="99"/>
      <c r="HZG808" s="99"/>
      <c r="HZH808" s="99"/>
      <c r="HZI808" s="99"/>
      <c r="HZJ808" s="99"/>
      <c r="HZK808" s="99"/>
      <c r="HZL808" s="99"/>
      <c r="HZM808" s="99"/>
      <c r="HZN808" s="99"/>
      <c r="HZO808" s="99"/>
      <c r="HZP808" s="99"/>
      <c r="HZQ808" s="99"/>
      <c r="HZR808" s="99"/>
      <c r="HZS808" s="99"/>
      <c r="HZT808" s="99"/>
      <c r="HZU808" s="99"/>
      <c r="HZV808" s="99"/>
      <c r="HZW808" s="99"/>
      <c r="HZX808" s="99"/>
      <c r="HZY808" s="99"/>
      <c r="HZZ808" s="99"/>
      <c r="IAA808" s="99"/>
      <c r="IAB808" s="99"/>
      <c r="IAC808" s="99"/>
      <c r="IAD808" s="99"/>
      <c r="IAE808" s="99"/>
      <c r="IAF808" s="99"/>
      <c r="IAG808" s="99"/>
      <c r="IAH808" s="99"/>
      <c r="IAI808" s="99"/>
      <c r="IAJ808" s="99"/>
      <c r="IAK808" s="99"/>
      <c r="IAL808" s="99"/>
      <c r="IAM808" s="99"/>
      <c r="IAN808" s="99"/>
      <c r="IAO808" s="99"/>
      <c r="IAP808" s="99"/>
      <c r="IAQ808" s="99"/>
      <c r="IAR808" s="99"/>
      <c r="IAS808" s="99"/>
      <c r="IAT808" s="99"/>
      <c r="IAU808" s="99"/>
      <c r="IAV808" s="99"/>
      <c r="IAW808" s="99"/>
      <c r="IAX808" s="99"/>
      <c r="IAY808" s="99"/>
      <c r="IAZ808" s="99"/>
      <c r="IBA808" s="99"/>
      <c r="IBB808" s="99"/>
      <c r="IBC808" s="99"/>
      <c r="IBD808" s="99"/>
      <c r="IBE808" s="99"/>
      <c r="IBF808" s="99"/>
      <c r="IBG808" s="99"/>
      <c r="IBH808" s="99"/>
      <c r="IBI808" s="99"/>
      <c r="IBJ808" s="99"/>
      <c r="IBK808" s="99"/>
      <c r="IBL808" s="99"/>
      <c r="IBM808" s="99"/>
      <c r="IBN808" s="99"/>
      <c r="IBO808" s="99"/>
      <c r="IBP808" s="99"/>
      <c r="IBQ808" s="99"/>
      <c r="IBR808" s="99"/>
      <c r="IBS808" s="99"/>
      <c r="IBT808" s="99"/>
      <c r="IBU808" s="99"/>
      <c r="IBV808" s="99"/>
      <c r="IBW808" s="99"/>
      <c r="IBX808" s="99"/>
      <c r="IBY808" s="99"/>
      <c r="IBZ808" s="99"/>
      <c r="ICA808" s="99"/>
      <c r="ICB808" s="99"/>
      <c r="ICC808" s="99"/>
      <c r="ICD808" s="99"/>
      <c r="ICE808" s="99"/>
      <c r="ICF808" s="99"/>
      <c r="ICG808" s="99"/>
      <c r="ICH808" s="99"/>
      <c r="ICI808" s="99"/>
      <c r="ICJ808" s="99"/>
      <c r="ICK808" s="99"/>
      <c r="ICL808" s="99"/>
      <c r="ICM808" s="99"/>
      <c r="ICN808" s="99"/>
      <c r="ICO808" s="99"/>
      <c r="ICP808" s="99"/>
      <c r="ICQ808" s="99"/>
      <c r="ICR808" s="99"/>
      <c r="ICS808" s="99"/>
      <c r="ICT808" s="99"/>
      <c r="ICU808" s="99"/>
      <c r="ICV808" s="99"/>
      <c r="ICW808" s="99"/>
      <c r="ICX808" s="99"/>
      <c r="ICY808" s="99"/>
      <c r="ICZ808" s="99"/>
      <c r="IDA808" s="99"/>
      <c r="IDB808" s="99"/>
      <c r="IDC808" s="99"/>
      <c r="IDD808" s="99"/>
      <c r="IDE808" s="99"/>
      <c r="IDF808" s="99"/>
      <c r="IDG808" s="99"/>
      <c r="IDH808" s="99"/>
      <c r="IDI808" s="99"/>
      <c r="IDJ808" s="99"/>
      <c r="IDK808" s="99"/>
      <c r="IDL808" s="99"/>
      <c r="IDM808" s="99"/>
      <c r="IDN808" s="99"/>
      <c r="IDO808" s="99"/>
      <c r="IDP808" s="99"/>
      <c r="IDQ808" s="99"/>
      <c r="IDR808" s="99"/>
      <c r="IDS808" s="99"/>
      <c r="IDT808" s="99"/>
      <c r="IDU808" s="99"/>
      <c r="IDV808" s="99"/>
      <c r="IDW808" s="99"/>
      <c r="IDX808" s="99"/>
      <c r="IDY808" s="99"/>
      <c r="IDZ808" s="99"/>
      <c r="IEA808" s="99"/>
      <c r="IEB808" s="99"/>
      <c r="IEC808" s="99"/>
      <c r="IED808" s="99"/>
      <c r="IEE808" s="99"/>
      <c r="IEF808" s="99"/>
      <c r="IEG808" s="99"/>
      <c r="IEH808" s="99"/>
      <c r="IEI808" s="99"/>
      <c r="IEJ808" s="99"/>
      <c r="IEK808" s="99"/>
      <c r="IEL808" s="99"/>
      <c r="IEM808" s="99"/>
      <c r="IEN808" s="99"/>
      <c r="IEO808" s="99"/>
      <c r="IEP808" s="99"/>
      <c r="IEQ808" s="99"/>
      <c r="IER808" s="99"/>
      <c r="IES808" s="99"/>
      <c r="IET808" s="99"/>
      <c r="IEU808" s="99"/>
      <c r="IEV808" s="99"/>
      <c r="IEW808" s="99"/>
      <c r="IEX808" s="99"/>
      <c r="IEY808" s="99"/>
      <c r="IEZ808" s="99"/>
      <c r="IFA808" s="99"/>
      <c r="IFB808" s="99"/>
      <c r="IFC808" s="99"/>
      <c r="IFD808" s="99"/>
      <c r="IFE808" s="99"/>
      <c r="IFF808" s="99"/>
      <c r="IFG808" s="99"/>
      <c r="IFH808" s="99"/>
      <c r="IFI808" s="99"/>
      <c r="IFJ808" s="99"/>
      <c r="IFK808" s="99"/>
      <c r="IFL808" s="99"/>
      <c r="IFM808" s="99"/>
      <c r="IFN808" s="99"/>
      <c r="IFO808" s="99"/>
      <c r="IFP808" s="99"/>
      <c r="IFQ808" s="99"/>
      <c r="IFR808" s="99"/>
      <c r="IFS808" s="99"/>
      <c r="IFT808" s="99"/>
      <c r="IFU808" s="99"/>
      <c r="IFV808" s="99"/>
      <c r="IFW808" s="99"/>
      <c r="IFX808" s="99"/>
      <c r="IFY808" s="99"/>
      <c r="IFZ808" s="99"/>
      <c r="IGA808" s="99"/>
      <c r="IGB808" s="99"/>
      <c r="IGC808" s="99"/>
      <c r="IGD808" s="99"/>
      <c r="IGE808" s="99"/>
      <c r="IGF808" s="99"/>
      <c r="IGG808" s="99"/>
      <c r="IGH808" s="99"/>
      <c r="IGI808" s="99"/>
      <c r="IGJ808" s="99"/>
      <c r="IGK808" s="99"/>
      <c r="IGL808" s="99"/>
      <c r="IGM808" s="99"/>
      <c r="IGN808" s="99"/>
      <c r="IGO808" s="99"/>
      <c r="IGP808" s="99"/>
      <c r="IGQ808" s="99"/>
      <c r="IGR808" s="99"/>
      <c r="IGS808" s="99"/>
      <c r="IGT808" s="99"/>
      <c r="IGU808" s="99"/>
      <c r="IGV808" s="99"/>
      <c r="IGW808" s="99"/>
      <c r="IGX808" s="99"/>
      <c r="IGY808" s="99"/>
      <c r="IGZ808" s="99"/>
      <c r="IHA808" s="99"/>
      <c r="IHB808" s="99"/>
      <c r="IHC808" s="99"/>
      <c r="IHD808" s="99"/>
      <c r="IHE808" s="99"/>
      <c r="IHF808" s="99"/>
      <c r="IHG808" s="99"/>
      <c r="IHH808" s="99"/>
      <c r="IHI808" s="99"/>
      <c r="IHJ808" s="99"/>
      <c r="IHK808" s="99"/>
      <c r="IHL808" s="99"/>
      <c r="IHM808" s="99"/>
      <c r="IHN808" s="99"/>
      <c r="IHO808" s="99"/>
      <c r="IHP808" s="99"/>
      <c r="IHQ808" s="99"/>
      <c r="IHR808" s="99"/>
      <c r="IHS808" s="99"/>
      <c r="IHT808" s="99"/>
      <c r="IHU808" s="99"/>
      <c r="IHV808" s="99"/>
      <c r="IHW808" s="99"/>
      <c r="IHX808" s="99"/>
      <c r="IHY808" s="99"/>
      <c r="IHZ808" s="99"/>
      <c r="IIA808" s="99"/>
      <c r="IIB808" s="99"/>
      <c r="IIC808" s="99"/>
      <c r="IID808" s="99"/>
      <c r="IIE808" s="99"/>
      <c r="IIF808" s="99"/>
      <c r="IIG808" s="99"/>
      <c r="IIH808" s="99"/>
      <c r="III808" s="99"/>
      <c r="IIJ808" s="99"/>
      <c r="IIK808" s="99"/>
      <c r="IIL808" s="99"/>
      <c r="IIM808" s="99"/>
      <c r="IIN808" s="99"/>
      <c r="IIO808" s="99"/>
      <c r="IIP808" s="99"/>
      <c r="IIQ808" s="99"/>
      <c r="IIR808" s="99"/>
      <c r="IIS808" s="99"/>
      <c r="IIT808" s="99"/>
      <c r="IIU808" s="99"/>
      <c r="IIV808" s="99"/>
      <c r="IIW808" s="99"/>
      <c r="IIX808" s="99"/>
      <c r="IIY808" s="99"/>
      <c r="IIZ808" s="99"/>
      <c r="IJA808" s="99"/>
      <c r="IJB808" s="99"/>
      <c r="IJC808" s="99"/>
      <c r="IJD808" s="99"/>
      <c r="IJE808" s="99"/>
      <c r="IJF808" s="99"/>
      <c r="IJG808" s="99"/>
      <c r="IJH808" s="99"/>
      <c r="IJI808" s="99"/>
      <c r="IJJ808" s="99"/>
      <c r="IJK808" s="99"/>
      <c r="IJL808" s="99"/>
      <c r="IJM808" s="99"/>
      <c r="IJN808" s="99"/>
      <c r="IJO808" s="99"/>
      <c r="IJP808" s="99"/>
      <c r="IJQ808" s="99"/>
      <c r="IJR808" s="99"/>
      <c r="IJS808" s="99"/>
      <c r="IJT808" s="99"/>
      <c r="IJU808" s="99"/>
      <c r="IJV808" s="99"/>
      <c r="IJW808" s="99"/>
      <c r="IJX808" s="99"/>
      <c r="IJY808" s="99"/>
      <c r="IJZ808" s="99"/>
      <c r="IKA808" s="99"/>
      <c r="IKB808" s="99"/>
      <c r="IKC808" s="99"/>
      <c r="IKD808" s="99"/>
      <c r="IKE808" s="99"/>
      <c r="IKF808" s="99"/>
      <c r="IKG808" s="99"/>
      <c r="IKH808" s="99"/>
      <c r="IKI808" s="99"/>
      <c r="IKJ808" s="99"/>
      <c r="IKK808" s="99"/>
      <c r="IKL808" s="99"/>
      <c r="IKM808" s="99"/>
      <c r="IKN808" s="99"/>
      <c r="IKO808" s="99"/>
      <c r="IKP808" s="99"/>
      <c r="IKQ808" s="99"/>
      <c r="IKR808" s="99"/>
      <c r="IKS808" s="99"/>
      <c r="IKT808" s="99"/>
      <c r="IKU808" s="99"/>
      <c r="IKV808" s="99"/>
      <c r="IKW808" s="99"/>
      <c r="IKX808" s="99"/>
      <c r="IKY808" s="99"/>
      <c r="IKZ808" s="99"/>
      <c r="ILA808" s="99"/>
      <c r="ILB808" s="99"/>
      <c r="ILC808" s="99"/>
      <c r="ILD808" s="99"/>
      <c r="ILE808" s="99"/>
      <c r="ILF808" s="99"/>
      <c r="ILG808" s="99"/>
      <c r="ILH808" s="99"/>
      <c r="ILI808" s="99"/>
      <c r="ILJ808" s="99"/>
      <c r="ILK808" s="99"/>
      <c r="ILL808" s="99"/>
      <c r="ILM808" s="99"/>
      <c r="ILN808" s="99"/>
      <c r="ILO808" s="99"/>
      <c r="ILP808" s="99"/>
      <c r="ILQ808" s="99"/>
      <c r="ILR808" s="99"/>
      <c r="ILS808" s="99"/>
      <c r="ILT808" s="99"/>
      <c r="ILU808" s="99"/>
      <c r="ILV808" s="99"/>
      <c r="ILW808" s="99"/>
      <c r="ILX808" s="99"/>
      <c r="ILY808" s="99"/>
      <c r="ILZ808" s="99"/>
      <c r="IMA808" s="99"/>
      <c r="IMB808" s="99"/>
      <c r="IMC808" s="99"/>
      <c r="IMD808" s="99"/>
      <c r="IME808" s="99"/>
      <c r="IMF808" s="99"/>
      <c r="IMG808" s="99"/>
      <c r="IMH808" s="99"/>
      <c r="IMI808" s="99"/>
      <c r="IMJ808" s="99"/>
      <c r="IMK808" s="99"/>
      <c r="IML808" s="99"/>
      <c r="IMM808" s="99"/>
      <c r="IMN808" s="99"/>
      <c r="IMO808" s="99"/>
      <c r="IMP808" s="99"/>
      <c r="IMQ808" s="99"/>
      <c r="IMR808" s="99"/>
      <c r="IMS808" s="99"/>
      <c r="IMT808" s="99"/>
      <c r="IMU808" s="99"/>
      <c r="IMV808" s="99"/>
      <c r="IMW808" s="99"/>
      <c r="IMX808" s="99"/>
      <c r="IMY808" s="99"/>
      <c r="IMZ808" s="99"/>
      <c r="INA808" s="99"/>
      <c r="INB808" s="99"/>
      <c r="INC808" s="99"/>
      <c r="IND808" s="99"/>
      <c r="INE808" s="99"/>
      <c r="INF808" s="99"/>
      <c r="ING808" s="99"/>
      <c r="INH808" s="99"/>
      <c r="INI808" s="99"/>
      <c r="INJ808" s="99"/>
      <c r="INK808" s="99"/>
      <c r="INL808" s="99"/>
      <c r="INM808" s="99"/>
      <c r="INN808" s="99"/>
      <c r="INO808" s="99"/>
      <c r="INP808" s="99"/>
      <c r="INQ808" s="99"/>
      <c r="INR808" s="99"/>
      <c r="INS808" s="99"/>
      <c r="INT808" s="99"/>
      <c r="INU808" s="99"/>
      <c r="INV808" s="99"/>
      <c r="INW808" s="99"/>
      <c r="INX808" s="99"/>
      <c r="INY808" s="99"/>
      <c r="INZ808" s="99"/>
      <c r="IOA808" s="99"/>
      <c r="IOB808" s="99"/>
      <c r="IOC808" s="99"/>
      <c r="IOD808" s="99"/>
      <c r="IOE808" s="99"/>
      <c r="IOF808" s="99"/>
      <c r="IOG808" s="99"/>
      <c r="IOH808" s="99"/>
      <c r="IOI808" s="99"/>
      <c r="IOJ808" s="99"/>
      <c r="IOK808" s="99"/>
      <c r="IOL808" s="99"/>
      <c r="IOM808" s="99"/>
      <c r="ION808" s="99"/>
      <c r="IOO808" s="99"/>
      <c r="IOP808" s="99"/>
      <c r="IOQ808" s="99"/>
      <c r="IOR808" s="99"/>
      <c r="IOS808" s="99"/>
      <c r="IOT808" s="99"/>
      <c r="IOU808" s="99"/>
      <c r="IOV808" s="99"/>
      <c r="IOW808" s="99"/>
      <c r="IOX808" s="99"/>
      <c r="IOY808" s="99"/>
      <c r="IOZ808" s="99"/>
      <c r="IPA808" s="99"/>
      <c r="IPB808" s="99"/>
      <c r="IPC808" s="99"/>
      <c r="IPD808" s="99"/>
      <c r="IPE808" s="99"/>
      <c r="IPF808" s="99"/>
      <c r="IPG808" s="99"/>
      <c r="IPH808" s="99"/>
      <c r="IPI808" s="99"/>
      <c r="IPJ808" s="99"/>
      <c r="IPK808" s="99"/>
      <c r="IPL808" s="99"/>
      <c r="IPM808" s="99"/>
      <c r="IPN808" s="99"/>
      <c r="IPO808" s="99"/>
      <c r="IPP808" s="99"/>
      <c r="IPQ808" s="99"/>
      <c r="IPR808" s="99"/>
      <c r="IPS808" s="99"/>
      <c r="IPT808" s="99"/>
      <c r="IPU808" s="99"/>
      <c r="IPV808" s="99"/>
      <c r="IPW808" s="99"/>
      <c r="IPX808" s="99"/>
      <c r="IPY808" s="99"/>
      <c r="IPZ808" s="99"/>
      <c r="IQA808" s="99"/>
      <c r="IQB808" s="99"/>
      <c r="IQC808" s="99"/>
      <c r="IQD808" s="99"/>
      <c r="IQE808" s="99"/>
      <c r="IQF808" s="99"/>
      <c r="IQG808" s="99"/>
      <c r="IQH808" s="99"/>
      <c r="IQI808" s="99"/>
      <c r="IQJ808" s="99"/>
      <c r="IQK808" s="99"/>
      <c r="IQL808" s="99"/>
      <c r="IQM808" s="99"/>
      <c r="IQN808" s="99"/>
      <c r="IQO808" s="99"/>
      <c r="IQP808" s="99"/>
      <c r="IQQ808" s="99"/>
      <c r="IQR808" s="99"/>
      <c r="IQS808" s="99"/>
      <c r="IQT808" s="99"/>
      <c r="IQU808" s="99"/>
      <c r="IQV808" s="99"/>
      <c r="IQW808" s="99"/>
      <c r="IQX808" s="99"/>
      <c r="IQY808" s="99"/>
      <c r="IQZ808" s="99"/>
      <c r="IRA808" s="99"/>
      <c r="IRB808" s="99"/>
      <c r="IRC808" s="99"/>
      <c r="IRD808" s="99"/>
      <c r="IRE808" s="99"/>
      <c r="IRF808" s="99"/>
      <c r="IRG808" s="99"/>
      <c r="IRH808" s="99"/>
      <c r="IRI808" s="99"/>
      <c r="IRJ808" s="99"/>
      <c r="IRK808" s="99"/>
      <c r="IRL808" s="99"/>
      <c r="IRM808" s="99"/>
      <c r="IRN808" s="99"/>
      <c r="IRO808" s="99"/>
      <c r="IRP808" s="99"/>
      <c r="IRQ808" s="99"/>
      <c r="IRR808" s="99"/>
      <c r="IRS808" s="99"/>
      <c r="IRT808" s="99"/>
      <c r="IRU808" s="99"/>
      <c r="IRV808" s="99"/>
      <c r="IRW808" s="99"/>
      <c r="IRX808" s="99"/>
      <c r="IRY808" s="99"/>
      <c r="IRZ808" s="99"/>
      <c r="ISA808" s="99"/>
      <c r="ISB808" s="99"/>
      <c r="ISC808" s="99"/>
      <c r="ISD808" s="99"/>
      <c r="ISE808" s="99"/>
      <c r="ISF808" s="99"/>
      <c r="ISG808" s="99"/>
      <c r="ISH808" s="99"/>
      <c r="ISI808" s="99"/>
      <c r="ISJ808" s="99"/>
      <c r="ISK808" s="99"/>
      <c r="ISL808" s="99"/>
      <c r="ISM808" s="99"/>
      <c r="ISN808" s="99"/>
      <c r="ISO808" s="99"/>
      <c r="ISP808" s="99"/>
      <c r="ISQ808" s="99"/>
      <c r="ISR808" s="99"/>
      <c r="ISS808" s="99"/>
      <c r="IST808" s="99"/>
      <c r="ISU808" s="99"/>
      <c r="ISV808" s="99"/>
      <c r="ISW808" s="99"/>
      <c r="ISX808" s="99"/>
      <c r="ISY808" s="99"/>
      <c r="ISZ808" s="99"/>
      <c r="ITA808" s="99"/>
      <c r="ITB808" s="99"/>
      <c r="ITC808" s="99"/>
      <c r="ITD808" s="99"/>
      <c r="ITE808" s="99"/>
      <c r="ITF808" s="99"/>
      <c r="ITG808" s="99"/>
      <c r="ITH808" s="99"/>
      <c r="ITI808" s="99"/>
      <c r="ITJ808" s="99"/>
      <c r="ITK808" s="99"/>
      <c r="ITL808" s="99"/>
      <c r="ITM808" s="99"/>
      <c r="ITN808" s="99"/>
      <c r="ITO808" s="99"/>
      <c r="ITP808" s="99"/>
      <c r="ITQ808" s="99"/>
      <c r="ITR808" s="99"/>
      <c r="ITS808" s="99"/>
      <c r="ITT808" s="99"/>
      <c r="ITU808" s="99"/>
      <c r="ITV808" s="99"/>
      <c r="ITW808" s="99"/>
      <c r="ITX808" s="99"/>
      <c r="ITY808" s="99"/>
      <c r="ITZ808" s="99"/>
      <c r="IUA808" s="99"/>
      <c r="IUB808" s="99"/>
      <c r="IUC808" s="99"/>
      <c r="IUD808" s="99"/>
      <c r="IUE808" s="99"/>
      <c r="IUF808" s="99"/>
      <c r="IUG808" s="99"/>
      <c r="IUH808" s="99"/>
      <c r="IUI808" s="99"/>
      <c r="IUJ808" s="99"/>
      <c r="IUK808" s="99"/>
      <c r="IUL808" s="99"/>
      <c r="IUM808" s="99"/>
      <c r="IUN808" s="99"/>
      <c r="IUO808" s="99"/>
      <c r="IUP808" s="99"/>
      <c r="IUQ808" s="99"/>
      <c r="IUR808" s="99"/>
      <c r="IUS808" s="99"/>
      <c r="IUT808" s="99"/>
      <c r="IUU808" s="99"/>
      <c r="IUV808" s="99"/>
      <c r="IUW808" s="99"/>
      <c r="IUX808" s="99"/>
      <c r="IUY808" s="99"/>
      <c r="IUZ808" s="99"/>
      <c r="IVA808" s="99"/>
      <c r="IVB808" s="99"/>
      <c r="IVC808" s="99"/>
      <c r="IVD808" s="99"/>
      <c r="IVE808" s="99"/>
      <c r="IVF808" s="99"/>
      <c r="IVG808" s="99"/>
      <c r="IVH808" s="99"/>
      <c r="IVI808" s="99"/>
      <c r="IVJ808" s="99"/>
      <c r="IVK808" s="99"/>
      <c r="IVL808" s="99"/>
      <c r="IVM808" s="99"/>
      <c r="IVN808" s="99"/>
      <c r="IVO808" s="99"/>
      <c r="IVP808" s="99"/>
      <c r="IVQ808" s="99"/>
      <c r="IVR808" s="99"/>
      <c r="IVS808" s="99"/>
      <c r="IVT808" s="99"/>
      <c r="IVU808" s="99"/>
      <c r="IVV808" s="99"/>
      <c r="IVW808" s="99"/>
      <c r="IVX808" s="99"/>
      <c r="IVY808" s="99"/>
      <c r="IVZ808" s="99"/>
      <c r="IWA808" s="99"/>
      <c r="IWB808" s="99"/>
      <c r="IWC808" s="99"/>
      <c r="IWD808" s="99"/>
      <c r="IWE808" s="99"/>
      <c r="IWF808" s="99"/>
      <c r="IWG808" s="99"/>
      <c r="IWH808" s="99"/>
      <c r="IWI808" s="99"/>
      <c r="IWJ808" s="99"/>
      <c r="IWK808" s="99"/>
      <c r="IWL808" s="99"/>
      <c r="IWM808" s="99"/>
      <c r="IWN808" s="99"/>
      <c r="IWO808" s="99"/>
      <c r="IWP808" s="99"/>
      <c r="IWQ808" s="99"/>
      <c r="IWR808" s="99"/>
      <c r="IWS808" s="99"/>
      <c r="IWT808" s="99"/>
      <c r="IWU808" s="99"/>
      <c r="IWV808" s="99"/>
      <c r="IWW808" s="99"/>
      <c r="IWX808" s="99"/>
      <c r="IWY808" s="99"/>
      <c r="IWZ808" s="99"/>
      <c r="IXA808" s="99"/>
      <c r="IXB808" s="99"/>
      <c r="IXC808" s="99"/>
      <c r="IXD808" s="99"/>
      <c r="IXE808" s="99"/>
      <c r="IXF808" s="99"/>
      <c r="IXG808" s="99"/>
      <c r="IXH808" s="99"/>
      <c r="IXI808" s="99"/>
      <c r="IXJ808" s="99"/>
      <c r="IXK808" s="99"/>
      <c r="IXL808" s="99"/>
      <c r="IXM808" s="99"/>
      <c r="IXN808" s="99"/>
      <c r="IXO808" s="99"/>
      <c r="IXP808" s="99"/>
      <c r="IXQ808" s="99"/>
      <c r="IXR808" s="99"/>
      <c r="IXS808" s="99"/>
      <c r="IXT808" s="99"/>
      <c r="IXU808" s="99"/>
      <c r="IXV808" s="99"/>
      <c r="IXW808" s="99"/>
      <c r="IXX808" s="99"/>
      <c r="IXY808" s="99"/>
      <c r="IXZ808" s="99"/>
      <c r="IYA808" s="99"/>
      <c r="IYB808" s="99"/>
      <c r="IYC808" s="99"/>
      <c r="IYD808" s="99"/>
      <c r="IYE808" s="99"/>
      <c r="IYF808" s="99"/>
      <c r="IYG808" s="99"/>
      <c r="IYH808" s="99"/>
      <c r="IYI808" s="99"/>
      <c r="IYJ808" s="99"/>
      <c r="IYK808" s="99"/>
      <c r="IYL808" s="99"/>
      <c r="IYM808" s="99"/>
      <c r="IYN808" s="99"/>
      <c r="IYO808" s="99"/>
      <c r="IYP808" s="99"/>
      <c r="IYQ808" s="99"/>
      <c r="IYR808" s="99"/>
      <c r="IYS808" s="99"/>
      <c r="IYT808" s="99"/>
      <c r="IYU808" s="99"/>
      <c r="IYV808" s="99"/>
      <c r="IYW808" s="99"/>
      <c r="IYX808" s="99"/>
      <c r="IYY808" s="99"/>
      <c r="IYZ808" s="99"/>
      <c r="IZA808" s="99"/>
      <c r="IZB808" s="99"/>
      <c r="IZC808" s="99"/>
      <c r="IZD808" s="99"/>
      <c r="IZE808" s="99"/>
      <c r="IZF808" s="99"/>
      <c r="IZG808" s="99"/>
      <c r="IZH808" s="99"/>
      <c r="IZI808" s="99"/>
      <c r="IZJ808" s="99"/>
      <c r="IZK808" s="99"/>
      <c r="IZL808" s="99"/>
      <c r="IZM808" s="99"/>
      <c r="IZN808" s="99"/>
      <c r="IZO808" s="99"/>
      <c r="IZP808" s="99"/>
      <c r="IZQ808" s="99"/>
      <c r="IZR808" s="99"/>
      <c r="IZS808" s="99"/>
      <c r="IZT808" s="99"/>
      <c r="IZU808" s="99"/>
      <c r="IZV808" s="99"/>
      <c r="IZW808" s="99"/>
      <c r="IZX808" s="99"/>
      <c r="IZY808" s="99"/>
      <c r="IZZ808" s="99"/>
      <c r="JAA808" s="99"/>
      <c r="JAB808" s="99"/>
      <c r="JAC808" s="99"/>
      <c r="JAD808" s="99"/>
      <c r="JAE808" s="99"/>
      <c r="JAF808" s="99"/>
      <c r="JAG808" s="99"/>
      <c r="JAH808" s="99"/>
      <c r="JAI808" s="99"/>
      <c r="JAJ808" s="99"/>
      <c r="JAK808" s="99"/>
      <c r="JAL808" s="99"/>
      <c r="JAM808" s="99"/>
      <c r="JAN808" s="99"/>
      <c r="JAO808" s="99"/>
      <c r="JAP808" s="99"/>
      <c r="JAQ808" s="99"/>
      <c r="JAR808" s="99"/>
      <c r="JAS808" s="99"/>
      <c r="JAT808" s="99"/>
      <c r="JAU808" s="99"/>
      <c r="JAV808" s="99"/>
      <c r="JAW808" s="99"/>
      <c r="JAX808" s="99"/>
      <c r="JAY808" s="99"/>
      <c r="JAZ808" s="99"/>
      <c r="JBA808" s="99"/>
      <c r="JBB808" s="99"/>
      <c r="JBC808" s="99"/>
      <c r="JBD808" s="99"/>
      <c r="JBE808" s="99"/>
      <c r="JBF808" s="99"/>
      <c r="JBG808" s="99"/>
      <c r="JBH808" s="99"/>
      <c r="JBI808" s="99"/>
      <c r="JBJ808" s="99"/>
      <c r="JBK808" s="99"/>
      <c r="JBL808" s="99"/>
      <c r="JBM808" s="99"/>
      <c r="JBN808" s="99"/>
      <c r="JBO808" s="99"/>
      <c r="JBP808" s="99"/>
      <c r="JBQ808" s="99"/>
      <c r="JBR808" s="99"/>
      <c r="JBS808" s="99"/>
      <c r="JBT808" s="99"/>
      <c r="JBU808" s="99"/>
      <c r="JBV808" s="99"/>
      <c r="JBW808" s="99"/>
      <c r="JBX808" s="99"/>
      <c r="JBY808" s="99"/>
      <c r="JBZ808" s="99"/>
      <c r="JCA808" s="99"/>
      <c r="JCB808" s="99"/>
      <c r="JCC808" s="99"/>
      <c r="JCD808" s="99"/>
      <c r="JCE808" s="99"/>
      <c r="JCF808" s="99"/>
      <c r="JCG808" s="99"/>
      <c r="JCH808" s="99"/>
      <c r="JCI808" s="99"/>
      <c r="JCJ808" s="99"/>
      <c r="JCK808" s="99"/>
      <c r="JCL808" s="99"/>
      <c r="JCM808" s="99"/>
      <c r="JCN808" s="99"/>
      <c r="JCO808" s="99"/>
      <c r="JCP808" s="99"/>
      <c r="JCQ808" s="99"/>
      <c r="JCR808" s="99"/>
      <c r="JCS808" s="99"/>
      <c r="JCT808" s="99"/>
      <c r="JCU808" s="99"/>
      <c r="JCV808" s="99"/>
      <c r="JCW808" s="99"/>
      <c r="JCX808" s="99"/>
      <c r="JCY808" s="99"/>
      <c r="JCZ808" s="99"/>
      <c r="JDA808" s="99"/>
      <c r="JDB808" s="99"/>
      <c r="JDC808" s="99"/>
      <c r="JDD808" s="99"/>
      <c r="JDE808" s="99"/>
      <c r="JDF808" s="99"/>
      <c r="JDG808" s="99"/>
      <c r="JDH808" s="99"/>
      <c r="JDI808" s="99"/>
      <c r="JDJ808" s="99"/>
      <c r="JDK808" s="99"/>
      <c r="JDL808" s="99"/>
      <c r="JDM808" s="99"/>
      <c r="JDN808" s="99"/>
      <c r="JDO808" s="99"/>
      <c r="JDP808" s="99"/>
      <c r="JDQ808" s="99"/>
      <c r="JDR808" s="99"/>
      <c r="JDS808" s="99"/>
      <c r="JDT808" s="99"/>
      <c r="JDU808" s="99"/>
      <c r="JDV808" s="99"/>
      <c r="JDW808" s="99"/>
      <c r="JDX808" s="99"/>
      <c r="JDY808" s="99"/>
      <c r="JDZ808" s="99"/>
      <c r="JEA808" s="99"/>
      <c r="JEB808" s="99"/>
      <c r="JEC808" s="99"/>
      <c r="JED808" s="99"/>
      <c r="JEE808" s="99"/>
      <c r="JEF808" s="99"/>
      <c r="JEG808" s="99"/>
      <c r="JEH808" s="99"/>
      <c r="JEI808" s="99"/>
      <c r="JEJ808" s="99"/>
      <c r="JEK808" s="99"/>
      <c r="JEL808" s="99"/>
      <c r="JEM808" s="99"/>
      <c r="JEN808" s="99"/>
      <c r="JEO808" s="99"/>
      <c r="JEP808" s="99"/>
      <c r="JEQ808" s="99"/>
      <c r="JER808" s="99"/>
      <c r="JES808" s="99"/>
      <c r="JET808" s="99"/>
      <c r="JEU808" s="99"/>
      <c r="JEV808" s="99"/>
      <c r="JEW808" s="99"/>
      <c r="JEX808" s="99"/>
      <c r="JEY808" s="99"/>
      <c r="JEZ808" s="99"/>
      <c r="JFA808" s="99"/>
      <c r="JFB808" s="99"/>
      <c r="JFC808" s="99"/>
      <c r="JFD808" s="99"/>
      <c r="JFE808" s="99"/>
      <c r="JFF808" s="99"/>
      <c r="JFG808" s="99"/>
      <c r="JFH808" s="99"/>
      <c r="JFI808" s="99"/>
      <c r="JFJ808" s="99"/>
      <c r="JFK808" s="99"/>
      <c r="JFL808" s="99"/>
      <c r="JFM808" s="99"/>
      <c r="JFN808" s="99"/>
      <c r="JFO808" s="99"/>
      <c r="JFP808" s="99"/>
      <c r="JFQ808" s="99"/>
      <c r="JFR808" s="99"/>
      <c r="JFS808" s="99"/>
      <c r="JFT808" s="99"/>
      <c r="JFU808" s="99"/>
      <c r="JFV808" s="99"/>
      <c r="JFW808" s="99"/>
      <c r="JFX808" s="99"/>
      <c r="JFY808" s="99"/>
      <c r="JFZ808" s="99"/>
      <c r="JGA808" s="99"/>
      <c r="JGB808" s="99"/>
      <c r="JGC808" s="99"/>
      <c r="JGD808" s="99"/>
      <c r="JGE808" s="99"/>
      <c r="JGF808" s="99"/>
      <c r="JGG808" s="99"/>
      <c r="JGH808" s="99"/>
      <c r="JGI808" s="99"/>
      <c r="JGJ808" s="99"/>
      <c r="JGK808" s="99"/>
      <c r="JGL808" s="99"/>
      <c r="JGM808" s="99"/>
      <c r="JGN808" s="99"/>
      <c r="JGO808" s="99"/>
      <c r="JGP808" s="99"/>
      <c r="JGQ808" s="99"/>
      <c r="JGR808" s="99"/>
      <c r="JGS808" s="99"/>
      <c r="JGT808" s="99"/>
      <c r="JGU808" s="99"/>
      <c r="JGV808" s="99"/>
      <c r="JGW808" s="99"/>
      <c r="JGX808" s="99"/>
      <c r="JGY808" s="99"/>
      <c r="JGZ808" s="99"/>
      <c r="JHA808" s="99"/>
      <c r="JHB808" s="99"/>
      <c r="JHC808" s="99"/>
      <c r="JHD808" s="99"/>
      <c r="JHE808" s="99"/>
      <c r="JHF808" s="99"/>
      <c r="JHG808" s="99"/>
      <c r="JHH808" s="99"/>
      <c r="JHI808" s="99"/>
      <c r="JHJ808" s="99"/>
      <c r="JHK808" s="99"/>
      <c r="JHL808" s="99"/>
      <c r="JHM808" s="99"/>
      <c r="JHN808" s="99"/>
      <c r="JHO808" s="99"/>
      <c r="JHP808" s="99"/>
      <c r="JHQ808" s="99"/>
      <c r="JHR808" s="99"/>
      <c r="JHS808" s="99"/>
      <c r="JHT808" s="99"/>
      <c r="JHU808" s="99"/>
      <c r="JHV808" s="99"/>
      <c r="JHW808" s="99"/>
      <c r="JHX808" s="99"/>
      <c r="JHY808" s="99"/>
      <c r="JHZ808" s="99"/>
      <c r="JIA808" s="99"/>
      <c r="JIB808" s="99"/>
      <c r="JIC808" s="99"/>
      <c r="JID808" s="99"/>
      <c r="JIE808" s="99"/>
      <c r="JIF808" s="99"/>
      <c r="JIG808" s="99"/>
      <c r="JIH808" s="99"/>
      <c r="JII808" s="99"/>
      <c r="JIJ808" s="99"/>
      <c r="JIK808" s="99"/>
      <c r="JIL808" s="99"/>
      <c r="JIM808" s="99"/>
      <c r="JIN808" s="99"/>
      <c r="JIO808" s="99"/>
      <c r="JIP808" s="99"/>
      <c r="JIQ808" s="99"/>
      <c r="JIR808" s="99"/>
      <c r="JIS808" s="99"/>
      <c r="JIT808" s="99"/>
      <c r="JIU808" s="99"/>
      <c r="JIV808" s="99"/>
      <c r="JIW808" s="99"/>
      <c r="JIX808" s="99"/>
      <c r="JIY808" s="99"/>
      <c r="JIZ808" s="99"/>
      <c r="JJA808" s="99"/>
      <c r="JJB808" s="99"/>
      <c r="JJC808" s="99"/>
      <c r="JJD808" s="99"/>
      <c r="JJE808" s="99"/>
      <c r="JJF808" s="99"/>
      <c r="JJG808" s="99"/>
      <c r="JJH808" s="99"/>
      <c r="JJI808" s="99"/>
      <c r="JJJ808" s="99"/>
      <c r="JJK808" s="99"/>
      <c r="JJL808" s="99"/>
      <c r="JJM808" s="99"/>
      <c r="JJN808" s="99"/>
      <c r="JJO808" s="99"/>
      <c r="JJP808" s="99"/>
      <c r="JJQ808" s="99"/>
      <c r="JJR808" s="99"/>
      <c r="JJS808" s="99"/>
      <c r="JJT808" s="99"/>
      <c r="JJU808" s="99"/>
      <c r="JJV808" s="99"/>
      <c r="JJW808" s="99"/>
      <c r="JJX808" s="99"/>
      <c r="JJY808" s="99"/>
      <c r="JJZ808" s="99"/>
      <c r="JKA808" s="99"/>
      <c r="JKB808" s="99"/>
      <c r="JKC808" s="99"/>
      <c r="JKD808" s="99"/>
      <c r="JKE808" s="99"/>
      <c r="JKF808" s="99"/>
      <c r="JKG808" s="99"/>
      <c r="JKH808" s="99"/>
      <c r="JKI808" s="99"/>
      <c r="JKJ808" s="99"/>
      <c r="JKK808" s="99"/>
      <c r="JKL808" s="99"/>
      <c r="JKM808" s="99"/>
      <c r="JKN808" s="99"/>
      <c r="JKO808" s="99"/>
      <c r="JKP808" s="99"/>
      <c r="JKQ808" s="99"/>
      <c r="JKR808" s="99"/>
      <c r="JKS808" s="99"/>
      <c r="JKT808" s="99"/>
      <c r="JKU808" s="99"/>
      <c r="JKV808" s="99"/>
      <c r="JKW808" s="99"/>
      <c r="JKX808" s="99"/>
      <c r="JKY808" s="99"/>
      <c r="JKZ808" s="99"/>
      <c r="JLA808" s="99"/>
      <c r="JLB808" s="99"/>
      <c r="JLC808" s="99"/>
      <c r="JLD808" s="99"/>
      <c r="JLE808" s="99"/>
      <c r="JLF808" s="99"/>
      <c r="JLG808" s="99"/>
      <c r="JLH808" s="99"/>
      <c r="JLI808" s="99"/>
      <c r="JLJ808" s="99"/>
      <c r="JLK808" s="99"/>
      <c r="JLL808" s="99"/>
      <c r="JLM808" s="99"/>
      <c r="JLN808" s="99"/>
      <c r="JLO808" s="99"/>
      <c r="JLP808" s="99"/>
      <c r="JLQ808" s="99"/>
      <c r="JLR808" s="99"/>
      <c r="JLS808" s="99"/>
      <c r="JLT808" s="99"/>
      <c r="JLU808" s="99"/>
      <c r="JLV808" s="99"/>
      <c r="JLW808" s="99"/>
      <c r="JLX808" s="99"/>
      <c r="JLY808" s="99"/>
      <c r="JLZ808" s="99"/>
      <c r="JMA808" s="99"/>
      <c r="JMB808" s="99"/>
      <c r="JMC808" s="99"/>
      <c r="JMD808" s="99"/>
      <c r="JME808" s="99"/>
      <c r="JMF808" s="99"/>
      <c r="JMG808" s="99"/>
      <c r="JMH808" s="99"/>
      <c r="JMI808" s="99"/>
      <c r="JMJ808" s="99"/>
      <c r="JMK808" s="99"/>
      <c r="JML808" s="99"/>
      <c r="JMM808" s="99"/>
      <c r="JMN808" s="99"/>
      <c r="JMO808" s="99"/>
      <c r="JMP808" s="99"/>
      <c r="JMQ808" s="99"/>
      <c r="JMR808" s="99"/>
      <c r="JMS808" s="99"/>
      <c r="JMT808" s="99"/>
      <c r="JMU808" s="99"/>
      <c r="JMV808" s="99"/>
      <c r="JMW808" s="99"/>
      <c r="JMX808" s="99"/>
      <c r="JMY808" s="99"/>
      <c r="JMZ808" s="99"/>
      <c r="JNA808" s="99"/>
      <c r="JNB808" s="99"/>
      <c r="JNC808" s="99"/>
      <c r="JND808" s="99"/>
      <c r="JNE808" s="99"/>
      <c r="JNF808" s="99"/>
      <c r="JNG808" s="99"/>
      <c r="JNH808" s="99"/>
      <c r="JNI808" s="99"/>
      <c r="JNJ808" s="99"/>
      <c r="JNK808" s="99"/>
      <c r="JNL808" s="99"/>
      <c r="JNM808" s="99"/>
      <c r="JNN808" s="99"/>
      <c r="JNO808" s="99"/>
      <c r="JNP808" s="99"/>
      <c r="JNQ808" s="99"/>
      <c r="JNR808" s="99"/>
      <c r="JNS808" s="99"/>
      <c r="JNT808" s="99"/>
      <c r="JNU808" s="99"/>
      <c r="JNV808" s="99"/>
      <c r="JNW808" s="99"/>
      <c r="JNX808" s="99"/>
      <c r="JNY808" s="99"/>
      <c r="JNZ808" s="99"/>
      <c r="JOA808" s="99"/>
      <c r="JOB808" s="99"/>
      <c r="JOC808" s="99"/>
      <c r="JOD808" s="99"/>
      <c r="JOE808" s="99"/>
      <c r="JOF808" s="99"/>
      <c r="JOG808" s="99"/>
      <c r="JOH808" s="99"/>
      <c r="JOI808" s="99"/>
      <c r="JOJ808" s="99"/>
      <c r="JOK808" s="99"/>
      <c r="JOL808" s="99"/>
      <c r="JOM808" s="99"/>
      <c r="JON808" s="99"/>
      <c r="JOO808" s="99"/>
      <c r="JOP808" s="99"/>
      <c r="JOQ808" s="99"/>
      <c r="JOR808" s="99"/>
      <c r="JOS808" s="99"/>
      <c r="JOT808" s="99"/>
      <c r="JOU808" s="99"/>
      <c r="JOV808" s="99"/>
      <c r="JOW808" s="99"/>
      <c r="JOX808" s="99"/>
      <c r="JOY808" s="99"/>
      <c r="JOZ808" s="99"/>
      <c r="JPA808" s="99"/>
      <c r="JPB808" s="99"/>
      <c r="JPC808" s="99"/>
      <c r="JPD808" s="99"/>
      <c r="JPE808" s="99"/>
      <c r="JPF808" s="99"/>
      <c r="JPG808" s="99"/>
      <c r="JPH808" s="99"/>
      <c r="JPI808" s="99"/>
      <c r="JPJ808" s="99"/>
      <c r="JPK808" s="99"/>
      <c r="JPL808" s="99"/>
      <c r="JPM808" s="99"/>
      <c r="JPN808" s="99"/>
      <c r="JPO808" s="99"/>
      <c r="JPP808" s="99"/>
      <c r="JPQ808" s="99"/>
      <c r="JPR808" s="99"/>
      <c r="JPS808" s="99"/>
      <c r="JPT808" s="99"/>
      <c r="JPU808" s="99"/>
      <c r="JPV808" s="99"/>
      <c r="JPW808" s="99"/>
      <c r="JPX808" s="99"/>
      <c r="JPY808" s="99"/>
      <c r="JPZ808" s="99"/>
      <c r="JQA808" s="99"/>
      <c r="JQB808" s="99"/>
      <c r="JQC808" s="99"/>
      <c r="JQD808" s="99"/>
      <c r="JQE808" s="99"/>
      <c r="JQF808" s="99"/>
      <c r="JQG808" s="99"/>
      <c r="JQH808" s="99"/>
      <c r="JQI808" s="99"/>
      <c r="JQJ808" s="99"/>
      <c r="JQK808" s="99"/>
      <c r="JQL808" s="99"/>
      <c r="JQM808" s="99"/>
      <c r="JQN808" s="99"/>
      <c r="JQO808" s="99"/>
      <c r="JQP808" s="99"/>
      <c r="JQQ808" s="99"/>
      <c r="JQR808" s="99"/>
      <c r="JQS808" s="99"/>
      <c r="JQT808" s="99"/>
      <c r="JQU808" s="99"/>
      <c r="JQV808" s="99"/>
      <c r="JQW808" s="99"/>
      <c r="JQX808" s="99"/>
      <c r="JQY808" s="99"/>
      <c r="JQZ808" s="99"/>
      <c r="JRA808" s="99"/>
      <c r="JRB808" s="99"/>
      <c r="JRC808" s="99"/>
      <c r="JRD808" s="99"/>
      <c r="JRE808" s="99"/>
      <c r="JRF808" s="99"/>
      <c r="JRG808" s="99"/>
      <c r="JRH808" s="99"/>
      <c r="JRI808" s="99"/>
      <c r="JRJ808" s="99"/>
      <c r="JRK808" s="99"/>
      <c r="JRL808" s="99"/>
      <c r="JRM808" s="99"/>
      <c r="JRN808" s="99"/>
      <c r="JRO808" s="99"/>
      <c r="JRP808" s="99"/>
      <c r="JRQ808" s="99"/>
      <c r="JRR808" s="99"/>
      <c r="JRS808" s="99"/>
      <c r="JRT808" s="99"/>
      <c r="JRU808" s="99"/>
      <c r="JRV808" s="99"/>
      <c r="JRW808" s="99"/>
      <c r="JRX808" s="99"/>
      <c r="JRY808" s="99"/>
      <c r="JRZ808" s="99"/>
      <c r="JSA808" s="99"/>
      <c r="JSB808" s="99"/>
      <c r="JSC808" s="99"/>
      <c r="JSD808" s="99"/>
      <c r="JSE808" s="99"/>
      <c r="JSF808" s="99"/>
      <c r="JSG808" s="99"/>
      <c r="JSH808" s="99"/>
      <c r="JSI808" s="99"/>
      <c r="JSJ808" s="99"/>
      <c r="JSK808" s="99"/>
      <c r="JSL808" s="99"/>
      <c r="JSM808" s="99"/>
      <c r="JSN808" s="99"/>
      <c r="JSO808" s="99"/>
      <c r="JSP808" s="99"/>
      <c r="JSQ808" s="99"/>
      <c r="JSR808" s="99"/>
      <c r="JSS808" s="99"/>
      <c r="JST808" s="99"/>
      <c r="JSU808" s="99"/>
      <c r="JSV808" s="99"/>
      <c r="JSW808" s="99"/>
      <c r="JSX808" s="99"/>
      <c r="JSY808" s="99"/>
      <c r="JSZ808" s="99"/>
      <c r="JTA808" s="99"/>
      <c r="JTB808" s="99"/>
      <c r="JTC808" s="99"/>
      <c r="JTD808" s="99"/>
      <c r="JTE808" s="99"/>
      <c r="JTF808" s="99"/>
      <c r="JTG808" s="99"/>
      <c r="JTH808" s="99"/>
      <c r="JTI808" s="99"/>
      <c r="JTJ808" s="99"/>
      <c r="JTK808" s="99"/>
      <c r="JTL808" s="99"/>
      <c r="JTM808" s="99"/>
      <c r="JTN808" s="99"/>
      <c r="JTO808" s="99"/>
      <c r="JTP808" s="99"/>
      <c r="JTQ808" s="99"/>
      <c r="JTR808" s="99"/>
      <c r="JTS808" s="99"/>
      <c r="JTT808" s="99"/>
      <c r="JTU808" s="99"/>
      <c r="JTV808" s="99"/>
      <c r="JTW808" s="99"/>
      <c r="JTX808" s="99"/>
      <c r="JTY808" s="99"/>
      <c r="JTZ808" s="99"/>
      <c r="JUA808" s="99"/>
      <c r="JUB808" s="99"/>
      <c r="JUC808" s="99"/>
      <c r="JUD808" s="99"/>
      <c r="JUE808" s="99"/>
      <c r="JUF808" s="99"/>
      <c r="JUG808" s="99"/>
      <c r="JUH808" s="99"/>
      <c r="JUI808" s="99"/>
      <c r="JUJ808" s="99"/>
      <c r="JUK808" s="99"/>
      <c r="JUL808" s="99"/>
      <c r="JUM808" s="99"/>
      <c r="JUN808" s="99"/>
      <c r="JUO808" s="99"/>
      <c r="JUP808" s="99"/>
      <c r="JUQ808" s="99"/>
      <c r="JUR808" s="99"/>
      <c r="JUS808" s="99"/>
      <c r="JUT808" s="99"/>
      <c r="JUU808" s="99"/>
      <c r="JUV808" s="99"/>
      <c r="JUW808" s="99"/>
      <c r="JUX808" s="99"/>
      <c r="JUY808" s="99"/>
      <c r="JUZ808" s="99"/>
      <c r="JVA808" s="99"/>
      <c r="JVB808" s="99"/>
      <c r="JVC808" s="99"/>
      <c r="JVD808" s="99"/>
      <c r="JVE808" s="99"/>
      <c r="JVF808" s="99"/>
      <c r="JVG808" s="99"/>
      <c r="JVH808" s="99"/>
      <c r="JVI808" s="99"/>
      <c r="JVJ808" s="99"/>
      <c r="JVK808" s="99"/>
      <c r="JVL808" s="99"/>
      <c r="JVM808" s="99"/>
      <c r="JVN808" s="99"/>
      <c r="JVO808" s="99"/>
      <c r="JVP808" s="99"/>
      <c r="JVQ808" s="99"/>
      <c r="JVR808" s="99"/>
      <c r="JVS808" s="99"/>
      <c r="JVT808" s="99"/>
      <c r="JVU808" s="99"/>
      <c r="JVV808" s="99"/>
      <c r="JVW808" s="99"/>
      <c r="JVX808" s="99"/>
      <c r="JVY808" s="99"/>
      <c r="JVZ808" s="99"/>
      <c r="JWA808" s="99"/>
      <c r="JWB808" s="99"/>
      <c r="JWC808" s="99"/>
      <c r="JWD808" s="99"/>
      <c r="JWE808" s="99"/>
      <c r="JWF808" s="99"/>
      <c r="JWG808" s="99"/>
      <c r="JWH808" s="99"/>
      <c r="JWI808" s="99"/>
      <c r="JWJ808" s="99"/>
      <c r="JWK808" s="99"/>
      <c r="JWL808" s="99"/>
      <c r="JWM808" s="99"/>
      <c r="JWN808" s="99"/>
      <c r="JWO808" s="99"/>
      <c r="JWP808" s="99"/>
      <c r="JWQ808" s="99"/>
      <c r="JWR808" s="99"/>
      <c r="JWS808" s="99"/>
      <c r="JWT808" s="99"/>
      <c r="JWU808" s="99"/>
      <c r="JWV808" s="99"/>
      <c r="JWW808" s="99"/>
      <c r="JWX808" s="99"/>
      <c r="JWY808" s="99"/>
      <c r="JWZ808" s="99"/>
      <c r="JXA808" s="99"/>
      <c r="JXB808" s="99"/>
      <c r="JXC808" s="99"/>
      <c r="JXD808" s="99"/>
      <c r="JXE808" s="99"/>
      <c r="JXF808" s="99"/>
      <c r="JXG808" s="99"/>
      <c r="JXH808" s="99"/>
      <c r="JXI808" s="99"/>
      <c r="JXJ808" s="99"/>
      <c r="JXK808" s="99"/>
      <c r="JXL808" s="99"/>
      <c r="JXM808" s="99"/>
      <c r="JXN808" s="99"/>
      <c r="JXO808" s="99"/>
      <c r="JXP808" s="99"/>
      <c r="JXQ808" s="99"/>
      <c r="JXR808" s="99"/>
      <c r="JXS808" s="99"/>
      <c r="JXT808" s="99"/>
      <c r="JXU808" s="99"/>
      <c r="JXV808" s="99"/>
      <c r="JXW808" s="99"/>
      <c r="JXX808" s="99"/>
      <c r="JXY808" s="99"/>
      <c r="JXZ808" s="99"/>
      <c r="JYA808" s="99"/>
      <c r="JYB808" s="99"/>
      <c r="JYC808" s="99"/>
      <c r="JYD808" s="99"/>
      <c r="JYE808" s="99"/>
      <c r="JYF808" s="99"/>
      <c r="JYG808" s="99"/>
      <c r="JYH808" s="99"/>
      <c r="JYI808" s="99"/>
      <c r="JYJ808" s="99"/>
      <c r="JYK808" s="99"/>
      <c r="JYL808" s="99"/>
      <c r="JYM808" s="99"/>
      <c r="JYN808" s="99"/>
      <c r="JYO808" s="99"/>
      <c r="JYP808" s="99"/>
      <c r="JYQ808" s="99"/>
      <c r="JYR808" s="99"/>
      <c r="JYS808" s="99"/>
      <c r="JYT808" s="99"/>
      <c r="JYU808" s="99"/>
      <c r="JYV808" s="99"/>
      <c r="JYW808" s="99"/>
      <c r="JYX808" s="99"/>
      <c r="JYY808" s="99"/>
      <c r="JYZ808" s="99"/>
      <c r="JZA808" s="99"/>
      <c r="JZB808" s="99"/>
      <c r="JZC808" s="99"/>
      <c r="JZD808" s="99"/>
      <c r="JZE808" s="99"/>
      <c r="JZF808" s="99"/>
      <c r="JZG808" s="99"/>
      <c r="JZH808" s="99"/>
      <c r="JZI808" s="99"/>
      <c r="JZJ808" s="99"/>
      <c r="JZK808" s="99"/>
      <c r="JZL808" s="99"/>
      <c r="JZM808" s="99"/>
      <c r="JZN808" s="99"/>
      <c r="JZO808" s="99"/>
      <c r="JZP808" s="99"/>
      <c r="JZQ808" s="99"/>
      <c r="JZR808" s="99"/>
      <c r="JZS808" s="99"/>
      <c r="JZT808" s="99"/>
      <c r="JZU808" s="99"/>
      <c r="JZV808" s="99"/>
      <c r="JZW808" s="99"/>
      <c r="JZX808" s="99"/>
      <c r="JZY808" s="99"/>
      <c r="JZZ808" s="99"/>
      <c r="KAA808" s="99"/>
      <c r="KAB808" s="99"/>
      <c r="KAC808" s="99"/>
      <c r="KAD808" s="99"/>
      <c r="KAE808" s="99"/>
      <c r="KAF808" s="99"/>
      <c r="KAG808" s="99"/>
      <c r="KAH808" s="99"/>
      <c r="KAI808" s="99"/>
      <c r="KAJ808" s="99"/>
      <c r="KAK808" s="99"/>
      <c r="KAL808" s="99"/>
      <c r="KAM808" s="99"/>
      <c r="KAN808" s="99"/>
      <c r="KAO808" s="99"/>
      <c r="KAP808" s="99"/>
      <c r="KAQ808" s="99"/>
      <c r="KAR808" s="99"/>
      <c r="KAS808" s="99"/>
      <c r="KAT808" s="99"/>
      <c r="KAU808" s="99"/>
      <c r="KAV808" s="99"/>
      <c r="KAW808" s="99"/>
      <c r="KAX808" s="99"/>
      <c r="KAY808" s="99"/>
      <c r="KAZ808" s="99"/>
      <c r="KBA808" s="99"/>
      <c r="KBB808" s="99"/>
      <c r="KBC808" s="99"/>
      <c r="KBD808" s="99"/>
      <c r="KBE808" s="99"/>
      <c r="KBF808" s="99"/>
      <c r="KBG808" s="99"/>
      <c r="KBH808" s="99"/>
      <c r="KBI808" s="99"/>
      <c r="KBJ808" s="99"/>
      <c r="KBK808" s="99"/>
      <c r="KBL808" s="99"/>
      <c r="KBM808" s="99"/>
      <c r="KBN808" s="99"/>
      <c r="KBO808" s="99"/>
      <c r="KBP808" s="99"/>
      <c r="KBQ808" s="99"/>
      <c r="KBR808" s="99"/>
      <c r="KBS808" s="99"/>
      <c r="KBT808" s="99"/>
      <c r="KBU808" s="99"/>
      <c r="KBV808" s="99"/>
      <c r="KBW808" s="99"/>
      <c r="KBX808" s="99"/>
      <c r="KBY808" s="99"/>
      <c r="KBZ808" s="99"/>
      <c r="KCA808" s="99"/>
      <c r="KCB808" s="99"/>
      <c r="KCC808" s="99"/>
      <c r="KCD808" s="99"/>
      <c r="KCE808" s="99"/>
      <c r="KCF808" s="99"/>
      <c r="KCG808" s="99"/>
      <c r="KCH808" s="99"/>
      <c r="KCI808" s="99"/>
      <c r="KCJ808" s="99"/>
      <c r="KCK808" s="99"/>
      <c r="KCL808" s="99"/>
      <c r="KCM808" s="99"/>
      <c r="KCN808" s="99"/>
      <c r="KCO808" s="99"/>
      <c r="KCP808" s="99"/>
      <c r="KCQ808" s="99"/>
      <c r="KCR808" s="99"/>
      <c r="KCS808" s="99"/>
      <c r="KCT808" s="99"/>
      <c r="KCU808" s="99"/>
      <c r="KCV808" s="99"/>
      <c r="KCW808" s="99"/>
      <c r="KCX808" s="99"/>
      <c r="KCY808" s="99"/>
      <c r="KCZ808" s="99"/>
      <c r="KDA808" s="99"/>
      <c r="KDB808" s="99"/>
      <c r="KDC808" s="99"/>
      <c r="KDD808" s="99"/>
      <c r="KDE808" s="99"/>
      <c r="KDF808" s="99"/>
      <c r="KDG808" s="99"/>
      <c r="KDH808" s="99"/>
      <c r="KDI808" s="99"/>
      <c r="KDJ808" s="99"/>
      <c r="KDK808" s="99"/>
      <c r="KDL808" s="99"/>
      <c r="KDM808" s="99"/>
      <c r="KDN808" s="99"/>
      <c r="KDO808" s="99"/>
      <c r="KDP808" s="99"/>
      <c r="KDQ808" s="99"/>
      <c r="KDR808" s="99"/>
      <c r="KDS808" s="99"/>
      <c r="KDT808" s="99"/>
      <c r="KDU808" s="99"/>
      <c r="KDV808" s="99"/>
      <c r="KDW808" s="99"/>
      <c r="KDX808" s="99"/>
      <c r="KDY808" s="99"/>
      <c r="KDZ808" s="99"/>
      <c r="KEA808" s="99"/>
      <c r="KEB808" s="99"/>
      <c r="KEC808" s="99"/>
      <c r="KED808" s="99"/>
      <c r="KEE808" s="99"/>
      <c r="KEF808" s="99"/>
      <c r="KEG808" s="99"/>
      <c r="KEH808" s="99"/>
      <c r="KEI808" s="99"/>
      <c r="KEJ808" s="99"/>
      <c r="KEK808" s="99"/>
      <c r="KEL808" s="99"/>
      <c r="KEM808" s="99"/>
      <c r="KEN808" s="99"/>
      <c r="KEO808" s="99"/>
      <c r="KEP808" s="99"/>
      <c r="KEQ808" s="99"/>
      <c r="KER808" s="99"/>
      <c r="KES808" s="99"/>
      <c r="KET808" s="99"/>
      <c r="KEU808" s="99"/>
      <c r="KEV808" s="99"/>
      <c r="KEW808" s="99"/>
      <c r="KEX808" s="99"/>
      <c r="KEY808" s="99"/>
      <c r="KEZ808" s="99"/>
      <c r="KFA808" s="99"/>
      <c r="KFB808" s="99"/>
      <c r="KFC808" s="99"/>
      <c r="KFD808" s="99"/>
      <c r="KFE808" s="99"/>
      <c r="KFF808" s="99"/>
      <c r="KFG808" s="99"/>
      <c r="KFH808" s="99"/>
      <c r="KFI808" s="99"/>
      <c r="KFJ808" s="99"/>
      <c r="KFK808" s="99"/>
      <c r="KFL808" s="99"/>
      <c r="KFM808" s="99"/>
      <c r="KFN808" s="99"/>
      <c r="KFO808" s="99"/>
      <c r="KFP808" s="99"/>
      <c r="KFQ808" s="99"/>
      <c r="KFR808" s="99"/>
      <c r="KFS808" s="99"/>
      <c r="KFT808" s="99"/>
      <c r="KFU808" s="99"/>
      <c r="KFV808" s="99"/>
      <c r="KFW808" s="99"/>
      <c r="KFX808" s="99"/>
      <c r="KFY808" s="99"/>
      <c r="KFZ808" s="99"/>
      <c r="KGA808" s="99"/>
      <c r="KGB808" s="99"/>
      <c r="KGC808" s="99"/>
      <c r="KGD808" s="99"/>
      <c r="KGE808" s="99"/>
      <c r="KGF808" s="99"/>
      <c r="KGG808" s="99"/>
      <c r="KGH808" s="99"/>
      <c r="KGI808" s="99"/>
      <c r="KGJ808" s="99"/>
      <c r="KGK808" s="99"/>
      <c r="KGL808" s="99"/>
      <c r="KGM808" s="99"/>
      <c r="KGN808" s="99"/>
      <c r="KGO808" s="99"/>
      <c r="KGP808" s="99"/>
      <c r="KGQ808" s="99"/>
      <c r="KGR808" s="99"/>
      <c r="KGS808" s="99"/>
      <c r="KGT808" s="99"/>
      <c r="KGU808" s="99"/>
      <c r="KGV808" s="99"/>
      <c r="KGW808" s="99"/>
      <c r="KGX808" s="99"/>
      <c r="KGY808" s="99"/>
      <c r="KGZ808" s="99"/>
      <c r="KHA808" s="99"/>
      <c r="KHB808" s="99"/>
      <c r="KHC808" s="99"/>
      <c r="KHD808" s="99"/>
      <c r="KHE808" s="99"/>
      <c r="KHF808" s="99"/>
      <c r="KHG808" s="99"/>
      <c r="KHH808" s="99"/>
      <c r="KHI808" s="99"/>
      <c r="KHJ808" s="99"/>
      <c r="KHK808" s="99"/>
      <c r="KHL808" s="99"/>
      <c r="KHM808" s="99"/>
      <c r="KHN808" s="99"/>
      <c r="KHO808" s="99"/>
      <c r="KHP808" s="99"/>
      <c r="KHQ808" s="99"/>
      <c r="KHR808" s="99"/>
      <c r="KHS808" s="99"/>
      <c r="KHT808" s="99"/>
      <c r="KHU808" s="99"/>
      <c r="KHV808" s="99"/>
      <c r="KHW808" s="99"/>
      <c r="KHX808" s="99"/>
      <c r="KHY808" s="99"/>
      <c r="KHZ808" s="99"/>
      <c r="KIA808" s="99"/>
      <c r="KIB808" s="99"/>
      <c r="KIC808" s="99"/>
      <c r="KID808" s="99"/>
      <c r="KIE808" s="99"/>
      <c r="KIF808" s="99"/>
      <c r="KIG808" s="99"/>
      <c r="KIH808" s="99"/>
      <c r="KII808" s="99"/>
      <c r="KIJ808" s="99"/>
      <c r="KIK808" s="99"/>
      <c r="KIL808" s="99"/>
      <c r="KIM808" s="99"/>
      <c r="KIN808" s="99"/>
      <c r="KIO808" s="99"/>
      <c r="KIP808" s="99"/>
      <c r="KIQ808" s="99"/>
      <c r="KIR808" s="99"/>
      <c r="KIS808" s="99"/>
      <c r="KIT808" s="99"/>
      <c r="KIU808" s="99"/>
      <c r="KIV808" s="99"/>
      <c r="KIW808" s="99"/>
      <c r="KIX808" s="99"/>
      <c r="KIY808" s="99"/>
      <c r="KIZ808" s="99"/>
      <c r="KJA808" s="99"/>
      <c r="KJB808" s="99"/>
      <c r="KJC808" s="99"/>
      <c r="KJD808" s="99"/>
      <c r="KJE808" s="99"/>
      <c r="KJF808" s="99"/>
      <c r="KJG808" s="99"/>
      <c r="KJH808" s="99"/>
      <c r="KJI808" s="99"/>
      <c r="KJJ808" s="99"/>
      <c r="KJK808" s="99"/>
      <c r="KJL808" s="99"/>
      <c r="KJM808" s="99"/>
      <c r="KJN808" s="99"/>
      <c r="KJO808" s="99"/>
      <c r="KJP808" s="99"/>
      <c r="KJQ808" s="99"/>
      <c r="KJR808" s="99"/>
      <c r="KJS808" s="99"/>
      <c r="KJT808" s="99"/>
      <c r="KJU808" s="99"/>
      <c r="KJV808" s="99"/>
      <c r="KJW808" s="99"/>
      <c r="KJX808" s="99"/>
      <c r="KJY808" s="99"/>
      <c r="KJZ808" s="99"/>
      <c r="KKA808" s="99"/>
      <c r="KKB808" s="99"/>
      <c r="KKC808" s="99"/>
      <c r="KKD808" s="99"/>
      <c r="KKE808" s="99"/>
      <c r="KKF808" s="99"/>
      <c r="KKG808" s="99"/>
      <c r="KKH808" s="99"/>
      <c r="KKI808" s="99"/>
      <c r="KKJ808" s="99"/>
      <c r="KKK808" s="99"/>
      <c r="KKL808" s="99"/>
      <c r="KKM808" s="99"/>
      <c r="KKN808" s="99"/>
      <c r="KKO808" s="99"/>
      <c r="KKP808" s="99"/>
      <c r="KKQ808" s="99"/>
      <c r="KKR808" s="99"/>
      <c r="KKS808" s="99"/>
      <c r="KKT808" s="99"/>
      <c r="KKU808" s="99"/>
      <c r="KKV808" s="99"/>
      <c r="KKW808" s="99"/>
      <c r="KKX808" s="99"/>
      <c r="KKY808" s="99"/>
      <c r="KKZ808" s="99"/>
      <c r="KLA808" s="99"/>
      <c r="KLB808" s="99"/>
      <c r="KLC808" s="99"/>
      <c r="KLD808" s="99"/>
      <c r="KLE808" s="99"/>
      <c r="KLF808" s="99"/>
      <c r="KLG808" s="99"/>
      <c r="KLH808" s="99"/>
      <c r="KLI808" s="99"/>
      <c r="KLJ808" s="99"/>
      <c r="KLK808" s="99"/>
      <c r="KLL808" s="99"/>
      <c r="KLM808" s="99"/>
      <c r="KLN808" s="99"/>
      <c r="KLO808" s="99"/>
      <c r="KLP808" s="99"/>
      <c r="KLQ808" s="99"/>
      <c r="KLR808" s="99"/>
      <c r="KLS808" s="99"/>
      <c r="KLT808" s="99"/>
      <c r="KLU808" s="99"/>
      <c r="KLV808" s="99"/>
      <c r="KLW808" s="99"/>
      <c r="KLX808" s="99"/>
      <c r="KLY808" s="99"/>
      <c r="KLZ808" s="99"/>
      <c r="KMA808" s="99"/>
      <c r="KMB808" s="99"/>
      <c r="KMC808" s="99"/>
      <c r="KMD808" s="99"/>
      <c r="KME808" s="99"/>
      <c r="KMF808" s="99"/>
      <c r="KMG808" s="99"/>
      <c r="KMH808" s="99"/>
      <c r="KMI808" s="99"/>
      <c r="KMJ808" s="99"/>
      <c r="KMK808" s="99"/>
      <c r="KML808" s="99"/>
      <c r="KMM808" s="99"/>
      <c r="KMN808" s="99"/>
      <c r="KMO808" s="99"/>
      <c r="KMP808" s="99"/>
      <c r="KMQ808" s="99"/>
      <c r="KMR808" s="99"/>
      <c r="KMS808" s="99"/>
      <c r="KMT808" s="99"/>
      <c r="KMU808" s="99"/>
      <c r="KMV808" s="99"/>
      <c r="KMW808" s="99"/>
      <c r="KMX808" s="99"/>
      <c r="KMY808" s="99"/>
      <c r="KMZ808" s="99"/>
      <c r="KNA808" s="99"/>
      <c r="KNB808" s="99"/>
      <c r="KNC808" s="99"/>
      <c r="KND808" s="99"/>
      <c r="KNE808" s="99"/>
      <c r="KNF808" s="99"/>
      <c r="KNG808" s="99"/>
      <c r="KNH808" s="99"/>
      <c r="KNI808" s="99"/>
      <c r="KNJ808" s="99"/>
      <c r="KNK808" s="99"/>
      <c r="KNL808" s="99"/>
      <c r="KNM808" s="99"/>
      <c r="KNN808" s="99"/>
      <c r="KNO808" s="99"/>
      <c r="KNP808" s="99"/>
      <c r="KNQ808" s="99"/>
      <c r="KNR808" s="99"/>
      <c r="KNS808" s="99"/>
      <c r="KNT808" s="99"/>
      <c r="KNU808" s="99"/>
      <c r="KNV808" s="99"/>
      <c r="KNW808" s="99"/>
      <c r="KNX808" s="99"/>
      <c r="KNY808" s="99"/>
      <c r="KNZ808" s="99"/>
      <c r="KOA808" s="99"/>
      <c r="KOB808" s="99"/>
      <c r="KOC808" s="99"/>
      <c r="KOD808" s="99"/>
      <c r="KOE808" s="99"/>
      <c r="KOF808" s="99"/>
      <c r="KOG808" s="99"/>
      <c r="KOH808" s="99"/>
      <c r="KOI808" s="99"/>
      <c r="KOJ808" s="99"/>
      <c r="KOK808" s="99"/>
      <c r="KOL808" s="99"/>
      <c r="KOM808" s="99"/>
      <c r="KON808" s="99"/>
      <c r="KOO808" s="99"/>
      <c r="KOP808" s="99"/>
      <c r="KOQ808" s="99"/>
      <c r="KOR808" s="99"/>
      <c r="KOS808" s="99"/>
      <c r="KOT808" s="99"/>
      <c r="KOU808" s="99"/>
      <c r="KOV808" s="99"/>
      <c r="KOW808" s="99"/>
      <c r="KOX808" s="99"/>
      <c r="KOY808" s="99"/>
      <c r="KOZ808" s="99"/>
      <c r="KPA808" s="99"/>
      <c r="KPB808" s="99"/>
      <c r="KPC808" s="99"/>
      <c r="KPD808" s="99"/>
      <c r="KPE808" s="99"/>
      <c r="KPF808" s="99"/>
      <c r="KPG808" s="99"/>
      <c r="KPH808" s="99"/>
      <c r="KPI808" s="99"/>
      <c r="KPJ808" s="99"/>
      <c r="KPK808" s="99"/>
      <c r="KPL808" s="99"/>
      <c r="KPM808" s="99"/>
      <c r="KPN808" s="99"/>
      <c r="KPO808" s="99"/>
      <c r="KPP808" s="99"/>
      <c r="KPQ808" s="99"/>
      <c r="KPR808" s="99"/>
      <c r="KPS808" s="99"/>
      <c r="KPT808" s="99"/>
      <c r="KPU808" s="99"/>
      <c r="KPV808" s="99"/>
      <c r="KPW808" s="99"/>
      <c r="KPX808" s="99"/>
      <c r="KPY808" s="99"/>
      <c r="KPZ808" s="99"/>
      <c r="KQA808" s="99"/>
      <c r="KQB808" s="99"/>
      <c r="KQC808" s="99"/>
      <c r="KQD808" s="99"/>
      <c r="KQE808" s="99"/>
      <c r="KQF808" s="99"/>
      <c r="KQG808" s="99"/>
      <c r="KQH808" s="99"/>
      <c r="KQI808" s="99"/>
      <c r="KQJ808" s="99"/>
      <c r="KQK808" s="99"/>
      <c r="KQL808" s="99"/>
      <c r="KQM808" s="99"/>
      <c r="KQN808" s="99"/>
      <c r="KQO808" s="99"/>
      <c r="KQP808" s="99"/>
      <c r="KQQ808" s="99"/>
      <c r="KQR808" s="99"/>
      <c r="KQS808" s="99"/>
      <c r="KQT808" s="99"/>
      <c r="KQU808" s="99"/>
      <c r="KQV808" s="99"/>
      <c r="KQW808" s="99"/>
      <c r="KQX808" s="99"/>
      <c r="KQY808" s="99"/>
      <c r="KQZ808" s="99"/>
      <c r="KRA808" s="99"/>
      <c r="KRB808" s="99"/>
      <c r="KRC808" s="99"/>
      <c r="KRD808" s="99"/>
      <c r="KRE808" s="99"/>
      <c r="KRF808" s="99"/>
      <c r="KRG808" s="99"/>
      <c r="KRH808" s="99"/>
      <c r="KRI808" s="99"/>
      <c r="KRJ808" s="99"/>
      <c r="KRK808" s="99"/>
      <c r="KRL808" s="99"/>
      <c r="KRM808" s="99"/>
      <c r="KRN808" s="99"/>
      <c r="KRO808" s="99"/>
      <c r="KRP808" s="99"/>
      <c r="KRQ808" s="99"/>
      <c r="KRR808" s="99"/>
      <c r="KRS808" s="99"/>
      <c r="KRT808" s="99"/>
      <c r="KRU808" s="99"/>
      <c r="KRV808" s="99"/>
      <c r="KRW808" s="99"/>
      <c r="KRX808" s="99"/>
      <c r="KRY808" s="99"/>
      <c r="KRZ808" s="99"/>
      <c r="KSA808" s="99"/>
      <c r="KSB808" s="99"/>
      <c r="KSC808" s="99"/>
      <c r="KSD808" s="99"/>
      <c r="KSE808" s="99"/>
      <c r="KSF808" s="99"/>
      <c r="KSG808" s="99"/>
      <c r="KSH808" s="99"/>
      <c r="KSI808" s="99"/>
      <c r="KSJ808" s="99"/>
      <c r="KSK808" s="99"/>
      <c r="KSL808" s="99"/>
      <c r="KSM808" s="99"/>
      <c r="KSN808" s="99"/>
      <c r="KSO808" s="99"/>
      <c r="KSP808" s="99"/>
      <c r="KSQ808" s="99"/>
      <c r="KSR808" s="99"/>
      <c r="KSS808" s="99"/>
      <c r="KST808" s="99"/>
      <c r="KSU808" s="99"/>
      <c r="KSV808" s="99"/>
      <c r="KSW808" s="99"/>
      <c r="KSX808" s="99"/>
      <c r="KSY808" s="99"/>
      <c r="KSZ808" s="99"/>
      <c r="KTA808" s="99"/>
      <c r="KTB808" s="99"/>
      <c r="KTC808" s="99"/>
      <c r="KTD808" s="99"/>
      <c r="KTE808" s="99"/>
      <c r="KTF808" s="99"/>
      <c r="KTG808" s="99"/>
      <c r="KTH808" s="99"/>
      <c r="KTI808" s="99"/>
      <c r="KTJ808" s="99"/>
      <c r="KTK808" s="99"/>
      <c r="KTL808" s="99"/>
      <c r="KTM808" s="99"/>
      <c r="KTN808" s="99"/>
      <c r="KTO808" s="99"/>
      <c r="KTP808" s="99"/>
      <c r="KTQ808" s="99"/>
      <c r="KTR808" s="99"/>
      <c r="KTS808" s="99"/>
      <c r="KTT808" s="99"/>
      <c r="KTU808" s="99"/>
      <c r="KTV808" s="99"/>
      <c r="KTW808" s="99"/>
      <c r="KTX808" s="99"/>
      <c r="KTY808" s="99"/>
      <c r="KTZ808" s="99"/>
      <c r="KUA808" s="99"/>
      <c r="KUB808" s="99"/>
      <c r="KUC808" s="99"/>
      <c r="KUD808" s="99"/>
      <c r="KUE808" s="99"/>
      <c r="KUF808" s="99"/>
      <c r="KUG808" s="99"/>
      <c r="KUH808" s="99"/>
      <c r="KUI808" s="99"/>
      <c r="KUJ808" s="99"/>
      <c r="KUK808" s="99"/>
      <c r="KUL808" s="99"/>
      <c r="KUM808" s="99"/>
      <c r="KUN808" s="99"/>
      <c r="KUO808" s="99"/>
      <c r="KUP808" s="99"/>
      <c r="KUQ808" s="99"/>
      <c r="KUR808" s="99"/>
      <c r="KUS808" s="99"/>
      <c r="KUT808" s="99"/>
      <c r="KUU808" s="99"/>
      <c r="KUV808" s="99"/>
      <c r="KUW808" s="99"/>
      <c r="KUX808" s="99"/>
      <c r="KUY808" s="99"/>
      <c r="KUZ808" s="99"/>
      <c r="KVA808" s="99"/>
      <c r="KVB808" s="99"/>
      <c r="KVC808" s="99"/>
      <c r="KVD808" s="99"/>
      <c r="KVE808" s="99"/>
      <c r="KVF808" s="99"/>
      <c r="KVG808" s="99"/>
      <c r="KVH808" s="99"/>
      <c r="KVI808" s="99"/>
      <c r="KVJ808" s="99"/>
      <c r="KVK808" s="99"/>
      <c r="KVL808" s="99"/>
      <c r="KVM808" s="99"/>
      <c r="KVN808" s="99"/>
      <c r="KVO808" s="99"/>
      <c r="KVP808" s="99"/>
      <c r="KVQ808" s="99"/>
      <c r="KVR808" s="99"/>
      <c r="KVS808" s="99"/>
      <c r="KVT808" s="99"/>
      <c r="KVU808" s="99"/>
      <c r="KVV808" s="99"/>
      <c r="KVW808" s="99"/>
      <c r="KVX808" s="99"/>
      <c r="KVY808" s="99"/>
      <c r="KVZ808" s="99"/>
      <c r="KWA808" s="99"/>
      <c r="KWB808" s="99"/>
      <c r="KWC808" s="99"/>
      <c r="KWD808" s="99"/>
      <c r="KWE808" s="99"/>
      <c r="KWF808" s="99"/>
      <c r="KWG808" s="99"/>
      <c r="KWH808" s="99"/>
      <c r="KWI808" s="99"/>
      <c r="KWJ808" s="99"/>
      <c r="KWK808" s="99"/>
      <c r="KWL808" s="99"/>
      <c r="KWM808" s="99"/>
      <c r="KWN808" s="99"/>
      <c r="KWO808" s="99"/>
      <c r="KWP808" s="99"/>
      <c r="KWQ808" s="99"/>
      <c r="KWR808" s="99"/>
      <c r="KWS808" s="99"/>
      <c r="KWT808" s="99"/>
      <c r="KWU808" s="99"/>
      <c r="KWV808" s="99"/>
      <c r="KWW808" s="99"/>
      <c r="KWX808" s="99"/>
      <c r="KWY808" s="99"/>
      <c r="KWZ808" s="99"/>
      <c r="KXA808" s="99"/>
      <c r="KXB808" s="99"/>
      <c r="KXC808" s="99"/>
      <c r="KXD808" s="99"/>
      <c r="KXE808" s="99"/>
      <c r="KXF808" s="99"/>
      <c r="KXG808" s="99"/>
      <c r="KXH808" s="99"/>
      <c r="KXI808" s="99"/>
      <c r="KXJ808" s="99"/>
      <c r="KXK808" s="99"/>
      <c r="KXL808" s="99"/>
      <c r="KXM808" s="99"/>
      <c r="KXN808" s="99"/>
      <c r="KXO808" s="99"/>
      <c r="KXP808" s="99"/>
      <c r="KXQ808" s="99"/>
      <c r="KXR808" s="99"/>
      <c r="KXS808" s="99"/>
      <c r="KXT808" s="99"/>
      <c r="KXU808" s="99"/>
      <c r="KXV808" s="99"/>
      <c r="KXW808" s="99"/>
      <c r="KXX808" s="99"/>
      <c r="KXY808" s="99"/>
      <c r="KXZ808" s="99"/>
      <c r="KYA808" s="99"/>
      <c r="KYB808" s="99"/>
      <c r="KYC808" s="99"/>
      <c r="KYD808" s="99"/>
      <c r="KYE808" s="99"/>
      <c r="KYF808" s="99"/>
      <c r="KYG808" s="99"/>
      <c r="KYH808" s="99"/>
      <c r="KYI808" s="99"/>
      <c r="KYJ808" s="99"/>
      <c r="KYK808" s="99"/>
      <c r="KYL808" s="99"/>
      <c r="KYM808" s="99"/>
      <c r="KYN808" s="99"/>
      <c r="KYO808" s="99"/>
      <c r="KYP808" s="99"/>
      <c r="KYQ808" s="99"/>
      <c r="KYR808" s="99"/>
      <c r="KYS808" s="99"/>
      <c r="KYT808" s="99"/>
      <c r="KYU808" s="99"/>
      <c r="KYV808" s="99"/>
      <c r="KYW808" s="99"/>
      <c r="KYX808" s="99"/>
      <c r="KYY808" s="99"/>
      <c r="KYZ808" s="99"/>
      <c r="KZA808" s="99"/>
      <c r="KZB808" s="99"/>
      <c r="KZC808" s="99"/>
      <c r="KZD808" s="99"/>
      <c r="KZE808" s="99"/>
      <c r="KZF808" s="99"/>
      <c r="KZG808" s="99"/>
      <c r="KZH808" s="99"/>
      <c r="KZI808" s="99"/>
      <c r="KZJ808" s="99"/>
      <c r="KZK808" s="99"/>
      <c r="KZL808" s="99"/>
      <c r="KZM808" s="99"/>
      <c r="KZN808" s="99"/>
      <c r="KZO808" s="99"/>
      <c r="KZP808" s="99"/>
      <c r="KZQ808" s="99"/>
      <c r="KZR808" s="99"/>
      <c r="KZS808" s="99"/>
      <c r="KZT808" s="99"/>
      <c r="KZU808" s="99"/>
      <c r="KZV808" s="99"/>
      <c r="KZW808" s="99"/>
      <c r="KZX808" s="99"/>
      <c r="KZY808" s="99"/>
      <c r="KZZ808" s="99"/>
      <c r="LAA808" s="99"/>
      <c r="LAB808" s="99"/>
      <c r="LAC808" s="99"/>
      <c r="LAD808" s="99"/>
      <c r="LAE808" s="99"/>
      <c r="LAF808" s="99"/>
      <c r="LAG808" s="99"/>
      <c r="LAH808" s="99"/>
      <c r="LAI808" s="99"/>
      <c r="LAJ808" s="99"/>
      <c r="LAK808" s="99"/>
      <c r="LAL808" s="99"/>
      <c r="LAM808" s="99"/>
      <c r="LAN808" s="99"/>
      <c r="LAO808" s="99"/>
      <c r="LAP808" s="99"/>
      <c r="LAQ808" s="99"/>
      <c r="LAR808" s="99"/>
      <c r="LAS808" s="99"/>
      <c r="LAT808" s="99"/>
      <c r="LAU808" s="99"/>
      <c r="LAV808" s="99"/>
      <c r="LAW808" s="99"/>
      <c r="LAX808" s="99"/>
      <c r="LAY808" s="99"/>
      <c r="LAZ808" s="99"/>
      <c r="LBA808" s="99"/>
      <c r="LBB808" s="99"/>
      <c r="LBC808" s="99"/>
      <c r="LBD808" s="99"/>
      <c r="LBE808" s="99"/>
      <c r="LBF808" s="99"/>
      <c r="LBG808" s="99"/>
      <c r="LBH808" s="99"/>
      <c r="LBI808" s="99"/>
      <c r="LBJ808" s="99"/>
      <c r="LBK808" s="99"/>
      <c r="LBL808" s="99"/>
      <c r="LBM808" s="99"/>
      <c r="LBN808" s="99"/>
      <c r="LBO808" s="99"/>
      <c r="LBP808" s="99"/>
      <c r="LBQ808" s="99"/>
      <c r="LBR808" s="99"/>
      <c r="LBS808" s="99"/>
      <c r="LBT808" s="99"/>
      <c r="LBU808" s="99"/>
      <c r="LBV808" s="99"/>
      <c r="LBW808" s="99"/>
      <c r="LBX808" s="99"/>
      <c r="LBY808" s="99"/>
      <c r="LBZ808" s="99"/>
      <c r="LCA808" s="99"/>
      <c r="LCB808" s="99"/>
      <c r="LCC808" s="99"/>
      <c r="LCD808" s="99"/>
      <c r="LCE808" s="99"/>
      <c r="LCF808" s="99"/>
      <c r="LCG808" s="99"/>
      <c r="LCH808" s="99"/>
      <c r="LCI808" s="99"/>
      <c r="LCJ808" s="99"/>
      <c r="LCK808" s="99"/>
      <c r="LCL808" s="99"/>
      <c r="LCM808" s="99"/>
      <c r="LCN808" s="99"/>
      <c r="LCO808" s="99"/>
      <c r="LCP808" s="99"/>
      <c r="LCQ808" s="99"/>
      <c r="LCR808" s="99"/>
      <c r="LCS808" s="99"/>
      <c r="LCT808" s="99"/>
      <c r="LCU808" s="99"/>
      <c r="LCV808" s="99"/>
      <c r="LCW808" s="99"/>
      <c r="LCX808" s="99"/>
      <c r="LCY808" s="99"/>
      <c r="LCZ808" s="99"/>
      <c r="LDA808" s="99"/>
      <c r="LDB808" s="99"/>
      <c r="LDC808" s="99"/>
      <c r="LDD808" s="99"/>
      <c r="LDE808" s="99"/>
      <c r="LDF808" s="99"/>
      <c r="LDG808" s="99"/>
      <c r="LDH808" s="99"/>
      <c r="LDI808" s="99"/>
      <c r="LDJ808" s="99"/>
      <c r="LDK808" s="99"/>
      <c r="LDL808" s="99"/>
      <c r="LDM808" s="99"/>
      <c r="LDN808" s="99"/>
      <c r="LDO808" s="99"/>
      <c r="LDP808" s="99"/>
      <c r="LDQ808" s="99"/>
      <c r="LDR808" s="99"/>
      <c r="LDS808" s="99"/>
      <c r="LDT808" s="99"/>
      <c r="LDU808" s="99"/>
      <c r="LDV808" s="99"/>
      <c r="LDW808" s="99"/>
      <c r="LDX808" s="99"/>
      <c r="LDY808" s="99"/>
      <c r="LDZ808" s="99"/>
      <c r="LEA808" s="99"/>
      <c r="LEB808" s="99"/>
      <c r="LEC808" s="99"/>
      <c r="LED808" s="99"/>
      <c r="LEE808" s="99"/>
      <c r="LEF808" s="99"/>
      <c r="LEG808" s="99"/>
      <c r="LEH808" s="99"/>
      <c r="LEI808" s="99"/>
      <c r="LEJ808" s="99"/>
      <c r="LEK808" s="99"/>
      <c r="LEL808" s="99"/>
      <c r="LEM808" s="99"/>
      <c r="LEN808" s="99"/>
      <c r="LEO808" s="99"/>
      <c r="LEP808" s="99"/>
      <c r="LEQ808" s="99"/>
      <c r="LER808" s="99"/>
      <c r="LES808" s="99"/>
      <c r="LET808" s="99"/>
      <c r="LEU808" s="99"/>
      <c r="LEV808" s="99"/>
      <c r="LEW808" s="99"/>
      <c r="LEX808" s="99"/>
      <c r="LEY808" s="99"/>
      <c r="LEZ808" s="99"/>
      <c r="LFA808" s="99"/>
      <c r="LFB808" s="99"/>
      <c r="LFC808" s="99"/>
      <c r="LFD808" s="99"/>
      <c r="LFE808" s="99"/>
      <c r="LFF808" s="99"/>
      <c r="LFG808" s="99"/>
      <c r="LFH808" s="99"/>
      <c r="LFI808" s="99"/>
      <c r="LFJ808" s="99"/>
      <c r="LFK808" s="99"/>
      <c r="LFL808" s="99"/>
      <c r="LFM808" s="99"/>
      <c r="LFN808" s="99"/>
      <c r="LFO808" s="99"/>
      <c r="LFP808" s="99"/>
      <c r="LFQ808" s="99"/>
      <c r="LFR808" s="99"/>
      <c r="LFS808" s="99"/>
      <c r="LFT808" s="99"/>
      <c r="LFU808" s="99"/>
      <c r="LFV808" s="99"/>
      <c r="LFW808" s="99"/>
      <c r="LFX808" s="99"/>
      <c r="LFY808" s="99"/>
      <c r="LFZ808" s="99"/>
      <c r="LGA808" s="99"/>
      <c r="LGB808" s="99"/>
      <c r="LGC808" s="99"/>
      <c r="LGD808" s="99"/>
      <c r="LGE808" s="99"/>
      <c r="LGF808" s="99"/>
      <c r="LGG808" s="99"/>
      <c r="LGH808" s="99"/>
      <c r="LGI808" s="99"/>
      <c r="LGJ808" s="99"/>
      <c r="LGK808" s="99"/>
      <c r="LGL808" s="99"/>
      <c r="LGM808" s="99"/>
      <c r="LGN808" s="99"/>
      <c r="LGO808" s="99"/>
      <c r="LGP808" s="99"/>
      <c r="LGQ808" s="99"/>
      <c r="LGR808" s="99"/>
      <c r="LGS808" s="99"/>
      <c r="LGT808" s="99"/>
      <c r="LGU808" s="99"/>
      <c r="LGV808" s="99"/>
      <c r="LGW808" s="99"/>
      <c r="LGX808" s="99"/>
      <c r="LGY808" s="99"/>
      <c r="LGZ808" s="99"/>
      <c r="LHA808" s="99"/>
      <c r="LHB808" s="99"/>
      <c r="LHC808" s="99"/>
      <c r="LHD808" s="99"/>
      <c r="LHE808" s="99"/>
      <c r="LHF808" s="99"/>
      <c r="LHG808" s="99"/>
      <c r="LHH808" s="99"/>
      <c r="LHI808" s="99"/>
      <c r="LHJ808" s="99"/>
      <c r="LHK808" s="99"/>
      <c r="LHL808" s="99"/>
      <c r="LHM808" s="99"/>
      <c r="LHN808" s="99"/>
      <c r="LHO808" s="99"/>
      <c r="LHP808" s="99"/>
      <c r="LHQ808" s="99"/>
      <c r="LHR808" s="99"/>
      <c r="LHS808" s="99"/>
      <c r="LHT808" s="99"/>
      <c r="LHU808" s="99"/>
      <c r="LHV808" s="99"/>
      <c r="LHW808" s="99"/>
      <c r="LHX808" s="99"/>
      <c r="LHY808" s="99"/>
      <c r="LHZ808" s="99"/>
      <c r="LIA808" s="99"/>
      <c r="LIB808" s="99"/>
      <c r="LIC808" s="99"/>
      <c r="LID808" s="99"/>
      <c r="LIE808" s="99"/>
      <c r="LIF808" s="99"/>
      <c r="LIG808" s="99"/>
      <c r="LIH808" s="99"/>
      <c r="LII808" s="99"/>
      <c r="LIJ808" s="99"/>
      <c r="LIK808" s="99"/>
      <c r="LIL808" s="99"/>
      <c r="LIM808" s="99"/>
      <c r="LIN808" s="99"/>
      <c r="LIO808" s="99"/>
      <c r="LIP808" s="99"/>
      <c r="LIQ808" s="99"/>
      <c r="LIR808" s="99"/>
      <c r="LIS808" s="99"/>
      <c r="LIT808" s="99"/>
      <c r="LIU808" s="99"/>
      <c r="LIV808" s="99"/>
      <c r="LIW808" s="99"/>
      <c r="LIX808" s="99"/>
      <c r="LIY808" s="99"/>
      <c r="LIZ808" s="99"/>
      <c r="LJA808" s="99"/>
      <c r="LJB808" s="99"/>
      <c r="LJC808" s="99"/>
      <c r="LJD808" s="99"/>
      <c r="LJE808" s="99"/>
      <c r="LJF808" s="99"/>
      <c r="LJG808" s="99"/>
      <c r="LJH808" s="99"/>
      <c r="LJI808" s="99"/>
      <c r="LJJ808" s="99"/>
      <c r="LJK808" s="99"/>
      <c r="LJL808" s="99"/>
      <c r="LJM808" s="99"/>
      <c r="LJN808" s="99"/>
      <c r="LJO808" s="99"/>
      <c r="LJP808" s="99"/>
      <c r="LJQ808" s="99"/>
      <c r="LJR808" s="99"/>
      <c r="LJS808" s="99"/>
      <c r="LJT808" s="99"/>
      <c r="LJU808" s="99"/>
      <c r="LJV808" s="99"/>
      <c r="LJW808" s="99"/>
      <c r="LJX808" s="99"/>
      <c r="LJY808" s="99"/>
      <c r="LJZ808" s="99"/>
      <c r="LKA808" s="99"/>
      <c r="LKB808" s="99"/>
      <c r="LKC808" s="99"/>
      <c r="LKD808" s="99"/>
      <c r="LKE808" s="99"/>
      <c r="LKF808" s="99"/>
      <c r="LKG808" s="99"/>
      <c r="LKH808" s="99"/>
      <c r="LKI808" s="99"/>
      <c r="LKJ808" s="99"/>
      <c r="LKK808" s="99"/>
      <c r="LKL808" s="99"/>
      <c r="LKM808" s="99"/>
      <c r="LKN808" s="99"/>
      <c r="LKO808" s="99"/>
      <c r="LKP808" s="99"/>
      <c r="LKQ808" s="99"/>
      <c r="LKR808" s="99"/>
      <c r="LKS808" s="99"/>
      <c r="LKT808" s="99"/>
      <c r="LKU808" s="99"/>
      <c r="LKV808" s="99"/>
      <c r="LKW808" s="99"/>
      <c r="LKX808" s="99"/>
      <c r="LKY808" s="99"/>
      <c r="LKZ808" s="99"/>
      <c r="LLA808" s="99"/>
      <c r="LLB808" s="99"/>
      <c r="LLC808" s="99"/>
      <c r="LLD808" s="99"/>
      <c r="LLE808" s="99"/>
      <c r="LLF808" s="99"/>
      <c r="LLG808" s="99"/>
      <c r="LLH808" s="99"/>
      <c r="LLI808" s="99"/>
      <c r="LLJ808" s="99"/>
      <c r="LLK808" s="99"/>
      <c r="LLL808" s="99"/>
      <c r="LLM808" s="99"/>
      <c r="LLN808" s="99"/>
      <c r="LLO808" s="99"/>
      <c r="LLP808" s="99"/>
      <c r="LLQ808" s="99"/>
      <c r="LLR808" s="99"/>
      <c r="LLS808" s="99"/>
      <c r="LLT808" s="99"/>
      <c r="LLU808" s="99"/>
      <c r="LLV808" s="99"/>
      <c r="LLW808" s="99"/>
      <c r="LLX808" s="99"/>
      <c r="LLY808" s="99"/>
      <c r="LLZ808" s="99"/>
      <c r="LMA808" s="99"/>
      <c r="LMB808" s="99"/>
      <c r="LMC808" s="99"/>
      <c r="LMD808" s="99"/>
      <c r="LME808" s="99"/>
      <c r="LMF808" s="99"/>
      <c r="LMG808" s="99"/>
      <c r="LMH808" s="99"/>
      <c r="LMI808" s="99"/>
      <c r="LMJ808" s="99"/>
      <c r="LMK808" s="99"/>
      <c r="LML808" s="99"/>
      <c r="LMM808" s="99"/>
      <c r="LMN808" s="99"/>
      <c r="LMO808" s="99"/>
      <c r="LMP808" s="99"/>
      <c r="LMQ808" s="99"/>
      <c r="LMR808" s="99"/>
      <c r="LMS808" s="99"/>
      <c r="LMT808" s="99"/>
      <c r="LMU808" s="99"/>
      <c r="LMV808" s="99"/>
      <c r="LMW808" s="99"/>
      <c r="LMX808" s="99"/>
      <c r="LMY808" s="99"/>
      <c r="LMZ808" s="99"/>
      <c r="LNA808" s="99"/>
      <c r="LNB808" s="99"/>
      <c r="LNC808" s="99"/>
      <c r="LND808" s="99"/>
      <c r="LNE808" s="99"/>
      <c r="LNF808" s="99"/>
      <c r="LNG808" s="99"/>
      <c r="LNH808" s="99"/>
      <c r="LNI808" s="99"/>
      <c r="LNJ808" s="99"/>
      <c r="LNK808" s="99"/>
      <c r="LNL808" s="99"/>
      <c r="LNM808" s="99"/>
      <c r="LNN808" s="99"/>
      <c r="LNO808" s="99"/>
      <c r="LNP808" s="99"/>
      <c r="LNQ808" s="99"/>
      <c r="LNR808" s="99"/>
      <c r="LNS808" s="99"/>
      <c r="LNT808" s="99"/>
      <c r="LNU808" s="99"/>
      <c r="LNV808" s="99"/>
      <c r="LNW808" s="99"/>
      <c r="LNX808" s="99"/>
      <c r="LNY808" s="99"/>
      <c r="LNZ808" s="99"/>
      <c r="LOA808" s="99"/>
      <c r="LOB808" s="99"/>
      <c r="LOC808" s="99"/>
      <c r="LOD808" s="99"/>
      <c r="LOE808" s="99"/>
      <c r="LOF808" s="99"/>
      <c r="LOG808" s="99"/>
      <c r="LOH808" s="99"/>
      <c r="LOI808" s="99"/>
      <c r="LOJ808" s="99"/>
      <c r="LOK808" s="99"/>
      <c r="LOL808" s="99"/>
      <c r="LOM808" s="99"/>
      <c r="LON808" s="99"/>
      <c r="LOO808" s="99"/>
      <c r="LOP808" s="99"/>
      <c r="LOQ808" s="99"/>
      <c r="LOR808" s="99"/>
      <c r="LOS808" s="99"/>
      <c r="LOT808" s="99"/>
      <c r="LOU808" s="99"/>
      <c r="LOV808" s="99"/>
      <c r="LOW808" s="99"/>
      <c r="LOX808" s="99"/>
      <c r="LOY808" s="99"/>
      <c r="LOZ808" s="99"/>
      <c r="LPA808" s="99"/>
      <c r="LPB808" s="99"/>
      <c r="LPC808" s="99"/>
      <c r="LPD808" s="99"/>
      <c r="LPE808" s="99"/>
      <c r="LPF808" s="99"/>
      <c r="LPG808" s="99"/>
      <c r="LPH808" s="99"/>
      <c r="LPI808" s="99"/>
      <c r="LPJ808" s="99"/>
      <c r="LPK808" s="99"/>
      <c r="LPL808" s="99"/>
      <c r="LPM808" s="99"/>
      <c r="LPN808" s="99"/>
      <c r="LPO808" s="99"/>
      <c r="LPP808" s="99"/>
      <c r="LPQ808" s="99"/>
      <c r="LPR808" s="99"/>
      <c r="LPS808" s="99"/>
      <c r="LPT808" s="99"/>
      <c r="LPU808" s="99"/>
      <c r="LPV808" s="99"/>
      <c r="LPW808" s="99"/>
      <c r="LPX808" s="99"/>
      <c r="LPY808" s="99"/>
      <c r="LPZ808" s="99"/>
      <c r="LQA808" s="99"/>
      <c r="LQB808" s="99"/>
      <c r="LQC808" s="99"/>
      <c r="LQD808" s="99"/>
      <c r="LQE808" s="99"/>
      <c r="LQF808" s="99"/>
      <c r="LQG808" s="99"/>
      <c r="LQH808" s="99"/>
      <c r="LQI808" s="99"/>
      <c r="LQJ808" s="99"/>
      <c r="LQK808" s="99"/>
      <c r="LQL808" s="99"/>
      <c r="LQM808" s="99"/>
      <c r="LQN808" s="99"/>
      <c r="LQO808" s="99"/>
      <c r="LQP808" s="99"/>
      <c r="LQQ808" s="99"/>
      <c r="LQR808" s="99"/>
      <c r="LQS808" s="99"/>
      <c r="LQT808" s="99"/>
      <c r="LQU808" s="99"/>
      <c r="LQV808" s="99"/>
      <c r="LQW808" s="99"/>
      <c r="LQX808" s="99"/>
      <c r="LQY808" s="99"/>
      <c r="LQZ808" s="99"/>
      <c r="LRA808" s="99"/>
      <c r="LRB808" s="99"/>
      <c r="LRC808" s="99"/>
      <c r="LRD808" s="99"/>
      <c r="LRE808" s="99"/>
      <c r="LRF808" s="99"/>
      <c r="LRG808" s="99"/>
      <c r="LRH808" s="99"/>
      <c r="LRI808" s="99"/>
      <c r="LRJ808" s="99"/>
      <c r="LRK808" s="99"/>
      <c r="LRL808" s="99"/>
      <c r="LRM808" s="99"/>
      <c r="LRN808" s="99"/>
      <c r="LRO808" s="99"/>
      <c r="LRP808" s="99"/>
      <c r="LRQ808" s="99"/>
      <c r="LRR808" s="99"/>
      <c r="LRS808" s="99"/>
      <c r="LRT808" s="99"/>
      <c r="LRU808" s="99"/>
      <c r="LRV808" s="99"/>
      <c r="LRW808" s="99"/>
      <c r="LRX808" s="99"/>
      <c r="LRY808" s="99"/>
      <c r="LRZ808" s="99"/>
      <c r="LSA808" s="99"/>
      <c r="LSB808" s="99"/>
      <c r="LSC808" s="99"/>
      <c r="LSD808" s="99"/>
      <c r="LSE808" s="99"/>
      <c r="LSF808" s="99"/>
      <c r="LSG808" s="99"/>
      <c r="LSH808" s="99"/>
      <c r="LSI808" s="99"/>
      <c r="LSJ808" s="99"/>
      <c r="LSK808" s="99"/>
      <c r="LSL808" s="99"/>
      <c r="LSM808" s="99"/>
      <c r="LSN808" s="99"/>
      <c r="LSO808" s="99"/>
      <c r="LSP808" s="99"/>
      <c r="LSQ808" s="99"/>
      <c r="LSR808" s="99"/>
      <c r="LSS808" s="99"/>
      <c r="LST808" s="99"/>
      <c r="LSU808" s="99"/>
      <c r="LSV808" s="99"/>
      <c r="LSW808" s="99"/>
      <c r="LSX808" s="99"/>
      <c r="LSY808" s="99"/>
      <c r="LSZ808" s="99"/>
      <c r="LTA808" s="99"/>
      <c r="LTB808" s="99"/>
      <c r="LTC808" s="99"/>
      <c r="LTD808" s="99"/>
      <c r="LTE808" s="99"/>
      <c r="LTF808" s="99"/>
      <c r="LTG808" s="99"/>
      <c r="LTH808" s="99"/>
      <c r="LTI808" s="99"/>
      <c r="LTJ808" s="99"/>
      <c r="LTK808" s="99"/>
      <c r="LTL808" s="99"/>
      <c r="LTM808" s="99"/>
      <c r="LTN808" s="99"/>
      <c r="LTO808" s="99"/>
      <c r="LTP808" s="99"/>
      <c r="LTQ808" s="99"/>
      <c r="LTR808" s="99"/>
      <c r="LTS808" s="99"/>
      <c r="LTT808" s="99"/>
      <c r="LTU808" s="99"/>
      <c r="LTV808" s="99"/>
      <c r="LTW808" s="99"/>
      <c r="LTX808" s="99"/>
      <c r="LTY808" s="99"/>
      <c r="LTZ808" s="99"/>
      <c r="LUA808" s="99"/>
      <c r="LUB808" s="99"/>
      <c r="LUC808" s="99"/>
      <c r="LUD808" s="99"/>
      <c r="LUE808" s="99"/>
      <c r="LUF808" s="99"/>
      <c r="LUG808" s="99"/>
      <c r="LUH808" s="99"/>
      <c r="LUI808" s="99"/>
      <c r="LUJ808" s="99"/>
      <c r="LUK808" s="99"/>
      <c r="LUL808" s="99"/>
      <c r="LUM808" s="99"/>
      <c r="LUN808" s="99"/>
      <c r="LUO808" s="99"/>
      <c r="LUP808" s="99"/>
      <c r="LUQ808" s="99"/>
      <c r="LUR808" s="99"/>
      <c r="LUS808" s="99"/>
      <c r="LUT808" s="99"/>
      <c r="LUU808" s="99"/>
      <c r="LUV808" s="99"/>
      <c r="LUW808" s="99"/>
      <c r="LUX808" s="99"/>
      <c r="LUY808" s="99"/>
      <c r="LUZ808" s="99"/>
      <c r="LVA808" s="99"/>
      <c r="LVB808" s="99"/>
      <c r="LVC808" s="99"/>
      <c r="LVD808" s="99"/>
      <c r="LVE808" s="99"/>
      <c r="LVF808" s="99"/>
      <c r="LVG808" s="99"/>
      <c r="LVH808" s="99"/>
      <c r="LVI808" s="99"/>
      <c r="LVJ808" s="99"/>
      <c r="LVK808" s="99"/>
      <c r="LVL808" s="99"/>
      <c r="LVM808" s="99"/>
      <c r="LVN808" s="99"/>
      <c r="LVO808" s="99"/>
      <c r="LVP808" s="99"/>
      <c r="LVQ808" s="99"/>
      <c r="LVR808" s="99"/>
      <c r="LVS808" s="99"/>
      <c r="LVT808" s="99"/>
      <c r="LVU808" s="99"/>
      <c r="LVV808" s="99"/>
      <c r="LVW808" s="99"/>
      <c r="LVX808" s="99"/>
      <c r="LVY808" s="99"/>
      <c r="LVZ808" s="99"/>
      <c r="LWA808" s="99"/>
      <c r="LWB808" s="99"/>
      <c r="LWC808" s="99"/>
      <c r="LWD808" s="99"/>
      <c r="LWE808" s="99"/>
      <c r="LWF808" s="99"/>
      <c r="LWG808" s="99"/>
      <c r="LWH808" s="99"/>
      <c r="LWI808" s="99"/>
      <c r="LWJ808" s="99"/>
      <c r="LWK808" s="99"/>
      <c r="LWL808" s="99"/>
      <c r="LWM808" s="99"/>
      <c r="LWN808" s="99"/>
      <c r="LWO808" s="99"/>
      <c r="LWP808" s="99"/>
      <c r="LWQ808" s="99"/>
      <c r="LWR808" s="99"/>
      <c r="LWS808" s="99"/>
      <c r="LWT808" s="99"/>
      <c r="LWU808" s="99"/>
      <c r="LWV808" s="99"/>
      <c r="LWW808" s="99"/>
      <c r="LWX808" s="99"/>
      <c r="LWY808" s="99"/>
      <c r="LWZ808" s="99"/>
      <c r="LXA808" s="99"/>
      <c r="LXB808" s="99"/>
      <c r="LXC808" s="99"/>
      <c r="LXD808" s="99"/>
      <c r="LXE808" s="99"/>
      <c r="LXF808" s="99"/>
      <c r="LXG808" s="99"/>
      <c r="LXH808" s="99"/>
      <c r="LXI808" s="99"/>
      <c r="LXJ808" s="99"/>
      <c r="LXK808" s="99"/>
      <c r="LXL808" s="99"/>
      <c r="LXM808" s="99"/>
      <c r="LXN808" s="99"/>
      <c r="LXO808" s="99"/>
      <c r="LXP808" s="99"/>
      <c r="LXQ808" s="99"/>
      <c r="LXR808" s="99"/>
      <c r="LXS808" s="99"/>
      <c r="LXT808" s="99"/>
      <c r="LXU808" s="99"/>
      <c r="LXV808" s="99"/>
      <c r="LXW808" s="99"/>
      <c r="LXX808" s="99"/>
      <c r="LXY808" s="99"/>
      <c r="LXZ808" s="99"/>
      <c r="LYA808" s="99"/>
      <c r="LYB808" s="99"/>
      <c r="LYC808" s="99"/>
      <c r="LYD808" s="99"/>
      <c r="LYE808" s="99"/>
      <c r="LYF808" s="99"/>
      <c r="LYG808" s="99"/>
      <c r="LYH808" s="99"/>
      <c r="LYI808" s="99"/>
      <c r="LYJ808" s="99"/>
      <c r="LYK808" s="99"/>
      <c r="LYL808" s="99"/>
      <c r="LYM808" s="99"/>
      <c r="LYN808" s="99"/>
      <c r="LYO808" s="99"/>
      <c r="LYP808" s="99"/>
      <c r="LYQ808" s="99"/>
      <c r="LYR808" s="99"/>
      <c r="LYS808" s="99"/>
      <c r="LYT808" s="99"/>
      <c r="LYU808" s="99"/>
      <c r="LYV808" s="99"/>
      <c r="LYW808" s="99"/>
      <c r="LYX808" s="99"/>
      <c r="LYY808" s="99"/>
      <c r="LYZ808" s="99"/>
      <c r="LZA808" s="99"/>
      <c r="LZB808" s="99"/>
      <c r="LZC808" s="99"/>
      <c r="LZD808" s="99"/>
      <c r="LZE808" s="99"/>
      <c r="LZF808" s="99"/>
      <c r="LZG808" s="99"/>
      <c r="LZH808" s="99"/>
      <c r="LZI808" s="99"/>
      <c r="LZJ808" s="99"/>
      <c r="LZK808" s="99"/>
      <c r="LZL808" s="99"/>
      <c r="LZM808" s="99"/>
      <c r="LZN808" s="99"/>
      <c r="LZO808" s="99"/>
      <c r="LZP808" s="99"/>
      <c r="LZQ808" s="99"/>
      <c r="LZR808" s="99"/>
      <c r="LZS808" s="99"/>
      <c r="LZT808" s="99"/>
      <c r="LZU808" s="99"/>
      <c r="LZV808" s="99"/>
      <c r="LZW808" s="99"/>
      <c r="LZX808" s="99"/>
      <c r="LZY808" s="99"/>
      <c r="LZZ808" s="99"/>
      <c r="MAA808" s="99"/>
      <c r="MAB808" s="99"/>
      <c r="MAC808" s="99"/>
      <c r="MAD808" s="99"/>
      <c r="MAE808" s="99"/>
      <c r="MAF808" s="99"/>
      <c r="MAG808" s="99"/>
      <c r="MAH808" s="99"/>
      <c r="MAI808" s="99"/>
      <c r="MAJ808" s="99"/>
      <c r="MAK808" s="99"/>
      <c r="MAL808" s="99"/>
      <c r="MAM808" s="99"/>
      <c r="MAN808" s="99"/>
      <c r="MAO808" s="99"/>
      <c r="MAP808" s="99"/>
      <c r="MAQ808" s="99"/>
      <c r="MAR808" s="99"/>
      <c r="MAS808" s="99"/>
      <c r="MAT808" s="99"/>
      <c r="MAU808" s="99"/>
      <c r="MAV808" s="99"/>
      <c r="MAW808" s="99"/>
      <c r="MAX808" s="99"/>
      <c r="MAY808" s="99"/>
      <c r="MAZ808" s="99"/>
      <c r="MBA808" s="99"/>
      <c r="MBB808" s="99"/>
      <c r="MBC808" s="99"/>
      <c r="MBD808" s="99"/>
      <c r="MBE808" s="99"/>
      <c r="MBF808" s="99"/>
      <c r="MBG808" s="99"/>
      <c r="MBH808" s="99"/>
      <c r="MBI808" s="99"/>
      <c r="MBJ808" s="99"/>
      <c r="MBK808" s="99"/>
      <c r="MBL808" s="99"/>
      <c r="MBM808" s="99"/>
      <c r="MBN808" s="99"/>
      <c r="MBO808" s="99"/>
      <c r="MBP808" s="99"/>
      <c r="MBQ808" s="99"/>
      <c r="MBR808" s="99"/>
      <c r="MBS808" s="99"/>
      <c r="MBT808" s="99"/>
      <c r="MBU808" s="99"/>
      <c r="MBV808" s="99"/>
      <c r="MBW808" s="99"/>
      <c r="MBX808" s="99"/>
      <c r="MBY808" s="99"/>
      <c r="MBZ808" s="99"/>
      <c r="MCA808" s="99"/>
      <c r="MCB808" s="99"/>
      <c r="MCC808" s="99"/>
      <c r="MCD808" s="99"/>
      <c r="MCE808" s="99"/>
      <c r="MCF808" s="99"/>
      <c r="MCG808" s="99"/>
      <c r="MCH808" s="99"/>
      <c r="MCI808" s="99"/>
      <c r="MCJ808" s="99"/>
      <c r="MCK808" s="99"/>
      <c r="MCL808" s="99"/>
      <c r="MCM808" s="99"/>
      <c r="MCN808" s="99"/>
      <c r="MCO808" s="99"/>
      <c r="MCP808" s="99"/>
      <c r="MCQ808" s="99"/>
      <c r="MCR808" s="99"/>
      <c r="MCS808" s="99"/>
      <c r="MCT808" s="99"/>
      <c r="MCU808" s="99"/>
      <c r="MCV808" s="99"/>
      <c r="MCW808" s="99"/>
      <c r="MCX808" s="99"/>
      <c r="MCY808" s="99"/>
      <c r="MCZ808" s="99"/>
      <c r="MDA808" s="99"/>
      <c r="MDB808" s="99"/>
      <c r="MDC808" s="99"/>
      <c r="MDD808" s="99"/>
      <c r="MDE808" s="99"/>
      <c r="MDF808" s="99"/>
      <c r="MDG808" s="99"/>
      <c r="MDH808" s="99"/>
      <c r="MDI808" s="99"/>
      <c r="MDJ808" s="99"/>
      <c r="MDK808" s="99"/>
      <c r="MDL808" s="99"/>
      <c r="MDM808" s="99"/>
      <c r="MDN808" s="99"/>
      <c r="MDO808" s="99"/>
      <c r="MDP808" s="99"/>
      <c r="MDQ808" s="99"/>
      <c r="MDR808" s="99"/>
      <c r="MDS808" s="99"/>
      <c r="MDT808" s="99"/>
      <c r="MDU808" s="99"/>
      <c r="MDV808" s="99"/>
      <c r="MDW808" s="99"/>
      <c r="MDX808" s="99"/>
      <c r="MDY808" s="99"/>
      <c r="MDZ808" s="99"/>
      <c r="MEA808" s="99"/>
      <c r="MEB808" s="99"/>
      <c r="MEC808" s="99"/>
      <c r="MED808" s="99"/>
      <c r="MEE808" s="99"/>
      <c r="MEF808" s="99"/>
      <c r="MEG808" s="99"/>
      <c r="MEH808" s="99"/>
      <c r="MEI808" s="99"/>
      <c r="MEJ808" s="99"/>
      <c r="MEK808" s="99"/>
      <c r="MEL808" s="99"/>
      <c r="MEM808" s="99"/>
      <c r="MEN808" s="99"/>
      <c r="MEO808" s="99"/>
      <c r="MEP808" s="99"/>
      <c r="MEQ808" s="99"/>
      <c r="MER808" s="99"/>
      <c r="MES808" s="99"/>
      <c r="MET808" s="99"/>
      <c r="MEU808" s="99"/>
      <c r="MEV808" s="99"/>
      <c r="MEW808" s="99"/>
      <c r="MEX808" s="99"/>
      <c r="MEY808" s="99"/>
      <c r="MEZ808" s="99"/>
      <c r="MFA808" s="99"/>
      <c r="MFB808" s="99"/>
      <c r="MFC808" s="99"/>
      <c r="MFD808" s="99"/>
      <c r="MFE808" s="99"/>
      <c r="MFF808" s="99"/>
      <c r="MFG808" s="99"/>
      <c r="MFH808" s="99"/>
      <c r="MFI808" s="99"/>
      <c r="MFJ808" s="99"/>
      <c r="MFK808" s="99"/>
      <c r="MFL808" s="99"/>
      <c r="MFM808" s="99"/>
      <c r="MFN808" s="99"/>
      <c r="MFO808" s="99"/>
      <c r="MFP808" s="99"/>
      <c r="MFQ808" s="99"/>
      <c r="MFR808" s="99"/>
      <c r="MFS808" s="99"/>
      <c r="MFT808" s="99"/>
      <c r="MFU808" s="99"/>
      <c r="MFV808" s="99"/>
      <c r="MFW808" s="99"/>
      <c r="MFX808" s="99"/>
      <c r="MFY808" s="99"/>
      <c r="MFZ808" s="99"/>
      <c r="MGA808" s="99"/>
      <c r="MGB808" s="99"/>
      <c r="MGC808" s="99"/>
      <c r="MGD808" s="99"/>
      <c r="MGE808" s="99"/>
      <c r="MGF808" s="99"/>
      <c r="MGG808" s="99"/>
      <c r="MGH808" s="99"/>
      <c r="MGI808" s="99"/>
      <c r="MGJ808" s="99"/>
      <c r="MGK808" s="99"/>
      <c r="MGL808" s="99"/>
      <c r="MGM808" s="99"/>
      <c r="MGN808" s="99"/>
      <c r="MGO808" s="99"/>
      <c r="MGP808" s="99"/>
      <c r="MGQ808" s="99"/>
      <c r="MGR808" s="99"/>
      <c r="MGS808" s="99"/>
      <c r="MGT808" s="99"/>
      <c r="MGU808" s="99"/>
      <c r="MGV808" s="99"/>
      <c r="MGW808" s="99"/>
      <c r="MGX808" s="99"/>
      <c r="MGY808" s="99"/>
      <c r="MGZ808" s="99"/>
      <c r="MHA808" s="99"/>
      <c r="MHB808" s="99"/>
      <c r="MHC808" s="99"/>
      <c r="MHD808" s="99"/>
      <c r="MHE808" s="99"/>
      <c r="MHF808" s="99"/>
      <c r="MHG808" s="99"/>
      <c r="MHH808" s="99"/>
      <c r="MHI808" s="99"/>
      <c r="MHJ808" s="99"/>
      <c r="MHK808" s="99"/>
      <c r="MHL808" s="99"/>
      <c r="MHM808" s="99"/>
      <c r="MHN808" s="99"/>
      <c r="MHO808" s="99"/>
      <c r="MHP808" s="99"/>
      <c r="MHQ808" s="99"/>
      <c r="MHR808" s="99"/>
      <c r="MHS808" s="99"/>
      <c r="MHT808" s="99"/>
      <c r="MHU808" s="99"/>
      <c r="MHV808" s="99"/>
      <c r="MHW808" s="99"/>
      <c r="MHX808" s="99"/>
      <c r="MHY808" s="99"/>
      <c r="MHZ808" s="99"/>
      <c r="MIA808" s="99"/>
      <c r="MIB808" s="99"/>
      <c r="MIC808" s="99"/>
      <c r="MID808" s="99"/>
      <c r="MIE808" s="99"/>
      <c r="MIF808" s="99"/>
      <c r="MIG808" s="99"/>
      <c r="MIH808" s="99"/>
      <c r="MII808" s="99"/>
      <c r="MIJ808" s="99"/>
      <c r="MIK808" s="99"/>
      <c r="MIL808" s="99"/>
      <c r="MIM808" s="99"/>
      <c r="MIN808" s="99"/>
      <c r="MIO808" s="99"/>
      <c r="MIP808" s="99"/>
      <c r="MIQ808" s="99"/>
      <c r="MIR808" s="99"/>
      <c r="MIS808" s="99"/>
      <c r="MIT808" s="99"/>
      <c r="MIU808" s="99"/>
      <c r="MIV808" s="99"/>
      <c r="MIW808" s="99"/>
      <c r="MIX808" s="99"/>
      <c r="MIY808" s="99"/>
      <c r="MIZ808" s="99"/>
      <c r="MJA808" s="99"/>
      <c r="MJB808" s="99"/>
      <c r="MJC808" s="99"/>
      <c r="MJD808" s="99"/>
      <c r="MJE808" s="99"/>
      <c r="MJF808" s="99"/>
      <c r="MJG808" s="99"/>
      <c r="MJH808" s="99"/>
      <c r="MJI808" s="99"/>
      <c r="MJJ808" s="99"/>
      <c r="MJK808" s="99"/>
      <c r="MJL808" s="99"/>
      <c r="MJM808" s="99"/>
      <c r="MJN808" s="99"/>
      <c r="MJO808" s="99"/>
      <c r="MJP808" s="99"/>
      <c r="MJQ808" s="99"/>
      <c r="MJR808" s="99"/>
      <c r="MJS808" s="99"/>
      <c r="MJT808" s="99"/>
      <c r="MJU808" s="99"/>
      <c r="MJV808" s="99"/>
      <c r="MJW808" s="99"/>
      <c r="MJX808" s="99"/>
      <c r="MJY808" s="99"/>
      <c r="MJZ808" s="99"/>
      <c r="MKA808" s="99"/>
      <c r="MKB808" s="99"/>
      <c r="MKC808" s="99"/>
      <c r="MKD808" s="99"/>
      <c r="MKE808" s="99"/>
      <c r="MKF808" s="99"/>
      <c r="MKG808" s="99"/>
      <c r="MKH808" s="99"/>
      <c r="MKI808" s="99"/>
      <c r="MKJ808" s="99"/>
      <c r="MKK808" s="99"/>
      <c r="MKL808" s="99"/>
      <c r="MKM808" s="99"/>
      <c r="MKN808" s="99"/>
      <c r="MKO808" s="99"/>
      <c r="MKP808" s="99"/>
      <c r="MKQ808" s="99"/>
      <c r="MKR808" s="99"/>
      <c r="MKS808" s="99"/>
      <c r="MKT808" s="99"/>
      <c r="MKU808" s="99"/>
      <c r="MKV808" s="99"/>
      <c r="MKW808" s="99"/>
      <c r="MKX808" s="99"/>
      <c r="MKY808" s="99"/>
      <c r="MKZ808" s="99"/>
      <c r="MLA808" s="99"/>
      <c r="MLB808" s="99"/>
      <c r="MLC808" s="99"/>
      <c r="MLD808" s="99"/>
      <c r="MLE808" s="99"/>
      <c r="MLF808" s="99"/>
      <c r="MLG808" s="99"/>
      <c r="MLH808" s="99"/>
      <c r="MLI808" s="99"/>
      <c r="MLJ808" s="99"/>
      <c r="MLK808" s="99"/>
      <c r="MLL808" s="99"/>
      <c r="MLM808" s="99"/>
      <c r="MLN808" s="99"/>
      <c r="MLO808" s="99"/>
      <c r="MLP808" s="99"/>
      <c r="MLQ808" s="99"/>
      <c r="MLR808" s="99"/>
      <c r="MLS808" s="99"/>
      <c r="MLT808" s="99"/>
      <c r="MLU808" s="99"/>
      <c r="MLV808" s="99"/>
      <c r="MLW808" s="99"/>
      <c r="MLX808" s="99"/>
      <c r="MLY808" s="99"/>
      <c r="MLZ808" s="99"/>
      <c r="MMA808" s="99"/>
      <c r="MMB808" s="99"/>
      <c r="MMC808" s="99"/>
      <c r="MMD808" s="99"/>
      <c r="MME808" s="99"/>
      <c r="MMF808" s="99"/>
      <c r="MMG808" s="99"/>
      <c r="MMH808" s="99"/>
      <c r="MMI808" s="99"/>
      <c r="MMJ808" s="99"/>
      <c r="MMK808" s="99"/>
      <c r="MML808" s="99"/>
      <c r="MMM808" s="99"/>
      <c r="MMN808" s="99"/>
      <c r="MMO808" s="99"/>
      <c r="MMP808" s="99"/>
      <c r="MMQ808" s="99"/>
      <c r="MMR808" s="99"/>
      <c r="MMS808" s="99"/>
      <c r="MMT808" s="99"/>
      <c r="MMU808" s="99"/>
      <c r="MMV808" s="99"/>
      <c r="MMW808" s="99"/>
      <c r="MMX808" s="99"/>
      <c r="MMY808" s="99"/>
      <c r="MMZ808" s="99"/>
      <c r="MNA808" s="99"/>
      <c r="MNB808" s="99"/>
      <c r="MNC808" s="99"/>
      <c r="MND808" s="99"/>
      <c r="MNE808" s="99"/>
      <c r="MNF808" s="99"/>
      <c r="MNG808" s="99"/>
      <c r="MNH808" s="99"/>
      <c r="MNI808" s="99"/>
      <c r="MNJ808" s="99"/>
      <c r="MNK808" s="99"/>
      <c r="MNL808" s="99"/>
      <c r="MNM808" s="99"/>
      <c r="MNN808" s="99"/>
      <c r="MNO808" s="99"/>
      <c r="MNP808" s="99"/>
      <c r="MNQ808" s="99"/>
      <c r="MNR808" s="99"/>
      <c r="MNS808" s="99"/>
      <c r="MNT808" s="99"/>
      <c r="MNU808" s="99"/>
      <c r="MNV808" s="99"/>
      <c r="MNW808" s="99"/>
      <c r="MNX808" s="99"/>
      <c r="MNY808" s="99"/>
      <c r="MNZ808" s="99"/>
      <c r="MOA808" s="99"/>
      <c r="MOB808" s="99"/>
      <c r="MOC808" s="99"/>
      <c r="MOD808" s="99"/>
      <c r="MOE808" s="99"/>
      <c r="MOF808" s="99"/>
      <c r="MOG808" s="99"/>
      <c r="MOH808" s="99"/>
      <c r="MOI808" s="99"/>
      <c r="MOJ808" s="99"/>
      <c r="MOK808" s="99"/>
      <c r="MOL808" s="99"/>
      <c r="MOM808" s="99"/>
      <c r="MON808" s="99"/>
      <c r="MOO808" s="99"/>
      <c r="MOP808" s="99"/>
      <c r="MOQ808" s="99"/>
      <c r="MOR808" s="99"/>
      <c r="MOS808" s="99"/>
      <c r="MOT808" s="99"/>
      <c r="MOU808" s="99"/>
      <c r="MOV808" s="99"/>
      <c r="MOW808" s="99"/>
      <c r="MOX808" s="99"/>
      <c r="MOY808" s="99"/>
      <c r="MOZ808" s="99"/>
      <c r="MPA808" s="99"/>
      <c r="MPB808" s="99"/>
      <c r="MPC808" s="99"/>
      <c r="MPD808" s="99"/>
      <c r="MPE808" s="99"/>
      <c r="MPF808" s="99"/>
      <c r="MPG808" s="99"/>
      <c r="MPH808" s="99"/>
      <c r="MPI808" s="99"/>
      <c r="MPJ808" s="99"/>
      <c r="MPK808" s="99"/>
      <c r="MPL808" s="99"/>
      <c r="MPM808" s="99"/>
      <c r="MPN808" s="99"/>
      <c r="MPO808" s="99"/>
      <c r="MPP808" s="99"/>
      <c r="MPQ808" s="99"/>
      <c r="MPR808" s="99"/>
      <c r="MPS808" s="99"/>
      <c r="MPT808" s="99"/>
      <c r="MPU808" s="99"/>
      <c r="MPV808" s="99"/>
      <c r="MPW808" s="99"/>
      <c r="MPX808" s="99"/>
      <c r="MPY808" s="99"/>
      <c r="MPZ808" s="99"/>
      <c r="MQA808" s="99"/>
      <c r="MQB808" s="99"/>
      <c r="MQC808" s="99"/>
      <c r="MQD808" s="99"/>
      <c r="MQE808" s="99"/>
      <c r="MQF808" s="99"/>
      <c r="MQG808" s="99"/>
      <c r="MQH808" s="99"/>
      <c r="MQI808" s="99"/>
      <c r="MQJ808" s="99"/>
      <c r="MQK808" s="99"/>
      <c r="MQL808" s="99"/>
      <c r="MQM808" s="99"/>
      <c r="MQN808" s="99"/>
      <c r="MQO808" s="99"/>
      <c r="MQP808" s="99"/>
      <c r="MQQ808" s="99"/>
      <c r="MQR808" s="99"/>
      <c r="MQS808" s="99"/>
      <c r="MQT808" s="99"/>
      <c r="MQU808" s="99"/>
      <c r="MQV808" s="99"/>
      <c r="MQW808" s="99"/>
      <c r="MQX808" s="99"/>
      <c r="MQY808" s="99"/>
      <c r="MQZ808" s="99"/>
      <c r="MRA808" s="99"/>
      <c r="MRB808" s="99"/>
      <c r="MRC808" s="99"/>
      <c r="MRD808" s="99"/>
      <c r="MRE808" s="99"/>
      <c r="MRF808" s="99"/>
      <c r="MRG808" s="99"/>
      <c r="MRH808" s="99"/>
      <c r="MRI808" s="99"/>
      <c r="MRJ808" s="99"/>
      <c r="MRK808" s="99"/>
      <c r="MRL808" s="99"/>
      <c r="MRM808" s="99"/>
      <c r="MRN808" s="99"/>
      <c r="MRO808" s="99"/>
      <c r="MRP808" s="99"/>
      <c r="MRQ808" s="99"/>
      <c r="MRR808" s="99"/>
      <c r="MRS808" s="99"/>
      <c r="MRT808" s="99"/>
      <c r="MRU808" s="99"/>
      <c r="MRV808" s="99"/>
      <c r="MRW808" s="99"/>
      <c r="MRX808" s="99"/>
      <c r="MRY808" s="99"/>
      <c r="MRZ808" s="99"/>
      <c r="MSA808" s="99"/>
      <c r="MSB808" s="99"/>
      <c r="MSC808" s="99"/>
      <c r="MSD808" s="99"/>
      <c r="MSE808" s="99"/>
      <c r="MSF808" s="99"/>
      <c r="MSG808" s="99"/>
      <c r="MSH808" s="99"/>
      <c r="MSI808" s="99"/>
      <c r="MSJ808" s="99"/>
      <c r="MSK808" s="99"/>
      <c r="MSL808" s="99"/>
      <c r="MSM808" s="99"/>
      <c r="MSN808" s="99"/>
      <c r="MSO808" s="99"/>
      <c r="MSP808" s="99"/>
      <c r="MSQ808" s="99"/>
      <c r="MSR808" s="99"/>
      <c r="MSS808" s="99"/>
      <c r="MST808" s="99"/>
      <c r="MSU808" s="99"/>
      <c r="MSV808" s="99"/>
      <c r="MSW808" s="99"/>
      <c r="MSX808" s="99"/>
      <c r="MSY808" s="99"/>
      <c r="MSZ808" s="99"/>
      <c r="MTA808" s="99"/>
      <c r="MTB808" s="99"/>
      <c r="MTC808" s="99"/>
      <c r="MTD808" s="99"/>
      <c r="MTE808" s="99"/>
      <c r="MTF808" s="99"/>
      <c r="MTG808" s="99"/>
      <c r="MTH808" s="99"/>
      <c r="MTI808" s="99"/>
      <c r="MTJ808" s="99"/>
      <c r="MTK808" s="99"/>
      <c r="MTL808" s="99"/>
      <c r="MTM808" s="99"/>
      <c r="MTN808" s="99"/>
      <c r="MTO808" s="99"/>
      <c r="MTP808" s="99"/>
      <c r="MTQ808" s="99"/>
      <c r="MTR808" s="99"/>
      <c r="MTS808" s="99"/>
      <c r="MTT808" s="99"/>
      <c r="MTU808" s="99"/>
      <c r="MTV808" s="99"/>
      <c r="MTW808" s="99"/>
      <c r="MTX808" s="99"/>
      <c r="MTY808" s="99"/>
      <c r="MTZ808" s="99"/>
      <c r="MUA808" s="99"/>
      <c r="MUB808" s="99"/>
      <c r="MUC808" s="99"/>
      <c r="MUD808" s="99"/>
      <c r="MUE808" s="99"/>
      <c r="MUF808" s="99"/>
      <c r="MUG808" s="99"/>
      <c r="MUH808" s="99"/>
      <c r="MUI808" s="99"/>
      <c r="MUJ808" s="99"/>
      <c r="MUK808" s="99"/>
      <c r="MUL808" s="99"/>
      <c r="MUM808" s="99"/>
      <c r="MUN808" s="99"/>
      <c r="MUO808" s="99"/>
      <c r="MUP808" s="99"/>
      <c r="MUQ808" s="99"/>
      <c r="MUR808" s="99"/>
      <c r="MUS808" s="99"/>
      <c r="MUT808" s="99"/>
      <c r="MUU808" s="99"/>
      <c r="MUV808" s="99"/>
      <c r="MUW808" s="99"/>
      <c r="MUX808" s="99"/>
      <c r="MUY808" s="99"/>
      <c r="MUZ808" s="99"/>
      <c r="MVA808" s="99"/>
      <c r="MVB808" s="99"/>
      <c r="MVC808" s="99"/>
      <c r="MVD808" s="99"/>
      <c r="MVE808" s="99"/>
      <c r="MVF808" s="99"/>
      <c r="MVG808" s="99"/>
      <c r="MVH808" s="99"/>
      <c r="MVI808" s="99"/>
      <c r="MVJ808" s="99"/>
      <c r="MVK808" s="99"/>
      <c r="MVL808" s="99"/>
      <c r="MVM808" s="99"/>
      <c r="MVN808" s="99"/>
      <c r="MVO808" s="99"/>
      <c r="MVP808" s="99"/>
      <c r="MVQ808" s="99"/>
      <c r="MVR808" s="99"/>
      <c r="MVS808" s="99"/>
      <c r="MVT808" s="99"/>
      <c r="MVU808" s="99"/>
      <c r="MVV808" s="99"/>
      <c r="MVW808" s="99"/>
      <c r="MVX808" s="99"/>
      <c r="MVY808" s="99"/>
      <c r="MVZ808" s="99"/>
      <c r="MWA808" s="99"/>
      <c r="MWB808" s="99"/>
      <c r="MWC808" s="99"/>
      <c r="MWD808" s="99"/>
      <c r="MWE808" s="99"/>
      <c r="MWF808" s="99"/>
      <c r="MWG808" s="99"/>
      <c r="MWH808" s="99"/>
      <c r="MWI808" s="99"/>
      <c r="MWJ808" s="99"/>
      <c r="MWK808" s="99"/>
      <c r="MWL808" s="99"/>
      <c r="MWM808" s="99"/>
      <c r="MWN808" s="99"/>
      <c r="MWO808" s="99"/>
      <c r="MWP808" s="99"/>
      <c r="MWQ808" s="99"/>
      <c r="MWR808" s="99"/>
      <c r="MWS808" s="99"/>
      <c r="MWT808" s="99"/>
      <c r="MWU808" s="99"/>
      <c r="MWV808" s="99"/>
      <c r="MWW808" s="99"/>
      <c r="MWX808" s="99"/>
      <c r="MWY808" s="99"/>
      <c r="MWZ808" s="99"/>
      <c r="MXA808" s="99"/>
      <c r="MXB808" s="99"/>
      <c r="MXC808" s="99"/>
      <c r="MXD808" s="99"/>
      <c r="MXE808" s="99"/>
      <c r="MXF808" s="99"/>
      <c r="MXG808" s="99"/>
      <c r="MXH808" s="99"/>
      <c r="MXI808" s="99"/>
      <c r="MXJ808" s="99"/>
      <c r="MXK808" s="99"/>
      <c r="MXL808" s="99"/>
      <c r="MXM808" s="99"/>
      <c r="MXN808" s="99"/>
      <c r="MXO808" s="99"/>
      <c r="MXP808" s="99"/>
      <c r="MXQ808" s="99"/>
      <c r="MXR808" s="99"/>
      <c r="MXS808" s="99"/>
      <c r="MXT808" s="99"/>
      <c r="MXU808" s="99"/>
      <c r="MXV808" s="99"/>
      <c r="MXW808" s="99"/>
      <c r="MXX808" s="99"/>
      <c r="MXY808" s="99"/>
      <c r="MXZ808" s="99"/>
      <c r="MYA808" s="99"/>
      <c r="MYB808" s="99"/>
      <c r="MYC808" s="99"/>
      <c r="MYD808" s="99"/>
      <c r="MYE808" s="99"/>
      <c r="MYF808" s="99"/>
      <c r="MYG808" s="99"/>
      <c r="MYH808" s="99"/>
      <c r="MYI808" s="99"/>
      <c r="MYJ808" s="99"/>
      <c r="MYK808" s="99"/>
      <c r="MYL808" s="99"/>
      <c r="MYM808" s="99"/>
      <c r="MYN808" s="99"/>
      <c r="MYO808" s="99"/>
      <c r="MYP808" s="99"/>
      <c r="MYQ808" s="99"/>
      <c r="MYR808" s="99"/>
      <c r="MYS808" s="99"/>
      <c r="MYT808" s="99"/>
      <c r="MYU808" s="99"/>
      <c r="MYV808" s="99"/>
      <c r="MYW808" s="99"/>
      <c r="MYX808" s="99"/>
      <c r="MYY808" s="99"/>
      <c r="MYZ808" s="99"/>
      <c r="MZA808" s="99"/>
      <c r="MZB808" s="99"/>
      <c r="MZC808" s="99"/>
      <c r="MZD808" s="99"/>
      <c r="MZE808" s="99"/>
      <c r="MZF808" s="99"/>
      <c r="MZG808" s="99"/>
      <c r="MZH808" s="99"/>
      <c r="MZI808" s="99"/>
      <c r="MZJ808" s="99"/>
      <c r="MZK808" s="99"/>
      <c r="MZL808" s="99"/>
      <c r="MZM808" s="99"/>
      <c r="MZN808" s="99"/>
      <c r="MZO808" s="99"/>
      <c r="MZP808" s="99"/>
      <c r="MZQ808" s="99"/>
      <c r="MZR808" s="99"/>
      <c r="MZS808" s="99"/>
      <c r="MZT808" s="99"/>
      <c r="MZU808" s="99"/>
      <c r="MZV808" s="99"/>
      <c r="MZW808" s="99"/>
      <c r="MZX808" s="99"/>
      <c r="MZY808" s="99"/>
      <c r="MZZ808" s="99"/>
      <c r="NAA808" s="99"/>
      <c r="NAB808" s="99"/>
      <c r="NAC808" s="99"/>
      <c r="NAD808" s="99"/>
      <c r="NAE808" s="99"/>
      <c r="NAF808" s="99"/>
      <c r="NAG808" s="99"/>
      <c r="NAH808" s="99"/>
      <c r="NAI808" s="99"/>
      <c r="NAJ808" s="99"/>
      <c r="NAK808" s="99"/>
      <c r="NAL808" s="99"/>
      <c r="NAM808" s="99"/>
      <c r="NAN808" s="99"/>
      <c r="NAO808" s="99"/>
      <c r="NAP808" s="99"/>
      <c r="NAQ808" s="99"/>
      <c r="NAR808" s="99"/>
      <c r="NAS808" s="99"/>
      <c r="NAT808" s="99"/>
      <c r="NAU808" s="99"/>
      <c r="NAV808" s="99"/>
      <c r="NAW808" s="99"/>
      <c r="NAX808" s="99"/>
      <c r="NAY808" s="99"/>
      <c r="NAZ808" s="99"/>
      <c r="NBA808" s="99"/>
      <c r="NBB808" s="99"/>
      <c r="NBC808" s="99"/>
      <c r="NBD808" s="99"/>
      <c r="NBE808" s="99"/>
      <c r="NBF808" s="99"/>
      <c r="NBG808" s="99"/>
      <c r="NBH808" s="99"/>
      <c r="NBI808" s="99"/>
      <c r="NBJ808" s="99"/>
      <c r="NBK808" s="99"/>
      <c r="NBL808" s="99"/>
      <c r="NBM808" s="99"/>
      <c r="NBN808" s="99"/>
      <c r="NBO808" s="99"/>
      <c r="NBP808" s="99"/>
      <c r="NBQ808" s="99"/>
      <c r="NBR808" s="99"/>
      <c r="NBS808" s="99"/>
      <c r="NBT808" s="99"/>
      <c r="NBU808" s="99"/>
      <c r="NBV808" s="99"/>
      <c r="NBW808" s="99"/>
      <c r="NBX808" s="99"/>
      <c r="NBY808" s="99"/>
      <c r="NBZ808" s="99"/>
      <c r="NCA808" s="99"/>
      <c r="NCB808" s="99"/>
      <c r="NCC808" s="99"/>
      <c r="NCD808" s="99"/>
      <c r="NCE808" s="99"/>
      <c r="NCF808" s="99"/>
      <c r="NCG808" s="99"/>
      <c r="NCH808" s="99"/>
      <c r="NCI808" s="99"/>
      <c r="NCJ808" s="99"/>
      <c r="NCK808" s="99"/>
      <c r="NCL808" s="99"/>
      <c r="NCM808" s="99"/>
      <c r="NCN808" s="99"/>
      <c r="NCO808" s="99"/>
      <c r="NCP808" s="99"/>
      <c r="NCQ808" s="99"/>
      <c r="NCR808" s="99"/>
      <c r="NCS808" s="99"/>
      <c r="NCT808" s="99"/>
      <c r="NCU808" s="99"/>
      <c r="NCV808" s="99"/>
      <c r="NCW808" s="99"/>
      <c r="NCX808" s="99"/>
      <c r="NCY808" s="99"/>
      <c r="NCZ808" s="99"/>
      <c r="NDA808" s="99"/>
      <c r="NDB808" s="99"/>
      <c r="NDC808" s="99"/>
      <c r="NDD808" s="99"/>
      <c r="NDE808" s="99"/>
      <c r="NDF808" s="99"/>
      <c r="NDG808" s="99"/>
      <c r="NDH808" s="99"/>
      <c r="NDI808" s="99"/>
      <c r="NDJ808" s="99"/>
      <c r="NDK808" s="99"/>
      <c r="NDL808" s="99"/>
      <c r="NDM808" s="99"/>
      <c r="NDN808" s="99"/>
      <c r="NDO808" s="99"/>
      <c r="NDP808" s="99"/>
      <c r="NDQ808" s="99"/>
      <c r="NDR808" s="99"/>
      <c r="NDS808" s="99"/>
      <c r="NDT808" s="99"/>
      <c r="NDU808" s="99"/>
      <c r="NDV808" s="99"/>
      <c r="NDW808" s="99"/>
      <c r="NDX808" s="99"/>
      <c r="NDY808" s="99"/>
      <c r="NDZ808" s="99"/>
      <c r="NEA808" s="99"/>
      <c r="NEB808" s="99"/>
      <c r="NEC808" s="99"/>
      <c r="NED808" s="99"/>
      <c r="NEE808" s="99"/>
      <c r="NEF808" s="99"/>
      <c r="NEG808" s="99"/>
      <c r="NEH808" s="99"/>
      <c r="NEI808" s="99"/>
      <c r="NEJ808" s="99"/>
      <c r="NEK808" s="99"/>
      <c r="NEL808" s="99"/>
      <c r="NEM808" s="99"/>
      <c r="NEN808" s="99"/>
      <c r="NEO808" s="99"/>
      <c r="NEP808" s="99"/>
      <c r="NEQ808" s="99"/>
      <c r="NER808" s="99"/>
      <c r="NES808" s="99"/>
      <c r="NET808" s="99"/>
      <c r="NEU808" s="99"/>
      <c r="NEV808" s="99"/>
      <c r="NEW808" s="99"/>
      <c r="NEX808" s="99"/>
      <c r="NEY808" s="99"/>
      <c r="NEZ808" s="99"/>
      <c r="NFA808" s="99"/>
      <c r="NFB808" s="99"/>
      <c r="NFC808" s="99"/>
      <c r="NFD808" s="99"/>
      <c r="NFE808" s="99"/>
      <c r="NFF808" s="99"/>
      <c r="NFG808" s="99"/>
      <c r="NFH808" s="99"/>
      <c r="NFI808" s="99"/>
      <c r="NFJ808" s="99"/>
      <c r="NFK808" s="99"/>
      <c r="NFL808" s="99"/>
      <c r="NFM808" s="99"/>
      <c r="NFN808" s="99"/>
      <c r="NFO808" s="99"/>
      <c r="NFP808" s="99"/>
      <c r="NFQ808" s="99"/>
      <c r="NFR808" s="99"/>
      <c r="NFS808" s="99"/>
      <c r="NFT808" s="99"/>
      <c r="NFU808" s="99"/>
      <c r="NFV808" s="99"/>
      <c r="NFW808" s="99"/>
      <c r="NFX808" s="99"/>
      <c r="NFY808" s="99"/>
      <c r="NFZ808" s="99"/>
      <c r="NGA808" s="99"/>
      <c r="NGB808" s="99"/>
      <c r="NGC808" s="99"/>
      <c r="NGD808" s="99"/>
      <c r="NGE808" s="99"/>
      <c r="NGF808" s="99"/>
      <c r="NGG808" s="99"/>
      <c r="NGH808" s="99"/>
      <c r="NGI808" s="99"/>
      <c r="NGJ808" s="99"/>
      <c r="NGK808" s="99"/>
      <c r="NGL808" s="99"/>
      <c r="NGM808" s="99"/>
      <c r="NGN808" s="99"/>
      <c r="NGO808" s="99"/>
      <c r="NGP808" s="99"/>
      <c r="NGQ808" s="99"/>
      <c r="NGR808" s="99"/>
      <c r="NGS808" s="99"/>
      <c r="NGT808" s="99"/>
      <c r="NGU808" s="99"/>
      <c r="NGV808" s="99"/>
      <c r="NGW808" s="99"/>
      <c r="NGX808" s="99"/>
      <c r="NGY808" s="99"/>
      <c r="NGZ808" s="99"/>
      <c r="NHA808" s="99"/>
      <c r="NHB808" s="99"/>
      <c r="NHC808" s="99"/>
      <c r="NHD808" s="99"/>
      <c r="NHE808" s="99"/>
      <c r="NHF808" s="99"/>
      <c r="NHG808" s="99"/>
      <c r="NHH808" s="99"/>
      <c r="NHI808" s="99"/>
      <c r="NHJ808" s="99"/>
      <c r="NHK808" s="99"/>
      <c r="NHL808" s="99"/>
      <c r="NHM808" s="99"/>
      <c r="NHN808" s="99"/>
      <c r="NHO808" s="99"/>
      <c r="NHP808" s="99"/>
      <c r="NHQ808" s="99"/>
      <c r="NHR808" s="99"/>
      <c r="NHS808" s="99"/>
      <c r="NHT808" s="99"/>
      <c r="NHU808" s="99"/>
      <c r="NHV808" s="99"/>
      <c r="NHW808" s="99"/>
      <c r="NHX808" s="99"/>
      <c r="NHY808" s="99"/>
      <c r="NHZ808" s="99"/>
      <c r="NIA808" s="99"/>
      <c r="NIB808" s="99"/>
      <c r="NIC808" s="99"/>
      <c r="NID808" s="99"/>
      <c r="NIE808" s="99"/>
      <c r="NIF808" s="99"/>
      <c r="NIG808" s="99"/>
      <c r="NIH808" s="99"/>
      <c r="NII808" s="99"/>
      <c r="NIJ808" s="99"/>
      <c r="NIK808" s="99"/>
      <c r="NIL808" s="99"/>
      <c r="NIM808" s="99"/>
      <c r="NIN808" s="99"/>
      <c r="NIO808" s="99"/>
      <c r="NIP808" s="99"/>
      <c r="NIQ808" s="99"/>
      <c r="NIR808" s="99"/>
      <c r="NIS808" s="99"/>
      <c r="NIT808" s="99"/>
      <c r="NIU808" s="99"/>
      <c r="NIV808" s="99"/>
      <c r="NIW808" s="99"/>
      <c r="NIX808" s="99"/>
      <c r="NIY808" s="99"/>
      <c r="NIZ808" s="99"/>
      <c r="NJA808" s="99"/>
      <c r="NJB808" s="99"/>
      <c r="NJC808" s="99"/>
      <c r="NJD808" s="99"/>
      <c r="NJE808" s="99"/>
      <c r="NJF808" s="99"/>
      <c r="NJG808" s="99"/>
      <c r="NJH808" s="99"/>
      <c r="NJI808" s="99"/>
      <c r="NJJ808" s="99"/>
      <c r="NJK808" s="99"/>
      <c r="NJL808" s="99"/>
      <c r="NJM808" s="99"/>
      <c r="NJN808" s="99"/>
      <c r="NJO808" s="99"/>
      <c r="NJP808" s="99"/>
      <c r="NJQ808" s="99"/>
      <c r="NJR808" s="99"/>
      <c r="NJS808" s="99"/>
      <c r="NJT808" s="99"/>
      <c r="NJU808" s="99"/>
      <c r="NJV808" s="99"/>
      <c r="NJW808" s="99"/>
      <c r="NJX808" s="99"/>
      <c r="NJY808" s="99"/>
      <c r="NJZ808" s="99"/>
      <c r="NKA808" s="99"/>
      <c r="NKB808" s="99"/>
      <c r="NKC808" s="99"/>
      <c r="NKD808" s="99"/>
      <c r="NKE808" s="99"/>
      <c r="NKF808" s="99"/>
      <c r="NKG808" s="99"/>
      <c r="NKH808" s="99"/>
      <c r="NKI808" s="99"/>
      <c r="NKJ808" s="99"/>
      <c r="NKK808" s="99"/>
      <c r="NKL808" s="99"/>
      <c r="NKM808" s="99"/>
      <c r="NKN808" s="99"/>
      <c r="NKO808" s="99"/>
      <c r="NKP808" s="99"/>
      <c r="NKQ808" s="99"/>
      <c r="NKR808" s="99"/>
      <c r="NKS808" s="99"/>
      <c r="NKT808" s="99"/>
      <c r="NKU808" s="99"/>
      <c r="NKV808" s="99"/>
      <c r="NKW808" s="99"/>
      <c r="NKX808" s="99"/>
      <c r="NKY808" s="99"/>
      <c r="NKZ808" s="99"/>
      <c r="NLA808" s="99"/>
      <c r="NLB808" s="99"/>
      <c r="NLC808" s="99"/>
      <c r="NLD808" s="99"/>
      <c r="NLE808" s="99"/>
      <c r="NLF808" s="99"/>
      <c r="NLG808" s="99"/>
      <c r="NLH808" s="99"/>
      <c r="NLI808" s="99"/>
      <c r="NLJ808" s="99"/>
      <c r="NLK808" s="99"/>
      <c r="NLL808" s="99"/>
      <c r="NLM808" s="99"/>
      <c r="NLN808" s="99"/>
      <c r="NLO808" s="99"/>
      <c r="NLP808" s="99"/>
      <c r="NLQ808" s="99"/>
      <c r="NLR808" s="99"/>
      <c r="NLS808" s="99"/>
      <c r="NLT808" s="99"/>
      <c r="NLU808" s="99"/>
      <c r="NLV808" s="99"/>
      <c r="NLW808" s="99"/>
      <c r="NLX808" s="99"/>
      <c r="NLY808" s="99"/>
      <c r="NLZ808" s="99"/>
      <c r="NMA808" s="99"/>
      <c r="NMB808" s="99"/>
      <c r="NMC808" s="99"/>
      <c r="NMD808" s="99"/>
      <c r="NME808" s="99"/>
      <c r="NMF808" s="99"/>
      <c r="NMG808" s="99"/>
      <c r="NMH808" s="99"/>
      <c r="NMI808" s="99"/>
      <c r="NMJ808" s="99"/>
      <c r="NMK808" s="99"/>
      <c r="NML808" s="99"/>
      <c r="NMM808" s="99"/>
      <c r="NMN808" s="99"/>
      <c r="NMO808" s="99"/>
      <c r="NMP808" s="99"/>
      <c r="NMQ808" s="99"/>
      <c r="NMR808" s="99"/>
      <c r="NMS808" s="99"/>
      <c r="NMT808" s="99"/>
      <c r="NMU808" s="99"/>
      <c r="NMV808" s="99"/>
      <c r="NMW808" s="99"/>
      <c r="NMX808" s="99"/>
      <c r="NMY808" s="99"/>
      <c r="NMZ808" s="99"/>
      <c r="NNA808" s="99"/>
      <c r="NNB808" s="99"/>
      <c r="NNC808" s="99"/>
      <c r="NND808" s="99"/>
      <c r="NNE808" s="99"/>
      <c r="NNF808" s="99"/>
      <c r="NNG808" s="99"/>
      <c r="NNH808" s="99"/>
      <c r="NNI808" s="99"/>
      <c r="NNJ808" s="99"/>
      <c r="NNK808" s="99"/>
      <c r="NNL808" s="99"/>
      <c r="NNM808" s="99"/>
      <c r="NNN808" s="99"/>
      <c r="NNO808" s="99"/>
      <c r="NNP808" s="99"/>
      <c r="NNQ808" s="99"/>
      <c r="NNR808" s="99"/>
      <c r="NNS808" s="99"/>
      <c r="NNT808" s="99"/>
      <c r="NNU808" s="99"/>
      <c r="NNV808" s="99"/>
      <c r="NNW808" s="99"/>
      <c r="NNX808" s="99"/>
      <c r="NNY808" s="99"/>
      <c r="NNZ808" s="99"/>
      <c r="NOA808" s="99"/>
      <c r="NOB808" s="99"/>
      <c r="NOC808" s="99"/>
      <c r="NOD808" s="99"/>
      <c r="NOE808" s="99"/>
      <c r="NOF808" s="99"/>
      <c r="NOG808" s="99"/>
      <c r="NOH808" s="99"/>
      <c r="NOI808" s="99"/>
      <c r="NOJ808" s="99"/>
      <c r="NOK808" s="99"/>
      <c r="NOL808" s="99"/>
      <c r="NOM808" s="99"/>
      <c r="NON808" s="99"/>
      <c r="NOO808" s="99"/>
      <c r="NOP808" s="99"/>
      <c r="NOQ808" s="99"/>
      <c r="NOR808" s="99"/>
      <c r="NOS808" s="99"/>
      <c r="NOT808" s="99"/>
      <c r="NOU808" s="99"/>
      <c r="NOV808" s="99"/>
      <c r="NOW808" s="99"/>
      <c r="NOX808" s="99"/>
      <c r="NOY808" s="99"/>
      <c r="NOZ808" s="99"/>
      <c r="NPA808" s="99"/>
      <c r="NPB808" s="99"/>
      <c r="NPC808" s="99"/>
      <c r="NPD808" s="99"/>
      <c r="NPE808" s="99"/>
      <c r="NPF808" s="99"/>
      <c r="NPG808" s="99"/>
      <c r="NPH808" s="99"/>
      <c r="NPI808" s="99"/>
      <c r="NPJ808" s="99"/>
      <c r="NPK808" s="99"/>
      <c r="NPL808" s="99"/>
      <c r="NPM808" s="99"/>
      <c r="NPN808" s="99"/>
      <c r="NPO808" s="99"/>
      <c r="NPP808" s="99"/>
      <c r="NPQ808" s="99"/>
      <c r="NPR808" s="99"/>
      <c r="NPS808" s="99"/>
      <c r="NPT808" s="99"/>
      <c r="NPU808" s="99"/>
      <c r="NPV808" s="99"/>
      <c r="NPW808" s="99"/>
      <c r="NPX808" s="99"/>
      <c r="NPY808" s="99"/>
      <c r="NPZ808" s="99"/>
      <c r="NQA808" s="99"/>
      <c r="NQB808" s="99"/>
      <c r="NQC808" s="99"/>
      <c r="NQD808" s="99"/>
      <c r="NQE808" s="99"/>
      <c r="NQF808" s="99"/>
      <c r="NQG808" s="99"/>
      <c r="NQH808" s="99"/>
      <c r="NQI808" s="99"/>
      <c r="NQJ808" s="99"/>
      <c r="NQK808" s="99"/>
      <c r="NQL808" s="99"/>
      <c r="NQM808" s="99"/>
      <c r="NQN808" s="99"/>
      <c r="NQO808" s="99"/>
      <c r="NQP808" s="99"/>
      <c r="NQQ808" s="99"/>
      <c r="NQR808" s="99"/>
      <c r="NQS808" s="99"/>
      <c r="NQT808" s="99"/>
      <c r="NQU808" s="99"/>
      <c r="NQV808" s="99"/>
      <c r="NQW808" s="99"/>
      <c r="NQX808" s="99"/>
      <c r="NQY808" s="99"/>
      <c r="NQZ808" s="99"/>
      <c r="NRA808" s="99"/>
      <c r="NRB808" s="99"/>
      <c r="NRC808" s="99"/>
      <c r="NRD808" s="99"/>
      <c r="NRE808" s="99"/>
      <c r="NRF808" s="99"/>
      <c r="NRG808" s="99"/>
      <c r="NRH808" s="99"/>
      <c r="NRI808" s="99"/>
      <c r="NRJ808" s="99"/>
      <c r="NRK808" s="99"/>
      <c r="NRL808" s="99"/>
      <c r="NRM808" s="99"/>
      <c r="NRN808" s="99"/>
      <c r="NRO808" s="99"/>
      <c r="NRP808" s="99"/>
      <c r="NRQ808" s="99"/>
      <c r="NRR808" s="99"/>
      <c r="NRS808" s="99"/>
      <c r="NRT808" s="99"/>
      <c r="NRU808" s="99"/>
      <c r="NRV808" s="99"/>
      <c r="NRW808" s="99"/>
      <c r="NRX808" s="99"/>
      <c r="NRY808" s="99"/>
      <c r="NRZ808" s="99"/>
      <c r="NSA808" s="99"/>
      <c r="NSB808" s="99"/>
      <c r="NSC808" s="99"/>
      <c r="NSD808" s="99"/>
      <c r="NSE808" s="99"/>
      <c r="NSF808" s="99"/>
      <c r="NSG808" s="99"/>
      <c r="NSH808" s="99"/>
      <c r="NSI808" s="99"/>
      <c r="NSJ808" s="99"/>
      <c r="NSK808" s="99"/>
      <c r="NSL808" s="99"/>
      <c r="NSM808" s="99"/>
      <c r="NSN808" s="99"/>
      <c r="NSO808" s="99"/>
      <c r="NSP808" s="99"/>
      <c r="NSQ808" s="99"/>
      <c r="NSR808" s="99"/>
      <c r="NSS808" s="99"/>
      <c r="NST808" s="99"/>
      <c r="NSU808" s="99"/>
      <c r="NSV808" s="99"/>
      <c r="NSW808" s="99"/>
      <c r="NSX808" s="99"/>
      <c r="NSY808" s="99"/>
      <c r="NSZ808" s="99"/>
      <c r="NTA808" s="99"/>
      <c r="NTB808" s="99"/>
      <c r="NTC808" s="99"/>
      <c r="NTD808" s="99"/>
      <c r="NTE808" s="99"/>
      <c r="NTF808" s="99"/>
      <c r="NTG808" s="99"/>
      <c r="NTH808" s="99"/>
      <c r="NTI808" s="99"/>
      <c r="NTJ808" s="99"/>
      <c r="NTK808" s="99"/>
      <c r="NTL808" s="99"/>
      <c r="NTM808" s="99"/>
      <c r="NTN808" s="99"/>
      <c r="NTO808" s="99"/>
      <c r="NTP808" s="99"/>
      <c r="NTQ808" s="99"/>
      <c r="NTR808" s="99"/>
      <c r="NTS808" s="99"/>
      <c r="NTT808" s="99"/>
      <c r="NTU808" s="99"/>
      <c r="NTV808" s="99"/>
      <c r="NTW808" s="99"/>
      <c r="NTX808" s="99"/>
      <c r="NTY808" s="99"/>
      <c r="NTZ808" s="99"/>
      <c r="NUA808" s="99"/>
      <c r="NUB808" s="99"/>
      <c r="NUC808" s="99"/>
      <c r="NUD808" s="99"/>
      <c r="NUE808" s="99"/>
      <c r="NUF808" s="99"/>
      <c r="NUG808" s="99"/>
      <c r="NUH808" s="99"/>
      <c r="NUI808" s="99"/>
      <c r="NUJ808" s="99"/>
      <c r="NUK808" s="99"/>
      <c r="NUL808" s="99"/>
      <c r="NUM808" s="99"/>
      <c r="NUN808" s="99"/>
      <c r="NUO808" s="99"/>
      <c r="NUP808" s="99"/>
      <c r="NUQ808" s="99"/>
      <c r="NUR808" s="99"/>
      <c r="NUS808" s="99"/>
      <c r="NUT808" s="99"/>
      <c r="NUU808" s="99"/>
      <c r="NUV808" s="99"/>
      <c r="NUW808" s="99"/>
      <c r="NUX808" s="99"/>
      <c r="NUY808" s="99"/>
      <c r="NUZ808" s="99"/>
      <c r="NVA808" s="99"/>
      <c r="NVB808" s="99"/>
      <c r="NVC808" s="99"/>
      <c r="NVD808" s="99"/>
      <c r="NVE808" s="99"/>
      <c r="NVF808" s="99"/>
      <c r="NVG808" s="99"/>
      <c r="NVH808" s="99"/>
      <c r="NVI808" s="99"/>
      <c r="NVJ808" s="99"/>
      <c r="NVK808" s="99"/>
      <c r="NVL808" s="99"/>
      <c r="NVM808" s="99"/>
      <c r="NVN808" s="99"/>
      <c r="NVO808" s="99"/>
      <c r="NVP808" s="99"/>
      <c r="NVQ808" s="99"/>
      <c r="NVR808" s="99"/>
      <c r="NVS808" s="99"/>
      <c r="NVT808" s="99"/>
      <c r="NVU808" s="99"/>
      <c r="NVV808" s="99"/>
      <c r="NVW808" s="99"/>
      <c r="NVX808" s="99"/>
      <c r="NVY808" s="99"/>
      <c r="NVZ808" s="99"/>
      <c r="NWA808" s="99"/>
      <c r="NWB808" s="99"/>
      <c r="NWC808" s="99"/>
      <c r="NWD808" s="99"/>
      <c r="NWE808" s="99"/>
      <c r="NWF808" s="99"/>
      <c r="NWG808" s="99"/>
      <c r="NWH808" s="99"/>
      <c r="NWI808" s="99"/>
      <c r="NWJ808" s="99"/>
      <c r="NWK808" s="99"/>
      <c r="NWL808" s="99"/>
      <c r="NWM808" s="99"/>
      <c r="NWN808" s="99"/>
      <c r="NWO808" s="99"/>
      <c r="NWP808" s="99"/>
      <c r="NWQ808" s="99"/>
      <c r="NWR808" s="99"/>
      <c r="NWS808" s="99"/>
      <c r="NWT808" s="99"/>
      <c r="NWU808" s="99"/>
      <c r="NWV808" s="99"/>
      <c r="NWW808" s="99"/>
      <c r="NWX808" s="99"/>
      <c r="NWY808" s="99"/>
      <c r="NWZ808" s="99"/>
      <c r="NXA808" s="99"/>
      <c r="NXB808" s="99"/>
      <c r="NXC808" s="99"/>
      <c r="NXD808" s="99"/>
      <c r="NXE808" s="99"/>
      <c r="NXF808" s="99"/>
      <c r="NXG808" s="99"/>
      <c r="NXH808" s="99"/>
      <c r="NXI808" s="99"/>
      <c r="NXJ808" s="99"/>
      <c r="NXK808" s="99"/>
      <c r="NXL808" s="99"/>
      <c r="NXM808" s="99"/>
      <c r="NXN808" s="99"/>
      <c r="NXO808" s="99"/>
      <c r="NXP808" s="99"/>
      <c r="NXQ808" s="99"/>
      <c r="NXR808" s="99"/>
      <c r="NXS808" s="99"/>
      <c r="NXT808" s="99"/>
      <c r="NXU808" s="99"/>
      <c r="NXV808" s="99"/>
      <c r="NXW808" s="99"/>
      <c r="NXX808" s="99"/>
      <c r="NXY808" s="99"/>
      <c r="NXZ808" s="99"/>
      <c r="NYA808" s="99"/>
      <c r="NYB808" s="99"/>
      <c r="NYC808" s="99"/>
      <c r="NYD808" s="99"/>
      <c r="NYE808" s="99"/>
      <c r="NYF808" s="99"/>
      <c r="NYG808" s="99"/>
      <c r="NYH808" s="99"/>
      <c r="NYI808" s="99"/>
      <c r="NYJ808" s="99"/>
      <c r="NYK808" s="99"/>
      <c r="NYL808" s="99"/>
      <c r="NYM808" s="99"/>
      <c r="NYN808" s="99"/>
      <c r="NYO808" s="99"/>
      <c r="NYP808" s="99"/>
      <c r="NYQ808" s="99"/>
      <c r="NYR808" s="99"/>
      <c r="NYS808" s="99"/>
      <c r="NYT808" s="99"/>
      <c r="NYU808" s="99"/>
      <c r="NYV808" s="99"/>
      <c r="NYW808" s="99"/>
      <c r="NYX808" s="99"/>
      <c r="NYY808" s="99"/>
      <c r="NYZ808" s="99"/>
      <c r="NZA808" s="99"/>
      <c r="NZB808" s="99"/>
      <c r="NZC808" s="99"/>
      <c r="NZD808" s="99"/>
      <c r="NZE808" s="99"/>
      <c r="NZF808" s="99"/>
      <c r="NZG808" s="99"/>
      <c r="NZH808" s="99"/>
      <c r="NZI808" s="99"/>
      <c r="NZJ808" s="99"/>
      <c r="NZK808" s="99"/>
      <c r="NZL808" s="99"/>
      <c r="NZM808" s="99"/>
      <c r="NZN808" s="99"/>
      <c r="NZO808" s="99"/>
      <c r="NZP808" s="99"/>
      <c r="NZQ808" s="99"/>
      <c r="NZR808" s="99"/>
      <c r="NZS808" s="99"/>
      <c r="NZT808" s="99"/>
      <c r="NZU808" s="99"/>
      <c r="NZV808" s="99"/>
      <c r="NZW808" s="99"/>
      <c r="NZX808" s="99"/>
      <c r="NZY808" s="99"/>
      <c r="NZZ808" s="99"/>
      <c r="OAA808" s="99"/>
      <c r="OAB808" s="99"/>
      <c r="OAC808" s="99"/>
      <c r="OAD808" s="99"/>
      <c r="OAE808" s="99"/>
      <c r="OAF808" s="99"/>
      <c r="OAG808" s="99"/>
      <c r="OAH808" s="99"/>
      <c r="OAI808" s="99"/>
      <c r="OAJ808" s="99"/>
      <c r="OAK808" s="99"/>
      <c r="OAL808" s="99"/>
      <c r="OAM808" s="99"/>
      <c r="OAN808" s="99"/>
      <c r="OAO808" s="99"/>
      <c r="OAP808" s="99"/>
      <c r="OAQ808" s="99"/>
      <c r="OAR808" s="99"/>
      <c r="OAS808" s="99"/>
      <c r="OAT808" s="99"/>
      <c r="OAU808" s="99"/>
      <c r="OAV808" s="99"/>
      <c r="OAW808" s="99"/>
      <c r="OAX808" s="99"/>
      <c r="OAY808" s="99"/>
      <c r="OAZ808" s="99"/>
      <c r="OBA808" s="99"/>
      <c r="OBB808" s="99"/>
      <c r="OBC808" s="99"/>
      <c r="OBD808" s="99"/>
      <c r="OBE808" s="99"/>
      <c r="OBF808" s="99"/>
      <c r="OBG808" s="99"/>
      <c r="OBH808" s="99"/>
      <c r="OBI808" s="99"/>
      <c r="OBJ808" s="99"/>
      <c r="OBK808" s="99"/>
      <c r="OBL808" s="99"/>
      <c r="OBM808" s="99"/>
      <c r="OBN808" s="99"/>
      <c r="OBO808" s="99"/>
      <c r="OBP808" s="99"/>
      <c r="OBQ808" s="99"/>
      <c r="OBR808" s="99"/>
      <c r="OBS808" s="99"/>
      <c r="OBT808" s="99"/>
      <c r="OBU808" s="99"/>
      <c r="OBV808" s="99"/>
      <c r="OBW808" s="99"/>
      <c r="OBX808" s="99"/>
      <c r="OBY808" s="99"/>
      <c r="OBZ808" s="99"/>
      <c r="OCA808" s="99"/>
      <c r="OCB808" s="99"/>
      <c r="OCC808" s="99"/>
      <c r="OCD808" s="99"/>
      <c r="OCE808" s="99"/>
      <c r="OCF808" s="99"/>
      <c r="OCG808" s="99"/>
      <c r="OCH808" s="99"/>
      <c r="OCI808" s="99"/>
      <c r="OCJ808" s="99"/>
      <c r="OCK808" s="99"/>
      <c r="OCL808" s="99"/>
      <c r="OCM808" s="99"/>
      <c r="OCN808" s="99"/>
      <c r="OCO808" s="99"/>
      <c r="OCP808" s="99"/>
      <c r="OCQ808" s="99"/>
      <c r="OCR808" s="99"/>
      <c r="OCS808" s="99"/>
      <c r="OCT808" s="99"/>
      <c r="OCU808" s="99"/>
      <c r="OCV808" s="99"/>
      <c r="OCW808" s="99"/>
      <c r="OCX808" s="99"/>
      <c r="OCY808" s="99"/>
      <c r="OCZ808" s="99"/>
      <c r="ODA808" s="99"/>
      <c r="ODB808" s="99"/>
      <c r="ODC808" s="99"/>
      <c r="ODD808" s="99"/>
      <c r="ODE808" s="99"/>
      <c r="ODF808" s="99"/>
      <c r="ODG808" s="99"/>
      <c r="ODH808" s="99"/>
      <c r="ODI808" s="99"/>
      <c r="ODJ808" s="99"/>
      <c r="ODK808" s="99"/>
      <c r="ODL808" s="99"/>
      <c r="ODM808" s="99"/>
      <c r="ODN808" s="99"/>
      <c r="ODO808" s="99"/>
      <c r="ODP808" s="99"/>
      <c r="ODQ808" s="99"/>
      <c r="ODR808" s="99"/>
      <c r="ODS808" s="99"/>
      <c r="ODT808" s="99"/>
      <c r="ODU808" s="99"/>
      <c r="ODV808" s="99"/>
      <c r="ODW808" s="99"/>
      <c r="ODX808" s="99"/>
      <c r="ODY808" s="99"/>
      <c r="ODZ808" s="99"/>
      <c r="OEA808" s="99"/>
      <c r="OEB808" s="99"/>
      <c r="OEC808" s="99"/>
      <c r="OED808" s="99"/>
      <c r="OEE808" s="99"/>
      <c r="OEF808" s="99"/>
      <c r="OEG808" s="99"/>
      <c r="OEH808" s="99"/>
      <c r="OEI808" s="99"/>
      <c r="OEJ808" s="99"/>
      <c r="OEK808" s="99"/>
      <c r="OEL808" s="99"/>
      <c r="OEM808" s="99"/>
      <c r="OEN808" s="99"/>
      <c r="OEO808" s="99"/>
      <c r="OEP808" s="99"/>
      <c r="OEQ808" s="99"/>
      <c r="OER808" s="99"/>
      <c r="OES808" s="99"/>
      <c r="OET808" s="99"/>
      <c r="OEU808" s="99"/>
      <c r="OEV808" s="99"/>
      <c r="OEW808" s="99"/>
      <c r="OEX808" s="99"/>
      <c r="OEY808" s="99"/>
      <c r="OEZ808" s="99"/>
      <c r="OFA808" s="99"/>
      <c r="OFB808" s="99"/>
      <c r="OFC808" s="99"/>
      <c r="OFD808" s="99"/>
      <c r="OFE808" s="99"/>
      <c r="OFF808" s="99"/>
      <c r="OFG808" s="99"/>
      <c r="OFH808" s="99"/>
      <c r="OFI808" s="99"/>
      <c r="OFJ808" s="99"/>
      <c r="OFK808" s="99"/>
      <c r="OFL808" s="99"/>
      <c r="OFM808" s="99"/>
      <c r="OFN808" s="99"/>
      <c r="OFO808" s="99"/>
      <c r="OFP808" s="99"/>
      <c r="OFQ808" s="99"/>
      <c r="OFR808" s="99"/>
      <c r="OFS808" s="99"/>
      <c r="OFT808" s="99"/>
      <c r="OFU808" s="99"/>
      <c r="OFV808" s="99"/>
      <c r="OFW808" s="99"/>
      <c r="OFX808" s="99"/>
      <c r="OFY808" s="99"/>
      <c r="OFZ808" s="99"/>
      <c r="OGA808" s="99"/>
      <c r="OGB808" s="99"/>
      <c r="OGC808" s="99"/>
      <c r="OGD808" s="99"/>
      <c r="OGE808" s="99"/>
      <c r="OGF808" s="99"/>
      <c r="OGG808" s="99"/>
      <c r="OGH808" s="99"/>
      <c r="OGI808" s="99"/>
      <c r="OGJ808" s="99"/>
      <c r="OGK808" s="99"/>
      <c r="OGL808" s="99"/>
      <c r="OGM808" s="99"/>
      <c r="OGN808" s="99"/>
      <c r="OGO808" s="99"/>
      <c r="OGP808" s="99"/>
      <c r="OGQ808" s="99"/>
      <c r="OGR808" s="99"/>
      <c r="OGS808" s="99"/>
      <c r="OGT808" s="99"/>
      <c r="OGU808" s="99"/>
      <c r="OGV808" s="99"/>
      <c r="OGW808" s="99"/>
      <c r="OGX808" s="99"/>
      <c r="OGY808" s="99"/>
      <c r="OGZ808" s="99"/>
      <c r="OHA808" s="99"/>
      <c r="OHB808" s="99"/>
      <c r="OHC808" s="99"/>
      <c r="OHD808" s="99"/>
      <c r="OHE808" s="99"/>
      <c r="OHF808" s="99"/>
      <c r="OHG808" s="99"/>
      <c r="OHH808" s="99"/>
      <c r="OHI808" s="99"/>
      <c r="OHJ808" s="99"/>
      <c r="OHK808" s="99"/>
      <c r="OHL808" s="99"/>
      <c r="OHM808" s="99"/>
      <c r="OHN808" s="99"/>
      <c r="OHO808" s="99"/>
      <c r="OHP808" s="99"/>
      <c r="OHQ808" s="99"/>
      <c r="OHR808" s="99"/>
      <c r="OHS808" s="99"/>
      <c r="OHT808" s="99"/>
      <c r="OHU808" s="99"/>
      <c r="OHV808" s="99"/>
      <c r="OHW808" s="99"/>
      <c r="OHX808" s="99"/>
      <c r="OHY808" s="99"/>
      <c r="OHZ808" s="99"/>
      <c r="OIA808" s="99"/>
      <c r="OIB808" s="99"/>
      <c r="OIC808" s="99"/>
      <c r="OID808" s="99"/>
      <c r="OIE808" s="99"/>
      <c r="OIF808" s="99"/>
      <c r="OIG808" s="99"/>
      <c r="OIH808" s="99"/>
      <c r="OII808" s="99"/>
      <c r="OIJ808" s="99"/>
      <c r="OIK808" s="99"/>
      <c r="OIL808" s="99"/>
      <c r="OIM808" s="99"/>
      <c r="OIN808" s="99"/>
      <c r="OIO808" s="99"/>
      <c r="OIP808" s="99"/>
      <c r="OIQ808" s="99"/>
      <c r="OIR808" s="99"/>
      <c r="OIS808" s="99"/>
      <c r="OIT808" s="99"/>
      <c r="OIU808" s="99"/>
      <c r="OIV808" s="99"/>
      <c r="OIW808" s="99"/>
      <c r="OIX808" s="99"/>
      <c r="OIY808" s="99"/>
      <c r="OIZ808" s="99"/>
      <c r="OJA808" s="99"/>
      <c r="OJB808" s="99"/>
      <c r="OJC808" s="99"/>
      <c r="OJD808" s="99"/>
      <c r="OJE808" s="99"/>
      <c r="OJF808" s="99"/>
      <c r="OJG808" s="99"/>
      <c r="OJH808" s="99"/>
      <c r="OJI808" s="99"/>
      <c r="OJJ808" s="99"/>
      <c r="OJK808" s="99"/>
      <c r="OJL808" s="99"/>
      <c r="OJM808" s="99"/>
      <c r="OJN808" s="99"/>
      <c r="OJO808" s="99"/>
      <c r="OJP808" s="99"/>
      <c r="OJQ808" s="99"/>
      <c r="OJR808" s="99"/>
      <c r="OJS808" s="99"/>
      <c r="OJT808" s="99"/>
      <c r="OJU808" s="99"/>
      <c r="OJV808" s="99"/>
      <c r="OJW808" s="99"/>
      <c r="OJX808" s="99"/>
      <c r="OJY808" s="99"/>
      <c r="OJZ808" s="99"/>
      <c r="OKA808" s="99"/>
      <c r="OKB808" s="99"/>
      <c r="OKC808" s="99"/>
      <c r="OKD808" s="99"/>
      <c r="OKE808" s="99"/>
      <c r="OKF808" s="99"/>
      <c r="OKG808" s="99"/>
      <c r="OKH808" s="99"/>
      <c r="OKI808" s="99"/>
      <c r="OKJ808" s="99"/>
      <c r="OKK808" s="99"/>
      <c r="OKL808" s="99"/>
      <c r="OKM808" s="99"/>
      <c r="OKN808" s="99"/>
      <c r="OKO808" s="99"/>
      <c r="OKP808" s="99"/>
      <c r="OKQ808" s="99"/>
      <c r="OKR808" s="99"/>
      <c r="OKS808" s="99"/>
      <c r="OKT808" s="99"/>
      <c r="OKU808" s="99"/>
      <c r="OKV808" s="99"/>
      <c r="OKW808" s="99"/>
      <c r="OKX808" s="99"/>
      <c r="OKY808" s="99"/>
      <c r="OKZ808" s="99"/>
      <c r="OLA808" s="99"/>
      <c r="OLB808" s="99"/>
      <c r="OLC808" s="99"/>
      <c r="OLD808" s="99"/>
      <c r="OLE808" s="99"/>
      <c r="OLF808" s="99"/>
      <c r="OLG808" s="99"/>
      <c r="OLH808" s="99"/>
      <c r="OLI808" s="99"/>
      <c r="OLJ808" s="99"/>
      <c r="OLK808" s="99"/>
      <c r="OLL808" s="99"/>
      <c r="OLM808" s="99"/>
      <c r="OLN808" s="99"/>
      <c r="OLO808" s="99"/>
      <c r="OLP808" s="99"/>
      <c r="OLQ808" s="99"/>
      <c r="OLR808" s="99"/>
      <c r="OLS808" s="99"/>
      <c r="OLT808" s="99"/>
      <c r="OLU808" s="99"/>
      <c r="OLV808" s="99"/>
      <c r="OLW808" s="99"/>
      <c r="OLX808" s="99"/>
      <c r="OLY808" s="99"/>
      <c r="OLZ808" s="99"/>
      <c r="OMA808" s="99"/>
      <c r="OMB808" s="99"/>
      <c r="OMC808" s="99"/>
      <c r="OMD808" s="99"/>
      <c r="OME808" s="99"/>
      <c r="OMF808" s="99"/>
      <c r="OMG808" s="99"/>
      <c r="OMH808" s="99"/>
      <c r="OMI808" s="99"/>
      <c r="OMJ808" s="99"/>
      <c r="OMK808" s="99"/>
      <c r="OML808" s="99"/>
      <c r="OMM808" s="99"/>
      <c r="OMN808" s="99"/>
      <c r="OMO808" s="99"/>
      <c r="OMP808" s="99"/>
      <c r="OMQ808" s="99"/>
      <c r="OMR808" s="99"/>
      <c r="OMS808" s="99"/>
      <c r="OMT808" s="99"/>
      <c r="OMU808" s="99"/>
      <c r="OMV808" s="99"/>
      <c r="OMW808" s="99"/>
      <c r="OMX808" s="99"/>
      <c r="OMY808" s="99"/>
      <c r="OMZ808" s="99"/>
      <c r="ONA808" s="99"/>
      <c r="ONB808" s="99"/>
      <c r="ONC808" s="99"/>
      <c r="OND808" s="99"/>
      <c r="ONE808" s="99"/>
      <c r="ONF808" s="99"/>
      <c r="ONG808" s="99"/>
      <c r="ONH808" s="99"/>
      <c r="ONI808" s="99"/>
      <c r="ONJ808" s="99"/>
      <c r="ONK808" s="99"/>
      <c r="ONL808" s="99"/>
      <c r="ONM808" s="99"/>
      <c r="ONN808" s="99"/>
      <c r="ONO808" s="99"/>
      <c r="ONP808" s="99"/>
      <c r="ONQ808" s="99"/>
      <c r="ONR808" s="99"/>
      <c r="ONS808" s="99"/>
      <c r="ONT808" s="99"/>
      <c r="ONU808" s="99"/>
      <c r="ONV808" s="99"/>
      <c r="ONW808" s="99"/>
      <c r="ONX808" s="99"/>
      <c r="ONY808" s="99"/>
      <c r="ONZ808" s="99"/>
      <c r="OOA808" s="99"/>
      <c r="OOB808" s="99"/>
      <c r="OOC808" s="99"/>
      <c r="OOD808" s="99"/>
      <c r="OOE808" s="99"/>
      <c r="OOF808" s="99"/>
      <c r="OOG808" s="99"/>
      <c r="OOH808" s="99"/>
      <c r="OOI808" s="99"/>
      <c r="OOJ808" s="99"/>
      <c r="OOK808" s="99"/>
      <c r="OOL808" s="99"/>
      <c r="OOM808" s="99"/>
      <c r="OON808" s="99"/>
      <c r="OOO808" s="99"/>
      <c r="OOP808" s="99"/>
      <c r="OOQ808" s="99"/>
      <c r="OOR808" s="99"/>
      <c r="OOS808" s="99"/>
      <c r="OOT808" s="99"/>
      <c r="OOU808" s="99"/>
      <c r="OOV808" s="99"/>
      <c r="OOW808" s="99"/>
      <c r="OOX808" s="99"/>
      <c r="OOY808" s="99"/>
      <c r="OOZ808" s="99"/>
      <c r="OPA808" s="99"/>
      <c r="OPB808" s="99"/>
      <c r="OPC808" s="99"/>
      <c r="OPD808" s="99"/>
      <c r="OPE808" s="99"/>
      <c r="OPF808" s="99"/>
      <c r="OPG808" s="99"/>
      <c r="OPH808" s="99"/>
      <c r="OPI808" s="99"/>
      <c r="OPJ808" s="99"/>
      <c r="OPK808" s="99"/>
      <c r="OPL808" s="99"/>
      <c r="OPM808" s="99"/>
      <c r="OPN808" s="99"/>
      <c r="OPO808" s="99"/>
      <c r="OPP808" s="99"/>
      <c r="OPQ808" s="99"/>
      <c r="OPR808" s="99"/>
      <c r="OPS808" s="99"/>
      <c r="OPT808" s="99"/>
      <c r="OPU808" s="99"/>
      <c r="OPV808" s="99"/>
      <c r="OPW808" s="99"/>
      <c r="OPX808" s="99"/>
      <c r="OPY808" s="99"/>
      <c r="OPZ808" s="99"/>
      <c r="OQA808" s="99"/>
      <c r="OQB808" s="99"/>
      <c r="OQC808" s="99"/>
      <c r="OQD808" s="99"/>
      <c r="OQE808" s="99"/>
      <c r="OQF808" s="99"/>
      <c r="OQG808" s="99"/>
      <c r="OQH808" s="99"/>
      <c r="OQI808" s="99"/>
      <c r="OQJ808" s="99"/>
      <c r="OQK808" s="99"/>
      <c r="OQL808" s="99"/>
      <c r="OQM808" s="99"/>
      <c r="OQN808" s="99"/>
      <c r="OQO808" s="99"/>
      <c r="OQP808" s="99"/>
      <c r="OQQ808" s="99"/>
      <c r="OQR808" s="99"/>
      <c r="OQS808" s="99"/>
      <c r="OQT808" s="99"/>
      <c r="OQU808" s="99"/>
      <c r="OQV808" s="99"/>
      <c r="OQW808" s="99"/>
      <c r="OQX808" s="99"/>
      <c r="OQY808" s="99"/>
      <c r="OQZ808" s="99"/>
      <c r="ORA808" s="99"/>
      <c r="ORB808" s="99"/>
      <c r="ORC808" s="99"/>
      <c r="ORD808" s="99"/>
      <c r="ORE808" s="99"/>
      <c r="ORF808" s="99"/>
      <c r="ORG808" s="99"/>
      <c r="ORH808" s="99"/>
      <c r="ORI808" s="99"/>
      <c r="ORJ808" s="99"/>
      <c r="ORK808" s="99"/>
      <c r="ORL808" s="99"/>
      <c r="ORM808" s="99"/>
      <c r="ORN808" s="99"/>
      <c r="ORO808" s="99"/>
      <c r="ORP808" s="99"/>
      <c r="ORQ808" s="99"/>
      <c r="ORR808" s="99"/>
      <c r="ORS808" s="99"/>
      <c r="ORT808" s="99"/>
      <c r="ORU808" s="99"/>
      <c r="ORV808" s="99"/>
      <c r="ORW808" s="99"/>
      <c r="ORX808" s="99"/>
      <c r="ORY808" s="99"/>
      <c r="ORZ808" s="99"/>
      <c r="OSA808" s="99"/>
      <c r="OSB808" s="99"/>
      <c r="OSC808" s="99"/>
      <c r="OSD808" s="99"/>
      <c r="OSE808" s="99"/>
      <c r="OSF808" s="99"/>
      <c r="OSG808" s="99"/>
      <c r="OSH808" s="99"/>
      <c r="OSI808" s="99"/>
      <c r="OSJ808" s="99"/>
      <c r="OSK808" s="99"/>
      <c r="OSL808" s="99"/>
      <c r="OSM808" s="99"/>
      <c r="OSN808" s="99"/>
      <c r="OSO808" s="99"/>
      <c r="OSP808" s="99"/>
      <c r="OSQ808" s="99"/>
      <c r="OSR808" s="99"/>
      <c r="OSS808" s="99"/>
      <c r="OST808" s="99"/>
      <c r="OSU808" s="99"/>
      <c r="OSV808" s="99"/>
      <c r="OSW808" s="99"/>
      <c r="OSX808" s="99"/>
      <c r="OSY808" s="99"/>
      <c r="OSZ808" s="99"/>
      <c r="OTA808" s="99"/>
      <c r="OTB808" s="99"/>
      <c r="OTC808" s="99"/>
      <c r="OTD808" s="99"/>
      <c r="OTE808" s="99"/>
      <c r="OTF808" s="99"/>
      <c r="OTG808" s="99"/>
      <c r="OTH808" s="99"/>
      <c r="OTI808" s="99"/>
      <c r="OTJ808" s="99"/>
      <c r="OTK808" s="99"/>
      <c r="OTL808" s="99"/>
      <c r="OTM808" s="99"/>
      <c r="OTN808" s="99"/>
      <c r="OTO808" s="99"/>
      <c r="OTP808" s="99"/>
      <c r="OTQ808" s="99"/>
      <c r="OTR808" s="99"/>
      <c r="OTS808" s="99"/>
      <c r="OTT808" s="99"/>
      <c r="OTU808" s="99"/>
      <c r="OTV808" s="99"/>
      <c r="OTW808" s="99"/>
      <c r="OTX808" s="99"/>
      <c r="OTY808" s="99"/>
      <c r="OTZ808" s="99"/>
      <c r="OUA808" s="99"/>
      <c r="OUB808" s="99"/>
      <c r="OUC808" s="99"/>
      <c r="OUD808" s="99"/>
      <c r="OUE808" s="99"/>
      <c r="OUF808" s="99"/>
      <c r="OUG808" s="99"/>
      <c r="OUH808" s="99"/>
      <c r="OUI808" s="99"/>
      <c r="OUJ808" s="99"/>
      <c r="OUK808" s="99"/>
      <c r="OUL808" s="99"/>
      <c r="OUM808" s="99"/>
      <c r="OUN808" s="99"/>
      <c r="OUO808" s="99"/>
      <c r="OUP808" s="99"/>
      <c r="OUQ808" s="99"/>
      <c r="OUR808" s="99"/>
      <c r="OUS808" s="99"/>
      <c r="OUT808" s="99"/>
      <c r="OUU808" s="99"/>
      <c r="OUV808" s="99"/>
      <c r="OUW808" s="99"/>
      <c r="OUX808" s="99"/>
      <c r="OUY808" s="99"/>
      <c r="OUZ808" s="99"/>
      <c r="OVA808" s="99"/>
      <c r="OVB808" s="99"/>
      <c r="OVC808" s="99"/>
      <c r="OVD808" s="99"/>
      <c r="OVE808" s="99"/>
      <c r="OVF808" s="99"/>
      <c r="OVG808" s="99"/>
      <c r="OVH808" s="99"/>
      <c r="OVI808" s="99"/>
      <c r="OVJ808" s="99"/>
      <c r="OVK808" s="99"/>
      <c r="OVL808" s="99"/>
      <c r="OVM808" s="99"/>
      <c r="OVN808" s="99"/>
      <c r="OVO808" s="99"/>
      <c r="OVP808" s="99"/>
      <c r="OVQ808" s="99"/>
      <c r="OVR808" s="99"/>
      <c r="OVS808" s="99"/>
      <c r="OVT808" s="99"/>
      <c r="OVU808" s="99"/>
      <c r="OVV808" s="99"/>
      <c r="OVW808" s="99"/>
      <c r="OVX808" s="99"/>
      <c r="OVY808" s="99"/>
      <c r="OVZ808" s="99"/>
      <c r="OWA808" s="99"/>
      <c r="OWB808" s="99"/>
      <c r="OWC808" s="99"/>
      <c r="OWD808" s="99"/>
      <c r="OWE808" s="99"/>
      <c r="OWF808" s="99"/>
      <c r="OWG808" s="99"/>
      <c r="OWH808" s="99"/>
      <c r="OWI808" s="99"/>
      <c r="OWJ808" s="99"/>
      <c r="OWK808" s="99"/>
      <c r="OWL808" s="99"/>
      <c r="OWM808" s="99"/>
      <c r="OWN808" s="99"/>
      <c r="OWO808" s="99"/>
      <c r="OWP808" s="99"/>
      <c r="OWQ808" s="99"/>
      <c r="OWR808" s="99"/>
      <c r="OWS808" s="99"/>
      <c r="OWT808" s="99"/>
      <c r="OWU808" s="99"/>
      <c r="OWV808" s="99"/>
      <c r="OWW808" s="99"/>
      <c r="OWX808" s="99"/>
      <c r="OWY808" s="99"/>
      <c r="OWZ808" s="99"/>
      <c r="OXA808" s="99"/>
      <c r="OXB808" s="99"/>
      <c r="OXC808" s="99"/>
      <c r="OXD808" s="99"/>
      <c r="OXE808" s="99"/>
      <c r="OXF808" s="99"/>
      <c r="OXG808" s="99"/>
      <c r="OXH808" s="99"/>
      <c r="OXI808" s="99"/>
      <c r="OXJ808" s="99"/>
      <c r="OXK808" s="99"/>
      <c r="OXL808" s="99"/>
      <c r="OXM808" s="99"/>
      <c r="OXN808" s="99"/>
      <c r="OXO808" s="99"/>
      <c r="OXP808" s="99"/>
      <c r="OXQ808" s="99"/>
      <c r="OXR808" s="99"/>
      <c r="OXS808" s="99"/>
      <c r="OXT808" s="99"/>
      <c r="OXU808" s="99"/>
      <c r="OXV808" s="99"/>
      <c r="OXW808" s="99"/>
      <c r="OXX808" s="99"/>
      <c r="OXY808" s="99"/>
      <c r="OXZ808" s="99"/>
      <c r="OYA808" s="99"/>
      <c r="OYB808" s="99"/>
      <c r="OYC808" s="99"/>
      <c r="OYD808" s="99"/>
      <c r="OYE808" s="99"/>
      <c r="OYF808" s="99"/>
      <c r="OYG808" s="99"/>
      <c r="OYH808" s="99"/>
      <c r="OYI808" s="99"/>
      <c r="OYJ808" s="99"/>
      <c r="OYK808" s="99"/>
      <c r="OYL808" s="99"/>
      <c r="OYM808" s="99"/>
      <c r="OYN808" s="99"/>
      <c r="OYO808" s="99"/>
      <c r="OYP808" s="99"/>
      <c r="OYQ808" s="99"/>
      <c r="OYR808" s="99"/>
      <c r="OYS808" s="99"/>
      <c r="OYT808" s="99"/>
      <c r="OYU808" s="99"/>
      <c r="OYV808" s="99"/>
      <c r="OYW808" s="99"/>
      <c r="OYX808" s="99"/>
      <c r="OYY808" s="99"/>
      <c r="OYZ808" s="99"/>
      <c r="OZA808" s="99"/>
      <c r="OZB808" s="99"/>
      <c r="OZC808" s="99"/>
      <c r="OZD808" s="99"/>
      <c r="OZE808" s="99"/>
      <c r="OZF808" s="99"/>
      <c r="OZG808" s="99"/>
      <c r="OZH808" s="99"/>
      <c r="OZI808" s="99"/>
      <c r="OZJ808" s="99"/>
      <c r="OZK808" s="99"/>
      <c r="OZL808" s="99"/>
      <c r="OZM808" s="99"/>
      <c r="OZN808" s="99"/>
      <c r="OZO808" s="99"/>
      <c r="OZP808" s="99"/>
      <c r="OZQ808" s="99"/>
      <c r="OZR808" s="99"/>
      <c r="OZS808" s="99"/>
      <c r="OZT808" s="99"/>
      <c r="OZU808" s="99"/>
      <c r="OZV808" s="99"/>
      <c r="OZW808" s="99"/>
      <c r="OZX808" s="99"/>
      <c r="OZY808" s="99"/>
      <c r="OZZ808" s="99"/>
      <c r="PAA808" s="99"/>
      <c r="PAB808" s="99"/>
      <c r="PAC808" s="99"/>
      <c r="PAD808" s="99"/>
      <c r="PAE808" s="99"/>
      <c r="PAF808" s="99"/>
      <c r="PAG808" s="99"/>
      <c r="PAH808" s="99"/>
      <c r="PAI808" s="99"/>
      <c r="PAJ808" s="99"/>
      <c r="PAK808" s="99"/>
      <c r="PAL808" s="99"/>
      <c r="PAM808" s="99"/>
      <c r="PAN808" s="99"/>
      <c r="PAO808" s="99"/>
      <c r="PAP808" s="99"/>
      <c r="PAQ808" s="99"/>
      <c r="PAR808" s="99"/>
      <c r="PAS808" s="99"/>
      <c r="PAT808" s="99"/>
      <c r="PAU808" s="99"/>
      <c r="PAV808" s="99"/>
      <c r="PAW808" s="99"/>
      <c r="PAX808" s="99"/>
      <c r="PAY808" s="99"/>
      <c r="PAZ808" s="99"/>
      <c r="PBA808" s="99"/>
      <c r="PBB808" s="99"/>
      <c r="PBC808" s="99"/>
      <c r="PBD808" s="99"/>
      <c r="PBE808" s="99"/>
      <c r="PBF808" s="99"/>
      <c r="PBG808" s="99"/>
      <c r="PBH808" s="99"/>
      <c r="PBI808" s="99"/>
      <c r="PBJ808" s="99"/>
      <c r="PBK808" s="99"/>
      <c r="PBL808" s="99"/>
      <c r="PBM808" s="99"/>
      <c r="PBN808" s="99"/>
      <c r="PBO808" s="99"/>
      <c r="PBP808" s="99"/>
      <c r="PBQ808" s="99"/>
      <c r="PBR808" s="99"/>
      <c r="PBS808" s="99"/>
      <c r="PBT808" s="99"/>
      <c r="PBU808" s="99"/>
      <c r="PBV808" s="99"/>
      <c r="PBW808" s="99"/>
      <c r="PBX808" s="99"/>
      <c r="PBY808" s="99"/>
      <c r="PBZ808" s="99"/>
      <c r="PCA808" s="99"/>
      <c r="PCB808" s="99"/>
      <c r="PCC808" s="99"/>
      <c r="PCD808" s="99"/>
      <c r="PCE808" s="99"/>
      <c r="PCF808" s="99"/>
      <c r="PCG808" s="99"/>
      <c r="PCH808" s="99"/>
      <c r="PCI808" s="99"/>
      <c r="PCJ808" s="99"/>
      <c r="PCK808" s="99"/>
      <c r="PCL808" s="99"/>
      <c r="PCM808" s="99"/>
      <c r="PCN808" s="99"/>
      <c r="PCO808" s="99"/>
      <c r="PCP808" s="99"/>
      <c r="PCQ808" s="99"/>
      <c r="PCR808" s="99"/>
      <c r="PCS808" s="99"/>
      <c r="PCT808" s="99"/>
      <c r="PCU808" s="99"/>
      <c r="PCV808" s="99"/>
      <c r="PCW808" s="99"/>
      <c r="PCX808" s="99"/>
      <c r="PCY808" s="99"/>
      <c r="PCZ808" s="99"/>
      <c r="PDA808" s="99"/>
      <c r="PDB808" s="99"/>
      <c r="PDC808" s="99"/>
      <c r="PDD808" s="99"/>
      <c r="PDE808" s="99"/>
      <c r="PDF808" s="99"/>
      <c r="PDG808" s="99"/>
      <c r="PDH808" s="99"/>
      <c r="PDI808" s="99"/>
      <c r="PDJ808" s="99"/>
      <c r="PDK808" s="99"/>
      <c r="PDL808" s="99"/>
      <c r="PDM808" s="99"/>
      <c r="PDN808" s="99"/>
      <c r="PDO808" s="99"/>
      <c r="PDP808" s="99"/>
      <c r="PDQ808" s="99"/>
      <c r="PDR808" s="99"/>
      <c r="PDS808" s="99"/>
      <c r="PDT808" s="99"/>
      <c r="PDU808" s="99"/>
      <c r="PDV808" s="99"/>
      <c r="PDW808" s="99"/>
      <c r="PDX808" s="99"/>
      <c r="PDY808" s="99"/>
      <c r="PDZ808" s="99"/>
      <c r="PEA808" s="99"/>
      <c r="PEB808" s="99"/>
      <c r="PEC808" s="99"/>
      <c r="PED808" s="99"/>
      <c r="PEE808" s="99"/>
      <c r="PEF808" s="99"/>
      <c r="PEG808" s="99"/>
      <c r="PEH808" s="99"/>
      <c r="PEI808" s="99"/>
      <c r="PEJ808" s="99"/>
      <c r="PEK808" s="99"/>
      <c r="PEL808" s="99"/>
      <c r="PEM808" s="99"/>
      <c r="PEN808" s="99"/>
      <c r="PEO808" s="99"/>
      <c r="PEP808" s="99"/>
      <c r="PEQ808" s="99"/>
      <c r="PER808" s="99"/>
      <c r="PES808" s="99"/>
      <c r="PET808" s="99"/>
      <c r="PEU808" s="99"/>
      <c r="PEV808" s="99"/>
      <c r="PEW808" s="99"/>
      <c r="PEX808" s="99"/>
      <c r="PEY808" s="99"/>
      <c r="PEZ808" s="99"/>
      <c r="PFA808" s="99"/>
      <c r="PFB808" s="99"/>
      <c r="PFC808" s="99"/>
      <c r="PFD808" s="99"/>
      <c r="PFE808" s="99"/>
      <c r="PFF808" s="99"/>
      <c r="PFG808" s="99"/>
      <c r="PFH808" s="99"/>
      <c r="PFI808" s="99"/>
      <c r="PFJ808" s="99"/>
      <c r="PFK808" s="99"/>
      <c r="PFL808" s="99"/>
      <c r="PFM808" s="99"/>
      <c r="PFN808" s="99"/>
      <c r="PFO808" s="99"/>
      <c r="PFP808" s="99"/>
      <c r="PFQ808" s="99"/>
      <c r="PFR808" s="99"/>
      <c r="PFS808" s="99"/>
      <c r="PFT808" s="99"/>
      <c r="PFU808" s="99"/>
      <c r="PFV808" s="99"/>
      <c r="PFW808" s="99"/>
      <c r="PFX808" s="99"/>
      <c r="PFY808" s="99"/>
      <c r="PFZ808" s="99"/>
      <c r="PGA808" s="99"/>
      <c r="PGB808" s="99"/>
      <c r="PGC808" s="99"/>
      <c r="PGD808" s="99"/>
      <c r="PGE808" s="99"/>
      <c r="PGF808" s="99"/>
      <c r="PGG808" s="99"/>
      <c r="PGH808" s="99"/>
      <c r="PGI808" s="99"/>
      <c r="PGJ808" s="99"/>
      <c r="PGK808" s="99"/>
      <c r="PGL808" s="99"/>
      <c r="PGM808" s="99"/>
      <c r="PGN808" s="99"/>
      <c r="PGO808" s="99"/>
      <c r="PGP808" s="99"/>
      <c r="PGQ808" s="99"/>
      <c r="PGR808" s="99"/>
      <c r="PGS808" s="99"/>
      <c r="PGT808" s="99"/>
      <c r="PGU808" s="99"/>
      <c r="PGV808" s="99"/>
      <c r="PGW808" s="99"/>
      <c r="PGX808" s="99"/>
      <c r="PGY808" s="99"/>
      <c r="PGZ808" s="99"/>
      <c r="PHA808" s="99"/>
      <c r="PHB808" s="99"/>
      <c r="PHC808" s="99"/>
      <c r="PHD808" s="99"/>
      <c r="PHE808" s="99"/>
      <c r="PHF808" s="99"/>
      <c r="PHG808" s="99"/>
      <c r="PHH808" s="99"/>
      <c r="PHI808" s="99"/>
      <c r="PHJ808" s="99"/>
      <c r="PHK808" s="99"/>
      <c r="PHL808" s="99"/>
      <c r="PHM808" s="99"/>
      <c r="PHN808" s="99"/>
      <c r="PHO808" s="99"/>
      <c r="PHP808" s="99"/>
      <c r="PHQ808" s="99"/>
      <c r="PHR808" s="99"/>
      <c r="PHS808" s="99"/>
      <c r="PHT808" s="99"/>
      <c r="PHU808" s="99"/>
      <c r="PHV808" s="99"/>
      <c r="PHW808" s="99"/>
      <c r="PHX808" s="99"/>
      <c r="PHY808" s="99"/>
      <c r="PHZ808" s="99"/>
      <c r="PIA808" s="99"/>
      <c r="PIB808" s="99"/>
      <c r="PIC808" s="99"/>
      <c r="PID808" s="99"/>
      <c r="PIE808" s="99"/>
      <c r="PIF808" s="99"/>
      <c r="PIG808" s="99"/>
      <c r="PIH808" s="99"/>
      <c r="PII808" s="99"/>
      <c r="PIJ808" s="99"/>
      <c r="PIK808" s="99"/>
      <c r="PIL808" s="99"/>
      <c r="PIM808" s="99"/>
      <c r="PIN808" s="99"/>
      <c r="PIO808" s="99"/>
      <c r="PIP808" s="99"/>
      <c r="PIQ808" s="99"/>
      <c r="PIR808" s="99"/>
      <c r="PIS808" s="99"/>
      <c r="PIT808" s="99"/>
      <c r="PIU808" s="99"/>
      <c r="PIV808" s="99"/>
      <c r="PIW808" s="99"/>
      <c r="PIX808" s="99"/>
      <c r="PIY808" s="99"/>
      <c r="PIZ808" s="99"/>
      <c r="PJA808" s="99"/>
      <c r="PJB808" s="99"/>
      <c r="PJC808" s="99"/>
      <c r="PJD808" s="99"/>
      <c r="PJE808" s="99"/>
      <c r="PJF808" s="99"/>
      <c r="PJG808" s="99"/>
      <c r="PJH808" s="99"/>
      <c r="PJI808" s="99"/>
      <c r="PJJ808" s="99"/>
      <c r="PJK808" s="99"/>
      <c r="PJL808" s="99"/>
      <c r="PJM808" s="99"/>
      <c r="PJN808" s="99"/>
      <c r="PJO808" s="99"/>
      <c r="PJP808" s="99"/>
      <c r="PJQ808" s="99"/>
      <c r="PJR808" s="99"/>
      <c r="PJS808" s="99"/>
      <c r="PJT808" s="99"/>
      <c r="PJU808" s="99"/>
      <c r="PJV808" s="99"/>
      <c r="PJW808" s="99"/>
      <c r="PJX808" s="99"/>
      <c r="PJY808" s="99"/>
      <c r="PJZ808" s="99"/>
      <c r="PKA808" s="99"/>
      <c r="PKB808" s="99"/>
      <c r="PKC808" s="99"/>
      <c r="PKD808" s="99"/>
      <c r="PKE808" s="99"/>
      <c r="PKF808" s="99"/>
      <c r="PKG808" s="99"/>
      <c r="PKH808" s="99"/>
      <c r="PKI808" s="99"/>
      <c r="PKJ808" s="99"/>
      <c r="PKK808" s="99"/>
      <c r="PKL808" s="99"/>
      <c r="PKM808" s="99"/>
      <c r="PKN808" s="99"/>
      <c r="PKO808" s="99"/>
      <c r="PKP808" s="99"/>
      <c r="PKQ808" s="99"/>
      <c r="PKR808" s="99"/>
      <c r="PKS808" s="99"/>
      <c r="PKT808" s="99"/>
      <c r="PKU808" s="99"/>
      <c r="PKV808" s="99"/>
      <c r="PKW808" s="99"/>
      <c r="PKX808" s="99"/>
      <c r="PKY808" s="99"/>
      <c r="PKZ808" s="99"/>
      <c r="PLA808" s="99"/>
      <c r="PLB808" s="99"/>
      <c r="PLC808" s="99"/>
      <c r="PLD808" s="99"/>
      <c r="PLE808" s="99"/>
      <c r="PLF808" s="99"/>
      <c r="PLG808" s="99"/>
      <c r="PLH808" s="99"/>
      <c r="PLI808" s="99"/>
      <c r="PLJ808" s="99"/>
      <c r="PLK808" s="99"/>
      <c r="PLL808" s="99"/>
      <c r="PLM808" s="99"/>
      <c r="PLN808" s="99"/>
      <c r="PLO808" s="99"/>
      <c r="PLP808" s="99"/>
      <c r="PLQ808" s="99"/>
      <c r="PLR808" s="99"/>
      <c r="PLS808" s="99"/>
      <c r="PLT808" s="99"/>
      <c r="PLU808" s="99"/>
      <c r="PLV808" s="99"/>
      <c r="PLW808" s="99"/>
      <c r="PLX808" s="99"/>
      <c r="PLY808" s="99"/>
      <c r="PLZ808" s="99"/>
      <c r="PMA808" s="99"/>
      <c r="PMB808" s="99"/>
      <c r="PMC808" s="99"/>
      <c r="PMD808" s="99"/>
      <c r="PME808" s="99"/>
      <c r="PMF808" s="99"/>
      <c r="PMG808" s="99"/>
      <c r="PMH808" s="99"/>
      <c r="PMI808" s="99"/>
      <c r="PMJ808" s="99"/>
      <c r="PMK808" s="99"/>
      <c r="PML808" s="99"/>
      <c r="PMM808" s="99"/>
      <c r="PMN808" s="99"/>
      <c r="PMO808" s="99"/>
      <c r="PMP808" s="99"/>
      <c r="PMQ808" s="99"/>
      <c r="PMR808" s="99"/>
      <c r="PMS808" s="99"/>
      <c r="PMT808" s="99"/>
      <c r="PMU808" s="99"/>
      <c r="PMV808" s="99"/>
      <c r="PMW808" s="99"/>
      <c r="PMX808" s="99"/>
      <c r="PMY808" s="99"/>
      <c r="PMZ808" s="99"/>
      <c r="PNA808" s="99"/>
      <c r="PNB808" s="99"/>
      <c r="PNC808" s="99"/>
      <c r="PND808" s="99"/>
      <c r="PNE808" s="99"/>
      <c r="PNF808" s="99"/>
      <c r="PNG808" s="99"/>
      <c r="PNH808" s="99"/>
      <c r="PNI808" s="99"/>
      <c r="PNJ808" s="99"/>
      <c r="PNK808" s="99"/>
      <c r="PNL808" s="99"/>
      <c r="PNM808" s="99"/>
      <c r="PNN808" s="99"/>
      <c r="PNO808" s="99"/>
      <c r="PNP808" s="99"/>
      <c r="PNQ808" s="99"/>
      <c r="PNR808" s="99"/>
      <c r="PNS808" s="99"/>
      <c r="PNT808" s="99"/>
      <c r="PNU808" s="99"/>
      <c r="PNV808" s="99"/>
      <c r="PNW808" s="99"/>
      <c r="PNX808" s="99"/>
      <c r="PNY808" s="99"/>
      <c r="PNZ808" s="99"/>
      <c r="POA808" s="99"/>
      <c r="POB808" s="99"/>
      <c r="POC808" s="99"/>
      <c r="POD808" s="99"/>
      <c r="POE808" s="99"/>
      <c r="POF808" s="99"/>
      <c r="POG808" s="99"/>
      <c r="POH808" s="99"/>
      <c r="POI808" s="99"/>
      <c r="POJ808" s="99"/>
      <c r="POK808" s="99"/>
      <c r="POL808" s="99"/>
      <c r="POM808" s="99"/>
      <c r="PON808" s="99"/>
      <c r="POO808" s="99"/>
      <c r="POP808" s="99"/>
      <c r="POQ808" s="99"/>
      <c r="POR808" s="99"/>
      <c r="POS808" s="99"/>
      <c r="POT808" s="99"/>
      <c r="POU808" s="99"/>
      <c r="POV808" s="99"/>
      <c r="POW808" s="99"/>
      <c r="POX808" s="99"/>
      <c r="POY808" s="99"/>
      <c r="POZ808" s="99"/>
      <c r="PPA808" s="99"/>
      <c r="PPB808" s="99"/>
      <c r="PPC808" s="99"/>
      <c r="PPD808" s="99"/>
      <c r="PPE808" s="99"/>
      <c r="PPF808" s="99"/>
      <c r="PPG808" s="99"/>
      <c r="PPH808" s="99"/>
      <c r="PPI808" s="99"/>
      <c r="PPJ808" s="99"/>
      <c r="PPK808" s="99"/>
      <c r="PPL808" s="99"/>
      <c r="PPM808" s="99"/>
      <c r="PPN808" s="99"/>
      <c r="PPO808" s="99"/>
      <c r="PPP808" s="99"/>
      <c r="PPQ808" s="99"/>
      <c r="PPR808" s="99"/>
      <c r="PPS808" s="99"/>
      <c r="PPT808" s="99"/>
      <c r="PPU808" s="99"/>
      <c r="PPV808" s="99"/>
      <c r="PPW808" s="99"/>
      <c r="PPX808" s="99"/>
      <c r="PPY808" s="99"/>
      <c r="PPZ808" s="99"/>
      <c r="PQA808" s="99"/>
      <c r="PQB808" s="99"/>
      <c r="PQC808" s="99"/>
      <c r="PQD808" s="99"/>
      <c r="PQE808" s="99"/>
      <c r="PQF808" s="99"/>
      <c r="PQG808" s="99"/>
      <c r="PQH808" s="99"/>
      <c r="PQI808" s="99"/>
      <c r="PQJ808" s="99"/>
      <c r="PQK808" s="99"/>
      <c r="PQL808" s="99"/>
      <c r="PQM808" s="99"/>
      <c r="PQN808" s="99"/>
      <c r="PQO808" s="99"/>
      <c r="PQP808" s="99"/>
      <c r="PQQ808" s="99"/>
      <c r="PQR808" s="99"/>
      <c r="PQS808" s="99"/>
      <c r="PQT808" s="99"/>
      <c r="PQU808" s="99"/>
      <c r="PQV808" s="99"/>
      <c r="PQW808" s="99"/>
      <c r="PQX808" s="99"/>
      <c r="PQY808" s="99"/>
      <c r="PQZ808" s="99"/>
      <c r="PRA808" s="99"/>
      <c r="PRB808" s="99"/>
      <c r="PRC808" s="99"/>
      <c r="PRD808" s="99"/>
      <c r="PRE808" s="99"/>
      <c r="PRF808" s="99"/>
      <c r="PRG808" s="99"/>
      <c r="PRH808" s="99"/>
      <c r="PRI808" s="99"/>
      <c r="PRJ808" s="99"/>
      <c r="PRK808" s="99"/>
      <c r="PRL808" s="99"/>
      <c r="PRM808" s="99"/>
      <c r="PRN808" s="99"/>
      <c r="PRO808" s="99"/>
      <c r="PRP808" s="99"/>
      <c r="PRQ808" s="99"/>
      <c r="PRR808" s="99"/>
      <c r="PRS808" s="99"/>
      <c r="PRT808" s="99"/>
      <c r="PRU808" s="99"/>
      <c r="PRV808" s="99"/>
      <c r="PRW808" s="99"/>
      <c r="PRX808" s="99"/>
      <c r="PRY808" s="99"/>
      <c r="PRZ808" s="99"/>
      <c r="PSA808" s="99"/>
      <c r="PSB808" s="99"/>
      <c r="PSC808" s="99"/>
      <c r="PSD808" s="99"/>
      <c r="PSE808" s="99"/>
      <c r="PSF808" s="99"/>
      <c r="PSG808" s="99"/>
      <c r="PSH808" s="99"/>
      <c r="PSI808" s="99"/>
      <c r="PSJ808" s="99"/>
      <c r="PSK808" s="99"/>
      <c r="PSL808" s="99"/>
      <c r="PSM808" s="99"/>
      <c r="PSN808" s="99"/>
      <c r="PSO808" s="99"/>
      <c r="PSP808" s="99"/>
      <c r="PSQ808" s="99"/>
      <c r="PSR808" s="99"/>
      <c r="PSS808" s="99"/>
      <c r="PST808" s="99"/>
      <c r="PSU808" s="99"/>
      <c r="PSV808" s="99"/>
      <c r="PSW808" s="99"/>
      <c r="PSX808" s="99"/>
      <c r="PSY808" s="99"/>
      <c r="PSZ808" s="99"/>
      <c r="PTA808" s="99"/>
      <c r="PTB808" s="99"/>
      <c r="PTC808" s="99"/>
      <c r="PTD808" s="99"/>
      <c r="PTE808" s="99"/>
      <c r="PTF808" s="99"/>
      <c r="PTG808" s="99"/>
      <c r="PTH808" s="99"/>
      <c r="PTI808" s="99"/>
      <c r="PTJ808" s="99"/>
      <c r="PTK808" s="99"/>
      <c r="PTL808" s="99"/>
      <c r="PTM808" s="99"/>
      <c r="PTN808" s="99"/>
      <c r="PTO808" s="99"/>
      <c r="PTP808" s="99"/>
      <c r="PTQ808" s="99"/>
      <c r="PTR808" s="99"/>
      <c r="PTS808" s="99"/>
      <c r="PTT808" s="99"/>
      <c r="PTU808" s="99"/>
      <c r="PTV808" s="99"/>
      <c r="PTW808" s="99"/>
      <c r="PTX808" s="99"/>
      <c r="PTY808" s="99"/>
      <c r="PTZ808" s="99"/>
      <c r="PUA808" s="99"/>
      <c r="PUB808" s="99"/>
      <c r="PUC808" s="99"/>
      <c r="PUD808" s="99"/>
      <c r="PUE808" s="99"/>
      <c r="PUF808" s="99"/>
      <c r="PUG808" s="99"/>
      <c r="PUH808" s="99"/>
      <c r="PUI808" s="99"/>
      <c r="PUJ808" s="99"/>
      <c r="PUK808" s="99"/>
      <c r="PUL808" s="99"/>
      <c r="PUM808" s="99"/>
      <c r="PUN808" s="99"/>
      <c r="PUO808" s="99"/>
      <c r="PUP808" s="99"/>
      <c r="PUQ808" s="99"/>
      <c r="PUR808" s="99"/>
      <c r="PUS808" s="99"/>
      <c r="PUT808" s="99"/>
      <c r="PUU808" s="99"/>
      <c r="PUV808" s="99"/>
      <c r="PUW808" s="99"/>
      <c r="PUX808" s="99"/>
      <c r="PUY808" s="99"/>
      <c r="PUZ808" s="99"/>
      <c r="PVA808" s="99"/>
      <c r="PVB808" s="99"/>
      <c r="PVC808" s="99"/>
      <c r="PVD808" s="99"/>
      <c r="PVE808" s="99"/>
      <c r="PVF808" s="99"/>
      <c r="PVG808" s="99"/>
      <c r="PVH808" s="99"/>
      <c r="PVI808" s="99"/>
      <c r="PVJ808" s="99"/>
      <c r="PVK808" s="99"/>
      <c r="PVL808" s="99"/>
      <c r="PVM808" s="99"/>
      <c r="PVN808" s="99"/>
      <c r="PVO808" s="99"/>
      <c r="PVP808" s="99"/>
      <c r="PVQ808" s="99"/>
      <c r="PVR808" s="99"/>
      <c r="PVS808" s="99"/>
      <c r="PVT808" s="99"/>
      <c r="PVU808" s="99"/>
      <c r="PVV808" s="99"/>
      <c r="PVW808" s="99"/>
      <c r="PVX808" s="99"/>
      <c r="PVY808" s="99"/>
      <c r="PVZ808" s="99"/>
      <c r="PWA808" s="99"/>
      <c r="PWB808" s="99"/>
      <c r="PWC808" s="99"/>
      <c r="PWD808" s="99"/>
      <c r="PWE808" s="99"/>
      <c r="PWF808" s="99"/>
      <c r="PWG808" s="99"/>
      <c r="PWH808" s="99"/>
      <c r="PWI808" s="99"/>
      <c r="PWJ808" s="99"/>
      <c r="PWK808" s="99"/>
      <c r="PWL808" s="99"/>
      <c r="PWM808" s="99"/>
      <c r="PWN808" s="99"/>
      <c r="PWO808" s="99"/>
      <c r="PWP808" s="99"/>
      <c r="PWQ808" s="99"/>
      <c r="PWR808" s="99"/>
      <c r="PWS808" s="99"/>
      <c r="PWT808" s="99"/>
      <c r="PWU808" s="99"/>
      <c r="PWV808" s="99"/>
      <c r="PWW808" s="99"/>
      <c r="PWX808" s="99"/>
      <c r="PWY808" s="99"/>
      <c r="PWZ808" s="99"/>
      <c r="PXA808" s="99"/>
      <c r="PXB808" s="99"/>
      <c r="PXC808" s="99"/>
      <c r="PXD808" s="99"/>
      <c r="PXE808" s="99"/>
      <c r="PXF808" s="99"/>
      <c r="PXG808" s="99"/>
      <c r="PXH808" s="99"/>
      <c r="PXI808" s="99"/>
      <c r="PXJ808" s="99"/>
      <c r="PXK808" s="99"/>
      <c r="PXL808" s="99"/>
      <c r="PXM808" s="99"/>
      <c r="PXN808" s="99"/>
      <c r="PXO808" s="99"/>
      <c r="PXP808" s="99"/>
      <c r="PXQ808" s="99"/>
      <c r="PXR808" s="99"/>
      <c r="PXS808" s="99"/>
      <c r="PXT808" s="99"/>
      <c r="PXU808" s="99"/>
      <c r="PXV808" s="99"/>
      <c r="PXW808" s="99"/>
      <c r="PXX808" s="99"/>
      <c r="PXY808" s="99"/>
      <c r="PXZ808" s="99"/>
      <c r="PYA808" s="99"/>
      <c r="PYB808" s="99"/>
      <c r="PYC808" s="99"/>
      <c r="PYD808" s="99"/>
      <c r="PYE808" s="99"/>
      <c r="PYF808" s="99"/>
      <c r="PYG808" s="99"/>
      <c r="PYH808" s="99"/>
      <c r="PYI808" s="99"/>
      <c r="PYJ808" s="99"/>
      <c r="PYK808" s="99"/>
      <c r="PYL808" s="99"/>
      <c r="PYM808" s="99"/>
      <c r="PYN808" s="99"/>
      <c r="PYO808" s="99"/>
      <c r="PYP808" s="99"/>
      <c r="PYQ808" s="99"/>
      <c r="PYR808" s="99"/>
      <c r="PYS808" s="99"/>
      <c r="PYT808" s="99"/>
      <c r="PYU808" s="99"/>
      <c r="PYV808" s="99"/>
      <c r="PYW808" s="99"/>
      <c r="PYX808" s="99"/>
      <c r="PYY808" s="99"/>
      <c r="PYZ808" s="99"/>
      <c r="PZA808" s="99"/>
      <c r="PZB808" s="99"/>
      <c r="PZC808" s="99"/>
      <c r="PZD808" s="99"/>
      <c r="PZE808" s="99"/>
      <c r="PZF808" s="99"/>
      <c r="PZG808" s="99"/>
      <c r="PZH808" s="99"/>
      <c r="PZI808" s="99"/>
      <c r="PZJ808" s="99"/>
      <c r="PZK808" s="99"/>
      <c r="PZL808" s="99"/>
      <c r="PZM808" s="99"/>
      <c r="PZN808" s="99"/>
      <c r="PZO808" s="99"/>
      <c r="PZP808" s="99"/>
      <c r="PZQ808" s="99"/>
      <c r="PZR808" s="99"/>
      <c r="PZS808" s="99"/>
      <c r="PZT808" s="99"/>
      <c r="PZU808" s="99"/>
      <c r="PZV808" s="99"/>
      <c r="PZW808" s="99"/>
      <c r="PZX808" s="99"/>
      <c r="PZY808" s="99"/>
      <c r="PZZ808" s="99"/>
      <c r="QAA808" s="99"/>
      <c r="QAB808" s="99"/>
      <c r="QAC808" s="99"/>
      <c r="QAD808" s="99"/>
      <c r="QAE808" s="99"/>
      <c r="QAF808" s="99"/>
      <c r="QAG808" s="99"/>
      <c r="QAH808" s="99"/>
      <c r="QAI808" s="99"/>
      <c r="QAJ808" s="99"/>
      <c r="QAK808" s="99"/>
      <c r="QAL808" s="99"/>
      <c r="QAM808" s="99"/>
      <c r="QAN808" s="99"/>
      <c r="QAO808" s="99"/>
      <c r="QAP808" s="99"/>
      <c r="QAQ808" s="99"/>
      <c r="QAR808" s="99"/>
      <c r="QAS808" s="99"/>
      <c r="QAT808" s="99"/>
      <c r="QAU808" s="99"/>
      <c r="QAV808" s="99"/>
      <c r="QAW808" s="99"/>
      <c r="QAX808" s="99"/>
      <c r="QAY808" s="99"/>
      <c r="QAZ808" s="99"/>
      <c r="QBA808" s="99"/>
      <c r="QBB808" s="99"/>
      <c r="QBC808" s="99"/>
      <c r="QBD808" s="99"/>
      <c r="QBE808" s="99"/>
      <c r="QBF808" s="99"/>
      <c r="QBG808" s="99"/>
      <c r="QBH808" s="99"/>
      <c r="QBI808" s="99"/>
      <c r="QBJ808" s="99"/>
      <c r="QBK808" s="99"/>
      <c r="QBL808" s="99"/>
      <c r="QBM808" s="99"/>
      <c r="QBN808" s="99"/>
      <c r="QBO808" s="99"/>
      <c r="QBP808" s="99"/>
      <c r="QBQ808" s="99"/>
      <c r="QBR808" s="99"/>
      <c r="QBS808" s="99"/>
      <c r="QBT808" s="99"/>
      <c r="QBU808" s="99"/>
      <c r="QBV808" s="99"/>
      <c r="QBW808" s="99"/>
      <c r="QBX808" s="99"/>
      <c r="QBY808" s="99"/>
      <c r="QBZ808" s="99"/>
      <c r="QCA808" s="99"/>
      <c r="QCB808" s="99"/>
      <c r="QCC808" s="99"/>
      <c r="QCD808" s="99"/>
      <c r="QCE808" s="99"/>
      <c r="QCF808" s="99"/>
      <c r="QCG808" s="99"/>
      <c r="QCH808" s="99"/>
      <c r="QCI808" s="99"/>
      <c r="QCJ808" s="99"/>
      <c r="QCK808" s="99"/>
      <c r="QCL808" s="99"/>
      <c r="QCM808" s="99"/>
      <c r="QCN808" s="99"/>
      <c r="QCO808" s="99"/>
      <c r="QCP808" s="99"/>
      <c r="QCQ808" s="99"/>
      <c r="QCR808" s="99"/>
      <c r="QCS808" s="99"/>
      <c r="QCT808" s="99"/>
      <c r="QCU808" s="99"/>
      <c r="QCV808" s="99"/>
      <c r="QCW808" s="99"/>
      <c r="QCX808" s="99"/>
      <c r="QCY808" s="99"/>
      <c r="QCZ808" s="99"/>
      <c r="QDA808" s="99"/>
      <c r="QDB808" s="99"/>
      <c r="QDC808" s="99"/>
      <c r="QDD808" s="99"/>
      <c r="QDE808" s="99"/>
      <c r="QDF808" s="99"/>
      <c r="QDG808" s="99"/>
      <c r="QDH808" s="99"/>
      <c r="QDI808" s="99"/>
      <c r="QDJ808" s="99"/>
      <c r="QDK808" s="99"/>
      <c r="QDL808" s="99"/>
      <c r="QDM808" s="99"/>
      <c r="QDN808" s="99"/>
      <c r="QDO808" s="99"/>
      <c r="QDP808" s="99"/>
      <c r="QDQ808" s="99"/>
      <c r="QDR808" s="99"/>
      <c r="QDS808" s="99"/>
      <c r="QDT808" s="99"/>
      <c r="QDU808" s="99"/>
      <c r="QDV808" s="99"/>
      <c r="QDW808" s="99"/>
      <c r="QDX808" s="99"/>
      <c r="QDY808" s="99"/>
      <c r="QDZ808" s="99"/>
      <c r="QEA808" s="99"/>
      <c r="QEB808" s="99"/>
      <c r="QEC808" s="99"/>
      <c r="QED808" s="99"/>
      <c r="QEE808" s="99"/>
      <c r="QEF808" s="99"/>
      <c r="QEG808" s="99"/>
      <c r="QEH808" s="99"/>
      <c r="QEI808" s="99"/>
      <c r="QEJ808" s="99"/>
      <c r="QEK808" s="99"/>
      <c r="QEL808" s="99"/>
      <c r="QEM808" s="99"/>
      <c r="QEN808" s="99"/>
      <c r="QEO808" s="99"/>
      <c r="QEP808" s="99"/>
      <c r="QEQ808" s="99"/>
      <c r="QER808" s="99"/>
      <c r="QES808" s="99"/>
      <c r="QET808" s="99"/>
      <c r="QEU808" s="99"/>
      <c r="QEV808" s="99"/>
      <c r="QEW808" s="99"/>
      <c r="QEX808" s="99"/>
      <c r="QEY808" s="99"/>
      <c r="QEZ808" s="99"/>
      <c r="QFA808" s="99"/>
      <c r="QFB808" s="99"/>
      <c r="QFC808" s="99"/>
      <c r="QFD808" s="99"/>
      <c r="QFE808" s="99"/>
      <c r="QFF808" s="99"/>
      <c r="QFG808" s="99"/>
      <c r="QFH808" s="99"/>
      <c r="QFI808" s="99"/>
      <c r="QFJ808" s="99"/>
      <c r="QFK808" s="99"/>
      <c r="QFL808" s="99"/>
      <c r="QFM808" s="99"/>
      <c r="QFN808" s="99"/>
      <c r="QFO808" s="99"/>
      <c r="QFP808" s="99"/>
      <c r="QFQ808" s="99"/>
      <c r="QFR808" s="99"/>
      <c r="QFS808" s="99"/>
      <c r="QFT808" s="99"/>
      <c r="QFU808" s="99"/>
      <c r="QFV808" s="99"/>
      <c r="QFW808" s="99"/>
      <c r="QFX808" s="99"/>
      <c r="QFY808" s="99"/>
      <c r="QFZ808" s="99"/>
      <c r="QGA808" s="99"/>
      <c r="QGB808" s="99"/>
      <c r="QGC808" s="99"/>
      <c r="QGD808" s="99"/>
      <c r="QGE808" s="99"/>
      <c r="QGF808" s="99"/>
      <c r="QGG808" s="99"/>
      <c r="QGH808" s="99"/>
      <c r="QGI808" s="99"/>
      <c r="QGJ808" s="99"/>
      <c r="QGK808" s="99"/>
      <c r="QGL808" s="99"/>
      <c r="QGM808" s="99"/>
      <c r="QGN808" s="99"/>
      <c r="QGO808" s="99"/>
      <c r="QGP808" s="99"/>
      <c r="QGQ808" s="99"/>
      <c r="QGR808" s="99"/>
      <c r="QGS808" s="99"/>
      <c r="QGT808" s="99"/>
      <c r="QGU808" s="99"/>
      <c r="QGV808" s="99"/>
      <c r="QGW808" s="99"/>
      <c r="QGX808" s="99"/>
      <c r="QGY808" s="99"/>
      <c r="QGZ808" s="99"/>
      <c r="QHA808" s="99"/>
      <c r="QHB808" s="99"/>
      <c r="QHC808" s="99"/>
      <c r="QHD808" s="99"/>
      <c r="QHE808" s="99"/>
      <c r="QHF808" s="99"/>
      <c r="QHG808" s="99"/>
      <c r="QHH808" s="99"/>
      <c r="QHI808" s="99"/>
      <c r="QHJ808" s="99"/>
      <c r="QHK808" s="99"/>
      <c r="QHL808" s="99"/>
      <c r="QHM808" s="99"/>
      <c r="QHN808" s="99"/>
      <c r="QHO808" s="99"/>
      <c r="QHP808" s="99"/>
      <c r="QHQ808" s="99"/>
      <c r="QHR808" s="99"/>
      <c r="QHS808" s="99"/>
      <c r="QHT808" s="99"/>
      <c r="QHU808" s="99"/>
      <c r="QHV808" s="99"/>
      <c r="QHW808" s="99"/>
      <c r="QHX808" s="99"/>
      <c r="QHY808" s="99"/>
      <c r="QHZ808" s="99"/>
      <c r="QIA808" s="99"/>
      <c r="QIB808" s="99"/>
      <c r="QIC808" s="99"/>
      <c r="QID808" s="99"/>
      <c r="QIE808" s="99"/>
      <c r="QIF808" s="99"/>
      <c r="QIG808" s="99"/>
      <c r="QIH808" s="99"/>
      <c r="QII808" s="99"/>
      <c r="QIJ808" s="99"/>
      <c r="QIK808" s="99"/>
      <c r="QIL808" s="99"/>
      <c r="QIM808" s="99"/>
      <c r="QIN808" s="99"/>
      <c r="QIO808" s="99"/>
      <c r="QIP808" s="99"/>
      <c r="QIQ808" s="99"/>
      <c r="QIR808" s="99"/>
      <c r="QIS808" s="99"/>
      <c r="QIT808" s="99"/>
      <c r="QIU808" s="99"/>
      <c r="QIV808" s="99"/>
      <c r="QIW808" s="99"/>
      <c r="QIX808" s="99"/>
      <c r="QIY808" s="99"/>
      <c r="QIZ808" s="99"/>
      <c r="QJA808" s="99"/>
      <c r="QJB808" s="99"/>
      <c r="QJC808" s="99"/>
      <c r="QJD808" s="99"/>
      <c r="QJE808" s="99"/>
      <c r="QJF808" s="99"/>
      <c r="QJG808" s="99"/>
      <c r="QJH808" s="99"/>
      <c r="QJI808" s="99"/>
      <c r="QJJ808" s="99"/>
      <c r="QJK808" s="99"/>
      <c r="QJL808" s="99"/>
      <c r="QJM808" s="99"/>
      <c r="QJN808" s="99"/>
      <c r="QJO808" s="99"/>
      <c r="QJP808" s="99"/>
      <c r="QJQ808" s="99"/>
      <c r="QJR808" s="99"/>
      <c r="QJS808" s="99"/>
      <c r="QJT808" s="99"/>
      <c r="QJU808" s="99"/>
      <c r="QJV808" s="99"/>
      <c r="QJW808" s="99"/>
      <c r="QJX808" s="99"/>
      <c r="QJY808" s="99"/>
      <c r="QJZ808" s="99"/>
      <c r="QKA808" s="99"/>
      <c r="QKB808" s="99"/>
      <c r="QKC808" s="99"/>
      <c r="QKD808" s="99"/>
      <c r="QKE808" s="99"/>
      <c r="QKF808" s="99"/>
      <c r="QKG808" s="99"/>
      <c r="QKH808" s="99"/>
      <c r="QKI808" s="99"/>
      <c r="QKJ808" s="99"/>
      <c r="QKK808" s="99"/>
      <c r="QKL808" s="99"/>
      <c r="QKM808" s="99"/>
      <c r="QKN808" s="99"/>
      <c r="QKO808" s="99"/>
      <c r="QKP808" s="99"/>
      <c r="QKQ808" s="99"/>
      <c r="QKR808" s="99"/>
      <c r="QKS808" s="99"/>
      <c r="QKT808" s="99"/>
      <c r="QKU808" s="99"/>
      <c r="QKV808" s="99"/>
      <c r="QKW808" s="99"/>
      <c r="QKX808" s="99"/>
      <c r="QKY808" s="99"/>
      <c r="QKZ808" s="99"/>
      <c r="QLA808" s="99"/>
      <c r="QLB808" s="99"/>
      <c r="QLC808" s="99"/>
      <c r="QLD808" s="99"/>
      <c r="QLE808" s="99"/>
      <c r="QLF808" s="99"/>
      <c r="QLG808" s="99"/>
      <c r="QLH808" s="99"/>
      <c r="QLI808" s="99"/>
      <c r="QLJ808" s="99"/>
      <c r="QLK808" s="99"/>
      <c r="QLL808" s="99"/>
      <c r="QLM808" s="99"/>
      <c r="QLN808" s="99"/>
      <c r="QLO808" s="99"/>
      <c r="QLP808" s="99"/>
      <c r="QLQ808" s="99"/>
      <c r="QLR808" s="99"/>
      <c r="QLS808" s="99"/>
      <c r="QLT808" s="99"/>
      <c r="QLU808" s="99"/>
      <c r="QLV808" s="99"/>
      <c r="QLW808" s="99"/>
      <c r="QLX808" s="99"/>
      <c r="QLY808" s="99"/>
      <c r="QLZ808" s="99"/>
      <c r="QMA808" s="99"/>
      <c r="QMB808" s="99"/>
      <c r="QMC808" s="99"/>
      <c r="QMD808" s="99"/>
      <c r="QME808" s="99"/>
      <c r="QMF808" s="99"/>
      <c r="QMG808" s="99"/>
      <c r="QMH808" s="99"/>
      <c r="QMI808" s="99"/>
      <c r="QMJ808" s="99"/>
      <c r="QMK808" s="99"/>
      <c r="QML808" s="99"/>
      <c r="QMM808" s="99"/>
      <c r="QMN808" s="99"/>
      <c r="QMO808" s="99"/>
      <c r="QMP808" s="99"/>
      <c r="QMQ808" s="99"/>
      <c r="QMR808" s="99"/>
      <c r="QMS808" s="99"/>
      <c r="QMT808" s="99"/>
      <c r="QMU808" s="99"/>
      <c r="QMV808" s="99"/>
      <c r="QMW808" s="99"/>
      <c r="QMX808" s="99"/>
      <c r="QMY808" s="99"/>
      <c r="QMZ808" s="99"/>
      <c r="QNA808" s="99"/>
      <c r="QNB808" s="99"/>
      <c r="QNC808" s="99"/>
      <c r="QND808" s="99"/>
      <c r="QNE808" s="99"/>
      <c r="QNF808" s="99"/>
      <c r="QNG808" s="99"/>
      <c r="QNH808" s="99"/>
      <c r="QNI808" s="99"/>
      <c r="QNJ808" s="99"/>
      <c r="QNK808" s="99"/>
      <c r="QNL808" s="99"/>
      <c r="QNM808" s="99"/>
      <c r="QNN808" s="99"/>
      <c r="QNO808" s="99"/>
      <c r="QNP808" s="99"/>
      <c r="QNQ808" s="99"/>
      <c r="QNR808" s="99"/>
      <c r="QNS808" s="99"/>
      <c r="QNT808" s="99"/>
      <c r="QNU808" s="99"/>
      <c r="QNV808" s="99"/>
      <c r="QNW808" s="99"/>
      <c r="QNX808" s="99"/>
      <c r="QNY808" s="99"/>
      <c r="QNZ808" s="99"/>
      <c r="QOA808" s="99"/>
      <c r="QOB808" s="99"/>
      <c r="QOC808" s="99"/>
      <c r="QOD808" s="99"/>
      <c r="QOE808" s="99"/>
      <c r="QOF808" s="99"/>
      <c r="QOG808" s="99"/>
      <c r="QOH808" s="99"/>
      <c r="QOI808" s="99"/>
      <c r="QOJ808" s="99"/>
      <c r="QOK808" s="99"/>
      <c r="QOL808" s="99"/>
      <c r="QOM808" s="99"/>
      <c r="QON808" s="99"/>
      <c r="QOO808" s="99"/>
      <c r="QOP808" s="99"/>
      <c r="QOQ808" s="99"/>
      <c r="QOR808" s="99"/>
      <c r="QOS808" s="99"/>
      <c r="QOT808" s="99"/>
      <c r="QOU808" s="99"/>
      <c r="QOV808" s="99"/>
      <c r="QOW808" s="99"/>
      <c r="QOX808" s="99"/>
      <c r="QOY808" s="99"/>
      <c r="QOZ808" s="99"/>
      <c r="QPA808" s="99"/>
      <c r="QPB808" s="99"/>
      <c r="QPC808" s="99"/>
      <c r="QPD808" s="99"/>
      <c r="QPE808" s="99"/>
      <c r="QPF808" s="99"/>
      <c r="QPG808" s="99"/>
      <c r="QPH808" s="99"/>
      <c r="QPI808" s="99"/>
      <c r="QPJ808" s="99"/>
      <c r="QPK808" s="99"/>
      <c r="QPL808" s="99"/>
      <c r="QPM808" s="99"/>
      <c r="QPN808" s="99"/>
      <c r="QPO808" s="99"/>
      <c r="QPP808" s="99"/>
      <c r="QPQ808" s="99"/>
      <c r="QPR808" s="99"/>
      <c r="QPS808" s="99"/>
      <c r="QPT808" s="99"/>
      <c r="QPU808" s="99"/>
      <c r="QPV808" s="99"/>
      <c r="QPW808" s="99"/>
      <c r="QPX808" s="99"/>
      <c r="QPY808" s="99"/>
      <c r="QPZ808" s="99"/>
      <c r="QQA808" s="99"/>
      <c r="QQB808" s="99"/>
      <c r="QQC808" s="99"/>
      <c r="QQD808" s="99"/>
      <c r="QQE808" s="99"/>
      <c r="QQF808" s="99"/>
      <c r="QQG808" s="99"/>
      <c r="QQH808" s="99"/>
      <c r="QQI808" s="99"/>
      <c r="QQJ808" s="99"/>
      <c r="QQK808" s="99"/>
      <c r="QQL808" s="99"/>
      <c r="QQM808" s="99"/>
      <c r="QQN808" s="99"/>
      <c r="QQO808" s="99"/>
      <c r="QQP808" s="99"/>
      <c r="QQQ808" s="99"/>
      <c r="QQR808" s="99"/>
      <c r="QQS808" s="99"/>
      <c r="QQT808" s="99"/>
      <c r="QQU808" s="99"/>
      <c r="QQV808" s="99"/>
      <c r="QQW808" s="99"/>
      <c r="QQX808" s="99"/>
      <c r="QQY808" s="99"/>
      <c r="QQZ808" s="99"/>
      <c r="QRA808" s="99"/>
      <c r="QRB808" s="99"/>
      <c r="QRC808" s="99"/>
      <c r="QRD808" s="99"/>
      <c r="QRE808" s="99"/>
      <c r="QRF808" s="99"/>
      <c r="QRG808" s="99"/>
      <c r="QRH808" s="99"/>
      <c r="QRI808" s="99"/>
      <c r="QRJ808" s="99"/>
      <c r="QRK808" s="99"/>
      <c r="QRL808" s="99"/>
      <c r="QRM808" s="99"/>
      <c r="QRN808" s="99"/>
      <c r="QRO808" s="99"/>
      <c r="QRP808" s="99"/>
      <c r="QRQ808" s="99"/>
      <c r="QRR808" s="99"/>
      <c r="QRS808" s="99"/>
      <c r="QRT808" s="99"/>
      <c r="QRU808" s="99"/>
      <c r="QRV808" s="99"/>
      <c r="QRW808" s="99"/>
      <c r="QRX808" s="99"/>
      <c r="QRY808" s="99"/>
      <c r="QRZ808" s="99"/>
      <c r="QSA808" s="99"/>
      <c r="QSB808" s="99"/>
      <c r="QSC808" s="99"/>
      <c r="QSD808" s="99"/>
      <c r="QSE808" s="99"/>
      <c r="QSF808" s="99"/>
      <c r="QSG808" s="99"/>
      <c r="QSH808" s="99"/>
      <c r="QSI808" s="99"/>
      <c r="QSJ808" s="99"/>
      <c r="QSK808" s="99"/>
      <c r="QSL808" s="99"/>
      <c r="QSM808" s="99"/>
      <c r="QSN808" s="99"/>
      <c r="QSO808" s="99"/>
      <c r="QSP808" s="99"/>
      <c r="QSQ808" s="99"/>
      <c r="QSR808" s="99"/>
      <c r="QSS808" s="99"/>
      <c r="QST808" s="99"/>
      <c r="QSU808" s="99"/>
      <c r="QSV808" s="99"/>
      <c r="QSW808" s="99"/>
      <c r="QSX808" s="99"/>
      <c r="QSY808" s="99"/>
      <c r="QSZ808" s="99"/>
      <c r="QTA808" s="99"/>
      <c r="QTB808" s="99"/>
      <c r="QTC808" s="99"/>
      <c r="QTD808" s="99"/>
      <c r="QTE808" s="99"/>
      <c r="QTF808" s="99"/>
      <c r="QTG808" s="99"/>
      <c r="QTH808" s="99"/>
      <c r="QTI808" s="99"/>
      <c r="QTJ808" s="99"/>
      <c r="QTK808" s="99"/>
      <c r="QTL808" s="99"/>
      <c r="QTM808" s="99"/>
      <c r="QTN808" s="99"/>
      <c r="QTO808" s="99"/>
      <c r="QTP808" s="99"/>
      <c r="QTQ808" s="99"/>
      <c r="QTR808" s="99"/>
      <c r="QTS808" s="99"/>
      <c r="QTT808" s="99"/>
      <c r="QTU808" s="99"/>
      <c r="QTV808" s="99"/>
      <c r="QTW808" s="99"/>
      <c r="QTX808" s="99"/>
      <c r="QTY808" s="99"/>
      <c r="QTZ808" s="99"/>
      <c r="QUA808" s="99"/>
      <c r="QUB808" s="99"/>
      <c r="QUC808" s="99"/>
      <c r="QUD808" s="99"/>
      <c r="QUE808" s="99"/>
      <c r="QUF808" s="99"/>
      <c r="QUG808" s="99"/>
      <c r="QUH808" s="99"/>
      <c r="QUI808" s="99"/>
      <c r="QUJ808" s="99"/>
      <c r="QUK808" s="99"/>
      <c r="QUL808" s="99"/>
      <c r="QUM808" s="99"/>
      <c r="QUN808" s="99"/>
      <c r="QUO808" s="99"/>
      <c r="QUP808" s="99"/>
      <c r="QUQ808" s="99"/>
      <c r="QUR808" s="99"/>
      <c r="QUS808" s="99"/>
      <c r="QUT808" s="99"/>
      <c r="QUU808" s="99"/>
      <c r="QUV808" s="99"/>
      <c r="QUW808" s="99"/>
      <c r="QUX808" s="99"/>
      <c r="QUY808" s="99"/>
      <c r="QUZ808" s="99"/>
      <c r="QVA808" s="99"/>
      <c r="QVB808" s="99"/>
      <c r="QVC808" s="99"/>
      <c r="QVD808" s="99"/>
      <c r="QVE808" s="99"/>
      <c r="QVF808" s="99"/>
      <c r="QVG808" s="99"/>
      <c r="QVH808" s="99"/>
      <c r="QVI808" s="99"/>
      <c r="QVJ808" s="99"/>
      <c r="QVK808" s="99"/>
      <c r="QVL808" s="99"/>
      <c r="QVM808" s="99"/>
      <c r="QVN808" s="99"/>
      <c r="QVO808" s="99"/>
      <c r="QVP808" s="99"/>
      <c r="QVQ808" s="99"/>
      <c r="QVR808" s="99"/>
      <c r="QVS808" s="99"/>
      <c r="QVT808" s="99"/>
      <c r="QVU808" s="99"/>
      <c r="QVV808" s="99"/>
      <c r="QVW808" s="99"/>
      <c r="QVX808" s="99"/>
      <c r="QVY808" s="99"/>
      <c r="QVZ808" s="99"/>
      <c r="QWA808" s="99"/>
      <c r="QWB808" s="99"/>
      <c r="QWC808" s="99"/>
      <c r="QWD808" s="99"/>
      <c r="QWE808" s="99"/>
      <c r="QWF808" s="99"/>
      <c r="QWG808" s="99"/>
      <c r="QWH808" s="99"/>
      <c r="QWI808" s="99"/>
      <c r="QWJ808" s="99"/>
      <c r="QWK808" s="99"/>
      <c r="QWL808" s="99"/>
      <c r="QWM808" s="99"/>
      <c r="QWN808" s="99"/>
      <c r="QWO808" s="99"/>
      <c r="QWP808" s="99"/>
      <c r="QWQ808" s="99"/>
      <c r="QWR808" s="99"/>
      <c r="QWS808" s="99"/>
      <c r="QWT808" s="99"/>
      <c r="QWU808" s="99"/>
      <c r="QWV808" s="99"/>
      <c r="QWW808" s="99"/>
      <c r="QWX808" s="99"/>
      <c r="QWY808" s="99"/>
      <c r="QWZ808" s="99"/>
      <c r="QXA808" s="99"/>
      <c r="QXB808" s="99"/>
      <c r="QXC808" s="99"/>
      <c r="QXD808" s="99"/>
      <c r="QXE808" s="99"/>
      <c r="QXF808" s="99"/>
      <c r="QXG808" s="99"/>
      <c r="QXH808" s="99"/>
      <c r="QXI808" s="99"/>
      <c r="QXJ808" s="99"/>
      <c r="QXK808" s="99"/>
      <c r="QXL808" s="99"/>
      <c r="QXM808" s="99"/>
      <c r="QXN808" s="99"/>
      <c r="QXO808" s="99"/>
      <c r="QXP808" s="99"/>
      <c r="QXQ808" s="99"/>
      <c r="QXR808" s="99"/>
      <c r="QXS808" s="99"/>
      <c r="QXT808" s="99"/>
      <c r="QXU808" s="99"/>
      <c r="QXV808" s="99"/>
      <c r="QXW808" s="99"/>
      <c r="QXX808" s="99"/>
      <c r="QXY808" s="99"/>
      <c r="QXZ808" s="99"/>
      <c r="QYA808" s="99"/>
      <c r="QYB808" s="99"/>
      <c r="QYC808" s="99"/>
      <c r="QYD808" s="99"/>
      <c r="QYE808" s="99"/>
      <c r="QYF808" s="99"/>
      <c r="QYG808" s="99"/>
      <c r="QYH808" s="99"/>
      <c r="QYI808" s="99"/>
      <c r="QYJ808" s="99"/>
      <c r="QYK808" s="99"/>
      <c r="QYL808" s="99"/>
      <c r="QYM808" s="99"/>
      <c r="QYN808" s="99"/>
      <c r="QYO808" s="99"/>
      <c r="QYP808" s="99"/>
      <c r="QYQ808" s="99"/>
      <c r="QYR808" s="99"/>
      <c r="QYS808" s="99"/>
      <c r="QYT808" s="99"/>
      <c r="QYU808" s="99"/>
      <c r="QYV808" s="99"/>
      <c r="QYW808" s="99"/>
      <c r="QYX808" s="99"/>
      <c r="QYY808" s="99"/>
      <c r="QYZ808" s="99"/>
      <c r="QZA808" s="99"/>
      <c r="QZB808" s="99"/>
      <c r="QZC808" s="99"/>
      <c r="QZD808" s="99"/>
      <c r="QZE808" s="99"/>
      <c r="QZF808" s="99"/>
      <c r="QZG808" s="99"/>
      <c r="QZH808" s="99"/>
      <c r="QZI808" s="99"/>
      <c r="QZJ808" s="99"/>
      <c r="QZK808" s="99"/>
      <c r="QZL808" s="99"/>
      <c r="QZM808" s="99"/>
      <c r="QZN808" s="99"/>
      <c r="QZO808" s="99"/>
      <c r="QZP808" s="99"/>
      <c r="QZQ808" s="99"/>
      <c r="QZR808" s="99"/>
      <c r="QZS808" s="99"/>
      <c r="QZT808" s="99"/>
      <c r="QZU808" s="99"/>
      <c r="QZV808" s="99"/>
      <c r="QZW808" s="99"/>
      <c r="QZX808" s="99"/>
      <c r="QZY808" s="99"/>
      <c r="QZZ808" s="99"/>
      <c r="RAA808" s="99"/>
      <c r="RAB808" s="99"/>
      <c r="RAC808" s="99"/>
      <c r="RAD808" s="99"/>
      <c r="RAE808" s="99"/>
      <c r="RAF808" s="99"/>
      <c r="RAG808" s="99"/>
      <c r="RAH808" s="99"/>
      <c r="RAI808" s="99"/>
      <c r="RAJ808" s="99"/>
      <c r="RAK808" s="99"/>
      <c r="RAL808" s="99"/>
      <c r="RAM808" s="99"/>
      <c r="RAN808" s="99"/>
      <c r="RAO808" s="99"/>
      <c r="RAP808" s="99"/>
      <c r="RAQ808" s="99"/>
      <c r="RAR808" s="99"/>
      <c r="RAS808" s="99"/>
      <c r="RAT808" s="99"/>
      <c r="RAU808" s="99"/>
      <c r="RAV808" s="99"/>
      <c r="RAW808" s="99"/>
      <c r="RAX808" s="99"/>
      <c r="RAY808" s="99"/>
      <c r="RAZ808" s="99"/>
      <c r="RBA808" s="99"/>
      <c r="RBB808" s="99"/>
      <c r="RBC808" s="99"/>
      <c r="RBD808" s="99"/>
      <c r="RBE808" s="99"/>
      <c r="RBF808" s="99"/>
      <c r="RBG808" s="99"/>
      <c r="RBH808" s="99"/>
      <c r="RBI808" s="99"/>
      <c r="RBJ808" s="99"/>
      <c r="RBK808" s="99"/>
      <c r="RBL808" s="99"/>
      <c r="RBM808" s="99"/>
      <c r="RBN808" s="99"/>
      <c r="RBO808" s="99"/>
      <c r="RBP808" s="99"/>
      <c r="RBQ808" s="99"/>
      <c r="RBR808" s="99"/>
      <c r="RBS808" s="99"/>
      <c r="RBT808" s="99"/>
      <c r="RBU808" s="99"/>
      <c r="RBV808" s="99"/>
      <c r="RBW808" s="99"/>
      <c r="RBX808" s="99"/>
      <c r="RBY808" s="99"/>
      <c r="RBZ808" s="99"/>
      <c r="RCA808" s="99"/>
      <c r="RCB808" s="99"/>
      <c r="RCC808" s="99"/>
      <c r="RCD808" s="99"/>
      <c r="RCE808" s="99"/>
      <c r="RCF808" s="99"/>
      <c r="RCG808" s="99"/>
      <c r="RCH808" s="99"/>
      <c r="RCI808" s="99"/>
      <c r="RCJ808" s="99"/>
      <c r="RCK808" s="99"/>
      <c r="RCL808" s="99"/>
      <c r="RCM808" s="99"/>
      <c r="RCN808" s="99"/>
      <c r="RCO808" s="99"/>
      <c r="RCP808" s="99"/>
      <c r="RCQ808" s="99"/>
      <c r="RCR808" s="99"/>
      <c r="RCS808" s="99"/>
      <c r="RCT808" s="99"/>
      <c r="RCU808" s="99"/>
      <c r="RCV808" s="99"/>
      <c r="RCW808" s="99"/>
      <c r="RCX808" s="99"/>
      <c r="RCY808" s="99"/>
      <c r="RCZ808" s="99"/>
      <c r="RDA808" s="99"/>
      <c r="RDB808" s="99"/>
      <c r="RDC808" s="99"/>
      <c r="RDD808" s="99"/>
      <c r="RDE808" s="99"/>
      <c r="RDF808" s="99"/>
      <c r="RDG808" s="99"/>
      <c r="RDH808" s="99"/>
      <c r="RDI808" s="99"/>
      <c r="RDJ808" s="99"/>
      <c r="RDK808" s="99"/>
      <c r="RDL808" s="99"/>
      <c r="RDM808" s="99"/>
      <c r="RDN808" s="99"/>
      <c r="RDO808" s="99"/>
      <c r="RDP808" s="99"/>
      <c r="RDQ808" s="99"/>
      <c r="RDR808" s="99"/>
      <c r="RDS808" s="99"/>
      <c r="RDT808" s="99"/>
      <c r="RDU808" s="99"/>
      <c r="RDV808" s="99"/>
      <c r="RDW808" s="99"/>
      <c r="RDX808" s="99"/>
      <c r="RDY808" s="99"/>
      <c r="RDZ808" s="99"/>
      <c r="REA808" s="99"/>
      <c r="REB808" s="99"/>
      <c r="REC808" s="99"/>
      <c r="RED808" s="99"/>
      <c r="REE808" s="99"/>
      <c r="REF808" s="99"/>
      <c r="REG808" s="99"/>
      <c r="REH808" s="99"/>
      <c r="REI808" s="99"/>
      <c r="REJ808" s="99"/>
      <c r="REK808" s="99"/>
      <c r="REL808" s="99"/>
      <c r="REM808" s="99"/>
      <c r="REN808" s="99"/>
      <c r="REO808" s="99"/>
      <c r="REP808" s="99"/>
      <c r="REQ808" s="99"/>
      <c r="RER808" s="99"/>
      <c r="RES808" s="99"/>
      <c r="RET808" s="99"/>
      <c r="REU808" s="99"/>
      <c r="REV808" s="99"/>
      <c r="REW808" s="99"/>
      <c r="REX808" s="99"/>
      <c r="REY808" s="99"/>
      <c r="REZ808" s="99"/>
      <c r="RFA808" s="99"/>
      <c r="RFB808" s="99"/>
      <c r="RFC808" s="99"/>
      <c r="RFD808" s="99"/>
      <c r="RFE808" s="99"/>
      <c r="RFF808" s="99"/>
      <c r="RFG808" s="99"/>
      <c r="RFH808" s="99"/>
      <c r="RFI808" s="99"/>
      <c r="RFJ808" s="99"/>
      <c r="RFK808" s="99"/>
      <c r="RFL808" s="99"/>
      <c r="RFM808" s="99"/>
      <c r="RFN808" s="99"/>
      <c r="RFO808" s="99"/>
      <c r="RFP808" s="99"/>
      <c r="RFQ808" s="99"/>
      <c r="RFR808" s="99"/>
      <c r="RFS808" s="99"/>
      <c r="RFT808" s="99"/>
      <c r="RFU808" s="99"/>
      <c r="RFV808" s="99"/>
      <c r="RFW808" s="99"/>
      <c r="RFX808" s="99"/>
      <c r="RFY808" s="99"/>
      <c r="RFZ808" s="99"/>
      <c r="RGA808" s="99"/>
      <c r="RGB808" s="99"/>
      <c r="RGC808" s="99"/>
      <c r="RGD808" s="99"/>
      <c r="RGE808" s="99"/>
      <c r="RGF808" s="99"/>
      <c r="RGG808" s="99"/>
      <c r="RGH808" s="99"/>
      <c r="RGI808" s="99"/>
      <c r="RGJ808" s="99"/>
      <c r="RGK808" s="99"/>
      <c r="RGL808" s="99"/>
      <c r="RGM808" s="99"/>
      <c r="RGN808" s="99"/>
      <c r="RGO808" s="99"/>
      <c r="RGP808" s="99"/>
      <c r="RGQ808" s="99"/>
      <c r="RGR808" s="99"/>
      <c r="RGS808" s="99"/>
      <c r="RGT808" s="99"/>
      <c r="RGU808" s="99"/>
      <c r="RGV808" s="99"/>
      <c r="RGW808" s="99"/>
      <c r="RGX808" s="99"/>
      <c r="RGY808" s="99"/>
      <c r="RGZ808" s="99"/>
      <c r="RHA808" s="99"/>
      <c r="RHB808" s="99"/>
      <c r="RHC808" s="99"/>
      <c r="RHD808" s="99"/>
      <c r="RHE808" s="99"/>
      <c r="RHF808" s="99"/>
      <c r="RHG808" s="99"/>
      <c r="RHH808" s="99"/>
      <c r="RHI808" s="99"/>
      <c r="RHJ808" s="99"/>
      <c r="RHK808" s="99"/>
      <c r="RHL808" s="99"/>
      <c r="RHM808" s="99"/>
      <c r="RHN808" s="99"/>
      <c r="RHO808" s="99"/>
      <c r="RHP808" s="99"/>
      <c r="RHQ808" s="99"/>
      <c r="RHR808" s="99"/>
      <c r="RHS808" s="99"/>
      <c r="RHT808" s="99"/>
      <c r="RHU808" s="99"/>
      <c r="RHV808" s="99"/>
      <c r="RHW808" s="99"/>
      <c r="RHX808" s="99"/>
      <c r="RHY808" s="99"/>
      <c r="RHZ808" s="99"/>
      <c r="RIA808" s="99"/>
      <c r="RIB808" s="99"/>
      <c r="RIC808" s="99"/>
      <c r="RID808" s="99"/>
      <c r="RIE808" s="99"/>
      <c r="RIF808" s="99"/>
      <c r="RIG808" s="99"/>
      <c r="RIH808" s="99"/>
      <c r="RII808" s="99"/>
      <c r="RIJ808" s="99"/>
      <c r="RIK808" s="99"/>
      <c r="RIL808" s="99"/>
      <c r="RIM808" s="99"/>
      <c r="RIN808" s="99"/>
      <c r="RIO808" s="99"/>
      <c r="RIP808" s="99"/>
      <c r="RIQ808" s="99"/>
      <c r="RIR808" s="99"/>
      <c r="RIS808" s="99"/>
      <c r="RIT808" s="99"/>
      <c r="RIU808" s="99"/>
      <c r="RIV808" s="99"/>
      <c r="RIW808" s="99"/>
      <c r="RIX808" s="99"/>
      <c r="RIY808" s="99"/>
      <c r="RIZ808" s="99"/>
      <c r="RJA808" s="99"/>
      <c r="RJB808" s="99"/>
      <c r="RJC808" s="99"/>
      <c r="RJD808" s="99"/>
      <c r="RJE808" s="99"/>
      <c r="RJF808" s="99"/>
      <c r="RJG808" s="99"/>
      <c r="RJH808" s="99"/>
      <c r="RJI808" s="99"/>
      <c r="RJJ808" s="99"/>
      <c r="RJK808" s="99"/>
      <c r="RJL808" s="99"/>
      <c r="RJM808" s="99"/>
      <c r="RJN808" s="99"/>
      <c r="RJO808" s="99"/>
      <c r="RJP808" s="99"/>
      <c r="RJQ808" s="99"/>
      <c r="RJR808" s="99"/>
      <c r="RJS808" s="99"/>
      <c r="RJT808" s="99"/>
      <c r="RJU808" s="99"/>
      <c r="RJV808" s="99"/>
      <c r="RJW808" s="99"/>
      <c r="RJX808" s="99"/>
      <c r="RJY808" s="99"/>
      <c r="RJZ808" s="99"/>
      <c r="RKA808" s="99"/>
      <c r="RKB808" s="99"/>
      <c r="RKC808" s="99"/>
      <c r="RKD808" s="99"/>
      <c r="RKE808" s="99"/>
      <c r="RKF808" s="99"/>
      <c r="RKG808" s="99"/>
      <c r="RKH808" s="99"/>
      <c r="RKI808" s="99"/>
      <c r="RKJ808" s="99"/>
      <c r="RKK808" s="99"/>
      <c r="RKL808" s="99"/>
      <c r="RKM808" s="99"/>
      <c r="RKN808" s="99"/>
      <c r="RKO808" s="99"/>
      <c r="RKP808" s="99"/>
      <c r="RKQ808" s="99"/>
      <c r="RKR808" s="99"/>
      <c r="RKS808" s="99"/>
      <c r="RKT808" s="99"/>
      <c r="RKU808" s="99"/>
      <c r="RKV808" s="99"/>
      <c r="RKW808" s="99"/>
      <c r="RKX808" s="99"/>
      <c r="RKY808" s="99"/>
      <c r="RKZ808" s="99"/>
      <c r="RLA808" s="99"/>
      <c r="RLB808" s="99"/>
      <c r="RLC808" s="99"/>
      <c r="RLD808" s="99"/>
      <c r="RLE808" s="99"/>
      <c r="RLF808" s="99"/>
      <c r="RLG808" s="99"/>
      <c r="RLH808" s="99"/>
      <c r="RLI808" s="99"/>
      <c r="RLJ808" s="99"/>
      <c r="RLK808" s="99"/>
      <c r="RLL808" s="99"/>
      <c r="RLM808" s="99"/>
      <c r="RLN808" s="99"/>
      <c r="RLO808" s="99"/>
      <c r="RLP808" s="99"/>
      <c r="RLQ808" s="99"/>
      <c r="RLR808" s="99"/>
      <c r="RLS808" s="99"/>
      <c r="RLT808" s="99"/>
      <c r="RLU808" s="99"/>
      <c r="RLV808" s="99"/>
      <c r="RLW808" s="99"/>
      <c r="RLX808" s="99"/>
      <c r="RLY808" s="99"/>
      <c r="RLZ808" s="99"/>
      <c r="RMA808" s="99"/>
      <c r="RMB808" s="99"/>
      <c r="RMC808" s="99"/>
      <c r="RMD808" s="99"/>
      <c r="RME808" s="99"/>
      <c r="RMF808" s="99"/>
      <c r="RMG808" s="99"/>
      <c r="RMH808" s="99"/>
      <c r="RMI808" s="99"/>
      <c r="RMJ808" s="99"/>
      <c r="RMK808" s="99"/>
      <c r="RML808" s="99"/>
      <c r="RMM808" s="99"/>
      <c r="RMN808" s="99"/>
      <c r="RMO808" s="99"/>
      <c r="RMP808" s="99"/>
      <c r="RMQ808" s="99"/>
      <c r="RMR808" s="99"/>
      <c r="RMS808" s="99"/>
      <c r="RMT808" s="99"/>
      <c r="RMU808" s="99"/>
      <c r="RMV808" s="99"/>
      <c r="RMW808" s="99"/>
      <c r="RMX808" s="99"/>
      <c r="RMY808" s="99"/>
      <c r="RMZ808" s="99"/>
      <c r="RNA808" s="99"/>
      <c r="RNB808" s="99"/>
      <c r="RNC808" s="99"/>
      <c r="RND808" s="99"/>
      <c r="RNE808" s="99"/>
      <c r="RNF808" s="99"/>
      <c r="RNG808" s="99"/>
      <c r="RNH808" s="99"/>
      <c r="RNI808" s="99"/>
      <c r="RNJ808" s="99"/>
      <c r="RNK808" s="99"/>
      <c r="RNL808" s="99"/>
      <c r="RNM808" s="99"/>
      <c r="RNN808" s="99"/>
      <c r="RNO808" s="99"/>
      <c r="RNP808" s="99"/>
      <c r="RNQ808" s="99"/>
      <c r="RNR808" s="99"/>
      <c r="RNS808" s="99"/>
      <c r="RNT808" s="99"/>
      <c r="RNU808" s="99"/>
      <c r="RNV808" s="99"/>
      <c r="RNW808" s="99"/>
      <c r="RNX808" s="99"/>
      <c r="RNY808" s="99"/>
      <c r="RNZ808" s="99"/>
      <c r="ROA808" s="99"/>
      <c r="ROB808" s="99"/>
      <c r="ROC808" s="99"/>
      <c r="ROD808" s="99"/>
      <c r="ROE808" s="99"/>
      <c r="ROF808" s="99"/>
      <c r="ROG808" s="99"/>
      <c r="ROH808" s="99"/>
      <c r="ROI808" s="99"/>
      <c r="ROJ808" s="99"/>
      <c r="ROK808" s="99"/>
      <c r="ROL808" s="99"/>
      <c r="ROM808" s="99"/>
      <c r="RON808" s="99"/>
      <c r="ROO808" s="99"/>
      <c r="ROP808" s="99"/>
      <c r="ROQ808" s="99"/>
      <c r="ROR808" s="99"/>
      <c r="ROS808" s="99"/>
      <c r="ROT808" s="99"/>
      <c r="ROU808" s="99"/>
      <c r="ROV808" s="99"/>
      <c r="ROW808" s="99"/>
      <c r="ROX808" s="99"/>
      <c r="ROY808" s="99"/>
      <c r="ROZ808" s="99"/>
      <c r="RPA808" s="99"/>
      <c r="RPB808" s="99"/>
      <c r="RPC808" s="99"/>
      <c r="RPD808" s="99"/>
      <c r="RPE808" s="99"/>
      <c r="RPF808" s="99"/>
      <c r="RPG808" s="99"/>
      <c r="RPH808" s="99"/>
      <c r="RPI808" s="99"/>
      <c r="RPJ808" s="99"/>
      <c r="RPK808" s="99"/>
      <c r="RPL808" s="99"/>
      <c r="RPM808" s="99"/>
      <c r="RPN808" s="99"/>
      <c r="RPO808" s="99"/>
      <c r="RPP808" s="99"/>
      <c r="RPQ808" s="99"/>
      <c r="RPR808" s="99"/>
      <c r="RPS808" s="99"/>
      <c r="RPT808" s="99"/>
      <c r="RPU808" s="99"/>
      <c r="RPV808" s="99"/>
      <c r="RPW808" s="99"/>
      <c r="RPX808" s="99"/>
      <c r="RPY808" s="99"/>
      <c r="RPZ808" s="99"/>
      <c r="RQA808" s="99"/>
      <c r="RQB808" s="99"/>
      <c r="RQC808" s="99"/>
      <c r="RQD808" s="99"/>
      <c r="RQE808" s="99"/>
      <c r="RQF808" s="99"/>
      <c r="RQG808" s="99"/>
      <c r="RQH808" s="99"/>
      <c r="RQI808" s="99"/>
      <c r="RQJ808" s="99"/>
      <c r="RQK808" s="99"/>
      <c r="RQL808" s="99"/>
      <c r="RQM808" s="99"/>
      <c r="RQN808" s="99"/>
      <c r="RQO808" s="99"/>
      <c r="RQP808" s="99"/>
      <c r="RQQ808" s="99"/>
      <c r="RQR808" s="99"/>
      <c r="RQS808" s="99"/>
      <c r="RQT808" s="99"/>
      <c r="RQU808" s="99"/>
      <c r="RQV808" s="99"/>
      <c r="RQW808" s="99"/>
      <c r="RQX808" s="99"/>
      <c r="RQY808" s="99"/>
      <c r="RQZ808" s="99"/>
      <c r="RRA808" s="99"/>
      <c r="RRB808" s="99"/>
      <c r="RRC808" s="99"/>
      <c r="RRD808" s="99"/>
      <c r="RRE808" s="99"/>
      <c r="RRF808" s="99"/>
      <c r="RRG808" s="99"/>
      <c r="RRH808" s="99"/>
      <c r="RRI808" s="99"/>
      <c r="RRJ808" s="99"/>
      <c r="RRK808" s="99"/>
      <c r="RRL808" s="99"/>
      <c r="RRM808" s="99"/>
      <c r="RRN808" s="99"/>
      <c r="RRO808" s="99"/>
      <c r="RRP808" s="99"/>
      <c r="RRQ808" s="99"/>
      <c r="RRR808" s="99"/>
      <c r="RRS808" s="99"/>
      <c r="RRT808" s="99"/>
      <c r="RRU808" s="99"/>
      <c r="RRV808" s="99"/>
      <c r="RRW808" s="99"/>
      <c r="RRX808" s="99"/>
      <c r="RRY808" s="99"/>
      <c r="RRZ808" s="99"/>
      <c r="RSA808" s="99"/>
      <c r="RSB808" s="99"/>
      <c r="RSC808" s="99"/>
      <c r="RSD808" s="99"/>
      <c r="RSE808" s="99"/>
      <c r="RSF808" s="99"/>
      <c r="RSG808" s="99"/>
      <c r="RSH808" s="99"/>
      <c r="RSI808" s="99"/>
      <c r="RSJ808" s="99"/>
      <c r="RSK808" s="99"/>
      <c r="RSL808" s="99"/>
      <c r="RSM808" s="99"/>
      <c r="RSN808" s="99"/>
      <c r="RSO808" s="99"/>
      <c r="RSP808" s="99"/>
      <c r="RSQ808" s="99"/>
      <c r="RSR808" s="99"/>
      <c r="RSS808" s="99"/>
      <c r="RST808" s="99"/>
      <c r="RSU808" s="99"/>
      <c r="RSV808" s="99"/>
      <c r="RSW808" s="99"/>
      <c r="RSX808" s="99"/>
      <c r="RSY808" s="99"/>
      <c r="RSZ808" s="99"/>
      <c r="RTA808" s="99"/>
      <c r="RTB808" s="99"/>
      <c r="RTC808" s="99"/>
      <c r="RTD808" s="99"/>
      <c r="RTE808" s="99"/>
      <c r="RTF808" s="99"/>
      <c r="RTG808" s="99"/>
      <c r="RTH808" s="99"/>
      <c r="RTI808" s="99"/>
      <c r="RTJ808" s="99"/>
      <c r="RTK808" s="99"/>
      <c r="RTL808" s="99"/>
      <c r="RTM808" s="99"/>
      <c r="RTN808" s="99"/>
      <c r="RTO808" s="99"/>
      <c r="RTP808" s="99"/>
      <c r="RTQ808" s="99"/>
      <c r="RTR808" s="99"/>
      <c r="RTS808" s="99"/>
      <c r="RTT808" s="99"/>
      <c r="RTU808" s="99"/>
      <c r="RTV808" s="99"/>
      <c r="RTW808" s="99"/>
      <c r="RTX808" s="99"/>
      <c r="RTY808" s="99"/>
      <c r="RTZ808" s="99"/>
      <c r="RUA808" s="99"/>
      <c r="RUB808" s="99"/>
      <c r="RUC808" s="99"/>
      <c r="RUD808" s="99"/>
      <c r="RUE808" s="99"/>
      <c r="RUF808" s="99"/>
      <c r="RUG808" s="99"/>
      <c r="RUH808" s="99"/>
      <c r="RUI808" s="99"/>
      <c r="RUJ808" s="99"/>
      <c r="RUK808" s="99"/>
      <c r="RUL808" s="99"/>
      <c r="RUM808" s="99"/>
      <c r="RUN808" s="99"/>
      <c r="RUO808" s="99"/>
      <c r="RUP808" s="99"/>
      <c r="RUQ808" s="99"/>
      <c r="RUR808" s="99"/>
      <c r="RUS808" s="99"/>
      <c r="RUT808" s="99"/>
      <c r="RUU808" s="99"/>
      <c r="RUV808" s="99"/>
      <c r="RUW808" s="99"/>
      <c r="RUX808" s="99"/>
      <c r="RUY808" s="99"/>
      <c r="RUZ808" s="99"/>
      <c r="RVA808" s="99"/>
      <c r="RVB808" s="99"/>
      <c r="RVC808" s="99"/>
      <c r="RVD808" s="99"/>
      <c r="RVE808" s="99"/>
      <c r="RVF808" s="99"/>
      <c r="RVG808" s="99"/>
      <c r="RVH808" s="99"/>
      <c r="RVI808" s="99"/>
      <c r="RVJ808" s="99"/>
      <c r="RVK808" s="99"/>
      <c r="RVL808" s="99"/>
      <c r="RVM808" s="99"/>
      <c r="RVN808" s="99"/>
      <c r="RVO808" s="99"/>
      <c r="RVP808" s="99"/>
      <c r="RVQ808" s="99"/>
      <c r="RVR808" s="99"/>
      <c r="RVS808" s="99"/>
      <c r="RVT808" s="99"/>
      <c r="RVU808" s="99"/>
      <c r="RVV808" s="99"/>
      <c r="RVW808" s="99"/>
      <c r="RVX808" s="99"/>
      <c r="RVY808" s="99"/>
      <c r="RVZ808" s="99"/>
      <c r="RWA808" s="99"/>
      <c r="RWB808" s="99"/>
      <c r="RWC808" s="99"/>
      <c r="RWD808" s="99"/>
      <c r="RWE808" s="99"/>
      <c r="RWF808" s="99"/>
      <c r="RWG808" s="99"/>
      <c r="RWH808" s="99"/>
      <c r="RWI808" s="99"/>
      <c r="RWJ808" s="99"/>
      <c r="RWK808" s="99"/>
      <c r="RWL808" s="99"/>
      <c r="RWM808" s="99"/>
      <c r="RWN808" s="99"/>
      <c r="RWO808" s="99"/>
      <c r="RWP808" s="99"/>
      <c r="RWQ808" s="99"/>
      <c r="RWR808" s="99"/>
      <c r="RWS808" s="99"/>
      <c r="RWT808" s="99"/>
      <c r="RWU808" s="99"/>
      <c r="RWV808" s="99"/>
      <c r="RWW808" s="99"/>
      <c r="RWX808" s="99"/>
      <c r="RWY808" s="99"/>
      <c r="RWZ808" s="99"/>
      <c r="RXA808" s="99"/>
      <c r="RXB808" s="99"/>
      <c r="RXC808" s="99"/>
      <c r="RXD808" s="99"/>
      <c r="RXE808" s="99"/>
      <c r="RXF808" s="99"/>
      <c r="RXG808" s="99"/>
      <c r="RXH808" s="99"/>
      <c r="RXI808" s="99"/>
      <c r="RXJ808" s="99"/>
      <c r="RXK808" s="99"/>
      <c r="RXL808" s="99"/>
      <c r="RXM808" s="99"/>
      <c r="RXN808" s="99"/>
      <c r="RXO808" s="99"/>
      <c r="RXP808" s="99"/>
      <c r="RXQ808" s="99"/>
      <c r="RXR808" s="99"/>
      <c r="RXS808" s="99"/>
      <c r="RXT808" s="99"/>
      <c r="RXU808" s="99"/>
      <c r="RXV808" s="99"/>
      <c r="RXW808" s="99"/>
      <c r="RXX808" s="99"/>
      <c r="RXY808" s="99"/>
      <c r="RXZ808" s="99"/>
      <c r="RYA808" s="99"/>
      <c r="RYB808" s="99"/>
      <c r="RYC808" s="99"/>
      <c r="RYD808" s="99"/>
      <c r="RYE808" s="99"/>
      <c r="RYF808" s="99"/>
      <c r="RYG808" s="99"/>
      <c r="RYH808" s="99"/>
      <c r="RYI808" s="99"/>
      <c r="RYJ808" s="99"/>
      <c r="RYK808" s="99"/>
      <c r="RYL808" s="99"/>
      <c r="RYM808" s="99"/>
      <c r="RYN808" s="99"/>
      <c r="RYO808" s="99"/>
      <c r="RYP808" s="99"/>
      <c r="RYQ808" s="99"/>
      <c r="RYR808" s="99"/>
      <c r="RYS808" s="99"/>
      <c r="RYT808" s="99"/>
      <c r="RYU808" s="99"/>
      <c r="RYV808" s="99"/>
      <c r="RYW808" s="99"/>
      <c r="RYX808" s="99"/>
      <c r="RYY808" s="99"/>
      <c r="RYZ808" s="99"/>
      <c r="RZA808" s="99"/>
      <c r="RZB808" s="99"/>
      <c r="RZC808" s="99"/>
      <c r="RZD808" s="99"/>
      <c r="RZE808" s="99"/>
      <c r="RZF808" s="99"/>
      <c r="RZG808" s="99"/>
      <c r="RZH808" s="99"/>
      <c r="RZI808" s="99"/>
      <c r="RZJ808" s="99"/>
      <c r="RZK808" s="99"/>
      <c r="RZL808" s="99"/>
      <c r="RZM808" s="99"/>
      <c r="RZN808" s="99"/>
      <c r="RZO808" s="99"/>
      <c r="RZP808" s="99"/>
      <c r="RZQ808" s="99"/>
      <c r="RZR808" s="99"/>
      <c r="RZS808" s="99"/>
      <c r="RZT808" s="99"/>
      <c r="RZU808" s="99"/>
      <c r="RZV808" s="99"/>
      <c r="RZW808" s="99"/>
      <c r="RZX808" s="99"/>
      <c r="RZY808" s="99"/>
      <c r="RZZ808" s="99"/>
      <c r="SAA808" s="99"/>
      <c r="SAB808" s="99"/>
      <c r="SAC808" s="99"/>
      <c r="SAD808" s="99"/>
      <c r="SAE808" s="99"/>
      <c r="SAF808" s="99"/>
      <c r="SAG808" s="99"/>
      <c r="SAH808" s="99"/>
      <c r="SAI808" s="99"/>
      <c r="SAJ808" s="99"/>
      <c r="SAK808" s="99"/>
      <c r="SAL808" s="99"/>
      <c r="SAM808" s="99"/>
      <c r="SAN808" s="99"/>
      <c r="SAO808" s="99"/>
      <c r="SAP808" s="99"/>
      <c r="SAQ808" s="99"/>
      <c r="SAR808" s="99"/>
      <c r="SAS808" s="99"/>
      <c r="SAT808" s="99"/>
      <c r="SAU808" s="99"/>
      <c r="SAV808" s="99"/>
      <c r="SAW808" s="99"/>
      <c r="SAX808" s="99"/>
      <c r="SAY808" s="99"/>
      <c r="SAZ808" s="99"/>
      <c r="SBA808" s="99"/>
      <c r="SBB808" s="99"/>
      <c r="SBC808" s="99"/>
      <c r="SBD808" s="99"/>
      <c r="SBE808" s="99"/>
      <c r="SBF808" s="99"/>
      <c r="SBG808" s="99"/>
      <c r="SBH808" s="99"/>
      <c r="SBI808" s="99"/>
      <c r="SBJ808" s="99"/>
      <c r="SBK808" s="99"/>
      <c r="SBL808" s="99"/>
      <c r="SBM808" s="99"/>
      <c r="SBN808" s="99"/>
      <c r="SBO808" s="99"/>
      <c r="SBP808" s="99"/>
      <c r="SBQ808" s="99"/>
      <c r="SBR808" s="99"/>
      <c r="SBS808" s="99"/>
      <c r="SBT808" s="99"/>
      <c r="SBU808" s="99"/>
      <c r="SBV808" s="99"/>
      <c r="SBW808" s="99"/>
      <c r="SBX808" s="99"/>
      <c r="SBY808" s="99"/>
      <c r="SBZ808" s="99"/>
      <c r="SCA808" s="99"/>
      <c r="SCB808" s="99"/>
      <c r="SCC808" s="99"/>
      <c r="SCD808" s="99"/>
      <c r="SCE808" s="99"/>
      <c r="SCF808" s="99"/>
      <c r="SCG808" s="99"/>
      <c r="SCH808" s="99"/>
      <c r="SCI808" s="99"/>
      <c r="SCJ808" s="99"/>
      <c r="SCK808" s="99"/>
      <c r="SCL808" s="99"/>
      <c r="SCM808" s="99"/>
      <c r="SCN808" s="99"/>
      <c r="SCO808" s="99"/>
      <c r="SCP808" s="99"/>
      <c r="SCQ808" s="99"/>
      <c r="SCR808" s="99"/>
      <c r="SCS808" s="99"/>
      <c r="SCT808" s="99"/>
      <c r="SCU808" s="99"/>
      <c r="SCV808" s="99"/>
      <c r="SCW808" s="99"/>
      <c r="SCX808" s="99"/>
      <c r="SCY808" s="99"/>
      <c r="SCZ808" s="99"/>
      <c r="SDA808" s="99"/>
      <c r="SDB808" s="99"/>
      <c r="SDC808" s="99"/>
      <c r="SDD808" s="99"/>
      <c r="SDE808" s="99"/>
      <c r="SDF808" s="99"/>
      <c r="SDG808" s="99"/>
      <c r="SDH808" s="99"/>
      <c r="SDI808" s="99"/>
      <c r="SDJ808" s="99"/>
      <c r="SDK808" s="99"/>
      <c r="SDL808" s="99"/>
      <c r="SDM808" s="99"/>
      <c r="SDN808" s="99"/>
      <c r="SDO808" s="99"/>
      <c r="SDP808" s="99"/>
      <c r="SDQ808" s="99"/>
      <c r="SDR808" s="99"/>
      <c r="SDS808" s="99"/>
      <c r="SDT808" s="99"/>
      <c r="SDU808" s="99"/>
      <c r="SDV808" s="99"/>
      <c r="SDW808" s="99"/>
      <c r="SDX808" s="99"/>
      <c r="SDY808" s="99"/>
      <c r="SDZ808" s="99"/>
      <c r="SEA808" s="99"/>
      <c r="SEB808" s="99"/>
      <c r="SEC808" s="99"/>
      <c r="SED808" s="99"/>
      <c r="SEE808" s="99"/>
      <c r="SEF808" s="99"/>
      <c r="SEG808" s="99"/>
      <c r="SEH808" s="99"/>
      <c r="SEI808" s="99"/>
      <c r="SEJ808" s="99"/>
      <c r="SEK808" s="99"/>
      <c r="SEL808" s="99"/>
      <c r="SEM808" s="99"/>
      <c r="SEN808" s="99"/>
      <c r="SEO808" s="99"/>
      <c r="SEP808" s="99"/>
      <c r="SEQ808" s="99"/>
      <c r="SER808" s="99"/>
      <c r="SES808" s="99"/>
      <c r="SET808" s="99"/>
      <c r="SEU808" s="99"/>
      <c r="SEV808" s="99"/>
      <c r="SEW808" s="99"/>
      <c r="SEX808" s="99"/>
      <c r="SEY808" s="99"/>
      <c r="SEZ808" s="99"/>
      <c r="SFA808" s="99"/>
      <c r="SFB808" s="99"/>
      <c r="SFC808" s="99"/>
      <c r="SFD808" s="99"/>
      <c r="SFE808" s="99"/>
      <c r="SFF808" s="99"/>
      <c r="SFG808" s="99"/>
      <c r="SFH808" s="99"/>
      <c r="SFI808" s="99"/>
      <c r="SFJ808" s="99"/>
      <c r="SFK808" s="99"/>
      <c r="SFL808" s="99"/>
      <c r="SFM808" s="99"/>
      <c r="SFN808" s="99"/>
      <c r="SFO808" s="99"/>
      <c r="SFP808" s="99"/>
      <c r="SFQ808" s="99"/>
      <c r="SFR808" s="99"/>
      <c r="SFS808" s="99"/>
      <c r="SFT808" s="99"/>
      <c r="SFU808" s="99"/>
      <c r="SFV808" s="99"/>
      <c r="SFW808" s="99"/>
      <c r="SFX808" s="99"/>
      <c r="SFY808" s="99"/>
      <c r="SFZ808" s="99"/>
      <c r="SGA808" s="99"/>
      <c r="SGB808" s="99"/>
      <c r="SGC808" s="99"/>
      <c r="SGD808" s="99"/>
      <c r="SGE808" s="99"/>
      <c r="SGF808" s="99"/>
      <c r="SGG808" s="99"/>
      <c r="SGH808" s="99"/>
      <c r="SGI808" s="99"/>
      <c r="SGJ808" s="99"/>
      <c r="SGK808" s="99"/>
      <c r="SGL808" s="99"/>
      <c r="SGM808" s="99"/>
      <c r="SGN808" s="99"/>
      <c r="SGO808" s="99"/>
      <c r="SGP808" s="99"/>
      <c r="SGQ808" s="99"/>
      <c r="SGR808" s="99"/>
      <c r="SGS808" s="99"/>
      <c r="SGT808" s="99"/>
      <c r="SGU808" s="99"/>
      <c r="SGV808" s="99"/>
      <c r="SGW808" s="99"/>
      <c r="SGX808" s="99"/>
      <c r="SGY808" s="99"/>
      <c r="SGZ808" s="99"/>
      <c r="SHA808" s="99"/>
      <c r="SHB808" s="99"/>
      <c r="SHC808" s="99"/>
      <c r="SHD808" s="99"/>
      <c r="SHE808" s="99"/>
      <c r="SHF808" s="99"/>
      <c r="SHG808" s="99"/>
      <c r="SHH808" s="99"/>
      <c r="SHI808" s="99"/>
      <c r="SHJ808" s="99"/>
      <c r="SHK808" s="99"/>
      <c r="SHL808" s="99"/>
      <c r="SHM808" s="99"/>
      <c r="SHN808" s="99"/>
      <c r="SHO808" s="99"/>
      <c r="SHP808" s="99"/>
      <c r="SHQ808" s="99"/>
      <c r="SHR808" s="99"/>
      <c r="SHS808" s="99"/>
      <c r="SHT808" s="99"/>
      <c r="SHU808" s="99"/>
      <c r="SHV808" s="99"/>
      <c r="SHW808" s="99"/>
      <c r="SHX808" s="99"/>
      <c r="SHY808" s="99"/>
      <c r="SHZ808" s="99"/>
      <c r="SIA808" s="99"/>
      <c r="SIB808" s="99"/>
      <c r="SIC808" s="99"/>
      <c r="SID808" s="99"/>
      <c r="SIE808" s="99"/>
      <c r="SIF808" s="99"/>
      <c r="SIG808" s="99"/>
      <c r="SIH808" s="99"/>
      <c r="SII808" s="99"/>
      <c r="SIJ808" s="99"/>
      <c r="SIK808" s="99"/>
      <c r="SIL808" s="99"/>
      <c r="SIM808" s="99"/>
      <c r="SIN808" s="99"/>
      <c r="SIO808" s="99"/>
      <c r="SIP808" s="99"/>
      <c r="SIQ808" s="99"/>
      <c r="SIR808" s="99"/>
      <c r="SIS808" s="99"/>
      <c r="SIT808" s="99"/>
      <c r="SIU808" s="99"/>
      <c r="SIV808" s="99"/>
      <c r="SIW808" s="99"/>
      <c r="SIX808" s="99"/>
      <c r="SIY808" s="99"/>
      <c r="SIZ808" s="99"/>
      <c r="SJA808" s="99"/>
      <c r="SJB808" s="99"/>
      <c r="SJC808" s="99"/>
      <c r="SJD808" s="99"/>
      <c r="SJE808" s="99"/>
      <c r="SJF808" s="99"/>
      <c r="SJG808" s="99"/>
      <c r="SJH808" s="99"/>
      <c r="SJI808" s="99"/>
      <c r="SJJ808" s="99"/>
      <c r="SJK808" s="99"/>
      <c r="SJL808" s="99"/>
      <c r="SJM808" s="99"/>
      <c r="SJN808" s="99"/>
      <c r="SJO808" s="99"/>
      <c r="SJP808" s="99"/>
      <c r="SJQ808" s="99"/>
      <c r="SJR808" s="99"/>
      <c r="SJS808" s="99"/>
      <c r="SJT808" s="99"/>
      <c r="SJU808" s="99"/>
      <c r="SJV808" s="99"/>
      <c r="SJW808" s="99"/>
      <c r="SJX808" s="99"/>
      <c r="SJY808" s="99"/>
      <c r="SJZ808" s="99"/>
      <c r="SKA808" s="99"/>
      <c r="SKB808" s="99"/>
      <c r="SKC808" s="99"/>
      <c r="SKD808" s="99"/>
      <c r="SKE808" s="99"/>
      <c r="SKF808" s="99"/>
      <c r="SKG808" s="99"/>
      <c r="SKH808" s="99"/>
      <c r="SKI808" s="99"/>
      <c r="SKJ808" s="99"/>
      <c r="SKK808" s="99"/>
      <c r="SKL808" s="99"/>
      <c r="SKM808" s="99"/>
      <c r="SKN808" s="99"/>
      <c r="SKO808" s="99"/>
      <c r="SKP808" s="99"/>
      <c r="SKQ808" s="99"/>
      <c r="SKR808" s="99"/>
      <c r="SKS808" s="99"/>
      <c r="SKT808" s="99"/>
      <c r="SKU808" s="99"/>
      <c r="SKV808" s="99"/>
      <c r="SKW808" s="99"/>
      <c r="SKX808" s="99"/>
      <c r="SKY808" s="99"/>
      <c r="SKZ808" s="99"/>
      <c r="SLA808" s="99"/>
      <c r="SLB808" s="99"/>
      <c r="SLC808" s="99"/>
      <c r="SLD808" s="99"/>
      <c r="SLE808" s="99"/>
      <c r="SLF808" s="99"/>
      <c r="SLG808" s="99"/>
      <c r="SLH808" s="99"/>
      <c r="SLI808" s="99"/>
      <c r="SLJ808" s="99"/>
      <c r="SLK808" s="99"/>
      <c r="SLL808" s="99"/>
      <c r="SLM808" s="99"/>
      <c r="SLN808" s="99"/>
      <c r="SLO808" s="99"/>
      <c r="SLP808" s="99"/>
      <c r="SLQ808" s="99"/>
      <c r="SLR808" s="99"/>
      <c r="SLS808" s="99"/>
      <c r="SLT808" s="99"/>
      <c r="SLU808" s="99"/>
      <c r="SLV808" s="99"/>
      <c r="SLW808" s="99"/>
      <c r="SLX808" s="99"/>
      <c r="SLY808" s="99"/>
      <c r="SLZ808" s="99"/>
      <c r="SMA808" s="99"/>
      <c r="SMB808" s="99"/>
      <c r="SMC808" s="99"/>
      <c r="SMD808" s="99"/>
      <c r="SME808" s="99"/>
      <c r="SMF808" s="99"/>
      <c r="SMG808" s="99"/>
      <c r="SMH808" s="99"/>
      <c r="SMI808" s="99"/>
      <c r="SMJ808" s="99"/>
      <c r="SMK808" s="99"/>
      <c r="SML808" s="99"/>
      <c r="SMM808" s="99"/>
      <c r="SMN808" s="99"/>
      <c r="SMO808" s="99"/>
      <c r="SMP808" s="99"/>
      <c r="SMQ808" s="99"/>
      <c r="SMR808" s="99"/>
      <c r="SMS808" s="99"/>
      <c r="SMT808" s="99"/>
      <c r="SMU808" s="99"/>
      <c r="SMV808" s="99"/>
      <c r="SMW808" s="99"/>
      <c r="SMX808" s="99"/>
      <c r="SMY808" s="99"/>
      <c r="SMZ808" s="99"/>
      <c r="SNA808" s="99"/>
      <c r="SNB808" s="99"/>
      <c r="SNC808" s="99"/>
      <c r="SND808" s="99"/>
      <c r="SNE808" s="99"/>
      <c r="SNF808" s="99"/>
      <c r="SNG808" s="99"/>
      <c r="SNH808" s="99"/>
      <c r="SNI808" s="99"/>
      <c r="SNJ808" s="99"/>
      <c r="SNK808" s="99"/>
      <c r="SNL808" s="99"/>
      <c r="SNM808" s="99"/>
      <c r="SNN808" s="99"/>
      <c r="SNO808" s="99"/>
      <c r="SNP808" s="99"/>
      <c r="SNQ808" s="99"/>
      <c r="SNR808" s="99"/>
      <c r="SNS808" s="99"/>
      <c r="SNT808" s="99"/>
      <c r="SNU808" s="99"/>
      <c r="SNV808" s="99"/>
      <c r="SNW808" s="99"/>
      <c r="SNX808" s="99"/>
      <c r="SNY808" s="99"/>
      <c r="SNZ808" s="99"/>
      <c r="SOA808" s="99"/>
      <c r="SOB808" s="99"/>
      <c r="SOC808" s="99"/>
      <c r="SOD808" s="99"/>
      <c r="SOE808" s="99"/>
      <c r="SOF808" s="99"/>
      <c r="SOG808" s="99"/>
      <c r="SOH808" s="99"/>
      <c r="SOI808" s="99"/>
      <c r="SOJ808" s="99"/>
      <c r="SOK808" s="99"/>
      <c r="SOL808" s="99"/>
      <c r="SOM808" s="99"/>
      <c r="SON808" s="99"/>
      <c r="SOO808" s="99"/>
      <c r="SOP808" s="99"/>
      <c r="SOQ808" s="99"/>
      <c r="SOR808" s="99"/>
      <c r="SOS808" s="99"/>
      <c r="SOT808" s="99"/>
      <c r="SOU808" s="99"/>
      <c r="SOV808" s="99"/>
      <c r="SOW808" s="99"/>
      <c r="SOX808" s="99"/>
      <c r="SOY808" s="99"/>
      <c r="SOZ808" s="99"/>
      <c r="SPA808" s="99"/>
      <c r="SPB808" s="99"/>
      <c r="SPC808" s="99"/>
      <c r="SPD808" s="99"/>
      <c r="SPE808" s="99"/>
      <c r="SPF808" s="99"/>
      <c r="SPG808" s="99"/>
      <c r="SPH808" s="99"/>
      <c r="SPI808" s="99"/>
      <c r="SPJ808" s="99"/>
      <c r="SPK808" s="99"/>
      <c r="SPL808" s="99"/>
      <c r="SPM808" s="99"/>
      <c r="SPN808" s="99"/>
      <c r="SPO808" s="99"/>
      <c r="SPP808" s="99"/>
      <c r="SPQ808" s="99"/>
      <c r="SPR808" s="99"/>
      <c r="SPS808" s="99"/>
      <c r="SPT808" s="99"/>
      <c r="SPU808" s="99"/>
      <c r="SPV808" s="99"/>
      <c r="SPW808" s="99"/>
      <c r="SPX808" s="99"/>
      <c r="SPY808" s="99"/>
      <c r="SPZ808" s="99"/>
      <c r="SQA808" s="99"/>
      <c r="SQB808" s="99"/>
      <c r="SQC808" s="99"/>
      <c r="SQD808" s="99"/>
      <c r="SQE808" s="99"/>
      <c r="SQF808" s="99"/>
      <c r="SQG808" s="99"/>
      <c r="SQH808" s="99"/>
      <c r="SQI808" s="99"/>
      <c r="SQJ808" s="99"/>
      <c r="SQK808" s="99"/>
      <c r="SQL808" s="99"/>
      <c r="SQM808" s="99"/>
      <c r="SQN808" s="99"/>
      <c r="SQO808" s="99"/>
      <c r="SQP808" s="99"/>
      <c r="SQQ808" s="99"/>
      <c r="SQR808" s="99"/>
      <c r="SQS808" s="99"/>
      <c r="SQT808" s="99"/>
      <c r="SQU808" s="99"/>
      <c r="SQV808" s="99"/>
      <c r="SQW808" s="99"/>
      <c r="SQX808" s="99"/>
      <c r="SQY808" s="99"/>
      <c r="SQZ808" s="99"/>
      <c r="SRA808" s="99"/>
      <c r="SRB808" s="99"/>
      <c r="SRC808" s="99"/>
      <c r="SRD808" s="99"/>
      <c r="SRE808" s="99"/>
      <c r="SRF808" s="99"/>
      <c r="SRG808" s="99"/>
      <c r="SRH808" s="99"/>
      <c r="SRI808" s="99"/>
      <c r="SRJ808" s="99"/>
      <c r="SRK808" s="99"/>
      <c r="SRL808" s="99"/>
      <c r="SRM808" s="99"/>
      <c r="SRN808" s="99"/>
      <c r="SRO808" s="99"/>
      <c r="SRP808" s="99"/>
      <c r="SRQ808" s="99"/>
      <c r="SRR808" s="99"/>
      <c r="SRS808" s="99"/>
      <c r="SRT808" s="99"/>
      <c r="SRU808" s="99"/>
      <c r="SRV808" s="99"/>
      <c r="SRW808" s="99"/>
      <c r="SRX808" s="99"/>
      <c r="SRY808" s="99"/>
      <c r="SRZ808" s="99"/>
      <c r="SSA808" s="99"/>
      <c r="SSB808" s="99"/>
      <c r="SSC808" s="99"/>
      <c r="SSD808" s="99"/>
      <c r="SSE808" s="99"/>
      <c r="SSF808" s="99"/>
      <c r="SSG808" s="99"/>
      <c r="SSH808" s="99"/>
      <c r="SSI808" s="99"/>
      <c r="SSJ808" s="99"/>
      <c r="SSK808" s="99"/>
      <c r="SSL808" s="99"/>
      <c r="SSM808" s="99"/>
      <c r="SSN808" s="99"/>
      <c r="SSO808" s="99"/>
      <c r="SSP808" s="99"/>
      <c r="SSQ808" s="99"/>
      <c r="SSR808" s="99"/>
      <c r="SSS808" s="99"/>
      <c r="SST808" s="99"/>
      <c r="SSU808" s="99"/>
      <c r="SSV808" s="99"/>
      <c r="SSW808" s="99"/>
      <c r="SSX808" s="99"/>
      <c r="SSY808" s="99"/>
      <c r="SSZ808" s="99"/>
      <c r="STA808" s="99"/>
      <c r="STB808" s="99"/>
      <c r="STC808" s="99"/>
      <c r="STD808" s="99"/>
      <c r="STE808" s="99"/>
      <c r="STF808" s="99"/>
      <c r="STG808" s="99"/>
      <c r="STH808" s="99"/>
      <c r="STI808" s="99"/>
      <c r="STJ808" s="99"/>
      <c r="STK808" s="99"/>
      <c r="STL808" s="99"/>
      <c r="STM808" s="99"/>
      <c r="STN808" s="99"/>
      <c r="STO808" s="99"/>
      <c r="STP808" s="99"/>
      <c r="STQ808" s="99"/>
      <c r="STR808" s="99"/>
      <c r="STS808" s="99"/>
      <c r="STT808" s="99"/>
      <c r="STU808" s="99"/>
      <c r="STV808" s="99"/>
      <c r="STW808" s="99"/>
      <c r="STX808" s="99"/>
      <c r="STY808" s="99"/>
      <c r="STZ808" s="99"/>
      <c r="SUA808" s="99"/>
      <c r="SUB808" s="99"/>
      <c r="SUC808" s="99"/>
      <c r="SUD808" s="99"/>
      <c r="SUE808" s="99"/>
      <c r="SUF808" s="99"/>
      <c r="SUG808" s="99"/>
      <c r="SUH808" s="99"/>
      <c r="SUI808" s="99"/>
      <c r="SUJ808" s="99"/>
      <c r="SUK808" s="99"/>
      <c r="SUL808" s="99"/>
      <c r="SUM808" s="99"/>
      <c r="SUN808" s="99"/>
      <c r="SUO808" s="99"/>
      <c r="SUP808" s="99"/>
      <c r="SUQ808" s="99"/>
      <c r="SUR808" s="99"/>
      <c r="SUS808" s="99"/>
      <c r="SUT808" s="99"/>
      <c r="SUU808" s="99"/>
      <c r="SUV808" s="99"/>
      <c r="SUW808" s="99"/>
      <c r="SUX808" s="99"/>
      <c r="SUY808" s="99"/>
      <c r="SUZ808" s="99"/>
      <c r="SVA808" s="99"/>
      <c r="SVB808" s="99"/>
      <c r="SVC808" s="99"/>
      <c r="SVD808" s="99"/>
      <c r="SVE808" s="99"/>
      <c r="SVF808" s="99"/>
      <c r="SVG808" s="99"/>
      <c r="SVH808" s="99"/>
      <c r="SVI808" s="99"/>
      <c r="SVJ808" s="99"/>
      <c r="SVK808" s="99"/>
      <c r="SVL808" s="99"/>
      <c r="SVM808" s="99"/>
      <c r="SVN808" s="99"/>
      <c r="SVO808" s="99"/>
      <c r="SVP808" s="99"/>
      <c r="SVQ808" s="99"/>
      <c r="SVR808" s="99"/>
      <c r="SVS808" s="99"/>
      <c r="SVT808" s="99"/>
      <c r="SVU808" s="99"/>
      <c r="SVV808" s="99"/>
      <c r="SVW808" s="99"/>
      <c r="SVX808" s="99"/>
      <c r="SVY808" s="99"/>
      <c r="SVZ808" s="99"/>
      <c r="SWA808" s="99"/>
      <c r="SWB808" s="99"/>
      <c r="SWC808" s="99"/>
      <c r="SWD808" s="99"/>
      <c r="SWE808" s="99"/>
      <c r="SWF808" s="99"/>
      <c r="SWG808" s="99"/>
      <c r="SWH808" s="99"/>
      <c r="SWI808" s="99"/>
      <c r="SWJ808" s="99"/>
      <c r="SWK808" s="99"/>
      <c r="SWL808" s="99"/>
      <c r="SWM808" s="99"/>
      <c r="SWN808" s="99"/>
      <c r="SWO808" s="99"/>
      <c r="SWP808" s="99"/>
      <c r="SWQ808" s="99"/>
      <c r="SWR808" s="99"/>
      <c r="SWS808" s="99"/>
      <c r="SWT808" s="99"/>
      <c r="SWU808" s="99"/>
      <c r="SWV808" s="99"/>
      <c r="SWW808" s="99"/>
      <c r="SWX808" s="99"/>
      <c r="SWY808" s="99"/>
      <c r="SWZ808" s="99"/>
      <c r="SXA808" s="99"/>
      <c r="SXB808" s="99"/>
      <c r="SXC808" s="99"/>
      <c r="SXD808" s="99"/>
      <c r="SXE808" s="99"/>
      <c r="SXF808" s="99"/>
      <c r="SXG808" s="99"/>
      <c r="SXH808" s="99"/>
      <c r="SXI808" s="99"/>
      <c r="SXJ808" s="99"/>
      <c r="SXK808" s="99"/>
      <c r="SXL808" s="99"/>
      <c r="SXM808" s="99"/>
      <c r="SXN808" s="99"/>
      <c r="SXO808" s="99"/>
      <c r="SXP808" s="99"/>
      <c r="SXQ808" s="99"/>
      <c r="SXR808" s="99"/>
      <c r="SXS808" s="99"/>
      <c r="SXT808" s="99"/>
      <c r="SXU808" s="99"/>
      <c r="SXV808" s="99"/>
      <c r="SXW808" s="99"/>
      <c r="SXX808" s="99"/>
      <c r="SXY808" s="99"/>
      <c r="SXZ808" s="99"/>
      <c r="SYA808" s="99"/>
      <c r="SYB808" s="99"/>
      <c r="SYC808" s="99"/>
      <c r="SYD808" s="99"/>
      <c r="SYE808" s="99"/>
      <c r="SYF808" s="99"/>
      <c r="SYG808" s="99"/>
      <c r="SYH808" s="99"/>
      <c r="SYI808" s="99"/>
      <c r="SYJ808" s="99"/>
      <c r="SYK808" s="99"/>
      <c r="SYL808" s="99"/>
      <c r="SYM808" s="99"/>
      <c r="SYN808" s="99"/>
      <c r="SYO808" s="99"/>
      <c r="SYP808" s="99"/>
      <c r="SYQ808" s="99"/>
      <c r="SYR808" s="99"/>
      <c r="SYS808" s="99"/>
      <c r="SYT808" s="99"/>
      <c r="SYU808" s="99"/>
      <c r="SYV808" s="99"/>
      <c r="SYW808" s="99"/>
      <c r="SYX808" s="99"/>
      <c r="SYY808" s="99"/>
      <c r="SYZ808" s="99"/>
      <c r="SZA808" s="99"/>
      <c r="SZB808" s="99"/>
      <c r="SZC808" s="99"/>
      <c r="SZD808" s="99"/>
      <c r="SZE808" s="99"/>
      <c r="SZF808" s="99"/>
      <c r="SZG808" s="99"/>
      <c r="SZH808" s="99"/>
      <c r="SZI808" s="99"/>
      <c r="SZJ808" s="99"/>
      <c r="SZK808" s="99"/>
      <c r="SZL808" s="99"/>
      <c r="SZM808" s="99"/>
      <c r="SZN808" s="99"/>
      <c r="SZO808" s="99"/>
      <c r="SZP808" s="99"/>
      <c r="SZQ808" s="99"/>
      <c r="SZR808" s="99"/>
      <c r="SZS808" s="99"/>
      <c r="SZT808" s="99"/>
      <c r="SZU808" s="99"/>
      <c r="SZV808" s="99"/>
      <c r="SZW808" s="99"/>
      <c r="SZX808" s="99"/>
      <c r="SZY808" s="99"/>
      <c r="SZZ808" s="99"/>
      <c r="TAA808" s="99"/>
      <c r="TAB808" s="99"/>
      <c r="TAC808" s="99"/>
      <c r="TAD808" s="99"/>
      <c r="TAE808" s="99"/>
      <c r="TAF808" s="99"/>
      <c r="TAG808" s="99"/>
      <c r="TAH808" s="99"/>
      <c r="TAI808" s="99"/>
      <c r="TAJ808" s="99"/>
      <c r="TAK808" s="99"/>
      <c r="TAL808" s="99"/>
      <c r="TAM808" s="99"/>
      <c r="TAN808" s="99"/>
      <c r="TAO808" s="99"/>
      <c r="TAP808" s="99"/>
      <c r="TAQ808" s="99"/>
      <c r="TAR808" s="99"/>
      <c r="TAS808" s="99"/>
      <c r="TAT808" s="99"/>
      <c r="TAU808" s="99"/>
      <c r="TAV808" s="99"/>
      <c r="TAW808" s="99"/>
      <c r="TAX808" s="99"/>
      <c r="TAY808" s="99"/>
      <c r="TAZ808" s="99"/>
      <c r="TBA808" s="99"/>
      <c r="TBB808" s="99"/>
      <c r="TBC808" s="99"/>
      <c r="TBD808" s="99"/>
      <c r="TBE808" s="99"/>
      <c r="TBF808" s="99"/>
      <c r="TBG808" s="99"/>
      <c r="TBH808" s="99"/>
      <c r="TBI808" s="99"/>
      <c r="TBJ808" s="99"/>
      <c r="TBK808" s="99"/>
      <c r="TBL808" s="99"/>
      <c r="TBM808" s="99"/>
      <c r="TBN808" s="99"/>
      <c r="TBO808" s="99"/>
      <c r="TBP808" s="99"/>
      <c r="TBQ808" s="99"/>
      <c r="TBR808" s="99"/>
      <c r="TBS808" s="99"/>
      <c r="TBT808" s="99"/>
      <c r="TBU808" s="99"/>
      <c r="TBV808" s="99"/>
      <c r="TBW808" s="99"/>
      <c r="TBX808" s="99"/>
      <c r="TBY808" s="99"/>
      <c r="TBZ808" s="99"/>
      <c r="TCA808" s="99"/>
      <c r="TCB808" s="99"/>
      <c r="TCC808" s="99"/>
      <c r="TCD808" s="99"/>
      <c r="TCE808" s="99"/>
      <c r="TCF808" s="99"/>
      <c r="TCG808" s="99"/>
      <c r="TCH808" s="99"/>
      <c r="TCI808" s="99"/>
      <c r="TCJ808" s="99"/>
      <c r="TCK808" s="99"/>
      <c r="TCL808" s="99"/>
      <c r="TCM808" s="99"/>
      <c r="TCN808" s="99"/>
      <c r="TCO808" s="99"/>
      <c r="TCP808" s="99"/>
      <c r="TCQ808" s="99"/>
      <c r="TCR808" s="99"/>
      <c r="TCS808" s="99"/>
      <c r="TCT808" s="99"/>
      <c r="TCU808" s="99"/>
      <c r="TCV808" s="99"/>
      <c r="TCW808" s="99"/>
      <c r="TCX808" s="99"/>
      <c r="TCY808" s="99"/>
      <c r="TCZ808" s="99"/>
      <c r="TDA808" s="99"/>
      <c r="TDB808" s="99"/>
      <c r="TDC808" s="99"/>
      <c r="TDD808" s="99"/>
      <c r="TDE808" s="99"/>
      <c r="TDF808" s="99"/>
      <c r="TDG808" s="99"/>
      <c r="TDH808" s="99"/>
      <c r="TDI808" s="99"/>
      <c r="TDJ808" s="99"/>
      <c r="TDK808" s="99"/>
      <c r="TDL808" s="99"/>
      <c r="TDM808" s="99"/>
      <c r="TDN808" s="99"/>
      <c r="TDO808" s="99"/>
      <c r="TDP808" s="99"/>
      <c r="TDQ808" s="99"/>
      <c r="TDR808" s="99"/>
      <c r="TDS808" s="99"/>
      <c r="TDT808" s="99"/>
      <c r="TDU808" s="99"/>
      <c r="TDV808" s="99"/>
      <c r="TDW808" s="99"/>
      <c r="TDX808" s="99"/>
      <c r="TDY808" s="99"/>
      <c r="TDZ808" s="99"/>
      <c r="TEA808" s="99"/>
      <c r="TEB808" s="99"/>
      <c r="TEC808" s="99"/>
      <c r="TED808" s="99"/>
      <c r="TEE808" s="99"/>
      <c r="TEF808" s="99"/>
      <c r="TEG808" s="99"/>
      <c r="TEH808" s="99"/>
      <c r="TEI808" s="99"/>
      <c r="TEJ808" s="99"/>
      <c r="TEK808" s="99"/>
      <c r="TEL808" s="99"/>
      <c r="TEM808" s="99"/>
      <c r="TEN808" s="99"/>
      <c r="TEO808" s="99"/>
      <c r="TEP808" s="99"/>
      <c r="TEQ808" s="99"/>
      <c r="TER808" s="99"/>
      <c r="TES808" s="99"/>
      <c r="TET808" s="99"/>
      <c r="TEU808" s="99"/>
      <c r="TEV808" s="99"/>
      <c r="TEW808" s="99"/>
      <c r="TEX808" s="99"/>
      <c r="TEY808" s="99"/>
      <c r="TEZ808" s="99"/>
      <c r="TFA808" s="99"/>
      <c r="TFB808" s="99"/>
      <c r="TFC808" s="99"/>
      <c r="TFD808" s="99"/>
      <c r="TFE808" s="99"/>
      <c r="TFF808" s="99"/>
      <c r="TFG808" s="99"/>
      <c r="TFH808" s="99"/>
      <c r="TFI808" s="99"/>
      <c r="TFJ808" s="99"/>
      <c r="TFK808" s="99"/>
      <c r="TFL808" s="99"/>
      <c r="TFM808" s="99"/>
      <c r="TFN808" s="99"/>
      <c r="TFO808" s="99"/>
      <c r="TFP808" s="99"/>
      <c r="TFQ808" s="99"/>
      <c r="TFR808" s="99"/>
      <c r="TFS808" s="99"/>
      <c r="TFT808" s="99"/>
      <c r="TFU808" s="99"/>
      <c r="TFV808" s="99"/>
      <c r="TFW808" s="99"/>
      <c r="TFX808" s="99"/>
      <c r="TFY808" s="99"/>
      <c r="TFZ808" s="99"/>
      <c r="TGA808" s="99"/>
      <c r="TGB808" s="99"/>
      <c r="TGC808" s="99"/>
      <c r="TGD808" s="99"/>
      <c r="TGE808" s="99"/>
      <c r="TGF808" s="99"/>
      <c r="TGG808" s="99"/>
      <c r="TGH808" s="99"/>
      <c r="TGI808" s="99"/>
      <c r="TGJ808" s="99"/>
      <c r="TGK808" s="99"/>
      <c r="TGL808" s="99"/>
      <c r="TGM808" s="99"/>
      <c r="TGN808" s="99"/>
      <c r="TGO808" s="99"/>
      <c r="TGP808" s="99"/>
      <c r="TGQ808" s="99"/>
      <c r="TGR808" s="99"/>
      <c r="TGS808" s="99"/>
      <c r="TGT808" s="99"/>
      <c r="TGU808" s="99"/>
      <c r="TGV808" s="99"/>
      <c r="TGW808" s="99"/>
      <c r="TGX808" s="99"/>
      <c r="TGY808" s="99"/>
      <c r="TGZ808" s="99"/>
      <c r="THA808" s="99"/>
      <c r="THB808" s="99"/>
      <c r="THC808" s="99"/>
      <c r="THD808" s="99"/>
      <c r="THE808" s="99"/>
      <c r="THF808" s="99"/>
      <c r="THG808" s="99"/>
      <c r="THH808" s="99"/>
      <c r="THI808" s="99"/>
      <c r="THJ808" s="99"/>
      <c r="THK808" s="99"/>
      <c r="THL808" s="99"/>
      <c r="THM808" s="99"/>
      <c r="THN808" s="99"/>
      <c r="THO808" s="99"/>
      <c r="THP808" s="99"/>
      <c r="THQ808" s="99"/>
      <c r="THR808" s="99"/>
      <c r="THS808" s="99"/>
      <c r="THT808" s="99"/>
      <c r="THU808" s="99"/>
      <c r="THV808" s="99"/>
      <c r="THW808" s="99"/>
      <c r="THX808" s="99"/>
      <c r="THY808" s="99"/>
      <c r="THZ808" s="99"/>
      <c r="TIA808" s="99"/>
      <c r="TIB808" s="99"/>
      <c r="TIC808" s="99"/>
      <c r="TID808" s="99"/>
      <c r="TIE808" s="99"/>
      <c r="TIF808" s="99"/>
      <c r="TIG808" s="99"/>
      <c r="TIH808" s="99"/>
      <c r="TII808" s="99"/>
      <c r="TIJ808" s="99"/>
      <c r="TIK808" s="99"/>
      <c r="TIL808" s="99"/>
      <c r="TIM808" s="99"/>
      <c r="TIN808" s="99"/>
      <c r="TIO808" s="99"/>
      <c r="TIP808" s="99"/>
      <c r="TIQ808" s="99"/>
      <c r="TIR808" s="99"/>
      <c r="TIS808" s="99"/>
      <c r="TIT808" s="99"/>
      <c r="TIU808" s="99"/>
      <c r="TIV808" s="99"/>
      <c r="TIW808" s="99"/>
      <c r="TIX808" s="99"/>
      <c r="TIY808" s="99"/>
      <c r="TIZ808" s="99"/>
      <c r="TJA808" s="99"/>
      <c r="TJB808" s="99"/>
      <c r="TJC808" s="99"/>
      <c r="TJD808" s="99"/>
      <c r="TJE808" s="99"/>
      <c r="TJF808" s="99"/>
      <c r="TJG808" s="99"/>
      <c r="TJH808" s="99"/>
      <c r="TJI808" s="99"/>
      <c r="TJJ808" s="99"/>
      <c r="TJK808" s="99"/>
      <c r="TJL808" s="99"/>
      <c r="TJM808" s="99"/>
      <c r="TJN808" s="99"/>
      <c r="TJO808" s="99"/>
      <c r="TJP808" s="99"/>
      <c r="TJQ808" s="99"/>
      <c r="TJR808" s="99"/>
      <c r="TJS808" s="99"/>
      <c r="TJT808" s="99"/>
      <c r="TJU808" s="99"/>
      <c r="TJV808" s="99"/>
      <c r="TJW808" s="99"/>
      <c r="TJX808" s="99"/>
      <c r="TJY808" s="99"/>
      <c r="TJZ808" s="99"/>
      <c r="TKA808" s="99"/>
      <c r="TKB808" s="99"/>
      <c r="TKC808" s="99"/>
      <c r="TKD808" s="99"/>
      <c r="TKE808" s="99"/>
      <c r="TKF808" s="99"/>
      <c r="TKG808" s="99"/>
      <c r="TKH808" s="99"/>
      <c r="TKI808" s="99"/>
      <c r="TKJ808" s="99"/>
      <c r="TKK808" s="99"/>
      <c r="TKL808" s="99"/>
      <c r="TKM808" s="99"/>
      <c r="TKN808" s="99"/>
      <c r="TKO808" s="99"/>
      <c r="TKP808" s="99"/>
      <c r="TKQ808" s="99"/>
      <c r="TKR808" s="99"/>
      <c r="TKS808" s="99"/>
      <c r="TKT808" s="99"/>
      <c r="TKU808" s="99"/>
      <c r="TKV808" s="99"/>
      <c r="TKW808" s="99"/>
      <c r="TKX808" s="99"/>
      <c r="TKY808" s="99"/>
      <c r="TKZ808" s="99"/>
      <c r="TLA808" s="99"/>
      <c r="TLB808" s="99"/>
      <c r="TLC808" s="99"/>
      <c r="TLD808" s="99"/>
      <c r="TLE808" s="99"/>
      <c r="TLF808" s="99"/>
      <c r="TLG808" s="99"/>
      <c r="TLH808" s="99"/>
      <c r="TLI808" s="99"/>
      <c r="TLJ808" s="99"/>
      <c r="TLK808" s="99"/>
      <c r="TLL808" s="99"/>
      <c r="TLM808" s="99"/>
      <c r="TLN808" s="99"/>
      <c r="TLO808" s="99"/>
      <c r="TLP808" s="99"/>
      <c r="TLQ808" s="99"/>
      <c r="TLR808" s="99"/>
      <c r="TLS808" s="99"/>
      <c r="TLT808" s="99"/>
      <c r="TLU808" s="99"/>
      <c r="TLV808" s="99"/>
      <c r="TLW808" s="99"/>
      <c r="TLX808" s="99"/>
      <c r="TLY808" s="99"/>
      <c r="TLZ808" s="99"/>
      <c r="TMA808" s="99"/>
      <c r="TMB808" s="99"/>
      <c r="TMC808" s="99"/>
      <c r="TMD808" s="99"/>
      <c r="TME808" s="99"/>
      <c r="TMF808" s="99"/>
      <c r="TMG808" s="99"/>
      <c r="TMH808" s="99"/>
      <c r="TMI808" s="99"/>
      <c r="TMJ808" s="99"/>
      <c r="TMK808" s="99"/>
      <c r="TML808" s="99"/>
      <c r="TMM808" s="99"/>
      <c r="TMN808" s="99"/>
      <c r="TMO808" s="99"/>
      <c r="TMP808" s="99"/>
      <c r="TMQ808" s="99"/>
      <c r="TMR808" s="99"/>
      <c r="TMS808" s="99"/>
      <c r="TMT808" s="99"/>
      <c r="TMU808" s="99"/>
      <c r="TMV808" s="99"/>
      <c r="TMW808" s="99"/>
      <c r="TMX808" s="99"/>
      <c r="TMY808" s="99"/>
      <c r="TMZ808" s="99"/>
      <c r="TNA808" s="99"/>
      <c r="TNB808" s="99"/>
      <c r="TNC808" s="99"/>
      <c r="TND808" s="99"/>
      <c r="TNE808" s="99"/>
      <c r="TNF808" s="99"/>
      <c r="TNG808" s="99"/>
      <c r="TNH808" s="99"/>
      <c r="TNI808" s="99"/>
      <c r="TNJ808" s="99"/>
      <c r="TNK808" s="99"/>
      <c r="TNL808" s="99"/>
      <c r="TNM808" s="99"/>
      <c r="TNN808" s="99"/>
      <c r="TNO808" s="99"/>
      <c r="TNP808" s="99"/>
      <c r="TNQ808" s="99"/>
      <c r="TNR808" s="99"/>
      <c r="TNS808" s="99"/>
      <c r="TNT808" s="99"/>
      <c r="TNU808" s="99"/>
      <c r="TNV808" s="99"/>
      <c r="TNW808" s="99"/>
      <c r="TNX808" s="99"/>
      <c r="TNY808" s="99"/>
      <c r="TNZ808" s="99"/>
      <c r="TOA808" s="99"/>
      <c r="TOB808" s="99"/>
      <c r="TOC808" s="99"/>
      <c r="TOD808" s="99"/>
      <c r="TOE808" s="99"/>
      <c r="TOF808" s="99"/>
      <c r="TOG808" s="99"/>
      <c r="TOH808" s="99"/>
      <c r="TOI808" s="99"/>
      <c r="TOJ808" s="99"/>
      <c r="TOK808" s="99"/>
      <c r="TOL808" s="99"/>
      <c r="TOM808" s="99"/>
      <c r="TON808" s="99"/>
      <c r="TOO808" s="99"/>
      <c r="TOP808" s="99"/>
      <c r="TOQ808" s="99"/>
      <c r="TOR808" s="99"/>
      <c r="TOS808" s="99"/>
      <c r="TOT808" s="99"/>
      <c r="TOU808" s="99"/>
      <c r="TOV808" s="99"/>
      <c r="TOW808" s="99"/>
      <c r="TOX808" s="99"/>
      <c r="TOY808" s="99"/>
      <c r="TOZ808" s="99"/>
      <c r="TPA808" s="99"/>
      <c r="TPB808" s="99"/>
      <c r="TPC808" s="99"/>
      <c r="TPD808" s="99"/>
      <c r="TPE808" s="99"/>
      <c r="TPF808" s="99"/>
      <c r="TPG808" s="99"/>
      <c r="TPH808" s="99"/>
      <c r="TPI808" s="99"/>
      <c r="TPJ808" s="99"/>
      <c r="TPK808" s="99"/>
      <c r="TPL808" s="99"/>
      <c r="TPM808" s="99"/>
      <c r="TPN808" s="99"/>
      <c r="TPO808" s="99"/>
      <c r="TPP808" s="99"/>
      <c r="TPQ808" s="99"/>
      <c r="TPR808" s="99"/>
      <c r="TPS808" s="99"/>
      <c r="TPT808" s="99"/>
      <c r="TPU808" s="99"/>
      <c r="TPV808" s="99"/>
      <c r="TPW808" s="99"/>
      <c r="TPX808" s="99"/>
      <c r="TPY808" s="99"/>
      <c r="TPZ808" s="99"/>
      <c r="TQA808" s="99"/>
      <c r="TQB808" s="99"/>
      <c r="TQC808" s="99"/>
      <c r="TQD808" s="99"/>
      <c r="TQE808" s="99"/>
      <c r="TQF808" s="99"/>
      <c r="TQG808" s="99"/>
      <c r="TQH808" s="99"/>
      <c r="TQI808" s="99"/>
      <c r="TQJ808" s="99"/>
      <c r="TQK808" s="99"/>
      <c r="TQL808" s="99"/>
      <c r="TQM808" s="99"/>
      <c r="TQN808" s="99"/>
      <c r="TQO808" s="99"/>
      <c r="TQP808" s="99"/>
      <c r="TQQ808" s="99"/>
      <c r="TQR808" s="99"/>
      <c r="TQS808" s="99"/>
      <c r="TQT808" s="99"/>
      <c r="TQU808" s="99"/>
      <c r="TQV808" s="99"/>
      <c r="TQW808" s="99"/>
      <c r="TQX808" s="99"/>
      <c r="TQY808" s="99"/>
      <c r="TQZ808" s="99"/>
      <c r="TRA808" s="99"/>
      <c r="TRB808" s="99"/>
      <c r="TRC808" s="99"/>
      <c r="TRD808" s="99"/>
      <c r="TRE808" s="99"/>
      <c r="TRF808" s="99"/>
      <c r="TRG808" s="99"/>
      <c r="TRH808" s="99"/>
      <c r="TRI808" s="99"/>
      <c r="TRJ808" s="99"/>
      <c r="TRK808" s="99"/>
      <c r="TRL808" s="99"/>
      <c r="TRM808" s="99"/>
      <c r="TRN808" s="99"/>
      <c r="TRO808" s="99"/>
      <c r="TRP808" s="99"/>
      <c r="TRQ808" s="99"/>
      <c r="TRR808" s="99"/>
      <c r="TRS808" s="99"/>
      <c r="TRT808" s="99"/>
      <c r="TRU808" s="99"/>
      <c r="TRV808" s="99"/>
      <c r="TRW808" s="99"/>
      <c r="TRX808" s="99"/>
      <c r="TRY808" s="99"/>
      <c r="TRZ808" s="99"/>
      <c r="TSA808" s="99"/>
      <c r="TSB808" s="99"/>
      <c r="TSC808" s="99"/>
      <c r="TSD808" s="99"/>
      <c r="TSE808" s="99"/>
      <c r="TSF808" s="99"/>
      <c r="TSG808" s="99"/>
      <c r="TSH808" s="99"/>
      <c r="TSI808" s="99"/>
      <c r="TSJ808" s="99"/>
      <c r="TSK808" s="99"/>
      <c r="TSL808" s="99"/>
      <c r="TSM808" s="99"/>
      <c r="TSN808" s="99"/>
      <c r="TSO808" s="99"/>
      <c r="TSP808" s="99"/>
      <c r="TSQ808" s="99"/>
      <c r="TSR808" s="99"/>
      <c r="TSS808" s="99"/>
      <c r="TST808" s="99"/>
      <c r="TSU808" s="99"/>
      <c r="TSV808" s="99"/>
      <c r="TSW808" s="99"/>
      <c r="TSX808" s="99"/>
      <c r="TSY808" s="99"/>
      <c r="TSZ808" s="99"/>
      <c r="TTA808" s="99"/>
      <c r="TTB808" s="99"/>
      <c r="TTC808" s="99"/>
      <c r="TTD808" s="99"/>
      <c r="TTE808" s="99"/>
      <c r="TTF808" s="99"/>
      <c r="TTG808" s="99"/>
      <c r="TTH808" s="99"/>
      <c r="TTI808" s="99"/>
      <c r="TTJ808" s="99"/>
      <c r="TTK808" s="99"/>
      <c r="TTL808" s="99"/>
      <c r="TTM808" s="99"/>
      <c r="TTN808" s="99"/>
      <c r="TTO808" s="99"/>
      <c r="TTP808" s="99"/>
      <c r="TTQ808" s="99"/>
      <c r="TTR808" s="99"/>
      <c r="TTS808" s="99"/>
      <c r="TTT808" s="99"/>
      <c r="TTU808" s="99"/>
      <c r="TTV808" s="99"/>
      <c r="TTW808" s="99"/>
      <c r="TTX808" s="99"/>
      <c r="TTY808" s="99"/>
      <c r="TTZ808" s="99"/>
      <c r="TUA808" s="99"/>
      <c r="TUB808" s="99"/>
      <c r="TUC808" s="99"/>
      <c r="TUD808" s="99"/>
      <c r="TUE808" s="99"/>
      <c r="TUF808" s="99"/>
      <c r="TUG808" s="99"/>
      <c r="TUH808" s="99"/>
      <c r="TUI808" s="99"/>
      <c r="TUJ808" s="99"/>
      <c r="TUK808" s="99"/>
      <c r="TUL808" s="99"/>
      <c r="TUM808" s="99"/>
      <c r="TUN808" s="99"/>
      <c r="TUO808" s="99"/>
      <c r="TUP808" s="99"/>
      <c r="TUQ808" s="99"/>
      <c r="TUR808" s="99"/>
      <c r="TUS808" s="99"/>
      <c r="TUT808" s="99"/>
      <c r="TUU808" s="99"/>
      <c r="TUV808" s="99"/>
      <c r="TUW808" s="99"/>
      <c r="TUX808" s="99"/>
      <c r="TUY808" s="99"/>
      <c r="TUZ808" s="99"/>
      <c r="TVA808" s="99"/>
      <c r="TVB808" s="99"/>
      <c r="TVC808" s="99"/>
      <c r="TVD808" s="99"/>
      <c r="TVE808" s="99"/>
      <c r="TVF808" s="99"/>
      <c r="TVG808" s="99"/>
      <c r="TVH808" s="99"/>
      <c r="TVI808" s="99"/>
      <c r="TVJ808" s="99"/>
      <c r="TVK808" s="99"/>
      <c r="TVL808" s="99"/>
      <c r="TVM808" s="99"/>
      <c r="TVN808" s="99"/>
      <c r="TVO808" s="99"/>
      <c r="TVP808" s="99"/>
      <c r="TVQ808" s="99"/>
      <c r="TVR808" s="99"/>
      <c r="TVS808" s="99"/>
      <c r="TVT808" s="99"/>
      <c r="TVU808" s="99"/>
      <c r="TVV808" s="99"/>
      <c r="TVW808" s="99"/>
      <c r="TVX808" s="99"/>
      <c r="TVY808" s="99"/>
      <c r="TVZ808" s="99"/>
      <c r="TWA808" s="99"/>
      <c r="TWB808" s="99"/>
      <c r="TWC808" s="99"/>
      <c r="TWD808" s="99"/>
      <c r="TWE808" s="99"/>
      <c r="TWF808" s="99"/>
      <c r="TWG808" s="99"/>
      <c r="TWH808" s="99"/>
      <c r="TWI808" s="99"/>
      <c r="TWJ808" s="99"/>
      <c r="TWK808" s="99"/>
      <c r="TWL808" s="99"/>
      <c r="TWM808" s="99"/>
      <c r="TWN808" s="99"/>
      <c r="TWO808" s="99"/>
      <c r="TWP808" s="99"/>
      <c r="TWQ808" s="99"/>
      <c r="TWR808" s="99"/>
      <c r="TWS808" s="99"/>
      <c r="TWT808" s="99"/>
      <c r="TWU808" s="99"/>
      <c r="TWV808" s="99"/>
      <c r="TWW808" s="99"/>
      <c r="TWX808" s="99"/>
      <c r="TWY808" s="99"/>
      <c r="TWZ808" s="99"/>
      <c r="TXA808" s="99"/>
      <c r="TXB808" s="99"/>
      <c r="TXC808" s="99"/>
      <c r="TXD808" s="99"/>
      <c r="TXE808" s="99"/>
      <c r="TXF808" s="99"/>
      <c r="TXG808" s="99"/>
      <c r="TXH808" s="99"/>
      <c r="TXI808" s="99"/>
      <c r="TXJ808" s="99"/>
      <c r="TXK808" s="99"/>
      <c r="TXL808" s="99"/>
      <c r="TXM808" s="99"/>
      <c r="TXN808" s="99"/>
      <c r="TXO808" s="99"/>
      <c r="TXP808" s="99"/>
      <c r="TXQ808" s="99"/>
      <c r="TXR808" s="99"/>
      <c r="TXS808" s="99"/>
      <c r="TXT808" s="99"/>
      <c r="TXU808" s="99"/>
      <c r="TXV808" s="99"/>
      <c r="TXW808" s="99"/>
      <c r="TXX808" s="99"/>
      <c r="TXY808" s="99"/>
      <c r="TXZ808" s="99"/>
      <c r="TYA808" s="99"/>
      <c r="TYB808" s="99"/>
      <c r="TYC808" s="99"/>
      <c r="TYD808" s="99"/>
      <c r="TYE808" s="99"/>
      <c r="TYF808" s="99"/>
      <c r="TYG808" s="99"/>
      <c r="TYH808" s="99"/>
      <c r="TYI808" s="99"/>
      <c r="TYJ808" s="99"/>
      <c r="TYK808" s="99"/>
      <c r="TYL808" s="99"/>
      <c r="TYM808" s="99"/>
      <c r="TYN808" s="99"/>
      <c r="TYO808" s="99"/>
      <c r="TYP808" s="99"/>
      <c r="TYQ808" s="99"/>
      <c r="TYR808" s="99"/>
      <c r="TYS808" s="99"/>
      <c r="TYT808" s="99"/>
      <c r="TYU808" s="99"/>
      <c r="TYV808" s="99"/>
      <c r="TYW808" s="99"/>
      <c r="TYX808" s="99"/>
      <c r="TYY808" s="99"/>
      <c r="TYZ808" s="99"/>
      <c r="TZA808" s="99"/>
      <c r="TZB808" s="99"/>
      <c r="TZC808" s="99"/>
      <c r="TZD808" s="99"/>
      <c r="TZE808" s="99"/>
      <c r="TZF808" s="99"/>
      <c r="TZG808" s="99"/>
      <c r="TZH808" s="99"/>
      <c r="TZI808" s="99"/>
      <c r="TZJ808" s="99"/>
      <c r="TZK808" s="99"/>
      <c r="TZL808" s="99"/>
      <c r="TZM808" s="99"/>
      <c r="TZN808" s="99"/>
      <c r="TZO808" s="99"/>
      <c r="TZP808" s="99"/>
      <c r="TZQ808" s="99"/>
      <c r="TZR808" s="99"/>
      <c r="TZS808" s="99"/>
      <c r="TZT808" s="99"/>
      <c r="TZU808" s="99"/>
      <c r="TZV808" s="99"/>
      <c r="TZW808" s="99"/>
      <c r="TZX808" s="99"/>
      <c r="TZY808" s="99"/>
      <c r="TZZ808" s="99"/>
      <c r="UAA808" s="99"/>
      <c r="UAB808" s="99"/>
      <c r="UAC808" s="99"/>
      <c r="UAD808" s="99"/>
      <c r="UAE808" s="99"/>
      <c r="UAF808" s="99"/>
      <c r="UAG808" s="99"/>
      <c r="UAH808" s="99"/>
      <c r="UAI808" s="99"/>
      <c r="UAJ808" s="99"/>
      <c r="UAK808" s="99"/>
      <c r="UAL808" s="99"/>
      <c r="UAM808" s="99"/>
      <c r="UAN808" s="99"/>
      <c r="UAO808" s="99"/>
      <c r="UAP808" s="99"/>
      <c r="UAQ808" s="99"/>
      <c r="UAR808" s="99"/>
      <c r="UAS808" s="99"/>
      <c r="UAT808" s="99"/>
      <c r="UAU808" s="99"/>
      <c r="UAV808" s="99"/>
      <c r="UAW808" s="99"/>
      <c r="UAX808" s="99"/>
      <c r="UAY808" s="99"/>
      <c r="UAZ808" s="99"/>
      <c r="UBA808" s="99"/>
      <c r="UBB808" s="99"/>
      <c r="UBC808" s="99"/>
      <c r="UBD808" s="99"/>
      <c r="UBE808" s="99"/>
      <c r="UBF808" s="99"/>
      <c r="UBG808" s="99"/>
      <c r="UBH808" s="99"/>
      <c r="UBI808" s="99"/>
      <c r="UBJ808" s="99"/>
      <c r="UBK808" s="99"/>
      <c r="UBL808" s="99"/>
      <c r="UBM808" s="99"/>
      <c r="UBN808" s="99"/>
      <c r="UBO808" s="99"/>
      <c r="UBP808" s="99"/>
      <c r="UBQ808" s="99"/>
      <c r="UBR808" s="99"/>
      <c r="UBS808" s="99"/>
      <c r="UBT808" s="99"/>
      <c r="UBU808" s="99"/>
      <c r="UBV808" s="99"/>
      <c r="UBW808" s="99"/>
      <c r="UBX808" s="99"/>
      <c r="UBY808" s="99"/>
      <c r="UBZ808" s="99"/>
      <c r="UCA808" s="99"/>
      <c r="UCB808" s="99"/>
      <c r="UCC808" s="99"/>
      <c r="UCD808" s="99"/>
      <c r="UCE808" s="99"/>
      <c r="UCF808" s="99"/>
      <c r="UCG808" s="99"/>
      <c r="UCH808" s="99"/>
      <c r="UCI808" s="99"/>
      <c r="UCJ808" s="99"/>
      <c r="UCK808" s="99"/>
      <c r="UCL808" s="99"/>
      <c r="UCM808" s="99"/>
      <c r="UCN808" s="99"/>
      <c r="UCO808" s="99"/>
      <c r="UCP808" s="99"/>
      <c r="UCQ808" s="99"/>
      <c r="UCR808" s="99"/>
      <c r="UCS808" s="99"/>
      <c r="UCT808" s="99"/>
      <c r="UCU808" s="99"/>
      <c r="UCV808" s="99"/>
      <c r="UCW808" s="99"/>
      <c r="UCX808" s="99"/>
      <c r="UCY808" s="99"/>
      <c r="UCZ808" s="99"/>
      <c r="UDA808" s="99"/>
      <c r="UDB808" s="99"/>
      <c r="UDC808" s="99"/>
      <c r="UDD808" s="99"/>
      <c r="UDE808" s="99"/>
      <c r="UDF808" s="99"/>
      <c r="UDG808" s="99"/>
      <c r="UDH808" s="99"/>
      <c r="UDI808" s="99"/>
      <c r="UDJ808" s="99"/>
      <c r="UDK808" s="99"/>
      <c r="UDL808" s="99"/>
      <c r="UDM808" s="99"/>
      <c r="UDN808" s="99"/>
      <c r="UDO808" s="99"/>
      <c r="UDP808" s="99"/>
      <c r="UDQ808" s="99"/>
      <c r="UDR808" s="99"/>
      <c r="UDS808" s="99"/>
      <c r="UDT808" s="99"/>
      <c r="UDU808" s="99"/>
      <c r="UDV808" s="99"/>
      <c r="UDW808" s="99"/>
      <c r="UDX808" s="99"/>
      <c r="UDY808" s="99"/>
      <c r="UDZ808" s="99"/>
      <c r="UEA808" s="99"/>
      <c r="UEB808" s="99"/>
      <c r="UEC808" s="99"/>
      <c r="UED808" s="99"/>
      <c r="UEE808" s="99"/>
      <c r="UEF808" s="99"/>
      <c r="UEG808" s="99"/>
      <c r="UEH808" s="99"/>
      <c r="UEI808" s="99"/>
      <c r="UEJ808" s="99"/>
      <c r="UEK808" s="99"/>
      <c r="UEL808" s="99"/>
      <c r="UEM808" s="99"/>
      <c r="UEN808" s="99"/>
      <c r="UEO808" s="99"/>
      <c r="UEP808" s="99"/>
      <c r="UEQ808" s="99"/>
      <c r="UER808" s="99"/>
      <c r="UES808" s="99"/>
      <c r="UET808" s="99"/>
      <c r="UEU808" s="99"/>
      <c r="UEV808" s="99"/>
      <c r="UEW808" s="99"/>
      <c r="UEX808" s="99"/>
      <c r="UEY808" s="99"/>
      <c r="UEZ808" s="99"/>
      <c r="UFA808" s="99"/>
      <c r="UFB808" s="99"/>
      <c r="UFC808" s="99"/>
      <c r="UFD808" s="99"/>
      <c r="UFE808" s="99"/>
      <c r="UFF808" s="99"/>
      <c r="UFG808" s="99"/>
      <c r="UFH808" s="99"/>
      <c r="UFI808" s="99"/>
      <c r="UFJ808" s="99"/>
      <c r="UFK808" s="99"/>
      <c r="UFL808" s="99"/>
      <c r="UFM808" s="99"/>
      <c r="UFN808" s="99"/>
      <c r="UFO808" s="99"/>
      <c r="UFP808" s="99"/>
      <c r="UFQ808" s="99"/>
      <c r="UFR808" s="99"/>
      <c r="UFS808" s="99"/>
      <c r="UFT808" s="99"/>
      <c r="UFU808" s="99"/>
      <c r="UFV808" s="99"/>
      <c r="UFW808" s="99"/>
      <c r="UFX808" s="99"/>
      <c r="UFY808" s="99"/>
      <c r="UFZ808" s="99"/>
      <c r="UGA808" s="99"/>
      <c r="UGB808" s="99"/>
      <c r="UGC808" s="99"/>
      <c r="UGD808" s="99"/>
      <c r="UGE808" s="99"/>
      <c r="UGF808" s="99"/>
      <c r="UGG808" s="99"/>
      <c r="UGH808" s="99"/>
      <c r="UGI808" s="99"/>
      <c r="UGJ808" s="99"/>
      <c r="UGK808" s="99"/>
      <c r="UGL808" s="99"/>
      <c r="UGM808" s="99"/>
      <c r="UGN808" s="99"/>
      <c r="UGO808" s="99"/>
      <c r="UGP808" s="99"/>
      <c r="UGQ808" s="99"/>
      <c r="UGR808" s="99"/>
      <c r="UGS808" s="99"/>
      <c r="UGT808" s="99"/>
      <c r="UGU808" s="99"/>
      <c r="UGV808" s="99"/>
      <c r="UGW808" s="99"/>
      <c r="UGX808" s="99"/>
      <c r="UGY808" s="99"/>
      <c r="UGZ808" s="99"/>
      <c r="UHA808" s="99"/>
      <c r="UHB808" s="99"/>
      <c r="UHC808" s="99"/>
      <c r="UHD808" s="99"/>
      <c r="UHE808" s="99"/>
      <c r="UHF808" s="99"/>
      <c r="UHG808" s="99"/>
      <c r="UHH808" s="99"/>
      <c r="UHI808" s="99"/>
      <c r="UHJ808" s="99"/>
      <c r="UHK808" s="99"/>
      <c r="UHL808" s="99"/>
      <c r="UHM808" s="99"/>
      <c r="UHN808" s="99"/>
      <c r="UHO808" s="99"/>
      <c r="UHP808" s="99"/>
      <c r="UHQ808" s="99"/>
      <c r="UHR808" s="99"/>
      <c r="UHS808" s="99"/>
      <c r="UHT808" s="99"/>
      <c r="UHU808" s="99"/>
      <c r="UHV808" s="99"/>
      <c r="UHW808" s="99"/>
      <c r="UHX808" s="99"/>
      <c r="UHY808" s="99"/>
      <c r="UHZ808" s="99"/>
      <c r="UIA808" s="99"/>
      <c r="UIB808" s="99"/>
      <c r="UIC808" s="99"/>
      <c r="UID808" s="99"/>
      <c r="UIE808" s="99"/>
      <c r="UIF808" s="99"/>
      <c r="UIG808" s="99"/>
      <c r="UIH808" s="99"/>
      <c r="UII808" s="99"/>
      <c r="UIJ808" s="99"/>
      <c r="UIK808" s="99"/>
      <c r="UIL808" s="99"/>
      <c r="UIM808" s="99"/>
      <c r="UIN808" s="99"/>
      <c r="UIO808" s="99"/>
      <c r="UIP808" s="99"/>
      <c r="UIQ808" s="99"/>
      <c r="UIR808" s="99"/>
      <c r="UIS808" s="99"/>
      <c r="UIT808" s="99"/>
      <c r="UIU808" s="99"/>
      <c r="UIV808" s="99"/>
      <c r="UIW808" s="99"/>
      <c r="UIX808" s="99"/>
      <c r="UIY808" s="99"/>
      <c r="UIZ808" s="99"/>
      <c r="UJA808" s="99"/>
      <c r="UJB808" s="99"/>
      <c r="UJC808" s="99"/>
      <c r="UJD808" s="99"/>
      <c r="UJE808" s="99"/>
      <c r="UJF808" s="99"/>
      <c r="UJG808" s="99"/>
      <c r="UJH808" s="99"/>
      <c r="UJI808" s="99"/>
      <c r="UJJ808" s="99"/>
      <c r="UJK808" s="99"/>
      <c r="UJL808" s="99"/>
      <c r="UJM808" s="99"/>
      <c r="UJN808" s="99"/>
      <c r="UJO808" s="99"/>
      <c r="UJP808" s="99"/>
      <c r="UJQ808" s="99"/>
      <c r="UJR808" s="99"/>
      <c r="UJS808" s="99"/>
      <c r="UJT808" s="99"/>
      <c r="UJU808" s="99"/>
      <c r="UJV808" s="99"/>
      <c r="UJW808" s="99"/>
      <c r="UJX808" s="99"/>
      <c r="UJY808" s="99"/>
      <c r="UJZ808" s="99"/>
      <c r="UKA808" s="99"/>
      <c r="UKB808" s="99"/>
      <c r="UKC808" s="99"/>
      <c r="UKD808" s="99"/>
      <c r="UKE808" s="99"/>
      <c r="UKF808" s="99"/>
      <c r="UKG808" s="99"/>
      <c r="UKH808" s="99"/>
      <c r="UKI808" s="99"/>
      <c r="UKJ808" s="99"/>
      <c r="UKK808" s="99"/>
      <c r="UKL808" s="99"/>
      <c r="UKM808" s="99"/>
      <c r="UKN808" s="99"/>
      <c r="UKO808" s="99"/>
      <c r="UKP808" s="99"/>
      <c r="UKQ808" s="99"/>
      <c r="UKR808" s="99"/>
      <c r="UKS808" s="99"/>
      <c r="UKT808" s="99"/>
      <c r="UKU808" s="99"/>
      <c r="UKV808" s="99"/>
      <c r="UKW808" s="99"/>
      <c r="UKX808" s="99"/>
      <c r="UKY808" s="99"/>
      <c r="UKZ808" s="99"/>
      <c r="ULA808" s="99"/>
      <c r="ULB808" s="99"/>
      <c r="ULC808" s="99"/>
      <c r="ULD808" s="99"/>
      <c r="ULE808" s="99"/>
      <c r="ULF808" s="99"/>
      <c r="ULG808" s="99"/>
      <c r="ULH808" s="99"/>
      <c r="ULI808" s="99"/>
      <c r="ULJ808" s="99"/>
      <c r="ULK808" s="99"/>
      <c r="ULL808" s="99"/>
      <c r="ULM808" s="99"/>
      <c r="ULN808" s="99"/>
      <c r="ULO808" s="99"/>
      <c r="ULP808" s="99"/>
      <c r="ULQ808" s="99"/>
      <c r="ULR808" s="99"/>
      <c r="ULS808" s="99"/>
      <c r="ULT808" s="99"/>
      <c r="ULU808" s="99"/>
      <c r="ULV808" s="99"/>
      <c r="ULW808" s="99"/>
      <c r="ULX808" s="99"/>
      <c r="ULY808" s="99"/>
      <c r="ULZ808" s="99"/>
      <c r="UMA808" s="99"/>
      <c r="UMB808" s="99"/>
      <c r="UMC808" s="99"/>
      <c r="UMD808" s="99"/>
      <c r="UME808" s="99"/>
      <c r="UMF808" s="99"/>
      <c r="UMG808" s="99"/>
      <c r="UMH808" s="99"/>
      <c r="UMI808" s="99"/>
      <c r="UMJ808" s="99"/>
      <c r="UMK808" s="99"/>
      <c r="UML808" s="99"/>
      <c r="UMM808" s="99"/>
      <c r="UMN808" s="99"/>
      <c r="UMO808" s="99"/>
      <c r="UMP808" s="99"/>
      <c r="UMQ808" s="99"/>
      <c r="UMR808" s="99"/>
      <c r="UMS808" s="99"/>
      <c r="UMT808" s="99"/>
      <c r="UMU808" s="99"/>
      <c r="UMV808" s="99"/>
      <c r="UMW808" s="99"/>
      <c r="UMX808" s="99"/>
      <c r="UMY808" s="99"/>
      <c r="UMZ808" s="99"/>
      <c r="UNA808" s="99"/>
      <c r="UNB808" s="99"/>
      <c r="UNC808" s="99"/>
      <c r="UND808" s="99"/>
      <c r="UNE808" s="99"/>
      <c r="UNF808" s="99"/>
      <c r="UNG808" s="99"/>
      <c r="UNH808" s="99"/>
      <c r="UNI808" s="99"/>
      <c r="UNJ808" s="99"/>
      <c r="UNK808" s="99"/>
      <c r="UNL808" s="99"/>
      <c r="UNM808" s="99"/>
      <c r="UNN808" s="99"/>
      <c r="UNO808" s="99"/>
      <c r="UNP808" s="99"/>
      <c r="UNQ808" s="99"/>
      <c r="UNR808" s="99"/>
      <c r="UNS808" s="99"/>
      <c r="UNT808" s="99"/>
      <c r="UNU808" s="99"/>
      <c r="UNV808" s="99"/>
      <c r="UNW808" s="99"/>
      <c r="UNX808" s="99"/>
      <c r="UNY808" s="99"/>
      <c r="UNZ808" s="99"/>
      <c r="UOA808" s="99"/>
      <c r="UOB808" s="99"/>
      <c r="UOC808" s="99"/>
      <c r="UOD808" s="99"/>
      <c r="UOE808" s="99"/>
      <c r="UOF808" s="99"/>
      <c r="UOG808" s="99"/>
      <c r="UOH808" s="99"/>
      <c r="UOI808" s="99"/>
      <c r="UOJ808" s="99"/>
      <c r="UOK808" s="99"/>
      <c r="UOL808" s="99"/>
      <c r="UOM808" s="99"/>
      <c r="UON808" s="99"/>
      <c r="UOO808" s="99"/>
      <c r="UOP808" s="99"/>
      <c r="UOQ808" s="99"/>
      <c r="UOR808" s="99"/>
      <c r="UOS808" s="99"/>
      <c r="UOT808" s="99"/>
      <c r="UOU808" s="99"/>
      <c r="UOV808" s="99"/>
      <c r="UOW808" s="99"/>
      <c r="UOX808" s="99"/>
      <c r="UOY808" s="99"/>
      <c r="UOZ808" s="99"/>
      <c r="UPA808" s="99"/>
      <c r="UPB808" s="99"/>
      <c r="UPC808" s="99"/>
      <c r="UPD808" s="99"/>
      <c r="UPE808" s="99"/>
      <c r="UPF808" s="99"/>
      <c r="UPG808" s="99"/>
      <c r="UPH808" s="99"/>
      <c r="UPI808" s="99"/>
      <c r="UPJ808" s="99"/>
      <c r="UPK808" s="99"/>
      <c r="UPL808" s="99"/>
      <c r="UPM808" s="99"/>
      <c r="UPN808" s="99"/>
      <c r="UPO808" s="99"/>
      <c r="UPP808" s="99"/>
      <c r="UPQ808" s="99"/>
      <c r="UPR808" s="99"/>
      <c r="UPS808" s="99"/>
      <c r="UPT808" s="99"/>
      <c r="UPU808" s="99"/>
      <c r="UPV808" s="99"/>
      <c r="UPW808" s="99"/>
      <c r="UPX808" s="99"/>
      <c r="UPY808" s="99"/>
      <c r="UPZ808" s="99"/>
      <c r="UQA808" s="99"/>
      <c r="UQB808" s="99"/>
      <c r="UQC808" s="99"/>
      <c r="UQD808" s="99"/>
      <c r="UQE808" s="99"/>
      <c r="UQF808" s="99"/>
      <c r="UQG808" s="99"/>
      <c r="UQH808" s="99"/>
      <c r="UQI808" s="99"/>
      <c r="UQJ808" s="99"/>
      <c r="UQK808" s="99"/>
      <c r="UQL808" s="99"/>
      <c r="UQM808" s="99"/>
      <c r="UQN808" s="99"/>
      <c r="UQO808" s="99"/>
      <c r="UQP808" s="99"/>
      <c r="UQQ808" s="99"/>
      <c r="UQR808" s="99"/>
      <c r="UQS808" s="99"/>
      <c r="UQT808" s="99"/>
      <c r="UQU808" s="99"/>
      <c r="UQV808" s="99"/>
      <c r="UQW808" s="99"/>
      <c r="UQX808" s="99"/>
      <c r="UQY808" s="99"/>
      <c r="UQZ808" s="99"/>
      <c r="URA808" s="99"/>
      <c r="URB808" s="99"/>
      <c r="URC808" s="99"/>
      <c r="URD808" s="99"/>
      <c r="URE808" s="99"/>
      <c r="URF808" s="99"/>
      <c r="URG808" s="99"/>
      <c r="URH808" s="99"/>
      <c r="URI808" s="99"/>
      <c r="URJ808" s="99"/>
      <c r="URK808" s="99"/>
      <c r="URL808" s="99"/>
      <c r="URM808" s="99"/>
      <c r="URN808" s="99"/>
      <c r="URO808" s="99"/>
      <c r="URP808" s="99"/>
      <c r="URQ808" s="99"/>
      <c r="URR808" s="99"/>
      <c r="URS808" s="99"/>
      <c r="URT808" s="99"/>
      <c r="URU808" s="99"/>
      <c r="URV808" s="99"/>
      <c r="URW808" s="99"/>
      <c r="URX808" s="99"/>
      <c r="URY808" s="99"/>
      <c r="URZ808" s="99"/>
      <c r="USA808" s="99"/>
      <c r="USB808" s="99"/>
      <c r="USC808" s="99"/>
      <c r="USD808" s="99"/>
      <c r="USE808" s="99"/>
      <c r="USF808" s="99"/>
      <c r="USG808" s="99"/>
      <c r="USH808" s="99"/>
      <c r="USI808" s="99"/>
      <c r="USJ808" s="99"/>
      <c r="USK808" s="99"/>
      <c r="USL808" s="99"/>
      <c r="USM808" s="99"/>
      <c r="USN808" s="99"/>
      <c r="USO808" s="99"/>
      <c r="USP808" s="99"/>
      <c r="USQ808" s="99"/>
      <c r="USR808" s="99"/>
      <c r="USS808" s="99"/>
      <c r="UST808" s="99"/>
      <c r="USU808" s="99"/>
      <c r="USV808" s="99"/>
      <c r="USW808" s="99"/>
      <c r="USX808" s="99"/>
      <c r="USY808" s="99"/>
      <c r="USZ808" s="99"/>
      <c r="UTA808" s="99"/>
      <c r="UTB808" s="99"/>
      <c r="UTC808" s="99"/>
      <c r="UTD808" s="99"/>
      <c r="UTE808" s="99"/>
      <c r="UTF808" s="99"/>
      <c r="UTG808" s="99"/>
      <c r="UTH808" s="99"/>
      <c r="UTI808" s="99"/>
      <c r="UTJ808" s="99"/>
      <c r="UTK808" s="99"/>
      <c r="UTL808" s="99"/>
      <c r="UTM808" s="99"/>
      <c r="UTN808" s="99"/>
      <c r="UTO808" s="99"/>
      <c r="UTP808" s="99"/>
      <c r="UTQ808" s="99"/>
      <c r="UTR808" s="99"/>
      <c r="UTS808" s="99"/>
      <c r="UTT808" s="99"/>
      <c r="UTU808" s="99"/>
      <c r="UTV808" s="99"/>
      <c r="UTW808" s="99"/>
      <c r="UTX808" s="99"/>
      <c r="UTY808" s="99"/>
      <c r="UTZ808" s="99"/>
      <c r="UUA808" s="99"/>
      <c r="UUB808" s="99"/>
      <c r="UUC808" s="99"/>
      <c r="UUD808" s="99"/>
      <c r="UUE808" s="99"/>
      <c r="UUF808" s="99"/>
      <c r="UUG808" s="99"/>
      <c r="UUH808" s="99"/>
      <c r="UUI808" s="99"/>
      <c r="UUJ808" s="99"/>
      <c r="UUK808" s="99"/>
      <c r="UUL808" s="99"/>
      <c r="UUM808" s="99"/>
      <c r="UUN808" s="99"/>
      <c r="UUO808" s="99"/>
      <c r="UUP808" s="99"/>
      <c r="UUQ808" s="99"/>
      <c r="UUR808" s="99"/>
      <c r="UUS808" s="99"/>
      <c r="UUT808" s="99"/>
      <c r="UUU808" s="99"/>
      <c r="UUV808" s="99"/>
      <c r="UUW808" s="99"/>
      <c r="UUX808" s="99"/>
      <c r="UUY808" s="99"/>
      <c r="UUZ808" s="99"/>
      <c r="UVA808" s="99"/>
      <c r="UVB808" s="99"/>
      <c r="UVC808" s="99"/>
      <c r="UVD808" s="99"/>
      <c r="UVE808" s="99"/>
      <c r="UVF808" s="99"/>
      <c r="UVG808" s="99"/>
      <c r="UVH808" s="99"/>
      <c r="UVI808" s="99"/>
      <c r="UVJ808" s="99"/>
      <c r="UVK808" s="99"/>
      <c r="UVL808" s="99"/>
      <c r="UVM808" s="99"/>
      <c r="UVN808" s="99"/>
      <c r="UVO808" s="99"/>
      <c r="UVP808" s="99"/>
      <c r="UVQ808" s="99"/>
      <c r="UVR808" s="99"/>
      <c r="UVS808" s="99"/>
      <c r="UVT808" s="99"/>
      <c r="UVU808" s="99"/>
      <c r="UVV808" s="99"/>
      <c r="UVW808" s="99"/>
      <c r="UVX808" s="99"/>
      <c r="UVY808" s="99"/>
      <c r="UVZ808" s="99"/>
      <c r="UWA808" s="99"/>
      <c r="UWB808" s="99"/>
      <c r="UWC808" s="99"/>
      <c r="UWD808" s="99"/>
      <c r="UWE808" s="99"/>
      <c r="UWF808" s="99"/>
      <c r="UWG808" s="99"/>
      <c r="UWH808" s="99"/>
      <c r="UWI808" s="99"/>
      <c r="UWJ808" s="99"/>
      <c r="UWK808" s="99"/>
      <c r="UWL808" s="99"/>
      <c r="UWM808" s="99"/>
      <c r="UWN808" s="99"/>
      <c r="UWO808" s="99"/>
      <c r="UWP808" s="99"/>
      <c r="UWQ808" s="99"/>
      <c r="UWR808" s="99"/>
      <c r="UWS808" s="99"/>
      <c r="UWT808" s="99"/>
      <c r="UWU808" s="99"/>
      <c r="UWV808" s="99"/>
      <c r="UWW808" s="99"/>
      <c r="UWX808" s="99"/>
      <c r="UWY808" s="99"/>
      <c r="UWZ808" s="99"/>
      <c r="UXA808" s="99"/>
      <c r="UXB808" s="99"/>
      <c r="UXC808" s="99"/>
      <c r="UXD808" s="99"/>
      <c r="UXE808" s="99"/>
      <c r="UXF808" s="99"/>
      <c r="UXG808" s="99"/>
      <c r="UXH808" s="99"/>
      <c r="UXI808" s="99"/>
      <c r="UXJ808" s="99"/>
      <c r="UXK808" s="99"/>
      <c r="UXL808" s="99"/>
      <c r="UXM808" s="99"/>
      <c r="UXN808" s="99"/>
      <c r="UXO808" s="99"/>
      <c r="UXP808" s="99"/>
      <c r="UXQ808" s="99"/>
      <c r="UXR808" s="99"/>
      <c r="UXS808" s="99"/>
      <c r="UXT808" s="99"/>
      <c r="UXU808" s="99"/>
      <c r="UXV808" s="99"/>
      <c r="UXW808" s="99"/>
      <c r="UXX808" s="99"/>
      <c r="UXY808" s="99"/>
      <c r="UXZ808" s="99"/>
      <c r="UYA808" s="99"/>
      <c r="UYB808" s="99"/>
      <c r="UYC808" s="99"/>
      <c r="UYD808" s="99"/>
      <c r="UYE808" s="99"/>
      <c r="UYF808" s="99"/>
      <c r="UYG808" s="99"/>
      <c r="UYH808" s="99"/>
      <c r="UYI808" s="99"/>
      <c r="UYJ808" s="99"/>
      <c r="UYK808" s="99"/>
      <c r="UYL808" s="99"/>
      <c r="UYM808" s="99"/>
      <c r="UYN808" s="99"/>
      <c r="UYO808" s="99"/>
      <c r="UYP808" s="99"/>
      <c r="UYQ808" s="99"/>
      <c r="UYR808" s="99"/>
      <c r="UYS808" s="99"/>
      <c r="UYT808" s="99"/>
      <c r="UYU808" s="99"/>
      <c r="UYV808" s="99"/>
      <c r="UYW808" s="99"/>
      <c r="UYX808" s="99"/>
      <c r="UYY808" s="99"/>
      <c r="UYZ808" s="99"/>
      <c r="UZA808" s="99"/>
      <c r="UZB808" s="99"/>
      <c r="UZC808" s="99"/>
      <c r="UZD808" s="99"/>
      <c r="UZE808" s="99"/>
      <c r="UZF808" s="99"/>
      <c r="UZG808" s="99"/>
      <c r="UZH808" s="99"/>
      <c r="UZI808" s="99"/>
      <c r="UZJ808" s="99"/>
      <c r="UZK808" s="99"/>
      <c r="UZL808" s="99"/>
      <c r="UZM808" s="99"/>
      <c r="UZN808" s="99"/>
      <c r="UZO808" s="99"/>
      <c r="UZP808" s="99"/>
      <c r="UZQ808" s="99"/>
      <c r="UZR808" s="99"/>
      <c r="UZS808" s="99"/>
      <c r="UZT808" s="99"/>
      <c r="UZU808" s="99"/>
      <c r="UZV808" s="99"/>
      <c r="UZW808" s="99"/>
      <c r="UZX808" s="99"/>
      <c r="UZY808" s="99"/>
      <c r="UZZ808" s="99"/>
      <c r="VAA808" s="99"/>
      <c r="VAB808" s="99"/>
      <c r="VAC808" s="99"/>
      <c r="VAD808" s="99"/>
      <c r="VAE808" s="99"/>
      <c r="VAF808" s="99"/>
      <c r="VAG808" s="99"/>
      <c r="VAH808" s="99"/>
      <c r="VAI808" s="99"/>
      <c r="VAJ808" s="99"/>
      <c r="VAK808" s="99"/>
      <c r="VAL808" s="99"/>
      <c r="VAM808" s="99"/>
      <c r="VAN808" s="99"/>
      <c r="VAO808" s="99"/>
      <c r="VAP808" s="99"/>
      <c r="VAQ808" s="99"/>
      <c r="VAR808" s="99"/>
      <c r="VAS808" s="99"/>
      <c r="VAT808" s="99"/>
      <c r="VAU808" s="99"/>
      <c r="VAV808" s="99"/>
      <c r="VAW808" s="99"/>
      <c r="VAX808" s="99"/>
      <c r="VAY808" s="99"/>
      <c r="VAZ808" s="99"/>
      <c r="VBA808" s="99"/>
      <c r="VBB808" s="99"/>
      <c r="VBC808" s="99"/>
      <c r="VBD808" s="99"/>
      <c r="VBE808" s="99"/>
      <c r="VBF808" s="99"/>
      <c r="VBG808" s="99"/>
      <c r="VBH808" s="99"/>
      <c r="VBI808" s="99"/>
      <c r="VBJ808" s="99"/>
      <c r="VBK808" s="99"/>
      <c r="VBL808" s="99"/>
      <c r="VBM808" s="99"/>
      <c r="VBN808" s="99"/>
      <c r="VBO808" s="99"/>
      <c r="VBP808" s="99"/>
      <c r="VBQ808" s="99"/>
      <c r="VBR808" s="99"/>
      <c r="VBS808" s="99"/>
      <c r="VBT808" s="99"/>
      <c r="VBU808" s="99"/>
      <c r="VBV808" s="99"/>
      <c r="VBW808" s="99"/>
      <c r="VBX808" s="99"/>
      <c r="VBY808" s="99"/>
      <c r="VBZ808" s="99"/>
      <c r="VCA808" s="99"/>
      <c r="VCB808" s="99"/>
      <c r="VCC808" s="99"/>
      <c r="VCD808" s="99"/>
      <c r="VCE808" s="99"/>
      <c r="VCF808" s="99"/>
      <c r="VCG808" s="99"/>
      <c r="VCH808" s="99"/>
      <c r="VCI808" s="99"/>
      <c r="VCJ808" s="99"/>
      <c r="VCK808" s="99"/>
      <c r="VCL808" s="99"/>
      <c r="VCM808" s="99"/>
      <c r="VCN808" s="99"/>
      <c r="VCO808" s="99"/>
      <c r="VCP808" s="99"/>
      <c r="VCQ808" s="99"/>
      <c r="VCR808" s="99"/>
      <c r="VCS808" s="99"/>
      <c r="VCT808" s="99"/>
      <c r="VCU808" s="99"/>
      <c r="VCV808" s="99"/>
      <c r="VCW808" s="99"/>
      <c r="VCX808" s="99"/>
      <c r="VCY808" s="99"/>
      <c r="VCZ808" s="99"/>
      <c r="VDA808" s="99"/>
      <c r="VDB808" s="99"/>
      <c r="VDC808" s="99"/>
      <c r="VDD808" s="99"/>
      <c r="VDE808" s="99"/>
      <c r="VDF808" s="99"/>
      <c r="VDG808" s="99"/>
      <c r="VDH808" s="99"/>
      <c r="VDI808" s="99"/>
      <c r="VDJ808" s="99"/>
      <c r="VDK808" s="99"/>
      <c r="VDL808" s="99"/>
      <c r="VDM808" s="99"/>
      <c r="VDN808" s="99"/>
      <c r="VDO808" s="99"/>
      <c r="VDP808" s="99"/>
      <c r="VDQ808" s="99"/>
      <c r="VDR808" s="99"/>
      <c r="VDS808" s="99"/>
      <c r="VDT808" s="99"/>
      <c r="VDU808" s="99"/>
      <c r="VDV808" s="99"/>
      <c r="VDW808" s="99"/>
      <c r="VDX808" s="99"/>
      <c r="VDY808" s="99"/>
      <c r="VDZ808" s="99"/>
      <c r="VEA808" s="99"/>
      <c r="VEB808" s="99"/>
      <c r="VEC808" s="99"/>
      <c r="VED808" s="99"/>
      <c r="VEE808" s="99"/>
      <c r="VEF808" s="99"/>
      <c r="VEG808" s="99"/>
      <c r="VEH808" s="99"/>
      <c r="VEI808" s="99"/>
      <c r="VEJ808" s="99"/>
      <c r="VEK808" s="99"/>
      <c r="VEL808" s="99"/>
      <c r="VEM808" s="99"/>
      <c r="VEN808" s="99"/>
      <c r="VEO808" s="99"/>
      <c r="VEP808" s="99"/>
      <c r="VEQ808" s="99"/>
      <c r="VER808" s="99"/>
      <c r="VES808" s="99"/>
      <c r="VET808" s="99"/>
      <c r="VEU808" s="99"/>
      <c r="VEV808" s="99"/>
      <c r="VEW808" s="99"/>
      <c r="VEX808" s="99"/>
      <c r="VEY808" s="99"/>
      <c r="VEZ808" s="99"/>
      <c r="VFA808" s="99"/>
      <c r="VFB808" s="99"/>
      <c r="VFC808" s="99"/>
      <c r="VFD808" s="99"/>
      <c r="VFE808" s="99"/>
      <c r="VFF808" s="99"/>
      <c r="VFG808" s="99"/>
      <c r="VFH808" s="99"/>
      <c r="VFI808" s="99"/>
      <c r="VFJ808" s="99"/>
      <c r="VFK808" s="99"/>
      <c r="VFL808" s="99"/>
      <c r="VFM808" s="99"/>
      <c r="VFN808" s="99"/>
      <c r="VFO808" s="99"/>
      <c r="VFP808" s="99"/>
      <c r="VFQ808" s="99"/>
      <c r="VFR808" s="99"/>
      <c r="VFS808" s="99"/>
      <c r="VFT808" s="99"/>
      <c r="VFU808" s="99"/>
      <c r="VFV808" s="99"/>
      <c r="VFW808" s="99"/>
      <c r="VFX808" s="99"/>
      <c r="VFY808" s="99"/>
      <c r="VFZ808" s="99"/>
      <c r="VGA808" s="99"/>
      <c r="VGB808" s="99"/>
      <c r="VGC808" s="99"/>
      <c r="VGD808" s="99"/>
      <c r="VGE808" s="99"/>
      <c r="VGF808" s="99"/>
      <c r="VGG808" s="99"/>
      <c r="VGH808" s="99"/>
      <c r="VGI808" s="99"/>
      <c r="VGJ808" s="99"/>
      <c r="VGK808" s="99"/>
      <c r="VGL808" s="99"/>
      <c r="VGM808" s="99"/>
      <c r="VGN808" s="99"/>
      <c r="VGO808" s="99"/>
      <c r="VGP808" s="99"/>
      <c r="VGQ808" s="99"/>
      <c r="VGR808" s="99"/>
      <c r="VGS808" s="99"/>
      <c r="VGT808" s="99"/>
      <c r="VGU808" s="99"/>
      <c r="VGV808" s="99"/>
      <c r="VGW808" s="99"/>
      <c r="VGX808" s="99"/>
      <c r="VGY808" s="99"/>
      <c r="VGZ808" s="99"/>
      <c r="VHA808" s="99"/>
      <c r="VHB808" s="99"/>
      <c r="VHC808" s="99"/>
      <c r="VHD808" s="99"/>
      <c r="VHE808" s="99"/>
      <c r="VHF808" s="99"/>
      <c r="VHG808" s="99"/>
      <c r="VHH808" s="99"/>
      <c r="VHI808" s="99"/>
      <c r="VHJ808" s="99"/>
      <c r="VHK808" s="99"/>
      <c r="VHL808" s="99"/>
      <c r="VHM808" s="99"/>
      <c r="VHN808" s="99"/>
      <c r="VHO808" s="99"/>
      <c r="VHP808" s="99"/>
      <c r="VHQ808" s="99"/>
      <c r="VHR808" s="99"/>
      <c r="VHS808" s="99"/>
      <c r="VHT808" s="99"/>
      <c r="VHU808" s="99"/>
      <c r="VHV808" s="99"/>
      <c r="VHW808" s="99"/>
      <c r="VHX808" s="99"/>
      <c r="VHY808" s="99"/>
      <c r="VHZ808" s="99"/>
      <c r="VIA808" s="99"/>
      <c r="VIB808" s="99"/>
      <c r="VIC808" s="99"/>
      <c r="VID808" s="99"/>
      <c r="VIE808" s="99"/>
      <c r="VIF808" s="99"/>
      <c r="VIG808" s="99"/>
      <c r="VIH808" s="99"/>
      <c r="VII808" s="99"/>
      <c r="VIJ808" s="99"/>
      <c r="VIK808" s="99"/>
      <c r="VIL808" s="99"/>
      <c r="VIM808" s="99"/>
      <c r="VIN808" s="99"/>
      <c r="VIO808" s="99"/>
      <c r="VIP808" s="99"/>
      <c r="VIQ808" s="99"/>
      <c r="VIR808" s="99"/>
      <c r="VIS808" s="99"/>
      <c r="VIT808" s="99"/>
      <c r="VIU808" s="99"/>
      <c r="VIV808" s="99"/>
      <c r="VIW808" s="99"/>
      <c r="VIX808" s="99"/>
      <c r="VIY808" s="99"/>
      <c r="VIZ808" s="99"/>
      <c r="VJA808" s="99"/>
      <c r="VJB808" s="99"/>
      <c r="VJC808" s="99"/>
      <c r="VJD808" s="99"/>
      <c r="VJE808" s="99"/>
      <c r="VJF808" s="99"/>
      <c r="VJG808" s="99"/>
      <c r="VJH808" s="99"/>
      <c r="VJI808" s="99"/>
      <c r="VJJ808" s="99"/>
      <c r="VJK808" s="99"/>
      <c r="VJL808" s="99"/>
      <c r="VJM808" s="99"/>
      <c r="VJN808" s="99"/>
      <c r="VJO808" s="99"/>
      <c r="VJP808" s="99"/>
      <c r="VJQ808" s="99"/>
      <c r="VJR808" s="99"/>
      <c r="VJS808" s="99"/>
      <c r="VJT808" s="99"/>
      <c r="VJU808" s="99"/>
      <c r="VJV808" s="99"/>
      <c r="VJW808" s="99"/>
      <c r="VJX808" s="99"/>
      <c r="VJY808" s="99"/>
      <c r="VJZ808" s="99"/>
      <c r="VKA808" s="99"/>
      <c r="VKB808" s="99"/>
      <c r="VKC808" s="99"/>
      <c r="VKD808" s="99"/>
      <c r="VKE808" s="99"/>
      <c r="VKF808" s="99"/>
      <c r="VKG808" s="99"/>
      <c r="VKH808" s="99"/>
      <c r="VKI808" s="99"/>
      <c r="VKJ808" s="99"/>
      <c r="VKK808" s="99"/>
      <c r="VKL808" s="99"/>
      <c r="VKM808" s="99"/>
      <c r="VKN808" s="99"/>
      <c r="VKO808" s="99"/>
      <c r="VKP808" s="99"/>
      <c r="VKQ808" s="99"/>
      <c r="VKR808" s="99"/>
      <c r="VKS808" s="99"/>
      <c r="VKT808" s="99"/>
      <c r="VKU808" s="99"/>
      <c r="VKV808" s="99"/>
      <c r="VKW808" s="99"/>
      <c r="VKX808" s="99"/>
      <c r="VKY808" s="99"/>
      <c r="VKZ808" s="99"/>
      <c r="VLA808" s="99"/>
      <c r="VLB808" s="99"/>
      <c r="VLC808" s="99"/>
      <c r="VLD808" s="99"/>
      <c r="VLE808" s="99"/>
      <c r="VLF808" s="99"/>
      <c r="VLG808" s="99"/>
      <c r="VLH808" s="99"/>
      <c r="VLI808" s="99"/>
      <c r="VLJ808" s="99"/>
      <c r="VLK808" s="99"/>
      <c r="VLL808" s="99"/>
      <c r="VLM808" s="99"/>
      <c r="VLN808" s="99"/>
      <c r="VLO808" s="99"/>
      <c r="VLP808" s="99"/>
      <c r="VLQ808" s="99"/>
      <c r="VLR808" s="99"/>
      <c r="VLS808" s="99"/>
      <c r="VLT808" s="99"/>
      <c r="VLU808" s="99"/>
      <c r="VLV808" s="99"/>
      <c r="VLW808" s="99"/>
      <c r="VLX808" s="99"/>
      <c r="VLY808" s="99"/>
      <c r="VLZ808" s="99"/>
      <c r="VMA808" s="99"/>
      <c r="VMB808" s="99"/>
      <c r="VMC808" s="99"/>
      <c r="VMD808" s="99"/>
      <c r="VME808" s="99"/>
      <c r="VMF808" s="99"/>
      <c r="VMG808" s="99"/>
      <c r="VMH808" s="99"/>
      <c r="VMI808" s="99"/>
      <c r="VMJ808" s="99"/>
      <c r="VMK808" s="99"/>
      <c r="VML808" s="99"/>
      <c r="VMM808" s="99"/>
      <c r="VMN808" s="99"/>
      <c r="VMO808" s="99"/>
      <c r="VMP808" s="99"/>
      <c r="VMQ808" s="99"/>
      <c r="VMR808" s="99"/>
      <c r="VMS808" s="99"/>
      <c r="VMT808" s="99"/>
      <c r="VMU808" s="99"/>
      <c r="VMV808" s="99"/>
      <c r="VMW808" s="99"/>
      <c r="VMX808" s="99"/>
      <c r="VMY808" s="99"/>
      <c r="VMZ808" s="99"/>
      <c r="VNA808" s="99"/>
      <c r="VNB808" s="99"/>
      <c r="VNC808" s="99"/>
      <c r="VND808" s="99"/>
      <c r="VNE808" s="99"/>
      <c r="VNF808" s="99"/>
      <c r="VNG808" s="99"/>
      <c r="VNH808" s="99"/>
      <c r="VNI808" s="99"/>
      <c r="VNJ808" s="99"/>
      <c r="VNK808" s="99"/>
      <c r="VNL808" s="99"/>
      <c r="VNM808" s="99"/>
      <c r="VNN808" s="99"/>
      <c r="VNO808" s="99"/>
      <c r="VNP808" s="99"/>
      <c r="VNQ808" s="99"/>
      <c r="VNR808" s="99"/>
      <c r="VNS808" s="99"/>
      <c r="VNT808" s="99"/>
      <c r="VNU808" s="99"/>
      <c r="VNV808" s="99"/>
      <c r="VNW808" s="99"/>
      <c r="VNX808" s="99"/>
      <c r="VNY808" s="99"/>
      <c r="VNZ808" s="99"/>
      <c r="VOA808" s="99"/>
      <c r="VOB808" s="99"/>
      <c r="VOC808" s="99"/>
      <c r="VOD808" s="99"/>
      <c r="VOE808" s="99"/>
      <c r="VOF808" s="99"/>
      <c r="VOG808" s="99"/>
      <c r="VOH808" s="99"/>
      <c r="VOI808" s="99"/>
      <c r="VOJ808" s="99"/>
      <c r="VOK808" s="99"/>
      <c r="VOL808" s="99"/>
      <c r="VOM808" s="99"/>
      <c r="VON808" s="99"/>
      <c r="VOO808" s="99"/>
      <c r="VOP808" s="99"/>
      <c r="VOQ808" s="99"/>
      <c r="VOR808" s="99"/>
      <c r="VOS808" s="99"/>
      <c r="VOT808" s="99"/>
      <c r="VOU808" s="99"/>
      <c r="VOV808" s="99"/>
      <c r="VOW808" s="99"/>
      <c r="VOX808" s="99"/>
      <c r="VOY808" s="99"/>
      <c r="VOZ808" s="99"/>
      <c r="VPA808" s="99"/>
      <c r="VPB808" s="99"/>
      <c r="VPC808" s="99"/>
      <c r="VPD808" s="99"/>
      <c r="VPE808" s="99"/>
      <c r="VPF808" s="99"/>
      <c r="VPG808" s="99"/>
      <c r="VPH808" s="99"/>
      <c r="VPI808" s="99"/>
      <c r="VPJ808" s="99"/>
      <c r="VPK808" s="99"/>
      <c r="VPL808" s="99"/>
      <c r="VPM808" s="99"/>
      <c r="VPN808" s="99"/>
      <c r="VPO808" s="99"/>
      <c r="VPP808" s="99"/>
      <c r="VPQ808" s="99"/>
      <c r="VPR808" s="99"/>
      <c r="VPS808" s="99"/>
      <c r="VPT808" s="99"/>
      <c r="VPU808" s="99"/>
      <c r="VPV808" s="99"/>
      <c r="VPW808" s="99"/>
      <c r="VPX808" s="99"/>
      <c r="VPY808" s="99"/>
      <c r="VPZ808" s="99"/>
      <c r="VQA808" s="99"/>
      <c r="VQB808" s="99"/>
      <c r="VQC808" s="99"/>
      <c r="VQD808" s="99"/>
      <c r="VQE808" s="99"/>
      <c r="VQF808" s="99"/>
      <c r="VQG808" s="99"/>
      <c r="VQH808" s="99"/>
      <c r="VQI808" s="99"/>
      <c r="VQJ808" s="99"/>
      <c r="VQK808" s="99"/>
      <c r="VQL808" s="99"/>
      <c r="VQM808" s="99"/>
      <c r="VQN808" s="99"/>
      <c r="VQO808" s="99"/>
      <c r="VQP808" s="99"/>
      <c r="VQQ808" s="99"/>
      <c r="VQR808" s="99"/>
      <c r="VQS808" s="99"/>
      <c r="VQT808" s="99"/>
      <c r="VQU808" s="99"/>
      <c r="VQV808" s="99"/>
      <c r="VQW808" s="99"/>
      <c r="VQX808" s="99"/>
      <c r="VQY808" s="99"/>
      <c r="VQZ808" s="99"/>
      <c r="VRA808" s="99"/>
      <c r="VRB808" s="99"/>
      <c r="VRC808" s="99"/>
      <c r="VRD808" s="99"/>
      <c r="VRE808" s="99"/>
      <c r="VRF808" s="99"/>
      <c r="VRG808" s="99"/>
      <c r="VRH808" s="99"/>
      <c r="VRI808" s="99"/>
      <c r="VRJ808" s="99"/>
      <c r="VRK808" s="99"/>
      <c r="VRL808" s="99"/>
      <c r="VRM808" s="99"/>
      <c r="VRN808" s="99"/>
      <c r="VRO808" s="99"/>
      <c r="VRP808" s="99"/>
      <c r="VRQ808" s="99"/>
      <c r="VRR808" s="99"/>
      <c r="VRS808" s="99"/>
      <c r="VRT808" s="99"/>
      <c r="VRU808" s="99"/>
      <c r="VRV808" s="99"/>
      <c r="VRW808" s="99"/>
      <c r="VRX808" s="99"/>
      <c r="VRY808" s="99"/>
      <c r="VRZ808" s="99"/>
      <c r="VSA808" s="99"/>
      <c r="VSB808" s="99"/>
      <c r="VSC808" s="99"/>
      <c r="VSD808" s="99"/>
      <c r="VSE808" s="99"/>
      <c r="VSF808" s="99"/>
      <c r="VSG808" s="99"/>
      <c r="VSH808" s="99"/>
      <c r="VSI808" s="99"/>
      <c r="VSJ808" s="99"/>
      <c r="VSK808" s="99"/>
      <c r="VSL808" s="99"/>
      <c r="VSM808" s="99"/>
      <c r="VSN808" s="99"/>
      <c r="VSO808" s="99"/>
      <c r="VSP808" s="99"/>
      <c r="VSQ808" s="99"/>
      <c r="VSR808" s="99"/>
      <c r="VSS808" s="99"/>
      <c r="VST808" s="99"/>
      <c r="VSU808" s="99"/>
      <c r="VSV808" s="99"/>
      <c r="VSW808" s="99"/>
      <c r="VSX808" s="99"/>
      <c r="VSY808" s="99"/>
      <c r="VSZ808" s="99"/>
      <c r="VTA808" s="99"/>
      <c r="VTB808" s="99"/>
      <c r="VTC808" s="99"/>
      <c r="VTD808" s="99"/>
      <c r="VTE808" s="99"/>
      <c r="VTF808" s="99"/>
      <c r="VTG808" s="99"/>
      <c r="VTH808" s="99"/>
      <c r="VTI808" s="99"/>
      <c r="VTJ808" s="99"/>
      <c r="VTK808" s="99"/>
      <c r="VTL808" s="99"/>
      <c r="VTM808" s="99"/>
      <c r="VTN808" s="99"/>
      <c r="VTO808" s="99"/>
      <c r="VTP808" s="99"/>
      <c r="VTQ808" s="99"/>
      <c r="VTR808" s="99"/>
      <c r="VTS808" s="99"/>
      <c r="VTT808" s="99"/>
      <c r="VTU808" s="99"/>
      <c r="VTV808" s="99"/>
      <c r="VTW808" s="99"/>
      <c r="VTX808" s="99"/>
      <c r="VTY808" s="99"/>
      <c r="VTZ808" s="99"/>
      <c r="VUA808" s="99"/>
      <c r="VUB808" s="99"/>
      <c r="VUC808" s="99"/>
      <c r="VUD808" s="99"/>
      <c r="VUE808" s="99"/>
      <c r="VUF808" s="99"/>
      <c r="VUG808" s="99"/>
      <c r="VUH808" s="99"/>
      <c r="VUI808" s="99"/>
      <c r="VUJ808" s="99"/>
      <c r="VUK808" s="99"/>
      <c r="VUL808" s="99"/>
      <c r="VUM808" s="99"/>
      <c r="VUN808" s="99"/>
      <c r="VUO808" s="99"/>
      <c r="VUP808" s="99"/>
      <c r="VUQ808" s="99"/>
      <c r="VUR808" s="99"/>
      <c r="VUS808" s="99"/>
      <c r="VUT808" s="99"/>
      <c r="VUU808" s="99"/>
      <c r="VUV808" s="99"/>
      <c r="VUW808" s="99"/>
      <c r="VUX808" s="99"/>
      <c r="VUY808" s="99"/>
      <c r="VUZ808" s="99"/>
      <c r="VVA808" s="99"/>
      <c r="VVB808" s="99"/>
      <c r="VVC808" s="99"/>
      <c r="VVD808" s="99"/>
      <c r="VVE808" s="99"/>
      <c r="VVF808" s="99"/>
      <c r="VVG808" s="99"/>
      <c r="VVH808" s="99"/>
      <c r="VVI808" s="99"/>
      <c r="VVJ808" s="99"/>
      <c r="VVK808" s="99"/>
      <c r="VVL808" s="99"/>
      <c r="VVM808" s="99"/>
      <c r="VVN808" s="99"/>
      <c r="VVO808" s="99"/>
      <c r="VVP808" s="99"/>
      <c r="VVQ808" s="99"/>
      <c r="VVR808" s="99"/>
      <c r="VVS808" s="99"/>
      <c r="VVT808" s="99"/>
      <c r="VVU808" s="99"/>
      <c r="VVV808" s="99"/>
      <c r="VVW808" s="99"/>
      <c r="VVX808" s="99"/>
      <c r="VVY808" s="99"/>
      <c r="VVZ808" s="99"/>
      <c r="VWA808" s="99"/>
      <c r="VWB808" s="99"/>
      <c r="VWC808" s="99"/>
      <c r="VWD808" s="99"/>
      <c r="VWE808" s="99"/>
      <c r="VWF808" s="99"/>
      <c r="VWG808" s="99"/>
      <c r="VWH808" s="99"/>
      <c r="VWI808" s="99"/>
      <c r="VWJ808" s="99"/>
      <c r="VWK808" s="99"/>
      <c r="VWL808" s="99"/>
      <c r="VWM808" s="99"/>
      <c r="VWN808" s="99"/>
      <c r="VWO808" s="99"/>
      <c r="VWP808" s="99"/>
      <c r="VWQ808" s="99"/>
      <c r="VWR808" s="99"/>
      <c r="VWS808" s="99"/>
      <c r="VWT808" s="99"/>
      <c r="VWU808" s="99"/>
      <c r="VWV808" s="99"/>
      <c r="VWW808" s="99"/>
      <c r="VWX808" s="99"/>
      <c r="VWY808" s="99"/>
      <c r="VWZ808" s="99"/>
      <c r="VXA808" s="99"/>
      <c r="VXB808" s="99"/>
      <c r="VXC808" s="99"/>
      <c r="VXD808" s="99"/>
      <c r="VXE808" s="99"/>
      <c r="VXF808" s="99"/>
      <c r="VXG808" s="99"/>
      <c r="VXH808" s="99"/>
      <c r="VXI808" s="99"/>
      <c r="VXJ808" s="99"/>
      <c r="VXK808" s="99"/>
      <c r="VXL808" s="99"/>
      <c r="VXM808" s="99"/>
      <c r="VXN808" s="99"/>
      <c r="VXO808" s="99"/>
      <c r="VXP808" s="99"/>
      <c r="VXQ808" s="99"/>
      <c r="VXR808" s="99"/>
      <c r="VXS808" s="99"/>
      <c r="VXT808" s="99"/>
      <c r="VXU808" s="99"/>
      <c r="VXV808" s="99"/>
      <c r="VXW808" s="99"/>
      <c r="VXX808" s="99"/>
      <c r="VXY808" s="99"/>
      <c r="VXZ808" s="99"/>
      <c r="VYA808" s="99"/>
      <c r="VYB808" s="99"/>
      <c r="VYC808" s="99"/>
      <c r="VYD808" s="99"/>
      <c r="VYE808" s="99"/>
      <c r="VYF808" s="99"/>
      <c r="VYG808" s="99"/>
      <c r="VYH808" s="99"/>
      <c r="VYI808" s="99"/>
      <c r="VYJ808" s="99"/>
      <c r="VYK808" s="99"/>
      <c r="VYL808" s="99"/>
      <c r="VYM808" s="99"/>
      <c r="VYN808" s="99"/>
      <c r="VYO808" s="99"/>
      <c r="VYP808" s="99"/>
      <c r="VYQ808" s="99"/>
      <c r="VYR808" s="99"/>
      <c r="VYS808" s="99"/>
      <c r="VYT808" s="99"/>
      <c r="VYU808" s="99"/>
      <c r="VYV808" s="99"/>
      <c r="VYW808" s="99"/>
      <c r="VYX808" s="99"/>
      <c r="VYY808" s="99"/>
      <c r="VYZ808" s="99"/>
      <c r="VZA808" s="99"/>
      <c r="VZB808" s="99"/>
      <c r="VZC808" s="99"/>
      <c r="VZD808" s="99"/>
      <c r="VZE808" s="99"/>
      <c r="VZF808" s="99"/>
      <c r="VZG808" s="99"/>
      <c r="VZH808" s="99"/>
      <c r="VZI808" s="99"/>
      <c r="VZJ808" s="99"/>
      <c r="VZK808" s="99"/>
      <c r="VZL808" s="99"/>
      <c r="VZM808" s="99"/>
      <c r="VZN808" s="99"/>
      <c r="VZO808" s="99"/>
      <c r="VZP808" s="99"/>
      <c r="VZQ808" s="99"/>
      <c r="VZR808" s="99"/>
      <c r="VZS808" s="99"/>
      <c r="VZT808" s="99"/>
      <c r="VZU808" s="99"/>
      <c r="VZV808" s="99"/>
      <c r="VZW808" s="99"/>
      <c r="VZX808" s="99"/>
      <c r="VZY808" s="99"/>
      <c r="VZZ808" s="99"/>
      <c r="WAA808" s="99"/>
      <c r="WAB808" s="99"/>
      <c r="WAC808" s="99"/>
      <c r="WAD808" s="99"/>
      <c r="WAE808" s="99"/>
      <c r="WAF808" s="99"/>
      <c r="WAG808" s="99"/>
      <c r="WAH808" s="99"/>
      <c r="WAI808" s="99"/>
      <c r="WAJ808" s="99"/>
      <c r="WAK808" s="99"/>
      <c r="WAL808" s="99"/>
      <c r="WAM808" s="99"/>
      <c r="WAN808" s="99"/>
      <c r="WAO808" s="99"/>
      <c r="WAP808" s="99"/>
      <c r="WAQ808" s="99"/>
      <c r="WAR808" s="99"/>
      <c r="WAS808" s="99"/>
      <c r="WAT808" s="99"/>
      <c r="WAU808" s="99"/>
      <c r="WAV808" s="99"/>
      <c r="WAW808" s="99"/>
      <c r="WAX808" s="99"/>
      <c r="WAY808" s="99"/>
      <c r="WAZ808" s="99"/>
      <c r="WBA808" s="99"/>
      <c r="WBB808" s="99"/>
      <c r="WBC808" s="99"/>
      <c r="WBD808" s="99"/>
      <c r="WBE808" s="99"/>
      <c r="WBF808" s="99"/>
      <c r="WBG808" s="99"/>
      <c r="WBH808" s="99"/>
      <c r="WBI808" s="99"/>
      <c r="WBJ808" s="99"/>
      <c r="WBK808" s="99"/>
      <c r="WBL808" s="99"/>
      <c r="WBM808" s="99"/>
      <c r="WBN808" s="99"/>
      <c r="WBO808" s="99"/>
      <c r="WBP808" s="99"/>
      <c r="WBQ808" s="99"/>
      <c r="WBR808" s="99"/>
      <c r="WBS808" s="99"/>
      <c r="WBT808" s="99"/>
      <c r="WBU808" s="99"/>
      <c r="WBV808" s="99"/>
      <c r="WBW808" s="99"/>
      <c r="WBX808" s="99"/>
      <c r="WBY808" s="99"/>
      <c r="WBZ808" s="99"/>
      <c r="WCA808" s="99"/>
      <c r="WCB808" s="99"/>
      <c r="WCC808" s="99"/>
      <c r="WCD808" s="99"/>
      <c r="WCE808" s="99"/>
      <c r="WCF808" s="99"/>
      <c r="WCG808" s="99"/>
      <c r="WCH808" s="99"/>
      <c r="WCI808" s="99"/>
      <c r="WCJ808" s="99"/>
      <c r="WCK808" s="99"/>
      <c r="WCL808" s="99"/>
      <c r="WCM808" s="99"/>
      <c r="WCN808" s="99"/>
      <c r="WCO808" s="99"/>
      <c r="WCP808" s="99"/>
      <c r="WCQ808" s="99"/>
      <c r="WCR808" s="99"/>
      <c r="WCS808" s="99"/>
      <c r="WCT808" s="99"/>
      <c r="WCU808" s="99"/>
      <c r="WCV808" s="99"/>
      <c r="WCW808" s="99"/>
      <c r="WCX808" s="99"/>
      <c r="WCY808" s="99"/>
      <c r="WCZ808" s="99"/>
      <c r="WDA808" s="99"/>
      <c r="WDB808" s="99"/>
      <c r="WDC808" s="99"/>
      <c r="WDD808" s="99"/>
      <c r="WDE808" s="99"/>
      <c r="WDF808" s="99"/>
      <c r="WDG808" s="99"/>
      <c r="WDH808" s="99"/>
      <c r="WDI808" s="99"/>
      <c r="WDJ808" s="99"/>
      <c r="WDK808" s="99"/>
      <c r="WDL808" s="99"/>
      <c r="WDM808" s="99"/>
      <c r="WDN808" s="99"/>
      <c r="WDO808" s="99"/>
      <c r="WDP808" s="99"/>
      <c r="WDQ808" s="99"/>
      <c r="WDR808" s="99"/>
      <c r="WDS808" s="99"/>
      <c r="WDT808" s="99"/>
      <c r="WDU808" s="99"/>
      <c r="WDV808" s="99"/>
      <c r="WDW808" s="99"/>
      <c r="WDX808" s="99"/>
      <c r="WDY808" s="99"/>
      <c r="WDZ808" s="99"/>
      <c r="WEA808" s="99"/>
      <c r="WEB808" s="99"/>
      <c r="WEC808" s="99"/>
      <c r="WED808" s="99"/>
      <c r="WEE808" s="99"/>
      <c r="WEF808" s="99"/>
      <c r="WEG808" s="99"/>
      <c r="WEH808" s="99"/>
      <c r="WEI808" s="99"/>
      <c r="WEJ808" s="99"/>
      <c r="WEK808" s="99"/>
      <c r="WEL808" s="99"/>
      <c r="WEM808" s="99"/>
      <c r="WEN808" s="99"/>
      <c r="WEO808" s="99"/>
      <c r="WEP808" s="99"/>
      <c r="WEQ808" s="99"/>
      <c r="WER808" s="99"/>
      <c r="WES808" s="99"/>
      <c r="WET808" s="99"/>
      <c r="WEU808" s="99"/>
      <c r="WEV808" s="99"/>
      <c r="WEW808" s="99"/>
      <c r="WEX808" s="99"/>
      <c r="WEY808" s="99"/>
      <c r="WEZ808" s="99"/>
      <c r="WFA808" s="99"/>
      <c r="WFB808" s="99"/>
      <c r="WFC808" s="99"/>
      <c r="WFD808" s="99"/>
      <c r="WFE808" s="99"/>
      <c r="WFF808" s="99"/>
      <c r="WFG808" s="99"/>
      <c r="WFH808" s="99"/>
      <c r="WFI808" s="99"/>
      <c r="WFJ808" s="99"/>
      <c r="WFK808" s="99"/>
      <c r="WFL808" s="99"/>
      <c r="WFM808" s="99"/>
      <c r="WFN808" s="99"/>
      <c r="WFO808" s="99"/>
      <c r="WFP808" s="99"/>
      <c r="WFQ808" s="99"/>
      <c r="WFR808" s="99"/>
      <c r="WFS808" s="99"/>
      <c r="WFT808" s="99"/>
      <c r="WFU808" s="99"/>
      <c r="WFV808" s="99"/>
      <c r="WFW808" s="99"/>
      <c r="WFX808" s="99"/>
      <c r="WFY808" s="99"/>
      <c r="WFZ808" s="99"/>
      <c r="WGA808" s="99"/>
      <c r="WGB808" s="99"/>
      <c r="WGC808" s="99"/>
      <c r="WGD808" s="99"/>
      <c r="WGE808" s="99"/>
      <c r="WGF808" s="99"/>
      <c r="WGG808" s="99"/>
      <c r="WGH808" s="99"/>
      <c r="WGI808" s="99"/>
      <c r="WGJ808" s="99"/>
      <c r="WGK808" s="99"/>
      <c r="WGL808" s="99"/>
      <c r="WGM808" s="99"/>
      <c r="WGN808" s="99"/>
      <c r="WGO808" s="99"/>
      <c r="WGP808" s="99"/>
      <c r="WGQ808" s="99"/>
      <c r="WGR808" s="99"/>
      <c r="WGS808" s="99"/>
      <c r="WGT808" s="99"/>
      <c r="WGU808" s="99"/>
      <c r="WGV808" s="99"/>
      <c r="WGW808" s="99"/>
      <c r="WGX808" s="99"/>
      <c r="WGY808" s="99"/>
      <c r="WGZ808" s="99"/>
      <c r="WHA808" s="99"/>
      <c r="WHB808" s="99"/>
      <c r="WHC808" s="99"/>
      <c r="WHD808" s="99"/>
      <c r="WHE808" s="99"/>
      <c r="WHF808" s="99"/>
      <c r="WHG808" s="99"/>
      <c r="WHH808" s="99"/>
      <c r="WHI808" s="99"/>
      <c r="WHJ808" s="99"/>
      <c r="WHK808" s="99"/>
      <c r="WHL808" s="99"/>
      <c r="WHM808" s="99"/>
      <c r="WHN808" s="99"/>
      <c r="WHO808" s="99"/>
      <c r="WHP808" s="99"/>
      <c r="WHQ808" s="99"/>
      <c r="WHR808" s="99"/>
      <c r="WHS808" s="99"/>
      <c r="WHT808" s="99"/>
      <c r="WHU808" s="99"/>
      <c r="WHV808" s="99"/>
      <c r="WHW808" s="99"/>
      <c r="WHX808" s="99"/>
      <c r="WHY808" s="99"/>
      <c r="WHZ808" s="99"/>
      <c r="WIA808" s="99"/>
      <c r="WIB808" s="99"/>
      <c r="WIC808" s="99"/>
      <c r="WID808" s="99"/>
      <c r="WIE808" s="99"/>
      <c r="WIF808" s="99"/>
      <c r="WIG808" s="99"/>
      <c r="WIH808" s="99"/>
      <c r="WII808" s="99"/>
      <c r="WIJ808" s="99"/>
      <c r="WIK808" s="99"/>
      <c r="WIL808" s="99"/>
      <c r="WIM808" s="99"/>
      <c r="WIN808" s="99"/>
      <c r="WIO808" s="99"/>
      <c r="WIP808" s="99"/>
      <c r="WIQ808" s="99"/>
      <c r="WIR808" s="99"/>
      <c r="WIS808" s="99"/>
      <c r="WIT808" s="99"/>
      <c r="WIU808" s="99"/>
      <c r="WIV808" s="99"/>
      <c r="WIW808" s="99"/>
      <c r="WIX808" s="99"/>
      <c r="WIY808" s="99"/>
      <c r="WIZ808" s="99"/>
      <c r="WJA808" s="99"/>
      <c r="WJB808" s="99"/>
      <c r="WJC808" s="99"/>
      <c r="WJD808" s="99"/>
      <c r="WJE808" s="99"/>
      <c r="WJF808" s="99"/>
      <c r="WJG808" s="99"/>
      <c r="WJH808" s="99"/>
      <c r="WJI808" s="99"/>
      <c r="WJJ808" s="99"/>
      <c r="WJK808" s="99"/>
      <c r="WJL808" s="99"/>
      <c r="WJM808" s="99"/>
      <c r="WJN808" s="99"/>
      <c r="WJO808" s="99"/>
      <c r="WJP808" s="99"/>
      <c r="WJQ808" s="99"/>
      <c r="WJR808" s="99"/>
      <c r="WJS808" s="99"/>
      <c r="WJT808" s="99"/>
      <c r="WJU808" s="99"/>
      <c r="WJV808" s="99"/>
      <c r="WJW808" s="99"/>
      <c r="WJX808" s="99"/>
      <c r="WJY808" s="99"/>
      <c r="WJZ808" s="99"/>
      <c r="WKA808" s="99"/>
      <c r="WKB808" s="99"/>
      <c r="WKC808" s="99"/>
      <c r="WKD808" s="99"/>
      <c r="WKE808" s="99"/>
      <c r="WKF808" s="99"/>
      <c r="WKG808" s="99"/>
      <c r="WKH808" s="99"/>
      <c r="WKI808" s="99"/>
      <c r="WKJ808" s="99"/>
      <c r="WKK808" s="99"/>
      <c r="WKL808" s="99"/>
      <c r="WKM808" s="99"/>
      <c r="WKN808" s="99"/>
      <c r="WKO808" s="99"/>
      <c r="WKP808" s="99"/>
      <c r="WKQ808" s="99"/>
      <c r="WKR808" s="99"/>
      <c r="WKS808" s="99"/>
      <c r="WKT808" s="99"/>
      <c r="WKU808" s="99"/>
      <c r="WKV808" s="99"/>
      <c r="WKW808" s="99"/>
      <c r="WKX808" s="99"/>
      <c r="WKY808" s="99"/>
      <c r="WKZ808" s="99"/>
      <c r="WLA808" s="99"/>
      <c r="WLB808" s="99"/>
      <c r="WLC808" s="99"/>
      <c r="WLD808" s="99"/>
      <c r="WLE808" s="99"/>
      <c r="WLF808" s="99"/>
      <c r="WLG808" s="99"/>
      <c r="WLH808" s="99"/>
      <c r="WLI808" s="99"/>
      <c r="WLJ808" s="99"/>
      <c r="WLK808" s="99"/>
      <c r="WLL808" s="99"/>
      <c r="WLM808" s="99"/>
      <c r="WLN808" s="99"/>
      <c r="WLO808" s="99"/>
      <c r="WLP808" s="99"/>
      <c r="WLQ808" s="99"/>
      <c r="WLR808" s="99"/>
      <c r="WLS808" s="99"/>
      <c r="WLT808" s="99"/>
      <c r="WLU808" s="99"/>
      <c r="WLV808" s="99"/>
      <c r="WLW808" s="99"/>
      <c r="WLX808" s="99"/>
      <c r="WLY808" s="99"/>
      <c r="WLZ808" s="99"/>
      <c r="WMA808" s="99"/>
      <c r="WMB808" s="99"/>
      <c r="WMC808" s="99"/>
      <c r="WMD808" s="99"/>
      <c r="WME808" s="99"/>
      <c r="WMF808" s="99"/>
      <c r="WMG808" s="99"/>
      <c r="WMH808" s="99"/>
      <c r="WMI808" s="99"/>
      <c r="WMJ808" s="99"/>
      <c r="WMK808" s="99"/>
      <c r="WML808" s="99"/>
      <c r="WMM808" s="99"/>
      <c r="WMN808" s="99"/>
      <c r="WMO808" s="99"/>
      <c r="WMP808" s="99"/>
      <c r="WMQ808" s="99"/>
      <c r="WMR808" s="99"/>
      <c r="WMS808" s="99"/>
      <c r="WMT808" s="99"/>
      <c r="WMU808" s="99"/>
      <c r="WMV808" s="99"/>
      <c r="WMW808" s="99"/>
      <c r="WMX808" s="99"/>
      <c r="WMY808" s="99"/>
      <c r="WMZ808" s="99"/>
      <c r="WNA808" s="99"/>
      <c r="WNB808" s="99"/>
      <c r="WNC808" s="99"/>
      <c r="WND808" s="99"/>
      <c r="WNE808" s="99"/>
      <c r="WNF808" s="99"/>
      <c r="WNG808" s="99"/>
      <c r="WNH808" s="99"/>
      <c r="WNI808" s="99"/>
      <c r="WNJ808" s="99"/>
      <c r="WNK808" s="99"/>
      <c r="WNL808" s="99"/>
      <c r="WNM808" s="99"/>
      <c r="WNN808" s="99"/>
      <c r="WNO808" s="99"/>
      <c r="WNP808" s="99"/>
      <c r="WNQ808" s="99"/>
      <c r="WNR808" s="99"/>
      <c r="WNS808" s="99"/>
      <c r="WNT808" s="99"/>
      <c r="WNU808" s="99"/>
      <c r="WNV808" s="99"/>
      <c r="WNW808" s="99"/>
      <c r="WNX808" s="99"/>
      <c r="WNY808" s="99"/>
      <c r="WNZ808" s="99"/>
      <c r="WOA808" s="99"/>
      <c r="WOB808" s="99"/>
      <c r="WOC808" s="99"/>
      <c r="WOD808" s="99"/>
      <c r="WOE808" s="99"/>
      <c r="WOF808" s="99"/>
      <c r="WOG808" s="99"/>
      <c r="WOH808" s="99"/>
      <c r="WOI808" s="99"/>
      <c r="WOJ808" s="99"/>
      <c r="WOK808" s="99"/>
      <c r="WOL808" s="99"/>
      <c r="WOM808" s="99"/>
      <c r="WON808" s="99"/>
      <c r="WOO808" s="99"/>
      <c r="WOP808" s="99"/>
      <c r="WOQ808" s="99"/>
      <c r="WOR808" s="99"/>
      <c r="WOS808" s="99"/>
      <c r="WOT808" s="99"/>
      <c r="WOU808" s="99"/>
      <c r="WOV808" s="99"/>
      <c r="WOW808" s="99"/>
      <c r="WOX808" s="99"/>
      <c r="WOY808" s="99"/>
      <c r="WOZ808" s="99"/>
      <c r="WPA808" s="99"/>
      <c r="WPB808" s="99"/>
      <c r="WPC808" s="99"/>
      <c r="WPD808" s="99"/>
      <c r="WPE808" s="99"/>
      <c r="WPF808" s="99"/>
      <c r="WPG808" s="99"/>
      <c r="WPH808" s="99"/>
      <c r="WPI808" s="99"/>
      <c r="WPJ808" s="99"/>
      <c r="WPK808" s="99"/>
      <c r="WPL808" s="99"/>
      <c r="WPM808" s="99"/>
      <c r="WPN808" s="99"/>
      <c r="WPO808" s="99"/>
      <c r="WPP808" s="99"/>
      <c r="WPQ808" s="99"/>
      <c r="WPR808" s="99"/>
      <c r="WPS808" s="99"/>
      <c r="WPT808" s="99"/>
      <c r="WPU808" s="99"/>
      <c r="WPV808" s="99"/>
      <c r="WPW808" s="99"/>
      <c r="WPX808" s="99"/>
      <c r="WPY808" s="99"/>
      <c r="WPZ808" s="99"/>
      <c r="WQA808" s="99"/>
      <c r="WQB808" s="99"/>
      <c r="WQC808" s="99"/>
      <c r="WQD808" s="99"/>
      <c r="WQE808" s="99"/>
      <c r="WQF808" s="99"/>
      <c r="WQG808" s="99"/>
      <c r="WQH808" s="99"/>
      <c r="WQI808" s="99"/>
      <c r="WQJ808" s="99"/>
      <c r="WQK808" s="99"/>
      <c r="WQL808" s="99"/>
      <c r="WQM808" s="99"/>
      <c r="WQN808" s="99"/>
      <c r="WQO808" s="99"/>
      <c r="WQP808" s="99"/>
      <c r="WQQ808" s="99"/>
      <c r="WQR808" s="99"/>
      <c r="WQS808" s="99"/>
      <c r="WQT808" s="99"/>
      <c r="WQU808" s="99"/>
      <c r="WQV808" s="99"/>
      <c r="WQW808" s="99"/>
      <c r="WQX808" s="99"/>
      <c r="WQY808" s="99"/>
      <c r="WQZ808" s="99"/>
      <c r="WRA808" s="99"/>
      <c r="WRB808" s="99"/>
      <c r="WRC808" s="99"/>
      <c r="WRD808" s="99"/>
      <c r="WRE808" s="99"/>
      <c r="WRF808" s="99"/>
      <c r="WRG808" s="99"/>
      <c r="WRH808" s="99"/>
      <c r="WRI808" s="99"/>
      <c r="WRJ808" s="99"/>
      <c r="WRK808" s="99"/>
      <c r="WRL808" s="99"/>
      <c r="WRM808" s="99"/>
      <c r="WRN808" s="99"/>
      <c r="WRO808" s="99"/>
      <c r="WRP808" s="99"/>
      <c r="WRQ808" s="99"/>
      <c r="WRR808" s="99"/>
      <c r="WRS808" s="99"/>
      <c r="WRT808" s="99"/>
      <c r="WRU808" s="99"/>
      <c r="WRV808" s="99"/>
      <c r="WRW808" s="99"/>
      <c r="WRX808" s="99"/>
      <c r="WRY808" s="99"/>
      <c r="WRZ808" s="99"/>
      <c r="WSA808" s="99"/>
      <c r="WSB808" s="99"/>
      <c r="WSC808" s="99"/>
      <c r="WSD808" s="99"/>
      <c r="WSE808" s="99"/>
      <c r="WSF808" s="99"/>
      <c r="WSG808" s="99"/>
      <c r="WSH808" s="99"/>
      <c r="WSI808" s="99"/>
      <c r="WSJ808" s="99"/>
      <c r="WSK808" s="99"/>
      <c r="WSL808" s="99"/>
      <c r="WSM808" s="99"/>
      <c r="WSN808" s="99"/>
      <c r="WSO808" s="99"/>
      <c r="WSP808" s="99"/>
      <c r="WSQ808" s="99"/>
      <c r="WSR808" s="99"/>
      <c r="WSS808" s="99"/>
      <c r="WST808" s="99"/>
      <c r="WSU808" s="99"/>
      <c r="WSV808" s="99"/>
      <c r="WSW808" s="99"/>
      <c r="WSX808" s="99"/>
      <c r="WSY808" s="99"/>
      <c r="WSZ808" s="99"/>
      <c r="WTA808" s="99"/>
      <c r="WTB808" s="99"/>
      <c r="WTC808" s="99"/>
      <c r="WTD808" s="99"/>
      <c r="WTE808" s="99"/>
      <c r="WTF808" s="99"/>
      <c r="WTG808" s="99"/>
      <c r="WTH808" s="99"/>
      <c r="WTI808" s="99"/>
      <c r="WTJ808" s="99"/>
      <c r="WTK808" s="99"/>
      <c r="WTL808" s="99"/>
      <c r="WTM808" s="99"/>
      <c r="WTN808" s="99"/>
      <c r="WTO808" s="99"/>
      <c r="WTP808" s="99"/>
      <c r="WTQ808" s="99"/>
      <c r="WTR808" s="99"/>
      <c r="WTS808" s="99"/>
      <c r="WTT808" s="99"/>
      <c r="WTU808" s="99"/>
      <c r="WTV808" s="99"/>
      <c r="WTW808" s="99"/>
      <c r="WTX808" s="99"/>
      <c r="WTY808" s="99"/>
      <c r="WTZ808" s="99"/>
      <c r="WUA808" s="99"/>
      <c r="WUB808" s="99"/>
      <c r="WUC808" s="99"/>
      <c r="WUD808" s="99"/>
      <c r="WUE808" s="99"/>
      <c r="WUF808" s="99"/>
      <c r="WUG808" s="99"/>
      <c r="WUH808" s="99"/>
      <c r="WUI808" s="99"/>
      <c r="WUJ808" s="99"/>
      <c r="WUK808" s="99"/>
      <c r="WUL808" s="99"/>
      <c r="WUM808" s="99"/>
      <c r="WUN808" s="99"/>
      <c r="WUO808" s="99"/>
      <c r="WUP808" s="99"/>
      <c r="WUQ808" s="99"/>
      <c r="WUR808" s="99"/>
      <c r="WUS808" s="99"/>
      <c r="WUT808" s="99"/>
      <c r="WUU808" s="99"/>
      <c r="WUV808" s="99"/>
      <c r="WUW808" s="99"/>
      <c r="WUX808" s="99"/>
      <c r="WUY808" s="99"/>
      <c r="WUZ808" s="99"/>
      <c r="WVA808" s="99"/>
      <c r="WVB808" s="99"/>
      <c r="WVC808" s="99"/>
      <c r="WVD808" s="99"/>
      <c r="WVE808" s="99"/>
      <c r="WVF808" s="99"/>
      <c r="WVG808" s="99"/>
      <c r="WVH808" s="99"/>
      <c r="WVI808" s="99"/>
      <c r="WVJ808" s="99"/>
      <c r="WVK808" s="99"/>
      <c r="WVL808" s="99"/>
      <c r="WVM808" s="99"/>
      <c r="WVN808" s="99"/>
      <c r="WVO808" s="99"/>
      <c r="WVP808" s="99"/>
      <c r="WVQ808" s="99"/>
      <c r="WVR808" s="99"/>
      <c r="WVS808" s="99"/>
      <c r="WVT808" s="99"/>
      <c r="WVU808" s="99"/>
      <c r="WVV808" s="99"/>
      <c r="WVW808" s="99"/>
      <c r="WVX808" s="99"/>
      <c r="WVY808" s="99"/>
      <c r="WVZ808" s="99"/>
      <c r="WWA808" s="99"/>
      <c r="WWB808" s="99"/>
      <c r="WWC808" s="99"/>
      <c r="WWD808" s="99"/>
      <c r="WWE808" s="99"/>
      <c r="WWF808" s="99"/>
      <c r="WWG808" s="99"/>
      <c r="WWH808" s="99"/>
      <c r="WWI808" s="99"/>
      <c r="WWJ808" s="99"/>
      <c r="WWK808" s="99"/>
      <c r="WWL808" s="99"/>
      <c r="WWM808" s="99"/>
      <c r="WWN808" s="99"/>
      <c r="WWO808" s="99"/>
      <c r="WWP808" s="99"/>
      <c r="WWQ808" s="99"/>
      <c r="WWR808" s="99"/>
      <c r="WWS808" s="99"/>
      <c r="WWT808" s="99"/>
      <c r="WWU808" s="99"/>
      <c r="WWV808" s="99"/>
      <c r="WWW808" s="99"/>
      <c r="WWX808" s="99"/>
      <c r="WWY808" s="99"/>
      <c r="WWZ808" s="99"/>
      <c r="WXA808" s="99"/>
      <c r="WXB808" s="99"/>
      <c r="WXC808" s="99"/>
      <c r="WXD808" s="99"/>
      <c r="WXE808" s="99"/>
      <c r="WXF808" s="99"/>
      <c r="WXG808" s="99"/>
      <c r="WXH808" s="99"/>
      <c r="WXI808" s="99"/>
      <c r="WXJ808" s="99"/>
      <c r="WXK808" s="99"/>
      <c r="WXL808" s="99"/>
      <c r="WXM808" s="99"/>
      <c r="WXN808" s="99"/>
      <c r="WXO808" s="99"/>
      <c r="WXP808" s="99"/>
      <c r="WXQ808" s="99"/>
      <c r="WXR808" s="99"/>
      <c r="WXS808" s="99"/>
      <c r="WXT808" s="99"/>
      <c r="WXU808" s="99"/>
      <c r="WXV808" s="99"/>
      <c r="WXW808" s="99"/>
      <c r="WXX808" s="99"/>
      <c r="WXY808" s="99"/>
      <c r="WXZ808" s="99"/>
      <c r="WYA808" s="99"/>
      <c r="WYB808" s="99"/>
      <c r="WYC808" s="99"/>
      <c r="WYD808" s="99"/>
      <c r="WYE808" s="99"/>
      <c r="WYF808" s="99"/>
      <c r="WYG808" s="99"/>
      <c r="WYH808" s="99"/>
      <c r="WYI808" s="99"/>
      <c r="WYJ808" s="99"/>
      <c r="WYK808" s="99"/>
      <c r="WYL808" s="99"/>
      <c r="WYM808" s="99"/>
      <c r="WYN808" s="99"/>
      <c r="WYO808" s="99"/>
      <c r="WYP808" s="99"/>
      <c r="WYQ808" s="99"/>
      <c r="WYR808" s="99"/>
      <c r="WYS808" s="99"/>
      <c r="WYT808" s="99"/>
      <c r="WYU808" s="99"/>
      <c r="WYV808" s="99"/>
      <c r="WYW808" s="99"/>
      <c r="WYX808" s="99"/>
      <c r="WYY808" s="99"/>
      <c r="WYZ808" s="99"/>
      <c r="WZA808" s="99"/>
      <c r="WZB808" s="99"/>
      <c r="WZC808" s="99"/>
      <c r="WZD808" s="99"/>
      <c r="WZE808" s="99"/>
      <c r="WZF808" s="99"/>
      <c r="WZG808" s="99"/>
      <c r="WZH808" s="99"/>
      <c r="WZI808" s="99"/>
      <c r="WZJ808" s="99"/>
      <c r="WZK808" s="99"/>
      <c r="WZL808" s="99"/>
      <c r="WZM808" s="99"/>
      <c r="WZN808" s="99"/>
      <c r="WZO808" s="99"/>
      <c r="WZP808" s="99"/>
      <c r="WZQ808" s="99"/>
      <c r="WZR808" s="99"/>
      <c r="WZS808" s="99"/>
      <c r="WZT808" s="99"/>
      <c r="WZU808" s="99"/>
      <c r="WZV808" s="99"/>
      <c r="WZW808" s="99"/>
      <c r="WZX808" s="99"/>
      <c r="WZY808" s="99"/>
      <c r="WZZ808" s="99"/>
      <c r="XAA808" s="99"/>
      <c r="XAB808" s="99"/>
      <c r="XAC808" s="99"/>
      <c r="XAD808" s="99"/>
      <c r="XAE808" s="99"/>
      <c r="XAF808" s="99"/>
      <c r="XAG808" s="99"/>
      <c r="XAH808" s="99"/>
      <c r="XAI808" s="99"/>
      <c r="XAJ808" s="99"/>
      <c r="XAK808" s="99"/>
      <c r="XAL808" s="99"/>
      <c r="XAM808" s="99"/>
      <c r="XAN808" s="99"/>
      <c r="XAO808" s="99"/>
      <c r="XAP808" s="99"/>
      <c r="XAQ808" s="99"/>
      <c r="XAR808" s="99"/>
      <c r="XAS808" s="99"/>
      <c r="XAT808" s="99"/>
      <c r="XAU808" s="99"/>
      <c r="XAV808" s="99"/>
      <c r="XAW808" s="99"/>
      <c r="XAX808" s="99"/>
      <c r="XAY808" s="99"/>
      <c r="XAZ808" s="99"/>
      <c r="XBA808" s="99"/>
      <c r="XBB808" s="99"/>
      <c r="XBC808" s="99"/>
      <c r="XBD808" s="99"/>
      <c r="XBE808" s="99"/>
      <c r="XBF808" s="99"/>
      <c r="XBG808" s="99"/>
      <c r="XBH808" s="99"/>
      <c r="XBI808" s="99"/>
      <c r="XBJ808" s="99"/>
      <c r="XBK808" s="99"/>
      <c r="XBL808" s="99"/>
      <c r="XBM808" s="99"/>
      <c r="XBN808" s="99"/>
      <c r="XBO808" s="99"/>
      <c r="XBP808" s="99"/>
      <c r="XBQ808" s="99"/>
      <c r="XBR808" s="99"/>
      <c r="XBS808" s="99"/>
      <c r="XBT808" s="99"/>
      <c r="XBU808" s="99"/>
      <c r="XBV808" s="99"/>
      <c r="XBW808" s="99"/>
      <c r="XBX808" s="99"/>
      <c r="XBY808" s="99"/>
      <c r="XBZ808" s="99"/>
      <c r="XCA808" s="99"/>
      <c r="XCB808" s="99"/>
      <c r="XCC808" s="99"/>
      <c r="XCD808" s="99"/>
      <c r="XCE808" s="99"/>
      <c r="XCF808" s="99"/>
      <c r="XCG808" s="99"/>
      <c r="XCH808" s="99"/>
      <c r="XCI808" s="99"/>
      <c r="XCJ808" s="99"/>
      <c r="XCK808" s="99"/>
      <c r="XCL808" s="99"/>
      <c r="XCM808" s="99"/>
      <c r="XCN808" s="99"/>
      <c r="XCO808" s="99"/>
      <c r="XCP808" s="99"/>
      <c r="XCQ808" s="99"/>
      <c r="XCR808" s="99"/>
      <c r="XCS808" s="99"/>
      <c r="XCT808" s="99"/>
      <c r="XCU808" s="99"/>
      <c r="XCV808" s="99"/>
      <c r="XCW808" s="99"/>
      <c r="XCX808" s="99"/>
      <c r="XCY808" s="99"/>
      <c r="XCZ808" s="99"/>
      <c r="XDA808" s="99"/>
      <c r="XDB808" s="99"/>
      <c r="XDC808" s="99"/>
      <c r="XDD808" s="99"/>
      <c r="XDE808" s="99"/>
      <c r="XDF808" s="99"/>
      <c r="XDG808" s="99"/>
      <c r="XDH808" s="99"/>
      <c r="XDI808" s="99"/>
      <c r="XDJ808" s="99"/>
      <c r="XDK808" s="99"/>
      <c r="XDL808" s="99"/>
      <c r="XDM808" s="99"/>
      <c r="XDN808" s="99"/>
      <c r="XDO808" s="99"/>
      <c r="XDP808" s="99"/>
      <c r="XDQ808" s="99"/>
      <c r="XDR808" s="99"/>
      <c r="XDS808" s="99"/>
      <c r="XDT808" s="99"/>
      <c r="XDU808" s="99"/>
      <c r="XDV808" s="99"/>
      <c r="XDW808" s="99"/>
      <c r="XDX808" s="99"/>
      <c r="XDY808" s="99"/>
      <c r="XDZ808" s="99"/>
      <c r="XEA808" s="99"/>
      <c r="XEB808" s="99"/>
      <c r="XEC808" s="99"/>
      <c r="XED808" s="99"/>
      <c r="XEE808" s="99"/>
      <c r="XEF808" s="99"/>
      <c r="XEG808" s="99"/>
      <c r="XEH808" s="99"/>
      <c r="XEI808" s="99"/>
      <c r="XEJ808" s="99"/>
      <c r="XEK808" s="99"/>
      <c r="XEL808" s="99"/>
      <c r="XEM808" s="99"/>
      <c r="XEN808" s="99"/>
      <c r="XEO808" s="99"/>
      <c r="XEP808" s="99"/>
      <c r="XEQ808" s="99"/>
      <c r="XER808" s="99"/>
      <c r="XES808" s="99"/>
      <c r="XET808" s="99"/>
      <c r="XEU808" s="99"/>
      <c r="XEV808" s="99"/>
      <c r="XEW808" s="99"/>
      <c r="XEX808" s="99"/>
      <c r="XEY808" s="99"/>
      <c r="XEZ808" s="99"/>
      <c r="XFA808" s="86"/>
    </row>
    <row r="809" spans="1:16381" s="77" customFormat="1" ht="14.15" customHeight="1" x14ac:dyDescent="0.2">
      <c r="A809" s="148" t="s">
        <v>2226</v>
      </c>
      <c r="B809" s="149" t="s">
        <v>3517</v>
      </c>
      <c r="C809" s="258">
        <f t="shared" si="111"/>
        <v>0</v>
      </c>
      <c r="D809" s="263">
        <f t="shared" si="112"/>
        <v>0</v>
      </c>
      <c r="E809" s="125"/>
      <c r="F809" s="125"/>
      <c r="G809" s="125"/>
      <c r="H809" s="126"/>
      <c r="I809" s="126"/>
      <c r="J809" s="126"/>
      <c r="K809" s="126"/>
      <c r="L809" s="126"/>
      <c r="M809" s="126"/>
      <c r="N809" s="126"/>
      <c r="O809" s="126"/>
      <c r="P809" s="126"/>
      <c r="Q809" s="126"/>
      <c r="R809" s="126"/>
      <c r="S809" s="126"/>
      <c r="T809" s="126"/>
      <c r="U809" s="126"/>
      <c r="V809" s="126"/>
      <c r="W809" s="126"/>
      <c r="X809" s="126"/>
      <c r="Y809" s="126"/>
      <c r="Z809" s="126"/>
      <c r="AA809" s="125"/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310">
        <v>16910</v>
      </c>
      <c r="AL809" s="310">
        <f t="shared" ref="AL809:AL829" si="114">AK809*E809</f>
        <v>0</v>
      </c>
      <c r="AM809" s="65" t="s">
        <v>654</v>
      </c>
      <c r="AN809" s="65"/>
      <c r="AO809" s="65"/>
      <c r="AP809" s="65"/>
      <c r="AQ809" s="65"/>
      <c r="AR809" s="65"/>
      <c r="AS809" s="76"/>
    </row>
    <row r="810" spans="1:16381" s="67" customFormat="1" ht="14.15" customHeight="1" x14ac:dyDescent="0.2">
      <c r="A810" s="148" t="s">
        <v>2227</v>
      </c>
      <c r="B810" s="149" t="s">
        <v>2761</v>
      </c>
      <c r="C810" s="258">
        <f t="shared" si="111"/>
        <v>0</v>
      </c>
      <c r="D810" s="263">
        <f t="shared" si="112"/>
        <v>0</v>
      </c>
      <c r="E810" s="125"/>
      <c r="F810" s="125"/>
      <c r="G810" s="125"/>
      <c r="H810" s="126"/>
      <c r="I810" s="126"/>
      <c r="J810" s="126"/>
      <c r="K810" s="126"/>
      <c r="L810" s="126"/>
      <c r="M810" s="126"/>
      <c r="N810" s="126"/>
      <c r="O810" s="126"/>
      <c r="P810" s="126"/>
      <c r="Q810" s="126"/>
      <c r="R810" s="126"/>
      <c r="S810" s="126"/>
      <c r="T810" s="126"/>
      <c r="U810" s="126"/>
      <c r="V810" s="126"/>
      <c r="W810" s="126"/>
      <c r="X810" s="126"/>
      <c r="Y810" s="126"/>
      <c r="Z810" s="126"/>
      <c r="AA810" s="125"/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310">
        <v>9710</v>
      </c>
      <c r="AL810" s="310">
        <f t="shared" si="114"/>
        <v>0</v>
      </c>
      <c r="AM810" s="65" t="s">
        <v>654</v>
      </c>
      <c r="AN810" s="65"/>
      <c r="AO810" s="65"/>
      <c r="AP810" s="65"/>
      <c r="AQ810" s="65"/>
      <c r="AR810" s="65"/>
      <c r="AS810" s="66"/>
    </row>
    <row r="811" spans="1:16381" s="67" customFormat="1" ht="14.15" customHeight="1" x14ac:dyDescent="0.2">
      <c r="A811" s="148" t="s">
        <v>2228</v>
      </c>
      <c r="B811" s="149" t="s">
        <v>1193</v>
      </c>
      <c r="C811" s="258">
        <f t="shared" si="111"/>
        <v>0</v>
      </c>
      <c r="D811" s="263">
        <f t="shared" si="112"/>
        <v>0</v>
      </c>
      <c r="E811" s="125"/>
      <c r="F811" s="125"/>
      <c r="G811" s="125"/>
      <c r="H811" s="126"/>
      <c r="I811" s="126"/>
      <c r="J811" s="126"/>
      <c r="K811" s="126"/>
      <c r="L811" s="126"/>
      <c r="M811" s="126"/>
      <c r="N811" s="126"/>
      <c r="O811" s="126"/>
      <c r="P811" s="126"/>
      <c r="Q811" s="126"/>
      <c r="R811" s="126"/>
      <c r="S811" s="126"/>
      <c r="T811" s="126"/>
      <c r="U811" s="126"/>
      <c r="V811" s="126"/>
      <c r="W811" s="126"/>
      <c r="X811" s="126"/>
      <c r="Y811" s="126"/>
      <c r="Z811" s="126"/>
      <c r="AA811" s="125"/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310">
        <v>74330</v>
      </c>
      <c r="AL811" s="310">
        <f t="shared" si="114"/>
        <v>0</v>
      </c>
      <c r="AM811" s="65" t="s">
        <v>654</v>
      </c>
      <c r="AN811" s="65"/>
      <c r="AO811" s="65"/>
      <c r="AP811" s="65"/>
      <c r="AQ811" s="65"/>
      <c r="AR811" s="65"/>
      <c r="AS811" s="66"/>
    </row>
    <row r="812" spans="1:16381" s="67" customFormat="1" ht="14.15" customHeight="1" x14ac:dyDescent="0.2">
      <c r="A812" s="148" t="s">
        <v>2229</v>
      </c>
      <c r="B812" s="149" t="s">
        <v>1194</v>
      </c>
      <c r="C812" s="258">
        <f t="shared" si="111"/>
        <v>0</v>
      </c>
      <c r="D812" s="263">
        <f t="shared" si="112"/>
        <v>0</v>
      </c>
      <c r="E812" s="125"/>
      <c r="F812" s="125"/>
      <c r="G812" s="125"/>
      <c r="H812" s="126"/>
      <c r="I812" s="126"/>
      <c r="J812" s="126"/>
      <c r="K812" s="126"/>
      <c r="L812" s="126"/>
      <c r="M812" s="126"/>
      <c r="N812" s="126"/>
      <c r="O812" s="126"/>
      <c r="P812" s="126"/>
      <c r="Q812" s="126"/>
      <c r="R812" s="126"/>
      <c r="S812" s="126"/>
      <c r="T812" s="126"/>
      <c r="U812" s="126"/>
      <c r="V812" s="126"/>
      <c r="W812" s="126"/>
      <c r="X812" s="126"/>
      <c r="Y812" s="126"/>
      <c r="Z812" s="126"/>
      <c r="AA812" s="125"/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310">
        <v>13320</v>
      </c>
      <c r="AL812" s="310">
        <f t="shared" si="114"/>
        <v>0</v>
      </c>
      <c r="AM812" s="65" t="s">
        <v>654</v>
      </c>
      <c r="AN812" s="65"/>
      <c r="AO812" s="65"/>
      <c r="AP812" s="65"/>
      <c r="AQ812" s="65"/>
      <c r="AR812" s="65"/>
      <c r="AS812" s="66"/>
    </row>
    <row r="813" spans="1:16381" s="67" customFormat="1" ht="14.15" customHeight="1" x14ac:dyDescent="0.2">
      <c r="A813" s="148" t="s">
        <v>2230</v>
      </c>
      <c r="B813" s="149" t="s">
        <v>255</v>
      </c>
      <c r="C813" s="258">
        <f t="shared" si="111"/>
        <v>0</v>
      </c>
      <c r="D813" s="263">
        <f t="shared" si="112"/>
        <v>0</v>
      </c>
      <c r="E813" s="125"/>
      <c r="F813" s="125"/>
      <c r="G813" s="125"/>
      <c r="H813" s="126"/>
      <c r="I813" s="126"/>
      <c r="J813" s="126"/>
      <c r="K813" s="126"/>
      <c r="L813" s="126"/>
      <c r="M813" s="126"/>
      <c r="N813" s="126"/>
      <c r="O813" s="126"/>
      <c r="P813" s="126"/>
      <c r="Q813" s="126"/>
      <c r="R813" s="126"/>
      <c r="S813" s="126"/>
      <c r="T813" s="126"/>
      <c r="U813" s="126"/>
      <c r="V813" s="126"/>
      <c r="W813" s="126"/>
      <c r="X813" s="126"/>
      <c r="Y813" s="126"/>
      <c r="Z813" s="126"/>
      <c r="AA813" s="125"/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310">
        <v>19800</v>
      </c>
      <c r="AL813" s="310">
        <f t="shared" si="114"/>
        <v>0</v>
      </c>
      <c r="AM813" s="65" t="s">
        <v>654</v>
      </c>
      <c r="AN813" s="65"/>
      <c r="AO813" s="65"/>
      <c r="AP813" s="65"/>
      <c r="AQ813" s="65"/>
      <c r="AR813" s="65"/>
      <c r="AS813" s="66"/>
    </row>
    <row r="814" spans="1:16381" s="67" customFormat="1" ht="14.15" customHeight="1" x14ac:dyDescent="0.2">
      <c r="A814" s="148" t="s">
        <v>2231</v>
      </c>
      <c r="B814" s="149" t="s">
        <v>1195</v>
      </c>
      <c r="C814" s="258">
        <f t="shared" si="111"/>
        <v>0</v>
      </c>
      <c r="D814" s="263">
        <f t="shared" si="112"/>
        <v>0</v>
      </c>
      <c r="E814" s="125"/>
      <c r="F814" s="125"/>
      <c r="G814" s="125"/>
      <c r="H814" s="126"/>
      <c r="I814" s="126"/>
      <c r="J814" s="126"/>
      <c r="K814" s="126"/>
      <c r="L814" s="126"/>
      <c r="M814" s="126"/>
      <c r="N814" s="126"/>
      <c r="O814" s="126"/>
      <c r="P814" s="126"/>
      <c r="Q814" s="126"/>
      <c r="R814" s="126"/>
      <c r="S814" s="126"/>
      <c r="T814" s="126"/>
      <c r="U814" s="126"/>
      <c r="V814" s="126"/>
      <c r="W814" s="126"/>
      <c r="X814" s="126"/>
      <c r="Y814" s="126"/>
      <c r="Z814" s="126"/>
      <c r="AA814" s="125"/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310">
        <v>55610</v>
      </c>
      <c r="AL814" s="310">
        <f t="shared" si="114"/>
        <v>0</v>
      </c>
      <c r="AM814" s="65" t="s">
        <v>654</v>
      </c>
      <c r="AN814" s="65"/>
      <c r="AO814" s="65"/>
      <c r="AP814" s="65"/>
      <c r="AQ814" s="65"/>
      <c r="AR814" s="65"/>
      <c r="AS814" s="66"/>
    </row>
    <row r="815" spans="1:16381" s="67" customFormat="1" ht="14.15" customHeight="1" x14ac:dyDescent="0.2">
      <c r="A815" s="148" t="s">
        <v>2232</v>
      </c>
      <c r="B815" s="149" t="s">
        <v>181</v>
      </c>
      <c r="C815" s="258">
        <f t="shared" si="111"/>
        <v>0</v>
      </c>
      <c r="D815" s="263">
        <f t="shared" si="112"/>
        <v>0</v>
      </c>
      <c r="E815" s="125"/>
      <c r="F815" s="125"/>
      <c r="G815" s="125"/>
      <c r="H815" s="126"/>
      <c r="I815" s="126"/>
      <c r="J815" s="126"/>
      <c r="K815" s="126"/>
      <c r="L815" s="126"/>
      <c r="M815" s="126"/>
      <c r="N815" s="126"/>
      <c r="O815" s="126"/>
      <c r="P815" s="126"/>
      <c r="Q815" s="126"/>
      <c r="R815" s="126"/>
      <c r="S815" s="126"/>
      <c r="T815" s="126"/>
      <c r="U815" s="126"/>
      <c r="V815" s="126"/>
      <c r="W815" s="126"/>
      <c r="X815" s="126"/>
      <c r="Y815" s="126"/>
      <c r="Z815" s="126"/>
      <c r="AA815" s="125"/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310">
        <v>28440</v>
      </c>
      <c r="AL815" s="310">
        <f t="shared" si="114"/>
        <v>0</v>
      </c>
      <c r="AM815" s="65" t="s">
        <v>654</v>
      </c>
      <c r="AN815" s="65"/>
      <c r="AO815" s="65"/>
      <c r="AP815" s="65"/>
      <c r="AQ815" s="65"/>
      <c r="AR815" s="65"/>
      <c r="AS815" s="66"/>
    </row>
    <row r="816" spans="1:16381" s="67" customFormat="1" ht="14.15" customHeight="1" x14ac:dyDescent="0.2">
      <c r="A816" s="148" t="s">
        <v>2233</v>
      </c>
      <c r="B816" s="149" t="s">
        <v>182</v>
      </c>
      <c r="C816" s="258">
        <f t="shared" si="111"/>
        <v>0</v>
      </c>
      <c r="D816" s="263">
        <f t="shared" si="112"/>
        <v>0</v>
      </c>
      <c r="E816" s="125"/>
      <c r="F816" s="125"/>
      <c r="G816" s="125"/>
      <c r="H816" s="126"/>
      <c r="I816" s="126"/>
      <c r="J816" s="126"/>
      <c r="K816" s="126"/>
      <c r="L816" s="126"/>
      <c r="M816" s="126"/>
      <c r="N816" s="126"/>
      <c r="O816" s="126"/>
      <c r="P816" s="126"/>
      <c r="Q816" s="126"/>
      <c r="R816" s="126"/>
      <c r="S816" s="126"/>
      <c r="T816" s="126"/>
      <c r="U816" s="126"/>
      <c r="V816" s="126"/>
      <c r="W816" s="126"/>
      <c r="X816" s="126"/>
      <c r="Y816" s="126"/>
      <c r="Z816" s="126"/>
      <c r="AA816" s="125"/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310">
        <v>32440</v>
      </c>
      <c r="AL816" s="310">
        <f t="shared" si="114"/>
        <v>0</v>
      </c>
      <c r="AM816" s="65" t="s">
        <v>654</v>
      </c>
      <c r="AN816" s="65"/>
      <c r="AO816" s="65"/>
      <c r="AP816" s="65"/>
      <c r="AQ816" s="65"/>
      <c r="AR816" s="65"/>
      <c r="AS816" s="66"/>
    </row>
    <row r="817" spans="1:16381" s="67" customFormat="1" ht="14.15" customHeight="1" x14ac:dyDescent="0.2">
      <c r="A817" s="148" t="s">
        <v>2234</v>
      </c>
      <c r="B817" s="149" t="s">
        <v>449</v>
      </c>
      <c r="C817" s="258">
        <f t="shared" si="111"/>
        <v>0</v>
      </c>
      <c r="D817" s="263">
        <f t="shared" si="112"/>
        <v>0</v>
      </c>
      <c r="E817" s="125"/>
      <c r="F817" s="125"/>
      <c r="G817" s="125"/>
      <c r="H817" s="126"/>
      <c r="I817" s="126"/>
      <c r="J817" s="126"/>
      <c r="K817" s="126"/>
      <c r="L817" s="126"/>
      <c r="M817" s="126"/>
      <c r="N817" s="126"/>
      <c r="O817" s="126"/>
      <c r="P817" s="126"/>
      <c r="Q817" s="126"/>
      <c r="R817" s="126"/>
      <c r="S817" s="126"/>
      <c r="T817" s="126"/>
      <c r="U817" s="126"/>
      <c r="V817" s="126"/>
      <c r="W817" s="126"/>
      <c r="X817" s="126"/>
      <c r="Y817" s="126"/>
      <c r="Z817" s="126"/>
      <c r="AA817" s="125"/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310">
        <v>56100</v>
      </c>
      <c r="AL817" s="310">
        <f t="shared" si="114"/>
        <v>0</v>
      </c>
      <c r="AM817" s="65" t="s">
        <v>654</v>
      </c>
      <c r="AN817" s="65"/>
      <c r="AO817" s="65"/>
      <c r="AP817" s="65"/>
      <c r="AQ817" s="65"/>
      <c r="AR817" s="65"/>
      <c r="AS817" s="66"/>
    </row>
    <row r="818" spans="1:16381" s="67" customFormat="1" ht="14.15" customHeight="1" x14ac:dyDescent="0.2">
      <c r="A818" s="148" t="s">
        <v>2235</v>
      </c>
      <c r="B818" s="149" t="s">
        <v>450</v>
      </c>
      <c r="C818" s="258">
        <f t="shared" si="111"/>
        <v>0</v>
      </c>
      <c r="D818" s="263">
        <f t="shared" si="112"/>
        <v>0</v>
      </c>
      <c r="E818" s="125"/>
      <c r="F818" s="125"/>
      <c r="G818" s="125"/>
      <c r="H818" s="126"/>
      <c r="I818" s="126"/>
      <c r="J818" s="126"/>
      <c r="K818" s="126"/>
      <c r="L818" s="126"/>
      <c r="M818" s="126"/>
      <c r="N818" s="126"/>
      <c r="O818" s="126"/>
      <c r="P818" s="126"/>
      <c r="Q818" s="126"/>
      <c r="R818" s="126"/>
      <c r="S818" s="126"/>
      <c r="T818" s="126"/>
      <c r="U818" s="126"/>
      <c r="V818" s="126"/>
      <c r="W818" s="126"/>
      <c r="X818" s="126"/>
      <c r="Y818" s="126"/>
      <c r="Z818" s="126"/>
      <c r="AA818" s="125"/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310">
        <v>56100</v>
      </c>
      <c r="AL818" s="310">
        <f t="shared" si="114"/>
        <v>0</v>
      </c>
      <c r="AM818" s="65" t="s">
        <v>654</v>
      </c>
      <c r="AN818" s="65"/>
      <c r="AO818" s="65"/>
      <c r="AP818" s="65"/>
      <c r="AQ818" s="65"/>
      <c r="AR818" s="65"/>
      <c r="AS818" s="66"/>
    </row>
    <row r="819" spans="1:16381" s="67" customFormat="1" ht="14.15" customHeight="1" x14ac:dyDescent="0.2">
      <c r="A819" s="148" t="s">
        <v>2236</v>
      </c>
      <c r="B819" s="149" t="s">
        <v>451</v>
      </c>
      <c r="C819" s="258">
        <f t="shared" si="111"/>
        <v>0</v>
      </c>
      <c r="D819" s="263">
        <f t="shared" si="112"/>
        <v>0</v>
      </c>
      <c r="E819" s="125"/>
      <c r="F819" s="125"/>
      <c r="G819" s="125"/>
      <c r="H819" s="126"/>
      <c r="I819" s="126"/>
      <c r="J819" s="126"/>
      <c r="K819" s="126"/>
      <c r="L819" s="126"/>
      <c r="M819" s="126"/>
      <c r="N819" s="126"/>
      <c r="O819" s="126"/>
      <c r="P819" s="126"/>
      <c r="Q819" s="126"/>
      <c r="R819" s="126"/>
      <c r="S819" s="126"/>
      <c r="T819" s="126"/>
      <c r="U819" s="126"/>
      <c r="V819" s="126"/>
      <c r="W819" s="126"/>
      <c r="X819" s="126"/>
      <c r="Y819" s="126"/>
      <c r="Z819" s="126"/>
      <c r="AA819" s="125"/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310">
        <v>59700</v>
      </c>
      <c r="AL819" s="310">
        <f t="shared" si="114"/>
        <v>0</v>
      </c>
      <c r="AM819" s="65" t="s">
        <v>654</v>
      </c>
      <c r="AN819" s="65"/>
      <c r="AO819" s="65"/>
      <c r="AP819" s="65"/>
      <c r="AQ819" s="65"/>
      <c r="AR819" s="65"/>
      <c r="AS819" s="66"/>
    </row>
    <row r="820" spans="1:16381" s="67" customFormat="1" ht="14.15" customHeight="1" x14ac:dyDescent="0.2">
      <c r="A820" s="148" t="s">
        <v>2237</v>
      </c>
      <c r="B820" s="149" t="s">
        <v>3518</v>
      </c>
      <c r="C820" s="258">
        <f t="shared" si="111"/>
        <v>0</v>
      </c>
      <c r="D820" s="263">
        <f t="shared" si="112"/>
        <v>0</v>
      </c>
      <c r="E820" s="125"/>
      <c r="F820" s="125"/>
      <c r="G820" s="125"/>
      <c r="H820" s="126"/>
      <c r="I820" s="126"/>
      <c r="J820" s="126"/>
      <c r="K820" s="126"/>
      <c r="L820" s="126"/>
      <c r="M820" s="126"/>
      <c r="N820" s="126"/>
      <c r="O820" s="126"/>
      <c r="P820" s="126"/>
      <c r="Q820" s="126"/>
      <c r="R820" s="126"/>
      <c r="S820" s="126"/>
      <c r="T820" s="126"/>
      <c r="U820" s="126"/>
      <c r="V820" s="126"/>
      <c r="W820" s="126"/>
      <c r="X820" s="126"/>
      <c r="Y820" s="126"/>
      <c r="Z820" s="126"/>
      <c r="AA820" s="125"/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310">
        <v>44490</v>
      </c>
      <c r="AL820" s="310">
        <f t="shared" si="114"/>
        <v>0</v>
      </c>
      <c r="AM820" s="65" t="s">
        <v>654</v>
      </c>
      <c r="AN820" s="65"/>
      <c r="AO820" s="65"/>
      <c r="AP820" s="65"/>
      <c r="AQ820" s="65"/>
      <c r="AR820" s="65"/>
      <c r="AS820" s="66"/>
    </row>
    <row r="821" spans="1:16381" s="67" customFormat="1" ht="14.15" customHeight="1" x14ac:dyDescent="0.2">
      <c r="A821" s="148" t="s">
        <v>2238</v>
      </c>
      <c r="B821" s="149" t="s">
        <v>256</v>
      </c>
      <c r="C821" s="258">
        <f t="shared" ref="C821:C884" si="115">SUM(D821+G821)</f>
        <v>0</v>
      </c>
      <c r="D821" s="263">
        <f t="shared" ref="D821:D884" si="116">SUM(E821:F821)</f>
        <v>0</v>
      </c>
      <c r="E821" s="125"/>
      <c r="F821" s="125"/>
      <c r="G821" s="125"/>
      <c r="H821" s="126"/>
      <c r="I821" s="126"/>
      <c r="J821" s="126"/>
      <c r="K821" s="126"/>
      <c r="L821" s="126"/>
      <c r="M821" s="126"/>
      <c r="N821" s="126"/>
      <c r="O821" s="126"/>
      <c r="P821" s="126"/>
      <c r="Q821" s="126"/>
      <c r="R821" s="126"/>
      <c r="S821" s="126"/>
      <c r="T821" s="126"/>
      <c r="U821" s="126"/>
      <c r="V821" s="126"/>
      <c r="W821" s="126"/>
      <c r="X821" s="126"/>
      <c r="Y821" s="126"/>
      <c r="Z821" s="126"/>
      <c r="AA821" s="125"/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310">
        <v>73060</v>
      </c>
      <c r="AL821" s="310">
        <f t="shared" si="114"/>
        <v>0</v>
      </c>
      <c r="AM821" s="65" t="s">
        <v>654</v>
      </c>
      <c r="AN821" s="65"/>
      <c r="AO821" s="65"/>
      <c r="AP821" s="65"/>
      <c r="AQ821" s="65"/>
      <c r="AR821" s="65"/>
      <c r="AS821" s="66"/>
    </row>
    <row r="822" spans="1:16381" s="67" customFormat="1" ht="14.15" customHeight="1" x14ac:dyDescent="0.2">
      <c r="A822" s="148" t="s">
        <v>2239</v>
      </c>
      <c r="B822" s="149" t="s">
        <v>3519</v>
      </c>
      <c r="C822" s="258">
        <f t="shared" si="115"/>
        <v>0</v>
      </c>
      <c r="D822" s="263">
        <f t="shared" si="116"/>
        <v>0</v>
      </c>
      <c r="E822" s="125"/>
      <c r="F822" s="125"/>
      <c r="G822" s="125"/>
      <c r="H822" s="126"/>
      <c r="I822" s="126"/>
      <c r="J822" s="126"/>
      <c r="K822" s="126"/>
      <c r="L822" s="126"/>
      <c r="M822" s="126"/>
      <c r="N822" s="126"/>
      <c r="O822" s="126"/>
      <c r="P822" s="126"/>
      <c r="Q822" s="126"/>
      <c r="R822" s="126"/>
      <c r="S822" s="126"/>
      <c r="T822" s="126"/>
      <c r="U822" s="126"/>
      <c r="V822" s="126"/>
      <c r="W822" s="126"/>
      <c r="X822" s="126"/>
      <c r="Y822" s="126"/>
      <c r="Z822" s="126"/>
      <c r="AA822" s="125"/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310">
        <v>52670</v>
      </c>
      <c r="AL822" s="310">
        <f t="shared" si="114"/>
        <v>0</v>
      </c>
      <c r="AM822" s="65" t="s">
        <v>654</v>
      </c>
      <c r="AN822" s="65"/>
      <c r="AO822" s="65"/>
      <c r="AP822" s="65"/>
      <c r="AQ822" s="65"/>
      <c r="AR822" s="65"/>
      <c r="AS822" s="66"/>
    </row>
    <row r="823" spans="1:16381" s="67" customFormat="1" ht="20" x14ac:dyDescent="0.2">
      <c r="A823" s="148" t="s">
        <v>2240</v>
      </c>
      <c r="B823" s="149" t="s">
        <v>257</v>
      </c>
      <c r="C823" s="258">
        <f t="shared" si="115"/>
        <v>0</v>
      </c>
      <c r="D823" s="263">
        <f t="shared" si="116"/>
        <v>0</v>
      </c>
      <c r="E823" s="125"/>
      <c r="F823" s="125"/>
      <c r="G823" s="125"/>
      <c r="H823" s="126"/>
      <c r="I823" s="126"/>
      <c r="J823" s="126"/>
      <c r="K823" s="126"/>
      <c r="L823" s="126"/>
      <c r="M823" s="126"/>
      <c r="N823" s="126"/>
      <c r="O823" s="126"/>
      <c r="P823" s="126"/>
      <c r="Q823" s="126"/>
      <c r="R823" s="126"/>
      <c r="S823" s="126"/>
      <c r="T823" s="126"/>
      <c r="U823" s="126"/>
      <c r="V823" s="126"/>
      <c r="W823" s="126"/>
      <c r="X823" s="126"/>
      <c r="Y823" s="126"/>
      <c r="Z823" s="126"/>
      <c r="AA823" s="125"/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310">
        <v>21710</v>
      </c>
      <c r="AL823" s="310">
        <f t="shared" si="114"/>
        <v>0</v>
      </c>
      <c r="AM823" s="65" t="s">
        <v>654</v>
      </c>
      <c r="AN823" s="65"/>
      <c r="AO823" s="65"/>
      <c r="AP823" s="65"/>
      <c r="AQ823" s="65"/>
      <c r="AR823" s="65"/>
      <c r="AS823" s="66"/>
    </row>
    <row r="824" spans="1:16381" s="67" customFormat="1" ht="14.15" customHeight="1" x14ac:dyDescent="0.2">
      <c r="A824" s="148" t="s">
        <v>2241</v>
      </c>
      <c r="B824" s="149" t="s">
        <v>873</v>
      </c>
      <c r="C824" s="258">
        <f t="shared" si="115"/>
        <v>0</v>
      </c>
      <c r="D824" s="263">
        <f t="shared" si="116"/>
        <v>0</v>
      </c>
      <c r="E824" s="125"/>
      <c r="F824" s="125"/>
      <c r="G824" s="125"/>
      <c r="H824" s="126"/>
      <c r="I824" s="126"/>
      <c r="J824" s="126"/>
      <c r="K824" s="126"/>
      <c r="L824" s="126"/>
      <c r="M824" s="126"/>
      <c r="N824" s="126"/>
      <c r="O824" s="126"/>
      <c r="P824" s="126"/>
      <c r="Q824" s="126"/>
      <c r="R824" s="126"/>
      <c r="S824" s="126"/>
      <c r="T824" s="126"/>
      <c r="U824" s="126"/>
      <c r="V824" s="126"/>
      <c r="W824" s="126"/>
      <c r="X824" s="126"/>
      <c r="Y824" s="126"/>
      <c r="Z824" s="126"/>
      <c r="AA824" s="125"/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310">
        <v>53580</v>
      </c>
      <c r="AL824" s="310">
        <f t="shared" si="114"/>
        <v>0</v>
      </c>
      <c r="AM824" s="65" t="s">
        <v>654</v>
      </c>
      <c r="AN824" s="65"/>
      <c r="AO824" s="65"/>
      <c r="AP824" s="65"/>
      <c r="AQ824" s="65"/>
      <c r="AR824" s="65"/>
      <c r="AS824" s="66"/>
    </row>
    <row r="825" spans="1:16381" s="67" customFormat="1" ht="14.15" customHeight="1" x14ac:dyDescent="0.2">
      <c r="A825" s="148" t="s">
        <v>2242</v>
      </c>
      <c r="B825" s="149" t="s">
        <v>874</v>
      </c>
      <c r="C825" s="258">
        <f t="shared" si="115"/>
        <v>0</v>
      </c>
      <c r="D825" s="263">
        <f t="shared" si="116"/>
        <v>0</v>
      </c>
      <c r="E825" s="125"/>
      <c r="F825" s="125"/>
      <c r="G825" s="125"/>
      <c r="H825" s="126"/>
      <c r="I825" s="126"/>
      <c r="J825" s="126"/>
      <c r="K825" s="126"/>
      <c r="L825" s="126"/>
      <c r="M825" s="126"/>
      <c r="N825" s="126"/>
      <c r="O825" s="126"/>
      <c r="P825" s="126"/>
      <c r="Q825" s="126"/>
      <c r="R825" s="126"/>
      <c r="S825" s="126"/>
      <c r="T825" s="126"/>
      <c r="U825" s="126"/>
      <c r="V825" s="126"/>
      <c r="W825" s="126"/>
      <c r="X825" s="126"/>
      <c r="Y825" s="126"/>
      <c r="Z825" s="126"/>
      <c r="AA825" s="125"/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310">
        <v>38020</v>
      </c>
      <c r="AL825" s="310">
        <f t="shared" si="114"/>
        <v>0</v>
      </c>
      <c r="AM825" s="65" t="s">
        <v>654</v>
      </c>
      <c r="AN825" s="65"/>
      <c r="AO825" s="65"/>
      <c r="AP825" s="65"/>
      <c r="AQ825" s="65"/>
      <c r="AR825" s="65"/>
      <c r="AS825" s="66"/>
    </row>
    <row r="826" spans="1:16381" s="67" customFormat="1" ht="14.15" customHeight="1" x14ac:dyDescent="0.2">
      <c r="A826" s="148" t="s">
        <v>2243</v>
      </c>
      <c r="B826" s="149" t="s">
        <v>3520</v>
      </c>
      <c r="C826" s="258">
        <f t="shared" si="115"/>
        <v>0</v>
      </c>
      <c r="D826" s="263">
        <f t="shared" si="116"/>
        <v>0</v>
      </c>
      <c r="E826" s="125"/>
      <c r="F826" s="125"/>
      <c r="G826" s="125"/>
      <c r="H826" s="126"/>
      <c r="I826" s="126"/>
      <c r="J826" s="126"/>
      <c r="K826" s="126"/>
      <c r="L826" s="126"/>
      <c r="M826" s="126"/>
      <c r="N826" s="126"/>
      <c r="O826" s="126"/>
      <c r="P826" s="126"/>
      <c r="Q826" s="126"/>
      <c r="R826" s="126"/>
      <c r="S826" s="126"/>
      <c r="T826" s="126"/>
      <c r="U826" s="126"/>
      <c r="V826" s="126"/>
      <c r="W826" s="126"/>
      <c r="X826" s="126"/>
      <c r="Y826" s="126"/>
      <c r="Z826" s="126"/>
      <c r="AA826" s="125"/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310">
        <v>28620</v>
      </c>
      <c r="AL826" s="310">
        <f t="shared" si="114"/>
        <v>0</v>
      </c>
      <c r="AM826" s="65" t="s">
        <v>654</v>
      </c>
      <c r="AN826" s="65"/>
      <c r="AO826" s="65"/>
      <c r="AP826" s="65"/>
      <c r="AQ826" s="65"/>
      <c r="AR826" s="65"/>
      <c r="AS826" s="66"/>
    </row>
    <row r="827" spans="1:16381" s="67" customFormat="1" ht="14.15" customHeight="1" x14ac:dyDescent="0.2">
      <c r="A827" s="148" t="s">
        <v>2244</v>
      </c>
      <c r="B827" s="149" t="s">
        <v>875</v>
      </c>
      <c r="C827" s="258">
        <f t="shared" si="115"/>
        <v>0</v>
      </c>
      <c r="D827" s="263">
        <f t="shared" si="116"/>
        <v>0</v>
      </c>
      <c r="E827" s="125"/>
      <c r="F827" s="125"/>
      <c r="G827" s="125"/>
      <c r="H827" s="126"/>
      <c r="I827" s="126"/>
      <c r="J827" s="126"/>
      <c r="K827" s="126"/>
      <c r="L827" s="126"/>
      <c r="M827" s="126"/>
      <c r="N827" s="126"/>
      <c r="O827" s="126"/>
      <c r="P827" s="126"/>
      <c r="Q827" s="126"/>
      <c r="R827" s="126"/>
      <c r="S827" s="126"/>
      <c r="T827" s="126"/>
      <c r="U827" s="126"/>
      <c r="V827" s="126"/>
      <c r="W827" s="126"/>
      <c r="X827" s="126"/>
      <c r="Y827" s="126"/>
      <c r="Z827" s="126"/>
      <c r="AA827" s="125"/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310">
        <v>40240</v>
      </c>
      <c r="AL827" s="310">
        <f t="shared" si="114"/>
        <v>0</v>
      </c>
      <c r="AM827" s="65" t="s">
        <v>654</v>
      </c>
      <c r="AN827" s="65"/>
      <c r="AO827" s="65"/>
      <c r="AP827" s="65"/>
      <c r="AQ827" s="65"/>
      <c r="AR827" s="65"/>
      <c r="AS827" s="66"/>
    </row>
    <row r="828" spans="1:16381" s="67" customFormat="1" ht="14.15" customHeight="1" x14ac:dyDescent="0.2">
      <c r="A828" s="148" t="s">
        <v>2245</v>
      </c>
      <c r="B828" s="149" t="s">
        <v>3521</v>
      </c>
      <c r="C828" s="258">
        <f t="shared" si="115"/>
        <v>0</v>
      </c>
      <c r="D828" s="263">
        <f t="shared" si="116"/>
        <v>0</v>
      </c>
      <c r="E828" s="125"/>
      <c r="F828" s="125"/>
      <c r="G828" s="125"/>
      <c r="H828" s="126"/>
      <c r="I828" s="126"/>
      <c r="J828" s="126"/>
      <c r="K828" s="126"/>
      <c r="L828" s="126"/>
      <c r="M828" s="126"/>
      <c r="N828" s="126"/>
      <c r="O828" s="126"/>
      <c r="P828" s="126"/>
      <c r="Q828" s="126"/>
      <c r="R828" s="126"/>
      <c r="S828" s="126"/>
      <c r="T828" s="126"/>
      <c r="U828" s="126"/>
      <c r="V828" s="126"/>
      <c r="W828" s="126"/>
      <c r="X828" s="126"/>
      <c r="Y828" s="126"/>
      <c r="Z828" s="126"/>
      <c r="AA828" s="125"/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310">
        <v>38020</v>
      </c>
      <c r="AL828" s="310">
        <f t="shared" si="114"/>
        <v>0</v>
      </c>
      <c r="AM828" s="65" t="s">
        <v>654</v>
      </c>
      <c r="AN828" s="65"/>
      <c r="AO828" s="65"/>
      <c r="AP828" s="65"/>
      <c r="AQ828" s="65"/>
      <c r="AR828" s="65"/>
      <c r="AS828" s="66"/>
    </row>
    <row r="829" spans="1:16381" s="72" customFormat="1" ht="14.15" customHeight="1" x14ac:dyDescent="0.2">
      <c r="A829" s="148" t="s">
        <v>2246</v>
      </c>
      <c r="B829" s="149" t="s">
        <v>876</v>
      </c>
      <c r="C829" s="258">
        <f t="shared" si="115"/>
        <v>0</v>
      </c>
      <c r="D829" s="263">
        <f t="shared" si="116"/>
        <v>0</v>
      </c>
      <c r="E829" s="125"/>
      <c r="F829" s="125"/>
      <c r="G829" s="125"/>
      <c r="H829" s="126"/>
      <c r="I829" s="126"/>
      <c r="J829" s="126"/>
      <c r="K829" s="126"/>
      <c r="L829" s="126"/>
      <c r="M829" s="126"/>
      <c r="N829" s="126"/>
      <c r="O829" s="126"/>
      <c r="P829" s="126"/>
      <c r="Q829" s="126"/>
      <c r="R829" s="126"/>
      <c r="S829" s="126"/>
      <c r="T829" s="126"/>
      <c r="U829" s="126"/>
      <c r="V829" s="126"/>
      <c r="W829" s="126"/>
      <c r="X829" s="126"/>
      <c r="Y829" s="126"/>
      <c r="Z829" s="126"/>
      <c r="AA829" s="125"/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310">
        <v>40240</v>
      </c>
      <c r="AL829" s="310">
        <f t="shared" si="114"/>
        <v>0</v>
      </c>
      <c r="AM829" s="65" t="s">
        <v>654</v>
      </c>
      <c r="AN829" s="65"/>
      <c r="AO829" s="65"/>
      <c r="AP829" s="65"/>
      <c r="AQ829" s="65"/>
      <c r="AR829" s="65"/>
      <c r="AS829" s="71"/>
    </row>
    <row r="830" spans="1:16381" s="75" customFormat="1" ht="12.75" customHeight="1" x14ac:dyDescent="0.2">
      <c r="A830" s="293"/>
      <c r="B830" s="294" t="s">
        <v>467</v>
      </c>
      <c r="C830" s="297">
        <f>SUM(C809:C829)</f>
        <v>0</v>
      </c>
      <c r="D830" s="297">
        <f>SUM(D809:D829)</f>
        <v>0</v>
      </c>
      <c r="E830" s="297">
        <f>SUM(E809:E829)</f>
        <v>0</v>
      </c>
      <c r="F830" s="297">
        <f>SUM(F809:F829)</f>
        <v>0</v>
      </c>
      <c r="G830" s="297">
        <f>SUM(G809:G829)</f>
        <v>0</v>
      </c>
      <c r="H830" s="937"/>
      <c r="I830" s="938"/>
      <c r="J830" s="938"/>
      <c r="K830" s="938"/>
      <c r="L830" s="938"/>
      <c r="M830" s="938"/>
      <c r="N830" s="938"/>
      <c r="O830" s="938"/>
      <c r="P830" s="938"/>
      <c r="Q830" s="938"/>
      <c r="R830" s="938"/>
      <c r="S830" s="938"/>
      <c r="T830" s="938"/>
      <c r="U830" s="938"/>
      <c r="V830" s="938"/>
      <c r="W830" s="938"/>
      <c r="X830" s="938"/>
      <c r="Y830" s="938"/>
      <c r="Z830" s="939"/>
      <c r="AA830" s="297">
        <f t="shared" ref="AA830:AL830" si="117">SUM(AA809:AA829)</f>
        <v>0</v>
      </c>
      <c r="AB830" s="297">
        <f t="shared" si="117"/>
        <v>0</v>
      </c>
      <c r="AC830" s="297">
        <f t="shared" si="117"/>
        <v>0</v>
      </c>
      <c r="AD830" s="297">
        <f t="shared" si="117"/>
        <v>0</v>
      </c>
      <c r="AE830" s="297">
        <f t="shared" si="117"/>
        <v>0</v>
      </c>
      <c r="AF830" s="297">
        <f t="shared" si="117"/>
        <v>0</v>
      </c>
      <c r="AG830" s="297">
        <f t="shared" si="117"/>
        <v>0</v>
      </c>
      <c r="AH830" s="297">
        <f t="shared" si="117"/>
        <v>0</v>
      </c>
      <c r="AI830" s="297">
        <f t="shared" si="117"/>
        <v>0</v>
      </c>
      <c r="AJ830" s="297">
        <f t="shared" si="117"/>
        <v>0</v>
      </c>
      <c r="AK830" s="314">
        <f t="shared" si="117"/>
        <v>853110</v>
      </c>
      <c r="AL830" s="314">
        <f t="shared" si="117"/>
        <v>0</v>
      </c>
      <c r="AM830" s="828"/>
      <c r="AN830" s="78"/>
      <c r="AO830" s="78"/>
      <c r="AP830" s="78"/>
      <c r="AQ830" s="78"/>
      <c r="AR830" s="78"/>
      <c r="AS830" s="79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  <c r="BG830" s="80"/>
      <c r="BH830" s="80"/>
      <c r="BI830" s="80"/>
      <c r="BJ830" s="80"/>
      <c r="BK830" s="80"/>
      <c r="BL830" s="80"/>
      <c r="BM830" s="80"/>
      <c r="BN830" s="80"/>
      <c r="BO830" s="80"/>
      <c r="BP830" s="80"/>
      <c r="BQ830" s="80"/>
      <c r="BR830" s="80"/>
      <c r="BS830" s="80"/>
      <c r="BT830" s="80"/>
      <c r="BU830" s="80"/>
      <c r="BV830" s="80"/>
      <c r="BW830" s="80"/>
      <c r="BX830" s="80"/>
      <c r="BY830" s="80"/>
      <c r="BZ830" s="80"/>
      <c r="CA830" s="80"/>
      <c r="CB830" s="80"/>
      <c r="CC830" s="80"/>
      <c r="CD830" s="80"/>
      <c r="CE830" s="80"/>
      <c r="CF830" s="80"/>
      <c r="CG830" s="80"/>
      <c r="CH830" s="80"/>
      <c r="CI830" s="80"/>
      <c r="CJ830" s="80"/>
      <c r="CK830" s="80"/>
      <c r="CL830" s="80"/>
      <c r="CM830" s="80"/>
      <c r="CN830" s="80"/>
      <c r="CO830" s="80"/>
      <c r="CP830" s="80"/>
      <c r="CQ830" s="80"/>
      <c r="CR830" s="80"/>
      <c r="CS830" s="80"/>
      <c r="CT830" s="80"/>
      <c r="CU830" s="80"/>
      <c r="CV830" s="80"/>
      <c r="CW830" s="80"/>
      <c r="CX830" s="80"/>
      <c r="CY830" s="80"/>
      <c r="CZ830" s="80"/>
      <c r="DA830" s="80"/>
      <c r="DB830" s="80"/>
      <c r="DC830" s="80"/>
      <c r="DD830" s="80"/>
      <c r="DE830" s="80"/>
      <c r="DF830" s="80"/>
      <c r="DG830" s="80"/>
      <c r="DH830" s="80"/>
      <c r="DI830" s="80"/>
      <c r="DJ830" s="80"/>
      <c r="DK830" s="80"/>
      <c r="DL830" s="80"/>
      <c r="DM830" s="80"/>
      <c r="DN830" s="80"/>
      <c r="DO830" s="80"/>
      <c r="DP830" s="80"/>
      <c r="DQ830" s="80"/>
      <c r="DR830" s="80"/>
      <c r="DS830" s="80"/>
      <c r="DT830" s="80"/>
      <c r="DU830" s="80"/>
      <c r="DV830" s="80"/>
      <c r="DW830" s="80"/>
      <c r="DX830" s="80"/>
      <c r="DY830" s="80"/>
      <c r="DZ830" s="80"/>
      <c r="EA830" s="80"/>
      <c r="EB830" s="80"/>
      <c r="EC830" s="80"/>
      <c r="ED830" s="80"/>
      <c r="EE830" s="80"/>
      <c r="EF830" s="80"/>
      <c r="EG830" s="80"/>
      <c r="EH830" s="80"/>
      <c r="EI830" s="80"/>
      <c r="EJ830" s="80"/>
      <c r="EK830" s="80"/>
      <c r="EL830" s="80"/>
      <c r="EM830" s="80"/>
      <c r="EN830" s="80"/>
      <c r="EO830" s="80"/>
      <c r="EP830" s="80"/>
      <c r="EQ830" s="80"/>
      <c r="ER830" s="80"/>
      <c r="ES830" s="80"/>
      <c r="ET830" s="80"/>
      <c r="EU830" s="80"/>
      <c r="EV830" s="80"/>
      <c r="EW830" s="80"/>
      <c r="EX830" s="80"/>
      <c r="EY830" s="80"/>
      <c r="EZ830" s="80"/>
      <c r="FA830" s="80"/>
      <c r="FB830" s="80"/>
      <c r="FC830" s="80"/>
      <c r="FD830" s="80"/>
      <c r="FE830" s="80"/>
      <c r="FF830" s="80"/>
      <c r="FG830" s="80"/>
      <c r="FH830" s="80"/>
      <c r="FI830" s="80"/>
      <c r="FJ830" s="80"/>
      <c r="FK830" s="80"/>
      <c r="FL830" s="80"/>
      <c r="FM830" s="80"/>
      <c r="FN830" s="80"/>
      <c r="FO830" s="80"/>
      <c r="FP830" s="80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80"/>
      <c r="GD830" s="80"/>
      <c r="GE830" s="80"/>
      <c r="GF830" s="80"/>
      <c r="GG830" s="80"/>
      <c r="GH830" s="80"/>
      <c r="GI830" s="80"/>
      <c r="GJ830" s="80"/>
      <c r="GK830" s="80"/>
      <c r="GL830" s="80"/>
      <c r="GM830" s="80"/>
      <c r="GN830" s="80"/>
      <c r="GO830" s="80"/>
      <c r="GP830" s="80"/>
      <c r="GQ830" s="80"/>
      <c r="GR830" s="80"/>
      <c r="GS830" s="80"/>
      <c r="GT830" s="80"/>
      <c r="GU830" s="80"/>
      <c r="GV830" s="80"/>
      <c r="GW830" s="80"/>
      <c r="GX830" s="80"/>
      <c r="GY830" s="80"/>
      <c r="GZ830" s="80"/>
      <c r="HA830" s="80"/>
      <c r="HB830" s="80"/>
      <c r="HC830" s="80"/>
      <c r="HD830" s="80"/>
      <c r="HE830" s="80"/>
      <c r="HF830" s="80"/>
      <c r="HG830" s="80"/>
      <c r="HH830" s="80"/>
      <c r="HI830" s="80"/>
      <c r="HJ830" s="80"/>
      <c r="HK830" s="80"/>
      <c r="HL830" s="80"/>
      <c r="HM830" s="80"/>
      <c r="HN830" s="80"/>
      <c r="HO830" s="80"/>
      <c r="HP830" s="80"/>
      <c r="HQ830" s="80"/>
      <c r="HR830" s="80"/>
      <c r="HS830" s="80"/>
      <c r="HT830" s="80"/>
      <c r="HU830" s="80"/>
      <c r="HV830" s="80"/>
      <c r="HW830" s="80"/>
      <c r="HX830" s="80"/>
      <c r="HY830" s="80"/>
      <c r="HZ830" s="80"/>
      <c r="IA830" s="80"/>
      <c r="IB830" s="80"/>
      <c r="IC830" s="80"/>
      <c r="ID830" s="80"/>
      <c r="IE830" s="80"/>
      <c r="IF830" s="80"/>
      <c r="IG830" s="80"/>
      <c r="IH830" s="80"/>
      <c r="II830" s="80"/>
      <c r="IJ830" s="80"/>
      <c r="IK830" s="80"/>
      <c r="IL830" s="80"/>
      <c r="IM830" s="80"/>
      <c r="IN830" s="80"/>
      <c r="IO830" s="80"/>
      <c r="IP830" s="80"/>
      <c r="IQ830" s="80"/>
      <c r="IR830" s="80"/>
      <c r="IS830" s="80"/>
      <c r="IT830" s="80"/>
      <c r="IU830" s="80"/>
      <c r="IV830" s="80"/>
      <c r="IW830" s="80"/>
      <c r="IX830" s="80"/>
      <c r="IY830" s="80"/>
      <c r="IZ830" s="80"/>
      <c r="JA830" s="80"/>
      <c r="JB830" s="80"/>
      <c r="JC830" s="80"/>
      <c r="JD830" s="80"/>
      <c r="JE830" s="80"/>
      <c r="JF830" s="80"/>
      <c r="JG830" s="80"/>
      <c r="JH830" s="80"/>
      <c r="JI830" s="80"/>
      <c r="JJ830" s="80"/>
      <c r="JK830" s="80"/>
      <c r="JL830" s="80"/>
      <c r="JM830" s="80"/>
      <c r="JN830" s="80"/>
      <c r="JO830" s="80"/>
      <c r="JP830" s="80"/>
      <c r="JQ830" s="80"/>
      <c r="JR830" s="80"/>
      <c r="JS830" s="80"/>
      <c r="JT830" s="80"/>
      <c r="JU830" s="80"/>
      <c r="JV830" s="80"/>
      <c r="JW830" s="80"/>
      <c r="JX830" s="80"/>
      <c r="JY830" s="80"/>
      <c r="JZ830" s="80"/>
      <c r="KA830" s="80"/>
      <c r="KB830" s="80"/>
      <c r="KC830" s="80"/>
      <c r="KD830" s="80"/>
      <c r="KE830" s="80"/>
      <c r="KF830" s="80"/>
      <c r="KG830" s="80"/>
      <c r="KH830" s="80"/>
      <c r="KI830" s="80"/>
      <c r="KJ830" s="80"/>
      <c r="KK830" s="80"/>
      <c r="KL830" s="80"/>
      <c r="KM830" s="80"/>
      <c r="KN830" s="80"/>
      <c r="KO830" s="80"/>
      <c r="KP830" s="80"/>
      <c r="KQ830" s="80"/>
      <c r="KR830" s="80"/>
      <c r="KS830" s="80"/>
      <c r="KT830" s="80"/>
      <c r="KU830" s="80"/>
      <c r="KV830" s="80"/>
      <c r="KW830" s="80"/>
      <c r="KX830" s="80"/>
      <c r="KY830" s="80"/>
      <c r="KZ830" s="80"/>
      <c r="LA830" s="80"/>
      <c r="LB830" s="80"/>
      <c r="LC830" s="80"/>
      <c r="LD830" s="80"/>
      <c r="LE830" s="80"/>
      <c r="LF830" s="80"/>
      <c r="LG830" s="80"/>
      <c r="LH830" s="80"/>
      <c r="LI830" s="80"/>
      <c r="LJ830" s="80"/>
      <c r="LK830" s="80"/>
      <c r="LL830" s="80"/>
      <c r="LM830" s="80"/>
      <c r="LN830" s="80"/>
      <c r="LO830" s="80"/>
      <c r="LP830" s="80"/>
      <c r="LQ830" s="80"/>
      <c r="LR830" s="80"/>
      <c r="LS830" s="80"/>
      <c r="LT830" s="80"/>
      <c r="LU830" s="80"/>
      <c r="LV830" s="80"/>
      <c r="LW830" s="80"/>
      <c r="LX830" s="80"/>
      <c r="LY830" s="80"/>
      <c r="LZ830" s="80"/>
      <c r="MA830" s="80"/>
      <c r="MB830" s="80"/>
      <c r="MC830" s="80"/>
      <c r="MD830" s="80"/>
      <c r="ME830" s="80"/>
      <c r="MF830" s="80"/>
      <c r="MG830" s="80"/>
      <c r="MH830" s="80"/>
      <c r="MI830" s="80"/>
      <c r="MJ830" s="80"/>
      <c r="MK830" s="80"/>
      <c r="ML830" s="80"/>
      <c r="MM830" s="80"/>
      <c r="MN830" s="80"/>
      <c r="MO830" s="80"/>
      <c r="MP830" s="80"/>
      <c r="MQ830" s="80"/>
      <c r="MR830" s="80"/>
      <c r="MS830" s="80"/>
      <c r="MT830" s="80"/>
      <c r="MU830" s="80"/>
      <c r="MV830" s="80"/>
      <c r="MW830" s="80"/>
      <c r="MX830" s="80"/>
      <c r="MY830" s="80"/>
      <c r="MZ830" s="80"/>
      <c r="NA830" s="80"/>
      <c r="NB830" s="80"/>
      <c r="NC830" s="80"/>
      <c r="ND830" s="80"/>
      <c r="NE830" s="80"/>
      <c r="NF830" s="80"/>
      <c r="NG830" s="80"/>
      <c r="NH830" s="80"/>
      <c r="NI830" s="80"/>
      <c r="NJ830" s="80"/>
      <c r="NK830" s="80"/>
      <c r="NL830" s="80"/>
      <c r="NM830" s="80"/>
      <c r="NN830" s="80"/>
      <c r="NO830" s="80"/>
      <c r="NP830" s="80"/>
      <c r="NQ830" s="80"/>
      <c r="NR830" s="80"/>
      <c r="NS830" s="80"/>
      <c r="NT830" s="80"/>
      <c r="NU830" s="80"/>
      <c r="NV830" s="80"/>
      <c r="NW830" s="80"/>
      <c r="NX830" s="80"/>
      <c r="NY830" s="80"/>
      <c r="NZ830" s="80"/>
      <c r="OA830" s="80"/>
      <c r="OB830" s="80"/>
      <c r="OC830" s="80"/>
      <c r="OD830" s="80"/>
      <c r="OE830" s="80"/>
      <c r="OF830" s="80"/>
      <c r="OG830" s="80"/>
      <c r="OH830" s="80"/>
      <c r="OI830" s="80"/>
      <c r="OJ830" s="80"/>
      <c r="OK830" s="80"/>
      <c r="OL830" s="80"/>
      <c r="OM830" s="80"/>
      <c r="ON830" s="80"/>
      <c r="OO830" s="80"/>
      <c r="OP830" s="80"/>
      <c r="OQ830" s="80"/>
      <c r="OR830" s="80"/>
      <c r="OS830" s="80"/>
      <c r="OT830" s="80"/>
      <c r="OU830" s="80"/>
      <c r="OV830" s="80"/>
      <c r="OW830" s="80"/>
      <c r="OX830" s="80"/>
      <c r="OY830" s="80"/>
      <c r="OZ830" s="80"/>
      <c r="PA830" s="80"/>
      <c r="PB830" s="80"/>
      <c r="PC830" s="80"/>
      <c r="PD830" s="80"/>
      <c r="PE830" s="80"/>
      <c r="PF830" s="80"/>
      <c r="PG830" s="80"/>
      <c r="PH830" s="80"/>
      <c r="PI830" s="80"/>
      <c r="PJ830" s="80"/>
      <c r="PK830" s="80"/>
      <c r="PL830" s="80"/>
      <c r="PM830" s="80"/>
      <c r="PN830" s="80"/>
      <c r="PO830" s="80"/>
      <c r="PP830" s="80"/>
      <c r="PQ830" s="80"/>
      <c r="PR830" s="80"/>
      <c r="PS830" s="80"/>
      <c r="PT830" s="80"/>
      <c r="PU830" s="80"/>
      <c r="PV830" s="80"/>
      <c r="PW830" s="80"/>
      <c r="PX830" s="80"/>
      <c r="PY830" s="80"/>
      <c r="PZ830" s="80"/>
      <c r="QA830" s="80"/>
      <c r="QB830" s="80"/>
      <c r="QC830" s="80"/>
      <c r="QD830" s="80"/>
      <c r="QE830" s="80"/>
      <c r="QF830" s="80"/>
      <c r="QG830" s="80"/>
      <c r="QH830" s="80"/>
      <c r="QI830" s="80"/>
      <c r="QJ830" s="80"/>
      <c r="QK830" s="80"/>
      <c r="QL830" s="80"/>
      <c r="QM830" s="80"/>
      <c r="QN830" s="80"/>
      <c r="QO830" s="80"/>
      <c r="QP830" s="80"/>
      <c r="QQ830" s="80"/>
      <c r="QR830" s="80"/>
      <c r="QS830" s="80"/>
      <c r="QT830" s="80"/>
      <c r="QU830" s="80"/>
      <c r="QV830" s="80"/>
      <c r="QW830" s="80"/>
      <c r="QX830" s="80"/>
      <c r="QY830" s="80"/>
      <c r="QZ830" s="80"/>
      <c r="RA830" s="80"/>
      <c r="RB830" s="80"/>
      <c r="RC830" s="80"/>
      <c r="RD830" s="80"/>
      <c r="RE830" s="80"/>
      <c r="RF830" s="80"/>
      <c r="RG830" s="80"/>
      <c r="RH830" s="80"/>
      <c r="RI830" s="80"/>
      <c r="RJ830" s="80"/>
      <c r="RK830" s="80"/>
      <c r="RL830" s="80"/>
      <c r="RM830" s="80"/>
      <c r="RN830" s="80"/>
      <c r="RO830" s="80"/>
      <c r="RP830" s="80"/>
      <c r="RQ830" s="80"/>
      <c r="RR830" s="80"/>
      <c r="RS830" s="80"/>
      <c r="RT830" s="80"/>
      <c r="RU830" s="80"/>
      <c r="RV830" s="80"/>
      <c r="RW830" s="80"/>
      <c r="RX830" s="80"/>
      <c r="RY830" s="80"/>
      <c r="RZ830" s="80"/>
      <c r="SA830" s="80"/>
      <c r="SB830" s="80"/>
      <c r="SC830" s="80"/>
      <c r="SD830" s="80"/>
      <c r="SE830" s="80"/>
      <c r="SF830" s="80"/>
      <c r="SG830" s="80"/>
      <c r="SH830" s="80"/>
      <c r="SI830" s="80"/>
      <c r="SJ830" s="80"/>
      <c r="SK830" s="80"/>
      <c r="SL830" s="80"/>
      <c r="SM830" s="80"/>
      <c r="SN830" s="80"/>
      <c r="SO830" s="80"/>
      <c r="SP830" s="80"/>
      <c r="SQ830" s="80"/>
      <c r="SR830" s="80"/>
      <c r="SS830" s="80"/>
      <c r="ST830" s="80"/>
      <c r="SU830" s="80"/>
      <c r="SV830" s="80"/>
      <c r="SW830" s="80"/>
      <c r="SX830" s="80"/>
      <c r="SY830" s="80"/>
      <c r="SZ830" s="80"/>
      <c r="TA830" s="80"/>
      <c r="TB830" s="80"/>
      <c r="TC830" s="80"/>
      <c r="TD830" s="80"/>
      <c r="TE830" s="80"/>
      <c r="TF830" s="80"/>
      <c r="TG830" s="80"/>
      <c r="TH830" s="80"/>
      <c r="TI830" s="80"/>
      <c r="TJ830" s="80"/>
      <c r="TK830" s="80"/>
      <c r="TL830" s="80"/>
      <c r="TM830" s="80"/>
      <c r="TN830" s="80"/>
      <c r="TO830" s="80"/>
      <c r="TP830" s="80"/>
      <c r="TQ830" s="80"/>
      <c r="TR830" s="80"/>
      <c r="TS830" s="80"/>
      <c r="TT830" s="80"/>
      <c r="TU830" s="80"/>
      <c r="TV830" s="80"/>
      <c r="TW830" s="80"/>
      <c r="TX830" s="80"/>
      <c r="TY830" s="80"/>
      <c r="TZ830" s="80"/>
      <c r="UA830" s="80"/>
      <c r="UB830" s="80"/>
      <c r="UC830" s="80"/>
      <c r="UD830" s="80"/>
      <c r="UE830" s="80"/>
      <c r="UF830" s="80"/>
      <c r="UG830" s="80"/>
      <c r="UH830" s="80"/>
      <c r="UI830" s="80"/>
      <c r="UJ830" s="80"/>
      <c r="UK830" s="80"/>
      <c r="UL830" s="80"/>
      <c r="UM830" s="80"/>
      <c r="UN830" s="80"/>
      <c r="UO830" s="80"/>
      <c r="UP830" s="80"/>
      <c r="UQ830" s="80"/>
      <c r="UR830" s="80"/>
      <c r="US830" s="80"/>
      <c r="UT830" s="80"/>
      <c r="UU830" s="80"/>
      <c r="UV830" s="80"/>
      <c r="UW830" s="80"/>
      <c r="UX830" s="80"/>
      <c r="UY830" s="80"/>
      <c r="UZ830" s="80"/>
      <c r="VA830" s="80"/>
      <c r="VB830" s="80"/>
      <c r="VC830" s="80"/>
      <c r="VD830" s="80"/>
      <c r="VE830" s="80"/>
      <c r="VF830" s="80"/>
      <c r="VG830" s="80"/>
      <c r="VH830" s="80"/>
      <c r="VI830" s="80"/>
      <c r="VJ830" s="80"/>
      <c r="VK830" s="80"/>
      <c r="VL830" s="80"/>
      <c r="VM830" s="80"/>
      <c r="VN830" s="80"/>
      <c r="VO830" s="80"/>
      <c r="VP830" s="80"/>
      <c r="VQ830" s="80"/>
      <c r="VR830" s="80"/>
      <c r="VS830" s="80"/>
      <c r="VT830" s="80"/>
      <c r="VU830" s="80"/>
      <c r="VV830" s="80"/>
      <c r="VW830" s="80"/>
      <c r="VX830" s="80"/>
      <c r="VY830" s="80"/>
      <c r="VZ830" s="80"/>
      <c r="WA830" s="80"/>
      <c r="WB830" s="80"/>
      <c r="WC830" s="80"/>
      <c r="WD830" s="80"/>
      <c r="WE830" s="80"/>
      <c r="WF830" s="80"/>
      <c r="WG830" s="80"/>
      <c r="WH830" s="80"/>
      <c r="WI830" s="80"/>
      <c r="WJ830" s="80"/>
      <c r="WK830" s="80"/>
      <c r="WL830" s="80"/>
      <c r="WM830" s="80"/>
      <c r="WN830" s="80"/>
      <c r="WO830" s="80"/>
      <c r="WP830" s="80"/>
      <c r="WQ830" s="80"/>
      <c r="WR830" s="80"/>
      <c r="WS830" s="80"/>
      <c r="WT830" s="80"/>
      <c r="WU830" s="80"/>
      <c r="WV830" s="80"/>
      <c r="WW830" s="80"/>
      <c r="WX830" s="80"/>
      <c r="WY830" s="80"/>
      <c r="WZ830" s="80"/>
      <c r="XA830" s="80"/>
      <c r="XB830" s="80"/>
      <c r="XC830" s="80"/>
      <c r="XD830" s="80"/>
      <c r="XE830" s="80"/>
      <c r="XF830" s="80"/>
      <c r="XG830" s="80"/>
      <c r="XH830" s="80"/>
      <c r="XI830" s="80"/>
      <c r="XJ830" s="80"/>
      <c r="XK830" s="80"/>
      <c r="XL830" s="80"/>
      <c r="XM830" s="80"/>
      <c r="XN830" s="80"/>
      <c r="XO830" s="80"/>
      <c r="XP830" s="80"/>
      <c r="XQ830" s="80"/>
      <c r="XR830" s="80"/>
      <c r="XS830" s="80"/>
      <c r="XT830" s="80"/>
      <c r="XU830" s="80"/>
      <c r="XV830" s="80"/>
      <c r="XW830" s="80"/>
      <c r="XX830" s="80"/>
      <c r="XY830" s="80"/>
      <c r="XZ830" s="80"/>
      <c r="YA830" s="80"/>
      <c r="YB830" s="80"/>
      <c r="YC830" s="80"/>
      <c r="YD830" s="80"/>
      <c r="YE830" s="80"/>
      <c r="YF830" s="80"/>
      <c r="YG830" s="80"/>
      <c r="YH830" s="80"/>
      <c r="YI830" s="80"/>
      <c r="YJ830" s="80"/>
      <c r="YK830" s="80"/>
      <c r="YL830" s="80"/>
      <c r="YM830" s="80"/>
      <c r="YN830" s="80"/>
      <c r="YO830" s="80"/>
      <c r="YP830" s="80"/>
      <c r="YQ830" s="80"/>
      <c r="YR830" s="80"/>
      <c r="YS830" s="80"/>
      <c r="YT830" s="80"/>
      <c r="YU830" s="80"/>
      <c r="YV830" s="80"/>
      <c r="YW830" s="80"/>
      <c r="YX830" s="80"/>
      <c r="YY830" s="80"/>
      <c r="YZ830" s="80"/>
      <c r="ZA830" s="80"/>
      <c r="ZB830" s="80"/>
      <c r="ZC830" s="80"/>
      <c r="ZD830" s="80"/>
      <c r="ZE830" s="80"/>
      <c r="ZF830" s="80"/>
      <c r="ZG830" s="80"/>
      <c r="ZH830" s="80"/>
      <c r="ZI830" s="80"/>
      <c r="ZJ830" s="80"/>
      <c r="ZK830" s="80"/>
      <c r="ZL830" s="80"/>
      <c r="ZM830" s="80"/>
      <c r="ZN830" s="80"/>
      <c r="ZO830" s="80"/>
      <c r="ZP830" s="80"/>
      <c r="ZQ830" s="80"/>
      <c r="ZR830" s="80"/>
      <c r="ZS830" s="80"/>
      <c r="ZT830" s="80"/>
      <c r="ZU830" s="80"/>
      <c r="ZV830" s="80"/>
      <c r="ZW830" s="80"/>
      <c r="ZX830" s="80"/>
      <c r="ZY830" s="80"/>
      <c r="ZZ830" s="80"/>
      <c r="AAA830" s="80"/>
      <c r="AAB830" s="80"/>
      <c r="AAC830" s="80"/>
      <c r="AAD830" s="80"/>
      <c r="AAE830" s="80"/>
      <c r="AAF830" s="80"/>
      <c r="AAG830" s="80"/>
      <c r="AAH830" s="80"/>
      <c r="AAI830" s="80"/>
      <c r="AAJ830" s="80"/>
      <c r="AAK830" s="80"/>
      <c r="AAL830" s="80"/>
      <c r="AAM830" s="80"/>
      <c r="AAN830" s="80"/>
      <c r="AAO830" s="80"/>
      <c r="AAP830" s="80"/>
      <c r="AAQ830" s="80"/>
      <c r="AAR830" s="80"/>
      <c r="AAS830" s="80"/>
      <c r="AAT830" s="80"/>
      <c r="AAU830" s="80"/>
      <c r="AAV830" s="80"/>
      <c r="AAW830" s="80"/>
      <c r="AAX830" s="80"/>
      <c r="AAY830" s="80"/>
      <c r="AAZ830" s="80"/>
      <c r="ABA830" s="80"/>
      <c r="ABB830" s="80"/>
      <c r="ABC830" s="80"/>
      <c r="ABD830" s="80"/>
      <c r="ABE830" s="80"/>
      <c r="ABF830" s="80"/>
      <c r="ABG830" s="80"/>
      <c r="ABH830" s="80"/>
      <c r="ABI830" s="80"/>
      <c r="ABJ830" s="80"/>
      <c r="ABK830" s="80"/>
      <c r="ABL830" s="80"/>
      <c r="ABM830" s="80"/>
      <c r="ABN830" s="80"/>
      <c r="ABO830" s="80"/>
      <c r="ABP830" s="80"/>
      <c r="ABQ830" s="80"/>
      <c r="ABR830" s="80"/>
      <c r="ABS830" s="80"/>
      <c r="ABT830" s="80"/>
      <c r="ABU830" s="80"/>
      <c r="ABV830" s="80"/>
      <c r="ABW830" s="80"/>
      <c r="ABX830" s="80"/>
      <c r="ABY830" s="80"/>
      <c r="ABZ830" s="80"/>
      <c r="ACA830" s="80"/>
      <c r="ACB830" s="80"/>
      <c r="ACC830" s="80"/>
      <c r="ACD830" s="80"/>
      <c r="ACE830" s="80"/>
      <c r="ACF830" s="80"/>
      <c r="ACG830" s="80"/>
      <c r="ACH830" s="80"/>
      <c r="ACI830" s="80"/>
      <c r="ACJ830" s="80"/>
      <c r="ACK830" s="80"/>
      <c r="ACL830" s="80"/>
      <c r="ACM830" s="80"/>
      <c r="ACN830" s="80"/>
      <c r="ACO830" s="80"/>
      <c r="ACP830" s="80"/>
      <c r="ACQ830" s="80"/>
      <c r="ACR830" s="80"/>
      <c r="ACS830" s="80"/>
      <c r="ACT830" s="80"/>
      <c r="ACU830" s="80"/>
      <c r="ACV830" s="80"/>
      <c r="ACW830" s="80"/>
      <c r="ACX830" s="80"/>
      <c r="ACY830" s="80"/>
      <c r="ACZ830" s="80"/>
      <c r="ADA830" s="80"/>
      <c r="ADB830" s="80"/>
      <c r="ADC830" s="80"/>
      <c r="ADD830" s="80"/>
      <c r="ADE830" s="80"/>
      <c r="ADF830" s="80"/>
      <c r="ADG830" s="80"/>
      <c r="ADH830" s="80"/>
      <c r="ADI830" s="80"/>
      <c r="ADJ830" s="80"/>
      <c r="ADK830" s="80"/>
      <c r="ADL830" s="80"/>
      <c r="ADM830" s="80"/>
      <c r="ADN830" s="80"/>
      <c r="ADO830" s="80"/>
      <c r="ADP830" s="80"/>
      <c r="ADQ830" s="80"/>
      <c r="ADR830" s="80"/>
      <c r="ADS830" s="80"/>
      <c r="ADT830" s="80"/>
      <c r="ADU830" s="80"/>
      <c r="ADV830" s="80"/>
      <c r="ADW830" s="80"/>
      <c r="ADX830" s="80"/>
      <c r="ADY830" s="80"/>
      <c r="ADZ830" s="80"/>
      <c r="AEA830" s="80"/>
      <c r="AEB830" s="80"/>
      <c r="AEC830" s="80"/>
      <c r="AED830" s="80"/>
      <c r="AEE830" s="80"/>
      <c r="AEF830" s="80"/>
      <c r="AEG830" s="80"/>
      <c r="AEH830" s="80"/>
      <c r="AEI830" s="80"/>
      <c r="AEJ830" s="80"/>
      <c r="AEK830" s="80"/>
      <c r="AEL830" s="80"/>
      <c r="AEM830" s="80"/>
      <c r="AEN830" s="80"/>
      <c r="AEO830" s="80"/>
      <c r="AEP830" s="80"/>
      <c r="AEQ830" s="80"/>
      <c r="AER830" s="80"/>
      <c r="AES830" s="80"/>
      <c r="AET830" s="80"/>
      <c r="AEU830" s="80"/>
      <c r="AEV830" s="80"/>
      <c r="AEW830" s="80"/>
      <c r="AEX830" s="80"/>
      <c r="AEY830" s="80"/>
      <c r="AEZ830" s="80"/>
      <c r="AFA830" s="80"/>
      <c r="AFB830" s="80"/>
      <c r="AFC830" s="80"/>
      <c r="AFD830" s="80"/>
      <c r="AFE830" s="80"/>
      <c r="AFF830" s="80"/>
      <c r="AFG830" s="80"/>
      <c r="AFH830" s="80"/>
      <c r="AFI830" s="80"/>
      <c r="AFJ830" s="80"/>
      <c r="AFK830" s="80"/>
      <c r="AFL830" s="80"/>
      <c r="AFM830" s="80"/>
      <c r="AFN830" s="80"/>
      <c r="AFO830" s="80"/>
      <c r="AFP830" s="80"/>
      <c r="AFQ830" s="80"/>
      <c r="AFR830" s="80"/>
      <c r="AFS830" s="80"/>
      <c r="AFT830" s="80"/>
      <c r="AFU830" s="80"/>
      <c r="AFV830" s="80"/>
      <c r="AFW830" s="80"/>
      <c r="AFX830" s="80"/>
      <c r="AFY830" s="80"/>
      <c r="AFZ830" s="80"/>
      <c r="AGA830" s="80"/>
      <c r="AGB830" s="80"/>
      <c r="AGC830" s="80"/>
      <c r="AGD830" s="80"/>
      <c r="AGE830" s="80"/>
      <c r="AGF830" s="80"/>
      <c r="AGG830" s="80"/>
      <c r="AGH830" s="80"/>
      <c r="AGI830" s="80"/>
      <c r="AGJ830" s="80"/>
      <c r="AGK830" s="80"/>
      <c r="AGL830" s="80"/>
      <c r="AGM830" s="80"/>
      <c r="AGN830" s="80"/>
      <c r="AGO830" s="80"/>
      <c r="AGP830" s="80"/>
      <c r="AGQ830" s="80"/>
      <c r="AGR830" s="80"/>
      <c r="AGS830" s="80"/>
      <c r="AGT830" s="80"/>
      <c r="AGU830" s="80"/>
      <c r="AGV830" s="80"/>
      <c r="AGW830" s="80"/>
      <c r="AGX830" s="80"/>
      <c r="AGY830" s="80"/>
      <c r="AGZ830" s="80"/>
      <c r="AHA830" s="80"/>
      <c r="AHB830" s="80"/>
      <c r="AHC830" s="80"/>
      <c r="AHD830" s="80"/>
      <c r="AHE830" s="80"/>
      <c r="AHF830" s="80"/>
      <c r="AHG830" s="80"/>
      <c r="AHH830" s="80"/>
      <c r="AHI830" s="80"/>
      <c r="AHJ830" s="80"/>
      <c r="AHK830" s="80"/>
      <c r="AHL830" s="80"/>
      <c r="AHM830" s="80"/>
      <c r="AHN830" s="80"/>
      <c r="AHO830" s="80"/>
      <c r="AHP830" s="80"/>
      <c r="AHQ830" s="80"/>
      <c r="AHR830" s="80"/>
      <c r="AHS830" s="80"/>
      <c r="AHT830" s="80"/>
      <c r="AHU830" s="80"/>
      <c r="AHV830" s="80"/>
      <c r="AHW830" s="80"/>
      <c r="AHX830" s="80"/>
      <c r="AHY830" s="80"/>
      <c r="AHZ830" s="80"/>
      <c r="AIA830" s="80"/>
      <c r="AIB830" s="80"/>
      <c r="AIC830" s="80"/>
      <c r="AID830" s="80"/>
      <c r="AIE830" s="80"/>
      <c r="AIF830" s="80"/>
      <c r="AIG830" s="80"/>
      <c r="AIH830" s="80"/>
      <c r="AII830" s="80"/>
      <c r="AIJ830" s="80"/>
      <c r="AIK830" s="80"/>
      <c r="AIL830" s="80"/>
      <c r="AIM830" s="80"/>
      <c r="AIN830" s="80"/>
      <c r="AIO830" s="80"/>
      <c r="AIP830" s="80"/>
      <c r="AIQ830" s="80"/>
      <c r="AIR830" s="80"/>
      <c r="AIS830" s="80"/>
      <c r="AIT830" s="80"/>
      <c r="AIU830" s="80"/>
      <c r="AIV830" s="80"/>
      <c r="AIW830" s="80"/>
      <c r="AIX830" s="80"/>
      <c r="AIY830" s="80"/>
      <c r="AIZ830" s="80"/>
      <c r="AJA830" s="80"/>
      <c r="AJB830" s="80"/>
      <c r="AJC830" s="80"/>
      <c r="AJD830" s="80"/>
      <c r="AJE830" s="80"/>
      <c r="AJF830" s="80"/>
      <c r="AJG830" s="80"/>
      <c r="AJH830" s="80"/>
      <c r="AJI830" s="80"/>
      <c r="AJJ830" s="80"/>
      <c r="AJK830" s="80"/>
      <c r="AJL830" s="80"/>
      <c r="AJM830" s="80"/>
      <c r="AJN830" s="80"/>
      <c r="AJO830" s="80"/>
      <c r="AJP830" s="80"/>
      <c r="AJQ830" s="80"/>
      <c r="AJR830" s="80"/>
      <c r="AJS830" s="80"/>
      <c r="AJT830" s="80"/>
      <c r="AJU830" s="80"/>
      <c r="AJV830" s="80"/>
      <c r="AJW830" s="80"/>
      <c r="AJX830" s="80"/>
      <c r="AJY830" s="80"/>
      <c r="AJZ830" s="80"/>
      <c r="AKA830" s="80"/>
      <c r="AKB830" s="80"/>
      <c r="AKC830" s="80"/>
      <c r="AKD830" s="80"/>
      <c r="AKE830" s="80"/>
      <c r="AKF830" s="80"/>
      <c r="AKG830" s="80"/>
      <c r="AKH830" s="80"/>
      <c r="AKI830" s="80"/>
      <c r="AKJ830" s="80"/>
      <c r="AKK830" s="80"/>
      <c r="AKL830" s="80"/>
      <c r="AKM830" s="80"/>
      <c r="AKN830" s="80"/>
      <c r="AKO830" s="80"/>
      <c r="AKP830" s="80"/>
      <c r="AKQ830" s="80"/>
      <c r="AKR830" s="80"/>
      <c r="AKS830" s="80"/>
      <c r="AKT830" s="80"/>
      <c r="AKU830" s="80"/>
      <c r="AKV830" s="80"/>
      <c r="AKW830" s="80"/>
      <c r="AKX830" s="80"/>
      <c r="AKY830" s="80"/>
      <c r="AKZ830" s="80"/>
      <c r="ALA830" s="80"/>
      <c r="ALB830" s="80"/>
      <c r="ALC830" s="80"/>
      <c r="ALD830" s="80"/>
      <c r="ALE830" s="80"/>
      <c r="ALF830" s="80"/>
      <c r="ALG830" s="80"/>
      <c r="ALH830" s="80"/>
      <c r="ALI830" s="80"/>
      <c r="ALJ830" s="80"/>
      <c r="ALK830" s="80"/>
      <c r="ALL830" s="80"/>
      <c r="ALM830" s="80"/>
      <c r="ALN830" s="80"/>
      <c r="ALO830" s="80"/>
      <c r="ALP830" s="80"/>
      <c r="ALQ830" s="80"/>
      <c r="ALR830" s="80"/>
      <c r="ALS830" s="80"/>
      <c r="ALT830" s="80"/>
      <c r="ALU830" s="80"/>
      <c r="ALV830" s="80"/>
      <c r="ALW830" s="80"/>
      <c r="ALX830" s="80"/>
      <c r="ALY830" s="80"/>
      <c r="ALZ830" s="80"/>
      <c r="AMA830" s="80"/>
      <c r="AMB830" s="80"/>
      <c r="AMC830" s="80"/>
      <c r="AMD830" s="80"/>
      <c r="AME830" s="80"/>
      <c r="AMF830" s="80"/>
      <c r="AMG830" s="80"/>
      <c r="AMH830" s="80"/>
      <c r="AMI830" s="80"/>
      <c r="AMJ830" s="80"/>
      <c r="AMK830" s="80"/>
      <c r="AML830" s="80"/>
      <c r="AMM830" s="80"/>
      <c r="AMN830" s="80"/>
      <c r="AMO830" s="80"/>
      <c r="AMP830" s="80"/>
      <c r="AMQ830" s="80"/>
      <c r="AMR830" s="80"/>
      <c r="AMS830" s="80"/>
      <c r="AMT830" s="80"/>
      <c r="AMU830" s="80"/>
      <c r="AMV830" s="80"/>
      <c r="AMW830" s="80"/>
      <c r="AMX830" s="80"/>
      <c r="AMY830" s="80"/>
      <c r="AMZ830" s="80"/>
      <c r="ANA830" s="80"/>
      <c r="ANB830" s="80"/>
      <c r="ANC830" s="80"/>
      <c r="AND830" s="80"/>
      <c r="ANE830" s="80"/>
      <c r="ANF830" s="80"/>
      <c r="ANG830" s="80"/>
      <c r="ANH830" s="80"/>
      <c r="ANI830" s="80"/>
      <c r="ANJ830" s="80"/>
      <c r="ANK830" s="80"/>
      <c r="ANL830" s="80"/>
      <c r="ANM830" s="80"/>
      <c r="ANN830" s="80"/>
      <c r="ANO830" s="80"/>
      <c r="ANP830" s="80"/>
      <c r="ANQ830" s="80"/>
      <c r="ANR830" s="80"/>
      <c r="ANS830" s="80"/>
      <c r="ANT830" s="80"/>
      <c r="ANU830" s="80"/>
      <c r="ANV830" s="80"/>
      <c r="ANW830" s="80"/>
      <c r="ANX830" s="80"/>
      <c r="ANY830" s="80"/>
      <c r="ANZ830" s="80"/>
      <c r="AOA830" s="80"/>
      <c r="AOB830" s="80"/>
      <c r="AOC830" s="80"/>
      <c r="AOD830" s="80"/>
      <c r="AOE830" s="80"/>
      <c r="AOF830" s="80"/>
      <c r="AOG830" s="80"/>
      <c r="AOH830" s="80"/>
      <c r="AOI830" s="80"/>
      <c r="AOJ830" s="80"/>
      <c r="AOK830" s="80"/>
      <c r="AOL830" s="80"/>
      <c r="AOM830" s="80"/>
      <c r="AON830" s="80"/>
      <c r="AOO830" s="80"/>
      <c r="AOP830" s="80"/>
      <c r="AOQ830" s="80"/>
      <c r="AOR830" s="80"/>
      <c r="AOS830" s="80"/>
      <c r="AOT830" s="80"/>
      <c r="AOU830" s="80"/>
      <c r="AOV830" s="80"/>
      <c r="AOW830" s="80"/>
      <c r="AOX830" s="80"/>
      <c r="AOY830" s="80"/>
      <c r="AOZ830" s="80"/>
      <c r="APA830" s="80"/>
      <c r="APB830" s="80"/>
      <c r="APC830" s="80"/>
      <c r="APD830" s="80"/>
      <c r="APE830" s="80"/>
      <c r="APF830" s="80"/>
      <c r="APG830" s="80"/>
      <c r="APH830" s="80"/>
      <c r="API830" s="80"/>
      <c r="APJ830" s="80"/>
      <c r="APK830" s="80"/>
      <c r="APL830" s="80"/>
      <c r="APM830" s="80"/>
      <c r="APN830" s="80"/>
      <c r="APO830" s="80"/>
      <c r="APP830" s="80"/>
      <c r="APQ830" s="80"/>
      <c r="APR830" s="80"/>
      <c r="APS830" s="80"/>
      <c r="APT830" s="80"/>
      <c r="APU830" s="80"/>
      <c r="APV830" s="80"/>
      <c r="APW830" s="80"/>
      <c r="APX830" s="80"/>
      <c r="APY830" s="80"/>
      <c r="APZ830" s="80"/>
      <c r="AQA830" s="80"/>
      <c r="AQB830" s="80"/>
      <c r="AQC830" s="80"/>
      <c r="AQD830" s="80"/>
      <c r="AQE830" s="80"/>
      <c r="AQF830" s="80"/>
      <c r="AQG830" s="80"/>
      <c r="AQH830" s="80"/>
      <c r="AQI830" s="80"/>
      <c r="AQJ830" s="80"/>
      <c r="AQK830" s="80"/>
      <c r="AQL830" s="80"/>
      <c r="AQM830" s="80"/>
      <c r="AQN830" s="80"/>
      <c r="AQO830" s="80"/>
      <c r="AQP830" s="80"/>
      <c r="AQQ830" s="80"/>
      <c r="AQR830" s="80"/>
      <c r="AQS830" s="80"/>
      <c r="AQT830" s="80"/>
      <c r="AQU830" s="80"/>
      <c r="AQV830" s="80"/>
      <c r="AQW830" s="80"/>
      <c r="AQX830" s="80"/>
      <c r="AQY830" s="80"/>
      <c r="AQZ830" s="80"/>
      <c r="ARA830" s="80"/>
      <c r="ARB830" s="80"/>
      <c r="ARC830" s="80"/>
      <c r="ARD830" s="80"/>
      <c r="ARE830" s="80"/>
      <c r="ARF830" s="80"/>
      <c r="ARG830" s="80"/>
      <c r="ARH830" s="80"/>
      <c r="ARI830" s="80"/>
      <c r="ARJ830" s="80"/>
      <c r="ARK830" s="80"/>
      <c r="ARL830" s="80"/>
      <c r="ARM830" s="80"/>
      <c r="ARN830" s="80"/>
      <c r="ARO830" s="80"/>
      <c r="ARP830" s="80"/>
      <c r="ARQ830" s="80"/>
      <c r="ARR830" s="80"/>
      <c r="ARS830" s="80"/>
      <c r="ART830" s="80"/>
      <c r="ARU830" s="80"/>
      <c r="ARV830" s="80"/>
      <c r="ARW830" s="80"/>
      <c r="ARX830" s="80"/>
      <c r="ARY830" s="80"/>
      <c r="ARZ830" s="80"/>
      <c r="ASA830" s="80"/>
      <c r="ASB830" s="80"/>
      <c r="ASC830" s="80"/>
      <c r="ASD830" s="80"/>
      <c r="ASE830" s="80"/>
      <c r="ASF830" s="80"/>
      <c r="ASG830" s="80"/>
      <c r="ASH830" s="80"/>
      <c r="ASI830" s="80"/>
      <c r="ASJ830" s="80"/>
      <c r="ASK830" s="80"/>
      <c r="ASL830" s="80"/>
      <c r="ASM830" s="80"/>
      <c r="ASN830" s="80"/>
      <c r="ASO830" s="80"/>
      <c r="ASP830" s="80"/>
      <c r="ASQ830" s="80"/>
      <c r="ASR830" s="80"/>
      <c r="ASS830" s="80"/>
      <c r="AST830" s="80"/>
      <c r="ASU830" s="80"/>
      <c r="ASV830" s="80"/>
      <c r="ASW830" s="80"/>
      <c r="ASX830" s="80"/>
      <c r="ASY830" s="80"/>
      <c r="ASZ830" s="80"/>
      <c r="ATA830" s="80"/>
      <c r="ATB830" s="80"/>
      <c r="ATC830" s="80"/>
      <c r="ATD830" s="80"/>
      <c r="ATE830" s="80"/>
      <c r="ATF830" s="80"/>
      <c r="ATG830" s="80"/>
      <c r="ATH830" s="80"/>
      <c r="ATI830" s="80"/>
      <c r="ATJ830" s="80"/>
      <c r="ATK830" s="80"/>
      <c r="ATL830" s="80"/>
      <c r="ATM830" s="80"/>
      <c r="ATN830" s="80"/>
      <c r="ATO830" s="80"/>
      <c r="ATP830" s="80"/>
      <c r="ATQ830" s="80"/>
      <c r="ATR830" s="80"/>
      <c r="ATS830" s="80"/>
      <c r="ATT830" s="80"/>
      <c r="ATU830" s="80"/>
      <c r="ATV830" s="80"/>
      <c r="ATW830" s="80"/>
      <c r="ATX830" s="80"/>
      <c r="ATY830" s="80"/>
      <c r="ATZ830" s="80"/>
      <c r="AUA830" s="80"/>
      <c r="AUB830" s="80"/>
      <c r="AUC830" s="80"/>
      <c r="AUD830" s="80"/>
      <c r="AUE830" s="80"/>
      <c r="AUF830" s="80"/>
      <c r="AUG830" s="80"/>
      <c r="AUH830" s="80"/>
      <c r="AUI830" s="80"/>
      <c r="AUJ830" s="80"/>
      <c r="AUK830" s="80"/>
      <c r="AUL830" s="80"/>
      <c r="AUM830" s="80"/>
      <c r="AUN830" s="80"/>
      <c r="AUO830" s="80"/>
      <c r="AUP830" s="80"/>
      <c r="AUQ830" s="80"/>
      <c r="AUR830" s="80"/>
      <c r="AUS830" s="80"/>
      <c r="AUT830" s="80"/>
      <c r="AUU830" s="80"/>
      <c r="AUV830" s="80"/>
      <c r="AUW830" s="80"/>
      <c r="AUX830" s="80"/>
      <c r="AUY830" s="80"/>
      <c r="AUZ830" s="80"/>
      <c r="AVA830" s="80"/>
      <c r="AVB830" s="80"/>
      <c r="AVC830" s="80"/>
      <c r="AVD830" s="80"/>
      <c r="AVE830" s="80"/>
      <c r="AVF830" s="80"/>
      <c r="AVG830" s="80"/>
      <c r="AVH830" s="80"/>
      <c r="AVI830" s="80"/>
      <c r="AVJ830" s="80"/>
      <c r="AVK830" s="80"/>
      <c r="AVL830" s="80"/>
      <c r="AVM830" s="80"/>
      <c r="AVN830" s="80"/>
      <c r="AVO830" s="80"/>
      <c r="AVP830" s="80"/>
      <c r="AVQ830" s="80"/>
      <c r="AVR830" s="80"/>
      <c r="AVS830" s="80"/>
      <c r="AVT830" s="80"/>
      <c r="AVU830" s="80"/>
      <c r="AVV830" s="80"/>
      <c r="AVW830" s="80"/>
      <c r="AVX830" s="80"/>
      <c r="AVY830" s="80"/>
      <c r="AVZ830" s="80"/>
      <c r="AWA830" s="80"/>
      <c r="AWB830" s="80"/>
      <c r="AWC830" s="80"/>
      <c r="AWD830" s="80"/>
      <c r="AWE830" s="80"/>
      <c r="AWF830" s="80"/>
      <c r="AWG830" s="80"/>
      <c r="AWH830" s="80"/>
      <c r="AWI830" s="80"/>
      <c r="AWJ830" s="80"/>
      <c r="AWK830" s="80"/>
      <c r="AWL830" s="80"/>
      <c r="AWM830" s="80"/>
      <c r="AWN830" s="80"/>
      <c r="AWO830" s="80"/>
      <c r="AWP830" s="80"/>
      <c r="AWQ830" s="80"/>
      <c r="AWR830" s="80"/>
      <c r="AWS830" s="80"/>
      <c r="AWT830" s="80"/>
      <c r="AWU830" s="80"/>
      <c r="AWV830" s="80"/>
      <c r="AWW830" s="80"/>
      <c r="AWX830" s="80"/>
      <c r="AWY830" s="80"/>
      <c r="AWZ830" s="80"/>
      <c r="AXA830" s="80"/>
      <c r="AXB830" s="80"/>
      <c r="AXC830" s="80"/>
      <c r="AXD830" s="80"/>
      <c r="AXE830" s="80"/>
      <c r="AXF830" s="80"/>
      <c r="AXG830" s="80"/>
      <c r="AXH830" s="80"/>
      <c r="AXI830" s="80"/>
      <c r="AXJ830" s="80"/>
      <c r="AXK830" s="80"/>
      <c r="AXL830" s="80"/>
      <c r="AXM830" s="80"/>
      <c r="AXN830" s="80"/>
      <c r="AXO830" s="80"/>
      <c r="AXP830" s="80"/>
      <c r="AXQ830" s="80"/>
      <c r="AXR830" s="80"/>
      <c r="AXS830" s="80"/>
      <c r="AXT830" s="80"/>
      <c r="AXU830" s="80"/>
      <c r="AXV830" s="80"/>
      <c r="AXW830" s="80"/>
      <c r="AXX830" s="80"/>
      <c r="AXY830" s="80"/>
      <c r="AXZ830" s="80"/>
      <c r="AYA830" s="80"/>
      <c r="AYB830" s="80"/>
      <c r="AYC830" s="80"/>
      <c r="AYD830" s="80"/>
      <c r="AYE830" s="80"/>
      <c r="AYF830" s="80"/>
      <c r="AYG830" s="80"/>
      <c r="AYH830" s="80"/>
      <c r="AYI830" s="80"/>
      <c r="AYJ830" s="80"/>
      <c r="AYK830" s="80"/>
      <c r="AYL830" s="80"/>
      <c r="AYM830" s="80"/>
      <c r="AYN830" s="80"/>
      <c r="AYO830" s="80"/>
      <c r="AYP830" s="80"/>
      <c r="AYQ830" s="80"/>
      <c r="AYR830" s="80"/>
      <c r="AYS830" s="80"/>
      <c r="AYT830" s="80"/>
      <c r="AYU830" s="80"/>
      <c r="AYV830" s="80"/>
      <c r="AYW830" s="80"/>
      <c r="AYX830" s="80"/>
      <c r="AYY830" s="80"/>
      <c r="AYZ830" s="80"/>
      <c r="AZA830" s="80"/>
      <c r="AZB830" s="80"/>
      <c r="AZC830" s="80"/>
      <c r="AZD830" s="80"/>
      <c r="AZE830" s="80"/>
      <c r="AZF830" s="80"/>
      <c r="AZG830" s="80"/>
      <c r="AZH830" s="80"/>
      <c r="AZI830" s="80"/>
      <c r="AZJ830" s="80"/>
      <c r="AZK830" s="80"/>
      <c r="AZL830" s="80"/>
      <c r="AZM830" s="80"/>
      <c r="AZN830" s="80"/>
      <c r="AZO830" s="80"/>
      <c r="AZP830" s="80"/>
      <c r="AZQ830" s="80"/>
      <c r="AZR830" s="80"/>
      <c r="AZS830" s="80"/>
      <c r="AZT830" s="80"/>
      <c r="AZU830" s="80"/>
      <c r="AZV830" s="80"/>
      <c r="AZW830" s="80"/>
      <c r="AZX830" s="80"/>
      <c r="AZY830" s="80"/>
      <c r="AZZ830" s="80"/>
      <c r="BAA830" s="80"/>
      <c r="BAB830" s="80"/>
      <c r="BAC830" s="80"/>
      <c r="BAD830" s="80"/>
      <c r="BAE830" s="80"/>
      <c r="BAF830" s="80"/>
      <c r="BAG830" s="80"/>
      <c r="BAH830" s="80"/>
      <c r="BAI830" s="80"/>
      <c r="BAJ830" s="80"/>
      <c r="BAK830" s="80"/>
      <c r="BAL830" s="80"/>
      <c r="BAM830" s="80"/>
      <c r="BAN830" s="80"/>
      <c r="BAO830" s="80"/>
      <c r="BAP830" s="80"/>
      <c r="BAQ830" s="80"/>
      <c r="BAR830" s="80"/>
      <c r="BAS830" s="80"/>
      <c r="BAT830" s="80"/>
      <c r="BAU830" s="80"/>
      <c r="BAV830" s="80"/>
      <c r="BAW830" s="80"/>
      <c r="BAX830" s="80"/>
      <c r="BAY830" s="80"/>
      <c r="BAZ830" s="80"/>
      <c r="BBA830" s="80"/>
      <c r="BBB830" s="80"/>
      <c r="BBC830" s="80"/>
      <c r="BBD830" s="80"/>
      <c r="BBE830" s="80"/>
      <c r="BBF830" s="80"/>
      <c r="BBG830" s="80"/>
      <c r="BBH830" s="80"/>
      <c r="BBI830" s="80"/>
      <c r="BBJ830" s="80"/>
      <c r="BBK830" s="80"/>
      <c r="BBL830" s="80"/>
      <c r="BBM830" s="80"/>
      <c r="BBN830" s="80"/>
      <c r="BBO830" s="80"/>
      <c r="BBP830" s="80"/>
      <c r="BBQ830" s="80"/>
      <c r="BBR830" s="80"/>
      <c r="BBS830" s="80"/>
      <c r="BBT830" s="80"/>
      <c r="BBU830" s="80"/>
      <c r="BBV830" s="80"/>
      <c r="BBW830" s="80"/>
      <c r="BBX830" s="80"/>
      <c r="BBY830" s="80"/>
      <c r="BBZ830" s="80"/>
      <c r="BCA830" s="80"/>
      <c r="BCB830" s="80"/>
      <c r="BCC830" s="80"/>
      <c r="BCD830" s="80"/>
      <c r="BCE830" s="80"/>
      <c r="BCF830" s="80"/>
      <c r="BCG830" s="80"/>
      <c r="BCH830" s="80"/>
      <c r="BCI830" s="80"/>
      <c r="BCJ830" s="80"/>
      <c r="BCK830" s="80"/>
      <c r="BCL830" s="80"/>
      <c r="BCM830" s="80"/>
      <c r="BCN830" s="80"/>
      <c r="BCO830" s="80"/>
      <c r="BCP830" s="80"/>
      <c r="BCQ830" s="80"/>
      <c r="BCR830" s="80"/>
      <c r="BCS830" s="80"/>
      <c r="BCT830" s="80"/>
      <c r="BCU830" s="80"/>
      <c r="BCV830" s="80"/>
      <c r="BCW830" s="80"/>
      <c r="BCX830" s="80"/>
      <c r="BCY830" s="80"/>
      <c r="BCZ830" s="80"/>
      <c r="BDA830" s="80"/>
      <c r="BDB830" s="80"/>
      <c r="BDC830" s="80"/>
      <c r="BDD830" s="80"/>
      <c r="BDE830" s="80"/>
      <c r="BDF830" s="80"/>
      <c r="BDG830" s="80"/>
      <c r="BDH830" s="80"/>
      <c r="BDI830" s="80"/>
      <c r="BDJ830" s="80"/>
      <c r="BDK830" s="80"/>
      <c r="BDL830" s="80"/>
      <c r="BDM830" s="80"/>
      <c r="BDN830" s="80"/>
      <c r="BDO830" s="80"/>
      <c r="BDP830" s="80"/>
      <c r="BDQ830" s="80"/>
      <c r="BDR830" s="80"/>
      <c r="BDS830" s="80"/>
      <c r="BDT830" s="80"/>
      <c r="BDU830" s="80"/>
      <c r="BDV830" s="80"/>
      <c r="BDW830" s="80"/>
      <c r="BDX830" s="80"/>
      <c r="BDY830" s="80"/>
      <c r="BDZ830" s="80"/>
      <c r="BEA830" s="80"/>
      <c r="BEB830" s="80"/>
      <c r="BEC830" s="80"/>
      <c r="BED830" s="80"/>
      <c r="BEE830" s="80"/>
      <c r="BEF830" s="80"/>
      <c r="BEG830" s="80"/>
      <c r="BEH830" s="80"/>
      <c r="BEI830" s="80"/>
      <c r="BEJ830" s="80"/>
      <c r="BEK830" s="80"/>
      <c r="BEL830" s="80"/>
      <c r="BEM830" s="80"/>
      <c r="BEN830" s="80"/>
      <c r="BEO830" s="80"/>
      <c r="BEP830" s="80"/>
      <c r="BEQ830" s="80"/>
      <c r="BER830" s="80"/>
      <c r="BES830" s="80"/>
      <c r="BET830" s="80"/>
      <c r="BEU830" s="80"/>
      <c r="BEV830" s="80"/>
      <c r="BEW830" s="80"/>
      <c r="BEX830" s="80"/>
      <c r="BEY830" s="80"/>
      <c r="BEZ830" s="80"/>
      <c r="BFA830" s="80"/>
      <c r="BFB830" s="80"/>
      <c r="BFC830" s="80"/>
      <c r="BFD830" s="80"/>
      <c r="BFE830" s="80"/>
      <c r="BFF830" s="80"/>
      <c r="BFG830" s="80"/>
      <c r="BFH830" s="80"/>
      <c r="BFI830" s="80"/>
      <c r="BFJ830" s="80"/>
      <c r="BFK830" s="80"/>
      <c r="BFL830" s="80"/>
      <c r="BFM830" s="80"/>
      <c r="BFN830" s="80"/>
      <c r="BFO830" s="80"/>
      <c r="BFP830" s="80"/>
      <c r="BFQ830" s="80"/>
      <c r="BFR830" s="80"/>
      <c r="BFS830" s="80"/>
      <c r="BFT830" s="80"/>
      <c r="BFU830" s="80"/>
      <c r="BFV830" s="80"/>
      <c r="BFW830" s="80"/>
      <c r="BFX830" s="80"/>
      <c r="BFY830" s="80"/>
      <c r="BFZ830" s="80"/>
      <c r="BGA830" s="80"/>
      <c r="BGB830" s="80"/>
      <c r="BGC830" s="80"/>
      <c r="BGD830" s="80"/>
      <c r="BGE830" s="80"/>
      <c r="BGF830" s="80"/>
      <c r="BGG830" s="80"/>
      <c r="BGH830" s="80"/>
      <c r="BGI830" s="80"/>
      <c r="BGJ830" s="80"/>
      <c r="BGK830" s="80"/>
      <c r="BGL830" s="80"/>
      <c r="BGM830" s="80"/>
      <c r="BGN830" s="80"/>
      <c r="BGO830" s="80"/>
      <c r="BGP830" s="80"/>
      <c r="BGQ830" s="80"/>
      <c r="BGR830" s="80"/>
      <c r="BGS830" s="80"/>
      <c r="BGT830" s="80"/>
      <c r="BGU830" s="80"/>
      <c r="BGV830" s="80"/>
      <c r="BGW830" s="80"/>
      <c r="BGX830" s="80"/>
      <c r="BGY830" s="80"/>
      <c r="BGZ830" s="80"/>
      <c r="BHA830" s="80"/>
      <c r="BHB830" s="80"/>
      <c r="BHC830" s="80"/>
      <c r="BHD830" s="80"/>
      <c r="BHE830" s="80"/>
      <c r="BHF830" s="80"/>
      <c r="BHG830" s="80"/>
      <c r="BHH830" s="80"/>
      <c r="BHI830" s="80"/>
      <c r="BHJ830" s="80"/>
      <c r="BHK830" s="80"/>
      <c r="BHL830" s="80"/>
      <c r="BHM830" s="80"/>
      <c r="BHN830" s="80"/>
      <c r="BHO830" s="80"/>
      <c r="BHP830" s="80"/>
      <c r="BHQ830" s="80"/>
      <c r="BHR830" s="80"/>
      <c r="BHS830" s="80"/>
      <c r="BHT830" s="80"/>
      <c r="BHU830" s="80"/>
      <c r="BHV830" s="80"/>
      <c r="BHW830" s="80"/>
      <c r="BHX830" s="80"/>
      <c r="BHY830" s="80"/>
      <c r="BHZ830" s="80"/>
      <c r="BIA830" s="80"/>
      <c r="BIB830" s="80"/>
      <c r="BIC830" s="80"/>
      <c r="BID830" s="80"/>
      <c r="BIE830" s="80"/>
      <c r="BIF830" s="80"/>
      <c r="BIG830" s="80"/>
      <c r="BIH830" s="80"/>
      <c r="BII830" s="80"/>
      <c r="BIJ830" s="80"/>
      <c r="BIK830" s="80"/>
      <c r="BIL830" s="80"/>
      <c r="BIM830" s="80"/>
      <c r="BIN830" s="80"/>
      <c r="BIO830" s="80"/>
      <c r="BIP830" s="80"/>
      <c r="BIQ830" s="80"/>
      <c r="BIR830" s="80"/>
      <c r="BIS830" s="80"/>
      <c r="BIT830" s="80"/>
      <c r="BIU830" s="80"/>
      <c r="BIV830" s="80"/>
      <c r="BIW830" s="80"/>
      <c r="BIX830" s="80"/>
      <c r="BIY830" s="80"/>
      <c r="BIZ830" s="80"/>
      <c r="BJA830" s="80"/>
      <c r="BJB830" s="80"/>
      <c r="BJC830" s="80"/>
      <c r="BJD830" s="80"/>
      <c r="BJE830" s="80"/>
      <c r="BJF830" s="80"/>
      <c r="BJG830" s="80"/>
      <c r="BJH830" s="80"/>
      <c r="BJI830" s="80"/>
      <c r="BJJ830" s="80"/>
      <c r="BJK830" s="80"/>
      <c r="BJL830" s="80"/>
      <c r="BJM830" s="80"/>
      <c r="BJN830" s="80"/>
      <c r="BJO830" s="80"/>
      <c r="BJP830" s="80"/>
      <c r="BJQ830" s="80"/>
      <c r="BJR830" s="80"/>
      <c r="BJS830" s="80"/>
      <c r="BJT830" s="80"/>
      <c r="BJU830" s="80"/>
      <c r="BJV830" s="80"/>
      <c r="BJW830" s="80"/>
      <c r="BJX830" s="80"/>
      <c r="BJY830" s="80"/>
      <c r="BJZ830" s="80"/>
      <c r="BKA830" s="80"/>
      <c r="BKB830" s="80"/>
      <c r="BKC830" s="80"/>
      <c r="BKD830" s="80"/>
      <c r="BKE830" s="80"/>
      <c r="BKF830" s="80"/>
      <c r="BKG830" s="80"/>
      <c r="BKH830" s="80"/>
      <c r="BKI830" s="80"/>
      <c r="BKJ830" s="80"/>
      <c r="BKK830" s="80"/>
      <c r="BKL830" s="80"/>
      <c r="BKM830" s="80"/>
      <c r="BKN830" s="80"/>
      <c r="BKO830" s="80"/>
      <c r="BKP830" s="80"/>
      <c r="BKQ830" s="80"/>
      <c r="BKR830" s="80"/>
      <c r="BKS830" s="80"/>
      <c r="BKT830" s="80"/>
      <c r="BKU830" s="80"/>
      <c r="BKV830" s="80"/>
      <c r="BKW830" s="80"/>
      <c r="BKX830" s="80"/>
      <c r="BKY830" s="80"/>
      <c r="BKZ830" s="80"/>
      <c r="BLA830" s="80"/>
      <c r="BLB830" s="80"/>
      <c r="BLC830" s="80"/>
      <c r="BLD830" s="80"/>
      <c r="BLE830" s="80"/>
      <c r="BLF830" s="80"/>
      <c r="BLG830" s="80"/>
      <c r="BLH830" s="80"/>
      <c r="BLI830" s="80"/>
      <c r="BLJ830" s="80"/>
      <c r="BLK830" s="80"/>
      <c r="BLL830" s="80"/>
      <c r="BLM830" s="80"/>
      <c r="BLN830" s="80"/>
      <c r="BLO830" s="80"/>
      <c r="BLP830" s="80"/>
      <c r="BLQ830" s="80"/>
      <c r="BLR830" s="80"/>
      <c r="BLS830" s="80"/>
      <c r="BLT830" s="80"/>
      <c r="BLU830" s="80"/>
      <c r="BLV830" s="80"/>
      <c r="BLW830" s="80"/>
      <c r="BLX830" s="80"/>
      <c r="BLY830" s="80"/>
      <c r="BLZ830" s="80"/>
      <c r="BMA830" s="80"/>
      <c r="BMB830" s="80"/>
      <c r="BMC830" s="80"/>
      <c r="BMD830" s="80"/>
      <c r="BME830" s="80"/>
      <c r="BMF830" s="80"/>
      <c r="BMG830" s="80"/>
      <c r="BMH830" s="80"/>
      <c r="BMI830" s="80"/>
      <c r="BMJ830" s="80"/>
      <c r="BMK830" s="80"/>
      <c r="BML830" s="80"/>
      <c r="BMM830" s="80"/>
      <c r="BMN830" s="80"/>
      <c r="BMO830" s="80"/>
      <c r="BMP830" s="80"/>
      <c r="BMQ830" s="80"/>
      <c r="BMR830" s="80"/>
      <c r="BMS830" s="80"/>
      <c r="BMT830" s="80"/>
      <c r="BMU830" s="80"/>
      <c r="BMV830" s="80"/>
      <c r="BMW830" s="80"/>
      <c r="BMX830" s="80"/>
      <c r="BMY830" s="80"/>
      <c r="BMZ830" s="80"/>
      <c r="BNA830" s="80"/>
      <c r="BNB830" s="80"/>
      <c r="BNC830" s="80"/>
      <c r="BND830" s="80"/>
      <c r="BNE830" s="80"/>
      <c r="BNF830" s="80"/>
      <c r="BNG830" s="80"/>
      <c r="BNH830" s="80"/>
      <c r="BNI830" s="80"/>
      <c r="BNJ830" s="80"/>
      <c r="BNK830" s="80"/>
      <c r="BNL830" s="80"/>
      <c r="BNM830" s="80"/>
      <c r="BNN830" s="80"/>
      <c r="BNO830" s="80"/>
      <c r="BNP830" s="80"/>
      <c r="BNQ830" s="80"/>
      <c r="BNR830" s="80"/>
      <c r="BNS830" s="80"/>
      <c r="BNT830" s="80"/>
      <c r="BNU830" s="80"/>
      <c r="BNV830" s="80"/>
      <c r="BNW830" s="80"/>
      <c r="BNX830" s="80"/>
      <c r="BNY830" s="80"/>
      <c r="BNZ830" s="80"/>
      <c r="BOA830" s="80"/>
      <c r="BOB830" s="80"/>
      <c r="BOC830" s="80"/>
      <c r="BOD830" s="80"/>
      <c r="BOE830" s="80"/>
      <c r="BOF830" s="80"/>
      <c r="BOG830" s="80"/>
      <c r="BOH830" s="80"/>
      <c r="BOI830" s="80"/>
      <c r="BOJ830" s="80"/>
      <c r="BOK830" s="80"/>
      <c r="BOL830" s="80"/>
      <c r="BOM830" s="80"/>
      <c r="BON830" s="80"/>
      <c r="BOO830" s="80"/>
      <c r="BOP830" s="80"/>
      <c r="BOQ830" s="80"/>
      <c r="BOR830" s="80"/>
      <c r="BOS830" s="80"/>
      <c r="BOT830" s="80"/>
      <c r="BOU830" s="80"/>
      <c r="BOV830" s="80"/>
      <c r="BOW830" s="80"/>
      <c r="BOX830" s="80"/>
      <c r="BOY830" s="80"/>
      <c r="BOZ830" s="80"/>
      <c r="BPA830" s="80"/>
      <c r="BPB830" s="80"/>
      <c r="BPC830" s="80"/>
      <c r="BPD830" s="80"/>
      <c r="BPE830" s="80"/>
      <c r="BPF830" s="80"/>
      <c r="BPG830" s="80"/>
      <c r="BPH830" s="80"/>
      <c r="BPI830" s="80"/>
      <c r="BPJ830" s="80"/>
      <c r="BPK830" s="80"/>
      <c r="BPL830" s="80"/>
      <c r="BPM830" s="80"/>
      <c r="BPN830" s="80"/>
      <c r="BPO830" s="80"/>
      <c r="BPP830" s="80"/>
      <c r="BPQ830" s="80"/>
      <c r="BPR830" s="80"/>
      <c r="BPS830" s="80"/>
      <c r="BPT830" s="80"/>
      <c r="BPU830" s="80"/>
      <c r="BPV830" s="80"/>
      <c r="BPW830" s="80"/>
      <c r="BPX830" s="80"/>
      <c r="BPY830" s="80"/>
      <c r="BPZ830" s="80"/>
      <c r="BQA830" s="80"/>
      <c r="BQB830" s="80"/>
      <c r="BQC830" s="80"/>
      <c r="BQD830" s="80"/>
      <c r="BQE830" s="80"/>
      <c r="BQF830" s="80"/>
      <c r="BQG830" s="80"/>
      <c r="BQH830" s="80"/>
      <c r="BQI830" s="80"/>
      <c r="BQJ830" s="80"/>
      <c r="BQK830" s="80"/>
      <c r="BQL830" s="80"/>
      <c r="BQM830" s="80"/>
      <c r="BQN830" s="80"/>
      <c r="BQO830" s="80"/>
      <c r="BQP830" s="80"/>
      <c r="BQQ830" s="80"/>
      <c r="BQR830" s="80"/>
      <c r="BQS830" s="80"/>
      <c r="BQT830" s="80"/>
      <c r="BQU830" s="80"/>
      <c r="BQV830" s="80"/>
      <c r="BQW830" s="80"/>
      <c r="BQX830" s="80"/>
      <c r="BQY830" s="80"/>
      <c r="BQZ830" s="80"/>
      <c r="BRA830" s="80"/>
      <c r="BRB830" s="80"/>
      <c r="BRC830" s="80"/>
      <c r="BRD830" s="80"/>
      <c r="BRE830" s="80"/>
      <c r="BRF830" s="80"/>
      <c r="BRG830" s="80"/>
      <c r="BRH830" s="80"/>
      <c r="BRI830" s="80"/>
      <c r="BRJ830" s="80"/>
      <c r="BRK830" s="80"/>
      <c r="BRL830" s="80"/>
      <c r="BRM830" s="80"/>
      <c r="BRN830" s="80"/>
      <c r="BRO830" s="80"/>
      <c r="BRP830" s="80"/>
      <c r="BRQ830" s="80"/>
      <c r="BRR830" s="80"/>
      <c r="BRS830" s="80"/>
      <c r="BRT830" s="80"/>
      <c r="BRU830" s="80"/>
      <c r="BRV830" s="80"/>
      <c r="BRW830" s="80"/>
      <c r="BRX830" s="80"/>
      <c r="BRY830" s="80"/>
      <c r="BRZ830" s="80"/>
      <c r="BSA830" s="80"/>
      <c r="BSB830" s="80"/>
      <c r="BSC830" s="80"/>
      <c r="BSD830" s="80"/>
      <c r="BSE830" s="80"/>
      <c r="BSF830" s="80"/>
      <c r="BSG830" s="80"/>
      <c r="BSH830" s="80"/>
      <c r="BSI830" s="80"/>
      <c r="BSJ830" s="80"/>
      <c r="BSK830" s="80"/>
      <c r="BSL830" s="80"/>
      <c r="BSM830" s="80"/>
      <c r="BSN830" s="80"/>
      <c r="BSO830" s="80"/>
      <c r="BSP830" s="80"/>
      <c r="BSQ830" s="80"/>
      <c r="BSR830" s="80"/>
      <c r="BSS830" s="80"/>
      <c r="BST830" s="80"/>
      <c r="BSU830" s="80"/>
      <c r="BSV830" s="80"/>
      <c r="BSW830" s="80"/>
      <c r="BSX830" s="80"/>
      <c r="BSY830" s="80"/>
      <c r="BSZ830" s="80"/>
      <c r="BTA830" s="80"/>
      <c r="BTB830" s="80"/>
      <c r="BTC830" s="80"/>
      <c r="BTD830" s="80"/>
      <c r="BTE830" s="80"/>
      <c r="BTF830" s="80"/>
      <c r="BTG830" s="80"/>
      <c r="BTH830" s="80"/>
      <c r="BTI830" s="80"/>
      <c r="BTJ830" s="80"/>
      <c r="BTK830" s="80"/>
      <c r="BTL830" s="80"/>
      <c r="BTM830" s="80"/>
      <c r="BTN830" s="80"/>
      <c r="BTO830" s="80"/>
      <c r="BTP830" s="80"/>
      <c r="BTQ830" s="80"/>
      <c r="BTR830" s="80"/>
      <c r="BTS830" s="80"/>
      <c r="BTT830" s="80"/>
      <c r="BTU830" s="80"/>
      <c r="BTV830" s="80"/>
      <c r="BTW830" s="80"/>
      <c r="BTX830" s="80"/>
      <c r="BTY830" s="80"/>
      <c r="BTZ830" s="80"/>
      <c r="BUA830" s="80"/>
      <c r="BUB830" s="80"/>
      <c r="BUC830" s="80"/>
      <c r="BUD830" s="80"/>
      <c r="BUE830" s="80"/>
      <c r="BUF830" s="80"/>
      <c r="BUG830" s="80"/>
      <c r="BUH830" s="80"/>
      <c r="BUI830" s="80"/>
      <c r="BUJ830" s="80"/>
      <c r="BUK830" s="80"/>
      <c r="BUL830" s="80"/>
      <c r="BUM830" s="80"/>
      <c r="BUN830" s="80"/>
      <c r="BUO830" s="80"/>
      <c r="BUP830" s="80"/>
      <c r="BUQ830" s="80"/>
      <c r="BUR830" s="80"/>
      <c r="BUS830" s="80"/>
      <c r="BUT830" s="80"/>
      <c r="BUU830" s="80"/>
      <c r="BUV830" s="80"/>
      <c r="BUW830" s="80"/>
      <c r="BUX830" s="80"/>
      <c r="BUY830" s="80"/>
      <c r="BUZ830" s="80"/>
      <c r="BVA830" s="80"/>
      <c r="BVB830" s="80"/>
      <c r="BVC830" s="80"/>
      <c r="BVD830" s="80"/>
      <c r="BVE830" s="80"/>
      <c r="BVF830" s="80"/>
      <c r="BVG830" s="80"/>
      <c r="BVH830" s="80"/>
      <c r="BVI830" s="80"/>
      <c r="BVJ830" s="80"/>
      <c r="BVK830" s="80"/>
      <c r="BVL830" s="80"/>
      <c r="BVM830" s="80"/>
      <c r="BVN830" s="80"/>
      <c r="BVO830" s="80"/>
      <c r="BVP830" s="80"/>
      <c r="BVQ830" s="80"/>
      <c r="BVR830" s="80"/>
      <c r="BVS830" s="80"/>
      <c r="BVT830" s="80"/>
      <c r="BVU830" s="80"/>
      <c r="BVV830" s="80"/>
      <c r="BVW830" s="80"/>
      <c r="BVX830" s="80"/>
      <c r="BVY830" s="80"/>
      <c r="BVZ830" s="80"/>
      <c r="BWA830" s="80"/>
      <c r="BWB830" s="80"/>
      <c r="BWC830" s="80"/>
      <c r="BWD830" s="80"/>
      <c r="BWE830" s="80"/>
      <c r="BWF830" s="80"/>
      <c r="BWG830" s="80"/>
      <c r="BWH830" s="80"/>
      <c r="BWI830" s="80"/>
      <c r="BWJ830" s="80"/>
      <c r="BWK830" s="80"/>
      <c r="BWL830" s="80"/>
      <c r="BWM830" s="80"/>
      <c r="BWN830" s="80"/>
      <c r="BWO830" s="80"/>
      <c r="BWP830" s="80"/>
      <c r="BWQ830" s="80"/>
      <c r="BWR830" s="80"/>
      <c r="BWS830" s="80"/>
      <c r="BWT830" s="80"/>
      <c r="BWU830" s="80"/>
      <c r="BWV830" s="80"/>
      <c r="BWW830" s="80"/>
      <c r="BWX830" s="80"/>
      <c r="BWY830" s="80"/>
      <c r="BWZ830" s="80"/>
      <c r="BXA830" s="80"/>
      <c r="BXB830" s="80"/>
      <c r="BXC830" s="80"/>
      <c r="BXD830" s="80"/>
      <c r="BXE830" s="80"/>
      <c r="BXF830" s="80"/>
      <c r="BXG830" s="80"/>
      <c r="BXH830" s="80"/>
      <c r="BXI830" s="80"/>
      <c r="BXJ830" s="80"/>
      <c r="BXK830" s="80"/>
      <c r="BXL830" s="80"/>
      <c r="BXM830" s="80"/>
      <c r="BXN830" s="80"/>
      <c r="BXO830" s="80"/>
      <c r="BXP830" s="80"/>
      <c r="BXQ830" s="80"/>
      <c r="BXR830" s="80"/>
      <c r="BXS830" s="80"/>
      <c r="BXT830" s="80"/>
      <c r="BXU830" s="80"/>
      <c r="BXV830" s="80"/>
      <c r="BXW830" s="80"/>
      <c r="BXX830" s="80"/>
      <c r="BXY830" s="80"/>
      <c r="BXZ830" s="80"/>
      <c r="BYA830" s="80"/>
      <c r="BYB830" s="80"/>
      <c r="BYC830" s="80"/>
      <c r="BYD830" s="80"/>
      <c r="BYE830" s="80"/>
      <c r="BYF830" s="80"/>
      <c r="BYG830" s="80"/>
      <c r="BYH830" s="80"/>
      <c r="BYI830" s="80"/>
      <c r="BYJ830" s="80"/>
      <c r="BYK830" s="80"/>
      <c r="BYL830" s="80"/>
      <c r="BYM830" s="80"/>
      <c r="BYN830" s="80"/>
      <c r="BYO830" s="80"/>
      <c r="BYP830" s="80"/>
      <c r="BYQ830" s="80"/>
      <c r="BYR830" s="80"/>
      <c r="BYS830" s="80"/>
      <c r="BYT830" s="80"/>
      <c r="BYU830" s="80"/>
      <c r="BYV830" s="80"/>
      <c r="BYW830" s="80"/>
      <c r="BYX830" s="80"/>
      <c r="BYY830" s="80"/>
      <c r="BYZ830" s="80"/>
      <c r="BZA830" s="80"/>
      <c r="BZB830" s="80"/>
      <c r="BZC830" s="80"/>
      <c r="BZD830" s="80"/>
      <c r="BZE830" s="80"/>
      <c r="BZF830" s="80"/>
      <c r="BZG830" s="80"/>
      <c r="BZH830" s="80"/>
      <c r="BZI830" s="80"/>
      <c r="BZJ830" s="80"/>
      <c r="BZK830" s="80"/>
      <c r="BZL830" s="80"/>
      <c r="BZM830" s="80"/>
      <c r="BZN830" s="80"/>
      <c r="BZO830" s="80"/>
      <c r="BZP830" s="80"/>
      <c r="BZQ830" s="80"/>
      <c r="BZR830" s="80"/>
      <c r="BZS830" s="80"/>
      <c r="BZT830" s="80"/>
      <c r="BZU830" s="80"/>
      <c r="BZV830" s="80"/>
      <c r="BZW830" s="80"/>
      <c r="BZX830" s="80"/>
      <c r="BZY830" s="80"/>
      <c r="BZZ830" s="80"/>
      <c r="CAA830" s="80"/>
      <c r="CAB830" s="80"/>
      <c r="CAC830" s="80"/>
      <c r="CAD830" s="80"/>
      <c r="CAE830" s="80"/>
      <c r="CAF830" s="80"/>
      <c r="CAG830" s="80"/>
      <c r="CAH830" s="80"/>
      <c r="CAI830" s="80"/>
      <c r="CAJ830" s="80"/>
      <c r="CAK830" s="80"/>
      <c r="CAL830" s="80"/>
      <c r="CAM830" s="80"/>
      <c r="CAN830" s="80"/>
      <c r="CAO830" s="80"/>
      <c r="CAP830" s="80"/>
      <c r="CAQ830" s="80"/>
      <c r="CAR830" s="80"/>
      <c r="CAS830" s="80"/>
      <c r="CAT830" s="80"/>
      <c r="CAU830" s="80"/>
      <c r="CAV830" s="80"/>
      <c r="CAW830" s="80"/>
      <c r="CAX830" s="80"/>
      <c r="CAY830" s="80"/>
      <c r="CAZ830" s="80"/>
      <c r="CBA830" s="80"/>
      <c r="CBB830" s="80"/>
      <c r="CBC830" s="80"/>
      <c r="CBD830" s="80"/>
      <c r="CBE830" s="80"/>
      <c r="CBF830" s="80"/>
      <c r="CBG830" s="80"/>
      <c r="CBH830" s="80"/>
      <c r="CBI830" s="80"/>
      <c r="CBJ830" s="80"/>
      <c r="CBK830" s="80"/>
      <c r="CBL830" s="80"/>
      <c r="CBM830" s="80"/>
      <c r="CBN830" s="80"/>
      <c r="CBO830" s="80"/>
      <c r="CBP830" s="80"/>
      <c r="CBQ830" s="80"/>
      <c r="CBR830" s="80"/>
      <c r="CBS830" s="80"/>
      <c r="CBT830" s="80"/>
      <c r="CBU830" s="80"/>
      <c r="CBV830" s="80"/>
      <c r="CBW830" s="80"/>
      <c r="CBX830" s="80"/>
      <c r="CBY830" s="80"/>
      <c r="CBZ830" s="80"/>
      <c r="CCA830" s="80"/>
      <c r="CCB830" s="80"/>
      <c r="CCC830" s="80"/>
      <c r="CCD830" s="80"/>
      <c r="CCE830" s="80"/>
      <c r="CCF830" s="80"/>
      <c r="CCG830" s="80"/>
      <c r="CCH830" s="80"/>
      <c r="CCI830" s="80"/>
      <c r="CCJ830" s="80"/>
      <c r="CCK830" s="80"/>
      <c r="CCL830" s="80"/>
      <c r="CCM830" s="80"/>
      <c r="CCN830" s="80"/>
      <c r="CCO830" s="80"/>
      <c r="CCP830" s="80"/>
      <c r="CCQ830" s="80"/>
      <c r="CCR830" s="80"/>
      <c r="CCS830" s="80"/>
      <c r="CCT830" s="80"/>
      <c r="CCU830" s="80"/>
      <c r="CCV830" s="80"/>
      <c r="CCW830" s="80"/>
      <c r="CCX830" s="80"/>
      <c r="CCY830" s="80"/>
      <c r="CCZ830" s="80"/>
      <c r="CDA830" s="80"/>
      <c r="CDB830" s="80"/>
      <c r="CDC830" s="80"/>
      <c r="CDD830" s="80"/>
      <c r="CDE830" s="80"/>
      <c r="CDF830" s="80"/>
      <c r="CDG830" s="80"/>
      <c r="CDH830" s="80"/>
      <c r="CDI830" s="80"/>
      <c r="CDJ830" s="80"/>
      <c r="CDK830" s="80"/>
      <c r="CDL830" s="80"/>
      <c r="CDM830" s="80"/>
      <c r="CDN830" s="80"/>
      <c r="CDO830" s="80"/>
      <c r="CDP830" s="80"/>
      <c r="CDQ830" s="80"/>
      <c r="CDR830" s="80"/>
      <c r="CDS830" s="80"/>
      <c r="CDT830" s="80"/>
      <c r="CDU830" s="80"/>
      <c r="CDV830" s="80"/>
      <c r="CDW830" s="80"/>
      <c r="CDX830" s="80"/>
      <c r="CDY830" s="80"/>
      <c r="CDZ830" s="80"/>
      <c r="CEA830" s="80"/>
      <c r="CEB830" s="80"/>
      <c r="CEC830" s="80"/>
      <c r="CED830" s="80"/>
      <c r="CEE830" s="80"/>
      <c r="CEF830" s="80"/>
      <c r="CEG830" s="80"/>
      <c r="CEH830" s="80"/>
      <c r="CEI830" s="80"/>
      <c r="CEJ830" s="80"/>
      <c r="CEK830" s="80"/>
      <c r="CEL830" s="80"/>
      <c r="CEM830" s="80"/>
      <c r="CEN830" s="80"/>
      <c r="CEO830" s="80"/>
      <c r="CEP830" s="80"/>
      <c r="CEQ830" s="80"/>
      <c r="CER830" s="80"/>
      <c r="CES830" s="80"/>
      <c r="CET830" s="80"/>
      <c r="CEU830" s="80"/>
      <c r="CEV830" s="80"/>
      <c r="CEW830" s="80"/>
      <c r="CEX830" s="80"/>
      <c r="CEY830" s="80"/>
      <c r="CEZ830" s="80"/>
      <c r="CFA830" s="80"/>
      <c r="CFB830" s="80"/>
      <c r="CFC830" s="80"/>
      <c r="CFD830" s="80"/>
      <c r="CFE830" s="80"/>
      <c r="CFF830" s="80"/>
      <c r="CFG830" s="80"/>
      <c r="CFH830" s="80"/>
      <c r="CFI830" s="80"/>
      <c r="CFJ830" s="80"/>
      <c r="CFK830" s="80"/>
      <c r="CFL830" s="80"/>
      <c r="CFM830" s="80"/>
      <c r="CFN830" s="80"/>
      <c r="CFO830" s="80"/>
      <c r="CFP830" s="80"/>
      <c r="CFQ830" s="80"/>
      <c r="CFR830" s="80"/>
      <c r="CFS830" s="80"/>
      <c r="CFT830" s="80"/>
      <c r="CFU830" s="80"/>
      <c r="CFV830" s="80"/>
      <c r="CFW830" s="80"/>
      <c r="CFX830" s="80"/>
      <c r="CFY830" s="80"/>
      <c r="CFZ830" s="80"/>
      <c r="CGA830" s="80"/>
      <c r="CGB830" s="80"/>
      <c r="CGC830" s="80"/>
      <c r="CGD830" s="80"/>
      <c r="CGE830" s="80"/>
      <c r="CGF830" s="80"/>
      <c r="CGG830" s="80"/>
      <c r="CGH830" s="80"/>
      <c r="CGI830" s="80"/>
      <c r="CGJ830" s="80"/>
      <c r="CGK830" s="80"/>
      <c r="CGL830" s="80"/>
      <c r="CGM830" s="80"/>
      <c r="CGN830" s="80"/>
      <c r="CGO830" s="80"/>
      <c r="CGP830" s="80"/>
      <c r="CGQ830" s="80"/>
      <c r="CGR830" s="80"/>
      <c r="CGS830" s="80"/>
      <c r="CGT830" s="80"/>
      <c r="CGU830" s="80"/>
      <c r="CGV830" s="80"/>
      <c r="CGW830" s="80"/>
      <c r="CGX830" s="80"/>
      <c r="CGY830" s="80"/>
      <c r="CGZ830" s="80"/>
      <c r="CHA830" s="80"/>
      <c r="CHB830" s="80"/>
      <c r="CHC830" s="80"/>
      <c r="CHD830" s="80"/>
      <c r="CHE830" s="80"/>
      <c r="CHF830" s="80"/>
      <c r="CHG830" s="80"/>
      <c r="CHH830" s="80"/>
      <c r="CHI830" s="80"/>
      <c r="CHJ830" s="80"/>
      <c r="CHK830" s="80"/>
      <c r="CHL830" s="80"/>
      <c r="CHM830" s="80"/>
      <c r="CHN830" s="80"/>
      <c r="CHO830" s="80"/>
      <c r="CHP830" s="80"/>
      <c r="CHQ830" s="80"/>
      <c r="CHR830" s="80"/>
      <c r="CHS830" s="80"/>
      <c r="CHT830" s="80"/>
      <c r="CHU830" s="80"/>
      <c r="CHV830" s="80"/>
      <c r="CHW830" s="80"/>
      <c r="CHX830" s="80"/>
      <c r="CHY830" s="80"/>
      <c r="CHZ830" s="80"/>
      <c r="CIA830" s="80"/>
      <c r="CIB830" s="80"/>
      <c r="CIC830" s="80"/>
      <c r="CID830" s="80"/>
      <c r="CIE830" s="80"/>
      <c r="CIF830" s="80"/>
      <c r="CIG830" s="80"/>
      <c r="CIH830" s="80"/>
      <c r="CII830" s="80"/>
      <c r="CIJ830" s="80"/>
      <c r="CIK830" s="80"/>
      <c r="CIL830" s="80"/>
      <c r="CIM830" s="80"/>
      <c r="CIN830" s="80"/>
      <c r="CIO830" s="80"/>
      <c r="CIP830" s="80"/>
      <c r="CIQ830" s="80"/>
      <c r="CIR830" s="80"/>
      <c r="CIS830" s="80"/>
      <c r="CIT830" s="80"/>
      <c r="CIU830" s="80"/>
      <c r="CIV830" s="80"/>
      <c r="CIW830" s="80"/>
      <c r="CIX830" s="80"/>
      <c r="CIY830" s="80"/>
      <c r="CIZ830" s="80"/>
      <c r="CJA830" s="80"/>
      <c r="CJB830" s="80"/>
      <c r="CJC830" s="80"/>
      <c r="CJD830" s="80"/>
      <c r="CJE830" s="80"/>
      <c r="CJF830" s="80"/>
      <c r="CJG830" s="80"/>
      <c r="CJH830" s="80"/>
      <c r="CJI830" s="80"/>
      <c r="CJJ830" s="80"/>
      <c r="CJK830" s="80"/>
      <c r="CJL830" s="80"/>
      <c r="CJM830" s="80"/>
      <c r="CJN830" s="80"/>
      <c r="CJO830" s="80"/>
      <c r="CJP830" s="80"/>
      <c r="CJQ830" s="80"/>
      <c r="CJR830" s="80"/>
      <c r="CJS830" s="80"/>
      <c r="CJT830" s="80"/>
      <c r="CJU830" s="80"/>
      <c r="CJV830" s="80"/>
      <c r="CJW830" s="80"/>
      <c r="CJX830" s="80"/>
      <c r="CJY830" s="80"/>
      <c r="CJZ830" s="80"/>
      <c r="CKA830" s="80"/>
      <c r="CKB830" s="80"/>
      <c r="CKC830" s="80"/>
      <c r="CKD830" s="80"/>
      <c r="CKE830" s="80"/>
      <c r="CKF830" s="80"/>
      <c r="CKG830" s="80"/>
      <c r="CKH830" s="80"/>
      <c r="CKI830" s="80"/>
      <c r="CKJ830" s="80"/>
      <c r="CKK830" s="80"/>
      <c r="CKL830" s="80"/>
      <c r="CKM830" s="80"/>
      <c r="CKN830" s="80"/>
      <c r="CKO830" s="80"/>
      <c r="CKP830" s="80"/>
      <c r="CKQ830" s="80"/>
      <c r="CKR830" s="80"/>
      <c r="CKS830" s="80"/>
      <c r="CKT830" s="80"/>
      <c r="CKU830" s="80"/>
      <c r="CKV830" s="80"/>
      <c r="CKW830" s="80"/>
      <c r="CKX830" s="80"/>
      <c r="CKY830" s="80"/>
      <c r="CKZ830" s="80"/>
      <c r="CLA830" s="80"/>
      <c r="CLB830" s="80"/>
      <c r="CLC830" s="80"/>
      <c r="CLD830" s="80"/>
      <c r="CLE830" s="80"/>
      <c r="CLF830" s="80"/>
      <c r="CLG830" s="80"/>
      <c r="CLH830" s="80"/>
      <c r="CLI830" s="80"/>
      <c r="CLJ830" s="80"/>
      <c r="CLK830" s="80"/>
      <c r="CLL830" s="80"/>
      <c r="CLM830" s="80"/>
      <c r="CLN830" s="80"/>
      <c r="CLO830" s="80"/>
      <c r="CLP830" s="80"/>
      <c r="CLQ830" s="80"/>
      <c r="CLR830" s="80"/>
      <c r="CLS830" s="80"/>
      <c r="CLT830" s="80"/>
      <c r="CLU830" s="80"/>
      <c r="CLV830" s="80"/>
      <c r="CLW830" s="80"/>
      <c r="CLX830" s="80"/>
      <c r="CLY830" s="80"/>
      <c r="CLZ830" s="80"/>
      <c r="CMA830" s="80"/>
      <c r="CMB830" s="80"/>
      <c r="CMC830" s="80"/>
      <c r="CMD830" s="80"/>
      <c r="CME830" s="80"/>
      <c r="CMF830" s="80"/>
      <c r="CMG830" s="80"/>
      <c r="CMH830" s="80"/>
      <c r="CMI830" s="80"/>
      <c r="CMJ830" s="80"/>
      <c r="CMK830" s="80"/>
      <c r="CML830" s="80"/>
      <c r="CMM830" s="80"/>
      <c r="CMN830" s="80"/>
      <c r="CMO830" s="80"/>
      <c r="CMP830" s="80"/>
      <c r="CMQ830" s="80"/>
      <c r="CMR830" s="80"/>
      <c r="CMS830" s="80"/>
      <c r="CMT830" s="80"/>
      <c r="CMU830" s="80"/>
      <c r="CMV830" s="80"/>
      <c r="CMW830" s="80"/>
      <c r="CMX830" s="80"/>
      <c r="CMY830" s="80"/>
      <c r="CMZ830" s="80"/>
      <c r="CNA830" s="80"/>
      <c r="CNB830" s="80"/>
      <c r="CNC830" s="80"/>
      <c r="CND830" s="80"/>
      <c r="CNE830" s="80"/>
      <c r="CNF830" s="80"/>
      <c r="CNG830" s="80"/>
      <c r="CNH830" s="80"/>
      <c r="CNI830" s="80"/>
      <c r="CNJ830" s="80"/>
      <c r="CNK830" s="80"/>
      <c r="CNL830" s="80"/>
      <c r="CNM830" s="80"/>
      <c r="CNN830" s="80"/>
      <c r="CNO830" s="80"/>
      <c r="CNP830" s="80"/>
      <c r="CNQ830" s="80"/>
      <c r="CNR830" s="80"/>
      <c r="CNS830" s="80"/>
      <c r="CNT830" s="80"/>
      <c r="CNU830" s="80"/>
      <c r="CNV830" s="80"/>
      <c r="CNW830" s="80"/>
      <c r="CNX830" s="80"/>
      <c r="CNY830" s="80"/>
      <c r="CNZ830" s="80"/>
      <c r="COA830" s="80"/>
      <c r="COB830" s="80"/>
      <c r="COC830" s="80"/>
      <c r="COD830" s="80"/>
      <c r="COE830" s="80"/>
      <c r="COF830" s="80"/>
      <c r="COG830" s="80"/>
      <c r="COH830" s="80"/>
      <c r="COI830" s="80"/>
      <c r="COJ830" s="80"/>
      <c r="COK830" s="80"/>
      <c r="COL830" s="80"/>
      <c r="COM830" s="80"/>
      <c r="CON830" s="80"/>
      <c r="COO830" s="80"/>
      <c r="COP830" s="80"/>
      <c r="COQ830" s="80"/>
      <c r="COR830" s="80"/>
      <c r="COS830" s="80"/>
      <c r="COT830" s="80"/>
      <c r="COU830" s="80"/>
      <c r="COV830" s="80"/>
      <c r="COW830" s="80"/>
      <c r="COX830" s="80"/>
      <c r="COY830" s="80"/>
      <c r="COZ830" s="80"/>
      <c r="CPA830" s="80"/>
      <c r="CPB830" s="80"/>
      <c r="CPC830" s="80"/>
      <c r="CPD830" s="80"/>
      <c r="CPE830" s="80"/>
      <c r="CPF830" s="80"/>
      <c r="CPG830" s="80"/>
      <c r="CPH830" s="80"/>
      <c r="CPI830" s="80"/>
      <c r="CPJ830" s="80"/>
      <c r="CPK830" s="80"/>
      <c r="CPL830" s="80"/>
      <c r="CPM830" s="80"/>
      <c r="CPN830" s="80"/>
      <c r="CPO830" s="80"/>
      <c r="CPP830" s="80"/>
      <c r="CPQ830" s="80"/>
      <c r="CPR830" s="80"/>
      <c r="CPS830" s="80"/>
      <c r="CPT830" s="80"/>
      <c r="CPU830" s="80"/>
      <c r="CPV830" s="80"/>
      <c r="CPW830" s="80"/>
      <c r="CPX830" s="80"/>
      <c r="CPY830" s="80"/>
      <c r="CPZ830" s="80"/>
      <c r="CQA830" s="80"/>
      <c r="CQB830" s="80"/>
      <c r="CQC830" s="80"/>
      <c r="CQD830" s="80"/>
      <c r="CQE830" s="80"/>
      <c r="CQF830" s="80"/>
      <c r="CQG830" s="80"/>
      <c r="CQH830" s="80"/>
      <c r="CQI830" s="80"/>
      <c r="CQJ830" s="80"/>
      <c r="CQK830" s="80"/>
      <c r="CQL830" s="80"/>
      <c r="CQM830" s="80"/>
      <c r="CQN830" s="80"/>
      <c r="CQO830" s="80"/>
      <c r="CQP830" s="80"/>
      <c r="CQQ830" s="80"/>
      <c r="CQR830" s="80"/>
      <c r="CQS830" s="80"/>
      <c r="CQT830" s="80"/>
      <c r="CQU830" s="80"/>
      <c r="CQV830" s="80"/>
      <c r="CQW830" s="80"/>
      <c r="CQX830" s="80"/>
      <c r="CQY830" s="80"/>
      <c r="CQZ830" s="80"/>
      <c r="CRA830" s="80"/>
      <c r="CRB830" s="80"/>
      <c r="CRC830" s="80"/>
      <c r="CRD830" s="80"/>
      <c r="CRE830" s="80"/>
      <c r="CRF830" s="80"/>
      <c r="CRG830" s="80"/>
      <c r="CRH830" s="80"/>
      <c r="CRI830" s="80"/>
      <c r="CRJ830" s="80"/>
      <c r="CRK830" s="80"/>
      <c r="CRL830" s="80"/>
      <c r="CRM830" s="80"/>
      <c r="CRN830" s="80"/>
      <c r="CRO830" s="80"/>
      <c r="CRP830" s="80"/>
      <c r="CRQ830" s="80"/>
      <c r="CRR830" s="80"/>
      <c r="CRS830" s="80"/>
      <c r="CRT830" s="80"/>
      <c r="CRU830" s="80"/>
      <c r="CRV830" s="80"/>
      <c r="CRW830" s="80"/>
      <c r="CRX830" s="80"/>
      <c r="CRY830" s="80"/>
      <c r="CRZ830" s="80"/>
      <c r="CSA830" s="80"/>
      <c r="CSB830" s="80"/>
      <c r="CSC830" s="80"/>
      <c r="CSD830" s="80"/>
      <c r="CSE830" s="80"/>
      <c r="CSF830" s="80"/>
      <c r="CSG830" s="80"/>
      <c r="CSH830" s="80"/>
      <c r="CSI830" s="80"/>
      <c r="CSJ830" s="80"/>
      <c r="CSK830" s="80"/>
      <c r="CSL830" s="80"/>
      <c r="CSM830" s="80"/>
      <c r="CSN830" s="80"/>
      <c r="CSO830" s="80"/>
      <c r="CSP830" s="80"/>
      <c r="CSQ830" s="80"/>
      <c r="CSR830" s="80"/>
      <c r="CSS830" s="80"/>
      <c r="CST830" s="80"/>
      <c r="CSU830" s="80"/>
      <c r="CSV830" s="80"/>
      <c r="CSW830" s="80"/>
      <c r="CSX830" s="80"/>
      <c r="CSY830" s="80"/>
      <c r="CSZ830" s="80"/>
      <c r="CTA830" s="80"/>
      <c r="CTB830" s="80"/>
      <c r="CTC830" s="80"/>
      <c r="CTD830" s="80"/>
      <c r="CTE830" s="80"/>
      <c r="CTF830" s="80"/>
      <c r="CTG830" s="80"/>
      <c r="CTH830" s="80"/>
      <c r="CTI830" s="80"/>
      <c r="CTJ830" s="80"/>
      <c r="CTK830" s="80"/>
      <c r="CTL830" s="80"/>
      <c r="CTM830" s="80"/>
      <c r="CTN830" s="80"/>
      <c r="CTO830" s="80"/>
      <c r="CTP830" s="80"/>
      <c r="CTQ830" s="80"/>
      <c r="CTR830" s="80"/>
      <c r="CTS830" s="80"/>
      <c r="CTT830" s="80"/>
      <c r="CTU830" s="80"/>
      <c r="CTV830" s="80"/>
      <c r="CTW830" s="80"/>
      <c r="CTX830" s="80"/>
      <c r="CTY830" s="80"/>
      <c r="CTZ830" s="80"/>
      <c r="CUA830" s="80"/>
      <c r="CUB830" s="80"/>
      <c r="CUC830" s="80"/>
      <c r="CUD830" s="80"/>
      <c r="CUE830" s="80"/>
      <c r="CUF830" s="80"/>
      <c r="CUG830" s="80"/>
      <c r="CUH830" s="80"/>
      <c r="CUI830" s="80"/>
      <c r="CUJ830" s="80"/>
      <c r="CUK830" s="80"/>
      <c r="CUL830" s="80"/>
      <c r="CUM830" s="80"/>
      <c r="CUN830" s="80"/>
      <c r="CUO830" s="80"/>
      <c r="CUP830" s="80"/>
      <c r="CUQ830" s="80"/>
      <c r="CUR830" s="80"/>
      <c r="CUS830" s="80"/>
      <c r="CUT830" s="80"/>
      <c r="CUU830" s="80"/>
      <c r="CUV830" s="80"/>
      <c r="CUW830" s="80"/>
      <c r="CUX830" s="80"/>
      <c r="CUY830" s="80"/>
      <c r="CUZ830" s="80"/>
      <c r="CVA830" s="80"/>
      <c r="CVB830" s="80"/>
      <c r="CVC830" s="80"/>
      <c r="CVD830" s="80"/>
      <c r="CVE830" s="80"/>
      <c r="CVF830" s="80"/>
      <c r="CVG830" s="80"/>
      <c r="CVH830" s="80"/>
      <c r="CVI830" s="80"/>
      <c r="CVJ830" s="80"/>
      <c r="CVK830" s="80"/>
      <c r="CVL830" s="80"/>
      <c r="CVM830" s="80"/>
      <c r="CVN830" s="80"/>
      <c r="CVO830" s="80"/>
      <c r="CVP830" s="80"/>
      <c r="CVQ830" s="80"/>
      <c r="CVR830" s="80"/>
      <c r="CVS830" s="80"/>
      <c r="CVT830" s="80"/>
      <c r="CVU830" s="80"/>
      <c r="CVV830" s="80"/>
      <c r="CVW830" s="80"/>
      <c r="CVX830" s="80"/>
      <c r="CVY830" s="80"/>
      <c r="CVZ830" s="80"/>
      <c r="CWA830" s="80"/>
      <c r="CWB830" s="80"/>
      <c r="CWC830" s="80"/>
      <c r="CWD830" s="80"/>
      <c r="CWE830" s="80"/>
      <c r="CWF830" s="80"/>
      <c r="CWG830" s="80"/>
      <c r="CWH830" s="80"/>
      <c r="CWI830" s="80"/>
      <c r="CWJ830" s="80"/>
      <c r="CWK830" s="80"/>
      <c r="CWL830" s="80"/>
      <c r="CWM830" s="80"/>
      <c r="CWN830" s="80"/>
      <c r="CWO830" s="80"/>
      <c r="CWP830" s="80"/>
      <c r="CWQ830" s="80"/>
      <c r="CWR830" s="80"/>
      <c r="CWS830" s="80"/>
      <c r="CWT830" s="80"/>
      <c r="CWU830" s="80"/>
      <c r="CWV830" s="80"/>
      <c r="CWW830" s="80"/>
      <c r="CWX830" s="80"/>
      <c r="CWY830" s="80"/>
      <c r="CWZ830" s="80"/>
      <c r="CXA830" s="80"/>
      <c r="CXB830" s="80"/>
      <c r="CXC830" s="80"/>
      <c r="CXD830" s="80"/>
      <c r="CXE830" s="80"/>
      <c r="CXF830" s="80"/>
      <c r="CXG830" s="80"/>
      <c r="CXH830" s="80"/>
      <c r="CXI830" s="80"/>
      <c r="CXJ830" s="80"/>
      <c r="CXK830" s="80"/>
      <c r="CXL830" s="80"/>
      <c r="CXM830" s="80"/>
      <c r="CXN830" s="80"/>
      <c r="CXO830" s="80"/>
      <c r="CXP830" s="80"/>
      <c r="CXQ830" s="80"/>
      <c r="CXR830" s="80"/>
      <c r="CXS830" s="80"/>
      <c r="CXT830" s="80"/>
      <c r="CXU830" s="80"/>
      <c r="CXV830" s="80"/>
      <c r="CXW830" s="80"/>
      <c r="CXX830" s="80"/>
      <c r="CXY830" s="80"/>
      <c r="CXZ830" s="80"/>
      <c r="CYA830" s="80"/>
      <c r="CYB830" s="80"/>
      <c r="CYC830" s="80"/>
      <c r="CYD830" s="80"/>
      <c r="CYE830" s="80"/>
      <c r="CYF830" s="80"/>
      <c r="CYG830" s="80"/>
      <c r="CYH830" s="80"/>
      <c r="CYI830" s="80"/>
      <c r="CYJ830" s="80"/>
      <c r="CYK830" s="80"/>
      <c r="CYL830" s="80"/>
      <c r="CYM830" s="80"/>
      <c r="CYN830" s="80"/>
      <c r="CYO830" s="80"/>
      <c r="CYP830" s="80"/>
      <c r="CYQ830" s="80"/>
      <c r="CYR830" s="80"/>
      <c r="CYS830" s="80"/>
      <c r="CYT830" s="80"/>
      <c r="CYU830" s="80"/>
      <c r="CYV830" s="80"/>
      <c r="CYW830" s="80"/>
      <c r="CYX830" s="80"/>
      <c r="CYY830" s="80"/>
      <c r="CYZ830" s="80"/>
      <c r="CZA830" s="80"/>
      <c r="CZB830" s="80"/>
      <c r="CZC830" s="80"/>
      <c r="CZD830" s="80"/>
      <c r="CZE830" s="80"/>
      <c r="CZF830" s="80"/>
      <c r="CZG830" s="80"/>
      <c r="CZH830" s="80"/>
      <c r="CZI830" s="80"/>
      <c r="CZJ830" s="80"/>
      <c r="CZK830" s="80"/>
      <c r="CZL830" s="80"/>
      <c r="CZM830" s="80"/>
      <c r="CZN830" s="80"/>
      <c r="CZO830" s="80"/>
      <c r="CZP830" s="80"/>
      <c r="CZQ830" s="80"/>
      <c r="CZR830" s="80"/>
      <c r="CZS830" s="80"/>
      <c r="CZT830" s="80"/>
      <c r="CZU830" s="80"/>
      <c r="CZV830" s="80"/>
      <c r="CZW830" s="80"/>
      <c r="CZX830" s="80"/>
      <c r="CZY830" s="80"/>
      <c r="CZZ830" s="80"/>
      <c r="DAA830" s="80"/>
      <c r="DAB830" s="80"/>
      <c r="DAC830" s="80"/>
      <c r="DAD830" s="80"/>
      <c r="DAE830" s="80"/>
      <c r="DAF830" s="80"/>
      <c r="DAG830" s="80"/>
      <c r="DAH830" s="80"/>
      <c r="DAI830" s="80"/>
      <c r="DAJ830" s="80"/>
      <c r="DAK830" s="80"/>
      <c r="DAL830" s="80"/>
      <c r="DAM830" s="80"/>
      <c r="DAN830" s="80"/>
      <c r="DAO830" s="80"/>
      <c r="DAP830" s="80"/>
      <c r="DAQ830" s="80"/>
      <c r="DAR830" s="80"/>
      <c r="DAS830" s="80"/>
      <c r="DAT830" s="80"/>
      <c r="DAU830" s="80"/>
      <c r="DAV830" s="80"/>
      <c r="DAW830" s="80"/>
      <c r="DAX830" s="80"/>
      <c r="DAY830" s="80"/>
      <c r="DAZ830" s="80"/>
      <c r="DBA830" s="80"/>
      <c r="DBB830" s="80"/>
      <c r="DBC830" s="80"/>
      <c r="DBD830" s="80"/>
      <c r="DBE830" s="80"/>
      <c r="DBF830" s="80"/>
      <c r="DBG830" s="80"/>
      <c r="DBH830" s="80"/>
      <c r="DBI830" s="80"/>
      <c r="DBJ830" s="80"/>
      <c r="DBK830" s="80"/>
      <c r="DBL830" s="80"/>
      <c r="DBM830" s="80"/>
      <c r="DBN830" s="80"/>
      <c r="DBO830" s="80"/>
      <c r="DBP830" s="80"/>
      <c r="DBQ830" s="80"/>
      <c r="DBR830" s="80"/>
      <c r="DBS830" s="80"/>
      <c r="DBT830" s="80"/>
      <c r="DBU830" s="80"/>
      <c r="DBV830" s="80"/>
      <c r="DBW830" s="80"/>
      <c r="DBX830" s="80"/>
      <c r="DBY830" s="80"/>
      <c r="DBZ830" s="80"/>
      <c r="DCA830" s="80"/>
      <c r="DCB830" s="80"/>
      <c r="DCC830" s="80"/>
      <c r="DCD830" s="80"/>
      <c r="DCE830" s="80"/>
      <c r="DCF830" s="80"/>
      <c r="DCG830" s="80"/>
      <c r="DCH830" s="80"/>
      <c r="DCI830" s="80"/>
      <c r="DCJ830" s="80"/>
      <c r="DCK830" s="80"/>
      <c r="DCL830" s="80"/>
      <c r="DCM830" s="80"/>
      <c r="DCN830" s="80"/>
      <c r="DCO830" s="80"/>
      <c r="DCP830" s="80"/>
      <c r="DCQ830" s="80"/>
      <c r="DCR830" s="80"/>
      <c r="DCS830" s="80"/>
      <c r="DCT830" s="80"/>
      <c r="DCU830" s="80"/>
      <c r="DCV830" s="80"/>
      <c r="DCW830" s="80"/>
      <c r="DCX830" s="80"/>
      <c r="DCY830" s="80"/>
      <c r="DCZ830" s="80"/>
      <c r="DDA830" s="80"/>
      <c r="DDB830" s="80"/>
      <c r="DDC830" s="80"/>
      <c r="DDD830" s="80"/>
      <c r="DDE830" s="80"/>
      <c r="DDF830" s="80"/>
      <c r="DDG830" s="80"/>
      <c r="DDH830" s="80"/>
      <c r="DDI830" s="80"/>
      <c r="DDJ830" s="80"/>
      <c r="DDK830" s="80"/>
      <c r="DDL830" s="80"/>
      <c r="DDM830" s="80"/>
      <c r="DDN830" s="80"/>
      <c r="DDO830" s="80"/>
      <c r="DDP830" s="80"/>
      <c r="DDQ830" s="80"/>
      <c r="DDR830" s="80"/>
      <c r="DDS830" s="80"/>
      <c r="DDT830" s="80"/>
      <c r="DDU830" s="80"/>
      <c r="DDV830" s="80"/>
      <c r="DDW830" s="80"/>
      <c r="DDX830" s="80"/>
      <c r="DDY830" s="80"/>
      <c r="DDZ830" s="80"/>
      <c r="DEA830" s="80"/>
      <c r="DEB830" s="80"/>
      <c r="DEC830" s="80"/>
      <c r="DED830" s="80"/>
      <c r="DEE830" s="80"/>
      <c r="DEF830" s="80"/>
      <c r="DEG830" s="80"/>
      <c r="DEH830" s="80"/>
      <c r="DEI830" s="80"/>
      <c r="DEJ830" s="80"/>
      <c r="DEK830" s="80"/>
      <c r="DEL830" s="80"/>
      <c r="DEM830" s="80"/>
      <c r="DEN830" s="80"/>
      <c r="DEO830" s="80"/>
      <c r="DEP830" s="80"/>
      <c r="DEQ830" s="80"/>
      <c r="DER830" s="80"/>
      <c r="DES830" s="80"/>
      <c r="DET830" s="80"/>
      <c r="DEU830" s="80"/>
      <c r="DEV830" s="80"/>
      <c r="DEW830" s="80"/>
      <c r="DEX830" s="80"/>
      <c r="DEY830" s="80"/>
      <c r="DEZ830" s="80"/>
      <c r="DFA830" s="80"/>
      <c r="DFB830" s="80"/>
      <c r="DFC830" s="80"/>
      <c r="DFD830" s="80"/>
      <c r="DFE830" s="80"/>
      <c r="DFF830" s="80"/>
      <c r="DFG830" s="80"/>
      <c r="DFH830" s="80"/>
      <c r="DFI830" s="80"/>
      <c r="DFJ830" s="80"/>
      <c r="DFK830" s="80"/>
      <c r="DFL830" s="80"/>
      <c r="DFM830" s="80"/>
      <c r="DFN830" s="80"/>
      <c r="DFO830" s="80"/>
      <c r="DFP830" s="80"/>
      <c r="DFQ830" s="80"/>
      <c r="DFR830" s="80"/>
      <c r="DFS830" s="80"/>
      <c r="DFT830" s="80"/>
      <c r="DFU830" s="80"/>
      <c r="DFV830" s="80"/>
      <c r="DFW830" s="80"/>
      <c r="DFX830" s="80"/>
      <c r="DFY830" s="80"/>
      <c r="DFZ830" s="80"/>
      <c r="DGA830" s="80"/>
      <c r="DGB830" s="80"/>
      <c r="DGC830" s="80"/>
      <c r="DGD830" s="80"/>
      <c r="DGE830" s="80"/>
      <c r="DGF830" s="80"/>
      <c r="DGG830" s="80"/>
      <c r="DGH830" s="80"/>
      <c r="DGI830" s="80"/>
      <c r="DGJ830" s="80"/>
      <c r="DGK830" s="80"/>
      <c r="DGL830" s="80"/>
      <c r="DGM830" s="80"/>
      <c r="DGN830" s="80"/>
      <c r="DGO830" s="80"/>
      <c r="DGP830" s="80"/>
      <c r="DGQ830" s="80"/>
      <c r="DGR830" s="80"/>
      <c r="DGS830" s="80"/>
      <c r="DGT830" s="80"/>
      <c r="DGU830" s="80"/>
      <c r="DGV830" s="80"/>
      <c r="DGW830" s="80"/>
      <c r="DGX830" s="80"/>
      <c r="DGY830" s="80"/>
      <c r="DGZ830" s="80"/>
      <c r="DHA830" s="80"/>
      <c r="DHB830" s="80"/>
      <c r="DHC830" s="80"/>
      <c r="DHD830" s="80"/>
      <c r="DHE830" s="80"/>
      <c r="DHF830" s="80"/>
      <c r="DHG830" s="80"/>
      <c r="DHH830" s="80"/>
      <c r="DHI830" s="80"/>
      <c r="DHJ830" s="80"/>
      <c r="DHK830" s="80"/>
      <c r="DHL830" s="80"/>
      <c r="DHM830" s="80"/>
      <c r="DHN830" s="80"/>
      <c r="DHO830" s="80"/>
      <c r="DHP830" s="80"/>
      <c r="DHQ830" s="80"/>
      <c r="DHR830" s="80"/>
      <c r="DHS830" s="80"/>
      <c r="DHT830" s="80"/>
      <c r="DHU830" s="80"/>
      <c r="DHV830" s="80"/>
      <c r="DHW830" s="80"/>
      <c r="DHX830" s="80"/>
      <c r="DHY830" s="80"/>
      <c r="DHZ830" s="80"/>
      <c r="DIA830" s="80"/>
      <c r="DIB830" s="80"/>
      <c r="DIC830" s="80"/>
      <c r="DID830" s="80"/>
      <c r="DIE830" s="80"/>
      <c r="DIF830" s="80"/>
      <c r="DIG830" s="80"/>
      <c r="DIH830" s="80"/>
      <c r="DII830" s="80"/>
      <c r="DIJ830" s="80"/>
      <c r="DIK830" s="80"/>
      <c r="DIL830" s="80"/>
      <c r="DIM830" s="80"/>
      <c r="DIN830" s="80"/>
      <c r="DIO830" s="80"/>
      <c r="DIP830" s="80"/>
      <c r="DIQ830" s="80"/>
      <c r="DIR830" s="80"/>
      <c r="DIS830" s="80"/>
      <c r="DIT830" s="80"/>
      <c r="DIU830" s="80"/>
      <c r="DIV830" s="80"/>
      <c r="DIW830" s="80"/>
      <c r="DIX830" s="80"/>
      <c r="DIY830" s="80"/>
      <c r="DIZ830" s="80"/>
      <c r="DJA830" s="80"/>
      <c r="DJB830" s="80"/>
      <c r="DJC830" s="80"/>
      <c r="DJD830" s="80"/>
      <c r="DJE830" s="80"/>
      <c r="DJF830" s="80"/>
      <c r="DJG830" s="80"/>
      <c r="DJH830" s="80"/>
      <c r="DJI830" s="80"/>
      <c r="DJJ830" s="80"/>
      <c r="DJK830" s="80"/>
      <c r="DJL830" s="80"/>
      <c r="DJM830" s="80"/>
      <c r="DJN830" s="80"/>
      <c r="DJO830" s="80"/>
      <c r="DJP830" s="80"/>
      <c r="DJQ830" s="80"/>
      <c r="DJR830" s="80"/>
      <c r="DJS830" s="80"/>
      <c r="DJT830" s="80"/>
      <c r="DJU830" s="80"/>
      <c r="DJV830" s="80"/>
      <c r="DJW830" s="80"/>
      <c r="DJX830" s="80"/>
      <c r="DJY830" s="80"/>
      <c r="DJZ830" s="80"/>
      <c r="DKA830" s="80"/>
      <c r="DKB830" s="80"/>
      <c r="DKC830" s="80"/>
      <c r="DKD830" s="80"/>
      <c r="DKE830" s="80"/>
      <c r="DKF830" s="80"/>
      <c r="DKG830" s="80"/>
      <c r="DKH830" s="80"/>
      <c r="DKI830" s="80"/>
      <c r="DKJ830" s="80"/>
      <c r="DKK830" s="80"/>
      <c r="DKL830" s="80"/>
      <c r="DKM830" s="80"/>
      <c r="DKN830" s="80"/>
      <c r="DKO830" s="80"/>
      <c r="DKP830" s="80"/>
      <c r="DKQ830" s="80"/>
      <c r="DKR830" s="80"/>
      <c r="DKS830" s="80"/>
      <c r="DKT830" s="80"/>
      <c r="DKU830" s="80"/>
      <c r="DKV830" s="80"/>
      <c r="DKW830" s="80"/>
      <c r="DKX830" s="80"/>
      <c r="DKY830" s="80"/>
      <c r="DKZ830" s="80"/>
      <c r="DLA830" s="80"/>
      <c r="DLB830" s="80"/>
      <c r="DLC830" s="80"/>
      <c r="DLD830" s="80"/>
      <c r="DLE830" s="80"/>
      <c r="DLF830" s="80"/>
      <c r="DLG830" s="80"/>
      <c r="DLH830" s="80"/>
      <c r="DLI830" s="80"/>
      <c r="DLJ830" s="80"/>
      <c r="DLK830" s="80"/>
      <c r="DLL830" s="80"/>
      <c r="DLM830" s="80"/>
      <c r="DLN830" s="80"/>
      <c r="DLO830" s="80"/>
      <c r="DLP830" s="80"/>
      <c r="DLQ830" s="80"/>
      <c r="DLR830" s="80"/>
      <c r="DLS830" s="80"/>
      <c r="DLT830" s="80"/>
      <c r="DLU830" s="80"/>
      <c r="DLV830" s="80"/>
      <c r="DLW830" s="80"/>
      <c r="DLX830" s="80"/>
      <c r="DLY830" s="80"/>
      <c r="DLZ830" s="80"/>
      <c r="DMA830" s="80"/>
      <c r="DMB830" s="80"/>
      <c r="DMC830" s="80"/>
      <c r="DMD830" s="80"/>
      <c r="DME830" s="80"/>
      <c r="DMF830" s="80"/>
      <c r="DMG830" s="80"/>
      <c r="DMH830" s="80"/>
      <c r="DMI830" s="80"/>
      <c r="DMJ830" s="80"/>
      <c r="DMK830" s="80"/>
      <c r="DML830" s="80"/>
      <c r="DMM830" s="80"/>
      <c r="DMN830" s="80"/>
      <c r="DMO830" s="80"/>
      <c r="DMP830" s="80"/>
      <c r="DMQ830" s="80"/>
      <c r="DMR830" s="80"/>
      <c r="DMS830" s="80"/>
      <c r="DMT830" s="80"/>
      <c r="DMU830" s="80"/>
      <c r="DMV830" s="80"/>
      <c r="DMW830" s="80"/>
      <c r="DMX830" s="80"/>
      <c r="DMY830" s="80"/>
      <c r="DMZ830" s="80"/>
      <c r="DNA830" s="80"/>
      <c r="DNB830" s="80"/>
      <c r="DNC830" s="80"/>
      <c r="DND830" s="80"/>
      <c r="DNE830" s="80"/>
      <c r="DNF830" s="80"/>
      <c r="DNG830" s="80"/>
      <c r="DNH830" s="80"/>
      <c r="DNI830" s="80"/>
      <c r="DNJ830" s="80"/>
      <c r="DNK830" s="80"/>
      <c r="DNL830" s="80"/>
      <c r="DNM830" s="80"/>
      <c r="DNN830" s="80"/>
      <c r="DNO830" s="80"/>
      <c r="DNP830" s="80"/>
      <c r="DNQ830" s="80"/>
      <c r="DNR830" s="80"/>
      <c r="DNS830" s="80"/>
      <c r="DNT830" s="80"/>
      <c r="DNU830" s="80"/>
      <c r="DNV830" s="80"/>
      <c r="DNW830" s="80"/>
      <c r="DNX830" s="80"/>
      <c r="DNY830" s="80"/>
      <c r="DNZ830" s="80"/>
      <c r="DOA830" s="80"/>
      <c r="DOB830" s="80"/>
      <c r="DOC830" s="80"/>
      <c r="DOD830" s="80"/>
      <c r="DOE830" s="80"/>
      <c r="DOF830" s="80"/>
      <c r="DOG830" s="80"/>
      <c r="DOH830" s="80"/>
      <c r="DOI830" s="80"/>
      <c r="DOJ830" s="80"/>
      <c r="DOK830" s="80"/>
      <c r="DOL830" s="80"/>
      <c r="DOM830" s="80"/>
      <c r="DON830" s="80"/>
      <c r="DOO830" s="80"/>
      <c r="DOP830" s="80"/>
      <c r="DOQ830" s="80"/>
      <c r="DOR830" s="80"/>
      <c r="DOS830" s="80"/>
      <c r="DOT830" s="80"/>
      <c r="DOU830" s="80"/>
      <c r="DOV830" s="80"/>
      <c r="DOW830" s="80"/>
      <c r="DOX830" s="80"/>
      <c r="DOY830" s="80"/>
      <c r="DOZ830" s="80"/>
      <c r="DPA830" s="80"/>
      <c r="DPB830" s="80"/>
      <c r="DPC830" s="80"/>
      <c r="DPD830" s="80"/>
      <c r="DPE830" s="80"/>
      <c r="DPF830" s="80"/>
      <c r="DPG830" s="80"/>
      <c r="DPH830" s="80"/>
      <c r="DPI830" s="80"/>
      <c r="DPJ830" s="80"/>
      <c r="DPK830" s="80"/>
      <c r="DPL830" s="80"/>
      <c r="DPM830" s="80"/>
      <c r="DPN830" s="80"/>
      <c r="DPO830" s="80"/>
      <c r="DPP830" s="80"/>
      <c r="DPQ830" s="80"/>
      <c r="DPR830" s="80"/>
      <c r="DPS830" s="80"/>
      <c r="DPT830" s="80"/>
      <c r="DPU830" s="80"/>
      <c r="DPV830" s="80"/>
      <c r="DPW830" s="80"/>
      <c r="DPX830" s="80"/>
      <c r="DPY830" s="80"/>
      <c r="DPZ830" s="80"/>
      <c r="DQA830" s="80"/>
      <c r="DQB830" s="80"/>
      <c r="DQC830" s="80"/>
      <c r="DQD830" s="80"/>
      <c r="DQE830" s="80"/>
      <c r="DQF830" s="80"/>
      <c r="DQG830" s="80"/>
      <c r="DQH830" s="80"/>
      <c r="DQI830" s="80"/>
      <c r="DQJ830" s="80"/>
      <c r="DQK830" s="80"/>
      <c r="DQL830" s="80"/>
      <c r="DQM830" s="80"/>
      <c r="DQN830" s="80"/>
      <c r="DQO830" s="80"/>
      <c r="DQP830" s="80"/>
      <c r="DQQ830" s="80"/>
      <c r="DQR830" s="80"/>
      <c r="DQS830" s="80"/>
      <c r="DQT830" s="80"/>
      <c r="DQU830" s="80"/>
      <c r="DQV830" s="80"/>
      <c r="DQW830" s="80"/>
      <c r="DQX830" s="80"/>
      <c r="DQY830" s="80"/>
      <c r="DQZ830" s="80"/>
      <c r="DRA830" s="80"/>
      <c r="DRB830" s="80"/>
      <c r="DRC830" s="80"/>
      <c r="DRD830" s="80"/>
      <c r="DRE830" s="80"/>
      <c r="DRF830" s="80"/>
      <c r="DRG830" s="80"/>
      <c r="DRH830" s="80"/>
      <c r="DRI830" s="80"/>
      <c r="DRJ830" s="80"/>
      <c r="DRK830" s="80"/>
      <c r="DRL830" s="80"/>
      <c r="DRM830" s="80"/>
      <c r="DRN830" s="80"/>
      <c r="DRO830" s="80"/>
      <c r="DRP830" s="80"/>
      <c r="DRQ830" s="80"/>
      <c r="DRR830" s="80"/>
      <c r="DRS830" s="80"/>
      <c r="DRT830" s="80"/>
      <c r="DRU830" s="80"/>
      <c r="DRV830" s="80"/>
      <c r="DRW830" s="80"/>
      <c r="DRX830" s="80"/>
      <c r="DRY830" s="80"/>
      <c r="DRZ830" s="80"/>
      <c r="DSA830" s="80"/>
      <c r="DSB830" s="80"/>
      <c r="DSC830" s="80"/>
      <c r="DSD830" s="80"/>
      <c r="DSE830" s="80"/>
      <c r="DSF830" s="80"/>
      <c r="DSG830" s="80"/>
      <c r="DSH830" s="80"/>
      <c r="DSI830" s="80"/>
      <c r="DSJ830" s="80"/>
      <c r="DSK830" s="80"/>
      <c r="DSL830" s="80"/>
      <c r="DSM830" s="80"/>
      <c r="DSN830" s="80"/>
      <c r="DSO830" s="80"/>
      <c r="DSP830" s="80"/>
      <c r="DSQ830" s="80"/>
      <c r="DSR830" s="80"/>
      <c r="DSS830" s="80"/>
      <c r="DST830" s="80"/>
      <c r="DSU830" s="80"/>
      <c r="DSV830" s="80"/>
      <c r="DSW830" s="80"/>
      <c r="DSX830" s="80"/>
      <c r="DSY830" s="80"/>
      <c r="DSZ830" s="80"/>
      <c r="DTA830" s="80"/>
      <c r="DTB830" s="80"/>
      <c r="DTC830" s="80"/>
      <c r="DTD830" s="80"/>
      <c r="DTE830" s="80"/>
      <c r="DTF830" s="80"/>
      <c r="DTG830" s="80"/>
      <c r="DTH830" s="80"/>
      <c r="DTI830" s="80"/>
      <c r="DTJ830" s="80"/>
      <c r="DTK830" s="80"/>
      <c r="DTL830" s="80"/>
      <c r="DTM830" s="80"/>
      <c r="DTN830" s="80"/>
      <c r="DTO830" s="80"/>
      <c r="DTP830" s="80"/>
      <c r="DTQ830" s="80"/>
      <c r="DTR830" s="80"/>
      <c r="DTS830" s="80"/>
      <c r="DTT830" s="80"/>
      <c r="DTU830" s="80"/>
      <c r="DTV830" s="80"/>
      <c r="DTW830" s="80"/>
      <c r="DTX830" s="80"/>
      <c r="DTY830" s="80"/>
      <c r="DTZ830" s="80"/>
      <c r="DUA830" s="80"/>
      <c r="DUB830" s="80"/>
      <c r="DUC830" s="80"/>
      <c r="DUD830" s="80"/>
      <c r="DUE830" s="80"/>
      <c r="DUF830" s="80"/>
      <c r="DUG830" s="80"/>
      <c r="DUH830" s="80"/>
      <c r="DUI830" s="80"/>
      <c r="DUJ830" s="80"/>
      <c r="DUK830" s="80"/>
      <c r="DUL830" s="80"/>
      <c r="DUM830" s="80"/>
      <c r="DUN830" s="80"/>
      <c r="DUO830" s="80"/>
      <c r="DUP830" s="80"/>
      <c r="DUQ830" s="80"/>
      <c r="DUR830" s="80"/>
      <c r="DUS830" s="80"/>
      <c r="DUT830" s="80"/>
      <c r="DUU830" s="80"/>
      <c r="DUV830" s="80"/>
      <c r="DUW830" s="80"/>
      <c r="DUX830" s="80"/>
      <c r="DUY830" s="80"/>
      <c r="DUZ830" s="80"/>
      <c r="DVA830" s="80"/>
      <c r="DVB830" s="80"/>
      <c r="DVC830" s="80"/>
      <c r="DVD830" s="80"/>
      <c r="DVE830" s="80"/>
      <c r="DVF830" s="80"/>
      <c r="DVG830" s="80"/>
      <c r="DVH830" s="80"/>
      <c r="DVI830" s="80"/>
      <c r="DVJ830" s="80"/>
      <c r="DVK830" s="80"/>
      <c r="DVL830" s="80"/>
      <c r="DVM830" s="80"/>
      <c r="DVN830" s="80"/>
      <c r="DVO830" s="80"/>
      <c r="DVP830" s="80"/>
      <c r="DVQ830" s="80"/>
      <c r="DVR830" s="80"/>
      <c r="DVS830" s="80"/>
      <c r="DVT830" s="80"/>
      <c r="DVU830" s="80"/>
      <c r="DVV830" s="80"/>
      <c r="DVW830" s="80"/>
      <c r="DVX830" s="80"/>
      <c r="DVY830" s="80"/>
      <c r="DVZ830" s="80"/>
      <c r="DWA830" s="80"/>
      <c r="DWB830" s="80"/>
      <c r="DWC830" s="80"/>
      <c r="DWD830" s="80"/>
      <c r="DWE830" s="80"/>
      <c r="DWF830" s="80"/>
      <c r="DWG830" s="80"/>
      <c r="DWH830" s="80"/>
      <c r="DWI830" s="80"/>
      <c r="DWJ830" s="80"/>
      <c r="DWK830" s="80"/>
      <c r="DWL830" s="80"/>
      <c r="DWM830" s="80"/>
      <c r="DWN830" s="80"/>
      <c r="DWO830" s="80"/>
      <c r="DWP830" s="80"/>
      <c r="DWQ830" s="80"/>
      <c r="DWR830" s="80"/>
      <c r="DWS830" s="80"/>
      <c r="DWT830" s="80"/>
      <c r="DWU830" s="80"/>
      <c r="DWV830" s="80"/>
      <c r="DWW830" s="80"/>
      <c r="DWX830" s="80"/>
      <c r="DWY830" s="80"/>
      <c r="DWZ830" s="80"/>
      <c r="DXA830" s="80"/>
      <c r="DXB830" s="80"/>
      <c r="DXC830" s="80"/>
      <c r="DXD830" s="80"/>
      <c r="DXE830" s="80"/>
      <c r="DXF830" s="80"/>
      <c r="DXG830" s="80"/>
      <c r="DXH830" s="80"/>
      <c r="DXI830" s="80"/>
      <c r="DXJ830" s="80"/>
      <c r="DXK830" s="80"/>
      <c r="DXL830" s="80"/>
      <c r="DXM830" s="80"/>
      <c r="DXN830" s="80"/>
      <c r="DXO830" s="80"/>
      <c r="DXP830" s="80"/>
      <c r="DXQ830" s="80"/>
      <c r="DXR830" s="80"/>
      <c r="DXS830" s="80"/>
      <c r="DXT830" s="80"/>
      <c r="DXU830" s="80"/>
      <c r="DXV830" s="80"/>
      <c r="DXW830" s="80"/>
      <c r="DXX830" s="80"/>
      <c r="DXY830" s="80"/>
      <c r="DXZ830" s="80"/>
      <c r="DYA830" s="80"/>
      <c r="DYB830" s="80"/>
      <c r="DYC830" s="80"/>
      <c r="DYD830" s="80"/>
      <c r="DYE830" s="80"/>
      <c r="DYF830" s="80"/>
      <c r="DYG830" s="80"/>
      <c r="DYH830" s="80"/>
      <c r="DYI830" s="80"/>
      <c r="DYJ830" s="80"/>
      <c r="DYK830" s="80"/>
      <c r="DYL830" s="80"/>
      <c r="DYM830" s="80"/>
      <c r="DYN830" s="80"/>
      <c r="DYO830" s="80"/>
      <c r="DYP830" s="80"/>
      <c r="DYQ830" s="80"/>
      <c r="DYR830" s="80"/>
      <c r="DYS830" s="80"/>
      <c r="DYT830" s="80"/>
      <c r="DYU830" s="80"/>
      <c r="DYV830" s="80"/>
      <c r="DYW830" s="80"/>
      <c r="DYX830" s="80"/>
      <c r="DYY830" s="80"/>
      <c r="DYZ830" s="80"/>
      <c r="DZA830" s="80"/>
      <c r="DZB830" s="80"/>
      <c r="DZC830" s="80"/>
      <c r="DZD830" s="80"/>
      <c r="DZE830" s="80"/>
      <c r="DZF830" s="80"/>
      <c r="DZG830" s="80"/>
      <c r="DZH830" s="80"/>
      <c r="DZI830" s="80"/>
      <c r="DZJ830" s="80"/>
      <c r="DZK830" s="80"/>
      <c r="DZL830" s="80"/>
      <c r="DZM830" s="80"/>
      <c r="DZN830" s="80"/>
      <c r="DZO830" s="80"/>
      <c r="DZP830" s="80"/>
      <c r="DZQ830" s="80"/>
      <c r="DZR830" s="80"/>
      <c r="DZS830" s="80"/>
      <c r="DZT830" s="80"/>
      <c r="DZU830" s="80"/>
      <c r="DZV830" s="80"/>
      <c r="DZW830" s="80"/>
      <c r="DZX830" s="80"/>
      <c r="DZY830" s="80"/>
      <c r="DZZ830" s="80"/>
      <c r="EAA830" s="80"/>
      <c r="EAB830" s="80"/>
      <c r="EAC830" s="80"/>
      <c r="EAD830" s="80"/>
      <c r="EAE830" s="80"/>
      <c r="EAF830" s="80"/>
      <c r="EAG830" s="80"/>
      <c r="EAH830" s="80"/>
      <c r="EAI830" s="80"/>
      <c r="EAJ830" s="80"/>
      <c r="EAK830" s="80"/>
      <c r="EAL830" s="80"/>
      <c r="EAM830" s="80"/>
      <c r="EAN830" s="80"/>
      <c r="EAO830" s="80"/>
      <c r="EAP830" s="80"/>
      <c r="EAQ830" s="80"/>
      <c r="EAR830" s="80"/>
      <c r="EAS830" s="80"/>
      <c r="EAT830" s="80"/>
      <c r="EAU830" s="80"/>
      <c r="EAV830" s="80"/>
      <c r="EAW830" s="80"/>
      <c r="EAX830" s="80"/>
      <c r="EAY830" s="80"/>
      <c r="EAZ830" s="80"/>
      <c r="EBA830" s="80"/>
      <c r="EBB830" s="80"/>
      <c r="EBC830" s="80"/>
      <c r="EBD830" s="80"/>
      <c r="EBE830" s="80"/>
      <c r="EBF830" s="80"/>
      <c r="EBG830" s="80"/>
      <c r="EBH830" s="80"/>
      <c r="EBI830" s="80"/>
      <c r="EBJ830" s="80"/>
      <c r="EBK830" s="80"/>
      <c r="EBL830" s="80"/>
      <c r="EBM830" s="80"/>
      <c r="EBN830" s="80"/>
      <c r="EBO830" s="80"/>
      <c r="EBP830" s="80"/>
      <c r="EBQ830" s="80"/>
      <c r="EBR830" s="80"/>
      <c r="EBS830" s="80"/>
      <c r="EBT830" s="80"/>
      <c r="EBU830" s="80"/>
      <c r="EBV830" s="80"/>
      <c r="EBW830" s="80"/>
      <c r="EBX830" s="80"/>
      <c r="EBY830" s="80"/>
      <c r="EBZ830" s="80"/>
      <c r="ECA830" s="80"/>
      <c r="ECB830" s="80"/>
      <c r="ECC830" s="80"/>
      <c r="ECD830" s="80"/>
      <c r="ECE830" s="80"/>
      <c r="ECF830" s="80"/>
      <c r="ECG830" s="80"/>
      <c r="ECH830" s="80"/>
      <c r="ECI830" s="80"/>
      <c r="ECJ830" s="80"/>
      <c r="ECK830" s="80"/>
      <c r="ECL830" s="80"/>
      <c r="ECM830" s="80"/>
      <c r="ECN830" s="80"/>
      <c r="ECO830" s="80"/>
      <c r="ECP830" s="80"/>
      <c r="ECQ830" s="80"/>
      <c r="ECR830" s="80"/>
      <c r="ECS830" s="80"/>
      <c r="ECT830" s="80"/>
      <c r="ECU830" s="80"/>
      <c r="ECV830" s="80"/>
      <c r="ECW830" s="80"/>
      <c r="ECX830" s="80"/>
      <c r="ECY830" s="80"/>
      <c r="ECZ830" s="80"/>
      <c r="EDA830" s="80"/>
      <c r="EDB830" s="80"/>
      <c r="EDC830" s="80"/>
      <c r="EDD830" s="80"/>
      <c r="EDE830" s="80"/>
      <c r="EDF830" s="80"/>
      <c r="EDG830" s="80"/>
      <c r="EDH830" s="80"/>
      <c r="EDI830" s="80"/>
      <c r="EDJ830" s="80"/>
      <c r="EDK830" s="80"/>
      <c r="EDL830" s="80"/>
      <c r="EDM830" s="80"/>
      <c r="EDN830" s="80"/>
      <c r="EDO830" s="80"/>
      <c r="EDP830" s="80"/>
      <c r="EDQ830" s="80"/>
      <c r="EDR830" s="80"/>
      <c r="EDS830" s="80"/>
      <c r="EDT830" s="80"/>
      <c r="EDU830" s="80"/>
      <c r="EDV830" s="80"/>
      <c r="EDW830" s="80"/>
      <c r="EDX830" s="80"/>
      <c r="EDY830" s="80"/>
      <c r="EDZ830" s="80"/>
      <c r="EEA830" s="80"/>
      <c r="EEB830" s="80"/>
      <c r="EEC830" s="80"/>
      <c r="EED830" s="80"/>
      <c r="EEE830" s="80"/>
      <c r="EEF830" s="80"/>
      <c r="EEG830" s="80"/>
      <c r="EEH830" s="80"/>
      <c r="EEI830" s="80"/>
      <c r="EEJ830" s="80"/>
      <c r="EEK830" s="80"/>
      <c r="EEL830" s="80"/>
      <c r="EEM830" s="80"/>
      <c r="EEN830" s="80"/>
      <c r="EEO830" s="80"/>
      <c r="EEP830" s="80"/>
      <c r="EEQ830" s="80"/>
      <c r="EER830" s="80"/>
      <c r="EES830" s="80"/>
      <c r="EET830" s="80"/>
      <c r="EEU830" s="80"/>
      <c r="EEV830" s="80"/>
      <c r="EEW830" s="80"/>
      <c r="EEX830" s="80"/>
      <c r="EEY830" s="80"/>
      <c r="EEZ830" s="80"/>
      <c r="EFA830" s="80"/>
      <c r="EFB830" s="80"/>
      <c r="EFC830" s="80"/>
      <c r="EFD830" s="80"/>
      <c r="EFE830" s="80"/>
      <c r="EFF830" s="80"/>
      <c r="EFG830" s="80"/>
      <c r="EFH830" s="80"/>
      <c r="EFI830" s="80"/>
      <c r="EFJ830" s="80"/>
      <c r="EFK830" s="80"/>
      <c r="EFL830" s="80"/>
      <c r="EFM830" s="80"/>
      <c r="EFN830" s="80"/>
      <c r="EFO830" s="80"/>
      <c r="EFP830" s="80"/>
      <c r="EFQ830" s="80"/>
      <c r="EFR830" s="80"/>
      <c r="EFS830" s="80"/>
      <c r="EFT830" s="80"/>
      <c r="EFU830" s="80"/>
      <c r="EFV830" s="80"/>
      <c r="EFW830" s="80"/>
      <c r="EFX830" s="80"/>
      <c r="EFY830" s="80"/>
      <c r="EFZ830" s="80"/>
      <c r="EGA830" s="80"/>
      <c r="EGB830" s="80"/>
      <c r="EGC830" s="80"/>
      <c r="EGD830" s="80"/>
      <c r="EGE830" s="80"/>
      <c r="EGF830" s="80"/>
      <c r="EGG830" s="80"/>
      <c r="EGH830" s="80"/>
      <c r="EGI830" s="80"/>
      <c r="EGJ830" s="80"/>
      <c r="EGK830" s="80"/>
      <c r="EGL830" s="80"/>
      <c r="EGM830" s="80"/>
      <c r="EGN830" s="80"/>
      <c r="EGO830" s="80"/>
      <c r="EGP830" s="80"/>
      <c r="EGQ830" s="80"/>
      <c r="EGR830" s="80"/>
      <c r="EGS830" s="80"/>
      <c r="EGT830" s="80"/>
      <c r="EGU830" s="80"/>
      <c r="EGV830" s="80"/>
      <c r="EGW830" s="80"/>
      <c r="EGX830" s="80"/>
      <c r="EGY830" s="80"/>
      <c r="EGZ830" s="80"/>
      <c r="EHA830" s="80"/>
      <c r="EHB830" s="80"/>
      <c r="EHC830" s="80"/>
      <c r="EHD830" s="80"/>
      <c r="EHE830" s="80"/>
      <c r="EHF830" s="80"/>
      <c r="EHG830" s="80"/>
      <c r="EHH830" s="80"/>
      <c r="EHI830" s="80"/>
      <c r="EHJ830" s="80"/>
      <c r="EHK830" s="80"/>
      <c r="EHL830" s="80"/>
      <c r="EHM830" s="80"/>
      <c r="EHN830" s="80"/>
      <c r="EHO830" s="80"/>
      <c r="EHP830" s="80"/>
      <c r="EHQ830" s="80"/>
      <c r="EHR830" s="80"/>
      <c r="EHS830" s="80"/>
      <c r="EHT830" s="80"/>
      <c r="EHU830" s="80"/>
      <c r="EHV830" s="80"/>
      <c r="EHW830" s="80"/>
      <c r="EHX830" s="80"/>
      <c r="EHY830" s="80"/>
      <c r="EHZ830" s="80"/>
      <c r="EIA830" s="80"/>
      <c r="EIB830" s="80"/>
      <c r="EIC830" s="80"/>
      <c r="EID830" s="80"/>
      <c r="EIE830" s="80"/>
      <c r="EIF830" s="80"/>
      <c r="EIG830" s="80"/>
      <c r="EIH830" s="80"/>
      <c r="EII830" s="80"/>
      <c r="EIJ830" s="80"/>
      <c r="EIK830" s="80"/>
      <c r="EIL830" s="80"/>
      <c r="EIM830" s="80"/>
      <c r="EIN830" s="80"/>
      <c r="EIO830" s="80"/>
      <c r="EIP830" s="80"/>
      <c r="EIQ830" s="80"/>
      <c r="EIR830" s="80"/>
      <c r="EIS830" s="80"/>
      <c r="EIT830" s="80"/>
      <c r="EIU830" s="80"/>
      <c r="EIV830" s="80"/>
      <c r="EIW830" s="80"/>
      <c r="EIX830" s="80"/>
      <c r="EIY830" s="80"/>
      <c r="EIZ830" s="80"/>
      <c r="EJA830" s="80"/>
      <c r="EJB830" s="80"/>
      <c r="EJC830" s="80"/>
      <c r="EJD830" s="80"/>
      <c r="EJE830" s="80"/>
      <c r="EJF830" s="80"/>
      <c r="EJG830" s="80"/>
      <c r="EJH830" s="80"/>
      <c r="EJI830" s="80"/>
      <c r="EJJ830" s="80"/>
      <c r="EJK830" s="80"/>
      <c r="EJL830" s="80"/>
      <c r="EJM830" s="80"/>
      <c r="EJN830" s="80"/>
      <c r="EJO830" s="80"/>
      <c r="EJP830" s="80"/>
      <c r="EJQ830" s="80"/>
      <c r="EJR830" s="80"/>
      <c r="EJS830" s="80"/>
      <c r="EJT830" s="80"/>
      <c r="EJU830" s="80"/>
      <c r="EJV830" s="80"/>
      <c r="EJW830" s="80"/>
      <c r="EJX830" s="80"/>
      <c r="EJY830" s="80"/>
      <c r="EJZ830" s="80"/>
      <c r="EKA830" s="80"/>
      <c r="EKB830" s="80"/>
      <c r="EKC830" s="80"/>
      <c r="EKD830" s="80"/>
      <c r="EKE830" s="80"/>
      <c r="EKF830" s="80"/>
      <c r="EKG830" s="80"/>
      <c r="EKH830" s="80"/>
      <c r="EKI830" s="80"/>
      <c r="EKJ830" s="80"/>
      <c r="EKK830" s="80"/>
      <c r="EKL830" s="80"/>
      <c r="EKM830" s="80"/>
      <c r="EKN830" s="80"/>
      <c r="EKO830" s="80"/>
      <c r="EKP830" s="80"/>
      <c r="EKQ830" s="80"/>
      <c r="EKR830" s="80"/>
      <c r="EKS830" s="80"/>
      <c r="EKT830" s="80"/>
      <c r="EKU830" s="80"/>
      <c r="EKV830" s="80"/>
      <c r="EKW830" s="80"/>
      <c r="EKX830" s="80"/>
      <c r="EKY830" s="80"/>
      <c r="EKZ830" s="80"/>
      <c r="ELA830" s="80"/>
      <c r="ELB830" s="80"/>
      <c r="ELC830" s="80"/>
      <c r="ELD830" s="80"/>
      <c r="ELE830" s="80"/>
      <c r="ELF830" s="80"/>
      <c r="ELG830" s="80"/>
      <c r="ELH830" s="80"/>
      <c r="ELI830" s="80"/>
      <c r="ELJ830" s="80"/>
      <c r="ELK830" s="80"/>
      <c r="ELL830" s="80"/>
      <c r="ELM830" s="80"/>
      <c r="ELN830" s="80"/>
      <c r="ELO830" s="80"/>
      <c r="ELP830" s="80"/>
      <c r="ELQ830" s="80"/>
      <c r="ELR830" s="80"/>
      <c r="ELS830" s="80"/>
      <c r="ELT830" s="80"/>
      <c r="ELU830" s="80"/>
      <c r="ELV830" s="80"/>
      <c r="ELW830" s="80"/>
      <c r="ELX830" s="80"/>
      <c r="ELY830" s="80"/>
      <c r="ELZ830" s="80"/>
      <c r="EMA830" s="80"/>
      <c r="EMB830" s="80"/>
      <c r="EMC830" s="80"/>
      <c r="EMD830" s="80"/>
      <c r="EME830" s="80"/>
      <c r="EMF830" s="80"/>
      <c r="EMG830" s="80"/>
      <c r="EMH830" s="80"/>
      <c r="EMI830" s="80"/>
      <c r="EMJ830" s="80"/>
      <c r="EMK830" s="80"/>
      <c r="EML830" s="80"/>
      <c r="EMM830" s="80"/>
      <c r="EMN830" s="80"/>
      <c r="EMO830" s="80"/>
      <c r="EMP830" s="80"/>
      <c r="EMQ830" s="80"/>
      <c r="EMR830" s="80"/>
      <c r="EMS830" s="80"/>
      <c r="EMT830" s="80"/>
      <c r="EMU830" s="80"/>
      <c r="EMV830" s="80"/>
      <c r="EMW830" s="80"/>
      <c r="EMX830" s="80"/>
      <c r="EMY830" s="80"/>
      <c r="EMZ830" s="80"/>
      <c r="ENA830" s="80"/>
      <c r="ENB830" s="80"/>
      <c r="ENC830" s="80"/>
      <c r="END830" s="80"/>
      <c r="ENE830" s="80"/>
      <c r="ENF830" s="80"/>
      <c r="ENG830" s="80"/>
      <c r="ENH830" s="80"/>
      <c r="ENI830" s="80"/>
      <c r="ENJ830" s="80"/>
      <c r="ENK830" s="80"/>
      <c r="ENL830" s="80"/>
      <c r="ENM830" s="80"/>
      <c r="ENN830" s="80"/>
      <c r="ENO830" s="80"/>
      <c r="ENP830" s="80"/>
      <c r="ENQ830" s="80"/>
      <c r="ENR830" s="80"/>
      <c r="ENS830" s="80"/>
      <c r="ENT830" s="80"/>
      <c r="ENU830" s="80"/>
      <c r="ENV830" s="80"/>
      <c r="ENW830" s="80"/>
      <c r="ENX830" s="80"/>
      <c r="ENY830" s="80"/>
      <c r="ENZ830" s="80"/>
      <c r="EOA830" s="80"/>
      <c r="EOB830" s="80"/>
      <c r="EOC830" s="80"/>
      <c r="EOD830" s="80"/>
      <c r="EOE830" s="80"/>
      <c r="EOF830" s="80"/>
      <c r="EOG830" s="80"/>
      <c r="EOH830" s="80"/>
      <c r="EOI830" s="80"/>
      <c r="EOJ830" s="80"/>
      <c r="EOK830" s="80"/>
      <c r="EOL830" s="80"/>
      <c r="EOM830" s="80"/>
      <c r="EON830" s="80"/>
      <c r="EOO830" s="80"/>
      <c r="EOP830" s="80"/>
      <c r="EOQ830" s="80"/>
      <c r="EOR830" s="80"/>
      <c r="EOS830" s="80"/>
      <c r="EOT830" s="80"/>
      <c r="EOU830" s="80"/>
      <c r="EOV830" s="80"/>
      <c r="EOW830" s="80"/>
      <c r="EOX830" s="80"/>
      <c r="EOY830" s="80"/>
      <c r="EOZ830" s="80"/>
      <c r="EPA830" s="80"/>
      <c r="EPB830" s="80"/>
      <c r="EPC830" s="80"/>
      <c r="EPD830" s="80"/>
      <c r="EPE830" s="80"/>
      <c r="EPF830" s="80"/>
      <c r="EPG830" s="80"/>
      <c r="EPH830" s="80"/>
      <c r="EPI830" s="80"/>
      <c r="EPJ830" s="80"/>
      <c r="EPK830" s="80"/>
      <c r="EPL830" s="80"/>
      <c r="EPM830" s="80"/>
      <c r="EPN830" s="80"/>
      <c r="EPO830" s="80"/>
      <c r="EPP830" s="80"/>
      <c r="EPQ830" s="80"/>
      <c r="EPR830" s="80"/>
      <c r="EPS830" s="80"/>
      <c r="EPT830" s="80"/>
      <c r="EPU830" s="80"/>
      <c r="EPV830" s="80"/>
      <c r="EPW830" s="80"/>
      <c r="EPX830" s="80"/>
      <c r="EPY830" s="80"/>
      <c r="EPZ830" s="80"/>
      <c r="EQA830" s="80"/>
      <c r="EQB830" s="80"/>
      <c r="EQC830" s="80"/>
      <c r="EQD830" s="80"/>
      <c r="EQE830" s="80"/>
      <c r="EQF830" s="80"/>
      <c r="EQG830" s="80"/>
      <c r="EQH830" s="80"/>
      <c r="EQI830" s="80"/>
      <c r="EQJ830" s="80"/>
      <c r="EQK830" s="80"/>
      <c r="EQL830" s="80"/>
      <c r="EQM830" s="80"/>
      <c r="EQN830" s="80"/>
      <c r="EQO830" s="80"/>
      <c r="EQP830" s="80"/>
      <c r="EQQ830" s="80"/>
      <c r="EQR830" s="80"/>
      <c r="EQS830" s="80"/>
      <c r="EQT830" s="80"/>
      <c r="EQU830" s="80"/>
      <c r="EQV830" s="80"/>
      <c r="EQW830" s="80"/>
      <c r="EQX830" s="80"/>
      <c r="EQY830" s="80"/>
      <c r="EQZ830" s="80"/>
      <c r="ERA830" s="80"/>
      <c r="ERB830" s="80"/>
      <c r="ERC830" s="80"/>
      <c r="ERD830" s="80"/>
      <c r="ERE830" s="80"/>
      <c r="ERF830" s="80"/>
      <c r="ERG830" s="80"/>
      <c r="ERH830" s="80"/>
      <c r="ERI830" s="80"/>
      <c r="ERJ830" s="80"/>
      <c r="ERK830" s="80"/>
      <c r="ERL830" s="80"/>
      <c r="ERM830" s="80"/>
      <c r="ERN830" s="80"/>
      <c r="ERO830" s="80"/>
      <c r="ERP830" s="80"/>
      <c r="ERQ830" s="80"/>
      <c r="ERR830" s="80"/>
      <c r="ERS830" s="80"/>
      <c r="ERT830" s="80"/>
      <c r="ERU830" s="80"/>
      <c r="ERV830" s="80"/>
      <c r="ERW830" s="80"/>
      <c r="ERX830" s="80"/>
      <c r="ERY830" s="80"/>
      <c r="ERZ830" s="80"/>
      <c r="ESA830" s="80"/>
      <c r="ESB830" s="80"/>
      <c r="ESC830" s="80"/>
      <c r="ESD830" s="80"/>
      <c r="ESE830" s="80"/>
      <c r="ESF830" s="80"/>
      <c r="ESG830" s="80"/>
      <c r="ESH830" s="80"/>
      <c r="ESI830" s="80"/>
      <c r="ESJ830" s="80"/>
      <c r="ESK830" s="80"/>
      <c r="ESL830" s="80"/>
      <c r="ESM830" s="80"/>
      <c r="ESN830" s="80"/>
      <c r="ESO830" s="80"/>
      <c r="ESP830" s="80"/>
      <c r="ESQ830" s="80"/>
      <c r="ESR830" s="80"/>
      <c r="ESS830" s="80"/>
      <c r="EST830" s="80"/>
      <c r="ESU830" s="80"/>
      <c r="ESV830" s="80"/>
      <c r="ESW830" s="80"/>
      <c r="ESX830" s="80"/>
      <c r="ESY830" s="80"/>
      <c r="ESZ830" s="80"/>
      <c r="ETA830" s="80"/>
      <c r="ETB830" s="80"/>
      <c r="ETC830" s="80"/>
      <c r="ETD830" s="80"/>
      <c r="ETE830" s="80"/>
      <c r="ETF830" s="80"/>
      <c r="ETG830" s="80"/>
      <c r="ETH830" s="80"/>
      <c r="ETI830" s="80"/>
      <c r="ETJ830" s="80"/>
      <c r="ETK830" s="80"/>
      <c r="ETL830" s="80"/>
      <c r="ETM830" s="80"/>
      <c r="ETN830" s="80"/>
      <c r="ETO830" s="80"/>
      <c r="ETP830" s="80"/>
      <c r="ETQ830" s="80"/>
      <c r="ETR830" s="80"/>
      <c r="ETS830" s="80"/>
      <c r="ETT830" s="80"/>
      <c r="ETU830" s="80"/>
      <c r="ETV830" s="80"/>
      <c r="ETW830" s="80"/>
      <c r="ETX830" s="80"/>
      <c r="ETY830" s="80"/>
      <c r="ETZ830" s="80"/>
      <c r="EUA830" s="80"/>
      <c r="EUB830" s="80"/>
      <c r="EUC830" s="80"/>
      <c r="EUD830" s="80"/>
      <c r="EUE830" s="80"/>
      <c r="EUF830" s="80"/>
      <c r="EUG830" s="80"/>
      <c r="EUH830" s="80"/>
      <c r="EUI830" s="80"/>
      <c r="EUJ830" s="80"/>
      <c r="EUK830" s="80"/>
      <c r="EUL830" s="80"/>
      <c r="EUM830" s="80"/>
      <c r="EUN830" s="80"/>
      <c r="EUO830" s="80"/>
      <c r="EUP830" s="80"/>
      <c r="EUQ830" s="80"/>
      <c r="EUR830" s="80"/>
      <c r="EUS830" s="80"/>
      <c r="EUT830" s="80"/>
      <c r="EUU830" s="80"/>
      <c r="EUV830" s="80"/>
      <c r="EUW830" s="80"/>
      <c r="EUX830" s="80"/>
      <c r="EUY830" s="80"/>
      <c r="EUZ830" s="80"/>
      <c r="EVA830" s="80"/>
      <c r="EVB830" s="80"/>
      <c r="EVC830" s="80"/>
      <c r="EVD830" s="80"/>
      <c r="EVE830" s="80"/>
      <c r="EVF830" s="80"/>
      <c r="EVG830" s="80"/>
      <c r="EVH830" s="80"/>
      <c r="EVI830" s="80"/>
      <c r="EVJ830" s="80"/>
      <c r="EVK830" s="80"/>
      <c r="EVL830" s="80"/>
      <c r="EVM830" s="80"/>
      <c r="EVN830" s="80"/>
      <c r="EVO830" s="80"/>
      <c r="EVP830" s="80"/>
      <c r="EVQ830" s="80"/>
      <c r="EVR830" s="80"/>
      <c r="EVS830" s="80"/>
      <c r="EVT830" s="80"/>
      <c r="EVU830" s="80"/>
      <c r="EVV830" s="80"/>
      <c r="EVW830" s="80"/>
      <c r="EVX830" s="80"/>
      <c r="EVY830" s="80"/>
      <c r="EVZ830" s="80"/>
      <c r="EWA830" s="80"/>
      <c r="EWB830" s="80"/>
      <c r="EWC830" s="80"/>
      <c r="EWD830" s="80"/>
      <c r="EWE830" s="80"/>
      <c r="EWF830" s="80"/>
      <c r="EWG830" s="80"/>
      <c r="EWH830" s="80"/>
      <c r="EWI830" s="80"/>
      <c r="EWJ830" s="80"/>
      <c r="EWK830" s="80"/>
      <c r="EWL830" s="80"/>
      <c r="EWM830" s="80"/>
      <c r="EWN830" s="80"/>
      <c r="EWO830" s="80"/>
      <c r="EWP830" s="80"/>
      <c r="EWQ830" s="80"/>
      <c r="EWR830" s="80"/>
      <c r="EWS830" s="80"/>
      <c r="EWT830" s="80"/>
      <c r="EWU830" s="80"/>
      <c r="EWV830" s="80"/>
      <c r="EWW830" s="80"/>
      <c r="EWX830" s="80"/>
      <c r="EWY830" s="80"/>
      <c r="EWZ830" s="80"/>
      <c r="EXA830" s="80"/>
      <c r="EXB830" s="80"/>
      <c r="EXC830" s="80"/>
      <c r="EXD830" s="80"/>
      <c r="EXE830" s="80"/>
      <c r="EXF830" s="80"/>
      <c r="EXG830" s="80"/>
      <c r="EXH830" s="80"/>
      <c r="EXI830" s="80"/>
      <c r="EXJ830" s="80"/>
      <c r="EXK830" s="80"/>
      <c r="EXL830" s="80"/>
      <c r="EXM830" s="80"/>
      <c r="EXN830" s="80"/>
      <c r="EXO830" s="80"/>
      <c r="EXP830" s="80"/>
      <c r="EXQ830" s="80"/>
      <c r="EXR830" s="80"/>
      <c r="EXS830" s="80"/>
      <c r="EXT830" s="80"/>
      <c r="EXU830" s="80"/>
      <c r="EXV830" s="80"/>
      <c r="EXW830" s="80"/>
      <c r="EXX830" s="80"/>
      <c r="EXY830" s="80"/>
      <c r="EXZ830" s="80"/>
      <c r="EYA830" s="80"/>
      <c r="EYB830" s="80"/>
      <c r="EYC830" s="80"/>
      <c r="EYD830" s="80"/>
      <c r="EYE830" s="80"/>
      <c r="EYF830" s="80"/>
      <c r="EYG830" s="80"/>
      <c r="EYH830" s="80"/>
      <c r="EYI830" s="80"/>
      <c r="EYJ830" s="80"/>
      <c r="EYK830" s="80"/>
      <c r="EYL830" s="80"/>
      <c r="EYM830" s="80"/>
      <c r="EYN830" s="80"/>
      <c r="EYO830" s="80"/>
      <c r="EYP830" s="80"/>
      <c r="EYQ830" s="80"/>
      <c r="EYR830" s="80"/>
      <c r="EYS830" s="80"/>
      <c r="EYT830" s="80"/>
      <c r="EYU830" s="80"/>
      <c r="EYV830" s="80"/>
      <c r="EYW830" s="80"/>
      <c r="EYX830" s="80"/>
      <c r="EYY830" s="80"/>
      <c r="EYZ830" s="80"/>
      <c r="EZA830" s="80"/>
      <c r="EZB830" s="80"/>
      <c r="EZC830" s="80"/>
      <c r="EZD830" s="80"/>
      <c r="EZE830" s="80"/>
      <c r="EZF830" s="80"/>
      <c r="EZG830" s="80"/>
      <c r="EZH830" s="80"/>
      <c r="EZI830" s="80"/>
      <c r="EZJ830" s="80"/>
      <c r="EZK830" s="80"/>
      <c r="EZL830" s="80"/>
      <c r="EZM830" s="80"/>
      <c r="EZN830" s="80"/>
      <c r="EZO830" s="80"/>
      <c r="EZP830" s="80"/>
      <c r="EZQ830" s="80"/>
      <c r="EZR830" s="80"/>
      <c r="EZS830" s="80"/>
      <c r="EZT830" s="80"/>
      <c r="EZU830" s="80"/>
      <c r="EZV830" s="80"/>
      <c r="EZW830" s="80"/>
      <c r="EZX830" s="80"/>
      <c r="EZY830" s="80"/>
      <c r="EZZ830" s="80"/>
      <c r="FAA830" s="80"/>
      <c r="FAB830" s="80"/>
      <c r="FAC830" s="80"/>
      <c r="FAD830" s="80"/>
      <c r="FAE830" s="80"/>
      <c r="FAF830" s="80"/>
      <c r="FAG830" s="80"/>
      <c r="FAH830" s="80"/>
      <c r="FAI830" s="80"/>
      <c r="FAJ830" s="80"/>
      <c r="FAK830" s="80"/>
      <c r="FAL830" s="80"/>
      <c r="FAM830" s="80"/>
      <c r="FAN830" s="80"/>
      <c r="FAO830" s="80"/>
      <c r="FAP830" s="80"/>
      <c r="FAQ830" s="80"/>
      <c r="FAR830" s="80"/>
      <c r="FAS830" s="80"/>
      <c r="FAT830" s="80"/>
      <c r="FAU830" s="80"/>
      <c r="FAV830" s="80"/>
      <c r="FAW830" s="80"/>
      <c r="FAX830" s="80"/>
      <c r="FAY830" s="80"/>
      <c r="FAZ830" s="80"/>
      <c r="FBA830" s="80"/>
      <c r="FBB830" s="80"/>
      <c r="FBC830" s="80"/>
      <c r="FBD830" s="80"/>
      <c r="FBE830" s="80"/>
      <c r="FBF830" s="80"/>
      <c r="FBG830" s="80"/>
      <c r="FBH830" s="80"/>
      <c r="FBI830" s="80"/>
      <c r="FBJ830" s="80"/>
      <c r="FBK830" s="80"/>
      <c r="FBL830" s="80"/>
      <c r="FBM830" s="80"/>
      <c r="FBN830" s="80"/>
      <c r="FBO830" s="80"/>
      <c r="FBP830" s="80"/>
      <c r="FBQ830" s="80"/>
      <c r="FBR830" s="80"/>
      <c r="FBS830" s="80"/>
      <c r="FBT830" s="80"/>
      <c r="FBU830" s="80"/>
      <c r="FBV830" s="80"/>
      <c r="FBW830" s="80"/>
      <c r="FBX830" s="80"/>
      <c r="FBY830" s="80"/>
      <c r="FBZ830" s="80"/>
      <c r="FCA830" s="80"/>
      <c r="FCB830" s="80"/>
      <c r="FCC830" s="80"/>
      <c r="FCD830" s="80"/>
      <c r="FCE830" s="80"/>
      <c r="FCF830" s="80"/>
      <c r="FCG830" s="80"/>
      <c r="FCH830" s="80"/>
      <c r="FCI830" s="80"/>
      <c r="FCJ830" s="80"/>
      <c r="FCK830" s="80"/>
      <c r="FCL830" s="80"/>
      <c r="FCM830" s="80"/>
      <c r="FCN830" s="80"/>
      <c r="FCO830" s="80"/>
      <c r="FCP830" s="80"/>
      <c r="FCQ830" s="80"/>
      <c r="FCR830" s="80"/>
      <c r="FCS830" s="80"/>
      <c r="FCT830" s="80"/>
      <c r="FCU830" s="80"/>
      <c r="FCV830" s="80"/>
      <c r="FCW830" s="80"/>
      <c r="FCX830" s="80"/>
      <c r="FCY830" s="80"/>
      <c r="FCZ830" s="80"/>
      <c r="FDA830" s="80"/>
      <c r="FDB830" s="80"/>
      <c r="FDC830" s="80"/>
      <c r="FDD830" s="80"/>
      <c r="FDE830" s="80"/>
      <c r="FDF830" s="80"/>
      <c r="FDG830" s="80"/>
      <c r="FDH830" s="80"/>
      <c r="FDI830" s="80"/>
      <c r="FDJ830" s="80"/>
      <c r="FDK830" s="80"/>
      <c r="FDL830" s="80"/>
      <c r="FDM830" s="80"/>
      <c r="FDN830" s="80"/>
      <c r="FDO830" s="80"/>
      <c r="FDP830" s="80"/>
      <c r="FDQ830" s="80"/>
      <c r="FDR830" s="80"/>
      <c r="FDS830" s="80"/>
      <c r="FDT830" s="80"/>
      <c r="FDU830" s="80"/>
      <c r="FDV830" s="80"/>
      <c r="FDW830" s="80"/>
      <c r="FDX830" s="80"/>
      <c r="FDY830" s="80"/>
      <c r="FDZ830" s="80"/>
      <c r="FEA830" s="80"/>
      <c r="FEB830" s="80"/>
      <c r="FEC830" s="80"/>
      <c r="FED830" s="80"/>
      <c r="FEE830" s="80"/>
      <c r="FEF830" s="80"/>
      <c r="FEG830" s="80"/>
      <c r="FEH830" s="80"/>
      <c r="FEI830" s="80"/>
      <c r="FEJ830" s="80"/>
      <c r="FEK830" s="80"/>
      <c r="FEL830" s="80"/>
      <c r="FEM830" s="80"/>
      <c r="FEN830" s="80"/>
      <c r="FEO830" s="80"/>
      <c r="FEP830" s="80"/>
      <c r="FEQ830" s="80"/>
      <c r="FER830" s="80"/>
      <c r="FES830" s="80"/>
      <c r="FET830" s="80"/>
      <c r="FEU830" s="80"/>
      <c r="FEV830" s="80"/>
      <c r="FEW830" s="80"/>
      <c r="FEX830" s="80"/>
      <c r="FEY830" s="80"/>
      <c r="FEZ830" s="80"/>
      <c r="FFA830" s="80"/>
      <c r="FFB830" s="80"/>
      <c r="FFC830" s="80"/>
      <c r="FFD830" s="80"/>
      <c r="FFE830" s="80"/>
      <c r="FFF830" s="80"/>
      <c r="FFG830" s="80"/>
      <c r="FFH830" s="80"/>
      <c r="FFI830" s="80"/>
      <c r="FFJ830" s="80"/>
      <c r="FFK830" s="80"/>
      <c r="FFL830" s="80"/>
      <c r="FFM830" s="80"/>
      <c r="FFN830" s="80"/>
      <c r="FFO830" s="80"/>
      <c r="FFP830" s="80"/>
      <c r="FFQ830" s="80"/>
      <c r="FFR830" s="80"/>
      <c r="FFS830" s="80"/>
      <c r="FFT830" s="80"/>
      <c r="FFU830" s="80"/>
      <c r="FFV830" s="80"/>
      <c r="FFW830" s="80"/>
      <c r="FFX830" s="80"/>
      <c r="FFY830" s="80"/>
      <c r="FFZ830" s="80"/>
      <c r="FGA830" s="80"/>
      <c r="FGB830" s="80"/>
      <c r="FGC830" s="80"/>
      <c r="FGD830" s="80"/>
      <c r="FGE830" s="80"/>
      <c r="FGF830" s="80"/>
      <c r="FGG830" s="80"/>
      <c r="FGH830" s="80"/>
      <c r="FGI830" s="80"/>
      <c r="FGJ830" s="80"/>
      <c r="FGK830" s="80"/>
      <c r="FGL830" s="80"/>
      <c r="FGM830" s="80"/>
      <c r="FGN830" s="80"/>
      <c r="FGO830" s="80"/>
      <c r="FGP830" s="80"/>
      <c r="FGQ830" s="80"/>
      <c r="FGR830" s="80"/>
      <c r="FGS830" s="80"/>
      <c r="FGT830" s="80"/>
      <c r="FGU830" s="80"/>
      <c r="FGV830" s="80"/>
      <c r="FGW830" s="80"/>
      <c r="FGX830" s="80"/>
      <c r="FGY830" s="80"/>
      <c r="FGZ830" s="80"/>
      <c r="FHA830" s="80"/>
      <c r="FHB830" s="80"/>
      <c r="FHC830" s="80"/>
      <c r="FHD830" s="80"/>
      <c r="FHE830" s="80"/>
      <c r="FHF830" s="80"/>
      <c r="FHG830" s="80"/>
      <c r="FHH830" s="80"/>
      <c r="FHI830" s="80"/>
      <c r="FHJ830" s="80"/>
      <c r="FHK830" s="80"/>
      <c r="FHL830" s="80"/>
      <c r="FHM830" s="80"/>
      <c r="FHN830" s="80"/>
      <c r="FHO830" s="80"/>
      <c r="FHP830" s="80"/>
      <c r="FHQ830" s="80"/>
      <c r="FHR830" s="80"/>
      <c r="FHS830" s="80"/>
      <c r="FHT830" s="80"/>
      <c r="FHU830" s="80"/>
      <c r="FHV830" s="80"/>
      <c r="FHW830" s="80"/>
      <c r="FHX830" s="80"/>
      <c r="FHY830" s="80"/>
      <c r="FHZ830" s="80"/>
      <c r="FIA830" s="80"/>
      <c r="FIB830" s="80"/>
      <c r="FIC830" s="80"/>
      <c r="FID830" s="80"/>
      <c r="FIE830" s="80"/>
      <c r="FIF830" s="80"/>
      <c r="FIG830" s="80"/>
      <c r="FIH830" s="80"/>
      <c r="FII830" s="80"/>
      <c r="FIJ830" s="80"/>
      <c r="FIK830" s="80"/>
      <c r="FIL830" s="80"/>
      <c r="FIM830" s="80"/>
      <c r="FIN830" s="80"/>
      <c r="FIO830" s="80"/>
      <c r="FIP830" s="80"/>
      <c r="FIQ830" s="80"/>
      <c r="FIR830" s="80"/>
      <c r="FIS830" s="80"/>
      <c r="FIT830" s="80"/>
      <c r="FIU830" s="80"/>
      <c r="FIV830" s="80"/>
      <c r="FIW830" s="80"/>
      <c r="FIX830" s="80"/>
      <c r="FIY830" s="80"/>
      <c r="FIZ830" s="80"/>
      <c r="FJA830" s="80"/>
      <c r="FJB830" s="80"/>
      <c r="FJC830" s="80"/>
      <c r="FJD830" s="80"/>
      <c r="FJE830" s="80"/>
      <c r="FJF830" s="80"/>
      <c r="FJG830" s="80"/>
      <c r="FJH830" s="80"/>
      <c r="FJI830" s="80"/>
      <c r="FJJ830" s="80"/>
      <c r="FJK830" s="80"/>
      <c r="FJL830" s="80"/>
      <c r="FJM830" s="80"/>
      <c r="FJN830" s="80"/>
      <c r="FJO830" s="80"/>
      <c r="FJP830" s="80"/>
      <c r="FJQ830" s="80"/>
      <c r="FJR830" s="80"/>
      <c r="FJS830" s="80"/>
      <c r="FJT830" s="80"/>
      <c r="FJU830" s="80"/>
      <c r="FJV830" s="80"/>
      <c r="FJW830" s="80"/>
      <c r="FJX830" s="80"/>
      <c r="FJY830" s="80"/>
      <c r="FJZ830" s="80"/>
      <c r="FKA830" s="80"/>
      <c r="FKB830" s="80"/>
      <c r="FKC830" s="80"/>
      <c r="FKD830" s="80"/>
      <c r="FKE830" s="80"/>
      <c r="FKF830" s="80"/>
      <c r="FKG830" s="80"/>
      <c r="FKH830" s="80"/>
      <c r="FKI830" s="80"/>
      <c r="FKJ830" s="80"/>
      <c r="FKK830" s="80"/>
      <c r="FKL830" s="80"/>
      <c r="FKM830" s="80"/>
      <c r="FKN830" s="80"/>
      <c r="FKO830" s="80"/>
      <c r="FKP830" s="80"/>
      <c r="FKQ830" s="80"/>
      <c r="FKR830" s="80"/>
      <c r="FKS830" s="80"/>
      <c r="FKT830" s="80"/>
      <c r="FKU830" s="80"/>
      <c r="FKV830" s="80"/>
      <c r="FKW830" s="80"/>
      <c r="FKX830" s="80"/>
      <c r="FKY830" s="80"/>
      <c r="FKZ830" s="80"/>
      <c r="FLA830" s="80"/>
      <c r="FLB830" s="80"/>
      <c r="FLC830" s="80"/>
      <c r="FLD830" s="80"/>
      <c r="FLE830" s="80"/>
      <c r="FLF830" s="80"/>
      <c r="FLG830" s="80"/>
      <c r="FLH830" s="80"/>
      <c r="FLI830" s="80"/>
      <c r="FLJ830" s="80"/>
      <c r="FLK830" s="80"/>
      <c r="FLL830" s="80"/>
      <c r="FLM830" s="80"/>
      <c r="FLN830" s="80"/>
      <c r="FLO830" s="80"/>
      <c r="FLP830" s="80"/>
      <c r="FLQ830" s="80"/>
      <c r="FLR830" s="80"/>
      <c r="FLS830" s="80"/>
      <c r="FLT830" s="80"/>
      <c r="FLU830" s="80"/>
      <c r="FLV830" s="80"/>
      <c r="FLW830" s="80"/>
      <c r="FLX830" s="80"/>
      <c r="FLY830" s="80"/>
      <c r="FLZ830" s="80"/>
      <c r="FMA830" s="80"/>
      <c r="FMB830" s="80"/>
      <c r="FMC830" s="80"/>
      <c r="FMD830" s="80"/>
      <c r="FME830" s="80"/>
      <c r="FMF830" s="80"/>
      <c r="FMG830" s="80"/>
      <c r="FMH830" s="80"/>
      <c r="FMI830" s="80"/>
      <c r="FMJ830" s="80"/>
      <c r="FMK830" s="80"/>
      <c r="FML830" s="80"/>
      <c r="FMM830" s="80"/>
      <c r="FMN830" s="80"/>
      <c r="FMO830" s="80"/>
      <c r="FMP830" s="80"/>
      <c r="FMQ830" s="80"/>
      <c r="FMR830" s="80"/>
      <c r="FMS830" s="80"/>
      <c r="FMT830" s="80"/>
      <c r="FMU830" s="80"/>
      <c r="FMV830" s="80"/>
      <c r="FMW830" s="80"/>
      <c r="FMX830" s="80"/>
      <c r="FMY830" s="80"/>
      <c r="FMZ830" s="80"/>
      <c r="FNA830" s="80"/>
      <c r="FNB830" s="80"/>
      <c r="FNC830" s="80"/>
      <c r="FND830" s="80"/>
      <c r="FNE830" s="80"/>
      <c r="FNF830" s="80"/>
      <c r="FNG830" s="80"/>
      <c r="FNH830" s="80"/>
      <c r="FNI830" s="80"/>
      <c r="FNJ830" s="80"/>
      <c r="FNK830" s="80"/>
      <c r="FNL830" s="80"/>
      <c r="FNM830" s="80"/>
      <c r="FNN830" s="80"/>
      <c r="FNO830" s="80"/>
      <c r="FNP830" s="80"/>
      <c r="FNQ830" s="80"/>
      <c r="FNR830" s="80"/>
      <c r="FNS830" s="80"/>
      <c r="FNT830" s="80"/>
      <c r="FNU830" s="80"/>
      <c r="FNV830" s="80"/>
      <c r="FNW830" s="80"/>
      <c r="FNX830" s="80"/>
      <c r="FNY830" s="80"/>
      <c r="FNZ830" s="80"/>
      <c r="FOA830" s="80"/>
      <c r="FOB830" s="80"/>
      <c r="FOC830" s="80"/>
      <c r="FOD830" s="80"/>
      <c r="FOE830" s="80"/>
      <c r="FOF830" s="80"/>
      <c r="FOG830" s="80"/>
      <c r="FOH830" s="80"/>
      <c r="FOI830" s="80"/>
      <c r="FOJ830" s="80"/>
      <c r="FOK830" s="80"/>
      <c r="FOL830" s="80"/>
      <c r="FOM830" s="80"/>
      <c r="FON830" s="80"/>
      <c r="FOO830" s="80"/>
      <c r="FOP830" s="80"/>
      <c r="FOQ830" s="80"/>
      <c r="FOR830" s="80"/>
      <c r="FOS830" s="80"/>
      <c r="FOT830" s="80"/>
      <c r="FOU830" s="80"/>
      <c r="FOV830" s="80"/>
      <c r="FOW830" s="80"/>
      <c r="FOX830" s="80"/>
      <c r="FOY830" s="80"/>
      <c r="FOZ830" s="80"/>
      <c r="FPA830" s="80"/>
      <c r="FPB830" s="80"/>
      <c r="FPC830" s="80"/>
      <c r="FPD830" s="80"/>
      <c r="FPE830" s="80"/>
      <c r="FPF830" s="80"/>
      <c r="FPG830" s="80"/>
      <c r="FPH830" s="80"/>
      <c r="FPI830" s="80"/>
      <c r="FPJ830" s="80"/>
      <c r="FPK830" s="80"/>
      <c r="FPL830" s="80"/>
      <c r="FPM830" s="80"/>
      <c r="FPN830" s="80"/>
      <c r="FPO830" s="80"/>
      <c r="FPP830" s="80"/>
      <c r="FPQ830" s="80"/>
      <c r="FPR830" s="80"/>
      <c r="FPS830" s="80"/>
      <c r="FPT830" s="80"/>
      <c r="FPU830" s="80"/>
      <c r="FPV830" s="80"/>
      <c r="FPW830" s="80"/>
      <c r="FPX830" s="80"/>
      <c r="FPY830" s="80"/>
      <c r="FPZ830" s="80"/>
      <c r="FQA830" s="80"/>
      <c r="FQB830" s="80"/>
      <c r="FQC830" s="80"/>
      <c r="FQD830" s="80"/>
      <c r="FQE830" s="80"/>
      <c r="FQF830" s="80"/>
      <c r="FQG830" s="80"/>
      <c r="FQH830" s="80"/>
      <c r="FQI830" s="80"/>
      <c r="FQJ830" s="80"/>
      <c r="FQK830" s="80"/>
      <c r="FQL830" s="80"/>
      <c r="FQM830" s="80"/>
      <c r="FQN830" s="80"/>
      <c r="FQO830" s="80"/>
      <c r="FQP830" s="80"/>
      <c r="FQQ830" s="80"/>
      <c r="FQR830" s="80"/>
      <c r="FQS830" s="80"/>
      <c r="FQT830" s="80"/>
      <c r="FQU830" s="80"/>
      <c r="FQV830" s="80"/>
      <c r="FQW830" s="80"/>
      <c r="FQX830" s="80"/>
      <c r="FQY830" s="80"/>
      <c r="FQZ830" s="80"/>
      <c r="FRA830" s="80"/>
      <c r="FRB830" s="80"/>
      <c r="FRC830" s="80"/>
      <c r="FRD830" s="80"/>
      <c r="FRE830" s="80"/>
      <c r="FRF830" s="80"/>
      <c r="FRG830" s="80"/>
      <c r="FRH830" s="80"/>
      <c r="FRI830" s="80"/>
      <c r="FRJ830" s="80"/>
      <c r="FRK830" s="80"/>
      <c r="FRL830" s="80"/>
      <c r="FRM830" s="80"/>
      <c r="FRN830" s="80"/>
      <c r="FRO830" s="80"/>
      <c r="FRP830" s="80"/>
      <c r="FRQ830" s="80"/>
      <c r="FRR830" s="80"/>
      <c r="FRS830" s="80"/>
      <c r="FRT830" s="80"/>
      <c r="FRU830" s="80"/>
      <c r="FRV830" s="80"/>
      <c r="FRW830" s="80"/>
      <c r="FRX830" s="80"/>
      <c r="FRY830" s="80"/>
      <c r="FRZ830" s="80"/>
      <c r="FSA830" s="80"/>
      <c r="FSB830" s="80"/>
      <c r="FSC830" s="80"/>
      <c r="FSD830" s="80"/>
      <c r="FSE830" s="80"/>
      <c r="FSF830" s="80"/>
      <c r="FSG830" s="80"/>
      <c r="FSH830" s="80"/>
      <c r="FSI830" s="80"/>
      <c r="FSJ830" s="80"/>
      <c r="FSK830" s="80"/>
      <c r="FSL830" s="80"/>
      <c r="FSM830" s="80"/>
      <c r="FSN830" s="80"/>
      <c r="FSO830" s="80"/>
      <c r="FSP830" s="80"/>
      <c r="FSQ830" s="80"/>
      <c r="FSR830" s="80"/>
      <c r="FSS830" s="80"/>
      <c r="FST830" s="80"/>
      <c r="FSU830" s="80"/>
      <c r="FSV830" s="80"/>
      <c r="FSW830" s="80"/>
      <c r="FSX830" s="80"/>
      <c r="FSY830" s="80"/>
      <c r="FSZ830" s="80"/>
      <c r="FTA830" s="80"/>
      <c r="FTB830" s="80"/>
      <c r="FTC830" s="80"/>
      <c r="FTD830" s="80"/>
      <c r="FTE830" s="80"/>
      <c r="FTF830" s="80"/>
      <c r="FTG830" s="80"/>
      <c r="FTH830" s="80"/>
      <c r="FTI830" s="80"/>
      <c r="FTJ830" s="80"/>
      <c r="FTK830" s="80"/>
      <c r="FTL830" s="80"/>
      <c r="FTM830" s="80"/>
      <c r="FTN830" s="80"/>
      <c r="FTO830" s="80"/>
      <c r="FTP830" s="80"/>
      <c r="FTQ830" s="80"/>
      <c r="FTR830" s="80"/>
      <c r="FTS830" s="80"/>
      <c r="FTT830" s="80"/>
      <c r="FTU830" s="80"/>
      <c r="FTV830" s="80"/>
      <c r="FTW830" s="80"/>
      <c r="FTX830" s="80"/>
      <c r="FTY830" s="80"/>
      <c r="FTZ830" s="80"/>
      <c r="FUA830" s="80"/>
      <c r="FUB830" s="80"/>
      <c r="FUC830" s="80"/>
      <c r="FUD830" s="80"/>
      <c r="FUE830" s="80"/>
      <c r="FUF830" s="80"/>
      <c r="FUG830" s="80"/>
      <c r="FUH830" s="80"/>
      <c r="FUI830" s="80"/>
      <c r="FUJ830" s="80"/>
      <c r="FUK830" s="80"/>
      <c r="FUL830" s="80"/>
      <c r="FUM830" s="80"/>
      <c r="FUN830" s="80"/>
      <c r="FUO830" s="80"/>
      <c r="FUP830" s="80"/>
      <c r="FUQ830" s="80"/>
      <c r="FUR830" s="80"/>
      <c r="FUS830" s="80"/>
      <c r="FUT830" s="80"/>
      <c r="FUU830" s="80"/>
      <c r="FUV830" s="80"/>
      <c r="FUW830" s="80"/>
      <c r="FUX830" s="80"/>
      <c r="FUY830" s="80"/>
      <c r="FUZ830" s="80"/>
      <c r="FVA830" s="80"/>
      <c r="FVB830" s="80"/>
      <c r="FVC830" s="80"/>
      <c r="FVD830" s="80"/>
      <c r="FVE830" s="80"/>
      <c r="FVF830" s="80"/>
      <c r="FVG830" s="80"/>
      <c r="FVH830" s="80"/>
      <c r="FVI830" s="80"/>
      <c r="FVJ830" s="80"/>
      <c r="FVK830" s="80"/>
      <c r="FVL830" s="80"/>
      <c r="FVM830" s="80"/>
      <c r="FVN830" s="80"/>
      <c r="FVO830" s="80"/>
      <c r="FVP830" s="80"/>
      <c r="FVQ830" s="80"/>
      <c r="FVR830" s="80"/>
      <c r="FVS830" s="80"/>
      <c r="FVT830" s="80"/>
      <c r="FVU830" s="80"/>
      <c r="FVV830" s="80"/>
      <c r="FVW830" s="80"/>
      <c r="FVX830" s="80"/>
      <c r="FVY830" s="80"/>
      <c r="FVZ830" s="80"/>
      <c r="FWA830" s="80"/>
      <c r="FWB830" s="80"/>
      <c r="FWC830" s="80"/>
      <c r="FWD830" s="80"/>
      <c r="FWE830" s="80"/>
      <c r="FWF830" s="80"/>
      <c r="FWG830" s="80"/>
      <c r="FWH830" s="80"/>
      <c r="FWI830" s="80"/>
      <c r="FWJ830" s="80"/>
      <c r="FWK830" s="80"/>
      <c r="FWL830" s="80"/>
      <c r="FWM830" s="80"/>
      <c r="FWN830" s="80"/>
      <c r="FWO830" s="80"/>
      <c r="FWP830" s="80"/>
      <c r="FWQ830" s="80"/>
      <c r="FWR830" s="80"/>
      <c r="FWS830" s="80"/>
      <c r="FWT830" s="80"/>
      <c r="FWU830" s="80"/>
      <c r="FWV830" s="80"/>
      <c r="FWW830" s="80"/>
      <c r="FWX830" s="80"/>
      <c r="FWY830" s="80"/>
      <c r="FWZ830" s="80"/>
      <c r="FXA830" s="80"/>
      <c r="FXB830" s="80"/>
      <c r="FXC830" s="80"/>
      <c r="FXD830" s="80"/>
      <c r="FXE830" s="80"/>
      <c r="FXF830" s="80"/>
      <c r="FXG830" s="80"/>
      <c r="FXH830" s="80"/>
      <c r="FXI830" s="80"/>
      <c r="FXJ830" s="80"/>
      <c r="FXK830" s="80"/>
      <c r="FXL830" s="80"/>
      <c r="FXM830" s="80"/>
      <c r="FXN830" s="80"/>
      <c r="FXO830" s="80"/>
      <c r="FXP830" s="80"/>
      <c r="FXQ830" s="80"/>
      <c r="FXR830" s="80"/>
      <c r="FXS830" s="80"/>
      <c r="FXT830" s="80"/>
      <c r="FXU830" s="80"/>
      <c r="FXV830" s="80"/>
      <c r="FXW830" s="80"/>
      <c r="FXX830" s="80"/>
      <c r="FXY830" s="80"/>
      <c r="FXZ830" s="80"/>
      <c r="FYA830" s="80"/>
      <c r="FYB830" s="80"/>
      <c r="FYC830" s="80"/>
      <c r="FYD830" s="80"/>
      <c r="FYE830" s="80"/>
      <c r="FYF830" s="80"/>
      <c r="FYG830" s="80"/>
      <c r="FYH830" s="80"/>
      <c r="FYI830" s="80"/>
      <c r="FYJ830" s="80"/>
      <c r="FYK830" s="80"/>
      <c r="FYL830" s="80"/>
      <c r="FYM830" s="80"/>
      <c r="FYN830" s="80"/>
      <c r="FYO830" s="80"/>
      <c r="FYP830" s="80"/>
      <c r="FYQ830" s="80"/>
      <c r="FYR830" s="80"/>
      <c r="FYS830" s="80"/>
      <c r="FYT830" s="80"/>
      <c r="FYU830" s="80"/>
      <c r="FYV830" s="80"/>
      <c r="FYW830" s="80"/>
      <c r="FYX830" s="80"/>
      <c r="FYY830" s="80"/>
      <c r="FYZ830" s="80"/>
      <c r="FZA830" s="80"/>
      <c r="FZB830" s="80"/>
      <c r="FZC830" s="80"/>
      <c r="FZD830" s="80"/>
      <c r="FZE830" s="80"/>
      <c r="FZF830" s="80"/>
      <c r="FZG830" s="80"/>
      <c r="FZH830" s="80"/>
      <c r="FZI830" s="80"/>
      <c r="FZJ830" s="80"/>
      <c r="FZK830" s="80"/>
      <c r="FZL830" s="80"/>
      <c r="FZM830" s="80"/>
      <c r="FZN830" s="80"/>
      <c r="FZO830" s="80"/>
      <c r="FZP830" s="80"/>
      <c r="FZQ830" s="80"/>
      <c r="FZR830" s="80"/>
      <c r="FZS830" s="80"/>
      <c r="FZT830" s="80"/>
      <c r="FZU830" s="80"/>
      <c r="FZV830" s="80"/>
      <c r="FZW830" s="80"/>
      <c r="FZX830" s="80"/>
      <c r="FZY830" s="80"/>
      <c r="FZZ830" s="80"/>
      <c r="GAA830" s="80"/>
      <c r="GAB830" s="80"/>
      <c r="GAC830" s="80"/>
      <c r="GAD830" s="80"/>
      <c r="GAE830" s="80"/>
      <c r="GAF830" s="80"/>
      <c r="GAG830" s="80"/>
      <c r="GAH830" s="80"/>
      <c r="GAI830" s="80"/>
      <c r="GAJ830" s="80"/>
      <c r="GAK830" s="80"/>
      <c r="GAL830" s="80"/>
      <c r="GAM830" s="80"/>
      <c r="GAN830" s="80"/>
      <c r="GAO830" s="80"/>
      <c r="GAP830" s="80"/>
      <c r="GAQ830" s="80"/>
      <c r="GAR830" s="80"/>
      <c r="GAS830" s="80"/>
      <c r="GAT830" s="80"/>
      <c r="GAU830" s="80"/>
      <c r="GAV830" s="80"/>
      <c r="GAW830" s="80"/>
      <c r="GAX830" s="80"/>
      <c r="GAY830" s="80"/>
      <c r="GAZ830" s="80"/>
      <c r="GBA830" s="80"/>
      <c r="GBB830" s="80"/>
      <c r="GBC830" s="80"/>
      <c r="GBD830" s="80"/>
      <c r="GBE830" s="80"/>
      <c r="GBF830" s="80"/>
      <c r="GBG830" s="80"/>
      <c r="GBH830" s="80"/>
      <c r="GBI830" s="80"/>
      <c r="GBJ830" s="80"/>
      <c r="GBK830" s="80"/>
      <c r="GBL830" s="80"/>
      <c r="GBM830" s="80"/>
      <c r="GBN830" s="80"/>
      <c r="GBO830" s="80"/>
      <c r="GBP830" s="80"/>
      <c r="GBQ830" s="80"/>
      <c r="GBR830" s="80"/>
      <c r="GBS830" s="80"/>
      <c r="GBT830" s="80"/>
      <c r="GBU830" s="80"/>
      <c r="GBV830" s="80"/>
      <c r="GBW830" s="80"/>
      <c r="GBX830" s="80"/>
      <c r="GBY830" s="80"/>
      <c r="GBZ830" s="80"/>
      <c r="GCA830" s="80"/>
      <c r="GCB830" s="80"/>
      <c r="GCC830" s="80"/>
      <c r="GCD830" s="80"/>
      <c r="GCE830" s="80"/>
      <c r="GCF830" s="80"/>
      <c r="GCG830" s="80"/>
      <c r="GCH830" s="80"/>
      <c r="GCI830" s="80"/>
      <c r="GCJ830" s="80"/>
      <c r="GCK830" s="80"/>
      <c r="GCL830" s="80"/>
      <c r="GCM830" s="80"/>
      <c r="GCN830" s="80"/>
      <c r="GCO830" s="80"/>
      <c r="GCP830" s="80"/>
      <c r="GCQ830" s="80"/>
      <c r="GCR830" s="80"/>
      <c r="GCS830" s="80"/>
      <c r="GCT830" s="80"/>
      <c r="GCU830" s="80"/>
      <c r="GCV830" s="80"/>
      <c r="GCW830" s="80"/>
      <c r="GCX830" s="80"/>
      <c r="GCY830" s="80"/>
      <c r="GCZ830" s="80"/>
      <c r="GDA830" s="80"/>
      <c r="GDB830" s="80"/>
      <c r="GDC830" s="80"/>
      <c r="GDD830" s="80"/>
      <c r="GDE830" s="80"/>
      <c r="GDF830" s="80"/>
      <c r="GDG830" s="80"/>
      <c r="GDH830" s="80"/>
      <c r="GDI830" s="80"/>
      <c r="GDJ830" s="80"/>
      <c r="GDK830" s="80"/>
      <c r="GDL830" s="80"/>
      <c r="GDM830" s="80"/>
      <c r="GDN830" s="80"/>
      <c r="GDO830" s="80"/>
      <c r="GDP830" s="80"/>
      <c r="GDQ830" s="80"/>
      <c r="GDR830" s="80"/>
      <c r="GDS830" s="80"/>
      <c r="GDT830" s="80"/>
      <c r="GDU830" s="80"/>
      <c r="GDV830" s="80"/>
      <c r="GDW830" s="80"/>
      <c r="GDX830" s="80"/>
      <c r="GDY830" s="80"/>
      <c r="GDZ830" s="80"/>
      <c r="GEA830" s="80"/>
      <c r="GEB830" s="80"/>
      <c r="GEC830" s="80"/>
      <c r="GED830" s="80"/>
      <c r="GEE830" s="80"/>
      <c r="GEF830" s="80"/>
      <c r="GEG830" s="80"/>
      <c r="GEH830" s="80"/>
      <c r="GEI830" s="80"/>
      <c r="GEJ830" s="80"/>
      <c r="GEK830" s="80"/>
      <c r="GEL830" s="80"/>
      <c r="GEM830" s="80"/>
      <c r="GEN830" s="80"/>
      <c r="GEO830" s="80"/>
      <c r="GEP830" s="80"/>
      <c r="GEQ830" s="80"/>
      <c r="GER830" s="80"/>
      <c r="GES830" s="80"/>
      <c r="GET830" s="80"/>
      <c r="GEU830" s="80"/>
      <c r="GEV830" s="80"/>
      <c r="GEW830" s="80"/>
      <c r="GEX830" s="80"/>
      <c r="GEY830" s="80"/>
      <c r="GEZ830" s="80"/>
      <c r="GFA830" s="80"/>
      <c r="GFB830" s="80"/>
      <c r="GFC830" s="80"/>
      <c r="GFD830" s="80"/>
      <c r="GFE830" s="80"/>
      <c r="GFF830" s="80"/>
      <c r="GFG830" s="80"/>
      <c r="GFH830" s="80"/>
      <c r="GFI830" s="80"/>
      <c r="GFJ830" s="80"/>
      <c r="GFK830" s="80"/>
      <c r="GFL830" s="80"/>
      <c r="GFM830" s="80"/>
      <c r="GFN830" s="80"/>
      <c r="GFO830" s="80"/>
      <c r="GFP830" s="80"/>
      <c r="GFQ830" s="80"/>
      <c r="GFR830" s="80"/>
      <c r="GFS830" s="80"/>
      <c r="GFT830" s="80"/>
      <c r="GFU830" s="80"/>
      <c r="GFV830" s="80"/>
      <c r="GFW830" s="80"/>
      <c r="GFX830" s="80"/>
      <c r="GFY830" s="80"/>
      <c r="GFZ830" s="80"/>
      <c r="GGA830" s="80"/>
      <c r="GGB830" s="80"/>
      <c r="GGC830" s="80"/>
      <c r="GGD830" s="80"/>
      <c r="GGE830" s="80"/>
      <c r="GGF830" s="80"/>
      <c r="GGG830" s="80"/>
      <c r="GGH830" s="80"/>
      <c r="GGI830" s="80"/>
      <c r="GGJ830" s="80"/>
      <c r="GGK830" s="80"/>
      <c r="GGL830" s="80"/>
      <c r="GGM830" s="80"/>
      <c r="GGN830" s="80"/>
      <c r="GGO830" s="80"/>
      <c r="GGP830" s="80"/>
      <c r="GGQ830" s="80"/>
      <c r="GGR830" s="80"/>
      <c r="GGS830" s="80"/>
      <c r="GGT830" s="80"/>
      <c r="GGU830" s="80"/>
      <c r="GGV830" s="80"/>
      <c r="GGW830" s="80"/>
      <c r="GGX830" s="80"/>
      <c r="GGY830" s="80"/>
      <c r="GGZ830" s="80"/>
      <c r="GHA830" s="80"/>
      <c r="GHB830" s="80"/>
      <c r="GHC830" s="80"/>
      <c r="GHD830" s="80"/>
      <c r="GHE830" s="80"/>
      <c r="GHF830" s="80"/>
      <c r="GHG830" s="80"/>
      <c r="GHH830" s="80"/>
      <c r="GHI830" s="80"/>
      <c r="GHJ830" s="80"/>
      <c r="GHK830" s="80"/>
      <c r="GHL830" s="80"/>
      <c r="GHM830" s="80"/>
      <c r="GHN830" s="80"/>
      <c r="GHO830" s="80"/>
      <c r="GHP830" s="80"/>
      <c r="GHQ830" s="80"/>
      <c r="GHR830" s="80"/>
      <c r="GHS830" s="80"/>
      <c r="GHT830" s="80"/>
      <c r="GHU830" s="80"/>
      <c r="GHV830" s="80"/>
      <c r="GHW830" s="80"/>
      <c r="GHX830" s="80"/>
      <c r="GHY830" s="80"/>
      <c r="GHZ830" s="80"/>
      <c r="GIA830" s="80"/>
      <c r="GIB830" s="80"/>
      <c r="GIC830" s="80"/>
      <c r="GID830" s="80"/>
      <c r="GIE830" s="80"/>
      <c r="GIF830" s="80"/>
      <c r="GIG830" s="80"/>
      <c r="GIH830" s="80"/>
      <c r="GII830" s="80"/>
      <c r="GIJ830" s="80"/>
      <c r="GIK830" s="80"/>
      <c r="GIL830" s="80"/>
      <c r="GIM830" s="80"/>
      <c r="GIN830" s="80"/>
      <c r="GIO830" s="80"/>
      <c r="GIP830" s="80"/>
      <c r="GIQ830" s="80"/>
      <c r="GIR830" s="80"/>
      <c r="GIS830" s="80"/>
      <c r="GIT830" s="80"/>
      <c r="GIU830" s="80"/>
      <c r="GIV830" s="80"/>
      <c r="GIW830" s="80"/>
      <c r="GIX830" s="80"/>
      <c r="GIY830" s="80"/>
      <c r="GIZ830" s="80"/>
      <c r="GJA830" s="80"/>
      <c r="GJB830" s="80"/>
      <c r="GJC830" s="80"/>
      <c r="GJD830" s="80"/>
      <c r="GJE830" s="80"/>
      <c r="GJF830" s="80"/>
      <c r="GJG830" s="80"/>
      <c r="GJH830" s="80"/>
      <c r="GJI830" s="80"/>
      <c r="GJJ830" s="80"/>
      <c r="GJK830" s="80"/>
      <c r="GJL830" s="80"/>
      <c r="GJM830" s="80"/>
      <c r="GJN830" s="80"/>
      <c r="GJO830" s="80"/>
      <c r="GJP830" s="80"/>
      <c r="GJQ830" s="80"/>
      <c r="GJR830" s="80"/>
      <c r="GJS830" s="80"/>
      <c r="GJT830" s="80"/>
      <c r="GJU830" s="80"/>
      <c r="GJV830" s="80"/>
      <c r="GJW830" s="80"/>
      <c r="GJX830" s="80"/>
      <c r="GJY830" s="80"/>
      <c r="GJZ830" s="80"/>
      <c r="GKA830" s="80"/>
      <c r="GKB830" s="80"/>
      <c r="GKC830" s="80"/>
      <c r="GKD830" s="80"/>
      <c r="GKE830" s="80"/>
      <c r="GKF830" s="80"/>
      <c r="GKG830" s="80"/>
      <c r="GKH830" s="80"/>
      <c r="GKI830" s="80"/>
      <c r="GKJ830" s="80"/>
      <c r="GKK830" s="80"/>
      <c r="GKL830" s="80"/>
      <c r="GKM830" s="80"/>
      <c r="GKN830" s="80"/>
      <c r="GKO830" s="80"/>
      <c r="GKP830" s="80"/>
      <c r="GKQ830" s="80"/>
      <c r="GKR830" s="80"/>
      <c r="GKS830" s="80"/>
      <c r="GKT830" s="80"/>
      <c r="GKU830" s="80"/>
      <c r="GKV830" s="80"/>
      <c r="GKW830" s="80"/>
      <c r="GKX830" s="80"/>
      <c r="GKY830" s="80"/>
      <c r="GKZ830" s="80"/>
      <c r="GLA830" s="80"/>
      <c r="GLB830" s="80"/>
      <c r="GLC830" s="80"/>
      <c r="GLD830" s="80"/>
      <c r="GLE830" s="80"/>
      <c r="GLF830" s="80"/>
      <c r="GLG830" s="80"/>
      <c r="GLH830" s="80"/>
      <c r="GLI830" s="80"/>
      <c r="GLJ830" s="80"/>
      <c r="GLK830" s="80"/>
      <c r="GLL830" s="80"/>
      <c r="GLM830" s="80"/>
      <c r="GLN830" s="80"/>
      <c r="GLO830" s="80"/>
      <c r="GLP830" s="80"/>
      <c r="GLQ830" s="80"/>
      <c r="GLR830" s="80"/>
      <c r="GLS830" s="80"/>
      <c r="GLT830" s="80"/>
      <c r="GLU830" s="80"/>
      <c r="GLV830" s="80"/>
      <c r="GLW830" s="80"/>
      <c r="GLX830" s="80"/>
      <c r="GLY830" s="80"/>
      <c r="GLZ830" s="80"/>
      <c r="GMA830" s="80"/>
      <c r="GMB830" s="80"/>
      <c r="GMC830" s="80"/>
      <c r="GMD830" s="80"/>
      <c r="GME830" s="80"/>
      <c r="GMF830" s="80"/>
      <c r="GMG830" s="80"/>
      <c r="GMH830" s="80"/>
      <c r="GMI830" s="80"/>
      <c r="GMJ830" s="80"/>
      <c r="GMK830" s="80"/>
      <c r="GML830" s="80"/>
      <c r="GMM830" s="80"/>
      <c r="GMN830" s="80"/>
      <c r="GMO830" s="80"/>
      <c r="GMP830" s="80"/>
      <c r="GMQ830" s="80"/>
      <c r="GMR830" s="80"/>
      <c r="GMS830" s="80"/>
      <c r="GMT830" s="80"/>
      <c r="GMU830" s="80"/>
      <c r="GMV830" s="80"/>
      <c r="GMW830" s="80"/>
      <c r="GMX830" s="80"/>
      <c r="GMY830" s="80"/>
      <c r="GMZ830" s="80"/>
      <c r="GNA830" s="80"/>
      <c r="GNB830" s="80"/>
      <c r="GNC830" s="80"/>
      <c r="GND830" s="80"/>
      <c r="GNE830" s="80"/>
      <c r="GNF830" s="80"/>
      <c r="GNG830" s="80"/>
      <c r="GNH830" s="80"/>
      <c r="GNI830" s="80"/>
      <c r="GNJ830" s="80"/>
      <c r="GNK830" s="80"/>
      <c r="GNL830" s="80"/>
      <c r="GNM830" s="80"/>
      <c r="GNN830" s="80"/>
      <c r="GNO830" s="80"/>
      <c r="GNP830" s="80"/>
      <c r="GNQ830" s="80"/>
      <c r="GNR830" s="80"/>
      <c r="GNS830" s="80"/>
      <c r="GNT830" s="80"/>
      <c r="GNU830" s="80"/>
      <c r="GNV830" s="80"/>
      <c r="GNW830" s="80"/>
      <c r="GNX830" s="80"/>
      <c r="GNY830" s="80"/>
      <c r="GNZ830" s="80"/>
      <c r="GOA830" s="80"/>
      <c r="GOB830" s="80"/>
      <c r="GOC830" s="80"/>
      <c r="GOD830" s="80"/>
      <c r="GOE830" s="80"/>
      <c r="GOF830" s="80"/>
      <c r="GOG830" s="80"/>
      <c r="GOH830" s="80"/>
      <c r="GOI830" s="80"/>
      <c r="GOJ830" s="80"/>
      <c r="GOK830" s="80"/>
      <c r="GOL830" s="80"/>
      <c r="GOM830" s="80"/>
      <c r="GON830" s="80"/>
      <c r="GOO830" s="80"/>
      <c r="GOP830" s="80"/>
      <c r="GOQ830" s="80"/>
      <c r="GOR830" s="80"/>
      <c r="GOS830" s="80"/>
      <c r="GOT830" s="80"/>
      <c r="GOU830" s="80"/>
      <c r="GOV830" s="80"/>
      <c r="GOW830" s="80"/>
      <c r="GOX830" s="80"/>
      <c r="GOY830" s="80"/>
      <c r="GOZ830" s="80"/>
      <c r="GPA830" s="80"/>
      <c r="GPB830" s="80"/>
      <c r="GPC830" s="80"/>
      <c r="GPD830" s="80"/>
      <c r="GPE830" s="80"/>
      <c r="GPF830" s="80"/>
      <c r="GPG830" s="80"/>
      <c r="GPH830" s="80"/>
      <c r="GPI830" s="80"/>
      <c r="GPJ830" s="80"/>
      <c r="GPK830" s="80"/>
      <c r="GPL830" s="80"/>
      <c r="GPM830" s="80"/>
      <c r="GPN830" s="80"/>
      <c r="GPO830" s="80"/>
      <c r="GPP830" s="80"/>
      <c r="GPQ830" s="80"/>
      <c r="GPR830" s="80"/>
      <c r="GPS830" s="80"/>
      <c r="GPT830" s="80"/>
      <c r="GPU830" s="80"/>
      <c r="GPV830" s="80"/>
      <c r="GPW830" s="80"/>
      <c r="GPX830" s="80"/>
      <c r="GPY830" s="80"/>
      <c r="GPZ830" s="80"/>
      <c r="GQA830" s="80"/>
      <c r="GQB830" s="80"/>
      <c r="GQC830" s="80"/>
      <c r="GQD830" s="80"/>
      <c r="GQE830" s="80"/>
      <c r="GQF830" s="80"/>
      <c r="GQG830" s="80"/>
      <c r="GQH830" s="80"/>
      <c r="GQI830" s="80"/>
      <c r="GQJ830" s="80"/>
      <c r="GQK830" s="80"/>
      <c r="GQL830" s="80"/>
      <c r="GQM830" s="80"/>
      <c r="GQN830" s="80"/>
      <c r="GQO830" s="80"/>
      <c r="GQP830" s="80"/>
      <c r="GQQ830" s="80"/>
      <c r="GQR830" s="80"/>
      <c r="GQS830" s="80"/>
      <c r="GQT830" s="80"/>
      <c r="GQU830" s="80"/>
      <c r="GQV830" s="80"/>
      <c r="GQW830" s="80"/>
      <c r="GQX830" s="80"/>
      <c r="GQY830" s="80"/>
      <c r="GQZ830" s="80"/>
      <c r="GRA830" s="80"/>
      <c r="GRB830" s="80"/>
      <c r="GRC830" s="80"/>
      <c r="GRD830" s="80"/>
      <c r="GRE830" s="80"/>
      <c r="GRF830" s="80"/>
      <c r="GRG830" s="80"/>
      <c r="GRH830" s="80"/>
      <c r="GRI830" s="80"/>
      <c r="GRJ830" s="80"/>
      <c r="GRK830" s="80"/>
      <c r="GRL830" s="80"/>
      <c r="GRM830" s="80"/>
      <c r="GRN830" s="80"/>
      <c r="GRO830" s="80"/>
      <c r="GRP830" s="80"/>
      <c r="GRQ830" s="80"/>
      <c r="GRR830" s="80"/>
      <c r="GRS830" s="80"/>
      <c r="GRT830" s="80"/>
      <c r="GRU830" s="80"/>
      <c r="GRV830" s="80"/>
      <c r="GRW830" s="80"/>
      <c r="GRX830" s="80"/>
      <c r="GRY830" s="80"/>
      <c r="GRZ830" s="80"/>
      <c r="GSA830" s="80"/>
      <c r="GSB830" s="80"/>
      <c r="GSC830" s="80"/>
      <c r="GSD830" s="80"/>
      <c r="GSE830" s="80"/>
      <c r="GSF830" s="80"/>
      <c r="GSG830" s="80"/>
      <c r="GSH830" s="80"/>
      <c r="GSI830" s="80"/>
      <c r="GSJ830" s="80"/>
      <c r="GSK830" s="80"/>
      <c r="GSL830" s="80"/>
      <c r="GSM830" s="80"/>
      <c r="GSN830" s="80"/>
      <c r="GSO830" s="80"/>
      <c r="GSP830" s="80"/>
      <c r="GSQ830" s="80"/>
      <c r="GSR830" s="80"/>
      <c r="GSS830" s="80"/>
      <c r="GST830" s="80"/>
      <c r="GSU830" s="80"/>
      <c r="GSV830" s="80"/>
      <c r="GSW830" s="80"/>
      <c r="GSX830" s="80"/>
      <c r="GSY830" s="80"/>
      <c r="GSZ830" s="80"/>
      <c r="GTA830" s="80"/>
      <c r="GTB830" s="80"/>
      <c r="GTC830" s="80"/>
      <c r="GTD830" s="80"/>
      <c r="GTE830" s="80"/>
      <c r="GTF830" s="80"/>
      <c r="GTG830" s="80"/>
      <c r="GTH830" s="80"/>
      <c r="GTI830" s="80"/>
      <c r="GTJ830" s="80"/>
      <c r="GTK830" s="80"/>
      <c r="GTL830" s="80"/>
      <c r="GTM830" s="80"/>
      <c r="GTN830" s="80"/>
      <c r="GTO830" s="80"/>
      <c r="GTP830" s="80"/>
      <c r="GTQ830" s="80"/>
      <c r="GTR830" s="80"/>
      <c r="GTS830" s="80"/>
      <c r="GTT830" s="80"/>
      <c r="GTU830" s="80"/>
      <c r="GTV830" s="80"/>
      <c r="GTW830" s="80"/>
      <c r="GTX830" s="80"/>
      <c r="GTY830" s="80"/>
      <c r="GTZ830" s="80"/>
      <c r="GUA830" s="80"/>
      <c r="GUB830" s="80"/>
      <c r="GUC830" s="80"/>
      <c r="GUD830" s="80"/>
      <c r="GUE830" s="80"/>
      <c r="GUF830" s="80"/>
      <c r="GUG830" s="80"/>
      <c r="GUH830" s="80"/>
      <c r="GUI830" s="80"/>
      <c r="GUJ830" s="80"/>
      <c r="GUK830" s="80"/>
      <c r="GUL830" s="80"/>
      <c r="GUM830" s="80"/>
      <c r="GUN830" s="80"/>
      <c r="GUO830" s="80"/>
      <c r="GUP830" s="80"/>
      <c r="GUQ830" s="80"/>
      <c r="GUR830" s="80"/>
      <c r="GUS830" s="80"/>
      <c r="GUT830" s="80"/>
      <c r="GUU830" s="80"/>
      <c r="GUV830" s="80"/>
      <c r="GUW830" s="80"/>
      <c r="GUX830" s="80"/>
      <c r="GUY830" s="80"/>
      <c r="GUZ830" s="80"/>
      <c r="GVA830" s="80"/>
      <c r="GVB830" s="80"/>
      <c r="GVC830" s="80"/>
      <c r="GVD830" s="80"/>
      <c r="GVE830" s="80"/>
      <c r="GVF830" s="80"/>
      <c r="GVG830" s="80"/>
      <c r="GVH830" s="80"/>
      <c r="GVI830" s="80"/>
      <c r="GVJ830" s="80"/>
      <c r="GVK830" s="80"/>
      <c r="GVL830" s="80"/>
      <c r="GVM830" s="80"/>
      <c r="GVN830" s="80"/>
      <c r="GVO830" s="80"/>
      <c r="GVP830" s="80"/>
      <c r="GVQ830" s="80"/>
      <c r="GVR830" s="80"/>
      <c r="GVS830" s="80"/>
      <c r="GVT830" s="80"/>
      <c r="GVU830" s="80"/>
      <c r="GVV830" s="80"/>
      <c r="GVW830" s="80"/>
      <c r="GVX830" s="80"/>
      <c r="GVY830" s="80"/>
      <c r="GVZ830" s="80"/>
      <c r="GWA830" s="80"/>
      <c r="GWB830" s="80"/>
      <c r="GWC830" s="80"/>
      <c r="GWD830" s="80"/>
      <c r="GWE830" s="80"/>
      <c r="GWF830" s="80"/>
      <c r="GWG830" s="80"/>
      <c r="GWH830" s="80"/>
      <c r="GWI830" s="80"/>
      <c r="GWJ830" s="80"/>
      <c r="GWK830" s="80"/>
      <c r="GWL830" s="80"/>
      <c r="GWM830" s="80"/>
      <c r="GWN830" s="80"/>
      <c r="GWO830" s="80"/>
      <c r="GWP830" s="80"/>
      <c r="GWQ830" s="80"/>
      <c r="GWR830" s="80"/>
      <c r="GWS830" s="80"/>
      <c r="GWT830" s="80"/>
      <c r="GWU830" s="80"/>
      <c r="GWV830" s="80"/>
      <c r="GWW830" s="80"/>
      <c r="GWX830" s="80"/>
      <c r="GWY830" s="80"/>
      <c r="GWZ830" s="80"/>
      <c r="GXA830" s="80"/>
      <c r="GXB830" s="80"/>
      <c r="GXC830" s="80"/>
      <c r="GXD830" s="80"/>
      <c r="GXE830" s="80"/>
      <c r="GXF830" s="80"/>
      <c r="GXG830" s="80"/>
      <c r="GXH830" s="80"/>
      <c r="GXI830" s="80"/>
      <c r="GXJ830" s="80"/>
      <c r="GXK830" s="80"/>
      <c r="GXL830" s="80"/>
      <c r="GXM830" s="80"/>
      <c r="GXN830" s="80"/>
      <c r="GXO830" s="80"/>
      <c r="GXP830" s="80"/>
      <c r="GXQ830" s="80"/>
      <c r="GXR830" s="80"/>
      <c r="GXS830" s="80"/>
      <c r="GXT830" s="80"/>
      <c r="GXU830" s="80"/>
      <c r="GXV830" s="80"/>
      <c r="GXW830" s="80"/>
      <c r="GXX830" s="80"/>
      <c r="GXY830" s="80"/>
      <c r="GXZ830" s="80"/>
      <c r="GYA830" s="80"/>
      <c r="GYB830" s="80"/>
      <c r="GYC830" s="80"/>
      <c r="GYD830" s="80"/>
      <c r="GYE830" s="80"/>
      <c r="GYF830" s="80"/>
      <c r="GYG830" s="80"/>
      <c r="GYH830" s="80"/>
      <c r="GYI830" s="80"/>
      <c r="GYJ830" s="80"/>
      <c r="GYK830" s="80"/>
      <c r="GYL830" s="80"/>
      <c r="GYM830" s="80"/>
      <c r="GYN830" s="80"/>
      <c r="GYO830" s="80"/>
      <c r="GYP830" s="80"/>
      <c r="GYQ830" s="80"/>
      <c r="GYR830" s="80"/>
      <c r="GYS830" s="80"/>
      <c r="GYT830" s="80"/>
      <c r="GYU830" s="80"/>
      <c r="GYV830" s="80"/>
      <c r="GYW830" s="80"/>
      <c r="GYX830" s="80"/>
      <c r="GYY830" s="80"/>
      <c r="GYZ830" s="80"/>
      <c r="GZA830" s="80"/>
      <c r="GZB830" s="80"/>
      <c r="GZC830" s="80"/>
      <c r="GZD830" s="80"/>
      <c r="GZE830" s="80"/>
      <c r="GZF830" s="80"/>
      <c r="GZG830" s="80"/>
      <c r="GZH830" s="80"/>
      <c r="GZI830" s="80"/>
      <c r="GZJ830" s="80"/>
      <c r="GZK830" s="80"/>
      <c r="GZL830" s="80"/>
      <c r="GZM830" s="80"/>
      <c r="GZN830" s="80"/>
      <c r="GZO830" s="80"/>
      <c r="GZP830" s="80"/>
      <c r="GZQ830" s="80"/>
      <c r="GZR830" s="80"/>
      <c r="GZS830" s="80"/>
      <c r="GZT830" s="80"/>
      <c r="GZU830" s="80"/>
      <c r="GZV830" s="80"/>
      <c r="GZW830" s="80"/>
      <c r="GZX830" s="80"/>
      <c r="GZY830" s="80"/>
      <c r="GZZ830" s="80"/>
      <c r="HAA830" s="80"/>
      <c r="HAB830" s="80"/>
      <c r="HAC830" s="80"/>
      <c r="HAD830" s="80"/>
      <c r="HAE830" s="80"/>
      <c r="HAF830" s="80"/>
      <c r="HAG830" s="80"/>
      <c r="HAH830" s="80"/>
      <c r="HAI830" s="80"/>
      <c r="HAJ830" s="80"/>
      <c r="HAK830" s="80"/>
      <c r="HAL830" s="80"/>
      <c r="HAM830" s="80"/>
      <c r="HAN830" s="80"/>
      <c r="HAO830" s="80"/>
      <c r="HAP830" s="80"/>
      <c r="HAQ830" s="80"/>
      <c r="HAR830" s="80"/>
      <c r="HAS830" s="80"/>
      <c r="HAT830" s="80"/>
      <c r="HAU830" s="80"/>
      <c r="HAV830" s="80"/>
      <c r="HAW830" s="80"/>
      <c r="HAX830" s="80"/>
      <c r="HAY830" s="80"/>
      <c r="HAZ830" s="80"/>
      <c r="HBA830" s="80"/>
      <c r="HBB830" s="80"/>
      <c r="HBC830" s="80"/>
      <c r="HBD830" s="80"/>
      <c r="HBE830" s="80"/>
      <c r="HBF830" s="80"/>
      <c r="HBG830" s="80"/>
      <c r="HBH830" s="80"/>
      <c r="HBI830" s="80"/>
      <c r="HBJ830" s="80"/>
      <c r="HBK830" s="80"/>
      <c r="HBL830" s="80"/>
      <c r="HBM830" s="80"/>
      <c r="HBN830" s="80"/>
      <c r="HBO830" s="80"/>
      <c r="HBP830" s="80"/>
      <c r="HBQ830" s="80"/>
      <c r="HBR830" s="80"/>
      <c r="HBS830" s="80"/>
      <c r="HBT830" s="80"/>
      <c r="HBU830" s="80"/>
      <c r="HBV830" s="80"/>
      <c r="HBW830" s="80"/>
      <c r="HBX830" s="80"/>
      <c r="HBY830" s="80"/>
      <c r="HBZ830" s="80"/>
      <c r="HCA830" s="80"/>
      <c r="HCB830" s="80"/>
      <c r="HCC830" s="80"/>
      <c r="HCD830" s="80"/>
      <c r="HCE830" s="80"/>
      <c r="HCF830" s="80"/>
      <c r="HCG830" s="80"/>
      <c r="HCH830" s="80"/>
      <c r="HCI830" s="80"/>
      <c r="HCJ830" s="80"/>
      <c r="HCK830" s="80"/>
      <c r="HCL830" s="80"/>
      <c r="HCM830" s="80"/>
      <c r="HCN830" s="80"/>
      <c r="HCO830" s="80"/>
      <c r="HCP830" s="80"/>
      <c r="HCQ830" s="80"/>
      <c r="HCR830" s="80"/>
      <c r="HCS830" s="80"/>
      <c r="HCT830" s="80"/>
      <c r="HCU830" s="80"/>
      <c r="HCV830" s="80"/>
      <c r="HCW830" s="80"/>
      <c r="HCX830" s="80"/>
      <c r="HCY830" s="80"/>
      <c r="HCZ830" s="80"/>
      <c r="HDA830" s="80"/>
      <c r="HDB830" s="80"/>
      <c r="HDC830" s="80"/>
      <c r="HDD830" s="80"/>
      <c r="HDE830" s="80"/>
      <c r="HDF830" s="80"/>
      <c r="HDG830" s="80"/>
      <c r="HDH830" s="80"/>
      <c r="HDI830" s="80"/>
      <c r="HDJ830" s="80"/>
      <c r="HDK830" s="80"/>
      <c r="HDL830" s="80"/>
      <c r="HDM830" s="80"/>
      <c r="HDN830" s="80"/>
      <c r="HDO830" s="80"/>
      <c r="HDP830" s="80"/>
      <c r="HDQ830" s="80"/>
      <c r="HDR830" s="80"/>
      <c r="HDS830" s="80"/>
      <c r="HDT830" s="80"/>
      <c r="HDU830" s="80"/>
      <c r="HDV830" s="80"/>
      <c r="HDW830" s="80"/>
      <c r="HDX830" s="80"/>
      <c r="HDY830" s="80"/>
      <c r="HDZ830" s="80"/>
      <c r="HEA830" s="80"/>
      <c r="HEB830" s="80"/>
      <c r="HEC830" s="80"/>
      <c r="HED830" s="80"/>
      <c r="HEE830" s="80"/>
      <c r="HEF830" s="80"/>
      <c r="HEG830" s="80"/>
      <c r="HEH830" s="80"/>
      <c r="HEI830" s="80"/>
      <c r="HEJ830" s="80"/>
      <c r="HEK830" s="80"/>
      <c r="HEL830" s="80"/>
      <c r="HEM830" s="80"/>
      <c r="HEN830" s="80"/>
      <c r="HEO830" s="80"/>
      <c r="HEP830" s="80"/>
      <c r="HEQ830" s="80"/>
      <c r="HER830" s="80"/>
      <c r="HES830" s="80"/>
      <c r="HET830" s="80"/>
      <c r="HEU830" s="80"/>
      <c r="HEV830" s="80"/>
      <c r="HEW830" s="80"/>
      <c r="HEX830" s="80"/>
      <c r="HEY830" s="80"/>
      <c r="HEZ830" s="80"/>
      <c r="HFA830" s="80"/>
      <c r="HFB830" s="80"/>
      <c r="HFC830" s="80"/>
      <c r="HFD830" s="80"/>
      <c r="HFE830" s="80"/>
      <c r="HFF830" s="80"/>
      <c r="HFG830" s="80"/>
      <c r="HFH830" s="80"/>
      <c r="HFI830" s="80"/>
      <c r="HFJ830" s="80"/>
      <c r="HFK830" s="80"/>
      <c r="HFL830" s="80"/>
      <c r="HFM830" s="80"/>
      <c r="HFN830" s="80"/>
      <c r="HFO830" s="80"/>
      <c r="HFP830" s="80"/>
      <c r="HFQ830" s="80"/>
      <c r="HFR830" s="80"/>
      <c r="HFS830" s="80"/>
      <c r="HFT830" s="80"/>
      <c r="HFU830" s="80"/>
      <c r="HFV830" s="80"/>
      <c r="HFW830" s="80"/>
      <c r="HFX830" s="80"/>
      <c r="HFY830" s="80"/>
      <c r="HFZ830" s="80"/>
      <c r="HGA830" s="80"/>
      <c r="HGB830" s="80"/>
      <c r="HGC830" s="80"/>
      <c r="HGD830" s="80"/>
      <c r="HGE830" s="80"/>
      <c r="HGF830" s="80"/>
      <c r="HGG830" s="80"/>
      <c r="HGH830" s="80"/>
      <c r="HGI830" s="80"/>
      <c r="HGJ830" s="80"/>
      <c r="HGK830" s="80"/>
      <c r="HGL830" s="80"/>
      <c r="HGM830" s="80"/>
      <c r="HGN830" s="80"/>
      <c r="HGO830" s="80"/>
      <c r="HGP830" s="80"/>
      <c r="HGQ830" s="80"/>
      <c r="HGR830" s="80"/>
      <c r="HGS830" s="80"/>
      <c r="HGT830" s="80"/>
      <c r="HGU830" s="80"/>
      <c r="HGV830" s="80"/>
      <c r="HGW830" s="80"/>
      <c r="HGX830" s="80"/>
      <c r="HGY830" s="80"/>
      <c r="HGZ830" s="80"/>
      <c r="HHA830" s="80"/>
      <c r="HHB830" s="80"/>
      <c r="HHC830" s="80"/>
      <c r="HHD830" s="80"/>
      <c r="HHE830" s="80"/>
      <c r="HHF830" s="80"/>
      <c r="HHG830" s="80"/>
      <c r="HHH830" s="80"/>
      <c r="HHI830" s="80"/>
      <c r="HHJ830" s="80"/>
      <c r="HHK830" s="80"/>
      <c r="HHL830" s="80"/>
      <c r="HHM830" s="80"/>
      <c r="HHN830" s="80"/>
      <c r="HHO830" s="80"/>
      <c r="HHP830" s="80"/>
      <c r="HHQ830" s="80"/>
      <c r="HHR830" s="80"/>
      <c r="HHS830" s="80"/>
      <c r="HHT830" s="80"/>
      <c r="HHU830" s="80"/>
      <c r="HHV830" s="80"/>
      <c r="HHW830" s="80"/>
      <c r="HHX830" s="80"/>
      <c r="HHY830" s="80"/>
      <c r="HHZ830" s="80"/>
      <c r="HIA830" s="80"/>
      <c r="HIB830" s="80"/>
      <c r="HIC830" s="80"/>
      <c r="HID830" s="80"/>
      <c r="HIE830" s="80"/>
      <c r="HIF830" s="80"/>
      <c r="HIG830" s="80"/>
      <c r="HIH830" s="80"/>
      <c r="HII830" s="80"/>
      <c r="HIJ830" s="80"/>
      <c r="HIK830" s="80"/>
      <c r="HIL830" s="80"/>
      <c r="HIM830" s="80"/>
      <c r="HIN830" s="80"/>
      <c r="HIO830" s="80"/>
      <c r="HIP830" s="80"/>
      <c r="HIQ830" s="80"/>
      <c r="HIR830" s="80"/>
      <c r="HIS830" s="80"/>
      <c r="HIT830" s="80"/>
      <c r="HIU830" s="80"/>
      <c r="HIV830" s="80"/>
      <c r="HIW830" s="80"/>
      <c r="HIX830" s="80"/>
      <c r="HIY830" s="80"/>
      <c r="HIZ830" s="80"/>
      <c r="HJA830" s="80"/>
      <c r="HJB830" s="80"/>
      <c r="HJC830" s="80"/>
      <c r="HJD830" s="80"/>
      <c r="HJE830" s="80"/>
      <c r="HJF830" s="80"/>
      <c r="HJG830" s="80"/>
      <c r="HJH830" s="80"/>
      <c r="HJI830" s="80"/>
      <c r="HJJ830" s="80"/>
      <c r="HJK830" s="80"/>
      <c r="HJL830" s="80"/>
      <c r="HJM830" s="80"/>
      <c r="HJN830" s="80"/>
      <c r="HJO830" s="80"/>
      <c r="HJP830" s="80"/>
      <c r="HJQ830" s="80"/>
      <c r="HJR830" s="80"/>
      <c r="HJS830" s="80"/>
      <c r="HJT830" s="80"/>
      <c r="HJU830" s="80"/>
      <c r="HJV830" s="80"/>
      <c r="HJW830" s="80"/>
      <c r="HJX830" s="80"/>
      <c r="HJY830" s="80"/>
      <c r="HJZ830" s="80"/>
      <c r="HKA830" s="80"/>
      <c r="HKB830" s="80"/>
      <c r="HKC830" s="80"/>
      <c r="HKD830" s="80"/>
      <c r="HKE830" s="80"/>
      <c r="HKF830" s="80"/>
      <c r="HKG830" s="80"/>
      <c r="HKH830" s="80"/>
      <c r="HKI830" s="80"/>
      <c r="HKJ830" s="80"/>
      <c r="HKK830" s="80"/>
      <c r="HKL830" s="80"/>
      <c r="HKM830" s="80"/>
      <c r="HKN830" s="80"/>
      <c r="HKO830" s="80"/>
      <c r="HKP830" s="80"/>
      <c r="HKQ830" s="80"/>
      <c r="HKR830" s="80"/>
      <c r="HKS830" s="80"/>
      <c r="HKT830" s="80"/>
      <c r="HKU830" s="80"/>
      <c r="HKV830" s="80"/>
      <c r="HKW830" s="80"/>
      <c r="HKX830" s="80"/>
      <c r="HKY830" s="80"/>
      <c r="HKZ830" s="80"/>
      <c r="HLA830" s="80"/>
      <c r="HLB830" s="80"/>
      <c r="HLC830" s="80"/>
      <c r="HLD830" s="80"/>
      <c r="HLE830" s="80"/>
      <c r="HLF830" s="80"/>
      <c r="HLG830" s="80"/>
      <c r="HLH830" s="80"/>
      <c r="HLI830" s="80"/>
      <c r="HLJ830" s="80"/>
      <c r="HLK830" s="80"/>
      <c r="HLL830" s="80"/>
      <c r="HLM830" s="80"/>
      <c r="HLN830" s="80"/>
      <c r="HLO830" s="80"/>
      <c r="HLP830" s="80"/>
      <c r="HLQ830" s="80"/>
      <c r="HLR830" s="80"/>
      <c r="HLS830" s="80"/>
      <c r="HLT830" s="80"/>
      <c r="HLU830" s="80"/>
      <c r="HLV830" s="80"/>
      <c r="HLW830" s="80"/>
      <c r="HLX830" s="80"/>
      <c r="HLY830" s="80"/>
      <c r="HLZ830" s="80"/>
      <c r="HMA830" s="80"/>
      <c r="HMB830" s="80"/>
      <c r="HMC830" s="80"/>
      <c r="HMD830" s="80"/>
      <c r="HME830" s="80"/>
      <c r="HMF830" s="80"/>
      <c r="HMG830" s="80"/>
      <c r="HMH830" s="80"/>
      <c r="HMI830" s="80"/>
      <c r="HMJ830" s="80"/>
      <c r="HMK830" s="80"/>
      <c r="HML830" s="80"/>
      <c r="HMM830" s="80"/>
      <c r="HMN830" s="80"/>
      <c r="HMO830" s="80"/>
      <c r="HMP830" s="80"/>
      <c r="HMQ830" s="80"/>
      <c r="HMR830" s="80"/>
      <c r="HMS830" s="80"/>
      <c r="HMT830" s="80"/>
      <c r="HMU830" s="80"/>
      <c r="HMV830" s="80"/>
      <c r="HMW830" s="80"/>
      <c r="HMX830" s="80"/>
      <c r="HMY830" s="80"/>
      <c r="HMZ830" s="80"/>
      <c r="HNA830" s="80"/>
      <c r="HNB830" s="80"/>
      <c r="HNC830" s="80"/>
      <c r="HND830" s="80"/>
      <c r="HNE830" s="80"/>
      <c r="HNF830" s="80"/>
      <c r="HNG830" s="80"/>
      <c r="HNH830" s="80"/>
      <c r="HNI830" s="80"/>
      <c r="HNJ830" s="80"/>
      <c r="HNK830" s="80"/>
      <c r="HNL830" s="80"/>
      <c r="HNM830" s="80"/>
      <c r="HNN830" s="80"/>
      <c r="HNO830" s="80"/>
      <c r="HNP830" s="80"/>
      <c r="HNQ830" s="80"/>
      <c r="HNR830" s="80"/>
      <c r="HNS830" s="80"/>
      <c r="HNT830" s="80"/>
      <c r="HNU830" s="80"/>
      <c r="HNV830" s="80"/>
      <c r="HNW830" s="80"/>
      <c r="HNX830" s="80"/>
      <c r="HNY830" s="80"/>
      <c r="HNZ830" s="80"/>
      <c r="HOA830" s="80"/>
      <c r="HOB830" s="80"/>
      <c r="HOC830" s="80"/>
      <c r="HOD830" s="80"/>
      <c r="HOE830" s="80"/>
      <c r="HOF830" s="80"/>
      <c r="HOG830" s="80"/>
      <c r="HOH830" s="80"/>
      <c r="HOI830" s="80"/>
      <c r="HOJ830" s="80"/>
      <c r="HOK830" s="80"/>
      <c r="HOL830" s="80"/>
      <c r="HOM830" s="80"/>
      <c r="HON830" s="80"/>
      <c r="HOO830" s="80"/>
      <c r="HOP830" s="80"/>
      <c r="HOQ830" s="80"/>
      <c r="HOR830" s="80"/>
      <c r="HOS830" s="80"/>
      <c r="HOT830" s="80"/>
      <c r="HOU830" s="80"/>
      <c r="HOV830" s="80"/>
      <c r="HOW830" s="80"/>
      <c r="HOX830" s="80"/>
      <c r="HOY830" s="80"/>
      <c r="HOZ830" s="80"/>
      <c r="HPA830" s="80"/>
      <c r="HPB830" s="80"/>
      <c r="HPC830" s="80"/>
      <c r="HPD830" s="80"/>
      <c r="HPE830" s="80"/>
      <c r="HPF830" s="80"/>
      <c r="HPG830" s="80"/>
      <c r="HPH830" s="80"/>
      <c r="HPI830" s="80"/>
      <c r="HPJ830" s="80"/>
      <c r="HPK830" s="80"/>
      <c r="HPL830" s="80"/>
      <c r="HPM830" s="80"/>
      <c r="HPN830" s="80"/>
      <c r="HPO830" s="80"/>
      <c r="HPP830" s="80"/>
      <c r="HPQ830" s="80"/>
      <c r="HPR830" s="80"/>
      <c r="HPS830" s="80"/>
      <c r="HPT830" s="80"/>
      <c r="HPU830" s="80"/>
      <c r="HPV830" s="80"/>
      <c r="HPW830" s="80"/>
      <c r="HPX830" s="80"/>
      <c r="HPY830" s="80"/>
      <c r="HPZ830" s="80"/>
      <c r="HQA830" s="80"/>
      <c r="HQB830" s="80"/>
      <c r="HQC830" s="80"/>
      <c r="HQD830" s="80"/>
      <c r="HQE830" s="80"/>
      <c r="HQF830" s="80"/>
      <c r="HQG830" s="80"/>
      <c r="HQH830" s="80"/>
      <c r="HQI830" s="80"/>
      <c r="HQJ830" s="80"/>
      <c r="HQK830" s="80"/>
      <c r="HQL830" s="80"/>
      <c r="HQM830" s="80"/>
      <c r="HQN830" s="80"/>
      <c r="HQO830" s="80"/>
      <c r="HQP830" s="80"/>
      <c r="HQQ830" s="80"/>
      <c r="HQR830" s="80"/>
      <c r="HQS830" s="80"/>
      <c r="HQT830" s="80"/>
      <c r="HQU830" s="80"/>
      <c r="HQV830" s="80"/>
      <c r="HQW830" s="80"/>
      <c r="HQX830" s="80"/>
      <c r="HQY830" s="80"/>
      <c r="HQZ830" s="80"/>
      <c r="HRA830" s="80"/>
      <c r="HRB830" s="80"/>
      <c r="HRC830" s="80"/>
      <c r="HRD830" s="80"/>
      <c r="HRE830" s="80"/>
      <c r="HRF830" s="80"/>
      <c r="HRG830" s="80"/>
      <c r="HRH830" s="80"/>
      <c r="HRI830" s="80"/>
      <c r="HRJ830" s="80"/>
      <c r="HRK830" s="80"/>
      <c r="HRL830" s="80"/>
      <c r="HRM830" s="80"/>
      <c r="HRN830" s="80"/>
      <c r="HRO830" s="80"/>
      <c r="HRP830" s="80"/>
      <c r="HRQ830" s="80"/>
      <c r="HRR830" s="80"/>
      <c r="HRS830" s="80"/>
      <c r="HRT830" s="80"/>
      <c r="HRU830" s="80"/>
      <c r="HRV830" s="80"/>
      <c r="HRW830" s="80"/>
      <c r="HRX830" s="80"/>
      <c r="HRY830" s="80"/>
      <c r="HRZ830" s="80"/>
      <c r="HSA830" s="80"/>
      <c r="HSB830" s="80"/>
      <c r="HSC830" s="80"/>
      <c r="HSD830" s="80"/>
      <c r="HSE830" s="80"/>
      <c r="HSF830" s="80"/>
      <c r="HSG830" s="80"/>
      <c r="HSH830" s="80"/>
      <c r="HSI830" s="80"/>
      <c r="HSJ830" s="80"/>
      <c r="HSK830" s="80"/>
      <c r="HSL830" s="80"/>
      <c r="HSM830" s="80"/>
      <c r="HSN830" s="80"/>
      <c r="HSO830" s="80"/>
      <c r="HSP830" s="80"/>
      <c r="HSQ830" s="80"/>
      <c r="HSR830" s="80"/>
      <c r="HSS830" s="80"/>
      <c r="HST830" s="80"/>
      <c r="HSU830" s="80"/>
      <c r="HSV830" s="80"/>
      <c r="HSW830" s="80"/>
      <c r="HSX830" s="80"/>
      <c r="HSY830" s="80"/>
      <c r="HSZ830" s="80"/>
      <c r="HTA830" s="80"/>
      <c r="HTB830" s="80"/>
      <c r="HTC830" s="80"/>
      <c r="HTD830" s="80"/>
      <c r="HTE830" s="80"/>
      <c r="HTF830" s="80"/>
      <c r="HTG830" s="80"/>
      <c r="HTH830" s="80"/>
      <c r="HTI830" s="80"/>
      <c r="HTJ830" s="80"/>
      <c r="HTK830" s="80"/>
      <c r="HTL830" s="80"/>
      <c r="HTM830" s="80"/>
      <c r="HTN830" s="80"/>
      <c r="HTO830" s="80"/>
      <c r="HTP830" s="80"/>
      <c r="HTQ830" s="80"/>
      <c r="HTR830" s="80"/>
      <c r="HTS830" s="80"/>
      <c r="HTT830" s="80"/>
      <c r="HTU830" s="80"/>
      <c r="HTV830" s="80"/>
      <c r="HTW830" s="80"/>
      <c r="HTX830" s="80"/>
      <c r="HTY830" s="80"/>
      <c r="HTZ830" s="80"/>
      <c r="HUA830" s="80"/>
      <c r="HUB830" s="80"/>
      <c r="HUC830" s="80"/>
      <c r="HUD830" s="80"/>
      <c r="HUE830" s="80"/>
      <c r="HUF830" s="80"/>
      <c r="HUG830" s="80"/>
      <c r="HUH830" s="80"/>
      <c r="HUI830" s="80"/>
      <c r="HUJ830" s="80"/>
      <c r="HUK830" s="80"/>
      <c r="HUL830" s="80"/>
      <c r="HUM830" s="80"/>
      <c r="HUN830" s="80"/>
      <c r="HUO830" s="80"/>
      <c r="HUP830" s="80"/>
      <c r="HUQ830" s="80"/>
      <c r="HUR830" s="80"/>
      <c r="HUS830" s="80"/>
      <c r="HUT830" s="80"/>
      <c r="HUU830" s="80"/>
      <c r="HUV830" s="80"/>
      <c r="HUW830" s="80"/>
      <c r="HUX830" s="80"/>
      <c r="HUY830" s="80"/>
      <c r="HUZ830" s="80"/>
      <c r="HVA830" s="80"/>
      <c r="HVB830" s="80"/>
      <c r="HVC830" s="80"/>
      <c r="HVD830" s="80"/>
      <c r="HVE830" s="80"/>
      <c r="HVF830" s="80"/>
      <c r="HVG830" s="80"/>
      <c r="HVH830" s="80"/>
      <c r="HVI830" s="80"/>
      <c r="HVJ830" s="80"/>
      <c r="HVK830" s="80"/>
      <c r="HVL830" s="80"/>
      <c r="HVM830" s="80"/>
      <c r="HVN830" s="80"/>
      <c r="HVO830" s="80"/>
      <c r="HVP830" s="80"/>
      <c r="HVQ830" s="80"/>
      <c r="HVR830" s="80"/>
      <c r="HVS830" s="80"/>
      <c r="HVT830" s="80"/>
      <c r="HVU830" s="80"/>
      <c r="HVV830" s="80"/>
      <c r="HVW830" s="80"/>
      <c r="HVX830" s="80"/>
      <c r="HVY830" s="80"/>
      <c r="HVZ830" s="80"/>
      <c r="HWA830" s="80"/>
      <c r="HWB830" s="80"/>
      <c r="HWC830" s="80"/>
      <c r="HWD830" s="80"/>
      <c r="HWE830" s="80"/>
      <c r="HWF830" s="80"/>
      <c r="HWG830" s="80"/>
      <c r="HWH830" s="80"/>
      <c r="HWI830" s="80"/>
      <c r="HWJ830" s="80"/>
      <c r="HWK830" s="80"/>
      <c r="HWL830" s="80"/>
      <c r="HWM830" s="80"/>
      <c r="HWN830" s="80"/>
      <c r="HWO830" s="80"/>
      <c r="HWP830" s="80"/>
      <c r="HWQ830" s="80"/>
      <c r="HWR830" s="80"/>
      <c r="HWS830" s="80"/>
      <c r="HWT830" s="80"/>
      <c r="HWU830" s="80"/>
      <c r="HWV830" s="80"/>
      <c r="HWW830" s="80"/>
      <c r="HWX830" s="80"/>
      <c r="HWY830" s="80"/>
      <c r="HWZ830" s="80"/>
      <c r="HXA830" s="80"/>
      <c r="HXB830" s="80"/>
      <c r="HXC830" s="80"/>
      <c r="HXD830" s="80"/>
      <c r="HXE830" s="80"/>
      <c r="HXF830" s="80"/>
      <c r="HXG830" s="80"/>
      <c r="HXH830" s="80"/>
      <c r="HXI830" s="80"/>
      <c r="HXJ830" s="80"/>
      <c r="HXK830" s="80"/>
      <c r="HXL830" s="80"/>
      <c r="HXM830" s="80"/>
      <c r="HXN830" s="80"/>
      <c r="HXO830" s="80"/>
      <c r="HXP830" s="80"/>
      <c r="HXQ830" s="80"/>
      <c r="HXR830" s="80"/>
      <c r="HXS830" s="80"/>
      <c r="HXT830" s="80"/>
      <c r="HXU830" s="80"/>
      <c r="HXV830" s="80"/>
      <c r="HXW830" s="80"/>
      <c r="HXX830" s="80"/>
      <c r="HXY830" s="80"/>
      <c r="HXZ830" s="80"/>
      <c r="HYA830" s="80"/>
      <c r="HYB830" s="80"/>
      <c r="HYC830" s="80"/>
      <c r="HYD830" s="80"/>
      <c r="HYE830" s="80"/>
      <c r="HYF830" s="80"/>
      <c r="HYG830" s="80"/>
      <c r="HYH830" s="80"/>
      <c r="HYI830" s="80"/>
      <c r="HYJ830" s="80"/>
      <c r="HYK830" s="80"/>
      <c r="HYL830" s="80"/>
      <c r="HYM830" s="80"/>
      <c r="HYN830" s="80"/>
      <c r="HYO830" s="80"/>
      <c r="HYP830" s="80"/>
      <c r="HYQ830" s="80"/>
      <c r="HYR830" s="80"/>
      <c r="HYS830" s="80"/>
      <c r="HYT830" s="80"/>
      <c r="HYU830" s="80"/>
      <c r="HYV830" s="80"/>
      <c r="HYW830" s="80"/>
      <c r="HYX830" s="80"/>
      <c r="HYY830" s="80"/>
      <c r="HYZ830" s="80"/>
      <c r="HZA830" s="80"/>
      <c r="HZB830" s="80"/>
      <c r="HZC830" s="80"/>
      <c r="HZD830" s="80"/>
      <c r="HZE830" s="80"/>
      <c r="HZF830" s="80"/>
      <c r="HZG830" s="80"/>
      <c r="HZH830" s="80"/>
      <c r="HZI830" s="80"/>
      <c r="HZJ830" s="80"/>
      <c r="HZK830" s="80"/>
      <c r="HZL830" s="80"/>
      <c r="HZM830" s="80"/>
      <c r="HZN830" s="80"/>
      <c r="HZO830" s="80"/>
      <c r="HZP830" s="80"/>
      <c r="HZQ830" s="80"/>
      <c r="HZR830" s="80"/>
      <c r="HZS830" s="80"/>
      <c r="HZT830" s="80"/>
      <c r="HZU830" s="80"/>
      <c r="HZV830" s="80"/>
      <c r="HZW830" s="80"/>
      <c r="HZX830" s="80"/>
      <c r="HZY830" s="80"/>
      <c r="HZZ830" s="80"/>
      <c r="IAA830" s="80"/>
      <c r="IAB830" s="80"/>
      <c r="IAC830" s="80"/>
      <c r="IAD830" s="80"/>
      <c r="IAE830" s="80"/>
      <c r="IAF830" s="80"/>
      <c r="IAG830" s="80"/>
      <c r="IAH830" s="80"/>
      <c r="IAI830" s="80"/>
      <c r="IAJ830" s="80"/>
      <c r="IAK830" s="80"/>
      <c r="IAL830" s="80"/>
      <c r="IAM830" s="80"/>
      <c r="IAN830" s="80"/>
      <c r="IAO830" s="80"/>
      <c r="IAP830" s="80"/>
      <c r="IAQ830" s="80"/>
      <c r="IAR830" s="80"/>
      <c r="IAS830" s="80"/>
      <c r="IAT830" s="80"/>
      <c r="IAU830" s="80"/>
      <c r="IAV830" s="80"/>
      <c r="IAW830" s="80"/>
      <c r="IAX830" s="80"/>
      <c r="IAY830" s="80"/>
      <c r="IAZ830" s="80"/>
      <c r="IBA830" s="80"/>
      <c r="IBB830" s="80"/>
      <c r="IBC830" s="80"/>
      <c r="IBD830" s="80"/>
      <c r="IBE830" s="80"/>
      <c r="IBF830" s="80"/>
      <c r="IBG830" s="80"/>
      <c r="IBH830" s="80"/>
      <c r="IBI830" s="80"/>
      <c r="IBJ830" s="80"/>
      <c r="IBK830" s="80"/>
      <c r="IBL830" s="80"/>
      <c r="IBM830" s="80"/>
      <c r="IBN830" s="80"/>
      <c r="IBO830" s="80"/>
      <c r="IBP830" s="80"/>
      <c r="IBQ830" s="80"/>
      <c r="IBR830" s="80"/>
      <c r="IBS830" s="80"/>
      <c r="IBT830" s="80"/>
      <c r="IBU830" s="80"/>
      <c r="IBV830" s="80"/>
      <c r="IBW830" s="80"/>
      <c r="IBX830" s="80"/>
      <c r="IBY830" s="80"/>
      <c r="IBZ830" s="80"/>
      <c r="ICA830" s="80"/>
      <c r="ICB830" s="80"/>
      <c r="ICC830" s="80"/>
      <c r="ICD830" s="80"/>
      <c r="ICE830" s="80"/>
      <c r="ICF830" s="80"/>
      <c r="ICG830" s="80"/>
      <c r="ICH830" s="80"/>
      <c r="ICI830" s="80"/>
      <c r="ICJ830" s="80"/>
      <c r="ICK830" s="80"/>
      <c r="ICL830" s="80"/>
      <c r="ICM830" s="80"/>
      <c r="ICN830" s="80"/>
      <c r="ICO830" s="80"/>
      <c r="ICP830" s="80"/>
      <c r="ICQ830" s="80"/>
      <c r="ICR830" s="80"/>
      <c r="ICS830" s="80"/>
      <c r="ICT830" s="80"/>
      <c r="ICU830" s="80"/>
      <c r="ICV830" s="80"/>
      <c r="ICW830" s="80"/>
      <c r="ICX830" s="80"/>
      <c r="ICY830" s="80"/>
      <c r="ICZ830" s="80"/>
      <c r="IDA830" s="80"/>
      <c r="IDB830" s="80"/>
      <c r="IDC830" s="80"/>
      <c r="IDD830" s="80"/>
      <c r="IDE830" s="80"/>
      <c r="IDF830" s="80"/>
      <c r="IDG830" s="80"/>
      <c r="IDH830" s="80"/>
      <c r="IDI830" s="80"/>
      <c r="IDJ830" s="80"/>
      <c r="IDK830" s="80"/>
      <c r="IDL830" s="80"/>
      <c r="IDM830" s="80"/>
      <c r="IDN830" s="80"/>
      <c r="IDO830" s="80"/>
      <c r="IDP830" s="80"/>
      <c r="IDQ830" s="80"/>
      <c r="IDR830" s="80"/>
      <c r="IDS830" s="80"/>
      <c r="IDT830" s="80"/>
      <c r="IDU830" s="80"/>
      <c r="IDV830" s="80"/>
      <c r="IDW830" s="80"/>
      <c r="IDX830" s="80"/>
      <c r="IDY830" s="80"/>
      <c r="IDZ830" s="80"/>
      <c r="IEA830" s="80"/>
      <c r="IEB830" s="80"/>
      <c r="IEC830" s="80"/>
      <c r="IED830" s="80"/>
      <c r="IEE830" s="80"/>
      <c r="IEF830" s="80"/>
      <c r="IEG830" s="80"/>
      <c r="IEH830" s="80"/>
      <c r="IEI830" s="80"/>
      <c r="IEJ830" s="80"/>
      <c r="IEK830" s="80"/>
      <c r="IEL830" s="80"/>
      <c r="IEM830" s="80"/>
      <c r="IEN830" s="80"/>
      <c r="IEO830" s="80"/>
      <c r="IEP830" s="80"/>
      <c r="IEQ830" s="80"/>
      <c r="IER830" s="80"/>
      <c r="IES830" s="80"/>
      <c r="IET830" s="80"/>
      <c r="IEU830" s="80"/>
      <c r="IEV830" s="80"/>
      <c r="IEW830" s="80"/>
      <c r="IEX830" s="80"/>
      <c r="IEY830" s="80"/>
      <c r="IEZ830" s="80"/>
      <c r="IFA830" s="80"/>
      <c r="IFB830" s="80"/>
      <c r="IFC830" s="80"/>
      <c r="IFD830" s="80"/>
      <c r="IFE830" s="80"/>
      <c r="IFF830" s="80"/>
      <c r="IFG830" s="80"/>
      <c r="IFH830" s="80"/>
      <c r="IFI830" s="80"/>
      <c r="IFJ830" s="80"/>
      <c r="IFK830" s="80"/>
      <c r="IFL830" s="80"/>
      <c r="IFM830" s="80"/>
      <c r="IFN830" s="80"/>
      <c r="IFO830" s="80"/>
      <c r="IFP830" s="80"/>
      <c r="IFQ830" s="80"/>
      <c r="IFR830" s="80"/>
      <c r="IFS830" s="80"/>
      <c r="IFT830" s="80"/>
      <c r="IFU830" s="80"/>
      <c r="IFV830" s="80"/>
      <c r="IFW830" s="80"/>
      <c r="IFX830" s="80"/>
      <c r="IFY830" s="80"/>
      <c r="IFZ830" s="80"/>
      <c r="IGA830" s="80"/>
      <c r="IGB830" s="80"/>
      <c r="IGC830" s="80"/>
      <c r="IGD830" s="80"/>
      <c r="IGE830" s="80"/>
      <c r="IGF830" s="80"/>
      <c r="IGG830" s="80"/>
      <c r="IGH830" s="80"/>
      <c r="IGI830" s="80"/>
      <c r="IGJ830" s="80"/>
      <c r="IGK830" s="80"/>
      <c r="IGL830" s="80"/>
      <c r="IGM830" s="80"/>
      <c r="IGN830" s="80"/>
      <c r="IGO830" s="80"/>
      <c r="IGP830" s="80"/>
      <c r="IGQ830" s="80"/>
      <c r="IGR830" s="80"/>
      <c r="IGS830" s="80"/>
      <c r="IGT830" s="80"/>
      <c r="IGU830" s="80"/>
      <c r="IGV830" s="80"/>
      <c r="IGW830" s="80"/>
      <c r="IGX830" s="80"/>
      <c r="IGY830" s="80"/>
      <c r="IGZ830" s="80"/>
      <c r="IHA830" s="80"/>
      <c r="IHB830" s="80"/>
      <c r="IHC830" s="80"/>
      <c r="IHD830" s="80"/>
      <c r="IHE830" s="80"/>
      <c r="IHF830" s="80"/>
      <c r="IHG830" s="80"/>
      <c r="IHH830" s="80"/>
      <c r="IHI830" s="80"/>
      <c r="IHJ830" s="80"/>
      <c r="IHK830" s="80"/>
      <c r="IHL830" s="80"/>
      <c r="IHM830" s="80"/>
      <c r="IHN830" s="80"/>
      <c r="IHO830" s="80"/>
      <c r="IHP830" s="80"/>
      <c r="IHQ830" s="80"/>
      <c r="IHR830" s="80"/>
      <c r="IHS830" s="80"/>
      <c r="IHT830" s="80"/>
      <c r="IHU830" s="80"/>
      <c r="IHV830" s="80"/>
      <c r="IHW830" s="80"/>
      <c r="IHX830" s="80"/>
      <c r="IHY830" s="80"/>
      <c r="IHZ830" s="80"/>
      <c r="IIA830" s="80"/>
      <c r="IIB830" s="80"/>
      <c r="IIC830" s="80"/>
      <c r="IID830" s="80"/>
      <c r="IIE830" s="80"/>
      <c r="IIF830" s="80"/>
      <c r="IIG830" s="80"/>
      <c r="IIH830" s="80"/>
      <c r="III830" s="80"/>
      <c r="IIJ830" s="80"/>
      <c r="IIK830" s="80"/>
      <c r="IIL830" s="80"/>
      <c r="IIM830" s="80"/>
      <c r="IIN830" s="80"/>
      <c r="IIO830" s="80"/>
      <c r="IIP830" s="80"/>
      <c r="IIQ830" s="80"/>
      <c r="IIR830" s="80"/>
      <c r="IIS830" s="80"/>
      <c r="IIT830" s="80"/>
      <c r="IIU830" s="80"/>
      <c r="IIV830" s="80"/>
      <c r="IIW830" s="80"/>
      <c r="IIX830" s="80"/>
      <c r="IIY830" s="80"/>
      <c r="IIZ830" s="80"/>
      <c r="IJA830" s="80"/>
      <c r="IJB830" s="80"/>
      <c r="IJC830" s="80"/>
      <c r="IJD830" s="80"/>
      <c r="IJE830" s="80"/>
      <c r="IJF830" s="80"/>
      <c r="IJG830" s="80"/>
      <c r="IJH830" s="80"/>
      <c r="IJI830" s="80"/>
      <c r="IJJ830" s="80"/>
      <c r="IJK830" s="80"/>
      <c r="IJL830" s="80"/>
      <c r="IJM830" s="80"/>
      <c r="IJN830" s="80"/>
      <c r="IJO830" s="80"/>
      <c r="IJP830" s="80"/>
      <c r="IJQ830" s="80"/>
      <c r="IJR830" s="80"/>
      <c r="IJS830" s="80"/>
      <c r="IJT830" s="80"/>
      <c r="IJU830" s="80"/>
      <c r="IJV830" s="80"/>
      <c r="IJW830" s="80"/>
      <c r="IJX830" s="80"/>
      <c r="IJY830" s="80"/>
      <c r="IJZ830" s="80"/>
      <c r="IKA830" s="80"/>
      <c r="IKB830" s="80"/>
      <c r="IKC830" s="80"/>
      <c r="IKD830" s="80"/>
      <c r="IKE830" s="80"/>
      <c r="IKF830" s="80"/>
      <c r="IKG830" s="80"/>
      <c r="IKH830" s="80"/>
      <c r="IKI830" s="80"/>
      <c r="IKJ830" s="80"/>
      <c r="IKK830" s="80"/>
      <c r="IKL830" s="80"/>
      <c r="IKM830" s="80"/>
      <c r="IKN830" s="80"/>
      <c r="IKO830" s="80"/>
      <c r="IKP830" s="80"/>
      <c r="IKQ830" s="80"/>
      <c r="IKR830" s="80"/>
      <c r="IKS830" s="80"/>
      <c r="IKT830" s="80"/>
      <c r="IKU830" s="80"/>
      <c r="IKV830" s="80"/>
      <c r="IKW830" s="80"/>
      <c r="IKX830" s="80"/>
      <c r="IKY830" s="80"/>
      <c r="IKZ830" s="80"/>
      <c r="ILA830" s="80"/>
      <c r="ILB830" s="80"/>
      <c r="ILC830" s="80"/>
      <c r="ILD830" s="80"/>
      <c r="ILE830" s="80"/>
      <c r="ILF830" s="80"/>
      <c r="ILG830" s="80"/>
      <c r="ILH830" s="80"/>
      <c r="ILI830" s="80"/>
      <c r="ILJ830" s="80"/>
      <c r="ILK830" s="80"/>
      <c r="ILL830" s="80"/>
      <c r="ILM830" s="80"/>
      <c r="ILN830" s="80"/>
      <c r="ILO830" s="80"/>
      <c r="ILP830" s="80"/>
      <c r="ILQ830" s="80"/>
      <c r="ILR830" s="80"/>
      <c r="ILS830" s="80"/>
      <c r="ILT830" s="80"/>
      <c r="ILU830" s="80"/>
      <c r="ILV830" s="80"/>
      <c r="ILW830" s="80"/>
      <c r="ILX830" s="80"/>
      <c r="ILY830" s="80"/>
      <c r="ILZ830" s="80"/>
      <c r="IMA830" s="80"/>
      <c r="IMB830" s="80"/>
      <c r="IMC830" s="80"/>
      <c r="IMD830" s="80"/>
      <c r="IME830" s="80"/>
      <c r="IMF830" s="80"/>
      <c r="IMG830" s="80"/>
      <c r="IMH830" s="80"/>
      <c r="IMI830" s="80"/>
      <c r="IMJ830" s="80"/>
      <c r="IMK830" s="80"/>
      <c r="IML830" s="80"/>
      <c r="IMM830" s="80"/>
      <c r="IMN830" s="80"/>
      <c r="IMO830" s="80"/>
      <c r="IMP830" s="80"/>
      <c r="IMQ830" s="80"/>
      <c r="IMR830" s="80"/>
      <c r="IMS830" s="80"/>
      <c r="IMT830" s="80"/>
      <c r="IMU830" s="80"/>
      <c r="IMV830" s="80"/>
      <c r="IMW830" s="80"/>
      <c r="IMX830" s="80"/>
      <c r="IMY830" s="80"/>
      <c r="IMZ830" s="80"/>
      <c r="INA830" s="80"/>
      <c r="INB830" s="80"/>
      <c r="INC830" s="80"/>
      <c r="IND830" s="80"/>
      <c r="INE830" s="80"/>
      <c r="INF830" s="80"/>
      <c r="ING830" s="80"/>
      <c r="INH830" s="80"/>
      <c r="INI830" s="80"/>
      <c r="INJ830" s="80"/>
      <c r="INK830" s="80"/>
      <c r="INL830" s="80"/>
      <c r="INM830" s="80"/>
      <c r="INN830" s="80"/>
      <c r="INO830" s="80"/>
      <c r="INP830" s="80"/>
      <c r="INQ830" s="80"/>
      <c r="INR830" s="80"/>
      <c r="INS830" s="80"/>
      <c r="INT830" s="80"/>
      <c r="INU830" s="80"/>
      <c r="INV830" s="80"/>
      <c r="INW830" s="80"/>
      <c r="INX830" s="80"/>
      <c r="INY830" s="80"/>
      <c r="INZ830" s="80"/>
      <c r="IOA830" s="80"/>
      <c r="IOB830" s="80"/>
      <c r="IOC830" s="80"/>
      <c r="IOD830" s="80"/>
      <c r="IOE830" s="80"/>
      <c r="IOF830" s="80"/>
      <c r="IOG830" s="80"/>
      <c r="IOH830" s="80"/>
      <c r="IOI830" s="80"/>
      <c r="IOJ830" s="80"/>
      <c r="IOK830" s="80"/>
      <c r="IOL830" s="80"/>
      <c r="IOM830" s="80"/>
      <c r="ION830" s="80"/>
      <c r="IOO830" s="80"/>
      <c r="IOP830" s="80"/>
      <c r="IOQ830" s="80"/>
      <c r="IOR830" s="80"/>
      <c r="IOS830" s="80"/>
      <c r="IOT830" s="80"/>
      <c r="IOU830" s="80"/>
      <c r="IOV830" s="80"/>
      <c r="IOW830" s="80"/>
      <c r="IOX830" s="80"/>
      <c r="IOY830" s="80"/>
      <c r="IOZ830" s="80"/>
      <c r="IPA830" s="80"/>
      <c r="IPB830" s="80"/>
      <c r="IPC830" s="80"/>
      <c r="IPD830" s="80"/>
      <c r="IPE830" s="80"/>
      <c r="IPF830" s="80"/>
      <c r="IPG830" s="80"/>
      <c r="IPH830" s="80"/>
      <c r="IPI830" s="80"/>
      <c r="IPJ830" s="80"/>
      <c r="IPK830" s="80"/>
      <c r="IPL830" s="80"/>
      <c r="IPM830" s="80"/>
      <c r="IPN830" s="80"/>
      <c r="IPO830" s="80"/>
      <c r="IPP830" s="80"/>
      <c r="IPQ830" s="80"/>
      <c r="IPR830" s="80"/>
      <c r="IPS830" s="80"/>
      <c r="IPT830" s="80"/>
      <c r="IPU830" s="80"/>
      <c r="IPV830" s="80"/>
      <c r="IPW830" s="80"/>
      <c r="IPX830" s="80"/>
      <c r="IPY830" s="80"/>
      <c r="IPZ830" s="80"/>
      <c r="IQA830" s="80"/>
      <c r="IQB830" s="80"/>
      <c r="IQC830" s="80"/>
      <c r="IQD830" s="80"/>
      <c r="IQE830" s="80"/>
      <c r="IQF830" s="80"/>
      <c r="IQG830" s="80"/>
      <c r="IQH830" s="80"/>
      <c r="IQI830" s="80"/>
      <c r="IQJ830" s="80"/>
      <c r="IQK830" s="80"/>
      <c r="IQL830" s="80"/>
      <c r="IQM830" s="80"/>
      <c r="IQN830" s="80"/>
      <c r="IQO830" s="80"/>
      <c r="IQP830" s="80"/>
      <c r="IQQ830" s="80"/>
      <c r="IQR830" s="80"/>
      <c r="IQS830" s="80"/>
      <c r="IQT830" s="80"/>
      <c r="IQU830" s="80"/>
      <c r="IQV830" s="80"/>
      <c r="IQW830" s="80"/>
      <c r="IQX830" s="80"/>
      <c r="IQY830" s="80"/>
      <c r="IQZ830" s="80"/>
      <c r="IRA830" s="80"/>
      <c r="IRB830" s="80"/>
      <c r="IRC830" s="80"/>
      <c r="IRD830" s="80"/>
      <c r="IRE830" s="80"/>
      <c r="IRF830" s="80"/>
      <c r="IRG830" s="80"/>
      <c r="IRH830" s="80"/>
      <c r="IRI830" s="80"/>
      <c r="IRJ830" s="80"/>
      <c r="IRK830" s="80"/>
      <c r="IRL830" s="80"/>
      <c r="IRM830" s="80"/>
      <c r="IRN830" s="80"/>
      <c r="IRO830" s="80"/>
      <c r="IRP830" s="80"/>
      <c r="IRQ830" s="80"/>
      <c r="IRR830" s="80"/>
      <c r="IRS830" s="80"/>
      <c r="IRT830" s="80"/>
      <c r="IRU830" s="80"/>
      <c r="IRV830" s="80"/>
      <c r="IRW830" s="80"/>
      <c r="IRX830" s="80"/>
      <c r="IRY830" s="80"/>
      <c r="IRZ830" s="80"/>
      <c r="ISA830" s="80"/>
      <c r="ISB830" s="80"/>
      <c r="ISC830" s="80"/>
      <c r="ISD830" s="80"/>
      <c r="ISE830" s="80"/>
      <c r="ISF830" s="80"/>
      <c r="ISG830" s="80"/>
      <c r="ISH830" s="80"/>
      <c r="ISI830" s="80"/>
      <c r="ISJ830" s="80"/>
      <c r="ISK830" s="80"/>
      <c r="ISL830" s="80"/>
      <c r="ISM830" s="80"/>
      <c r="ISN830" s="80"/>
      <c r="ISO830" s="80"/>
      <c r="ISP830" s="80"/>
      <c r="ISQ830" s="80"/>
      <c r="ISR830" s="80"/>
      <c r="ISS830" s="80"/>
      <c r="IST830" s="80"/>
      <c r="ISU830" s="80"/>
      <c r="ISV830" s="80"/>
      <c r="ISW830" s="80"/>
      <c r="ISX830" s="80"/>
      <c r="ISY830" s="80"/>
      <c r="ISZ830" s="80"/>
      <c r="ITA830" s="80"/>
      <c r="ITB830" s="80"/>
      <c r="ITC830" s="80"/>
      <c r="ITD830" s="80"/>
      <c r="ITE830" s="80"/>
      <c r="ITF830" s="80"/>
      <c r="ITG830" s="80"/>
      <c r="ITH830" s="80"/>
      <c r="ITI830" s="80"/>
      <c r="ITJ830" s="80"/>
      <c r="ITK830" s="80"/>
      <c r="ITL830" s="80"/>
      <c r="ITM830" s="80"/>
      <c r="ITN830" s="80"/>
      <c r="ITO830" s="80"/>
      <c r="ITP830" s="80"/>
      <c r="ITQ830" s="80"/>
      <c r="ITR830" s="80"/>
      <c r="ITS830" s="80"/>
      <c r="ITT830" s="80"/>
      <c r="ITU830" s="80"/>
      <c r="ITV830" s="80"/>
      <c r="ITW830" s="80"/>
      <c r="ITX830" s="80"/>
      <c r="ITY830" s="80"/>
      <c r="ITZ830" s="80"/>
      <c r="IUA830" s="80"/>
      <c r="IUB830" s="80"/>
      <c r="IUC830" s="80"/>
      <c r="IUD830" s="80"/>
      <c r="IUE830" s="80"/>
      <c r="IUF830" s="80"/>
      <c r="IUG830" s="80"/>
      <c r="IUH830" s="80"/>
      <c r="IUI830" s="80"/>
      <c r="IUJ830" s="80"/>
      <c r="IUK830" s="80"/>
      <c r="IUL830" s="80"/>
      <c r="IUM830" s="80"/>
      <c r="IUN830" s="80"/>
      <c r="IUO830" s="80"/>
      <c r="IUP830" s="80"/>
      <c r="IUQ830" s="80"/>
      <c r="IUR830" s="80"/>
      <c r="IUS830" s="80"/>
      <c r="IUT830" s="80"/>
      <c r="IUU830" s="80"/>
      <c r="IUV830" s="80"/>
      <c r="IUW830" s="80"/>
      <c r="IUX830" s="80"/>
      <c r="IUY830" s="80"/>
      <c r="IUZ830" s="80"/>
      <c r="IVA830" s="80"/>
      <c r="IVB830" s="80"/>
      <c r="IVC830" s="80"/>
      <c r="IVD830" s="80"/>
      <c r="IVE830" s="80"/>
      <c r="IVF830" s="80"/>
      <c r="IVG830" s="80"/>
      <c r="IVH830" s="80"/>
      <c r="IVI830" s="80"/>
      <c r="IVJ830" s="80"/>
      <c r="IVK830" s="80"/>
      <c r="IVL830" s="80"/>
      <c r="IVM830" s="80"/>
      <c r="IVN830" s="80"/>
      <c r="IVO830" s="80"/>
      <c r="IVP830" s="80"/>
      <c r="IVQ830" s="80"/>
      <c r="IVR830" s="80"/>
      <c r="IVS830" s="80"/>
      <c r="IVT830" s="80"/>
      <c r="IVU830" s="80"/>
      <c r="IVV830" s="80"/>
      <c r="IVW830" s="80"/>
      <c r="IVX830" s="80"/>
      <c r="IVY830" s="80"/>
      <c r="IVZ830" s="80"/>
      <c r="IWA830" s="80"/>
      <c r="IWB830" s="80"/>
      <c r="IWC830" s="80"/>
      <c r="IWD830" s="80"/>
      <c r="IWE830" s="80"/>
      <c r="IWF830" s="80"/>
      <c r="IWG830" s="80"/>
      <c r="IWH830" s="80"/>
      <c r="IWI830" s="80"/>
      <c r="IWJ830" s="80"/>
      <c r="IWK830" s="80"/>
      <c r="IWL830" s="80"/>
      <c r="IWM830" s="80"/>
      <c r="IWN830" s="80"/>
      <c r="IWO830" s="80"/>
      <c r="IWP830" s="80"/>
      <c r="IWQ830" s="80"/>
      <c r="IWR830" s="80"/>
      <c r="IWS830" s="80"/>
      <c r="IWT830" s="80"/>
      <c r="IWU830" s="80"/>
      <c r="IWV830" s="80"/>
      <c r="IWW830" s="80"/>
      <c r="IWX830" s="80"/>
      <c r="IWY830" s="80"/>
      <c r="IWZ830" s="80"/>
      <c r="IXA830" s="80"/>
      <c r="IXB830" s="80"/>
      <c r="IXC830" s="80"/>
      <c r="IXD830" s="80"/>
      <c r="IXE830" s="80"/>
      <c r="IXF830" s="80"/>
      <c r="IXG830" s="80"/>
      <c r="IXH830" s="80"/>
      <c r="IXI830" s="80"/>
      <c r="IXJ830" s="80"/>
      <c r="IXK830" s="80"/>
      <c r="IXL830" s="80"/>
      <c r="IXM830" s="80"/>
      <c r="IXN830" s="80"/>
      <c r="IXO830" s="80"/>
      <c r="IXP830" s="80"/>
      <c r="IXQ830" s="80"/>
      <c r="IXR830" s="80"/>
      <c r="IXS830" s="80"/>
      <c r="IXT830" s="80"/>
      <c r="IXU830" s="80"/>
      <c r="IXV830" s="80"/>
      <c r="IXW830" s="80"/>
      <c r="IXX830" s="80"/>
      <c r="IXY830" s="80"/>
      <c r="IXZ830" s="80"/>
      <c r="IYA830" s="80"/>
      <c r="IYB830" s="80"/>
      <c r="IYC830" s="80"/>
      <c r="IYD830" s="80"/>
      <c r="IYE830" s="80"/>
      <c r="IYF830" s="80"/>
      <c r="IYG830" s="80"/>
      <c r="IYH830" s="80"/>
      <c r="IYI830" s="80"/>
      <c r="IYJ830" s="80"/>
      <c r="IYK830" s="80"/>
      <c r="IYL830" s="80"/>
      <c r="IYM830" s="80"/>
      <c r="IYN830" s="80"/>
      <c r="IYO830" s="80"/>
      <c r="IYP830" s="80"/>
      <c r="IYQ830" s="80"/>
      <c r="IYR830" s="80"/>
      <c r="IYS830" s="80"/>
      <c r="IYT830" s="80"/>
      <c r="IYU830" s="80"/>
      <c r="IYV830" s="80"/>
      <c r="IYW830" s="80"/>
      <c r="IYX830" s="80"/>
      <c r="IYY830" s="80"/>
      <c r="IYZ830" s="80"/>
      <c r="IZA830" s="80"/>
      <c r="IZB830" s="80"/>
      <c r="IZC830" s="80"/>
      <c r="IZD830" s="80"/>
      <c r="IZE830" s="80"/>
      <c r="IZF830" s="80"/>
      <c r="IZG830" s="80"/>
      <c r="IZH830" s="80"/>
      <c r="IZI830" s="80"/>
      <c r="IZJ830" s="80"/>
      <c r="IZK830" s="80"/>
      <c r="IZL830" s="80"/>
      <c r="IZM830" s="80"/>
      <c r="IZN830" s="80"/>
      <c r="IZO830" s="80"/>
      <c r="IZP830" s="80"/>
      <c r="IZQ830" s="80"/>
      <c r="IZR830" s="80"/>
      <c r="IZS830" s="80"/>
      <c r="IZT830" s="80"/>
      <c r="IZU830" s="80"/>
      <c r="IZV830" s="80"/>
      <c r="IZW830" s="80"/>
      <c r="IZX830" s="80"/>
      <c r="IZY830" s="80"/>
      <c r="IZZ830" s="80"/>
      <c r="JAA830" s="80"/>
      <c r="JAB830" s="80"/>
      <c r="JAC830" s="80"/>
      <c r="JAD830" s="80"/>
      <c r="JAE830" s="80"/>
      <c r="JAF830" s="80"/>
      <c r="JAG830" s="80"/>
      <c r="JAH830" s="80"/>
      <c r="JAI830" s="80"/>
      <c r="JAJ830" s="80"/>
      <c r="JAK830" s="80"/>
      <c r="JAL830" s="80"/>
      <c r="JAM830" s="80"/>
      <c r="JAN830" s="80"/>
      <c r="JAO830" s="80"/>
      <c r="JAP830" s="80"/>
      <c r="JAQ830" s="80"/>
      <c r="JAR830" s="80"/>
      <c r="JAS830" s="80"/>
      <c r="JAT830" s="80"/>
      <c r="JAU830" s="80"/>
      <c r="JAV830" s="80"/>
      <c r="JAW830" s="80"/>
      <c r="JAX830" s="80"/>
      <c r="JAY830" s="80"/>
      <c r="JAZ830" s="80"/>
      <c r="JBA830" s="80"/>
      <c r="JBB830" s="80"/>
      <c r="JBC830" s="80"/>
      <c r="JBD830" s="80"/>
      <c r="JBE830" s="80"/>
      <c r="JBF830" s="80"/>
      <c r="JBG830" s="80"/>
      <c r="JBH830" s="80"/>
      <c r="JBI830" s="80"/>
      <c r="JBJ830" s="80"/>
      <c r="JBK830" s="80"/>
      <c r="JBL830" s="80"/>
      <c r="JBM830" s="80"/>
      <c r="JBN830" s="80"/>
      <c r="JBO830" s="80"/>
      <c r="JBP830" s="80"/>
      <c r="JBQ830" s="80"/>
      <c r="JBR830" s="80"/>
      <c r="JBS830" s="80"/>
      <c r="JBT830" s="80"/>
      <c r="JBU830" s="80"/>
      <c r="JBV830" s="80"/>
      <c r="JBW830" s="80"/>
      <c r="JBX830" s="80"/>
      <c r="JBY830" s="80"/>
      <c r="JBZ830" s="80"/>
      <c r="JCA830" s="80"/>
      <c r="JCB830" s="80"/>
      <c r="JCC830" s="80"/>
      <c r="JCD830" s="80"/>
      <c r="JCE830" s="80"/>
      <c r="JCF830" s="80"/>
      <c r="JCG830" s="80"/>
      <c r="JCH830" s="80"/>
      <c r="JCI830" s="80"/>
      <c r="JCJ830" s="80"/>
      <c r="JCK830" s="80"/>
      <c r="JCL830" s="80"/>
      <c r="JCM830" s="80"/>
      <c r="JCN830" s="80"/>
      <c r="JCO830" s="80"/>
      <c r="JCP830" s="80"/>
      <c r="JCQ830" s="80"/>
      <c r="JCR830" s="80"/>
      <c r="JCS830" s="80"/>
      <c r="JCT830" s="80"/>
      <c r="JCU830" s="80"/>
      <c r="JCV830" s="80"/>
      <c r="JCW830" s="80"/>
      <c r="JCX830" s="80"/>
      <c r="JCY830" s="80"/>
      <c r="JCZ830" s="80"/>
      <c r="JDA830" s="80"/>
      <c r="JDB830" s="80"/>
      <c r="JDC830" s="80"/>
      <c r="JDD830" s="80"/>
      <c r="JDE830" s="80"/>
      <c r="JDF830" s="80"/>
      <c r="JDG830" s="80"/>
      <c r="JDH830" s="80"/>
      <c r="JDI830" s="80"/>
      <c r="JDJ830" s="80"/>
      <c r="JDK830" s="80"/>
      <c r="JDL830" s="80"/>
      <c r="JDM830" s="80"/>
      <c r="JDN830" s="80"/>
      <c r="JDO830" s="80"/>
      <c r="JDP830" s="80"/>
      <c r="JDQ830" s="80"/>
      <c r="JDR830" s="80"/>
      <c r="JDS830" s="80"/>
      <c r="JDT830" s="80"/>
      <c r="JDU830" s="80"/>
      <c r="JDV830" s="80"/>
      <c r="JDW830" s="80"/>
      <c r="JDX830" s="80"/>
      <c r="JDY830" s="80"/>
      <c r="JDZ830" s="80"/>
      <c r="JEA830" s="80"/>
      <c r="JEB830" s="80"/>
      <c r="JEC830" s="80"/>
      <c r="JED830" s="80"/>
      <c r="JEE830" s="80"/>
      <c r="JEF830" s="80"/>
      <c r="JEG830" s="80"/>
      <c r="JEH830" s="80"/>
      <c r="JEI830" s="80"/>
      <c r="JEJ830" s="80"/>
      <c r="JEK830" s="80"/>
      <c r="JEL830" s="80"/>
      <c r="JEM830" s="80"/>
      <c r="JEN830" s="80"/>
      <c r="JEO830" s="80"/>
      <c r="JEP830" s="80"/>
      <c r="JEQ830" s="80"/>
      <c r="JER830" s="80"/>
      <c r="JES830" s="80"/>
      <c r="JET830" s="80"/>
      <c r="JEU830" s="80"/>
      <c r="JEV830" s="80"/>
      <c r="JEW830" s="80"/>
      <c r="JEX830" s="80"/>
      <c r="JEY830" s="80"/>
      <c r="JEZ830" s="80"/>
      <c r="JFA830" s="80"/>
      <c r="JFB830" s="80"/>
      <c r="JFC830" s="80"/>
      <c r="JFD830" s="80"/>
      <c r="JFE830" s="80"/>
      <c r="JFF830" s="80"/>
      <c r="JFG830" s="80"/>
      <c r="JFH830" s="80"/>
      <c r="JFI830" s="80"/>
      <c r="JFJ830" s="80"/>
      <c r="JFK830" s="80"/>
      <c r="JFL830" s="80"/>
      <c r="JFM830" s="80"/>
      <c r="JFN830" s="80"/>
      <c r="JFO830" s="80"/>
      <c r="JFP830" s="80"/>
      <c r="JFQ830" s="80"/>
      <c r="JFR830" s="80"/>
      <c r="JFS830" s="80"/>
      <c r="JFT830" s="80"/>
      <c r="JFU830" s="80"/>
      <c r="JFV830" s="80"/>
      <c r="JFW830" s="80"/>
      <c r="JFX830" s="80"/>
      <c r="JFY830" s="80"/>
      <c r="JFZ830" s="80"/>
      <c r="JGA830" s="80"/>
      <c r="JGB830" s="80"/>
      <c r="JGC830" s="80"/>
      <c r="JGD830" s="80"/>
      <c r="JGE830" s="80"/>
      <c r="JGF830" s="80"/>
      <c r="JGG830" s="80"/>
      <c r="JGH830" s="80"/>
      <c r="JGI830" s="80"/>
      <c r="JGJ830" s="80"/>
      <c r="JGK830" s="80"/>
      <c r="JGL830" s="80"/>
      <c r="JGM830" s="80"/>
      <c r="JGN830" s="80"/>
      <c r="JGO830" s="80"/>
      <c r="JGP830" s="80"/>
      <c r="JGQ830" s="80"/>
      <c r="JGR830" s="80"/>
      <c r="JGS830" s="80"/>
      <c r="JGT830" s="80"/>
      <c r="JGU830" s="80"/>
      <c r="JGV830" s="80"/>
      <c r="JGW830" s="80"/>
      <c r="JGX830" s="80"/>
      <c r="JGY830" s="80"/>
      <c r="JGZ830" s="80"/>
      <c r="JHA830" s="80"/>
      <c r="JHB830" s="80"/>
      <c r="JHC830" s="80"/>
      <c r="JHD830" s="80"/>
      <c r="JHE830" s="80"/>
      <c r="JHF830" s="80"/>
      <c r="JHG830" s="80"/>
      <c r="JHH830" s="80"/>
      <c r="JHI830" s="80"/>
      <c r="JHJ830" s="80"/>
      <c r="JHK830" s="80"/>
      <c r="JHL830" s="80"/>
      <c r="JHM830" s="80"/>
      <c r="JHN830" s="80"/>
      <c r="JHO830" s="80"/>
      <c r="JHP830" s="80"/>
      <c r="JHQ830" s="80"/>
      <c r="JHR830" s="80"/>
      <c r="JHS830" s="80"/>
      <c r="JHT830" s="80"/>
      <c r="JHU830" s="80"/>
      <c r="JHV830" s="80"/>
      <c r="JHW830" s="80"/>
      <c r="JHX830" s="80"/>
      <c r="JHY830" s="80"/>
      <c r="JHZ830" s="80"/>
      <c r="JIA830" s="80"/>
      <c r="JIB830" s="80"/>
      <c r="JIC830" s="80"/>
      <c r="JID830" s="80"/>
      <c r="JIE830" s="80"/>
      <c r="JIF830" s="80"/>
      <c r="JIG830" s="80"/>
      <c r="JIH830" s="80"/>
      <c r="JII830" s="80"/>
      <c r="JIJ830" s="80"/>
      <c r="JIK830" s="80"/>
      <c r="JIL830" s="80"/>
      <c r="JIM830" s="80"/>
      <c r="JIN830" s="80"/>
      <c r="JIO830" s="80"/>
      <c r="JIP830" s="80"/>
      <c r="JIQ830" s="80"/>
      <c r="JIR830" s="80"/>
      <c r="JIS830" s="80"/>
      <c r="JIT830" s="80"/>
      <c r="JIU830" s="80"/>
      <c r="JIV830" s="80"/>
      <c r="JIW830" s="80"/>
      <c r="JIX830" s="80"/>
      <c r="JIY830" s="80"/>
      <c r="JIZ830" s="80"/>
      <c r="JJA830" s="80"/>
      <c r="JJB830" s="80"/>
      <c r="JJC830" s="80"/>
      <c r="JJD830" s="80"/>
      <c r="JJE830" s="80"/>
      <c r="JJF830" s="80"/>
      <c r="JJG830" s="80"/>
      <c r="JJH830" s="80"/>
      <c r="JJI830" s="80"/>
      <c r="JJJ830" s="80"/>
      <c r="JJK830" s="80"/>
      <c r="JJL830" s="80"/>
      <c r="JJM830" s="80"/>
      <c r="JJN830" s="80"/>
      <c r="JJO830" s="80"/>
      <c r="JJP830" s="80"/>
      <c r="JJQ830" s="80"/>
      <c r="JJR830" s="80"/>
      <c r="JJS830" s="80"/>
      <c r="JJT830" s="80"/>
      <c r="JJU830" s="80"/>
      <c r="JJV830" s="80"/>
      <c r="JJW830" s="80"/>
      <c r="JJX830" s="80"/>
      <c r="JJY830" s="80"/>
      <c r="JJZ830" s="80"/>
      <c r="JKA830" s="80"/>
      <c r="JKB830" s="80"/>
      <c r="JKC830" s="80"/>
      <c r="JKD830" s="80"/>
      <c r="JKE830" s="80"/>
      <c r="JKF830" s="80"/>
      <c r="JKG830" s="80"/>
      <c r="JKH830" s="80"/>
      <c r="JKI830" s="80"/>
      <c r="JKJ830" s="80"/>
      <c r="JKK830" s="80"/>
      <c r="JKL830" s="80"/>
      <c r="JKM830" s="80"/>
      <c r="JKN830" s="80"/>
      <c r="JKO830" s="80"/>
      <c r="JKP830" s="80"/>
      <c r="JKQ830" s="80"/>
      <c r="JKR830" s="80"/>
      <c r="JKS830" s="80"/>
      <c r="JKT830" s="80"/>
      <c r="JKU830" s="80"/>
      <c r="JKV830" s="80"/>
      <c r="JKW830" s="80"/>
      <c r="JKX830" s="80"/>
      <c r="JKY830" s="80"/>
      <c r="JKZ830" s="80"/>
      <c r="JLA830" s="80"/>
      <c r="JLB830" s="80"/>
      <c r="JLC830" s="80"/>
      <c r="JLD830" s="80"/>
      <c r="JLE830" s="80"/>
      <c r="JLF830" s="80"/>
      <c r="JLG830" s="80"/>
      <c r="JLH830" s="80"/>
      <c r="JLI830" s="80"/>
      <c r="JLJ830" s="80"/>
      <c r="JLK830" s="80"/>
      <c r="JLL830" s="80"/>
      <c r="JLM830" s="80"/>
      <c r="JLN830" s="80"/>
      <c r="JLO830" s="80"/>
      <c r="JLP830" s="80"/>
      <c r="JLQ830" s="80"/>
      <c r="JLR830" s="80"/>
      <c r="JLS830" s="80"/>
      <c r="JLT830" s="80"/>
      <c r="JLU830" s="80"/>
      <c r="JLV830" s="80"/>
      <c r="JLW830" s="80"/>
      <c r="JLX830" s="80"/>
      <c r="JLY830" s="80"/>
      <c r="JLZ830" s="80"/>
      <c r="JMA830" s="80"/>
      <c r="JMB830" s="80"/>
      <c r="JMC830" s="80"/>
      <c r="JMD830" s="80"/>
      <c r="JME830" s="80"/>
      <c r="JMF830" s="80"/>
      <c r="JMG830" s="80"/>
      <c r="JMH830" s="80"/>
      <c r="JMI830" s="80"/>
      <c r="JMJ830" s="80"/>
      <c r="JMK830" s="80"/>
      <c r="JML830" s="80"/>
      <c r="JMM830" s="80"/>
      <c r="JMN830" s="80"/>
      <c r="JMO830" s="80"/>
      <c r="JMP830" s="80"/>
      <c r="JMQ830" s="80"/>
      <c r="JMR830" s="80"/>
      <c r="JMS830" s="80"/>
      <c r="JMT830" s="80"/>
      <c r="JMU830" s="80"/>
      <c r="JMV830" s="80"/>
      <c r="JMW830" s="80"/>
      <c r="JMX830" s="80"/>
      <c r="JMY830" s="80"/>
      <c r="JMZ830" s="80"/>
      <c r="JNA830" s="80"/>
      <c r="JNB830" s="80"/>
      <c r="JNC830" s="80"/>
      <c r="JND830" s="80"/>
      <c r="JNE830" s="80"/>
      <c r="JNF830" s="80"/>
      <c r="JNG830" s="80"/>
      <c r="JNH830" s="80"/>
      <c r="JNI830" s="80"/>
      <c r="JNJ830" s="80"/>
      <c r="JNK830" s="80"/>
      <c r="JNL830" s="80"/>
      <c r="JNM830" s="80"/>
      <c r="JNN830" s="80"/>
      <c r="JNO830" s="80"/>
      <c r="JNP830" s="80"/>
      <c r="JNQ830" s="80"/>
      <c r="JNR830" s="80"/>
      <c r="JNS830" s="80"/>
      <c r="JNT830" s="80"/>
      <c r="JNU830" s="80"/>
      <c r="JNV830" s="80"/>
      <c r="JNW830" s="80"/>
      <c r="JNX830" s="80"/>
      <c r="JNY830" s="80"/>
      <c r="JNZ830" s="80"/>
      <c r="JOA830" s="80"/>
      <c r="JOB830" s="80"/>
      <c r="JOC830" s="80"/>
      <c r="JOD830" s="80"/>
      <c r="JOE830" s="80"/>
      <c r="JOF830" s="80"/>
      <c r="JOG830" s="80"/>
      <c r="JOH830" s="80"/>
      <c r="JOI830" s="80"/>
      <c r="JOJ830" s="80"/>
      <c r="JOK830" s="80"/>
      <c r="JOL830" s="80"/>
      <c r="JOM830" s="80"/>
      <c r="JON830" s="80"/>
      <c r="JOO830" s="80"/>
      <c r="JOP830" s="80"/>
      <c r="JOQ830" s="80"/>
      <c r="JOR830" s="80"/>
      <c r="JOS830" s="80"/>
      <c r="JOT830" s="80"/>
      <c r="JOU830" s="80"/>
      <c r="JOV830" s="80"/>
      <c r="JOW830" s="80"/>
      <c r="JOX830" s="80"/>
      <c r="JOY830" s="80"/>
      <c r="JOZ830" s="80"/>
      <c r="JPA830" s="80"/>
      <c r="JPB830" s="80"/>
      <c r="JPC830" s="80"/>
      <c r="JPD830" s="80"/>
      <c r="JPE830" s="80"/>
      <c r="JPF830" s="80"/>
      <c r="JPG830" s="80"/>
      <c r="JPH830" s="80"/>
      <c r="JPI830" s="80"/>
      <c r="JPJ830" s="80"/>
      <c r="JPK830" s="80"/>
      <c r="JPL830" s="80"/>
      <c r="JPM830" s="80"/>
      <c r="JPN830" s="80"/>
      <c r="JPO830" s="80"/>
      <c r="JPP830" s="80"/>
      <c r="JPQ830" s="80"/>
      <c r="JPR830" s="80"/>
      <c r="JPS830" s="80"/>
      <c r="JPT830" s="80"/>
      <c r="JPU830" s="80"/>
      <c r="JPV830" s="80"/>
      <c r="JPW830" s="80"/>
      <c r="JPX830" s="80"/>
      <c r="JPY830" s="80"/>
      <c r="JPZ830" s="80"/>
      <c r="JQA830" s="80"/>
      <c r="JQB830" s="80"/>
      <c r="JQC830" s="80"/>
      <c r="JQD830" s="80"/>
      <c r="JQE830" s="80"/>
      <c r="JQF830" s="80"/>
      <c r="JQG830" s="80"/>
      <c r="JQH830" s="80"/>
      <c r="JQI830" s="80"/>
      <c r="JQJ830" s="80"/>
      <c r="JQK830" s="80"/>
      <c r="JQL830" s="80"/>
      <c r="JQM830" s="80"/>
      <c r="JQN830" s="80"/>
      <c r="JQO830" s="80"/>
      <c r="JQP830" s="80"/>
      <c r="JQQ830" s="80"/>
      <c r="JQR830" s="80"/>
      <c r="JQS830" s="80"/>
      <c r="JQT830" s="80"/>
      <c r="JQU830" s="80"/>
      <c r="JQV830" s="80"/>
      <c r="JQW830" s="80"/>
      <c r="JQX830" s="80"/>
      <c r="JQY830" s="80"/>
      <c r="JQZ830" s="80"/>
      <c r="JRA830" s="80"/>
      <c r="JRB830" s="80"/>
      <c r="JRC830" s="80"/>
      <c r="JRD830" s="80"/>
      <c r="JRE830" s="80"/>
      <c r="JRF830" s="80"/>
      <c r="JRG830" s="80"/>
      <c r="JRH830" s="80"/>
      <c r="JRI830" s="80"/>
      <c r="JRJ830" s="80"/>
      <c r="JRK830" s="80"/>
      <c r="JRL830" s="80"/>
      <c r="JRM830" s="80"/>
      <c r="JRN830" s="80"/>
      <c r="JRO830" s="80"/>
      <c r="JRP830" s="80"/>
      <c r="JRQ830" s="80"/>
      <c r="JRR830" s="80"/>
      <c r="JRS830" s="80"/>
      <c r="JRT830" s="80"/>
      <c r="JRU830" s="80"/>
      <c r="JRV830" s="80"/>
      <c r="JRW830" s="80"/>
      <c r="JRX830" s="80"/>
      <c r="JRY830" s="80"/>
      <c r="JRZ830" s="80"/>
      <c r="JSA830" s="80"/>
      <c r="JSB830" s="80"/>
      <c r="JSC830" s="80"/>
      <c r="JSD830" s="80"/>
      <c r="JSE830" s="80"/>
      <c r="JSF830" s="80"/>
      <c r="JSG830" s="80"/>
      <c r="JSH830" s="80"/>
      <c r="JSI830" s="80"/>
      <c r="JSJ830" s="80"/>
      <c r="JSK830" s="80"/>
      <c r="JSL830" s="80"/>
      <c r="JSM830" s="80"/>
      <c r="JSN830" s="80"/>
      <c r="JSO830" s="80"/>
      <c r="JSP830" s="80"/>
      <c r="JSQ830" s="80"/>
      <c r="JSR830" s="80"/>
      <c r="JSS830" s="80"/>
      <c r="JST830" s="80"/>
      <c r="JSU830" s="80"/>
      <c r="JSV830" s="80"/>
      <c r="JSW830" s="80"/>
      <c r="JSX830" s="80"/>
      <c r="JSY830" s="80"/>
      <c r="JSZ830" s="80"/>
      <c r="JTA830" s="80"/>
      <c r="JTB830" s="80"/>
      <c r="JTC830" s="80"/>
      <c r="JTD830" s="80"/>
      <c r="JTE830" s="80"/>
      <c r="JTF830" s="80"/>
      <c r="JTG830" s="80"/>
      <c r="JTH830" s="80"/>
      <c r="JTI830" s="80"/>
      <c r="JTJ830" s="80"/>
      <c r="JTK830" s="80"/>
      <c r="JTL830" s="80"/>
      <c r="JTM830" s="80"/>
      <c r="JTN830" s="80"/>
      <c r="JTO830" s="80"/>
      <c r="JTP830" s="80"/>
      <c r="JTQ830" s="80"/>
      <c r="JTR830" s="80"/>
      <c r="JTS830" s="80"/>
      <c r="JTT830" s="80"/>
      <c r="JTU830" s="80"/>
      <c r="JTV830" s="80"/>
      <c r="JTW830" s="80"/>
      <c r="JTX830" s="80"/>
      <c r="JTY830" s="80"/>
      <c r="JTZ830" s="80"/>
      <c r="JUA830" s="80"/>
      <c r="JUB830" s="80"/>
      <c r="JUC830" s="80"/>
      <c r="JUD830" s="80"/>
      <c r="JUE830" s="80"/>
      <c r="JUF830" s="80"/>
      <c r="JUG830" s="80"/>
      <c r="JUH830" s="80"/>
      <c r="JUI830" s="80"/>
      <c r="JUJ830" s="80"/>
      <c r="JUK830" s="80"/>
      <c r="JUL830" s="80"/>
      <c r="JUM830" s="80"/>
      <c r="JUN830" s="80"/>
      <c r="JUO830" s="80"/>
      <c r="JUP830" s="80"/>
      <c r="JUQ830" s="80"/>
      <c r="JUR830" s="80"/>
      <c r="JUS830" s="80"/>
      <c r="JUT830" s="80"/>
      <c r="JUU830" s="80"/>
      <c r="JUV830" s="80"/>
      <c r="JUW830" s="80"/>
      <c r="JUX830" s="80"/>
      <c r="JUY830" s="80"/>
      <c r="JUZ830" s="80"/>
      <c r="JVA830" s="80"/>
      <c r="JVB830" s="80"/>
      <c r="JVC830" s="80"/>
      <c r="JVD830" s="80"/>
      <c r="JVE830" s="80"/>
      <c r="JVF830" s="80"/>
      <c r="JVG830" s="80"/>
      <c r="JVH830" s="80"/>
      <c r="JVI830" s="80"/>
      <c r="JVJ830" s="80"/>
      <c r="JVK830" s="80"/>
      <c r="JVL830" s="80"/>
      <c r="JVM830" s="80"/>
      <c r="JVN830" s="80"/>
      <c r="JVO830" s="80"/>
      <c r="JVP830" s="80"/>
      <c r="JVQ830" s="80"/>
      <c r="JVR830" s="80"/>
      <c r="JVS830" s="80"/>
      <c r="JVT830" s="80"/>
      <c r="JVU830" s="80"/>
      <c r="JVV830" s="80"/>
      <c r="JVW830" s="80"/>
      <c r="JVX830" s="80"/>
      <c r="JVY830" s="80"/>
      <c r="JVZ830" s="80"/>
      <c r="JWA830" s="80"/>
      <c r="JWB830" s="80"/>
      <c r="JWC830" s="80"/>
      <c r="JWD830" s="80"/>
      <c r="JWE830" s="80"/>
      <c r="JWF830" s="80"/>
      <c r="JWG830" s="80"/>
      <c r="JWH830" s="80"/>
      <c r="JWI830" s="80"/>
      <c r="JWJ830" s="80"/>
      <c r="JWK830" s="80"/>
      <c r="JWL830" s="80"/>
      <c r="JWM830" s="80"/>
      <c r="JWN830" s="80"/>
      <c r="JWO830" s="80"/>
      <c r="JWP830" s="80"/>
      <c r="JWQ830" s="80"/>
      <c r="JWR830" s="80"/>
      <c r="JWS830" s="80"/>
      <c r="JWT830" s="80"/>
      <c r="JWU830" s="80"/>
      <c r="JWV830" s="80"/>
      <c r="JWW830" s="80"/>
      <c r="JWX830" s="80"/>
      <c r="JWY830" s="80"/>
      <c r="JWZ830" s="80"/>
      <c r="JXA830" s="80"/>
      <c r="JXB830" s="80"/>
      <c r="JXC830" s="80"/>
      <c r="JXD830" s="80"/>
      <c r="JXE830" s="80"/>
      <c r="JXF830" s="80"/>
      <c r="JXG830" s="80"/>
      <c r="JXH830" s="80"/>
      <c r="JXI830" s="80"/>
      <c r="JXJ830" s="80"/>
      <c r="JXK830" s="80"/>
      <c r="JXL830" s="80"/>
      <c r="JXM830" s="80"/>
      <c r="JXN830" s="80"/>
      <c r="JXO830" s="80"/>
      <c r="JXP830" s="80"/>
      <c r="JXQ830" s="80"/>
      <c r="JXR830" s="80"/>
      <c r="JXS830" s="80"/>
      <c r="JXT830" s="80"/>
      <c r="JXU830" s="80"/>
      <c r="JXV830" s="80"/>
      <c r="JXW830" s="80"/>
      <c r="JXX830" s="80"/>
      <c r="JXY830" s="80"/>
      <c r="JXZ830" s="80"/>
      <c r="JYA830" s="80"/>
      <c r="JYB830" s="80"/>
      <c r="JYC830" s="80"/>
      <c r="JYD830" s="80"/>
      <c r="JYE830" s="80"/>
      <c r="JYF830" s="80"/>
      <c r="JYG830" s="80"/>
      <c r="JYH830" s="80"/>
      <c r="JYI830" s="80"/>
      <c r="JYJ830" s="80"/>
      <c r="JYK830" s="80"/>
      <c r="JYL830" s="80"/>
      <c r="JYM830" s="80"/>
      <c r="JYN830" s="80"/>
      <c r="JYO830" s="80"/>
      <c r="JYP830" s="80"/>
      <c r="JYQ830" s="80"/>
      <c r="JYR830" s="80"/>
      <c r="JYS830" s="80"/>
      <c r="JYT830" s="80"/>
      <c r="JYU830" s="80"/>
      <c r="JYV830" s="80"/>
      <c r="JYW830" s="80"/>
      <c r="JYX830" s="80"/>
      <c r="JYY830" s="80"/>
      <c r="JYZ830" s="80"/>
      <c r="JZA830" s="80"/>
      <c r="JZB830" s="80"/>
      <c r="JZC830" s="80"/>
      <c r="JZD830" s="80"/>
      <c r="JZE830" s="80"/>
      <c r="JZF830" s="80"/>
      <c r="JZG830" s="80"/>
      <c r="JZH830" s="80"/>
      <c r="JZI830" s="80"/>
      <c r="JZJ830" s="80"/>
      <c r="JZK830" s="80"/>
      <c r="JZL830" s="80"/>
      <c r="JZM830" s="80"/>
      <c r="JZN830" s="80"/>
      <c r="JZO830" s="80"/>
      <c r="JZP830" s="80"/>
      <c r="JZQ830" s="80"/>
      <c r="JZR830" s="80"/>
      <c r="JZS830" s="80"/>
      <c r="JZT830" s="80"/>
      <c r="JZU830" s="80"/>
      <c r="JZV830" s="80"/>
      <c r="JZW830" s="80"/>
      <c r="JZX830" s="80"/>
      <c r="JZY830" s="80"/>
      <c r="JZZ830" s="80"/>
      <c r="KAA830" s="80"/>
      <c r="KAB830" s="80"/>
      <c r="KAC830" s="80"/>
      <c r="KAD830" s="80"/>
      <c r="KAE830" s="80"/>
      <c r="KAF830" s="80"/>
      <c r="KAG830" s="80"/>
      <c r="KAH830" s="80"/>
      <c r="KAI830" s="80"/>
      <c r="KAJ830" s="80"/>
      <c r="KAK830" s="80"/>
      <c r="KAL830" s="80"/>
      <c r="KAM830" s="80"/>
      <c r="KAN830" s="80"/>
      <c r="KAO830" s="80"/>
      <c r="KAP830" s="80"/>
      <c r="KAQ830" s="80"/>
      <c r="KAR830" s="80"/>
      <c r="KAS830" s="80"/>
      <c r="KAT830" s="80"/>
      <c r="KAU830" s="80"/>
      <c r="KAV830" s="80"/>
      <c r="KAW830" s="80"/>
      <c r="KAX830" s="80"/>
      <c r="KAY830" s="80"/>
      <c r="KAZ830" s="80"/>
      <c r="KBA830" s="80"/>
      <c r="KBB830" s="80"/>
      <c r="KBC830" s="80"/>
      <c r="KBD830" s="80"/>
      <c r="KBE830" s="80"/>
      <c r="KBF830" s="80"/>
      <c r="KBG830" s="80"/>
      <c r="KBH830" s="80"/>
      <c r="KBI830" s="80"/>
      <c r="KBJ830" s="80"/>
      <c r="KBK830" s="80"/>
      <c r="KBL830" s="80"/>
      <c r="KBM830" s="80"/>
      <c r="KBN830" s="80"/>
      <c r="KBO830" s="80"/>
      <c r="KBP830" s="80"/>
      <c r="KBQ830" s="80"/>
      <c r="KBR830" s="80"/>
      <c r="KBS830" s="80"/>
      <c r="KBT830" s="80"/>
      <c r="KBU830" s="80"/>
      <c r="KBV830" s="80"/>
      <c r="KBW830" s="80"/>
      <c r="KBX830" s="80"/>
      <c r="KBY830" s="80"/>
      <c r="KBZ830" s="80"/>
      <c r="KCA830" s="80"/>
      <c r="KCB830" s="80"/>
      <c r="KCC830" s="80"/>
      <c r="KCD830" s="80"/>
      <c r="KCE830" s="80"/>
      <c r="KCF830" s="80"/>
      <c r="KCG830" s="80"/>
      <c r="KCH830" s="80"/>
      <c r="KCI830" s="80"/>
      <c r="KCJ830" s="80"/>
      <c r="KCK830" s="80"/>
      <c r="KCL830" s="80"/>
      <c r="KCM830" s="80"/>
      <c r="KCN830" s="80"/>
      <c r="KCO830" s="80"/>
      <c r="KCP830" s="80"/>
      <c r="KCQ830" s="80"/>
      <c r="KCR830" s="80"/>
      <c r="KCS830" s="80"/>
      <c r="KCT830" s="80"/>
      <c r="KCU830" s="80"/>
      <c r="KCV830" s="80"/>
      <c r="KCW830" s="80"/>
      <c r="KCX830" s="80"/>
      <c r="KCY830" s="80"/>
      <c r="KCZ830" s="80"/>
      <c r="KDA830" s="80"/>
      <c r="KDB830" s="80"/>
      <c r="KDC830" s="80"/>
      <c r="KDD830" s="80"/>
      <c r="KDE830" s="80"/>
      <c r="KDF830" s="80"/>
      <c r="KDG830" s="80"/>
      <c r="KDH830" s="80"/>
      <c r="KDI830" s="80"/>
      <c r="KDJ830" s="80"/>
      <c r="KDK830" s="80"/>
      <c r="KDL830" s="80"/>
      <c r="KDM830" s="80"/>
      <c r="KDN830" s="80"/>
      <c r="KDO830" s="80"/>
      <c r="KDP830" s="80"/>
      <c r="KDQ830" s="80"/>
      <c r="KDR830" s="80"/>
      <c r="KDS830" s="80"/>
      <c r="KDT830" s="80"/>
      <c r="KDU830" s="80"/>
      <c r="KDV830" s="80"/>
      <c r="KDW830" s="80"/>
      <c r="KDX830" s="80"/>
      <c r="KDY830" s="80"/>
      <c r="KDZ830" s="80"/>
      <c r="KEA830" s="80"/>
      <c r="KEB830" s="80"/>
      <c r="KEC830" s="80"/>
      <c r="KED830" s="80"/>
      <c r="KEE830" s="80"/>
      <c r="KEF830" s="80"/>
      <c r="KEG830" s="80"/>
      <c r="KEH830" s="80"/>
      <c r="KEI830" s="80"/>
      <c r="KEJ830" s="80"/>
      <c r="KEK830" s="80"/>
      <c r="KEL830" s="80"/>
      <c r="KEM830" s="80"/>
      <c r="KEN830" s="80"/>
      <c r="KEO830" s="80"/>
      <c r="KEP830" s="80"/>
      <c r="KEQ830" s="80"/>
      <c r="KER830" s="80"/>
      <c r="KES830" s="80"/>
      <c r="KET830" s="80"/>
      <c r="KEU830" s="80"/>
      <c r="KEV830" s="80"/>
      <c r="KEW830" s="80"/>
      <c r="KEX830" s="80"/>
      <c r="KEY830" s="80"/>
      <c r="KEZ830" s="80"/>
      <c r="KFA830" s="80"/>
      <c r="KFB830" s="80"/>
      <c r="KFC830" s="80"/>
      <c r="KFD830" s="80"/>
      <c r="KFE830" s="80"/>
      <c r="KFF830" s="80"/>
      <c r="KFG830" s="80"/>
      <c r="KFH830" s="80"/>
      <c r="KFI830" s="80"/>
      <c r="KFJ830" s="80"/>
      <c r="KFK830" s="80"/>
      <c r="KFL830" s="80"/>
      <c r="KFM830" s="80"/>
      <c r="KFN830" s="80"/>
      <c r="KFO830" s="80"/>
      <c r="KFP830" s="80"/>
      <c r="KFQ830" s="80"/>
      <c r="KFR830" s="80"/>
      <c r="KFS830" s="80"/>
      <c r="KFT830" s="80"/>
      <c r="KFU830" s="80"/>
      <c r="KFV830" s="80"/>
      <c r="KFW830" s="80"/>
      <c r="KFX830" s="80"/>
      <c r="KFY830" s="80"/>
      <c r="KFZ830" s="80"/>
      <c r="KGA830" s="80"/>
      <c r="KGB830" s="80"/>
      <c r="KGC830" s="80"/>
      <c r="KGD830" s="80"/>
      <c r="KGE830" s="80"/>
      <c r="KGF830" s="80"/>
      <c r="KGG830" s="80"/>
      <c r="KGH830" s="80"/>
      <c r="KGI830" s="80"/>
      <c r="KGJ830" s="80"/>
      <c r="KGK830" s="80"/>
      <c r="KGL830" s="80"/>
      <c r="KGM830" s="80"/>
      <c r="KGN830" s="80"/>
      <c r="KGO830" s="80"/>
      <c r="KGP830" s="80"/>
      <c r="KGQ830" s="80"/>
      <c r="KGR830" s="80"/>
      <c r="KGS830" s="80"/>
      <c r="KGT830" s="80"/>
      <c r="KGU830" s="80"/>
      <c r="KGV830" s="80"/>
      <c r="KGW830" s="80"/>
      <c r="KGX830" s="80"/>
      <c r="KGY830" s="80"/>
      <c r="KGZ830" s="80"/>
      <c r="KHA830" s="80"/>
      <c r="KHB830" s="80"/>
      <c r="KHC830" s="80"/>
      <c r="KHD830" s="80"/>
      <c r="KHE830" s="80"/>
      <c r="KHF830" s="80"/>
      <c r="KHG830" s="80"/>
      <c r="KHH830" s="80"/>
      <c r="KHI830" s="80"/>
      <c r="KHJ830" s="80"/>
      <c r="KHK830" s="80"/>
      <c r="KHL830" s="80"/>
      <c r="KHM830" s="80"/>
      <c r="KHN830" s="80"/>
      <c r="KHO830" s="80"/>
      <c r="KHP830" s="80"/>
      <c r="KHQ830" s="80"/>
      <c r="KHR830" s="80"/>
      <c r="KHS830" s="80"/>
      <c r="KHT830" s="80"/>
      <c r="KHU830" s="80"/>
      <c r="KHV830" s="80"/>
      <c r="KHW830" s="80"/>
      <c r="KHX830" s="80"/>
      <c r="KHY830" s="80"/>
      <c r="KHZ830" s="80"/>
      <c r="KIA830" s="80"/>
      <c r="KIB830" s="80"/>
      <c r="KIC830" s="80"/>
      <c r="KID830" s="80"/>
      <c r="KIE830" s="80"/>
      <c r="KIF830" s="80"/>
      <c r="KIG830" s="80"/>
      <c r="KIH830" s="80"/>
      <c r="KII830" s="80"/>
      <c r="KIJ830" s="80"/>
      <c r="KIK830" s="80"/>
      <c r="KIL830" s="80"/>
      <c r="KIM830" s="80"/>
      <c r="KIN830" s="80"/>
      <c r="KIO830" s="80"/>
      <c r="KIP830" s="80"/>
      <c r="KIQ830" s="80"/>
      <c r="KIR830" s="80"/>
      <c r="KIS830" s="80"/>
      <c r="KIT830" s="80"/>
      <c r="KIU830" s="80"/>
      <c r="KIV830" s="80"/>
      <c r="KIW830" s="80"/>
      <c r="KIX830" s="80"/>
      <c r="KIY830" s="80"/>
      <c r="KIZ830" s="80"/>
      <c r="KJA830" s="80"/>
      <c r="KJB830" s="80"/>
      <c r="KJC830" s="80"/>
      <c r="KJD830" s="80"/>
      <c r="KJE830" s="80"/>
      <c r="KJF830" s="80"/>
      <c r="KJG830" s="80"/>
      <c r="KJH830" s="80"/>
      <c r="KJI830" s="80"/>
      <c r="KJJ830" s="80"/>
      <c r="KJK830" s="80"/>
      <c r="KJL830" s="80"/>
      <c r="KJM830" s="80"/>
      <c r="KJN830" s="80"/>
      <c r="KJO830" s="80"/>
      <c r="KJP830" s="80"/>
      <c r="KJQ830" s="80"/>
      <c r="KJR830" s="80"/>
      <c r="KJS830" s="80"/>
      <c r="KJT830" s="80"/>
      <c r="KJU830" s="80"/>
      <c r="KJV830" s="80"/>
      <c r="KJW830" s="80"/>
      <c r="KJX830" s="80"/>
      <c r="KJY830" s="80"/>
      <c r="KJZ830" s="80"/>
      <c r="KKA830" s="80"/>
      <c r="KKB830" s="80"/>
      <c r="KKC830" s="80"/>
      <c r="KKD830" s="80"/>
      <c r="KKE830" s="80"/>
      <c r="KKF830" s="80"/>
      <c r="KKG830" s="80"/>
      <c r="KKH830" s="80"/>
      <c r="KKI830" s="80"/>
      <c r="KKJ830" s="80"/>
      <c r="KKK830" s="80"/>
      <c r="KKL830" s="80"/>
      <c r="KKM830" s="80"/>
      <c r="KKN830" s="80"/>
      <c r="KKO830" s="80"/>
      <c r="KKP830" s="80"/>
      <c r="KKQ830" s="80"/>
      <c r="KKR830" s="80"/>
      <c r="KKS830" s="80"/>
      <c r="KKT830" s="80"/>
      <c r="KKU830" s="80"/>
      <c r="KKV830" s="80"/>
      <c r="KKW830" s="80"/>
      <c r="KKX830" s="80"/>
      <c r="KKY830" s="80"/>
      <c r="KKZ830" s="80"/>
      <c r="KLA830" s="80"/>
      <c r="KLB830" s="80"/>
      <c r="KLC830" s="80"/>
      <c r="KLD830" s="80"/>
      <c r="KLE830" s="80"/>
      <c r="KLF830" s="80"/>
      <c r="KLG830" s="80"/>
      <c r="KLH830" s="80"/>
      <c r="KLI830" s="80"/>
      <c r="KLJ830" s="80"/>
      <c r="KLK830" s="80"/>
      <c r="KLL830" s="80"/>
      <c r="KLM830" s="80"/>
      <c r="KLN830" s="80"/>
      <c r="KLO830" s="80"/>
      <c r="KLP830" s="80"/>
      <c r="KLQ830" s="80"/>
      <c r="KLR830" s="80"/>
      <c r="KLS830" s="80"/>
      <c r="KLT830" s="80"/>
      <c r="KLU830" s="80"/>
      <c r="KLV830" s="80"/>
      <c r="KLW830" s="80"/>
      <c r="KLX830" s="80"/>
      <c r="KLY830" s="80"/>
      <c r="KLZ830" s="80"/>
      <c r="KMA830" s="80"/>
      <c r="KMB830" s="80"/>
      <c r="KMC830" s="80"/>
      <c r="KMD830" s="80"/>
      <c r="KME830" s="80"/>
      <c r="KMF830" s="80"/>
      <c r="KMG830" s="80"/>
      <c r="KMH830" s="80"/>
      <c r="KMI830" s="80"/>
      <c r="KMJ830" s="80"/>
      <c r="KMK830" s="80"/>
      <c r="KML830" s="80"/>
      <c r="KMM830" s="80"/>
      <c r="KMN830" s="80"/>
      <c r="KMO830" s="80"/>
      <c r="KMP830" s="80"/>
      <c r="KMQ830" s="80"/>
      <c r="KMR830" s="80"/>
      <c r="KMS830" s="80"/>
      <c r="KMT830" s="80"/>
      <c r="KMU830" s="80"/>
      <c r="KMV830" s="80"/>
      <c r="KMW830" s="80"/>
      <c r="KMX830" s="80"/>
      <c r="KMY830" s="80"/>
      <c r="KMZ830" s="80"/>
      <c r="KNA830" s="80"/>
      <c r="KNB830" s="80"/>
      <c r="KNC830" s="80"/>
      <c r="KND830" s="80"/>
      <c r="KNE830" s="80"/>
      <c r="KNF830" s="80"/>
      <c r="KNG830" s="80"/>
      <c r="KNH830" s="80"/>
      <c r="KNI830" s="80"/>
      <c r="KNJ830" s="80"/>
      <c r="KNK830" s="80"/>
      <c r="KNL830" s="80"/>
      <c r="KNM830" s="80"/>
      <c r="KNN830" s="80"/>
      <c r="KNO830" s="80"/>
      <c r="KNP830" s="80"/>
      <c r="KNQ830" s="80"/>
      <c r="KNR830" s="80"/>
      <c r="KNS830" s="80"/>
      <c r="KNT830" s="80"/>
      <c r="KNU830" s="80"/>
      <c r="KNV830" s="80"/>
      <c r="KNW830" s="80"/>
      <c r="KNX830" s="80"/>
      <c r="KNY830" s="80"/>
      <c r="KNZ830" s="80"/>
      <c r="KOA830" s="80"/>
      <c r="KOB830" s="80"/>
      <c r="KOC830" s="80"/>
      <c r="KOD830" s="80"/>
      <c r="KOE830" s="80"/>
      <c r="KOF830" s="80"/>
      <c r="KOG830" s="80"/>
      <c r="KOH830" s="80"/>
      <c r="KOI830" s="80"/>
      <c r="KOJ830" s="80"/>
      <c r="KOK830" s="80"/>
      <c r="KOL830" s="80"/>
      <c r="KOM830" s="80"/>
      <c r="KON830" s="80"/>
      <c r="KOO830" s="80"/>
      <c r="KOP830" s="80"/>
      <c r="KOQ830" s="80"/>
      <c r="KOR830" s="80"/>
      <c r="KOS830" s="80"/>
      <c r="KOT830" s="80"/>
      <c r="KOU830" s="80"/>
      <c r="KOV830" s="80"/>
      <c r="KOW830" s="80"/>
      <c r="KOX830" s="80"/>
      <c r="KOY830" s="80"/>
      <c r="KOZ830" s="80"/>
      <c r="KPA830" s="80"/>
      <c r="KPB830" s="80"/>
      <c r="KPC830" s="80"/>
      <c r="KPD830" s="80"/>
      <c r="KPE830" s="80"/>
      <c r="KPF830" s="80"/>
      <c r="KPG830" s="80"/>
      <c r="KPH830" s="80"/>
      <c r="KPI830" s="80"/>
      <c r="KPJ830" s="80"/>
      <c r="KPK830" s="80"/>
      <c r="KPL830" s="80"/>
      <c r="KPM830" s="80"/>
      <c r="KPN830" s="80"/>
      <c r="KPO830" s="80"/>
      <c r="KPP830" s="80"/>
      <c r="KPQ830" s="80"/>
      <c r="KPR830" s="80"/>
      <c r="KPS830" s="80"/>
      <c r="KPT830" s="80"/>
      <c r="KPU830" s="80"/>
      <c r="KPV830" s="80"/>
      <c r="KPW830" s="80"/>
      <c r="KPX830" s="80"/>
      <c r="KPY830" s="80"/>
      <c r="KPZ830" s="80"/>
      <c r="KQA830" s="80"/>
      <c r="KQB830" s="80"/>
      <c r="KQC830" s="80"/>
      <c r="KQD830" s="80"/>
      <c r="KQE830" s="80"/>
      <c r="KQF830" s="80"/>
      <c r="KQG830" s="80"/>
      <c r="KQH830" s="80"/>
      <c r="KQI830" s="80"/>
      <c r="KQJ830" s="80"/>
      <c r="KQK830" s="80"/>
      <c r="KQL830" s="80"/>
      <c r="KQM830" s="80"/>
      <c r="KQN830" s="80"/>
      <c r="KQO830" s="80"/>
      <c r="KQP830" s="80"/>
      <c r="KQQ830" s="80"/>
      <c r="KQR830" s="80"/>
      <c r="KQS830" s="80"/>
      <c r="KQT830" s="80"/>
      <c r="KQU830" s="80"/>
      <c r="KQV830" s="80"/>
      <c r="KQW830" s="80"/>
      <c r="KQX830" s="80"/>
      <c r="KQY830" s="80"/>
      <c r="KQZ830" s="80"/>
      <c r="KRA830" s="80"/>
      <c r="KRB830" s="80"/>
      <c r="KRC830" s="80"/>
      <c r="KRD830" s="80"/>
      <c r="KRE830" s="80"/>
      <c r="KRF830" s="80"/>
      <c r="KRG830" s="80"/>
      <c r="KRH830" s="80"/>
      <c r="KRI830" s="80"/>
      <c r="KRJ830" s="80"/>
      <c r="KRK830" s="80"/>
      <c r="KRL830" s="80"/>
      <c r="KRM830" s="80"/>
      <c r="KRN830" s="80"/>
      <c r="KRO830" s="80"/>
      <c r="KRP830" s="80"/>
      <c r="KRQ830" s="80"/>
      <c r="KRR830" s="80"/>
      <c r="KRS830" s="80"/>
      <c r="KRT830" s="80"/>
      <c r="KRU830" s="80"/>
      <c r="KRV830" s="80"/>
      <c r="KRW830" s="80"/>
      <c r="KRX830" s="80"/>
      <c r="KRY830" s="80"/>
      <c r="KRZ830" s="80"/>
      <c r="KSA830" s="80"/>
      <c r="KSB830" s="80"/>
      <c r="KSC830" s="80"/>
      <c r="KSD830" s="80"/>
      <c r="KSE830" s="80"/>
      <c r="KSF830" s="80"/>
      <c r="KSG830" s="80"/>
      <c r="KSH830" s="80"/>
      <c r="KSI830" s="80"/>
      <c r="KSJ830" s="80"/>
      <c r="KSK830" s="80"/>
      <c r="KSL830" s="80"/>
      <c r="KSM830" s="80"/>
      <c r="KSN830" s="80"/>
      <c r="KSO830" s="80"/>
      <c r="KSP830" s="80"/>
      <c r="KSQ830" s="80"/>
      <c r="KSR830" s="80"/>
      <c r="KSS830" s="80"/>
      <c r="KST830" s="80"/>
      <c r="KSU830" s="80"/>
      <c r="KSV830" s="80"/>
      <c r="KSW830" s="80"/>
      <c r="KSX830" s="80"/>
      <c r="KSY830" s="80"/>
      <c r="KSZ830" s="80"/>
      <c r="KTA830" s="80"/>
      <c r="KTB830" s="80"/>
      <c r="KTC830" s="80"/>
      <c r="KTD830" s="80"/>
      <c r="KTE830" s="80"/>
      <c r="KTF830" s="80"/>
      <c r="KTG830" s="80"/>
      <c r="KTH830" s="80"/>
      <c r="KTI830" s="80"/>
      <c r="KTJ830" s="80"/>
      <c r="KTK830" s="80"/>
      <c r="KTL830" s="80"/>
      <c r="KTM830" s="80"/>
      <c r="KTN830" s="80"/>
      <c r="KTO830" s="80"/>
      <c r="KTP830" s="80"/>
      <c r="KTQ830" s="80"/>
      <c r="KTR830" s="80"/>
      <c r="KTS830" s="80"/>
      <c r="KTT830" s="80"/>
      <c r="KTU830" s="80"/>
      <c r="KTV830" s="80"/>
      <c r="KTW830" s="80"/>
      <c r="KTX830" s="80"/>
      <c r="KTY830" s="80"/>
      <c r="KTZ830" s="80"/>
      <c r="KUA830" s="80"/>
      <c r="KUB830" s="80"/>
      <c r="KUC830" s="80"/>
      <c r="KUD830" s="80"/>
      <c r="KUE830" s="80"/>
      <c r="KUF830" s="80"/>
      <c r="KUG830" s="80"/>
      <c r="KUH830" s="80"/>
      <c r="KUI830" s="80"/>
      <c r="KUJ830" s="80"/>
      <c r="KUK830" s="80"/>
      <c r="KUL830" s="80"/>
      <c r="KUM830" s="80"/>
      <c r="KUN830" s="80"/>
      <c r="KUO830" s="80"/>
      <c r="KUP830" s="80"/>
      <c r="KUQ830" s="80"/>
      <c r="KUR830" s="80"/>
      <c r="KUS830" s="80"/>
      <c r="KUT830" s="80"/>
      <c r="KUU830" s="80"/>
      <c r="KUV830" s="80"/>
      <c r="KUW830" s="80"/>
      <c r="KUX830" s="80"/>
      <c r="KUY830" s="80"/>
      <c r="KUZ830" s="80"/>
      <c r="KVA830" s="80"/>
      <c r="KVB830" s="80"/>
      <c r="KVC830" s="80"/>
      <c r="KVD830" s="80"/>
      <c r="KVE830" s="80"/>
      <c r="KVF830" s="80"/>
      <c r="KVG830" s="80"/>
      <c r="KVH830" s="80"/>
      <c r="KVI830" s="80"/>
      <c r="KVJ830" s="80"/>
      <c r="KVK830" s="80"/>
      <c r="KVL830" s="80"/>
      <c r="KVM830" s="80"/>
      <c r="KVN830" s="80"/>
      <c r="KVO830" s="80"/>
      <c r="KVP830" s="80"/>
      <c r="KVQ830" s="80"/>
      <c r="KVR830" s="80"/>
      <c r="KVS830" s="80"/>
      <c r="KVT830" s="80"/>
      <c r="KVU830" s="80"/>
      <c r="KVV830" s="80"/>
      <c r="KVW830" s="80"/>
      <c r="KVX830" s="80"/>
      <c r="KVY830" s="80"/>
      <c r="KVZ830" s="80"/>
      <c r="KWA830" s="80"/>
      <c r="KWB830" s="80"/>
      <c r="KWC830" s="80"/>
      <c r="KWD830" s="80"/>
      <c r="KWE830" s="80"/>
      <c r="KWF830" s="80"/>
      <c r="KWG830" s="80"/>
      <c r="KWH830" s="80"/>
      <c r="KWI830" s="80"/>
      <c r="KWJ830" s="80"/>
      <c r="KWK830" s="80"/>
      <c r="KWL830" s="80"/>
      <c r="KWM830" s="80"/>
      <c r="KWN830" s="80"/>
      <c r="KWO830" s="80"/>
      <c r="KWP830" s="80"/>
      <c r="KWQ830" s="80"/>
      <c r="KWR830" s="80"/>
      <c r="KWS830" s="80"/>
      <c r="KWT830" s="80"/>
      <c r="KWU830" s="80"/>
      <c r="KWV830" s="80"/>
      <c r="KWW830" s="80"/>
      <c r="KWX830" s="80"/>
      <c r="KWY830" s="80"/>
      <c r="KWZ830" s="80"/>
      <c r="KXA830" s="80"/>
      <c r="KXB830" s="80"/>
      <c r="KXC830" s="80"/>
      <c r="KXD830" s="80"/>
      <c r="KXE830" s="80"/>
      <c r="KXF830" s="80"/>
      <c r="KXG830" s="80"/>
      <c r="KXH830" s="80"/>
      <c r="KXI830" s="80"/>
      <c r="KXJ830" s="80"/>
      <c r="KXK830" s="80"/>
      <c r="KXL830" s="80"/>
      <c r="KXM830" s="80"/>
      <c r="KXN830" s="80"/>
      <c r="KXO830" s="80"/>
      <c r="KXP830" s="80"/>
      <c r="KXQ830" s="80"/>
      <c r="KXR830" s="80"/>
      <c r="KXS830" s="80"/>
      <c r="KXT830" s="80"/>
      <c r="KXU830" s="80"/>
      <c r="KXV830" s="80"/>
      <c r="KXW830" s="80"/>
      <c r="KXX830" s="80"/>
      <c r="KXY830" s="80"/>
      <c r="KXZ830" s="80"/>
      <c r="KYA830" s="80"/>
      <c r="KYB830" s="80"/>
      <c r="KYC830" s="80"/>
      <c r="KYD830" s="80"/>
      <c r="KYE830" s="80"/>
      <c r="KYF830" s="80"/>
      <c r="KYG830" s="80"/>
      <c r="KYH830" s="80"/>
      <c r="KYI830" s="80"/>
      <c r="KYJ830" s="80"/>
      <c r="KYK830" s="80"/>
      <c r="KYL830" s="80"/>
      <c r="KYM830" s="80"/>
      <c r="KYN830" s="80"/>
      <c r="KYO830" s="80"/>
      <c r="KYP830" s="80"/>
      <c r="KYQ830" s="80"/>
      <c r="KYR830" s="80"/>
      <c r="KYS830" s="80"/>
      <c r="KYT830" s="80"/>
      <c r="KYU830" s="80"/>
      <c r="KYV830" s="80"/>
      <c r="KYW830" s="80"/>
      <c r="KYX830" s="80"/>
      <c r="KYY830" s="80"/>
      <c r="KYZ830" s="80"/>
      <c r="KZA830" s="80"/>
      <c r="KZB830" s="80"/>
      <c r="KZC830" s="80"/>
      <c r="KZD830" s="80"/>
      <c r="KZE830" s="80"/>
      <c r="KZF830" s="80"/>
      <c r="KZG830" s="80"/>
      <c r="KZH830" s="80"/>
      <c r="KZI830" s="80"/>
      <c r="KZJ830" s="80"/>
      <c r="KZK830" s="80"/>
      <c r="KZL830" s="80"/>
      <c r="KZM830" s="80"/>
      <c r="KZN830" s="80"/>
      <c r="KZO830" s="80"/>
      <c r="KZP830" s="80"/>
      <c r="KZQ830" s="80"/>
      <c r="KZR830" s="80"/>
      <c r="KZS830" s="80"/>
      <c r="KZT830" s="80"/>
      <c r="KZU830" s="80"/>
      <c r="KZV830" s="80"/>
      <c r="KZW830" s="80"/>
      <c r="KZX830" s="80"/>
      <c r="KZY830" s="80"/>
      <c r="KZZ830" s="80"/>
      <c r="LAA830" s="80"/>
      <c r="LAB830" s="80"/>
      <c r="LAC830" s="80"/>
      <c r="LAD830" s="80"/>
      <c r="LAE830" s="80"/>
      <c r="LAF830" s="80"/>
      <c r="LAG830" s="80"/>
      <c r="LAH830" s="80"/>
      <c r="LAI830" s="80"/>
      <c r="LAJ830" s="80"/>
      <c r="LAK830" s="80"/>
      <c r="LAL830" s="80"/>
      <c r="LAM830" s="80"/>
      <c r="LAN830" s="80"/>
      <c r="LAO830" s="80"/>
      <c r="LAP830" s="80"/>
      <c r="LAQ830" s="80"/>
      <c r="LAR830" s="80"/>
      <c r="LAS830" s="80"/>
      <c r="LAT830" s="80"/>
      <c r="LAU830" s="80"/>
      <c r="LAV830" s="80"/>
      <c r="LAW830" s="80"/>
      <c r="LAX830" s="80"/>
      <c r="LAY830" s="80"/>
      <c r="LAZ830" s="80"/>
      <c r="LBA830" s="80"/>
      <c r="LBB830" s="80"/>
      <c r="LBC830" s="80"/>
      <c r="LBD830" s="80"/>
      <c r="LBE830" s="80"/>
      <c r="LBF830" s="80"/>
      <c r="LBG830" s="80"/>
      <c r="LBH830" s="80"/>
      <c r="LBI830" s="80"/>
      <c r="LBJ830" s="80"/>
      <c r="LBK830" s="80"/>
      <c r="LBL830" s="80"/>
      <c r="LBM830" s="80"/>
      <c r="LBN830" s="80"/>
      <c r="LBO830" s="80"/>
      <c r="LBP830" s="80"/>
      <c r="LBQ830" s="80"/>
      <c r="LBR830" s="80"/>
      <c r="LBS830" s="80"/>
      <c r="LBT830" s="80"/>
      <c r="LBU830" s="80"/>
      <c r="LBV830" s="80"/>
      <c r="LBW830" s="80"/>
      <c r="LBX830" s="80"/>
      <c r="LBY830" s="80"/>
      <c r="LBZ830" s="80"/>
      <c r="LCA830" s="80"/>
      <c r="LCB830" s="80"/>
      <c r="LCC830" s="80"/>
      <c r="LCD830" s="80"/>
      <c r="LCE830" s="80"/>
      <c r="LCF830" s="80"/>
      <c r="LCG830" s="80"/>
      <c r="LCH830" s="80"/>
      <c r="LCI830" s="80"/>
      <c r="LCJ830" s="80"/>
      <c r="LCK830" s="80"/>
      <c r="LCL830" s="80"/>
      <c r="LCM830" s="80"/>
      <c r="LCN830" s="80"/>
      <c r="LCO830" s="80"/>
      <c r="LCP830" s="80"/>
      <c r="LCQ830" s="80"/>
      <c r="LCR830" s="80"/>
      <c r="LCS830" s="80"/>
      <c r="LCT830" s="80"/>
      <c r="LCU830" s="80"/>
      <c r="LCV830" s="80"/>
      <c r="LCW830" s="80"/>
      <c r="LCX830" s="80"/>
      <c r="LCY830" s="80"/>
      <c r="LCZ830" s="80"/>
      <c r="LDA830" s="80"/>
      <c r="LDB830" s="80"/>
      <c r="LDC830" s="80"/>
      <c r="LDD830" s="80"/>
      <c r="LDE830" s="80"/>
      <c r="LDF830" s="80"/>
      <c r="LDG830" s="80"/>
      <c r="LDH830" s="80"/>
      <c r="LDI830" s="80"/>
      <c r="LDJ830" s="80"/>
      <c r="LDK830" s="80"/>
      <c r="LDL830" s="80"/>
      <c r="LDM830" s="80"/>
      <c r="LDN830" s="80"/>
      <c r="LDO830" s="80"/>
      <c r="LDP830" s="80"/>
      <c r="LDQ830" s="80"/>
      <c r="LDR830" s="80"/>
      <c r="LDS830" s="80"/>
      <c r="LDT830" s="80"/>
      <c r="LDU830" s="80"/>
      <c r="LDV830" s="80"/>
      <c r="LDW830" s="80"/>
      <c r="LDX830" s="80"/>
      <c r="LDY830" s="80"/>
      <c r="LDZ830" s="80"/>
      <c r="LEA830" s="80"/>
      <c r="LEB830" s="80"/>
      <c r="LEC830" s="80"/>
      <c r="LED830" s="80"/>
      <c r="LEE830" s="80"/>
      <c r="LEF830" s="80"/>
      <c r="LEG830" s="80"/>
      <c r="LEH830" s="80"/>
      <c r="LEI830" s="80"/>
      <c r="LEJ830" s="80"/>
      <c r="LEK830" s="80"/>
      <c r="LEL830" s="80"/>
      <c r="LEM830" s="80"/>
      <c r="LEN830" s="80"/>
      <c r="LEO830" s="80"/>
      <c r="LEP830" s="80"/>
      <c r="LEQ830" s="80"/>
      <c r="LER830" s="80"/>
      <c r="LES830" s="80"/>
      <c r="LET830" s="80"/>
      <c r="LEU830" s="80"/>
      <c r="LEV830" s="80"/>
      <c r="LEW830" s="80"/>
      <c r="LEX830" s="80"/>
      <c r="LEY830" s="80"/>
      <c r="LEZ830" s="80"/>
      <c r="LFA830" s="80"/>
      <c r="LFB830" s="80"/>
      <c r="LFC830" s="80"/>
      <c r="LFD830" s="80"/>
      <c r="LFE830" s="80"/>
      <c r="LFF830" s="80"/>
      <c r="LFG830" s="80"/>
      <c r="LFH830" s="80"/>
      <c r="LFI830" s="80"/>
      <c r="LFJ830" s="80"/>
      <c r="LFK830" s="80"/>
      <c r="LFL830" s="80"/>
      <c r="LFM830" s="80"/>
      <c r="LFN830" s="80"/>
      <c r="LFO830" s="80"/>
      <c r="LFP830" s="80"/>
      <c r="LFQ830" s="80"/>
      <c r="LFR830" s="80"/>
      <c r="LFS830" s="80"/>
      <c r="LFT830" s="80"/>
      <c r="LFU830" s="80"/>
      <c r="LFV830" s="80"/>
      <c r="LFW830" s="80"/>
      <c r="LFX830" s="80"/>
      <c r="LFY830" s="80"/>
      <c r="LFZ830" s="80"/>
      <c r="LGA830" s="80"/>
      <c r="LGB830" s="80"/>
      <c r="LGC830" s="80"/>
      <c r="LGD830" s="80"/>
      <c r="LGE830" s="80"/>
      <c r="LGF830" s="80"/>
      <c r="LGG830" s="80"/>
      <c r="LGH830" s="80"/>
      <c r="LGI830" s="80"/>
      <c r="LGJ830" s="80"/>
      <c r="LGK830" s="80"/>
      <c r="LGL830" s="80"/>
      <c r="LGM830" s="80"/>
      <c r="LGN830" s="80"/>
      <c r="LGO830" s="80"/>
      <c r="LGP830" s="80"/>
      <c r="LGQ830" s="80"/>
      <c r="LGR830" s="80"/>
      <c r="LGS830" s="80"/>
      <c r="LGT830" s="80"/>
      <c r="LGU830" s="80"/>
      <c r="LGV830" s="80"/>
      <c r="LGW830" s="80"/>
      <c r="LGX830" s="80"/>
      <c r="LGY830" s="80"/>
      <c r="LGZ830" s="80"/>
      <c r="LHA830" s="80"/>
      <c r="LHB830" s="80"/>
      <c r="LHC830" s="80"/>
      <c r="LHD830" s="80"/>
      <c r="LHE830" s="80"/>
      <c r="LHF830" s="80"/>
      <c r="LHG830" s="80"/>
      <c r="LHH830" s="80"/>
      <c r="LHI830" s="80"/>
      <c r="LHJ830" s="80"/>
      <c r="LHK830" s="80"/>
      <c r="LHL830" s="80"/>
      <c r="LHM830" s="80"/>
      <c r="LHN830" s="80"/>
      <c r="LHO830" s="80"/>
      <c r="LHP830" s="80"/>
      <c r="LHQ830" s="80"/>
      <c r="LHR830" s="80"/>
      <c r="LHS830" s="80"/>
      <c r="LHT830" s="80"/>
      <c r="LHU830" s="80"/>
      <c r="LHV830" s="80"/>
      <c r="LHW830" s="80"/>
      <c r="LHX830" s="80"/>
      <c r="LHY830" s="80"/>
      <c r="LHZ830" s="80"/>
      <c r="LIA830" s="80"/>
      <c r="LIB830" s="80"/>
      <c r="LIC830" s="80"/>
      <c r="LID830" s="80"/>
      <c r="LIE830" s="80"/>
      <c r="LIF830" s="80"/>
      <c r="LIG830" s="80"/>
      <c r="LIH830" s="80"/>
      <c r="LII830" s="80"/>
      <c r="LIJ830" s="80"/>
      <c r="LIK830" s="80"/>
      <c r="LIL830" s="80"/>
      <c r="LIM830" s="80"/>
      <c r="LIN830" s="80"/>
      <c r="LIO830" s="80"/>
      <c r="LIP830" s="80"/>
      <c r="LIQ830" s="80"/>
      <c r="LIR830" s="80"/>
      <c r="LIS830" s="80"/>
      <c r="LIT830" s="80"/>
      <c r="LIU830" s="80"/>
      <c r="LIV830" s="80"/>
      <c r="LIW830" s="80"/>
      <c r="LIX830" s="80"/>
      <c r="LIY830" s="80"/>
      <c r="LIZ830" s="80"/>
      <c r="LJA830" s="80"/>
      <c r="LJB830" s="80"/>
      <c r="LJC830" s="80"/>
      <c r="LJD830" s="80"/>
      <c r="LJE830" s="80"/>
      <c r="LJF830" s="80"/>
      <c r="LJG830" s="80"/>
      <c r="LJH830" s="80"/>
      <c r="LJI830" s="80"/>
      <c r="LJJ830" s="80"/>
      <c r="LJK830" s="80"/>
      <c r="LJL830" s="80"/>
      <c r="LJM830" s="80"/>
      <c r="LJN830" s="80"/>
      <c r="LJO830" s="80"/>
      <c r="LJP830" s="80"/>
      <c r="LJQ830" s="80"/>
      <c r="LJR830" s="80"/>
      <c r="LJS830" s="80"/>
      <c r="LJT830" s="80"/>
      <c r="LJU830" s="80"/>
      <c r="LJV830" s="80"/>
      <c r="LJW830" s="80"/>
      <c r="LJX830" s="80"/>
      <c r="LJY830" s="80"/>
      <c r="LJZ830" s="80"/>
      <c r="LKA830" s="80"/>
      <c r="LKB830" s="80"/>
      <c r="LKC830" s="80"/>
      <c r="LKD830" s="80"/>
      <c r="LKE830" s="80"/>
      <c r="LKF830" s="80"/>
      <c r="LKG830" s="80"/>
      <c r="LKH830" s="80"/>
      <c r="LKI830" s="80"/>
      <c r="LKJ830" s="80"/>
      <c r="LKK830" s="80"/>
      <c r="LKL830" s="80"/>
      <c r="LKM830" s="80"/>
      <c r="LKN830" s="80"/>
      <c r="LKO830" s="80"/>
      <c r="LKP830" s="80"/>
      <c r="LKQ830" s="80"/>
      <c r="LKR830" s="80"/>
      <c r="LKS830" s="80"/>
      <c r="LKT830" s="80"/>
      <c r="LKU830" s="80"/>
      <c r="LKV830" s="80"/>
      <c r="LKW830" s="80"/>
      <c r="LKX830" s="80"/>
      <c r="LKY830" s="80"/>
      <c r="LKZ830" s="80"/>
      <c r="LLA830" s="80"/>
      <c r="LLB830" s="80"/>
      <c r="LLC830" s="80"/>
      <c r="LLD830" s="80"/>
      <c r="LLE830" s="80"/>
      <c r="LLF830" s="80"/>
      <c r="LLG830" s="80"/>
      <c r="LLH830" s="80"/>
      <c r="LLI830" s="80"/>
      <c r="LLJ830" s="80"/>
      <c r="LLK830" s="80"/>
      <c r="LLL830" s="80"/>
      <c r="LLM830" s="80"/>
      <c r="LLN830" s="80"/>
      <c r="LLO830" s="80"/>
      <c r="LLP830" s="80"/>
      <c r="LLQ830" s="80"/>
      <c r="LLR830" s="80"/>
      <c r="LLS830" s="80"/>
      <c r="LLT830" s="80"/>
      <c r="LLU830" s="80"/>
      <c r="LLV830" s="80"/>
      <c r="LLW830" s="80"/>
      <c r="LLX830" s="80"/>
      <c r="LLY830" s="80"/>
      <c r="LLZ830" s="80"/>
      <c r="LMA830" s="80"/>
      <c r="LMB830" s="80"/>
      <c r="LMC830" s="80"/>
      <c r="LMD830" s="80"/>
      <c r="LME830" s="80"/>
      <c r="LMF830" s="80"/>
      <c r="LMG830" s="80"/>
      <c r="LMH830" s="80"/>
      <c r="LMI830" s="80"/>
      <c r="LMJ830" s="80"/>
      <c r="LMK830" s="80"/>
      <c r="LML830" s="80"/>
      <c r="LMM830" s="80"/>
      <c r="LMN830" s="80"/>
      <c r="LMO830" s="80"/>
      <c r="LMP830" s="80"/>
      <c r="LMQ830" s="80"/>
      <c r="LMR830" s="80"/>
      <c r="LMS830" s="80"/>
      <c r="LMT830" s="80"/>
      <c r="LMU830" s="80"/>
      <c r="LMV830" s="80"/>
      <c r="LMW830" s="80"/>
      <c r="LMX830" s="80"/>
      <c r="LMY830" s="80"/>
      <c r="LMZ830" s="80"/>
      <c r="LNA830" s="80"/>
      <c r="LNB830" s="80"/>
      <c r="LNC830" s="80"/>
      <c r="LND830" s="80"/>
      <c r="LNE830" s="80"/>
      <c r="LNF830" s="80"/>
      <c r="LNG830" s="80"/>
      <c r="LNH830" s="80"/>
      <c r="LNI830" s="80"/>
      <c r="LNJ830" s="80"/>
      <c r="LNK830" s="80"/>
      <c r="LNL830" s="80"/>
      <c r="LNM830" s="80"/>
      <c r="LNN830" s="80"/>
      <c r="LNO830" s="80"/>
      <c r="LNP830" s="80"/>
      <c r="LNQ830" s="80"/>
      <c r="LNR830" s="80"/>
      <c r="LNS830" s="80"/>
      <c r="LNT830" s="80"/>
      <c r="LNU830" s="80"/>
      <c r="LNV830" s="80"/>
      <c r="LNW830" s="80"/>
      <c r="LNX830" s="80"/>
      <c r="LNY830" s="80"/>
      <c r="LNZ830" s="80"/>
      <c r="LOA830" s="80"/>
      <c r="LOB830" s="80"/>
      <c r="LOC830" s="80"/>
      <c r="LOD830" s="80"/>
      <c r="LOE830" s="80"/>
      <c r="LOF830" s="80"/>
      <c r="LOG830" s="80"/>
      <c r="LOH830" s="80"/>
      <c r="LOI830" s="80"/>
      <c r="LOJ830" s="80"/>
      <c r="LOK830" s="80"/>
      <c r="LOL830" s="80"/>
      <c r="LOM830" s="80"/>
      <c r="LON830" s="80"/>
      <c r="LOO830" s="80"/>
      <c r="LOP830" s="80"/>
      <c r="LOQ830" s="80"/>
      <c r="LOR830" s="80"/>
      <c r="LOS830" s="80"/>
      <c r="LOT830" s="80"/>
      <c r="LOU830" s="80"/>
      <c r="LOV830" s="80"/>
      <c r="LOW830" s="80"/>
      <c r="LOX830" s="80"/>
      <c r="LOY830" s="80"/>
      <c r="LOZ830" s="80"/>
      <c r="LPA830" s="80"/>
      <c r="LPB830" s="80"/>
      <c r="LPC830" s="80"/>
      <c r="LPD830" s="80"/>
      <c r="LPE830" s="80"/>
      <c r="LPF830" s="80"/>
      <c r="LPG830" s="80"/>
      <c r="LPH830" s="80"/>
      <c r="LPI830" s="80"/>
      <c r="LPJ830" s="80"/>
      <c r="LPK830" s="80"/>
      <c r="LPL830" s="80"/>
      <c r="LPM830" s="80"/>
      <c r="LPN830" s="80"/>
      <c r="LPO830" s="80"/>
      <c r="LPP830" s="80"/>
      <c r="LPQ830" s="80"/>
      <c r="LPR830" s="80"/>
      <c r="LPS830" s="80"/>
      <c r="LPT830" s="80"/>
      <c r="LPU830" s="80"/>
      <c r="LPV830" s="80"/>
      <c r="LPW830" s="80"/>
      <c r="LPX830" s="80"/>
      <c r="LPY830" s="80"/>
      <c r="LPZ830" s="80"/>
      <c r="LQA830" s="80"/>
      <c r="LQB830" s="80"/>
      <c r="LQC830" s="80"/>
      <c r="LQD830" s="80"/>
      <c r="LQE830" s="80"/>
      <c r="LQF830" s="80"/>
      <c r="LQG830" s="80"/>
      <c r="LQH830" s="80"/>
      <c r="LQI830" s="80"/>
      <c r="LQJ830" s="80"/>
      <c r="LQK830" s="80"/>
      <c r="LQL830" s="80"/>
      <c r="LQM830" s="80"/>
      <c r="LQN830" s="80"/>
      <c r="LQO830" s="80"/>
      <c r="LQP830" s="80"/>
      <c r="LQQ830" s="80"/>
      <c r="LQR830" s="80"/>
      <c r="LQS830" s="80"/>
      <c r="LQT830" s="80"/>
      <c r="LQU830" s="80"/>
      <c r="LQV830" s="80"/>
      <c r="LQW830" s="80"/>
      <c r="LQX830" s="80"/>
      <c r="LQY830" s="80"/>
      <c r="LQZ830" s="80"/>
      <c r="LRA830" s="80"/>
      <c r="LRB830" s="80"/>
      <c r="LRC830" s="80"/>
      <c r="LRD830" s="80"/>
      <c r="LRE830" s="80"/>
      <c r="LRF830" s="80"/>
      <c r="LRG830" s="80"/>
      <c r="LRH830" s="80"/>
      <c r="LRI830" s="80"/>
      <c r="LRJ830" s="80"/>
      <c r="LRK830" s="80"/>
      <c r="LRL830" s="80"/>
      <c r="LRM830" s="80"/>
      <c r="LRN830" s="80"/>
      <c r="LRO830" s="80"/>
      <c r="LRP830" s="80"/>
      <c r="LRQ830" s="80"/>
      <c r="LRR830" s="80"/>
      <c r="LRS830" s="80"/>
      <c r="LRT830" s="80"/>
      <c r="LRU830" s="80"/>
      <c r="LRV830" s="80"/>
      <c r="LRW830" s="80"/>
      <c r="LRX830" s="80"/>
      <c r="LRY830" s="80"/>
      <c r="LRZ830" s="80"/>
      <c r="LSA830" s="80"/>
      <c r="LSB830" s="80"/>
      <c r="LSC830" s="80"/>
      <c r="LSD830" s="80"/>
      <c r="LSE830" s="80"/>
      <c r="LSF830" s="80"/>
      <c r="LSG830" s="80"/>
      <c r="LSH830" s="80"/>
      <c r="LSI830" s="80"/>
      <c r="LSJ830" s="80"/>
      <c r="LSK830" s="80"/>
      <c r="LSL830" s="80"/>
      <c r="LSM830" s="80"/>
      <c r="LSN830" s="80"/>
      <c r="LSO830" s="80"/>
      <c r="LSP830" s="80"/>
      <c r="LSQ830" s="80"/>
      <c r="LSR830" s="80"/>
      <c r="LSS830" s="80"/>
      <c r="LST830" s="80"/>
      <c r="LSU830" s="80"/>
      <c r="LSV830" s="80"/>
      <c r="LSW830" s="80"/>
      <c r="LSX830" s="80"/>
      <c r="LSY830" s="80"/>
      <c r="LSZ830" s="80"/>
      <c r="LTA830" s="80"/>
      <c r="LTB830" s="80"/>
      <c r="LTC830" s="80"/>
      <c r="LTD830" s="80"/>
      <c r="LTE830" s="80"/>
      <c r="LTF830" s="80"/>
      <c r="LTG830" s="80"/>
      <c r="LTH830" s="80"/>
      <c r="LTI830" s="80"/>
      <c r="LTJ830" s="80"/>
      <c r="LTK830" s="80"/>
      <c r="LTL830" s="80"/>
      <c r="LTM830" s="80"/>
      <c r="LTN830" s="80"/>
      <c r="LTO830" s="80"/>
      <c r="LTP830" s="80"/>
      <c r="LTQ830" s="80"/>
      <c r="LTR830" s="80"/>
      <c r="LTS830" s="80"/>
      <c r="LTT830" s="80"/>
      <c r="LTU830" s="80"/>
      <c r="LTV830" s="80"/>
      <c r="LTW830" s="80"/>
      <c r="LTX830" s="80"/>
      <c r="LTY830" s="80"/>
      <c r="LTZ830" s="80"/>
      <c r="LUA830" s="80"/>
      <c r="LUB830" s="80"/>
      <c r="LUC830" s="80"/>
      <c r="LUD830" s="80"/>
      <c r="LUE830" s="80"/>
      <c r="LUF830" s="80"/>
      <c r="LUG830" s="80"/>
      <c r="LUH830" s="80"/>
      <c r="LUI830" s="80"/>
      <c r="LUJ830" s="80"/>
      <c r="LUK830" s="80"/>
      <c r="LUL830" s="80"/>
      <c r="LUM830" s="80"/>
      <c r="LUN830" s="80"/>
      <c r="LUO830" s="80"/>
      <c r="LUP830" s="80"/>
      <c r="LUQ830" s="80"/>
      <c r="LUR830" s="80"/>
      <c r="LUS830" s="80"/>
      <c r="LUT830" s="80"/>
      <c r="LUU830" s="80"/>
      <c r="LUV830" s="80"/>
      <c r="LUW830" s="80"/>
      <c r="LUX830" s="80"/>
      <c r="LUY830" s="80"/>
      <c r="LUZ830" s="80"/>
      <c r="LVA830" s="80"/>
      <c r="LVB830" s="80"/>
      <c r="LVC830" s="80"/>
      <c r="LVD830" s="80"/>
      <c r="LVE830" s="80"/>
      <c r="LVF830" s="80"/>
      <c r="LVG830" s="80"/>
      <c r="LVH830" s="80"/>
      <c r="LVI830" s="80"/>
      <c r="LVJ830" s="80"/>
      <c r="LVK830" s="80"/>
      <c r="LVL830" s="80"/>
      <c r="LVM830" s="80"/>
      <c r="LVN830" s="80"/>
      <c r="LVO830" s="80"/>
      <c r="LVP830" s="80"/>
      <c r="LVQ830" s="80"/>
      <c r="LVR830" s="80"/>
      <c r="LVS830" s="80"/>
      <c r="LVT830" s="80"/>
      <c r="LVU830" s="80"/>
      <c r="LVV830" s="80"/>
      <c r="LVW830" s="80"/>
      <c r="LVX830" s="80"/>
      <c r="LVY830" s="80"/>
      <c r="LVZ830" s="80"/>
      <c r="LWA830" s="80"/>
      <c r="LWB830" s="80"/>
      <c r="LWC830" s="80"/>
      <c r="LWD830" s="80"/>
      <c r="LWE830" s="80"/>
      <c r="LWF830" s="80"/>
      <c r="LWG830" s="80"/>
      <c r="LWH830" s="80"/>
      <c r="LWI830" s="80"/>
      <c r="LWJ830" s="80"/>
      <c r="LWK830" s="80"/>
      <c r="LWL830" s="80"/>
      <c r="LWM830" s="80"/>
      <c r="LWN830" s="80"/>
      <c r="LWO830" s="80"/>
      <c r="LWP830" s="80"/>
      <c r="LWQ830" s="80"/>
      <c r="LWR830" s="80"/>
      <c r="LWS830" s="80"/>
      <c r="LWT830" s="80"/>
      <c r="LWU830" s="80"/>
      <c r="LWV830" s="80"/>
      <c r="LWW830" s="80"/>
      <c r="LWX830" s="80"/>
      <c r="LWY830" s="80"/>
      <c r="LWZ830" s="80"/>
      <c r="LXA830" s="80"/>
      <c r="LXB830" s="80"/>
      <c r="LXC830" s="80"/>
      <c r="LXD830" s="80"/>
      <c r="LXE830" s="80"/>
      <c r="LXF830" s="80"/>
      <c r="LXG830" s="80"/>
      <c r="LXH830" s="80"/>
      <c r="LXI830" s="80"/>
      <c r="LXJ830" s="80"/>
      <c r="LXK830" s="80"/>
      <c r="LXL830" s="80"/>
      <c r="LXM830" s="80"/>
      <c r="LXN830" s="80"/>
      <c r="LXO830" s="80"/>
      <c r="LXP830" s="80"/>
      <c r="LXQ830" s="80"/>
      <c r="LXR830" s="80"/>
      <c r="LXS830" s="80"/>
      <c r="LXT830" s="80"/>
      <c r="LXU830" s="80"/>
      <c r="LXV830" s="80"/>
      <c r="LXW830" s="80"/>
      <c r="LXX830" s="80"/>
      <c r="LXY830" s="80"/>
      <c r="LXZ830" s="80"/>
      <c r="LYA830" s="80"/>
      <c r="LYB830" s="80"/>
      <c r="LYC830" s="80"/>
      <c r="LYD830" s="80"/>
      <c r="LYE830" s="80"/>
      <c r="LYF830" s="80"/>
      <c r="LYG830" s="80"/>
      <c r="LYH830" s="80"/>
      <c r="LYI830" s="80"/>
      <c r="LYJ830" s="80"/>
      <c r="LYK830" s="80"/>
      <c r="LYL830" s="80"/>
      <c r="LYM830" s="80"/>
      <c r="LYN830" s="80"/>
      <c r="LYO830" s="80"/>
      <c r="LYP830" s="80"/>
      <c r="LYQ830" s="80"/>
      <c r="LYR830" s="80"/>
      <c r="LYS830" s="80"/>
      <c r="LYT830" s="80"/>
      <c r="LYU830" s="80"/>
      <c r="LYV830" s="80"/>
      <c r="LYW830" s="80"/>
      <c r="LYX830" s="80"/>
      <c r="LYY830" s="80"/>
      <c r="LYZ830" s="80"/>
      <c r="LZA830" s="80"/>
      <c r="LZB830" s="80"/>
      <c r="LZC830" s="80"/>
      <c r="LZD830" s="80"/>
      <c r="LZE830" s="80"/>
      <c r="LZF830" s="80"/>
      <c r="LZG830" s="80"/>
      <c r="LZH830" s="80"/>
      <c r="LZI830" s="80"/>
      <c r="LZJ830" s="80"/>
      <c r="LZK830" s="80"/>
      <c r="LZL830" s="80"/>
      <c r="LZM830" s="80"/>
      <c r="LZN830" s="80"/>
      <c r="LZO830" s="80"/>
      <c r="LZP830" s="80"/>
      <c r="LZQ830" s="80"/>
      <c r="LZR830" s="80"/>
      <c r="LZS830" s="80"/>
      <c r="LZT830" s="80"/>
      <c r="LZU830" s="80"/>
      <c r="LZV830" s="80"/>
      <c r="LZW830" s="80"/>
      <c r="LZX830" s="80"/>
      <c r="LZY830" s="80"/>
      <c r="LZZ830" s="80"/>
      <c r="MAA830" s="80"/>
      <c r="MAB830" s="80"/>
      <c r="MAC830" s="80"/>
      <c r="MAD830" s="80"/>
      <c r="MAE830" s="80"/>
      <c r="MAF830" s="80"/>
      <c r="MAG830" s="80"/>
      <c r="MAH830" s="80"/>
      <c r="MAI830" s="80"/>
      <c r="MAJ830" s="80"/>
      <c r="MAK830" s="80"/>
      <c r="MAL830" s="80"/>
      <c r="MAM830" s="80"/>
      <c r="MAN830" s="80"/>
      <c r="MAO830" s="80"/>
      <c r="MAP830" s="80"/>
      <c r="MAQ830" s="80"/>
      <c r="MAR830" s="80"/>
      <c r="MAS830" s="80"/>
      <c r="MAT830" s="80"/>
      <c r="MAU830" s="80"/>
      <c r="MAV830" s="80"/>
      <c r="MAW830" s="80"/>
      <c r="MAX830" s="80"/>
      <c r="MAY830" s="80"/>
      <c r="MAZ830" s="80"/>
      <c r="MBA830" s="80"/>
      <c r="MBB830" s="80"/>
      <c r="MBC830" s="80"/>
      <c r="MBD830" s="80"/>
      <c r="MBE830" s="80"/>
      <c r="MBF830" s="80"/>
      <c r="MBG830" s="80"/>
      <c r="MBH830" s="80"/>
      <c r="MBI830" s="80"/>
      <c r="MBJ830" s="80"/>
      <c r="MBK830" s="80"/>
      <c r="MBL830" s="80"/>
      <c r="MBM830" s="80"/>
      <c r="MBN830" s="80"/>
      <c r="MBO830" s="80"/>
      <c r="MBP830" s="80"/>
      <c r="MBQ830" s="80"/>
      <c r="MBR830" s="80"/>
      <c r="MBS830" s="80"/>
      <c r="MBT830" s="80"/>
      <c r="MBU830" s="80"/>
      <c r="MBV830" s="80"/>
      <c r="MBW830" s="80"/>
      <c r="MBX830" s="80"/>
      <c r="MBY830" s="80"/>
      <c r="MBZ830" s="80"/>
      <c r="MCA830" s="80"/>
      <c r="MCB830" s="80"/>
      <c r="MCC830" s="80"/>
      <c r="MCD830" s="80"/>
      <c r="MCE830" s="80"/>
      <c r="MCF830" s="80"/>
      <c r="MCG830" s="80"/>
      <c r="MCH830" s="80"/>
      <c r="MCI830" s="80"/>
      <c r="MCJ830" s="80"/>
      <c r="MCK830" s="80"/>
      <c r="MCL830" s="80"/>
      <c r="MCM830" s="80"/>
      <c r="MCN830" s="80"/>
      <c r="MCO830" s="80"/>
      <c r="MCP830" s="80"/>
      <c r="MCQ830" s="80"/>
      <c r="MCR830" s="80"/>
      <c r="MCS830" s="80"/>
      <c r="MCT830" s="80"/>
      <c r="MCU830" s="80"/>
      <c r="MCV830" s="80"/>
      <c r="MCW830" s="80"/>
      <c r="MCX830" s="80"/>
      <c r="MCY830" s="80"/>
      <c r="MCZ830" s="80"/>
      <c r="MDA830" s="80"/>
      <c r="MDB830" s="80"/>
      <c r="MDC830" s="80"/>
      <c r="MDD830" s="80"/>
      <c r="MDE830" s="80"/>
      <c r="MDF830" s="80"/>
      <c r="MDG830" s="80"/>
      <c r="MDH830" s="80"/>
      <c r="MDI830" s="80"/>
      <c r="MDJ830" s="80"/>
      <c r="MDK830" s="80"/>
      <c r="MDL830" s="80"/>
      <c r="MDM830" s="80"/>
      <c r="MDN830" s="80"/>
      <c r="MDO830" s="80"/>
      <c r="MDP830" s="80"/>
      <c r="MDQ830" s="80"/>
      <c r="MDR830" s="80"/>
      <c r="MDS830" s="80"/>
      <c r="MDT830" s="80"/>
      <c r="MDU830" s="80"/>
      <c r="MDV830" s="80"/>
      <c r="MDW830" s="80"/>
      <c r="MDX830" s="80"/>
      <c r="MDY830" s="80"/>
      <c r="MDZ830" s="80"/>
      <c r="MEA830" s="80"/>
      <c r="MEB830" s="80"/>
      <c r="MEC830" s="80"/>
      <c r="MED830" s="80"/>
      <c r="MEE830" s="80"/>
      <c r="MEF830" s="80"/>
      <c r="MEG830" s="80"/>
      <c r="MEH830" s="80"/>
      <c r="MEI830" s="80"/>
      <c r="MEJ830" s="80"/>
      <c r="MEK830" s="80"/>
      <c r="MEL830" s="80"/>
      <c r="MEM830" s="80"/>
      <c r="MEN830" s="80"/>
      <c r="MEO830" s="80"/>
      <c r="MEP830" s="80"/>
      <c r="MEQ830" s="80"/>
      <c r="MER830" s="80"/>
      <c r="MES830" s="80"/>
      <c r="MET830" s="80"/>
      <c r="MEU830" s="80"/>
      <c r="MEV830" s="80"/>
      <c r="MEW830" s="80"/>
      <c r="MEX830" s="80"/>
      <c r="MEY830" s="80"/>
      <c r="MEZ830" s="80"/>
      <c r="MFA830" s="80"/>
      <c r="MFB830" s="80"/>
      <c r="MFC830" s="80"/>
      <c r="MFD830" s="80"/>
      <c r="MFE830" s="80"/>
      <c r="MFF830" s="80"/>
      <c r="MFG830" s="80"/>
      <c r="MFH830" s="80"/>
      <c r="MFI830" s="80"/>
      <c r="MFJ830" s="80"/>
      <c r="MFK830" s="80"/>
      <c r="MFL830" s="80"/>
      <c r="MFM830" s="80"/>
      <c r="MFN830" s="80"/>
      <c r="MFO830" s="80"/>
      <c r="MFP830" s="80"/>
      <c r="MFQ830" s="80"/>
      <c r="MFR830" s="80"/>
      <c r="MFS830" s="80"/>
      <c r="MFT830" s="80"/>
      <c r="MFU830" s="80"/>
      <c r="MFV830" s="80"/>
      <c r="MFW830" s="80"/>
      <c r="MFX830" s="80"/>
      <c r="MFY830" s="80"/>
      <c r="MFZ830" s="80"/>
      <c r="MGA830" s="80"/>
      <c r="MGB830" s="80"/>
      <c r="MGC830" s="80"/>
      <c r="MGD830" s="80"/>
      <c r="MGE830" s="80"/>
      <c r="MGF830" s="80"/>
      <c r="MGG830" s="80"/>
      <c r="MGH830" s="80"/>
      <c r="MGI830" s="80"/>
      <c r="MGJ830" s="80"/>
      <c r="MGK830" s="80"/>
      <c r="MGL830" s="80"/>
      <c r="MGM830" s="80"/>
      <c r="MGN830" s="80"/>
      <c r="MGO830" s="80"/>
      <c r="MGP830" s="80"/>
      <c r="MGQ830" s="80"/>
      <c r="MGR830" s="80"/>
      <c r="MGS830" s="80"/>
      <c r="MGT830" s="80"/>
      <c r="MGU830" s="80"/>
      <c r="MGV830" s="80"/>
      <c r="MGW830" s="80"/>
      <c r="MGX830" s="80"/>
      <c r="MGY830" s="80"/>
      <c r="MGZ830" s="80"/>
      <c r="MHA830" s="80"/>
      <c r="MHB830" s="80"/>
      <c r="MHC830" s="80"/>
      <c r="MHD830" s="80"/>
      <c r="MHE830" s="80"/>
      <c r="MHF830" s="80"/>
      <c r="MHG830" s="80"/>
      <c r="MHH830" s="80"/>
      <c r="MHI830" s="80"/>
      <c r="MHJ830" s="80"/>
      <c r="MHK830" s="80"/>
      <c r="MHL830" s="80"/>
      <c r="MHM830" s="80"/>
      <c r="MHN830" s="80"/>
      <c r="MHO830" s="80"/>
      <c r="MHP830" s="80"/>
      <c r="MHQ830" s="80"/>
      <c r="MHR830" s="80"/>
      <c r="MHS830" s="80"/>
      <c r="MHT830" s="80"/>
      <c r="MHU830" s="80"/>
      <c r="MHV830" s="80"/>
      <c r="MHW830" s="80"/>
      <c r="MHX830" s="80"/>
      <c r="MHY830" s="80"/>
      <c r="MHZ830" s="80"/>
      <c r="MIA830" s="80"/>
      <c r="MIB830" s="80"/>
      <c r="MIC830" s="80"/>
      <c r="MID830" s="80"/>
      <c r="MIE830" s="80"/>
      <c r="MIF830" s="80"/>
      <c r="MIG830" s="80"/>
      <c r="MIH830" s="80"/>
      <c r="MII830" s="80"/>
      <c r="MIJ830" s="80"/>
      <c r="MIK830" s="80"/>
      <c r="MIL830" s="80"/>
      <c r="MIM830" s="80"/>
      <c r="MIN830" s="80"/>
      <c r="MIO830" s="80"/>
      <c r="MIP830" s="80"/>
      <c r="MIQ830" s="80"/>
      <c r="MIR830" s="80"/>
      <c r="MIS830" s="80"/>
      <c r="MIT830" s="80"/>
      <c r="MIU830" s="80"/>
      <c r="MIV830" s="80"/>
      <c r="MIW830" s="80"/>
      <c r="MIX830" s="80"/>
      <c r="MIY830" s="80"/>
      <c r="MIZ830" s="80"/>
      <c r="MJA830" s="80"/>
      <c r="MJB830" s="80"/>
      <c r="MJC830" s="80"/>
      <c r="MJD830" s="80"/>
      <c r="MJE830" s="80"/>
      <c r="MJF830" s="80"/>
      <c r="MJG830" s="80"/>
      <c r="MJH830" s="80"/>
      <c r="MJI830" s="80"/>
      <c r="MJJ830" s="80"/>
      <c r="MJK830" s="80"/>
      <c r="MJL830" s="80"/>
      <c r="MJM830" s="80"/>
      <c r="MJN830" s="80"/>
      <c r="MJO830" s="80"/>
      <c r="MJP830" s="80"/>
      <c r="MJQ830" s="80"/>
      <c r="MJR830" s="80"/>
      <c r="MJS830" s="80"/>
      <c r="MJT830" s="80"/>
      <c r="MJU830" s="80"/>
      <c r="MJV830" s="80"/>
      <c r="MJW830" s="80"/>
      <c r="MJX830" s="80"/>
      <c r="MJY830" s="80"/>
      <c r="MJZ830" s="80"/>
      <c r="MKA830" s="80"/>
      <c r="MKB830" s="80"/>
      <c r="MKC830" s="80"/>
      <c r="MKD830" s="80"/>
      <c r="MKE830" s="80"/>
      <c r="MKF830" s="80"/>
      <c r="MKG830" s="80"/>
      <c r="MKH830" s="80"/>
      <c r="MKI830" s="80"/>
      <c r="MKJ830" s="80"/>
      <c r="MKK830" s="80"/>
      <c r="MKL830" s="80"/>
      <c r="MKM830" s="80"/>
      <c r="MKN830" s="80"/>
      <c r="MKO830" s="80"/>
      <c r="MKP830" s="80"/>
      <c r="MKQ830" s="80"/>
      <c r="MKR830" s="80"/>
      <c r="MKS830" s="80"/>
      <c r="MKT830" s="80"/>
      <c r="MKU830" s="80"/>
      <c r="MKV830" s="80"/>
      <c r="MKW830" s="80"/>
      <c r="MKX830" s="80"/>
      <c r="MKY830" s="80"/>
      <c r="MKZ830" s="80"/>
      <c r="MLA830" s="80"/>
      <c r="MLB830" s="80"/>
      <c r="MLC830" s="80"/>
      <c r="MLD830" s="80"/>
      <c r="MLE830" s="80"/>
      <c r="MLF830" s="80"/>
      <c r="MLG830" s="80"/>
      <c r="MLH830" s="80"/>
      <c r="MLI830" s="80"/>
      <c r="MLJ830" s="80"/>
      <c r="MLK830" s="80"/>
      <c r="MLL830" s="80"/>
      <c r="MLM830" s="80"/>
      <c r="MLN830" s="80"/>
      <c r="MLO830" s="80"/>
      <c r="MLP830" s="80"/>
      <c r="MLQ830" s="80"/>
      <c r="MLR830" s="80"/>
      <c r="MLS830" s="80"/>
      <c r="MLT830" s="80"/>
      <c r="MLU830" s="80"/>
      <c r="MLV830" s="80"/>
      <c r="MLW830" s="80"/>
      <c r="MLX830" s="80"/>
      <c r="MLY830" s="80"/>
      <c r="MLZ830" s="80"/>
      <c r="MMA830" s="80"/>
      <c r="MMB830" s="80"/>
      <c r="MMC830" s="80"/>
      <c r="MMD830" s="80"/>
      <c r="MME830" s="80"/>
      <c r="MMF830" s="80"/>
      <c r="MMG830" s="80"/>
      <c r="MMH830" s="80"/>
      <c r="MMI830" s="80"/>
      <c r="MMJ830" s="80"/>
      <c r="MMK830" s="80"/>
      <c r="MML830" s="80"/>
      <c r="MMM830" s="80"/>
      <c r="MMN830" s="80"/>
      <c r="MMO830" s="80"/>
      <c r="MMP830" s="80"/>
      <c r="MMQ830" s="80"/>
      <c r="MMR830" s="80"/>
      <c r="MMS830" s="80"/>
      <c r="MMT830" s="80"/>
      <c r="MMU830" s="80"/>
      <c r="MMV830" s="80"/>
      <c r="MMW830" s="80"/>
      <c r="MMX830" s="80"/>
      <c r="MMY830" s="80"/>
      <c r="MMZ830" s="80"/>
      <c r="MNA830" s="80"/>
      <c r="MNB830" s="80"/>
      <c r="MNC830" s="80"/>
      <c r="MND830" s="80"/>
      <c r="MNE830" s="80"/>
      <c r="MNF830" s="80"/>
      <c r="MNG830" s="80"/>
      <c r="MNH830" s="80"/>
      <c r="MNI830" s="80"/>
      <c r="MNJ830" s="80"/>
      <c r="MNK830" s="80"/>
      <c r="MNL830" s="80"/>
      <c r="MNM830" s="80"/>
      <c r="MNN830" s="80"/>
      <c r="MNO830" s="80"/>
      <c r="MNP830" s="80"/>
      <c r="MNQ830" s="80"/>
      <c r="MNR830" s="80"/>
      <c r="MNS830" s="80"/>
      <c r="MNT830" s="80"/>
      <c r="MNU830" s="80"/>
      <c r="MNV830" s="80"/>
      <c r="MNW830" s="80"/>
      <c r="MNX830" s="80"/>
      <c r="MNY830" s="80"/>
      <c r="MNZ830" s="80"/>
      <c r="MOA830" s="80"/>
      <c r="MOB830" s="80"/>
      <c r="MOC830" s="80"/>
      <c r="MOD830" s="80"/>
      <c r="MOE830" s="80"/>
      <c r="MOF830" s="80"/>
      <c r="MOG830" s="80"/>
      <c r="MOH830" s="80"/>
      <c r="MOI830" s="80"/>
      <c r="MOJ830" s="80"/>
      <c r="MOK830" s="80"/>
      <c r="MOL830" s="80"/>
      <c r="MOM830" s="80"/>
      <c r="MON830" s="80"/>
      <c r="MOO830" s="80"/>
      <c r="MOP830" s="80"/>
      <c r="MOQ830" s="80"/>
      <c r="MOR830" s="80"/>
      <c r="MOS830" s="80"/>
      <c r="MOT830" s="80"/>
      <c r="MOU830" s="80"/>
      <c r="MOV830" s="80"/>
      <c r="MOW830" s="80"/>
      <c r="MOX830" s="80"/>
      <c r="MOY830" s="80"/>
      <c r="MOZ830" s="80"/>
      <c r="MPA830" s="80"/>
      <c r="MPB830" s="80"/>
      <c r="MPC830" s="80"/>
      <c r="MPD830" s="80"/>
      <c r="MPE830" s="80"/>
      <c r="MPF830" s="80"/>
      <c r="MPG830" s="80"/>
      <c r="MPH830" s="80"/>
      <c r="MPI830" s="80"/>
      <c r="MPJ830" s="80"/>
      <c r="MPK830" s="80"/>
      <c r="MPL830" s="80"/>
      <c r="MPM830" s="80"/>
      <c r="MPN830" s="80"/>
      <c r="MPO830" s="80"/>
      <c r="MPP830" s="80"/>
      <c r="MPQ830" s="80"/>
      <c r="MPR830" s="80"/>
      <c r="MPS830" s="80"/>
      <c r="MPT830" s="80"/>
      <c r="MPU830" s="80"/>
      <c r="MPV830" s="80"/>
      <c r="MPW830" s="80"/>
      <c r="MPX830" s="80"/>
      <c r="MPY830" s="80"/>
      <c r="MPZ830" s="80"/>
      <c r="MQA830" s="80"/>
      <c r="MQB830" s="80"/>
      <c r="MQC830" s="80"/>
      <c r="MQD830" s="80"/>
      <c r="MQE830" s="80"/>
      <c r="MQF830" s="80"/>
      <c r="MQG830" s="80"/>
      <c r="MQH830" s="80"/>
      <c r="MQI830" s="80"/>
      <c r="MQJ830" s="80"/>
      <c r="MQK830" s="80"/>
      <c r="MQL830" s="80"/>
      <c r="MQM830" s="80"/>
      <c r="MQN830" s="80"/>
      <c r="MQO830" s="80"/>
      <c r="MQP830" s="80"/>
      <c r="MQQ830" s="80"/>
      <c r="MQR830" s="80"/>
      <c r="MQS830" s="80"/>
      <c r="MQT830" s="80"/>
      <c r="MQU830" s="80"/>
      <c r="MQV830" s="80"/>
      <c r="MQW830" s="80"/>
      <c r="MQX830" s="80"/>
      <c r="MQY830" s="80"/>
      <c r="MQZ830" s="80"/>
      <c r="MRA830" s="80"/>
      <c r="MRB830" s="80"/>
      <c r="MRC830" s="80"/>
      <c r="MRD830" s="80"/>
      <c r="MRE830" s="80"/>
      <c r="MRF830" s="80"/>
      <c r="MRG830" s="80"/>
      <c r="MRH830" s="80"/>
      <c r="MRI830" s="80"/>
      <c r="MRJ830" s="80"/>
      <c r="MRK830" s="80"/>
      <c r="MRL830" s="80"/>
      <c r="MRM830" s="80"/>
      <c r="MRN830" s="80"/>
      <c r="MRO830" s="80"/>
      <c r="MRP830" s="80"/>
      <c r="MRQ830" s="80"/>
      <c r="MRR830" s="80"/>
      <c r="MRS830" s="80"/>
      <c r="MRT830" s="80"/>
      <c r="MRU830" s="80"/>
      <c r="MRV830" s="80"/>
      <c r="MRW830" s="80"/>
      <c r="MRX830" s="80"/>
      <c r="MRY830" s="80"/>
      <c r="MRZ830" s="80"/>
      <c r="MSA830" s="80"/>
      <c r="MSB830" s="80"/>
      <c r="MSC830" s="80"/>
      <c r="MSD830" s="80"/>
      <c r="MSE830" s="80"/>
      <c r="MSF830" s="80"/>
      <c r="MSG830" s="80"/>
      <c r="MSH830" s="80"/>
      <c r="MSI830" s="80"/>
      <c r="MSJ830" s="80"/>
      <c r="MSK830" s="80"/>
      <c r="MSL830" s="80"/>
      <c r="MSM830" s="80"/>
      <c r="MSN830" s="80"/>
      <c r="MSO830" s="80"/>
      <c r="MSP830" s="80"/>
      <c r="MSQ830" s="80"/>
      <c r="MSR830" s="80"/>
      <c r="MSS830" s="80"/>
      <c r="MST830" s="80"/>
      <c r="MSU830" s="80"/>
      <c r="MSV830" s="80"/>
      <c r="MSW830" s="80"/>
      <c r="MSX830" s="80"/>
      <c r="MSY830" s="80"/>
      <c r="MSZ830" s="80"/>
      <c r="MTA830" s="80"/>
      <c r="MTB830" s="80"/>
      <c r="MTC830" s="80"/>
      <c r="MTD830" s="80"/>
      <c r="MTE830" s="80"/>
      <c r="MTF830" s="80"/>
      <c r="MTG830" s="80"/>
      <c r="MTH830" s="80"/>
      <c r="MTI830" s="80"/>
      <c r="MTJ830" s="80"/>
      <c r="MTK830" s="80"/>
      <c r="MTL830" s="80"/>
      <c r="MTM830" s="80"/>
      <c r="MTN830" s="80"/>
      <c r="MTO830" s="80"/>
      <c r="MTP830" s="80"/>
      <c r="MTQ830" s="80"/>
      <c r="MTR830" s="80"/>
      <c r="MTS830" s="80"/>
      <c r="MTT830" s="80"/>
      <c r="MTU830" s="80"/>
      <c r="MTV830" s="80"/>
      <c r="MTW830" s="80"/>
      <c r="MTX830" s="80"/>
      <c r="MTY830" s="80"/>
      <c r="MTZ830" s="80"/>
      <c r="MUA830" s="80"/>
      <c r="MUB830" s="80"/>
      <c r="MUC830" s="80"/>
      <c r="MUD830" s="80"/>
      <c r="MUE830" s="80"/>
      <c r="MUF830" s="80"/>
      <c r="MUG830" s="80"/>
      <c r="MUH830" s="80"/>
      <c r="MUI830" s="80"/>
      <c r="MUJ830" s="80"/>
      <c r="MUK830" s="80"/>
      <c r="MUL830" s="80"/>
      <c r="MUM830" s="80"/>
      <c r="MUN830" s="80"/>
      <c r="MUO830" s="80"/>
      <c r="MUP830" s="80"/>
      <c r="MUQ830" s="80"/>
      <c r="MUR830" s="80"/>
      <c r="MUS830" s="80"/>
      <c r="MUT830" s="80"/>
      <c r="MUU830" s="80"/>
      <c r="MUV830" s="80"/>
      <c r="MUW830" s="80"/>
      <c r="MUX830" s="80"/>
      <c r="MUY830" s="80"/>
      <c r="MUZ830" s="80"/>
      <c r="MVA830" s="80"/>
      <c r="MVB830" s="80"/>
      <c r="MVC830" s="80"/>
      <c r="MVD830" s="80"/>
      <c r="MVE830" s="80"/>
      <c r="MVF830" s="80"/>
      <c r="MVG830" s="80"/>
      <c r="MVH830" s="80"/>
      <c r="MVI830" s="80"/>
      <c r="MVJ830" s="80"/>
      <c r="MVK830" s="80"/>
      <c r="MVL830" s="80"/>
      <c r="MVM830" s="80"/>
      <c r="MVN830" s="80"/>
      <c r="MVO830" s="80"/>
      <c r="MVP830" s="80"/>
      <c r="MVQ830" s="80"/>
      <c r="MVR830" s="80"/>
      <c r="MVS830" s="80"/>
      <c r="MVT830" s="80"/>
      <c r="MVU830" s="80"/>
      <c r="MVV830" s="80"/>
      <c r="MVW830" s="80"/>
      <c r="MVX830" s="80"/>
      <c r="MVY830" s="80"/>
      <c r="MVZ830" s="80"/>
      <c r="MWA830" s="80"/>
      <c r="MWB830" s="80"/>
      <c r="MWC830" s="80"/>
      <c r="MWD830" s="80"/>
      <c r="MWE830" s="80"/>
      <c r="MWF830" s="80"/>
      <c r="MWG830" s="80"/>
      <c r="MWH830" s="80"/>
      <c r="MWI830" s="80"/>
      <c r="MWJ830" s="80"/>
      <c r="MWK830" s="80"/>
      <c r="MWL830" s="80"/>
      <c r="MWM830" s="80"/>
      <c r="MWN830" s="80"/>
      <c r="MWO830" s="80"/>
      <c r="MWP830" s="80"/>
      <c r="MWQ830" s="80"/>
      <c r="MWR830" s="80"/>
      <c r="MWS830" s="80"/>
      <c r="MWT830" s="80"/>
      <c r="MWU830" s="80"/>
      <c r="MWV830" s="80"/>
      <c r="MWW830" s="80"/>
      <c r="MWX830" s="80"/>
      <c r="MWY830" s="80"/>
      <c r="MWZ830" s="80"/>
      <c r="MXA830" s="80"/>
      <c r="MXB830" s="80"/>
      <c r="MXC830" s="80"/>
      <c r="MXD830" s="80"/>
      <c r="MXE830" s="80"/>
      <c r="MXF830" s="80"/>
      <c r="MXG830" s="80"/>
      <c r="MXH830" s="80"/>
      <c r="MXI830" s="80"/>
      <c r="MXJ830" s="80"/>
      <c r="MXK830" s="80"/>
      <c r="MXL830" s="80"/>
      <c r="MXM830" s="80"/>
      <c r="MXN830" s="80"/>
      <c r="MXO830" s="80"/>
      <c r="MXP830" s="80"/>
      <c r="MXQ830" s="80"/>
      <c r="MXR830" s="80"/>
      <c r="MXS830" s="80"/>
      <c r="MXT830" s="80"/>
      <c r="MXU830" s="80"/>
      <c r="MXV830" s="80"/>
      <c r="MXW830" s="80"/>
      <c r="MXX830" s="80"/>
      <c r="MXY830" s="80"/>
      <c r="MXZ830" s="80"/>
      <c r="MYA830" s="80"/>
      <c r="MYB830" s="80"/>
      <c r="MYC830" s="80"/>
      <c r="MYD830" s="80"/>
      <c r="MYE830" s="80"/>
      <c r="MYF830" s="80"/>
      <c r="MYG830" s="80"/>
      <c r="MYH830" s="80"/>
      <c r="MYI830" s="80"/>
      <c r="MYJ830" s="80"/>
      <c r="MYK830" s="80"/>
      <c r="MYL830" s="80"/>
      <c r="MYM830" s="80"/>
      <c r="MYN830" s="80"/>
      <c r="MYO830" s="80"/>
      <c r="MYP830" s="80"/>
      <c r="MYQ830" s="80"/>
      <c r="MYR830" s="80"/>
      <c r="MYS830" s="80"/>
      <c r="MYT830" s="80"/>
      <c r="MYU830" s="80"/>
      <c r="MYV830" s="80"/>
      <c r="MYW830" s="80"/>
      <c r="MYX830" s="80"/>
      <c r="MYY830" s="80"/>
      <c r="MYZ830" s="80"/>
      <c r="MZA830" s="80"/>
      <c r="MZB830" s="80"/>
      <c r="MZC830" s="80"/>
      <c r="MZD830" s="80"/>
      <c r="MZE830" s="80"/>
      <c r="MZF830" s="80"/>
      <c r="MZG830" s="80"/>
      <c r="MZH830" s="80"/>
      <c r="MZI830" s="80"/>
      <c r="MZJ830" s="80"/>
      <c r="MZK830" s="80"/>
      <c r="MZL830" s="80"/>
      <c r="MZM830" s="80"/>
      <c r="MZN830" s="80"/>
      <c r="MZO830" s="80"/>
      <c r="MZP830" s="80"/>
      <c r="MZQ830" s="80"/>
      <c r="MZR830" s="80"/>
      <c r="MZS830" s="80"/>
      <c r="MZT830" s="80"/>
      <c r="MZU830" s="80"/>
      <c r="MZV830" s="80"/>
      <c r="MZW830" s="80"/>
      <c r="MZX830" s="80"/>
      <c r="MZY830" s="80"/>
      <c r="MZZ830" s="80"/>
      <c r="NAA830" s="80"/>
      <c r="NAB830" s="80"/>
      <c r="NAC830" s="80"/>
      <c r="NAD830" s="80"/>
      <c r="NAE830" s="80"/>
      <c r="NAF830" s="80"/>
      <c r="NAG830" s="80"/>
      <c r="NAH830" s="80"/>
      <c r="NAI830" s="80"/>
      <c r="NAJ830" s="80"/>
      <c r="NAK830" s="80"/>
      <c r="NAL830" s="80"/>
      <c r="NAM830" s="80"/>
      <c r="NAN830" s="80"/>
      <c r="NAO830" s="80"/>
      <c r="NAP830" s="80"/>
      <c r="NAQ830" s="80"/>
      <c r="NAR830" s="80"/>
      <c r="NAS830" s="80"/>
      <c r="NAT830" s="80"/>
      <c r="NAU830" s="80"/>
      <c r="NAV830" s="80"/>
      <c r="NAW830" s="80"/>
      <c r="NAX830" s="80"/>
      <c r="NAY830" s="80"/>
      <c r="NAZ830" s="80"/>
      <c r="NBA830" s="80"/>
      <c r="NBB830" s="80"/>
      <c r="NBC830" s="80"/>
      <c r="NBD830" s="80"/>
      <c r="NBE830" s="80"/>
      <c r="NBF830" s="80"/>
      <c r="NBG830" s="80"/>
      <c r="NBH830" s="80"/>
      <c r="NBI830" s="80"/>
      <c r="NBJ830" s="80"/>
      <c r="NBK830" s="80"/>
      <c r="NBL830" s="80"/>
      <c r="NBM830" s="80"/>
      <c r="NBN830" s="80"/>
      <c r="NBO830" s="80"/>
      <c r="NBP830" s="80"/>
      <c r="NBQ830" s="80"/>
      <c r="NBR830" s="80"/>
      <c r="NBS830" s="80"/>
      <c r="NBT830" s="80"/>
      <c r="NBU830" s="80"/>
      <c r="NBV830" s="80"/>
      <c r="NBW830" s="80"/>
      <c r="NBX830" s="80"/>
      <c r="NBY830" s="80"/>
      <c r="NBZ830" s="80"/>
      <c r="NCA830" s="80"/>
      <c r="NCB830" s="80"/>
      <c r="NCC830" s="80"/>
      <c r="NCD830" s="80"/>
      <c r="NCE830" s="80"/>
      <c r="NCF830" s="80"/>
      <c r="NCG830" s="80"/>
      <c r="NCH830" s="80"/>
      <c r="NCI830" s="80"/>
      <c r="NCJ830" s="80"/>
      <c r="NCK830" s="80"/>
      <c r="NCL830" s="80"/>
      <c r="NCM830" s="80"/>
      <c r="NCN830" s="80"/>
      <c r="NCO830" s="80"/>
      <c r="NCP830" s="80"/>
      <c r="NCQ830" s="80"/>
      <c r="NCR830" s="80"/>
      <c r="NCS830" s="80"/>
      <c r="NCT830" s="80"/>
      <c r="NCU830" s="80"/>
      <c r="NCV830" s="80"/>
      <c r="NCW830" s="80"/>
      <c r="NCX830" s="80"/>
      <c r="NCY830" s="80"/>
      <c r="NCZ830" s="80"/>
      <c r="NDA830" s="80"/>
      <c r="NDB830" s="80"/>
      <c r="NDC830" s="80"/>
      <c r="NDD830" s="80"/>
      <c r="NDE830" s="80"/>
      <c r="NDF830" s="80"/>
      <c r="NDG830" s="80"/>
      <c r="NDH830" s="80"/>
      <c r="NDI830" s="80"/>
      <c r="NDJ830" s="80"/>
      <c r="NDK830" s="80"/>
      <c r="NDL830" s="80"/>
      <c r="NDM830" s="80"/>
      <c r="NDN830" s="80"/>
      <c r="NDO830" s="80"/>
      <c r="NDP830" s="80"/>
      <c r="NDQ830" s="80"/>
      <c r="NDR830" s="80"/>
      <c r="NDS830" s="80"/>
      <c r="NDT830" s="80"/>
      <c r="NDU830" s="80"/>
      <c r="NDV830" s="80"/>
      <c r="NDW830" s="80"/>
      <c r="NDX830" s="80"/>
      <c r="NDY830" s="80"/>
      <c r="NDZ830" s="80"/>
      <c r="NEA830" s="80"/>
      <c r="NEB830" s="80"/>
      <c r="NEC830" s="80"/>
      <c r="NED830" s="80"/>
      <c r="NEE830" s="80"/>
      <c r="NEF830" s="80"/>
      <c r="NEG830" s="80"/>
      <c r="NEH830" s="80"/>
      <c r="NEI830" s="80"/>
      <c r="NEJ830" s="80"/>
      <c r="NEK830" s="80"/>
      <c r="NEL830" s="80"/>
      <c r="NEM830" s="80"/>
      <c r="NEN830" s="80"/>
      <c r="NEO830" s="80"/>
      <c r="NEP830" s="80"/>
      <c r="NEQ830" s="80"/>
      <c r="NER830" s="80"/>
      <c r="NES830" s="80"/>
      <c r="NET830" s="80"/>
      <c r="NEU830" s="80"/>
      <c r="NEV830" s="80"/>
      <c r="NEW830" s="80"/>
      <c r="NEX830" s="80"/>
      <c r="NEY830" s="80"/>
      <c r="NEZ830" s="80"/>
      <c r="NFA830" s="80"/>
      <c r="NFB830" s="80"/>
      <c r="NFC830" s="80"/>
      <c r="NFD830" s="80"/>
      <c r="NFE830" s="80"/>
      <c r="NFF830" s="80"/>
      <c r="NFG830" s="80"/>
      <c r="NFH830" s="80"/>
      <c r="NFI830" s="80"/>
      <c r="NFJ830" s="80"/>
      <c r="NFK830" s="80"/>
      <c r="NFL830" s="80"/>
      <c r="NFM830" s="80"/>
      <c r="NFN830" s="80"/>
      <c r="NFO830" s="80"/>
      <c r="NFP830" s="80"/>
      <c r="NFQ830" s="80"/>
      <c r="NFR830" s="80"/>
      <c r="NFS830" s="80"/>
      <c r="NFT830" s="80"/>
      <c r="NFU830" s="80"/>
      <c r="NFV830" s="80"/>
      <c r="NFW830" s="80"/>
      <c r="NFX830" s="80"/>
      <c r="NFY830" s="80"/>
      <c r="NFZ830" s="80"/>
      <c r="NGA830" s="80"/>
      <c r="NGB830" s="80"/>
      <c r="NGC830" s="80"/>
      <c r="NGD830" s="80"/>
      <c r="NGE830" s="80"/>
      <c r="NGF830" s="80"/>
      <c r="NGG830" s="80"/>
      <c r="NGH830" s="80"/>
      <c r="NGI830" s="80"/>
      <c r="NGJ830" s="80"/>
      <c r="NGK830" s="80"/>
      <c r="NGL830" s="80"/>
      <c r="NGM830" s="80"/>
      <c r="NGN830" s="80"/>
      <c r="NGO830" s="80"/>
      <c r="NGP830" s="80"/>
      <c r="NGQ830" s="80"/>
      <c r="NGR830" s="80"/>
      <c r="NGS830" s="80"/>
      <c r="NGT830" s="80"/>
      <c r="NGU830" s="80"/>
      <c r="NGV830" s="80"/>
      <c r="NGW830" s="80"/>
      <c r="NGX830" s="80"/>
      <c r="NGY830" s="80"/>
      <c r="NGZ830" s="80"/>
      <c r="NHA830" s="80"/>
      <c r="NHB830" s="80"/>
      <c r="NHC830" s="80"/>
      <c r="NHD830" s="80"/>
      <c r="NHE830" s="80"/>
      <c r="NHF830" s="80"/>
      <c r="NHG830" s="80"/>
      <c r="NHH830" s="80"/>
      <c r="NHI830" s="80"/>
      <c r="NHJ830" s="80"/>
      <c r="NHK830" s="80"/>
      <c r="NHL830" s="80"/>
      <c r="NHM830" s="80"/>
      <c r="NHN830" s="80"/>
      <c r="NHO830" s="80"/>
      <c r="NHP830" s="80"/>
      <c r="NHQ830" s="80"/>
      <c r="NHR830" s="80"/>
      <c r="NHS830" s="80"/>
      <c r="NHT830" s="80"/>
      <c r="NHU830" s="80"/>
      <c r="NHV830" s="80"/>
      <c r="NHW830" s="80"/>
      <c r="NHX830" s="80"/>
      <c r="NHY830" s="80"/>
      <c r="NHZ830" s="80"/>
      <c r="NIA830" s="80"/>
      <c r="NIB830" s="80"/>
      <c r="NIC830" s="80"/>
      <c r="NID830" s="80"/>
      <c r="NIE830" s="80"/>
      <c r="NIF830" s="80"/>
      <c r="NIG830" s="80"/>
      <c r="NIH830" s="80"/>
      <c r="NII830" s="80"/>
      <c r="NIJ830" s="80"/>
      <c r="NIK830" s="80"/>
      <c r="NIL830" s="80"/>
      <c r="NIM830" s="80"/>
      <c r="NIN830" s="80"/>
      <c r="NIO830" s="80"/>
      <c r="NIP830" s="80"/>
      <c r="NIQ830" s="80"/>
      <c r="NIR830" s="80"/>
      <c r="NIS830" s="80"/>
      <c r="NIT830" s="80"/>
      <c r="NIU830" s="80"/>
      <c r="NIV830" s="80"/>
      <c r="NIW830" s="80"/>
      <c r="NIX830" s="80"/>
      <c r="NIY830" s="80"/>
      <c r="NIZ830" s="80"/>
      <c r="NJA830" s="80"/>
      <c r="NJB830" s="80"/>
      <c r="NJC830" s="80"/>
      <c r="NJD830" s="80"/>
      <c r="NJE830" s="80"/>
      <c r="NJF830" s="80"/>
      <c r="NJG830" s="80"/>
      <c r="NJH830" s="80"/>
      <c r="NJI830" s="80"/>
      <c r="NJJ830" s="80"/>
      <c r="NJK830" s="80"/>
      <c r="NJL830" s="80"/>
      <c r="NJM830" s="80"/>
      <c r="NJN830" s="80"/>
      <c r="NJO830" s="80"/>
      <c r="NJP830" s="80"/>
      <c r="NJQ830" s="80"/>
      <c r="NJR830" s="80"/>
      <c r="NJS830" s="80"/>
      <c r="NJT830" s="80"/>
      <c r="NJU830" s="80"/>
      <c r="NJV830" s="80"/>
      <c r="NJW830" s="80"/>
      <c r="NJX830" s="80"/>
      <c r="NJY830" s="80"/>
      <c r="NJZ830" s="80"/>
      <c r="NKA830" s="80"/>
      <c r="NKB830" s="80"/>
      <c r="NKC830" s="80"/>
      <c r="NKD830" s="80"/>
      <c r="NKE830" s="80"/>
      <c r="NKF830" s="80"/>
      <c r="NKG830" s="80"/>
      <c r="NKH830" s="80"/>
      <c r="NKI830" s="80"/>
      <c r="NKJ830" s="80"/>
      <c r="NKK830" s="80"/>
      <c r="NKL830" s="80"/>
      <c r="NKM830" s="80"/>
      <c r="NKN830" s="80"/>
      <c r="NKO830" s="80"/>
      <c r="NKP830" s="80"/>
      <c r="NKQ830" s="80"/>
      <c r="NKR830" s="80"/>
      <c r="NKS830" s="80"/>
      <c r="NKT830" s="80"/>
      <c r="NKU830" s="80"/>
      <c r="NKV830" s="80"/>
      <c r="NKW830" s="80"/>
      <c r="NKX830" s="80"/>
      <c r="NKY830" s="80"/>
      <c r="NKZ830" s="80"/>
      <c r="NLA830" s="80"/>
      <c r="NLB830" s="80"/>
      <c r="NLC830" s="80"/>
      <c r="NLD830" s="80"/>
      <c r="NLE830" s="80"/>
      <c r="NLF830" s="80"/>
      <c r="NLG830" s="80"/>
      <c r="NLH830" s="80"/>
      <c r="NLI830" s="80"/>
      <c r="NLJ830" s="80"/>
      <c r="NLK830" s="80"/>
      <c r="NLL830" s="80"/>
      <c r="NLM830" s="80"/>
      <c r="NLN830" s="80"/>
      <c r="NLO830" s="80"/>
      <c r="NLP830" s="80"/>
      <c r="NLQ830" s="80"/>
      <c r="NLR830" s="80"/>
      <c r="NLS830" s="80"/>
      <c r="NLT830" s="80"/>
      <c r="NLU830" s="80"/>
      <c r="NLV830" s="80"/>
      <c r="NLW830" s="80"/>
      <c r="NLX830" s="80"/>
      <c r="NLY830" s="80"/>
      <c r="NLZ830" s="80"/>
      <c r="NMA830" s="80"/>
      <c r="NMB830" s="80"/>
      <c r="NMC830" s="80"/>
      <c r="NMD830" s="80"/>
      <c r="NME830" s="80"/>
      <c r="NMF830" s="80"/>
      <c r="NMG830" s="80"/>
      <c r="NMH830" s="80"/>
      <c r="NMI830" s="80"/>
      <c r="NMJ830" s="80"/>
      <c r="NMK830" s="80"/>
      <c r="NML830" s="80"/>
      <c r="NMM830" s="80"/>
      <c r="NMN830" s="80"/>
      <c r="NMO830" s="80"/>
      <c r="NMP830" s="80"/>
      <c r="NMQ830" s="80"/>
      <c r="NMR830" s="80"/>
      <c r="NMS830" s="80"/>
      <c r="NMT830" s="80"/>
      <c r="NMU830" s="80"/>
      <c r="NMV830" s="80"/>
      <c r="NMW830" s="80"/>
      <c r="NMX830" s="80"/>
      <c r="NMY830" s="80"/>
      <c r="NMZ830" s="80"/>
      <c r="NNA830" s="80"/>
      <c r="NNB830" s="80"/>
      <c r="NNC830" s="80"/>
      <c r="NND830" s="80"/>
      <c r="NNE830" s="80"/>
      <c r="NNF830" s="80"/>
      <c r="NNG830" s="80"/>
      <c r="NNH830" s="80"/>
      <c r="NNI830" s="80"/>
      <c r="NNJ830" s="80"/>
      <c r="NNK830" s="80"/>
      <c r="NNL830" s="80"/>
      <c r="NNM830" s="80"/>
      <c r="NNN830" s="80"/>
      <c r="NNO830" s="80"/>
      <c r="NNP830" s="80"/>
      <c r="NNQ830" s="80"/>
      <c r="NNR830" s="80"/>
      <c r="NNS830" s="80"/>
      <c r="NNT830" s="80"/>
      <c r="NNU830" s="80"/>
      <c r="NNV830" s="80"/>
      <c r="NNW830" s="80"/>
      <c r="NNX830" s="80"/>
      <c r="NNY830" s="80"/>
      <c r="NNZ830" s="80"/>
      <c r="NOA830" s="80"/>
      <c r="NOB830" s="80"/>
      <c r="NOC830" s="80"/>
      <c r="NOD830" s="80"/>
      <c r="NOE830" s="80"/>
      <c r="NOF830" s="80"/>
      <c r="NOG830" s="80"/>
      <c r="NOH830" s="80"/>
      <c r="NOI830" s="80"/>
      <c r="NOJ830" s="80"/>
      <c r="NOK830" s="80"/>
      <c r="NOL830" s="80"/>
      <c r="NOM830" s="80"/>
      <c r="NON830" s="80"/>
      <c r="NOO830" s="80"/>
      <c r="NOP830" s="80"/>
      <c r="NOQ830" s="80"/>
      <c r="NOR830" s="80"/>
      <c r="NOS830" s="80"/>
      <c r="NOT830" s="80"/>
      <c r="NOU830" s="80"/>
      <c r="NOV830" s="80"/>
      <c r="NOW830" s="80"/>
      <c r="NOX830" s="80"/>
      <c r="NOY830" s="80"/>
      <c r="NOZ830" s="80"/>
      <c r="NPA830" s="80"/>
      <c r="NPB830" s="80"/>
      <c r="NPC830" s="80"/>
      <c r="NPD830" s="80"/>
      <c r="NPE830" s="80"/>
      <c r="NPF830" s="80"/>
      <c r="NPG830" s="80"/>
      <c r="NPH830" s="80"/>
      <c r="NPI830" s="80"/>
      <c r="NPJ830" s="80"/>
      <c r="NPK830" s="80"/>
      <c r="NPL830" s="80"/>
      <c r="NPM830" s="80"/>
      <c r="NPN830" s="80"/>
      <c r="NPO830" s="80"/>
      <c r="NPP830" s="80"/>
      <c r="NPQ830" s="80"/>
      <c r="NPR830" s="80"/>
      <c r="NPS830" s="80"/>
      <c r="NPT830" s="80"/>
      <c r="NPU830" s="80"/>
      <c r="NPV830" s="80"/>
      <c r="NPW830" s="80"/>
      <c r="NPX830" s="80"/>
      <c r="NPY830" s="80"/>
      <c r="NPZ830" s="80"/>
      <c r="NQA830" s="80"/>
      <c r="NQB830" s="80"/>
      <c r="NQC830" s="80"/>
      <c r="NQD830" s="80"/>
      <c r="NQE830" s="80"/>
      <c r="NQF830" s="80"/>
      <c r="NQG830" s="80"/>
      <c r="NQH830" s="80"/>
      <c r="NQI830" s="80"/>
      <c r="NQJ830" s="80"/>
      <c r="NQK830" s="80"/>
      <c r="NQL830" s="80"/>
      <c r="NQM830" s="80"/>
      <c r="NQN830" s="80"/>
      <c r="NQO830" s="80"/>
      <c r="NQP830" s="80"/>
      <c r="NQQ830" s="80"/>
      <c r="NQR830" s="80"/>
      <c r="NQS830" s="80"/>
      <c r="NQT830" s="80"/>
      <c r="NQU830" s="80"/>
      <c r="NQV830" s="80"/>
      <c r="NQW830" s="80"/>
      <c r="NQX830" s="80"/>
      <c r="NQY830" s="80"/>
      <c r="NQZ830" s="80"/>
      <c r="NRA830" s="80"/>
      <c r="NRB830" s="80"/>
      <c r="NRC830" s="80"/>
      <c r="NRD830" s="80"/>
      <c r="NRE830" s="80"/>
      <c r="NRF830" s="80"/>
      <c r="NRG830" s="80"/>
      <c r="NRH830" s="80"/>
      <c r="NRI830" s="80"/>
      <c r="NRJ830" s="80"/>
      <c r="NRK830" s="80"/>
      <c r="NRL830" s="80"/>
      <c r="NRM830" s="80"/>
      <c r="NRN830" s="80"/>
      <c r="NRO830" s="80"/>
      <c r="NRP830" s="80"/>
      <c r="NRQ830" s="80"/>
      <c r="NRR830" s="80"/>
      <c r="NRS830" s="80"/>
      <c r="NRT830" s="80"/>
      <c r="NRU830" s="80"/>
      <c r="NRV830" s="80"/>
      <c r="NRW830" s="80"/>
      <c r="NRX830" s="80"/>
      <c r="NRY830" s="80"/>
      <c r="NRZ830" s="80"/>
      <c r="NSA830" s="80"/>
      <c r="NSB830" s="80"/>
      <c r="NSC830" s="80"/>
      <c r="NSD830" s="80"/>
      <c r="NSE830" s="80"/>
      <c r="NSF830" s="80"/>
      <c r="NSG830" s="80"/>
      <c r="NSH830" s="80"/>
      <c r="NSI830" s="80"/>
      <c r="NSJ830" s="80"/>
      <c r="NSK830" s="80"/>
      <c r="NSL830" s="80"/>
      <c r="NSM830" s="80"/>
      <c r="NSN830" s="80"/>
      <c r="NSO830" s="80"/>
      <c r="NSP830" s="80"/>
      <c r="NSQ830" s="80"/>
      <c r="NSR830" s="80"/>
      <c r="NSS830" s="80"/>
      <c r="NST830" s="80"/>
      <c r="NSU830" s="80"/>
      <c r="NSV830" s="80"/>
      <c r="NSW830" s="80"/>
      <c r="NSX830" s="80"/>
      <c r="NSY830" s="80"/>
      <c r="NSZ830" s="80"/>
      <c r="NTA830" s="80"/>
      <c r="NTB830" s="80"/>
      <c r="NTC830" s="80"/>
      <c r="NTD830" s="80"/>
      <c r="NTE830" s="80"/>
      <c r="NTF830" s="80"/>
      <c r="NTG830" s="80"/>
      <c r="NTH830" s="80"/>
      <c r="NTI830" s="80"/>
      <c r="NTJ830" s="80"/>
      <c r="NTK830" s="80"/>
      <c r="NTL830" s="80"/>
      <c r="NTM830" s="80"/>
      <c r="NTN830" s="80"/>
      <c r="NTO830" s="80"/>
      <c r="NTP830" s="80"/>
      <c r="NTQ830" s="80"/>
      <c r="NTR830" s="80"/>
      <c r="NTS830" s="80"/>
      <c r="NTT830" s="80"/>
      <c r="NTU830" s="80"/>
      <c r="NTV830" s="80"/>
      <c r="NTW830" s="80"/>
      <c r="NTX830" s="80"/>
      <c r="NTY830" s="80"/>
      <c r="NTZ830" s="80"/>
      <c r="NUA830" s="80"/>
      <c r="NUB830" s="80"/>
      <c r="NUC830" s="80"/>
      <c r="NUD830" s="80"/>
      <c r="NUE830" s="80"/>
      <c r="NUF830" s="80"/>
      <c r="NUG830" s="80"/>
      <c r="NUH830" s="80"/>
      <c r="NUI830" s="80"/>
      <c r="NUJ830" s="80"/>
      <c r="NUK830" s="80"/>
      <c r="NUL830" s="80"/>
      <c r="NUM830" s="80"/>
      <c r="NUN830" s="80"/>
      <c r="NUO830" s="80"/>
      <c r="NUP830" s="80"/>
      <c r="NUQ830" s="80"/>
      <c r="NUR830" s="80"/>
      <c r="NUS830" s="80"/>
      <c r="NUT830" s="80"/>
      <c r="NUU830" s="80"/>
      <c r="NUV830" s="80"/>
      <c r="NUW830" s="80"/>
      <c r="NUX830" s="80"/>
      <c r="NUY830" s="80"/>
      <c r="NUZ830" s="80"/>
      <c r="NVA830" s="80"/>
      <c r="NVB830" s="80"/>
      <c r="NVC830" s="80"/>
      <c r="NVD830" s="80"/>
      <c r="NVE830" s="80"/>
      <c r="NVF830" s="80"/>
      <c r="NVG830" s="80"/>
      <c r="NVH830" s="80"/>
      <c r="NVI830" s="80"/>
      <c r="NVJ830" s="80"/>
      <c r="NVK830" s="80"/>
      <c r="NVL830" s="80"/>
      <c r="NVM830" s="80"/>
      <c r="NVN830" s="80"/>
      <c r="NVO830" s="80"/>
      <c r="NVP830" s="80"/>
      <c r="NVQ830" s="80"/>
      <c r="NVR830" s="80"/>
      <c r="NVS830" s="80"/>
      <c r="NVT830" s="80"/>
      <c r="NVU830" s="80"/>
      <c r="NVV830" s="80"/>
      <c r="NVW830" s="80"/>
      <c r="NVX830" s="80"/>
      <c r="NVY830" s="80"/>
      <c r="NVZ830" s="80"/>
      <c r="NWA830" s="80"/>
      <c r="NWB830" s="80"/>
      <c r="NWC830" s="80"/>
      <c r="NWD830" s="80"/>
      <c r="NWE830" s="80"/>
      <c r="NWF830" s="80"/>
      <c r="NWG830" s="80"/>
      <c r="NWH830" s="80"/>
      <c r="NWI830" s="80"/>
      <c r="NWJ830" s="80"/>
      <c r="NWK830" s="80"/>
      <c r="NWL830" s="80"/>
      <c r="NWM830" s="80"/>
      <c r="NWN830" s="80"/>
      <c r="NWO830" s="80"/>
      <c r="NWP830" s="80"/>
      <c r="NWQ830" s="80"/>
      <c r="NWR830" s="80"/>
      <c r="NWS830" s="80"/>
      <c r="NWT830" s="80"/>
      <c r="NWU830" s="80"/>
      <c r="NWV830" s="80"/>
      <c r="NWW830" s="80"/>
      <c r="NWX830" s="80"/>
      <c r="NWY830" s="80"/>
      <c r="NWZ830" s="80"/>
      <c r="NXA830" s="80"/>
      <c r="NXB830" s="80"/>
      <c r="NXC830" s="80"/>
      <c r="NXD830" s="80"/>
      <c r="NXE830" s="80"/>
      <c r="NXF830" s="80"/>
      <c r="NXG830" s="80"/>
      <c r="NXH830" s="80"/>
      <c r="NXI830" s="80"/>
      <c r="NXJ830" s="80"/>
      <c r="NXK830" s="80"/>
      <c r="NXL830" s="80"/>
      <c r="NXM830" s="80"/>
      <c r="NXN830" s="80"/>
      <c r="NXO830" s="80"/>
      <c r="NXP830" s="80"/>
      <c r="NXQ830" s="80"/>
      <c r="NXR830" s="80"/>
      <c r="NXS830" s="80"/>
      <c r="NXT830" s="80"/>
      <c r="NXU830" s="80"/>
      <c r="NXV830" s="80"/>
      <c r="NXW830" s="80"/>
      <c r="NXX830" s="80"/>
      <c r="NXY830" s="80"/>
      <c r="NXZ830" s="80"/>
      <c r="NYA830" s="80"/>
      <c r="NYB830" s="80"/>
      <c r="NYC830" s="80"/>
      <c r="NYD830" s="80"/>
      <c r="NYE830" s="80"/>
      <c r="NYF830" s="80"/>
      <c r="NYG830" s="80"/>
      <c r="NYH830" s="80"/>
      <c r="NYI830" s="80"/>
      <c r="NYJ830" s="80"/>
      <c r="NYK830" s="80"/>
      <c r="NYL830" s="80"/>
      <c r="NYM830" s="80"/>
      <c r="NYN830" s="80"/>
      <c r="NYO830" s="80"/>
      <c r="NYP830" s="80"/>
      <c r="NYQ830" s="80"/>
      <c r="NYR830" s="80"/>
      <c r="NYS830" s="80"/>
      <c r="NYT830" s="80"/>
      <c r="NYU830" s="80"/>
      <c r="NYV830" s="80"/>
      <c r="NYW830" s="80"/>
      <c r="NYX830" s="80"/>
      <c r="NYY830" s="80"/>
      <c r="NYZ830" s="80"/>
      <c r="NZA830" s="80"/>
      <c r="NZB830" s="80"/>
      <c r="NZC830" s="80"/>
      <c r="NZD830" s="80"/>
      <c r="NZE830" s="80"/>
      <c r="NZF830" s="80"/>
      <c r="NZG830" s="80"/>
      <c r="NZH830" s="80"/>
      <c r="NZI830" s="80"/>
      <c r="NZJ830" s="80"/>
      <c r="NZK830" s="80"/>
      <c r="NZL830" s="80"/>
      <c r="NZM830" s="80"/>
      <c r="NZN830" s="80"/>
      <c r="NZO830" s="80"/>
      <c r="NZP830" s="80"/>
      <c r="NZQ830" s="80"/>
      <c r="NZR830" s="80"/>
      <c r="NZS830" s="80"/>
      <c r="NZT830" s="80"/>
      <c r="NZU830" s="80"/>
      <c r="NZV830" s="80"/>
      <c r="NZW830" s="80"/>
      <c r="NZX830" s="80"/>
      <c r="NZY830" s="80"/>
      <c r="NZZ830" s="80"/>
      <c r="OAA830" s="80"/>
      <c r="OAB830" s="80"/>
      <c r="OAC830" s="80"/>
      <c r="OAD830" s="80"/>
      <c r="OAE830" s="80"/>
      <c r="OAF830" s="80"/>
      <c r="OAG830" s="80"/>
      <c r="OAH830" s="80"/>
      <c r="OAI830" s="80"/>
      <c r="OAJ830" s="80"/>
      <c r="OAK830" s="80"/>
      <c r="OAL830" s="80"/>
      <c r="OAM830" s="80"/>
      <c r="OAN830" s="80"/>
      <c r="OAO830" s="80"/>
      <c r="OAP830" s="80"/>
      <c r="OAQ830" s="80"/>
      <c r="OAR830" s="80"/>
      <c r="OAS830" s="80"/>
      <c r="OAT830" s="80"/>
      <c r="OAU830" s="80"/>
      <c r="OAV830" s="80"/>
      <c r="OAW830" s="80"/>
      <c r="OAX830" s="80"/>
      <c r="OAY830" s="80"/>
      <c r="OAZ830" s="80"/>
      <c r="OBA830" s="80"/>
      <c r="OBB830" s="80"/>
      <c r="OBC830" s="80"/>
      <c r="OBD830" s="80"/>
      <c r="OBE830" s="80"/>
      <c r="OBF830" s="80"/>
      <c r="OBG830" s="80"/>
      <c r="OBH830" s="80"/>
      <c r="OBI830" s="80"/>
      <c r="OBJ830" s="80"/>
      <c r="OBK830" s="80"/>
      <c r="OBL830" s="80"/>
      <c r="OBM830" s="80"/>
      <c r="OBN830" s="80"/>
      <c r="OBO830" s="80"/>
      <c r="OBP830" s="80"/>
      <c r="OBQ830" s="80"/>
      <c r="OBR830" s="80"/>
      <c r="OBS830" s="80"/>
      <c r="OBT830" s="80"/>
      <c r="OBU830" s="80"/>
      <c r="OBV830" s="80"/>
      <c r="OBW830" s="80"/>
      <c r="OBX830" s="80"/>
      <c r="OBY830" s="80"/>
      <c r="OBZ830" s="80"/>
      <c r="OCA830" s="80"/>
      <c r="OCB830" s="80"/>
      <c r="OCC830" s="80"/>
      <c r="OCD830" s="80"/>
      <c r="OCE830" s="80"/>
      <c r="OCF830" s="80"/>
      <c r="OCG830" s="80"/>
      <c r="OCH830" s="80"/>
      <c r="OCI830" s="80"/>
      <c r="OCJ830" s="80"/>
      <c r="OCK830" s="80"/>
      <c r="OCL830" s="80"/>
      <c r="OCM830" s="80"/>
      <c r="OCN830" s="80"/>
      <c r="OCO830" s="80"/>
      <c r="OCP830" s="80"/>
      <c r="OCQ830" s="80"/>
      <c r="OCR830" s="80"/>
      <c r="OCS830" s="80"/>
      <c r="OCT830" s="80"/>
      <c r="OCU830" s="80"/>
      <c r="OCV830" s="80"/>
      <c r="OCW830" s="80"/>
      <c r="OCX830" s="80"/>
      <c r="OCY830" s="80"/>
      <c r="OCZ830" s="80"/>
      <c r="ODA830" s="80"/>
      <c r="ODB830" s="80"/>
      <c r="ODC830" s="80"/>
      <c r="ODD830" s="80"/>
      <c r="ODE830" s="80"/>
      <c r="ODF830" s="80"/>
      <c r="ODG830" s="80"/>
      <c r="ODH830" s="80"/>
      <c r="ODI830" s="80"/>
      <c r="ODJ830" s="80"/>
      <c r="ODK830" s="80"/>
      <c r="ODL830" s="80"/>
      <c r="ODM830" s="80"/>
      <c r="ODN830" s="80"/>
      <c r="ODO830" s="80"/>
      <c r="ODP830" s="80"/>
      <c r="ODQ830" s="80"/>
      <c r="ODR830" s="80"/>
      <c r="ODS830" s="80"/>
      <c r="ODT830" s="80"/>
      <c r="ODU830" s="80"/>
      <c r="ODV830" s="80"/>
      <c r="ODW830" s="80"/>
      <c r="ODX830" s="80"/>
      <c r="ODY830" s="80"/>
      <c r="ODZ830" s="80"/>
      <c r="OEA830" s="80"/>
      <c r="OEB830" s="80"/>
      <c r="OEC830" s="80"/>
      <c r="OED830" s="80"/>
      <c r="OEE830" s="80"/>
      <c r="OEF830" s="80"/>
      <c r="OEG830" s="80"/>
      <c r="OEH830" s="80"/>
      <c r="OEI830" s="80"/>
      <c r="OEJ830" s="80"/>
      <c r="OEK830" s="80"/>
      <c r="OEL830" s="80"/>
      <c r="OEM830" s="80"/>
      <c r="OEN830" s="80"/>
      <c r="OEO830" s="80"/>
      <c r="OEP830" s="80"/>
      <c r="OEQ830" s="80"/>
      <c r="OER830" s="80"/>
      <c r="OES830" s="80"/>
      <c r="OET830" s="80"/>
      <c r="OEU830" s="80"/>
      <c r="OEV830" s="80"/>
      <c r="OEW830" s="80"/>
      <c r="OEX830" s="80"/>
      <c r="OEY830" s="80"/>
      <c r="OEZ830" s="80"/>
      <c r="OFA830" s="80"/>
      <c r="OFB830" s="80"/>
      <c r="OFC830" s="80"/>
      <c r="OFD830" s="80"/>
      <c r="OFE830" s="80"/>
      <c r="OFF830" s="80"/>
      <c r="OFG830" s="80"/>
      <c r="OFH830" s="80"/>
      <c r="OFI830" s="80"/>
      <c r="OFJ830" s="80"/>
      <c r="OFK830" s="80"/>
      <c r="OFL830" s="80"/>
      <c r="OFM830" s="80"/>
      <c r="OFN830" s="80"/>
      <c r="OFO830" s="80"/>
      <c r="OFP830" s="80"/>
      <c r="OFQ830" s="80"/>
      <c r="OFR830" s="80"/>
      <c r="OFS830" s="80"/>
      <c r="OFT830" s="80"/>
      <c r="OFU830" s="80"/>
      <c r="OFV830" s="80"/>
      <c r="OFW830" s="80"/>
      <c r="OFX830" s="80"/>
      <c r="OFY830" s="80"/>
      <c r="OFZ830" s="80"/>
      <c r="OGA830" s="80"/>
      <c r="OGB830" s="80"/>
      <c r="OGC830" s="80"/>
      <c r="OGD830" s="80"/>
      <c r="OGE830" s="80"/>
      <c r="OGF830" s="80"/>
      <c r="OGG830" s="80"/>
      <c r="OGH830" s="80"/>
      <c r="OGI830" s="80"/>
      <c r="OGJ830" s="80"/>
      <c r="OGK830" s="80"/>
      <c r="OGL830" s="80"/>
      <c r="OGM830" s="80"/>
      <c r="OGN830" s="80"/>
      <c r="OGO830" s="80"/>
      <c r="OGP830" s="80"/>
      <c r="OGQ830" s="80"/>
      <c r="OGR830" s="80"/>
      <c r="OGS830" s="80"/>
      <c r="OGT830" s="80"/>
      <c r="OGU830" s="80"/>
      <c r="OGV830" s="80"/>
      <c r="OGW830" s="80"/>
      <c r="OGX830" s="80"/>
      <c r="OGY830" s="80"/>
      <c r="OGZ830" s="80"/>
      <c r="OHA830" s="80"/>
      <c r="OHB830" s="80"/>
      <c r="OHC830" s="80"/>
      <c r="OHD830" s="80"/>
      <c r="OHE830" s="80"/>
      <c r="OHF830" s="80"/>
      <c r="OHG830" s="80"/>
      <c r="OHH830" s="80"/>
      <c r="OHI830" s="80"/>
      <c r="OHJ830" s="80"/>
      <c r="OHK830" s="80"/>
      <c r="OHL830" s="80"/>
      <c r="OHM830" s="80"/>
      <c r="OHN830" s="80"/>
      <c r="OHO830" s="80"/>
      <c r="OHP830" s="80"/>
      <c r="OHQ830" s="80"/>
      <c r="OHR830" s="80"/>
      <c r="OHS830" s="80"/>
      <c r="OHT830" s="80"/>
      <c r="OHU830" s="80"/>
      <c r="OHV830" s="80"/>
      <c r="OHW830" s="80"/>
      <c r="OHX830" s="80"/>
      <c r="OHY830" s="80"/>
      <c r="OHZ830" s="80"/>
      <c r="OIA830" s="80"/>
      <c r="OIB830" s="80"/>
      <c r="OIC830" s="80"/>
      <c r="OID830" s="80"/>
      <c r="OIE830" s="80"/>
      <c r="OIF830" s="80"/>
      <c r="OIG830" s="80"/>
      <c r="OIH830" s="80"/>
      <c r="OII830" s="80"/>
      <c r="OIJ830" s="80"/>
      <c r="OIK830" s="80"/>
      <c r="OIL830" s="80"/>
      <c r="OIM830" s="80"/>
      <c r="OIN830" s="80"/>
      <c r="OIO830" s="80"/>
      <c r="OIP830" s="80"/>
      <c r="OIQ830" s="80"/>
      <c r="OIR830" s="80"/>
      <c r="OIS830" s="80"/>
      <c r="OIT830" s="80"/>
      <c r="OIU830" s="80"/>
      <c r="OIV830" s="80"/>
      <c r="OIW830" s="80"/>
      <c r="OIX830" s="80"/>
      <c r="OIY830" s="80"/>
      <c r="OIZ830" s="80"/>
      <c r="OJA830" s="80"/>
      <c r="OJB830" s="80"/>
      <c r="OJC830" s="80"/>
      <c r="OJD830" s="80"/>
      <c r="OJE830" s="80"/>
      <c r="OJF830" s="80"/>
      <c r="OJG830" s="80"/>
      <c r="OJH830" s="80"/>
      <c r="OJI830" s="80"/>
      <c r="OJJ830" s="80"/>
      <c r="OJK830" s="80"/>
      <c r="OJL830" s="80"/>
      <c r="OJM830" s="80"/>
      <c r="OJN830" s="80"/>
      <c r="OJO830" s="80"/>
      <c r="OJP830" s="80"/>
      <c r="OJQ830" s="80"/>
      <c r="OJR830" s="80"/>
      <c r="OJS830" s="80"/>
      <c r="OJT830" s="80"/>
      <c r="OJU830" s="80"/>
      <c r="OJV830" s="80"/>
      <c r="OJW830" s="80"/>
      <c r="OJX830" s="80"/>
      <c r="OJY830" s="80"/>
      <c r="OJZ830" s="80"/>
      <c r="OKA830" s="80"/>
      <c r="OKB830" s="80"/>
      <c r="OKC830" s="80"/>
      <c r="OKD830" s="80"/>
      <c r="OKE830" s="80"/>
      <c r="OKF830" s="80"/>
      <c r="OKG830" s="80"/>
      <c r="OKH830" s="80"/>
      <c r="OKI830" s="80"/>
      <c r="OKJ830" s="80"/>
      <c r="OKK830" s="80"/>
      <c r="OKL830" s="80"/>
      <c r="OKM830" s="80"/>
      <c r="OKN830" s="80"/>
      <c r="OKO830" s="80"/>
      <c r="OKP830" s="80"/>
      <c r="OKQ830" s="80"/>
      <c r="OKR830" s="80"/>
      <c r="OKS830" s="80"/>
      <c r="OKT830" s="80"/>
      <c r="OKU830" s="80"/>
      <c r="OKV830" s="80"/>
      <c r="OKW830" s="80"/>
      <c r="OKX830" s="80"/>
      <c r="OKY830" s="80"/>
      <c r="OKZ830" s="80"/>
      <c r="OLA830" s="80"/>
      <c r="OLB830" s="80"/>
      <c r="OLC830" s="80"/>
      <c r="OLD830" s="80"/>
      <c r="OLE830" s="80"/>
      <c r="OLF830" s="80"/>
      <c r="OLG830" s="80"/>
      <c r="OLH830" s="80"/>
      <c r="OLI830" s="80"/>
      <c r="OLJ830" s="80"/>
      <c r="OLK830" s="80"/>
      <c r="OLL830" s="80"/>
      <c r="OLM830" s="80"/>
      <c r="OLN830" s="80"/>
      <c r="OLO830" s="80"/>
      <c r="OLP830" s="80"/>
      <c r="OLQ830" s="80"/>
      <c r="OLR830" s="80"/>
      <c r="OLS830" s="80"/>
      <c r="OLT830" s="80"/>
      <c r="OLU830" s="80"/>
      <c r="OLV830" s="80"/>
      <c r="OLW830" s="80"/>
      <c r="OLX830" s="80"/>
      <c r="OLY830" s="80"/>
      <c r="OLZ830" s="80"/>
      <c r="OMA830" s="80"/>
      <c r="OMB830" s="80"/>
      <c r="OMC830" s="80"/>
      <c r="OMD830" s="80"/>
      <c r="OME830" s="80"/>
      <c r="OMF830" s="80"/>
      <c r="OMG830" s="80"/>
      <c r="OMH830" s="80"/>
      <c r="OMI830" s="80"/>
      <c r="OMJ830" s="80"/>
      <c r="OMK830" s="80"/>
      <c r="OML830" s="80"/>
      <c r="OMM830" s="80"/>
      <c r="OMN830" s="80"/>
      <c r="OMO830" s="80"/>
      <c r="OMP830" s="80"/>
      <c r="OMQ830" s="80"/>
      <c r="OMR830" s="80"/>
      <c r="OMS830" s="80"/>
      <c r="OMT830" s="80"/>
      <c r="OMU830" s="80"/>
      <c r="OMV830" s="80"/>
      <c r="OMW830" s="80"/>
      <c r="OMX830" s="80"/>
      <c r="OMY830" s="80"/>
      <c r="OMZ830" s="80"/>
      <c r="ONA830" s="80"/>
      <c r="ONB830" s="80"/>
      <c r="ONC830" s="80"/>
      <c r="OND830" s="80"/>
      <c r="ONE830" s="80"/>
      <c r="ONF830" s="80"/>
      <c r="ONG830" s="80"/>
      <c r="ONH830" s="80"/>
      <c r="ONI830" s="80"/>
      <c r="ONJ830" s="80"/>
      <c r="ONK830" s="80"/>
      <c r="ONL830" s="80"/>
      <c r="ONM830" s="80"/>
      <c r="ONN830" s="80"/>
      <c r="ONO830" s="80"/>
      <c r="ONP830" s="80"/>
      <c r="ONQ830" s="80"/>
      <c r="ONR830" s="80"/>
      <c r="ONS830" s="80"/>
      <c r="ONT830" s="80"/>
      <c r="ONU830" s="80"/>
      <c r="ONV830" s="80"/>
      <c r="ONW830" s="80"/>
      <c r="ONX830" s="80"/>
      <c r="ONY830" s="80"/>
      <c r="ONZ830" s="80"/>
      <c r="OOA830" s="80"/>
      <c r="OOB830" s="80"/>
      <c r="OOC830" s="80"/>
      <c r="OOD830" s="80"/>
      <c r="OOE830" s="80"/>
      <c r="OOF830" s="80"/>
      <c r="OOG830" s="80"/>
      <c r="OOH830" s="80"/>
      <c r="OOI830" s="80"/>
      <c r="OOJ830" s="80"/>
      <c r="OOK830" s="80"/>
      <c r="OOL830" s="80"/>
      <c r="OOM830" s="80"/>
      <c r="OON830" s="80"/>
      <c r="OOO830" s="80"/>
      <c r="OOP830" s="80"/>
      <c r="OOQ830" s="80"/>
      <c r="OOR830" s="80"/>
      <c r="OOS830" s="80"/>
      <c r="OOT830" s="80"/>
      <c r="OOU830" s="80"/>
      <c r="OOV830" s="80"/>
      <c r="OOW830" s="80"/>
      <c r="OOX830" s="80"/>
      <c r="OOY830" s="80"/>
      <c r="OOZ830" s="80"/>
      <c r="OPA830" s="80"/>
      <c r="OPB830" s="80"/>
      <c r="OPC830" s="80"/>
      <c r="OPD830" s="80"/>
      <c r="OPE830" s="80"/>
      <c r="OPF830" s="80"/>
      <c r="OPG830" s="80"/>
      <c r="OPH830" s="80"/>
      <c r="OPI830" s="80"/>
      <c r="OPJ830" s="80"/>
      <c r="OPK830" s="80"/>
      <c r="OPL830" s="80"/>
      <c r="OPM830" s="80"/>
      <c r="OPN830" s="80"/>
      <c r="OPO830" s="80"/>
      <c r="OPP830" s="80"/>
      <c r="OPQ830" s="80"/>
      <c r="OPR830" s="80"/>
      <c r="OPS830" s="80"/>
      <c r="OPT830" s="80"/>
      <c r="OPU830" s="80"/>
      <c r="OPV830" s="80"/>
      <c r="OPW830" s="80"/>
      <c r="OPX830" s="80"/>
      <c r="OPY830" s="80"/>
      <c r="OPZ830" s="80"/>
      <c r="OQA830" s="80"/>
      <c r="OQB830" s="80"/>
      <c r="OQC830" s="80"/>
      <c r="OQD830" s="80"/>
      <c r="OQE830" s="80"/>
      <c r="OQF830" s="80"/>
      <c r="OQG830" s="80"/>
      <c r="OQH830" s="80"/>
      <c r="OQI830" s="80"/>
      <c r="OQJ830" s="80"/>
      <c r="OQK830" s="80"/>
      <c r="OQL830" s="80"/>
      <c r="OQM830" s="80"/>
      <c r="OQN830" s="80"/>
      <c r="OQO830" s="80"/>
      <c r="OQP830" s="80"/>
      <c r="OQQ830" s="80"/>
      <c r="OQR830" s="80"/>
      <c r="OQS830" s="80"/>
      <c r="OQT830" s="80"/>
      <c r="OQU830" s="80"/>
      <c r="OQV830" s="80"/>
      <c r="OQW830" s="80"/>
      <c r="OQX830" s="80"/>
      <c r="OQY830" s="80"/>
      <c r="OQZ830" s="80"/>
      <c r="ORA830" s="80"/>
      <c r="ORB830" s="80"/>
      <c r="ORC830" s="80"/>
      <c r="ORD830" s="80"/>
      <c r="ORE830" s="80"/>
      <c r="ORF830" s="80"/>
      <c r="ORG830" s="80"/>
      <c r="ORH830" s="80"/>
      <c r="ORI830" s="80"/>
      <c r="ORJ830" s="80"/>
      <c r="ORK830" s="80"/>
      <c r="ORL830" s="80"/>
      <c r="ORM830" s="80"/>
      <c r="ORN830" s="80"/>
      <c r="ORO830" s="80"/>
      <c r="ORP830" s="80"/>
      <c r="ORQ830" s="80"/>
      <c r="ORR830" s="80"/>
      <c r="ORS830" s="80"/>
      <c r="ORT830" s="80"/>
      <c r="ORU830" s="80"/>
      <c r="ORV830" s="80"/>
      <c r="ORW830" s="80"/>
      <c r="ORX830" s="80"/>
      <c r="ORY830" s="80"/>
      <c r="ORZ830" s="80"/>
      <c r="OSA830" s="80"/>
      <c r="OSB830" s="80"/>
      <c r="OSC830" s="80"/>
      <c r="OSD830" s="80"/>
      <c r="OSE830" s="80"/>
      <c r="OSF830" s="80"/>
      <c r="OSG830" s="80"/>
      <c r="OSH830" s="80"/>
      <c r="OSI830" s="80"/>
      <c r="OSJ830" s="80"/>
      <c r="OSK830" s="80"/>
      <c r="OSL830" s="80"/>
      <c r="OSM830" s="80"/>
      <c r="OSN830" s="80"/>
      <c r="OSO830" s="80"/>
      <c r="OSP830" s="80"/>
      <c r="OSQ830" s="80"/>
      <c r="OSR830" s="80"/>
      <c r="OSS830" s="80"/>
      <c r="OST830" s="80"/>
      <c r="OSU830" s="80"/>
      <c r="OSV830" s="80"/>
      <c r="OSW830" s="80"/>
      <c r="OSX830" s="80"/>
      <c r="OSY830" s="80"/>
      <c r="OSZ830" s="80"/>
      <c r="OTA830" s="80"/>
      <c r="OTB830" s="80"/>
      <c r="OTC830" s="80"/>
      <c r="OTD830" s="80"/>
      <c r="OTE830" s="80"/>
      <c r="OTF830" s="80"/>
      <c r="OTG830" s="80"/>
      <c r="OTH830" s="80"/>
      <c r="OTI830" s="80"/>
      <c r="OTJ830" s="80"/>
      <c r="OTK830" s="80"/>
      <c r="OTL830" s="80"/>
      <c r="OTM830" s="80"/>
      <c r="OTN830" s="80"/>
      <c r="OTO830" s="80"/>
      <c r="OTP830" s="80"/>
      <c r="OTQ830" s="80"/>
      <c r="OTR830" s="80"/>
      <c r="OTS830" s="80"/>
      <c r="OTT830" s="80"/>
      <c r="OTU830" s="80"/>
      <c r="OTV830" s="80"/>
      <c r="OTW830" s="80"/>
      <c r="OTX830" s="80"/>
      <c r="OTY830" s="80"/>
      <c r="OTZ830" s="80"/>
      <c r="OUA830" s="80"/>
      <c r="OUB830" s="80"/>
      <c r="OUC830" s="80"/>
      <c r="OUD830" s="80"/>
      <c r="OUE830" s="80"/>
      <c r="OUF830" s="80"/>
      <c r="OUG830" s="80"/>
      <c r="OUH830" s="80"/>
      <c r="OUI830" s="80"/>
      <c r="OUJ830" s="80"/>
      <c r="OUK830" s="80"/>
      <c r="OUL830" s="80"/>
      <c r="OUM830" s="80"/>
      <c r="OUN830" s="80"/>
      <c r="OUO830" s="80"/>
      <c r="OUP830" s="80"/>
      <c r="OUQ830" s="80"/>
      <c r="OUR830" s="80"/>
      <c r="OUS830" s="80"/>
      <c r="OUT830" s="80"/>
      <c r="OUU830" s="80"/>
      <c r="OUV830" s="80"/>
      <c r="OUW830" s="80"/>
      <c r="OUX830" s="80"/>
      <c r="OUY830" s="80"/>
      <c r="OUZ830" s="80"/>
      <c r="OVA830" s="80"/>
      <c r="OVB830" s="80"/>
      <c r="OVC830" s="80"/>
      <c r="OVD830" s="80"/>
      <c r="OVE830" s="80"/>
      <c r="OVF830" s="80"/>
      <c r="OVG830" s="80"/>
      <c r="OVH830" s="80"/>
      <c r="OVI830" s="80"/>
      <c r="OVJ830" s="80"/>
      <c r="OVK830" s="80"/>
      <c r="OVL830" s="80"/>
      <c r="OVM830" s="80"/>
      <c r="OVN830" s="80"/>
      <c r="OVO830" s="80"/>
      <c r="OVP830" s="80"/>
      <c r="OVQ830" s="80"/>
      <c r="OVR830" s="80"/>
      <c r="OVS830" s="80"/>
      <c r="OVT830" s="80"/>
      <c r="OVU830" s="80"/>
      <c r="OVV830" s="80"/>
      <c r="OVW830" s="80"/>
      <c r="OVX830" s="80"/>
      <c r="OVY830" s="80"/>
      <c r="OVZ830" s="80"/>
      <c r="OWA830" s="80"/>
      <c r="OWB830" s="80"/>
      <c r="OWC830" s="80"/>
      <c r="OWD830" s="80"/>
      <c r="OWE830" s="80"/>
      <c r="OWF830" s="80"/>
      <c r="OWG830" s="80"/>
      <c r="OWH830" s="80"/>
      <c r="OWI830" s="80"/>
      <c r="OWJ830" s="80"/>
      <c r="OWK830" s="80"/>
      <c r="OWL830" s="80"/>
      <c r="OWM830" s="80"/>
      <c r="OWN830" s="80"/>
      <c r="OWO830" s="80"/>
      <c r="OWP830" s="80"/>
      <c r="OWQ830" s="80"/>
      <c r="OWR830" s="80"/>
      <c r="OWS830" s="80"/>
      <c r="OWT830" s="80"/>
      <c r="OWU830" s="80"/>
      <c r="OWV830" s="80"/>
      <c r="OWW830" s="80"/>
      <c r="OWX830" s="80"/>
      <c r="OWY830" s="80"/>
      <c r="OWZ830" s="80"/>
      <c r="OXA830" s="80"/>
      <c r="OXB830" s="80"/>
      <c r="OXC830" s="80"/>
      <c r="OXD830" s="80"/>
      <c r="OXE830" s="80"/>
      <c r="OXF830" s="80"/>
      <c r="OXG830" s="80"/>
      <c r="OXH830" s="80"/>
      <c r="OXI830" s="80"/>
      <c r="OXJ830" s="80"/>
      <c r="OXK830" s="80"/>
      <c r="OXL830" s="80"/>
      <c r="OXM830" s="80"/>
      <c r="OXN830" s="80"/>
      <c r="OXO830" s="80"/>
      <c r="OXP830" s="80"/>
      <c r="OXQ830" s="80"/>
      <c r="OXR830" s="80"/>
      <c r="OXS830" s="80"/>
      <c r="OXT830" s="80"/>
      <c r="OXU830" s="80"/>
      <c r="OXV830" s="80"/>
      <c r="OXW830" s="80"/>
      <c r="OXX830" s="80"/>
      <c r="OXY830" s="80"/>
      <c r="OXZ830" s="80"/>
      <c r="OYA830" s="80"/>
      <c r="OYB830" s="80"/>
      <c r="OYC830" s="80"/>
      <c r="OYD830" s="80"/>
      <c r="OYE830" s="80"/>
      <c r="OYF830" s="80"/>
      <c r="OYG830" s="80"/>
      <c r="OYH830" s="80"/>
      <c r="OYI830" s="80"/>
      <c r="OYJ830" s="80"/>
      <c r="OYK830" s="80"/>
      <c r="OYL830" s="80"/>
      <c r="OYM830" s="80"/>
      <c r="OYN830" s="80"/>
      <c r="OYO830" s="80"/>
      <c r="OYP830" s="80"/>
      <c r="OYQ830" s="80"/>
      <c r="OYR830" s="80"/>
      <c r="OYS830" s="80"/>
      <c r="OYT830" s="80"/>
      <c r="OYU830" s="80"/>
      <c r="OYV830" s="80"/>
      <c r="OYW830" s="80"/>
      <c r="OYX830" s="80"/>
      <c r="OYY830" s="80"/>
      <c r="OYZ830" s="80"/>
      <c r="OZA830" s="80"/>
      <c r="OZB830" s="80"/>
      <c r="OZC830" s="80"/>
      <c r="OZD830" s="80"/>
      <c r="OZE830" s="80"/>
      <c r="OZF830" s="80"/>
      <c r="OZG830" s="80"/>
      <c r="OZH830" s="80"/>
      <c r="OZI830" s="80"/>
      <c r="OZJ830" s="80"/>
      <c r="OZK830" s="80"/>
      <c r="OZL830" s="80"/>
      <c r="OZM830" s="80"/>
      <c r="OZN830" s="80"/>
      <c r="OZO830" s="80"/>
      <c r="OZP830" s="80"/>
      <c r="OZQ830" s="80"/>
      <c r="OZR830" s="80"/>
      <c r="OZS830" s="80"/>
      <c r="OZT830" s="80"/>
      <c r="OZU830" s="80"/>
      <c r="OZV830" s="80"/>
      <c r="OZW830" s="80"/>
      <c r="OZX830" s="80"/>
      <c r="OZY830" s="80"/>
      <c r="OZZ830" s="80"/>
      <c r="PAA830" s="80"/>
      <c r="PAB830" s="80"/>
      <c r="PAC830" s="80"/>
      <c r="PAD830" s="80"/>
      <c r="PAE830" s="80"/>
      <c r="PAF830" s="80"/>
      <c r="PAG830" s="80"/>
      <c r="PAH830" s="80"/>
      <c r="PAI830" s="80"/>
      <c r="PAJ830" s="80"/>
      <c r="PAK830" s="80"/>
      <c r="PAL830" s="80"/>
      <c r="PAM830" s="80"/>
      <c r="PAN830" s="80"/>
      <c r="PAO830" s="80"/>
      <c r="PAP830" s="80"/>
      <c r="PAQ830" s="80"/>
      <c r="PAR830" s="80"/>
      <c r="PAS830" s="80"/>
      <c r="PAT830" s="80"/>
      <c r="PAU830" s="80"/>
      <c r="PAV830" s="80"/>
      <c r="PAW830" s="80"/>
      <c r="PAX830" s="80"/>
      <c r="PAY830" s="80"/>
      <c r="PAZ830" s="80"/>
      <c r="PBA830" s="80"/>
      <c r="PBB830" s="80"/>
      <c r="PBC830" s="80"/>
      <c r="PBD830" s="80"/>
      <c r="PBE830" s="80"/>
      <c r="PBF830" s="80"/>
      <c r="PBG830" s="80"/>
      <c r="PBH830" s="80"/>
      <c r="PBI830" s="80"/>
      <c r="PBJ830" s="80"/>
      <c r="PBK830" s="80"/>
      <c r="PBL830" s="80"/>
      <c r="PBM830" s="80"/>
      <c r="PBN830" s="80"/>
      <c r="PBO830" s="80"/>
      <c r="PBP830" s="80"/>
      <c r="PBQ830" s="80"/>
      <c r="PBR830" s="80"/>
      <c r="PBS830" s="80"/>
      <c r="PBT830" s="80"/>
      <c r="PBU830" s="80"/>
      <c r="PBV830" s="80"/>
      <c r="PBW830" s="80"/>
      <c r="PBX830" s="80"/>
      <c r="PBY830" s="80"/>
      <c r="PBZ830" s="80"/>
      <c r="PCA830" s="80"/>
      <c r="PCB830" s="80"/>
      <c r="PCC830" s="80"/>
      <c r="PCD830" s="80"/>
      <c r="PCE830" s="80"/>
      <c r="PCF830" s="80"/>
      <c r="PCG830" s="80"/>
      <c r="PCH830" s="80"/>
      <c r="PCI830" s="80"/>
      <c r="PCJ830" s="80"/>
      <c r="PCK830" s="80"/>
      <c r="PCL830" s="80"/>
      <c r="PCM830" s="80"/>
      <c r="PCN830" s="80"/>
      <c r="PCO830" s="80"/>
      <c r="PCP830" s="80"/>
      <c r="PCQ830" s="80"/>
      <c r="PCR830" s="80"/>
      <c r="PCS830" s="80"/>
      <c r="PCT830" s="80"/>
      <c r="PCU830" s="80"/>
      <c r="PCV830" s="80"/>
      <c r="PCW830" s="80"/>
      <c r="PCX830" s="80"/>
      <c r="PCY830" s="80"/>
      <c r="PCZ830" s="80"/>
      <c r="PDA830" s="80"/>
      <c r="PDB830" s="80"/>
      <c r="PDC830" s="80"/>
      <c r="PDD830" s="80"/>
      <c r="PDE830" s="80"/>
      <c r="PDF830" s="80"/>
      <c r="PDG830" s="80"/>
      <c r="PDH830" s="80"/>
      <c r="PDI830" s="80"/>
      <c r="PDJ830" s="80"/>
      <c r="PDK830" s="80"/>
      <c r="PDL830" s="80"/>
      <c r="PDM830" s="80"/>
      <c r="PDN830" s="80"/>
      <c r="PDO830" s="80"/>
      <c r="PDP830" s="80"/>
      <c r="PDQ830" s="80"/>
      <c r="PDR830" s="80"/>
      <c r="PDS830" s="80"/>
      <c r="PDT830" s="80"/>
      <c r="PDU830" s="80"/>
      <c r="PDV830" s="80"/>
      <c r="PDW830" s="80"/>
      <c r="PDX830" s="80"/>
      <c r="PDY830" s="80"/>
      <c r="PDZ830" s="80"/>
      <c r="PEA830" s="80"/>
      <c r="PEB830" s="80"/>
      <c r="PEC830" s="80"/>
      <c r="PED830" s="80"/>
      <c r="PEE830" s="80"/>
      <c r="PEF830" s="80"/>
      <c r="PEG830" s="80"/>
      <c r="PEH830" s="80"/>
      <c r="PEI830" s="80"/>
      <c r="PEJ830" s="80"/>
      <c r="PEK830" s="80"/>
      <c r="PEL830" s="80"/>
      <c r="PEM830" s="80"/>
      <c r="PEN830" s="80"/>
      <c r="PEO830" s="80"/>
      <c r="PEP830" s="80"/>
      <c r="PEQ830" s="80"/>
      <c r="PER830" s="80"/>
      <c r="PES830" s="80"/>
      <c r="PET830" s="80"/>
      <c r="PEU830" s="80"/>
      <c r="PEV830" s="80"/>
      <c r="PEW830" s="80"/>
      <c r="PEX830" s="80"/>
      <c r="PEY830" s="80"/>
      <c r="PEZ830" s="80"/>
      <c r="PFA830" s="80"/>
      <c r="PFB830" s="80"/>
      <c r="PFC830" s="80"/>
      <c r="PFD830" s="80"/>
      <c r="PFE830" s="80"/>
      <c r="PFF830" s="80"/>
      <c r="PFG830" s="80"/>
      <c r="PFH830" s="80"/>
      <c r="PFI830" s="80"/>
      <c r="PFJ830" s="80"/>
      <c r="PFK830" s="80"/>
      <c r="PFL830" s="80"/>
      <c r="PFM830" s="80"/>
      <c r="PFN830" s="80"/>
      <c r="PFO830" s="80"/>
      <c r="PFP830" s="80"/>
      <c r="PFQ830" s="80"/>
      <c r="PFR830" s="80"/>
      <c r="PFS830" s="80"/>
      <c r="PFT830" s="80"/>
      <c r="PFU830" s="80"/>
      <c r="PFV830" s="80"/>
      <c r="PFW830" s="80"/>
      <c r="PFX830" s="80"/>
      <c r="PFY830" s="80"/>
      <c r="PFZ830" s="80"/>
      <c r="PGA830" s="80"/>
      <c r="PGB830" s="80"/>
      <c r="PGC830" s="80"/>
      <c r="PGD830" s="80"/>
      <c r="PGE830" s="80"/>
      <c r="PGF830" s="80"/>
      <c r="PGG830" s="80"/>
      <c r="PGH830" s="80"/>
      <c r="PGI830" s="80"/>
      <c r="PGJ830" s="80"/>
      <c r="PGK830" s="80"/>
      <c r="PGL830" s="80"/>
      <c r="PGM830" s="80"/>
      <c r="PGN830" s="80"/>
      <c r="PGO830" s="80"/>
      <c r="PGP830" s="80"/>
      <c r="PGQ830" s="80"/>
      <c r="PGR830" s="80"/>
      <c r="PGS830" s="80"/>
      <c r="PGT830" s="80"/>
      <c r="PGU830" s="80"/>
      <c r="PGV830" s="80"/>
      <c r="PGW830" s="80"/>
      <c r="PGX830" s="80"/>
      <c r="PGY830" s="80"/>
      <c r="PGZ830" s="80"/>
      <c r="PHA830" s="80"/>
      <c r="PHB830" s="80"/>
      <c r="PHC830" s="80"/>
      <c r="PHD830" s="80"/>
      <c r="PHE830" s="80"/>
      <c r="PHF830" s="80"/>
      <c r="PHG830" s="80"/>
      <c r="PHH830" s="80"/>
      <c r="PHI830" s="80"/>
      <c r="PHJ830" s="80"/>
      <c r="PHK830" s="80"/>
      <c r="PHL830" s="80"/>
      <c r="PHM830" s="80"/>
      <c r="PHN830" s="80"/>
      <c r="PHO830" s="80"/>
      <c r="PHP830" s="80"/>
      <c r="PHQ830" s="80"/>
      <c r="PHR830" s="80"/>
      <c r="PHS830" s="80"/>
      <c r="PHT830" s="80"/>
      <c r="PHU830" s="80"/>
      <c r="PHV830" s="80"/>
      <c r="PHW830" s="80"/>
      <c r="PHX830" s="80"/>
      <c r="PHY830" s="80"/>
      <c r="PHZ830" s="80"/>
      <c r="PIA830" s="80"/>
      <c r="PIB830" s="80"/>
      <c r="PIC830" s="80"/>
      <c r="PID830" s="80"/>
      <c r="PIE830" s="80"/>
      <c r="PIF830" s="80"/>
      <c r="PIG830" s="80"/>
      <c r="PIH830" s="80"/>
      <c r="PII830" s="80"/>
      <c r="PIJ830" s="80"/>
      <c r="PIK830" s="80"/>
      <c r="PIL830" s="80"/>
      <c r="PIM830" s="80"/>
      <c r="PIN830" s="80"/>
      <c r="PIO830" s="80"/>
      <c r="PIP830" s="80"/>
      <c r="PIQ830" s="80"/>
      <c r="PIR830" s="80"/>
      <c r="PIS830" s="80"/>
      <c r="PIT830" s="80"/>
      <c r="PIU830" s="80"/>
      <c r="PIV830" s="80"/>
      <c r="PIW830" s="80"/>
      <c r="PIX830" s="80"/>
      <c r="PIY830" s="80"/>
      <c r="PIZ830" s="80"/>
      <c r="PJA830" s="80"/>
      <c r="PJB830" s="80"/>
      <c r="PJC830" s="80"/>
      <c r="PJD830" s="80"/>
      <c r="PJE830" s="80"/>
      <c r="PJF830" s="80"/>
      <c r="PJG830" s="80"/>
      <c r="PJH830" s="80"/>
      <c r="PJI830" s="80"/>
      <c r="PJJ830" s="80"/>
      <c r="PJK830" s="80"/>
      <c r="PJL830" s="80"/>
      <c r="PJM830" s="80"/>
      <c r="PJN830" s="80"/>
      <c r="PJO830" s="80"/>
      <c r="PJP830" s="80"/>
      <c r="PJQ830" s="80"/>
      <c r="PJR830" s="80"/>
      <c r="PJS830" s="80"/>
      <c r="PJT830" s="80"/>
      <c r="PJU830" s="80"/>
      <c r="PJV830" s="80"/>
      <c r="PJW830" s="80"/>
      <c r="PJX830" s="80"/>
      <c r="PJY830" s="80"/>
      <c r="PJZ830" s="80"/>
      <c r="PKA830" s="80"/>
      <c r="PKB830" s="80"/>
      <c r="PKC830" s="80"/>
      <c r="PKD830" s="80"/>
      <c r="PKE830" s="80"/>
      <c r="PKF830" s="80"/>
      <c r="PKG830" s="80"/>
      <c r="PKH830" s="80"/>
      <c r="PKI830" s="80"/>
      <c r="PKJ830" s="80"/>
      <c r="PKK830" s="80"/>
      <c r="PKL830" s="80"/>
      <c r="PKM830" s="80"/>
      <c r="PKN830" s="80"/>
      <c r="PKO830" s="80"/>
      <c r="PKP830" s="80"/>
      <c r="PKQ830" s="80"/>
      <c r="PKR830" s="80"/>
      <c r="PKS830" s="80"/>
      <c r="PKT830" s="80"/>
      <c r="PKU830" s="80"/>
      <c r="PKV830" s="80"/>
      <c r="PKW830" s="80"/>
      <c r="PKX830" s="80"/>
      <c r="PKY830" s="80"/>
      <c r="PKZ830" s="80"/>
      <c r="PLA830" s="80"/>
      <c r="PLB830" s="80"/>
      <c r="PLC830" s="80"/>
      <c r="PLD830" s="80"/>
      <c r="PLE830" s="80"/>
      <c r="PLF830" s="80"/>
      <c r="PLG830" s="80"/>
      <c r="PLH830" s="80"/>
      <c r="PLI830" s="80"/>
      <c r="PLJ830" s="80"/>
      <c r="PLK830" s="80"/>
      <c r="PLL830" s="80"/>
      <c r="PLM830" s="80"/>
      <c r="PLN830" s="80"/>
      <c r="PLO830" s="80"/>
      <c r="PLP830" s="80"/>
      <c r="PLQ830" s="80"/>
      <c r="PLR830" s="80"/>
      <c r="PLS830" s="80"/>
      <c r="PLT830" s="80"/>
      <c r="PLU830" s="80"/>
      <c r="PLV830" s="80"/>
      <c r="PLW830" s="80"/>
      <c r="PLX830" s="80"/>
      <c r="PLY830" s="80"/>
      <c r="PLZ830" s="80"/>
      <c r="PMA830" s="80"/>
      <c r="PMB830" s="80"/>
      <c r="PMC830" s="80"/>
      <c r="PMD830" s="80"/>
      <c r="PME830" s="80"/>
      <c r="PMF830" s="80"/>
      <c r="PMG830" s="80"/>
      <c r="PMH830" s="80"/>
      <c r="PMI830" s="80"/>
      <c r="PMJ830" s="80"/>
      <c r="PMK830" s="80"/>
      <c r="PML830" s="80"/>
      <c r="PMM830" s="80"/>
      <c r="PMN830" s="80"/>
      <c r="PMO830" s="80"/>
      <c r="PMP830" s="80"/>
      <c r="PMQ830" s="80"/>
      <c r="PMR830" s="80"/>
      <c r="PMS830" s="80"/>
      <c r="PMT830" s="80"/>
      <c r="PMU830" s="80"/>
      <c r="PMV830" s="80"/>
      <c r="PMW830" s="80"/>
      <c r="PMX830" s="80"/>
      <c r="PMY830" s="80"/>
      <c r="PMZ830" s="80"/>
      <c r="PNA830" s="80"/>
      <c r="PNB830" s="80"/>
      <c r="PNC830" s="80"/>
      <c r="PND830" s="80"/>
      <c r="PNE830" s="80"/>
      <c r="PNF830" s="80"/>
      <c r="PNG830" s="80"/>
      <c r="PNH830" s="80"/>
      <c r="PNI830" s="80"/>
      <c r="PNJ830" s="80"/>
      <c r="PNK830" s="80"/>
      <c r="PNL830" s="80"/>
      <c r="PNM830" s="80"/>
      <c r="PNN830" s="80"/>
      <c r="PNO830" s="80"/>
      <c r="PNP830" s="80"/>
      <c r="PNQ830" s="80"/>
      <c r="PNR830" s="80"/>
      <c r="PNS830" s="80"/>
      <c r="PNT830" s="80"/>
      <c r="PNU830" s="80"/>
      <c r="PNV830" s="80"/>
      <c r="PNW830" s="80"/>
      <c r="PNX830" s="80"/>
      <c r="PNY830" s="80"/>
      <c r="PNZ830" s="80"/>
      <c r="POA830" s="80"/>
      <c r="POB830" s="80"/>
      <c r="POC830" s="80"/>
      <c r="POD830" s="80"/>
      <c r="POE830" s="80"/>
      <c r="POF830" s="80"/>
      <c r="POG830" s="80"/>
      <c r="POH830" s="80"/>
      <c r="POI830" s="80"/>
      <c r="POJ830" s="80"/>
      <c r="POK830" s="80"/>
      <c r="POL830" s="80"/>
      <c r="POM830" s="80"/>
      <c r="PON830" s="80"/>
      <c r="POO830" s="80"/>
      <c r="POP830" s="80"/>
      <c r="POQ830" s="80"/>
      <c r="POR830" s="80"/>
      <c r="POS830" s="80"/>
      <c r="POT830" s="80"/>
      <c r="POU830" s="80"/>
      <c r="POV830" s="80"/>
      <c r="POW830" s="80"/>
      <c r="POX830" s="80"/>
      <c r="POY830" s="80"/>
      <c r="POZ830" s="80"/>
      <c r="PPA830" s="80"/>
      <c r="PPB830" s="80"/>
      <c r="PPC830" s="80"/>
      <c r="PPD830" s="80"/>
      <c r="PPE830" s="80"/>
      <c r="PPF830" s="80"/>
      <c r="PPG830" s="80"/>
      <c r="PPH830" s="80"/>
      <c r="PPI830" s="80"/>
      <c r="PPJ830" s="80"/>
      <c r="PPK830" s="80"/>
      <c r="PPL830" s="80"/>
      <c r="PPM830" s="80"/>
      <c r="PPN830" s="80"/>
      <c r="PPO830" s="80"/>
      <c r="PPP830" s="80"/>
      <c r="PPQ830" s="80"/>
      <c r="PPR830" s="80"/>
      <c r="PPS830" s="80"/>
      <c r="PPT830" s="80"/>
      <c r="PPU830" s="80"/>
      <c r="PPV830" s="80"/>
      <c r="PPW830" s="80"/>
      <c r="PPX830" s="80"/>
      <c r="PPY830" s="80"/>
      <c r="PPZ830" s="80"/>
      <c r="PQA830" s="80"/>
      <c r="PQB830" s="80"/>
      <c r="PQC830" s="80"/>
      <c r="PQD830" s="80"/>
      <c r="PQE830" s="80"/>
      <c r="PQF830" s="80"/>
      <c r="PQG830" s="80"/>
      <c r="PQH830" s="80"/>
      <c r="PQI830" s="80"/>
      <c r="PQJ830" s="80"/>
      <c r="PQK830" s="80"/>
      <c r="PQL830" s="80"/>
      <c r="PQM830" s="80"/>
      <c r="PQN830" s="80"/>
      <c r="PQO830" s="80"/>
      <c r="PQP830" s="80"/>
      <c r="PQQ830" s="80"/>
      <c r="PQR830" s="80"/>
      <c r="PQS830" s="80"/>
      <c r="PQT830" s="80"/>
      <c r="PQU830" s="80"/>
      <c r="PQV830" s="80"/>
      <c r="PQW830" s="80"/>
      <c r="PQX830" s="80"/>
      <c r="PQY830" s="80"/>
      <c r="PQZ830" s="80"/>
      <c r="PRA830" s="80"/>
      <c r="PRB830" s="80"/>
      <c r="PRC830" s="80"/>
      <c r="PRD830" s="80"/>
      <c r="PRE830" s="80"/>
      <c r="PRF830" s="80"/>
      <c r="PRG830" s="80"/>
      <c r="PRH830" s="80"/>
      <c r="PRI830" s="80"/>
      <c r="PRJ830" s="80"/>
      <c r="PRK830" s="80"/>
      <c r="PRL830" s="80"/>
      <c r="PRM830" s="80"/>
      <c r="PRN830" s="80"/>
      <c r="PRO830" s="80"/>
      <c r="PRP830" s="80"/>
      <c r="PRQ830" s="80"/>
      <c r="PRR830" s="80"/>
      <c r="PRS830" s="80"/>
      <c r="PRT830" s="80"/>
      <c r="PRU830" s="80"/>
      <c r="PRV830" s="80"/>
      <c r="PRW830" s="80"/>
      <c r="PRX830" s="80"/>
      <c r="PRY830" s="80"/>
      <c r="PRZ830" s="80"/>
      <c r="PSA830" s="80"/>
      <c r="PSB830" s="80"/>
      <c r="PSC830" s="80"/>
      <c r="PSD830" s="80"/>
      <c r="PSE830" s="80"/>
      <c r="PSF830" s="80"/>
      <c r="PSG830" s="80"/>
      <c r="PSH830" s="80"/>
      <c r="PSI830" s="80"/>
      <c r="PSJ830" s="80"/>
      <c r="PSK830" s="80"/>
      <c r="PSL830" s="80"/>
      <c r="PSM830" s="80"/>
      <c r="PSN830" s="80"/>
      <c r="PSO830" s="80"/>
      <c r="PSP830" s="80"/>
      <c r="PSQ830" s="80"/>
      <c r="PSR830" s="80"/>
      <c r="PSS830" s="80"/>
      <c r="PST830" s="80"/>
      <c r="PSU830" s="80"/>
      <c r="PSV830" s="80"/>
      <c r="PSW830" s="80"/>
      <c r="PSX830" s="80"/>
      <c r="PSY830" s="80"/>
      <c r="PSZ830" s="80"/>
      <c r="PTA830" s="80"/>
      <c r="PTB830" s="80"/>
      <c r="PTC830" s="80"/>
      <c r="PTD830" s="80"/>
      <c r="PTE830" s="80"/>
      <c r="PTF830" s="80"/>
      <c r="PTG830" s="80"/>
      <c r="PTH830" s="80"/>
      <c r="PTI830" s="80"/>
      <c r="PTJ830" s="80"/>
      <c r="PTK830" s="80"/>
      <c r="PTL830" s="80"/>
      <c r="PTM830" s="80"/>
      <c r="PTN830" s="80"/>
      <c r="PTO830" s="80"/>
      <c r="PTP830" s="80"/>
      <c r="PTQ830" s="80"/>
      <c r="PTR830" s="80"/>
      <c r="PTS830" s="80"/>
      <c r="PTT830" s="80"/>
      <c r="PTU830" s="80"/>
      <c r="PTV830" s="80"/>
      <c r="PTW830" s="80"/>
      <c r="PTX830" s="80"/>
      <c r="PTY830" s="80"/>
      <c r="PTZ830" s="80"/>
      <c r="PUA830" s="80"/>
      <c r="PUB830" s="80"/>
      <c r="PUC830" s="80"/>
      <c r="PUD830" s="80"/>
      <c r="PUE830" s="80"/>
      <c r="PUF830" s="80"/>
      <c r="PUG830" s="80"/>
      <c r="PUH830" s="80"/>
      <c r="PUI830" s="80"/>
      <c r="PUJ830" s="80"/>
      <c r="PUK830" s="80"/>
      <c r="PUL830" s="80"/>
      <c r="PUM830" s="80"/>
      <c r="PUN830" s="80"/>
      <c r="PUO830" s="80"/>
      <c r="PUP830" s="80"/>
      <c r="PUQ830" s="80"/>
      <c r="PUR830" s="80"/>
      <c r="PUS830" s="80"/>
      <c r="PUT830" s="80"/>
      <c r="PUU830" s="80"/>
      <c r="PUV830" s="80"/>
      <c r="PUW830" s="80"/>
      <c r="PUX830" s="80"/>
      <c r="PUY830" s="80"/>
      <c r="PUZ830" s="80"/>
      <c r="PVA830" s="80"/>
      <c r="PVB830" s="80"/>
      <c r="PVC830" s="80"/>
      <c r="PVD830" s="80"/>
      <c r="PVE830" s="80"/>
      <c r="PVF830" s="80"/>
      <c r="PVG830" s="80"/>
      <c r="PVH830" s="80"/>
      <c r="PVI830" s="80"/>
      <c r="PVJ830" s="80"/>
      <c r="PVK830" s="80"/>
      <c r="PVL830" s="80"/>
      <c r="PVM830" s="80"/>
      <c r="PVN830" s="80"/>
      <c r="PVO830" s="80"/>
      <c r="PVP830" s="80"/>
      <c r="PVQ830" s="80"/>
      <c r="PVR830" s="80"/>
      <c r="PVS830" s="80"/>
      <c r="PVT830" s="80"/>
      <c r="PVU830" s="80"/>
      <c r="PVV830" s="80"/>
      <c r="PVW830" s="80"/>
      <c r="PVX830" s="80"/>
      <c r="PVY830" s="80"/>
      <c r="PVZ830" s="80"/>
      <c r="PWA830" s="80"/>
      <c r="PWB830" s="80"/>
      <c r="PWC830" s="80"/>
      <c r="PWD830" s="80"/>
      <c r="PWE830" s="80"/>
      <c r="PWF830" s="80"/>
      <c r="PWG830" s="80"/>
      <c r="PWH830" s="80"/>
      <c r="PWI830" s="80"/>
      <c r="PWJ830" s="80"/>
      <c r="PWK830" s="80"/>
      <c r="PWL830" s="80"/>
      <c r="PWM830" s="80"/>
      <c r="PWN830" s="80"/>
      <c r="PWO830" s="80"/>
      <c r="PWP830" s="80"/>
      <c r="PWQ830" s="80"/>
      <c r="PWR830" s="80"/>
      <c r="PWS830" s="80"/>
      <c r="PWT830" s="80"/>
      <c r="PWU830" s="80"/>
      <c r="PWV830" s="80"/>
      <c r="PWW830" s="80"/>
      <c r="PWX830" s="80"/>
      <c r="PWY830" s="80"/>
      <c r="PWZ830" s="80"/>
      <c r="PXA830" s="80"/>
      <c r="PXB830" s="80"/>
      <c r="PXC830" s="80"/>
      <c r="PXD830" s="80"/>
      <c r="PXE830" s="80"/>
      <c r="PXF830" s="80"/>
      <c r="PXG830" s="80"/>
      <c r="PXH830" s="80"/>
      <c r="PXI830" s="80"/>
      <c r="PXJ830" s="80"/>
      <c r="PXK830" s="80"/>
      <c r="PXL830" s="80"/>
      <c r="PXM830" s="80"/>
      <c r="PXN830" s="80"/>
      <c r="PXO830" s="80"/>
      <c r="PXP830" s="80"/>
      <c r="PXQ830" s="80"/>
      <c r="PXR830" s="80"/>
      <c r="PXS830" s="80"/>
      <c r="PXT830" s="80"/>
      <c r="PXU830" s="80"/>
      <c r="PXV830" s="80"/>
      <c r="PXW830" s="80"/>
      <c r="PXX830" s="80"/>
      <c r="PXY830" s="80"/>
      <c r="PXZ830" s="80"/>
      <c r="PYA830" s="80"/>
      <c r="PYB830" s="80"/>
      <c r="PYC830" s="80"/>
      <c r="PYD830" s="80"/>
      <c r="PYE830" s="80"/>
      <c r="PYF830" s="80"/>
      <c r="PYG830" s="80"/>
      <c r="PYH830" s="80"/>
      <c r="PYI830" s="80"/>
      <c r="PYJ830" s="80"/>
      <c r="PYK830" s="80"/>
      <c r="PYL830" s="80"/>
      <c r="PYM830" s="80"/>
      <c r="PYN830" s="80"/>
      <c r="PYO830" s="80"/>
      <c r="PYP830" s="80"/>
      <c r="PYQ830" s="80"/>
      <c r="PYR830" s="80"/>
      <c r="PYS830" s="80"/>
      <c r="PYT830" s="80"/>
      <c r="PYU830" s="80"/>
      <c r="PYV830" s="80"/>
      <c r="PYW830" s="80"/>
      <c r="PYX830" s="80"/>
      <c r="PYY830" s="80"/>
      <c r="PYZ830" s="80"/>
      <c r="PZA830" s="80"/>
      <c r="PZB830" s="80"/>
      <c r="PZC830" s="80"/>
      <c r="PZD830" s="80"/>
      <c r="PZE830" s="80"/>
      <c r="PZF830" s="80"/>
      <c r="PZG830" s="80"/>
      <c r="PZH830" s="80"/>
      <c r="PZI830" s="80"/>
      <c r="PZJ830" s="80"/>
      <c r="PZK830" s="80"/>
      <c r="PZL830" s="80"/>
      <c r="PZM830" s="80"/>
      <c r="PZN830" s="80"/>
      <c r="PZO830" s="80"/>
      <c r="PZP830" s="80"/>
      <c r="PZQ830" s="80"/>
      <c r="PZR830" s="80"/>
      <c r="PZS830" s="80"/>
      <c r="PZT830" s="80"/>
      <c r="PZU830" s="80"/>
      <c r="PZV830" s="80"/>
      <c r="PZW830" s="80"/>
      <c r="PZX830" s="80"/>
      <c r="PZY830" s="80"/>
      <c r="PZZ830" s="80"/>
      <c r="QAA830" s="80"/>
      <c r="QAB830" s="80"/>
      <c r="QAC830" s="80"/>
      <c r="QAD830" s="80"/>
      <c r="QAE830" s="80"/>
      <c r="QAF830" s="80"/>
      <c r="QAG830" s="80"/>
      <c r="QAH830" s="80"/>
      <c r="QAI830" s="80"/>
      <c r="QAJ830" s="80"/>
      <c r="QAK830" s="80"/>
      <c r="QAL830" s="80"/>
      <c r="QAM830" s="80"/>
      <c r="QAN830" s="80"/>
      <c r="QAO830" s="80"/>
      <c r="QAP830" s="80"/>
      <c r="QAQ830" s="80"/>
      <c r="QAR830" s="80"/>
      <c r="QAS830" s="80"/>
      <c r="QAT830" s="80"/>
      <c r="QAU830" s="80"/>
      <c r="QAV830" s="80"/>
      <c r="QAW830" s="80"/>
      <c r="QAX830" s="80"/>
      <c r="QAY830" s="80"/>
      <c r="QAZ830" s="80"/>
      <c r="QBA830" s="80"/>
      <c r="QBB830" s="80"/>
      <c r="QBC830" s="80"/>
      <c r="QBD830" s="80"/>
      <c r="QBE830" s="80"/>
      <c r="QBF830" s="80"/>
      <c r="QBG830" s="80"/>
      <c r="QBH830" s="80"/>
      <c r="QBI830" s="80"/>
      <c r="QBJ830" s="80"/>
      <c r="QBK830" s="80"/>
      <c r="QBL830" s="80"/>
      <c r="QBM830" s="80"/>
      <c r="QBN830" s="80"/>
      <c r="QBO830" s="80"/>
      <c r="QBP830" s="80"/>
      <c r="QBQ830" s="80"/>
      <c r="QBR830" s="80"/>
      <c r="QBS830" s="80"/>
      <c r="QBT830" s="80"/>
      <c r="QBU830" s="80"/>
      <c r="QBV830" s="80"/>
      <c r="QBW830" s="80"/>
      <c r="QBX830" s="80"/>
      <c r="QBY830" s="80"/>
      <c r="QBZ830" s="80"/>
      <c r="QCA830" s="80"/>
      <c r="QCB830" s="80"/>
      <c r="QCC830" s="80"/>
      <c r="QCD830" s="80"/>
      <c r="QCE830" s="80"/>
      <c r="QCF830" s="80"/>
      <c r="QCG830" s="80"/>
      <c r="QCH830" s="80"/>
      <c r="QCI830" s="80"/>
      <c r="QCJ830" s="80"/>
      <c r="QCK830" s="80"/>
      <c r="QCL830" s="80"/>
      <c r="QCM830" s="80"/>
      <c r="QCN830" s="80"/>
      <c r="QCO830" s="80"/>
      <c r="QCP830" s="80"/>
      <c r="QCQ830" s="80"/>
      <c r="QCR830" s="80"/>
      <c r="QCS830" s="80"/>
      <c r="QCT830" s="80"/>
      <c r="QCU830" s="80"/>
      <c r="QCV830" s="80"/>
      <c r="QCW830" s="80"/>
      <c r="QCX830" s="80"/>
      <c r="QCY830" s="80"/>
      <c r="QCZ830" s="80"/>
      <c r="QDA830" s="80"/>
      <c r="QDB830" s="80"/>
      <c r="QDC830" s="80"/>
      <c r="QDD830" s="80"/>
      <c r="QDE830" s="80"/>
      <c r="QDF830" s="80"/>
      <c r="QDG830" s="80"/>
      <c r="QDH830" s="80"/>
      <c r="QDI830" s="80"/>
      <c r="QDJ830" s="80"/>
      <c r="QDK830" s="80"/>
      <c r="QDL830" s="80"/>
      <c r="QDM830" s="80"/>
      <c r="QDN830" s="80"/>
      <c r="QDO830" s="80"/>
      <c r="QDP830" s="80"/>
      <c r="QDQ830" s="80"/>
      <c r="QDR830" s="80"/>
      <c r="QDS830" s="80"/>
      <c r="QDT830" s="80"/>
      <c r="QDU830" s="80"/>
      <c r="QDV830" s="80"/>
      <c r="QDW830" s="80"/>
      <c r="QDX830" s="80"/>
      <c r="QDY830" s="80"/>
      <c r="QDZ830" s="80"/>
      <c r="QEA830" s="80"/>
      <c r="QEB830" s="80"/>
      <c r="QEC830" s="80"/>
      <c r="QED830" s="80"/>
      <c r="QEE830" s="80"/>
      <c r="QEF830" s="80"/>
      <c r="QEG830" s="80"/>
      <c r="QEH830" s="80"/>
      <c r="QEI830" s="80"/>
      <c r="QEJ830" s="80"/>
      <c r="QEK830" s="80"/>
      <c r="QEL830" s="80"/>
      <c r="QEM830" s="80"/>
      <c r="QEN830" s="80"/>
      <c r="QEO830" s="80"/>
      <c r="QEP830" s="80"/>
      <c r="QEQ830" s="80"/>
      <c r="QER830" s="80"/>
      <c r="QES830" s="80"/>
      <c r="QET830" s="80"/>
      <c r="QEU830" s="80"/>
      <c r="QEV830" s="80"/>
      <c r="QEW830" s="80"/>
      <c r="QEX830" s="80"/>
      <c r="QEY830" s="80"/>
      <c r="QEZ830" s="80"/>
      <c r="QFA830" s="80"/>
      <c r="QFB830" s="80"/>
      <c r="QFC830" s="80"/>
      <c r="QFD830" s="80"/>
      <c r="QFE830" s="80"/>
      <c r="QFF830" s="80"/>
      <c r="QFG830" s="80"/>
      <c r="QFH830" s="80"/>
      <c r="QFI830" s="80"/>
      <c r="QFJ830" s="80"/>
      <c r="QFK830" s="80"/>
      <c r="QFL830" s="80"/>
      <c r="QFM830" s="80"/>
      <c r="QFN830" s="80"/>
      <c r="QFO830" s="80"/>
      <c r="QFP830" s="80"/>
      <c r="QFQ830" s="80"/>
      <c r="QFR830" s="80"/>
      <c r="QFS830" s="80"/>
      <c r="QFT830" s="80"/>
      <c r="QFU830" s="80"/>
      <c r="QFV830" s="80"/>
      <c r="QFW830" s="80"/>
      <c r="QFX830" s="80"/>
      <c r="QFY830" s="80"/>
      <c r="QFZ830" s="80"/>
      <c r="QGA830" s="80"/>
      <c r="QGB830" s="80"/>
      <c r="QGC830" s="80"/>
      <c r="QGD830" s="80"/>
      <c r="QGE830" s="80"/>
      <c r="QGF830" s="80"/>
      <c r="QGG830" s="80"/>
      <c r="QGH830" s="80"/>
      <c r="QGI830" s="80"/>
      <c r="QGJ830" s="80"/>
      <c r="QGK830" s="80"/>
      <c r="QGL830" s="80"/>
      <c r="QGM830" s="80"/>
      <c r="QGN830" s="80"/>
      <c r="QGO830" s="80"/>
      <c r="QGP830" s="80"/>
      <c r="QGQ830" s="80"/>
      <c r="QGR830" s="80"/>
      <c r="QGS830" s="80"/>
      <c r="QGT830" s="80"/>
      <c r="QGU830" s="80"/>
      <c r="QGV830" s="80"/>
      <c r="QGW830" s="80"/>
      <c r="QGX830" s="80"/>
      <c r="QGY830" s="80"/>
      <c r="QGZ830" s="80"/>
      <c r="QHA830" s="80"/>
      <c r="QHB830" s="80"/>
      <c r="QHC830" s="80"/>
      <c r="QHD830" s="80"/>
      <c r="QHE830" s="80"/>
      <c r="QHF830" s="80"/>
      <c r="QHG830" s="80"/>
      <c r="QHH830" s="80"/>
      <c r="QHI830" s="80"/>
      <c r="QHJ830" s="80"/>
      <c r="QHK830" s="80"/>
      <c r="QHL830" s="80"/>
      <c r="QHM830" s="80"/>
      <c r="QHN830" s="80"/>
      <c r="QHO830" s="80"/>
      <c r="QHP830" s="80"/>
      <c r="QHQ830" s="80"/>
      <c r="QHR830" s="80"/>
      <c r="QHS830" s="80"/>
      <c r="QHT830" s="80"/>
      <c r="QHU830" s="80"/>
      <c r="QHV830" s="80"/>
      <c r="QHW830" s="80"/>
      <c r="QHX830" s="80"/>
      <c r="QHY830" s="80"/>
      <c r="QHZ830" s="80"/>
      <c r="QIA830" s="80"/>
      <c r="QIB830" s="80"/>
      <c r="QIC830" s="80"/>
      <c r="QID830" s="80"/>
      <c r="QIE830" s="80"/>
      <c r="QIF830" s="80"/>
      <c r="QIG830" s="80"/>
      <c r="QIH830" s="80"/>
      <c r="QII830" s="80"/>
      <c r="QIJ830" s="80"/>
      <c r="QIK830" s="80"/>
      <c r="QIL830" s="80"/>
      <c r="QIM830" s="80"/>
      <c r="QIN830" s="80"/>
      <c r="QIO830" s="80"/>
      <c r="QIP830" s="80"/>
      <c r="QIQ830" s="80"/>
      <c r="QIR830" s="80"/>
      <c r="QIS830" s="80"/>
      <c r="QIT830" s="80"/>
      <c r="QIU830" s="80"/>
      <c r="QIV830" s="80"/>
      <c r="QIW830" s="80"/>
      <c r="QIX830" s="80"/>
      <c r="QIY830" s="80"/>
      <c r="QIZ830" s="80"/>
      <c r="QJA830" s="80"/>
      <c r="QJB830" s="80"/>
      <c r="QJC830" s="80"/>
      <c r="QJD830" s="80"/>
      <c r="QJE830" s="80"/>
      <c r="QJF830" s="80"/>
      <c r="QJG830" s="80"/>
      <c r="QJH830" s="80"/>
      <c r="QJI830" s="80"/>
      <c r="QJJ830" s="80"/>
      <c r="QJK830" s="80"/>
      <c r="QJL830" s="80"/>
      <c r="QJM830" s="80"/>
      <c r="QJN830" s="80"/>
      <c r="QJO830" s="80"/>
      <c r="QJP830" s="80"/>
      <c r="QJQ830" s="80"/>
      <c r="QJR830" s="80"/>
      <c r="QJS830" s="80"/>
      <c r="QJT830" s="80"/>
      <c r="QJU830" s="80"/>
      <c r="QJV830" s="80"/>
      <c r="QJW830" s="80"/>
      <c r="QJX830" s="80"/>
      <c r="QJY830" s="80"/>
      <c r="QJZ830" s="80"/>
      <c r="QKA830" s="80"/>
      <c r="QKB830" s="80"/>
      <c r="QKC830" s="80"/>
      <c r="QKD830" s="80"/>
      <c r="QKE830" s="80"/>
      <c r="QKF830" s="80"/>
      <c r="QKG830" s="80"/>
      <c r="QKH830" s="80"/>
      <c r="QKI830" s="80"/>
      <c r="QKJ830" s="80"/>
      <c r="QKK830" s="80"/>
      <c r="QKL830" s="80"/>
      <c r="QKM830" s="80"/>
      <c r="QKN830" s="80"/>
      <c r="QKO830" s="80"/>
      <c r="QKP830" s="80"/>
      <c r="QKQ830" s="80"/>
      <c r="QKR830" s="80"/>
      <c r="QKS830" s="80"/>
      <c r="QKT830" s="80"/>
      <c r="QKU830" s="80"/>
      <c r="QKV830" s="80"/>
      <c r="QKW830" s="80"/>
      <c r="QKX830" s="80"/>
      <c r="QKY830" s="80"/>
      <c r="QKZ830" s="80"/>
      <c r="QLA830" s="80"/>
      <c r="QLB830" s="80"/>
      <c r="QLC830" s="80"/>
      <c r="QLD830" s="80"/>
      <c r="QLE830" s="80"/>
      <c r="QLF830" s="80"/>
      <c r="QLG830" s="80"/>
      <c r="QLH830" s="80"/>
      <c r="QLI830" s="80"/>
      <c r="QLJ830" s="80"/>
      <c r="QLK830" s="80"/>
      <c r="QLL830" s="80"/>
      <c r="QLM830" s="80"/>
      <c r="QLN830" s="80"/>
      <c r="QLO830" s="80"/>
      <c r="QLP830" s="80"/>
      <c r="QLQ830" s="80"/>
      <c r="QLR830" s="80"/>
      <c r="QLS830" s="80"/>
      <c r="QLT830" s="80"/>
      <c r="QLU830" s="80"/>
      <c r="QLV830" s="80"/>
      <c r="QLW830" s="80"/>
      <c r="QLX830" s="80"/>
      <c r="QLY830" s="80"/>
      <c r="QLZ830" s="80"/>
      <c r="QMA830" s="80"/>
      <c r="QMB830" s="80"/>
      <c r="QMC830" s="80"/>
      <c r="QMD830" s="80"/>
      <c r="QME830" s="80"/>
      <c r="QMF830" s="80"/>
      <c r="QMG830" s="80"/>
      <c r="QMH830" s="80"/>
      <c r="QMI830" s="80"/>
      <c r="QMJ830" s="80"/>
      <c r="QMK830" s="80"/>
      <c r="QML830" s="80"/>
      <c r="QMM830" s="80"/>
      <c r="QMN830" s="80"/>
      <c r="QMO830" s="80"/>
      <c r="QMP830" s="80"/>
      <c r="QMQ830" s="80"/>
      <c r="QMR830" s="80"/>
      <c r="QMS830" s="80"/>
      <c r="QMT830" s="80"/>
      <c r="QMU830" s="80"/>
      <c r="QMV830" s="80"/>
      <c r="QMW830" s="80"/>
      <c r="QMX830" s="80"/>
      <c r="QMY830" s="80"/>
      <c r="QMZ830" s="80"/>
      <c r="QNA830" s="80"/>
      <c r="QNB830" s="80"/>
      <c r="QNC830" s="80"/>
      <c r="QND830" s="80"/>
      <c r="QNE830" s="80"/>
      <c r="QNF830" s="80"/>
      <c r="QNG830" s="80"/>
      <c r="QNH830" s="80"/>
      <c r="QNI830" s="80"/>
      <c r="QNJ830" s="80"/>
      <c r="QNK830" s="80"/>
      <c r="QNL830" s="80"/>
      <c r="QNM830" s="80"/>
      <c r="QNN830" s="80"/>
      <c r="QNO830" s="80"/>
      <c r="QNP830" s="80"/>
      <c r="QNQ830" s="80"/>
      <c r="QNR830" s="80"/>
      <c r="QNS830" s="80"/>
      <c r="QNT830" s="80"/>
      <c r="QNU830" s="80"/>
      <c r="QNV830" s="80"/>
      <c r="QNW830" s="80"/>
      <c r="QNX830" s="80"/>
      <c r="QNY830" s="80"/>
      <c r="QNZ830" s="80"/>
      <c r="QOA830" s="80"/>
      <c r="QOB830" s="80"/>
      <c r="QOC830" s="80"/>
      <c r="QOD830" s="80"/>
      <c r="QOE830" s="80"/>
      <c r="QOF830" s="80"/>
      <c r="QOG830" s="80"/>
      <c r="QOH830" s="80"/>
      <c r="QOI830" s="80"/>
      <c r="QOJ830" s="80"/>
      <c r="QOK830" s="80"/>
      <c r="QOL830" s="80"/>
      <c r="QOM830" s="80"/>
      <c r="QON830" s="80"/>
      <c r="QOO830" s="80"/>
      <c r="QOP830" s="80"/>
      <c r="QOQ830" s="80"/>
      <c r="QOR830" s="80"/>
      <c r="QOS830" s="80"/>
      <c r="QOT830" s="80"/>
      <c r="QOU830" s="80"/>
      <c r="QOV830" s="80"/>
      <c r="QOW830" s="80"/>
      <c r="QOX830" s="80"/>
      <c r="QOY830" s="80"/>
      <c r="QOZ830" s="80"/>
      <c r="QPA830" s="80"/>
      <c r="QPB830" s="80"/>
      <c r="QPC830" s="80"/>
      <c r="QPD830" s="80"/>
      <c r="QPE830" s="80"/>
      <c r="QPF830" s="80"/>
      <c r="QPG830" s="80"/>
      <c r="QPH830" s="80"/>
      <c r="QPI830" s="80"/>
      <c r="QPJ830" s="80"/>
      <c r="QPK830" s="80"/>
      <c r="QPL830" s="80"/>
      <c r="QPM830" s="80"/>
      <c r="QPN830" s="80"/>
      <c r="QPO830" s="80"/>
      <c r="QPP830" s="80"/>
      <c r="QPQ830" s="80"/>
      <c r="QPR830" s="80"/>
      <c r="QPS830" s="80"/>
      <c r="QPT830" s="80"/>
      <c r="QPU830" s="80"/>
      <c r="QPV830" s="80"/>
      <c r="QPW830" s="80"/>
      <c r="QPX830" s="80"/>
      <c r="QPY830" s="80"/>
      <c r="QPZ830" s="80"/>
      <c r="QQA830" s="80"/>
      <c r="QQB830" s="80"/>
      <c r="QQC830" s="80"/>
      <c r="QQD830" s="80"/>
      <c r="QQE830" s="80"/>
      <c r="QQF830" s="80"/>
      <c r="QQG830" s="80"/>
      <c r="QQH830" s="80"/>
      <c r="QQI830" s="80"/>
      <c r="QQJ830" s="80"/>
      <c r="QQK830" s="80"/>
      <c r="QQL830" s="80"/>
      <c r="QQM830" s="80"/>
      <c r="QQN830" s="80"/>
      <c r="QQO830" s="80"/>
      <c r="QQP830" s="80"/>
      <c r="QQQ830" s="80"/>
      <c r="QQR830" s="80"/>
      <c r="QQS830" s="80"/>
      <c r="QQT830" s="80"/>
      <c r="QQU830" s="80"/>
      <c r="QQV830" s="80"/>
      <c r="QQW830" s="80"/>
      <c r="QQX830" s="80"/>
      <c r="QQY830" s="80"/>
      <c r="QQZ830" s="80"/>
      <c r="QRA830" s="80"/>
      <c r="QRB830" s="80"/>
      <c r="QRC830" s="80"/>
      <c r="QRD830" s="80"/>
      <c r="QRE830" s="80"/>
      <c r="QRF830" s="80"/>
      <c r="QRG830" s="80"/>
      <c r="QRH830" s="80"/>
      <c r="QRI830" s="80"/>
      <c r="QRJ830" s="80"/>
      <c r="QRK830" s="80"/>
      <c r="QRL830" s="80"/>
      <c r="QRM830" s="80"/>
      <c r="QRN830" s="80"/>
      <c r="QRO830" s="80"/>
      <c r="QRP830" s="80"/>
      <c r="QRQ830" s="80"/>
      <c r="QRR830" s="80"/>
      <c r="QRS830" s="80"/>
      <c r="QRT830" s="80"/>
      <c r="QRU830" s="80"/>
      <c r="QRV830" s="80"/>
      <c r="QRW830" s="80"/>
      <c r="QRX830" s="80"/>
      <c r="QRY830" s="80"/>
      <c r="QRZ830" s="80"/>
      <c r="QSA830" s="80"/>
      <c r="QSB830" s="80"/>
      <c r="QSC830" s="80"/>
      <c r="QSD830" s="80"/>
      <c r="QSE830" s="80"/>
      <c r="QSF830" s="80"/>
      <c r="QSG830" s="80"/>
      <c r="QSH830" s="80"/>
      <c r="QSI830" s="80"/>
      <c r="QSJ830" s="80"/>
      <c r="QSK830" s="80"/>
      <c r="QSL830" s="80"/>
      <c r="QSM830" s="80"/>
      <c r="QSN830" s="80"/>
      <c r="QSO830" s="80"/>
      <c r="QSP830" s="80"/>
      <c r="QSQ830" s="80"/>
      <c r="QSR830" s="80"/>
      <c r="QSS830" s="80"/>
      <c r="QST830" s="80"/>
      <c r="QSU830" s="80"/>
      <c r="QSV830" s="80"/>
      <c r="QSW830" s="80"/>
      <c r="QSX830" s="80"/>
      <c r="QSY830" s="80"/>
      <c r="QSZ830" s="80"/>
      <c r="QTA830" s="80"/>
      <c r="QTB830" s="80"/>
      <c r="QTC830" s="80"/>
      <c r="QTD830" s="80"/>
      <c r="QTE830" s="80"/>
      <c r="QTF830" s="80"/>
      <c r="QTG830" s="80"/>
      <c r="QTH830" s="80"/>
      <c r="QTI830" s="80"/>
      <c r="QTJ830" s="80"/>
      <c r="QTK830" s="80"/>
      <c r="QTL830" s="80"/>
      <c r="QTM830" s="80"/>
      <c r="QTN830" s="80"/>
      <c r="QTO830" s="80"/>
      <c r="QTP830" s="80"/>
      <c r="QTQ830" s="80"/>
      <c r="QTR830" s="80"/>
      <c r="QTS830" s="80"/>
      <c r="QTT830" s="80"/>
      <c r="QTU830" s="80"/>
      <c r="QTV830" s="80"/>
      <c r="QTW830" s="80"/>
      <c r="QTX830" s="80"/>
      <c r="QTY830" s="80"/>
      <c r="QTZ830" s="80"/>
      <c r="QUA830" s="80"/>
      <c r="QUB830" s="80"/>
      <c r="QUC830" s="80"/>
      <c r="QUD830" s="80"/>
      <c r="QUE830" s="80"/>
      <c r="QUF830" s="80"/>
      <c r="QUG830" s="80"/>
      <c r="QUH830" s="80"/>
      <c r="QUI830" s="80"/>
      <c r="QUJ830" s="80"/>
      <c r="QUK830" s="80"/>
      <c r="QUL830" s="80"/>
      <c r="QUM830" s="80"/>
      <c r="QUN830" s="80"/>
      <c r="QUO830" s="80"/>
      <c r="QUP830" s="80"/>
      <c r="QUQ830" s="80"/>
      <c r="QUR830" s="80"/>
      <c r="QUS830" s="80"/>
      <c r="QUT830" s="80"/>
      <c r="QUU830" s="80"/>
      <c r="QUV830" s="80"/>
      <c r="QUW830" s="80"/>
      <c r="QUX830" s="80"/>
      <c r="QUY830" s="80"/>
      <c r="QUZ830" s="80"/>
      <c r="QVA830" s="80"/>
      <c r="QVB830" s="80"/>
      <c r="QVC830" s="80"/>
      <c r="QVD830" s="80"/>
      <c r="QVE830" s="80"/>
      <c r="QVF830" s="80"/>
      <c r="QVG830" s="80"/>
      <c r="QVH830" s="80"/>
      <c r="QVI830" s="80"/>
      <c r="QVJ830" s="80"/>
      <c r="QVK830" s="80"/>
      <c r="QVL830" s="80"/>
      <c r="QVM830" s="80"/>
      <c r="QVN830" s="80"/>
      <c r="QVO830" s="80"/>
      <c r="QVP830" s="80"/>
      <c r="QVQ830" s="80"/>
      <c r="QVR830" s="80"/>
      <c r="QVS830" s="80"/>
      <c r="QVT830" s="80"/>
      <c r="QVU830" s="80"/>
      <c r="QVV830" s="80"/>
      <c r="QVW830" s="80"/>
      <c r="QVX830" s="80"/>
      <c r="QVY830" s="80"/>
      <c r="QVZ830" s="80"/>
      <c r="QWA830" s="80"/>
      <c r="QWB830" s="80"/>
      <c r="QWC830" s="80"/>
      <c r="QWD830" s="80"/>
      <c r="QWE830" s="80"/>
      <c r="QWF830" s="80"/>
      <c r="QWG830" s="80"/>
      <c r="QWH830" s="80"/>
      <c r="QWI830" s="80"/>
      <c r="QWJ830" s="80"/>
      <c r="QWK830" s="80"/>
      <c r="QWL830" s="80"/>
      <c r="QWM830" s="80"/>
      <c r="QWN830" s="80"/>
      <c r="QWO830" s="80"/>
      <c r="QWP830" s="80"/>
      <c r="QWQ830" s="80"/>
      <c r="QWR830" s="80"/>
      <c r="QWS830" s="80"/>
      <c r="QWT830" s="80"/>
      <c r="QWU830" s="80"/>
      <c r="QWV830" s="80"/>
      <c r="QWW830" s="80"/>
      <c r="QWX830" s="80"/>
      <c r="QWY830" s="80"/>
      <c r="QWZ830" s="80"/>
      <c r="QXA830" s="80"/>
      <c r="QXB830" s="80"/>
      <c r="QXC830" s="80"/>
      <c r="QXD830" s="80"/>
      <c r="QXE830" s="80"/>
      <c r="QXF830" s="80"/>
      <c r="QXG830" s="80"/>
      <c r="QXH830" s="80"/>
      <c r="QXI830" s="80"/>
      <c r="QXJ830" s="80"/>
      <c r="QXK830" s="80"/>
      <c r="QXL830" s="80"/>
      <c r="QXM830" s="80"/>
      <c r="QXN830" s="80"/>
      <c r="QXO830" s="80"/>
      <c r="QXP830" s="80"/>
      <c r="QXQ830" s="80"/>
      <c r="QXR830" s="80"/>
      <c r="QXS830" s="80"/>
      <c r="QXT830" s="80"/>
      <c r="QXU830" s="80"/>
      <c r="QXV830" s="80"/>
      <c r="QXW830" s="80"/>
      <c r="QXX830" s="80"/>
      <c r="QXY830" s="80"/>
      <c r="QXZ830" s="80"/>
      <c r="QYA830" s="80"/>
      <c r="QYB830" s="80"/>
      <c r="QYC830" s="80"/>
      <c r="QYD830" s="80"/>
      <c r="QYE830" s="80"/>
      <c r="QYF830" s="80"/>
      <c r="QYG830" s="80"/>
      <c r="QYH830" s="80"/>
      <c r="QYI830" s="80"/>
      <c r="QYJ830" s="80"/>
      <c r="QYK830" s="80"/>
      <c r="QYL830" s="80"/>
      <c r="QYM830" s="80"/>
      <c r="QYN830" s="80"/>
      <c r="QYO830" s="80"/>
      <c r="QYP830" s="80"/>
      <c r="QYQ830" s="80"/>
      <c r="QYR830" s="80"/>
      <c r="QYS830" s="80"/>
      <c r="QYT830" s="80"/>
      <c r="QYU830" s="80"/>
      <c r="QYV830" s="80"/>
      <c r="QYW830" s="80"/>
      <c r="QYX830" s="80"/>
      <c r="QYY830" s="80"/>
      <c r="QYZ830" s="80"/>
      <c r="QZA830" s="80"/>
      <c r="QZB830" s="80"/>
      <c r="QZC830" s="80"/>
      <c r="QZD830" s="80"/>
      <c r="QZE830" s="80"/>
      <c r="QZF830" s="80"/>
      <c r="QZG830" s="80"/>
      <c r="QZH830" s="80"/>
      <c r="QZI830" s="80"/>
      <c r="QZJ830" s="80"/>
      <c r="QZK830" s="80"/>
      <c r="QZL830" s="80"/>
      <c r="QZM830" s="80"/>
      <c r="QZN830" s="80"/>
      <c r="QZO830" s="80"/>
      <c r="QZP830" s="80"/>
      <c r="QZQ830" s="80"/>
      <c r="QZR830" s="80"/>
      <c r="QZS830" s="80"/>
      <c r="QZT830" s="80"/>
      <c r="QZU830" s="80"/>
      <c r="QZV830" s="80"/>
      <c r="QZW830" s="80"/>
      <c r="QZX830" s="80"/>
      <c r="QZY830" s="80"/>
      <c r="QZZ830" s="80"/>
      <c r="RAA830" s="80"/>
      <c r="RAB830" s="80"/>
      <c r="RAC830" s="80"/>
      <c r="RAD830" s="80"/>
      <c r="RAE830" s="80"/>
      <c r="RAF830" s="80"/>
      <c r="RAG830" s="80"/>
      <c r="RAH830" s="80"/>
      <c r="RAI830" s="80"/>
      <c r="RAJ830" s="80"/>
      <c r="RAK830" s="80"/>
      <c r="RAL830" s="80"/>
      <c r="RAM830" s="80"/>
      <c r="RAN830" s="80"/>
      <c r="RAO830" s="80"/>
      <c r="RAP830" s="80"/>
      <c r="RAQ830" s="80"/>
      <c r="RAR830" s="80"/>
      <c r="RAS830" s="80"/>
      <c r="RAT830" s="80"/>
      <c r="RAU830" s="80"/>
      <c r="RAV830" s="80"/>
      <c r="RAW830" s="80"/>
      <c r="RAX830" s="80"/>
      <c r="RAY830" s="80"/>
      <c r="RAZ830" s="80"/>
      <c r="RBA830" s="80"/>
      <c r="RBB830" s="80"/>
      <c r="RBC830" s="80"/>
      <c r="RBD830" s="80"/>
      <c r="RBE830" s="80"/>
      <c r="RBF830" s="80"/>
      <c r="RBG830" s="80"/>
      <c r="RBH830" s="80"/>
      <c r="RBI830" s="80"/>
      <c r="RBJ830" s="80"/>
      <c r="RBK830" s="80"/>
      <c r="RBL830" s="80"/>
      <c r="RBM830" s="80"/>
      <c r="RBN830" s="80"/>
      <c r="RBO830" s="80"/>
      <c r="RBP830" s="80"/>
      <c r="RBQ830" s="80"/>
      <c r="RBR830" s="80"/>
      <c r="RBS830" s="80"/>
      <c r="RBT830" s="80"/>
      <c r="RBU830" s="80"/>
      <c r="RBV830" s="80"/>
      <c r="RBW830" s="80"/>
      <c r="RBX830" s="80"/>
      <c r="RBY830" s="80"/>
      <c r="RBZ830" s="80"/>
      <c r="RCA830" s="80"/>
      <c r="RCB830" s="80"/>
      <c r="RCC830" s="80"/>
      <c r="RCD830" s="80"/>
      <c r="RCE830" s="80"/>
      <c r="RCF830" s="80"/>
      <c r="RCG830" s="80"/>
      <c r="RCH830" s="80"/>
      <c r="RCI830" s="80"/>
      <c r="RCJ830" s="80"/>
      <c r="RCK830" s="80"/>
      <c r="RCL830" s="80"/>
      <c r="RCM830" s="80"/>
      <c r="RCN830" s="80"/>
      <c r="RCO830" s="80"/>
      <c r="RCP830" s="80"/>
      <c r="RCQ830" s="80"/>
      <c r="RCR830" s="80"/>
      <c r="RCS830" s="80"/>
      <c r="RCT830" s="80"/>
      <c r="RCU830" s="80"/>
      <c r="RCV830" s="80"/>
      <c r="RCW830" s="80"/>
      <c r="RCX830" s="80"/>
      <c r="RCY830" s="80"/>
      <c r="RCZ830" s="80"/>
      <c r="RDA830" s="80"/>
      <c r="RDB830" s="80"/>
      <c r="RDC830" s="80"/>
      <c r="RDD830" s="80"/>
      <c r="RDE830" s="80"/>
      <c r="RDF830" s="80"/>
      <c r="RDG830" s="80"/>
      <c r="RDH830" s="80"/>
      <c r="RDI830" s="80"/>
      <c r="RDJ830" s="80"/>
      <c r="RDK830" s="80"/>
      <c r="RDL830" s="80"/>
      <c r="RDM830" s="80"/>
      <c r="RDN830" s="80"/>
      <c r="RDO830" s="80"/>
      <c r="RDP830" s="80"/>
      <c r="RDQ830" s="80"/>
      <c r="RDR830" s="80"/>
      <c r="RDS830" s="80"/>
      <c r="RDT830" s="80"/>
      <c r="RDU830" s="80"/>
      <c r="RDV830" s="80"/>
      <c r="RDW830" s="80"/>
      <c r="RDX830" s="80"/>
      <c r="RDY830" s="80"/>
      <c r="RDZ830" s="80"/>
      <c r="REA830" s="80"/>
      <c r="REB830" s="80"/>
      <c r="REC830" s="80"/>
      <c r="RED830" s="80"/>
      <c r="REE830" s="80"/>
      <c r="REF830" s="80"/>
      <c r="REG830" s="80"/>
      <c r="REH830" s="80"/>
      <c r="REI830" s="80"/>
      <c r="REJ830" s="80"/>
      <c r="REK830" s="80"/>
      <c r="REL830" s="80"/>
      <c r="REM830" s="80"/>
      <c r="REN830" s="80"/>
      <c r="REO830" s="80"/>
      <c r="REP830" s="80"/>
      <c r="REQ830" s="80"/>
      <c r="RER830" s="80"/>
      <c r="RES830" s="80"/>
      <c r="RET830" s="80"/>
      <c r="REU830" s="80"/>
      <c r="REV830" s="80"/>
      <c r="REW830" s="80"/>
      <c r="REX830" s="80"/>
      <c r="REY830" s="80"/>
      <c r="REZ830" s="80"/>
      <c r="RFA830" s="80"/>
      <c r="RFB830" s="80"/>
      <c r="RFC830" s="80"/>
      <c r="RFD830" s="80"/>
      <c r="RFE830" s="80"/>
      <c r="RFF830" s="80"/>
      <c r="RFG830" s="80"/>
      <c r="RFH830" s="80"/>
      <c r="RFI830" s="80"/>
      <c r="RFJ830" s="80"/>
      <c r="RFK830" s="80"/>
      <c r="RFL830" s="80"/>
      <c r="RFM830" s="80"/>
      <c r="RFN830" s="80"/>
      <c r="RFO830" s="80"/>
      <c r="RFP830" s="80"/>
      <c r="RFQ830" s="80"/>
      <c r="RFR830" s="80"/>
      <c r="RFS830" s="80"/>
      <c r="RFT830" s="80"/>
      <c r="RFU830" s="80"/>
      <c r="RFV830" s="80"/>
      <c r="RFW830" s="80"/>
      <c r="RFX830" s="80"/>
      <c r="RFY830" s="80"/>
      <c r="RFZ830" s="80"/>
      <c r="RGA830" s="80"/>
      <c r="RGB830" s="80"/>
      <c r="RGC830" s="80"/>
      <c r="RGD830" s="80"/>
      <c r="RGE830" s="80"/>
      <c r="RGF830" s="80"/>
      <c r="RGG830" s="80"/>
      <c r="RGH830" s="80"/>
      <c r="RGI830" s="80"/>
      <c r="RGJ830" s="80"/>
      <c r="RGK830" s="80"/>
      <c r="RGL830" s="80"/>
      <c r="RGM830" s="80"/>
      <c r="RGN830" s="80"/>
      <c r="RGO830" s="80"/>
      <c r="RGP830" s="80"/>
      <c r="RGQ830" s="80"/>
      <c r="RGR830" s="80"/>
      <c r="RGS830" s="80"/>
      <c r="RGT830" s="80"/>
      <c r="RGU830" s="80"/>
      <c r="RGV830" s="80"/>
      <c r="RGW830" s="80"/>
      <c r="RGX830" s="80"/>
      <c r="RGY830" s="80"/>
      <c r="RGZ830" s="80"/>
      <c r="RHA830" s="80"/>
      <c r="RHB830" s="80"/>
      <c r="RHC830" s="80"/>
      <c r="RHD830" s="80"/>
      <c r="RHE830" s="80"/>
      <c r="RHF830" s="80"/>
      <c r="RHG830" s="80"/>
      <c r="RHH830" s="80"/>
      <c r="RHI830" s="80"/>
      <c r="RHJ830" s="80"/>
      <c r="RHK830" s="80"/>
      <c r="RHL830" s="80"/>
      <c r="RHM830" s="80"/>
      <c r="RHN830" s="80"/>
      <c r="RHO830" s="80"/>
      <c r="RHP830" s="80"/>
      <c r="RHQ830" s="80"/>
      <c r="RHR830" s="80"/>
      <c r="RHS830" s="80"/>
      <c r="RHT830" s="80"/>
      <c r="RHU830" s="80"/>
      <c r="RHV830" s="80"/>
      <c r="RHW830" s="80"/>
      <c r="RHX830" s="80"/>
      <c r="RHY830" s="80"/>
      <c r="RHZ830" s="80"/>
      <c r="RIA830" s="80"/>
      <c r="RIB830" s="80"/>
      <c r="RIC830" s="80"/>
      <c r="RID830" s="80"/>
      <c r="RIE830" s="80"/>
      <c r="RIF830" s="80"/>
      <c r="RIG830" s="80"/>
      <c r="RIH830" s="80"/>
      <c r="RII830" s="80"/>
      <c r="RIJ830" s="80"/>
      <c r="RIK830" s="80"/>
      <c r="RIL830" s="80"/>
      <c r="RIM830" s="80"/>
      <c r="RIN830" s="80"/>
      <c r="RIO830" s="80"/>
      <c r="RIP830" s="80"/>
      <c r="RIQ830" s="80"/>
      <c r="RIR830" s="80"/>
      <c r="RIS830" s="80"/>
      <c r="RIT830" s="80"/>
      <c r="RIU830" s="80"/>
      <c r="RIV830" s="80"/>
      <c r="RIW830" s="80"/>
      <c r="RIX830" s="80"/>
      <c r="RIY830" s="80"/>
      <c r="RIZ830" s="80"/>
      <c r="RJA830" s="80"/>
      <c r="RJB830" s="80"/>
      <c r="RJC830" s="80"/>
      <c r="RJD830" s="80"/>
      <c r="RJE830" s="80"/>
      <c r="RJF830" s="80"/>
      <c r="RJG830" s="80"/>
      <c r="RJH830" s="80"/>
      <c r="RJI830" s="80"/>
      <c r="RJJ830" s="80"/>
      <c r="RJK830" s="80"/>
      <c r="RJL830" s="80"/>
      <c r="RJM830" s="80"/>
      <c r="RJN830" s="80"/>
      <c r="RJO830" s="80"/>
      <c r="RJP830" s="80"/>
      <c r="RJQ830" s="80"/>
      <c r="RJR830" s="80"/>
      <c r="RJS830" s="80"/>
      <c r="RJT830" s="80"/>
      <c r="RJU830" s="80"/>
      <c r="RJV830" s="80"/>
      <c r="RJW830" s="80"/>
      <c r="RJX830" s="80"/>
      <c r="RJY830" s="80"/>
      <c r="RJZ830" s="80"/>
      <c r="RKA830" s="80"/>
      <c r="RKB830" s="80"/>
      <c r="RKC830" s="80"/>
      <c r="RKD830" s="80"/>
      <c r="RKE830" s="80"/>
      <c r="RKF830" s="80"/>
      <c r="RKG830" s="80"/>
      <c r="RKH830" s="80"/>
      <c r="RKI830" s="80"/>
      <c r="RKJ830" s="80"/>
      <c r="RKK830" s="80"/>
      <c r="RKL830" s="80"/>
      <c r="RKM830" s="80"/>
      <c r="RKN830" s="80"/>
      <c r="RKO830" s="80"/>
      <c r="RKP830" s="80"/>
      <c r="RKQ830" s="80"/>
      <c r="RKR830" s="80"/>
      <c r="RKS830" s="80"/>
      <c r="RKT830" s="80"/>
      <c r="RKU830" s="80"/>
      <c r="RKV830" s="80"/>
      <c r="RKW830" s="80"/>
      <c r="RKX830" s="80"/>
      <c r="RKY830" s="80"/>
      <c r="RKZ830" s="80"/>
      <c r="RLA830" s="80"/>
      <c r="RLB830" s="80"/>
      <c r="RLC830" s="80"/>
      <c r="RLD830" s="80"/>
      <c r="RLE830" s="80"/>
      <c r="RLF830" s="80"/>
      <c r="RLG830" s="80"/>
      <c r="RLH830" s="80"/>
      <c r="RLI830" s="80"/>
      <c r="RLJ830" s="80"/>
      <c r="RLK830" s="80"/>
      <c r="RLL830" s="80"/>
      <c r="RLM830" s="80"/>
      <c r="RLN830" s="80"/>
      <c r="RLO830" s="80"/>
      <c r="RLP830" s="80"/>
      <c r="RLQ830" s="80"/>
      <c r="RLR830" s="80"/>
      <c r="RLS830" s="80"/>
      <c r="RLT830" s="80"/>
      <c r="RLU830" s="80"/>
      <c r="RLV830" s="80"/>
      <c r="RLW830" s="80"/>
      <c r="RLX830" s="80"/>
      <c r="RLY830" s="80"/>
      <c r="RLZ830" s="80"/>
      <c r="RMA830" s="80"/>
      <c r="RMB830" s="80"/>
      <c r="RMC830" s="80"/>
      <c r="RMD830" s="80"/>
      <c r="RME830" s="80"/>
      <c r="RMF830" s="80"/>
      <c r="RMG830" s="80"/>
      <c r="RMH830" s="80"/>
      <c r="RMI830" s="80"/>
      <c r="RMJ830" s="80"/>
      <c r="RMK830" s="80"/>
      <c r="RML830" s="80"/>
      <c r="RMM830" s="80"/>
      <c r="RMN830" s="80"/>
      <c r="RMO830" s="80"/>
      <c r="RMP830" s="80"/>
      <c r="RMQ830" s="80"/>
      <c r="RMR830" s="80"/>
      <c r="RMS830" s="80"/>
      <c r="RMT830" s="80"/>
      <c r="RMU830" s="80"/>
      <c r="RMV830" s="80"/>
      <c r="RMW830" s="80"/>
      <c r="RMX830" s="80"/>
      <c r="RMY830" s="80"/>
      <c r="RMZ830" s="80"/>
      <c r="RNA830" s="80"/>
      <c r="RNB830" s="80"/>
      <c r="RNC830" s="80"/>
      <c r="RND830" s="80"/>
      <c r="RNE830" s="80"/>
      <c r="RNF830" s="80"/>
      <c r="RNG830" s="80"/>
      <c r="RNH830" s="80"/>
      <c r="RNI830" s="80"/>
      <c r="RNJ830" s="80"/>
      <c r="RNK830" s="80"/>
      <c r="RNL830" s="80"/>
      <c r="RNM830" s="80"/>
      <c r="RNN830" s="80"/>
      <c r="RNO830" s="80"/>
      <c r="RNP830" s="80"/>
      <c r="RNQ830" s="80"/>
      <c r="RNR830" s="80"/>
      <c r="RNS830" s="80"/>
      <c r="RNT830" s="80"/>
      <c r="RNU830" s="80"/>
      <c r="RNV830" s="80"/>
      <c r="RNW830" s="80"/>
      <c r="RNX830" s="80"/>
      <c r="RNY830" s="80"/>
      <c r="RNZ830" s="80"/>
      <c r="ROA830" s="80"/>
      <c r="ROB830" s="80"/>
      <c r="ROC830" s="80"/>
      <c r="ROD830" s="80"/>
      <c r="ROE830" s="80"/>
      <c r="ROF830" s="80"/>
      <c r="ROG830" s="80"/>
      <c r="ROH830" s="80"/>
      <c r="ROI830" s="80"/>
      <c r="ROJ830" s="80"/>
      <c r="ROK830" s="80"/>
      <c r="ROL830" s="80"/>
      <c r="ROM830" s="80"/>
      <c r="RON830" s="80"/>
      <c r="ROO830" s="80"/>
      <c r="ROP830" s="80"/>
      <c r="ROQ830" s="80"/>
      <c r="ROR830" s="80"/>
      <c r="ROS830" s="80"/>
      <c r="ROT830" s="80"/>
      <c r="ROU830" s="80"/>
      <c r="ROV830" s="80"/>
      <c r="ROW830" s="80"/>
      <c r="ROX830" s="80"/>
      <c r="ROY830" s="80"/>
      <c r="ROZ830" s="80"/>
      <c r="RPA830" s="80"/>
      <c r="RPB830" s="80"/>
      <c r="RPC830" s="80"/>
      <c r="RPD830" s="80"/>
      <c r="RPE830" s="80"/>
      <c r="RPF830" s="80"/>
      <c r="RPG830" s="80"/>
      <c r="RPH830" s="80"/>
      <c r="RPI830" s="80"/>
      <c r="RPJ830" s="80"/>
      <c r="RPK830" s="80"/>
      <c r="RPL830" s="80"/>
      <c r="RPM830" s="80"/>
      <c r="RPN830" s="80"/>
      <c r="RPO830" s="80"/>
      <c r="RPP830" s="80"/>
      <c r="RPQ830" s="80"/>
      <c r="RPR830" s="80"/>
      <c r="RPS830" s="80"/>
      <c r="RPT830" s="80"/>
      <c r="RPU830" s="80"/>
      <c r="RPV830" s="80"/>
      <c r="RPW830" s="80"/>
      <c r="RPX830" s="80"/>
      <c r="RPY830" s="80"/>
      <c r="RPZ830" s="80"/>
      <c r="RQA830" s="80"/>
      <c r="RQB830" s="80"/>
      <c r="RQC830" s="80"/>
      <c r="RQD830" s="80"/>
      <c r="RQE830" s="80"/>
      <c r="RQF830" s="80"/>
      <c r="RQG830" s="80"/>
      <c r="RQH830" s="80"/>
      <c r="RQI830" s="80"/>
      <c r="RQJ830" s="80"/>
      <c r="RQK830" s="80"/>
      <c r="RQL830" s="80"/>
      <c r="RQM830" s="80"/>
      <c r="RQN830" s="80"/>
      <c r="RQO830" s="80"/>
      <c r="RQP830" s="80"/>
      <c r="RQQ830" s="80"/>
      <c r="RQR830" s="80"/>
      <c r="RQS830" s="80"/>
      <c r="RQT830" s="80"/>
      <c r="RQU830" s="80"/>
      <c r="RQV830" s="80"/>
      <c r="RQW830" s="80"/>
      <c r="RQX830" s="80"/>
      <c r="RQY830" s="80"/>
      <c r="RQZ830" s="80"/>
      <c r="RRA830" s="80"/>
      <c r="RRB830" s="80"/>
      <c r="RRC830" s="80"/>
      <c r="RRD830" s="80"/>
      <c r="RRE830" s="80"/>
      <c r="RRF830" s="80"/>
      <c r="RRG830" s="80"/>
      <c r="RRH830" s="80"/>
      <c r="RRI830" s="80"/>
      <c r="RRJ830" s="80"/>
      <c r="RRK830" s="80"/>
      <c r="RRL830" s="80"/>
      <c r="RRM830" s="80"/>
      <c r="RRN830" s="80"/>
      <c r="RRO830" s="80"/>
      <c r="RRP830" s="80"/>
      <c r="RRQ830" s="80"/>
      <c r="RRR830" s="80"/>
      <c r="RRS830" s="80"/>
      <c r="RRT830" s="80"/>
      <c r="RRU830" s="80"/>
      <c r="RRV830" s="80"/>
      <c r="RRW830" s="80"/>
      <c r="RRX830" s="80"/>
      <c r="RRY830" s="80"/>
      <c r="RRZ830" s="80"/>
      <c r="RSA830" s="80"/>
      <c r="RSB830" s="80"/>
      <c r="RSC830" s="80"/>
      <c r="RSD830" s="80"/>
      <c r="RSE830" s="80"/>
      <c r="RSF830" s="80"/>
      <c r="RSG830" s="80"/>
      <c r="RSH830" s="80"/>
      <c r="RSI830" s="80"/>
      <c r="RSJ830" s="80"/>
      <c r="RSK830" s="80"/>
      <c r="RSL830" s="80"/>
      <c r="RSM830" s="80"/>
      <c r="RSN830" s="80"/>
      <c r="RSO830" s="80"/>
      <c r="RSP830" s="80"/>
      <c r="RSQ830" s="80"/>
      <c r="RSR830" s="80"/>
      <c r="RSS830" s="80"/>
      <c r="RST830" s="80"/>
      <c r="RSU830" s="80"/>
      <c r="RSV830" s="80"/>
      <c r="RSW830" s="80"/>
      <c r="RSX830" s="80"/>
      <c r="RSY830" s="80"/>
      <c r="RSZ830" s="80"/>
      <c r="RTA830" s="80"/>
      <c r="RTB830" s="80"/>
      <c r="RTC830" s="80"/>
      <c r="RTD830" s="80"/>
      <c r="RTE830" s="80"/>
      <c r="RTF830" s="80"/>
      <c r="RTG830" s="80"/>
      <c r="RTH830" s="80"/>
      <c r="RTI830" s="80"/>
      <c r="RTJ830" s="80"/>
      <c r="RTK830" s="80"/>
      <c r="RTL830" s="80"/>
      <c r="RTM830" s="80"/>
      <c r="RTN830" s="80"/>
      <c r="RTO830" s="80"/>
      <c r="RTP830" s="80"/>
      <c r="RTQ830" s="80"/>
      <c r="RTR830" s="80"/>
      <c r="RTS830" s="80"/>
      <c r="RTT830" s="80"/>
      <c r="RTU830" s="80"/>
      <c r="RTV830" s="80"/>
      <c r="RTW830" s="80"/>
      <c r="RTX830" s="80"/>
      <c r="RTY830" s="80"/>
      <c r="RTZ830" s="80"/>
      <c r="RUA830" s="80"/>
      <c r="RUB830" s="80"/>
      <c r="RUC830" s="80"/>
      <c r="RUD830" s="80"/>
      <c r="RUE830" s="80"/>
      <c r="RUF830" s="80"/>
      <c r="RUG830" s="80"/>
      <c r="RUH830" s="80"/>
      <c r="RUI830" s="80"/>
      <c r="RUJ830" s="80"/>
      <c r="RUK830" s="80"/>
      <c r="RUL830" s="80"/>
      <c r="RUM830" s="80"/>
      <c r="RUN830" s="80"/>
      <c r="RUO830" s="80"/>
      <c r="RUP830" s="80"/>
      <c r="RUQ830" s="80"/>
      <c r="RUR830" s="80"/>
      <c r="RUS830" s="80"/>
      <c r="RUT830" s="80"/>
      <c r="RUU830" s="80"/>
      <c r="RUV830" s="80"/>
      <c r="RUW830" s="80"/>
      <c r="RUX830" s="80"/>
      <c r="RUY830" s="80"/>
      <c r="RUZ830" s="80"/>
      <c r="RVA830" s="80"/>
      <c r="RVB830" s="80"/>
      <c r="RVC830" s="80"/>
      <c r="RVD830" s="80"/>
      <c r="RVE830" s="80"/>
      <c r="RVF830" s="80"/>
      <c r="RVG830" s="80"/>
      <c r="RVH830" s="80"/>
      <c r="RVI830" s="80"/>
      <c r="RVJ830" s="80"/>
      <c r="RVK830" s="80"/>
      <c r="RVL830" s="80"/>
      <c r="RVM830" s="80"/>
      <c r="RVN830" s="80"/>
      <c r="RVO830" s="80"/>
      <c r="RVP830" s="80"/>
      <c r="RVQ830" s="80"/>
      <c r="RVR830" s="80"/>
      <c r="RVS830" s="80"/>
      <c r="RVT830" s="80"/>
      <c r="RVU830" s="80"/>
      <c r="RVV830" s="80"/>
      <c r="RVW830" s="80"/>
      <c r="RVX830" s="80"/>
      <c r="RVY830" s="80"/>
      <c r="RVZ830" s="80"/>
      <c r="RWA830" s="80"/>
      <c r="RWB830" s="80"/>
      <c r="RWC830" s="80"/>
      <c r="RWD830" s="80"/>
      <c r="RWE830" s="80"/>
      <c r="RWF830" s="80"/>
      <c r="RWG830" s="80"/>
      <c r="RWH830" s="80"/>
      <c r="RWI830" s="80"/>
      <c r="RWJ830" s="80"/>
      <c r="RWK830" s="80"/>
      <c r="RWL830" s="80"/>
      <c r="RWM830" s="80"/>
      <c r="RWN830" s="80"/>
      <c r="RWO830" s="80"/>
      <c r="RWP830" s="80"/>
      <c r="RWQ830" s="80"/>
      <c r="RWR830" s="80"/>
      <c r="RWS830" s="80"/>
      <c r="RWT830" s="80"/>
      <c r="RWU830" s="80"/>
      <c r="RWV830" s="80"/>
      <c r="RWW830" s="80"/>
      <c r="RWX830" s="80"/>
      <c r="RWY830" s="80"/>
      <c r="RWZ830" s="80"/>
      <c r="RXA830" s="80"/>
      <c r="RXB830" s="80"/>
      <c r="RXC830" s="80"/>
      <c r="RXD830" s="80"/>
      <c r="RXE830" s="80"/>
      <c r="RXF830" s="80"/>
      <c r="RXG830" s="80"/>
      <c r="RXH830" s="80"/>
      <c r="RXI830" s="80"/>
      <c r="RXJ830" s="80"/>
      <c r="RXK830" s="80"/>
      <c r="RXL830" s="80"/>
      <c r="RXM830" s="80"/>
      <c r="RXN830" s="80"/>
      <c r="RXO830" s="80"/>
      <c r="RXP830" s="80"/>
      <c r="RXQ830" s="80"/>
      <c r="RXR830" s="80"/>
      <c r="RXS830" s="80"/>
      <c r="RXT830" s="80"/>
      <c r="RXU830" s="80"/>
      <c r="RXV830" s="80"/>
      <c r="RXW830" s="80"/>
      <c r="RXX830" s="80"/>
      <c r="RXY830" s="80"/>
      <c r="RXZ830" s="80"/>
      <c r="RYA830" s="80"/>
      <c r="RYB830" s="80"/>
      <c r="RYC830" s="80"/>
      <c r="RYD830" s="80"/>
      <c r="RYE830" s="80"/>
      <c r="RYF830" s="80"/>
      <c r="RYG830" s="80"/>
      <c r="RYH830" s="80"/>
      <c r="RYI830" s="80"/>
      <c r="RYJ830" s="80"/>
      <c r="RYK830" s="80"/>
      <c r="RYL830" s="80"/>
      <c r="RYM830" s="80"/>
      <c r="RYN830" s="80"/>
      <c r="RYO830" s="80"/>
      <c r="RYP830" s="80"/>
      <c r="RYQ830" s="80"/>
      <c r="RYR830" s="80"/>
      <c r="RYS830" s="80"/>
      <c r="RYT830" s="80"/>
      <c r="RYU830" s="80"/>
      <c r="RYV830" s="80"/>
      <c r="RYW830" s="80"/>
      <c r="RYX830" s="80"/>
      <c r="RYY830" s="80"/>
      <c r="RYZ830" s="80"/>
      <c r="RZA830" s="80"/>
      <c r="RZB830" s="80"/>
      <c r="RZC830" s="80"/>
      <c r="RZD830" s="80"/>
      <c r="RZE830" s="80"/>
      <c r="RZF830" s="80"/>
      <c r="RZG830" s="80"/>
      <c r="RZH830" s="80"/>
      <c r="RZI830" s="80"/>
      <c r="RZJ830" s="80"/>
      <c r="RZK830" s="80"/>
      <c r="RZL830" s="80"/>
      <c r="RZM830" s="80"/>
      <c r="RZN830" s="80"/>
      <c r="RZO830" s="80"/>
      <c r="RZP830" s="80"/>
      <c r="RZQ830" s="80"/>
      <c r="RZR830" s="80"/>
      <c r="RZS830" s="80"/>
      <c r="RZT830" s="80"/>
      <c r="RZU830" s="80"/>
      <c r="RZV830" s="80"/>
      <c r="RZW830" s="80"/>
      <c r="RZX830" s="80"/>
      <c r="RZY830" s="80"/>
      <c r="RZZ830" s="80"/>
      <c r="SAA830" s="80"/>
      <c r="SAB830" s="80"/>
      <c r="SAC830" s="80"/>
      <c r="SAD830" s="80"/>
      <c r="SAE830" s="80"/>
      <c r="SAF830" s="80"/>
      <c r="SAG830" s="80"/>
      <c r="SAH830" s="80"/>
      <c r="SAI830" s="80"/>
      <c r="SAJ830" s="80"/>
      <c r="SAK830" s="80"/>
      <c r="SAL830" s="80"/>
      <c r="SAM830" s="80"/>
      <c r="SAN830" s="80"/>
      <c r="SAO830" s="80"/>
      <c r="SAP830" s="80"/>
      <c r="SAQ830" s="80"/>
      <c r="SAR830" s="80"/>
      <c r="SAS830" s="80"/>
      <c r="SAT830" s="80"/>
      <c r="SAU830" s="80"/>
      <c r="SAV830" s="80"/>
      <c r="SAW830" s="80"/>
      <c r="SAX830" s="80"/>
      <c r="SAY830" s="80"/>
      <c r="SAZ830" s="80"/>
      <c r="SBA830" s="80"/>
      <c r="SBB830" s="80"/>
      <c r="SBC830" s="80"/>
      <c r="SBD830" s="80"/>
      <c r="SBE830" s="80"/>
      <c r="SBF830" s="80"/>
      <c r="SBG830" s="80"/>
      <c r="SBH830" s="80"/>
      <c r="SBI830" s="80"/>
      <c r="SBJ830" s="80"/>
      <c r="SBK830" s="80"/>
      <c r="SBL830" s="80"/>
      <c r="SBM830" s="80"/>
      <c r="SBN830" s="80"/>
      <c r="SBO830" s="80"/>
      <c r="SBP830" s="80"/>
      <c r="SBQ830" s="80"/>
      <c r="SBR830" s="80"/>
      <c r="SBS830" s="80"/>
      <c r="SBT830" s="80"/>
      <c r="SBU830" s="80"/>
      <c r="SBV830" s="80"/>
      <c r="SBW830" s="80"/>
      <c r="SBX830" s="80"/>
      <c r="SBY830" s="80"/>
      <c r="SBZ830" s="80"/>
      <c r="SCA830" s="80"/>
      <c r="SCB830" s="80"/>
      <c r="SCC830" s="80"/>
      <c r="SCD830" s="80"/>
      <c r="SCE830" s="80"/>
      <c r="SCF830" s="80"/>
      <c r="SCG830" s="80"/>
      <c r="SCH830" s="80"/>
      <c r="SCI830" s="80"/>
      <c r="SCJ830" s="80"/>
      <c r="SCK830" s="80"/>
      <c r="SCL830" s="80"/>
      <c r="SCM830" s="80"/>
      <c r="SCN830" s="80"/>
      <c r="SCO830" s="80"/>
      <c r="SCP830" s="80"/>
      <c r="SCQ830" s="80"/>
      <c r="SCR830" s="80"/>
      <c r="SCS830" s="80"/>
      <c r="SCT830" s="80"/>
      <c r="SCU830" s="80"/>
      <c r="SCV830" s="80"/>
      <c r="SCW830" s="80"/>
      <c r="SCX830" s="80"/>
      <c r="SCY830" s="80"/>
      <c r="SCZ830" s="80"/>
      <c r="SDA830" s="80"/>
      <c r="SDB830" s="80"/>
      <c r="SDC830" s="80"/>
      <c r="SDD830" s="80"/>
      <c r="SDE830" s="80"/>
      <c r="SDF830" s="80"/>
      <c r="SDG830" s="80"/>
      <c r="SDH830" s="80"/>
      <c r="SDI830" s="80"/>
      <c r="SDJ830" s="80"/>
      <c r="SDK830" s="80"/>
      <c r="SDL830" s="80"/>
      <c r="SDM830" s="80"/>
      <c r="SDN830" s="80"/>
      <c r="SDO830" s="80"/>
      <c r="SDP830" s="80"/>
      <c r="SDQ830" s="80"/>
      <c r="SDR830" s="80"/>
      <c r="SDS830" s="80"/>
      <c r="SDT830" s="80"/>
      <c r="SDU830" s="80"/>
      <c r="SDV830" s="80"/>
      <c r="SDW830" s="80"/>
      <c r="SDX830" s="80"/>
      <c r="SDY830" s="80"/>
      <c r="SDZ830" s="80"/>
      <c r="SEA830" s="80"/>
      <c r="SEB830" s="80"/>
      <c r="SEC830" s="80"/>
      <c r="SED830" s="80"/>
      <c r="SEE830" s="80"/>
      <c r="SEF830" s="80"/>
      <c r="SEG830" s="80"/>
      <c r="SEH830" s="80"/>
      <c r="SEI830" s="80"/>
      <c r="SEJ830" s="80"/>
      <c r="SEK830" s="80"/>
      <c r="SEL830" s="80"/>
      <c r="SEM830" s="80"/>
      <c r="SEN830" s="80"/>
      <c r="SEO830" s="80"/>
      <c r="SEP830" s="80"/>
      <c r="SEQ830" s="80"/>
      <c r="SER830" s="80"/>
      <c r="SES830" s="80"/>
      <c r="SET830" s="80"/>
      <c r="SEU830" s="80"/>
      <c r="SEV830" s="80"/>
      <c r="SEW830" s="80"/>
      <c r="SEX830" s="80"/>
      <c r="SEY830" s="80"/>
      <c r="SEZ830" s="80"/>
      <c r="SFA830" s="80"/>
      <c r="SFB830" s="80"/>
      <c r="SFC830" s="80"/>
      <c r="SFD830" s="80"/>
      <c r="SFE830" s="80"/>
      <c r="SFF830" s="80"/>
      <c r="SFG830" s="80"/>
      <c r="SFH830" s="80"/>
      <c r="SFI830" s="80"/>
      <c r="SFJ830" s="80"/>
      <c r="SFK830" s="80"/>
      <c r="SFL830" s="80"/>
      <c r="SFM830" s="80"/>
      <c r="SFN830" s="80"/>
      <c r="SFO830" s="80"/>
      <c r="SFP830" s="80"/>
      <c r="SFQ830" s="80"/>
      <c r="SFR830" s="80"/>
      <c r="SFS830" s="80"/>
      <c r="SFT830" s="80"/>
      <c r="SFU830" s="80"/>
      <c r="SFV830" s="80"/>
      <c r="SFW830" s="80"/>
      <c r="SFX830" s="80"/>
      <c r="SFY830" s="80"/>
      <c r="SFZ830" s="80"/>
      <c r="SGA830" s="80"/>
      <c r="SGB830" s="80"/>
      <c r="SGC830" s="80"/>
      <c r="SGD830" s="80"/>
      <c r="SGE830" s="80"/>
      <c r="SGF830" s="80"/>
      <c r="SGG830" s="80"/>
      <c r="SGH830" s="80"/>
      <c r="SGI830" s="80"/>
      <c r="SGJ830" s="80"/>
      <c r="SGK830" s="80"/>
      <c r="SGL830" s="80"/>
      <c r="SGM830" s="80"/>
      <c r="SGN830" s="80"/>
      <c r="SGO830" s="80"/>
      <c r="SGP830" s="80"/>
      <c r="SGQ830" s="80"/>
      <c r="SGR830" s="80"/>
      <c r="SGS830" s="80"/>
      <c r="SGT830" s="80"/>
      <c r="SGU830" s="80"/>
      <c r="SGV830" s="80"/>
      <c r="SGW830" s="80"/>
      <c r="SGX830" s="80"/>
      <c r="SGY830" s="80"/>
      <c r="SGZ830" s="80"/>
      <c r="SHA830" s="80"/>
      <c r="SHB830" s="80"/>
      <c r="SHC830" s="80"/>
      <c r="SHD830" s="80"/>
      <c r="SHE830" s="80"/>
      <c r="SHF830" s="80"/>
      <c r="SHG830" s="80"/>
      <c r="SHH830" s="80"/>
      <c r="SHI830" s="80"/>
      <c r="SHJ830" s="80"/>
      <c r="SHK830" s="80"/>
      <c r="SHL830" s="80"/>
      <c r="SHM830" s="80"/>
      <c r="SHN830" s="80"/>
      <c r="SHO830" s="80"/>
      <c r="SHP830" s="80"/>
      <c r="SHQ830" s="80"/>
      <c r="SHR830" s="80"/>
      <c r="SHS830" s="80"/>
      <c r="SHT830" s="80"/>
      <c r="SHU830" s="80"/>
      <c r="SHV830" s="80"/>
      <c r="SHW830" s="80"/>
      <c r="SHX830" s="80"/>
      <c r="SHY830" s="80"/>
      <c r="SHZ830" s="80"/>
      <c r="SIA830" s="80"/>
      <c r="SIB830" s="80"/>
      <c r="SIC830" s="80"/>
      <c r="SID830" s="80"/>
      <c r="SIE830" s="80"/>
      <c r="SIF830" s="80"/>
      <c r="SIG830" s="80"/>
      <c r="SIH830" s="80"/>
      <c r="SII830" s="80"/>
      <c r="SIJ830" s="80"/>
      <c r="SIK830" s="80"/>
      <c r="SIL830" s="80"/>
      <c r="SIM830" s="80"/>
      <c r="SIN830" s="80"/>
      <c r="SIO830" s="80"/>
      <c r="SIP830" s="80"/>
      <c r="SIQ830" s="80"/>
      <c r="SIR830" s="80"/>
      <c r="SIS830" s="80"/>
      <c r="SIT830" s="80"/>
      <c r="SIU830" s="80"/>
      <c r="SIV830" s="80"/>
      <c r="SIW830" s="80"/>
      <c r="SIX830" s="80"/>
      <c r="SIY830" s="80"/>
      <c r="SIZ830" s="80"/>
      <c r="SJA830" s="80"/>
      <c r="SJB830" s="80"/>
      <c r="SJC830" s="80"/>
      <c r="SJD830" s="80"/>
      <c r="SJE830" s="80"/>
      <c r="SJF830" s="80"/>
      <c r="SJG830" s="80"/>
      <c r="SJH830" s="80"/>
      <c r="SJI830" s="80"/>
      <c r="SJJ830" s="80"/>
      <c r="SJK830" s="80"/>
      <c r="SJL830" s="80"/>
      <c r="SJM830" s="80"/>
      <c r="SJN830" s="80"/>
      <c r="SJO830" s="80"/>
      <c r="SJP830" s="80"/>
      <c r="SJQ830" s="80"/>
      <c r="SJR830" s="80"/>
      <c r="SJS830" s="80"/>
      <c r="SJT830" s="80"/>
      <c r="SJU830" s="80"/>
      <c r="SJV830" s="80"/>
      <c r="SJW830" s="80"/>
      <c r="SJX830" s="80"/>
      <c r="SJY830" s="80"/>
      <c r="SJZ830" s="80"/>
      <c r="SKA830" s="80"/>
      <c r="SKB830" s="80"/>
      <c r="SKC830" s="80"/>
      <c r="SKD830" s="80"/>
      <c r="SKE830" s="80"/>
      <c r="SKF830" s="80"/>
      <c r="SKG830" s="80"/>
      <c r="SKH830" s="80"/>
      <c r="SKI830" s="80"/>
      <c r="SKJ830" s="80"/>
      <c r="SKK830" s="80"/>
      <c r="SKL830" s="80"/>
      <c r="SKM830" s="80"/>
      <c r="SKN830" s="80"/>
      <c r="SKO830" s="80"/>
      <c r="SKP830" s="80"/>
      <c r="SKQ830" s="80"/>
      <c r="SKR830" s="80"/>
      <c r="SKS830" s="80"/>
      <c r="SKT830" s="80"/>
      <c r="SKU830" s="80"/>
      <c r="SKV830" s="80"/>
      <c r="SKW830" s="80"/>
      <c r="SKX830" s="80"/>
      <c r="SKY830" s="80"/>
      <c r="SKZ830" s="80"/>
      <c r="SLA830" s="80"/>
      <c r="SLB830" s="80"/>
      <c r="SLC830" s="80"/>
      <c r="SLD830" s="80"/>
      <c r="SLE830" s="80"/>
      <c r="SLF830" s="80"/>
      <c r="SLG830" s="80"/>
      <c r="SLH830" s="80"/>
      <c r="SLI830" s="80"/>
      <c r="SLJ830" s="80"/>
      <c r="SLK830" s="80"/>
      <c r="SLL830" s="80"/>
      <c r="SLM830" s="80"/>
      <c r="SLN830" s="80"/>
      <c r="SLO830" s="80"/>
      <c r="SLP830" s="80"/>
      <c r="SLQ830" s="80"/>
      <c r="SLR830" s="80"/>
      <c r="SLS830" s="80"/>
      <c r="SLT830" s="80"/>
      <c r="SLU830" s="80"/>
      <c r="SLV830" s="80"/>
      <c r="SLW830" s="80"/>
      <c r="SLX830" s="80"/>
      <c r="SLY830" s="80"/>
      <c r="SLZ830" s="80"/>
      <c r="SMA830" s="80"/>
      <c r="SMB830" s="80"/>
      <c r="SMC830" s="80"/>
      <c r="SMD830" s="80"/>
      <c r="SME830" s="80"/>
      <c r="SMF830" s="80"/>
      <c r="SMG830" s="80"/>
      <c r="SMH830" s="80"/>
      <c r="SMI830" s="80"/>
      <c r="SMJ830" s="80"/>
      <c r="SMK830" s="80"/>
      <c r="SML830" s="80"/>
      <c r="SMM830" s="80"/>
      <c r="SMN830" s="80"/>
      <c r="SMO830" s="80"/>
      <c r="SMP830" s="80"/>
      <c r="SMQ830" s="80"/>
      <c r="SMR830" s="80"/>
      <c r="SMS830" s="80"/>
      <c r="SMT830" s="80"/>
      <c r="SMU830" s="80"/>
      <c r="SMV830" s="80"/>
      <c r="SMW830" s="80"/>
      <c r="SMX830" s="80"/>
      <c r="SMY830" s="80"/>
      <c r="SMZ830" s="80"/>
      <c r="SNA830" s="80"/>
      <c r="SNB830" s="80"/>
      <c r="SNC830" s="80"/>
      <c r="SND830" s="80"/>
      <c r="SNE830" s="80"/>
      <c r="SNF830" s="80"/>
      <c r="SNG830" s="80"/>
      <c r="SNH830" s="80"/>
      <c r="SNI830" s="80"/>
      <c r="SNJ830" s="80"/>
      <c r="SNK830" s="80"/>
      <c r="SNL830" s="80"/>
      <c r="SNM830" s="80"/>
      <c r="SNN830" s="80"/>
      <c r="SNO830" s="80"/>
      <c r="SNP830" s="80"/>
      <c r="SNQ830" s="80"/>
      <c r="SNR830" s="80"/>
      <c r="SNS830" s="80"/>
      <c r="SNT830" s="80"/>
      <c r="SNU830" s="80"/>
      <c r="SNV830" s="80"/>
      <c r="SNW830" s="80"/>
      <c r="SNX830" s="80"/>
      <c r="SNY830" s="80"/>
      <c r="SNZ830" s="80"/>
      <c r="SOA830" s="80"/>
      <c r="SOB830" s="80"/>
      <c r="SOC830" s="80"/>
      <c r="SOD830" s="80"/>
      <c r="SOE830" s="80"/>
      <c r="SOF830" s="80"/>
      <c r="SOG830" s="80"/>
      <c r="SOH830" s="80"/>
      <c r="SOI830" s="80"/>
      <c r="SOJ830" s="80"/>
      <c r="SOK830" s="80"/>
      <c r="SOL830" s="80"/>
      <c r="SOM830" s="80"/>
      <c r="SON830" s="80"/>
      <c r="SOO830" s="80"/>
      <c r="SOP830" s="80"/>
      <c r="SOQ830" s="80"/>
      <c r="SOR830" s="80"/>
      <c r="SOS830" s="80"/>
      <c r="SOT830" s="80"/>
      <c r="SOU830" s="80"/>
      <c r="SOV830" s="80"/>
      <c r="SOW830" s="80"/>
      <c r="SOX830" s="80"/>
      <c r="SOY830" s="80"/>
      <c r="SOZ830" s="80"/>
      <c r="SPA830" s="80"/>
      <c r="SPB830" s="80"/>
      <c r="SPC830" s="80"/>
      <c r="SPD830" s="80"/>
      <c r="SPE830" s="80"/>
      <c r="SPF830" s="80"/>
      <c r="SPG830" s="80"/>
      <c r="SPH830" s="80"/>
      <c r="SPI830" s="80"/>
      <c r="SPJ830" s="80"/>
      <c r="SPK830" s="80"/>
      <c r="SPL830" s="80"/>
      <c r="SPM830" s="80"/>
      <c r="SPN830" s="80"/>
      <c r="SPO830" s="80"/>
      <c r="SPP830" s="80"/>
      <c r="SPQ830" s="80"/>
      <c r="SPR830" s="80"/>
      <c r="SPS830" s="80"/>
      <c r="SPT830" s="80"/>
      <c r="SPU830" s="80"/>
      <c r="SPV830" s="80"/>
      <c r="SPW830" s="80"/>
      <c r="SPX830" s="80"/>
      <c r="SPY830" s="80"/>
      <c r="SPZ830" s="80"/>
      <c r="SQA830" s="80"/>
      <c r="SQB830" s="80"/>
      <c r="SQC830" s="80"/>
      <c r="SQD830" s="80"/>
      <c r="SQE830" s="80"/>
      <c r="SQF830" s="80"/>
      <c r="SQG830" s="80"/>
      <c r="SQH830" s="80"/>
      <c r="SQI830" s="80"/>
      <c r="SQJ830" s="80"/>
      <c r="SQK830" s="80"/>
      <c r="SQL830" s="80"/>
      <c r="SQM830" s="80"/>
      <c r="SQN830" s="80"/>
      <c r="SQO830" s="80"/>
      <c r="SQP830" s="80"/>
      <c r="SQQ830" s="80"/>
      <c r="SQR830" s="80"/>
      <c r="SQS830" s="80"/>
      <c r="SQT830" s="80"/>
      <c r="SQU830" s="80"/>
      <c r="SQV830" s="80"/>
      <c r="SQW830" s="80"/>
      <c r="SQX830" s="80"/>
      <c r="SQY830" s="80"/>
      <c r="SQZ830" s="80"/>
      <c r="SRA830" s="80"/>
      <c r="SRB830" s="80"/>
      <c r="SRC830" s="80"/>
      <c r="SRD830" s="80"/>
      <c r="SRE830" s="80"/>
      <c r="SRF830" s="80"/>
      <c r="SRG830" s="80"/>
      <c r="SRH830" s="80"/>
      <c r="SRI830" s="80"/>
      <c r="SRJ830" s="80"/>
      <c r="SRK830" s="80"/>
      <c r="SRL830" s="80"/>
      <c r="SRM830" s="80"/>
      <c r="SRN830" s="80"/>
      <c r="SRO830" s="80"/>
      <c r="SRP830" s="80"/>
      <c r="SRQ830" s="80"/>
      <c r="SRR830" s="80"/>
      <c r="SRS830" s="80"/>
      <c r="SRT830" s="80"/>
      <c r="SRU830" s="80"/>
      <c r="SRV830" s="80"/>
      <c r="SRW830" s="80"/>
      <c r="SRX830" s="80"/>
      <c r="SRY830" s="80"/>
      <c r="SRZ830" s="80"/>
      <c r="SSA830" s="80"/>
      <c r="SSB830" s="80"/>
      <c r="SSC830" s="80"/>
      <c r="SSD830" s="80"/>
      <c r="SSE830" s="80"/>
      <c r="SSF830" s="80"/>
      <c r="SSG830" s="80"/>
      <c r="SSH830" s="80"/>
      <c r="SSI830" s="80"/>
      <c r="SSJ830" s="80"/>
      <c r="SSK830" s="80"/>
      <c r="SSL830" s="80"/>
      <c r="SSM830" s="80"/>
      <c r="SSN830" s="80"/>
      <c r="SSO830" s="80"/>
      <c r="SSP830" s="80"/>
      <c r="SSQ830" s="80"/>
      <c r="SSR830" s="80"/>
      <c r="SSS830" s="80"/>
      <c r="SST830" s="80"/>
      <c r="SSU830" s="80"/>
      <c r="SSV830" s="80"/>
      <c r="SSW830" s="80"/>
      <c r="SSX830" s="80"/>
      <c r="SSY830" s="80"/>
      <c r="SSZ830" s="80"/>
      <c r="STA830" s="80"/>
      <c r="STB830" s="80"/>
      <c r="STC830" s="80"/>
      <c r="STD830" s="80"/>
      <c r="STE830" s="80"/>
      <c r="STF830" s="80"/>
      <c r="STG830" s="80"/>
      <c r="STH830" s="80"/>
      <c r="STI830" s="80"/>
      <c r="STJ830" s="80"/>
      <c r="STK830" s="80"/>
      <c r="STL830" s="80"/>
      <c r="STM830" s="80"/>
      <c r="STN830" s="80"/>
      <c r="STO830" s="80"/>
      <c r="STP830" s="80"/>
      <c r="STQ830" s="80"/>
      <c r="STR830" s="80"/>
      <c r="STS830" s="80"/>
      <c r="STT830" s="80"/>
      <c r="STU830" s="80"/>
      <c r="STV830" s="80"/>
      <c r="STW830" s="80"/>
      <c r="STX830" s="80"/>
      <c r="STY830" s="80"/>
      <c r="STZ830" s="80"/>
      <c r="SUA830" s="80"/>
      <c r="SUB830" s="80"/>
      <c r="SUC830" s="80"/>
      <c r="SUD830" s="80"/>
      <c r="SUE830" s="80"/>
      <c r="SUF830" s="80"/>
      <c r="SUG830" s="80"/>
      <c r="SUH830" s="80"/>
      <c r="SUI830" s="80"/>
      <c r="SUJ830" s="80"/>
      <c r="SUK830" s="80"/>
      <c r="SUL830" s="80"/>
      <c r="SUM830" s="80"/>
      <c r="SUN830" s="80"/>
      <c r="SUO830" s="80"/>
      <c r="SUP830" s="80"/>
      <c r="SUQ830" s="80"/>
      <c r="SUR830" s="80"/>
      <c r="SUS830" s="80"/>
      <c r="SUT830" s="80"/>
      <c r="SUU830" s="80"/>
      <c r="SUV830" s="80"/>
      <c r="SUW830" s="80"/>
      <c r="SUX830" s="80"/>
      <c r="SUY830" s="80"/>
      <c r="SUZ830" s="80"/>
      <c r="SVA830" s="80"/>
      <c r="SVB830" s="80"/>
      <c r="SVC830" s="80"/>
      <c r="SVD830" s="80"/>
      <c r="SVE830" s="80"/>
      <c r="SVF830" s="80"/>
      <c r="SVG830" s="80"/>
      <c r="SVH830" s="80"/>
      <c r="SVI830" s="80"/>
      <c r="SVJ830" s="80"/>
      <c r="SVK830" s="80"/>
      <c r="SVL830" s="80"/>
      <c r="SVM830" s="80"/>
      <c r="SVN830" s="80"/>
      <c r="SVO830" s="80"/>
      <c r="SVP830" s="80"/>
      <c r="SVQ830" s="80"/>
      <c r="SVR830" s="80"/>
      <c r="SVS830" s="80"/>
      <c r="SVT830" s="80"/>
      <c r="SVU830" s="80"/>
      <c r="SVV830" s="80"/>
      <c r="SVW830" s="80"/>
      <c r="SVX830" s="80"/>
      <c r="SVY830" s="80"/>
      <c r="SVZ830" s="80"/>
      <c r="SWA830" s="80"/>
      <c r="SWB830" s="80"/>
      <c r="SWC830" s="80"/>
      <c r="SWD830" s="80"/>
      <c r="SWE830" s="80"/>
      <c r="SWF830" s="80"/>
      <c r="SWG830" s="80"/>
      <c r="SWH830" s="80"/>
      <c r="SWI830" s="80"/>
      <c r="SWJ830" s="80"/>
      <c r="SWK830" s="80"/>
      <c r="SWL830" s="80"/>
      <c r="SWM830" s="80"/>
      <c r="SWN830" s="80"/>
      <c r="SWO830" s="80"/>
      <c r="SWP830" s="80"/>
      <c r="SWQ830" s="80"/>
      <c r="SWR830" s="80"/>
      <c r="SWS830" s="80"/>
      <c r="SWT830" s="80"/>
      <c r="SWU830" s="80"/>
      <c r="SWV830" s="80"/>
      <c r="SWW830" s="80"/>
      <c r="SWX830" s="80"/>
      <c r="SWY830" s="80"/>
      <c r="SWZ830" s="80"/>
      <c r="SXA830" s="80"/>
      <c r="SXB830" s="80"/>
      <c r="SXC830" s="80"/>
      <c r="SXD830" s="80"/>
      <c r="SXE830" s="80"/>
      <c r="SXF830" s="80"/>
      <c r="SXG830" s="80"/>
      <c r="SXH830" s="80"/>
      <c r="SXI830" s="80"/>
      <c r="SXJ830" s="80"/>
      <c r="SXK830" s="80"/>
      <c r="SXL830" s="80"/>
      <c r="SXM830" s="80"/>
      <c r="SXN830" s="80"/>
      <c r="SXO830" s="80"/>
      <c r="SXP830" s="80"/>
      <c r="SXQ830" s="80"/>
      <c r="SXR830" s="80"/>
      <c r="SXS830" s="80"/>
      <c r="SXT830" s="80"/>
      <c r="SXU830" s="80"/>
      <c r="SXV830" s="80"/>
      <c r="SXW830" s="80"/>
      <c r="SXX830" s="80"/>
      <c r="SXY830" s="80"/>
      <c r="SXZ830" s="80"/>
      <c r="SYA830" s="80"/>
      <c r="SYB830" s="80"/>
      <c r="SYC830" s="80"/>
      <c r="SYD830" s="80"/>
      <c r="SYE830" s="80"/>
      <c r="SYF830" s="80"/>
      <c r="SYG830" s="80"/>
      <c r="SYH830" s="80"/>
      <c r="SYI830" s="80"/>
      <c r="SYJ830" s="80"/>
      <c r="SYK830" s="80"/>
      <c r="SYL830" s="80"/>
      <c r="SYM830" s="80"/>
      <c r="SYN830" s="80"/>
      <c r="SYO830" s="80"/>
      <c r="SYP830" s="80"/>
      <c r="SYQ830" s="80"/>
      <c r="SYR830" s="80"/>
      <c r="SYS830" s="80"/>
      <c r="SYT830" s="80"/>
      <c r="SYU830" s="80"/>
      <c r="SYV830" s="80"/>
      <c r="SYW830" s="80"/>
      <c r="SYX830" s="80"/>
      <c r="SYY830" s="80"/>
      <c r="SYZ830" s="80"/>
      <c r="SZA830" s="80"/>
      <c r="SZB830" s="80"/>
      <c r="SZC830" s="80"/>
      <c r="SZD830" s="80"/>
      <c r="SZE830" s="80"/>
      <c r="SZF830" s="80"/>
      <c r="SZG830" s="80"/>
      <c r="SZH830" s="80"/>
      <c r="SZI830" s="80"/>
      <c r="SZJ830" s="80"/>
      <c r="SZK830" s="80"/>
      <c r="SZL830" s="80"/>
      <c r="SZM830" s="80"/>
      <c r="SZN830" s="80"/>
      <c r="SZO830" s="80"/>
      <c r="SZP830" s="80"/>
      <c r="SZQ830" s="80"/>
      <c r="SZR830" s="80"/>
      <c r="SZS830" s="80"/>
      <c r="SZT830" s="80"/>
      <c r="SZU830" s="80"/>
      <c r="SZV830" s="80"/>
      <c r="SZW830" s="80"/>
      <c r="SZX830" s="80"/>
      <c r="SZY830" s="80"/>
      <c r="SZZ830" s="80"/>
      <c r="TAA830" s="80"/>
      <c r="TAB830" s="80"/>
      <c r="TAC830" s="80"/>
      <c r="TAD830" s="80"/>
      <c r="TAE830" s="80"/>
      <c r="TAF830" s="80"/>
      <c r="TAG830" s="80"/>
      <c r="TAH830" s="80"/>
      <c r="TAI830" s="80"/>
      <c r="TAJ830" s="80"/>
      <c r="TAK830" s="80"/>
      <c r="TAL830" s="80"/>
      <c r="TAM830" s="80"/>
      <c r="TAN830" s="80"/>
      <c r="TAO830" s="80"/>
      <c r="TAP830" s="80"/>
      <c r="TAQ830" s="80"/>
      <c r="TAR830" s="80"/>
      <c r="TAS830" s="80"/>
      <c r="TAT830" s="80"/>
      <c r="TAU830" s="80"/>
      <c r="TAV830" s="80"/>
      <c r="TAW830" s="80"/>
      <c r="TAX830" s="80"/>
      <c r="TAY830" s="80"/>
      <c r="TAZ830" s="80"/>
      <c r="TBA830" s="80"/>
      <c r="TBB830" s="80"/>
      <c r="TBC830" s="80"/>
      <c r="TBD830" s="80"/>
      <c r="TBE830" s="80"/>
      <c r="TBF830" s="80"/>
      <c r="TBG830" s="80"/>
      <c r="TBH830" s="80"/>
      <c r="TBI830" s="80"/>
      <c r="TBJ830" s="80"/>
      <c r="TBK830" s="80"/>
      <c r="TBL830" s="80"/>
      <c r="TBM830" s="80"/>
      <c r="TBN830" s="80"/>
      <c r="TBO830" s="80"/>
      <c r="TBP830" s="80"/>
      <c r="TBQ830" s="80"/>
      <c r="TBR830" s="80"/>
      <c r="TBS830" s="80"/>
      <c r="TBT830" s="80"/>
      <c r="TBU830" s="80"/>
      <c r="TBV830" s="80"/>
      <c r="TBW830" s="80"/>
      <c r="TBX830" s="80"/>
      <c r="TBY830" s="80"/>
      <c r="TBZ830" s="80"/>
      <c r="TCA830" s="80"/>
      <c r="TCB830" s="80"/>
      <c r="TCC830" s="80"/>
      <c r="TCD830" s="80"/>
      <c r="TCE830" s="80"/>
      <c r="TCF830" s="80"/>
      <c r="TCG830" s="80"/>
      <c r="TCH830" s="80"/>
      <c r="TCI830" s="80"/>
      <c r="TCJ830" s="80"/>
      <c r="TCK830" s="80"/>
      <c r="TCL830" s="80"/>
      <c r="TCM830" s="80"/>
      <c r="TCN830" s="80"/>
      <c r="TCO830" s="80"/>
      <c r="TCP830" s="80"/>
      <c r="TCQ830" s="80"/>
      <c r="TCR830" s="80"/>
      <c r="TCS830" s="80"/>
      <c r="TCT830" s="80"/>
      <c r="TCU830" s="80"/>
      <c r="TCV830" s="80"/>
      <c r="TCW830" s="80"/>
      <c r="TCX830" s="80"/>
      <c r="TCY830" s="80"/>
      <c r="TCZ830" s="80"/>
      <c r="TDA830" s="80"/>
      <c r="TDB830" s="80"/>
      <c r="TDC830" s="80"/>
      <c r="TDD830" s="80"/>
      <c r="TDE830" s="80"/>
      <c r="TDF830" s="80"/>
      <c r="TDG830" s="80"/>
      <c r="TDH830" s="80"/>
      <c r="TDI830" s="80"/>
      <c r="TDJ830" s="80"/>
      <c r="TDK830" s="80"/>
      <c r="TDL830" s="80"/>
      <c r="TDM830" s="80"/>
      <c r="TDN830" s="80"/>
      <c r="TDO830" s="80"/>
      <c r="TDP830" s="80"/>
      <c r="TDQ830" s="80"/>
      <c r="TDR830" s="80"/>
      <c r="TDS830" s="80"/>
      <c r="TDT830" s="80"/>
      <c r="TDU830" s="80"/>
      <c r="TDV830" s="80"/>
      <c r="TDW830" s="80"/>
      <c r="TDX830" s="80"/>
      <c r="TDY830" s="80"/>
      <c r="TDZ830" s="80"/>
      <c r="TEA830" s="80"/>
      <c r="TEB830" s="80"/>
      <c r="TEC830" s="80"/>
      <c r="TED830" s="80"/>
      <c r="TEE830" s="80"/>
      <c r="TEF830" s="80"/>
      <c r="TEG830" s="80"/>
      <c r="TEH830" s="80"/>
      <c r="TEI830" s="80"/>
      <c r="TEJ830" s="80"/>
      <c r="TEK830" s="80"/>
      <c r="TEL830" s="80"/>
      <c r="TEM830" s="80"/>
      <c r="TEN830" s="80"/>
      <c r="TEO830" s="80"/>
      <c r="TEP830" s="80"/>
      <c r="TEQ830" s="80"/>
      <c r="TER830" s="80"/>
      <c r="TES830" s="80"/>
      <c r="TET830" s="80"/>
      <c r="TEU830" s="80"/>
      <c r="TEV830" s="80"/>
      <c r="TEW830" s="80"/>
      <c r="TEX830" s="80"/>
      <c r="TEY830" s="80"/>
      <c r="TEZ830" s="80"/>
      <c r="TFA830" s="80"/>
      <c r="TFB830" s="80"/>
      <c r="TFC830" s="80"/>
      <c r="TFD830" s="80"/>
      <c r="TFE830" s="80"/>
      <c r="TFF830" s="80"/>
      <c r="TFG830" s="80"/>
      <c r="TFH830" s="80"/>
      <c r="TFI830" s="80"/>
      <c r="TFJ830" s="80"/>
      <c r="TFK830" s="80"/>
      <c r="TFL830" s="80"/>
      <c r="TFM830" s="80"/>
      <c r="TFN830" s="80"/>
      <c r="TFO830" s="80"/>
      <c r="TFP830" s="80"/>
      <c r="TFQ830" s="80"/>
      <c r="TFR830" s="80"/>
      <c r="TFS830" s="80"/>
      <c r="TFT830" s="80"/>
      <c r="TFU830" s="80"/>
      <c r="TFV830" s="80"/>
      <c r="TFW830" s="80"/>
      <c r="TFX830" s="80"/>
      <c r="TFY830" s="80"/>
      <c r="TFZ830" s="80"/>
      <c r="TGA830" s="80"/>
      <c r="TGB830" s="80"/>
      <c r="TGC830" s="80"/>
      <c r="TGD830" s="80"/>
      <c r="TGE830" s="80"/>
      <c r="TGF830" s="80"/>
      <c r="TGG830" s="80"/>
      <c r="TGH830" s="80"/>
      <c r="TGI830" s="80"/>
      <c r="TGJ830" s="80"/>
      <c r="TGK830" s="80"/>
      <c r="TGL830" s="80"/>
      <c r="TGM830" s="80"/>
      <c r="TGN830" s="80"/>
      <c r="TGO830" s="80"/>
      <c r="TGP830" s="80"/>
      <c r="TGQ830" s="80"/>
      <c r="TGR830" s="80"/>
      <c r="TGS830" s="80"/>
      <c r="TGT830" s="80"/>
      <c r="TGU830" s="80"/>
      <c r="TGV830" s="80"/>
      <c r="TGW830" s="80"/>
      <c r="TGX830" s="80"/>
      <c r="TGY830" s="80"/>
      <c r="TGZ830" s="80"/>
      <c r="THA830" s="80"/>
      <c r="THB830" s="80"/>
      <c r="THC830" s="80"/>
      <c r="THD830" s="80"/>
      <c r="THE830" s="80"/>
      <c r="THF830" s="80"/>
      <c r="THG830" s="80"/>
      <c r="THH830" s="80"/>
      <c r="THI830" s="80"/>
      <c r="THJ830" s="80"/>
      <c r="THK830" s="80"/>
      <c r="THL830" s="80"/>
      <c r="THM830" s="80"/>
      <c r="THN830" s="80"/>
      <c r="THO830" s="80"/>
      <c r="THP830" s="80"/>
      <c r="THQ830" s="80"/>
      <c r="THR830" s="80"/>
      <c r="THS830" s="80"/>
      <c r="THT830" s="80"/>
      <c r="THU830" s="80"/>
      <c r="THV830" s="80"/>
      <c r="THW830" s="80"/>
      <c r="THX830" s="80"/>
      <c r="THY830" s="80"/>
      <c r="THZ830" s="80"/>
      <c r="TIA830" s="80"/>
      <c r="TIB830" s="80"/>
      <c r="TIC830" s="80"/>
      <c r="TID830" s="80"/>
      <c r="TIE830" s="80"/>
      <c r="TIF830" s="80"/>
      <c r="TIG830" s="80"/>
      <c r="TIH830" s="80"/>
      <c r="TII830" s="80"/>
      <c r="TIJ830" s="80"/>
      <c r="TIK830" s="80"/>
      <c r="TIL830" s="80"/>
      <c r="TIM830" s="80"/>
      <c r="TIN830" s="80"/>
      <c r="TIO830" s="80"/>
      <c r="TIP830" s="80"/>
      <c r="TIQ830" s="80"/>
      <c r="TIR830" s="80"/>
      <c r="TIS830" s="80"/>
      <c r="TIT830" s="80"/>
      <c r="TIU830" s="80"/>
      <c r="TIV830" s="80"/>
      <c r="TIW830" s="80"/>
      <c r="TIX830" s="80"/>
      <c r="TIY830" s="80"/>
      <c r="TIZ830" s="80"/>
      <c r="TJA830" s="80"/>
      <c r="TJB830" s="80"/>
      <c r="TJC830" s="80"/>
      <c r="TJD830" s="80"/>
      <c r="TJE830" s="80"/>
      <c r="TJF830" s="80"/>
      <c r="TJG830" s="80"/>
      <c r="TJH830" s="80"/>
      <c r="TJI830" s="80"/>
      <c r="TJJ830" s="80"/>
      <c r="TJK830" s="80"/>
      <c r="TJL830" s="80"/>
      <c r="TJM830" s="80"/>
      <c r="TJN830" s="80"/>
      <c r="TJO830" s="80"/>
      <c r="TJP830" s="80"/>
      <c r="TJQ830" s="80"/>
      <c r="TJR830" s="80"/>
      <c r="TJS830" s="80"/>
      <c r="TJT830" s="80"/>
      <c r="TJU830" s="80"/>
      <c r="TJV830" s="80"/>
      <c r="TJW830" s="80"/>
      <c r="TJX830" s="80"/>
      <c r="TJY830" s="80"/>
      <c r="TJZ830" s="80"/>
      <c r="TKA830" s="80"/>
      <c r="TKB830" s="80"/>
      <c r="TKC830" s="80"/>
      <c r="TKD830" s="80"/>
      <c r="TKE830" s="80"/>
      <c r="TKF830" s="80"/>
      <c r="TKG830" s="80"/>
      <c r="TKH830" s="80"/>
      <c r="TKI830" s="80"/>
      <c r="TKJ830" s="80"/>
      <c r="TKK830" s="80"/>
      <c r="TKL830" s="80"/>
      <c r="TKM830" s="80"/>
      <c r="TKN830" s="80"/>
      <c r="TKO830" s="80"/>
      <c r="TKP830" s="80"/>
      <c r="TKQ830" s="80"/>
      <c r="TKR830" s="80"/>
      <c r="TKS830" s="80"/>
      <c r="TKT830" s="80"/>
      <c r="TKU830" s="80"/>
      <c r="TKV830" s="80"/>
      <c r="TKW830" s="80"/>
      <c r="TKX830" s="80"/>
      <c r="TKY830" s="80"/>
      <c r="TKZ830" s="80"/>
      <c r="TLA830" s="80"/>
      <c r="TLB830" s="80"/>
      <c r="TLC830" s="80"/>
      <c r="TLD830" s="80"/>
      <c r="TLE830" s="80"/>
      <c r="TLF830" s="80"/>
      <c r="TLG830" s="80"/>
      <c r="TLH830" s="80"/>
      <c r="TLI830" s="80"/>
      <c r="TLJ830" s="80"/>
      <c r="TLK830" s="80"/>
      <c r="TLL830" s="80"/>
      <c r="TLM830" s="80"/>
      <c r="TLN830" s="80"/>
      <c r="TLO830" s="80"/>
      <c r="TLP830" s="80"/>
      <c r="TLQ830" s="80"/>
      <c r="TLR830" s="80"/>
      <c r="TLS830" s="80"/>
      <c r="TLT830" s="80"/>
      <c r="TLU830" s="80"/>
      <c r="TLV830" s="80"/>
      <c r="TLW830" s="80"/>
      <c r="TLX830" s="80"/>
      <c r="TLY830" s="80"/>
      <c r="TLZ830" s="80"/>
      <c r="TMA830" s="80"/>
      <c r="TMB830" s="80"/>
      <c r="TMC830" s="80"/>
      <c r="TMD830" s="80"/>
      <c r="TME830" s="80"/>
      <c r="TMF830" s="80"/>
      <c r="TMG830" s="80"/>
      <c r="TMH830" s="80"/>
      <c r="TMI830" s="80"/>
      <c r="TMJ830" s="80"/>
      <c r="TMK830" s="80"/>
      <c r="TML830" s="80"/>
      <c r="TMM830" s="80"/>
      <c r="TMN830" s="80"/>
      <c r="TMO830" s="80"/>
      <c r="TMP830" s="80"/>
      <c r="TMQ830" s="80"/>
      <c r="TMR830" s="80"/>
      <c r="TMS830" s="80"/>
      <c r="TMT830" s="80"/>
      <c r="TMU830" s="80"/>
      <c r="TMV830" s="80"/>
      <c r="TMW830" s="80"/>
      <c r="TMX830" s="80"/>
      <c r="TMY830" s="80"/>
      <c r="TMZ830" s="80"/>
      <c r="TNA830" s="80"/>
      <c r="TNB830" s="80"/>
      <c r="TNC830" s="80"/>
      <c r="TND830" s="80"/>
      <c r="TNE830" s="80"/>
      <c r="TNF830" s="80"/>
      <c r="TNG830" s="80"/>
      <c r="TNH830" s="80"/>
      <c r="TNI830" s="80"/>
      <c r="TNJ830" s="80"/>
      <c r="TNK830" s="80"/>
      <c r="TNL830" s="80"/>
      <c r="TNM830" s="80"/>
      <c r="TNN830" s="80"/>
      <c r="TNO830" s="80"/>
      <c r="TNP830" s="80"/>
      <c r="TNQ830" s="80"/>
      <c r="TNR830" s="80"/>
      <c r="TNS830" s="80"/>
      <c r="TNT830" s="80"/>
      <c r="TNU830" s="80"/>
      <c r="TNV830" s="80"/>
      <c r="TNW830" s="80"/>
      <c r="TNX830" s="80"/>
      <c r="TNY830" s="80"/>
      <c r="TNZ830" s="80"/>
      <c r="TOA830" s="80"/>
      <c r="TOB830" s="80"/>
      <c r="TOC830" s="80"/>
      <c r="TOD830" s="80"/>
      <c r="TOE830" s="80"/>
      <c r="TOF830" s="80"/>
      <c r="TOG830" s="80"/>
      <c r="TOH830" s="80"/>
      <c r="TOI830" s="80"/>
      <c r="TOJ830" s="80"/>
      <c r="TOK830" s="80"/>
      <c r="TOL830" s="80"/>
      <c r="TOM830" s="80"/>
      <c r="TON830" s="80"/>
      <c r="TOO830" s="80"/>
      <c r="TOP830" s="80"/>
      <c r="TOQ830" s="80"/>
      <c r="TOR830" s="80"/>
      <c r="TOS830" s="80"/>
      <c r="TOT830" s="80"/>
      <c r="TOU830" s="80"/>
      <c r="TOV830" s="80"/>
      <c r="TOW830" s="80"/>
      <c r="TOX830" s="80"/>
      <c r="TOY830" s="80"/>
      <c r="TOZ830" s="80"/>
      <c r="TPA830" s="80"/>
      <c r="TPB830" s="80"/>
      <c r="TPC830" s="80"/>
      <c r="TPD830" s="80"/>
      <c r="TPE830" s="80"/>
      <c r="TPF830" s="80"/>
      <c r="TPG830" s="80"/>
      <c r="TPH830" s="80"/>
      <c r="TPI830" s="80"/>
      <c r="TPJ830" s="80"/>
      <c r="TPK830" s="80"/>
      <c r="TPL830" s="80"/>
      <c r="TPM830" s="80"/>
      <c r="TPN830" s="80"/>
      <c r="TPO830" s="80"/>
      <c r="TPP830" s="80"/>
      <c r="TPQ830" s="80"/>
      <c r="TPR830" s="80"/>
      <c r="TPS830" s="80"/>
      <c r="TPT830" s="80"/>
      <c r="TPU830" s="80"/>
      <c r="TPV830" s="80"/>
      <c r="TPW830" s="80"/>
      <c r="TPX830" s="80"/>
      <c r="TPY830" s="80"/>
      <c r="TPZ830" s="80"/>
      <c r="TQA830" s="80"/>
      <c r="TQB830" s="80"/>
      <c r="TQC830" s="80"/>
      <c r="TQD830" s="80"/>
      <c r="TQE830" s="80"/>
      <c r="TQF830" s="80"/>
      <c r="TQG830" s="80"/>
      <c r="TQH830" s="80"/>
      <c r="TQI830" s="80"/>
      <c r="TQJ830" s="80"/>
      <c r="TQK830" s="80"/>
      <c r="TQL830" s="80"/>
      <c r="TQM830" s="80"/>
      <c r="TQN830" s="80"/>
      <c r="TQO830" s="80"/>
      <c r="TQP830" s="80"/>
      <c r="TQQ830" s="80"/>
      <c r="TQR830" s="80"/>
      <c r="TQS830" s="80"/>
      <c r="TQT830" s="80"/>
      <c r="TQU830" s="80"/>
      <c r="TQV830" s="80"/>
      <c r="TQW830" s="80"/>
      <c r="TQX830" s="80"/>
      <c r="TQY830" s="80"/>
      <c r="TQZ830" s="80"/>
      <c r="TRA830" s="80"/>
      <c r="TRB830" s="80"/>
      <c r="TRC830" s="80"/>
      <c r="TRD830" s="80"/>
      <c r="TRE830" s="80"/>
      <c r="TRF830" s="80"/>
      <c r="TRG830" s="80"/>
      <c r="TRH830" s="80"/>
      <c r="TRI830" s="80"/>
      <c r="TRJ830" s="80"/>
      <c r="TRK830" s="80"/>
      <c r="TRL830" s="80"/>
      <c r="TRM830" s="80"/>
      <c r="TRN830" s="80"/>
      <c r="TRO830" s="80"/>
      <c r="TRP830" s="80"/>
      <c r="TRQ830" s="80"/>
      <c r="TRR830" s="80"/>
      <c r="TRS830" s="80"/>
      <c r="TRT830" s="80"/>
      <c r="TRU830" s="80"/>
      <c r="TRV830" s="80"/>
      <c r="TRW830" s="80"/>
      <c r="TRX830" s="80"/>
      <c r="TRY830" s="80"/>
      <c r="TRZ830" s="80"/>
      <c r="TSA830" s="80"/>
      <c r="TSB830" s="80"/>
      <c r="TSC830" s="80"/>
      <c r="TSD830" s="80"/>
      <c r="TSE830" s="80"/>
      <c r="TSF830" s="80"/>
      <c r="TSG830" s="80"/>
      <c r="TSH830" s="80"/>
      <c r="TSI830" s="80"/>
      <c r="TSJ830" s="80"/>
      <c r="TSK830" s="80"/>
      <c r="TSL830" s="80"/>
      <c r="TSM830" s="80"/>
      <c r="TSN830" s="80"/>
      <c r="TSO830" s="80"/>
      <c r="TSP830" s="80"/>
      <c r="TSQ830" s="80"/>
      <c r="TSR830" s="80"/>
      <c r="TSS830" s="80"/>
      <c r="TST830" s="80"/>
      <c r="TSU830" s="80"/>
      <c r="TSV830" s="80"/>
      <c r="TSW830" s="80"/>
      <c r="TSX830" s="80"/>
      <c r="TSY830" s="80"/>
      <c r="TSZ830" s="80"/>
      <c r="TTA830" s="80"/>
      <c r="TTB830" s="80"/>
      <c r="TTC830" s="80"/>
      <c r="TTD830" s="80"/>
      <c r="TTE830" s="80"/>
      <c r="TTF830" s="80"/>
      <c r="TTG830" s="80"/>
      <c r="TTH830" s="80"/>
      <c r="TTI830" s="80"/>
      <c r="TTJ830" s="80"/>
      <c r="TTK830" s="80"/>
      <c r="TTL830" s="80"/>
      <c r="TTM830" s="80"/>
      <c r="TTN830" s="80"/>
      <c r="TTO830" s="80"/>
      <c r="TTP830" s="80"/>
      <c r="TTQ830" s="80"/>
      <c r="TTR830" s="80"/>
      <c r="TTS830" s="80"/>
      <c r="TTT830" s="80"/>
      <c r="TTU830" s="80"/>
      <c r="TTV830" s="80"/>
      <c r="TTW830" s="80"/>
      <c r="TTX830" s="80"/>
      <c r="TTY830" s="80"/>
      <c r="TTZ830" s="80"/>
      <c r="TUA830" s="80"/>
      <c r="TUB830" s="80"/>
      <c r="TUC830" s="80"/>
      <c r="TUD830" s="80"/>
      <c r="TUE830" s="80"/>
      <c r="TUF830" s="80"/>
      <c r="TUG830" s="80"/>
      <c r="TUH830" s="80"/>
      <c r="TUI830" s="80"/>
      <c r="TUJ830" s="80"/>
      <c r="TUK830" s="80"/>
      <c r="TUL830" s="80"/>
      <c r="TUM830" s="80"/>
      <c r="TUN830" s="80"/>
      <c r="TUO830" s="80"/>
      <c r="TUP830" s="80"/>
      <c r="TUQ830" s="80"/>
      <c r="TUR830" s="80"/>
      <c r="TUS830" s="80"/>
      <c r="TUT830" s="80"/>
      <c r="TUU830" s="80"/>
      <c r="TUV830" s="80"/>
      <c r="TUW830" s="80"/>
      <c r="TUX830" s="80"/>
      <c r="TUY830" s="80"/>
      <c r="TUZ830" s="80"/>
      <c r="TVA830" s="80"/>
      <c r="TVB830" s="80"/>
      <c r="TVC830" s="80"/>
      <c r="TVD830" s="80"/>
      <c r="TVE830" s="80"/>
      <c r="TVF830" s="80"/>
      <c r="TVG830" s="80"/>
      <c r="TVH830" s="80"/>
      <c r="TVI830" s="80"/>
      <c r="TVJ830" s="80"/>
      <c r="TVK830" s="80"/>
      <c r="TVL830" s="80"/>
      <c r="TVM830" s="80"/>
      <c r="TVN830" s="80"/>
      <c r="TVO830" s="80"/>
      <c r="TVP830" s="80"/>
      <c r="TVQ830" s="80"/>
      <c r="TVR830" s="80"/>
      <c r="TVS830" s="80"/>
      <c r="TVT830" s="80"/>
      <c r="TVU830" s="80"/>
      <c r="TVV830" s="80"/>
      <c r="TVW830" s="80"/>
      <c r="TVX830" s="80"/>
      <c r="TVY830" s="80"/>
      <c r="TVZ830" s="80"/>
      <c r="TWA830" s="80"/>
      <c r="TWB830" s="80"/>
      <c r="TWC830" s="80"/>
      <c r="TWD830" s="80"/>
      <c r="TWE830" s="80"/>
      <c r="TWF830" s="80"/>
      <c r="TWG830" s="80"/>
      <c r="TWH830" s="80"/>
      <c r="TWI830" s="80"/>
      <c r="TWJ830" s="80"/>
      <c r="TWK830" s="80"/>
      <c r="TWL830" s="80"/>
      <c r="TWM830" s="80"/>
      <c r="TWN830" s="80"/>
      <c r="TWO830" s="80"/>
      <c r="TWP830" s="80"/>
      <c r="TWQ830" s="80"/>
      <c r="TWR830" s="80"/>
      <c r="TWS830" s="80"/>
      <c r="TWT830" s="80"/>
      <c r="TWU830" s="80"/>
      <c r="TWV830" s="80"/>
      <c r="TWW830" s="80"/>
      <c r="TWX830" s="80"/>
      <c r="TWY830" s="80"/>
      <c r="TWZ830" s="80"/>
      <c r="TXA830" s="80"/>
      <c r="TXB830" s="80"/>
      <c r="TXC830" s="80"/>
      <c r="TXD830" s="80"/>
      <c r="TXE830" s="80"/>
      <c r="TXF830" s="80"/>
      <c r="TXG830" s="80"/>
      <c r="TXH830" s="80"/>
      <c r="TXI830" s="80"/>
      <c r="TXJ830" s="80"/>
      <c r="TXK830" s="80"/>
      <c r="TXL830" s="80"/>
      <c r="TXM830" s="80"/>
      <c r="TXN830" s="80"/>
      <c r="TXO830" s="80"/>
      <c r="TXP830" s="80"/>
      <c r="TXQ830" s="80"/>
      <c r="TXR830" s="80"/>
      <c r="TXS830" s="80"/>
      <c r="TXT830" s="80"/>
      <c r="TXU830" s="80"/>
      <c r="TXV830" s="80"/>
      <c r="TXW830" s="80"/>
      <c r="TXX830" s="80"/>
      <c r="TXY830" s="80"/>
      <c r="TXZ830" s="80"/>
      <c r="TYA830" s="80"/>
      <c r="TYB830" s="80"/>
      <c r="TYC830" s="80"/>
      <c r="TYD830" s="80"/>
      <c r="TYE830" s="80"/>
      <c r="TYF830" s="80"/>
      <c r="TYG830" s="80"/>
      <c r="TYH830" s="80"/>
      <c r="TYI830" s="80"/>
      <c r="TYJ830" s="80"/>
      <c r="TYK830" s="80"/>
      <c r="TYL830" s="80"/>
      <c r="TYM830" s="80"/>
      <c r="TYN830" s="80"/>
      <c r="TYO830" s="80"/>
      <c r="TYP830" s="80"/>
      <c r="TYQ830" s="80"/>
      <c r="TYR830" s="80"/>
      <c r="TYS830" s="80"/>
      <c r="TYT830" s="80"/>
      <c r="TYU830" s="80"/>
      <c r="TYV830" s="80"/>
      <c r="TYW830" s="80"/>
      <c r="TYX830" s="80"/>
      <c r="TYY830" s="80"/>
      <c r="TYZ830" s="80"/>
      <c r="TZA830" s="80"/>
      <c r="TZB830" s="80"/>
      <c r="TZC830" s="80"/>
      <c r="TZD830" s="80"/>
      <c r="TZE830" s="80"/>
      <c r="TZF830" s="80"/>
      <c r="TZG830" s="80"/>
      <c r="TZH830" s="80"/>
      <c r="TZI830" s="80"/>
      <c r="TZJ830" s="80"/>
      <c r="TZK830" s="80"/>
      <c r="TZL830" s="80"/>
      <c r="TZM830" s="80"/>
      <c r="TZN830" s="80"/>
      <c r="TZO830" s="80"/>
      <c r="TZP830" s="80"/>
      <c r="TZQ830" s="80"/>
      <c r="TZR830" s="80"/>
      <c r="TZS830" s="80"/>
      <c r="TZT830" s="80"/>
      <c r="TZU830" s="80"/>
      <c r="TZV830" s="80"/>
      <c r="TZW830" s="80"/>
      <c r="TZX830" s="80"/>
      <c r="TZY830" s="80"/>
      <c r="TZZ830" s="80"/>
      <c r="UAA830" s="80"/>
      <c r="UAB830" s="80"/>
      <c r="UAC830" s="80"/>
      <c r="UAD830" s="80"/>
      <c r="UAE830" s="80"/>
      <c r="UAF830" s="80"/>
      <c r="UAG830" s="80"/>
      <c r="UAH830" s="80"/>
      <c r="UAI830" s="80"/>
      <c r="UAJ830" s="80"/>
      <c r="UAK830" s="80"/>
      <c r="UAL830" s="80"/>
      <c r="UAM830" s="80"/>
      <c r="UAN830" s="80"/>
      <c r="UAO830" s="80"/>
      <c r="UAP830" s="80"/>
      <c r="UAQ830" s="80"/>
      <c r="UAR830" s="80"/>
      <c r="UAS830" s="80"/>
      <c r="UAT830" s="80"/>
      <c r="UAU830" s="80"/>
      <c r="UAV830" s="80"/>
      <c r="UAW830" s="80"/>
      <c r="UAX830" s="80"/>
      <c r="UAY830" s="80"/>
      <c r="UAZ830" s="80"/>
      <c r="UBA830" s="80"/>
      <c r="UBB830" s="80"/>
      <c r="UBC830" s="80"/>
      <c r="UBD830" s="80"/>
      <c r="UBE830" s="80"/>
      <c r="UBF830" s="80"/>
      <c r="UBG830" s="80"/>
      <c r="UBH830" s="80"/>
      <c r="UBI830" s="80"/>
      <c r="UBJ830" s="80"/>
      <c r="UBK830" s="80"/>
      <c r="UBL830" s="80"/>
      <c r="UBM830" s="80"/>
      <c r="UBN830" s="80"/>
      <c r="UBO830" s="80"/>
      <c r="UBP830" s="80"/>
      <c r="UBQ830" s="80"/>
      <c r="UBR830" s="80"/>
      <c r="UBS830" s="80"/>
      <c r="UBT830" s="80"/>
      <c r="UBU830" s="80"/>
      <c r="UBV830" s="80"/>
      <c r="UBW830" s="80"/>
      <c r="UBX830" s="80"/>
      <c r="UBY830" s="80"/>
      <c r="UBZ830" s="80"/>
      <c r="UCA830" s="80"/>
      <c r="UCB830" s="80"/>
      <c r="UCC830" s="80"/>
      <c r="UCD830" s="80"/>
      <c r="UCE830" s="80"/>
      <c r="UCF830" s="80"/>
      <c r="UCG830" s="80"/>
      <c r="UCH830" s="80"/>
      <c r="UCI830" s="80"/>
      <c r="UCJ830" s="80"/>
      <c r="UCK830" s="80"/>
      <c r="UCL830" s="80"/>
      <c r="UCM830" s="80"/>
      <c r="UCN830" s="80"/>
      <c r="UCO830" s="80"/>
      <c r="UCP830" s="80"/>
      <c r="UCQ830" s="80"/>
      <c r="UCR830" s="80"/>
      <c r="UCS830" s="80"/>
      <c r="UCT830" s="80"/>
      <c r="UCU830" s="80"/>
      <c r="UCV830" s="80"/>
      <c r="UCW830" s="80"/>
      <c r="UCX830" s="80"/>
      <c r="UCY830" s="80"/>
      <c r="UCZ830" s="80"/>
      <c r="UDA830" s="80"/>
      <c r="UDB830" s="80"/>
      <c r="UDC830" s="80"/>
      <c r="UDD830" s="80"/>
      <c r="UDE830" s="80"/>
      <c r="UDF830" s="80"/>
      <c r="UDG830" s="80"/>
      <c r="UDH830" s="80"/>
      <c r="UDI830" s="80"/>
      <c r="UDJ830" s="80"/>
      <c r="UDK830" s="80"/>
      <c r="UDL830" s="80"/>
      <c r="UDM830" s="80"/>
      <c r="UDN830" s="80"/>
      <c r="UDO830" s="80"/>
      <c r="UDP830" s="80"/>
      <c r="UDQ830" s="80"/>
      <c r="UDR830" s="80"/>
      <c r="UDS830" s="80"/>
      <c r="UDT830" s="80"/>
      <c r="UDU830" s="80"/>
      <c r="UDV830" s="80"/>
      <c r="UDW830" s="80"/>
      <c r="UDX830" s="80"/>
      <c r="UDY830" s="80"/>
      <c r="UDZ830" s="80"/>
      <c r="UEA830" s="80"/>
      <c r="UEB830" s="80"/>
      <c r="UEC830" s="80"/>
      <c r="UED830" s="80"/>
      <c r="UEE830" s="80"/>
      <c r="UEF830" s="80"/>
      <c r="UEG830" s="80"/>
      <c r="UEH830" s="80"/>
      <c r="UEI830" s="80"/>
      <c r="UEJ830" s="80"/>
      <c r="UEK830" s="80"/>
      <c r="UEL830" s="80"/>
      <c r="UEM830" s="80"/>
      <c r="UEN830" s="80"/>
      <c r="UEO830" s="80"/>
      <c r="UEP830" s="80"/>
      <c r="UEQ830" s="80"/>
      <c r="UER830" s="80"/>
      <c r="UES830" s="80"/>
      <c r="UET830" s="80"/>
      <c r="UEU830" s="80"/>
      <c r="UEV830" s="80"/>
      <c r="UEW830" s="80"/>
      <c r="UEX830" s="80"/>
      <c r="UEY830" s="80"/>
      <c r="UEZ830" s="80"/>
      <c r="UFA830" s="80"/>
      <c r="UFB830" s="80"/>
      <c r="UFC830" s="80"/>
      <c r="UFD830" s="80"/>
      <c r="UFE830" s="80"/>
      <c r="UFF830" s="80"/>
      <c r="UFG830" s="80"/>
      <c r="UFH830" s="80"/>
      <c r="UFI830" s="80"/>
      <c r="UFJ830" s="80"/>
      <c r="UFK830" s="80"/>
      <c r="UFL830" s="80"/>
      <c r="UFM830" s="80"/>
      <c r="UFN830" s="80"/>
      <c r="UFO830" s="80"/>
      <c r="UFP830" s="80"/>
      <c r="UFQ830" s="80"/>
      <c r="UFR830" s="80"/>
      <c r="UFS830" s="80"/>
      <c r="UFT830" s="80"/>
      <c r="UFU830" s="80"/>
      <c r="UFV830" s="80"/>
      <c r="UFW830" s="80"/>
      <c r="UFX830" s="80"/>
      <c r="UFY830" s="80"/>
      <c r="UFZ830" s="80"/>
      <c r="UGA830" s="80"/>
      <c r="UGB830" s="80"/>
      <c r="UGC830" s="80"/>
      <c r="UGD830" s="80"/>
      <c r="UGE830" s="80"/>
      <c r="UGF830" s="80"/>
      <c r="UGG830" s="80"/>
      <c r="UGH830" s="80"/>
      <c r="UGI830" s="80"/>
      <c r="UGJ830" s="80"/>
      <c r="UGK830" s="80"/>
      <c r="UGL830" s="80"/>
      <c r="UGM830" s="80"/>
      <c r="UGN830" s="80"/>
      <c r="UGO830" s="80"/>
      <c r="UGP830" s="80"/>
      <c r="UGQ830" s="80"/>
      <c r="UGR830" s="80"/>
      <c r="UGS830" s="80"/>
      <c r="UGT830" s="80"/>
      <c r="UGU830" s="80"/>
      <c r="UGV830" s="80"/>
      <c r="UGW830" s="80"/>
      <c r="UGX830" s="80"/>
      <c r="UGY830" s="80"/>
      <c r="UGZ830" s="80"/>
      <c r="UHA830" s="80"/>
      <c r="UHB830" s="80"/>
      <c r="UHC830" s="80"/>
      <c r="UHD830" s="80"/>
      <c r="UHE830" s="80"/>
      <c r="UHF830" s="80"/>
      <c r="UHG830" s="80"/>
      <c r="UHH830" s="80"/>
      <c r="UHI830" s="80"/>
      <c r="UHJ830" s="80"/>
      <c r="UHK830" s="80"/>
      <c r="UHL830" s="80"/>
      <c r="UHM830" s="80"/>
      <c r="UHN830" s="80"/>
      <c r="UHO830" s="80"/>
      <c r="UHP830" s="80"/>
      <c r="UHQ830" s="80"/>
      <c r="UHR830" s="80"/>
      <c r="UHS830" s="80"/>
      <c r="UHT830" s="80"/>
      <c r="UHU830" s="80"/>
      <c r="UHV830" s="80"/>
      <c r="UHW830" s="80"/>
      <c r="UHX830" s="80"/>
      <c r="UHY830" s="80"/>
      <c r="UHZ830" s="80"/>
      <c r="UIA830" s="80"/>
      <c r="UIB830" s="80"/>
      <c r="UIC830" s="80"/>
      <c r="UID830" s="80"/>
      <c r="UIE830" s="80"/>
      <c r="UIF830" s="80"/>
      <c r="UIG830" s="80"/>
      <c r="UIH830" s="80"/>
      <c r="UII830" s="80"/>
      <c r="UIJ830" s="80"/>
      <c r="UIK830" s="80"/>
      <c r="UIL830" s="80"/>
      <c r="UIM830" s="80"/>
      <c r="UIN830" s="80"/>
      <c r="UIO830" s="80"/>
      <c r="UIP830" s="80"/>
      <c r="UIQ830" s="80"/>
      <c r="UIR830" s="80"/>
      <c r="UIS830" s="80"/>
      <c r="UIT830" s="80"/>
      <c r="UIU830" s="80"/>
      <c r="UIV830" s="80"/>
      <c r="UIW830" s="80"/>
      <c r="UIX830" s="80"/>
      <c r="UIY830" s="80"/>
      <c r="UIZ830" s="80"/>
      <c r="UJA830" s="80"/>
      <c r="UJB830" s="80"/>
      <c r="UJC830" s="80"/>
      <c r="UJD830" s="80"/>
      <c r="UJE830" s="80"/>
      <c r="UJF830" s="80"/>
      <c r="UJG830" s="80"/>
      <c r="UJH830" s="80"/>
      <c r="UJI830" s="80"/>
      <c r="UJJ830" s="80"/>
      <c r="UJK830" s="80"/>
      <c r="UJL830" s="80"/>
      <c r="UJM830" s="80"/>
      <c r="UJN830" s="80"/>
      <c r="UJO830" s="80"/>
      <c r="UJP830" s="80"/>
      <c r="UJQ830" s="80"/>
      <c r="UJR830" s="80"/>
      <c r="UJS830" s="80"/>
      <c r="UJT830" s="80"/>
      <c r="UJU830" s="80"/>
      <c r="UJV830" s="80"/>
      <c r="UJW830" s="80"/>
      <c r="UJX830" s="80"/>
      <c r="UJY830" s="80"/>
      <c r="UJZ830" s="80"/>
      <c r="UKA830" s="80"/>
      <c r="UKB830" s="80"/>
      <c r="UKC830" s="80"/>
      <c r="UKD830" s="80"/>
      <c r="UKE830" s="80"/>
      <c r="UKF830" s="80"/>
      <c r="UKG830" s="80"/>
      <c r="UKH830" s="80"/>
      <c r="UKI830" s="80"/>
      <c r="UKJ830" s="80"/>
      <c r="UKK830" s="80"/>
      <c r="UKL830" s="80"/>
      <c r="UKM830" s="80"/>
      <c r="UKN830" s="80"/>
      <c r="UKO830" s="80"/>
      <c r="UKP830" s="80"/>
      <c r="UKQ830" s="80"/>
      <c r="UKR830" s="80"/>
      <c r="UKS830" s="80"/>
      <c r="UKT830" s="80"/>
      <c r="UKU830" s="80"/>
      <c r="UKV830" s="80"/>
      <c r="UKW830" s="80"/>
      <c r="UKX830" s="80"/>
      <c r="UKY830" s="80"/>
      <c r="UKZ830" s="80"/>
      <c r="ULA830" s="80"/>
      <c r="ULB830" s="80"/>
      <c r="ULC830" s="80"/>
      <c r="ULD830" s="80"/>
      <c r="ULE830" s="80"/>
      <c r="ULF830" s="80"/>
      <c r="ULG830" s="80"/>
      <c r="ULH830" s="80"/>
      <c r="ULI830" s="80"/>
      <c r="ULJ830" s="80"/>
      <c r="ULK830" s="80"/>
      <c r="ULL830" s="80"/>
      <c r="ULM830" s="80"/>
      <c r="ULN830" s="80"/>
      <c r="ULO830" s="80"/>
      <c r="ULP830" s="80"/>
      <c r="ULQ830" s="80"/>
      <c r="ULR830" s="80"/>
      <c r="ULS830" s="80"/>
      <c r="ULT830" s="80"/>
      <c r="ULU830" s="80"/>
      <c r="ULV830" s="80"/>
      <c r="ULW830" s="80"/>
      <c r="ULX830" s="80"/>
      <c r="ULY830" s="80"/>
      <c r="ULZ830" s="80"/>
      <c r="UMA830" s="80"/>
      <c r="UMB830" s="80"/>
      <c r="UMC830" s="80"/>
      <c r="UMD830" s="80"/>
      <c r="UME830" s="80"/>
      <c r="UMF830" s="80"/>
      <c r="UMG830" s="80"/>
      <c r="UMH830" s="80"/>
      <c r="UMI830" s="80"/>
      <c r="UMJ830" s="80"/>
      <c r="UMK830" s="80"/>
      <c r="UML830" s="80"/>
      <c r="UMM830" s="80"/>
      <c r="UMN830" s="80"/>
      <c r="UMO830" s="80"/>
      <c r="UMP830" s="80"/>
      <c r="UMQ830" s="80"/>
      <c r="UMR830" s="80"/>
      <c r="UMS830" s="80"/>
      <c r="UMT830" s="80"/>
      <c r="UMU830" s="80"/>
      <c r="UMV830" s="80"/>
      <c r="UMW830" s="80"/>
      <c r="UMX830" s="80"/>
      <c r="UMY830" s="80"/>
      <c r="UMZ830" s="80"/>
      <c r="UNA830" s="80"/>
      <c r="UNB830" s="80"/>
      <c r="UNC830" s="80"/>
      <c r="UND830" s="80"/>
      <c r="UNE830" s="80"/>
      <c r="UNF830" s="80"/>
      <c r="UNG830" s="80"/>
      <c r="UNH830" s="80"/>
      <c r="UNI830" s="80"/>
      <c r="UNJ830" s="80"/>
      <c r="UNK830" s="80"/>
      <c r="UNL830" s="80"/>
      <c r="UNM830" s="80"/>
      <c r="UNN830" s="80"/>
      <c r="UNO830" s="80"/>
      <c r="UNP830" s="80"/>
      <c r="UNQ830" s="80"/>
      <c r="UNR830" s="80"/>
      <c r="UNS830" s="80"/>
      <c r="UNT830" s="80"/>
      <c r="UNU830" s="80"/>
      <c r="UNV830" s="80"/>
      <c r="UNW830" s="80"/>
      <c r="UNX830" s="80"/>
      <c r="UNY830" s="80"/>
      <c r="UNZ830" s="80"/>
      <c r="UOA830" s="80"/>
      <c r="UOB830" s="80"/>
      <c r="UOC830" s="80"/>
      <c r="UOD830" s="80"/>
      <c r="UOE830" s="80"/>
      <c r="UOF830" s="80"/>
      <c r="UOG830" s="80"/>
      <c r="UOH830" s="80"/>
      <c r="UOI830" s="80"/>
      <c r="UOJ830" s="80"/>
      <c r="UOK830" s="80"/>
      <c r="UOL830" s="80"/>
      <c r="UOM830" s="80"/>
      <c r="UON830" s="80"/>
      <c r="UOO830" s="80"/>
      <c r="UOP830" s="80"/>
      <c r="UOQ830" s="80"/>
      <c r="UOR830" s="80"/>
      <c r="UOS830" s="80"/>
      <c r="UOT830" s="80"/>
      <c r="UOU830" s="80"/>
      <c r="UOV830" s="80"/>
      <c r="UOW830" s="80"/>
      <c r="UOX830" s="80"/>
      <c r="UOY830" s="80"/>
      <c r="UOZ830" s="80"/>
      <c r="UPA830" s="80"/>
      <c r="UPB830" s="80"/>
      <c r="UPC830" s="80"/>
      <c r="UPD830" s="80"/>
      <c r="UPE830" s="80"/>
      <c r="UPF830" s="80"/>
      <c r="UPG830" s="80"/>
      <c r="UPH830" s="80"/>
      <c r="UPI830" s="80"/>
      <c r="UPJ830" s="80"/>
      <c r="UPK830" s="80"/>
      <c r="UPL830" s="80"/>
      <c r="UPM830" s="80"/>
      <c r="UPN830" s="80"/>
      <c r="UPO830" s="80"/>
      <c r="UPP830" s="80"/>
      <c r="UPQ830" s="80"/>
      <c r="UPR830" s="80"/>
      <c r="UPS830" s="80"/>
      <c r="UPT830" s="80"/>
      <c r="UPU830" s="80"/>
      <c r="UPV830" s="80"/>
      <c r="UPW830" s="80"/>
      <c r="UPX830" s="80"/>
      <c r="UPY830" s="80"/>
      <c r="UPZ830" s="80"/>
      <c r="UQA830" s="80"/>
      <c r="UQB830" s="80"/>
      <c r="UQC830" s="80"/>
      <c r="UQD830" s="80"/>
      <c r="UQE830" s="80"/>
      <c r="UQF830" s="80"/>
      <c r="UQG830" s="80"/>
      <c r="UQH830" s="80"/>
      <c r="UQI830" s="80"/>
      <c r="UQJ830" s="80"/>
      <c r="UQK830" s="80"/>
      <c r="UQL830" s="80"/>
      <c r="UQM830" s="80"/>
      <c r="UQN830" s="80"/>
      <c r="UQO830" s="80"/>
      <c r="UQP830" s="80"/>
      <c r="UQQ830" s="80"/>
      <c r="UQR830" s="80"/>
      <c r="UQS830" s="80"/>
      <c r="UQT830" s="80"/>
      <c r="UQU830" s="80"/>
      <c r="UQV830" s="80"/>
      <c r="UQW830" s="80"/>
      <c r="UQX830" s="80"/>
      <c r="UQY830" s="80"/>
      <c r="UQZ830" s="80"/>
      <c r="URA830" s="80"/>
      <c r="URB830" s="80"/>
      <c r="URC830" s="80"/>
      <c r="URD830" s="80"/>
      <c r="URE830" s="80"/>
      <c r="URF830" s="80"/>
      <c r="URG830" s="80"/>
      <c r="URH830" s="80"/>
      <c r="URI830" s="80"/>
      <c r="URJ830" s="80"/>
      <c r="URK830" s="80"/>
      <c r="URL830" s="80"/>
      <c r="URM830" s="80"/>
      <c r="URN830" s="80"/>
      <c r="URO830" s="80"/>
      <c r="URP830" s="80"/>
      <c r="URQ830" s="80"/>
      <c r="URR830" s="80"/>
      <c r="URS830" s="80"/>
      <c r="URT830" s="80"/>
      <c r="URU830" s="80"/>
      <c r="URV830" s="80"/>
      <c r="URW830" s="80"/>
      <c r="URX830" s="80"/>
      <c r="URY830" s="80"/>
      <c r="URZ830" s="80"/>
      <c r="USA830" s="80"/>
      <c r="USB830" s="80"/>
      <c r="USC830" s="80"/>
      <c r="USD830" s="80"/>
      <c r="USE830" s="80"/>
      <c r="USF830" s="80"/>
      <c r="USG830" s="80"/>
      <c r="USH830" s="80"/>
      <c r="USI830" s="80"/>
      <c r="USJ830" s="80"/>
      <c r="USK830" s="80"/>
      <c r="USL830" s="80"/>
      <c r="USM830" s="80"/>
      <c r="USN830" s="80"/>
      <c r="USO830" s="80"/>
      <c r="USP830" s="80"/>
      <c r="USQ830" s="80"/>
      <c r="USR830" s="80"/>
      <c r="USS830" s="80"/>
      <c r="UST830" s="80"/>
      <c r="USU830" s="80"/>
      <c r="USV830" s="80"/>
      <c r="USW830" s="80"/>
      <c r="USX830" s="80"/>
      <c r="USY830" s="80"/>
      <c r="USZ830" s="80"/>
      <c r="UTA830" s="80"/>
      <c r="UTB830" s="80"/>
      <c r="UTC830" s="80"/>
      <c r="UTD830" s="80"/>
      <c r="UTE830" s="80"/>
      <c r="UTF830" s="80"/>
      <c r="UTG830" s="80"/>
      <c r="UTH830" s="80"/>
      <c r="UTI830" s="80"/>
      <c r="UTJ830" s="80"/>
      <c r="UTK830" s="80"/>
      <c r="UTL830" s="80"/>
      <c r="UTM830" s="80"/>
      <c r="UTN830" s="80"/>
      <c r="UTO830" s="80"/>
      <c r="UTP830" s="80"/>
      <c r="UTQ830" s="80"/>
      <c r="UTR830" s="80"/>
      <c r="UTS830" s="80"/>
      <c r="UTT830" s="80"/>
      <c r="UTU830" s="80"/>
      <c r="UTV830" s="80"/>
      <c r="UTW830" s="80"/>
      <c r="UTX830" s="80"/>
      <c r="UTY830" s="80"/>
      <c r="UTZ830" s="80"/>
      <c r="UUA830" s="80"/>
      <c r="UUB830" s="80"/>
      <c r="UUC830" s="80"/>
      <c r="UUD830" s="80"/>
      <c r="UUE830" s="80"/>
      <c r="UUF830" s="80"/>
      <c r="UUG830" s="80"/>
      <c r="UUH830" s="80"/>
      <c r="UUI830" s="80"/>
      <c r="UUJ830" s="80"/>
      <c r="UUK830" s="80"/>
      <c r="UUL830" s="80"/>
      <c r="UUM830" s="80"/>
      <c r="UUN830" s="80"/>
      <c r="UUO830" s="80"/>
      <c r="UUP830" s="80"/>
      <c r="UUQ830" s="80"/>
      <c r="UUR830" s="80"/>
      <c r="UUS830" s="80"/>
      <c r="UUT830" s="80"/>
      <c r="UUU830" s="80"/>
      <c r="UUV830" s="80"/>
      <c r="UUW830" s="80"/>
      <c r="UUX830" s="80"/>
      <c r="UUY830" s="80"/>
      <c r="UUZ830" s="80"/>
      <c r="UVA830" s="80"/>
      <c r="UVB830" s="80"/>
      <c r="UVC830" s="80"/>
      <c r="UVD830" s="80"/>
      <c r="UVE830" s="80"/>
      <c r="UVF830" s="80"/>
      <c r="UVG830" s="80"/>
      <c r="UVH830" s="80"/>
      <c r="UVI830" s="80"/>
      <c r="UVJ830" s="80"/>
      <c r="UVK830" s="80"/>
      <c r="UVL830" s="80"/>
      <c r="UVM830" s="80"/>
      <c r="UVN830" s="80"/>
      <c r="UVO830" s="80"/>
      <c r="UVP830" s="80"/>
      <c r="UVQ830" s="80"/>
      <c r="UVR830" s="80"/>
      <c r="UVS830" s="80"/>
      <c r="UVT830" s="80"/>
      <c r="UVU830" s="80"/>
      <c r="UVV830" s="80"/>
      <c r="UVW830" s="80"/>
      <c r="UVX830" s="80"/>
      <c r="UVY830" s="80"/>
      <c r="UVZ830" s="80"/>
      <c r="UWA830" s="80"/>
      <c r="UWB830" s="80"/>
      <c r="UWC830" s="80"/>
      <c r="UWD830" s="80"/>
      <c r="UWE830" s="80"/>
      <c r="UWF830" s="80"/>
      <c r="UWG830" s="80"/>
      <c r="UWH830" s="80"/>
      <c r="UWI830" s="80"/>
      <c r="UWJ830" s="80"/>
      <c r="UWK830" s="80"/>
      <c r="UWL830" s="80"/>
      <c r="UWM830" s="80"/>
      <c r="UWN830" s="80"/>
      <c r="UWO830" s="80"/>
      <c r="UWP830" s="80"/>
      <c r="UWQ830" s="80"/>
      <c r="UWR830" s="80"/>
      <c r="UWS830" s="80"/>
      <c r="UWT830" s="80"/>
      <c r="UWU830" s="80"/>
      <c r="UWV830" s="80"/>
      <c r="UWW830" s="80"/>
      <c r="UWX830" s="80"/>
      <c r="UWY830" s="80"/>
      <c r="UWZ830" s="80"/>
      <c r="UXA830" s="80"/>
      <c r="UXB830" s="80"/>
      <c r="UXC830" s="80"/>
      <c r="UXD830" s="80"/>
      <c r="UXE830" s="80"/>
      <c r="UXF830" s="80"/>
      <c r="UXG830" s="80"/>
      <c r="UXH830" s="80"/>
      <c r="UXI830" s="80"/>
      <c r="UXJ830" s="80"/>
      <c r="UXK830" s="80"/>
      <c r="UXL830" s="80"/>
      <c r="UXM830" s="80"/>
      <c r="UXN830" s="80"/>
      <c r="UXO830" s="80"/>
      <c r="UXP830" s="80"/>
      <c r="UXQ830" s="80"/>
      <c r="UXR830" s="80"/>
      <c r="UXS830" s="80"/>
      <c r="UXT830" s="80"/>
      <c r="UXU830" s="80"/>
      <c r="UXV830" s="80"/>
      <c r="UXW830" s="80"/>
      <c r="UXX830" s="80"/>
      <c r="UXY830" s="80"/>
      <c r="UXZ830" s="80"/>
      <c r="UYA830" s="80"/>
      <c r="UYB830" s="80"/>
      <c r="UYC830" s="80"/>
      <c r="UYD830" s="80"/>
      <c r="UYE830" s="80"/>
      <c r="UYF830" s="80"/>
      <c r="UYG830" s="80"/>
      <c r="UYH830" s="80"/>
      <c r="UYI830" s="80"/>
      <c r="UYJ830" s="80"/>
      <c r="UYK830" s="80"/>
      <c r="UYL830" s="80"/>
      <c r="UYM830" s="80"/>
      <c r="UYN830" s="80"/>
      <c r="UYO830" s="80"/>
      <c r="UYP830" s="80"/>
      <c r="UYQ830" s="80"/>
      <c r="UYR830" s="80"/>
      <c r="UYS830" s="80"/>
      <c r="UYT830" s="80"/>
      <c r="UYU830" s="80"/>
      <c r="UYV830" s="80"/>
      <c r="UYW830" s="80"/>
      <c r="UYX830" s="80"/>
      <c r="UYY830" s="80"/>
      <c r="UYZ830" s="80"/>
      <c r="UZA830" s="80"/>
      <c r="UZB830" s="80"/>
      <c r="UZC830" s="80"/>
      <c r="UZD830" s="80"/>
      <c r="UZE830" s="80"/>
      <c r="UZF830" s="80"/>
      <c r="UZG830" s="80"/>
      <c r="UZH830" s="80"/>
      <c r="UZI830" s="80"/>
      <c r="UZJ830" s="80"/>
      <c r="UZK830" s="80"/>
      <c r="UZL830" s="80"/>
      <c r="UZM830" s="80"/>
      <c r="UZN830" s="80"/>
      <c r="UZO830" s="80"/>
      <c r="UZP830" s="80"/>
      <c r="UZQ830" s="80"/>
      <c r="UZR830" s="80"/>
      <c r="UZS830" s="80"/>
      <c r="UZT830" s="80"/>
      <c r="UZU830" s="80"/>
      <c r="UZV830" s="80"/>
      <c r="UZW830" s="80"/>
      <c r="UZX830" s="80"/>
      <c r="UZY830" s="80"/>
      <c r="UZZ830" s="80"/>
      <c r="VAA830" s="80"/>
      <c r="VAB830" s="80"/>
      <c r="VAC830" s="80"/>
      <c r="VAD830" s="80"/>
      <c r="VAE830" s="80"/>
      <c r="VAF830" s="80"/>
      <c r="VAG830" s="80"/>
      <c r="VAH830" s="80"/>
      <c r="VAI830" s="80"/>
      <c r="VAJ830" s="80"/>
      <c r="VAK830" s="80"/>
      <c r="VAL830" s="80"/>
      <c r="VAM830" s="80"/>
      <c r="VAN830" s="80"/>
      <c r="VAO830" s="80"/>
      <c r="VAP830" s="80"/>
      <c r="VAQ830" s="80"/>
      <c r="VAR830" s="80"/>
      <c r="VAS830" s="80"/>
      <c r="VAT830" s="80"/>
      <c r="VAU830" s="80"/>
      <c r="VAV830" s="80"/>
      <c r="VAW830" s="80"/>
      <c r="VAX830" s="80"/>
      <c r="VAY830" s="80"/>
      <c r="VAZ830" s="80"/>
      <c r="VBA830" s="80"/>
      <c r="VBB830" s="80"/>
      <c r="VBC830" s="80"/>
      <c r="VBD830" s="80"/>
      <c r="VBE830" s="80"/>
      <c r="VBF830" s="80"/>
      <c r="VBG830" s="80"/>
      <c r="VBH830" s="80"/>
      <c r="VBI830" s="80"/>
      <c r="VBJ830" s="80"/>
      <c r="VBK830" s="80"/>
      <c r="VBL830" s="80"/>
      <c r="VBM830" s="80"/>
      <c r="VBN830" s="80"/>
      <c r="VBO830" s="80"/>
      <c r="VBP830" s="80"/>
      <c r="VBQ830" s="80"/>
      <c r="VBR830" s="80"/>
      <c r="VBS830" s="80"/>
      <c r="VBT830" s="80"/>
      <c r="VBU830" s="80"/>
      <c r="VBV830" s="80"/>
      <c r="VBW830" s="80"/>
      <c r="VBX830" s="80"/>
      <c r="VBY830" s="80"/>
      <c r="VBZ830" s="80"/>
      <c r="VCA830" s="80"/>
      <c r="VCB830" s="80"/>
      <c r="VCC830" s="80"/>
      <c r="VCD830" s="80"/>
      <c r="VCE830" s="80"/>
      <c r="VCF830" s="80"/>
      <c r="VCG830" s="80"/>
      <c r="VCH830" s="80"/>
      <c r="VCI830" s="80"/>
      <c r="VCJ830" s="80"/>
      <c r="VCK830" s="80"/>
      <c r="VCL830" s="80"/>
      <c r="VCM830" s="80"/>
      <c r="VCN830" s="80"/>
      <c r="VCO830" s="80"/>
      <c r="VCP830" s="80"/>
      <c r="VCQ830" s="80"/>
      <c r="VCR830" s="80"/>
      <c r="VCS830" s="80"/>
      <c r="VCT830" s="80"/>
      <c r="VCU830" s="80"/>
      <c r="VCV830" s="80"/>
      <c r="VCW830" s="80"/>
      <c r="VCX830" s="80"/>
      <c r="VCY830" s="80"/>
      <c r="VCZ830" s="80"/>
      <c r="VDA830" s="80"/>
      <c r="VDB830" s="80"/>
      <c r="VDC830" s="80"/>
      <c r="VDD830" s="80"/>
      <c r="VDE830" s="80"/>
      <c r="VDF830" s="80"/>
      <c r="VDG830" s="80"/>
      <c r="VDH830" s="80"/>
      <c r="VDI830" s="80"/>
      <c r="VDJ830" s="80"/>
      <c r="VDK830" s="80"/>
      <c r="VDL830" s="80"/>
      <c r="VDM830" s="80"/>
      <c r="VDN830" s="80"/>
      <c r="VDO830" s="80"/>
      <c r="VDP830" s="80"/>
      <c r="VDQ830" s="80"/>
      <c r="VDR830" s="80"/>
      <c r="VDS830" s="80"/>
      <c r="VDT830" s="80"/>
      <c r="VDU830" s="80"/>
      <c r="VDV830" s="80"/>
      <c r="VDW830" s="80"/>
      <c r="VDX830" s="80"/>
      <c r="VDY830" s="80"/>
      <c r="VDZ830" s="80"/>
      <c r="VEA830" s="80"/>
      <c r="VEB830" s="80"/>
      <c r="VEC830" s="80"/>
      <c r="VED830" s="80"/>
      <c r="VEE830" s="80"/>
      <c r="VEF830" s="80"/>
      <c r="VEG830" s="80"/>
      <c r="VEH830" s="80"/>
      <c r="VEI830" s="80"/>
      <c r="VEJ830" s="80"/>
      <c r="VEK830" s="80"/>
      <c r="VEL830" s="80"/>
      <c r="VEM830" s="80"/>
      <c r="VEN830" s="80"/>
      <c r="VEO830" s="80"/>
      <c r="VEP830" s="80"/>
      <c r="VEQ830" s="80"/>
      <c r="VER830" s="80"/>
      <c r="VES830" s="80"/>
      <c r="VET830" s="80"/>
      <c r="VEU830" s="80"/>
      <c r="VEV830" s="80"/>
      <c r="VEW830" s="80"/>
      <c r="VEX830" s="80"/>
      <c r="VEY830" s="80"/>
      <c r="VEZ830" s="80"/>
      <c r="VFA830" s="80"/>
      <c r="VFB830" s="80"/>
      <c r="VFC830" s="80"/>
      <c r="VFD830" s="80"/>
      <c r="VFE830" s="80"/>
      <c r="VFF830" s="80"/>
      <c r="VFG830" s="80"/>
      <c r="VFH830" s="80"/>
      <c r="VFI830" s="80"/>
      <c r="VFJ830" s="80"/>
      <c r="VFK830" s="80"/>
      <c r="VFL830" s="80"/>
      <c r="VFM830" s="80"/>
      <c r="VFN830" s="80"/>
      <c r="VFO830" s="80"/>
      <c r="VFP830" s="80"/>
      <c r="VFQ830" s="80"/>
      <c r="VFR830" s="80"/>
      <c r="VFS830" s="80"/>
      <c r="VFT830" s="80"/>
      <c r="VFU830" s="80"/>
      <c r="VFV830" s="80"/>
      <c r="VFW830" s="80"/>
      <c r="VFX830" s="80"/>
      <c r="VFY830" s="80"/>
      <c r="VFZ830" s="80"/>
      <c r="VGA830" s="80"/>
      <c r="VGB830" s="80"/>
      <c r="VGC830" s="80"/>
      <c r="VGD830" s="80"/>
      <c r="VGE830" s="80"/>
      <c r="VGF830" s="80"/>
      <c r="VGG830" s="80"/>
      <c r="VGH830" s="80"/>
      <c r="VGI830" s="80"/>
      <c r="VGJ830" s="80"/>
      <c r="VGK830" s="80"/>
      <c r="VGL830" s="80"/>
      <c r="VGM830" s="80"/>
      <c r="VGN830" s="80"/>
      <c r="VGO830" s="80"/>
      <c r="VGP830" s="80"/>
      <c r="VGQ830" s="80"/>
      <c r="VGR830" s="80"/>
      <c r="VGS830" s="80"/>
      <c r="VGT830" s="80"/>
      <c r="VGU830" s="80"/>
      <c r="VGV830" s="80"/>
      <c r="VGW830" s="80"/>
      <c r="VGX830" s="80"/>
      <c r="VGY830" s="80"/>
      <c r="VGZ830" s="80"/>
      <c r="VHA830" s="80"/>
      <c r="VHB830" s="80"/>
      <c r="VHC830" s="80"/>
      <c r="VHD830" s="80"/>
      <c r="VHE830" s="80"/>
      <c r="VHF830" s="80"/>
      <c r="VHG830" s="80"/>
      <c r="VHH830" s="80"/>
      <c r="VHI830" s="80"/>
      <c r="VHJ830" s="80"/>
      <c r="VHK830" s="80"/>
      <c r="VHL830" s="80"/>
      <c r="VHM830" s="80"/>
      <c r="VHN830" s="80"/>
      <c r="VHO830" s="80"/>
      <c r="VHP830" s="80"/>
      <c r="VHQ830" s="80"/>
      <c r="VHR830" s="80"/>
      <c r="VHS830" s="80"/>
      <c r="VHT830" s="80"/>
      <c r="VHU830" s="80"/>
      <c r="VHV830" s="80"/>
      <c r="VHW830" s="80"/>
      <c r="VHX830" s="80"/>
      <c r="VHY830" s="80"/>
      <c r="VHZ830" s="80"/>
      <c r="VIA830" s="80"/>
      <c r="VIB830" s="80"/>
      <c r="VIC830" s="80"/>
      <c r="VID830" s="80"/>
      <c r="VIE830" s="80"/>
      <c r="VIF830" s="80"/>
      <c r="VIG830" s="80"/>
      <c r="VIH830" s="80"/>
      <c r="VII830" s="80"/>
      <c r="VIJ830" s="80"/>
      <c r="VIK830" s="80"/>
      <c r="VIL830" s="80"/>
      <c r="VIM830" s="80"/>
      <c r="VIN830" s="80"/>
      <c r="VIO830" s="80"/>
      <c r="VIP830" s="80"/>
      <c r="VIQ830" s="80"/>
      <c r="VIR830" s="80"/>
      <c r="VIS830" s="80"/>
      <c r="VIT830" s="80"/>
      <c r="VIU830" s="80"/>
      <c r="VIV830" s="80"/>
      <c r="VIW830" s="80"/>
      <c r="VIX830" s="80"/>
      <c r="VIY830" s="80"/>
      <c r="VIZ830" s="80"/>
      <c r="VJA830" s="80"/>
      <c r="VJB830" s="80"/>
      <c r="VJC830" s="80"/>
      <c r="VJD830" s="80"/>
      <c r="VJE830" s="80"/>
      <c r="VJF830" s="80"/>
      <c r="VJG830" s="80"/>
      <c r="VJH830" s="80"/>
      <c r="VJI830" s="80"/>
      <c r="VJJ830" s="80"/>
      <c r="VJK830" s="80"/>
      <c r="VJL830" s="80"/>
      <c r="VJM830" s="80"/>
      <c r="VJN830" s="80"/>
      <c r="VJO830" s="80"/>
      <c r="VJP830" s="80"/>
      <c r="VJQ830" s="80"/>
      <c r="VJR830" s="80"/>
      <c r="VJS830" s="80"/>
      <c r="VJT830" s="80"/>
      <c r="VJU830" s="80"/>
      <c r="VJV830" s="80"/>
      <c r="VJW830" s="80"/>
      <c r="VJX830" s="80"/>
      <c r="VJY830" s="80"/>
      <c r="VJZ830" s="80"/>
      <c r="VKA830" s="80"/>
      <c r="VKB830" s="80"/>
      <c r="VKC830" s="80"/>
      <c r="VKD830" s="80"/>
      <c r="VKE830" s="80"/>
      <c r="VKF830" s="80"/>
      <c r="VKG830" s="80"/>
      <c r="VKH830" s="80"/>
      <c r="VKI830" s="80"/>
      <c r="VKJ830" s="80"/>
      <c r="VKK830" s="80"/>
      <c r="VKL830" s="80"/>
      <c r="VKM830" s="80"/>
      <c r="VKN830" s="80"/>
      <c r="VKO830" s="80"/>
      <c r="VKP830" s="80"/>
      <c r="VKQ830" s="80"/>
      <c r="VKR830" s="80"/>
      <c r="VKS830" s="80"/>
      <c r="VKT830" s="80"/>
      <c r="VKU830" s="80"/>
      <c r="VKV830" s="80"/>
      <c r="VKW830" s="80"/>
      <c r="VKX830" s="80"/>
      <c r="VKY830" s="80"/>
      <c r="VKZ830" s="80"/>
      <c r="VLA830" s="80"/>
      <c r="VLB830" s="80"/>
      <c r="VLC830" s="80"/>
      <c r="VLD830" s="80"/>
      <c r="VLE830" s="80"/>
      <c r="VLF830" s="80"/>
      <c r="VLG830" s="80"/>
      <c r="VLH830" s="80"/>
      <c r="VLI830" s="80"/>
      <c r="VLJ830" s="80"/>
      <c r="VLK830" s="80"/>
      <c r="VLL830" s="80"/>
      <c r="VLM830" s="80"/>
      <c r="VLN830" s="80"/>
      <c r="VLO830" s="80"/>
      <c r="VLP830" s="80"/>
      <c r="VLQ830" s="80"/>
      <c r="VLR830" s="80"/>
      <c r="VLS830" s="80"/>
      <c r="VLT830" s="80"/>
      <c r="VLU830" s="80"/>
      <c r="VLV830" s="80"/>
      <c r="VLW830" s="80"/>
      <c r="VLX830" s="80"/>
      <c r="VLY830" s="80"/>
      <c r="VLZ830" s="80"/>
      <c r="VMA830" s="80"/>
      <c r="VMB830" s="80"/>
      <c r="VMC830" s="80"/>
      <c r="VMD830" s="80"/>
      <c r="VME830" s="80"/>
      <c r="VMF830" s="80"/>
      <c r="VMG830" s="80"/>
      <c r="VMH830" s="80"/>
      <c r="VMI830" s="80"/>
      <c r="VMJ830" s="80"/>
      <c r="VMK830" s="80"/>
      <c r="VML830" s="80"/>
      <c r="VMM830" s="80"/>
      <c r="VMN830" s="80"/>
      <c r="VMO830" s="80"/>
      <c r="VMP830" s="80"/>
      <c r="VMQ830" s="80"/>
      <c r="VMR830" s="80"/>
      <c r="VMS830" s="80"/>
      <c r="VMT830" s="80"/>
      <c r="VMU830" s="80"/>
      <c r="VMV830" s="80"/>
      <c r="VMW830" s="80"/>
      <c r="VMX830" s="80"/>
      <c r="VMY830" s="80"/>
      <c r="VMZ830" s="80"/>
      <c r="VNA830" s="80"/>
      <c r="VNB830" s="80"/>
      <c r="VNC830" s="80"/>
      <c r="VND830" s="80"/>
      <c r="VNE830" s="80"/>
      <c r="VNF830" s="80"/>
      <c r="VNG830" s="80"/>
      <c r="VNH830" s="80"/>
      <c r="VNI830" s="80"/>
      <c r="VNJ830" s="80"/>
      <c r="VNK830" s="80"/>
      <c r="VNL830" s="80"/>
      <c r="VNM830" s="80"/>
      <c r="VNN830" s="80"/>
      <c r="VNO830" s="80"/>
      <c r="VNP830" s="80"/>
      <c r="VNQ830" s="80"/>
      <c r="VNR830" s="80"/>
      <c r="VNS830" s="80"/>
      <c r="VNT830" s="80"/>
      <c r="VNU830" s="80"/>
      <c r="VNV830" s="80"/>
      <c r="VNW830" s="80"/>
      <c r="VNX830" s="80"/>
      <c r="VNY830" s="80"/>
      <c r="VNZ830" s="80"/>
      <c r="VOA830" s="80"/>
      <c r="VOB830" s="80"/>
      <c r="VOC830" s="80"/>
      <c r="VOD830" s="80"/>
      <c r="VOE830" s="80"/>
      <c r="VOF830" s="80"/>
      <c r="VOG830" s="80"/>
      <c r="VOH830" s="80"/>
      <c r="VOI830" s="80"/>
      <c r="VOJ830" s="80"/>
      <c r="VOK830" s="80"/>
      <c r="VOL830" s="80"/>
      <c r="VOM830" s="80"/>
      <c r="VON830" s="80"/>
      <c r="VOO830" s="80"/>
      <c r="VOP830" s="80"/>
      <c r="VOQ830" s="80"/>
      <c r="VOR830" s="80"/>
      <c r="VOS830" s="80"/>
      <c r="VOT830" s="80"/>
      <c r="VOU830" s="80"/>
      <c r="VOV830" s="80"/>
      <c r="VOW830" s="80"/>
      <c r="VOX830" s="80"/>
      <c r="VOY830" s="80"/>
      <c r="VOZ830" s="80"/>
      <c r="VPA830" s="80"/>
      <c r="VPB830" s="80"/>
      <c r="VPC830" s="80"/>
      <c r="VPD830" s="80"/>
      <c r="VPE830" s="80"/>
      <c r="VPF830" s="80"/>
      <c r="VPG830" s="80"/>
      <c r="VPH830" s="80"/>
      <c r="VPI830" s="80"/>
      <c r="VPJ830" s="80"/>
      <c r="VPK830" s="80"/>
      <c r="VPL830" s="80"/>
      <c r="VPM830" s="80"/>
      <c r="VPN830" s="80"/>
      <c r="VPO830" s="80"/>
      <c r="VPP830" s="80"/>
      <c r="VPQ830" s="80"/>
      <c r="VPR830" s="80"/>
      <c r="VPS830" s="80"/>
      <c r="VPT830" s="80"/>
      <c r="VPU830" s="80"/>
      <c r="VPV830" s="80"/>
      <c r="VPW830" s="80"/>
      <c r="VPX830" s="80"/>
      <c r="VPY830" s="80"/>
      <c r="VPZ830" s="80"/>
      <c r="VQA830" s="80"/>
      <c r="VQB830" s="80"/>
      <c r="VQC830" s="80"/>
      <c r="VQD830" s="80"/>
      <c r="VQE830" s="80"/>
      <c r="VQF830" s="80"/>
      <c r="VQG830" s="80"/>
      <c r="VQH830" s="80"/>
      <c r="VQI830" s="80"/>
      <c r="VQJ830" s="80"/>
      <c r="VQK830" s="80"/>
      <c r="VQL830" s="80"/>
      <c r="VQM830" s="80"/>
      <c r="VQN830" s="80"/>
      <c r="VQO830" s="80"/>
      <c r="VQP830" s="80"/>
      <c r="VQQ830" s="80"/>
      <c r="VQR830" s="80"/>
      <c r="VQS830" s="80"/>
      <c r="VQT830" s="80"/>
      <c r="VQU830" s="80"/>
      <c r="VQV830" s="80"/>
      <c r="VQW830" s="80"/>
      <c r="VQX830" s="80"/>
      <c r="VQY830" s="80"/>
      <c r="VQZ830" s="80"/>
      <c r="VRA830" s="80"/>
      <c r="VRB830" s="80"/>
      <c r="VRC830" s="80"/>
      <c r="VRD830" s="80"/>
      <c r="VRE830" s="80"/>
      <c r="VRF830" s="80"/>
      <c r="VRG830" s="80"/>
      <c r="VRH830" s="80"/>
      <c r="VRI830" s="80"/>
      <c r="VRJ830" s="80"/>
      <c r="VRK830" s="80"/>
      <c r="VRL830" s="80"/>
      <c r="VRM830" s="80"/>
      <c r="VRN830" s="80"/>
      <c r="VRO830" s="80"/>
      <c r="VRP830" s="80"/>
      <c r="VRQ830" s="80"/>
      <c r="VRR830" s="80"/>
      <c r="VRS830" s="80"/>
      <c r="VRT830" s="80"/>
      <c r="VRU830" s="80"/>
      <c r="VRV830" s="80"/>
      <c r="VRW830" s="80"/>
      <c r="VRX830" s="80"/>
      <c r="VRY830" s="80"/>
      <c r="VRZ830" s="80"/>
      <c r="VSA830" s="80"/>
      <c r="VSB830" s="80"/>
      <c r="VSC830" s="80"/>
      <c r="VSD830" s="80"/>
      <c r="VSE830" s="80"/>
      <c r="VSF830" s="80"/>
      <c r="VSG830" s="80"/>
      <c r="VSH830" s="80"/>
      <c r="VSI830" s="80"/>
      <c r="VSJ830" s="80"/>
      <c r="VSK830" s="80"/>
      <c r="VSL830" s="80"/>
      <c r="VSM830" s="80"/>
      <c r="VSN830" s="80"/>
      <c r="VSO830" s="80"/>
      <c r="VSP830" s="80"/>
      <c r="VSQ830" s="80"/>
      <c r="VSR830" s="80"/>
      <c r="VSS830" s="80"/>
      <c r="VST830" s="80"/>
      <c r="VSU830" s="80"/>
      <c r="VSV830" s="80"/>
      <c r="VSW830" s="80"/>
      <c r="VSX830" s="80"/>
      <c r="VSY830" s="80"/>
      <c r="VSZ830" s="80"/>
      <c r="VTA830" s="80"/>
      <c r="VTB830" s="80"/>
      <c r="VTC830" s="80"/>
      <c r="VTD830" s="80"/>
      <c r="VTE830" s="80"/>
      <c r="VTF830" s="80"/>
      <c r="VTG830" s="80"/>
      <c r="VTH830" s="80"/>
      <c r="VTI830" s="80"/>
      <c r="VTJ830" s="80"/>
      <c r="VTK830" s="80"/>
      <c r="VTL830" s="80"/>
      <c r="VTM830" s="80"/>
      <c r="VTN830" s="80"/>
      <c r="VTO830" s="80"/>
      <c r="VTP830" s="80"/>
      <c r="VTQ830" s="80"/>
      <c r="VTR830" s="80"/>
      <c r="VTS830" s="80"/>
      <c r="VTT830" s="80"/>
      <c r="VTU830" s="80"/>
      <c r="VTV830" s="80"/>
      <c r="VTW830" s="80"/>
      <c r="VTX830" s="80"/>
      <c r="VTY830" s="80"/>
      <c r="VTZ830" s="80"/>
      <c r="VUA830" s="80"/>
      <c r="VUB830" s="80"/>
      <c r="VUC830" s="80"/>
      <c r="VUD830" s="80"/>
      <c r="VUE830" s="80"/>
      <c r="VUF830" s="80"/>
      <c r="VUG830" s="80"/>
      <c r="VUH830" s="80"/>
      <c r="VUI830" s="80"/>
      <c r="VUJ830" s="80"/>
      <c r="VUK830" s="80"/>
      <c r="VUL830" s="80"/>
      <c r="VUM830" s="80"/>
      <c r="VUN830" s="80"/>
      <c r="VUO830" s="80"/>
      <c r="VUP830" s="80"/>
      <c r="VUQ830" s="80"/>
      <c r="VUR830" s="80"/>
      <c r="VUS830" s="80"/>
      <c r="VUT830" s="80"/>
      <c r="VUU830" s="80"/>
      <c r="VUV830" s="80"/>
      <c r="VUW830" s="80"/>
      <c r="VUX830" s="80"/>
      <c r="VUY830" s="80"/>
      <c r="VUZ830" s="80"/>
      <c r="VVA830" s="80"/>
      <c r="VVB830" s="80"/>
      <c r="VVC830" s="80"/>
      <c r="VVD830" s="80"/>
      <c r="VVE830" s="80"/>
      <c r="VVF830" s="80"/>
      <c r="VVG830" s="80"/>
      <c r="VVH830" s="80"/>
      <c r="VVI830" s="80"/>
      <c r="VVJ830" s="80"/>
      <c r="VVK830" s="80"/>
      <c r="VVL830" s="80"/>
      <c r="VVM830" s="80"/>
      <c r="VVN830" s="80"/>
      <c r="VVO830" s="80"/>
      <c r="VVP830" s="80"/>
      <c r="VVQ830" s="80"/>
      <c r="VVR830" s="80"/>
      <c r="VVS830" s="80"/>
      <c r="VVT830" s="80"/>
      <c r="VVU830" s="80"/>
      <c r="VVV830" s="80"/>
      <c r="VVW830" s="80"/>
      <c r="VVX830" s="80"/>
      <c r="VVY830" s="80"/>
      <c r="VVZ830" s="80"/>
      <c r="VWA830" s="80"/>
      <c r="VWB830" s="80"/>
      <c r="VWC830" s="80"/>
      <c r="VWD830" s="80"/>
      <c r="VWE830" s="80"/>
      <c r="VWF830" s="80"/>
      <c r="VWG830" s="80"/>
      <c r="VWH830" s="80"/>
      <c r="VWI830" s="80"/>
      <c r="VWJ830" s="80"/>
      <c r="VWK830" s="80"/>
      <c r="VWL830" s="80"/>
      <c r="VWM830" s="80"/>
      <c r="VWN830" s="80"/>
      <c r="VWO830" s="80"/>
      <c r="VWP830" s="80"/>
      <c r="VWQ830" s="80"/>
      <c r="VWR830" s="80"/>
      <c r="VWS830" s="80"/>
      <c r="VWT830" s="80"/>
      <c r="VWU830" s="80"/>
      <c r="VWV830" s="80"/>
      <c r="VWW830" s="80"/>
      <c r="VWX830" s="80"/>
      <c r="VWY830" s="80"/>
      <c r="VWZ830" s="80"/>
      <c r="VXA830" s="80"/>
      <c r="VXB830" s="80"/>
      <c r="VXC830" s="80"/>
      <c r="VXD830" s="80"/>
      <c r="VXE830" s="80"/>
      <c r="VXF830" s="80"/>
      <c r="VXG830" s="80"/>
      <c r="VXH830" s="80"/>
      <c r="VXI830" s="80"/>
      <c r="VXJ830" s="80"/>
      <c r="VXK830" s="80"/>
      <c r="VXL830" s="80"/>
      <c r="VXM830" s="80"/>
      <c r="VXN830" s="80"/>
      <c r="VXO830" s="80"/>
      <c r="VXP830" s="80"/>
      <c r="VXQ830" s="80"/>
      <c r="VXR830" s="80"/>
      <c r="VXS830" s="80"/>
      <c r="VXT830" s="80"/>
      <c r="VXU830" s="80"/>
      <c r="VXV830" s="80"/>
      <c r="VXW830" s="80"/>
      <c r="VXX830" s="80"/>
      <c r="VXY830" s="80"/>
      <c r="VXZ830" s="80"/>
      <c r="VYA830" s="80"/>
      <c r="VYB830" s="80"/>
      <c r="VYC830" s="80"/>
      <c r="VYD830" s="80"/>
      <c r="VYE830" s="80"/>
      <c r="VYF830" s="80"/>
      <c r="VYG830" s="80"/>
      <c r="VYH830" s="80"/>
      <c r="VYI830" s="80"/>
      <c r="VYJ830" s="80"/>
      <c r="VYK830" s="80"/>
      <c r="VYL830" s="80"/>
      <c r="VYM830" s="80"/>
      <c r="VYN830" s="80"/>
      <c r="VYO830" s="80"/>
      <c r="VYP830" s="80"/>
      <c r="VYQ830" s="80"/>
      <c r="VYR830" s="80"/>
      <c r="VYS830" s="80"/>
      <c r="VYT830" s="80"/>
      <c r="VYU830" s="80"/>
      <c r="VYV830" s="80"/>
      <c r="VYW830" s="80"/>
      <c r="VYX830" s="80"/>
      <c r="VYY830" s="80"/>
      <c r="VYZ830" s="80"/>
      <c r="VZA830" s="80"/>
      <c r="VZB830" s="80"/>
      <c r="VZC830" s="80"/>
      <c r="VZD830" s="80"/>
      <c r="VZE830" s="80"/>
      <c r="VZF830" s="80"/>
      <c r="VZG830" s="80"/>
      <c r="VZH830" s="80"/>
      <c r="VZI830" s="80"/>
      <c r="VZJ830" s="80"/>
      <c r="VZK830" s="80"/>
      <c r="VZL830" s="80"/>
      <c r="VZM830" s="80"/>
      <c r="VZN830" s="80"/>
      <c r="VZO830" s="80"/>
      <c r="VZP830" s="80"/>
      <c r="VZQ830" s="80"/>
      <c r="VZR830" s="80"/>
      <c r="VZS830" s="80"/>
      <c r="VZT830" s="80"/>
      <c r="VZU830" s="80"/>
      <c r="VZV830" s="80"/>
      <c r="VZW830" s="80"/>
      <c r="VZX830" s="80"/>
      <c r="VZY830" s="80"/>
      <c r="VZZ830" s="80"/>
      <c r="WAA830" s="80"/>
      <c r="WAB830" s="80"/>
      <c r="WAC830" s="80"/>
      <c r="WAD830" s="80"/>
      <c r="WAE830" s="80"/>
      <c r="WAF830" s="80"/>
      <c r="WAG830" s="80"/>
      <c r="WAH830" s="80"/>
      <c r="WAI830" s="80"/>
      <c r="WAJ830" s="80"/>
      <c r="WAK830" s="80"/>
      <c r="WAL830" s="80"/>
      <c r="WAM830" s="80"/>
      <c r="WAN830" s="80"/>
      <c r="WAO830" s="80"/>
      <c r="WAP830" s="80"/>
      <c r="WAQ830" s="80"/>
      <c r="WAR830" s="80"/>
      <c r="WAS830" s="80"/>
      <c r="WAT830" s="80"/>
      <c r="WAU830" s="80"/>
      <c r="WAV830" s="80"/>
      <c r="WAW830" s="80"/>
      <c r="WAX830" s="80"/>
      <c r="WAY830" s="80"/>
      <c r="WAZ830" s="80"/>
      <c r="WBA830" s="80"/>
      <c r="WBB830" s="80"/>
      <c r="WBC830" s="80"/>
      <c r="WBD830" s="80"/>
      <c r="WBE830" s="80"/>
      <c r="WBF830" s="80"/>
      <c r="WBG830" s="80"/>
      <c r="WBH830" s="80"/>
      <c r="WBI830" s="80"/>
      <c r="WBJ830" s="80"/>
      <c r="WBK830" s="80"/>
      <c r="WBL830" s="80"/>
      <c r="WBM830" s="80"/>
      <c r="WBN830" s="80"/>
      <c r="WBO830" s="80"/>
      <c r="WBP830" s="80"/>
      <c r="WBQ830" s="80"/>
      <c r="WBR830" s="80"/>
      <c r="WBS830" s="80"/>
      <c r="WBT830" s="80"/>
      <c r="WBU830" s="80"/>
      <c r="WBV830" s="80"/>
      <c r="WBW830" s="80"/>
      <c r="WBX830" s="80"/>
      <c r="WBY830" s="80"/>
      <c r="WBZ830" s="80"/>
      <c r="WCA830" s="80"/>
      <c r="WCB830" s="80"/>
      <c r="WCC830" s="80"/>
      <c r="WCD830" s="80"/>
      <c r="WCE830" s="80"/>
      <c r="WCF830" s="80"/>
      <c r="WCG830" s="80"/>
      <c r="WCH830" s="80"/>
      <c r="WCI830" s="80"/>
      <c r="WCJ830" s="80"/>
      <c r="WCK830" s="80"/>
      <c r="WCL830" s="80"/>
      <c r="WCM830" s="80"/>
      <c r="WCN830" s="80"/>
      <c r="WCO830" s="80"/>
      <c r="WCP830" s="80"/>
      <c r="WCQ830" s="80"/>
      <c r="WCR830" s="80"/>
      <c r="WCS830" s="80"/>
      <c r="WCT830" s="80"/>
      <c r="WCU830" s="80"/>
      <c r="WCV830" s="80"/>
      <c r="WCW830" s="80"/>
      <c r="WCX830" s="80"/>
      <c r="WCY830" s="80"/>
      <c r="WCZ830" s="80"/>
      <c r="WDA830" s="80"/>
      <c r="WDB830" s="80"/>
      <c r="WDC830" s="80"/>
      <c r="WDD830" s="80"/>
      <c r="WDE830" s="80"/>
      <c r="WDF830" s="80"/>
      <c r="WDG830" s="80"/>
      <c r="WDH830" s="80"/>
      <c r="WDI830" s="80"/>
      <c r="WDJ830" s="80"/>
      <c r="WDK830" s="80"/>
      <c r="WDL830" s="80"/>
      <c r="WDM830" s="80"/>
      <c r="WDN830" s="80"/>
      <c r="WDO830" s="80"/>
      <c r="WDP830" s="80"/>
      <c r="WDQ830" s="80"/>
      <c r="WDR830" s="80"/>
      <c r="WDS830" s="80"/>
      <c r="WDT830" s="80"/>
      <c r="WDU830" s="80"/>
      <c r="WDV830" s="80"/>
      <c r="WDW830" s="80"/>
      <c r="WDX830" s="80"/>
      <c r="WDY830" s="80"/>
      <c r="WDZ830" s="80"/>
      <c r="WEA830" s="80"/>
      <c r="WEB830" s="80"/>
      <c r="WEC830" s="80"/>
      <c r="WED830" s="80"/>
      <c r="WEE830" s="80"/>
      <c r="WEF830" s="80"/>
      <c r="WEG830" s="80"/>
      <c r="WEH830" s="80"/>
      <c r="WEI830" s="80"/>
      <c r="WEJ830" s="80"/>
      <c r="WEK830" s="80"/>
      <c r="WEL830" s="80"/>
      <c r="WEM830" s="80"/>
      <c r="WEN830" s="80"/>
      <c r="WEO830" s="80"/>
      <c r="WEP830" s="80"/>
      <c r="WEQ830" s="80"/>
      <c r="WER830" s="80"/>
      <c r="WES830" s="80"/>
      <c r="WET830" s="80"/>
      <c r="WEU830" s="80"/>
      <c r="WEV830" s="80"/>
      <c r="WEW830" s="80"/>
      <c r="WEX830" s="80"/>
      <c r="WEY830" s="80"/>
      <c r="WEZ830" s="80"/>
      <c r="WFA830" s="80"/>
      <c r="WFB830" s="80"/>
      <c r="WFC830" s="80"/>
      <c r="WFD830" s="80"/>
      <c r="WFE830" s="80"/>
      <c r="WFF830" s="80"/>
      <c r="WFG830" s="80"/>
      <c r="WFH830" s="80"/>
      <c r="WFI830" s="80"/>
      <c r="WFJ830" s="80"/>
      <c r="WFK830" s="80"/>
      <c r="WFL830" s="80"/>
      <c r="WFM830" s="80"/>
      <c r="WFN830" s="80"/>
      <c r="WFO830" s="80"/>
      <c r="WFP830" s="80"/>
      <c r="WFQ830" s="80"/>
      <c r="WFR830" s="80"/>
      <c r="WFS830" s="80"/>
      <c r="WFT830" s="80"/>
      <c r="WFU830" s="80"/>
      <c r="WFV830" s="80"/>
      <c r="WFW830" s="80"/>
      <c r="WFX830" s="80"/>
      <c r="WFY830" s="80"/>
      <c r="WFZ830" s="80"/>
      <c r="WGA830" s="80"/>
      <c r="WGB830" s="80"/>
      <c r="WGC830" s="80"/>
      <c r="WGD830" s="80"/>
      <c r="WGE830" s="80"/>
      <c r="WGF830" s="80"/>
      <c r="WGG830" s="80"/>
      <c r="WGH830" s="80"/>
      <c r="WGI830" s="80"/>
      <c r="WGJ830" s="80"/>
      <c r="WGK830" s="80"/>
      <c r="WGL830" s="80"/>
      <c r="WGM830" s="80"/>
      <c r="WGN830" s="80"/>
      <c r="WGO830" s="80"/>
      <c r="WGP830" s="80"/>
      <c r="WGQ830" s="80"/>
      <c r="WGR830" s="80"/>
      <c r="WGS830" s="80"/>
      <c r="WGT830" s="80"/>
      <c r="WGU830" s="80"/>
      <c r="WGV830" s="80"/>
      <c r="WGW830" s="80"/>
      <c r="WGX830" s="80"/>
      <c r="WGY830" s="80"/>
      <c r="WGZ830" s="80"/>
      <c r="WHA830" s="80"/>
      <c r="WHB830" s="80"/>
      <c r="WHC830" s="80"/>
      <c r="WHD830" s="80"/>
      <c r="WHE830" s="80"/>
      <c r="WHF830" s="80"/>
      <c r="WHG830" s="80"/>
      <c r="WHH830" s="80"/>
      <c r="WHI830" s="80"/>
      <c r="WHJ830" s="80"/>
      <c r="WHK830" s="80"/>
      <c r="WHL830" s="80"/>
      <c r="WHM830" s="80"/>
      <c r="WHN830" s="80"/>
      <c r="WHO830" s="80"/>
      <c r="WHP830" s="80"/>
      <c r="WHQ830" s="80"/>
      <c r="WHR830" s="80"/>
      <c r="WHS830" s="80"/>
      <c r="WHT830" s="80"/>
      <c r="WHU830" s="80"/>
      <c r="WHV830" s="80"/>
      <c r="WHW830" s="80"/>
      <c r="WHX830" s="80"/>
      <c r="WHY830" s="80"/>
      <c r="WHZ830" s="80"/>
      <c r="WIA830" s="80"/>
      <c r="WIB830" s="80"/>
      <c r="WIC830" s="80"/>
      <c r="WID830" s="80"/>
      <c r="WIE830" s="80"/>
      <c r="WIF830" s="80"/>
      <c r="WIG830" s="80"/>
      <c r="WIH830" s="80"/>
      <c r="WII830" s="80"/>
      <c r="WIJ830" s="80"/>
      <c r="WIK830" s="80"/>
      <c r="WIL830" s="80"/>
      <c r="WIM830" s="80"/>
      <c r="WIN830" s="80"/>
      <c r="WIO830" s="80"/>
      <c r="WIP830" s="80"/>
      <c r="WIQ830" s="80"/>
      <c r="WIR830" s="80"/>
      <c r="WIS830" s="80"/>
      <c r="WIT830" s="80"/>
      <c r="WIU830" s="80"/>
      <c r="WIV830" s="80"/>
      <c r="WIW830" s="80"/>
      <c r="WIX830" s="80"/>
      <c r="WIY830" s="80"/>
      <c r="WIZ830" s="80"/>
      <c r="WJA830" s="80"/>
      <c r="WJB830" s="80"/>
      <c r="WJC830" s="80"/>
      <c r="WJD830" s="80"/>
      <c r="WJE830" s="80"/>
      <c r="WJF830" s="80"/>
      <c r="WJG830" s="80"/>
      <c r="WJH830" s="80"/>
      <c r="WJI830" s="80"/>
      <c r="WJJ830" s="80"/>
      <c r="WJK830" s="80"/>
      <c r="WJL830" s="80"/>
      <c r="WJM830" s="80"/>
      <c r="WJN830" s="80"/>
      <c r="WJO830" s="80"/>
      <c r="WJP830" s="80"/>
      <c r="WJQ830" s="80"/>
      <c r="WJR830" s="80"/>
      <c r="WJS830" s="80"/>
      <c r="WJT830" s="80"/>
      <c r="WJU830" s="80"/>
      <c r="WJV830" s="80"/>
      <c r="WJW830" s="80"/>
      <c r="WJX830" s="80"/>
      <c r="WJY830" s="80"/>
      <c r="WJZ830" s="80"/>
      <c r="WKA830" s="80"/>
      <c r="WKB830" s="80"/>
      <c r="WKC830" s="80"/>
      <c r="WKD830" s="80"/>
      <c r="WKE830" s="80"/>
      <c r="WKF830" s="80"/>
      <c r="WKG830" s="80"/>
      <c r="WKH830" s="80"/>
      <c r="WKI830" s="80"/>
      <c r="WKJ830" s="80"/>
      <c r="WKK830" s="80"/>
      <c r="WKL830" s="80"/>
      <c r="WKM830" s="80"/>
      <c r="WKN830" s="80"/>
      <c r="WKO830" s="80"/>
      <c r="WKP830" s="80"/>
      <c r="WKQ830" s="80"/>
      <c r="WKR830" s="80"/>
      <c r="WKS830" s="80"/>
      <c r="WKT830" s="80"/>
      <c r="WKU830" s="80"/>
      <c r="WKV830" s="80"/>
      <c r="WKW830" s="80"/>
      <c r="WKX830" s="80"/>
      <c r="WKY830" s="80"/>
      <c r="WKZ830" s="80"/>
      <c r="WLA830" s="80"/>
      <c r="WLB830" s="80"/>
      <c r="WLC830" s="80"/>
      <c r="WLD830" s="80"/>
      <c r="WLE830" s="80"/>
      <c r="WLF830" s="80"/>
      <c r="WLG830" s="80"/>
      <c r="WLH830" s="80"/>
      <c r="WLI830" s="80"/>
      <c r="WLJ830" s="80"/>
      <c r="WLK830" s="80"/>
      <c r="WLL830" s="80"/>
      <c r="WLM830" s="80"/>
      <c r="WLN830" s="80"/>
      <c r="WLO830" s="80"/>
      <c r="WLP830" s="80"/>
      <c r="WLQ830" s="80"/>
      <c r="WLR830" s="80"/>
      <c r="WLS830" s="80"/>
      <c r="WLT830" s="80"/>
      <c r="WLU830" s="80"/>
      <c r="WLV830" s="80"/>
      <c r="WLW830" s="80"/>
      <c r="WLX830" s="80"/>
      <c r="WLY830" s="80"/>
      <c r="WLZ830" s="80"/>
      <c r="WMA830" s="80"/>
      <c r="WMB830" s="80"/>
      <c r="WMC830" s="80"/>
      <c r="WMD830" s="80"/>
      <c r="WME830" s="80"/>
      <c r="WMF830" s="80"/>
      <c r="WMG830" s="80"/>
      <c r="WMH830" s="80"/>
      <c r="WMI830" s="80"/>
      <c r="WMJ830" s="80"/>
      <c r="WMK830" s="80"/>
      <c r="WML830" s="80"/>
      <c r="WMM830" s="80"/>
      <c r="WMN830" s="80"/>
      <c r="WMO830" s="80"/>
      <c r="WMP830" s="80"/>
      <c r="WMQ830" s="80"/>
      <c r="WMR830" s="80"/>
      <c r="WMS830" s="80"/>
      <c r="WMT830" s="80"/>
      <c r="WMU830" s="80"/>
      <c r="WMV830" s="80"/>
      <c r="WMW830" s="80"/>
      <c r="WMX830" s="80"/>
      <c r="WMY830" s="80"/>
      <c r="WMZ830" s="80"/>
      <c r="WNA830" s="80"/>
      <c r="WNB830" s="80"/>
      <c r="WNC830" s="80"/>
      <c r="WND830" s="80"/>
      <c r="WNE830" s="80"/>
      <c r="WNF830" s="80"/>
      <c r="WNG830" s="80"/>
      <c r="WNH830" s="80"/>
      <c r="WNI830" s="80"/>
      <c r="WNJ830" s="80"/>
      <c r="WNK830" s="80"/>
      <c r="WNL830" s="80"/>
      <c r="WNM830" s="80"/>
      <c r="WNN830" s="80"/>
      <c r="WNO830" s="80"/>
      <c r="WNP830" s="80"/>
      <c r="WNQ830" s="80"/>
      <c r="WNR830" s="80"/>
      <c r="WNS830" s="80"/>
      <c r="WNT830" s="80"/>
      <c r="WNU830" s="80"/>
      <c r="WNV830" s="80"/>
      <c r="WNW830" s="80"/>
      <c r="WNX830" s="80"/>
      <c r="WNY830" s="80"/>
      <c r="WNZ830" s="80"/>
      <c r="WOA830" s="80"/>
      <c r="WOB830" s="80"/>
      <c r="WOC830" s="80"/>
      <c r="WOD830" s="80"/>
      <c r="WOE830" s="80"/>
      <c r="WOF830" s="80"/>
      <c r="WOG830" s="80"/>
      <c r="WOH830" s="80"/>
      <c r="WOI830" s="80"/>
      <c r="WOJ830" s="80"/>
      <c r="WOK830" s="80"/>
      <c r="WOL830" s="80"/>
      <c r="WOM830" s="80"/>
      <c r="WON830" s="80"/>
      <c r="WOO830" s="80"/>
      <c r="WOP830" s="80"/>
      <c r="WOQ830" s="80"/>
      <c r="WOR830" s="80"/>
      <c r="WOS830" s="80"/>
      <c r="WOT830" s="80"/>
      <c r="WOU830" s="80"/>
      <c r="WOV830" s="80"/>
      <c r="WOW830" s="80"/>
      <c r="WOX830" s="80"/>
      <c r="WOY830" s="80"/>
      <c r="WOZ830" s="80"/>
      <c r="WPA830" s="80"/>
      <c r="WPB830" s="80"/>
      <c r="WPC830" s="80"/>
      <c r="WPD830" s="80"/>
      <c r="WPE830" s="80"/>
      <c r="WPF830" s="80"/>
      <c r="WPG830" s="80"/>
      <c r="WPH830" s="80"/>
      <c r="WPI830" s="80"/>
      <c r="WPJ830" s="80"/>
      <c r="WPK830" s="80"/>
      <c r="WPL830" s="80"/>
      <c r="WPM830" s="80"/>
      <c r="WPN830" s="80"/>
      <c r="WPO830" s="80"/>
      <c r="WPP830" s="80"/>
      <c r="WPQ830" s="80"/>
      <c r="WPR830" s="80"/>
      <c r="WPS830" s="80"/>
      <c r="WPT830" s="80"/>
      <c r="WPU830" s="80"/>
      <c r="WPV830" s="80"/>
      <c r="WPW830" s="80"/>
      <c r="WPX830" s="80"/>
      <c r="WPY830" s="80"/>
      <c r="WPZ830" s="80"/>
      <c r="WQA830" s="80"/>
      <c r="WQB830" s="80"/>
      <c r="WQC830" s="80"/>
      <c r="WQD830" s="80"/>
      <c r="WQE830" s="80"/>
      <c r="WQF830" s="80"/>
      <c r="WQG830" s="80"/>
      <c r="WQH830" s="80"/>
      <c r="WQI830" s="80"/>
      <c r="WQJ830" s="80"/>
      <c r="WQK830" s="80"/>
      <c r="WQL830" s="80"/>
      <c r="WQM830" s="80"/>
      <c r="WQN830" s="80"/>
      <c r="WQO830" s="80"/>
      <c r="WQP830" s="80"/>
      <c r="WQQ830" s="80"/>
      <c r="WQR830" s="80"/>
      <c r="WQS830" s="80"/>
      <c r="WQT830" s="80"/>
      <c r="WQU830" s="80"/>
      <c r="WQV830" s="80"/>
      <c r="WQW830" s="80"/>
      <c r="WQX830" s="80"/>
      <c r="WQY830" s="80"/>
      <c r="WQZ830" s="80"/>
      <c r="WRA830" s="80"/>
      <c r="WRB830" s="80"/>
      <c r="WRC830" s="80"/>
      <c r="WRD830" s="80"/>
      <c r="WRE830" s="80"/>
      <c r="WRF830" s="80"/>
      <c r="WRG830" s="80"/>
      <c r="WRH830" s="80"/>
      <c r="WRI830" s="80"/>
      <c r="WRJ830" s="80"/>
      <c r="WRK830" s="80"/>
      <c r="WRL830" s="80"/>
      <c r="WRM830" s="80"/>
      <c r="WRN830" s="80"/>
      <c r="WRO830" s="80"/>
      <c r="WRP830" s="80"/>
      <c r="WRQ830" s="80"/>
      <c r="WRR830" s="80"/>
      <c r="WRS830" s="80"/>
      <c r="WRT830" s="80"/>
      <c r="WRU830" s="80"/>
      <c r="WRV830" s="80"/>
      <c r="WRW830" s="80"/>
      <c r="WRX830" s="80"/>
      <c r="WRY830" s="80"/>
      <c r="WRZ830" s="80"/>
      <c r="WSA830" s="80"/>
      <c r="WSB830" s="80"/>
      <c r="WSC830" s="80"/>
      <c r="WSD830" s="80"/>
      <c r="WSE830" s="80"/>
      <c r="WSF830" s="80"/>
      <c r="WSG830" s="80"/>
      <c r="WSH830" s="80"/>
      <c r="WSI830" s="80"/>
      <c r="WSJ830" s="80"/>
      <c r="WSK830" s="80"/>
      <c r="WSL830" s="80"/>
      <c r="WSM830" s="80"/>
      <c r="WSN830" s="80"/>
      <c r="WSO830" s="80"/>
      <c r="WSP830" s="80"/>
      <c r="WSQ830" s="80"/>
      <c r="WSR830" s="80"/>
      <c r="WSS830" s="80"/>
      <c r="WST830" s="80"/>
      <c r="WSU830" s="80"/>
      <c r="WSV830" s="80"/>
      <c r="WSW830" s="80"/>
      <c r="WSX830" s="80"/>
      <c r="WSY830" s="80"/>
      <c r="WSZ830" s="80"/>
      <c r="WTA830" s="80"/>
      <c r="WTB830" s="80"/>
      <c r="WTC830" s="80"/>
      <c r="WTD830" s="80"/>
      <c r="WTE830" s="80"/>
      <c r="WTF830" s="80"/>
      <c r="WTG830" s="80"/>
      <c r="WTH830" s="80"/>
      <c r="WTI830" s="80"/>
      <c r="WTJ830" s="80"/>
      <c r="WTK830" s="80"/>
      <c r="WTL830" s="80"/>
      <c r="WTM830" s="80"/>
      <c r="WTN830" s="80"/>
      <c r="WTO830" s="80"/>
      <c r="WTP830" s="80"/>
      <c r="WTQ830" s="80"/>
      <c r="WTR830" s="80"/>
      <c r="WTS830" s="80"/>
      <c r="WTT830" s="80"/>
      <c r="WTU830" s="80"/>
      <c r="WTV830" s="80"/>
      <c r="WTW830" s="80"/>
      <c r="WTX830" s="80"/>
      <c r="WTY830" s="80"/>
      <c r="WTZ830" s="80"/>
      <c r="WUA830" s="80"/>
      <c r="WUB830" s="80"/>
      <c r="WUC830" s="80"/>
      <c r="WUD830" s="80"/>
      <c r="WUE830" s="80"/>
      <c r="WUF830" s="80"/>
      <c r="WUG830" s="80"/>
      <c r="WUH830" s="80"/>
      <c r="WUI830" s="80"/>
      <c r="WUJ830" s="80"/>
      <c r="WUK830" s="80"/>
      <c r="WUL830" s="80"/>
      <c r="WUM830" s="80"/>
      <c r="WUN830" s="80"/>
      <c r="WUO830" s="80"/>
      <c r="WUP830" s="80"/>
      <c r="WUQ830" s="80"/>
      <c r="WUR830" s="80"/>
      <c r="WUS830" s="80"/>
      <c r="WUT830" s="80"/>
      <c r="WUU830" s="80"/>
      <c r="WUV830" s="80"/>
      <c r="WUW830" s="80"/>
      <c r="WUX830" s="80"/>
      <c r="WUY830" s="80"/>
      <c r="WUZ830" s="80"/>
      <c r="WVA830" s="80"/>
      <c r="WVB830" s="80"/>
      <c r="WVC830" s="80"/>
      <c r="WVD830" s="80"/>
      <c r="WVE830" s="80"/>
      <c r="WVF830" s="80"/>
      <c r="WVG830" s="80"/>
      <c r="WVH830" s="80"/>
      <c r="WVI830" s="80"/>
      <c r="WVJ830" s="80"/>
      <c r="WVK830" s="80"/>
      <c r="WVL830" s="80"/>
      <c r="WVM830" s="80"/>
      <c r="WVN830" s="80"/>
      <c r="WVO830" s="80"/>
      <c r="WVP830" s="80"/>
      <c r="WVQ830" s="80"/>
      <c r="WVR830" s="80"/>
      <c r="WVS830" s="80"/>
      <c r="WVT830" s="80"/>
      <c r="WVU830" s="80"/>
      <c r="WVV830" s="80"/>
      <c r="WVW830" s="80"/>
      <c r="WVX830" s="80"/>
      <c r="WVY830" s="80"/>
      <c r="WVZ830" s="80"/>
      <c r="WWA830" s="80"/>
      <c r="WWB830" s="80"/>
      <c r="WWC830" s="80"/>
      <c r="WWD830" s="80"/>
      <c r="WWE830" s="80"/>
      <c r="WWF830" s="80"/>
      <c r="WWG830" s="80"/>
      <c r="WWH830" s="80"/>
      <c r="WWI830" s="80"/>
      <c r="WWJ830" s="80"/>
      <c r="WWK830" s="80"/>
      <c r="WWL830" s="80"/>
      <c r="WWM830" s="80"/>
      <c r="WWN830" s="80"/>
      <c r="WWO830" s="80"/>
      <c r="WWP830" s="80"/>
      <c r="WWQ830" s="80"/>
      <c r="WWR830" s="80"/>
      <c r="WWS830" s="80"/>
      <c r="WWT830" s="80"/>
      <c r="WWU830" s="80"/>
      <c r="WWV830" s="80"/>
      <c r="WWW830" s="80"/>
      <c r="WWX830" s="80"/>
      <c r="WWY830" s="80"/>
      <c r="WWZ830" s="80"/>
      <c r="WXA830" s="80"/>
      <c r="WXB830" s="80"/>
      <c r="WXC830" s="80"/>
      <c r="WXD830" s="80"/>
      <c r="WXE830" s="80"/>
      <c r="WXF830" s="80"/>
      <c r="WXG830" s="80"/>
      <c r="WXH830" s="80"/>
      <c r="WXI830" s="80"/>
      <c r="WXJ830" s="80"/>
      <c r="WXK830" s="80"/>
      <c r="WXL830" s="80"/>
      <c r="WXM830" s="80"/>
      <c r="WXN830" s="80"/>
      <c r="WXO830" s="80"/>
      <c r="WXP830" s="80"/>
      <c r="WXQ830" s="80"/>
      <c r="WXR830" s="80"/>
      <c r="WXS830" s="80"/>
      <c r="WXT830" s="80"/>
      <c r="WXU830" s="80"/>
      <c r="WXV830" s="80"/>
      <c r="WXW830" s="80"/>
      <c r="WXX830" s="80"/>
      <c r="WXY830" s="80"/>
      <c r="WXZ830" s="80"/>
      <c r="WYA830" s="80"/>
      <c r="WYB830" s="80"/>
      <c r="WYC830" s="80"/>
      <c r="WYD830" s="80"/>
      <c r="WYE830" s="80"/>
      <c r="WYF830" s="80"/>
      <c r="WYG830" s="80"/>
      <c r="WYH830" s="80"/>
      <c r="WYI830" s="80"/>
      <c r="WYJ830" s="80"/>
      <c r="WYK830" s="80"/>
      <c r="WYL830" s="80"/>
      <c r="WYM830" s="80"/>
      <c r="WYN830" s="80"/>
      <c r="WYO830" s="80"/>
      <c r="WYP830" s="80"/>
      <c r="WYQ830" s="80"/>
      <c r="WYR830" s="80"/>
      <c r="WYS830" s="80"/>
      <c r="WYT830" s="80"/>
      <c r="WYU830" s="80"/>
      <c r="WYV830" s="80"/>
      <c r="WYW830" s="80"/>
      <c r="WYX830" s="80"/>
      <c r="WYY830" s="80"/>
      <c r="WYZ830" s="80"/>
      <c r="WZA830" s="80"/>
      <c r="WZB830" s="80"/>
      <c r="WZC830" s="80"/>
      <c r="WZD830" s="80"/>
      <c r="WZE830" s="80"/>
      <c r="WZF830" s="80"/>
      <c r="WZG830" s="80"/>
      <c r="WZH830" s="80"/>
      <c r="WZI830" s="80"/>
      <c r="WZJ830" s="80"/>
      <c r="WZK830" s="80"/>
      <c r="WZL830" s="80"/>
      <c r="WZM830" s="80"/>
      <c r="WZN830" s="80"/>
      <c r="WZO830" s="80"/>
      <c r="WZP830" s="80"/>
      <c r="WZQ830" s="80"/>
      <c r="WZR830" s="80"/>
      <c r="WZS830" s="80"/>
      <c r="WZT830" s="80"/>
      <c r="WZU830" s="80"/>
      <c r="WZV830" s="80"/>
      <c r="WZW830" s="80"/>
      <c r="WZX830" s="80"/>
      <c r="WZY830" s="80"/>
      <c r="WZZ830" s="80"/>
      <c r="XAA830" s="80"/>
      <c r="XAB830" s="80"/>
      <c r="XAC830" s="80"/>
      <c r="XAD830" s="80"/>
      <c r="XAE830" s="80"/>
      <c r="XAF830" s="80"/>
      <c r="XAG830" s="80"/>
      <c r="XAH830" s="80"/>
      <c r="XAI830" s="80"/>
      <c r="XAJ830" s="80"/>
      <c r="XAK830" s="80"/>
      <c r="XAL830" s="80"/>
      <c r="XAM830" s="80"/>
      <c r="XAN830" s="80"/>
      <c r="XAO830" s="80"/>
      <c r="XAP830" s="80"/>
      <c r="XAQ830" s="80"/>
      <c r="XAR830" s="80"/>
      <c r="XAS830" s="80"/>
      <c r="XAT830" s="80"/>
      <c r="XAU830" s="80"/>
      <c r="XAV830" s="80"/>
      <c r="XAW830" s="80"/>
      <c r="XAX830" s="80"/>
      <c r="XAY830" s="80"/>
      <c r="XAZ830" s="80"/>
      <c r="XBA830" s="80"/>
      <c r="XBB830" s="80"/>
      <c r="XBC830" s="80"/>
      <c r="XBD830" s="80"/>
      <c r="XBE830" s="80"/>
      <c r="XBF830" s="80"/>
      <c r="XBG830" s="80"/>
      <c r="XBH830" s="80"/>
      <c r="XBI830" s="80"/>
      <c r="XBJ830" s="80"/>
      <c r="XBK830" s="80"/>
      <c r="XBL830" s="80"/>
      <c r="XBM830" s="80"/>
      <c r="XBN830" s="80"/>
      <c r="XBO830" s="80"/>
      <c r="XBP830" s="80"/>
      <c r="XBQ830" s="80"/>
      <c r="XBR830" s="80"/>
      <c r="XBS830" s="80"/>
      <c r="XBT830" s="80"/>
      <c r="XBU830" s="80"/>
      <c r="XBV830" s="80"/>
      <c r="XBW830" s="80"/>
      <c r="XBX830" s="80"/>
      <c r="XBY830" s="80"/>
      <c r="XBZ830" s="80"/>
      <c r="XCA830" s="80"/>
      <c r="XCB830" s="80"/>
      <c r="XCC830" s="80"/>
      <c r="XCD830" s="80"/>
      <c r="XCE830" s="80"/>
      <c r="XCF830" s="80"/>
      <c r="XCG830" s="80"/>
      <c r="XCH830" s="80"/>
      <c r="XCI830" s="80"/>
      <c r="XCJ830" s="80"/>
      <c r="XCK830" s="80"/>
      <c r="XCL830" s="80"/>
      <c r="XCM830" s="80"/>
      <c r="XCN830" s="80"/>
      <c r="XCO830" s="80"/>
      <c r="XCP830" s="80"/>
      <c r="XCQ830" s="80"/>
      <c r="XCR830" s="80"/>
      <c r="XCS830" s="80"/>
      <c r="XCT830" s="80"/>
      <c r="XCU830" s="80"/>
      <c r="XCV830" s="80"/>
      <c r="XCW830" s="80"/>
      <c r="XCX830" s="80"/>
      <c r="XCY830" s="80"/>
      <c r="XCZ830" s="80"/>
      <c r="XDA830" s="80"/>
      <c r="XDB830" s="80"/>
      <c r="XDC830" s="80"/>
      <c r="XDD830" s="80"/>
      <c r="XDE830" s="80"/>
      <c r="XDF830" s="80"/>
      <c r="XDG830" s="80"/>
      <c r="XDH830" s="80"/>
      <c r="XDI830" s="80"/>
      <c r="XDJ830" s="80"/>
      <c r="XDK830" s="80"/>
      <c r="XDL830" s="80"/>
      <c r="XDM830" s="80"/>
      <c r="XDN830" s="80"/>
      <c r="XDO830" s="80"/>
      <c r="XDP830" s="80"/>
      <c r="XDQ830" s="80"/>
      <c r="XDR830" s="80"/>
      <c r="XDS830" s="80"/>
      <c r="XDT830" s="80"/>
      <c r="XDU830" s="80"/>
      <c r="XDV830" s="80"/>
      <c r="XDW830" s="80"/>
      <c r="XDX830" s="80"/>
      <c r="XDY830" s="80"/>
      <c r="XDZ830" s="80"/>
      <c r="XEA830" s="80"/>
      <c r="XEB830" s="80"/>
      <c r="XEC830" s="80"/>
      <c r="XED830" s="80"/>
      <c r="XEE830" s="80"/>
      <c r="XEF830" s="80"/>
      <c r="XEG830" s="80"/>
      <c r="XEH830" s="80"/>
      <c r="XEI830" s="80"/>
      <c r="XEJ830" s="80"/>
      <c r="XEK830" s="80"/>
      <c r="XEL830" s="80"/>
      <c r="XEM830" s="80"/>
      <c r="XEN830" s="80"/>
      <c r="XEO830" s="80"/>
      <c r="XEP830" s="80"/>
      <c r="XEQ830" s="80"/>
      <c r="XER830" s="80"/>
      <c r="XES830" s="80"/>
      <c r="XET830" s="80"/>
      <c r="XEU830" s="80"/>
      <c r="XEV830" s="80"/>
      <c r="XEW830" s="80"/>
      <c r="XEX830" s="80"/>
      <c r="XEY830" s="80"/>
      <c r="XEZ830" s="80"/>
      <c r="XFA830" s="80"/>
    </row>
    <row r="831" spans="1:16381" s="87" customFormat="1" ht="12.75" customHeight="1" x14ac:dyDescent="0.2">
      <c r="A831" s="293"/>
      <c r="B831" s="296" t="s">
        <v>4371</v>
      </c>
      <c r="C831" s="940"/>
      <c r="D831" s="941"/>
      <c r="E831" s="941"/>
      <c r="F831" s="941"/>
      <c r="G831" s="941"/>
      <c r="H831" s="941"/>
      <c r="I831" s="941"/>
      <c r="J831" s="941"/>
      <c r="K831" s="941"/>
      <c r="L831" s="941"/>
      <c r="M831" s="941"/>
      <c r="N831" s="941"/>
      <c r="O831" s="941"/>
      <c r="P831" s="941"/>
      <c r="Q831" s="941"/>
      <c r="R831" s="941"/>
      <c r="S831" s="941"/>
      <c r="T831" s="941"/>
      <c r="U831" s="941"/>
      <c r="V831" s="941"/>
      <c r="W831" s="941"/>
      <c r="X831" s="941"/>
      <c r="Y831" s="941"/>
      <c r="Z831" s="941"/>
      <c r="AA831" s="941"/>
      <c r="AB831" s="941"/>
      <c r="AC831" s="941"/>
      <c r="AD831" s="941"/>
      <c r="AE831" s="941"/>
      <c r="AF831" s="941"/>
      <c r="AG831" s="941"/>
      <c r="AH831" s="941"/>
      <c r="AI831" s="941"/>
      <c r="AJ831" s="941"/>
      <c r="AK831" s="941"/>
      <c r="AL831" s="942"/>
      <c r="AM831" s="85" t="s">
        <v>654</v>
      </c>
      <c r="AN831" s="85"/>
      <c r="AO831" s="85"/>
      <c r="AP831" s="85"/>
      <c r="AQ831" s="85"/>
      <c r="AR831" s="85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99"/>
      <c r="BS831" s="99"/>
      <c r="BT831" s="99"/>
      <c r="BU831" s="99"/>
      <c r="BV831" s="99"/>
      <c r="BW831" s="99"/>
      <c r="BX831" s="99"/>
      <c r="BY831" s="99"/>
      <c r="BZ831" s="99"/>
      <c r="CA831" s="99"/>
      <c r="CB831" s="99"/>
      <c r="CC831" s="99"/>
      <c r="CD831" s="99"/>
      <c r="CE831" s="99"/>
      <c r="CF831" s="99"/>
      <c r="CG831" s="99"/>
      <c r="CH831" s="99"/>
      <c r="CI831" s="99"/>
      <c r="CJ831" s="99"/>
      <c r="CK831" s="99"/>
      <c r="CL831" s="99"/>
      <c r="CM831" s="99"/>
      <c r="CN831" s="99"/>
      <c r="CO831" s="99"/>
      <c r="CP831" s="99"/>
      <c r="CQ831" s="99"/>
      <c r="CR831" s="99"/>
      <c r="CS831" s="99"/>
      <c r="CT831" s="99"/>
      <c r="CU831" s="99"/>
      <c r="CV831" s="99"/>
      <c r="CW831" s="99"/>
      <c r="CX831" s="99"/>
      <c r="CY831" s="99"/>
      <c r="CZ831" s="99"/>
      <c r="DA831" s="99"/>
      <c r="DB831" s="99"/>
      <c r="DC831" s="99"/>
      <c r="DD831" s="99"/>
      <c r="DE831" s="99"/>
      <c r="DF831" s="99"/>
      <c r="DG831" s="99"/>
      <c r="DH831" s="99"/>
      <c r="DI831" s="99"/>
      <c r="DJ831" s="99"/>
      <c r="DK831" s="99"/>
      <c r="DL831" s="99"/>
      <c r="DM831" s="99"/>
      <c r="DN831" s="99"/>
      <c r="DO831" s="99"/>
      <c r="DP831" s="99"/>
      <c r="DQ831" s="99"/>
      <c r="DR831" s="99"/>
      <c r="DS831" s="99"/>
      <c r="DT831" s="99"/>
      <c r="DU831" s="99"/>
      <c r="DV831" s="99"/>
      <c r="DW831" s="99"/>
      <c r="DX831" s="99"/>
      <c r="DY831" s="99"/>
      <c r="DZ831" s="99"/>
      <c r="EA831" s="99"/>
      <c r="EB831" s="99"/>
      <c r="EC831" s="99"/>
      <c r="ED831" s="99"/>
      <c r="EE831" s="99"/>
      <c r="EF831" s="99"/>
      <c r="EG831" s="99"/>
      <c r="EH831" s="99"/>
      <c r="EI831" s="99"/>
      <c r="EJ831" s="99"/>
      <c r="EK831" s="99"/>
      <c r="EL831" s="99"/>
      <c r="EM831" s="99"/>
      <c r="EN831" s="99"/>
      <c r="EO831" s="99"/>
      <c r="EP831" s="99"/>
      <c r="EQ831" s="99"/>
      <c r="ER831" s="99"/>
      <c r="ES831" s="99"/>
      <c r="ET831" s="99"/>
      <c r="EU831" s="99"/>
      <c r="EV831" s="99"/>
      <c r="EW831" s="99"/>
      <c r="EX831" s="99"/>
      <c r="EY831" s="99"/>
      <c r="EZ831" s="99"/>
      <c r="FA831" s="99"/>
      <c r="FB831" s="99"/>
      <c r="FC831" s="99"/>
      <c r="FD831" s="99"/>
      <c r="FE831" s="99"/>
      <c r="FF831" s="99"/>
      <c r="FG831" s="99"/>
      <c r="FH831" s="99"/>
      <c r="FI831" s="99"/>
      <c r="FJ831" s="99"/>
      <c r="FK831" s="99"/>
      <c r="FL831" s="99"/>
      <c r="FM831" s="99"/>
      <c r="FN831" s="99"/>
      <c r="FO831" s="99"/>
      <c r="FP831" s="99"/>
      <c r="FQ831" s="99"/>
      <c r="FR831" s="99"/>
      <c r="FS831" s="99"/>
      <c r="FT831" s="99"/>
      <c r="FU831" s="99"/>
      <c r="FV831" s="99"/>
      <c r="FW831" s="99"/>
      <c r="FX831" s="99"/>
      <c r="FY831" s="99"/>
      <c r="FZ831" s="99"/>
      <c r="GA831" s="99"/>
      <c r="GB831" s="99"/>
      <c r="GC831" s="99"/>
      <c r="GD831" s="99"/>
      <c r="GE831" s="99"/>
      <c r="GF831" s="99"/>
      <c r="GG831" s="99"/>
      <c r="GH831" s="99"/>
      <c r="GI831" s="99"/>
      <c r="GJ831" s="99"/>
      <c r="GK831" s="99"/>
      <c r="GL831" s="99"/>
      <c r="GM831" s="99"/>
      <c r="GN831" s="99"/>
      <c r="GO831" s="99"/>
      <c r="GP831" s="99"/>
      <c r="GQ831" s="99"/>
      <c r="GR831" s="99"/>
      <c r="GS831" s="99"/>
      <c r="GT831" s="99"/>
      <c r="GU831" s="99"/>
      <c r="GV831" s="99"/>
      <c r="GW831" s="99"/>
      <c r="GX831" s="99"/>
      <c r="GY831" s="99"/>
      <c r="GZ831" s="99"/>
      <c r="HA831" s="99"/>
      <c r="HB831" s="99"/>
      <c r="HC831" s="99"/>
      <c r="HD831" s="99"/>
      <c r="HE831" s="99"/>
      <c r="HF831" s="99"/>
      <c r="HG831" s="99"/>
      <c r="HH831" s="99"/>
      <c r="HI831" s="99"/>
      <c r="HJ831" s="99"/>
      <c r="HK831" s="99"/>
      <c r="HL831" s="99"/>
      <c r="HM831" s="99"/>
      <c r="HN831" s="99"/>
      <c r="HO831" s="99"/>
      <c r="HP831" s="99"/>
      <c r="HQ831" s="99"/>
      <c r="HR831" s="99"/>
      <c r="HS831" s="99"/>
      <c r="HT831" s="99"/>
      <c r="HU831" s="99"/>
      <c r="HV831" s="99"/>
      <c r="HW831" s="99"/>
      <c r="HX831" s="99"/>
      <c r="HY831" s="99"/>
      <c r="HZ831" s="99"/>
      <c r="IA831" s="99"/>
      <c r="IB831" s="99"/>
      <c r="IC831" s="99"/>
      <c r="ID831" s="99"/>
      <c r="IE831" s="99"/>
      <c r="IF831" s="99"/>
      <c r="IG831" s="99"/>
      <c r="IH831" s="99"/>
      <c r="II831" s="99"/>
      <c r="IJ831" s="99"/>
      <c r="IK831" s="99"/>
      <c r="IL831" s="99"/>
      <c r="IM831" s="99"/>
      <c r="IN831" s="99"/>
      <c r="IO831" s="99"/>
      <c r="IP831" s="99"/>
      <c r="IQ831" s="99"/>
      <c r="IR831" s="99"/>
      <c r="IS831" s="99"/>
      <c r="IT831" s="99"/>
      <c r="IU831" s="99"/>
      <c r="IV831" s="99"/>
      <c r="IW831" s="99"/>
      <c r="IX831" s="99"/>
      <c r="IY831" s="99"/>
      <c r="IZ831" s="99"/>
      <c r="JA831" s="99"/>
      <c r="JB831" s="99"/>
      <c r="JC831" s="99"/>
      <c r="JD831" s="99"/>
      <c r="JE831" s="99"/>
      <c r="JF831" s="99"/>
      <c r="JG831" s="99"/>
      <c r="JH831" s="99"/>
      <c r="JI831" s="99"/>
      <c r="JJ831" s="99"/>
      <c r="JK831" s="99"/>
      <c r="JL831" s="99"/>
      <c r="JM831" s="99"/>
      <c r="JN831" s="99"/>
      <c r="JO831" s="99"/>
      <c r="JP831" s="99"/>
      <c r="JQ831" s="99"/>
      <c r="JR831" s="99"/>
      <c r="JS831" s="99"/>
      <c r="JT831" s="99"/>
      <c r="JU831" s="99"/>
      <c r="JV831" s="99"/>
      <c r="JW831" s="99"/>
      <c r="JX831" s="99"/>
      <c r="JY831" s="99"/>
      <c r="JZ831" s="99"/>
      <c r="KA831" s="99"/>
      <c r="KB831" s="99"/>
      <c r="KC831" s="99"/>
      <c r="KD831" s="99"/>
      <c r="KE831" s="99"/>
      <c r="KF831" s="99"/>
      <c r="KG831" s="99"/>
      <c r="KH831" s="99"/>
      <c r="KI831" s="99"/>
      <c r="KJ831" s="99"/>
      <c r="KK831" s="99"/>
      <c r="KL831" s="99"/>
      <c r="KM831" s="99"/>
      <c r="KN831" s="99"/>
      <c r="KO831" s="99"/>
      <c r="KP831" s="99"/>
      <c r="KQ831" s="99"/>
      <c r="KR831" s="99"/>
      <c r="KS831" s="99"/>
      <c r="KT831" s="99"/>
      <c r="KU831" s="99"/>
      <c r="KV831" s="99"/>
      <c r="KW831" s="99"/>
      <c r="KX831" s="99"/>
      <c r="KY831" s="99"/>
      <c r="KZ831" s="99"/>
      <c r="LA831" s="99"/>
      <c r="LB831" s="99"/>
      <c r="LC831" s="99"/>
      <c r="LD831" s="99"/>
      <c r="LE831" s="99"/>
      <c r="LF831" s="99"/>
      <c r="LG831" s="99"/>
      <c r="LH831" s="99"/>
      <c r="LI831" s="99"/>
      <c r="LJ831" s="99"/>
      <c r="LK831" s="99"/>
      <c r="LL831" s="99"/>
      <c r="LM831" s="99"/>
      <c r="LN831" s="99"/>
      <c r="LO831" s="99"/>
      <c r="LP831" s="99"/>
      <c r="LQ831" s="99"/>
      <c r="LR831" s="99"/>
      <c r="LS831" s="99"/>
      <c r="LT831" s="99"/>
      <c r="LU831" s="99"/>
      <c r="LV831" s="99"/>
      <c r="LW831" s="99"/>
      <c r="LX831" s="99"/>
      <c r="LY831" s="99"/>
      <c r="LZ831" s="99"/>
      <c r="MA831" s="99"/>
      <c r="MB831" s="99"/>
      <c r="MC831" s="99"/>
      <c r="MD831" s="99"/>
      <c r="ME831" s="99"/>
      <c r="MF831" s="99"/>
      <c r="MG831" s="99"/>
      <c r="MH831" s="99"/>
      <c r="MI831" s="99"/>
      <c r="MJ831" s="99"/>
      <c r="MK831" s="99"/>
      <c r="ML831" s="99"/>
      <c r="MM831" s="99"/>
      <c r="MN831" s="99"/>
      <c r="MO831" s="99"/>
      <c r="MP831" s="99"/>
      <c r="MQ831" s="99"/>
      <c r="MR831" s="99"/>
      <c r="MS831" s="99"/>
      <c r="MT831" s="99"/>
      <c r="MU831" s="99"/>
      <c r="MV831" s="99"/>
      <c r="MW831" s="99"/>
      <c r="MX831" s="99"/>
      <c r="MY831" s="99"/>
      <c r="MZ831" s="99"/>
      <c r="NA831" s="99"/>
      <c r="NB831" s="99"/>
      <c r="NC831" s="99"/>
      <c r="ND831" s="99"/>
      <c r="NE831" s="99"/>
      <c r="NF831" s="99"/>
      <c r="NG831" s="99"/>
      <c r="NH831" s="99"/>
      <c r="NI831" s="99"/>
      <c r="NJ831" s="99"/>
      <c r="NK831" s="99"/>
      <c r="NL831" s="99"/>
      <c r="NM831" s="99"/>
      <c r="NN831" s="99"/>
      <c r="NO831" s="99"/>
      <c r="NP831" s="99"/>
      <c r="NQ831" s="99"/>
      <c r="NR831" s="99"/>
      <c r="NS831" s="99"/>
      <c r="NT831" s="99"/>
      <c r="NU831" s="99"/>
      <c r="NV831" s="99"/>
      <c r="NW831" s="99"/>
      <c r="NX831" s="99"/>
      <c r="NY831" s="99"/>
      <c r="NZ831" s="99"/>
      <c r="OA831" s="99"/>
      <c r="OB831" s="99"/>
      <c r="OC831" s="99"/>
      <c r="OD831" s="99"/>
      <c r="OE831" s="99"/>
      <c r="OF831" s="99"/>
      <c r="OG831" s="99"/>
      <c r="OH831" s="99"/>
      <c r="OI831" s="99"/>
      <c r="OJ831" s="99"/>
      <c r="OK831" s="99"/>
      <c r="OL831" s="99"/>
      <c r="OM831" s="99"/>
      <c r="ON831" s="99"/>
      <c r="OO831" s="99"/>
      <c r="OP831" s="99"/>
      <c r="OQ831" s="99"/>
      <c r="OR831" s="99"/>
      <c r="OS831" s="99"/>
      <c r="OT831" s="99"/>
      <c r="OU831" s="99"/>
      <c r="OV831" s="99"/>
      <c r="OW831" s="99"/>
      <c r="OX831" s="99"/>
      <c r="OY831" s="99"/>
      <c r="OZ831" s="99"/>
      <c r="PA831" s="99"/>
      <c r="PB831" s="99"/>
      <c r="PC831" s="99"/>
      <c r="PD831" s="99"/>
      <c r="PE831" s="99"/>
      <c r="PF831" s="99"/>
      <c r="PG831" s="99"/>
      <c r="PH831" s="99"/>
      <c r="PI831" s="99"/>
      <c r="PJ831" s="99"/>
      <c r="PK831" s="99"/>
      <c r="PL831" s="99"/>
      <c r="PM831" s="99"/>
      <c r="PN831" s="99"/>
      <c r="PO831" s="99"/>
      <c r="PP831" s="99"/>
      <c r="PQ831" s="99"/>
      <c r="PR831" s="99"/>
      <c r="PS831" s="99"/>
      <c r="PT831" s="99"/>
      <c r="PU831" s="99"/>
      <c r="PV831" s="99"/>
      <c r="PW831" s="99"/>
      <c r="PX831" s="99"/>
      <c r="PY831" s="99"/>
      <c r="PZ831" s="99"/>
      <c r="QA831" s="99"/>
      <c r="QB831" s="99"/>
      <c r="QC831" s="99"/>
      <c r="QD831" s="99"/>
      <c r="QE831" s="99"/>
      <c r="QF831" s="99"/>
      <c r="QG831" s="99"/>
      <c r="QH831" s="99"/>
      <c r="QI831" s="99"/>
      <c r="QJ831" s="99"/>
      <c r="QK831" s="99"/>
      <c r="QL831" s="99"/>
      <c r="QM831" s="99"/>
      <c r="QN831" s="99"/>
      <c r="QO831" s="99"/>
      <c r="QP831" s="99"/>
      <c r="QQ831" s="99"/>
      <c r="QR831" s="99"/>
      <c r="QS831" s="99"/>
      <c r="QT831" s="99"/>
      <c r="QU831" s="99"/>
      <c r="QV831" s="99"/>
      <c r="QW831" s="99"/>
      <c r="QX831" s="99"/>
      <c r="QY831" s="99"/>
      <c r="QZ831" s="99"/>
      <c r="RA831" s="99"/>
      <c r="RB831" s="99"/>
      <c r="RC831" s="99"/>
      <c r="RD831" s="99"/>
      <c r="RE831" s="99"/>
      <c r="RF831" s="99"/>
      <c r="RG831" s="99"/>
      <c r="RH831" s="99"/>
      <c r="RI831" s="99"/>
      <c r="RJ831" s="99"/>
      <c r="RK831" s="99"/>
      <c r="RL831" s="99"/>
      <c r="RM831" s="99"/>
      <c r="RN831" s="99"/>
      <c r="RO831" s="99"/>
      <c r="RP831" s="99"/>
      <c r="RQ831" s="99"/>
      <c r="RR831" s="99"/>
      <c r="RS831" s="99"/>
      <c r="RT831" s="99"/>
      <c r="RU831" s="99"/>
      <c r="RV831" s="99"/>
      <c r="RW831" s="99"/>
      <c r="RX831" s="99"/>
      <c r="RY831" s="99"/>
      <c r="RZ831" s="99"/>
      <c r="SA831" s="99"/>
      <c r="SB831" s="99"/>
      <c r="SC831" s="99"/>
      <c r="SD831" s="99"/>
      <c r="SE831" s="99"/>
      <c r="SF831" s="99"/>
      <c r="SG831" s="99"/>
      <c r="SH831" s="99"/>
      <c r="SI831" s="99"/>
      <c r="SJ831" s="99"/>
      <c r="SK831" s="99"/>
      <c r="SL831" s="99"/>
      <c r="SM831" s="99"/>
      <c r="SN831" s="99"/>
      <c r="SO831" s="99"/>
      <c r="SP831" s="99"/>
      <c r="SQ831" s="99"/>
      <c r="SR831" s="99"/>
      <c r="SS831" s="99"/>
      <c r="ST831" s="99"/>
      <c r="SU831" s="99"/>
      <c r="SV831" s="99"/>
      <c r="SW831" s="99"/>
      <c r="SX831" s="99"/>
      <c r="SY831" s="99"/>
      <c r="SZ831" s="99"/>
      <c r="TA831" s="99"/>
      <c r="TB831" s="99"/>
      <c r="TC831" s="99"/>
      <c r="TD831" s="99"/>
      <c r="TE831" s="99"/>
      <c r="TF831" s="99"/>
      <c r="TG831" s="99"/>
      <c r="TH831" s="99"/>
      <c r="TI831" s="99"/>
      <c r="TJ831" s="99"/>
      <c r="TK831" s="99"/>
      <c r="TL831" s="99"/>
      <c r="TM831" s="99"/>
      <c r="TN831" s="99"/>
      <c r="TO831" s="99"/>
      <c r="TP831" s="99"/>
      <c r="TQ831" s="99"/>
      <c r="TR831" s="99"/>
      <c r="TS831" s="99"/>
      <c r="TT831" s="99"/>
      <c r="TU831" s="99"/>
      <c r="TV831" s="99"/>
      <c r="TW831" s="99"/>
      <c r="TX831" s="99"/>
      <c r="TY831" s="99"/>
      <c r="TZ831" s="99"/>
      <c r="UA831" s="99"/>
      <c r="UB831" s="99"/>
      <c r="UC831" s="99"/>
      <c r="UD831" s="99"/>
      <c r="UE831" s="99"/>
      <c r="UF831" s="99"/>
      <c r="UG831" s="99"/>
      <c r="UH831" s="99"/>
      <c r="UI831" s="99"/>
      <c r="UJ831" s="99"/>
      <c r="UK831" s="99"/>
      <c r="UL831" s="99"/>
      <c r="UM831" s="99"/>
      <c r="UN831" s="99"/>
      <c r="UO831" s="99"/>
      <c r="UP831" s="99"/>
      <c r="UQ831" s="99"/>
      <c r="UR831" s="99"/>
      <c r="US831" s="99"/>
      <c r="UT831" s="99"/>
      <c r="UU831" s="99"/>
      <c r="UV831" s="99"/>
      <c r="UW831" s="99"/>
      <c r="UX831" s="99"/>
      <c r="UY831" s="99"/>
      <c r="UZ831" s="99"/>
      <c r="VA831" s="99"/>
      <c r="VB831" s="99"/>
      <c r="VC831" s="99"/>
      <c r="VD831" s="99"/>
      <c r="VE831" s="99"/>
      <c r="VF831" s="99"/>
      <c r="VG831" s="99"/>
      <c r="VH831" s="99"/>
      <c r="VI831" s="99"/>
      <c r="VJ831" s="99"/>
      <c r="VK831" s="99"/>
      <c r="VL831" s="99"/>
      <c r="VM831" s="99"/>
      <c r="VN831" s="99"/>
      <c r="VO831" s="99"/>
      <c r="VP831" s="99"/>
      <c r="VQ831" s="99"/>
      <c r="VR831" s="99"/>
      <c r="VS831" s="99"/>
      <c r="VT831" s="99"/>
      <c r="VU831" s="99"/>
      <c r="VV831" s="99"/>
      <c r="VW831" s="99"/>
      <c r="VX831" s="99"/>
      <c r="VY831" s="99"/>
      <c r="VZ831" s="99"/>
      <c r="WA831" s="99"/>
      <c r="WB831" s="99"/>
      <c r="WC831" s="99"/>
      <c r="WD831" s="99"/>
      <c r="WE831" s="99"/>
      <c r="WF831" s="99"/>
      <c r="WG831" s="99"/>
      <c r="WH831" s="99"/>
      <c r="WI831" s="99"/>
      <c r="WJ831" s="99"/>
      <c r="WK831" s="99"/>
      <c r="WL831" s="99"/>
      <c r="WM831" s="99"/>
      <c r="WN831" s="99"/>
      <c r="WO831" s="99"/>
      <c r="WP831" s="99"/>
      <c r="WQ831" s="99"/>
      <c r="WR831" s="99"/>
      <c r="WS831" s="99"/>
      <c r="WT831" s="99"/>
      <c r="WU831" s="99"/>
      <c r="WV831" s="99"/>
      <c r="WW831" s="99"/>
      <c r="WX831" s="99"/>
      <c r="WY831" s="99"/>
      <c r="WZ831" s="99"/>
      <c r="XA831" s="99"/>
      <c r="XB831" s="99"/>
      <c r="XC831" s="99"/>
      <c r="XD831" s="99"/>
      <c r="XE831" s="99"/>
      <c r="XF831" s="99"/>
      <c r="XG831" s="99"/>
      <c r="XH831" s="99"/>
      <c r="XI831" s="99"/>
      <c r="XJ831" s="99"/>
      <c r="XK831" s="99"/>
      <c r="XL831" s="99"/>
      <c r="XM831" s="99"/>
      <c r="XN831" s="99"/>
      <c r="XO831" s="99"/>
      <c r="XP831" s="99"/>
      <c r="XQ831" s="99"/>
      <c r="XR831" s="99"/>
      <c r="XS831" s="99"/>
      <c r="XT831" s="99"/>
      <c r="XU831" s="99"/>
      <c r="XV831" s="99"/>
      <c r="XW831" s="99"/>
      <c r="XX831" s="99"/>
      <c r="XY831" s="99"/>
      <c r="XZ831" s="99"/>
      <c r="YA831" s="99"/>
      <c r="YB831" s="99"/>
      <c r="YC831" s="99"/>
      <c r="YD831" s="99"/>
      <c r="YE831" s="99"/>
      <c r="YF831" s="99"/>
      <c r="YG831" s="99"/>
      <c r="YH831" s="99"/>
      <c r="YI831" s="99"/>
      <c r="YJ831" s="99"/>
      <c r="YK831" s="99"/>
      <c r="YL831" s="99"/>
      <c r="YM831" s="99"/>
      <c r="YN831" s="99"/>
      <c r="YO831" s="99"/>
      <c r="YP831" s="99"/>
      <c r="YQ831" s="99"/>
      <c r="YR831" s="99"/>
      <c r="YS831" s="99"/>
      <c r="YT831" s="99"/>
      <c r="YU831" s="99"/>
      <c r="YV831" s="99"/>
      <c r="YW831" s="99"/>
      <c r="YX831" s="99"/>
      <c r="YY831" s="99"/>
      <c r="YZ831" s="99"/>
      <c r="ZA831" s="99"/>
      <c r="ZB831" s="99"/>
      <c r="ZC831" s="99"/>
      <c r="ZD831" s="99"/>
      <c r="ZE831" s="99"/>
      <c r="ZF831" s="99"/>
      <c r="ZG831" s="99"/>
      <c r="ZH831" s="99"/>
      <c r="ZI831" s="99"/>
      <c r="ZJ831" s="99"/>
      <c r="ZK831" s="99"/>
      <c r="ZL831" s="99"/>
      <c r="ZM831" s="99"/>
      <c r="ZN831" s="99"/>
      <c r="ZO831" s="99"/>
      <c r="ZP831" s="99"/>
      <c r="ZQ831" s="99"/>
      <c r="ZR831" s="99"/>
      <c r="ZS831" s="99"/>
      <c r="ZT831" s="99"/>
      <c r="ZU831" s="99"/>
      <c r="ZV831" s="99"/>
      <c r="ZW831" s="99"/>
      <c r="ZX831" s="99"/>
      <c r="ZY831" s="99"/>
      <c r="ZZ831" s="99"/>
      <c r="AAA831" s="99"/>
      <c r="AAB831" s="99"/>
      <c r="AAC831" s="99"/>
      <c r="AAD831" s="99"/>
      <c r="AAE831" s="99"/>
      <c r="AAF831" s="99"/>
      <c r="AAG831" s="99"/>
      <c r="AAH831" s="99"/>
      <c r="AAI831" s="99"/>
      <c r="AAJ831" s="99"/>
      <c r="AAK831" s="99"/>
      <c r="AAL831" s="99"/>
      <c r="AAM831" s="99"/>
      <c r="AAN831" s="99"/>
      <c r="AAO831" s="99"/>
      <c r="AAP831" s="99"/>
      <c r="AAQ831" s="99"/>
      <c r="AAR831" s="99"/>
      <c r="AAS831" s="99"/>
      <c r="AAT831" s="99"/>
      <c r="AAU831" s="99"/>
      <c r="AAV831" s="99"/>
      <c r="AAW831" s="99"/>
      <c r="AAX831" s="99"/>
      <c r="AAY831" s="99"/>
      <c r="AAZ831" s="99"/>
      <c r="ABA831" s="99"/>
      <c r="ABB831" s="99"/>
      <c r="ABC831" s="99"/>
      <c r="ABD831" s="99"/>
      <c r="ABE831" s="99"/>
      <c r="ABF831" s="99"/>
      <c r="ABG831" s="99"/>
      <c r="ABH831" s="99"/>
      <c r="ABI831" s="99"/>
      <c r="ABJ831" s="99"/>
      <c r="ABK831" s="99"/>
      <c r="ABL831" s="99"/>
      <c r="ABM831" s="99"/>
      <c r="ABN831" s="99"/>
      <c r="ABO831" s="99"/>
      <c r="ABP831" s="99"/>
      <c r="ABQ831" s="99"/>
      <c r="ABR831" s="99"/>
      <c r="ABS831" s="99"/>
      <c r="ABT831" s="99"/>
      <c r="ABU831" s="99"/>
      <c r="ABV831" s="99"/>
      <c r="ABW831" s="99"/>
      <c r="ABX831" s="99"/>
      <c r="ABY831" s="99"/>
      <c r="ABZ831" s="99"/>
      <c r="ACA831" s="99"/>
      <c r="ACB831" s="99"/>
      <c r="ACC831" s="99"/>
      <c r="ACD831" s="99"/>
      <c r="ACE831" s="99"/>
      <c r="ACF831" s="99"/>
      <c r="ACG831" s="99"/>
      <c r="ACH831" s="99"/>
      <c r="ACI831" s="99"/>
      <c r="ACJ831" s="99"/>
      <c r="ACK831" s="99"/>
      <c r="ACL831" s="99"/>
      <c r="ACM831" s="99"/>
      <c r="ACN831" s="99"/>
      <c r="ACO831" s="99"/>
      <c r="ACP831" s="99"/>
      <c r="ACQ831" s="99"/>
      <c r="ACR831" s="99"/>
      <c r="ACS831" s="99"/>
      <c r="ACT831" s="99"/>
      <c r="ACU831" s="99"/>
      <c r="ACV831" s="99"/>
      <c r="ACW831" s="99"/>
      <c r="ACX831" s="99"/>
      <c r="ACY831" s="99"/>
      <c r="ACZ831" s="99"/>
      <c r="ADA831" s="99"/>
      <c r="ADB831" s="99"/>
      <c r="ADC831" s="99"/>
      <c r="ADD831" s="99"/>
      <c r="ADE831" s="99"/>
      <c r="ADF831" s="99"/>
      <c r="ADG831" s="99"/>
      <c r="ADH831" s="99"/>
      <c r="ADI831" s="99"/>
      <c r="ADJ831" s="99"/>
      <c r="ADK831" s="99"/>
      <c r="ADL831" s="99"/>
      <c r="ADM831" s="99"/>
      <c r="ADN831" s="99"/>
      <c r="ADO831" s="99"/>
      <c r="ADP831" s="99"/>
      <c r="ADQ831" s="99"/>
      <c r="ADR831" s="99"/>
      <c r="ADS831" s="99"/>
      <c r="ADT831" s="99"/>
      <c r="ADU831" s="99"/>
      <c r="ADV831" s="99"/>
      <c r="ADW831" s="99"/>
      <c r="ADX831" s="99"/>
      <c r="ADY831" s="99"/>
      <c r="ADZ831" s="99"/>
      <c r="AEA831" s="99"/>
      <c r="AEB831" s="99"/>
      <c r="AEC831" s="99"/>
      <c r="AED831" s="99"/>
      <c r="AEE831" s="99"/>
      <c r="AEF831" s="99"/>
      <c r="AEG831" s="99"/>
      <c r="AEH831" s="99"/>
      <c r="AEI831" s="99"/>
      <c r="AEJ831" s="99"/>
      <c r="AEK831" s="99"/>
      <c r="AEL831" s="99"/>
      <c r="AEM831" s="99"/>
      <c r="AEN831" s="99"/>
      <c r="AEO831" s="99"/>
      <c r="AEP831" s="99"/>
      <c r="AEQ831" s="99"/>
      <c r="AER831" s="99"/>
      <c r="AES831" s="99"/>
      <c r="AET831" s="99"/>
      <c r="AEU831" s="99"/>
      <c r="AEV831" s="99"/>
      <c r="AEW831" s="99"/>
      <c r="AEX831" s="99"/>
      <c r="AEY831" s="99"/>
      <c r="AEZ831" s="99"/>
      <c r="AFA831" s="99"/>
      <c r="AFB831" s="99"/>
      <c r="AFC831" s="99"/>
      <c r="AFD831" s="99"/>
      <c r="AFE831" s="99"/>
      <c r="AFF831" s="99"/>
      <c r="AFG831" s="99"/>
      <c r="AFH831" s="99"/>
      <c r="AFI831" s="99"/>
      <c r="AFJ831" s="99"/>
      <c r="AFK831" s="99"/>
      <c r="AFL831" s="99"/>
      <c r="AFM831" s="99"/>
      <c r="AFN831" s="99"/>
      <c r="AFO831" s="99"/>
      <c r="AFP831" s="99"/>
      <c r="AFQ831" s="99"/>
      <c r="AFR831" s="99"/>
      <c r="AFS831" s="99"/>
      <c r="AFT831" s="99"/>
      <c r="AFU831" s="99"/>
      <c r="AFV831" s="99"/>
      <c r="AFW831" s="99"/>
      <c r="AFX831" s="99"/>
      <c r="AFY831" s="99"/>
      <c r="AFZ831" s="99"/>
      <c r="AGA831" s="99"/>
      <c r="AGB831" s="99"/>
      <c r="AGC831" s="99"/>
      <c r="AGD831" s="99"/>
      <c r="AGE831" s="99"/>
      <c r="AGF831" s="99"/>
      <c r="AGG831" s="99"/>
      <c r="AGH831" s="99"/>
      <c r="AGI831" s="99"/>
      <c r="AGJ831" s="99"/>
      <c r="AGK831" s="99"/>
      <c r="AGL831" s="99"/>
      <c r="AGM831" s="99"/>
      <c r="AGN831" s="99"/>
      <c r="AGO831" s="99"/>
      <c r="AGP831" s="99"/>
      <c r="AGQ831" s="99"/>
      <c r="AGR831" s="99"/>
      <c r="AGS831" s="99"/>
      <c r="AGT831" s="99"/>
      <c r="AGU831" s="99"/>
      <c r="AGV831" s="99"/>
      <c r="AGW831" s="99"/>
      <c r="AGX831" s="99"/>
      <c r="AGY831" s="99"/>
      <c r="AGZ831" s="99"/>
      <c r="AHA831" s="99"/>
      <c r="AHB831" s="99"/>
      <c r="AHC831" s="99"/>
      <c r="AHD831" s="99"/>
      <c r="AHE831" s="99"/>
      <c r="AHF831" s="99"/>
      <c r="AHG831" s="99"/>
      <c r="AHH831" s="99"/>
      <c r="AHI831" s="99"/>
      <c r="AHJ831" s="99"/>
      <c r="AHK831" s="99"/>
      <c r="AHL831" s="99"/>
      <c r="AHM831" s="99"/>
      <c r="AHN831" s="99"/>
      <c r="AHO831" s="99"/>
      <c r="AHP831" s="99"/>
      <c r="AHQ831" s="99"/>
      <c r="AHR831" s="99"/>
      <c r="AHS831" s="99"/>
      <c r="AHT831" s="99"/>
      <c r="AHU831" s="99"/>
      <c r="AHV831" s="99"/>
      <c r="AHW831" s="99"/>
      <c r="AHX831" s="99"/>
      <c r="AHY831" s="99"/>
      <c r="AHZ831" s="99"/>
      <c r="AIA831" s="99"/>
      <c r="AIB831" s="99"/>
      <c r="AIC831" s="99"/>
      <c r="AID831" s="99"/>
      <c r="AIE831" s="99"/>
      <c r="AIF831" s="99"/>
      <c r="AIG831" s="99"/>
      <c r="AIH831" s="99"/>
      <c r="AII831" s="99"/>
      <c r="AIJ831" s="99"/>
      <c r="AIK831" s="99"/>
      <c r="AIL831" s="99"/>
      <c r="AIM831" s="99"/>
      <c r="AIN831" s="99"/>
      <c r="AIO831" s="99"/>
      <c r="AIP831" s="99"/>
      <c r="AIQ831" s="99"/>
      <c r="AIR831" s="99"/>
      <c r="AIS831" s="99"/>
      <c r="AIT831" s="99"/>
      <c r="AIU831" s="99"/>
      <c r="AIV831" s="99"/>
      <c r="AIW831" s="99"/>
      <c r="AIX831" s="99"/>
      <c r="AIY831" s="99"/>
      <c r="AIZ831" s="99"/>
      <c r="AJA831" s="99"/>
      <c r="AJB831" s="99"/>
      <c r="AJC831" s="99"/>
      <c r="AJD831" s="99"/>
      <c r="AJE831" s="99"/>
      <c r="AJF831" s="99"/>
      <c r="AJG831" s="99"/>
      <c r="AJH831" s="99"/>
      <c r="AJI831" s="99"/>
      <c r="AJJ831" s="99"/>
      <c r="AJK831" s="99"/>
      <c r="AJL831" s="99"/>
      <c r="AJM831" s="99"/>
      <c r="AJN831" s="99"/>
      <c r="AJO831" s="99"/>
      <c r="AJP831" s="99"/>
      <c r="AJQ831" s="99"/>
      <c r="AJR831" s="99"/>
      <c r="AJS831" s="99"/>
      <c r="AJT831" s="99"/>
      <c r="AJU831" s="99"/>
      <c r="AJV831" s="99"/>
      <c r="AJW831" s="99"/>
      <c r="AJX831" s="99"/>
      <c r="AJY831" s="99"/>
      <c r="AJZ831" s="99"/>
      <c r="AKA831" s="99"/>
      <c r="AKB831" s="99"/>
      <c r="AKC831" s="99"/>
      <c r="AKD831" s="99"/>
      <c r="AKE831" s="99"/>
      <c r="AKF831" s="99"/>
      <c r="AKG831" s="99"/>
      <c r="AKH831" s="99"/>
      <c r="AKI831" s="99"/>
      <c r="AKJ831" s="99"/>
      <c r="AKK831" s="99"/>
      <c r="AKL831" s="99"/>
      <c r="AKM831" s="99"/>
      <c r="AKN831" s="99"/>
      <c r="AKO831" s="99"/>
      <c r="AKP831" s="99"/>
      <c r="AKQ831" s="99"/>
      <c r="AKR831" s="99"/>
      <c r="AKS831" s="99"/>
      <c r="AKT831" s="99"/>
      <c r="AKU831" s="99"/>
      <c r="AKV831" s="99"/>
      <c r="AKW831" s="99"/>
      <c r="AKX831" s="99"/>
      <c r="AKY831" s="99"/>
      <c r="AKZ831" s="99"/>
      <c r="ALA831" s="99"/>
      <c r="ALB831" s="99"/>
      <c r="ALC831" s="99"/>
      <c r="ALD831" s="99"/>
      <c r="ALE831" s="99"/>
      <c r="ALF831" s="99"/>
      <c r="ALG831" s="99"/>
      <c r="ALH831" s="99"/>
      <c r="ALI831" s="99"/>
      <c r="ALJ831" s="99"/>
      <c r="ALK831" s="99"/>
      <c r="ALL831" s="99"/>
      <c r="ALM831" s="99"/>
      <c r="ALN831" s="99"/>
      <c r="ALO831" s="99"/>
      <c r="ALP831" s="99"/>
      <c r="ALQ831" s="99"/>
      <c r="ALR831" s="99"/>
      <c r="ALS831" s="99"/>
      <c r="ALT831" s="99"/>
      <c r="ALU831" s="99"/>
      <c r="ALV831" s="99"/>
      <c r="ALW831" s="99"/>
      <c r="ALX831" s="99"/>
      <c r="ALY831" s="99"/>
      <c r="ALZ831" s="99"/>
      <c r="AMA831" s="99"/>
      <c r="AMB831" s="99"/>
      <c r="AMC831" s="99"/>
      <c r="AMD831" s="99"/>
      <c r="AME831" s="99"/>
      <c r="AMF831" s="99"/>
      <c r="AMG831" s="99"/>
      <c r="AMH831" s="99"/>
      <c r="AMI831" s="99"/>
      <c r="AMJ831" s="99"/>
      <c r="AMK831" s="99"/>
      <c r="AML831" s="99"/>
      <c r="AMM831" s="99"/>
      <c r="AMN831" s="99"/>
      <c r="AMO831" s="99"/>
      <c r="AMP831" s="99"/>
      <c r="AMQ831" s="99"/>
      <c r="AMR831" s="99"/>
      <c r="AMS831" s="99"/>
      <c r="AMT831" s="99"/>
      <c r="AMU831" s="99"/>
      <c r="AMV831" s="99"/>
      <c r="AMW831" s="99"/>
      <c r="AMX831" s="99"/>
      <c r="AMY831" s="99"/>
      <c r="AMZ831" s="99"/>
      <c r="ANA831" s="99"/>
      <c r="ANB831" s="99"/>
      <c r="ANC831" s="99"/>
      <c r="AND831" s="99"/>
      <c r="ANE831" s="99"/>
      <c r="ANF831" s="99"/>
      <c r="ANG831" s="99"/>
      <c r="ANH831" s="99"/>
      <c r="ANI831" s="99"/>
      <c r="ANJ831" s="99"/>
      <c r="ANK831" s="99"/>
      <c r="ANL831" s="99"/>
      <c r="ANM831" s="99"/>
      <c r="ANN831" s="99"/>
      <c r="ANO831" s="99"/>
      <c r="ANP831" s="99"/>
      <c r="ANQ831" s="99"/>
      <c r="ANR831" s="99"/>
      <c r="ANS831" s="99"/>
      <c r="ANT831" s="99"/>
      <c r="ANU831" s="99"/>
      <c r="ANV831" s="99"/>
      <c r="ANW831" s="99"/>
      <c r="ANX831" s="99"/>
      <c r="ANY831" s="99"/>
      <c r="ANZ831" s="99"/>
      <c r="AOA831" s="99"/>
      <c r="AOB831" s="99"/>
      <c r="AOC831" s="99"/>
      <c r="AOD831" s="99"/>
      <c r="AOE831" s="99"/>
      <c r="AOF831" s="99"/>
      <c r="AOG831" s="99"/>
      <c r="AOH831" s="99"/>
      <c r="AOI831" s="99"/>
      <c r="AOJ831" s="99"/>
      <c r="AOK831" s="99"/>
      <c r="AOL831" s="99"/>
      <c r="AOM831" s="99"/>
      <c r="AON831" s="99"/>
      <c r="AOO831" s="99"/>
      <c r="AOP831" s="99"/>
      <c r="AOQ831" s="99"/>
      <c r="AOR831" s="99"/>
      <c r="AOS831" s="99"/>
      <c r="AOT831" s="99"/>
      <c r="AOU831" s="99"/>
      <c r="AOV831" s="99"/>
      <c r="AOW831" s="99"/>
      <c r="AOX831" s="99"/>
      <c r="AOY831" s="99"/>
      <c r="AOZ831" s="99"/>
      <c r="APA831" s="99"/>
      <c r="APB831" s="99"/>
      <c r="APC831" s="99"/>
      <c r="APD831" s="99"/>
      <c r="APE831" s="99"/>
      <c r="APF831" s="99"/>
      <c r="APG831" s="99"/>
      <c r="APH831" s="99"/>
      <c r="API831" s="99"/>
      <c r="APJ831" s="99"/>
      <c r="APK831" s="99"/>
      <c r="APL831" s="99"/>
      <c r="APM831" s="99"/>
      <c r="APN831" s="99"/>
      <c r="APO831" s="99"/>
      <c r="APP831" s="99"/>
      <c r="APQ831" s="99"/>
      <c r="APR831" s="99"/>
      <c r="APS831" s="99"/>
      <c r="APT831" s="99"/>
      <c r="APU831" s="99"/>
      <c r="APV831" s="99"/>
      <c r="APW831" s="99"/>
      <c r="APX831" s="99"/>
      <c r="APY831" s="99"/>
      <c r="APZ831" s="99"/>
      <c r="AQA831" s="99"/>
      <c r="AQB831" s="99"/>
      <c r="AQC831" s="99"/>
      <c r="AQD831" s="99"/>
      <c r="AQE831" s="99"/>
      <c r="AQF831" s="99"/>
      <c r="AQG831" s="99"/>
      <c r="AQH831" s="99"/>
      <c r="AQI831" s="99"/>
      <c r="AQJ831" s="99"/>
      <c r="AQK831" s="99"/>
      <c r="AQL831" s="99"/>
      <c r="AQM831" s="99"/>
      <c r="AQN831" s="99"/>
      <c r="AQO831" s="99"/>
      <c r="AQP831" s="99"/>
      <c r="AQQ831" s="99"/>
      <c r="AQR831" s="99"/>
      <c r="AQS831" s="99"/>
      <c r="AQT831" s="99"/>
      <c r="AQU831" s="99"/>
      <c r="AQV831" s="99"/>
      <c r="AQW831" s="99"/>
      <c r="AQX831" s="99"/>
      <c r="AQY831" s="99"/>
      <c r="AQZ831" s="99"/>
      <c r="ARA831" s="99"/>
      <c r="ARB831" s="99"/>
      <c r="ARC831" s="99"/>
      <c r="ARD831" s="99"/>
      <c r="ARE831" s="99"/>
      <c r="ARF831" s="99"/>
      <c r="ARG831" s="99"/>
      <c r="ARH831" s="99"/>
      <c r="ARI831" s="99"/>
      <c r="ARJ831" s="99"/>
      <c r="ARK831" s="99"/>
      <c r="ARL831" s="99"/>
      <c r="ARM831" s="99"/>
      <c r="ARN831" s="99"/>
      <c r="ARO831" s="99"/>
      <c r="ARP831" s="99"/>
      <c r="ARQ831" s="99"/>
      <c r="ARR831" s="99"/>
      <c r="ARS831" s="99"/>
      <c r="ART831" s="99"/>
      <c r="ARU831" s="99"/>
      <c r="ARV831" s="99"/>
      <c r="ARW831" s="99"/>
      <c r="ARX831" s="99"/>
      <c r="ARY831" s="99"/>
      <c r="ARZ831" s="99"/>
      <c r="ASA831" s="99"/>
      <c r="ASB831" s="99"/>
      <c r="ASC831" s="99"/>
      <c r="ASD831" s="99"/>
      <c r="ASE831" s="99"/>
      <c r="ASF831" s="99"/>
      <c r="ASG831" s="99"/>
      <c r="ASH831" s="99"/>
      <c r="ASI831" s="99"/>
      <c r="ASJ831" s="99"/>
      <c r="ASK831" s="99"/>
      <c r="ASL831" s="99"/>
      <c r="ASM831" s="99"/>
      <c r="ASN831" s="99"/>
      <c r="ASO831" s="99"/>
      <c r="ASP831" s="99"/>
      <c r="ASQ831" s="99"/>
      <c r="ASR831" s="99"/>
      <c r="ASS831" s="99"/>
      <c r="AST831" s="99"/>
      <c r="ASU831" s="99"/>
      <c r="ASV831" s="99"/>
      <c r="ASW831" s="99"/>
      <c r="ASX831" s="99"/>
      <c r="ASY831" s="99"/>
      <c r="ASZ831" s="99"/>
      <c r="ATA831" s="99"/>
      <c r="ATB831" s="99"/>
      <c r="ATC831" s="99"/>
      <c r="ATD831" s="99"/>
      <c r="ATE831" s="99"/>
      <c r="ATF831" s="99"/>
      <c r="ATG831" s="99"/>
      <c r="ATH831" s="99"/>
      <c r="ATI831" s="99"/>
      <c r="ATJ831" s="99"/>
      <c r="ATK831" s="99"/>
      <c r="ATL831" s="99"/>
      <c r="ATM831" s="99"/>
      <c r="ATN831" s="99"/>
      <c r="ATO831" s="99"/>
      <c r="ATP831" s="99"/>
      <c r="ATQ831" s="99"/>
      <c r="ATR831" s="99"/>
      <c r="ATS831" s="99"/>
      <c r="ATT831" s="99"/>
      <c r="ATU831" s="99"/>
      <c r="ATV831" s="99"/>
      <c r="ATW831" s="99"/>
      <c r="ATX831" s="99"/>
      <c r="ATY831" s="99"/>
      <c r="ATZ831" s="99"/>
      <c r="AUA831" s="99"/>
      <c r="AUB831" s="99"/>
      <c r="AUC831" s="99"/>
      <c r="AUD831" s="99"/>
      <c r="AUE831" s="99"/>
      <c r="AUF831" s="99"/>
      <c r="AUG831" s="99"/>
      <c r="AUH831" s="99"/>
      <c r="AUI831" s="99"/>
      <c r="AUJ831" s="99"/>
      <c r="AUK831" s="99"/>
      <c r="AUL831" s="99"/>
      <c r="AUM831" s="99"/>
      <c r="AUN831" s="99"/>
      <c r="AUO831" s="99"/>
      <c r="AUP831" s="99"/>
      <c r="AUQ831" s="99"/>
      <c r="AUR831" s="99"/>
      <c r="AUS831" s="99"/>
      <c r="AUT831" s="99"/>
      <c r="AUU831" s="99"/>
      <c r="AUV831" s="99"/>
      <c r="AUW831" s="99"/>
      <c r="AUX831" s="99"/>
      <c r="AUY831" s="99"/>
      <c r="AUZ831" s="99"/>
      <c r="AVA831" s="99"/>
      <c r="AVB831" s="99"/>
      <c r="AVC831" s="99"/>
      <c r="AVD831" s="99"/>
      <c r="AVE831" s="99"/>
      <c r="AVF831" s="99"/>
      <c r="AVG831" s="99"/>
      <c r="AVH831" s="99"/>
      <c r="AVI831" s="99"/>
      <c r="AVJ831" s="99"/>
      <c r="AVK831" s="99"/>
      <c r="AVL831" s="99"/>
      <c r="AVM831" s="99"/>
      <c r="AVN831" s="99"/>
      <c r="AVO831" s="99"/>
      <c r="AVP831" s="99"/>
      <c r="AVQ831" s="99"/>
      <c r="AVR831" s="99"/>
      <c r="AVS831" s="99"/>
      <c r="AVT831" s="99"/>
      <c r="AVU831" s="99"/>
      <c r="AVV831" s="99"/>
      <c r="AVW831" s="99"/>
      <c r="AVX831" s="99"/>
      <c r="AVY831" s="99"/>
      <c r="AVZ831" s="99"/>
      <c r="AWA831" s="99"/>
      <c r="AWB831" s="99"/>
      <c r="AWC831" s="99"/>
      <c r="AWD831" s="99"/>
      <c r="AWE831" s="99"/>
      <c r="AWF831" s="99"/>
      <c r="AWG831" s="99"/>
      <c r="AWH831" s="99"/>
      <c r="AWI831" s="99"/>
      <c r="AWJ831" s="99"/>
      <c r="AWK831" s="99"/>
      <c r="AWL831" s="99"/>
      <c r="AWM831" s="99"/>
      <c r="AWN831" s="99"/>
      <c r="AWO831" s="99"/>
      <c r="AWP831" s="99"/>
      <c r="AWQ831" s="99"/>
      <c r="AWR831" s="99"/>
      <c r="AWS831" s="99"/>
      <c r="AWT831" s="99"/>
      <c r="AWU831" s="99"/>
      <c r="AWV831" s="99"/>
      <c r="AWW831" s="99"/>
      <c r="AWX831" s="99"/>
      <c r="AWY831" s="99"/>
      <c r="AWZ831" s="99"/>
      <c r="AXA831" s="99"/>
      <c r="AXB831" s="99"/>
      <c r="AXC831" s="99"/>
      <c r="AXD831" s="99"/>
      <c r="AXE831" s="99"/>
      <c r="AXF831" s="99"/>
      <c r="AXG831" s="99"/>
      <c r="AXH831" s="99"/>
      <c r="AXI831" s="99"/>
      <c r="AXJ831" s="99"/>
      <c r="AXK831" s="99"/>
      <c r="AXL831" s="99"/>
      <c r="AXM831" s="99"/>
      <c r="AXN831" s="99"/>
      <c r="AXO831" s="99"/>
      <c r="AXP831" s="99"/>
      <c r="AXQ831" s="99"/>
      <c r="AXR831" s="99"/>
      <c r="AXS831" s="99"/>
      <c r="AXT831" s="99"/>
      <c r="AXU831" s="99"/>
      <c r="AXV831" s="99"/>
      <c r="AXW831" s="99"/>
      <c r="AXX831" s="99"/>
      <c r="AXY831" s="99"/>
      <c r="AXZ831" s="99"/>
      <c r="AYA831" s="99"/>
      <c r="AYB831" s="99"/>
      <c r="AYC831" s="99"/>
      <c r="AYD831" s="99"/>
      <c r="AYE831" s="99"/>
      <c r="AYF831" s="99"/>
      <c r="AYG831" s="99"/>
      <c r="AYH831" s="99"/>
      <c r="AYI831" s="99"/>
      <c r="AYJ831" s="99"/>
      <c r="AYK831" s="99"/>
      <c r="AYL831" s="99"/>
      <c r="AYM831" s="99"/>
      <c r="AYN831" s="99"/>
      <c r="AYO831" s="99"/>
      <c r="AYP831" s="99"/>
      <c r="AYQ831" s="99"/>
      <c r="AYR831" s="99"/>
      <c r="AYS831" s="99"/>
      <c r="AYT831" s="99"/>
      <c r="AYU831" s="99"/>
      <c r="AYV831" s="99"/>
      <c r="AYW831" s="99"/>
      <c r="AYX831" s="99"/>
      <c r="AYY831" s="99"/>
      <c r="AYZ831" s="99"/>
      <c r="AZA831" s="99"/>
      <c r="AZB831" s="99"/>
      <c r="AZC831" s="99"/>
      <c r="AZD831" s="99"/>
      <c r="AZE831" s="99"/>
      <c r="AZF831" s="99"/>
      <c r="AZG831" s="99"/>
      <c r="AZH831" s="99"/>
      <c r="AZI831" s="99"/>
      <c r="AZJ831" s="99"/>
      <c r="AZK831" s="99"/>
      <c r="AZL831" s="99"/>
      <c r="AZM831" s="99"/>
      <c r="AZN831" s="99"/>
      <c r="AZO831" s="99"/>
      <c r="AZP831" s="99"/>
      <c r="AZQ831" s="99"/>
      <c r="AZR831" s="99"/>
      <c r="AZS831" s="99"/>
      <c r="AZT831" s="99"/>
      <c r="AZU831" s="99"/>
      <c r="AZV831" s="99"/>
      <c r="AZW831" s="99"/>
      <c r="AZX831" s="99"/>
      <c r="AZY831" s="99"/>
      <c r="AZZ831" s="99"/>
      <c r="BAA831" s="99"/>
      <c r="BAB831" s="99"/>
      <c r="BAC831" s="99"/>
      <c r="BAD831" s="99"/>
      <c r="BAE831" s="99"/>
      <c r="BAF831" s="99"/>
      <c r="BAG831" s="99"/>
      <c r="BAH831" s="99"/>
      <c r="BAI831" s="99"/>
      <c r="BAJ831" s="99"/>
      <c r="BAK831" s="99"/>
      <c r="BAL831" s="99"/>
      <c r="BAM831" s="99"/>
      <c r="BAN831" s="99"/>
      <c r="BAO831" s="99"/>
      <c r="BAP831" s="99"/>
      <c r="BAQ831" s="99"/>
      <c r="BAR831" s="99"/>
      <c r="BAS831" s="99"/>
      <c r="BAT831" s="99"/>
      <c r="BAU831" s="99"/>
      <c r="BAV831" s="99"/>
      <c r="BAW831" s="99"/>
      <c r="BAX831" s="99"/>
      <c r="BAY831" s="99"/>
      <c r="BAZ831" s="99"/>
      <c r="BBA831" s="99"/>
      <c r="BBB831" s="99"/>
      <c r="BBC831" s="99"/>
      <c r="BBD831" s="99"/>
      <c r="BBE831" s="99"/>
      <c r="BBF831" s="99"/>
      <c r="BBG831" s="99"/>
      <c r="BBH831" s="99"/>
      <c r="BBI831" s="99"/>
      <c r="BBJ831" s="99"/>
      <c r="BBK831" s="99"/>
      <c r="BBL831" s="99"/>
      <c r="BBM831" s="99"/>
      <c r="BBN831" s="99"/>
      <c r="BBO831" s="99"/>
      <c r="BBP831" s="99"/>
      <c r="BBQ831" s="99"/>
      <c r="BBR831" s="99"/>
      <c r="BBS831" s="99"/>
      <c r="BBT831" s="99"/>
      <c r="BBU831" s="99"/>
      <c r="BBV831" s="99"/>
      <c r="BBW831" s="99"/>
      <c r="BBX831" s="99"/>
      <c r="BBY831" s="99"/>
      <c r="BBZ831" s="99"/>
      <c r="BCA831" s="99"/>
      <c r="BCB831" s="99"/>
      <c r="BCC831" s="99"/>
      <c r="BCD831" s="99"/>
      <c r="BCE831" s="99"/>
      <c r="BCF831" s="99"/>
      <c r="BCG831" s="99"/>
      <c r="BCH831" s="99"/>
      <c r="BCI831" s="99"/>
      <c r="BCJ831" s="99"/>
      <c r="BCK831" s="99"/>
      <c r="BCL831" s="99"/>
      <c r="BCM831" s="99"/>
      <c r="BCN831" s="99"/>
      <c r="BCO831" s="99"/>
      <c r="BCP831" s="99"/>
      <c r="BCQ831" s="99"/>
      <c r="BCR831" s="99"/>
      <c r="BCS831" s="99"/>
      <c r="BCT831" s="99"/>
      <c r="BCU831" s="99"/>
      <c r="BCV831" s="99"/>
      <c r="BCW831" s="99"/>
      <c r="BCX831" s="99"/>
      <c r="BCY831" s="99"/>
      <c r="BCZ831" s="99"/>
      <c r="BDA831" s="99"/>
      <c r="BDB831" s="99"/>
      <c r="BDC831" s="99"/>
      <c r="BDD831" s="99"/>
      <c r="BDE831" s="99"/>
      <c r="BDF831" s="99"/>
      <c r="BDG831" s="99"/>
      <c r="BDH831" s="99"/>
      <c r="BDI831" s="99"/>
      <c r="BDJ831" s="99"/>
      <c r="BDK831" s="99"/>
      <c r="BDL831" s="99"/>
      <c r="BDM831" s="99"/>
      <c r="BDN831" s="99"/>
      <c r="BDO831" s="99"/>
      <c r="BDP831" s="99"/>
      <c r="BDQ831" s="99"/>
      <c r="BDR831" s="99"/>
      <c r="BDS831" s="99"/>
      <c r="BDT831" s="99"/>
      <c r="BDU831" s="99"/>
      <c r="BDV831" s="99"/>
      <c r="BDW831" s="99"/>
      <c r="BDX831" s="99"/>
      <c r="BDY831" s="99"/>
      <c r="BDZ831" s="99"/>
      <c r="BEA831" s="99"/>
      <c r="BEB831" s="99"/>
      <c r="BEC831" s="99"/>
      <c r="BED831" s="99"/>
      <c r="BEE831" s="99"/>
      <c r="BEF831" s="99"/>
      <c r="BEG831" s="99"/>
      <c r="BEH831" s="99"/>
      <c r="BEI831" s="99"/>
      <c r="BEJ831" s="99"/>
      <c r="BEK831" s="99"/>
      <c r="BEL831" s="99"/>
      <c r="BEM831" s="99"/>
      <c r="BEN831" s="99"/>
      <c r="BEO831" s="99"/>
      <c r="BEP831" s="99"/>
      <c r="BEQ831" s="99"/>
      <c r="BER831" s="99"/>
      <c r="BES831" s="99"/>
      <c r="BET831" s="99"/>
      <c r="BEU831" s="99"/>
      <c r="BEV831" s="99"/>
      <c r="BEW831" s="99"/>
      <c r="BEX831" s="99"/>
      <c r="BEY831" s="99"/>
      <c r="BEZ831" s="99"/>
      <c r="BFA831" s="99"/>
      <c r="BFB831" s="99"/>
      <c r="BFC831" s="99"/>
      <c r="BFD831" s="99"/>
      <c r="BFE831" s="99"/>
      <c r="BFF831" s="99"/>
      <c r="BFG831" s="99"/>
      <c r="BFH831" s="99"/>
      <c r="BFI831" s="99"/>
      <c r="BFJ831" s="99"/>
      <c r="BFK831" s="99"/>
      <c r="BFL831" s="99"/>
      <c r="BFM831" s="99"/>
      <c r="BFN831" s="99"/>
      <c r="BFO831" s="99"/>
      <c r="BFP831" s="99"/>
      <c r="BFQ831" s="99"/>
      <c r="BFR831" s="99"/>
      <c r="BFS831" s="99"/>
      <c r="BFT831" s="99"/>
      <c r="BFU831" s="99"/>
      <c r="BFV831" s="99"/>
      <c r="BFW831" s="99"/>
      <c r="BFX831" s="99"/>
      <c r="BFY831" s="99"/>
      <c r="BFZ831" s="99"/>
      <c r="BGA831" s="99"/>
      <c r="BGB831" s="99"/>
      <c r="BGC831" s="99"/>
      <c r="BGD831" s="99"/>
      <c r="BGE831" s="99"/>
      <c r="BGF831" s="99"/>
      <c r="BGG831" s="99"/>
      <c r="BGH831" s="99"/>
      <c r="BGI831" s="99"/>
      <c r="BGJ831" s="99"/>
      <c r="BGK831" s="99"/>
      <c r="BGL831" s="99"/>
      <c r="BGM831" s="99"/>
      <c r="BGN831" s="99"/>
      <c r="BGO831" s="99"/>
      <c r="BGP831" s="99"/>
      <c r="BGQ831" s="99"/>
      <c r="BGR831" s="99"/>
      <c r="BGS831" s="99"/>
      <c r="BGT831" s="99"/>
      <c r="BGU831" s="99"/>
      <c r="BGV831" s="99"/>
      <c r="BGW831" s="99"/>
      <c r="BGX831" s="99"/>
      <c r="BGY831" s="99"/>
      <c r="BGZ831" s="99"/>
      <c r="BHA831" s="99"/>
      <c r="BHB831" s="99"/>
      <c r="BHC831" s="99"/>
      <c r="BHD831" s="99"/>
      <c r="BHE831" s="99"/>
      <c r="BHF831" s="99"/>
      <c r="BHG831" s="99"/>
      <c r="BHH831" s="99"/>
      <c r="BHI831" s="99"/>
      <c r="BHJ831" s="99"/>
      <c r="BHK831" s="99"/>
      <c r="BHL831" s="99"/>
      <c r="BHM831" s="99"/>
      <c r="BHN831" s="99"/>
      <c r="BHO831" s="99"/>
      <c r="BHP831" s="99"/>
      <c r="BHQ831" s="99"/>
      <c r="BHR831" s="99"/>
      <c r="BHS831" s="99"/>
      <c r="BHT831" s="99"/>
      <c r="BHU831" s="99"/>
      <c r="BHV831" s="99"/>
      <c r="BHW831" s="99"/>
      <c r="BHX831" s="99"/>
      <c r="BHY831" s="99"/>
      <c r="BHZ831" s="99"/>
      <c r="BIA831" s="99"/>
      <c r="BIB831" s="99"/>
      <c r="BIC831" s="99"/>
      <c r="BID831" s="99"/>
      <c r="BIE831" s="99"/>
      <c r="BIF831" s="99"/>
      <c r="BIG831" s="99"/>
      <c r="BIH831" s="99"/>
      <c r="BII831" s="99"/>
      <c r="BIJ831" s="99"/>
      <c r="BIK831" s="99"/>
      <c r="BIL831" s="99"/>
      <c r="BIM831" s="99"/>
      <c r="BIN831" s="99"/>
      <c r="BIO831" s="99"/>
      <c r="BIP831" s="99"/>
      <c r="BIQ831" s="99"/>
      <c r="BIR831" s="99"/>
      <c r="BIS831" s="99"/>
      <c r="BIT831" s="99"/>
      <c r="BIU831" s="99"/>
      <c r="BIV831" s="99"/>
      <c r="BIW831" s="99"/>
      <c r="BIX831" s="99"/>
      <c r="BIY831" s="99"/>
      <c r="BIZ831" s="99"/>
      <c r="BJA831" s="99"/>
      <c r="BJB831" s="99"/>
      <c r="BJC831" s="99"/>
      <c r="BJD831" s="99"/>
      <c r="BJE831" s="99"/>
      <c r="BJF831" s="99"/>
      <c r="BJG831" s="99"/>
      <c r="BJH831" s="99"/>
      <c r="BJI831" s="99"/>
      <c r="BJJ831" s="99"/>
      <c r="BJK831" s="99"/>
      <c r="BJL831" s="99"/>
      <c r="BJM831" s="99"/>
      <c r="BJN831" s="99"/>
      <c r="BJO831" s="99"/>
      <c r="BJP831" s="99"/>
      <c r="BJQ831" s="99"/>
      <c r="BJR831" s="99"/>
      <c r="BJS831" s="99"/>
      <c r="BJT831" s="99"/>
      <c r="BJU831" s="99"/>
      <c r="BJV831" s="99"/>
      <c r="BJW831" s="99"/>
      <c r="BJX831" s="99"/>
      <c r="BJY831" s="99"/>
      <c r="BJZ831" s="99"/>
      <c r="BKA831" s="99"/>
      <c r="BKB831" s="99"/>
      <c r="BKC831" s="99"/>
      <c r="BKD831" s="99"/>
      <c r="BKE831" s="99"/>
      <c r="BKF831" s="99"/>
      <c r="BKG831" s="99"/>
      <c r="BKH831" s="99"/>
      <c r="BKI831" s="99"/>
      <c r="BKJ831" s="99"/>
      <c r="BKK831" s="99"/>
      <c r="BKL831" s="99"/>
      <c r="BKM831" s="99"/>
      <c r="BKN831" s="99"/>
      <c r="BKO831" s="99"/>
      <c r="BKP831" s="99"/>
      <c r="BKQ831" s="99"/>
      <c r="BKR831" s="99"/>
      <c r="BKS831" s="99"/>
      <c r="BKT831" s="99"/>
      <c r="BKU831" s="99"/>
      <c r="BKV831" s="99"/>
      <c r="BKW831" s="99"/>
      <c r="BKX831" s="99"/>
      <c r="BKY831" s="99"/>
      <c r="BKZ831" s="99"/>
      <c r="BLA831" s="99"/>
      <c r="BLB831" s="99"/>
      <c r="BLC831" s="99"/>
      <c r="BLD831" s="99"/>
      <c r="BLE831" s="99"/>
      <c r="BLF831" s="99"/>
      <c r="BLG831" s="99"/>
      <c r="BLH831" s="99"/>
      <c r="BLI831" s="99"/>
      <c r="BLJ831" s="99"/>
      <c r="BLK831" s="99"/>
      <c r="BLL831" s="99"/>
      <c r="BLM831" s="99"/>
      <c r="BLN831" s="99"/>
      <c r="BLO831" s="99"/>
      <c r="BLP831" s="99"/>
      <c r="BLQ831" s="99"/>
      <c r="BLR831" s="99"/>
      <c r="BLS831" s="99"/>
      <c r="BLT831" s="99"/>
      <c r="BLU831" s="99"/>
      <c r="BLV831" s="99"/>
      <c r="BLW831" s="99"/>
      <c r="BLX831" s="99"/>
      <c r="BLY831" s="99"/>
      <c r="BLZ831" s="99"/>
      <c r="BMA831" s="99"/>
      <c r="BMB831" s="99"/>
      <c r="BMC831" s="99"/>
      <c r="BMD831" s="99"/>
      <c r="BME831" s="99"/>
      <c r="BMF831" s="99"/>
      <c r="BMG831" s="99"/>
      <c r="BMH831" s="99"/>
      <c r="BMI831" s="99"/>
      <c r="BMJ831" s="99"/>
      <c r="BMK831" s="99"/>
      <c r="BML831" s="99"/>
      <c r="BMM831" s="99"/>
      <c r="BMN831" s="99"/>
      <c r="BMO831" s="99"/>
      <c r="BMP831" s="99"/>
      <c r="BMQ831" s="99"/>
      <c r="BMR831" s="99"/>
      <c r="BMS831" s="99"/>
      <c r="BMT831" s="99"/>
      <c r="BMU831" s="99"/>
      <c r="BMV831" s="99"/>
      <c r="BMW831" s="99"/>
      <c r="BMX831" s="99"/>
      <c r="BMY831" s="99"/>
      <c r="BMZ831" s="99"/>
      <c r="BNA831" s="99"/>
      <c r="BNB831" s="99"/>
      <c r="BNC831" s="99"/>
      <c r="BND831" s="99"/>
      <c r="BNE831" s="99"/>
      <c r="BNF831" s="99"/>
      <c r="BNG831" s="99"/>
      <c r="BNH831" s="99"/>
      <c r="BNI831" s="99"/>
      <c r="BNJ831" s="99"/>
      <c r="BNK831" s="99"/>
      <c r="BNL831" s="99"/>
      <c r="BNM831" s="99"/>
      <c r="BNN831" s="99"/>
      <c r="BNO831" s="99"/>
      <c r="BNP831" s="99"/>
      <c r="BNQ831" s="99"/>
      <c r="BNR831" s="99"/>
      <c r="BNS831" s="99"/>
      <c r="BNT831" s="99"/>
      <c r="BNU831" s="99"/>
      <c r="BNV831" s="99"/>
      <c r="BNW831" s="99"/>
      <c r="BNX831" s="99"/>
      <c r="BNY831" s="99"/>
      <c r="BNZ831" s="99"/>
      <c r="BOA831" s="99"/>
      <c r="BOB831" s="99"/>
      <c r="BOC831" s="99"/>
      <c r="BOD831" s="99"/>
      <c r="BOE831" s="99"/>
      <c r="BOF831" s="99"/>
      <c r="BOG831" s="99"/>
      <c r="BOH831" s="99"/>
      <c r="BOI831" s="99"/>
      <c r="BOJ831" s="99"/>
      <c r="BOK831" s="99"/>
      <c r="BOL831" s="99"/>
      <c r="BOM831" s="99"/>
      <c r="BON831" s="99"/>
      <c r="BOO831" s="99"/>
      <c r="BOP831" s="99"/>
      <c r="BOQ831" s="99"/>
      <c r="BOR831" s="99"/>
      <c r="BOS831" s="99"/>
      <c r="BOT831" s="99"/>
      <c r="BOU831" s="99"/>
      <c r="BOV831" s="99"/>
      <c r="BOW831" s="99"/>
      <c r="BOX831" s="99"/>
      <c r="BOY831" s="99"/>
      <c r="BOZ831" s="99"/>
      <c r="BPA831" s="99"/>
      <c r="BPB831" s="99"/>
      <c r="BPC831" s="99"/>
      <c r="BPD831" s="99"/>
      <c r="BPE831" s="99"/>
      <c r="BPF831" s="99"/>
      <c r="BPG831" s="99"/>
      <c r="BPH831" s="99"/>
      <c r="BPI831" s="99"/>
      <c r="BPJ831" s="99"/>
      <c r="BPK831" s="99"/>
      <c r="BPL831" s="99"/>
      <c r="BPM831" s="99"/>
      <c r="BPN831" s="99"/>
      <c r="BPO831" s="99"/>
      <c r="BPP831" s="99"/>
      <c r="BPQ831" s="99"/>
      <c r="BPR831" s="99"/>
      <c r="BPS831" s="99"/>
      <c r="BPT831" s="99"/>
      <c r="BPU831" s="99"/>
      <c r="BPV831" s="99"/>
      <c r="BPW831" s="99"/>
      <c r="BPX831" s="99"/>
      <c r="BPY831" s="99"/>
      <c r="BPZ831" s="99"/>
      <c r="BQA831" s="99"/>
      <c r="BQB831" s="99"/>
      <c r="BQC831" s="99"/>
      <c r="BQD831" s="99"/>
      <c r="BQE831" s="99"/>
      <c r="BQF831" s="99"/>
      <c r="BQG831" s="99"/>
      <c r="BQH831" s="99"/>
      <c r="BQI831" s="99"/>
      <c r="BQJ831" s="99"/>
      <c r="BQK831" s="99"/>
      <c r="BQL831" s="99"/>
      <c r="BQM831" s="99"/>
      <c r="BQN831" s="99"/>
      <c r="BQO831" s="99"/>
      <c r="BQP831" s="99"/>
      <c r="BQQ831" s="99"/>
      <c r="BQR831" s="99"/>
      <c r="BQS831" s="99"/>
      <c r="BQT831" s="99"/>
      <c r="BQU831" s="99"/>
      <c r="BQV831" s="99"/>
      <c r="BQW831" s="99"/>
      <c r="BQX831" s="99"/>
      <c r="BQY831" s="99"/>
      <c r="BQZ831" s="99"/>
      <c r="BRA831" s="99"/>
      <c r="BRB831" s="99"/>
      <c r="BRC831" s="99"/>
      <c r="BRD831" s="99"/>
      <c r="BRE831" s="99"/>
      <c r="BRF831" s="99"/>
      <c r="BRG831" s="99"/>
      <c r="BRH831" s="99"/>
      <c r="BRI831" s="99"/>
      <c r="BRJ831" s="99"/>
      <c r="BRK831" s="99"/>
      <c r="BRL831" s="99"/>
      <c r="BRM831" s="99"/>
      <c r="BRN831" s="99"/>
      <c r="BRO831" s="99"/>
      <c r="BRP831" s="99"/>
      <c r="BRQ831" s="99"/>
      <c r="BRR831" s="99"/>
      <c r="BRS831" s="99"/>
      <c r="BRT831" s="99"/>
      <c r="BRU831" s="99"/>
      <c r="BRV831" s="99"/>
      <c r="BRW831" s="99"/>
      <c r="BRX831" s="99"/>
      <c r="BRY831" s="99"/>
      <c r="BRZ831" s="99"/>
      <c r="BSA831" s="99"/>
      <c r="BSB831" s="99"/>
      <c r="BSC831" s="99"/>
      <c r="BSD831" s="99"/>
      <c r="BSE831" s="99"/>
      <c r="BSF831" s="99"/>
      <c r="BSG831" s="99"/>
      <c r="BSH831" s="99"/>
      <c r="BSI831" s="99"/>
      <c r="BSJ831" s="99"/>
      <c r="BSK831" s="99"/>
      <c r="BSL831" s="99"/>
      <c r="BSM831" s="99"/>
      <c r="BSN831" s="99"/>
      <c r="BSO831" s="99"/>
      <c r="BSP831" s="99"/>
      <c r="BSQ831" s="99"/>
      <c r="BSR831" s="99"/>
      <c r="BSS831" s="99"/>
      <c r="BST831" s="99"/>
      <c r="BSU831" s="99"/>
      <c r="BSV831" s="99"/>
      <c r="BSW831" s="99"/>
      <c r="BSX831" s="99"/>
      <c r="BSY831" s="99"/>
      <c r="BSZ831" s="99"/>
      <c r="BTA831" s="99"/>
      <c r="BTB831" s="99"/>
      <c r="BTC831" s="99"/>
      <c r="BTD831" s="99"/>
      <c r="BTE831" s="99"/>
      <c r="BTF831" s="99"/>
      <c r="BTG831" s="99"/>
      <c r="BTH831" s="99"/>
      <c r="BTI831" s="99"/>
      <c r="BTJ831" s="99"/>
      <c r="BTK831" s="99"/>
      <c r="BTL831" s="99"/>
      <c r="BTM831" s="99"/>
      <c r="BTN831" s="99"/>
      <c r="BTO831" s="99"/>
      <c r="BTP831" s="99"/>
      <c r="BTQ831" s="99"/>
      <c r="BTR831" s="99"/>
      <c r="BTS831" s="99"/>
      <c r="BTT831" s="99"/>
      <c r="BTU831" s="99"/>
      <c r="BTV831" s="99"/>
      <c r="BTW831" s="99"/>
      <c r="BTX831" s="99"/>
      <c r="BTY831" s="99"/>
      <c r="BTZ831" s="99"/>
      <c r="BUA831" s="99"/>
      <c r="BUB831" s="99"/>
      <c r="BUC831" s="99"/>
      <c r="BUD831" s="99"/>
      <c r="BUE831" s="99"/>
      <c r="BUF831" s="99"/>
      <c r="BUG831" s="99"/>
      <c r="BUH831" s="99"/>
      <c r="BUI831" s="99"/>
      <c r="BUJ831" s="99"/>
      <c r="BUK831" s="99"/>
      <c r="BUL831" s="99"/>
      <c r="BUM831" s="99"/>
      <c r="BUN831" s="99"/>
      <c r="BUO831" s="99"/>
      <c r="BUP831" s="99"/>
      <c r="BUQ831" s="99"/>
      <c r="BUR831" s="99"/>
      <c r="BUS831" s="99"/>
      <c r="BUT831" s="99"/>
      <c r="BUU831" s="99"/>
      <c r="BUV831" s="99"/>
      <c r="BUW831" s="99"/>
      <c r="BUX831" s="99"/>
      <c r="BUY831" s="99"/>
      <c r="BUZ831" s="99"/>
      <c r="BVA831" s="99"/>
      <c r="BVB831" s="99"/>
      <c r="BVC831" s="99"/>
      <c r="BVD831" s="99"/>
      <c r="BVE831" s="99"/>
      <c r="BVF831" s="99"/>
      <c r="BVG831" s="99"/>
      <c r="BVH831" s="99"/>
      <c r="BVI831" s="99"/>
      <c r="BVJ831" s="99"/>
      <c r="BVK831" s="99"/>
      <c r="BVL831" s="99"/>
      <c r="BVM831" s="99"/>
      <c r="BVN831" s="99"/>
      <c r="BVO831" s="99"/>
      <c r="BVP831" s="99"/>
      <c r="BVQ831" s="99"/>
      <c r="BVR831" s="99"/>
      <c r="BVS831" s="99"/>
      <c r="BVT831" s="99"/>
      <c r="BVU831" s="99"/>
      <c r="BVV831" s="99"/>
      <c r="BVW831" s="99"/>
      <c r="BVX831" s="99"/>
      <c r="BVY831" s="99"/>
      <c r="BVZ831" s="99"/>
      <c r="BWA831" s="99"/>
      <c r="BWB831" s="99"/>
      <c r="BWC831" s="99"/>
      <c r="BWD831" s="99"/>
      <c r="BWE831" s="99"/>
      <c r="BWF831" s="99"/>
      <c r="BWG831" s="99"/>
      <c r="BWH831" s="99"/>
      <c r="BWI831" s="99"/>
      <c r="BWJ831" s="99"/>
      <c r="BWK831" s="99"/>
      <c r="BWL831" s="99"/>
      <c r="BWM831" s="99"/>
      <c r="BWN831" s="99"/>
      <c r="BWO831" s="99"/>
      <c r="BWP831" s="99"/>
      <c r="BWQ831" s="99"/>
      <c r="BWR831" s="99"/>
      <c r="BWS831" s="99"/>
      <c r="BWT831" s="99"/>
      <c r="BWU831" s="99"/>
      <c r="BWV831" s="99"/>
      <c r="BWW831" s="99"/>
      <c r="BWX831" s="99"/>
      <c r="BWY831" s="99"/>
      <c r="BWZ831" s="99"/>
      <c r="BXA831" s="99"/>
      <c r="BXB831" s="99"/>
      <c r="BXC831" s="99"/>
      <c r="BXD831" s="99"/>
      <c r="BXE831" s="99"/>
      <c r="BXF831" s="99"/>
      <c r="BXG831" s="99"/>
      <c r="BXH831" s="99"/>
      <c r="BXI831" s="99"/>
      <c r="BXJ831" s="99"/>
      <c r="BXK831" s="99"/>
      <c r="BXL831" s="99"/>
      <c r="BXM831" s="99"/>
      <c r="BXN831" s="99"/>
      <c r="BXO831" s="99"/>
      <c r="BXP831" s="99"/>
      <c r="BXQ831" s="99"/>
      <c r="BXR831" s="99"/>
      <c r="BXS831" s="99"/>
      <c r="BXT831" s="99"/>
      <c r="BXU831" s="99"/>
      <c r="BXV831" s="99"/>
      <c r="BXW831" s="99"/>
      <c r="BXX831" s="99"/>
      <c r="BXY831" s="99"/>
      <c r="BXZ831" s="99"/>
      <c r="BYA831" s="99"/>
      <c r="BYB831" s="99"/>
      <c r="BYC831" s="99"/>
      <c r="BYD831" s="99"/>
      <c r="BYE831" s="99"/>
      <c r="BYF831" s="99"/>
      <c r="BYG831" s="99"/>
      <c r="BYH831" s="99"/>
      <c r="BYI831" s="99"/>
      <c r="BYJ831" s="99"/>
      <c r="BYK831" s="99"/>
      <c r="BYL831" s="99"/>
      <c r="BYM831" s="99"/>
      <c r="BYN831" s="99"/>
      <c r="BYO831" s="99"/>
      <c r="BYP831" s="99"/>
      <c r="BYQ831" s="99"/>
      <c r="BYR831" s="99"/>
      <c r="BYS831" s="99"/>
      <c r="BYT831" s="99"/>
      <c r="BYU831" s="99"/>
      <c r="BYV831" s="99"/>
      <c r="BYW831" s="99"/>
      <c r="BYX831" s="99"/>
      <c r="BYY831" s="99"/>
      <c r="BYZ831" s="99"/>
      <c r="BZA831" s="99"/>
      <c r="BZB831" s="99"/>
      <c r="BZC831" s="99"/>
      <c r="BZD831" s="99"/>
      <c r="BZE831" s="99"/>
      <c r="BZF831" s="99"/>
      <c r="BZG831" s="99"/>
      <c r="BZH831" s="99"/>
      <c r="BZI831" s="99"/>
      <c r="BZJ831" s="99"/>
      <c r="BZK831" s="99"/>
      <c r="BZL831" s="99"/>
      <c r="BZM831" s="99"/>
      <c r="BZN831" s="99"/>
      <c r="BZO831" s="99"/>
      <c r="BZP831" s="99"/>
      <c r="BZQ831" s="99"/>
      <c r="BZR831" s="99"/>
      <c r="BZS831" s="99"/>
      <c r="BZT831" s="99"/>
      <c r="BZU831" s="99"/>
      <c r="BZV831" s="99"/>
      <c r="BZW831" s="99"/>
      <c r="BZX831" s="99"/>
      <c r="BZY831" s="99"/>
      <c r="BZZ831" s="99"/>
      <c r="CAA831" s="99"/>
      <c r="CAB831" s="99"/>
      <c r="CAC831" s="99"/>
      <c r="CAD831" s="99"/>
      <c r="CAE831" s="99"/>
      <c r="CAF831" s="99"/>
      <c r="CAG831" s="99"/>
      <c r="CAH831" s="99"/>
      <c r="CAI831" s="99"/>
      <c r="CAJ831" s="99"/>
      <c r="CAK831" s="99"/>
      <c r="CAL831" s="99"/>
      <c r="CAM831" s="99"/>
      <c r="CAN831" s="99"/>
      <c r="CAO831" s="99"/>
      <c r="CAP831" s="99"/>
      <c r="CAQ831" s="99"/>
      <c r="CAR831" s="99"/>
      <c r="CAS831" s="99"/>
      <c r="CAT831" s="99"/>
      <c r="CAU831" s="99"/>
      <c r="CAV831" s="99"/>
      <c r="CAW831" s="99"/>
      <c r="CAX831" s="99"/>
      <c r="CAY831" s="99"/>
      <c r="CAZ831" s="99"/>
      <c r="CBA831" s="99"/>
      <c r="CBB831" s="99"/>
      <c r="CBC831" s="99"/>
      <c r="CBD831" s="99"/>
      <c r="CBE831" s="99"/>
      <c r="CBF831" s="99"/>
      <c r="CBG831" s="99"/>
      <c r="CBH831" s="99"/>
      <c r="CBI831" s="99"/>
      <c r="CBJ831" s="99"/>
      <c r="CBK831" s="99"/>
      <c r="CBL831" s="99"/>
      <c r="CBM831" s="99"/>
      <c r="CBN831" s="99"/>
      <c r="CBO831" s="99"/>
      <c r="CBP831" s="99"/>
      <c r="CBQ831" s="99"/>
      <c r="CBR831" s="99"/>
      <c r="CBS831" s="99"/>
      <c r="CBT831" s="99"/>
      <c r="CBU831" s="99"/>
      <c r="CBV831" s="99"/>
      <c r="CBW831" s="99"/>
      <c r="CBX831" s="99"/>
      <c r="CBY831" s="99"/>
      <c r="CBZ831" s="99"/>
      <c r="CCA831" s="99"/>
      <c r="CCB831" s="99"/>
      <c r="CCC831" s="99"/>
      <c r="CCD831" s="99"/>
      <c r="CCE831" s="99"/>
      <c r="CCF831" s="99"/>
      <c r="CCG831" s="99"/>
      <c r="CCH831" s="99"/>
      <c r="CCI831" s="99"/>
      <c r="CCJ831" s="99"/>
      <c r="CCK831" s="99"/>
      <c r="CCL831" s="99"/>
      <c r="CCM831" s="99"/>
      <c r="CCN831" s="99"/>
      <c r="CCO831" s="99"/>
      <c r="CCP831" s="99"/>
      <c r="CCQ831" s="99"/>
      <c r="CCR831" s="99"/>
      <c r="CCS831" s="99"/>
      <c r="CCT831" s="99"/>
      <c r="CCU831" s="99"/>
      <c r="CCV831" s="99"/>
      <c r="CCW831" s="99"/>
      <c r="CCX831" s="99"/>
      <c r="CCY831" s="99"/>
      <c r="CCZ831" s="99"/>
      <c r="CDA831" s="99"/>
      <c r="CDB831" s="99"/>
      <c r="CDC831" s="99"/>
      <c r="CDD831" s="99"/>
      <c r="CDE831" s="99"/>
      <c r="CDF831" s="99"/>
      <c r="CDG831" s="99"/>
      <c r="CDH831" s="99"/>
      <c r="CDI831" s="99"/>
      <c r="CDJ831" s="99"/>
      <c r="CDK831" s="99"/>
      <c r="CDL831" s="99"/>
      <c r="CDM831" s="99"/>
      <c r="CDN831" s="99"/>
      <c r="CDO831" s="99"/>
      <c r="CDP831" s="99"/>
      <c r="CDQ831" s="99"/>
      <c r="CDR831" s="99"/>
      <c r="CDS831" s="99"/>
      <c r="CDT831" s="99"/>
      <c r="CDU831" s="99"/>
      <c r="CDV831" s="99"/>
      <c r="CDW831" s="99"/>
      <c r="CDX831" s="99"/>
      <c r="CDY831" s="99"/>
      <c r="CDZ831" s="99"/>
      <c r="CEA831" s="99"/>
      <c r="CEB831" s="99"/>
      <c r="CEC831" s="99"/>
      <c r="CED831" s="99"/>
      <c r="CEE831" s="99"/>
      <c r="CEF831" s="99"/>
      <c r="CEG831" s="99"/>
      <c r="CEH831" s="99"/>
      <c r="CEI831" s="99"/>
      <c r="CEJ831" s="99"/>
      <c r="CEK831" s="99"/>
      <c r="CEL831" s="99"/>
      <c r="CEM831" s="99"/>
      <c r="CEN831" s="99"/>
      <c r="CEO831" s="99"/>
      <c r="CEP831" s="99"/>
      <c r="CEQ831" s="99"/>
      <c r="CER831" s="99"/>
      <c r="CES831" s="99"/>
      <c r="CET831" s="99"/>
      <c r="CEU831" s="99"/>
      <c r="CEV831" s="99"/>
      <c r="CEW831" s="99"/>
      <c r="CEX831" s="99"/>
      <c r="CEY831" s="99"/>
      <c r="CEZ831" s="99"/>
      <c r="CFA831" s="99"/>
      <c r="CFB831" s="99"/>
      <c r="CFC831" s="99"/>
      <c r="CFD831" s="99"/>
      <c r="CFE831" s="99"/>
      <c r="CFF831" s="99"/>
      <c r="CFG831" s="99"/>
      <c r="CFH831" s="99"/>
      <c r="CFI831" s="99"/>
      <c r="CFJ831" s="99"/>
      <c r="CFK831" s="99"/>
      <c r="CFL831" s="99"/>
      <c r="CFM831" s="99"/>
      <c r="CFN831" s="99"/>
      <c r="CFO831" s="99"/>
      <c r="CFP831" s="99"/>
      <c r="CFQ831" s="99"/>
      <c r="CFR831" s="99"/>
      <c r="CFS831" s="99"/>
      <c r="CFT831" s="99"/>
      <c r="CFU831" s="99"/>
      <c r="CFV831" s="99"/>
      <c r="CFW831" s="99"/>
      <c r="CFX831" s="99"/>
      <c r="CFY831" s="99"/>
      <c r="CFZ831" s="99"/>
      <c r="CGA831" s="99"/>
      <c r="CGB831" s="99"/>
      <c r="CGC831" s="99"/>
      <c r="CGD831" s="99"/>
      <c r="CGE831" s="99"/>
      <c r="CGF831" s="99"/>
      <c r="CGG831" s="99"/>
      <c r="CGH831" s="99"/>
      <c r="CGI831" s="99"/>
      <c r="CGJ831" s="99"/>
      <c r="CGK831" s="99"/>
      <c r="CGL831" s="99"/>
      <c r="CGM831" s="99"/>
      <c r="CGN831" s="99"/>
      <c r="CGO831" s="99"/>
      <c r="CGP831" s="99"/>
      <c r="CGQ831" s="99"/>
      <c r="CGR831" s="99"/>
      <c r="CGS831" s="99"/>
      <c r="CGT831" s="99"/>
      <c r="CGU831" s="99"/>
      <c r="CGV831" s="99"/>
      <c r="CGW831" s="99"/>
      <c r="CGX831" s="99"/>
      <c r="CGY831" s="99"/>
      <c r="CGZ831" s="99"/>
      <c r="CHA831" s="99"/>
      <c r="CHB831" s="99"/>
      <c r="CHC831" s="99"/>
      <c r="CHD831" s="99"/>
      <c r="CHE831" s="99"/>
      <c r="CHF831" s="99"/>
      <c r="CHG831" s="99"/>
      <c r="CHH831" s="99"/>
      <c r="CHI831" s="99"/>
      <c r="CHJ831" s="99"/>
      <c r="CHK831" s="99"/>
      <c r="CHL831" s="99"/>
      <c r="CHM831" s="99"/>
      <c r="CHN831" s="99"/>
      <c r="CHO831" s="99"/>
      <c r="CHP831" s="99"/>
      <c r="CHQ831" s="99"/>
      <c r="CHR831" s="99"/>
      <c r="CHS831" s="99"/>
      <c r="CHT831" s="99"/>
      <c r="CHU831" s="99"/>
      <c r="CHV831" s="99"/>
      <c r="CHW831" s="99"/>
      <c r="CHX831" s="99"/>
      <c r="CHY831" s="99"/>
      <c r="CHZ831" s="99"/>
      <c r="CIA831" s="99"/>
      <c r="CIB831" s="99"/>
      <c r="CIC831" s="99"/>
      <c r="CID831" s="99"/>
      <c r="CIE831" s="99"/>
      <c r="CIF831" s="99"/>
      <c r="CIG831" s="99"/>
      <c r="CIH831" s="99"/>
      <c r="CII831" s="99"/>
      <c r="CIJ831" s="99"/>
      <c r="CIK831" s="99"/>
      <c r="CIL831" s="99"/>
      <c r="CIM831" s="99"/>
      <c r="CIN831" s="99"/>
      <c r="CIO831" s="99"/>
      <c r="CIP831" s="99"/>
      <c r="CIQ831" s="99"/>
      <c r="CIR831" s="99"/>
      <c r="CIS831" s="99"/>
      <c r="CIT831" s="99"/>
      <c r="CIU831" s="99"/>
      <c r="CIV831" s="99"/>
      <c r="CIW831" s="99"/>
      <c r="CIX831" s="99"/>
      <c r="CIY831" s="99"/>
      <c r="CIZ831" s="99"/>
      <c r="CJA831" s="99"/>
      <c r="CJB831" s="99"/>
      <c r="CJC831" s="99"/>
      <c r="CJD831" s="99"/>
      <c r="CJE831" s="99"/>
      <c r="CJF831" s="99"/>
      <c r="CJG831" s="99"/>
      <c r="CJH831" s="99"/>
      <c r="CJI831" s="99"/>
      <c r="CJJ831" s="99"/>
      <c r="CJK831" s="99"/>
      <c r="CJL831" s="99"/>
      <c r="CJM831" s="99"/>
      <c r="CJN831" s="99"/>
      <c r="CJO831" s="99"/>
      <c r="CJP831" s="99"/>
      <c r="CJQ831" s="99"/>
      <c r="CJR831" s="99"/>
      <c r="CJS831" s="99"/>
      <c r="CJT831" s="99"/>
      <c r="CJU831" s="99"/>
      <c r="CJV831" s="99"/>
      <c r="CJW831" s="99"/>
      <c r="CJX831" s="99"/>
      <c r="CJY831" s="99"/>
      <c r="CJZ831" s="99"/>
      <c r="CKA831" s="99"/>
      <c r="CKB831" s="99"/>
      <c r="CKC831" s="99"/>
      <c r="CKD831" s="99"/>
      <c r="CKE831" s="99"/>
      <c r="CKF831" s="99"/>
      <c r="CKG831" s="99"/>
      <c r="CKH831" s="99"/>
      <c r="CKI831" s="99"/>
      <c r="CKJ831" s="99"/>
      <c r="CKK831" s="99"/>
      <c r="CKL831" s="99"/>
      <c r="CKM831" s="99"/>
      <c r="CKN831" s="99"/>
      <c r="CKO831" s="99"/>
      <c r="CKP831" s="99"/>
      <c r="CKQ831" s="99"/>
      <c r="CKR831" s="99"/>
      <c r="CKS831" s="99"/>
      <c r="CKT831" s="99"/>
      <c r="CKU831" s="99"/>
      <c r="CKV831" s="99"/>
      <c r="CKW831" s="99"/>
      <c r="CKX831" s="99"/>
      <c r="CKY831" s="99"/>
      <c r="CKZ831" s="99"/>
      <c r="CLA831" s="99"/>
      <c r="CLB831" s="99"/>
      <c r="CLC831" s="99"/>
      <c r="CLD831" s="99"/>
      <c r="CLE831" s="99"/>
      <c r="CLF831" s="99"/>
      <c r="CLG831" s="99"/>
      <c r="CLH831" s="99"/>
      <c r="CLI831" s="99"/>
      <c r="CLJ831" s="99"/>
      <c r="CLK831" s="99"/>
      <c r="CLL831" s="99"/>
      <c r="CLM831" s="99"/>
      <c r="CLN831" s="99"/>
      <c r="CLO831" s="99"/>
      <c r="CLP831" s="99"/>
      <c r="CLQ831" s="99"/>
      <c r="CLR831" s="99"/>
      <c r="CLS831" s="99"/>
      <c r="CLT831" s="99"/>
      <c r="CLU831" s="99"/>
      <c r="CLV831" s="99"/>
      <c r="CLW831" s="99"/>
      <c r="CLX831" s="99"/>
      <c r="CLY831" s="99"/>
      <c r="CLZ831" s="99"/>
      <c r="CMA831" s="99"/>
      <c r="CMB831" s="99"/>
      <c r="CMC831" s="99"/>
      <c r="CMD831" s="99"/>
      <c r="CME831" s="99"/>
      <c r="CMF831" s="99"/>
      <c r="CMG831" s="99"/>
      <c r="CMH831" s="99"/>
      <c r="CMI831" s="99"/>
      <c r="CMJ831" s="99"/>
      <c r="CMK831" s="99"/>
      <c r="CML831" s="99"/>
      <c r="CMM831" s="99"/>
      <c r="CMN831" s="99"/>
      <c r="CMO831" s="99"/>
      <c r="CMP831" s="99"/>
      <c r="CMQ831" s="99"/>
      <c r="CMR831" s="99"/>
      <c r="CMS831" s="99"/>
      <c r="CMT831" s="99"/>
      <c r="CMU831" s="99"/>
      <c r="CMV831" s="99"/>
      <c r="CMW831" s="99"/>
      <c r="CMX831" s="99"/>
      <c r="CMY831" s="99"/>
      <c r="CMZ831" s="99"/>
      <c r="CNA831" s="99"/>
      <c r="CNB831" s="99"/>
      <c r="CNC831" s="99"/>
      <c r="CND831" s="99"/>
      <c r="CNE831" s="99"/>
      <c r="CNF831" s="99"/>
      <c r="CNG831" s="99"/>
      <c r="CNH831" s="99"/>
      <c r="CNI831" s="99"/>
      <c r="CNJ831" s="99"/>
      <c r="CNK831" s="99"/>
      <c r="CNL831" s="99"/>
      <c r="CNM831" s="99"/>
      <c r="CNN831" s="99"/>
      <c r="CNO831" s="99"/>
      <c r="CNP831" s="99"/>
      <c r="CNQ831" s="99"/>
      <c r="CNR831" s="99"/>
      <c r="CNS831" s="99"/>
      <c r="CNT831" s="99"/>
      <c r="CNU831" s="99"/>
      <c r="CNV831" s="99"/>
      <c r="CNW831" s="99"/>
      <c r="CNX831" s="99"/>
      <c r="CNY831" s="99"/>
      <c r="CNZ831" s="99"/>
      <c r="COA831" s="99"/>
      <c r="COB831" s="99"/>
      <c r="COC831" s="99"/>
      <c r="COD831" s="99"/>
      <c r="COE831" s="99"/>
      <c r="COF831" s="99"/>
      <c r="COG831" s="99"/>
      <c r="COH831" s="99"/>
      <c r="COI831" s="99"/>
      <c r="COJ831" s="99"/>
      <c r="COK831" s="99"/>
      <c r="COL831" s="99"/>
      <c r="COM831" s="99"/>
      <c r="CON831" s="99"/>
      <c r="COO831" s="99"/>
      <c r="COP831" s="99"/>
      <c r="COQ831" s="99"/>
      <c r="COR831" s="99"/>
      <c r="COS831" s="99"/>
      <c r="COT831" s="99"/>
      <c r="COU831" s="99"/>
      <c r="COV831" s="99"/>
      <c r="COW831" s="99"/>
      <c r="COX831" s="99"/>
      <c r="COY831" s="99"/>
      <c r="COZ831" s="99"/>
      <c r="CPA831" s="99"/>
      <c r="CPB831" s="99"/>
      <c r="CPC831" s="99"/>
      <c r="CPD831" s="99"/>
      <c r="CPE831" s="99"/>
      <c r="CPF831" s="99"/>
      <c r="CPG831" s="99"/>
      <c r="CPH831" s="99"/>
      <c r="CPI831" s="99"/>
      <c r="CPJ831" s="99"/>
      <c r="CPK831" s="99"/>
      <c r="CPL831" s="99"/>
      <c r="CPM831" s="99"/>
      <c r="CPN831" s="99"/>
      <c r="CPO831" s="99"/>
      <c r="CPP831" s="99"/>
      <c r="CPQ831" s="99"/>
      <c r="CPR831" s="99"/>
      <c r="CPS831" s="99"/>
      <c r="CPT831" s="99"/>
      <c r="CPU831" s="99"/>
      <c r="CPV831" s="99"/>
      <c r="CPW831" s="99"/>
      <c r="CPX831" s="99"/>
      <c r="CPY831" s="99"/>
      <c r="CPZ831" s="99"/>
      <c r="CQA831" s="99"/>
      <c r="CQB831" s="99"/>
      <c r="CQC831" s="99"/>
      <c r="CQD831" s="99"/>
      <c r="CQE831" s="99"/>
      <c r="CQF831" s="99"/>
      <c r="CQG831" s="99"/>
      <c r="CQH831" s="99"/>
      <c r="CQI831" s="99"/>
      <c r="CQJ831" s="99"/>
      <c r="CQK831" s="99"/>
      <c r="CQL831" s="99"/>
      <c r="CQM831" s="99"/>
      <c r="CQN831" s="99"/>
      <c r="CQO831" s="99"/>
      <c r="CQP831" s="99"/>
      <c r="CQQ831" s="99"/>
      <c r="CQR831" s="99"/>
      <c r="CQS831" s="99"/>
      <c r="CQT831" s="99"/>
      <c r="CQU831" s="99"/>
      <c r="CQV831" s="99"/>
      <c r="CQW831" s="99"/>
      <c r="CQX831" s="99"/>
      <c r="CQY831" s="99"/>
      <c r="CQZ831" s="99"/>
      <c r="CRA831" s="99"/>
      <c r="CRB831" s="99"/>
      <c r="CRC831" s="99"/>
      <c r="CRD831" s="99"/>
      <c r="CRE831" s="99"/>
      <c r="CRF831" s="99"/>
      <c r="CRG831" s="99"/>
      <c r="CRH831" s="99"/>
      <c r="CRI831" s="99"/>
      <c r="CRJ831" s="99"/>
      <c r="CRK831" s="99"/>
      <c r="CRL831" s="99"/>
      <c r="CRM831" s="99"/>
      <c r="CRN831" s="99"/>
      <c r="CRO831" s="99"/>
      <c r="CRP831" s="99"/>
      <c r="CRQ831" s="99"/>
      <c r="CRR831" s="99"/>
      <c r="CRS831" s="99"/>
      <c r="CRT831" s="99"/>
      <c r="CRU831" s="99"/>
      <c r="CRV831" s="99"/>
      <c r="CRW831" s="99"/>
      <c r="CRX831" s="99"/>
      <c r="CRY831" s="99"/>
      <c r="CRZ831" s="99"/>
      <c r="CSA831" s="99"/>
      <c r="CSB831" s="99"/>
      <c r="CSC831" s="99"/>
      <c r="CSD831" s="99"/>
      <c r="CSE831" s="99"/>
      <c r="CSF831" s="99"/>
      <c r="CSG831" s="99"/>
      <c r="CSH831" s="99"/>
      <c r="CSI831" s="99"/>
      <c r="CSJ831" s="99"/>
      <c r="CSK831" s="99"/>
      <c r="CSL831" s="99"/>
      <c r="CSM831" s="99"/>
      <c r="CSN831" s="99"/>
      <c r="CSO831" s="99"/>
      <c r="CSP831" s="99"/>
      <c r="CSQ831" s="99"/>
      <c r="CSR831" s="99"/>
      <c r="CSS831" s="99"/>
      <c r="CST831" s="99"/>
      <c r="CSU831" s="99"/>
      <c r="CSV831" s="99"/>
      <c r="CSW831" s="99"/>
      <c r="CSX831" s="99"/>
      <c r="CSY831" s="99"/>
      <c r="CSZ831" s="99"/>
      <c r="CTA831" s="99"/>
      <c r="CTB831" s="99"/>
      <c r="CTC831" s="99"/>
      <c r="CTD831" s="99"/>
      <c r="CTE831" s="99"/>
      <c r="CTF831" s="99"/>
      <c r="CTG831" s="99"/>
      <c r="CTH831" s="99"/>
      <c r="CTI831" s="99"/>
      <c r="CTJ831" s="99"/>
      <c r="CTK831" s="99"/>
      <c r="CTL831" s="99"/>
      <c r="CTM831" s="99"/>
      <c r="CTN831" s="99"/>
      <c r="CTO831" s="99"/>
      <c r="CTP831" s="99"/>
      <c r="CTQ831" s="99"/>
      <c r="CTR831" s="99"/>
      <c r="CTS831" s="99"/>
      <c r="CTT831" s="99"/>
      <c r="CTU831" s="99"/>
      <c r="CTV831" s="99"/>
      <c r="CTW831" s="99"/>
      <c r="CTX831" s="99"/>
      <c r="CTY831" s="99"/>
      <c r="CTZ831" s="99"/>
      <c r="CUA831" s="99"/>
      <c r="CUB831" s="99"/>
      <c r="CUC831" s="99"/>
      <c r="CUD831" s="99"/>
      <c r="CUE831" s="99"/>
      <c r="CUF831" s="99"/>
      <c r="CUG831" s="99"/>
      <c r="CUH831" s="99"/>
      <c r="CUI831" s="99"/>
      <c r="CUJ831" s="99"/>
      <c r="CUK831" s="99"/>
      <c r="CUL831" s="99"/>
      <c r="CUM831" s="99"/>
      <c r="CUN831" s="99"/>
      <c r="CUO831" s="99"/>
      <c r="CUP831" s="99"/>
      <c r="CUQ831" s="99"/>
      <c r="CUR831" s="99"/>
      <c r="CUS831" s="99"/>
      <c r="CUT831" s="99"/>
      <c r="CUU831" s="99"/>
      <c r="CUV831" s="99"/>
      <c r="CUW831" s="99"/>
      <c r="CUX831" s="99"/>
      <c r="CUY831" s="99"/>
      <c r="CUZ831" s="99"/>
      <c r="CVA831" s="99"/>
      <c r="CVB831" s="99"/>
      <c r="CVC831" s="99"/>
      <c r="CVD831" s="99"/>
      <c r="CVE831" s="99"/>
      <c r="CVF831" s="99"/>
      <c r="CVG831" s="99"/>
      <c r="CVH831" s="99"/>
      <c r="CVI831" s="99"/>
      <c r="CVJ831" s="99"/>
      <c r="CVK831" s="99"/>
      <c r="CVL831" s="99"/>
      <c r="CVM831" s="99"/>
      <c r="CVN831" s="99"/>
      <c r="CVO831" s="99"/>
      <c r="CVP831" s="99"/>
      <c r="CVQ831" s="99"/>
      <c r="CVR831" s="99"/>
      <c r="CVS831" s="99"/>
      <c r="CVT831" s="99"/>
      <c r="CVU831" s="99"/>
      <c r="CVV831" s="99"/>
      <c r="CVW831" s="99"/>
      <c r="CVX831" s="99"/>
      <c r="CVY831" s="99"/>
      <c r="CVZ831" s="99"/>
      <c r="CWA831" s="99"/>
      <c r="CWB831" s="99"/>
      <c r="CWC831" s="99"/>
      <c r="CWD831" s="99"/>
      <c r="CWE831" s="99"/>
      <c r="CWF831" s="99"/>
      <c r="CWG831" s="99"/>
      <c r="CWH831" s="99"/>
      <c r="CWI831" s="99"/>
      <c r="CWJ831" s="99"/>
      <c r="CWK831" s="99"/>
      <c r="CWL831" s="99"/>
      <c r="CWM831" s="99"/>
      <c r="CWN831" s="99"/>
      <c r="CWO831" s="99"/>
      <c r="CWP831" s="99"/>
      <c r="CWQ831" s="99"/>
      <c r="CWR831" s="99"/>
      <c r="CWS831" s="99"/>
      <c r="CWT831" s="99"/>
      <c r="CWU831" s="99"/>
      <c r="CWV831" s="99"/>
      <c r="CWW831" s="99"/>
      <c r="CWX831" s="99"/>
      <c r="CWY831" s="99"/>
      <c r="CWZ831" s="99"/>
      <c r="CXA831" s="99"/>
      <c r="CXB831" s="99"/>
      <c r="CXC831" s="99"/>
      <c r="CXD831" s="99"/>
      <c r="CXE831" s="99"/>
      <c r="CXF831" s="99"/>
      <c r="CXG831" s="99"/>
      <c r="CXH831" s="99"/>
      <c r="CXI831" s="99"/>
      <c r="CXJ831" s="99"/>
      <c r="CXK831" s="99"/>
      <c r="CXL831" s="99"/>
      <c r="CXM831" s="99"/>
      <c r="CXN831" s="99"/>
      <c r="CXO831" s="99"/>
      <c r="CXP831" s="99"/>
      <c r="CXQ831" s="99"/>
      <c r="CXR831" s="99"/>
      <c r="CXS831" s="99"/>
      <c r="CXT831" s="99"/>
      <c r="CXU831" s="99"/>
      <c r="CXV831" s="99"/>
      <c r="CXW831" s="99"/>
      <c r="CXX831" s="99"/>
      <c r="CXY831" s="99"/>
      <c r="CXZ831" s="99"/>
      <c r="CYA831" s="99"/>
      <c r="CYB831" s="99"/>
      <c r="CYC831" s="99"/>
      <c r="CYD831" s="99"/>
      <c r="CYE831" s="99"/>
      <c r="CYF831" s="99"/>
      <c r="CYG831" s="99"/>
      <c r="CYH831" s="99"/>
      <c r="CYI831" s="99"/>
      <c r="CYJ831" s="99"/>
      <c r="CYK831" s="99"/>
      <c r="CYL831" s="99"/>
      <c r="CYM831" s="99"/>
      <c r="CYN831" s="99"/>
      <c r="CYO831" s="99"/>
      <c r="CYP831" s="99"/>
      <c r="CYQ831" s="99"/>
      <c r="CYR831" s="99"/>
      <c r="CYS831" s="99"/>
      <c r="CYT831" s="99"/>
      <c r="CYU831" s="99"/>
      <c r="CYV831" s="99"/>
      <c r="CYW831" s="99"/>
      <c r="CYX831" s="99"/>
      <c r="CYY831" s="99"/>
      <c r="CYZ831" s="99"/>
      <c r="CZA831" s="99"/>
      <c r="CZB831" s="99"/>
      <c r="CZC831" s="99"/>
      <c r="CZD831" s="99"/>
      <c r="CZE831" s="99"/>
      <c r="CZF831" s="99"/>
      <c r="CZG831" s="99"/>
      <c r="CZH831" s="99"/>
      <c r="CZI831" s="99"/>
      <c r="CZJ831" s="99"/>
      <c r="CZK831" s="99"/>
      <c r="CZL831" s="99"/>
      <c r="CZM831" s="99"/>
      <c r="CZN831" s="99"/>
      <c r="CZO831" s="99"/>
      <c r="CZP831" s="99"/>
      <c r="CZQ831" s="99"/>
      <c r="CZR831" s="99"/>
      <c r="CZS831" s="99"/>
      <c r="CZT831" s="99"/>
      <c r="CZU831" s="99"/>
      <c r="CZV831" s="99"/>
      <c r="CZW831" s="99"/>
      <c r="CZX831" s="99"/>
      <c r="CZY831" s="99"/>
      <c r="CZZ831" s="99"/>
      <c r="DAA831" s="99"/>
      <c r="DAB831" s="99"/>
      <c r="DAC831" s="99"/>
      <c r="DAD831" s="99"/>
      <c r="DAE831" s="99"/>
      <c r="DAF831" s="99"/>
      <c r="DAG831" s="99"/>
      <c r="DAH831" s="99"/>
      <c r="DAI831" s="99"/>
      <c r="DAJ831" s="99"/>
      <c r="DAK831" s="99"/>
      <c r="DAL831" s="99"/>
      <c r="DAM831" s="99"/>
      <c r="DAN831" s="99"/>
      <c r="DAO831" s="99"/>
      <c r="DAP831" s="99"/>
      <c r="DAQ831" s="99"/>
      <c r="DAR831" s="99"/>
      <c r="DAS831" s="99"/>
      <c r="DAT831" s="99"/>
      <c r="DAU831" s="99"/>
      <c r="DAV831" s="99"/>
      <c r="DAW831" s="99"/>
      <c r="DAX831" s="99"/>
      <c r="DAY831" s="99"/>
      <c r="DAZ831" s="99"/>
      <c r="DBA831" s="99"/>
      <c r="DBB831" s="99"/>
      <c r="DBC831" s="99"/>
      <c r="DBD831" s="99"/>
      <c r="DBE831" s="99"/>
      <c r="DBF831" s="99"/>
      <c r="DBG831" s="99"/>
      <c r="DBH831" s="99"/>
      <c r="DBI831" s="99"/>
      <c r="DBJ831" s="99"/>
      <c r="DBK831" s="99"/>
      <c r="DBL831" s="99"/>
      <c r="DBM831" s="99"/>
      <c r="DBN831" s="99"/>
      <c r="DBO831" s="99"/>
      <c r="DBP831" s="99"/>
      <c r="DBQ831" s="99"/>
      <c r="DBR831" s="99"/>
      <c r="DBS831" s="99"/>
      <c r="DBT831" s="99"/>
      <c r="DBU831" s="99"/>
      <c r="DBV831" s="99"/>
      <c r="DBW831" s="99"/>
      <c r="DBX831" s="99"/>
      <c r="DBY831" s="99"/>
      <c r="DBZ831" s="99"/>
      <c r="DCA831" s="99"/>
      <c r="DCB831" s="99"/>
      <c r="DCC831" s="99"/>
      <c r="DCD831" s="99"/>
      <c r="DCE831" s="99"/>
      <c r="DCF831" s="99"/>
      <c r="DCG831" s="99"/>
      <c r="DCH831" s="99"/>
      <c r="DCI831" s="99"/>
      <c r="DCJ831" s="99"/>
      <c r="DCK831" s="99"/>
      <c r="DCL831" s="99"/>
      <c r="DCM831" s="99"/>
      <c r="DCN831" s="99"/>
      <c r="DCO831" s="99"/>
      <c r="DCP831" s="99"/>
      <c r="DCQ831" s="99"/>
      <c r="DCR831" s="99"/>
      <c r="DCS831" s="99"/>
      <c r="DCT831" s="99"/>
      <c r="DCU831" s="99"/>
      <c r="DCV831" s="99"/>
      <c r="DCW831" s="99"/>
      <c r="DCX831" s="99"/>
      <c r="DCY831" s="99"/>
      <c r="DCZ831" s="99"/>
      <c r="DDA831" s="99"/>
      <c r="DDB831" s="99"/>
      <c r="DDC831" s="99"/>
      <c r="DDD831" s="99"/>
      <c r="DDE831" s="99"/>
      <c r="DDF831" s="99"/>
      <c r="DDG831" s="99"/>
      <c r="DDH831" s="99"/>
      <c r="DDI831" s="99"/>
      <c r="DDJ831" s="99"/>
      <c r="DDK831" s="99"/>
      <c r="DDL831" s="99"/>
      <c r="DDM831" s="99"/>
      <c r="DDN831" s="99"/>
      <c r="DDO831" s="99"/>
      <c r="DDP831" s="99"/>
      <c r="DDQ831" s="99"/>
      <c r="DDR831" s="99"/>
      <c r="DDS831" s="99"/>
      <c r="DDT831" s="99"/>
      <c r="DDU831" s="99"/>
      <c r="DDV831" s="99"/>
      <c r="DDW831" s="99"/>
      <c r="DDX831" s="99"/>
      <c r="DDY831" s="99"/>
      <c r="DDZ831" s="99"/>
      <c r="DEA831" s="99"/>
      <c r="DEB831" s="99"/>
      <c r="DEC831" s="99"/>
      <c r="DED831" s="99"/>
      <c r="DEE831" s="99"/>
      <c r="DEF831" s="99"/>
      <c r="DEG831" s="99"/>
      <c r="DEH831" s="99"/>
      <c r="DEI831" s="99"/>
      <c r="DEJ831" s="99"/>
      <c r="DEK831" s="99"/>
      <c r="DEL831" s="99"/>
      <c r="DEM831" s="99"/>
      <c r="DEN831" s="99"/>
      <c r="DEO831" s="99"/>
      <c r="DEP831" s="99"/>
      <c r="DEQ831" s="99"/>
      <c r="DER831" s="99"/>
      <c r="DES831" s="99"/>
      <c r="DET831" s="99"/>
      <c r="DEU831" s="99"/>
      <c r="DEV831" s="99"/>
      <c r="DEW831" s="99"/>
      <c r="DEX831" s="99"/>
      <c r="DEY831" s="99"/>
      <c r="DEZ831" s="99"/>
      <c r="DFA831" s="99"/>
      <c r="DFB831" s="99"/>
      <c r="DFC831" s="99"/>
      <c r="DFD831" s="99"/>
      <c r="DFE831" s="99"/>
      <c r="DFF831" s="99"/>
      <c r="DFG831" s="99"/>
      <c r="DFH831" s="99"/>
      <c r="DFI831" s="99"/>
      <c r="DFJ831" s="99"/>
      <c r="DFK831" s="99"/>
      <c r="DFL831" s="99"/>
      <c r="DFM831" s="99"/>
      <c r="DFN831" s="99"/>
      <c r="DFO831" s="99"/>
      <c r="DFP831" s="99"/>
      <c r="DFQ831" s="99"/>
      <c r="DFR831" s="99"/>
      <c r="DFS831" s="99"/>
      <c r="DFT831" s="99"/>
      <c r="DFU831" s="99"/>
      <c r="DFV831" s="99"/>
      <c r="DFW831" s="99"/>
      <c r="DFX831" s="99"/>
      <c r="DFY831" s="99"/>
      <c r="DFZ831" s="99"/>
      <c r="DGA831" s="99"/>
      <c r="DGB831" s="99"/>
      <c r="DGC831" s="99"/>
      <c r="DGD831" s="99"/>
      <c r="DGE831" s="99"/>
      <c r="DGF831" s="99"/>
      <c r="DGG831" s="99"/>
      <c r="DGH831" s="99"/>
      <c r="DGI831" s="99"/>
      <c r="DGJ831" s="99"/>
      <c r="DGK831" s="99"/>
      <c r="DGL831" s="99"/>
      <c r="DGM831" s="99"/>
      <c r="DGN831" s="99"/>
      <c r="DGO831" s="99"/>
      <c r="DGP831" s="99"/>
      <c r="DGQ831" s="99"/>
      <c r="DGR831" s="99"/>
      <c r="DGS831" s="99"/>
      <c r="DGT831" s="99"/>
      <c r="DGU831" s="99"/>
      <c r="DGV831" s="99"/>
      <c r="DGW831" s="99"/>
      <c r="DGX831" s="99"/>
      <c r="DGY831" s="99"/>
      <c r="DGZ831" s="99"/>
      <c r="DHA831" s="99"/>
      <c r="DHB831" s="99"/>
      <c r="DHC831" s="99"/>
      <c r="DHD831" s="99"/>
      <c r="DHE831" s="99"/>
      <c r="DHF831" s="99"/>
      <c r="DHG831" s="99"/>
      <c r="DHH831" s="99"/>
      <c r="DHI831" s="99"/>
      <c r="DHJ831" s="99"/>
      <c r="DHK831" s="99"/>
      <c r="DHL831" s="99"/>
      <c r="DHM831" s="99"/>
      <c r="DHN831" s="99"/>
      <c r="DHO831" s="99"/>
      <c r="DHP831" s="99"/>
      <c r="DHQ831" s="99"/>
      <c r="DHR831" s="99"/>
      <c r="DHS831" s="99"/>
      <c r="DHT831" s="99"/>
      <c r="DHU831" s="99"/>
      <c r="DHV831" s="99"/>
      <c r="DHW831" s="99"/>
      <c r="DHX831" s="99"/>
      <c r="DHY831" s="99"/>
      <c r="DHZ831" s="99"/>
      <c r="DIA831" s="99"/>
      <c r="DIB831" s="99"/>
      <c r="DIC831" s="99"/>
      <c r="DID831" s="99"/>
      <c r="DIE831" s="99"/>
      <c r="DIF831" s="99"/>
      <c r="DIG831" s="99"/>
      <c r="DIH831" s="99"/>
      <c r="DII831" s="99"/>
      <c r="DIJ831" s="99"/>
      <c r="DIK831" s="99"/>
      <c r="DIL831" s="99"/>
      <c r="DIM831" s="99"/>
      <c r="DIN831" s="99"/>
      <c r="DIO831" s="99"/>
      <c r="DIP831" s="99"/>
      <c r="DIQ831" s="99"/>
      <c r="DIR831" s="99"/>
      <c r="DIS831" s="99"/>
      <c r="DIT831" s="99"/>
      <c r="DIU831" s="99"/>
      <c r="DIV831" s="99"/>
      <c r="DIW831" s="99"/>
      <c r="DIX831" s="99"/>
      <c r="DIY831" s="99"/>
      <c r="DIZ831" s="99"/>
      <c r="DJA831" s="99"/>
      <c r="DJB831" s="99"/>
      <c r="DJC831" s="99"/>
      <c r="DJD831" s="99"/>
      <c r="DJE831" s="99"/>
      <c r="DJF831" s="99"/>
      <c r="DJG831" s="99"/>
      <c r="DJH831" s="99"/>
      <c r="DJI831" s="99"/>
      <c r="DJJ831" s="99"/>
      <c r="DJK831" s="99"/>
      <c r="DJL831" s="99"/>
      <c r="DJM831" s="99"/>
      <c r="DJN831" s="99"/>
      <c r="DJO831" s="99"/>
      <c r="DJP831" s="99"/>
      <c r="DJQ831" s="99"/>
      <c r="DJR831" s="99"/>
      <c r="DJS831" s="99"/>
      <c r="DJT831" s="99"/>
      <c r="DJU831" s="99"/>
      <c r="DJV831" s="99"/>
      <c r="DJW831" s="99"/>
      <c r="DJX831" s="99"/>
      <c r="DJY831" s="99"/>
      <c r="DJZ831" s="99"/>
      <c r="DKA831" s="99"/>
      <c r="DKB831" s="99"/>
      <c r="DKC831" s="99"/>
      <c r="DKD831" s="99"/>
      <c r="DKE831" s="99"/>
      <c r="DKF831" s="99"/>
      <c r="DKG831" s="99"/>
      <c r="DKH831" s="99"/>
      <c r="DKI831" s="99"/>
      <c r="DKJ831" s="99"/>
      <c r="DKK831" s="99"/>
      <c r="DKL831" s="99"/>
      <c r="DKM831" s="99"/>
      <c r="DKN831" s="99"/>
      <c r="DKO831" s="99"/>
      <c r="DKP831" s="99"/>
      <c r="DKQ831" s="99"/>
      <c r="DKR831" s="99"/>
      <c r="DKS831" s="99"/>
      <c r="DKT831" s="99"/>
      <c r="DKU831" s="99"/>
      <c r="DKV831" s="99"/>
      <c r="DKW831" s="99"/>
      <c r="DKX831" s="99"/>
      <c r="DKY831" s="99"/>
      <c r="DKZ831" s="99"/>
      <c r="DLA831" s="99"/>
      <c r="DLB831" s="99"/>
      <c r="DLC831" s="99"/>
      <c r="DLD831" s="99"/>
      <c r="DLE831" s="99"/>
      <c r="DLF831" s="99"/>
      <c r="DLG831" s="99"/>
      <c r="DLH831" s="99"/>
      <c r="DLI831" s="99"/>
      <c r="DLJ831" s="99"/>
      <c r="DLK831" s="99"/>
      <c r="DLL831" s="99"/>
      <c r="DLM831" s="99"/>
      <c r="DLN831" s="99"/>
      <c r="DLO831" s="99"/>
      <c r="DLP831" s="99"/>
      <c r="DLQ831" s="99"/>
      <c r="DLR831" s="99"/>
      <c r="DLS831" s="99"/>
      <c r="DLT831" s="99"/>
      <c r="DLU831" s="99"/>
      <c r="DLV831" s="99"/>
      <c r="DLW831" s="99"/>
      <c r="DLX831" s="99"/>
      <c r="DLY831" s="99"/>
      <c r="DLZ831" s="99"/>
      <c r="DMA831" s="99"/>
      <c r="DMB831" s="99"/>
      <c r="DMC831" s="99"/>
      <c r="DMD831" s="99"/>
      <c r="DME831" s="99"/>
      <c r="DMF831" s="99"/>
      <c r="DMG831" s="99"/>
      <c r="DMH831" s="99"/>
      <c r="DMI831" s="99"/>
      <c r="DMJ831" s="99"/>
      <c r="DMK831" s="99"/>
      <c r="DML831" s="99"/>
      <c r="DMM831" s="99"/>
      <c r="DMN831" s="99"/>
      <c r="DMO831" s="99"/>
      <c r="DMP831" s="99"/>
      <c r="DMQ831" s="99"/>
      <c r="DMR831" s="99"/>
      <c r="DMS831" s="99"/>
      <c r="DMT831" s="99"/>
      <c r="DMU831" s="99"/>
      <c r="DMV831" s="99"/>
      <c r="DMW831" s="99"/>
      <c r="DMX831" s="99"/>
      <c r="DMY831" s="99"/>
      <c r="DMZ831" s="99"/>
      <c r="DNA831" s="99"/>
      <c r="DNB831" s="99"/>
      <c r="DNC831" s="99"/>
      <c r="DND831" s="99"/>
      <c r="DNE831" s="99"/>
      <c r="DNF831" s="99"/>
      <c r="DNG831" s="99"/>
      <c r="DNH831" s="99"/>
      <c r="DNI831" s="99"/>
      <c r="DNJ831" s="99"/>
      <c r="DNK831" s="99"/>
      <c r="DNL831" s="99"/>
      <c r="DNM831" s="99"/>
      <c r="DNN831" s="99"/>
      <c r="DNO831" s="99"/>
      <c r="DNP831" s="99"/>
      <c r="DNQ831" s="99"/>
      <c r="DNR831" s="99"/>
      <c r="DNS831" s="99"/>
      <c r="DNT831" s="99"/>
      <c r="DNU831" s="99"/>
      <c r="DNV831" s="99"/>
      <c r="DNW831" s="99"/>
      <c r="DNX831" s="99"/>
      <c r="DNY831" s="99"/>
      <c r="DNZ831" s="99"/>
      <c r="DOA831" s="99"/>
      <c r="DOB831" s="99"/>
      <c r="DOC831" s="99"/>
      <c r="DOD831" s="99"/>
      <c r="DOE831" s="99"/>
      <c r="DOF831" s="99"/>
      <c r="DOG831" s="99"/>
      <c r="DOH831" s="99"/>
      <c r="DOI831" s="99"/>
      <c r="DOJ831" s="99"/>
      <c r="DOK831" s="99"/>
      <c r="DOL831" s="99"/>
      <c r="DOM831" s="99"/>
      <c r="DON831" s="99"/>
      <c r="DOO831" s="99"/>
      <c r="DOP831" s="99"/>
      <c r="DOQ831" s="99"/>
      <c r="DOR831" s="99"/>
      <c r="DOS831" s="99"/>
      <c r="DOT831" s="99"/>
      <c r="DOU831" s="99"/>
      <c r="DOV831" s="99"/>
      <c r="DOW831" s="99"/>
      <c r="DOX831" s="99"/>
      <c r="DOY831" s="99"/>
      <c r="DOZ831" s="99"/>
      <c r="DPA831" s="99"/>
      <c r="DPB831" s="99"/>
      <c r="DPC831" s="99"/>
      <c r="DPD831" s="99"/>
      <c r="DPE831" s="99"/>
      <c r="DPF831" s="99"/>
      <c r="DPG831" s="99"/>
      <c r="DPH831" s="99"/>
      <c r="DPI831" s="99"/>
      <c r="DPJ831" s="99"/>
      <c r="DPK831" s="99"/>
      <c r="DPL831" s="99"/>
      <c r="DPM831" s="99"/>
      <c r="DPN831" s="99"/>
      <c r="DPO831" s="99"/>
      <c r="DPP831" s="99"/>
      <c r="DPQ831" s="99"/>
      <c r="DPR831" s="99"/>
      <c r="DPS831" s="99"/>
      <c r="DPT831" s="99"/>
      <c r="DPU831" s="99"/>
      <c r="DPV831" s="99"/>
      <c r="DPW831" s="99"/>
      <c r="DPX831" s="99"/>
      <c r="DPY831" s="99"/>
      <c r="DPZ831" s="99"/>
      <c r="DQA831" s="99"/>
      <c r="DQB831" s="99"/>
      <c r="DQC831" s="99"/>
      <c r="DQD831" s="99"/>
      <c r="DQE831" s="99"/>
      <c r="DQF831" s="99"/>
      <c r="DQG831" s="99"/>
      <c r="DQH831" s="99"/>
      <c r="DQI831" s="99"/>
      <c r="DQJ831" s="99"/>
      <c r="DQK831" s="99"/>
      <c r="DQL831" s="99"/>
      <c r="DQM831" s="99"/>
      <c r="DQN831" s="99"/>
      <c r="DQO831" s="99"/>
      <c r="DQP831" s="99"/>
      <c r="DQQ831" s="99"/>
      <c r="DQR831" s="99"/>
      <c r="DQS831" s="99"/>
      <c r="DQT831" s="99"/>
      <c r="DQU831" s="99"/>
      <c r="DQV831" s="99"/>
      <c r="DQW831" s="99"/>
      <c r="DQX831" s="99"/>
      <c r="DQY831" s="99"/>
      <c r="DQZ831" s="99"/>
      <c r="DRA831" s="99"/>
      <c r="DRB831" s="99"/>
      <c r="DRC831" s="99"/>
      <c r="DRD831" s="99"/>
      <c r="DRE831" s="99"/>
      <c r="DRF831" s="99"/>
      <c r="DRG831" s="99"/>
      <c r="DRH831" s="99"/>
      <c r="DRI831" s="99"/>
      <c r="DRJ831" s="99"/>
      <c r="DRK831" s="99"/>
      <c r="DRL831" s="99"/>
      <c r="DRM831" s="99"/>
      <c r="DRN831" s="99"/>
      <c r="DRO831" s="99"/>
      <c r="DRP831" s="99"/>
      <c r="DRQ831" s="99"/>
      <c r="DRR831" s="99"/>
      <c r="DRS831" s="99"/>
      <c r="DRT831" s="99"/>
      <c r="DRU831" s="99"/>
      <c r="DRV831" s="99"/>
      <c r="DRW831" s="99"/>
      <c r="DRX831" s="99"/>
      <c r="DRY831" s="99"/>
      <c r="DRZ831" s="99"/>
      <c r="DSA831" s="99"/>
      <c r="DSB831" s="99"/>
      <c r="DSC831" s="99"/>
      <c r="DSD831" s="99"/>
      <c r="DSE831" s="99"/>
      <c r="DSF831" s="99"/>
      <c r="DSG831" s="99"/>
      <c r="DSH831" s="99"/>
      <c r="DSI831" s="99"/>
      <c r="DSJ831" s="99"/>
      <c r="DSK831" s="99"/>
      <c r="DSL831" s="99"/>
      <c r="DSM831" s="99"/>
      <c r="DSN831" s="99"/>
      <c r="DSO831" s="99"/>
      <c r="DSP831" s="99"/>
      <c r="DSQ831" s="99"/>
      <c r="DSR831" s="99"/>
      <c r="DSS831" s="99"/>
      <c r="DST831" s="99"/>
      <c r="DSU831" s="99"/>
      <c r="DSV831" s="99"/>
      <c r="DSW831" s="99"/>
      <c r="DSX831" s="99"/>
      <c r="DSY831" s="99"/>
      <c r="DSZ831" s="99"/>
      <c r="DTA831" s="99"/>
      <c r="DTB831" s="99"/>
      <c r="DTC831" s="99"/>
      <c r="DTD831" s="99"/>
      <c r="DTE831" s="99"/>
      <c r="DTF831" s="99"/>
      <c r="DTG831" s="99"/>
      <c r="DTH831" s="99"/>
      <c r="DTI831" s="99"/>
      <c r="DTJ831" s="99"/>
      <c r="DTK831" s="99"/>
      <c r="DTL831" s="99"/>
      <c r="DTM831" s="99"/>
      <c r="DTN831" s="99"/>
      <c r="DTO831" s="99"/>
      <c r="DTP831" s="99"/>
      <c r="DTQ831" s="99"/>
      <c r="DTR831" s="99"/>
      <c r="DTS831" s="99"/>
      <c r="DTT831" s="99"/>
      <c r="DTU831" s="99"/>
      <c r="DTV831" s="99"/>
      <c r="DTW831" s="99"/>
      <c r="DTX831" s="99"/>
      <c r="DTY831" s="99"/>
      <c r="DTZ831" s="99"/>
      <c r="DUA831" s="99"/>
      <c r="DUB831" s="99"/>
      <c r="DUC831" s="99"/>
      <c r="DUD831" s="99"/>
      <c r="DUE831" s="99"/>
      <c r="DUF831" s="99"/>
      <c r="DUG831" s="99"/>
      <c r="DUH831" s="99"/>
      <c r="DUI831" s="99"/>
      <c r="DUJ831" s="99"/>
      <c r="DUK831" s="99"/>
      <c r="DUL831" s="99"/>
      <c r="DUM831" s="99"/>
      <c r="DUN831" s="99"/>
      <c r="DUO831" s="99"/>
      <c r="DUP831" s="99"/>
      <c r="DUQ831" s="99"/>
      <c r="DUR831" s="99"/>
      <c r="DUS831" s="99"/>
      <c r="DUT831" s="99"/>
      <c r="DUU831" s="99"/>
      <c r="DUV831" s="99"/>
      <c r="DUW831" s="99"/>
      <c r="DUX831" s="99"/>
      <c r="DUY831" s="99"/>
      <c r="DUZ831" s="99"/>
      <c r="DVA831" s="99"/>
      <c r="DVB831" s="99"/>
      <c r="DVC831" s="99"/>
      <c r="DVD831" s="99"/>
      <c r="DVE831" s="99"/>
      <c r="DVF831" s="99"/>
      <c r="DVG831" s="99"/>
      <c r="DVH831" s="99"/>
      <c r="DVI831" s="99"/>
      <c r="DVJ831" s="99"/>
      <c r="DVK831" s="99"/>
      <c r="DVL831" s="99"/>
      <c r="DVM831" s="99"/>
      <c r="DVN831" s="99"/>
      <c r="DVO831" s="99"/>
      <c r="DVP831" s="99"/>
      <c r="DVQ831" s="99"/>
      <c r="DVR831" s="99"/>
      <c r="DVS831" s="99"/>
      <c r="DVT831" s="99"/>
      <c r="DVU831" s="99"/>
      <c r="DVV831" s="99"/>
      <c r="DVW831" s="99"/>
      <c r="DVX831" s="99"/>
      <c r="DVY831" s="99"/>
      <c r="DVZ831" s="99"/>
      <c r="DWA831" s="99"/>
      <c r="DWB831" s="99"/>
      <c r="DWC831" s="99"/>
      <c r="DWD831" s="99"/>
      <c r="DWE831" s="99"/>
      <c r="DWF831" s="99"/>
      <c r="DWG831" s="99"/>
      <c r="DWH831" s="99"/>
      <c r="DWI831" s="99"/>
      <c r="DWJ831" s="99"/>
      <c r="DWK831" s="99"/>
      <c r="DWL831" s="99"/>
      <c r="DWM831" s="99"/>
      <c r="DWN831" s="99"/>
      <c r="DWO831" s="99"/>
      <c r="DWP831" s="99"/>
      <c r="DWQ831" s="99"/>
      <c r="DWR831" s="99"/>
      <c r="DWS831" s="99"/>
      <c r="DWT831" s="99"/>
      <c r="DWU831" s="99"/>
      <c r="DWV831" s="99"/>
      <c r="DWW831" s="99"/>
      <c r="DWX831" s="99"/>
      <c r="DWY831" s="99"/>
      <c r="DWZ831" s="99"/>
      <c r="DXA831" s="99"/>
      <c r="DXB831" s="99"/>
      <c r="DXC831" s="99"/>
      <c r="DXD831" s="99"/>
      <c r="DXE831" s="99"/>
      <c r="DXF831" s="99"/>
      <c r="DXG831" s="99"/>
      <c r="DXH831" s="99"/>
      <c r="DXI831" s="99"/>
      <c r="DXJ831" s="99"/>
      <c r="DXK831" s="99"/>
      <c r="DXL831" s="99"/>
      <c r="DXM831" s="99"/>
      <c r="DXN831" s="99"/>
      <c r="DXO831" s="99"/>
      <c r="DXP831" s="99"/>
      <c r="DXQ831" s="99"/>
      <c r="DXR831" s="99"/>
      <c r="DXS831" s="99"/>
      <c r="DXT831" s="99"/>
      <c r="DXU831" s="99"/>
      <c r="DXV831" s="99"/>
      <c r="DXW831" s="99"/>
      <c r="DXX831" s="99"/>
      <c r="DXY831" s="99"/>
      <c r="DXZ831" s="99"/>
      <c r="DYA831" s="99"/>
      <c r="DYB831" s="99"/>
      <c r="DYC831" s="99"/>
      <c r="DYD831" s="99"/>
      <c r="DYE831" s="99"/>
      <c r="DYF831" s="99"/>
      <c r="DYG831" s="99"/>
      <c r="DYH831" s="99"/>
      <c r="DYI831" s="99"/>
      <c r="DYJ831" s="99"/>
      <c r="DYK831" s="99"/>
      <c r="DYL831" s="99"/>
      <c r="DYM831" s="99"/>
      <c r="DYN831" s="99"/>
      <c r="DYO831" s="99"/>
      <c r="DYP831" s="99"/>
      <c r="DYQ831" s="99"/>
      <c r="DYR831" s="99"/>
      <c r="DYS831" s="99"/>
      <c r="DYT831" s="99"/>
      <c r="DYU831" s="99"/>
      <c r="DYV831" s="99"/>
      <c r="DYW831" s="99"/>
      <c r="DYX831" s="99"/>
      <c r="DYY831" s="99"/>
      <c r="DYZ831" s="99"/>
      <c r="DZA831" s="99"/>
      <c r="DZB831" s="99"/>
      <c r="DZC831" s="99"/>
      <c r="DZD831" s="99"/>
      <c r="DZE831" s="99"/>
      <c r="DZF831" s="99"/>
      <c r="DZG831" s="99"/>
      <c r="DZH831" s="99"/>
      <c r="DZI831" s="99"/>
      <c r="DZJ831" s="99"/>
      <c r="DZK831" s="99"/>
      <c r="DZL831" s="99"/>
      <c r="DZM831" s="99"/>
      <c r="DZN831" s="99"/>
      <c r="DZO831" s="99"/>
      <c r="DZP831" s="99"/>
      <c r="DZQ831" s="99"/>
      <c r="DZR831" s="99"/>
      <c r="DZS831" s="99"/>
      <c r="DZT831" s="99"/>
      <c r="DZU831" s="99"/>
      <c r="DZV831" s="99"/>
      <c r="DZW831" s="99"/>
      <c r="DZX831" s="99"/>
      <c r="DZY831" s="99"/>
      <c r="DZZ831" s="99"/>
      <c r="EAA831" s="99"/>
      <c r="EAB831" s="99"/>
      <c r="EAC831" s="99"/>
      <c r="EAD831" s="99"/>
      <c r="EAE831" s="99"/>
      <c r="EAF831" s="99"/>
      <c r="EAG831" s="99"/>
      <c r="EAH831" s="99"/>
      <c r="EAI831" s="99"/>
      <c r="EAJ831" s="99"/>
      <c r="EAK831" s="99"/>
      <c r="EAL831" s="99"/>
      <c r="EAM831" s="99"/>
      <c r="EAN831" s="99"/>
      <c r="EAO831" s="99"/>
      <c r="EAP831" s="99"/>
      <c r="EAQ831" s="99"/>
      <c r="EAR831" s="99"/>
      <c r="EAS831" s="99"/>
      <c r="EAT831" s="99"/>
      <c r="EAU831" s="99"/>
      <c r="EAV831" s="99"/>
      <c r="EAW831" s="99"/>
      <c r="EAX831" s="99"/>
      <c r="EAY831" s="99"/>
      <c r="EAZ831" s="99"/>
      <c r="EBA831" s="99"/>
      <c r="EBB831" s="99"/>
      <c r="EBC831" s="99"/>
      <c r="EBD831" s="99"/>
      <c r="EBE831" s="99"/>
      <c r="EBF831" s="99"/>
      <c r="EBG831" s="99"/>
      <c r="EBH831" s="99"/>
      <c r="EBI831" s="99"/>
      <c r="EBJ831" s="99"/>
      <c r="EBK831" s="99"/>
      <c r="EBL831" s="99"/>
      <c r="EBM831" s="99"/>
      <c r="EBN831" s="99"/>
      <c r="EBO831" s="99"/>
      <c r="EBP831" s="99"/>
      <c r="EBQ831" s="99"/>
      <c r="EBR831" s="99"/>
      <c r="EBS831" s="99"/>
      <c r="EBT831" s="99"/>
      <c r="EBU831" s="99"/>
      <c r="EBV831" s="99"/>
      <c r="EBW831" s="99"/>
      <c r="EBX831" s="99"/>
      <c r="EBY831" s="99"/>
      <c r="EBZ831" s="99"/>
      <c r="ECA831" s="99"/>
      <c r="ECB831" s="99"/>
      <c r="ECC831" s="99"/>
      <c r="ECD831" s="99"/>
      <c r="ECE831" s="99"/>
      <c r="ECF831" s="99"/>
      <c r="ECG831" s="99"/>
      <c r="ECH831" s="99"/>
      <c r="ECI831" s="99"/>
      <c r="ECJ831" s="99"/>
      <c r="ECK831" s="99"/>
      <c r="ECL831" s="99"/>
      <c r="ECM831" s="99"/>
      <c r="ECN831" s="99"/>
      <c r="ECO831" s="99"/>
      <c r="ECP831" s="99"/>
      <c r="ECQ831" s="99"/>
      <c r="ECR831" s="99"/>
      <c r="ECS831" s="99"/>
      <c r="ECT831" s="99"/>
      <c r="ECU831" s="99"/>
      <c r="ECV831" s="99"/>
      <c r="ECW831" s="99"/>
      <c r="ECX831" s="99"/>
      <c r="ECY831" s="99"/>
      <c r="ECZ831" s="99"/>
      <c r="EDA831" s="99"/>
      <c r="EDB831" s="99"/>
      <c r="EDC831" s="99"/>
      <c r="EDD831" s="99"/>
      <c r="EDE831" s="99"/>
      <c r="EDF831" s="99"/>
      <c r="EDG831" s="99"/>
      <c r="EDH831" s="99"/>
      <c r="EDI831" s="99"/>
      <c r="EDJ831" s="99"/>
      <c r="EDK831" s="99"/>
      <c r="EDL831" s="99"/>
      <c r="EDM831" s="99"/>
      <c r="EDN831" s="99"/>
      <c r="EDO831" s="99"/>
      <c r="EDP831" s="99"/>
      <c r="EDQ831" s="99"/>
      <c r="EDR831" s="99"/>
      <c r="EDS831" s="99"/>
      <c r="EDT831" s="99"/>
      <c r="EDU831" s="99"/>
      <c r="EDV831" s="99"/>
      <c r="EDW831" s="99"/>
      <c r="EDX831" s="99"/>
      <c r="EDY831" s="99"/>
      <c r="EDZ831" s="99"/>
      <c r="EEA831" s="99"/>
      <c r="EEB831" s="99"/>
      <c r="EEC831" s="99"/>
      <c r="EED831" s="99"/>
      <c r="EEE831" s="99"/>
      <c r="EEF831" s="99"/>
      <c r="EEG831" s="99"/>
      <c r="EEH831" s="99"/>
      <c r="EEI831" s="99"/>
      <c r="EEJ831" s="99"/>
      <c r="EEK831" s="99"/>
      <c r="EEL831" s="99"/>
      <c r="EEM831" s="99"/>
      <c r="EEN831" s="99"/>
      <c r="EEO831" s="99"/>
      <c r="EEP831" s="99"/>
      <c r="EEQ831" s="99"/>
      <c r="EER831" s="99"/>
      <c r="EES831" s="99"/>
      <c r="EET831" s="99"/>
      <c r="EEU831" s="99"/>
      <c r="EEV831" s="99"/>
      <c r="EEW831" s="99"/>
      <c r="EEX831" s="99"/>
      <c r="EEY831" s="99"/>
      <c r="EEZ831" s="99"/>
      <c r="EFA831" s="99"/>
      <c r="EFB831" s="99"/>
      <c r="EFC831" s="99"/>
      <c r="EFD831" s="99"/>
      <c r="EFE831" s="99"/>
      <c r="EFF831" s="99"/>
      <c r="EFG831" s="99"/>
      <c r="EFH831" s="99"/>
      <c r="EFI831" s="99"/>
      <c r="EFJ831" s="99"/>
      <c r="EFK831" s="99"/>
      <c r="EFL831" s="99"/>
      <c r="EFM831" s="99"/>
      <c r="EFN831" s="99"/>
      <c r="EFO831" s="99"/>
      <c r="EFP831" s="99"/>
      <c r="EFQ831" s="99"/>
      <c r="EFR831" s="99"/>
      <c r="EFS831" s="99"/>
      <c r="EFT831" s="99"/>
      <c r="EFU831" s="99"/>
      <c r="EFV831" s="99"/>
      <c r="EFW831" s="99"/>
      <c r="EFX831" s="99"/>
      <c r="EFY831" s="99"/>
      <c r="EFZ831" s="99"/>
      <c r="EGA831" s="99"/>
      <c r="EGB831" s="99"/>
      <c r="EGC831" s="99"/>
      <c r="EGD831" s="99"/>
      <c r="EGE831" s="99"/>
      <c r="EGF831" s="99"/>
      <c r="EGG831" s="99"/>
      <c r="EGH831" s="99"/>
      <c r="EGI831" s="99"/>
      <c r="EGJ831" s="99"/>
      <c r="EGK831" s="99"/>
      <c r="EGL831" s="99"/>
      <c r="EGM831" s="99"/>
      <c r="EGN831" s="99"/>
      <c r="EGO831" s="99"/>
      <c r="EGP831" s="99"/>
      <c r="EGQ831" s="99"/>
      <c r="EGR831" s="99"/>
      <c r="EGS831" s="99"/>
      <c r="EGT831" s="99"/>
      <c r="EGU831" s="99"/>
      <c r="EGV831" s="99"/>
      <c r="EGW831" s="99"/>
      <c r="EGX831" s="99"/>
      <c r="EGY831" s="99"/>
      <c r="EGZ831" s="99"/>
      <c r="EHA831" s="99"/>
      <c r="EHB831" s="99"/>
      <c r="EHC831" s="99"/>
      <c r="EHD831" s="99"/>
      <c r="EHE831" s="99"/>
      <c r="EHF831" s="99"/>
      <c r="EHG831" s="99"/>
      <c r="EHH831" s="99"/>
      <c r="EHI831" s="99"/>
      <c r="EHJ831" s="99"/>
      <c r="EHK831" s="99"/>
      <c r="EHL831" s="99"/>
      <c r="EHM831" s="99"/>
      <c r="EHN831" s="99"/>
      <c r="EHO831" s="99"/>
      <c r="EHP831" s="99"/>
      <c r="EHQ831" s="99"/>
      <c r="EHR831" s="99"/>
      <c r="EHS831" s="99"/>
      <c r="EHT831" s="99"/>
      <c r="EHU831" s="99"/>
      <c r="EHV831" s="99"/>
      <c r="EHW831" s="99"/>
      <c r="EHX831" s="99"/>
      <c r="EHY831" s="99"/>
      <c r="EHZ831" s="99"/>
      <c r="EIA831" s="99"/>
      <c r="EIB831" s="99"/>
      <c r="EIC831" s="99"/>
      <c r="EID831" s="99"/>
      <c r="EIE831" s="99"/>
      <c r="EIF831" s="99"/>
      <c r="EIG831" s="99"/>
      <c r="EIH831" s="99"/>
      <c r="EII831" s="99"/>
      <c r="EIJ831" s="99"/>
      <c r="EIK831" s="99"/>
      <c r="EIL831" s="99"/>
      <c r="EIM831" s="99"/>
      <c r="EIN831" s="99"/>
      <c r="EIO831" s="99"/>
      <c r="EIP831" s="99"/>
      <c r="EIQ831" s="99"/>
      <c r="EIR831" s="99"/>
      <c r="EIS831" s="99"/>
      <c r="EIT831" s="99"/>
      <c r="EIU831" s="99"/>
      <c r="EIV831" s="99"/>
      <c r="EIW831" s="99"/>
      <c r="EIX831" s="99"/>
      <c r="EIY831" s="99"/>
      <c r="EIZ831" s="99"/>
      <c r="EJA831" s="99"/>
      <c r="EJB831" s="99"/>
      <c r="EJC831" s="99"/>
      <c r="EJD831" s="99"/>
      <c r="EJE831" s="99"/>
      <c r="EJF831" s="99"/>
      <c r="EJG831" s="99"/>
      <c r="EJH831" s="99"/>
      <c r="EJI831" s="99"/>
      <c r="EJJ831" s="99"/>
      <c r="EJK831" s="99"/>
      <c r="EJL831" s="99"/>
      <c r="EJM831" s="99"/>
      <c r="EJN831" s="99"/>
      <c r="EJO831" s="99"/>
      <c r="EJP831" s="99"/>
      <c r="EJQ831" s="99"/>
      <c r="EJR831" s="99"/>
      <c r="EJS831" s="99"/>
      <c r="EJT831" s="99"/>
      <c r="EJU831" s="99"/>
      <c r="EJV831" s="99"/>
      <c r="EJW831" s="99"/>
      <c r="EJX831" s="99"/>
      <c r="EJY831" s="99"/>
      <c r="EJZ831" s="99"/>
      <c r="EKA831" s="99"/>
      <c r="EKB831" s="99"/>
      <c r="EKC831" s="99"/>
      <c r="EKD831" s="99"/>
      <c r="EKE831" s="99"/>
      <c r="EKF831" s="99"/>
      <c r="EKG831" s="99"/>
      <c r="EKH831" s="99"/>
      <c r="EKI831" s="99"/>
      <c r="EKJ831" s="99"/>
      <c r="EKK831" s="99"/>
      <c r="EKL831" s="99"/>
      <c r="EKM831" s="99"/>
      <c r="EKN831" s="99"/>
      <c r="EKO831" s="99"/>
      <c r="EKP831" s="99"/>
      <c r="EKQ831" s="99"/>
      <c r="EKR831" s="99"/>
      <c r="EKS831" s="99"/>
      <c r="EKT831" s="99"/>
      <c r="EKU831" s="99"/>
      <c r="EKV831" s="99"/>
      <c r="EKW831" s="99"/>
      <c r="EKX831" s="99"/>
      <c r="EKY831" s="99"/>
      <c r="EKZ831" s="99"/>
      <c r="ELA831" s="99"/>
      <c r="ELB831" s="99"/>
      <c r="ELC831" s="99"/>
      <c r="ELD831" s="99"/>
      <c r="ELE831" s="99"/>
      <c r="ELF831" s="99"/>
      <c r="ELG831" s="99"/>
      <c r="ELH831" s="99"/>
      <c r="ELI831" s="99"/>
      <c r="ELJ831" s="99"/>
      <c r="ELK831" s="99"/>
      <c r="ELL831" s="99"/>
      <c r="ELM831" s="99"/>
      <c r="ELN831" s="99"/>
      <c r="ELO831" s="99"/>
      <c r="ELP831" s="99"/>
      <c r="ELQ831" s="99"/>
      <c r="ELR831" s="99"/>
      <c r="ELS831" s="99"/>
      <c r="ELT831" s="99"/>
      <c r="ELU831" s="99"/>
      <c r="ELV831" s="99"/>
      <c r="ELW831" s="99"/>
      <c r="ELX831" s="99"/>
      <c r="ELY831" s="99"/>
      <c r="ELZ831" s="99"/>
      <c r="EMA831" s="99"/>
      <c r="EMB831" s="99"/>
      <c r="EMC831" s="99"/>
      <c r="EMD831" s="99"/>
      <c r="EME831" s="99"/>
      <c r="EMF831" s="99"/>
      <c r="EMG831" s="99"/>
      <c r="EMH831" s="99"/>
      <c r="EMI831" s="99"/>
      <c r="EMJ831" s="99"/>
      <c r="EMK831" s="99"/>
      <c r="EML831" s="99"/>
      <c r="EMM831" s="99"/>
      <c r="EMN831" s="99"/>
      <c r="EMO831" s="99"/>
      <c r="EMP831" s="99"/>
      <c r="EMQ831" s="99"/>
      <c r="EMR831" s="99"/>
      <c r="EMS831" s="99"/>
      <c r="EMT831" s="99"/>
      <c r="EMU831" s="99"/>
      <c r="EMV831" s="99"/>
      <c r="EMW831" s="99"/>
      <c r="EMX831" s="99"/>
      <c r="EMY831" s="99"/>
      <c r="EMZ831" s="99"/>
      <c r="ENA831" s="99"/>
      <c r="ENB831" s="99"/>
      <c r="ENC831" s="99"/>
      <c r="END831" s="99"/>
      <c r="ENE831" s="99"/>
      <c r="ENF831" s="99"/>
      <c r="ENG831" s="99"/>
      <c r="ENH831" s="99"/>
      <c r="ENI831" s="99"/>
      <c r="ENJ831" s="99"/>
      <c r="ENK831" s="99"/>
      <c r="ENL831" s="99"/>
      <c r="ENM831" s="99"/>
      <c r="ENN831" s="99"/>
      <c r="ENO831" s="99"/>
      <c r="ENP831" s="99"/>
      <c r="ENQ831" s="99"/>
      <c r="ENR831" s="99"/>
      <c r="ENS831" s="99"/>
      <c r="ENT831" s="99"/>
      <c r="ENU831" s="99"/>
      <c r="ENV831" s="99"/>
      <c r="ENW831" s="99"/>
      <c r="ENX831" s="99"/>
      <c r="ENY831" s="99"/>
      <c r="ENZ831" s="99"/>
      <c r="EOA831" s="99"/>
      <c r="EOB831" s="99"/>
      <c r="EOC831" s="99"/>
      <c r="EOD831" s="99"/>
      <c r="EOE831" s="99"/>
      <c r="EOF831" s="99"/>
      <c r="EOG831" s="99"/>
      <c r="EOH831" s="99"/>
      <c r="EOI831" s="99"/>
      <c r="EOJ831" s="99"/>
      <c r="EOK831" s="99"/>
      <c r="EOL831" s="99"/>
      <c r="EOM831" s="99"/>
      <c r="EON831" s="99"/>
      <c r="EOO831" s="99"/>
      <c r="EOP831" s="99"/>
      <c r="EOQ831" s="99"/>
      <c r="EOR831" s="99"/>
      <c r="EOS831" s="99"/>
      <c r="EOT831" s="99"/>
      <c r="EOU831" s="99"/>
      <c r="EOV831" s="99"/>
      <c r="EOW831" s="99"/>
      <c r="EOX831" s="99"/>
      <c r="EOY831" s="99"/>
      <c r="EOZ831" s="99"/>
      <c r="EPA831" s="99"/>
      <c r="EPB831" s="99"/>
      <c r="EPC831" s="99"/>
      <c r="EPD831" s="99"/>
      <c r="EPE831" s="99"/>
      <c r="EPF831" s="99"/>
      <c r="EPG831" s="99"/>
      <c r="EPH831" s="99"/>
      <c r="EPI831" s="99"/>
      <c r="EPJ831" s="99"/>
      <c r="EPK831" s="99"/>
      <c r="EPL831" s="99"/>
      <c r="EPM831" s="99"/>
      <c r="EPN831" s="99"/>
      <c r="EPO831" s="99"/>
      <c r="EPP831" s="99"/>
      <c r="EPQ831" s="99"/>
      <c r="EPR831" s="99"/>
      <c r="EPS831" s="99"/>
      <c r="EPT831" s="99"/>
      <c r="EPU831" s="99"/>
      <c r="EPV831" s="99"/>
      <c r="EPW831" s="99"/>
      <c r="EPX831" s="99"/>
      <c r="EPY831" s="99"/>
      <c r="EPZ831" s="99"/>
      <c r="EQA831" s="99"/>
      <c r="EQB831" s="99"/>
      <c r="EQC831" s="99"/>
      <c r="EQD831" s="99"/>
      <c r="EQE831" s="99"/>
      <c r="EQF831" s="99"/>
      <c r="EQG831" s="99"/>
      <c r="EQH831" s="99"/>
      <c r="EQI831" s="99"/>
      <c r="EQJ831" s="99"/>
      <c r="EQK831" s="99"/>
      <c r="EQL831" s="99"/>
      <c r="EQM831" s="99"/>
      <c r="EQN831" s="99"/>
      <c r="EQO831" s="99"/>
      <c r="EQP831" s="99"/>
      <c r="EQQ831" s="99"/>
      <c r="EQR831" s="99"/>
      <c r="EQS831" s="99"/>
      <c r="EQT831" s="99"/>
      <c r="EQU831" s="99"/>
      <c r="EQV831" s="99"/>
      <c r="EQW831" s="99"/>
      <c r="EQX831" s="99"/>
      <c r="EQY831" s="99"/>
      <c r="EQZ831" s="99"/>
      <c r="ERA831" s="99"/>
      <c r="ERB831" s="99"/>
      <c r="ERC831" s="99"/>
      <c r="ERD831" s="99"/>
      <c r="ERE831" s="99"/>
      <c r="ERF831" s="99"/>
      <c r="ERG831" s="99"/>
      <c r="ERH831" s="99"/>
      <c r="ERI831" s="99"/>
      <c r="ERJ831" s="99"/>
      <c r="ERK831" s="99"/>
      <c r="ERL831" s="99"/>
      <c r="ERM831" s="99"/>
      <c r="ERN831" s="99"/>
      <c r="ERO831" s="99"/>
      <c r="ERP831" s="99"/>
      <c r="ERQ831" s="99"/>
      <c r="ERR831" s="99"/>
      <c r="ERS831" s="99"/>
      <c r="ERT831" s="99"/>
      <c r="ERU831" s="99"/>
      <c r="ERV831" s="99"/>
      <c r="ERW831" s="99"/>
      <c r="ERX831" s="99"/>
      <c r="ERY831" s="99"/>
      <c r="ERZ831" s="99"/>
      <c r="ESA831" s="99"/>
      <c r="ESB831" s="99"/>
      <c r="ESC831" s="99"/>
      <c r="ESD831" s="99"/>
      <c r="ESE831" s="99"/>
      <c r="ESF831" s="99"/>
      <c r="ESG831" s="99"/>
      <c r="ESH831" s="99"/>
      <c r="ESI831" s="99"/>
      <c r="ESJ831" s="99"/>
      <c r="ESK831" s="99"/>
      <c r="ESL831" s="99"/>
      <c r="ESM831" s="99"/>
      <c r="ESN831" s="99"/>
      <c r="ESO831" s="99"/>
      <c r="ESP831" s="99"/>
      <c r="ESQ831" s="99"/>
      <c r="ESR831" s="99"/>
      <c r="ESS831" s="99"/>
      <c r="EST831" s="99"/>
      <c r="ESU831" s="99"/>
      <c r="ESV831" s="99"/>
      <c r="ESW831" s="99"/>
      <c r="ESX831" s="99"/>
      <c r="ESY831" s="99"/>
      <c r="ESZ831" s="99"/>
      <c r="ETA831" s="99"/>
      <c r="ETB831" s="99"/>
      <c r="ETC831" s="99"/>
      <c r="ETD831" s="99"/>
      <c r="ETE831" s="99"/>
      <c r="ETF831" s="99"/>
      <c r="ETG831" s="99"/>
      <c r="ETH831" s="99"/>
      <c r="ETI831" s="99"/>
      <c r="ETJ831" s="99"/>
      <c r="ETK831" s="99"/>
      <c r="ETL831" s="99"/>
      <c r="ETM831" s="99"/>
      <c r="ETN831" s="99"/>
      <c r="ETO831" s="99"/>
      <c r="ETP831" s="99"/>
      <c r="ETQ831" s="99"/>
      <c r="ETR831" s="99"/>
      <c r="ETS831" s="99"/>
      <c r="ETT831" s="99"/>
      <c r="ETU831" s="99"/>
      <c r="ETV831" s="99"/>
      <c r="ETW831" s="99"/>
      <c r="ETX831" s="99"/>
      <c r="ETY831" s="99"/>
      <c r="ETZ831" s="99"/>
      <c r="EUA831" s="99"/>
      <c r="EUB831" s="99"/>
      <c r="EUC831" s="99"/>
      <c r="EUD831" s="99"/>
      <c r="EUE831" s="99"/>
      <c r="EUF831" s="99"/>
      <c r="EUG831" s="99"/>
      <c r="EUH831" s="99"/>
      <c r="EUI831" s="99"/>
      <c r="EUJ831" s="99"/>
      <c r="EUK831" s="99"/>
      <c r="EUL831" s="99"/>
      <c r="EUM831" s="99"/>
      <c r="EUN831" s="99"/>
      <c r="EUO831" s="99"/>
      <c r="EUP831" s="99"/>
      <c r="EUQ831" s="99"/>
      <c r="EUR831" s="99"/>
      <c r="EUS831" s="99"/>
      <c r="EUT831" s="99"/>
      <c r="EUU831" s="99"/>
      <c r="EUV831" s="99"/>
      <c r="EUW831" s="99"/>
      <c r="EUX831" s="99"/>
      <c r="EUY831" s="99"/>
      <c r="EUZ831" s="99"/>
      <c r="EVA831" s="99"/>
      <c r="EVB831" s="99"/>
      <c r="EVC831" s="99"/>
      <c r="EVD831" s="99"/>
      <c r="EVE831" s="99"/>
      <c r="EVF831" s="99"/>
      <c r="EVG831" s="99"/>
      <c r="EVH831" s="99"/>
      <c r="EVI831" s="99"/>
      <c r="EVJ831" s="99"/>
      <c r="EVK831" s="99"/>
      <c r="EVL831" s="99"/>
      <c r="EVM831" s="99"/>
      <c r="EVN831" s="99"/>
      <c r="EVO831" s="99"/>
      <c r="EVP831" s="99"/>
      <c r="EVQ831" s="99"/>
      <c r="EVR831" s="99"/>
      <c r="EVS831" s="99"/>
      <c r="EVT831" s="99"/>
      <c r="EVU831" s="99"/>
      <c r="EVV831" s="99"/>
      <c r="EVW831" s="99"/>
      <c r="EVX831" s="99"/>
      <c r="EVY831" s="99"/>
      <c r="EVZ831" s="99"/>
      <c r="EWA831" s="99"/>
      <c r="EWB831" s="99"/>
      <c r="EWC831" s="99"/>
      <c r="EWD831" s="99"/>
      <c r="EWE831" s="99"/>
      <c r="EWF831" s="99"/>
      <c r="EWG831" s="99"/>
      <c r="EWH831" s="99"/>
      <c r="EWI831" s="99"/>
      <c r="EWJ831" s="99"/>
      <c r="EWK831" s="99"/>
      <c r="EWL831" s="99"/>
      <c r="EWM831" s="99"/>
      <c r="EWN831" s="99"/>
      <c r="EWO831" s="99"/>
      <c r="EWP831" s="99"/>
      <c r="EWQ831" s="99"/>
      <c r="EWR831" s="99"/>
      <c r="EWS831" s="99"/>
      <c r="EWT831" s="99"/>
      <c r="EWU831" s="99"/>
      <c r="EWV831" s="99"/>
      <c r="EWW831" s="99"/>
      <c r="EWX831" s="99"/>
      <c r="EWY831" s="99"/>
      <c r="EWZ831" s="99"/>
      <c r="EXA831" s="99"/>
      <c r="EXB831" s="99"/>
      <c r="EXC831" s="99"/>
      <c r="EXD831" s="99"/>
      <c r="EXE831" s="99"/>
      <c r="EXF831" s="99"/>
      <c r="EXG831" s="99"/>
      <c r="EXH831" s="99"/>
      <c r="EXI831" s="99"/>
      <c r="EXJ831" s="99"/>
      <c r="EXK831" s="99"/>
      <c r="EXL831" s="99"/>
      <c r="EXM831" s="99"/>
      <c r="EXN831" s="99"/>
      <c r="EXO831" s="99"/>
      <c r="EXP831" s="99"/>
      <c r="EXQ831" s="99"/>
      <c r="EXR831" s="99"/>
      <c r="EXS831" s="99"/>
      <c r="EXT831" s="99"/>
      <c r="EXU831" s="99"/>
      <c r="EXV831" s="99"/>
      <c r="EXW831" s="99"/>
      <c r="EXX831" s="99"/>
      <c r="EXY831" s="99"/>
      <c r="EXZ831" s="99"/>
      <c r="EYA831" s="99"/>
      <c r="EYB831" s="99"/>
      <c r="EYC831" s="99"/>
      <c r="EYD831" s="99"/>
      <c r="EYE831" s="99"/>
      <c r="EYF831" s="99"/>
      <c r="EYG831" s="99"/>
      <c r="EYH831" s="99"/>
      <c r="EYI831" s="99"/>
      <c r="EYJ831" s="99"/>
      <c r="EYK831" s="99"/>
      <c r="EYL831" s="99"/>
      <c r="EYM831" s="99"/>
      <c r="EYN831" s="99"/>
      <c r="EYO831" s="99"/>
      <c r="EYP831" s="99"/>
      <c r="EYQ831" s="99"/>
      <c r="EYR831" s="99"/>
      <c r="EYS831" s="99"/>
      <c r="EYT831" s="99"/>
      <c r="EYU831" s="99"/>
      <c r="EYV831" s="99"/>
      <c r="EYW831" s="99"/>
      <c r="EYX831" s="99"/>
      <c r="EYY831" s="99"/>
      <c r="EYZ831" s="99"/>
      <c r="EZA831" s="99"/>
      <c r="EZB831" s="99"/>
      <c r="EZC831" s="99"/>
      <c r="EZD831" s="99"/>
      <c r="EZE831" s="99"/>
      <c r="EZF831" s="99"/>
      <c r="EZG831" s="99"/>
      <c r="EZH831" s="99"/>
      <c r="EZI831" s="99"/>
      <c r="EZJ831" s="99"/>
      <c r="EZK831" s="99"/>
      <c r="EZL831" s="99"/>
      <c r="EZM831" s="99"/>
      <c r="EZN831" s="99"/>
      <c r="EZO831" s="99"/>
      <c r="EZP831" s="99"/>
      <c r="EZQ831" s="99"/>
      <c r="EZR831" s="99"/>
      <c r="EZS831" s="99"/>
      <c r="EZT831" s="99"/>
      <c r="EZU831" s="99"/>
      <c r="EZV831" s="99"/>
      <c r="EZW831" s="99"/>
      <c r="EZX831" s="99"/>
      <c r="EZY831" s="99"/>
      <c r="EZZ831" s="99"/>
      <c r="FAA831" s="99"/>
      <c r="FAB831" s="99"/>
      <c r="FAC831" s="99"/>
      <c r="FAD831" s="99"/>
      <c r="FAE831" s="99"/>
      <c r="FAF831" s="99"/>
      <c r="FAG831" s="99"/>
      <c r="FAH831" s="99"/>
      <c r="FAI831" s="99"/>
      <c r="FAJ831" s="99"/>
      <c r="FAK831" s="99"/>
      <c r="FAL831" s="99"/>
      <c r="FAM831" s="99"/>
      <c r="FAN831" s="99"/>
      <c r="FAO831" s="99"/>
      <c r="FAP831" s="99"/>
      <c r="FAQ831" s="99"/>
      <c r="FAR831" s="99"/>
      <c r="FAS831" s="99"/>
      <c r="FAT831" s="99"/>
      <c r="FAU831" s="99"/>
      <c r="FAV831" s="99"/>
      <c r="FAW831" s="99"/>
      <c r="FAX831" s="99"/>
      <c r="FAY831" s="99"/>
      <c r="FAZ831" s="99"/>
      <c r="FBA831" s="99"/>
      <c r="FBB831" s="99"/>
      <c r="FBC831" s="99"/>
      <c r="FBD831" s="99"/>
      <c r="FBE831" s="99"/>
      <c r="FBF831" s="99"/>
      <c r="FBG831" s="99"/>
      <c r="FBH831" s="99"/>
      <c r="FBI831" s="99"/>
      <c r="FBJ831" s="99"/>
      <c r="FBK831" s="99"/>
      <c r="FBL831" s="99"/>
      <c r="FBM831" s="99"/>
      <c r="FBN831" s="99"/>
      <c r="FBO831" s="99"/>
      <c r="FBP831" s="99"/>
      <c r="FBQ831" s="99"/>
      <c r="FBR831" s="99"/>
      <c r="FBS831" s="99"/>
      <c r="FBT831" s="99"/>
      <c r="FBU831" s="99"/>
      <c r="FBV831" s="99"/>
      <c r="FBW831" s="99"/>
      <c r="FBX831" s="99"/>
      <c r="FBY831" s="99"/>
      <c r="FBZ831" s="99"/>
      <c r="FCA831" s="99"/>
      <c r="FCB831" s="99"/>
      <c r="FCC831" s="99"/>
      <c r="FCD831" s="99"/>
      <c r="FCE831" s="99"/>
      <c r="FCF831" s="99"/>
      <c r="FCG831" s="99"/>
      <c r="FCH831" s="99"/>
      <c r="FCI831" s="99"/>
      <c r="FCJ831" s="99"/>
      <c r="FCK831" s="99"/>
      <c r="FCL831" s="99"/>
      <c r="FCM831" s="99"/>
      <c r="FCN831" s="99"/>
      <c r="FCO831" s="99"/>
      <c r="FCP831" s="99"/>
      <c r="FCQ831" s="99"/>
      <c r="FCR831" s="99"/>
      <c r="FCS831" s="99"/>
      <c r="FCT831" s="99"/>
      <c r="FCU831" s="99"/>
      <c r="FCV831" s="99"/>
      <c r="FCW831" s="99"/>
      <c r="FCX831" s="99"/>
      <c r="FCY831" s="99"/>
      <c r="FCZ831" s="99"/>
      <c r="FDA831" s="99"/>
      <c r="FDB831" s="99"/>
      <c r="FDC831" s="99"/>
      <c r="FDD831" s="99"/>
      <c r="FDE831" s="99"/>
      <c r="FDF831" s="99"/>
      <c r="FDG831" s="99"/>
      <c r="FDH831" s="99"/>
      <c r="FDI831" s="99"/>
      <c r="FDJ831" s="99"/>
      <c r="FDK831" s="99"/>
      <c r="FDL831" s="99"/>
      <c r="FDM831" s="99"/>
      <c r="FDN831" s="99"/>
      <c r="FDO831" s="99"/>
      <c r="FDP831" s="99"/>
      <c r="FDQ831" s="99"/>
      <c r="FDR831" s="99"/>
      <c r="FDS831" s="99"/>
      <c r="FDT831" s="99"/>
      <c r="FDU831" s="99"/>
      <c r="FDV831" s="99"/>
      <c r="FDW831" s="99"/>
      <c r="FDX831" s="99"/>
      <c r="FDY831" s="99"/>
      <c r="FDZ831" s="99"/>
      <c r="FEA831" s="99"/>
      <c r="FEB831" s="99"/>
      <c r="FEC831" s="99"/>
      <c r="FED831" s="99"/>
      <c r="FEE831" s="99"/>
      <c r="FEF831" s="99"/>
      <c r="FEG831" s="99"/>
      <c r="FEH831" s="99"/>
      <c r="FEI831" s="99"/>
      <c r="FEJ831" s="99"/>
      <c r="FEK831" s="99"/>
      <c r="FEL831" s="99"/>
      <c r="FEM831" s="99"/>
      <c r="FEN831" s="99"/>
      <c r="FEO831" s="99"/>
      <c r="FEP831" s="99"/>
      <c r="FEQ831" s="99"/>
      <c r="FER831" s="99"/>
      <c r="FES831" s="99"/>
      <c r="FET831" s="99"/>
      <c r="FEU831" s="99"/>
      <c r="FEV831" s="99"/>
      <c r="FEW831" s="99"/>
      <c r="FEX831" s="99"/>
      <c r="FEY831" s="99"/>
      <c r="FEZ831" s="99"/>
      <c r="FFA831" s="99"/>
      <c r="FFB831" s="99"/>
      <c r="FFC831" s="99"/>
      <c r="FFD831" s="99"/>
      <c r="FFE831" s="99"/>
      <c r="FFF831" s="99"/>
      <c r="FFG831" s="99"/>
      <c r="FFH831" s="99"/>
      <c r="FFI831" s="99"/>
      <c r="FFJ831" s="99"/>
      <c r="FFK831" s="99"/>
      <c r="FFL831" s="99"/>
      <c r="FFM831" s="99"/>
      <c r="FFN831" s="99"/>
      <c r="FFO831" s="99"/>
      <c r="FFP831" s="99"/>
      <c r="FFQ831" s="99"/>
      <c r="FFR831" s="99"/>
      <c r="FFS831" s="99"/>
      <c r="FFT831" s="99"/>
      <c r="FFU831" s="99"/>
      <c r="FFV831" s="99"/>
      <c r="FFW831" s="99"/>
      <c r="FFX831" s="99"/>
      <c r="FFY831" s="99"/>
      <c r="FFZ831" s="99"/>
      <c r="FGA831" s="99"/>
      <c r="FGB831" s="99"/>
      <c r="FGC831" s="99"/>
      <c r="FGD831" s="99"/>
      <c r="FGE831" s="99"/>
      <c r="FGF831" s="99"/>
      <c r="FGG831" s="99"/>
      <c r="FGH831" s="99"/>
      <c r="FGI831" s="99"/>
      <c r="FGJ831" s="99"/>
      <c r="FGK831" s="99"/>
      <c r="FGL831" s="99"/>
      <c r="FGM831" s="99"/>
      <c r="FGN831" s="99"/>
      <c r="FGO831" s="99"/>
      <c r="FGP831" s="99"/>
      <c r="FGQ831" s="99"/>
      <c r="FGR831" s="99"/>
      <c r="FGS831" s="99"/>
      <c r="FGT831" s="99"/>
      <c r="FGU831" s="99"/>
      <c r="FGV831" s="99"/>
      <c r="FGW831" s="99"/>
      <c r="FGX831" s="99"/>
      <c r="FGY831" s="99"/>
      <c r="FGZ831" s="99"/>
      <c r="FHA831" s="99"/>
      <c r="FHB831" s="99"/>
      <c r="FHC831" s="99"/>
      <c r="FHD831" s="99"/>
      <c r="FHE831" s="99"/>
      <c r="FHF831" s="99"/>
      <c r="FHG831" s="99"/>
      <c r="FHH831" s="99"/>
      <c r="FHI831" s="99"/>
      <c r="FHJ831" s="99"/>
      <c r="FHK831" s="99"/>
      <c r="FHL831" s="99"/>
      <c r="FHM831" s="99"/>
      <c r="FHN831" s="99"/>
      <c r="FHO831" s="99"/>
      <c r="FHP831" s="99"/>
      <c r="FHQ831" s="99"/>
      <c r="FHR831" s="99"/>
      <c r="FHS831" s="99"/>
      <c r="FHT831" s="99"/>
      <c r="FHU831" s="99"/>
      <c r="FHV831" s="99"/>
      <c r="FHW831" s="99"/>
      <c r="FHX831" s="99"/>
      <c r="FHY831" s="99"/>
      <c r="FHZ831" s="99"/>
      <c r="FIA831" s="99"/>
      <c r="FIB831" s="99"/>
      <c r="FIC831" s="99"/>
      <c r="FID831" s="99"/>
      <c r="FIE831" s="99"/>
      <c r="FIF831" s="99"/>
      <c r="FIG831" s="99"/>
      <c r="FIH831" s="99"/>
      <c r="FII831" s="99"/>
      <c r="FIJ831" s="99"/>
      <c r="FIK831" s="99"/>
      <c r="FIL831" s="99"/>
      <c r="FIM831" s="99"/>
      <c r="FIN831" s="99"/>
      <c r="FIO831" s="99"/>
      <c r="FIP831" s="99"/>
      <c r="FIQ831" s="99"/>
      <c r="FIR831" s="99"/>
      <c r="FIS831" s="99"/>
      <c r="FIT831" s="99"/>
      <c r="FIU831" s="99"/>
      <c r="FIV831" s="99"/>
      <c r="FIW831" s="99"/>
      <c r="FIX831" s="99"/>
      <c r="FIY831" s="99"/>
      <c r="FIZ831" s="99"/>
      <c r="FJA831" s="99"/>
      <c r="FJB831" s="99"/>
      <c r="FJC831" s="99"/>
      <c r="FJD831" s="99"/>
      <c r="FJE831" s="99"/>
      <c r="FJF831" s="99"/>
      <c r="FJG831" s="99"/>
      <c r="FJH831" s="99"/>
      <c r="FJI831" s="99"/>
      <c r="FJJ831" s="99"/>
      <c r="FJK831" s="99"/>
      <c r="FJL831" s="99"/>
      <c r="FJM831" s="99"/>
      <c r="FJN831" s="99"/>
      <c r="FJO831" s="99"/>
      <c r="FJP831" s="99"/>
      <c r="FJQ831" s="99"/>
      <c r="FJR831" s="99"/>
      <c r="FJS831" s="99"/>
      <c r="FJT831" s="99"/>
      <c r="FJU831" s="99"/>
      <c r="FJV831" s="99"/>
      <c r="FJW831" s="99"/>
      <c r="FJX831" s="99"/>
      <c r="FJY831" s="99"/>
      <c r="FJZ831" s="99"/>
      <c r="FKA831" s="99"/>
      <c r="FKB831" s="99"/>
      <c r="FKC831" s="99"/>
      <c r="FKD831" s="99"/>
      <c r="FKE831" s="99"/>
      <c r="FKF831" s="99"/>
      <c r="FKG831" s="99"/>
      <c r="FKH831" s="99"/>
      <c r="FKI831" s="99"/>
      <c r="FKJ831" s="99"/>
      <c r="FKK831" s="99"/>
      <c r="FKL831" s="99"/>
      <c r="FKM831" s="99"/>
      <c r="FKN831" s="99"/>
      <c r="FKO831" s="99"/>
      <c r="FKP831" s="99"/>
      <c r="FKQ831" s="99"/>
      <c r="FKR831" s="99"/>
      <c r="FKS831" s="99"/>
      <c r="FKT831" s="99"/>
      <c r="FKU831" s="99"/>
      <c r="FKV831" s="99"/>
      <c r="FKW831" s="99"/>
      <c r="FKX831" s="99"/>
      <c r="FKY831" s="99"/>
      <c r="FKZ831" s="99"/>
      <c r="FLA831" s="99"/>
      <c r="FLB831" s="99"/>
      <c r="FLC831" s="99"/>
      <c r="FLD831" s="99"/>
      <c r="FLE831" s="99"/>
      <c r="FLF831" s="99"/>
      <c r="FLG831" s="99"/>
      <c r="FLH831" s="99"/>
      <c r="FLI831" s="99"/>
      <c r="FLJ831" s="99"/>
      <c r="FLK831" s="99"/>
      <c r="FLL831" s="99"/>
      <c r="FLM831" s="99"/>
      <c r="FLN831" s="99"/>
      <c r="FLO831" s="99"/>
      <c r="FLP831" s="99"/>
      <c r="FLQ831" s="99"/>
      <c r="FLR831" s="99"/>
      <c r="FLS831" s="99"/>
      <c r="FLT831" s="99"/>
      <c r="FLU831" s="99"/>
      <c r="FLV831" s="99"/>
      <c r="FLW831" s="99"/>
      <c r="FLX831" s="99"/>
      <c r="FLY831" s="99"/>
      <c r="FLZ831" s="99"/>
      <c r="FMA831" s="99"/>
      <c r="FMB831" s="99"/>
      <c r="FMC831" s="99"/>
      <c r="FMD831" s="99"/>
      <c r="FME831" s="99"/>
      <c r="FMF831" s="99"/>
      <c r="FMG831" s="99"/>
      <c r="FMH831" s="99"/>
      <c r="FMI831" s="99"/>
      <c r="FMJ831" s="99"/>
      <c r="FMK831" s="99"/>
      <c r="FML831" s="99"/>
      <c r="FMM831" s="99"/>
      <c r="FMN831" s="99"/>
      <c r="FMO831" s="99"/>
      <c r="FMP831" s="99"/>
      <c r="FMQ831" s="99"/>
      <c r="FMR831" s="99"/>
      <c r="FMS831" s="99"/>
      <c r="FMT831" s="99"/>
      <c r="FMU831" s="99"/>
      <c r="FMV831" s="99"/>
      <c r="FMW831" s="99"/>
      <c r="FMX831" s="99"/>
      <c r="FMY831" s="99"/>
      <c r="FMZ831" s="99"/>
      <c r="FNA831" s="99"/>
      <c r="FNB831" s="99"/>
      <c r="FNC831" s="99"/>
      <c r="FND831" s="99"/>
      <c r="FNE831" s="99"/>
      <c r="FNF831" s="99"/>
      <c r="FNG831" s="99"/>
      <c r="FNH831" s="99"/>
      <c r="FNI831" s="99"/>
      <c r="FNJ831" s="99"/>
      <c r="FNK831" s="99"/>
      <c r="FNL831" s="99"/>
      <c r="FNM831" s="99"/>
      <c r="FNN831" s="99"/>
      <c r="FNO831" s="99"/>
      <c r="FNP831" s="99"/>
      <c r="FNQ831" s="99"/>
      <c r="FNR831" s="99"/>
      <c r="FNS831" s="99"/>
      <c r="FNT831" s="99"/>
      <c r="FNU831" s="99"/>
      <c r="FNV831" s="99"/>
      <c r="FNW831" s="99"/>
      <c r="FNX831" s="99"/>
      <c r="FNY831" s="99"/>
      <c r="FNZ831" s="99"/>
      <c r="FOA831" s="99"/>
      <c r="FOB831" s="99"/>
      <c r="FOC831" s="99"/>
      <c r="FOD831" s="99"/>
      <c r="FOE831" s="99"/>
      <c r="FOF831" s="99"/>
      <c r="FOG831" s="99"/>
      <c r="FOH831" s="99"/>
      <c r="FOI831" s="99"/>
      <c r="FOJ831" s="99"/>
      <c r="FOK831" s="99"/>
      <c r="FOL831" s="99"/>
      <c r="FOM831" s="99"/>
      <c r="FON831" s="99"/>
      <c r="FOO831" s="99"/>
      <c r="FOP831" s="99"/>
      <c r="FOQ831" s="99"/>
      <c r="FOR831" s="99"/>
      <c r="FOS831" s="99"/>
      <c r="FOT831" s="99"/>
      <c r="FOU831" s="99"/>
      <c r="FOV831" s="99"/>
      <c r="FOW831" s="99"/>
      <c r="FOX831" s="99"/>
      <c r="FOY831" s="99"/>
      <c r="FOZ831" s="99"/>
      <c r="FPA831" s="99"/>
      <c r="FPB831" s="99"/>
      <c r="FPC831" s="99"/>
      <c r="FPD831" s="99"/>
      <c r="FPE831" s="99"/>
      <c r="FPF831" s="99"/>
      <c r="FPG831" s="99"/>
      <c r="FPH831" s="99"/>
      <c r="FPI831" s="99"/>
      <c r="FPJ831" s="99"/>
      <c r="FPK831" s="99"/>
      <c r="FPL831" s="99"/>
      <c r="FPM831" s="99"/>
      <c r="FPN831" s="99"/>
      <c r="FPO831" s="99"/>
      <c r="FPP831" s="99"/>
      <c r="FPQ831" s="99"/>
      <c r="FPR831" s="99"/>
      <c r="FPS831" s="99"/>
      <c r="FPT831" s="99"/>
      <c r="FPU831" s="99"/>
      <c r="FPV831" s="99"/>
      <c r="FPW831" s="99"/>
      <c r="FPX831" s="99"/>
      <c r="FPY831" s="99"/>
      <c r="FPZ831" s="99"/>
      <c r="FQA831" s="99"/>
      <c r="FQB831" s="99"/>
      <c r="FQC831" s="99"/>
      <c r="FQD831" s="99"/>
      <c r="FQE831" s="99"/>
      <c r="FQF831" s="99"/>
      <c r="FQG831" s="99"/>
      <c r="FQH831" s="99"/>
      <c r="FQI831" s="99"/>
      <c r="FQJ831" s="99"/>
      <c r="FQK831" s="99"/>
      <c r="FQL831" s="99"/>
      <c r="FQM831" s="99"/>
      <c r="FQN831" s="99"/>
      <c r="FQO831" s="99"/>
      <c r="FQP831" s="99"/>
      <c r="FQQ831" s="99"/>
      <c r="FQR831" s="99"/>
      <c r="FQS831" s="99"/>
      <c r="FQT831" s="99"/>
      <c r="FQU831" s="99"/>
      <c r="FQV831" s="99"/>
      <c r="FQW831" s="99"/>
      <c r="FQX831" s="99"/>
      <c r="FQY831" s="99"/>
      <c r="FQZ831" s="99"/>
      <c r="FRA831" s="99"/>
      <c r="FRB831" s="99"/>
      <c r="FRC831" s="99"/>
      <c r="FRD831" s="99"/>
      <c r="FRE831" s="99"/>
      <c r="FRF831" s="99"/>
      <c r="FRG831" s="99"/>
      <c r="FRH831" s="99"/>
      <c r="FRI831" s="99"/>
      <c r="FRJ831" s="99"/>
      <c r="FRK831" s="99"/>
      <c r="FRL831" s="99"/>
      <c r="FRM831" s="99"/>
      <c r="FRN831" s="99"/>
      <c r="FRO831" s="99"/>
      <c r="FRP831" s="99"/>
      <c r="FRQ831" s="99"/>
      <c r="FRR831" s="99"/>
      <c r="FRS831" s="99"/>
      <c r="FRT831" s="99"/>
      <c r="FRU831" s="99"/>
      <c r="FRV831" s="99"/>
      <c r="FRW831" s="99"/>
      <c r="FRX831" s="99"/>
      <c r="FRY831" s="99"/>
      <c r="FRZ831" s="99"/>
      <c r="FSA831" s="99"/>
      <c r="FSB831" s="99"/>
      <c r="FSC831" s="99"/>
      <c r="FSD831" s="99"/>
      <c r="FSE831" s="99"/>
      <c r="FSF831" s="99"/>
      <c r="FSG831" s="99"/>
      <c r="FSH831" s="99"/>
      <c r="FSI831" s="99"/>
      <c r="FSJ831" s="99"/>
      <c r="FSK831" s="99"/>
      <c r="FSL831" s="99"/>
      <c r="FSM831" s="99"/>
      <c r="FSN831" s="99"/>
      <c r="FSO831" s="99"/>
      <c r="FSP831" s="99"/>
      <c r="FSQ831" s="99"/>
      <c r="FSR831" s="99"/>
      <c r="FSS831" s="99"/>
      <c r="FST831" s="99"/>
      <c r="FSU831" s="99"/>
      <c r="FSV831" s="99"/>
      <c r="FSW831" s="99"/>
      <c r="FSX831" s="99"/>
      <c r="FSY831" s="99"/>
      <c r="FSZ831" s="99"/>
      <c r="FTA831" s="99"/>
      <c r="FTB831" s="99"/>
      <c r="FTC831" s="99"/>
      <c r="FTD831" s="99"/>
      <c r="FTE831" s="99"/>
      <c r="FTF831" s="99"/>
      <c r="FTG831" s="99"/>
      <c r="FTH831" s="99"/>
      <c r="FTI831" s="99"/>
      <c r="FTJ831" s="99"/>
      <c r="FTK831" s="99"/>
      <c r="FTL831" s="99"/>
      <c r="FTM831" s="99"/>
      <c r="FTN831" s="99"/>
      <c r="FTO831" s="99"/>
      <c r="FTP831" s="99"/>
      <c r="FTQ831" s="99"/>
      <c r="FTR831" s="99"/>
      <c r="FTS831" s="99"/>
      <c r="FTT831" s="99"/>
      <c r="FTU831" s="99"/>
      <c r="FTV831" s="99"/>
      <c r="FTW831" s="99"/>
      <c r="FTX831" s="99"/>
      <c r="FTY831" s="99"/>
      <c r="FTZ831" s="99"/>
      <c r="FUA831" s="99"/>
      <c r="FUB831" s="99"/>
      <c r="FUC831" s="99"/>
      <c r="FUD831" s="99"/>
      <c r="FUE831" s="99"/>
      <c r="FUF831" s="99"/>
      <c r="FUG831" s="99"/>
      <c r="FUH831" s="99"/>
      <c r="FUI831" s="99"/>
      <c r="FUJ831" s="99"/>
      <c r="FUK831" s="99"/>
      <c r="FUL831" s="99"/>
      <c r="FUM831" s="99"/>
      <c r="FUN831" s="99"/>
      <c r="FUO831" s="99"/>
      <c r="FUP831" s="99"/>
      <c r="FUQ831" s="99"/>
      <c r="FUR831" s="99"/>
      <c r="FUS831" s="99"/>
      <c r="FUT831" s="99"/>
      <c r="FUU831" s="99"/>
      <c r="FUV831" s="99"/>
      <c r="FUW831" s="99"/>
      <c r="FUX831" s="99"/>
      <c r="FUY831" s="99"/>
      <c r="FUZ831" s="99"/>
      <c r="FVA831" s="99"/>
      <c r="FVB831" s="99"/>
      <c r="FVC831" s="99"/>
      <c r="FVD831" s="99"/>
      <c r="FVE831" s="99"/>
      <c r="FVF831" s="99"/>
      <c r="FVG831" s="99"/>
      <c r="FVH831" s="99"/>
      <c r="FVI831" s="99"/>
      <c r="FVJ831" s="99"/>
      <c r="FVK831" s="99"/>
      <c r="FVL831" s="99"/>
      <c r="FVM831" s="99"/>
      <c r="FVN831" s="99"/>
      <c r="FVO831" s="99"/>
      <c r="FVP831" s="99"/>
      <c r="FVQ831" s="99"/>
      <c r="FVR831" s="99"/>
      <c r="FVS831" s="99"/>
      <c r="FVT831" s="99"/>
      <c r="FVU831" s="99"/>
      <c r="FVV831" s="99"/>
      <c r="FVW831" s="99"/>
      <c r="FVX831" s="99"/>
      <c r="FVY831" s="99"/>
      <c r="FVZ831" s="99"/>
      <c r="FWA831" s="99"/>
      <c r="FWB831" s="99"/>
      <c r="FWC831" s="99"/>
      <c r="FWD831" s="99"/>
      <c r="FWE831" s="99"/>
      <c r="FWF831" s="99"/>
      <c r="FWG831" s="99"/>
      <c r="FWH831" s="99"/>
      <c r="FWI831" s="99"/>
      <c r="FWJ831" s="99"/>
      <c r="FWK831" s="99"/>
      <c r="FWL831" s="99"/>
      <c r="FWM831" s="99"/>
      <c r="FWN831" s="99"/>
      <c r="FWO831" s="99"/>
      <c r="FWP831" s="99"/>
      <c r="FWQ831" s="99"/>
      <c r="FWR831" s="99"/>
      <c r="FWS831" s="99"/>
      <c r="FWT831" s="99"/>
      <c r="FWU831" s="99"/>
      <c r="FWV831" s="99"/>
      <c r="FWW831" s="99"/>
      <c r="FWX831" s="99"/>
      <c r="FWY831" s="99"/>
      <c r="FWZ831" s="99"/>
      <c r="FXA831" s="99"/>
      <c r="FXB831" s="99"/>
      <c r="FXC831" s="99"/>
      <c r="FXD831" s="99"/>
      <c r="FXE831" s="99"/>
      <c r="FXF831" s="99"/>
      <c r="FXG831" s="99"/>
      <c r="FXH831" s="99"/>
      <c r="FXI831" s="99"/>
      <c r="FXJ831" s="99"/>
      <c r="FXK831" s="99"/>
      <c r="FXL831" s="99"/>
      <c r="FXM831" s="99"/>
      <c r="FXN831" s="99"/>
      <c r="FXO831" s="99"/>
      <c r="FXP831" s="99"/>
      <c r="FXQ831" s="99"/>
      <c r="FXR831" s="99"/>
      <c r="FXS831" s="99"/>
      <c r="FXT831" s="99"/>
      <c r="FXU831" s="99"/>
      <c r="FXV831" s="99"/>
      <c r="FXW831" s="99"/>
      <c r="FXX831" s="99"/>
      <c r="FXY831" s="99"/>
      <c r="FXZ831" s="99"/>
      <c r="FYA831" s="99"/>
      <c r="FYB831" s="99"/>
      <c r="FYC831" s="99"/>
      <c r="FYD831" s="99"/>
      <c r="FYE831" s="99"/>
      <c r="FYF831" s="99"/>
      <c r="FYG831" s="99"/>
      <c r="FYH831" s="99"/>
      <c r="FYI831" s="99"/>
      <c r="FYJ831" s="99"/>
      <c r="FYK831" s="99"/>
      <c r="FYL831" s="99"/>
      <c r="FYM831" s="99"/>
      <c r="FYN831" s="99"/>
      <c r="FYO831" s="99"/>
      <c r="FYP831" s="99"/>
      <c r="FYQ831" s="99"/>
      <c r="FYR831" s="99"/>
      <c r="FYS831" s="99"/>
      <c r="FYT831" s="99"/>
      <c r="FYU831" s="99"/>
      <c r="FYV831" s="99"/>
      <c r="FYW831" s="99"/>
      <c r="FYX831" s="99"/>
      <c r="FYY831" s="99"/>
      <c r="FYZ831" s="99"/>
      <c r="FZA831" s="99"/>
      <c r="FZB831" s="99"/>
      <c r="FZC831" s="99"/>
      <c r="FZD831" s="99"/>
      <c r="FZE831" s="99"/>
      <c r="FZF831" s="99"/>
      <c r="FZG831" s="99"/>
      <c r="FZH831" s="99"/>
      <c r="FZI831" s="99"/>
      <c r="FZJ831" s="99"/>
      <c r="FZK831" s="99"/>
      <c r="FZL831" s="99"/>
      <c r="FZM831" s="99"/>
      <c r="FZN831" s="99"/>
      <c r="FZO831" s="99"/>
      <c r="FZP831" s="99"/>
      <c r="FZQ831" s="99"/>
      <c r="FZR831" s="99"/>
      <c r="FZS831" s="99"/>
      <c r="FZT831" s="99"/>
      <c r="FZU831" s="99"/>
      <c r="FZV831" s="99"/>
      <c r="FZW831" s="99"/>
      <c r="FZX831" s="99"/>
      <c r="FZY831" s="99"/>
      <c r="FZZ831" s="99"/>
      <c r="GAA831" s="99"/>
      <c r="GAB831" s="99"/>
      <c r="GAC831" s="99"/>
      <c r="GAD831" s="99"/>
      <c r="GAE831" s="99"/>
      <c r="GAF831" s="99"/>
      <c r="GAG831" s="99"/>
      <c r="GAH831" s="99"/>
      <c r="GAI831" s="99"/>
      <c r="GAJ831" s="99"/>
      <c r="GAK831" s="99"/>
      <c r="GAL831" s="99"/>
      <c r="GAM831" s="99"/>
      <c r="GAN831" s="99"/>
      <c r="GAO831" s="99"/>
      <c r="GAP831" s="99"/>
      <c r="GAQ831" s="99"/>
      <c r="GAR831" s="99"/>
      <c r="GAS831" s="99"/>
      <c r="GAT831" s="99"/>
      <c r="GAU831" s="99"/>
      <c r="GAV831" s="99"/>
      <c r="GAW831" s="99"/>
      <c r="GAX831" s="99"/>
      <c r="GAY831" s="99"/>
      <c r="GAZ831" s="99"/>
      <c r="GBA831" s="99"/>
      <c r="GBB831" s="99"/>
      <c r="GBC831" s="99"/>
      <c r="GBD831" s="99"/>
      <c r="GBE831" s="99"/>
      <c r="GBF831" s="99"/>
      <c r="GBG831" s="99"/>
      <c r="GBH831" s="99"/>
      <c r="GBI831" s="99"/>
      <c r="GBJ831" s="99"/>
      <c r="GBK831" s="99"/>
      <c r="GBL831" s="99"/>
      <c r="GBM831" s="99"/>
      <c r="GBN831" s="99"/>
      <c r="GBO831" s="99"/>
      <c r="GBP831" s="99"/>
      <c r="GBQ831" s="99"/>
      <c r="GBR831" s="99"/>
      <c r="GBS831" s="99"/>
      <c r="GBT831" s="99"/>
      <c r="GBU831" s="99"/>
      <c r="GBV831" s="99"/>
      <c r="GBW831" s="99"/>
      <c r="GBX831" s="99"/>
      <c r="GBY831" s="99"/>
      <c r="GBZ831" s="99"/>
      <c r="GCA831" s="99"/>
      <c r="GCB831" s="99"/>
      <c r="GCC831" s="99"/>
      <c r="GCD831" s="99"/>
      <c r="GCE831" s="99"/>
      <c r="GCF831" s="99"/>
      <c r="GCG831" s="99"/>
      <c r="GCH831" s="99"/>
      <c r="GCI831" s="99"/>
      <c r="GCJ831" s="99"/>
      <c r="GCK831" s="99"/>
      <c r="GCL831" s="99"/>
      <c r="GCM831" s="99"/>
      <c r="GCN831" s="99"/>
      <c r="GCO831" s="99"/>
      <c r="GCP831" s="99"/>
      <c r="GCQ831" s="99"/>
      <c r="GCR831" s="99"/>
      <c r="GCS831" s="99"/>
      <c r="GCT831" s="99"/>
      <c r="GCU831" s="99"/>
      <c r="GCV831" s="99"/>
      <c r="GCW831" s="99"/>
      <c r="GCX831" s="99"/>
      <c r="GCY831" s="99"/>
      <c r="GCZ831" s="99"/>
      <c r="GDA831" s="99"/>
      <c r="GDB831" s="99"/>
      <c r="GDC831" s="99"/>
      <c r="GDD831" s="99"/>
      <c r="GDE831" s="99"/>
      <c r="GDF831" s="99"/>
      <c r="GDG831" s="99"/>
      <c r="GDH831" s="99"/>
      <c r="GDI831" s="99"/>
      <c r="GDJ831" s="99"/>
      <c r="GDK831" s="99"/>
      <c r="GDL831" s="99"/>
      <c r="GDM831" s="99"/>
      <c r="GDN831" s="99"/>
      <c r="GDO831" s="99"/>
      <c r="GDP831" s="99"/>
      <c r="GDQ831" s="99"/>
      <c r="GDR831" s="99"/>
      <c r="GDS831" s="99"/>
      <c r="GDT831" s="99"/>
      <c r="GDU831" s="99"/>
      <c r="GDV831" s="99"/>
      <c r="GDW831" s="99"/>
      <c r="GDX831" s="99"/>
      <c r="GDY831" s="99"/>
      <c r="GDZ831" s="99"/>
      <c r="GEA831" s="99"/>
      <c r="GEB831" s="99"/>
      <c r="GEC831" s="99"/>
      <c r="GED831" s="99"/>
      <c r="GEE831" s="99"/>
      <c r="GEF831" s="99"/>
      <c r="GEG831" s="99"/>
      <c r="GEH831" s="99"/>
      <c r="GEI831" s="99"/>
      <c r="GEJ831" s="99"/>
      <c r="GEK831" s="99"/>
      <c r="GEL831" s="99"/>
      <c r="GEM831" s="99"/>
      <c r="GEN831" s="99"/>
      <c r="GEO831" s="99"/>
      <c r="GEP831" s="99"/>
      <c r="GEQ831" s="99"/>
      <c r="GER831" s="99"/>
      <c r="GES831" s="99"/>
      <c r="GET831" s="99"/>
      <c r="GEU831" s="99"/>
      <c r="GEV831" s="99"/>
      <c r="GEW831" s="99"/>
      <c r="GEX831" s="99"/>
      <c r="GEY831" s="99"/>
      <c r="GEZ831" s="99"/>
      <c r="GFA831" s="99"/>
      <c r="GFB831" s="99"/>
      <c r="GFC831" s="99"/>
      <c r="GFD831" s="99"/>
      <c r="GFE831" s="99"/>
      <c r="GFF831" s="99"/>
      <c r="GFG831" s="99"/>
      <c r="GFH831" s="99"/>
      <c r="GFI831" s="99"/>
      <c r="GFJ831" s="99"/>
      <c r="GFK831" s="99"/>
      <c r="GFL831" s="99"/>
      <c r="GFM831" s="99"/>
      <c r="GFN831" s="99"/>
      <c r="GFO831" s="99"/>
      <c r="GFP831" s="99"/>
      <c r="GFQ831" s="99"/>
      <c r="GFR831" s="99"/>
      <c r="GFS831" s="99"/>
      <c r="GFT831" s="99"/>
      <c r="GFU831" s="99"/>
      <c r="GFV831" s="99"/>
      <c r="GFW831" s="99"/>
      <c r="GFX831" s="99"/>
      <c r="GFY831" s="99"/>
      <c r="GFZ831" s="99"/>
      <c r="GGA831" s="99"/>
      <c r="GGB831" s="99"/>
      <c r="GGC831" s="99"/>
      <c r="GGD831" s="99"/>
      <c r="GGE831" s="99"/>
      <c r="GGF831" s="99"/>
      <c r="GGG831" s="99"/>
      <c r="GGH831" s="99"/>
      <c r="GGI831" s="99"/>
      <c r="GGJ831" s="99"/>
      <c r="GGK831" s="99"/>
      <c r="GGL831" s="99"/>
      <c r="GGM831" s="99"/>
      <c r="GGN831" s="99"/>
      <c r="GGO831" s="99"/>
      <c r="GGP831" s="99"/>
      <c r="GGQ831" s="99"/>
      <c r="GGR831" s="99"/>
      <c r="GGS831" s="99"/>
      <c r="GGT831" s="99"/>
      <c r="GGU831" s="99"/>
      <c r="GGV831" s="99"/>
      <c r="GGW831" s="99"/>
      <c r="GGX831" s="99"/>
      <c r="GGY831" s="99"/>
      <c r="GGZ831" s="99"/>
      <c r="GHA831" s="99"/>
      <c r="GHB831" s="99"/>
      <c r="GHC831" s="99"/>
      <c r="GHD831" s="99"/>
      <c r="GHE831" s="99"/>
      <c r="GHF831" s="99"/>
      <c r="GHG831" s="99"/>
      <c r="GHH831" s="99"/>
      <c r="GHI831" s="99"/>
      <c r="GHJ831" s="99"/>
      <c r="GHK831" s="99"/>
      <c r="GHL831" s="99"/>
      <c r="GHM831" s="99"/>
      <c r="GHN831" s="99"/>
      <c r="GHO831" s="99"/>
      <c r="GHP831" s="99"/>
      <c r="GHQ831" s="99"/>
      <c r="GHR831" s="99"/>
      <c r="GHS831" s="99"/>
      <c r="GHT831" s="99"/>
      <c r="GHU831" s="99"/>
      <c r="GHV831" s="99"/>
      <c r="GHW831" s="99"/>
      <c r="GHX831" s="99"/>
      <c r="GHY831" s="99"/>
      <c r="GHZ831" s="99"/>
      <c r="GIA831" s="99"/>
      <c r="GIB831" s="99"/>
      <c r="GIC831" s="99"/>
      <c r="GID831" s="99"/>
      <c r="GIE831" s="99"/>
      <c r="GIF831" s="99"/>
      <c r="GIG831" s="99"/>
      <c r="GIH831" s="99"/>
      <c r="GII831" s="99"/>
      <c r="GIJ831" s="99"/>
      <c r="GIK831" s="99"/>
      <c r="GIL831" s="99"/>
      <c r="GIM831" s="99"/>
      <c r="GIN831" s="99"/>
      <c r="GIO831" s="99"/>
      <c r="GIP831" s="99"/>
      <c r="GIQ831" s="99"/>
      <c r="GIR831" s="99"/>
      <c r="GIS831" s="99"/>
      <c r="GIT831" s="99"/>
      <c r="GIU831" s="99"/>
      <c r="GIV831" s="99"/>
      <c r="GIW831" s="99"/>
      <c r="GIX831" s="99"/>
      <c r="GIY831" s="99"/>
      <c r="GIZ831" s="99"/>
      <c r="GJA831" s="99"/>
      <c r="GJB831" s="99"/>
      <c r="GJC831" s="99"/>
      <c r="GJD831" s="99"/>
      <c r="GJE831" s="99"/>
      <c r="GJF831" s="99"/>
      <c r="GJG831" s="99"/>
      <c r="GJH831" s="99"/>
      <c r="GJI831" s="99"/>
      <c r="GJJ831" s="99"/>
      <c r="GJK831" s="99"/>
      <c r="GJL831" s="99"/>
      <c r="GJM831" s="99"/>
      <c r="GJN831" s="99"/>
      <c r="GJO831" s="99"/>
      <c r="GJP831" s="99"/>
      <c r="GJQ831" s="99"/>
      <c r="GJR831" s="99"/>
      <c r="GJS831" s="99"/>
      <c r="GJT831" s="99"/>
      <c r="GJU831" s="99"/>
      <c r="GJV831" s="99"/>
      <c r="GJW831" s="99"/>
      <c r="GJX831" s="99"/>
      <c r="GJY831" s="99"/>
      <c r="GJZ831" s="99"/>
      <c r="GKA831" s="99"/>
      <c r="GKB831" s="99"/>
      <c r="GKC831" s="99"/>
      <c r="GKD831" s="99"/>
      <c r="GKE831" s="99"/>
      <c r="GKF831" s="99"/>
      <c r="GKG831" s="99"/>
      <c r="GKH831" s="99"/>
      <c r="GKI831" s="99"/>
      <c r="GKJ831" s="99"/>
      <c r="GKK831" s="99"/>
      <c r="GKL831" s="99"/>
      <c r="GKM831" s="99"/>
      <c r="GKN831" s="99"/>
      <c r="GKO831" s="99"/>
      <c r="GKP831" s="99"/>
      <c r="GKQ831" s="99"/>
      <c r="GKR831" s="99"/>
      <c r="GKS831" s="99"/>
      <c r="GKT831" s="99"/>
      <c r="GKU831" s="99"/>
      <c r="GKV831" s="99"/>
      <c r="GKW831" s="99"/>
      <c r="GKX831" s="99"/>
      <c r="GKY831" s="99"/>
      <c r="GKZ831" s="99"/>
      <c r="GLA831" s="99"/>
      <c r="GLB831" s="99"/>
      <c r="GLC831" s="99"/>
      <c r="GLD831" s="99"/>
      <c r="GLE831" s="99"/>
      <c r="GLF831" s="99"/>
      <c r="GLG831" s="99"/>
      <c r="GLH831" s="99"/>
      <c r="GLI831" s="99"/>
      <c r="GLJ831" s="99"/>
      <c r="GLK831" s="99"/>
      <c r="GLL831" s="99"/>
      <c r="GLM831" s="99"/>
      <c r="GLN831" s="99"/>
      <c r="GLO831" s="99"/>
      <c r="GLP831" s="99"/>
      <c r="GLQ831" s="99"/>
      <c r="GLR831" s="99"/>
      <c r="GLS831" s="99"/>
      <c r="GLT831" s="99"/>
      <c r="GLU831" s="99"/>
      <c r="GLV831" s="99"/>
      <c r="GLW831" s="99"/>
      <c r="GLX831" s="99"/>
      <c r="GLY831" s="99"/>
      <c r="GLZ831" s="99"/>
      <c r="GMA831" s="99"/>
      <c r="GMB831" s="99"/>
      <c r="GMC831" s="99"/>
      <c r="GMD831" s="99"/>
      <c r="GME831" s="99"/>
      <c r="GMF831" s="99"/>
      <c r="GMG831" s="99"/>
      <c r="GMH831" s="99"/>
      <c r="GMI831" s="99"/>
      <c r="GMJ831" s="99"/>
      <c r="GMK831" s="99"/>
      <c r="GML831" s="99"/>
      <c r="GMM831" s="99"/>
      <c r="GMN831" s="99"/>
      <c r="GMO831" s="99"/>
      <c r="GMP831" s="99"/>
      <c r="GMQ831" s="99"/>
      <c r="GMR831" s="99"/>
      <c r="GMS831" s="99"/>
      <c r="GMT831" s="99"/>
      <c r="GMU831" s="99"/>
      <c r="GMV831" s="99"/>
      <c r="GMW831" s="99"/>
      <c r="GMX831" s="99"/>
      <c r="GMY831" s="99"/>
      <c r="GMZ831" s="99"/>
      <c r="GNA831" s="99"/>
      <c r="GNB831" s="99"/>
      <c r="GNC831" s="99"/>
      <c r="GND831" s="99"/>
      <c r="GNE831" s="99"/>
      <c r="GNF831" s="99"/>
      <c r="GNG831" s="99"/>
      <c r="GNH831" s="99"/>
      <c r="GNI831" s="99"/>
      <c r="GNJ831" s="99"/>
      <c r="GNK831" s="99"/>
      <c r="GNL831" s="99"/>
      <c r="GNM831" s="99"/>
      <c r="GNN831" s="99"/>
      <c r="GNO831" s="99"/>
      <c r="GNP831" s="99"/>
      <c r="GNQ831" s="99"/>
      <c r="GNR831" s="99"/>
      <c r="GNS831" s="99"/>
      <c r="GNT831" s="99"/>
      <c r="GNU831" s="99"/>
      <c r="GNV831" s="99"/>
      <c r="GNW831" s="99"/>
      <c r="GNX831" s="99"/>
      <c r="GNY831" s="99"/>
      <c r="GNZ831" s="99"/>
      <c r="GOA831" s="99"/>
      <c r="GOB831" s="99"/>
      <c r="GOC831" s="99"/>
      <c r="GOD831" s="99"/>
      <c r="GOE831" s="99"/>
      <c r="GOF831" s="99"/>
      <c r="GOG831" s="99"/>
      <c r="GOH831" s="99"/>
      <c r="GOI831" s="99"/>
      <c r="GOJ831" s="99"/>
      <c r="GOK831" s="99"/>
      <c r="GOL831" s="99"/>
      <c r="GOM831" s="99"/>
      <c r="GON831" s="99"/>
      <c r="GOO831" s="99"/>
      <c r="GOP831" s="99"/>
      <c r="GOQ831" s="99"/>
      <c r="GOR831" s="99"/>
      <c r="GOS831" s="99"/>
      <c r="GOT831" s="99"/>
      <c r="GOU831" s="99"/>
      <c r="GOV831" s="99"/>
      <c r="GOW831" s="99"/>
      <c r="GOX831" s="99"/>
      <c r="GOY831" s="99"/>
      <c r="GOZ831" s="99"/>
      <c r="GPA831" s="99"/>
      <c r="GPB831" s="99"/>
      <c r="GPC831" s="99"/>
      <c r="GPD831" s="99"/>
      <c r="GPE831" s="99"/>
      <c r="GPF831" s="99"/>
      <c r="GPG831" s="99"/>
      <c r="GPH831" s="99"/>
      <c r="GPI831" s="99"/>
      <c r="GPJ831" s="99"/>
      <c r="GPK831" s="99"/>
      <c r="GPL831" s="99"/>
      <c r="GPM831" s="99"/>
      <c r="GPN831" s="99"/>
      <c r="GPO831" s="99"/>
      <c r="GPP831" s="99"/>
      <c r="GPQ831" s="99"/>
      <c r="GPR831" s="99"/>
      <c r="GPS831" s="99"/>
      <c r="GPT831" s="99"/>
      <c r="GPU831" s="99"/>
      <c r="GPV831" s="99"/>
      <c r="GPW831" s="99"/>
      <c r="GPX831" s="99"/>
      <c r="GPY831" s="99"/>
      <c r="GPZ831" s="99"/>
      <c r="GQA831" s="99"/>
      <c r="GQB831" s="99"/>
      <c r="GQC831" s="99"/>
      <c r="GQD831" s="99"/>
      <c r="GQE831" s="99"/>
      <c r="GQF831" s="99"/>
      <c r="GQG831" s="99"/>
      <c r="GQH831" s="99"/>
      <c r="GQI831" s="99"/>
      <c r="GQJ831" s="99"/>
      <c r="GQK831" s="99"/>
      <c r="GQL831" s="99"/>
      <c r="GQM831" s="99"/>
      <c r="GQN831" s="99"/>
      <c r="GQO831" s="99"/>
      <c r="GQP831" s="99"/>
      <c r="GQQ831" s="99"/>
      <c r="GQR831" s="99"/>
      <c r="GQS831" s="99"/>
      <c r="GQT831" s="99"/>
      <c r="GQU831" s="99"/>
      <c r="GQV831" s="99"/>
      <c r="GQW831" s="99"/>
      <c r="GQX831" s="99"/>
      <c r="GQY831" s="99"/>
      <c r="GQZ831" s="99"/>
      <c r="GRA831" s="99"/>
      <c r="GRB831" s="99"/>
      <c r="GRC831" s="99"/>
      <c r="GRD831" s="99"/>
      <c r="GRE831" s="99"/>
      <c r="GRF831" s="99"/>
      <c r="GRG831" s="99"/>
      <c r="GRH831" s="99"/>
      <c r="GRI831" s="99"/>
      <c r="GRJ831" s="99"/>
      <c r="GRK831" s="99"/>
      <c r="GRL831" s="99"/>
      <c r="GRM831" s="99"/>
      <c r="GRN831" s="99"/>
      <c r="GRO831" s="99"/>
      <c r="GRP831" s="99"/>
      <c r="GRQ831" s="99"/>
      <c r="GRR831" s="99"/>
      <c r="GRS831" s="99"/>
      <c r="GRT831" s="99"/>
      <c r="GRU831" s="99"/>
      <c r="GRV831" s="99"/>
      <c r="GRW831" s="99"/>
      <c r="GRX831" s="99"/>
      <c r="GRY831" s="99"/>
      <c r="GRZ831" s="99"/>
      <c r="GSA831" s="99"/>
      <c r="GSB831" s="99"/>
      <c r="GSC831" s="99"/>
      <c r="GSD831" s="99"/>
      <c r="GSE831" s="99"/>
      <c r="GSF831" s="99"/>
      <c r="GSG831" s="99"/>
      <c r="GSH831" s="99"/>
      <c r="GSI831" s="99"/>
      <c r="GSJ831" s="99"/>
      <c r="GSK831" s="99"/>
      <c r="GSL831" s="99"/>
      <c r="GSM831" s="99"/>
      <c r="GSN831" s="99"/>
      <c r="GSO831" s="99"/>
      <c r="GSP831" s="99"/>
      <c r="GSQ831" s="99"/>
      <c r="GSR831" s="99"/>
      <c r="GSS831" s="99"/>
      <c r="GST831" s="99"/>
      <c r="GSU831" s="99"/>
      <c r="GSV831" s="99"/>
      <c r="GSW831" s="99"/>
      <c r="GSX831" s="99"/>
      <c r="GSY831" s="99"/>
      <c r="GSZ831" s="99"/>
      <c r="GTA831" s="99"/>
      <c r="GTB831" s="99"/>
      <c r="GTC831" s="99"/>
      <c r="GTD831" s="99"/>
      <c r="GTE831" s="99"/>
      <c r="GTF831" s="99"/>
      <c r="GTG831" s="99"/>
      <c r="GTH831" s="99"/>
      <c r="GTI831" s="99"/>
      <c r="GTJ831" s="99"/>
      <c r="GTK831" s="99"/>
      <c r="GTL831" s="99"/>
      <c r="GTM831" s="99"/>
      <c r="GTN831" s="99"/>
      <c r="GTO831" s="99"/>
      <c r="GTP831" s="99"/>
      <c r="GTQ831" s="99"/>
      <c r="GTR831" s="99"/>
      <c r="GTS831" s="99"/>
      <c r="GTT831" s="99"/>
      <c r="GTU831" s="99"/>
      <c r="GTV831" s="99"/>
      <c r="GTW831" s="99"/>
      <c r="GTX831" s="99"/>
      <c r="GTY831" s="99"/>
      <c r="GTZ831" s="99"/>
      <c r="GUA831" s="99"/>
      <c r="GUB831" s="99"/>
      <c r="GUC831" s="99"/>
      <c r="GUD831" s="99"/>
      <c r="GUE831" s="99"/>
      <c r="GUF831" s="99"/>
      <c r="GUG831" s="99"/>
      <c r="GUH831" s="99"/>
      <c r="GUI831" s="99"/>
      <c r="GUJ831" s="99"/>
      <c r="GUK831" s="99"/>
      <c r="GUL831" s="99"/>
      <c r="GUM831" s="99"/>
      <c r="GUN831" s="99"/>
      <c r="GUO831" s="99"/>
      <c r="GUP831" s="99"/>
      <c r="GUQ831" s="99"/>
      <c r="GUR831" s="99"/>
      <c r="GUS831" s="99"/>
      <c r="GUT831" s="99"/>
      <c r="GUU831" s="99"/>
      <c r="GUV831" s="99"/>
      <c r="GUW831" s="99"/>
      <c r="GUX831" s="99"/>
      <c r="GUY831" s="99"/>
      <c r="GUZ831" s="99"/>
      <c r="GVA831" s="99"/>
      <c r="GVB831" s="99"/>
      <c r="GVC831" s="99"/>
      <c r="GVD831" s="99"/>
      <c r="GVE831" s="99"/>
      <c r="GVF831" s="99"/>
      <c r="GVG831" s="99"/>
      <c r="GVH831" s="99"/>
      <c r="GVI831" s="99"/>
      <c r="GVJ831" s="99"/>
      <c r="GVK831" s="99"/>
      <c r="GVL831" s="99"/>
      <c r="GVM831" s="99"/>
      <c r="GVN831" s="99"/>
      <c r="GVO831" s="99"/>
      <c r="GVP831" s="99"/>
      <c r="GVQ831" s="99"/>
      <c r="GVR831" s="99"/>
      <c r="GVS831" s="99"/>
      <c r="GVT831" s="99"/>
      <c r="GVU831" s="99"/>
      <c r="GVV831" s="99"/>
      <c r="GVW831" s="99"/>
      <c r="GVX831" s="99"/>
      <c r="GVY831" s="99"/>
      <c r="GVZ831" s="99"/>
      <c r="GWA831" s="99"/>
      <c r="GWB831" s="99"/>
      <c r="GWC831" s="99"/>
      <c r="GWD831" s="99"/>
      <c r="GWE831" s="99"/>
      <c r="GWF831" s="99"/>
      <c r="GWG831" s="99"/>
      <c r="GWH831" s="99"/>
      <c r="GWI831" s="99"/>
      <c r="GWJ831" s="99"/>
      <c r="GWK831" s="99"/>
      <c r="GWL831" s="99"/>
      <c r="GWM831" s="99"/>
      <c r="GWN831" s="99"/>
      <c r="GWO831" s="99"/>
      <c r="GWP831" s="99"/>
      <c r="GWQ831" s="99"/>
      <c r="GWR831" s="99"/>
      <c r="GWS831" s="99"/>
      <c r="GWT831" s="99"/>
      <c r="GWU831" s="99"/>
      <c r="GWV831" s="99"/>
      <c r="GWW831" s="99"/>
      <c r="GWX831" s="99"/>
      <c r="GWY831" s="99"/>
      <c r="GWZ831" s="99"/>
      <c r="GXA831" s="99"/>
      <c r="GXB831" s="99"/>
      <c r="GXC831" s="99"/>
      <c r="GXD831" s="99"/>
      <c r="GXE831" s="99"/>
      <c r="GXF831" s="99"/>
      <c r="GXG831" s="99"/>
      <c r="GXH831" s="99"/>
      <c r="GXI831" s="99"/>
      <c r="GXJ831" s="99"/>
      <c r="GXK831" s="99"/>
      <c r="GXL831" s="99"/>
      <c r="GXM831" s="99"/>
      <c r="GXN831" s="99"/>
      <c r="GXO831" s="99"/>
      <c r="GXP831" s="99"/>
      <c r="GXQ831" s="99"/>
      <c r="GXR831" s="99"/>
      <c r="GXS831" s="99"/>
      <c r="GXT831" s="99"/>
      <c r="GXU831" s="99"/>
      <c r="GXV831" s="99"/>
      <c r="GXW831" s="99"/>
      <c r="GXX831" s="99"/>
      <c r="GXY831" s="99"/>
      <c r="GXZ831" s="99"/>
      <c r="GYA831" s="99"/>
      <c r="GYB831" s="99"/>
      <c r="GYC831" s="99"/>
      <c r="GYD831" s="99"/>
      <c r="GYE831" s="99"/>
      <c r="GYF831" s="99"/>
      <c r="GYG831" s="99"/>
      <c r="GYH831" s="99"/>
      <c r="GYI831" s="99"/>
      <c r="GYJ831" s="99"/>
      <c r="GYK831" s="99"/>
      <c r="GYL831" s="99"/>
      <c r="GYM831" s="99"/>
      <c r="GYN831" s="99"/>
      <c r="GYO831" s="99"/>
      <c r="GYP831" s="99"/>
      <c r="GYQ831" s="99"/>
      <c r="GYR831" s="99"/>
      <c r="GYS831" s="99"/>
      <c r="GYT831" s="99"/>
      <c r="GYU831" s="99"/>
      <c r="GYV831" s="99"/>
      <c r="GYW831" s="99"/>
      <c r="GYX831" s="99"/>
      <c r="GYY831" s="99"/>
      <c r="GYZ831" s="99"/>
      <c r="GZA831" s="99"/>
      <c r="GZB831" s="99"/>
      <c r="GZC831" s="99"/>
      <c r="GZD831" s="99"/>
      <c r="GZE831" s="99"/>
      <c r="GZF831" s="99"/>
      <c r="GZG831" s="99"/>
      <c r="GZH831" s="99"/>
      <c r="GZI831" s="99"/>
      <c r="GZJ831" s="99"/>
      <c r="GZK831" s="99"/>
      <c r="GZL831" s="99"/>
      <c r="GZM831" s="99"/>
      <c r="GZN831" s="99"/>
      <c r="GZO831" s="99"/>
      <c r="GZP831" s="99"/>
      <c r="GZQ831" s="99"/>
      <c r="GZR831" s="99"/>
      <c r="GZS831" s="99"/>
      <c r="GZT831" s="99"/>
      <c r="GZU831" s="99"/>
      <c r="GZV831" s="99"/>
      <c r="GZW831" s="99"/>
      <c r="GZX831" s="99"/>
      <c r="GZY831" s="99"/>
      <c r="GZZ831" s="99"/>
      <c r="HAA831" s="99"/>
      <c r="HAB831" s="99"/>
      <c r="HAC831" s="99"/>
      <c r="HAD831" s="99"/>
      <c r="HAE831" s="99"/>
      <c r="HAF831" s="99"/>
      <c r="HAG831" s="99"/>
      <c r="HAH831" s="99"/>
      <c r="HAI831" s="99"/>
      <c r="HAJ831" s="99"/>
      <c r="HAK831" s="99"/>
      <c r="HAL831" s="99"/>
      <c r="HAM831" s="99"/>
      <c r="HAN831" s="99"/>
      <c r="HAO831" s="99"/>
      <c r="HAP831" s="99"/>
      <c r="HAQ831" s="99"/>
      <c r="HAR831" s="99"/>
      <c r="HAS831" s="99"/>
      <c r="HAT831" s="99"/>
      <c r="HAU831" s="99"/>
      <c r="HAV831" s="99"/>
      <c r="HAW831" s="99"/>
      <c r="HAX831" s="99"/>
      <c r="HAY831" s="99"/>
      <c r="HAZ831" s="99"/>
      <c r="HBA831" s="99"/>
      <c r="HBB831" s="99"/>
      <c r="HBC831" s="99"/>
      <c r="HBD831" s="99"/>
      <c r="HBE831" s="99"/>
      <c r="HBF831" s="99"/>
      <c r="HBG831" s="99"/>
      <c r="HBH831" s="99"/>
      <c r="HBI831" s="99"/>
      <c r="HBJ831" s="99"/>
      <c r="HBK831" s="99"/>
      <c r="HBL831" s="99"/>
      <c r="HBM831" s="99"/>
      <c r="HBN831" s="99"/>
      <c r="HBO831" s="99"/>
      <c r="HBP831" s="99"/>
      <c r="HBQ831" s="99"/>
      <c r="HBR831" s="99"/>
      <c r="HBS831" s="99"/>
      <c r="HBT831" s="99"/>
      <c r="HBU831" s="99"/>
      <c r="HBV831" s="99"/>
      <c r="HBW831" s="99"/>
      <c r="HBX831" s="99"/>
      <c r="HBY831" s="99"/>
      <c r="HBZ831" s="99"/>
      <c r="HCA831" s="99"/>
      <c r="HCB831" s="99"/>
      <c r="HCC831" s="99"/>
      <c r="HCD831" s="99"/>
      <c r="HCE831" s="99"/>
      <c r="HCF831" s="99"/>
      <c r="HCG831" s="99"/>
      <c r="HCH831" s="99"/>
      <c r="HCI831" s="99"/>
      <c r="HCJ831" s="99"/>
      <c r="HCK831" s="99"/>
      <c r="HCL831" s="99"/>
      <c r="HCM831" s="99"/>
      <c r="HCN831" s="99"/>
      <c r="HCO831" s="99"/>
      <c r="HCP831" s="99"/>
      <c r="HCQ831" s="99"/>
      <c r="HCR831" s="99"/>
      <c r="HCS831" s="99"/>
      <c r="HCT831" s="99"/>
      <c r="HCU831" s="99"/>
      <c r="HCV831" s="99"/>
      <c r="HCW831" s="99"/>
      <c r="HCX831" s="99"/>
      <c r="HCY831" s="99"/>
      <c r="HCZ831" s="99"/>
      <c r="HDA831" s="99"/>
      <c r="HDB831" s="99"/>
      <c r="HDC831" s="99"/>
      <c r="HDD831" s="99"/>
      <c r="HDE831" s="99"/>
      <c r="HDF831" s="99"/>
      <c r="HDG831" s="99"/>
      <c r="HDH831" s="99"/>
      <c r="HDI831" s="99"/>
      <c r="HDJ831" s="99"/>
      <c r="HDK831" s="99"/>
      <c r="HDL831" s="99"/>
      <c r="HDM831" s="99"/>
      <c r="HDN831" s="99"/>
      <c r="HDO831" s="99"/>
      <c r="HDP831" s="99"/>
      <c r="HDQ831" s="99"/>
      <c r="HDR831" s="99"/>
      <c r="HDS831" s="99"/>
      <c r="HDT831" s="99"/>
      <c r="HDU831" s="99"/>
      <c r="HDV831" s="99"/>
      <c r="HDW831" s="99"/>
      <c r="HDX831" s="99"/>
      <c r="HDY831" s="99"/>
      <c r="HDZ831" s="99"/>
      <c r="HEA831" s="99"/>
      <c r="HEB831" s="99"/>
      <c r="HEC831" s="99"/>
      <c r="HED831" s="99"/>
      <c r="HEE831" s="99"/>
      <c r="HEF831" s="99"/>
      <c r="HEG831" s="99"/>
      <c r="HEH831" s="99"/>
      <c r="HEI831" s="99"/>
      <c r="HEJ831" s="99"/>
      <c r="HEK831" s="99"/>
      <c r="HEL831" s="99"/>
      <c r="HEM831" s="99"/>
      <c r="HEN831" s="99"/>
      <c r="HEO831" s="99"/>
      <c r="HEP831" s="99"/>
      <c r="HEQ831" s="99"/>
      <c r="HER831" s="99"/>
      <c r="HES831" s="99"/>
      <c r="HET831" s="99"/>
      <c r="HEU831" s="99"/>
      <c r="HEV831" s="99"/>
      <c r="HEW831" s="99"/>
      <c r="HEX831" s="99"/>
      <c r="HEY831" s="99"/>
      <c r="HEZ831" s="99"/>
      <c r="HFA831" s="99"/>
      <c r="HFB831" s="99"/>
      <c r="HFC831" s="99"/>
      <c r="HFD831" s="99"/>
      <c r="HFE831" s="99"/>
      <c r="HFF831" s="99"/>
      <c r="HFG831" s="99"/>
      <c r="HFH831" s="99"/>
      <c r="HFI831" s="99"/>
      <c r="HFJ831" s="99"/>
      <c r="HFK831" s="99"/>
      <c r="HFL831" s="99"/>
      <c r="HFM831" s="99"/>
      <c r="HFN831" s="99"/>
      <c r="HFO831" s="99"/>
      <c r="HFP831" s="99"/>
      <c r="HFQ831" s="99"/>
      <c r="HFR831" s="99"/>
      <c r="HFS831" s="99"/>
      <c r="HFT831" s="99"/>
      <c r="HFU831" s="99"/>
      <c r="HFV831" s="99"/>
      <c r="HFW831" s="99"/>
      <c r="HFX831" s="99"/>
      <c r="HFY831" s="99"/>
      <c r="HFZ831" s="99"/>
      <c r="HGA831" s="99"/>
      <c r="HGB831" s="99"/>
      <c r="HGC831" s="99"/>
      <c r="HGD831" s="99"/>
      <c r="HGE831" s="99"/>
      <c r="HGF831" s="99"/>
      <c r="HGG831" s="99"/>
      <c r="HGH831" s="99"/>
      <c r="HGI831" s="99"/>
      <c r="HGJ831" s="99"/>
      <c r="HGK831" s="99"/>
      <c r="HGL831" s="99"/>
      <c r="HGM831" s="99"/>
      <c r="HGN831" s="99"/>
      <c r="HGO831" s="99"/>
      <c r="HGP831" s="99"/>
      <c r="HGQ831" s="99"/>
      <c r="HGR831" s="99"/>
      <c r="HGS831" s="99"/>
      <c r="HGT831" s="99"/>
      <c r="HGU831" s="99"/>
      <c r="HGV831" s="99"/>
      <c r="HGW831" s="99"/>
      <c r="HGX831" s="99"/>
      <c r="HGY831" s="99"/>
      <c r="HGZ831" s="99"/>
      <c r="HHA831" s="99"/>
      <c r="HHB831" s="99"/>
      <c r="HHC831" s="99"/>
      <c r="HHD831" s="99"/>
      <c r="HHE831" s="99"/>
      <c r="HHF831" s="99"/>
      <c r="HHG831" s="99"/>
      <c r="HHH831" s="99"/>
      <c r="HHI831" s="99"/>
      <c r="HHJ831" s="99"/>
      <c r="HHK831" s="99"/>
      <c r="HHL831" s="99"/>
      <c r="HHM831" s="99"/>
      <c r="HHN831" s="99"/>
      <c r="HHO831" s="99"/>
      <c r="HHP831" s="99"/>
      <c r="HHQ831" s="99"/>
      <c r="HHR831" s="99"/>
      <c r="HHS831" s="99"/>
      <c r="HHT831" s="99"/>
      <c r="HHU831" s="99"/>
      <c r="HHV831" s="99"/>
      <c r="HHW831" s="99"/>
      <c r="HHX831" s="99"/>
      <c r="HHY831" s="99"/>
      <c r="HHZ831" s="99"/>
      <c r="HIA831" s="99"/>
      <c r="HIB831" s="99"/>
      <c r="HIC831" s="99"/>
      <c r="HID831" s="99"/>
      <c r="HIE831" s="99"/>
      <c r="HIF831" s="99"/>
      <c r="HIG831" s="99"/>
      <c r="HIH831" s="99"/>
      <c r="HII831" s="99"/>
      <c r="HIJ831" s="99"/>
      <c r="HIK831" s="99"/>
      <c r="HIL831" s="99"/>
      <c r="HIM831" s="99"/>
      <c r="HIN831" s="99"/>
      <c r="HIO831" s="99"/>
      <c r="HIP831" s="99"/>
      <c r="HIQ831" s="99"/>
      <c r="HIR831" s="99"/>
      <c r="HIS831" s="99"/>
      <c r="HIT831" s="99"/>
      <c r="HIU831" s="99"/>
      <c r="HIV831" s="99"/>
      <c r="HIW831" s="99"/>
      <c r="HIX831" s="99"/>
      <c r="HIY831" s="99"/>
      <c r="HIZ831" s="99"/>
      <c r="HJA831" s="99"/>
      <c r="HJB831" s="99"/>
      <c r="HJC831" s="99"/>
      <c r="HJD831" s="99"/>
      <c r="HJE831" s="99"/>
      <c r="HJF831" s="99"/>
      <c r="HJG831" s="99"/>
      <c r="HJH831" s="99"/>
      <c r="HJI831" s="99"/>
      <c r="HJJ831" s="99"/>
      <c r="HJK831" s="99"/>
      <c r="HJL831" s="99"/>
      <c r="HJM831" s="99"/>
      <c r="HJN831" s="99"/>
      <c r="HJO831" s="99"/>
      <c r="HJP831" s="99"/>
      <c r="HJQ831" s="99"/>
      <c r="HJR831" s="99"/>
      <c r="HJS831" s="99"/>
      <c r="HJT831" s="99"/>
      <c r="HJU831" s="99"/>
      <c r="HJV831" s="99"/>
      <c r="HJW831" s="99"/>
      <c r="HJX831" s="99"/>
      <c r="HJY831" s="99"/>
      <c r="HJZ831" s="99"/>
      <c r="HKA831" s="99"/>
      <c r="HKB831" s="99"/>
      <c r="HKC831" s="99"/>
      <c r="HKD831" s="99"/>
      <c r="HKE831" s="99"/>
      <c r="HKF831" s="99"/>
      <c r="HKG831" s="99"/>
      <c r="HKH831" s="99"/>
      <c r="HKI831" s="99"/>
      <c r="HKJ831" s="99"/>
      <c r="HKK831" s="99"/>
      <c r="HKL831" s="99"/>
      <c r="HKM831" s="99"/>
      <c r="HKN831" s="99"/>
      <c r="HKO831" s="99"/>
      <c r="HKP831" s="99"/>
      <c r="HKQ831" s="99"/>
      <c r="HKR831" s="99"/>
      <c r="HKS831" s="99"/>
      <c r="HKT831" s="99"/>
      <c r="HKU831" s="99"/>
      <c r="HKV831" s="99"/>
      <c r="HKW831" s="99"/>
      <c r="HKX831" s="99"/>
      <c r="HKY831" s="99"/>
      <c r="HKZ831" s="99"/>
      <c r="HLA831" s="99"/>
      <c r="HLB831" s="99"/>
      <c r="HLC831" s="99"/>
      <c r="HLD831" s="99"/>
      <c r="HLE831" s="99"/>
      <c r="HLF831" s="99"/>
      <c r="HLG831" s="99"/>
      <c r="HLH831" s="99"/>
      <c r="HLI831" s="99"/>
      <c r="HLJ831" s="99"/>
      <c r="HLK831" s="99"/>
      <c r="HLL831" s="99"/>
      <c r="HLM831" s="99"/>
      <c r="HLN831" s="99"/>
      <c r="HLO831" s="99"/>
      <c r="HLP831" s="99"/>
      <c r="HLQ831" s="99"/>
      <c r="HLR831" s="99"/>
      <c r="HLS831" s="99"/>
      <c r="HLT831" s="99"/>
      <c r="HLU831" s="99"/>
      <c r="HLV831" s="99"/>
      <c r="HLW831" s="99"/>
      <c r="HLX831" s="99"/>
      <c r="HLY831" s="99"/>
      <c r="HLZ831" s="99"/>
      <c r="HMA831" s="99"/>
      <c r="HMB831" s="99"/>
      <c r="HMC831" s="99"/>
      <c r="HMD831" s="99"/>
      <c r="HME831" s="99"/>
      <c r="HMF831" s="99"/>
      <c r="HMG831" s="99"/>
      <c r="HMH831" s="99"/>
      <c r="HMI831" s="99"/>
      <c r="HMJ831" s="99"/>
      <c r="HMK831" s="99"/>
      <c r="HML831" s="99"/>
      <c r="HMM831" s="99"/>
      <c r="HMN831" s="99"/>
      <c r="HMO831" s="99"/>
      <c r="HMP831" s="99"/>
      <c r="HMQ831" s="99"/>
      <c r="HMR831" s="99"/>
      <c r="HMS831" s="99"/>
      <c r="HMT831" s="99"/>
      <c r="HMU831" s="99"/>
      <c r="HMV831" s="99"/>
      <c r="HMW831" s="99"/>
      <c r="HMX831" s="99"/>
      <c r="HMY831" s="99"/>
      <c r="HMZ831" s="99"/>
      <c r="HNA831" s="99"/>
      <c r="HNB831" s="99"/>
      <c r="HNC831" s="99"/>
      <c r="HND831" s="99"/>
      <c r="HNE831" s="99"/>
      <c r="HNF831" s="99"/>
      <c r="HNG831" s="99"/>
      <c r="HNH831" s="99"/>
      <c r="HNI831" s="99"/>
      <c r="HNJ831" s="99"/>
      <c r="HNK831" s="99"/>
      <c r="HNL831" s="99"/>
      <c r="HNM831" s="99"/>
      <c r="HNN831" s="99"/>
      <c r="HNO831" s="99"/>
      <c r="HNP831" s="99"/>
      <c r="HNQ831" s="99"/>
      <c r="HNR831" s="99"/>
      <c r="HNS831" s="99"/>
      <c r="HNT831" s="99"/>
      <c r="HNU831" s="99"/>
      <c r="HNV831" s="99"/>
      <c r="HNW831" s="99"/>
      <c r="HNX831" s="99"/>
      <c r="HNY831" s="99"/>
      <c r="HNZ831" s="99"/>
      <c r="HOA831" s="99"/>
      <c r="HOB831" s="99"/>
      <c r="HOC831" s="99"/>
      <c r="HOD831" s="99"/>
      <c r="HOE831" s="99"/>
      <c r="HOF831" s="99"/>
      <c r="HOG831" s="99"/>
      <c r="HOH831" s="99"/>
      <c r="HOI831" s="99"/>
      <c r="HOJ831" s="99"/>
      <c r="HOK831" s="99"/>
      <c r="HOL831" s="99"/>
      <c r="HOM831" s="99"/>
      <c r="HON831" s="99"/>
      <c r="HOO831" s="99"/>
      <c r="HOP831" s="99"/>
      <c r="HOQ831" s="99"/>
      <c r="HOR831" s="99"/>
      <c r="HOS831" s="99"/>
      <c r="HOT831" s="99"/>
      <c r="HOU831" s="99"/>
      <c r="HOV831" s="99"/>
      <c r="HOW831" s="99"/>
      <c r="HOX831" s="99"/>
      <c r="HOY831" s="99"/>
      <c r="HOZ831" s="99"/>
      <c r="HPA831" s="99"/>
      <c r="HPB831" s="99"/>
      <c r="HPC831" s="99"/>
      <c r="HPD831" s="99"/>
      <c r="HPE831" s="99"/>
      <c r="HPF831" s="99"/>
      <c r="HPG831" s="99"/>
      <c r="HPH831" s="99"/>
      <c r="HPI831" s="99"/>
      <c r="HPJ831" s="99"/>
      <c r="HPK831" s="99"/>
      <c r="HPL831" s="99"/>
      <c r="HPM831" s="99"/>
      <c r="HPN831" s="99"/>
      <c r="HPO831" s="99"/>
      <c r="HPP831" s="99"/>
      <c r="HPQ831" s="99"/>
      <c r="HPR831" s="99"/>
      <c r="HPS831" s="99"/>
      <c r="HPT831" s="99"/>
      <c r="HPU831" s="99"/>
      <c r="HPV831" s="99"/>
      <c r="HPW831" s="99"/>
      <c r="HPX831" s="99"/>
      <c r="HPY831" s="99"/>
      <c r="HPZ831" s="99"/>
      <c r="HQA831" s="99"/>
      <c r="HQB831" s="99"/>
      <c r="HQC831" s="99"/>
      <c r="HQD831" s="99"/>
      <c r="HQE831" s="99"/>
      <c r="HQF831" s="99"/>
      <c r="HQG831" s="99"/>
      <c r="HQH831" s="99"/>
      <c r="HQI831" s="99"/>
      <c r="HQJ831" s="99"/>
      <c r="HQK831" s="99"/>
      <c r="HQL831" s="99"/>
      <c r="HQM831" s="99"/>
      <c r="HQN831" s="99"/>
      <c r="HQO831" s="99"/>
      <c r="HQP831" s="99"/>
      <c r="HQQ831" s="99"/>
      <c r="HQR831" s="99"/>
      <c r="HQS831" s="99"/>
      <c r="HQT831" s="99"/>
      <c r="HQU831" s="99"/>
      <c r="HQV831" s="99"/>
      <c r="HQW831" s="99"/>
      <c r="HQX831" s="99"/>
      <c r="HQY831" s="99"/>
      <c r="HQZ831" s="99"/>
      <c r="HRA831" s="99"/>
      <c r="HRB831" s="99"/>
      <c r="HRC831" s="99"/>
      <c r="HRD831" s="99"/>
      <c r="HRE831" s="99"/>
      <c r="HRF831" s="99"/>
      <c r="HRG831" s="99"/>
      <c r="HRH831" s="99"/>
      <c r="HRI831" s="99"/>
      <c r="HRJ831" s="99"/>
      <c r="HRK831" s="99"/>
      <c r="HRL831" s="99"/>
      <c r="HRM831" s="99"/>
      <c r="HRN831" s="99"/>
      <c r="HRO831" s="99"/>
      <c r="HRP831" s="99"/>
      <c r="HRQ831" s="99"/>
      <c r="HRR831" s="99"/>
      <c r="HRS831" s="99"/>
      <c r="HRT831" s="99"/>
      <c r="HRU831" s="99"/>
      <c r="HRV831" s="99"/>
      <c r="HRW831" s="99"/>
      <c r="HRX831" s="99"/>
      <c r="HRY831" s="99"/>
      <c r="HRZ831" s="99"/>
      <c r="HSA831" s="99"/>
      <c r="HSB831" s="99"/>
      <c r="HSC831" s="99"/>
      <c r="HSD831" s="99"/>
      <c r="HSE831" s="99"/>
      <c r="HSF831" s="99"/>
      <c r="HSG831" s="99"/>
      <c r="HSH831" s="99"/>
      <c r="HSI831" s="99"/>
      <c r="HSJ831" s="99"/>
      <c r="HSK831" s="99"/>
      <c r="HSL831" s="99"/>
      <c r="HSM831" s="99"/>
      <c r="HSN831" s="99"/>
      <c r="HSO831" s="99"/>
      <c r="HSP831" s="99"/>
      <c r="HSQ831" s="99"/>
      <c r="HSR831" s="99"/>
      <c r="HSS831" s="99"/>
      <c r="HST831" s="99"/>
      <c r="HSU831" s="99"/>
      <c r="HSV831" s="99"/>
      <c r="HSW831" s="99"/>
      <c r="HSX831" s="99"/>
      <c r="HSY831" s="99"/>
      <c r="HSZ831" s="99"/>
      <c r="HTA831" s="99"/>
      <c r="HTB831" s="99"/>
      <c r="HTC831" s="99"/>
      <c r="HTD831" s="99"/>
      <c r="HTE831" s="99"/>
      <c r="HTF831" s="99"/>
      <c r="HTG831" s="99"/>
      <c r="HTH831" s="99"/>
      <c r="HTI831" s="99"/>
      <c r="HTJ831" s="99"/>
      <c r="HTK831" s="99"/>
      <c r="HTL831" s="99"/>
      <c r="HTM831" s="99"/>
      <c r="HTN831" s="99"/>
      <c r="HTO831" s="99"/>
      <c r="HTP831" s="99"/>
      <c r="HTQ831" s="99"/>
      <c r="HTR831" s="99"/>
      <c r="HTS831" s="99"/>
      <c r="HTT831" s="99"/>
      <c r="HTU831" s="99"/>
      <c r="HTV831" s="99"/>
      <c r="HTW831" s="99"/>
      <c r="HTX831" s="99"/>
      <c r="HTY831" s="99"/>
      <c r="HTZ831" s="99"/>
      <c r="HUA831" s="99"/>
      <c r="HUB831" s="99"/>
      <c r="HUC831" s="99"/>
      <c r="HUD831" s="99"/>
      <c r="HUE831" s="99"/>
      <c r="HUF831" s="99"/>
      <c r="HUG831" s="99"/>
      <c r="HUH831" s="99"/>
      <c r="HUI831" s="99"/>
      <c r="HUJ831" s="99"/>
      <c r="HUK831" s="99"/>
      <c r="HUL831" s="99"/>
      <c r="HUM831" s="99"/>
      <c r="HUN831" s="99"/>
      <c r="HUO831" s="99"/>
      <c r="HUP831" s="99"/>
      <c r="HUQ831" s="99"/>
      <c r="HUR831" s="99"/>
      <c r="HUS831" s="99"/>
      <c r="HUT831" s="99"/>
      <c r="HUU831" s="99"/>
      <c r="HUV831" s="99"/>
      <c r="HUW831" s="99"/>
      <c r="HUX831" s="99"/>
      <c r="HUY831" s="99"/>
      <c r="HUZ831" s="99"/>
      <c r="HVA831" s="99"/>
      <c r="HVB831" s="99"/>
      <c r="HVC831" s="99"/>
      <c r="HVD831" s="99"/>
      <c r="HVE831" s="99"/>
      <c r="HVF831" s="99"/>
      <c r="HVG831" s="99"/>
      <c r="HVH831" s="99"/>
      <c r="HVI831" s="99"/>
      <c r="HVJ831" s="99"/>
      <c r="HVK831" s="99"/>
      <c r="HVL831" s="99"/>
      <c r="HVM831" s="99"/>
      <c r="HVN831" s="99"/>
      <c r="HVO831" s="99"/>
      <c r="HVP831" s="99"/>
      <c r="HVQ831" s="99"/>
      <c r="HVR831" s="99"/>
      <c r="HVS831" s="99"/>
      <c r="HVT831" s="99"/>
      <c r="HVU831" s="99"/>
      <c r="HVV831" s="99"/>
      <c r="HVW831" s="99"/>
      <c r="HVX831" s="99"/>
      <c r="HVY831" s="99"/>
      <c r="HVZ831" s="99"/>
      <c r="HWA831" s="99"/>
      <c r="HWB831" s="99"/>
      <c r="HWC831" s="99"/>
      <c r="HWD831" s="99"/>
      <c r="HWE831" s="99"/>
      <c r="HWF831" s="99"/>
      <c r="HWG831" s="99"/>
      <c r="HWH831" s="99"/>
      <c r="HWI831" s="99"/>
      <c r="HWJ831" s="99"/>
      <c r="HWK831" s="99"/>
      <c r="HWL831" s="99"/>
      <c r="HWM831" s="99"/>
      <c r="HWN831" s="99"/>
      <c r="HWO831" s="99"/>
      <c r="HWP831" s="99"/>
      <c r="HWQ831" s="99"/>
      <c r="HWR831" s="99"/>
      <c r="HWS831" s="99"/>
      <c r="HWT831" s="99"/>
      <c r="HWU831" s="99"/>
      <c r="HWV831" s="99"/>
      <c r="HWW831" s="99"/>
      <c r="HWX831" s="99"/>
      <c r="HWY831" s="99"/>
      <c r="HWZ831" s="99"/>
      <c r="HXA831" s="99"/>
      <c r="HXB831" s="99"/>
      <c r="HXC831" s="99"/>
      <c r="HXD831" s="99"/>
      <c r="HXE831" s="99"/>
      <c r="HXF831" s="99"/>
      <c r="HXG831" s="99"/>
      <c r="HXH831" s="99"/>
      <c r="HXI831" s="99"/>
      <c r="HXJ831" s="99"/>
      <c r="HXK831" s="99"/>
      <c r="HXL831" s="99"/>
      <c r="HXM831" s="99"/>
      <c r="HXN831" s="99"/>
      <c r="HXO831" s="99"/>
      <c r="HXP831" s="99"/>
      <c r="HXQ831" s="99"/>
      <c r="HXR831" s="99"/>
      <c r="HXS831" s="99"/>
      <c r="HXT831" s="99"/>
      <c r="HXU831" s="99"/>
      <c r="HXV831" s="99"/>
      <c r="HXW831" s="99"/>
      <c r="HXX831" s="99"/>
      <c r="HXY831" s="99"/>
      <c r="HXZ831" s="99"/>
      <c r="HYA831" s="99"/>
      <c r="HYB831" s="99"/>
      <c r="HYC831" s="99"/>
      <c r="HYD831" s="99"/>
      <c r="HYE831" s="99"/>
      <c r="HYF831" s="99"/>
      <c r="HYG831" s="99"/>
      <c r="HYH831" s="99"/>
      <c r="HYI831" s="99"/>
      <c r="HYJ831" s="99"/>
      <c r="HYK831" s="99"/>
      <c r="HYL831" s="99"/>
      <c r="HYM831" s="99"/>
      <c r="HYN831" s="99"/>
      <c r="HYO831" s="99"/>
      <c r="HYP831" s="99"/>
      <c r="HYQ831" s="99"/>
      <c r="HYR831" s="99"/>
      <c r="HYS831" s="99"/>
      <c r="HYT831" s="99"/>
      <c r="HYU831" s="99"/>
      <c r="HYV831" s="99"/>
      <c r="HYW831" s="99"/>
      <c r="HYX831" s="99"/>
      <c r="HYY831" s="99"/>
      <c r="HYZ831" s="99"/>
      <c r="HZA831" s="99"/>
      <c r="HZB831" s="99"/>
      <c r="HZC831" s="99"/>
      <c r="HZD831" s="99"/>
      <c r="HZE831" s="99"/>
      <c r="HZF831" s="99"/>
      <c r="HZG831" s="99"/>
      <c r="HZH831" s="99"/>
      <c r="HZI831" s="99"/>
      <c r="HZJ831" s="99"/>
      <c r="HZK831" s="99"/>
      <c r="HZL831" s="99"/>
      <c r="HZM831" s="99"/>
      <c r="HZN831" s="99"/>
      <c r="HZO831" s="99"/>
      <c r="HZP831" s="99"/>
      <c r="HZQ831" s="99"/>
      <c r="HZR831" s="99"/>
      <c r="HZS831" s="99"/>
      <c r="HZT831" s="99"/>
      <c r="HZU831" s="99"/>
      <c r="HZV831" s="99"/>
      <c r="HZW831" s="99"/>
      <c r="HZX831" s="99"/>
      <c r="HZY831" s="99"/>
      <c r="HZZ831" s="99"/>
      <c r="IAA831" s="99"/>
      <c r="IAB831" s="99"/>
      <c r="IAC831" s="99"/>
      <c r="IAD831" s="99"/>
      <c r="IAE831" s="99"/>
      <c r="IAF831" s="99"/>
      <c r="IAG831" s="99"/>
      <c r="IAH831" s="99"/>
      <c r="IAI831" s="99"/>
      <c r="IAJ831" s="99"/>
      <c r="IAK831" s="99"/>
      <c r="IAL831" s="99"/>
      <c r="IAM831" s="99"/>
      <c r="IAN831" s="99"/>
      <c r="IAO831" s="99"/>
      <c r="IAP831" s="99"/>
      <c r="IAQ831" s="99"/>
      <c r="IAR831" s="99"/>
      <c r="IAS831" s="99"/>
      <c r="IAT831" s="99"/>
      <c r="IAU831" s="99"/>
      <c r="IAV831" s="99"/>
      <c r="IAW831" s="99"/>
      <c r="IAX831" s="99"/>
      <c r="IAY831" s="99"/>
      <c r="IAZ831" s="99"/>
      <c r="IBA831" s="99"/>
      <c r="IBB831" s="99"/>
      <c r="IBC831" s="99"/>
      <c r="IBD831" s="99"/>
      <c r="IBE831" s="99"/>
      <c r="IBF831" s="99"/>
      <c r="IBG831" s="99"/>
      <c r="IBH831" s="99"/>
      <c r="IBI831" s="99"/>
      <c r="IBJ831" s="99"/>
      <c r="IBK831" s="99"/>
      <c r="IBL831" s="99"/>
      <c r="IBM831" s="99"/>
      <c r="IBN831" s="99"/>
      <c r="IBO831" s="99"/>
      <c r="IBP831" s="99"/>
      <c r="IBQ831" s="99"/>
      <c r="IBR831" s="99"/>
      <c r="IBS831" s="99"/>
      <c r="IBT831" s="99"/>
      <c r="IBU831" s="99"/>
      <c r="IBV831" s="99"/>
      <c r="IBW831" s="99"/>
      <c r="IBX831" s="99"/>
      <c r="IBY831" s="99"/>
      <c r="IBZ831" s="99"/>
      <c r="ICA831" s="99"/>
      <c r="ICB831" s="99"/>
      <c r="ICC831" s="99"/>
      <c r="ICD831" s="99"/>
      <c r="ICE831" s="99"/>
      <c r="ICF831" s="99"/>
      <c r="ICG831" s="99"/>
      <c r="ICH831" s="99"/>
      <c r="ICI831" s="99"/>
      <c r="ICJ831" s="99"/>
      <c r="ICK831" s="99"/>
      <c r="ICL831" s="99"/>
      <c r="ICM831" s="99"/>
      <c r="ICN831" s="99"/>
      <c r="ICO831" s="99"/>
      <c r="ICP831" s="99"/>
      <c r="ICQ831" s="99"/>
      <c r="ICR831" s="99"/>
      <c r="ICS831" s="99"/>
      <c r="ICT831" s="99"/>
      <c r="ICU831" s="99"/>
      <c r="ICV831" s="99"/>
      <c r="ICW831" s="99"/>
      <c r="ICX831" s="99"/>
      <c r="ICY831" s="99"/>
      <c r="ICZ831" s="99"/>
      <c r="IDA831" s="99"/>
      <c r="IDB831" s="99"/>
      <c r="IDC831" s="99"/>
      <c r="IDD831" s="99"/>
      <c r="IDE831" s="99"/>
      <c r="IDF831" s="99"/>
      <c r="IDG831" s="99"/>
      <c r="IDH831" s="99"/>
      <c r="IDI831" s="99"/>
      <c r="IDJ831" s="99"/>
      <c r="IDK831" s="99"/>
      <c r="IDL831" s="99"/>
      <c r="IDM831" s="99"/>
      <c r="IDN831" s="99"/>
      <c r="IDO831" s="99"/>
      <c r="IDP831" s="99"/>
      <c r="IDQ831" s="99"/>
      <c r="IDR831" s="99"/>
      <c r="IDS831" s="99"/>
      <c r="IDT831" s="99"/>
      <c r="IDU831" s="99"/>
      <c r="IDV831" s="99"/>
      <c r="IDW831" s="99"/>
      <c r="IDX831" s="99"/>
      <c r="IDY831" s="99"/>
      <c r="IDZ831" s="99"/>
      <c r="IEA831" s="99"/>
      <c r="IEB831" s="99"/>
      <c r="IEC831" s="99"/>
      <c r="IED831" s="99"/>
      <c r="IEE831" s="99"/>
      <c r="IEF831" s="99"/>
      <c r="IEG831" s="99"/>
      <c r="IEH831" s="99"/>
      <c r="IEI831" s="99"/>
      <c r="IEJ831" s="99"/>
      <c r="IEK831" s="99"/>
      <c r="IEL831" s="99"/>
      <c r="IEM831" s="99"/>
      <c r="IEN831" s="99"/>
      <c r="IEO831" s="99"/>
      <c r="IEP831" s="99"/>
      <c r="IEQ831" s="99"/>
      <c r="IER831" s="99"/>
      <c r="IES831" s="99"/>
      <c r="IET831" s="99"/>
      <c r="IEU831" s="99"/>
      <c r="IEV831" s="99"/>
      <c r="IEW831" s="99"/>
      <c r="IEX831" s="99"/>
      <c r="IEY831" s="99"/>
      <c r="IEZ831" s="99"/>
      <c r="IFA831" s="99"/>
      <c r="IFB831" s="99"/>
      <c r="IFC831" s="99"/>
      <c r="IFD831" s="99"/>
      <c r="IFE831" s="99"/>
      <c r="IFF831" s="99"/>
      <c r="IFG831" s="99"/>
      <c r="IFH831" s="99"/>
      <c r="IFI831" s="99"/>
      <c r="IFJ831" s="99"/>
      <c r="IFK831" s="99"/>
      <c r="IFL831" s="99"/>
      <c r="IFM831" s="99"/>
      <c r="IFN831" s="99"/>
      <c r="IFO831" s="99"/>
      <c r="IFP831" s="99"/>
      <c r="IFQ831" s="99"/>
      <c r="IFR831" s="99"/>
      <c r="IFS831" s="99"/>
      <c r="IFT831" s="99"/>
      <c r="IFU831" s="99"/>
      <c r="IFV831" s="99"/>
      <c r="IFW831" s="99"/>
      <c r="IFX831" s="99"/>
      <c r="IFY831" s="99"/>
      <c r="IFZ831" s="99"/>
      <c r="IGA831" s="99"/>
      <c r="IGB831" s="99"/>
      <c r="IGC831" s="99"/>
      <c r="IGD831" s="99"/>
      <c r="IGE831" s="99"/>
      <c r="IGF831" s="99"/>
      <c r="IGG831" s="99"/>
      <c r="IGH831" s="99"/>
      <c r="IGI831" s="99"/>
      <c r="IGJ831" s="99"/>
      <c r="IGK831" s="99"/>
      <c r="IGL831" s="99"/>
      <c r="IGM831" s="99"/>
      <c r="IGN831" s="99"/>
      <c r="IGO831" s="99"/>
      <c r="IGP831" s="99"/>
      <c r="IGQ831" s="99"/>
      <c r="IGR831" s="99"/>
      <c r="IGS831" s="99"/>
      <c r="IGT831" s="99"/>
      <c r="IGU831" s="99"/>
      <c r="IGV831" s="99"/>
      <c r="IGW831" s="99"/>
      <c r="IGX831" s="99"/>
      <c r="IGY831" s="99"/>
      <c r="IGZ831" s="99"/>
      <c r="IHA831" s="99"/>
      <c r="IHB831" s="99"/>
      <c r="IHC831" s="99"/>
      <c r="IHD831" s="99"/>
      <c r="IHE831" s="99"/>
      <c r="IHF831" s="99"/>
      <c r="IHG831" s="99"/>
      <c r="IHH831" s="99"/>
      <c r="IHI831" s="99"/>
      <c r="IHJ831" s="99"/>
      <c r="IHK831" s="99"/>
      <c r="IHL831" s="99"/>
      <c r="IHM831" s="99"/>
      <c r="IHN831" s="99"/>
      <c r="IHO831" s="99"/>
      <c r="IHP831" s="99"/>
      <c r="IHQ831" s="99"/>
      <c r="IHR831" s="99"/>
      <c r="IHS831" s="99"/>
      <c r="IHT831" s="99"/>
      <c r="IHU831" s="99"/>
      <c r="IHV831" s="99"/>
      <c r="IHW831" s="99"/>
      <c r="IHX831" s="99"/>
      <c r="IHY831" s="99"/>
      <c r="IHZ831" s="99"/>
      <c r="IIA831" s="99"/>
      <c r="IIB831" s="99"/>
      <c r="IIC831" s="99"/>
      <c r="IID831" s="99"/>
      <c r="IIE831" s="99"/>
      <c r="IIF831" s="99"/>
      <c r="IIG831" s="99"/>
      <c r="IIH831" s="99"/>
      <c r="III831" s="99"/>
      <c r="IIJ831" s="99"/>
      <c r="IIK831" s="99"/>
      <c r="IIL831" s="99"/>
      <c r="IIM831" s="99"/>
      <c r="IIN831" s="99"/>
      <c r="IIO831" s="99"/>
      <c r="IIP831" s="99"/>
      <c r="IIQ831" s="99"/>
      <c r="IIR831" s="99"/>
      <c r="IIS831" s="99"/>
      <c r="IIT831" s="99"/>
      <c r="IIU831" s="99"/>
      <c r="IIV831" s="99"/>
      <c r="IIW831" s="99"/>
      <c r="IIX831" s="99"/>
      <c r="IIY831" s="99"/>
      <c r="IIZ831" s="99"/>
      <c r="IJA831" s="99"/>
      <c r="IJB831" s="99"/>
      <c r="IJC831" s="99"/>
      <c r="IJD831" s="99"/>
      <c r="IJE831" s="99"/>
      <c r="IJF831" s="99"/>
      <c r="IJG831" s="99"/>
      <c r="IJH831" s="99"/>
      <c r="IJI831" s="99"/>
      <c r="IJJ831" s="99"/>
      <c r="IJK831" s="99"/>
      <c r="IJL831" s="99"/>
      <c r="IJM831" s="99"/>
      <c r="IJN831" s="99"/>
      <c r="IJO831" s="99"/>
      <c r="IJP831" s="99"/>
      <c r="IJQ831" s="99"/>
      <c r="IJR831" s="99"/>
      <c r="IJS831" s="99"/>
      <c r="IJT831" s="99"/>
      <c r="IJU831" s="99"/>
      <c r="IJV831" s="99"/>
      <c r="IJW831" s="99"/>
      <c r="IJX831" s="99"/>
      <c r="IJY831" s="99"/>
      <c r="IJZ831" s="99"/>
      <c r="IKA831" s="99"/>
      <c r="IKB831" s="99"/>
      <c r="IKC831" s="99"/>
      <c r="IKD831" s="99"/>
      <c r="IKE831" s="99"/>
      <c r="IKF831" s="99"/>
      <c r="IKG831" s="99"/>
      <c r="IKH831" s="99"/>
      <c r="IKI831" s="99"/>
      <c r="IKJ831" s="99"/>
      <c r="IKK831" s="99"/>
      <c r="IKL831" s="99"/>
      <c r="IKM831" s="99"/>
      <c r="IKN831" s="99"/>
      <c r="IKO831" s="99"/>
      <c r="IKP831" s="99"/>
      <c r="IKQ831" s="99"/>
      <c r="IKR831" s="99"/>
      <c r="IKS831" s="99"/>
      <c r="IKT831" s="99"/>
      <c r="IKU831" s="99"/>
      <c r="IKV831" s="99"/>
      <c r="IKW831" s="99"/>
      <c r="IKX831" s="99"/>
      <c r="IKY831" s="99"/>
      <c r="IKZ831" s="99"/>
      <c r="ILA831" s="99"/>
      <c r="ILB831" s="99"/>
      <c r="ILC831" s="99"/>
      <c r="ILD831" s="99"/>
      <c r="ILE831" s="99"/>
      <c r="ILF831" s="99"/>
      <c r="ILG831" s="99"/>
      <c r="ILH831" s="99"/>
      <c r="ILI831" s="99"/>
      <c r="ILJ831" s="99"/>
      <c r="ILK831" s="99"/>
      <c r="ILL831" s="99"/>
      <c r="ILM831" s="99"/>
      <c r="ILN831" s="99"/>
      <c r="ILO831" s="99"/>
      <c r="ILP831" s="99"/>
      <c r="ILQ831" s="99"/>
      <c r="ILR831" s="99"/>
      <c r="ILS831" s="99"/>
      <c r="ILT831" s="99"/>
      <c r="ILU831" s="99"/>
      <c r="ILV831" s="99"/>
      <c r="ILW831" s="99"/>
      <c r="ILX831" s="99"/>
      <c r="ILY831" s="99"/>
      <c r="ILZ831" s="99"/>
      <c r="IMA831" s="99"/>
      <c r="IMB831" s="99"/>
      <c r="IMC831" s="99"/>
      <c r="IMD831" s="99"/>
      <c r="IME831" s="99"/>
      <c r="IMF831" s="99"/>
      <c r="IMG831" s="99"/>
      <c r="IMH831" s="99"/>
      <c r="IMI831" s="99"/>
      <c r="IMJ831" s="99"/>
      <c r="IMK831" s="99"/>
      <c r="IML831" s="99"/>
      <c r="IMM831" s="99"/>
      <c r="IMN831" s="99"/>
      <c r="IMO831" s="99"/>
      <c r="IMP831" s="99"/>
      <c r="IMQ831" s="99"/>
      <c r="IMR831" s="99"/>
      <c r="IMS831" s="99"/>
      <c r="IMT831" s="99"/>
      <c r="IMU831" s="99"/>
      <c r="IMV831" s="99"/>
      <c r="IMW831" s="99"/>
      <c r="IMX831" s="99"/>
      <c r="IMY831" s="99"/>
      <c r="IMZ831" s="99"/>
      <c r="INA831" s="99"/>
      <c r="INB831" s="99"/>
      <c r="INC831" s="99"/>
      <c r="IND831" s="99"/>
      <c r="INE831" s="99"/>
      <c r="INF831" s="99"/>
      <c r="ING831" s="99"/>
      <c r="INH831" s="99"/>
      <c r="INI831" s="99"/>
      <c r="INJ831" s="99"/>
      <c r="INK831" s="99"/>
      <c r="INL831" s="99"/>
      <c r="INM831" s="99"/>
      <c r="INN831" s="99"/>
      <c r="INO831" s="99"/>
      <c r="INP831" s="99"/>
      <c r="INQ831" s="99"/>
      <c r="INR831" s="99"/>
      <c r="INS831" s="99"/>
      <c r="INT831" s="99"/>
      <c r="INU831" s="99"/>
      <c r="INV831" s="99"/>
      <c r="INW831" s="99"/>
      <c r="INX831" s="99"/>
      <c r="INY831" s="99"/>
      <c r="INZ831" s="99"/>
      <c r="IOA831" s="99"/>
      <c r="IOB831" s="99"/>
      <c r="IOC831" s="99"/>
      <c r="IOD831" s="99"/>
      <c r="IOE831" s="99"/>
      <c r="IOF831" s="99"/>
      <c r="IOG831" s="99"/>
      <c r="IOH831" s="99"/>
      <c r="IOI831" s="99"/>
      <c r="IOJ831" s="99"/>
      <c r="IOK831" s="99"/>
      <c r="IOL831" s="99"/>
      <c r="IOM831" s="99"/>
      <c r="ION831" s="99"/>
      <c r="IOO831" s="99"/>
      <c r="IOP831" s="99"/>
      <c r="IOQ831" s="99"/>
      <c r="IOR831" s="99"/>
      <c r="IOS831" s="99"/>
      <c r="IOT831" s="99"/>
      <c r="IOU831" s="99"/>
      <c r="IOV831" s="99"/>
      <c r="IOW831" s="99"/>
      <c r="IOX831" s="99"/>
      <c r="IOY831" s="99"/>
      <c r="IOZ831" s="99"/>
      <c r="IPA831" s="99"/>
      <c r="IPB831" s="99"/>
      <c r="IPC831" s="99"/>
      <c r="IPD831" s="99"/>
      <c r="IPE831" s="99"/>
      <c r="IPF831" s="99"/>
      <c r="IPG831" s="99"/>
      <c r="IPH831" s="99"/>
      <c r="IPI831" s="99"/>
      <c r="IPJ831" s="99"/>
      <c r="IPK831" s="99"/>
      <c r="IPL831" s="99"/>
      <c r="IPM831" s="99"/>
      <c r="IPN831" s="99"/>
      <c r="IPO831" s="99"/>
      <c r="IPP831" s="99"/>
      <c r="IPQ831" s="99"/>
      <c r="IPR831" s="99"/>
      <c r="IPS831" s="99"/>
      <c r="IPT831" s="99"/>
      <c r="IPU831" s="99"/>
      <c r="IPV831" s="99"/>
      <c r="IPW831" s="99"/>
      <c r="IPX831" s="99"/>
      <c r="IPY831" s="99"/>
      <c r="IPZ831" s="99"/>
      <c r="IQA831" s="99"/>
      <c r="IQB831" s="99"/>
      <c r="IQC831" s="99"/>
      <c r="IQD831" s="99"/>
      <c r="IQE831" s="99"/>
      <c r="IQF831" s="99"/>
      <c r="IQG831" s="99"/>
      <c r="IQH831" s="99"/>
      <c r="IQI831" s="99"/>
      <c r="IQJ831" s="99"/>
      <c r="IQK831" s="99"/>
      <c r="IQL831" s="99"/>
      <c r="IQM831" s="99"/>
      <c r="IQN831" s="99"/>
      <c r="IQO831" s="99"/>
      <c r="IQP831" s="99"/>
      <c r="IQQ831" s="99"/>
      <c r="IQR831" s="99"/>
      <c r="IQS831" s="99"/>
      <c r="IQT831" s="99"/>
      <c r="IQU831" s="99"/>
      <c r="IQV831" s="99"/>
      <c r="IQW831" s="99"/>
      <c r="IQX831" s="99"/>
      <c r="IQY831" s="99"/>
      <c r="IQZ831" s="99"/>
      <c r="IRA831" s="99"/>
      <c r="IRB831" s="99"/>
      <c r="IRC831" s="99"/>
      <c r="IRD831" s="99"/>
      <c r="IRE831" s="99"/>
      <c r="IRF831" s="99"/>
      <c r="IRG831" s="99"/>
      <c r="IRH831" s="99"/>
      <c r="IRI831" s="99"/>
      <c r="IRJ831" s="99"/>
      <c r="IRK831" s="99"/>
      <c r="IRL831" s="99"/>
      <c r="IRM831" s="99"/>
      <c r="IRN831" s="99"/>
      <c r="IRO831" s="99"/>
      <c r="IRP831" s="99"/>
      <c r="IRQ831" s="99"/>
      <c r="IRR831" s="99"/>
      <c r="IRS831" s="99"/>
      <c r="IRT831" s="99"/>
      <c r="IRU831" s="99"/>
      <c r="IRV831" s="99"/>
      <c r="IRW831" s="99"/>
      <c r="IRX831" s="99"/>
      <c r="IRY831" s="99"/>
      <c r="IRZ831" s="99"/>
      <c r="ISA831" s="99"/>
      <c r="ISB831" s="99"/>
      <c r="ISC831" s="99"/>
      <c r="ISD831" s="99"/>
      <c r="ISE831" s="99"/>
      <c r="ISF831" s="99"/>
      <c r="ISG831" s="99"/>
      <c r="ISH831" s="99"/>
      <c r="ISI831" s="99"/>
      <c r="ISJ831" s="99"/>
      <c r="ISK831" s="99"/>
      <c r="ISL831" s="99"/>
      <c r="ISM831" s="99"/>
      <c r="ISN831" s="99"/>
      <c r="ISO831" s="99"/>
      <c r="ISP831" s="99"/>
      <c r="ISQ831" s="99"/>
      <c r="ISR831" s="99"/>
      <c r="ISS831" s="99"/>
      <c r="IST831" s="99"/>
      <c r="ISU831" s="99"/>
      <c r="ISV831" s="99"/>
      <c r="ISW831" s="99"/>
      <c r="ISX831" s="99"/>
      <c r="ISY831" s="99"/>
      <c r="ISZ831" s="99"/>
      <c r="ITA831" s="99"/>
      <c r="ITB831" s="99"/>
      <c r="ITC831" s="99"/>
      <c r="ITD831" s="99"/>
      <c r="ITE831" s="99"/>
      <c r="ITF831" s="99"/>
      <c r="ITG831" s="99"/>
      <c r="ITH831" s="99"/>
      <c r="ITI831" s="99"/>
      <c r="ITJ831" s="99"/>
      <c r="ITK831" s="99"/>
      <c r="ITL831" s="99"/>
      <c r="ITM831" s="99"/>
      <c r="ITN831" s="99"/>
      <c r="ITO831" s="99"/>
      <c r="ITP831" s="99"/>
      <c r="ITQ831" s="99"/>
      <c r="ITR831" s="99"/>
      <c r="ITS831" s="99"/>
      <c r="ITT831" s="99"/>
      <c r="ITU831" s="99"/>
      <c r="ITV831" s="99"/>
      <c r="ITW831" s="99"/>
      <c r="ITX831" s="99"/>
      <c r="ITY831" s="99"/>
      <c r="ITZ831" s="99"/>
      <c r="IUA831" s="99"/>
      <c r="IUB831" s="99"/>
      <c r="IUC831" s="99"/>
      <c r="IUD831" s="99"/>
      <c r="IUE831" s="99"/>
      <c r="IUF831" s="99"/>
      <c r="IUG831" s="99"/>
      <c r="IUH831" s="99"/>
      <c r="IUI831" s="99"/>
      <c r="IUJ831" s="99"/>
      <c r="IUK831" s="99"/>
      <c r="IUL831" s="99"/>
      <c r="IUM831" s="99"/>
      <c r="IUN831" s="99"/>
      <c r="IUO831" s="99"/>
      <c r="IUP831" s="99"/>
      <c r="IUQ831" s="99"/>
      <c r="IUR831" s="99"/>
      <c r="IUS831" s="99"/>
      <c r="IUT831" s="99"/>
      <c r="IUU831" s="99"/>
      <c r="IUV831" s="99"/>
      <c r="IUW831" s="99"/>
      <c r="IUX831" s="99"/>
      <c r="IUY831" s="99"/>
      <c r="IUZ831" s="99"/>
      <c r="IVA831" s="99"/>
      <c r="IVB831" s="99"/>
      <c r="IVC831" s="99"/>
      <c r="IVD831" s="99"/>
      <c r="IVE831" s="99"/>
      <c r="IVF831" s="99"/>
      <c r="IVG831" s="99"/>
      <c r="IVH831" s="99"/>
      <c r="IVI831" s="99"/>
      <c r="IVJ831" s="99"/>
      <c r="IVK831" s="99"/>
      <c r="IVL831" s="99"/>
      <c r="IVM831" s="99"/>
      <c r="IVN831" s="99"/>
      <c r="IVO831" s="99"/>
      <c r="IVP831" s="99"/>
      <c r="IVQ831" s="99"/>
      <c r="IVR831" s="99"/>
      <c r="IVS831" s="99"/>
      <c r="IVT831" s="99"/>
      <c r="IVU831" s="99"/>
      <c r="IVV831" s="99"/>
      <c r="IVW831" s="99"/>
      <c r="IVX831" s="99"/>
      <c r="IVY831" s="99"/>
      <c r="IVZ831" s="99"/>
      <c r="IWA831" s="99"/>
      <c r="IWB831" s="99"/>
      <c r="IWC831" s="99"/>
      <c r="IWD831" s="99"/>
      <c r="IWE831" s="99"/>
      <c r="IWF831" s="99"/>
      <c r="IWG831" s="99"/>
      <c r="IWH831" s="99"/>
      <c r="IWI831" s="99"/>
      <c r="IWJ831" s="99"/>
      <c r="IWK831" s="99"/>
      <c r="IWL831" s="99"/>
      <c r="IWM831" s="99"/>
      <c r="IWN831" s="99"/>
      <c r="IWO831" s="99"/>
      <c r="IWP831" s="99"/>
      <c r="IWQ831" s="99"/>
      <c r="IWR831" s="99"/>
      <c r="IWS831" s="99"/>
      <c r="IWT831" s="99"/>
      <c r="IWU831" s="99"/>
      <c r="IWV831" s="99"/>
      <c r="IWW831" s="99"/>
      <c r="IWX831" s="99"/>
      <c r="IWY831" s="99"/>
      <c r="IWZ831" s="99"/>
      <c r="IXA831" s="99"/>
      <c r="IXB831" s="99"/>
      <c r="IXC831" s="99"/>
      <c r="IXD831" s="99"/>
      <c r="IXE831" s="99"/>
      <c r="IXF831" s="99"/>
      <c r="IXG831" s="99"/>
      <c r="IXH831" s="99"/>
      <c r="IXI831" s="99"/>
      <c r="IXJ831" s="99"/>
      <c r="IXK831" s="99"/>
      <c r="IXL831" s="99"/>
      <c r="IXM831" s="99"/>
      <c r="IXN831" s="99"/>
      <c r="IXO831" s="99"/>
      <c r="IXP831" s="99"/>
      <c r="IXQ831" s="99"/>
      <c r="IXR831" s="99"/>
      <c r="IXS831" s="99"/>
      <c r="IXT831" s="99"/>
      <c r="IXU831" s="99"/>
      <c r="IXV831" s="99"/>
      <c r="IXW831" s="99"/>
      <c r="IXX831" s="99"/>
      <c r="IXY831" s="99"/>
      <c r="IXZ831" s="99"/>
      <c r="IYA831" s="99"/>
      <c r="IYB831" s="99"/>
      <c r="IYC831" s="99"/>
      <c r="IYD831" s="99"/>
      <c r="IYE831" s="99"/>
      <c r="IYF831" s="99"/>
      <c r="IYG831" s="99"/>
      <c r="IYH831" s="99"/>
      <c r="IYI831" s="99"/>
      <c r="IYJ831" s="99"/>
      <c r="IYK831" s="99"/>
      <c r="IYL831" s="99"/>
      <c r="IYM831" s="99"/>
      <c r="IYN831" s="99"/>
      <c r="IYO831" s="99"/>
      <c r="IYP831" s="99"/>
      <c r="IYQ831" s="99"/>
      <c r="IYR831" s="99"/>
      <c r="IYS831" s="99"/>
      <c r="IYT831" s="99"/>
      <c r="IYU831" s="99"/>
      <c r="IYV831" s="99"/>
      <c r="IYW831" s="99"/>
      <c r="IYX831" s="99"/>
      <c r="IYY831" s="99"/>
      <c r="IYZ831" s="99"/>
      <c r="IZA831" s="99"/>
      <c r="IZB831" s="99"/>
      <c r="IZC831" s="99"/>
      <c r="IZD831" s="99"/>
      <c r="IZE831" s="99"/>
      <c r="IZF831" s="99"/>
      <c r="IZG831" s="99"/>
      <c r="IZH831" s="99"/>
      <c r="IZI831" s="99"/>
      <c r="IZJ831" s="99"/>
      <c r="IZK831" s="99"/>
      <c r="IZL831" s="99"/>
      <c r="IZM831" s="99"/>
      <c r="IZN831" s="99"/>
      <c r="IZO831" s="99"/>
      <c r="IZP831" s="99"/>
      <c r="IZQ831" s="99"/>
      <c r="IZR831" s="99"/>
      <c r="IZS831" s="99"/>
      <c r="IZT831" s="99"/>
      <c r="IZU831" s="99"/>
      <c r="IZV831" s="99"/>
      <c r="IZW831" s="99"/>
      <c r="IZX831" s="99"/>
      <c r="IZY831" s="99"/>
      <c r="IZZ831" s="99"/>
      <c r="JAA831" s="99"/>
      <c r="JAB831" s="99"/>
      <c r="JAC831" s="99"/>
      <c r="JAD831" s="99"/>
      <c r="JAE831" s="99"/>
      <c r="JAF831" s="99"/>
      <c r="JAG831" s="99"/>
      <c r="JAH831" s="99"/>
      <c r="JAI831" s="99"/>
      <c r="JAJ831" s="99"/>
      <c r="JAK831" s="99"/>
      <c r="JAL831" s="99"/>
      <c r="JAM831" s="99"/>
      <c r="JAN831" s="99"/>
      <c r="JAO831" s="99"/>
      <c r="JAP831" s="99"/>
      <c r="JAQ831" s="99"/>
      <c r="JAR831" s="99"/>
      <c r="JAS831" s="99"/>
      <c r="JAT831" s="99"/>
      <c r="JAU831" s="99"/>
      <c r="JAV831" s="99"/>
      <c r="JAW831" s="99"/>
      <c r="JAX831" s="99"/>
      <c r="JAY831" s="99"/>
      <c r="JAZ831" s="99"/>
      <c r="JBA831" s="99"/>
      <c r="JBB831" s="99"/>
      <c r="JBC831" s="99"/>
      <c r="JBD831" s="99"/>
      <c r="JBE831" s="99"/>
      <c r="JBF831" s="99"/>
      <c r="JBG831" s="99"/>
      <c r="JBH831" s="99"/>
      <c r="JBI831" s="99"/>
      <c r="JBJ831" s="99"/>
      <c r="JBK831" s="99"/>
      <c r="JBL831" s="99"/>
      <c r="JBM831" s="99"/>
      <c r="JBN831" s="99"/>
      <c r="JBO831" s="99"/>
      <c r="JBP831" s="99"/>
      <c r="JBQ831" s="99"/>
      <c r="JBR831" s="99"/>
      <c r="JBS831" s="99"/>
      <c r="JBT831" s="99"/>
      <c r="JBU831" s="99"/>
      <c r="JBV831" s="99"/>
      <c r="JBW831" s="99"/>
      <c r="JBX831" s="99"/>
      <c r="JBY831" s="99"/>
      <c r="JBZ831" s="99"/>
      <c r="JCA831" s="99"/>
      <c r="JCB831" s="99"/>
      <c r="JCC831" s="99"/>
      <c r="JCD831" s="99"/>
      <c r="JCE831" s="99"/>
      <c r="JCF831" s="99"/>
      <c r="JCG831" s="99"/>
      <c r="JCH831" s="99"/>
      <c r="JCI831" s="99"/>
      <c r="JCJ831" s="99"/>
      <c r="JCK831" s="99"/>
      <c r="JCL831" s="99"/>
      <c r="JCM831" s="99"/>
      <c r="JCN831" s="99"/>
      <c r="JCO831" s="99"/>
      <c r="JCP831" s="99"/>
      <c r="JCQ831" s="99"/>
      <c r="JCR831" s="99"/>
      <c r="JCS831" s="99"/>
      <c r="JCT831" s="99"/>
      <c r="JCU831" s="99"/>
      <c r="JCV831" s="99"/>
      <c r="JCW831" s="99"/>
      <c r="JCX831" s="99"/>
      <c r="JCY831" s="99"/>
      <c r="JCZ831" s="99"/>
      <c r="JDA831" s="99"/>
      <c r="JDB831" s="99"/>
      <c r="JDC831" s="99"/>
      <c r="JDD831" s="99"/>
      <c r="JDE831" s="99"/>
      <c r="JDF831" s="99"/>
      <c r="JDG831" s="99"/>
      <c r="JDH831" s="99"/>
      <c r="JDI831" s="99"/>
      <c r="JDJ831" s="99"/>
      <c r="JDK831" s="99"/>
      <c r="JDL831" s="99"/>
      <c r="JDM831" s="99"/>
      <c r="JDN831" s="99"/>
      <c r="JDO831" s="99"/>
      <c r="JDP831" s="99"/>
      <c r="JDQ831" s="99"/>
      <c r="JDR831" s="99"/>
      <c r="JDS831" s="99"/>
      <c r="JDT831" s="99"/>
      <c r="JDU831" s="99"/>
      <c r="JDV831" s="99"/>
      <c r="JDW831" s="99"/>
      <c r="JDX831" s="99"/>
      <c r="JDY831" s="99"/>
      <c r="JDZ831" s="99"/>
      <c r="JEA831" s="99"/>
      <c r="JEB831" s="99"/>
      <c r="JEC831" s="99"/>
      <c r="JED831" s="99"/>
      <c r="JEE831" s="99"/>
      <c r="JEF831" s="99"/>
      <c r="JEG831" s="99"/>
      <c r="JEH831" s="99"/>
      <c r="JEI831" s="99"/>
      <c r="JEJ831" s="99"/>
      <c r="JEK831" s="99"/>
      <c r="JEL831" s="99"/>
      <c r="JEM831" s="99"/>
      <c r="JEN831" s="99"/>
      <c r="JEO831" s="99"/>
      <c r="JEP831" s="99"/>
      <c r="JEQ831" s="99"/>
      <c r="JER831" s="99"/>
      <c r="JES831" s="99"/>
      <c r="JET831" s="99"/>
      <c r="JEU831" s="99"/>
      <c r="JEV831" s="99"/>
      <c r="JEW831" s="99"/>
      <c r="JEX831" s="99"/>
      <c r="JEY831" s="99"/>
      <c r="JEZ831" s="99"/>
      <c r="JFA831" s="99"/>
      <c r="JFB831" s="99"/>
      <c r="JFC831" s="99"/>
      <c r="JFD831" s="99"/>
      <c r="JFE831" s="99"/>
      <c r="JFF831" s="99"/>
      <c r="JFG831" s="99"/>
      <c r="JFH831" s="99"/>
      <c r="JFI831" s="99"/>
      <c r="JFJ831" s="99"/>
      <c r="JFK831" s="99"/>
      <c r="JFL831" s="99"/>
      <c r="JFM831" s="99"/>
      <c r="JFN831" s="99"/>
      <c r="JFO831" s="99"/>
      <c r="JFP831" s="99"/>
      <c r="JFQ831" s="99"/>
      <c r="JFR831" s="99"/>
      <c r="JFS831" s="99"/>
      <c r="JFT831" s="99"/>
      <c r="JFU831" s="99"/>
      <c r="JFV831" s="99"/>
      <c r="JFW831" s="99"/>
      <c r="JFX831" s="99"/>
      <c r="JFY831" s="99"/>
      <c r="JFZ831" s="99"/>
      <c r="JGA831" s="99"/>
      <c r="JGB831" s="99"/>
      <c r="JGC831" s="99"/>
      <c r="JGD831" s="99"/>
      <c r="JGE831" s="99"/>
      <c r="JGF831" s="99"/>
      <c r="JGG831" s="99"/>
      <c r="JGH831" s="99"/>
      <c r="JGI831" s="99"/>
      <c r="JGJ831" s="99"/>
      <c r="JGK831" s="99"/>
      <c r="JGL831" s="99"/>
      <c r="JGM831" s="99"/>
      <c r="JGN831" s="99"/>
      <c r="JGO831" s="99"/>
      <c r="JGP831" s="99"/>
      <c r="JGQ831" s="99"/>
      <c r="JGR831" s="99"/>
      <c r="JGS831" s="99"/>
      <c r="JGT831" s="99"/>
      <c r="JGU831" s="99"/>
      <c r="JGV831" s="99"/>
      <c r="JGW831" s="99"/>
      <c r="JGX831" s="99"/>
      <c r="JGY831" s="99"/>
      <c r="JGZ831" s="99"/>
      <c r="JHA831" s="99"/>
      <c r="JHB831" s="99"/>
      <c r="JHC831" s="99"/>
      <c r="JHD831" s="99"/>
      <c r="JHE831" s="99"/>
      <c r="JHF831" s="99"/>
      <c r="JHG831" s="99"/>
      <c r="JHH831" s="99"/>
      <c r="JHI831" s="99"/>
      <c r="JHJ831" s="99"/>
      <c r="JHK831" s="99"/>
      <c r="JHL831" s="99"/>
      <c r="JHM831" s="99"/>
      <c r="JHN831" s="99"/>
      <c r="JHO831" s="99"/>
      <c r="JHP831" s="99"/>
      <c r="JHQ831" s="99"/>
      <c r="JHR831" s="99"/>
      <c r="JHS831" s="99"/>
      <c r="JHT831" s="99"/>
      <c r="JHU831" s="99"/>
      <c r="JHV831" s="99"/>
      <c r="JHW831" s="99"/>
      <c r="JHX831" s="99"/>
      <c r="JHY831" s="99"/>
      <c r="JHZ831" s="99"/>
      <c r="JIA831" s="99"/>
      <c r="JIB831" s="99"/>
      <c r="JIC831" s="99"/>
      <c r="JID831" s="99"/>
      <c r="JIE831" s="99"/>
      <c r="JIF831" s="99"/>
      <c r="JIG831" s="99"/>
      <c r="JIH831" s="99"/>
      <c r="JII831" s="99"/>
      <c r="JIJ831" s="99"/>
      <c r="JIK831" s="99"/>
      <c r="JIL831" s="99"/>
      <c r="JIM831" s="99"/>
      <c r="JIN831" s="99"/>
      <c r="JIO831" s="99"/>
      <c r="JIP831" s="99"/>
      <c r="JIQ831" s="99"/>
      <c r="JIR831" s="99"/>
      <c r="JIS831" s="99"/>
      <c r="JIT831" s="99"/>
      <c r="JIU831" s="99"/>
      <c r="JIV831" s="99"/>
      <c r="JIW831" s="99"/>
      <c r="JIX831" s="99"/>
      <c r="JIY831" s="99"/>
      <c r="JIZ831" s="99"/>
      <c r="JJA831" s="99"/>
      <c r="JJB831" s="99"/>
      <c r="JJC831" s="99"/>
      <c r="JJD831" s="99"/>
      <c r="JJE831" s="99"/>
      <c r="JJF831" s="99"/>
      <c r="JJG831" s="99"/>
      <c r="JJH831" s="99"/>
      <c r="JJI831" s="99"/>
      <c r="JJJ831" s="99"/>
      <c r="JJK831" s="99"/>
      <c r="JJL831" s="99"/>
      <c r="JJM831" s="99"/>
      <c r="JJN831" s="99"/>
      <c r="JJO831" s="99"/>
      <c r="JJP831" s="99"/>
      <c r="JJQ831" s="99"/>
      <c r="JJR831" s="99"/>
      <c r="JJS831" s="99"/>
      <c r="JJT831" s="99"/>
      <c r="JJU831" s="99"/>
      <c r="JJV831" s="99"/>
      <c r="JJW831" s="99"/>
      <c r="JJX831" s="99"/>
      <c r="JJY831" s="99"/>
      <c r="JJZ831" s="99"/>
      <c r="JKA831" s="99"/>
      <c r="JKB831" s="99"/>
      <c r="JKC831" s="99"/>
      <c r="JKD831" s="99"/>
      <c r="JKE831" s="99"/>
      <c r="JKF831" s="99"/>
      <c r="JKG831" s="99"/>
      <c r="JKH831" s="99"/>
      <c r="JKI831" s="99"/>
      <c r="JKJ831" s="99"/>
      <c r="JKK831" s="99"/>
      <c r="JKL831" s="99"/>
      <c r="JKM831" s="99"/>
      <c r="JKN831" s="99"/>
      <c r="JKO831" s="99"/>
      <c r="JKP831" s="99"/>
      <c r="JKQ831" s="99"/>
      <c r="JKR831" s="99"/>
      <c r="JKS831" s="99"/>
      <c r="JKT831" s="99"/>
      <c r="JKU831" s="99"/>
      <c r="JKV831" s="99"/>
      <c r="JKW831" s="99"/>
      <c r="JKX831" s="99"/>
      <c r="JKY831" s="99"/>
      <c r="JKZ831" s="99"/>
      <c r="JLA831" s="99"/>
      <c r="JLB831" s="99"/>
      <c r="JLC831" s="99"/>
      <c r="JLD831" s="99"/>
      <c r="JLE831" s="99"/>
      <c r="JLF831" s="99"/>
      <c r="JLG831" s="99"/>
      <c r="JLH831" s="99"/>
      <c r="JLI831" s="99"/>
      <c r="JLJ831" s="99"/>
      <c r="JLK831" s="99"/>
      <c r="JLL831" s="99"/>
      <c r="JLM831" s="99"/>
      <c r="JLN831" s="99"/>
      <c r="JLO831" s="99"/>
      <c r="JLP831" s="99"/>
      <c r="JLQ831" s="99"/>
      <c r="JLR831" s="99"/>
      <c r="JLS831" s="99"/>
      <c r="JLT831" s="99"/>
      <c r="JLU831" s="99"/>
      <c r="JLV831" s="99"/>
      <c r="JLW831" s="99"/>
      <c r="JLX831" s="99"/>
      <c r="JLY831" s="99"/>
      <c r="JLZ831" s="99"/>
      <c r="JMA831" s="99"/>
      <c r="JMB831" s="99"/>
      <c r="JMC831" s="99"/>
      <c r="JMD831" s="99"/>
      <c r="JME831" s="99"/>
      <c r="JMF831" s="99"/>
      <c r="JMG831" s="99"/>
      <c r="JMH831" s="99"/>
      <c r="JMI831" s="99"/>
      <c r="JMJ831" s="99"/>
      <c r="JMK831" s="99"/>
      <c r="JML831" s="99"/>
      <c r="JMM831" s="99"/>
      <c r="JMN831" s="99"/>
      <c r="JMO831" s="99"/>
      <c r="JMP831" s="99"/>
      <c r="JMQ831" s="99"/>
      <c r="JMR831" s="99"/>
      <c r="JMS831" s="99"/>
      <c r="JMT831" s="99"/>
      <c r="JMU831" s="99"/>
      <c r="JMV831" s="99"/>
      <c r="JMW831" s="99"/>
      <c r="JMX831" s="99"/>
      <c r="JMY831" s="99"/>
      <c r="JMZ831" s="99"/>
      <c r="JNA831" s="99"/>
      <c r="JNB831" s="99"/>
      <c r="JNC831" s="99"/>
      <c r="JND831" s="99"/>
      <c r="JNE831" s="99"/>
      <c r="JNF831" s="99"/>
      <c r="JNG831" s="99"/>
      <c r="JNH831" s="99"/>
      <c r="JNI831" s="99"/>
      <c r="JNJ831" s="99"/>
      <c r="JNK831" s="99"/>
      <c r="JNL831" s="99"/>
      <c r="JNM831" s="99"/>
      <c r="JNN831" s="99"/>
      <c r="JNO831" s="99"/>
      <c r="JNP831" s="99"/>
      <c r="JNQ831" s="99"/>
      <c r="JNR831" s="99"/>
      <c r="JNS831" s="99"/>
      <c r="JNT831" s="99"/>
      <c r="JNU831" s="99"/>
      <c r="JNV831" s="99"/>
      <c r="JNW831" s="99"/>
      <c r="JNX831" s="99"/>
      <c r="JNY831" s="99"/>
      <c r="JNZ831" s="99"/>
      <c r="JOA831" s="99"/>
      <c r="JOB831" s="99"/>
      <c r="JOC831" s="99"/>
      <c r="JOD831" s="99"/>
      <c r="JOE831" s="99"/>
      <c r="JOF831" s="99"/>
      <c r="JOG831" s="99"/>
      <c r="JOH831" s="99"/>
      <c r="JOI831" s="99"/>
      <c r="JOJ831" s="99"/>
      <c r="JOK831" s="99"/>
      <c r="JOL831" s="99"/>
      <c r="JOM831" s="99"/>
      <c r="JON831" s="99"/>
      <c r="JOO831" s="99"/>
      <c r="JOP831" s="99"/>
      <c r="JOQ831" s="99"/>
      <c r="JOR831" s="99"/>
      <c r="JOS831" s="99"/>
      <c r="JOT831" s="99"/>
      <c r="JOU831" s="99"/>
      <c r="JOV831" s="99"/>
      <c r="JOW831" s="99"/>
      <c r="JOX831" s="99"/>
      <c r="JOY831" s="99"/>
      <c r="JOZ831" s="99"/>
      <c r="JPA831" s="99"/>
      <c r="JPB831" s="99"/>
      <c r="JPC831" s="99"/>
      <c r="JPD831" s="99"/>
      <c r="JPE831" s="99"/>
      <c r="JPF831" s="99"/>
      <c r="JPG831" s="99"/>
      <c r="JPH831" s="99"/>
      <c r="JPI831" s="99"/>
      <c r="JPJ831" s="99"/>
      <c r="JPK831" s="99"/>
      <c r="JPL831" s="99"/>
      <c r="JPM831" s="99"/>
      <c r="JPN831" s="99"/>
      <c r="JPO831" s="99"/>
      <c r="JPP831" s="99"/>
      <c r="JPQ831" s="99"/>
      <c r="JPR831" s="99"/>
      <c r="JPS831" s="99"/>
      <c r="JPT831" s="99"/>
      <c r="JPU831" s="99"/>
      <c r="JPV831" s="99"/>
      <c r="JPW831" s="99"/>
      <c r="JPX831" s="99"/>
      <c r="JPY831" s="99"/>
      <c r="JPZ831" s="99"/>
      <c r="JQA831" s="99"/>
      <c r="JQB831" s="99"/>
      <c r="JQC831" s="99"/>
      <c r="JQD831" s="99"/>
      <c r="JQE831" s="99"/>
      <c r="JQF831" s="99"/>
      <c r="JQG831" s="99"/>
      <c r="JQH831" s="99"/>
      <c r="JQI831" s="99"/>
      <c r="JQJ831" s="99"/>
      <c r="JQK831" s="99"/>
      <c r="JQL831" s="99"/>
      <c r="JQM831" s="99"/>
      <c r="JQN831" s="99"/>
      <c r="JQO831" s="99"/>
      <c r="JQP831" s="99"/>
      <c r="JQQ831" s="99"/>
      <c r="JQR831" s="99"/>
      <c r="JQS831" s="99"/>
      <c r="JQT831" s="99"/>
      <c r="JQU831" s="99"/>
      <c r="JQV831" s="99"/>
      <c r="JQW831" s="99"/>
      <c r="JQX831" s="99"/>
      <c r="JQY831" s="99"/>
      <c r="JQZ831" s="99"/>
      <c r="JRA831" s="99"/>
      <c r="JRB831" s="99"/>
      <c r="JRC831" s="99"/>
      <c r="JRD831" s="99"/>
      <c r="JRE831" s="99"/>
      <c r="JRF831" s="99"/>
      <c r="JRG831" s="99"/>
      <c r="JRH831" s="99"/>
      <c r="JRI831" s="99"/>
      <c r="JRJ831" s="99"/>
      <c r="JRK831" s="99"/>
      <c r="JRL831" s="99"/>
      <c r="JRM831" s="99"/>
      <c r="JRN831" s="99"/>
      <c r="JRO831" s="99"/>
      <c r="JRP831" s="99"/>
      <c r="JRQ831" s="99"/>
      <c r="JRR831" s="99"/>
      <c r="JRS831" s="99"/>
      <c r="JRT831" s="99"/>
      <c r="JRU831" s="99"/>
      <c r="JRV831" s="99"/>
      <c r="JRW831" s="99"/>
      <c r="JRX831" s="99"/>
      <c r="JRY831" s="99"/>
      <c r="JRZ831" s="99"/>
      <c r="JSA831" s="99"/>
      <c r="JSB831" s="99"/>
      <c r="JSC831" s="99"/>
      <c r="JSD831" s="99"/>
      <c r="JSE831" s="99"/>
      <c r="JSF831" s="99"/>
      <c r="JSG831" s="99"/>
      <c r="JSH831" s="99"/>
      <c r="JSI831" s="99"/>
      <c r="JSJ831" s="99"/>
      <c r="JSK831" s="99"/>
      <c r="JSL831" s="99"/>
      <c r="JSM831" s="99"/>
      <c r="JSN831" s="99"/>
      <c r="JSO831" s="99"/>
      <c r="JSP831" s="99"/>
      <c r="JSQ831" s="99"/>
      <c r="JSR831" s="99"/>
      <c r="JSS831" s="99"/>
      <c r="JST831" s="99"/>
      <c r="JSU831" s="99"/>
      <c r="JSV831" s="99"/>
      <c r="JSW831" s="99"/>
      <c r="JSX831" s="99"/>
      <c r="JSY831" s="99"/>
      <c r="JSZ831" s="99"/>
      <c r="JTA831" s="99"/>
      <c r="JTB831" s="99"/>
      <c r="JTC831" s="99"/>
      <c r="JTD831" s="99"/>
      <c r="JTE831" s="99"/>
      <c r="JTF831" s="99"/>
      <c r="JTG831" s="99"/>
      <c r="JTH831" s="99"/>
      <c r="JTI831" s="99"/>
      <c r="JTJ831" s="99"/>
      <c r="JTK831" s="99"/>
      <c r="JTL831" s="99"/>
      <c r="JTM831" s="99"/>
      <c r="JTN831" s="99"/>
      <c r="JTO831" s="99"/>
      <c r="JTP831" s="99"/>
      <c r="JTQ831" s="99"/>
      <c r="JTR831" s="99"/>
      <c r="JTS831" s="99"/>
      <c r="JTT831" s="99"/>
      <c r="JTU831" s="99"/>
      <c r="JTV831" s="99"/>
      <c r="JTW831" s="99"/>
      <c r="JTX831" s="99"/>
      <c r="JTY831" s="99"/>
      <c r="JTZ831" s="99"/>
      <c r="JUA831" s="99"/>
      <c r="JUB831" s="99"/>
      <c r="JUC831" s="99"/>
      <c r="JUD831" s="99"/>
      <c r="JUE831" s="99"/>
      <c r="JUF831" s="99"/>
      <c r="JUG831" s="99"/>
      <c r="JUH831" s="99"/>
      <c r="JUI831" s="99"/>
      <c r="JUJ831" s="99"/>
      <c r="JUK831" s="99"/>
      <c r="JUL831" s="99"/>
      <c r="JUM831" s="99"/>
      <c r="JUN831" s="99"/>
      <c r="JUO831" s="99"/>
      <c r="JUP831" s="99"/>
      <c r="JUQ831" s="99"/>
      <c r="JUR831" s="99"/>
      <c r="JUS831" s="99"/>
      <c r="JUT831" s="99"/>
      <c r="JUU831" s="99"/>
      <c r="JUV831" s="99"/>
      <c r="JUW831" s="99"/>
      <c r="JUX831" s="99"/>
      <c r="JUY831" s="99"/>
      <c r="JUZ831" s="99"/>
      <c r="JVA831" s="99"/>
      <c r="JVB831" s="99"/>
      <c r="JVC831" s="99"/>
      <c r="JVD831" s="99"/>
      <c r="JVE831" s="99"/>
      <c r="JVF831" s="99"/>
      <c r="JVG831" s="99"/>
      <c r="JVH831" s="99"/>
      <c r="JVI831" s="99"/>
      <c r="JVJ831" s="99"/>
      <c r="JVK831" s="99"/>
      <c r="JVL831" s="99"/>
      <c r="JVM831" s="99"/>
      <c r="JVN831" s="99"/>
      <c r="JVO831" s="99"/>
      <c r="JVP831" s="99"/>
      <c r="JVQ831" s="99"/>
      <c r="JVR831" s="99"/>
      <c r="JVS831" s="99"/>
      <c r="JVT831" s="99"/>
      <c r="JVU831" s="99"/>
      <c r="JVV831" s="99"/>
      <c r="JVW831" s="99"/>
      <c r="JVX831" s="99"/>
      <c r="JVY831" s="99"/>
      <c r="JVZ831" s="99"/>
      <c r="JWA831" s="99"/>
      <c r="JWB831" s="99"/>
      <c r="JWC831" s="99"/>
      <c r="JWD831" s="99"/>
      <c r="JWE831" s="99"/>
      <c r="JWF831" s="99"/>
      <c r="JWG831" s="99"/>
      <c r="JWH831" s="99"/>
      <c r="JWI831" s="99"/>
      <c r="JWJ831" s="99"/>
      <c r="JWK831" s="99"/>
      <c r="JWL831" s="99"/>
      <c r="JWM831" s="99"/>
      <c r="JWN831" s="99"/>
      <c r="JWO831" s="99"/>
      <c r="JWP831" s="99"/>
      <c r="JWQ831" s="99"/>
      <c r="JWR831" s="99"/>
      <c r="JWS831" s="99"/>
      <c r="JWT831" s="99"/>
      <c r="JWU831" s="99"/>
      <c r="JWV831" s="99"/>
      <c r="JWW831" s="99"/>
      <c r="JWX831" s="99"/>
      <c r="JWY831" s="99"/>
      <c r="JWZ831" s="99"/>
      <c r="JXA831" s="99"/>
      <c r="JXB831" s="99"/>
      <c r="JXC831" s="99"/>
      <c r="JXD831" s="99"/>
      <c r="JXE831" s="99"/>
      <c r="JXF831" s="99"/>
      <c r="JXG831" s="99"/>
      <c r="JXH831" s="99"/>
      <c r="JXI831" s="99"/>
      <c r="JXJ831" s="99"/>
      <c r="JXK831" s="99"/>
      <c r="JXL831" s="99"/>
      <c r="JXM831" s="99"/>
      <c r="JXN831" s="99"/>
      <c r="JXO831" s="99"/>
      <c r="JXP831" s="99"/>
      <c r="JXQ831" s="99"/>
      <c r="JXR831" s="99"/>
      <c r="JXS831" s="99"/>
      <c r="JXT831" s="99"/>
      <c r="JXU831" s="99"/>
      <c r="JXV831" s="99"/>
      <c r="JXW831" s="99"/>
      <c r="JXX831" s="99"/>
      <c r="JXY831" s="99"/>
      <c r="JXZ831" s="99"/>
      <c r="JYA831" s="99"/>
      <c r="JYB831" s="99"/>
      <c r="JYC831" s="99"/>
      <c r="JYD831" s="99"/>
      <c r="JYE831" s="99"/>
      <c r="JYF831" s="99"/>
      <c r="JYG831" s="99"/>
      <c r="JYH831" s="99"/>
      <c r="JYI831" s="99"/>
      <c r="JYJ831" s="99"/>
      <c r="JYK831" s="99"/>
      <c r="JYL831" s="99"/>
      <c r="JYM831" s="99"/>
      <c r="JYN831" s="99"/>
      <c r="JYO831" s="99"/>
      <c r="JYP831" s="99"/>
      <c r="JYQ831" s="99"/>
      <c r="JYR831" s="99"/>
      <c r="JYS831" s="99"/>
      <c r="JYT831" s="99"/>
      <c r="JYU831" s="99"/>
      <c r="JYV831" s="99"/>
      <c r="JYW831" s="99"/>
      <c r="JYX831" s="99"/>
      <c r="JYY831" s="99"/>
      <c r="JYZ831" s="99"/>
      <c r="JZA831" s="99"/>
      <c r="JZB831" s="99"/>
      <c r="JZC831" s="99"/>
      <c r="JZD831" s="99"/>
      <c r="JZE831" s="99"/>
      <c r="JZF831" s="99"/>
      <c r="JZG831" s="99"/>
      <c r="JZH831" s="99"/>
      <c r="JZI831" s="99"/>
      <c r="JZJ831" s="99"/>
      <c r="JZK831" s="99"/>
      <c r="JZL831" s="99"/>
      <c r="JZM831" s="99"/>
      <c r="JZN831" s="99"/>
      <c r="JZO831" s="99"/>
      <c r="JZP831" s="99"/>
      <c r="JZQ831" s="99"/>
      <c r="JZR831" s="99"/>
      <c r="JZS831" s="99"/>
      <c r="JZT831" s="99"/>
      <c r="JZU831" s="99"/>
      <c r="JZV831" s="99"/>
      <c r="JZW831" s="99"/>
      <c r="JZX831" s="99"/>
      <c r="JZY831" s="99"/>
      <c r="JZZ831" s="99"/>
      <c r="KAA831" s="99"/>
      <c r="KAB831" s="99"/>
      <c r="KAC831" s="99"/>
      <c r="KAD831" s="99"/>
      <c r="KAE831" s="99"/>
      <c r="KAF831" s="99"/>
      <c r="KAG831" s="99"/>
      <c r="KAH831" s="99"/>
      <c r="KAI831" s="99"/>
      <c r="KAJ831" s="99"/>
      <c r="KAK831" s="99"/>
      <c r="KAL831" s="99"/>
      <c r="KAM831" s="99"/>
      <c r="KAN831" s="99"/>
      <c r="KAO831" s="99"/>
      <c r="KAP831" s="99"/>
      <c r="KAQ831" s="99"/>
      <c r="KAR831" s="99"/>
      <c r="KAS831" s="99"/>
      <c r="KAT831" s="99"/>
      <c r="KAU831" s="99"/>
      <c r="KAV831" s="99"/>
      <c r="KAW831" s="99"/>
      <c r="KAX831" s="99"/>
      <c r="KAY831" s="99"/>
      <c r="KAZ831" s="99"/>
      <c r="KBA831" s="99"/>
      <c r="KBB831" s="99"/>
      <c r="KBC831" s="99"/>
      <c r="KBD831" s="99"/>
      <c r="KBE831" s="99"/>
      <c r="KBF831" s="99"/>
      <c r="KBG831" s="99"/>
      <c r="KBH831" s="99"/>
      <c r="KBI831" s="99"/>
      <c r="KBJ831" s="99"/>
      <c r="KBK831" s="99"/>
      <c r="KBL831" s="99"/>
      <c r="KBM831" s="99"/>
      <c r="KBN831" s="99"/>
      <c r="KBO831" s="99"/>
      <c r="KBP831" s="99"/>
      <c r="KBQ831" s="99"/>
      <c r="KBR831" s="99"/>
      <c r="KBS831" s="99"/>
      <c r="KBT831" s="99"/>
      <c r="KBU831" s="99"/>
      <c r="KBV831" s="99"/>
      <c r="KBW831" s="99"/>
      <c r="KBX831" s="99"/>
      <c r="KBY831" s="99"/>
      <c r="KBZ831" s="99"/>
      <c r="KCA831" s="99"/>
      <c r="KCB831" s="99"/>
      <c r="KCC831" s="99"/>
      <c r="KCD831" s="99"/>
      <c r="KCE831" s="99"/>
      <c r="KCF831" s="99"/>
      <c r="KCG831" s="99"/>
      <c r="KCH831" s="99"/>
      <c r="KCI831" s="99"/>
      <c r="KCJ831" s="99"/>
      <c r="KCK831" s="99"/>
      <c r="KCL831" s="99"/>
      <c r="KCM831" s="99"/>
      <c r="KCN831" s="99"/>
      <c r="KCO831" s="99"/>
      <c r="KCP831" s="99"/>
      <c r="KCQ831" s="99"/>
      <c r="KCR831" s="99"/>
      <c r="KCS831" s="99"/>
      <c r="KCT831" s="99"/>
      <c r="KCU831" s="99"/>
      <c r="KCV831" s="99"/>
      <c r="KCW831" s="99"/>
      <c r="KCX831" s="99"/>
      <c r="KCY831" s="99"/>
      <c r="KCZ831" s="99"/>
      <c r="KDA831" s="99"/>
      <c r="KDB831" s="99"/>
      <c r="KDC831" s="99"/>
      <c r="KDD831" s="99"/>
      <c r="KDE831" s="99"/>
      <c r="KDF831" s="99"/>
      <c r="KDG831" s="99"/>
      <c r="KDH831" s="99"/>
      <c r="KDI831" s="99"/>
      <c r="KDJ831" s="99"/>
      <c r="KDK831" s="99"/>
      <c r="KDL831" s="99"/>
      <c r="KDM831" s="99"/>
      <c r="KDN831" s="99"/>
      <c r="KDO831" s="99"/>
      <c r="KDP831" s="99"/>
      <c r="KDQ831" s="99"/>
      <c r="KDR831" s="99"/>
      <c r="KDS831" s="99"/>
      <c r="KDT831" s="99"/>
      <c r="KDU831" s="99"/>
      <c r="KDV831" s="99"/>
      <c r="KDW831" s="99"/>
      <c r="KDX831" s="99"/>
      <c r="KDY831" s="99"/>
      <c r="KDZ831" s="99"/>
      <c r="KEA831" s="99"/>
      <c r="KEB831" s="99"/>
      <c r="KEC831" s="99"/>
      <c r="KED831" s="99"/>
      <c r="KEE831" s="99"/>
      <c r="KEF831" s="99"/>
      <c r="KEG831" s="99"/>
      <c r="KEH831" s="99"/>
      <c r="KEI831" s="99"/>
      <c r="KEJ831" s="99"/>
      <c r="KEK831" s="99"/>
      <c r="KEL831" s="99"/>
      <c r="KEM831" s="99"/>
      <c r="KEN831" s="99"/>
      <c r="KEO831" s="99"/>
      <c r="KEP831" s="99"/>
      <c r="KEQ831" s="99"/>
      <c r="KER831" s="99"/>
      <c r="KES831" s="99"/>
      <c r="KET831" s="99"/>
      <c r="KEU831" s="99"/>
      <c r="KEV831" s="99"/>
      <c r="KEW831" s="99"/>
      <c r="KEX831" s="99"/>
      <c r="KEY831" s="99"/>
      <c r="KEZ831" s="99"/>
      <c r="KFA831" s="99"/>
      <c r="KFB831" s="99"/>
      <c r="KFC831" s="99"/>
      <c r="KFD831" s="99"/>
      <c r="KFE831" s="99"/>
      <c r="KFF831" s="99"/>
      <c r="KFG831" s="99"/>
      <c r="KFH831" s="99"/>
      <c r="KFI831" s="99"/>
      <c r="KFJ831" s="99"/>
      <c r="KFK831" s="99"/>
      <c r="KFL831" s="99"/>
      <c r="KFM831" s="99"/>
      <c r="KFN831" s="99"/>
      <c r="KFO831" s="99"/>
      <c r="KFP831" s="99"/>
      <c r="KFQ831" s="99"/>
      <c r="KFR831" s="99"/>
      <c r="KFS831" s="99"/>
      <c r="KFT831" s="99"/>
      <c r="KFU831" s="99"/>
      <c r="KFV831" s="99"/>
      <c r="KFW831" s="99"/>
      <c r="KFX831" s="99"/>
      <c r="KFY831" s="99"/>
      <c r="KFZ831" s="99"/>
      <c r="KGA831" s="99"/>
      <c r="KGB831" s="99"/>
      <c r="KGC831" s="99"/>
      <c r="KGD831" s="99"/>
      <c r="KGE831" s="99"/>
      <c r="KGF831" s="99"/>
      <c r="KGG831" s="99"/>
      <c r="KGH831" s="99"/>
      <c r="KGI831" s="99"/>
      <c r="KGJ831" s="99"/>
      <c r="KGK831" s="99"/>
      <c r="KGL831" s="99"/>
      <c r="KGM831" s="99"/>
      <c r="KGN831" s="99"/>
      <c r="KGO831" s="99"/>
      <c r="KGP831" s="99"/>
      <c r="KGQ831" s="99"/>
      <c r="KGR831" s="99"/>
      <c r="KGS831" s="99"/>
      <c r="KGT831" s="99"/>
      <c r="KGU831" s="99"/>
      <c r="KGV831" s="99"/>
      <c r="KGW831" s="99"/>
      <c r="KGX831" s="99"/>
      <c r="KGY831" s="99"/>
      <c r="KGZ831" s="99"/>
      <c r="KHA831" s="99"/>
      <c r="KHB831" s="99"/>
      <c r="KHC831" s="99"/>
      <c r="KHD831" s="99"/>
      <c r="KHE831" s="99"/>
      <c r="KHF831" s="99"/>
      <c r="KHG831" s="99"/>
      <c r="KHH831" s="99"/>
      <c r="KHI831" s="99"/>
      <c r="KHJ831" s="99"/>
      <c r="KHK831" s="99"/>
      <c r="KHL831" s="99"/>
      <c r="KHM831" s="99"/>
      <c r="KHN831" s="99"/>
      <c r="KHO831" s="99"/>
      <c r="KHP831" s="99"/>
      <c r="KHQ831" s="99"/>
      <c r="KHR831" s="99"/>
      <c r="KHS831" s="99"/>
      <c r="KHT831" s="99"/>
      <c r="KHU831" s="99"/>
      <c r="KHV831" s="99"/>
      <c r="KHW831" s="99"/>
      <c r="KHX831" s="99"/>
      <c r="KHY831" s="99"/>
      <c r="KHZ831" s="99"/>
      <c r="KIA831" s="99"/>
      <c r="KIB831" s="99"/>
      <c r="KIC831" s="99"/>
      <c r="KID831" s="99"/>
      <c r="KIE831" s="99"/>
      <c r="KIF831" s="99"/>
      <c r="KIG831" s="99"/>
      <c r="KIH831" s="99"/>
      <c r="KII831" s="99"/>
      <c r="KIJ831" s="99"/>
      <c r="KIK831" s="99"/>
      <c r="KIL831" s="99"/>
      <c r="KIM831" s="99"/>
      <c r="KIN831" s="99"/>
      <c r="KIO831" s="99"/>
      <c r="KIP831" s="99"/>
      <c r="KIQ831" s="99"/>
      <c r="KIR831" s="99"/>
      <c r="KIS831" s="99"/>
      <c r="KIT831" s="99"/>
      <c r="KIU831" s="99"/>
      <c r="KIV831" s="99"/>
      <c r="KIW831" s="99"/>
      <c r="KIX831" s="99"/>
      <c r="KIY831" s="99"/>
      <c r="KIZ831" s="99"/>
      <c r="KJA831" s="99"/>
      <c r="KJB831" s="99"/>
      <c r="KJC831" s="99"/>
      <c r="KJD831" s="99"/>
      <c r="KJE831" s="99"/>
      <c r="KJF831" s="99"/>
      <c r="KJG831" s="99"/>
      <c r="KJH831" s="99"/>
      <c r="KJI831" s="99"/>
      <c r="KJJ831" s="99"/>
      <c r="KJK831" s="99"/>
      <c r="KJL831" s="99"/>
      <c r="KJM831" s="99"/>
      <c r="KJN831" s="99"/>
      <c r="KJO831" s="99"/>
      <c r="KJP831" s="99"/>
      <c r="KJQ831" s="99"/>
      <c r="KJR831" s="99"/>
      <c r="KJS831" s="99"/>
      <c r="KJT831" s="99"/>
      <c r="KJU831" s="99"/>
      <c r="KJV831" s="99"/>
      <c r="KJW831" s="99"/>
      <c r="KJX831" s="99"/>
      <c r="KJY831" s="99"/>
      <c r="KJZ831" s="99"/>
      <c r="KKA831" s="99"/>
      <c r="KKB831" s="99"/>
      <c r="KKC831" s="99"/>
      <c r="KKD831" s="99"/>
      <c r="KKE831" s="99"/>
      <c r="KKF831" s="99"/>
      <c r="KKG831" s="99"/>
      <c r="KKH831" s="99"/>
      <c r="KKI831" s="99"/>
      <c r="KKJ831" s="99"/>
      <c r="KKK831" s="99"/>
      <c r="KKL831" s="99"/>
      <c r="KKM831" s="99"/>
      <c r="KKN831" s="99"/>
      <c r="KKO831" s="99"/>
      <c r="KKP831" s="99"/>
      <c r="KKQ831" s="99"/>
      <c r="KKR831" s="99"/>
      <c r="KKS831" s="99"/>
      <c r="KKT831" s="99"/>
      <c r="KKU831" s="99"/>
      <c r="KKV831" s="99"/>
      <c r="KKW831" s="99"/>
      <c r="KKX831" s="99"/>
      <c r="KKY831" s="99"/>
      <c r="KKZ831" s="99"/>
      <c r="KLA831" s="99"/>
      <c r="KLB831" s="99"/>
      <c r="KLC831" s="99"/>
      <c r="KLD831" s="99"/>
      <c r="KLE831" s="99"/>
      <c r="KLF831" s="99"/>
      <c r="KLG831" s="99"/>
      <c r="KLH831" s="99"/>
      <c r="KLI831" s="99"/>
      <c r="KLJ831" s="99"/>
      <c r="KLK831" s="99"/>
      <c r="KLL831" s="99"/>
      <c r="KLM831" s="99"/>
      <c r="KLN831" s="99"/>
      <c r="KLO831" s="99"/>
      <c r="KLP831" s="99"/>
      <c r="KLQ831" s="99"/>
      <c r="KLR831" s="99"/>
      <c r="KLS831" s="99"/>
      <c r="KLT831" s="99"/>
      <c r="KLU831" s="99"/>
      <c r="KLV831" s="99"/>
      <c r="KLW831" s="99"/>
      <c r="KLX831" s="99"/>
      <c r="KLY831" s="99"/>
      <c r="KLZ831" s="99"/>
      <c r="KMA831" s="99"/>
      <c r="KMB831" s="99"/>
      <c r="KMC831" s="99"/>
      <c r="KMD831" s="99"/>
      <c r="KME831" s="99"/>
      <c r="KMF831" s="99"/>
      <c r="KMG831" s="99"/>
      <c r="KMH831" s="99"/>
      <c r="KMI831" s="99"/>
      <c r="KMJ831" s="99"/>
      <c r="KMK831" s="99"/>
      <c r="KML831" s="99"/>
      <c r="KMM831" s="99"/>
      <c r="KMN831" s="99"/>
      <c r="KMO831" s="99"/>
      <c r="KMP831" s="99"/>
      <c r="KMQ831" s="99"/>
      <c r="KMR831" s="99"/>
      <c r="KMS831" s="99"/>
      <c r="KMT831" s="99"/>
      <c r="KMU831" s="99"/>
      <c r="KMV831" s="99"/>
      <c r="KMW831" s="99"/>
      <c r="KMX831" s="99"/>
      <c r="KMY831" s="99"/>
      <c r="KMZ831" s="99"/>
      <c r="KNA831" s="99"/>
      <c r="KNB831" s="99"/>
      <c r="KNC831" s="99"/>
      <c r="KND831" s="99"/>
      <c r="KNE831" s="99"/>
      <c r="KNF831" s="99"/>
      <c r="KNG831" s="99"/>
      <c r="KNH831" s="99"/>
      <c r="KNI831" s="99"/>
      <c r="KNJ831" s="99"/>
      <c r="KNK831" s="99"/>
      <c r="KNL831" s="99"/>
      <c r="KNM831" s="99"/>
      <c r="KNN831" s="99"/>
      <c r="KNO831" s="99"/>
      <c r="KNP831" s="99"/>
      <c r="KNQ831" s="99"/>
      <c r="KNR831" s="99"/>
      <c r="KNS831" s="99"/>
      <c r="KNT831" s="99"/>
      <c r="KNU831" s="99"/>
      <c r="KNV831" s="99"/>
      <c r="KNW831" s="99"/>
      <c r="KNX831" s="99"/>
      <c r="KNY831" s="99"/>
      <c r="KNZ831" s="99"/>
      <c r="KOA831" s="99"/>
      <c r="KOB831" s="99"/>
      <c r="KOC831" s="99"/>
      <c r="KOD831" s="99"/>
      <c r="KOE831" s="99"/>
      <c r="KOF831" s="99"/>
      <c r="KOG831" s="99"/>
      <c r="KOH831" s="99"/>
      <c r="KOI831" s="99"/>
      <c r="KOJ831" s="99"/>
      <c r="KOK831" s="99"/>
      <c r="KOL831" s="99"/>
      <c r="KOM831" s="99"/>
      <c r="KON831" s="99"/>
      <c r="KOO831" s="99"/>
      <c r="KOP831" s="99"/>
      <c r="KOQ831" s="99"/>
      <c r="KOR831" s="99"/>
      <c r="KOS831" s="99"/>
      <c r="KOT831" s="99"/>
      <c r="KOU831" s="99"/>
      <c r="KOV831" s="99"/>
      <c r="KOW831" s="99"/>
      <c r="KOX831" s="99"/>
      <c r="KOY831" s="99"/>
      <c r="KOZ831" s="99"/>
      <c r="KPA831" s="99"/>
      <c r="KPB831" s="99"/>
      <c r="KPC831" s="99"/>
      <c r="KPD831" s="99"/>
      <c r="KPE831" s="99"/>
      <c r="KPF831" s="99"/>
      <c r="KPG831" s="99"/>
      <c r="KPH831" s="99"/>
      <c r="KPI831" s="99"/>
      <c r="KPJ831" s="99"/>
      <c r="KPK831" s="99"/>
      <c r="KPL831" s="99"/>
      <c r="KPM831" s="99"/>
      <c r="KPN831" s="99"/>
      <c r="KPO831" s="99"/>
      <c r="KPP831" s="99"/>
      <c r="KPQ831" s="99"/>
      <c r="KPR831" s="99"/>
      <c r="KPS831" s="99"/>
      <c r="KPT831" s="99"/>
      <c r="KPU831" s="99"/>
      <c r="KPV831" s="99"/>
      <c r="KPW831" s="99"/>
      <c r="KPX831" s="99"/>
      <c r="KPY831" s="99"/>
      <c r="KPZ831" s="99"/>
      <c r="KQA831" s="99"/>
      <c r="KQB831" s="99"/>
      <c r="KQC831" s="99"/>
      <c r="KQD831" s="99"/>
      <c r="KQE831" s="99"/>
      <c r="KQF831" s="99"/>
      <c r="KQG831" s="99"/>
      <c r="KQH831" s="99"/>
      <c r="KQI831" s="99"/>
      <c r="KQJ831" s="99"/>
      <c r="KQK831" s="99"/>
      <c r="KQL831" s="99"/>
      <c r="KQM831" s="99"/>
      <c r="KQN831" s="99"/>
      <c r="KQO831" s="99"/>
      <c r="KQP831" s="99"/>
      <c r="KQQ831" s="99"/>
      <c r="KQR831" s="99"/>
      <c r="KQS831" s="99"/>
      <c r="KQT831" s="99"/>
      <c r="KQU831" s="99"/>
      <c r="KQV831" s="99"/>
      <c r="KQW831" s="99"/>
      <c r="KQX831" s="99"/>
      <c r="KQY831" s="99"/>
      <c r="KQZ831" s="99"/>
      <c r="KRA831" s="99"/>
      <c r="KRB831" s="99"/>
      <c r="KRC831" s="99"/>
      <c r="KRD831" s="99"/>
      <c r="KRE831" s="99"/>
      <c r="KRF831" s="99"/>
      <c r="KRG831" s="99"/>
      <c r="KRH831" s="99"/>
      <c r="KRI831" s="99"/>
      <c r="KRJ831" s="99"/>
      <c r="KRK831" s="99"/>
      <c r="KRL831" s="99"/>
      <c r="KRM831" s="99"/>
      <c r="KRN831" s="99"/>
      <c r="KRO831" s="99"/>
      <c r="KRP831" s="99"/>
      <c r="KRQ831" s="99"/>
      <c r="KRR831" s="99"/>
      <c r="KRS831" s="99"/>
      <c r="KRT831" s="99"/>
      <c r="KRU831" s="99"/>
      <c r="KRV831" s="99"/>
      <c r="KRW831" s="99"/>
      <c r="KRX831" s="99"/>
      <c r="KRY831" s="99"/>
      <c r="KRZ831" s="99"/>
      <c r="KSA831" s="99"/>
      <c r="KSB831" s="99"/>
      <c r="KSC831" s="99"/>
      <c r="KSD831" s="99"/>
      <c r="KSE831" s="99"/>
      <c r="KSF831" s="99"/>
      <c r="KSG831" s="99"/>
      <c r="KSH831" s="99"/>
      <c r="KSI831" s="99"/>
      <c r="KSJ831" s="99"/>
      <c r="KSK831" s="99"/>
      <c r="KSL831" s="99"/>
      <c r="KSM831" s="99"/>
      <c r="KSN831" s="99"/>
      <c r="KSO831" s="99"/>
      <c r="KSP831" s="99"/>
      <c r="KSQ831" s="99"/>
      <c r="KSR831" s="99"/>
      <c r="KSS831" s="99"/>
      <c r="KST831" s="99"/>
      <c r="KSU831" s="99"/>
      <c r="KSV831" s="99"/>
      <c r="KSW831" s="99"/>
      <c r="KSX831" s="99"/>
      <c r="KSY831" s="99"/>
      <c r="KSZ831" s="99"/>
      <c r="KTA831" s="99"/>
      <c r="KTB831" s="99"/>
      <c r="KTC831" s="99"/>
      <c r="KTD831" s="99"/>
      <c r="KTE831" s="99"/>
      <c r="KTF831" s="99"/>
      <c r="KTG831" s="99"/>
      <c r="KTH831" s="99"/>
      <c r="KTI831" s="99"/>
      <c r="KTJ831" s="99"/>
      <c r="KTK831" s="99"/>
      <c r="KTL831" s="99"/>
      <c r="KTM831" s="99"/>
      <c r="KTN831" s="99"/>
      <c r="KTO831" s="99"/>
      <c r="KTP831" s="99"/>
      <c r="KTQ831" s="99"/>
      <c r="KTR831" s="99"/>
      <c r="KTS831" s="99"/>
      <c r="KTT831" s="99"/>
      <c r="KTU831" s="99"/>
      <c r="KTV831" s="99"/>
      <c r="KTW831" s="99"/>
      <c r="KTX831" s="99"/>
      <c r="KTY831" s="99"/>
      <c r="KTZ831" s="99"/>
      <c r="KUA831" s="99"/>
      <c r="KUB831" s="99"/>
      <c r="KUC831" s="99"/>
      <c r="KUD831" s="99"/>
      <c r="KUE831" s="99"/>
      <c r="KUF831" s="99"/>
      <c r="KUG831" s="99"/>
      <c r="KUH831" s="99"/>
      <c r="KUI831" s="99"/>
      <c r="KUJ831" s="99"/>
      <c r="KUK831" s="99"/>
      <c r="KUL831" s="99"/>
      <c r="KUM831" s="99"/>
      <c r="KUN831" s="99"/>
      <c r="KUO831" s="99"/>
      <c r="KUP831" s="99"/>
      <c r="KUQ831" s="99"/>
      <c r="KUR831" s="99"/>
      <c r="KUS831" s="99"/>
      <c r="KUT831" s="99"/>
      <c r="KUU831" s="99"/>
      <c r="KUV831" s="99"/>
      <c r="KUW831" s="99"/>
      <c r="KUX831" s="99"/>
      <c r="KUY831" s="99"/>
      <c r="KUZ831" s="99"/>
      <c r="KVA831" s="99"/>
      <c r="KVB831" s="99"/>
      <c r="KVC831" s="99"/>
      <c r="KVD831" s="99"/>
      <c r="KVE831" s="99"/>
      <c r="KVF831" s="99"/>
      <c r="KVG831" s="99"/>
      <c r="KVH831" s="99"/>
      <c r="KVI831" s="99"/>
      <c r="KVJ831" s="99"/>
      <c r="KVK831" s="99"/>
      <c r="KVL831" s="99"/>
      <c r="KVM831" s="99"/>
      <c r="KVN831" s="99"/>
      <c r="KVO831" s="99"/>
      <c r="KVP831" s="99"/>
      <c r="KVQ831" s="99"/>
      <c r="KVR831" s="99"/>
      <c r="KVS831" s="99"/>
      <c r="KVT831" s="99"/>
      <c r="KVU831" s="99"/>
      <c r="KVV831" s="99"/>
      <c r="KVW831" s="99"/>
      <c r="KVX831" s="99"/>
      <c r="KVY831" s="99"/>
      <c r="KVZ831" s="99"/>
      <c r="KWA831" s="99"/>
      <c r="KWB831" s="99"/>
      <c r="KWC831" s="99"/>
      <c r="KWD831" s="99"/>
      <c r="KWE831" s="99"/>
      <c r="KWF831" s="99"/>
      <c r="KWG831" s="99"/>
      <c r="KWH831" s="99"/>
      <c r="KWI831" s="99"/>
      <c r="KWJ831" s="99"/>
      <c r="KWK831" s="99"/>
      <c r="KWL831" s="99"/>
      <c r="KWM831" s="99"/>
      <c r="KWN831" s="99"/>
      <c r="KWO831" s="99"/>
      <c r="KWP831" s="99"/>
      <c r="KWQ831" s="99"/>
      <c r="KWR831" s="99"/>
      <c r="KWS831" s="99"/>
      <c r="KWT831" s="99"/>
      <c r="KWU831" s="99"/>
      <c r="KWV831" s="99"/>
      <c r="KWW831" s="99"/>
      <c r="KWX831" s="99"/>
      <c r="KWY831" s="99"/>
      <c r="KWZ831" s="99"/>
      <c r="KXA831" s="99"/>
      <c r="KXB831" s="99"/>
      <c r="KXC831" s="99"/>
      <c r="KXD831" s="99"/>
      <c r="KXE831" s="99"/>
      <c r="KXF831" s="99"/>
      <c r="KXG831" s="99"/>
      <c r="KXH831" s="99"/>
      <c r="KXI831" s="99"/>
      <c r="KXJ831" s="99"/>
      <c r="KXK831" s="99"/>
      <c r="KXL831" s="99"/>
      <c r="KXM831" s="99"/>
      <c r="KXN831" s="99"/>
      <c r="KXO831" s="99"/>
      <c r="KXP831" s="99"/>
      <c r="KXQ831" s="99"/>
      <c r="KXR831" s="99"/>
      <c r="KXS831" s="99"/>
      <c r="KXT831" s="99"/>
      <c r="KXU831" s="99"/>
      <c r="KXV831" s="99"/>
      <c r="KXW831" s="99"/>
      <c r="KXX831" s="99"/>
      <c r="KXY831" s="99"/>
      <c r="KXZ831" s="99"/>
      <c r="KYA831" s="99"/>
      <c r="KYB831" s="99"/>
      <c r="KYC831" s="99"/>
      <c r="KYD831" s="99"/>
      <c r="KYE831" s="99"/>
      <c r="KYF831" s="99"/>
      <c r="KYG831" s="99"/>
      <c r="KYH831" s="99"/>
      <c r="KYI831" s="99"/>
      <c r="KYJ831" s="99"/>
      <c r="KYK831" s="99"/>
      <c r="KYL831" s="99"/>
      <c r="KYM831" s="99"/>
      <c r="KYN831" s="99"/>
      <c r="KYO831" s="99"/>
      <c r="KYP831" s="99"/>
      <c r="KYQ831" s="99"/>
      <c r="KYR831" s="99"/>
      <c r="KYS831" s="99"/>
      <c r="KYT831" s="99"/>
      <c r="KYU831" s="99"/>
      <c r="KYV831" s="99"/>
      <c r="KYW831" s="99"/>
      <c r="KYX831" s="99"/>
      <c r="KYY831" s="99"/>
      <c r="KYZ831" s="99"/>
      <c r="KZA831" s="99"/>
      <c r="KZB831" s="99"/>
      <c r="KZC831" s="99"/>
      <c r="KZD831" s="99"/>
      <c r="KZE831" s="99"/>
      <c r="KZF831" s="99"/>
      <c r="KZG831" s="99"/>
      <c r="KZH831" s="99"/>
      <c r="KZI831" s="99"/>
      <c r="KZJ831" s="99"/>
      <c r="KZK831" s="99"/>
      <c r="KZL831" s="99"/>
      <c r="KZM831" s="99"/>
      <c r="KZN831" s="99"/>
      <c r="KZO831" s="99"/>
      <c r="KZP831" s="99"/>
      <c r="KZQ831" s="99"/>
      <c r="KZR831" s="99"/>
      <c r="KZS831" s="99"/>
      <c r="KZT831" s="99"/>
      <c r="KZU831" s="99"/>
      <c r="KZV831" s="99"/>
      <c r="KZW831" s="99"/>
      <c r="KZX831" s="99"/>
      <c r="KZY831" s="99"/>
      <c r="KZZ831" s="99"/>
      <c r="LAA831" s="99"/>
      <c r="LAB831" s="99"/>
      <c r="LAC831" s="99"/>
      <c r="LAD831" s="99"/>
      <c r="LAE831" s="99"/>
      <c r="LAF831" s="99"/>
      <c r="LAG831" s="99"/>
      <c r="LAH831" s="99"/>
      <c r="LAI831" s="99"/>
      <c r="LAJ831" s="99"/>
      <c r="LAK831" s="99"/>
      <c r="LAL831" s="99"/>
      <c r="LAM831" s="99"/>
      <c r="LAN831" s="99"/>
      <c r="LAO831" s="99"/>
      <c r="LAP831" s="99"/>
      <c r="LAQ831" s="99"/>
      <c r="LAR831" s="99"/>
      <c r="LAS831" s="99"/>
      <c r="LAT831" s="99"/>
      <c r="LAU831" s="99"/>
      <c r="LAV831" s="99"/>
      <c r="LAW831" s="99"/>
      <c r="LAX831" s="99"/>
      <c r="LAY831" s="99"/>
      <c r="LAZ831" s="99"/>
      <c r="LBA831" s="99"/>
      <c r="LBB831" s="99"/>
      <c r="LBC831" s="99"/>
      <c r="LBD831" s="99"/>
      <c r="LBE831" s="99"/>
      <c r="LBF831" s="99"/>
      <c r="LBG831" s="99"/>
      <c r="LBH831" s="99"/>
      <c r="LBI831" s="99"/>
      <c r="LBJ831" s="99"/>
      <c r="LBK831" s="99"/>
      <c r="LBL831" s="99"/>
      <c r="LBM831" s="99"/>
      <c r="LBN831" s="99"/>
      <c r="LBO831" s="99"/>
      <c r="LBP831" s="99"/>
      <c r="LBQ831" s="99"/>
      <c r="LBR831" s="99"/>
      <c r="LBS831" s="99"/>
      <c r="LBT831" s="99"/>
      <c r="LBU831" s="99"/>
      <c r="LBV831" s="99"/>
      <c r="LBW831" s="99"/>
      <c r="LBX831" s="99"/>
      <c r="LBY831" s="99"/>
      <c r="LBZ831" s="99"/>
      <c r="LCA831" s="99"/>
      <c r="LCB831" s="99"/>
      <c r="LCC831" s="99"/>
      <c r="LCD831" s="99"/>
      <c r="LCE831" s="99"/>
      <c r="LCF831" s="99"/>
      <c r="LCG831" s="99"/>
      <c r="LCH831" s="99"/>
      <c r="LCI831" s="99"/>
      <c r="LCJ831" s="99"/>
      <c r="LCK831" s="99"/>
      <c r="LCL831" s="99"/>
      <c r="LCM831" s="99"/>
      <c r="LCN831" s="99"/>
      <c r="LCO831" s="99"/>
      <c r="LCP831" s="99"/>
      <c r="LCQ831" s="99"/>
      <c r="LCR831" s="99"/>
      <c r="LCS831" s="99"/>
      <c r="LCT831" s="99"/>
      <c r="LCU831" s="99"/>
      <c r="LCV831" s="99"/>
      <c r="LCW831" s="99"/>
      <c r="LCX831" s="99"/>
      <c r="LCY831" s="99"/>
      <c r="LCZ831" s="99"/>
      <c r="LDA831" s="99"/>
      <c r="LDB831" s="99"/>
      <c r="LDC831" s="99"/>
      <c r="LDD831" s="99"/>
      <c r="LDE831" s="99"/>
      <c r="LDF831" s="99"/>
      <c r="LDG831" s="99"/>
      <c r="LDH831" s="99"/>
      <c r="LDI831" s="99"/>
      <c r="LDJ831" s="99"/>
      <c r="LDK831" s="99"/>
      <c r="LDL831" s="99"/>
      <c r="LDM831" s="99"/>
      <c r="LDN831" s="99"/>
      <c r="LDO831" s="99"/>
      <c r="LDP831" s="99"/>
      <c r="LDQ831" s="99"/>
      <c r="LDR831" s="99"/>
      <c r="LDS831" s="99"/>
      <c r="LDT831" s="99"/>
      <c r="LDU831" s="99"/>
      <c r="LDV831" s="99"/>
      <c r="LDW831" s="99"/>
      <c r="LDX831" s="99"/>
      <c r="LDY831" s="99"/>
      <c r="LDZ831" s="99"/>
      <c r="LEA831" s="99"/>
      <c r="LEB831" s="99"/>
      <c r="LEC831" s="99"/>
      <c r="LED831" s="99"/>
      <c r="LEE831" s="99"/>
      <c r="LEF831" s="99"/>
      <c r="LEG831" s="99"/>
      <c r="LEH831" s="99"/>
      <c r="LEI831" s="99"/>
      <c r="LEJ831" s="99"/>
      <c r="LEK831" s="99"/>
      <c r="LEL831" s="99"/>
      <c r="LEM831" s="99"/>
      <c r="LEN831" s="99"/>
      <c r="LEO831" s="99"/>
      <c r="LEP831" s="99"/>
      <c r="LEQ831" s="99"/>
      <c r="LER831" s="99"/>
      <c r="LES831" s="99"/>
      <c r="LET831" s="99"/>
      <c r="LEU831" s="99"/>
      <c r="LEV831" s="99"/>
      <c r="LEW831" s="99"/>
      <c r="LEX831" s="99"/>
      <c r="LEY831" s="99"/>
      <c r="LEZ831" s="99"/>
      <c r="LFA831" s="99"/>
      <c r="LFB831" s="99"/>
      <c r="LFC831" s="99"/>
      <c r="LFD831" s="99"/>
      <c r="LFE831" s="99"/>
      <c r="LFF831" s="99"/>
      <c r="LFG831" s="99"/>
      <c r="LFH831" s="99"/>
      <c r="LFI831" s="99"/>
      <c r="LFJ831" s="99"/>
      <c r="LFK831" s="99"/>
      <c r="LFL831" s="99"/>
      <c r="LFM831" s="99"/>
      <c r="LFN831" s="99"/>
      <c r="LFO831" s="99"/>
      <c r="LFP831" s="99"/>
      <c r="LFQ831" s="99"/>
      <c r="LFR831" s="99"/>
      <c r="LFS831" s="99"/>
      <c r="LFT831" s="99"/>
      <c r="LFU831" s="99"/>
      <c r="LFV831" s="99"/>
      <c r="LFW831" s="99"/>
      <c r="LFX831" s="99"/>
      <c r="LFY831" s="99"/>
      <c r="LFZ831" s="99"/>
      <c r="LGA831" s="99"/>
      <c r="LGB831" s="99"/>
      <c r="LGC831" s="99"/>
      <c r="LGD831" s="99"/>
      <c r="LGE831" s="99"/>
      <c r="LGF831" s="99"/>
      <c r="LGG831" s="99"/>
      <c r="LGH831" s="99"/>
      <c r="LGI831" s="99"/>
      <c r="LGJ831" s="99"/>
      <c r="LGK831" s="99"/>
      <c r="LGL831" s="99"/>
      <c r="LGM831" s="99"/>
      <c r="LGN831" s="99"/>
      <c r="LGO831" s="99"/>
      <c r="LGP831" s="99"/>
      <c r="LGQ831" s="99"/>
      <c r="LGR831" s="99"/>
      <c r="LGS831" s="99"/>
      <c r="LGT831" s="99"/>
      <c r="LGU831" s="99"/>
      <c r="LGV831" s="99"/>
      <c r="LGW831" s="99"/>
      <c r="LGX831" s="99"/>
      <c r="LGY831" s="99"/>
      <c r="LGZ831" s="99"/>
      <c r="LHA831" s="99"/>
      <c r="LHB831" s="99"/>
      <c r="LHC831" s="99"/>
      <c r="LHD831" s="99"/>
      <c r="LHE831" s="99"/>
      <c r="LHF831" s="99"/>
      <c r="LHG831" s="99"/>
      <c r="LHH831" s="99"/>
      <c r="LHI831" s="99"/>
      <c r="LHJ831" s="99"/>
      <c r="LHK831" s="99"/>
      <c r="LHL831" s="99"/>
      <c r="LHM831" s="99"/>
      <c r="LHN831" s="99"/>
      <c r="LHO831" s="99"/>
      <c r="LHP831" s="99"/>
      <c r="LHQ831" s="99"/>
      <c r="LHR831" s="99"/>
      <c r="LHS831" s="99"/>
      <c r="LHT831" s="99"/>
      <c r="LHU831" s="99"/>
      <c r="LHV831" s="99"/>
      <c r="LHW831" s="99"/>
      <c r="LHX831" s="99"/>
      <c r="LHY831" s="99"/>
      <c r="LHZ831" s="99"/>
      <c r="LIA831" s="99"/>
      <c r="LIB831" s="99"/>
      <c r="LIC831" s="99"/>
      <c r="LID831" s="99"/>
      <c r="LIE831" s="99"/>
      <c r="LIF831" s="99"/>
      <c r="LIG831" s="99"/>
      <c r="LIH831" s="99"/>
      <c r="LII831" s="99"/>
      <c r="LIJ831" s="99"/>
      <c r="LIK831" s="99"/>
      <c r="LIL831" s="99"/>
      <c r="LIM831" s="99"/>
      <c r="LIN831" s="99"/>
      <c r="LIO831" s="99"/>
      <c r="LIP831" s="99"/>
      <c r="LIQ831" s="99"/>
      <c r="LIR831" s="99"/>
      <c r="LIS831" s="99"/>
      <c r="LIT831" s="99"/>
      <c r="LIU831" s="99"/>
      <c r="LIV831" s="99"/>
      <c r="LIW831" s="99"/>
      <c r="LIX831" s="99"/>
      <c r="LIY831" s="99"/>
      <c r="LIZ831" s="99"/>
      <c r="LJA831" s="99"/>
      <c r="LJB831" s="99"/>
      <c r="LJC831" s="99"/>
      <c r="LJD831" s="99"/>
      <c r="LJE831" s="99"/>
      <c r="LJF831" s="99"/>
      <c r="LJG831" s="99"/>
      <c r="LJH831" s="99"/>
      <c r="LJI831" s="99"/>
      <c r="LJJ831" s="99"/>
      <c r="LJK831" s="99"/>
      <c r="LJL831" s="99"/>
      <c r="LJM831" s="99"/>
      <c r="LJN831" s="99"/>
      <c r="LJO831" s="99"/>
      <c r="LJP831" s="99"/>
      <c r="LJQ831" s="99"/>
      <c r="LJR831" s="99"/>
      <c r="LJS831" s="99"/>
      <c r="LJT831" s="99"/>
      <c r="LJU831" s="99"/>
      <c r="LJV831" s="99"/>
      <c r="LJW831" s="99"/>
      <c r="LJX831" s="99"/>
      <c r="LJY831" s="99"/>
      <c r="LJZ831" s="99"/>
      <c r="LKA831" s="99"/>
      <c r="LKB831" s="99"/>
      <c r="LKC831" s="99"/>
      <c r="LKD831" s="99"/>
      <c r="LKE831" s="99"/>
      <c r="LKF831" s="99"/>
      <c r="LKG831" s="99"/>
      <c r="LKH831" s="99"/>
      <c r="LKI831" s="99"/>
      <c r="LKJ831" s="99"/>
      <c r="LKK831" s="99"/>
      <c r="LKL831" s="99"/>
      <c r="LKM831" s="99"/>
      <c r="LKN831" s="99"/>
      <c r="LKO831" s="99"/>
      <c r="LKP831" s="99"/>
      <c r="LKQ831" s="99"/>
      <c r="LKR831" s="99"/>
      <c r="LKS831" s="99"/>
      <c r="LKT831" s="99"/>
      <c r="LKU831" s="99"/>
      <c r="LKV831" s="99"/>
      <c r="LKW831" s="99"/>
      <c r="LKX831" s="99"/>
      <c r="LKY831" s="99"/>
      <c r="LKZ831" s="99"/>
      <c r="LLA831" s="99"/>
      <c r="LLB831" s="99"/>
      <c r="LLC831" s="99"/>
      <c r="LLD831" s="99"/>
      <c r="LLE831" s="99"/>
      <c r="LLF831" s="99"/>
      <c r="LLG831" s="99"/>
      <c r="LLH831" s="99"/>
      <c r="LLI831" s="99"/>
      <c r="LLJ831" s="99"/>
      <c r="LLK831" s="99"/>
      <c r="LLL831" s="99"/>
      <c r="LLM831" s="99"/>
      <c r="LLN831" s="99"/>
      <c r="LLO831" s="99"/>
      <c r="LLP831" s="99"/>
      <c r="LLQ831" s="99"/>
      <c r="LLR831" s="99"/>
      <c r="LLS831" s="99"/>
      <c r="LLT831" s="99"/>
      <c r="LLU831" s="99"/>
      <c r="LLV831" s="99"/>
      <c r="LLW831" s="99"/>
      <c r="LLX831" s="99"/>
      <c r="LLY831" s="99"/>
      <c r="LLZ831" s="99"/>
      <c r="LMA831" s="99"/>
      <c r="LMB831" s="99"/>
      <c r="LMC831" s="99"/>
      <c r="LMD831" s="99"/>
      <c r="LME831" s="99"/>
      <c r="LMF831" s="99"/>
      <c r="LMG831" s="99"/>
      <c r="LMH831" s="99"/>
      <c r="LMI831" s="99"/>
      <c r="LMJ831" s="99"/>
      <c r="LMK831" s="99"/>
      <c r="LML831" s="99"/>
      <c r="LMM831" s="99"/>
      <c r="LMN831" s="99"/>
      <c r="LMO831" s="99"/>
      <c r="LMP831" s="99"/>
      <c r="LMQ831" s="99"/>
      <c r="LMR831" s="99"/>
      <c r="LMS831" s="99"/>
      <c r="LMT831" s="99"/>
      <c r="LMU831" s="99"/>
      <c r="LMV831" s="99"/>
      <c r="LMW831" s="99"/>
      <c r="LMX831" s="99"/>
      <c r="LMY831" s="99"/>
      <c r="LMZ831" s="99"/>
      <c r="LNA831" s="99"/>
      <c r="LNB831" s="99"/>
      <c r="LNC831" s="99"/>
      <c r="LND831" s="99"/>
      <c r="LNE831" s="99"/>
      <c r="LNF831" s="99"/>
      <c r="LNG831" s="99"/>
      <c r="LNH831" s="99"/>
      <c r="LNI831" s="99"/>
      <c r="LNJ831" s="99"/>
      <c r="LNK831" s="99"/>
      <c r="LNL831" s="99"/>
      <c r="LNM831" s="99"/>
      <c r="LNN831" s="99"/>
      <c r="LNO831" s="99"/>
      <c r="LNP831" s="99"/>
      <c r="LNQ831" s="99"/>
      <c r="LNR831" s="99"/>
      <c r="LNS831" s="99"/>
      <c r="LNT831" s="99"/>
      <c r="LNU831" s="99"/>
      <c r="LNV831" s="99"/>
      <c r="LNW831" s="99"/>
      <c r="LNX831" s="99"/>
      <c r="LNY831" s="99"/>
      <c r="LNZ831" s="99"/>
      <c r="LOA831" s="99"/>
      <c r="LOB831" s="99"/>
      <c r="LOC831" s="99"/>
      <c r="LOD831" s="99"/>
      <c r="LOE831" s="99"/>
      <c r="LOF831" s="99"/>
      <c r="LOG831" s="99"/>
      <c r="LOH831" s="99"/>
      <c r="LOI831" s="99"/>
      <c r="LOJ831" s="99"/>
      <c r="LOK831" s="99"/>
      <c r="LOL831" s="99"/>
      <c r="LOM831" s="99"/>
      <c r="LON831" s="99"/>
      <c r="LOO831" s="99"/>
      <c r="LOP831" s="99"/>
      <c r="LOQ831" s="99"/>
      <c r="LOR831" s="99"/>
      <c r="LOS831" s="99"/>
      <c r="LOT831" s="99"/>
      <c r="LOU831" s="99"/>
      <c r="LOV831" s="99"/>
      <c r="LOW831" s="99"/>
      <c r="LOX831" s="99"/>
      <c r="LOY831" s="99"/>
      <c r="LOZ831" s="99"/>
      <c r="LPA831" s="99"/>
      <c r="LPB831" s="99"/>
      <c r="LPC831" s="99"/>
      <c r="LPD831" s="99"/>
      <c r="LPE831" s="99"/>
      <c r="LPF831" s="99"/>
      <c r="LPG831" s="99"/>
      <c r="LPH831" s="99"/>
      <c r="LPI831" s="99"/>
      <c r="LPJ831" s="99"/>
      <c r="LPK831" s="99"/>
      <c r="LPL831" s="99"/>
      <c r="LPM831" s="99"/>
      <c r="LPN831" s="99"/>
      <c r="LPO831" s="99"/>
      <c r="LPP831" s="99"/>
      <c r="LPQ831" s="99"/>
      <c r="LPR831" s="99"/>
      <c r="LPS831" s="99"/>
      <c r="LPT831" s="99"/>
      <c r="LPU831" s="99"/>
      <c r="LPV831" s="99"/>
      <c r="LPW831" s="99"/>
      <c r="LPX831" s="99"/>
      <c r="LPY831" s="99"/>
      <c r="LPZ831" s="99"/>
      <c r="LQA831" s="99"/>
      <c r="LQB831" s="99"/>
      <c r="LQC831" s="99"/>
      <c r="LQD831" s="99"/>
      <c r="LQE831" s="99"/>
      <c r="LQF831" s="99"/>
      <c r="LQG831" s="99"/>
      <c r="LQH831" s="99"/>
      <c r="LQI831" s="99"/>
      <c r="LQJ831" s="99"/>
      <c r="LQK831" s="99"/>
      <c r="LQL831" s="99"/>
      <c r="LQM831" s="99"/>
      <c r="LQN831" s="99"/>
      <c r="LQO831" s="99"/>
      <c r="LQP831" s="99"/>
      <c r="LQQ831" s="99"/>
      <c r="LQR831" s="99"/>
      <c r="LQS831" s="99"/>
      <c r="LQT831" s="99"/>
      <c r="LQU831" s="99"/>
      <c r="LQV831" s="99"/>
      <c r="LQW831" s="99"/>
      <c r="LQX831" s="99"/>
      <c r="LQY831" s="99"/>
      <c r="LQZ831" s="99"/>
      <c r="LRA831" s="99"/>
      <c r="LRB831" s="99"/>
      <c r="LRC831" s="99"/>
      <c r="LRD831" s="99"/>
      <c r="LRE831" s="99"/>
      <c r="LRF831" s="99"/>
      <c r="LRG831" s="99"/>
      <c r="LRH831" s="99"/>
      <c r="LRI831" s="99"/>
      <c r="LRJ831" s="99"/>
      <c r="LRK831" s="99"/>
      <c r="LRL831" s="99"/>
      <c r="LRM831" s="99"/>
      <c r="LRN831" s="99"/>
      <c r="LRO831" s="99"/>
      <c r="LRP831" s="99"/>
      <c r="LRQ831" s="99"/>
      <c r="LRR831" s="99"/>
      <c r="LRS831" s="99"/>
      <c r="LRT831" s="99"/>
      <c r="LRU831" s="99"/>
      <c r="LRV831" s="99"/>
      <c r="LRW831" s="99"/>
      <c r="LRX831" s="99"/>
      <c r="LRY831" s="99"/>
      <c r="LRZ831" s="99"/>
      <c r="LSA831" s="99"/>
      <c r="LSB831" s="99"/>
      <c r="LSC831" s="99"/>
      <c r="LSD831" s="99"/>
      <c r="LSE831" s="99"/>
      <c r="LSF831" s="99"/>
      <c r="LSG831" s="99"/>
      <c r="LSH831" s="99"/>
      <c r="LSI831" s="99"/>
      <c r="LSJ831" s="99"/>
      <c r="LSK831" s="99"/>
      <c r="LSL831" s="99"/>
      <c r="LSM831" s="99"/>
      <c r="LSN831" s="99"/>
      <c r="LSO831" s="99"/>
      <c r="LSP831" s="99"/>
      <c r="LSQ831" s="99"/>
      <c r="LSR831" s="99"/>
      <c r="LSS831" s="99"/>
      <c r="LST831" s="99"/>
      <c r="LSU831" s="99"/>
      <c r="LSV831" s="99"/>
      <c r="LSW831" s="99"/>
      <c r="LSX831" s="99"/>
      <c r="LSY831" s="99"/>
      <c r="LSZ831" s="99"/>
      <c r="LTA831" s="99"/>
      <c r="LTB831" s="99"/>
      <c r="LTC831" s="99"/>
      <c r="LTD831" s="99"/>
      <c r="LTE831" s="99"/>
      <c r="LTF831" s="99"/>
      <c r="LTG831" s="99"/>
      <c r="LTH831" s="99"/>
      <c r="LTI831" s="99"/>
      <c r="LTJ831" s="99"/>
      <c r="LTK831" s="99"/>
      <c r="LTL831" s="99"/>
      <c r="LTM831" s="99"/>
      <c r="LTN831" s="99"/>
      <c r="LTO831" s="99"/>
      <c r="LTP831" s="99"/>
      <c r="LTQ831" s="99"/>
      <c r="LTR831" s="99"/>
      <c r="LTS831" s="99"/>
      <c r="LTT831" s="99"/>
      <c r="LTU831" s="99"/>
      <c r="LTV831" s="99"/>
      <c r="LTW831" s="99"/>
      <c r="LTX831" s="99"/>
      <c r="LTY831" s="99"/>
      <c r="LTZ831" s="99"/>
      <c r="LUA831" s="99"/>
      <c r="LUB831" s="99"/>
      <c r="LUC831" s="99"/>
      <c r="LUD831" s="99"/>
      <c r="LUE831" s="99"/>
      <c r="LUF831" s="99"/>
      <c r="LUG831" s="99"/>
      <c r="LUH831" s="99"/>
      <c r="LUI831" s="99"/>
      <c r="LUJ831" s="99"/>
      <c r="LUK831" s="99"/>
      <c r="LUL831" s="99"/>
      <c r="LUM831" s="99"/>
      <c r="LUN831" s="99"/>
      <c r="LUO831" s="99"/>
      <c r="LUP831" s="99"/>
      <c r="LUQ831" s="99"/>
      <c r="LUR831" s="99"/>
      <c r="LUS831" s="99"/>
      <c r="LUT831" s="99"/>
      <c r="LUU831" s="99"/>
      <c r="LUV831" s="99"/>
      <c r="LUW831" s="99"/>
      <c r="LUX831" s="99"/>
      <c r="LUY831" s="99"/>
      <c r="LUZ831" s="99"/>
      <c r="LVA831" s="99"/>
      <c r="LVB831" s="99"/>
      <c r="LVC831" s="99"/>
      <c r="LVD831" s="99"/>
      <c r="LVE831" s="99"/>
      <c r="LVF831" s="99"/>
      <c r="LVG831" s="99"/>
      <c r="LVH831" s="99"/>
      <c r="LVI831" s="99"/>
      <c r="LVJ831" s="99"/>
      <c r="LVK831" s="99"/>
      <c r="LVL831" s="99"/>
      <c r="LVM831" s="99"/>
      <c r="LVN831" s="99"/>
      <c r="LVO831" s="99"/>
      <c r="LVP831" s="99"/>
      <c r="LVQ831" s="99"/>
      <c r="LVR831" s="99"/>
      <c r="LVS831" s="99"/>
      <c r="LVT831" s="99"/>
      <c r="LVU831" s="99"/>
      <c r="LVV831" s="99"/>
      <c r="LVW831" s="99"/>
      <c r="LVX831" s="99"/>
      <c r="LVY831" s="99"/>
      <c r="LVZ831" s="99"/>
      <c r="LWA831" s="99"/>
      <c r="LWB831" s="99"/>
      <c r="LWC831" s="99"/>
      <c r="LWD831" s="99"/>
      <c r="LWE831" s="99"/>
      <c r="LWF831" s="99"/>
      <c r="LWG831" s="99"/>
      <c r="LWH831" s="99"/>
      <c r="LWI831" s="99"/>
      <c r="LWJ831" s="99"/>
      <c r="LWK831" s="99"/>
      <c r="LWL831" s="99"/>
      <c r="LWM831" s="99"/>
      <c r="LWN831" s="99"/>
      <c r="LWO831" s="99"/>
      <c r="LWP831" s="99"/>
      <c r="LWQ831" s="99"/>
      <c r="LWR831" s="99"/>
      <c r="LWS831" s="99"/>
      <c r="LWT831" s="99"/>
      <c r="LWU831" s="99"/>
      <c r="LWV831" s="99"/>
      <c r="LWW831" s="99"/>
      <c r="LWX831" s="99"/>
      <c r="LWY831" s="99"/>
      <c r="LWZ831" s="99"/>
      <c r="LXA831" s="99"/>
      <c r="LXB831" s="99"/>
      <c r="LXC831" s="99"/>
      <c r="LXD831" s="99"/>
      <c r="LXE831" s="99"/>
      <c r="LXF831" s="99"/>
      <c r="LXG831" s="99"/>
      <c r="LXH831" s="99"/>
      <c r="LXI831" s="99"/>
      <c r="LXJ831" s="99"/>
      <c r="LXK831" s="99"/>
      <c r="LXL831" s="99"/>
      <c r="LXM831" s="99"/>
      <c r="LXN831" s="99"/>
      <c r="LXO831" s="99"/>
      <c r="LXP831" s="99"/>
      <c r="LXQ831" s="99"/>
      <c r="LXR831" s="99"/>
      <c r="LXS831" s="99"/>
      <c r="LXT831" s="99"/>
      <c r="LXU831" s="99"/>
      <c r="LXV831" s="99"/>
      <c r="LXW831" s="99"/>
      <c r="LXX831" s="99"/>
      <c r="LXY831" s="99"/>
      <c r="LXZ831" s="99"/>
      <c r="LYA831" s="99"/>
      <c r="LYB831" s="99"/>
      <c r="LYC831" s="99"/>
      <c r="LYD831" s="99"/>
      <c r="LYE831" s="99"/>
      <c r="LYF831" s="99"/>
      <c r="LYG831" s="99"/>
      <c r="LYH831" s="99"/>
      <c r="LYI831" s="99"/>
      <c r="LYJ831" s="99"/>
      <c r="LYK831" s="99"/>
      <c r="LYL831" s="99"/>
      <c r="LYM831" s="99"/>
      <c r="LYN831" s="99"/>
      <c r="LYO831" s="99"/>
      <c r="LYP831" s="99"/>
      <c r="LYQ831" s="99"/>
      <c r="LYR831" s="99"/>
      <c r="LYS831" s="99"/>
      <c r="LYT831" s="99"/>
      <c r="LYU831" s="99"/>
      <c r="LYV831" s="99"/>
      <c r="LYW831" s="99"/>
      <c r="LYX831" s="99"/>
      <c r="LYY831" s="99"/>
      <c r="LYZ831" s="99"/>
      <c r="LZA831" s="99"/>
      <c r="LZB831" s="99"/>
      <c r="LZC831" s="99"/>
      <c r="LZD831" s="99"/>
      <c r="LZE831" s="99"/>
      <c r="LZF831" s="99"/>
      <c r="LZG831" s="99"/>
      <c r="LZH831" s="99"/>
      <c r="LZI831" s="99"/>
      <c r="LZJ831" s="99"/>
      <c r="LZK831" s="99"/>
      <c r="LZL831" s="99"/>
      <c r="LZM831" s="99"/>
      <c r="LZN831" s="99"/>
      <c r="LZO831" s="99"/>
      <c r="LZP831" s="99"/>
      <c r="LZQ831" s="99"/>
      <c r="LZR831" s="99"/>
      <c r="LZS831" s="99"/>
      <c r="LZT831" s="99"/>
      <c r="LZU831" s="99"/>
      <c r="LZV831" s="99"/>
      <c r="LZW831" s="99"/>
      <c r="LZX831" s="99"/>
      <c r="LZY831" s="99"/>
      <c r="LZZ831" s="99"/>
      <c r="MAA831" s="99"/>
      <c r="MAB831" s="99"/>
      <c r="MAC831" s="99"/>
      <c r="MAD831" s="99"/>
      <c r="MAE831" s="99"/>
      <c r="MAF831" s="99"/>
      <c r="MAG831" s="99"/>
      <c r="MAH831" s="99"/>
      <c r="MAI831" s="99"/>
      <c r="MAJ831" s="99"/>
      <c r="MAK831" s="99"/>
      <c r="MAL831" s="99"/>
      <c r="MAM831" s="99"/>
      <c r="MAN831" s="99"/>
      <c r="MAO831" s="99"/>
      <c r="MAP831" s="99"/>
      <c r="MAQ831" s="99"/>
      <c r="MAR831" s="99"/>
      <c r="MAS831" s="99"/>
      <c r="MAT831" s="99"/>
      <c r="MAU831" s="99"/>
      <c r="MAV831" s="99"/>
      <c r="MAW831" s="99"/>
      <c r="MAX831" s="99"/>
      <c r="MAY831" s="99"/>
      <c r="MAZ831" s="99"/>
      <c r="MBA831" s="99"/>
      <c r="MBB831" s="99"/>
      <c r="MBC831" s="99"/>
      <c r="MBD831" s="99"/>
      <c r="MBE831" s="99"/>
      <c r="MBF831" s="99"/>
      <c r="MBG831" s="99"/>
      <c r="MBH831" s="99"/>
      <c r="MBI831" s="99"/>
      <c r="MBJ831" s="99"/>
      <c r="MBK831" s="99"/>
      <c r="MBL831" s="99"/>
      <c r="MBM831" s="99"/>
      <c r="MBN831" s="99"/>
      <c r="MBO831" s="99"/>
      <c r="MBP831" s="99"/>
      <c r="MBQ831" s="99"/>
      <c r="MBR831" s="99"/>
      <c r="MBS831" s="99"/>
      <c r="MBT831" s="99"/>
      <c r="MBU831" s="99"/>
      <c r="MBV831" s="99"/>
      <c r="MBW831" s="99"/>
      <c r="MBX831" s="99"/>
      <c r="MBY831" s="99"/>
      <c r="MBZ831" s="99"/>
      <c r="MCA831" s="99"/>
      <c r="MCB831" s="99"/>
      <c r="MCC831" s="99"/>
      <c r="MCD831" s="99"/>
      <c r="MCE831" s="99"/>
      <c r="MCF831" s="99"/>
      <c r="MCG831" s="99"/>
      <c r="MCH831" s="99"/>
      <c r="MCI831" s="99"/>
      <c r="MCJ831" s="99"/>
      <c r="MCK831" s="99"/>
      <c r="MCL831" s="99"/>
      <c r="MCM831" s="99"/>
      <c r="MCN831" s="99"/>
      <c r="MCO831" s="99"/>
      <c r="MCP831" s="99"/>
      <c r="MCQ831" s="99"/>
      <c r="MCR831" s="99"/>
      <c r="MCS831" s="99"/>
      <c r="MCT831" s="99"/>
      <c r="MCU831" s="99"/>
      <c r="MCV831" s="99"/>
      <c r="MCW831" s="99"/>
      <c r="MCX831" s="99"/>
      <c r="MCY831" s="99"/>
      <c r="MCZ831" s="99"/>
      <c r="MDA831" s="99"/>
      <c r="MDB831" s="99"/>
      <c r="MDC831" s="99"/>
      <c r="MDD831" s="99"/>
      <c r="MDE831" s="99"/>
      <c r="MDF831" s="99"/>
      <c r="MDG831" s="99"/>
      <c r="MDH831" s="99"/>
      <c r="MDI831" s="99"/>
      <c r="MDJ831" s="99"/>
      <c r="MDK831" s="99"/>
      <c r="MDL831" s="99"/>
      <c r="MDM831" s="99"/>
      <c r="MDN831" s="99"/>
      <c r="MDO831" s="99"/>
      <c r="MDP831" s="99"/>
      <c r="MDQ831" s="99"/>
      <c r="MDR831" s="99"/>
      <c r="MDS831" s="99"/>
      <c r="MDT831" s="99"/>
      <c r="MDU831" s="99"/>
      <c r="MDV831" s="99"/>
      <c r="MDW831" s="99"/>
      <c r="MDX831" s="99"/>
      <c r="MDY831" s="99"/>
      <c r="MDZ831" s="99"/>
      <c r="MEA831" s="99"/>
      <c r="MEB831" s="99"/>
      <c r="MEC831" s="99"/>
      <c r="MED831" s="99"/>
      <c r="MEE831" s="99"/>
      <c r="MEF831" s="99"/>
      <c r="MEG831" s="99"/>
      <c r="MEH831" s="99"/>
      <c r="MEI831" s="99"/>
      <c r="MEJ831" s="99"/>
      <c r="MEK831" s="99"/>
      <c r="MEL831" s="99"/>
      <c r="MEM831" s="99"/>
      <c r="MEN831" s="99"/>
      <c r="MEO831" s="99"/>
      <c r="MEP831" s="99"/>
      <c r="MEQ831" s="99"/>
      <c r="MER831" s="99"/>
      <c r="MES831" s="99"/>
      <c r="MET831" s="99"/>
      <c r="MEU831" s="99"/>
      <c r="MEV831" s="99"/>
      <c r="MEW831" s="99"/>
      <c r="MEX831" s="99"/>
      <c r="MEY831" s="99"/>
      <c r="MEZ831" s="99"/>
      <c r="MFA831" s="99"/>
      <c r="MFB831" s="99"/>
      <c r="MFC831" s="99"/>
      <c r="MFD831" s="99"/>
      <c r="MFE831" s="99"/>
      <c r="MFF831" s="99"/>
      <c r="MFG831" s="99"/>
      <c r="MFH831" s="99"/>
      <c r="MFI831" s="99"/>
      <c r="MFJ831" s="99"/>
      <c r="MFK831" s="99"/>
      <c r="MFL831" s="99"/>
      <c r="MFM831" s="99"/>
      <c r="MFN831" s="99"/>
      <c r="MFO831" s="99"/>
      <c r="MFP831" s="99"/>
      <c r="MFQ831" s="99"/>
      <c r="MFR831" s="99"/>
      <c r="MFS831" s="99"/>
      <c r="MFT831" s="99"/>
      <c r="MFU831" s="99"/>
      <c r="MFV831" s="99"/>
      <c r="MFW831" s="99"/>
      <c r="MFX831" s="99"/>
      <c r="MFY831" s="99"/>
      <c r="MFZ831" s="99"/>
      <c r="MGA831" s="99"/>
      <c r="MGB831" s="99"/>
      <c r="MGC831" s="99"/>
      <c r="MGD831" s="99"/>
      <c r="MGE831" s="99"/>
      <c r="MGF831" s="99"/>
      <c r="MGG831" s="99"/>
      <c r="MGH831" s="99"/>
      <c r="MGI831" s="99"/>
      <c r="MGJ831" s="99"/>
      <c r="MGK831" s="99"/>
      <c r="MGL831" s="99"/>
      <c r="MGM831" s="99"/>
      <c r="MGN831" s="99"/>
      <c r="MGO831" s="99"/>
      <c r="MGP831" s="99"/>
      <c r="MGQ831" s="99"/>
      <c r="MGR831" s="99"/>
      <c r="MGS831" s="99"/>
      <c r="MGT831" s="99"/>
      <c r="MGU831" s="99"/>
      <c r="MGV831" s="99"/>
      <c r="MGW831" s="99"/>
      <c r="MGX831" s="99"/>
      <c r="MGY831" s="99"/>
      <c r="MGZ831" s="99"/>
      <c r="MHA831" s="99"/>
      <c r="MHB831" s="99"/>
      <c r="MHC831" s="99"/>
      <c r="MHD831" s="99"/>
      <c r="MHE831" s="99"/>
      <c r="MHF831" s="99"/>
      <c r="MHG831" s="99"/>
      <c r="MHH831" s="99"/>
      <c r="MHI831" s="99"/>
      <c r="MHJ831" s="99"/>
      <c r="MHK831" s="99"/>
      <c r="MHL831" s="99"/>
      <c r="MHM831" s="99"/>
      <c r="MHN831" s="99"/>
      <c r="MHO831" s="99"/>
      <c r="MHP831" s="99"/>
      <c r="MHQ831" s="99"/>
      <c r="MHR831" s="99"/>
      <c r="MHS831" s="99"/>
      <c r="MHT831" s="99"/>
      <c r="MHU831" s="99"/>
      <c r="MHV831" s="99"/>
      <c r="MHW831" s="99"/>
      <c r="MHX831" s="99"/>
      <c r="MHY831" s="99"/>
      <c r="MHZ831" s="99"/>
      <c r="MIA831" s="99"/>
      <c r="MIB831" s="99"/>
      <c r="MIC831" s="99"/>
      <c r="MID831" s="99"/>
      <c r="MIE831" s="99"/>
      <c r="MIF831" s="99"/>
      <c r="MIG831" s="99"/>
      <c r="MIH831" s="99"/>
      <c r="MII831" s="99"/>
      <c r="MIJ831" s="99"/>
      <c r="MIK831" s="99"/>
      <c r="MIL831" s="99"/>
      <c r="MIM831" s="99"/>
      <c r="MIN831" s="99"/>
      <c r="MIO831" s="99"/>
      <c r="MIP831" s="99"/>
      <c r="MIQ831" s="99"/>
      <c r="MIR831" s="99"/>
      <c r="MIS831" s="99"/>
      <c r="MIT831" s="99"/>
      <c r="MIU831" s="99"/>
      <c r="MIV831" s="99"/>
      <c r="MIW831" s="99"/>
      <c r="MIX831" s="99"/>
      <c r="MIY831" s="99"/>
      <c r="MIZ831" s="99"/>
      <c r="MJA831" s="99"/>
      <c r="MJB831" s="99"/>
      <c r="MJC831" s="99"/>
      <c r="MJD831" s="99"/>
      <c r="MJE831" s="99"/>
      <c r="MJF831" s="99"/>
      <c r="MJG831" s="99"/>
      <c r="MJH831" s="99"/>
      <c r="MJI831" s="99"/>
      <c r="MJJ831" s="99"/>
      <c r="MJK831" s="99"/>
      <c r="MJL831" s="99"/>
      <c r="MJM831" s="99"/>
      <c r="MJN831" s="99"/>
      <c r="MJO831" s="99"/>
      <c r="MJP831" s="99"/>
      <c r="MJQ831" s="99"/>
      <c r="MJR831" s="99"/>
      <c r="MJS831" s="99"/>
      <c r="MJT831" s="99"/>
      <c r="MJU831" s="99"/>
      <c r="MJV831" s="99"/>
      <c r="MJW831" s="99"/>
      <c r="MJX831" s="99"/>
      <c r="MJY831" s="99"/>
      <c r="MJZ831" s="99"/>
      <c r="MKA831" s="99"/>
      <c r="MKB831" s="99"/>
      <c r="MKC831" s="99"/>
      <c r="MKD831" s="99"/>
      <c r="MKE831" s="99"/>
      <c r="MKF831" s="99"/>
      <c r="MKG831" s="99"/>
      <c r="MKH831" s="99"/>
      <c r="MKI831" s="99"/>
      <c r="MKJ831" s="99"/>
      <c r="MKK831" s="99"/>
      <c r="MKL831" s="99"/>
      <c r="MKM831" s="99"/>
      <c r="MKN831" s="99"/>
      <c r="MKO831" s="99"/>
      <c r="MKP831" s="99"/>
      <c r="MKQ831" s="99"/>
      <c r="MKR831" s="99"/>
      <c r="MKS831" s="99"/>
      <c r="MKT831" s="99"/>
      <c r="MKU831" s="99"/>
      <c r="MKV831" s="99"/>
      <c r="MKW831" s="99"/>
      <c r="MKX831" s="99"/>
      <c r="MKY831" s="99"/>
      <c r="MKZ831" s="99"/>
      <c r="MLA831" s="99"/>
      <c r="MLB831" s="99"/>
      <c r="MLC831" s="99"/>
      <c r="MLD831" s="99"/>
      <c r="MLE831" s="99"/>
      <c r="MLF831" s="99"/>
      <c r="MLG831" s="99"/>
      <c r="MLH831" s="99"/>
      <c r="MLI831" s="99"/>
      <c r="MLJ831" s="99"/>
      <c r="MLK831" s="99"/>
      <c r="MLL831" s="99"/>
      <c r="MLM831" s="99"/>
      <c r="MLN831" s="99"/>
      <c r="MLO831" s="99"/>
      <c r="MLP831" s="99"/>
      <c r="MLQ831" s="99"/>
      <c r="MLR831" s="99"/>
      <c r="MLS831" s="99"/>
      <c r="MLT831" s="99"/>
      <c r="MLU831" s="99"/>
      <c r="MLV831" s="99"/>
      <c r="MLW831" s="99"/>
      <c r="MLX831" s="99"/>
      <c r="MLY831" s="99"/>
      <c r="MLZ831" s="99"/>
      <c r="MMA831" s="99"/>
      <c r="MMB831" s="99"/>
      <c r="MMC831" s="99"/>
      <c r="MMD831" s="99"/>
      <c r="MME831" s="99"/>
      <c r="MMF831" s="99"/>
      <c r="MMG831" s="99"/>
      <c r="MMH831" s="99"/>
      <c r="MMI831" s="99"/>
      <c r="MMJ831" s="99"/>
      <c r="MMK831" s="99"/>
      <c r="MML831" s="99"/>
      <c r="MMM831" s="99"/>
      <c r="MMN831" s="99"/>
      <c r="MMO831" s="99"/>
      <c r="MMP831" s="99"/>
      <c r="MMQ831" s="99"/>
      <c r="MMR831" s="99"/>
      <c r="MMS831" s="99"/>
      <c r="MMT831" s="99"/>
      <c r="MMU831" s="99"/>
      <c r="MMV831" s="99"/>
      <c r="MMW831" s="99"/>
      <c r="MMX831" s="99"/>
      <c r="MMY831" s="99"/>
      <c r="MMZ831" s="99"/>
      <c r="MNA831" s="99"/>
      <c r="MNB831" s="99"/>
      <c r="MNC831" s="99"/>
      <c r="MND831" s="99"/>
      <c r="MNE831" s="99"/>
      <c r="MNF831" s="99"/>
      <c r="MNG831" s="99"/>
      <c r="MNH831" s="99"/>
      <c r="MNI831" s="99"/>
      <c r="MNJ831" s="99"/>
      <c r="MNK831" s="99"/>
      <c r="MNL831" s="99"/>
      <c r="MNM831" s="99"/>
      <c r="MNN831" s="99"/>
      <c r="MNO831" s="99"/>
      <c r="MNP831" s="99"/>
      <c r="MNQ831" s="99"/>
      <c r="MNR831" s="99"/>
      <c r="MNS831" s="99"/>
      <c r="MNT831" s="99"/>
      <c r="MNU831" s="99"/>
      <c r="MNV831" s="99"/>
      <c r="MNW831" s="99"/>
      <c r="MNX831" s="99"/>
      <c r="MNY831" s="99"/>
      <c r="MNZ831" s="99"/>
      <c r="MOA831" s="99"/>
      <c r="MOB831" s="99"/>
      <c r="MOC831" s="99"/>
      <c r="MOD831" s="99"/>
      <c r="MOE831" s="99"/>
      <c r="MOF831" s="99"/>
      <c r="MOG831" s="99"/>
      <c r="MOH831" s="99"/>
      <c r="MOI831" s="99"/>
      <c r="MOJ831" s="99"/>
      <c r="MOK831" s="99"/>
      <c r="MOL831" s="99"/>
      <c r="MOM831" s="99"/>
      <c r="MON831" s="99"/>
      <c r="MOO831" s="99"/>
      <c r="MOP831" s="99"/>
      <c r="MOQ831" s="99"/>
      <c r="MOR831" s="99"/>
      <c r="MOS831" s="99"/>
      <c r="MOT831" s="99"/>
      <c r="MOU831" s="99"/>
      <c r="MOV831" s="99"/>
      <c r="MOW831" s="99"/>
      <c r="MOX831" s="99"/>
      <c r="MOY831" s="99"/>
      <c r="MOZ831" s="99"/>
      <c r="MPA831" s="99"/>
      <c r="MPB831" s="99"/>
      <c r="MPC831" s="99"/>
      <c r="MPD831" s="99"/>
      <c r="MPE831" s="99"/>
      <c r="MPF831" s="99"/>
      <c r="MPG831" s="99"/>
      <c r="MPH831" s="99"/>
      <c r="MPI831" s="99"/>
      <c r="MPJ831" s="99"/>
      <c r="MPK831" s="99"/>
      <c r="MPL831" s="99"/>
      <c r="MPM831" s="99"/>
      <c r="MPN831" s="99"/>
      <c r="MPO831" s="99"/>
      <c r="MPP831" s="99"/>
      <c r="MPQ831" s="99"/>
      <c r="MPR831" s="99"/>
      <c r="MPS831" s="99"/>
      <c r="MPT831" s="99"/>
      <c r="MPU831" s="99"/>
      <c r="MPV831" s="99"/>
      <c r="MPW831" s="99"/>
      <c r="MPX831" s="99"/>
      <c r="MPY831" s="99"/>
      <c r="MPZ831" s="99"/>
      <c r="MQA831" s="99"/>
      <c r="MQB831" s="99"/>
      <c r="MQC831" s="99"/>
      <c r="MQD831" s="99"/>
      <c r="MQE831" s="99"/>
      <c r="MQF831" s="99"/>
      <c r="MQG831" s="99"/>
      <c r="MQH831" s="99"/>
      <c r="MQI831" s="99"/>
      <c r="MQJ831" s="99"/>
      <c r="MQK831" s="99"/>
      <c r="MQL831" s="99"/>
      <c r="MQM831" s="99"/>
      <c r="MQN831" s="99"/>
      <c r="MQO831" s="99"/>
      <c r="MQP831" s="99"/>
      <c r="MQQ831" s="99"/>
      <c r="MQR831" s="99"/>
      <c r="MQS831" s="99"/>
      <c r="MQT831" s="99"/>
      <c r="MQU831" s="99"/>
      <c r="MQV831" s="99"/>
      <c r="MQW831" s="99"/>
      <c r="MQX831" s="99"/>
      <c r="MQY831" s="99"/>
      <c r="MQZ831" s="99"/>
      <c r="MRA831" s="99"/>
      <c r="MRB831" s="99"/>
      <c r="MRC831" s="99"/>
      <c r="MRD831" s="99"/>
      <c r="MRE831" s="99"/>
      <c r="MRF831" s="99"/>
      <c r="MRG831" s="99"/>
      <c r="MRH831" s="99"/>
      <c r="MRI831" s="99"/>
      <c r="MRJ831" s="99"/>
      <c r="MRK831" s="99"/>
      <c r="MRL831" s="99"/>
      <c r="MRM831" s="99"/>
      <c r="MRN831" s="99"/>
      <c r="MRO831" s="99"/>
      <c r="MRP831" s="99"/>
      <c r="MRQ831" s="99"/>
      <c r="MRR831" s="99"/>
      <c r="MRS831" s="99"/>
      <c r="MRT831" s="99"/>
      <c r="MRU831" s="99"/>
      <c r="MRV831" s="99"/>
      <c r="MRW831" s="99"/>
      <c r="MRX831" s="99"/>
      <c r="MRY831" s="99"/>
      <c r="MRZ831" s="99"/>
      <c r="MSA831" s="99"/>
      <c r="MSB831" s="99"/>
      <c r="MSC831" s="99"/>
      <c r="MSD831" s="99"/>
      <c r="MSE831" s="99"/>
      <c r="MSF831" s="99"/>
      <c r="MSG831" s="99"/>
      <c r="MSH831" s="99"/>
      <c r="MSI831" s="99"/>
      <c r="MSJ831" s="99"/>
      <c r="MSK831" s="99"/>
      <c r="MSL831" s="99"/>
      <c r="MSM831" s="99"/>
      <c r="MSN831" s="99"/>
      <c r="MSO831" s="99"/>
      <c r="MSP831" s="99"/>
      <c r="MSQ831" s="99"/>
      <c r="MSR831" s="99"/>
      <c r="MSS831" s="99"/>
      <c r="MST831" s="99"/>
      <c r="MSU831" s="99"/>
      <c r="MSV831" s="99"/>
      <c r="MSW831" s="99"/>
      <c r="MSX831" s="99"/>
      <c r="MSY831" s="99"/>
      <c r="MSZ831" s="99"/>
      <c r="MTA831" s="99"/>
      <c r="MTB831" s="99"/>
      <c r="MTC831" s="99"/>
      <c r="MTD831" s="99"/>
      <c r="MTE831" s="99"/>
      <c r="MTF831" s="99"/>
      <c r="MTG831" s="99"/>
      <c r="MTH831" s="99"/>
      <c r="MTI831" s="99"/>
      <c r="MTJ831" s="99"/>
      <c r="MTK831" s="99"/>
      <c r="MTL831" s="99"/>
      <c r="MTM831" s="99"/>
      <c r="MTN831" s="99"/>
      <c r="MTO831" s="99"/>
      <c r="MTP831" s="99"/>
      <c r="MTQ831" s="99"/>
      <c r="MTR831" s="99"/>
      <c r="MTS831" s="99"/>
      <c r="MTT831" s="99"/>
      <c r="MTU831" s="99"/>
      <c r="MTV831" s="99"/>
      <c r="MTW831" s="99"/>
      <c r="MTX831" s="99"/>
      <c r="MTY831" s="99"/>
      <c r="MTZ831" s="99"/>
      <c r="MUA831" s="99"/>
      <c r="MUB831" s="99"/>
      <c r="MUC831" s="99"/>
      <c r="MUD831" s="99"/>
      <c r="MUE831" s="99"/>
      <c r="MUF831" s="99"/>
      <c r="MUG831" s="99"/>
      <c r="MUH831" s="99"/>
      <c r="MUI831" s="99"/>
      <c r="MUJ831" s="99"/>
      <c r="MUK831" s="99"/>
      <c r="MUL831" s="99"/>
      <c r="MUM831" s="99"/>
      <c r="MUN831" s="99"/>
      <c r="MUO831" s="99"/>
      <c r="MUP831" s="99"/>
      <c r="MUQ831" s="99"/>
      <c r="MUR831" s="99"/>
      <c r="MUS831" s="99"/>
      <c r="MUT831" s="99"/>
      <c r="MUU831" s="99"/>
      <c r="MUV831" s="99"/>
      <c r="MUW831" s="99"/>
      <c r="MUX831" s="99"/>
      <c r="MUY831" s="99"/>
      <c r="MUZ831" s="99"/>
      <c r="MVA831" s="99"/>
      <c r="MVB831" s="99"/>
      <c r="MVC831" s="99"/>
      <c r="MVD831" s="99"/>
      <c r="MVE831" s="99"/>
      <c r="MVF831" s="99"/>
      <c r="MVG831" s="99"/>
      <c r="MVH831" s="99"/>
      <c r="MVI831" s="99"/>
      <c r="MVJ831" s="99"/>
      <c r="MVK831" s="99"/>
      <c r="MVL831" s="99"/>
      <c r="MVM831" s="99"/>
      <c r="MVN831" s="99"/>
      <c r="MVO831" s="99"/>
      <c r="MVP831" s="99"/>
      <c r="MVQ831" s="99"/>
      <c r="MVR831" s="99"/>
      <c r="MVS831" s="99"/>
      <c r="MVT831" s="99"/>
      <c r="MVU831" s="99"/>
      <c r="MVV831" s="99"/>
      <c r="MVW831" s="99"/>
      <c r="MVX831" s="99"/>
      <c r="MVY831" s="99"/>
      <c r="MVZ831" s="99"/>
      <c r="MWA831" s="99"/>
      <c r="MWB831" s="99"/>
      <c r="MWC831" s="99"/>
      <c r="MWD831" s="99"/>
      <c r="MWE831" s="99"/>
      <c r="MWF831" s="99"/>
      <c r="MWG831" s="99"/>
      <c r="MWH831" s="99"/>
      <c r="MWI831" s="99"/>
      <c r="MWJ831" s="99"/>
      <c r="MWK831" s="99"/>
      <c r="MWL831" s="99"/>
      <c r="MWM831" s="99"/>
      <c r="MWN831" s="99"/>
      <c r="MWO831" s="99"/>
      <c r="MWP831" s="99"/>
      <c r="MWQ831" s="99"/>
      <c r="MWR831" s="99"/>
      <c r="MWS831" s="99"/>
      <c r="MWT831" s="99"/>
      <c r="MWU831" s="99"/>
      <c r="MWV831" s="99"/>
      <c r="MWW831" s="99"/>
      <c r="MWX831" s="99"/>
      <c r="MWY831" s="99"/>
      <c r="MWZ831" s="99"/>
      <c r="MXA831" s="99"/>
      <c r="MXB831" s="99"/>
      <c r="MXC831" s="99"/>
      <c r="MXD831" s="99"/>
      <c r="MXE831" s="99"/>
      <c r="MXF831" s="99"/>
      <c r="MXG831" s="99"/>
      <c r="MXH831" s="99"/>
      <c r="MXI831" s="99"/>
      <c r="MXJ831" s="99"/>
      <c r="MXK831" s="99"/>
      <c r="MXL831" s="99"/>
      <c r="MXM831" s="99"/>
      <c r="MXN831" s="99"/>
      <c r="MXO831" s="99"/>
      <c r="MXP831" s="99"/>
      <c r="MXQ831" s="99"/>
      <c r="MXR831" s="99"/>
      <c r="MXS831" s="99"/>
      <c r="MXT831" s="99"/>
      <c r="MXU831" s="99"/>
      <c r="MXV831" s="99"/>
      <c r="MXW831" s="99"/>
      <c r="MXX831" s="99"/>
      <c r="MXY831" s="99"/>
      <c r="MXZ831" s="99"/>
      <c r="MYA831" s="99"/>
      <c r="MYB831" s="99"/>
      <c r="MYC831" s="99"/>
      <c r="MYD831" s="99"/>
      <c r="MYE831" s="99"/>
      <c r="MYF831" s="99"/>
      <c r="MYG831" s="99"/>
      <c r="MYH831" s="99"/>
      <c r="MYI831" s="99"/>
      <c r="MYJ831" s="99"/>
      <c r="MYK831" s="99"/>
      <c r="MYL831" s="99"/>
      <c r="MYM831" s="99"/>
      <c r="MYN831" s="99"/>
      <c r="MYO831" s="99"/>
      <c r="MYP831" s="99"/>
      <c r="MYQ831" s="99"/>
      <c r="MYR831" s="99"/>
      <c r="MYS831" s="99"/>
      <c r="MYT831" s="99"/>
      <c r="MYU831" s="99"/>
      <c r="MYV831" s="99"/>
      <c r="MYW831" s="99"/>
      <c r="MYX831" s="99"/>
      <c r="MYY831" s="99"/>
      <c r="MYZ831" s="99"/>
      <c r="MZA831" s="99"/>
      <c r="MZB831" s="99"/>
      <c r="MZC831" s="99"/>
      <c r="MZD831" s="99"/>
      <c r="MZE831" s="99"/>
      <c r="MZF831" s="99"/>
      <c r="MZG831" s="99"/>
      <c r="MZH831" s="99"/>
      <c r="MZI831" s="99"/>
      <c r="MZJ831" s="99"/>
      <c r="MZK831" s="99"/>
      <c r="MZL831" s="99"/>
      <c r="MZM831" s="99"/>
      <c r="MZN831" s="99"/>
      <c r="MZO831" s="99"/>
      <c r="MZP831" s="99"/>
      <c r="MZQ831" s="99"/>
      <c r="MZR831" s="99"/>
      <c r="MZS831" s="99"/>
      <c r="MZT831" s="99"/>
      <c r="MZU831" s="99"/>
      <c r="MZV831" s="99"/>
      <c r="MZW831" s="99"/>
      <c r="MZX831" s="99"/>
      <c r="MZY831" s="99"/>
      <c r="MZZ831" s="99"/>
      <c r="NAA831" s="99"/>
      <c r="NAB831" s="99"/>
      <c r="NAC831" s="99"/>
      <c r="NAD831" s="99"/>
      <c r="NAE831" s="99"/>
      <c r="NAF831" s="99"/>
      <c r="NAG831" s="99"/>
      <c r="NAH831" s="99"/>
      <c r="NAI831" s="99"/>
      <c r="NAJ831" s="99"/>
      <c r="NAK831" s="99"/>
      <c r="NAL831" s="99"/>
      <c r="NAM831" s="99"/>
      <c r="NAN831" s="99"/>
      <c r="NAO831" s="99"/>
      <c r="NAP831" s="99"/>
      <c r="NAQ831" s="99"/>
      <c r="NAR831" s="99"/>
      <c r="NAS831" s="99"/>
      <c r="NAT831" s="99"/>
      <c r="NAU831" s="99"/>
      <c r="NAV831" s="99"/>
      <c r="NAW831" s="99"/>
      <c r="NAX831" s="99"/>
      <c r="NAY831" s="99"/>
      <c r="NAZ831" s="99"/>
      <c r="NBA831" s="99"/>
      <c r="NBB831" s="99"/>
      <c r="NBC831" s="99"/>
      <c r="NBD831" s="99"/>
      <c r="NBE831" s="99"/>
      <c r="NBF831" s="99"/>
      <c r="NBG831" s="99"/>
      <c r="NBH831" s="99"/>
      <c r="NBI831" s="99"/>
      <c r="NBJ831" s="99"/>
      <c r="NBK831" s="99"/>
      <c r="NBL831" s="99"/>
      <c r="NBM831" s="99"/>
      <c r="NBN831" s="99"/>
      <c r="NBO831" s="99"/>
      <c r="NBP831" s="99"/>
      <c r="NBQ831" s="99"/>
      <c r="NBR831" s="99"/>
      <c r="NBS831" s="99"/>
      <c r="NBT831" s="99"/>
      <c r="NBU831" s="99"/>
      <c r="NBV831" s="99"/>
      <c r="NBW831" s="99"/>
      <c r="NBX831" s="99"/>
      <c r="NBY831" s="99"/>
      <c r="NBZ831" s="99"/>
      <c r="NCA831" s="99"/>
      <c r="NCB831" s="99"/>
      <c r="NCC831" s="99"/>
      <c r="NCD831" s="99"/>
      <c r="NCE831" s="99"/>
      <c r="NCF831" s="99"/>
      <c r="NCG831" s="99"/>
      <c r="NCH831" s="99"/>
      <c r="NCI831" s="99"/>
      <c r="NCJ831" s="99"/>
      <c r="NCK831" s="99"/>
      <c r="NCL831" s="99"/>
      <c r="NCM831" s="99"/>
      <c r="NCN831" s="99"/>
      <c r="NCO831" s="99"/>
      <c r="NCP831" s="99"/>
      <c r="NCQ831" s="99"/>
      <c r="NCR831" s="99"/>
      <c r="NCS831" s="99"/>
      <c r="NCT831" s="99"/>
      <c r="NCU831" s="99"/>
      <c r="NCV831" s="99"/>
      <c r="NCW831" s="99"/>
      <c r="NCX831" s="99"/>
      <c r="NCY831" s="99"/>
      <c r="NCZ831" s="99"/>
      <c r="NDA831" s="99"/>
      <c r="NDB831" s="99"/>
      <c r="NDC831" s="99"/>
      <c r="NDD831" s="99"/>
      <c r="NDE831" s="99"/>
      <c r="NDF831" s="99"/>
      <c r="NDG831" s="99"/>
      <c r="NDH831" s="99"/>
      <c r="NDI831" s="99"/>
      <c r="NDJ831" s="99"/>
      <c r="NDK831" s="99"/>
      <c r="NDL831" s="99"/>
      <c r="NDM831" s="99"/>
      <c r="NDN831" s="99"/>
      <c r="NDO831" s="99"/>
      <c r="NDP831" s="99"/>
      <c r="NDQ831" s="99"/>
      <c r="NDR831" s="99"/>
      <c r="NDS831" s="99"/>
      <c r="NDT831" s="99"/>
      <c r="NDU831" s="99"/>
      <c r="NDV831" s="99"/>
      <c r="NDW831" s="99"/>
      <c r="NDX831" s="99"/>
      <c r="NDY831" s="99"/>
      <c r="NDZ831" s="99"/>
      <c r="NEA831" s="99"/>
      <c r="NEB831" s="99"/>
      <c r="NEC831" s="99"/>
      <c r="NED831" s="99"/>
      <c r="NEE831" s="99"/>
      <c r="NEF831" s="99"/>
      <c r="NEG831" s="99"/>
      <c r="NEH831" s="99"/>
      <c r="NEI831" s="99"/>
      <c r="NEJ831" s="99"/>
      <c r="NEK831" s="99"/>
      <c r="NEL831" s="99"/>
      <c r="NEM831" s="99"/>
      <c r="NEN831" s="99"/>
      <c r="NEO831" s="99"/>
      <c r="NEP831" s="99"/>
      <c r="NEQ831" s="99"/>
      <c r="NER831" s="99"/>
      <c r="NES831" s="99"/>
      <c r="NET831" s="99"/>
      <c r="NEU831" s="99"/>
      <c r="NEV831" s="99"/>
      <c r="NEW831" s="99"/>
      <c r="NEX831" s="99"/>
      <c r="NEY831" s="99"/>
      <c r="NEZ831" s="99"/>
      <c r="NFA831" s="99"/>
      <c r="NFB831" s="99"/>
      <c r="NFC831" s="99"/>
      <c r="NFD831" s="99"/>
      <c r="NFE831" s="99"/>
      <c r="NFF831" s="99"/>
      <c r="NFG831" s="99"/>
      <c r="NFH831" s="99"/>
      <c r="NFI831" s="99"/>
      <c r="NFJ831" s="99"/>
      <c r="NFK831" s="99"/>
      <c r="NFL831" s="99"/>
      <c r="NFM831" s="99"/>
      <c r="NFN831" s="99"/>
      <c r="NFO831" s="99"/>
      <c r="NFP831" s="99"/>
      <c r="NFQ831" s="99"/>
      <c r="NFR831" s="99"/>
      <c r="NFS831" s="99"/>
      <c r="NFT831" s="99"/>
      <c r="NFU831" s="99"/>
      <c r="NFV831" s="99"/>
      <c r="NFW831" s="99"/>
      <c r="NFX831" s="99"/>
      <c r="NFY831" s="99"/>
      <c r="NFZ831" s="99"/>
      <c r="NGA831" s="99"/>
      <c r="NGB831" s="99"/>
      <c r="NGC831" s="99"/>
      <c r="NGD831" s="99"/>
      <c r="NGE831" s="99"/>
      <c r="NGF831" s="99"/>
      <c r="NGG831" s="99"/>
      <c r="NGH831" s="99"/>
      <c r="NGI831" s="99"/>
      <c r="NGJ831" s="99"/>
      <c r="NGK831" s="99"/>
      <c r="NGL831" s="99"/>
      <c r="NGM831" s="99"/>
      <c r="NGN831" s="99"/>
      <c r="NGO831" s="99"/>
      <c r="NGP831" s="99"/>
      <c r="NGQ831" s="99"/>
      <c r="NGR831" s="99"/>
      <c r="NGS831" s="99"/>
      <c r="NGT831" s="99"/>
      <c r="NGU831" s="99"/>
      <c r="NGV831" s="99"/>
      <c r="NGW831" s="99"/>
      <c r="NGX831" s="99"/>
      <c r="NGY831" s="99"/>
      <c r="NGZ831" s="99"/>
      <c r="NHA831" s="99"/>
      <c r="NHB831" s="99"/>
      <c r="NHC831" s="99"/>
      <c r="NHD831" s="99"/>
      <c r="NHE831" s="99"/>
      <c r="NHF831" s="99"/>
      <c r="NHG831" s="99"/>
      <c r="NHH831" s="99"/>
      <c r="NHI831" s="99"/>
      <c r="NHJ831" s="99"/>
      <c r="NHK831" s="99"/>
      <c r="NHL831" s="99"/>
      <c r="NHM831" s="99"/>
      <c r="NHN831" s="99"/>
      <c r="NHO831" s="99"/>
      <c r="NHP831" s="99"/>
      <c r="NHQ831" s="99"/>
      <c r="NHR831" s="99"/>
      <c r="NHS831" s="99"/>
      <c r="NHT831" s="99"/>
      <c r="NHU831" s="99"/>
      <c r="NHV831" s="99"/>
      <c r="NHW831" s="99"/>
      <c r="NHX831" s="99"/>
      <c r="NHY831" s="99"/>
      <c r="NHZ831" s="99"/>
      <c r="NIA831" s="99"/>
      <c r="NIB831" s="99"/>
      <c r="NIC831" s="99"/>
      <c r="NID831" s="99"/>
      <c r="NIE831" s="99"/>
      <c r="NIF831" s="99"/>
      <c r="NIG831" s="99"/>
      <c r="NIH831" s="99"/>
      <c r="NII831" s="99"/>
      <c r="NIJ831" s="99"/>
      <c r="NIK831" s="99"/>
      <c r="NIL831" s="99"/>
      <c r="NIM831" s="99"/>
      <c r="NIN831" s="99"/>
      <c r="NIO831" s="99"/>
      <c r="NIP831" s="99"/>
      <c r="NIQ831" s="99"/>
      <c r="NIR831" s="99"/>
      <c r="NIS831" s="99"/>
      <c r="NIT831" s="99"/>
      <c r="NIU831" s="99"/>
      <c r="NIV831" s="99"/>
      <c r="NIW831" s="99"/>
      <c r="NIX831" s="99"/>
      <c r="NIY831" s="99"/>
      <c r="NIZ831" s="99"/>
      <c r="NJA831" s="99"/>
      <c r="NJB831" s="99"/>
      <c r="NJC831" s="99"/>
      <c r="NJD831" s="99"/>
      <c r="NJE831" s="99"/>
      <c r="NJF831" s="99"/>
      <c r="NJG831" s="99"/>
      <c r="NJH831" s="99"/>
      <c r="NJI831" s="99"/>
      <c r="NJJ831" s="99"/>
      <c r="NJK831" s="99"/>
      <c r="NJL831" s="99"/>
      <c r="NJM831" s="99"/>
      <c r="NJN831" s="99"/>
      <c r="NJO831" s="99"/>
      <c r="NJP831" s="99"/>
      <c r="NJQ831" s="99"/>
      <c r="NJR831" s="99"/>
      <c r="NJS831" s="99"/>
      <c r="NJT831" s="99"/>
      <c r="NJU831" s="99"/>
      <c r="NJV831" s="99"/>
      <c r="NJW831" s="99"/>
      <c r="NJX831" s="99"/>
      <c r="NJY831" s="99"/>
      <c r="NJZ831" s="99"/>
      <c r="NKA831" s="99"/>
      <c r="NKB831" s="99"/>
      <c r="NKC831" s="99"/>
      <c r="NKD831" s="99"/>
      <c r="NKE831" s="99"/>
      <c r="NKF831" s="99"/>
      <c r="NKG831" s="99"/>
      <c r="NKH831" s="99"/>
      <c r="NKI831" s="99"/>
      <c r="NKJ831" s="99"/>
      <c r="NKK831" s="99"/>
      <c r="NKL831" s="99"/>
      <c r="NKM831" s="99"/>
      <c r="NKN831" s="99"/>
      <c r="NKO831" s="99"/>
      <c r="NKP831" s="99"/>
      <c r="NKQ831" s="99"/>
      <c r="NKR831" s="99"/>
      <c r="NKS831" s="99"/>
      <c r="NKT831" s="99"/>
      <c r="NKU831" s="99"/>
      <c r="NKV831" s="99"/>
      <c r="NKW831" s="99"/>
      <c r="NKX831" s="99"/>
      <c r="NKY831" s="99"/>
      <c r="NKZ831" s="99"/>
      <c r="NLA831" s="99"/>
      <c r="NLB831" s="99"/>
      <c r="NLC831" s="99"/>
      <c r="NLD831" s="99"/>
      <c r="NLE831" s="99"/>
      <c r="NLF831" s="99"/>
      <c r="NLG831" s="99"/>
      <c r="NLH831" s="99"/>
      <c r="NLI831" s="99"/>
      <c r="NLJ831" s="99"/>
      <c r="NLK831" s="99"/>
      <c r="NLL831" s="99"/>
      <c r="NLM831" s="99"/>
      <c r="NLN831" s="99"/>
      <c r="NLO831" s="99"/>
      <c r="NLP831" s="99"/>
      <c r="NLQ831" s="99"/>
      <c r="NLR831" s="99"/>
      <c r="NLS831" s="99"/>
      <c r="NLT831" s="99"/>
      <c r="NLU831" s="99"/>
      <c r="NLV831" s="99"/>
      <c r="NLW831" s="99"/>
      <c r="NLX831" s="99"/>
      <c r="NLY831" s="99"/>
      <c r="NLZ831" s="99"/>
      <c r="NMA831" s="99"/>
      <c r="NMB831" s="99"/>
      <c r="NMC831" s="99"/>
      <c r="NMD831" s="99"/>
      <c r="NME831" s="99"/>
      <c r="NMF831" s="99"/>
      <c r="NMG831" s="99"/>
      <c r="NMH831" s="99"/>
      <c r="NMI831" s="99"/>
      <c r="NMJ831" s="99"/>
      <c r="NMK831" s="99"/>
      <c r="NML831" s="99"/>
      <c r="NMM831" s="99"/>
      <c r="NMN831" s="99"/>
      <c r="NMO831" s="99"/>
      <c r="NMP831" s="99"/>
      <c r="NMQ831" s="99"/>
      <c r="NMR831" s="99"/>
      <c r="NMS831" s="99"/>
      <c r="NMT831" s="99"/>
      <c r="NMU831" s="99"/>
      <c r="NMV831" s="99"/>
      <c r="NMW831" s="99"/>
      <c r="NMX831" s="99"/>
      <c r="NMY831" s="99"/>
      <c r="NMZ831" s="99"/>
      <c r="NNA831" s="99"/>
      <c r="NNB831" s="99"/>
      <c r="NNC831" s="99"/>
      <c r="NND831" s="99"/>
      <c r="NNE831" s="99"/>
      <c r="NNF831" s="99"/>
      <c r="NNG831" s="99"/>
      <c r="NNH831" s="99"/>
      <c r="NNI831" s="99"/>
      <c r="NNJ831" s="99"/>
      <c r="NNK831" s="99"/>
      <c r="NNL831" s="99"/>
      <c r="NNM831" s="99"/>
      <c r="NNN831" s="99"/>
      <c r="NNO831" s="99"/>
      <c r="NNP831" s="99"/>
      <c r="NNQ831" s="99"/>
      <c r="NNR831" s="99"/>
      <c r="NNS831" s="99"/>
      <c r="NNT831" s="99"/>
      <c r="NNU831" s="99"/>
      <c r="NNV831" s="99"/>
      <c r="NNW831" s="99"/>
      <c r="NNX831" s="99"/>
      <c r="NNY831" s="99"/>
      <c r="NNZ831" s="99"/>
      <c r="NOA831" s="99"/>
      <c r="NOB831" s="99"/>
      <c r="NOC831" s="99"/>
      <c r="NOD831" s="99"/>
      <c r="NOE831" s="99"/>
      <c r="NOF831" s="99"/>
      <c r="NOG831" s="99"/>
      <c r="NOH831" s="99"/>
      <c r="NOI831" s="99"/>
      <c r="NOJ831" s="99"/>
      <c r="NOK831" s="99"/>
      <c r="NOL831" s="99"/>
      <c r="NOM831" s="99"/>
      <c r="NON831" s="99"/>
      <c r="NOO831" s="99"/>
      <c r="NOP831" s="99"/>
      <c r="NOQ831" s="99"/>
      <c r="NOR831" s="99"/>
      <c r="NOS831" s="99"/>
      <c r="NOT831" s="99"/>
      <c r="NOU831" s="99"/>
      <c r="NOV831" s="99"/>
      <c r="NOW831" s="99"/>
      <c r="NOX831" s="99"/>
      <c r="NOY831" s="99"/>
      <c r="NOZ831" s="99"/>
      <c r="NPA831" s="99"/>
      <c r="NPB831" s="99"/>
      <c r="NPC831" s="99"/>
      <c r="NPD831" s="99"/>
      <c r="NPE831" s="99"/>
      <c r="NPF831" s="99"/>
      <c r="NPG831" s="99"/>
      <c r="NPH831" s="99"/>
      <c r="NPI831" s="99"/>
      <c r="NPJ831" s="99"/>
      <c r="NPK831" s="99"/>
      <c r="NPL831" s="99"/>
      <c r="NPM831" s="99"/>
      <c r="NPN831" s="99"/>
      <c r="NPO831" s="99"/>
      <c r="NPP831" s="99"/>
      <c r="NPQ831" s="99"/>
      <c r="NPR831" s="99"/>
      <c r="NPS831" s="99"/>
      <c r="NPT831" s="99"/>
      <c r="NPU831" s="99"/>
      <c r="NPV831" s="99"/>
      <c r="NPW831" s="99"/>
      <c r="NPX831" s="99"/>
      <c r="NPY831" s="99"/>
      <c r="NPZ831" s="99"/>
      <c r="NQA831" s="99"/>
      <c r="NQB831" s="99"/>
      <c r="NQC831" s="99"/>
      <c r="NQD831" s="99"/>
      <c r="NQE831" s="99"/>
      <c r="NQF831" s="99"/>
      <c r="NQG831" s="99"/>
      <c r="NQH831" s="99"/>
      <c r="NQI831" s="99"/>
      <c r="NQJ831" s="99"/>
      <c r="NQK831" s="99"/>
      <c r="NQL831" s="99"/>
      <c r="NQM831" s="99"/>
      <c r="NQN831" s="99"/>
      <c r="NQO831" s="99"/>
      <c r="NQP831" s="99"/>
      <c r="NQQ831" s="99"/>
      <c r="NQR831" s="99"/>
      <c r="NQS831" s="99"/>
      <c r="NQT831" s="99"/>
      <c r="NQU831" s="99"/>
      <c r="NQV831" s="99"/>
      <c r="NQW831" s="99"/>
      <c r="NQX831" s="99"/>
      <c r="NQY831" s="99"/>
      <c r="NQZ831" s="99"/>
      <c r="NRA831" s="99"/>
      <c r="NRB831" s="99"/>
      <c r="NRC831" s="99"/>
      <c r="NRD831" s="99"/>
      <c r="NRE831" s="99"/>
      <c r="NRF831" s="99"/>
      <c r="NRG831" s="99"/>
      <c r="NRH831" s="99"/>
      <c r="NRI831" s="99"/>
      <c r="NRJ831" s="99"/>
      <c r="NRK831" s="99"/>
      <c r="NRL831" s="99"/>
      <c r="NRM831" s="99"/>
      <c r="NRN831" s="99"/>
      <c r="NRO831" s="99"/>
      <c r="NRP831" s="99"/>
      <c r="NRQ831" s="99"/>
      <c r="NRR831" s="99"/>
      <c r="NRS831" s="99"/>
      <c r="NRT831" s="99"/>
      <c r="NRU831" s="99"/>
      <c r="NRV831" s="99"/>
      <c r="NRW831" s="99"/>
      <c r="NRX831" s="99"/>
      <c r="NRY831" s="99"/>
      <c r="NRZ831" s="99"/>
      <c r="NSA831" s="99"/>
      <c r="NSB831" s="99"/>
      <c r="NSC831" s="99"/>
      <c r="NSD831" s="99"/>
      <c r="NSE831" s="99"/>
      <c r="NSF831" s="99"/>
      <c r="NSG831" s="99"/>
      <c r="NSH831" s="99"/>
      <c r="NSI831" s="99"/>
      <c r="NSJ831" s="99"/>
      <c r="NSK831" s="99"/>
      <c r="NSL831" s="99"/>
      <c r="NSM831" s="99"/>
      <c r="NSN831" s="99"/>
      <c r="NSO831" s="99"/>
      <c r="NSP831" s="99"/>
      <c r="NSQ831" s="99"/>
      <c r="NSR831" s="99"/>
      <c r="NSS831" s="99"/>
      <c r="NST831" s="99"/>
      <c r="NSU831" s="99"/>
      <c r="NSV831" s="99"/>
      <c r="NSW831" s="99"/>
      <c r="NSX831" s="99"/>
      <c r="NSY831" s="99"/>
      <c r="NSZ831" s="99"/>
      <c r="NTA831" s="99"/>
      <c r="NTB831" s="99"/>
      <c r="NTC831" s="99"/>
      <c r="NTD831" s="99"/>
      <c r="NTE831" s="99"/>
      <c r="NTF831" s="99"/>
      <c r="NTG831" s="99"/>
      <c r="NTH831" s="99"/>
      <c r="NTI831" s="99"/>
      <c r="NTJ831" s="99"/>
      <c r="NTK831" s="99"/>
      <c r="NTL831" s="99"/>
      <c r="NTM831" s="99"/>
      <c r="NTN831" s="99"/>
      <c r="NTO831" s="99"/>
      <c r="NTP831" s="99"/>
      <c r="NTQ831" s="99"/>
      <c r="NTR831" s="99"/>
      <c r="NTS831" s="99"/>
      <c r="NTT831" s="99"/>
      <c r="NTU831" s="99"/>
      <c r="NTV831" s="99"/>
      <c r="NTW831" s="99"/>
      <c r="NTX831" s="99"/>
      <c r="NTY831" s="99"/>
      <c r="NTZ831" s="99"/>
      <c r="NUA831" s="99"/>
      <c r="NUB831" s="99"/>
      <c r="NUC831" s="99"/>
      <c r="NUD831" s="99"/>
      <c r="NUE831" s="99"/>
      <c r="NUF831" s="99"/>
      <c r="NUG831" s="99"/>
      <c r="NUH831" s="99"/>
      <c r="NUI831" s="99"/>
      <c r="NUJ831" s="99"/>
      <c r="NUK831" s="99"/>
      <c r="NUL831" s="99"/>
      <c r="NUM831" s="99"/>
      <c r="NUN831" s="99"/>
      <c r="NUO831" s="99"/>
      <c r="NUP831" s="99"/>
      <c r="NUQ831" s="99"/>
      <c r="NUR831" s="99"/>
      <c r="NUS831" s="99"/>
      <c r="NUT831" s="99"/>
      <c r="NUU831" s="99"/>
      <c r="NUV831" s="99"/>
      <c r="NUW831" s="99"/>
      <c r="NUX831" s="99"/>
      <c r="NUY831" s="99"/>
      <c r="NUZ831" s="99"/>
      <c r="NVA831" s="99"/>
      <c r="NVB831" s="99"/>
      <c r="NVC831" s="99"/>
      <c r="NVD831" s="99"/>
      <c r="NVE831" s="99"/>
      <c r="NVF831" s="99"/>
      <c r="NVG831" s="99"/>
      <c r="NVH831" s="99"/>
      <c r="NVI831" s="99"/>
      <c r="NVJ831" s="99"/>
      <c r="NVK831" s="99"/>
      <c r="NVL831" s="99"/>
      <c r="NVM831" s="99"/>
      <c r="NVN831" s="99"/>
      <c r="NVO831" s="99"/>
      <c r="NVP831" s="99"/>
      <c r="NVQ831" s="99"/>
      <c r="NVR831" s="99"/>
      <c r="NVS831" s="99"/>
      <c r="NVT831" s="99"/>
      <c r="NVU831" s="99"/>
      <c r="NVV831" s="99"/>
      <c r="NVW831" s="99"/>
      <c r="NVX831" s="99"/>
      <c r="NVY831" s="99"/>
      <c r="NVZ831" s="99"/>
      <c r="NWA831" s="99"/>
      <c r="NWB831" s="99"/>
      <c r="NWC831" s="99"/>
      <c r="NWD831" s="99"/>
      <c r="NWE831" s="99"/>
      <c r="NWF831" s="99"/>
      <c r="NWG831" s="99"/>
      <c r="NWH831" s="99"/>
      <c r="NWI831" s="99"/>
      <c r="NWJ831" s="99"/>
      <c r="NWK831" s="99"/>
      <c r="NWL831" s="99"/>
      <c r="NWM831" s="99"/>
      <c r="NWN831" s="99"/>
      <c r="NWO831" s="99"/>
      <c r="NWP831" s="99"/>
      <c r="NWQ831" s="99"/>
      <c r="NWR831" s="99"/>
      <c r="NWS831" s="99"/>
      <c r="NWT831" s="99"/>
      <c r="NWU831" s="99"/>
      <c r="NWV831" s="99"/>
      <c r="NWW831" s="99"/>
      <c r="NWX831" s="99"/>
      <c r="NWY831" s="99"/>
      <c r="NWZ831" s="99"/>
      <c r="NXA831" s="99"/>
      <c r="NXB831" s="99"/>
      <c r="NXC831" s="99"/>
      <c r="NXD831" s="99"/>
      <c r="NXE831" s="99"/>
      <c r="NXF831" s="99"/>
      <c r="NXG831" s="99"/>
      <c r="NXH831" s="99"/>
      <c r="NXI831" s="99"/>
      <c r="NXJ831" s="99"/>
      <c r="NXK831" s="99"/>
      <c r="NXL831" s="99"/>
      <c r="NXM831" s="99"/>
      <c r="NXN831" s="99"/>
      <c r="NXO831" s="99"/>
      <c r="NXP831" s="99"/>
      <c r="NXQ831" s="99"/>
      <c r="NXR831" s="99"/>
      <c r="NXS831" s="99"/>
      <c r="NXT831" s="99"/>
      <c r="NXU831" s="99"/>
      <c r="NXV831" s="99"/>
      <c r="NXW831" s="99"/>
      <c r="NXX831" s="99"/>
      <c r="NXY831" s="99"/>
      <c r="NXZ831" s="99"/>
      <c r="NYA831" s="99"/>
      <c r="NYB831" s="99"/>
      <c r="NYC831" s="99"/>
      <c r="NYD831" s="99"/>
      <c r="NYE831" s="99"/>
      <c r="NYF831" s="99"/>
      <c r="NYG831" s="99"/>
      <c r="NYH831" s="99"/>
      <c r="NYI831" s="99"/>
      <c r="NYJ831" s="99"/>
      <c r="NYK831" s="99"/>
      <c r="NYL831" s="99"/>
      <c r="NYM831" s="99"/>
      <c r="NYN831" s="99"/>
      <c r="NYO831" s="99"/>
      <c r="NYP831" s="99"/>
      <c r="NYQ831" s="99"/>
      <c r="NYR831" s="99"/>
      <c r="NYS831" s="99"/>
      <c r="NYT831" s="99"/>
      <c r="NYU831" s="99"/>
      <c r="NYV831" s="99"/>
      <c r="NYW831" s="99"/>
      <c r="NYX831" s="99"/>
      <c r="NYY831" s="99"/>
      <c r="NYZ831" s="99"/>
      <c r="NZA831" s="99"/>
      <c r="NZB831" s="99"/>
      <c r="NZC831" s="99"/>
      <c r="NZD831" s="99"/>
      <c r="NZE831" s="99"/>
      <c r="NZF831" s="99"/>
      <c r="NZG831" s="99"/>
      <c r="NZH831" s="99"/>
      <c r="NZI831" s="99"/>
      <c r="NZJ831" s="99"/>
      <c r="NZK831" s="99"/>
      <c r="NZL831" s="99"/>
      <c r="NZM831" s="99"/>
      <c r="NZN831" s="99"/>
      <c r="NZO831" s="99"/>
      <c r="NZP831" s="99"/>
      <c r="NZQ831" s="99"/>
      <c r="NZR831" s="99"/>
      <c r="NZS831" s="99"/>
      <c r="NZT831" s="99"/>
      <c r="NZU831" s="99"/>
      <c r="NZV831" s="99"/>
      <c r="NZW831" s="99"/>
      <c r="NZX831" s="99"/>
      <c r="NZY831" s="99"/>
      <c r="NZZ831" s="99"/>
      <c r="OAA831" s="99"/>
      <c r="OAB831" s="99"/>
      <c r="OAC831" s="99"/>
      <c r="OAD831" s="99"/>
      <c r="OAE831" s="99"/>
      <c r="OAF831" s="99"/>
      <c r="OAG831" s="99"/>
      <c r="OAH831" s="99"/>
      <c r="OAI831" s="99"/>
      <c r="OAJ831" s="99"/>
      <c r="OAK831" s="99"/>
      <c r="OAL831" s="99"/>
      <c r="OAM831" s="99"/>
      <c r="OAN831" s="99"/>
      <c r="OAO831" s="99"/>
      <c r="OAP831" s="99"/>
      <c r="OAQ831" s="99"/>
      <c r="OAR831" s="99"/>
      <c r="OAS831" s="99"/>
      <c r="OAT831" s="99"/>
      <c r="OAU831" s="99"/>
      <c r="OAV831" s="99"/>
      <c r="OAW831" s="99"/>
      <c r="OAX831" s="99"/>
      <c r="OAY831" s="99"/>
      <c r="OAZ831" s="99"/>
      <c r="OBA831" s="99"/>
      <c r="OBB831" s="99"/>
      <c r="OBC831" s="99"/>
      <c r="OBD831" s="99"/>
      <c r="OBE831" s="99"/>
      <c r="OBF831" s="99"/>
      <c r="OBG831" s="99"/>
      <c r="OBH831" s="99"/>
      <c r="OBI831" s="99"/>
      <c r="OBJ831" s="99"/>
      <c r="OBK831" s="99"/>
      <c r="OBL831" s="99"/>
      <c r="OBM831" s="99"/>
      <c r="OBN831" s="99"/>
      <c r="OBO831" s="99"/>
      <c r="OBP831" s="99"/>
      <c r="OBQ831" s="99"/>
      <c r="OBR831" s="99"/>
      <c r="OBS831" s="99"/>
      <c r="OBT831" s="99"/>
      <c r="OBU831" s="99"/>
      <c r="OBV831" s="99"/>
      <c r="OBW831" s="99"/>
      <c r="OBX831" s="99"/>
      <c r="OBY831" s="99"/>
      <c r="OBZ831" s="99"/>
      <c r="OCA831" s="99"/>
      <c r="OCB831" s="99"/>
      <c r="OCC831" s="99"/>
      <c r="OCD831" s="99"/>
      <c r="OCE831" s="99"/>
      <c r="OCF831" s="99"/>
      <c r="OCG831" s="99"/>
      <c r="OCH831" s="99"/>
      <c r="OCI831" s="99"/>
      <c r="OCJ831" s="99"/>
      <c r="OCK831" s="99"/>
      <c r="OCL831" s="99"/>
      <c r="OCM831" s="99"/>
      <c r="OCN831" s="99"/>
      <c r="OCO831" s="99"/>
      <c r="OCP831" s="99"/>
      <c r="OCQ831" s="99"/>
      <c r="OCR831" s="99"/>
      <c r="OCS831" s="99"/>
      <c r="OCT831" s="99"/>
      <c r="OCU831" s="99"/>
      <c r="OCV831" s="99"/>
      <c r="OCW831" s="99"/>
      <c r="OCX831" s="99"/>
      <c r="OCY831" s="99"/>
      <c r="OCZ831" s="99"/>
      <c r="ODA831" s="99"/>
      <c r="ODB831" s="99"/>
      <c r="ODC831" s="99"/>
      <c r="ODD831" s="99"/>
      <c r="ODE831" s="99"/>
      <c r="ODF831" s="99"/>
      <c r="ODG831" s="99"/>
      <c r="ODH831" s="99"/>
      <c r="ODI831" s="99"/>
      <c r="ODJ831" s="99"/>
      <c r="ODK831" s="99"/>
      <c r="ODL831" s="99"/>
      <c r="ODM831" s="99"/>
      <c r="ODN831" s="99"/>
      <c r="ODO831" s="99"/>
      <c r="ODP831" s="99"/>
      <c r="ODQ831" s="99"/>
      <c r="ODR831" s="99"/>
      <c r="ODS831" s="99"/>
      <c r="ODT831" s="99"/>
      <c r="ODU831" s="99"/>
      <c r="ODV831" s="99"/>
      <c r="ODW831" s="99"/>
      <c r="ODX831" s="99"/>
      <c r="ODY831" s="99"/>
      <c r="ODZ831" s="99"/>
      <c r="OEA831" s="99"/>
      <c r="OEB831" s="99"/>
      <c r="OEC831" s="99"/>
      <c r="OED831" s="99"/>
      <c r="OEE831" s="99"/>
      <c r="OEF831" s="99"/>
      <c r="OEG831" s="99"/>
      <c r="OEH831" s="99"/>
      <c r="OEI831" s="99"/>
      <c r="OEJ831" s="99"/>
      <c r="OEK831" s="99"/>
      <c r="OEL831" s="99"/>
      <c r="OEM831" s="99"/>
      <c r="OEN831" s="99"/>
      <c r="OEO831" s="99"/>
      <c r="OEP831" s="99"/>
      <c r="OEQ831" s="99"/>
      <c r="OER831" s="99"/>
      <c r="OES831" s="99"/>
      <c r="OET831" s="99"/>
      <c r="OEU831" s="99"/>
      <c r="OEV831" s="99"/>
      <c r="OEW831" s="99"/>
      <c r="OEX831" s="99"/>
      <c r="OEY831" s="99"/>
      <c r="OEZ831" s="99"/>
      <c r="OFA831" s="99"/>
      <c r="OFB831" s="99"/>
      <c r="OFC831" s="99"/>
      <c r="OFD831" s="99"/>
      <c r="OFE831" s="99"/>
      <c r="OFF831" s="99"/>
      <c r="OFG831" s="99"/>
      <c r="OFH831" s="99"/>
      <c r="OFI831" s="99"/>
      <c r="OFJ831" s="99"/>
      <c r="OFK831" s="99"/>
      <c r="OFL831" s="99"/>
      <c r="OFM831" s="99"/>
      <c r="OFN831" s="99"/>
      <c r="OFO831" s="99"/>
      <c r="OFP831" s="99"/>
      <c r="OFQ831" s="99"/>
      <c r="OFR831" s="99"/>
      <c r="OFS831" s="99"/>
      <c r="OFT831" s="99"/>
      <c r="OFU831" s="99"/>
      <c r="OFV831" s="99"/>
      <c r="OFW831" s="99"/>
      <c r="OFX831" s="99"/>
      <c r="OFY831" s="99"/>
      <c r="OFZ831" s="99"/>
      <c r="OGA831" s="99"/>
      <c r="OGB831" s="99"/>
      <c r="OGC831" s="99"/>
      <c r="OGD831" s="99"/>
      <c r="OGE831" s="99"/>
      <c r="OGF831" s="99"/>
      <c r="OGG831" s="99"/>
      <c r="OGH831" s="99"/>
      <c r="OGI831" s="99"/>
      <c r="OGJ831" s="99"/>
      <c r="OGK831" s="99"/>
      <c r="OGL831" s="99"/>
      <c r="OGM831" s="99"/>
      <c r="OGN831" s="99"/>
      <c r="OGO831" s="99"/>
      <c r="OGP831" s="99"/>
      <c r="OGQ831" s="99"/>
      <c r="OGR831" s="99"/>
      <c r="OGS831" s="99"/>
      <c r="OGT831" s="99"/>
      <c r="OGU831" s="99"/>
      <c r="OGV831" s="99"/>
      <c r="OGW831" s="99"/>
      <c r="OGX831" s="99"/>
      <c r="OGY831" s="99"/>
      <c r="OGZ831" s="99"/>
      <c r="OHA831" s="99"/>
      <c r="OHB831" s="99"/>
      <c r="OHC831" s="99"/>
      <c r="OHD831" s="99"/>
      <c r="OHE831" s="99"/>
      <c r="OHF831" s="99"/>
      <c r="OHG831" s="99"/>
      <c r="OHH831" s="99"/>
      <c r="OHI831" s="99"/>
      <c r="OHJ831" s="99"/>
      <c r="OHK831" s="99"/>
      <c r="OHL831" s="99"/>
      <c r="OHM831" s="99"/>
      <c r="OHN831" s="99"/>
      <c r="OHO831" s="99"/>
      <c r="OHP831" s="99"/>
      <c r="OHQ831" s="99"/>
      <c r="OHR831" s="99"/>
      <c r="OHS831" s="99"/>
      <c r="OHT831" s="99"/>
      <c r="OHU831" s="99"/>
      <c r="OHV831" s="99"/>
      <c r="OHW831" s="99"/>
      <c r="OHX831" s="99"/>
      <c r="OHY831" s="99"/>
      <c r="OHZ831" s="99"/>
      <c r="OIA831" s="99"/>
      <c r="OIB831" s="99"/>
      <c r="OIC831" s="99"/>
      <c r="OID831" s="99"/>
      <c r="OIE831" s="99"/>
      <c r="OIF831" s="99"/>
      <c r="OIG831" s="99"/>
      <c r="OIH831" s="99"/>
      <c r="OII831" s="99"/>
      <c r="OIJ831" s="99"/>
      <c r="OIK831" s="99"/>
      <c r="OIL831" s="99"/>
      <c r="OIM831" s="99"/>
      <c r="OIN831" s="99"/>
      <c r="OIO831" s="99"/>
      <c r="OIP831" s="99"/>
      <c r="OIQ831" s="99"/>
      <c r="OIR831" s="99"/>
      <c r="OIS831" s="99"/>
      <c r="OIT831" s="99"/>
      <c r="OIU831" s="99"/>
      <c r="OIV831" s="99"/>
      <c r="OIW831" s="99"/>
      <c r="OIX831" s="99"/>
      <c r="OIY831" s="99"/>
      <c r="OIZ831" s="99"/>
      <c r="OJA831" s="99"/>
      <c r="OJB831" s="99"/>
      <c r="OJC831" s="99"/>
      <c r="OJD831" s="99"/>
      <c r="OJE831" s="99"/>
      <c r="OJF831" s="99"/>
      <c r="OJG831" s="99"/>
      <c r="OJH831" s="99"/>
      <c r="OJI831" s="99"/>
      <c r="OJJ831" s="99"/>
      <c r="OJK831" s="99"/>
      <c r="OJL831" s="99"/>
      <c r="OJM831" s="99"/>
      <c r="OJN831" s="99"/>
      <c r="OJO831" s="99"/>
      <c r="OJP831" s="99"/>
      <c r="OJQ831" s="99"/>
      <c r="OJR831" s="99"/>
      <c r="OJS831" s="99"/>
      <c r="OJT831" s="99"/>
      <c r="OJU831" s="99"/>
      <c r="OJV831" s="99"/>
      <c r="OJW831" s="99"/>
      <c r="OJX831" s="99"/>
      <c r="OJY831" s="99"/>
      <c r="OJZ831" s="99"/>
      <c r="OKA831" s="99"/>
      <c r="OKB831" s="99"/>
      <c r="OKC831" s="99"/>
      <c r="OKD831" s="99"/>
      <c r="OKE831" s="99"/>
      <c r="OKF831" s="99"/>
      <c r="OKG831" s="99"/>
      <c r="OKH831" s="99"/>
      <c r="OKI831" s="99"/>
      <c r="OKJ831" s="99"/>
      <c r="OKK831" s="99"/>
      <c r="OKL831" s="99"/>
      <c r="OKM831" s="99"/>
      <c r="OKN831" s="99"/>
      <c r="OKO831" s="99"/>
      <c r="OKP831" s="99"/>
      <c r="OKQ831" s="99"/>
      <c r="OKR831" s="99"/>
      <c r="OKS831" s="99"/>
      <c r="OKT831" s="99"/>
      <c r="OKU831" s="99"/>
      <c r="OKV831" s="99"/>
      <c r="OKW831" s="99"/>
      <c r="OKX831" s="99"/>
      <c r="OKY831" s="99"/>
      <c r="OKZ831" s="99"/>
      <c r="OLA831" s="99"/>
      <c r="OLB831" s="99"/>
      <c r="OLC831" s="99"/>
      <c r="OLD831" s="99"/>
      <c r="OLE831" s="99"/>
      <c r="OLF831" s="99"/>
      <c r="OLG831" s="99"/>
      <c r="OLH831" s="99"/>
      <c r="OLI831" s="99"/>
      <c r="OLJ831" s="99"/>
      <c r="OLK831" s="99"/>
      <c r="OLL831" s="99"/>
      <c r="OLM831" s="99"/>
      <c r="OLN831" s="99"/>
      <c r="OLO831" s="99"/>
      <c r="OLP831" s="99"/>
      <c r="OLQ831" s="99"/>
      <c r="OLR831" s="99"/>
      <c r="OLS831" s="99"/>
      <c r="OLT831" s="99"/>
      <c r="OLU831" s="99"/>
      <c r="OLV831" s="99"/>
      <c r="OLW831" s="99"/>
      <c r="OLX831" s="99"/>
      <c r="OLY831" s="99"/>
      <c r="OLZ831" s="99"/>
      <c r="OMA831" s="99"/>
      <c r="OMB831" s="99"/>
      <c r="OMC831" s="99"/>
      <c r="OMD831" s="99"/>
      <c r="OME831" s="99"/>
      <c r="OMF831" s="99"/>
      <c r="OMG831" s="99"/>
      <c r="OMH831" s="99"/>
      <c r="OMI831" s="99"/>
      <c r="OMJ831" s="99"/>
      <c r="OMK831" s="99"/>
      <c r="OML831" s="99"/>
      <c r="OMM831" s="99"/>
      <c r="OMN831" s="99"/>
      <c r="OMO831" s="99"/>
      <c r="OMP831" s="99"/>
      <c r="OMQ831" s="99"/>
      <c r="OMR831" s="99"/>
      <c r="OMS831" s="99"/>
      <c r="OMT831" s="99"/>
      <c r="OMU831" s="99"/>
      <c r="OMV831" s="99"/>
      <c r="OMW831" s="99"/>
      <c r="OMX831" s="99"/>
      <c r="OMY831" s="99"/>
      <c r="OMZ831" s="99"/>
      <c r="ONA831" s="99"/>
      <c r="ONB831" s="99"/>
      <c r="ONC831" s="99"/>
      <c r="OND831" s="99"/>
      <c r="ONE831" s="99"/>
      <c r="ONF831" s="99"/>
      <c r="ONG831" s="99"/>
      <c r="ONH831" s="99"/>
      <c r="ONI831" s="99"/>
      <c r="ONJ831" s="99"/>
      <c r="ONK831" s="99"/>
      <c r="ONL831" s="99"/>
      <c r="ONM831" s="99"/>
      <c r="ONN831" s="99"/>
      <c r="ONO831" s="99"/>
      <c r="ONP831" s="99"/>
      <c r="ONQ831" s="99"/>
      <c r="ONR831" s="99"/>
      <c r="ONS831" s="99"/>
      <c r="ONT831" s="99"/>
      <c r="ONU831" s="99"/>
      <c r="ONV831" s="99"/>
      <c r="ONW831" s="99"/>
      <c r="ONX831" s="99"/>
      <c r="ONY831" s="99"/>
      <c r="ONZ831" s="99"/>
      <c r="OOA831" s="99"/>
      <c r="OOB831" s="99"/>
      <c r="OOC831" s="99"/>
      <c r="OOD831" s="99"/>
      <c r="OOE831" s="99"/>
      <c r="OOF831" s="99"/>
      <c r="OOG831" s="99"/>
      <c r="OOH831" s="99"/>
      <c r="OOI831" s="99"/>
      <c r="OOJ831" s="99"/>
      <c r="OOK831" s="99"/>
      <c r="OOL831" s="99"/>
      <c r="OOM831" s="99"/>
      <c r="OON831" s="99"/>
      <c r="OOO831" s="99"/>
      <c r="OOP831" s="99"/>
      <c r="OOQ831" s="99"/>
      <c r="OOR831" s="99"/>
      <c r="OOS831" s="99"/>
      <c r="OOT831" s="99"/>
      <c r="OOU831" s="99"/>
      <c r="OOV831" s="99"/>
      <c r="OOW831" s="99"/>
      <c r="OOX831" s="99"/>
      <c r="OOY831" s="99"/>
      <c r="OOZ831" s="99"/>
      <c r="OPA831" s="99"/>
      <c r="OPB831" s="99"/>
      <c r="OPC831" s="99"/>
      <c r="OPD831" s="99"/>
      <c r="OPE831" s="99"/>
      <c r="OPF831" s="99"/>
      <c r="OPG831" s="99"/>
      <c r="OPH831" s="99"/>
      <c r="OPI831" s="99"/>
      <c r="OPJ831" s="99"/>
      <c r="OPK831" s="99"/>
      <c r="OPL831" s="99"/>
      <c r="OPM831" s="99"/>
      <c r="OPN831" s="99"/>
      <c r="OPO831" s="99"/>
      <c r="OPP831" s="99"/>
      <c r="OPQ831" s="99"/>
      <c r="OPR831" s="99"/>
      <c r="OPS831" s="99"/>
      <c r="OPT831" s="99"/>
      <c r="OPU831" s="99"/>
      <c r="OPV831" s="99"/>
      <c r="OPW831" s="99"/>
      <c r="OPX831" s="99"/>
      <c r="OPY831" s="99"/>
      <c r="OPZ831" s="99"/>
      <c r="OQA831" s="99"/>
      <c r="OQB831" s="99"/>
      <c r="OQC831" s="99"/>
      <c r="OQD831" s="99"/>
      <c r="OQE831" s="99"/>
      <c r="OQF831" s="99"/>
      <c r="OQG831" s="99"/>
      <c r="OQH831" s="99"/>
      <c r="OQI831" s="99"/>
      <c r="OQJ831" s="99"/>
      <c r="OQK831" s="99"/>
      <c r="OQL831" s="99"/>
      <c r="OQM831" s="99"/>
      <c r="OQN831" s="99"/>
      <c r="OQO831" s="99"/>
      <c r="OQP831" s="99"/>
      <c r="OQQ831" s="99"/>
      <c r="OQR831" s="99"/>
      <c r="OQS831" s="99"/>
      <c r="OQT831" s="99"/>
      <c r="OQU831" s="99"/>
      <c r="OQV831" s="99"/>
      <c r="OQW831" s="99"/>
      <c r="OQX831" s="99"/>
      <c r="OQY831" s="99"/>
      <c r="OQZ831" s="99"/>
      <c r="ORA831" s="99"/>
      <c r="ORB831" s="99"/>
      <c r="ORC831" s="99"/>
      <c r="ORD831" s="99"/>
      <c r="ORE831" s="99"/>
      <c r="ORF831" s="99"/>
      <c r="ORG831" s="99"/>
      <c r="ORH831" s="99"/>
      <c r="ORI831" s="99"/>
      <c r="ORJ831" s="99"/>
      <c r="ORK831" s="99"/>
      <c r="ORL831" s="99"/>
      <c r="ORM831" s="99"/>
      <c r="ORN831" s="99"/>
      <c r="ORO831" s="99"/>
      <c r="ORP831" s="99"/>
      <c r="ORQ831" s="99"/>
      <c r="ORR831" s="99"/>
      <c r="ORS831" s="99"/>
      <c r="ORT831" s="99"/>
      <c r="ORU831" s="99"/>
      <c r="ORV831" s="99"/>
      <c r="ORW831" s="99"/>
      <c r="ORX831" s="99"/>
      <c r="ORY831" s="99"/>
      <c r="ORZ831" s="99"/>
      <c r="OSA831" s="99"/>
      <c r="OSB831" s="99"/>
      <c r="OSC831" s="99"/>
      <c r="OSD831" s="99"/>
      <c r="OSE831" s="99"/>
      <c r="OSF831" s="99"/>
      <c r="OSG831" s="99"/>
      <c r="OSH831" s="99"/>
      <c r="OSI831" s="99"/>
      <c r="OSJ831" s="99"/>
      <c r="OSK831" s="99"/>
      <c r="OSL831" s="99"/>
      <c r="OSM831" s="99"/>
      <c r="OSN831" s="99"/>
      <c r="OSO831" s="99"/>
      <c r="OSP831" s="99"/>
      <c r="OSQ831" s="99"/>
      <c r="OSR831" s="99"/>
      <c r="OSS831" s="99"/>
      <c r="OST831" s="99"/>
      <c r="OSU831" s="99"/>
      <c r="OSV831" s="99"/>
      <c r="OSW831" s="99"/>
      <c r="OSX831" s="99"/>
      <c r="OSY831" s="99"/>
      <c r="OSZ831" s="99"/>
      <c r="OTA831" s="99"/>
      <c r="OTB831" s="99"/>
      <c r="OTC831" s="99"/>
      <c r="OTD831" s="99"/>
      <c r="OTE831" s="99"/>
      <c r="OTF831" s="99"/>
      <c r="OTG831" s="99"/>
      <c r="OTH831" s="99"/>
      <c r="OTI831" s="99"/>
      <c r="OTJ831" s="99"/>
      <c r="OTK831" s="99"/>
      <c r="OTL831" s="99"/>
      <c r="OTM831" s="99"/>
      <c r="OTN831" s="99"/>
      <c r="OTO831" s="99"/>
      <c r="OTP831" s="99"/>
      <c r="OTQ831" s="99"/>
      <c r="OTR831" s="99"/>
      <c r="OTS831" s="99"/>
      <c r="OTT831" s="99"/>
      <c r="OTU831" s="99"/>
      <c r="OTV831" s="99"/>
      <c r="OTW831" s="99"/>
      <c r="OTX831" s="99"/>
      <c r="OTY831" s="99"/>
      <c r="OTZ831" s="99"/>
      <c r="OUA831" s="99"/>
      <c r="OUB831" s="99"/>
      <c r="OUC831" s="99"/>
      <c r="OUD831" s="99"/>
      <c r="OUE831" s="99"/>
      <c r="OUF831" s="99"/>
      <c r="OUG831" s="99"/>
      <c r="OUH831" s="99"/>
      <c r="OUI831" s="99"/>
      <c r="OUJ831" s="99"/>
      <c r="OUK831" s="99"/>
      <c r="OUL831" s="99"/>
      <c r="OUM831" s="99"/>
      <c r="OUN831" s="99"/>
      <c r="OUO831" s="99"/>
      <c r="OUP831" s="99"/>
      <c r="OUQ831" s="99"/>
      <c r="OUR831" s="99"/>
      <c r="OUS831" s="99"/>
      <c r="OUT831" s="99"/>
      <c r="OUU831" s="99"/>
      <c r="OUV831" s="99"/>
      <c r="OUW831" s="99"/>
      <c r="OUX831" s="99"/>
      <c r="OUY831" s="99"/>
      <c r="OUZ831" s="99"/>
      <c r="OVA831" s="99"/>
      <c r="OVB831" s="99"/>
      <c r="OVC831" s="99"/>
      <c r="OVD831" s="99"/>
      <c r="OVE831" s="99"/>
      <c r="OVF831" s="99"/>
      <c r="OVG831" s="99"/>
      <c r="OVH831" s="99"/>
      <c r="OVI831" s="99"/>
      <c r="OVJ831" s="99"/>
      <c r="OVK831" s="99"/>
      <c r="OVL831" s="99"/>
      <c r="OVM831" s="99"/>
      <c r="OVN831" s="99"/>
      <c r="OVO831" s="99"/>
      <c r="OVP831" s="99"/>
      <c r="OVQ831" s="99"/>
      <c r="OVR831" s="99"/>
      <c r="OVS831" s="99"/>
      <c r="OVT831" s="99"/>
      <c r="OVU831" s="99"/>
      <c r="OVV831" s="99"/>
      <c r="OVW831" s="99"/>
      <c r="OVX831" s="99"/>
      <c r="OVY831" s="99"/>
      <c r="OVZ831" s="99"/>
      <c r="OWA831" s="99"/>
      <c r="OWB831" s="99"/>
      <c r="OWC831" s="99"/>
      <c r="OWD831" s="99"/>
      <c r="OWE831" s="99"/>
      <c r="OWF831" s="99"/>
      <c r="OWG831" s="99"/>
      <c r="OWH831" s="99"/>
      <c r="OWI831" s="99"/>
      <c r="OWJ831" s="99"/>
      <c r="OWK831" s="99"/>
      <c r="OWL831" s="99"/>
      <c r="OWM831" s="99"/>
      <c r="OWN831" s="99"/>
      <c r="OWO831" s="99"/>
      <c r="OWP831" s="99"/>
      <c r="OWQ831" s="99"/>
      <c r="OWR831" s="99"/>
      <c r="OWS831" s="99"/>
      <c r="OWT831" s="99"/>
      <c r="OWU831" s="99"/>
      <c r="OWV831" s="99"/>
      <c r="OWW831" s="99"/>
      <c r="OWX831" s="99"/>
      <c r="OWY831" s="99"/>
      <c r="OWZ831" s="99"/>
      <c r="OXA831" s="99"/>
      <c r="OXB831" s="99"/>
      <c r="OXC831" s="99"/>
      <c r="OXD831" s="99"/>
      <c r="OXE831" s="99"/>
      <c r="OXF831" s="99"/>
      <c r="OXG831" s="99"/>
      <c r="OXH831" s="99"/>
      <c r="OXI831" s="99"/>
      <c r="OXJ831" s="99"/>
      <c r="OXK831" s="99"/>
      <c r="OXL831" s="99"/>
      <c r="OXM831" s="99"/>
      <c r="OXN831" s="99"/>
      <c r="OXO831" s="99"/>
      <c r="OXP831" s="99"/>
      <c r="OXQ831" s="99"/>
      <c r="OXR831" s="99"/>
      <c r="OXS831" s="99"/>
      <c r="OXT831" s="99"/>
      <c r="OXU831" s="99"/>
      <c r="OXV831" s="99"/>
      <c r="OXW831" s="99"/>
      <c r="OXX831" s="99"/>
      <c r="OXY831" s="99"/>
      <c r="OXZ831" s="99"/>
      <c r="OYA831" s="99"/>
      <c r="OYB831" s="99"/>
      <c r="OYC831" s="99"/>
      <c r="OYD831" s="99"/>
      <c r="OYE831" s="99"/>
      <c r="OYF831" s="99"/>
      <c r="OYG831" s="99"/>
      <c r="OYH831" s="99"/>
      <c r="OYI831" s="99"/>
      <c r="OYJ831" s="99"/>
      <c r="OYK831" s="99"/>
      <c r="OYL831" s="99"/>
      <c r="OYM831" s="99"/>
      <c r="OYN831" s="99"/>
      <c r="OYO831" s="99"/>
      <c r="OYP831" s="99"/>
      <c r="OYQ831" s="99"/>
      <c r="OYR831" s="99"/>
      <c r="OYS831" s="99"/>
      <c r="OYT831" s="99"/>
      <c r="OYU831" s="99"/>
      <c r="OYV831" s="99"/>
      <c r="OYW831" s="99"/>
      <c r="OYX831" s="99"/>
      <c r="OYY831" s="99"/>
      <c r="OYZ831" s="99"/>
      <c r="OZA831" s="99"/>
      <c r="OZB831" s="99"/>
      <c r="OZC831" s="99"/>
      <c r="OZD831" s="99"/>
      <c r="OZE831" s="99"/>
      <c r="OZF831" s="99"/>
      <c r="OZG831" s="99"/>
      <c r="OZH831" s="99"/>
      <c r="OZI831" s="99"/>
      <c r="OZJ831" s="99"/>
      <c r="OZK831" s="99"/>
      <c r="OZL831" s="99"/>
      <c r="OZM831" s="99"/>
      <c r="OZN831" s="99"/>
      <c r="OZO831" s="99"/>
      <c r="OZP831" s="99"/>
      <c r="OZQ831" s="99"/>
      <c r="OZR831" s="99"/>
      <c r="OZS831" s="99"/>
      <c r="OZT831" s="99"/>
      <c r="OZU831" s="99"/>
      <c r="OZV831" s="99"/>
      <c r="OZW831" s="99"/>
      <c r="OZX831" s="99"/>
      <c r="OZY831" s="99"/>
      <c r="OZZ831" s="99"/>
      <c r="PAA831" s="99"/>
      <c r="PAB831" s="99"/>
      <c r="PAC831" s="99"/>
      <c r="PAD831" s="99"/>
      <c r="PAE831" s="99"/>
      <c r="PAF831" s="99"/>
      <c r="PAG831" s="99"/>
      <c r="PAH831" s="99"/>
      <c r="PAI831" s="99"/>
      <c r="PAJ831" s="99"/>
      <c r="PAK831" s="99"/>
      <c r="PAL831" s="99"/>
      <c r="PAM831" s="99"/>
      <c r="PAN831" s="99"/>
      <c r="PAO831" s="99"/>
      <c r="PAP831" s="99"/>
      <c r="PAQ831" s="99"/>
      <c r="PAR831" s="99"/>
      <c r="PAS831" s="99"/>
      <c r="PAT831" s="99"/>
      <c r="PAU831" s="99"/>
      <c r="PAV831" s="99"/>
      <c r="PAW831" s="99"/>
      <c r="PAX831" s="99"/>
      <c r="PAY831" s="99"/>
      <c r="PAZ831" s="99"/>
      <c r="PBA831" s="99"/>
      <c r="PBB831" s="99"/>
      <c r="PBC831" s="99"/>
      <c r="PBD831" s="99"/>
      <c r="PBE831" s="99"/>
      <c r="PBF831" s="99"/>
      <c r="PBG831" s="99"/>
      <c r="PBH831" s="99"/>
      <c r="PBI831" s="99"/>
      <c r="PBJ831" s="99"/>
      <c r="PBK831" s="99"/>
      <c r="PBL831" s="99"/>
      <c r="PBM831" s="99"/>
      <c r="PBN831" s="99"/>
      <c r="PBO831" s="99"/>
      <c r="PBP831" s="99"/>
      <c r="PBQ831" s="99"/>
      <c r="PBR831" s="99"/>
      <c r="PBS831" s="99"/>
      <c r="PBT831" s="99"/>
      <c r="PBU831" s="99"/>
      <c r="PBV831" s="99"/>
      <c r="PBW831" s="99"/>
      <c r="PBX831" s="99"/>
      <c r="PBY831" s="99"/>
      <c r="PBZ831" s="99"/>
      <c r="PCA831" s="99"/>
      <c r="PCB831" s="99"/>
      <c r="PCC831" s="99"/>
      <c r="PCD831" s="99"/>
      <c r="PCE831" s="99"/>
      <c r="PCF831" s="99"/>
      <c r="PCG831" s="99"/>
      <c r="PCH831" s="99"/>
      <c r="PCI831" s="99"/>
      <c r="PCJ831" s="99"/>
      <c r="PCK831" s="99"/>
      <c r="PCL831" s="99"/>
      <c r="PCM831" s="99"/>
      <c r="PCN831" s="99"/>
      <c r="PCO831" s="99"/>
      <c r="PCP831" s="99"/>
      <c r="PCQ831" s="99"/>
      <c r="PCR831" s="99"/>
      <c r="PCS831" s="99"/>
      <c r="PCT831" s="99"/>
      <c r="PCU831" s="99"/>
      <c r="PCV831" s="99"/>
      <c r="PCW831" s="99"/>
      <c r="PCX831" s="99"/>
      <c r="PCY831" s="99"/>
      <c r="PCZ831" s="99"/>
      <c r="PDA831" s="99"/>
      <c r="PDB831" s="99"/>
      <c r="PDC831" s="99"/>
      <c r="PDD831" s="99"/>
      <c r="PDE831" s="99"/>
      <c r="PDF831" s="99"/>
      <c r="PDG831" s="99"/>
      <c r="PDH831" s="99"/>
      <c r="PDI831" s="99"/>
      <c r="PDJ831" s="99"/>
      <c r="PDK831" s="99"/>
      <c r="PDL831" s="99"/>
      <c r="PDM831" s="99"/>
      <c r="PDN831" s="99"/>
      <c r="PDO831" s="99"/>
      <c r="PDP831" s="99"/>
      <c r="PDQ831" s="99"/>
      <c r="PDR831" s="99"/>
      <c r="PDS831" s="99"/>
      <c r="PDT831" s="99"/>
      <c r="PDU831" s="99"/>
      <c r="PDV831" s="99"/>
      <c r="PDW831" s="99"/>
      <c r="PDX831" s="99"/>
      <c r="PDY831" s="99"/>
      <c r="PDZ831" s="99"/>
      <c r="PEA831" s="99"/>
      <c r="PEB831" s="99"/>
      <c r="PEC831" s="99"/>
      <c r="PED831" s="99"/>
      <c r="PEE831" s="99"/>
      <c r="PEF831" s="99"/>
      <c r="PEG831" s="99"/>
      <c r="PEH831" s="99"/>
      <c r="PEI831" s="99"/>
      <c r="PEJ831" s="99"/>
      <c r="PEK831" s="99"/>
      <c r="PEL831" s="99"/>
      <c r="PEM831" s="99"/>
      <c r="PEN831" s="99"/>
      <c r="PEO831" s="99"/>
      <c r="PEP831" s="99"/>
      <c r="PEQ831" s="99"/>
      <c r="PER831" s="99"/>
      <c r="PES831" s="99"/>
      <c r="PET831" s="99"/>
      <c r="PEU831" s="99"/>
      <c r="PEV831" s="99"/>
      <c r="PEW831" s="99"/>
      <c r="PEX831" s="99"/>
      <c r="PEY831" s="99"/>
      <c r="PEZ831" s="99"/>
      <c r="PFA831" s="99"/>
      <c r="PFB831" s="99"/>
      <c r="PFC831" s="99"/>
      <c r="PFD831" s="99"/>
      <c r="PFE831" s="99"/>
      <c r="PFF831" s="99"/>
      <c r="PFG831" s="99"/>
      <c r="PFH831" s="99"/>
      <c r="PFI831" s="99"/>
      <c r="PFJ831" s="99"/>
      <c r="PFK831" s="99"/>
      <c r="PFL831" s="99"/>
      <c r="PFM831" s="99"/>
      <c r="PFN831" s="99"/>
      <c r="PFO831" s="99"/>
      <c r="PFP831" s="99"/>
      <c r="PFQ831" s="99"/>
      <c r="PFR831" s="99"/>
      <c r="PFS831" s="99"/>
      <c r="PFT831" s="99"/>
      <c r="PFU831" s="99"/>
      <c r="PFV831" s="99"/>
      <c r="PFW831" s="99"/>
      <c r="PFX831" s="99"/>
      <c r="PFY831" s="99"/>
      <c r="PFZ831" s="99"/>
      <c r="PGA831" s="99"/>
      <c r="PGB831" s="99"/>
      <c r="PGC831" s="99"/>
      <c r="PGD831" s="99"/>
      <c r="PGE831" s="99"/>
      <c r="PGF831" s="99"/>
      <c r="PGG831" s="99"/>
      <c r="PGH831" s="99"/>
      <c r="PGI831" s="99"/>
      <c r="PGJ831" s="99"/>
      <c r="PGK831" s="99"/>
      <c r="PGL831" s="99"/>
      <c r="PGM831" s="99"/>
      <c r="PGN831" s="99"/>
      <c r="PGO831" s="99"/>
      <c r="PGP831" s="99"/>
      <c r="PGQ831" s="99"/>
      <c r="PGR831" s="99"/>
      <c r="PGS831" s="99"/>
      <c r="PGT831" s="99"/>
      <c r="PGU831" s="99"/>
      <c r="PGV831" s="99"/>
      <c r="PGW831" s="99"/>
      <c r="PGX831" s="99"/>
      <c r="PGY831" s="99"/>
      <c r="PGZ831" s="99"/>
      <c r="PHA831" s="99"/>
      <c r="PHB831" s="99"/>
      <c r="PHC831" s="99"/>
      <c r="PHD831" s="99"/>
      <c r="PHE831" s="99"/>
      <c r="PHF831" s="99"/>
      <c r="PHG831" s="99"/>
      <c r="PHH831" s="99"/>
      <c r="PHI831" s="99"/>
      <c r="PHJ831" s="99"/>
      <c r="PHK831" s="99"/>
      <c r="PHL831" s="99"/>
      <c r="PHM831" s="99"/>
      <c r="PHN831" s="99"/>
      <c r="PHO831" s="99"/>
      <c r="PHP831" s="99"/>
      <c r="PHQ831" s="99"/>
      <c r="PHR831" s="99"/>
      <c r="PHS831" s="99"/>
      <c r="PHT831" s="99"/>
      <c r="PHU831" s="99"/>
      <c r="PHV831" s="99"/>
      <c r="PHW831" s="99"/>
      <c r="PHX831" s="99"/>
      <c r="PHY831" s="99"/>
      <c r="PHZ831" s="99"/>
      <c r="PIA831" s="99"/>
      <c r="PIB831" s="99"/>
      <c r="PIC831" s="99"/>
      <c r="PID831" s="99"/>
      <c r="PIE831" s="99"/>
      <c r="PIF831" s="99"/>
      <c r="PIG831" s="99"/>
      <c r="PIH831" s="99"/>
      <c r="PII831" s="99"/>
      <c r="PIJ831" s="99"/>
      <c r="PIK831" s="99"/>
      <c r="PIL831" s="99"/>
      <c r="PIM831" s="99"/>
      <c r="PIN831" s="99"/>
      <c r="PIO831" s="99"/>
      <c r="PIP831" s="99"/>
      <c r="PIQ831" s="99"/>
      <c r="PIR831" s="99"/>
      <c r="PIS831" s="99"/>
      <c r="PIT831" s="99"/>
      <c r="PIU831" s="99"/>
      <c r="PIV831" s="99"/>
      <c r="PIW831" s="99"/>
      <c r="PIX831" s="99"/>
      <c r="PIY831" s="99"/>
      <c r="PIZ831" s="99"/>
      <c r="PJA831" s="99"/>
      <c r="PJB831" s="99"/>
      <c r="PJC831" s="99"/>
      <c r="PJD831" s="99"/>
      <c r="PJE831" s="99"/>
      <c r="PJF831" s="99"/>
      <c r="PJG831" s="99"/>
      <c r="PJH831" s="99"/>
      <c r="PJI831" s="99"/>
      <c r="PJJ831" s="99"/>
      <c r="PJK831" s="99"/>
      <c r="PJL831" s="99"/>
      <c r="PJM831" s="99"/>
      <c r="PJN831" s="99"/>
      <c r="PJO831" s="99"/>
      <c r="PJP831" s="99"/>
      <c r="PJQ831" s="99"/>
      <c r="PJR831" s="99"/>
      <c r="PJS831" s="99"/>
      <c r="PJT831" s="99"/>
      <c r="PJU831" s="99"/>
      <c r="PJV831" s="99"/>
      <c r="PJW831" s="99"/>
      <c r="PJX831" s="99"/>
      <c r="PJY831" s="99"/>
      <c r="PJZ831" s="99"/>
      <c r="PKA831" s="99"/>
      <c r="PKB831" s="99"/>
      <c r="PKC831" s="99"/>
      <c r="PKD831" s="99"/>
      <c r="PKE831" s="99"/>
      <c r="PKF831" s="99"/>
      <c r="PKG831" s="99"/>
      <c r="PKH831" s="99"/>
      <c r="PKI831" s="99"/>
      <c r="PKJ831" s="99"/>
      <c r="PKK831" s="99"/>
      <c r="PKL831" s="99"/>
      <c r="PKM831" s="99"/>
      <c r="PKN831" s="99"/>
      <c r="PKO831" s="99"/>
      <c r="PKP831" s="99"/>
      <c r="PKQ831" s="99"/>
      <c r="PKR831" s="99"/>
      <c r="PKS831" s="99"/>
      <c r="PKT831" s="99"/>
      <c r="PKU831" s="99"/>
      <c r="PKV831" s="99"/>
      <c r="PKW831" s="99"/>
      <c r="PKX831" s="99"/>
      <c r="PKY831" s="99"/>
      <c r="PKZ831" s="99"/>
      <c r="PLA831" s="99"/>
      <c r="PLB831" s="99"/>
      <c r="PLC831" s="99"/>
      <c r="PLD831" s="99"/>
      <c r="PLE831" s="99"/>
      <c r="PLF831" s="99"/>
      <c r="PLG831" s="99"/>
      <c r="PLH831" s="99"/>
      <c r="PLI831" s="99"/>
      <c r="PLJ831" s="99"/>
      <c r="PLK831" s="99"/>
      <c r="PLL831" s="99"/>
      <c r="PLM831" s="99"/>
      <c r="PLN831" s="99"/>
      <c r="PLO831" s="99"/>
      <c r="PLP831" s="99"/>
      <c r="PLQ831" s="99"/>
      <c r="PLR831" s="99"/>
      <c r="PLS831" s="99"/>
      <c r="PLT831" s="99"/>
      <c r="PLU831" s="99"/>
      <c r="PLV831" s="99"/>
      <c r="PLW831" s="99"/>
      <c r="PLX831" s="99"/>
      <c r="PLY831" s="99"/>
      <c r="PLZ831" s="99"/>
      <c r="PMA831" s="99"/>
      <c r="PMB831" s="99"/>
      <c r="PMC831" s="99"/>
      <c r="PMD831" s="99"/>
      <c r="PME831" s="99"/>
      <c r="PMF831" s="99"/>
      <c r="PMG831" s="99"/>
      <c r="PMH831" s="99"/>
      <c r="PMI831" s="99"/>
      <c r="PMJ831" s="99"/>
      <c r="PMK831" s="99"/>
      <c r="PML831" s="99"/>
      <c r="PMM831" s="99"/>
      <c r="PMN831" s="99"/>
      <c r="PMO831" s="99"/>
      <c r="PMP831" s="99"/>
      <c r="PMQ831" s="99"/>
      <c r="PMR831" s="99"/>
      <c r="PMS831" s="99"/>
      <c r="PMT831" s="99"/>
      <c r="PMU831" s="99"/>
      <c r="PMV831" s="99"/>
      <c r="PMW831" s="99"/>
      <c r="PMX831" s="99"/>
      <c r="PMY831" s="99"/>
      <c r="PMZ831" s="99"/>
      <c r="PNA831" s="99"/>
      <c r="PNB831" s="99"/>
      <c r="PNC831" s="99"/>
      <c r="PND831" s="99"/>
      <c r="PNE831" s="99"/>
      <c r="PNF831" s="99"/>
      <c r="PNG831" s="99"/>
      <c r="PNH831" s="99"/>
      <c r="PNI831" s="99"/>
      <c r="PNJ831" s="99"/>
      <c r="PNK831" s="99"/>
      <c r="PNL831" s="99"/>
      <c r="PNM831" s="99"/>
      <c r="PNN831" s="99"/>
      <c r="PNO831" s="99"/>
      <c r="PNP831" s="99"/>
      <c r="PNQ831" s="99"/>
      <c r="PNR831" s="99"/>
      <c r="PNS831" s="99"/>
      <c r="PNT831" s="99"/>
      <c r="PNU831" s="99"/>
      <c r="PNV831" s="99"/>
      <c r="PNW831" s="99"/>
      <c r="PNX831" s="99"/>
      <c r="PNY831" s="99"/>
      <c r="PNZ831" s="99"/>
      <c r="POA831" s="99"/>
      <c r="POB831" s="99"/>
      <c r="POC831" s="99"/>
      <c r="POD831" s="99"/>
      <c r="POE831" s="99"/>
      <c r="POF831" s="99"/>
      <c r="POG831" s="99"/>
      <c r="POH831" s="99"/>
      <c r="POI831" s="99"/>
      <c r="POJ831" s="99"/>
      <c r="POK831" s="99"/>
      <c r="POL831" s="99"/>
      <c r="POM831" s="99"/>
      <c r="PON831" s="99"/>
      <c r="POO831" s="99"/>
      <c r="POP831" s="99"/>
      <c r="POQ831" s="99"/>
      <c r="POR831" s="99"/>
      <c r="POS831" s="99"/>
      <c r="POT831" s="99"/>
      <c r="POU831" s="99"/>
      <c r="POV831" s="99"/>
      <c r="POW831" s="99"/>
      <c r="POX831" s="99"/>
      <c r="POY831" s="99"/>
      <c r="POZ831" s="99"/>
      <c r="PPA831" s="99"/>
      <c r="PPB831" s="99"/>
      <c r="PPC831" s="99"/>
      <c r="PPD831" s="99"/>
      <c r="PPE831" s="99"/>
      <c r="PPF831" s="99"/>
      <c r="PPG831" s="99"/>
      <c r="PPH831" s="99"/>
      <c r="PPI831" s="99"/>
      <c r="PPJ831" s="99"/>
      <c r="PPK831" s="99"/>
      <c r="PPL831" s="99"/>
      <c r="PPM831" s="99"/>
      <c r="PPN831" s="99"/>
      <c r="PPO831" s="99"/>
      <c r="PPP831" s="99"/>
      <c r="PPQ831" s="99"/>
      <c r="PPR831" s="99"/>
      <c r="PPS831" s="99"/>
      <c r="PPT831" s="99"/>
      <c r="PPU831" s="99"/>
      <c r="PPV831" s="99"/>
      <c r="PPW831" s="99"/>
      <c r="PPX831" s="99"/>
      <c r="PPY831" s="99"/>
      <c r="PPZ831" s="99"/>
      <c r="PQA831" s="99"/>
      <c r="PQB831" s="99"/>
      <c r="PQC831" s="99"/>
      <c r="PQD831" s="99"/>
      <c r="PQE831" s="99"/>
      <c r="PQF831" s="99"/>
      <c r="PQG831" s="99"/>
      <c r="PQH831" s="99"/>
      <c r="PQI831" s="99"/>
      <c r="PQJ831" s="99"/>
      <c r="PQK831" s="99"/>
      <c r="PQL831" s="99"/>
      <c r="PQM831" s="99"/>
      <c r="PQN831" s="99"/>
      <c r="PQO831" s="99"/>
      <c r="PQP831" s="99"/>
      <c r="PQQ831" s="99"/>
      <c r="PQR831" s="99"/>
      <c r="PQS831" s="99"/>
      <c r="PQT831" s="99"/>
      <c r="PQU831" s="99"/>
      <c r="PQV831" s="99"/>
      <c r="PQW831" s="99"/>
      <c r="PQX831" s="99"/>
      <c r="PQY831" s="99"/>
      <c r="PQZ831" s="99"/>
      <c r="PRA831" s="99"/>
      <c r="PRB831" s="99"/>
      <c r="PRC831" s="99"/>
      <c r="PRD831" s="99"/>
      <c r="PRE831" s="99"/>
      <c r="PRF831" s="99"/>
      <c r="PRG831" s="99"/>
      <c r="PRH831" s="99"/>
      <c r="PRI831" s="99"/>
      <c r="PRJ831" s="99"/>
      <c r="PRK831" s="99"/>
      <c r="PRL831" s="99"/>
      <c r="PRM831" s="99"/>
      <c r="PRN831" s="99"/>
      <c r="PRO831" s="99"/>
      <c r="PRP831" s="99"/>
      <c r="PRQ831" s="99"/>
      <c r="PRR831" s="99"/>
      <c r="PRS831" s="99"/>
      <c r="PRT831" s="99"/>
      <c r="PRU831" s="99"/>
      <c r="PRV831" s="99"/>
      <c r="PRW831" s="99"/>
      <c r="PRX831" s="99"/>
      <c r="PRY831" s="99"/>
      <c r="PRZ831" s="99"/>
      <c r="PSA831" s="99"/>
      <c r="PSB831" s="99"/>
      <c r="PSC831" s="99"/>
      <c r="PSD831" s="99"/>
      <c r="PSE831" s="99"/>
      <c r="PSF831" s="99"/>
      <c r="PSG831" s="99"/>
      <c r="PSH831" s="99"/>
      <c r="PSI831" s="99"/>
      <c r="PSJ831" s="99"/>
      <c r="PSK831" s="99"/>
      <c r="PSL831" s="99"/>
      <c r="PSM831" s="99"/>
      <c r="PSN831" s="99"/>
      <c r="PSO831" s="99"/>
      <c r="PSP831" s="99"/>
      <c r="PSQ831" s="99"/>
      <c r="PSR831" s="99"/>
      <c r="PSS831" s="99"/>
      <c r="PST831" s="99"/>
      <c r="PSU831" s="99"/>
      <c r="PSV831" s="99"/>
      <c r="PSW831" s="99"/>
      <c r="PSX831" s="99"/>
      <c r="PSY831" s="99"/>
      <c r="PSZ831" s="99"/>
      <c r="PTA831" s="99"/>
      <c r="PTB831" s="99"/>
      <c r="PTC831" s="99"/>
      <c r="PTD831" s="99"/>
      <c r="PTE831" s="99"/>
      <c r="PTF831" s="99"/>
      <c r="PTG831" s="99"/>
      <c r="PTH831" s="99"/>
      <c r="PTI831" s="99"/>
      <c r="PTJ831" s="99"/>
      <c r="PTK831" s="99"/>
      <c r="PTL831" s="99"/>
      <c r="PTM831" s="99"/>
      <c r="PTN831" s="99"/>
      <c r="PTO831" s="99"/>
      <c r="PTP831" s="99"/>
      <c r="PTQ831" s="99"/>
      <c r="PTR831" s="99"/>
      <c r="PTS831" s="99"/>
      <c r="PTT831" s="99"/>
      <c r="PTU831" s="99"/>
      <c r="PTV831" s="99"/>
      <c r="PTW831" s="99"/>
      <c r="PTX831" s="99"/>
      <c r="PTY831" s="99"/>
      <c r="PTZ831" s="99"/>
      <c r="PUA831" s="99"/>
      <c r="PUB831" s="99"/>
      <c r="PUC831" s="99"/>
      <c r="PUD831" s="99"/>
      <c r="PUE831" s="99"/>
      <c r="PUF831" s="99"/>
      <c r="PUG831" s="99"/>
      <c r="PUH831" s="99"/>
      <c r="PUI831" s="99"/>
      <c r="PUJ831" s="99"/>
      <c r="PUK831" s="99"/>
      <c r="PUL831" s="99"/>
      <c r="PUM831" s="99"/>
      <c r="PUN831" s="99"/>
      <c r="PUO831" s="99"/>
      <c r="PUP831" s="99"/>
      <c r="PUQ831" s="99"/>
      <c r="PUR831" s="99"/>
      <c r="PUS831" s="99"/>
      <c r="PUT831" s="99"/>
      <c r="PUU831" s="99"/>
      <c r="PUV831" s="99"/>
      <c r="PUW831" s="99"/>
      <c r="PUX831" s="99"/>
      <c r="PUY831" s="99"/>
      <c r="PUZ831" s="99"/>
      <c r="PVA831" s="99"/>
      <c r="PVB831" s="99"/>
      <c r="PVC831" s="99"/>
      <c r="PVD831" s="99"/>
      <c r="PVE831" s="99"/>
      <c r="PVF831" s="99"/>
      <c r="PVG831" s="99"/>
      <c r="PVH831" s="99"/>
      <c r="PVI831" s="99"/>
      <c r="PVJ831" s="99"/>
      <c r="PVK831" s="99"/>
      <c r="PVL831" s="99"/>
      <c r="PVM831" s="99"/>
      <c r="PVN831" s="99"/>
      <c r="PVO831" s="99"/>
      <c r="PVP831" s="99"/>
      <c r="PVQ831" s="99"/>
      <c r="PVR831" s="99"/>
      <c r="PVS831" s="99"/>
      <c r="PVT831" s="99"/>
      <c r="PVU831" s="99"/>
      <c r="PVV831" s="99"/>
      <c r="PVW831" s="99"/>
      <c r="PVX831" s="99"/>
      <c r="PVY831" s="99"/>
      <c r="PVZ831" s="99"/>
      <c r="PWA831" s="99"/>
      <c r="PWB831" s="99"/>
      <c r="PWC831" s="99"/>
      <c r="PWD831" s="99"/>
      <c r="PWE831" s="99"/>
      <c r="PWF831" s="99"/>
      <c r="PWG831" s="99"/>
      <c r="PWH831" s="99"/>
      <c r="PWI831" s="99"/>
      <c r="PWJ831" s="99"/>
      <c r="PWK831" s="99"/>
      <c r="PWL831" s="99"/>
      <c r="PWM831" s="99"/>
      <c r="PWN831" s="99"/>
      <c r="PWO831" s="99"/>
      <c r="PWP831" s="99"/>
      <c r="PWQ831" s="99"/>
      <c r="PWR831" s="99"/>
      <c r="PWS831" s="99"/>
      <c r="PWT831" s="99"/>
      <c r="PWU831" s="99"/>
      <c r="PWV831" s="99"/>
      <c r="PWW831" s="99"/>
      <c r="PWX831" s="99"/>
      <c r="PWY831" s="99"/>
      <c r="PWZ831" s="99"/>
      <c r="PXA831" s="99"/>
      <c r="PXB831" s="99"/>
      <c r="PXC831" s="99"/>
      <c r="PXD831" s="99"/>
      <c r="PXE831" s="99"/>
      <c r="PXF831" s="99"/>
      <c r="PXG831" s="99"/>
      <c r="PXH831" s="99"/>
      <c r="PXI831" s="99"/>
      <c r="PXJ831" s="99"/>
      <c r="PXK831" s="99"/>
      <c r="PXL831" s="99"/>
      <c r="PXM831" s="99"/>
      <c r="PXN831" s="99"/>
      <c r="PXO831" s="99"/>
      <c r="PXP831" s="99"/>
      <c r="PXQ831" s="99"/>
      <c r="PXR831" s="99"/>
      <c r="PXS831" s="99"/>
      <c r="PXT831" s="99"/>
      <c r="PXU831" s="99"/>
      <c r="PXV831" s="99"/>
      <c r="PXW831" s="99"/>
      <c r="PXX831" s="99"/>
      <c r="PXY831" s="99"/>
      <c r="PXZ831" s="99"/>
      <c r="PYA831" s="99"/>
      <c r="PYB831" s="99"/>
      <c r="PYC831" s="99"/>
      <c r="PYD831" s="99"/>
      <c r="PYE831" s="99"/>
      <c r="PYF831" s="99"/>
      <c r="PYG831" s="99"/>
      <c r="PYH831" s="99"/>
      <c r="PYI831" s="99"/>
      <c r="PYJ831" s="99"/>
      <c r="PYK831" s="99"/>
      <c r="PYL831" s="99"/>
      <c r="PYM831" s="99"/>
      <c r="PYN831" s="99"/>
      <c r="PYO831" s="99"/>
      <c r="PYP831" s="99"/>
      <c r="PYQ831" s="99"/>
      <c r="PYR831" s="99"/>
      <c r="PYS831" s="99"/>
      <c r="PYT831" s="99"/>
      <c r="PYU831" s="99"/>
      <c r="PYV831" s="99"/>
      <c r="PYW831" s="99"/>
      <c r="PYX831" s="99"/>
      <c r="PYY831" s="99"/>
      <c r="PYZ831" s="99"/>
      <c r="PZA831" s="99"/>
      <c r="PZB831" s="99"/>
      <c r="PZC831" s="99"/>
      <c r="PZD831" s="99"/>
      <c r="PZE831" s="99"/>
      <c r="PZF831" s="99"/>
      <c r="PZG831" s="99"/>
      <c r="PZH831" s="99"/>
      <c r="PZI831" s="99"/>
      <c r="PZJ831" s="99"/>
      <c r="PZK831" s="99"/>
      <c r="PZL831" s="99"/>
      <c r="PZM831" s="99"/>
      <c r="PZN831" s="99"/>
      <c r="PZO831" s="99"/>
      <c r="PZP831" s="99"/>
      <c r="PZQ831" s="99"/>
      <c r="PZR831" s="99"/>
      <c r="PZS831" s="99"/>
      <c r="PZT831" s="99"/>
      <c r="PZU831" s="99"/>
      <c r="PZV831" s="99"/>
      <c r="PZW831" s="99"/>
      <c r="PZX831" s="99"/>
      <c r="PZY831" s="99"/>
      <c r="PZZ831" s="99"/>
      <c r="QAA831" s="99"/>
      <c r="QAB831" s="99"/>
      <c r="QAC831" s="99"/>
      <c r="QAD831" s="99"/>
      <c r="QAE831" s="99"/>
      <c r="QAF831" s="99"/>
      <c r="QAG831" s="99"/>
      <c r="QAH831" s="99"/>
      <c r="QAI831" s="99"/>
      <c r="QAJ831" s="99"/>
      <c r="QAK831" s="99"/>
      <c r="QAL831" s="99"/>
      <c r="QAM831" s="99"/>
      <c r="QAN831" s="99"/>
      <c r="QAO831" s="99"/>
      <c r="QAP831" s="99"/>
      <c r="QAQ831" s="99"/>
      <c r="QAR831" s="99"/>
      <c r="QAS831" s="99"/>
      <c r="QAT831" s="99"/>
      <c r="QAU831" s="99"/>
      <c r="QAV831" s="99"/>
      <c r="QAW831" s="99"/>
      <c r="QAX831" s="99"/>
      <c r="QAY831" s="99"/>
      <c r="QAZ831" s="99"/>
      <c r="QBA831" s="99"/>
      <c r="QBB831" s="99"/>
      <c r="QBC831" s="99"/>
      <c r="QBD831" s="99"/>
      <c r="QBE831" s="99"/>
      <c r="QBF831" s="99"/>
      <c r="QBG831" s="99"/>
      <c r="QBH831" s="99"/>
      <c r="QBI831" s="99"/>
      <c r="QBJ831" s="99"/>
      <c r="QBK831" s="99"/>
      <c r="QBL831" s="99"/>
      <c r="QBM831" s="99"/>
      <c r="QBN831" s="99"/>
      <c r="QBO831" s="99"/>
      <c r="QBP831" s="99"/>
      <c r="QBQ831" s="99"/>
      <c r="QBR831" s="99"/>
      <c r="QBS831" s="99"/>
      <c r="QBT831" s="99"/>
      <c r="QBU831" s="99"/>
      <c r="QBV831" s="99"/>
      <c r="QBW831" s="99"/>
      <c r="QBX831" s="99"/>
      <c r="QBY831" s="99"/>
      <c r="QBZ831" s="99"/>
      <c r="QCA831" s="99"/>
      <c r="QCB831" s="99"/>
      <c r="QCC831" s="99"/>
      <c r="QCD831" s="99"/>
      <c r="QCE831" s="99"/>
      <c r="QCF831" s="99"/>
      <c r="QCG831" s="99"/>
      <c r="QCH831" s="99"/>
      <c r="QCI831" s="99"/>
      <c r="QCJ831" s="99"/>
      <c r="QCK831" s="99"/>
      <c r="QCL831" s="99"/>
      <c r="QCM831" s="99"/>
      <c r="QCN831" s="99"/>
      <c r="QCO831" s="99"/>
      <c r="QCP831" s="99"/>
      <c r="QCQ831" s="99"/>
      <c r="QCR831" s="99"/>
      <c r="QCS831" s="99"/>
      <c r="QCT831" s="99"/>
      <c r="QCU831" s="99"/>
      <c r="QCV831" s="99"/>
      <c r="QCW831" s="99"/>
      <c r="QCX831" s="99"/>
      <c r="QCY831" s="99"/>
      <c r="QCZ831" s="99"/>
      <c r="QDA831" s="99"/>
      <c r="QDB831" s="99"/>
      <c r="QDC831" s="99"/>
      <c r="QDD831" s="99"/>
      <c r="QDE831" s="99"/>
      <c r="QDF831" s="99"/>
      <c r="QDG831" s="99"/>
      <c r="QDH831" s="99"/>
      <c r="QDI831" s="99"/>
      <c r="QDJ831" s="99"/>
      <c r="QDK831" s="99"/>
      <c r="QDL831" s="99"/>
      <c r="QDM831" s="99"/>
      <c r="QDN831" s="99"/>
      <c r="QDO831" s="99"/>
      <c r="QDP831" s="99"/>
      <c r="QDQ831" s="99"/>
      <c r="QDR831" s="99"/>
      <c r="QDS831" s="99"/>
      <c r="QDT831" s="99"/>
      <c r="QDU831" s="99"/>
      <c r="QDV831" s="99"/>
      <c r="QDW831" s="99"/>
      <c r="QDX831" s="99"/>
      <c r="QDY831" s="99"/>
      <c r="QDZ831" s="99"/>
      <c r="QEA831" s="99"/>
      <c r="QEB831" s="99"/>
      <c r="QEC831" s="99"/>
      <c r="QED831" s="99"/>
      <c r="QEE831" s="99"/>
      <c r="QEF831" s="99"/>
      <c r="QEG831" s="99"/>
      <c r="QEH831" s="99"/>
      <c r="QEI831" s="99"/>
      <c r="QEJ831" s="99"/>
      <c r="QEK831" s="99"/>
      <c r="QEL831" s="99"/>
      <c r="QEM831" s="99"/>
      <c r="QEN831" s="99"/>
      <c r="QEO831" s="99"/>
      <c r="QEP831" s="99"/>
      <c r="QEQ831" s="99"/>
      <c r="QER831" s="99"/>
      <c r="QES831" s="99"/>
      <c r="QET831" s="99"/>
      <c r="QEU831" s="99"/>
      <c r="QEV831" s="99"/>
      <c r="QEW831" s="99"/>
      <c r="QEX831" s="99"/>
      <c r="QEY831" s="99"/>
      <c r="QEZ831" s="99"/>
      <c r="QFA831" s="99"/>
      <c r="QFB831" s="99"/>
      <c r="QFC831" s="99"/>
      <c r="QFD831" s="99"/>
      <c r="QFE831" s="99"/>
      <c r="QFF831" s="99"/>
      <c r="QFG831" s="99"/>
      <c r="QFH831" s="99"/>
      <c r="QFI831" s="99"/>
      <c r="QFJ831" s="99"/>
      <c r="QFK831" s="99"/>
      <c r="QFL831" s="99"/>
      <c r="QFM831" s="99"/>
      <c r="QFN831" s="99"/>
      <c r="QFO831" s="99"/>
      <c r="QFP831" s="99"/>
      <c r="QFQ831" s="99"/>
      <c r="QFR831" s="99"/>
      <c r="QFS831" s="99"/>
      <c r="QFT831" s="99"/>
      <c r="QFU831" s="99"/>
      <c r="QFV831" s="99"/>
      <c r="QFW831" s="99"/>
      <c r="QFX831" s="99"/>
      <c r="QFY831" s="99"/>
      <c r="QFZ831" s="99"/>
      <c r="QGA831" s="99"/>
      <c r="QGB831" s="99"/>
      <c r="QGC831" s="99"/>
      <c r="QGD831" s="99"/>
      <c r="QGE831" s="99"/>
      <c r="QGF831" s="99"/>
      <c r="QGG831" s="99"/>
      <c r="QGH831" s="99"/>
      <c r="QGI831" s="99"/>
      <c r="QGJ831" s="99"/>
      <c r="QGK831" s="99"/>
      <c r="QGL831" s="99"/>
      <c r="QGM831" s="99"/>
      <c r="QGN831" s="99"/>
      <c r="QGO831" s="99"/>
      <c r="QGP831" s="99"/>
      <c r="QGQ831" s="99"/>
      <c r="QGR831" s="99"/>
      <c r="QGS831" s="99"/>
      <c r="QGT831" s="99"/>
      <c r="QGU831" s="99"/>
      <c r="QGV831" s="99"/>
      <c r="QGW831" s="99"/>
      <c r="QGX831" s="99"/>
      <c r="QGY831" s="99"/>
      <c r="QGZ831" s="99"/>
      <c r="QHA831" s="99"/>
      <c r="QHB831" s="99"/>
      <c r="QHC831" s="99"/>
      <c r="QHD831" s="99"/>
      <c r="QHE831" s="99"/>
      <c r="QHF831" s="99"/>
      <c r="QHG831" s="99"/>
      <c r="QHH831" s="99"/>
      <c r="QHI831" s="99"/>
      <c r="QHJ831" s="99"/>
      <c r="QHK831" s="99"/>
      <c r="QHL831" s="99"/>
      <c r="QHM831" s="99"/>
      <c r="QHN831" s="99"/>
      <c r="QHO831" s="99"/>
      <c r="QHP831" s="99"/>
      <c r="QHQ831" s="99"/>
      <c r="QHR831" s="99"/>
      <c r="QHS831" s="99"/>
      <c r="QHT831" s="99"/>
      <c r="QHU831" s="99"/>
      <c r="QHV831" s="99"/>
      <c r="QHW831" s="99"/>
      <c r="QHX831" s="99"/>
      <c r="QHY831" s="99"/>
      <c r="QHZ831" s="99"/>
      <c r="QIA831" s="99"/>
      <c r="QIB831" s="99"/>
      <c r="QIC831" s="99"/>
      <c r="QID831" s="99"/>
      <c r="QIE831" s="99"/>
      <c r="QIF831" s="99"/>
      <c r="QIG831" s="99"/>
      <c r="QIH831" s="99"/>
      <c r="QII831" s="99"/>
      <c r="QIJ831" s="99"/>
      <c r="QIK831" s="99"/>
      <c r="QIL831" s="99"/>
      <c r="QIM831" s="99"/>
      <c r="QIN831" s="99"/>
      <c r="QIO831" s="99"/>
      <c r="QIP831" s="99"/>
      <c r="QIQ831" s="99"/>
      <c r="QIR831" s="99"/>
      <c r="QIS831" s="99"/>
      <c r="QIT831" s="99"/>
      <c r="QIU831" s="99"/>
      <c r="QIV831" s="99"/>
      <c r="QIW831" s="99"/>
      <c r="QIX831" s="99"/>
      <c r="QIY831" s="99"/>
      <c r="QIZ831" s="99"/>
      <c r="QJA831" s="99"/>
      <c r="QJB831" s="99"/>
      <c r="QJC831" s="99"/>
      <c r="QJD831" s="99"/>
      <c r="QJE831" s="99"/>
      <c r="QJF831" s="99"/>
      <c r="QJG831" s="99"/>
      <c r="QJH831" s="99"/>
      <c r="QJI831" s="99"/>
      <c r="QJJ831" s="99"/>
      <c r="QJK831" s="99"/>
      <c r="QJL831" s="99"/>
      <c r="QJM831" s="99"/>
      <c r="QJN831" s="99"/>
      <c r="QJO831" s="99"/>
      <c r="QJP831" s="99"/>
      <c r="QJQ831" s="99"/>
      <c r="QJR831" s="99"/>
      <c r="QJS831" s="99"/>
      <c r="QJT831" s="99"/>
      <c r="QJU831" s="99"/>
      <c r="QJV831" s="99"/>
      <c r="QJW831" s="99"/>
      <c r="QJX831" s="99"/>
      <c r="QJY831" s="99"/>
      <c r="QJZ831" s="99"/>
      <c r="QKA831" s="99"/>
      <c r="QKB831" s="99"/>
      <c r="QKC831" s="99"/>
      <c r="QKD831" s="99"/>
      <c r="QKE831" s="99"/>
      <c r="QKF831" s="99"/>
      <c r="QKG831" s="99"/>
      <c r="QKH831" s="99"/>
      <c r="QKI831" s="99"/>
      <c r="QKJ831" s="99"/>
      <c r="QKK831" s="99"/>
      <c r="QKL831" s="99"/>
      <c r="QKM831" s="99"/>
      <c r="QKN831" s="99"/>
      <c r="QKO831" s="99"/>
      <c r="QKP831" s="99"/>
      <c r="QKQ831" s="99"/>
      <c r="QKR831" s="99"/>
      <c r="QKS831" s="99"/>
      <c r="QKT831" s="99"/>
      <c r="QKU831" s="99"/>
      <c r="QKV831" s="99"/>
      <c r="QKW831" s="99"/>
      <c r="QKX831" s="99"/>
      <c r="QKY831" s="99"/>
      <c r="QKZ831" s="99"/>
      <c r="QLA831" s="99"/>
      <c r="QLB831" s="99"/>
      <c r="QLC831" s="99"/>
      <c r="QLD831" s="99"/>
      <c r="QLE831" s="99"/>
      <c r="QLF831" s="99"/>
      <c r="QLG831" s="99"/>
      <c r="QLH831" s="99"/>
      <c r="QLI831" s="99"/>
      <c r="QLJ831" s="99"/>
      <c r="QLK831" s="99"/>
      <c r="QLL831" s="99"/>
      <c r="QLM831" s="99"/>
      <c r="QLN831" s="99"/>
      <c r="QLO831" s="99"/>
      <c r="QLP831" s="99"/>
      <c r="QLQ831" s="99"/>
      <c r="QLR831" s="99"/>
      <c r="QLS831" s="99"/>
      <c r="QLT831" s="99"/>
      <c r="QLU831" s="99"/>
      <c r="QLV831" s="99"/>
      <c r="QLW831" s="99"/>
      <c r="QLX831" s="99"/>
      <c r="QLY831" s="99"/>
      <c r="QLZ831" s="99"/>
      <c r="QMA831" s="99"/>
      <c r="QMB831" s="99"/>
      <c r="QMC831" s="99"/>
      <c r="QMD831" s="99"/>
      <c r="QME831" s="99"/>
      <c r="QMF831" s="99"/>
      <c r="QMG831" s="99"/>
      <c r="QMH831" s="99"/>
      <c r="QMI831" s="99"/>
      <c r="QMJ831" s="99"/>
      <c r="QMK831" s="99"/>
      <c r="QML831" s="99"/>
      <c r="QMM831" s="99"/>
      <c r="QMN831" s="99"/>
      <c r="QMO831" s="99"/>
      <c r="QMP831" s="99"/>
      <c r="QMQ831" s="99"/>
      <c r="QMR831" s="99"/>
      <c r="QMS831" s="99"/>
      <c r="QMT831" s="99"/>
      <c r="QMU831" s="99"/>
      <c r="QMV831" s="99"/>
      <c r="QMW831" s="99"/>
      <c r="QMX831" s="99"/>
      <c r="QMY831" s="99"/>
      <c r="QMZ831" s="99"/>
      <c r="QNA831" s="99"/>
      <c r="QNB831" s="99"/>
      <c r="QNC831" s="99"/>
      <c r="QND831" s="99"/>
      <c r="QNE831" s="99"/>
      <c r="QNF831" s="99"/>
      <c r="QNG831" s="99"/>
      <c r="QNH831" s="99"/>
      <c r="QNI831" s="99"/>
      <c r="QNJ831" s="99"/>
      <c r="QNK831" s="99"/>
      <c r="QNL831" s="99"/>
      <c r="QNM831" s="99"/>
      <c r="QNN831" s="99"/>
      <c r="QNO831" s="99"/>
      <c r="QNP831" s="99"/>
      <c r="QNQ831" s="99"/>
      <c r="QNR831" s="99"/>
      <c r="QNS831" s="99"/>
      <c r="QNT831" s="99"/>
      <c r="QNU831" s="99"/>
      <c r="QNV831" s="99"/>
      <c r="QNW831" s="99"/>
      <c r="QNX831" s="99"/>
      <c r="QNY831" s="99"/>
      <c r="QNZ831" s="99"/>
      <c r="QOA831" s="99"/>
      <c r="QOB831" s="99"/>
      <c r="QOC831" s="99"/>
      <c r="QOD831" s="99"/>
      <c r="QOE831" s="99"/>
      <c r="QOF831" s="99"/>
      <c r="QOG831" s="99"/>
      <c r="QOH831" s="99"/>
      <c r="QOI831" s="99"/>
      <c r="QOJ831" s="99"/>
      <c r="QOK831" s="99"/>
      <c r="QOL831" s="99"/>
      <c r="QOM831" s="99"/>
      <c r="QON831" s="99"/>
      <c r="QOO831" s="99"/>
      <c r="QOP831" s="99"/>
      <c r="QOQ831" s="99"/>
      <c r="QOR831" s="99"/>
      <c r="QOS831" s="99"/>
      <c r="QOT831" s="99"/>
      <c r="QOU831" s="99"/>
      <c r="QOV831" s="99"/>
      <c r="QOW831" s="99"/>
      <c r="QOX831" s="99"/>
      <c r="QOY831" s="99"/>
      <c r="QOZ831" s="99"/>
      <c r="QPA831" s="99"/>
      <c r="QPB831" s="99"/>
      <c r="QPC831" s="99"/>
      <c r="QPD831" s="99"/>
      <c r="QPE831" s="99"/>
      <c r="QPF831" s="99"/>
      <c r="QPG831" s="99"/>
      <c r="QPH831" s="99"/>
      <c r="QPI831" s="99"/>
      <c r="QPJ831" s="99"/>
      <c r="QPK831" s="99"/>
      <c r="QPL831" s="99"/>
      <c r="QPM831" s="99"/>
      <c r="QPN831" s="99"/>
      <c r="QPO831" s="99"/>
      <c r="QPP831" s="99"/>
      <c r="QPQ831" s="99"/>
      <c r="QPR831" s="99"/>
      <c r="QPS831" s="99"/>
      <c r="QPT831" s="99"/>
      <c r="QPU831" s="99"/>
      <c r="QPV831" s="99"/>
      <c r="QPW831" s="99"/>
      <c r="QPX831" s="99"/>
      <c r="QPY831" s="99"/>
      <c r="QPZ831" s="99"/>
      <c r="QQA831" s="99"/>
      <c r="QQB831" s="99"/>
      <c r="QQC831" s="99"/>
      <c r="QQD831" s="99"/>
      <c r="QQE831" s="99"/>
      <c r="QQF831" s="99"/>
      <c r="QQG831" s="99"/>
      <c r="QQH831" s="99"/>
      <c r="QQI831" s="99"/>
      <c r="QQJ831" s="99"/>
      <c r="QQK831" s="99"/>
      <c r="QQL831" s="99"/>
      <c r="QQM831" s="99"/>
      <c r="QQN831" s="99"/>
      <c r="QQO831" s="99"/>
      <c r="QQP831" s="99"/>
      <c r="QQQ831" s="99"/>
      <c r="QQR831" s="99"/>
      <c r="QQS831" s="99"/>
      <c r="QQT831" s="99"/>
      <c r="QQU831" s="99"/>
      <c r="QQV831" s="99"/>
      <c r="QQW831" s="99"/>
      <c r="QQX831" s="99"/>
      <c r="QQY831" s="99"/>
      <c r="QQZ831" s="99"/>
      <c r="QRA831" s="99"/>
      <c r="QRB831" s="99"/>
      <c r="QRC831" s="99"/>
      <c r="QRD831" s="99"/>
      <c r="QRE831" s="99"/>
      <c r="QRF831" s="99"/>
      <c r="QRG831" s="99"/>
      <c r="QRH831" s="99"/>
      <c r="QRI831" s="99"/>
      <c r="QRJ831" s="99"/>
      <c r="QRK831" s="99"/>
      <c r="QRL831" s="99"/>
      <c r="QRM831" s="99"/>
      <c r="QRN831" s="99"/>
      <c r="QRO831" s="99"/>
      <c r="QRP831" s="99"/>
      <c r="QRQ831" s="99"/>
      <c r="QRR831" s="99"/>
      <c r="QRS831" s="99"/>
      <c r="QRT831" s="99"/>
      <c r="QRU831" s="99"/>
      <c r="QRV831" s="99"/>
      <c r="QRW831" s="99"/>
      <c r="QRX831" s="99"/>
      <c r="QRY831" s="99"/>
      <c r="QRZ831" s="99"/>
      <c r="QSA831" s="99"/>
      <c r="QSB831" s="99"/>
      <c r="QSC831" s="99"/>
      <c r="QSD831" s="99"/>
      <c r="QSE831" s="99"/>
      <c r="QSF831" s="99"/>
      <c r="QSG831" s="99"/>
      <c r="QSH831" s="99"/>
      <c r="QSI831" s="99"/>
      <c r="QSJ831" s="99"/>
      <c r="QSK831" s="99"/>
      <c r="QSL831" s="99"/>
      <c r="QSM831" s="99"/>
      <c r="QSN831" s="99"/>
      <c r="QSO831" s="99"/>
      <c r="QSP831" s="99"/>
      <c r="QSQ831" s="99"/>
      <c r="QSR831" s="99"/>
      <c r="QSS831" s="99"/>
      <c r="QST831" s="99"/>
      <c r="QSU831" s="99"/>
      <c r="QSV831" s="99"/>
      <c r="QSW831" s="99"/>
      <c r="QSX831" s="99"/>
      <c r="QSY831" s="99"/>
      <c r="QSZ831" s="99"/>
      <c r="QTA831" s="99"/>
      <c r="QTB831" s="99"/>
      <c r="QTC831" s="99"/>
      <c r="QTD831" s="99"/>
      <c r="QTE831" s="99"/>
      <c r="QTF831" s="99"/>
      <c r="QTG831" s="99"/>
      <c r="QTH831" s="99"/>
      <c r="QTI831" s="99"/>
      <c r="QTJ831" s="99"/>
      <c r="QTK831" s="99"/>
      <c r="QTL831" s="99"/>
      <c r="QTM831" s="99"/>
      <c r="QTN831" s="99"/>
      <c r="QTO831" s="99"/>
      <c r="QTP831" s="99"/>
      <c r="QTQ831" s="99"/>
      <c r="QTR831" s="99"/>
      <c r="QTS831" s="99"/>
      <c r="QTT831" s="99"/>
      <c r="QTU831" s="99"/>
      <c r="QTV831" s="99"/>
      <c r="QTW831" s="99"/>
      <c r="QTX831" s="99"/>
      <c r="QTY831" s="99"/>
      <c r="QTZ831" s="99"/>
      <c r="QUA831" s="99"/>
      <c r="QUB831" s="99"/>
      <c r="QUC831" s="99"/>
      <c r="QUD831" s="99"/>
      <c r="QUE831" s="99"/>
      <c r="QUF831" s="99"/>
      <c r="QUG831" s="99"/>
      <c r="QUH831" s="99"/>
      <c r="QUI831" s="99"/>
      <c r="QUJ831" s="99"/>
      <c r="QUK831" s="99"/>
      <c r="QUL831" s="99"/>
      <c r="QUM831" s="99"/>
      <c r="QUN831" s="99"/>
      <c r="QUO831" s="99"/>
      <c r="QUP831" s="99"/>
      <c r="QUQ831" s="99"/>
      <c r="QUR831" s="99"/>
      <c r="QUS831" s="99"/>
      <c r="QUT831" s="99"/>
      <c r="QUU831" s="99"/>
      <c r="QUV831" s="99"/>
      <c r="QUW831" s="99"/>
      <c r="QUX831" s="99"/>
      <c r="QUY831" s="99"/>
      <c r="QUZ831" s="99"/>
      <c r="QVA831" s="99"/>
      <c r="QVB831" s="99"/>
      <c r="QVC831" s="99"/>
      <c r="QVD831" s="99"/>
      <c r="QVE831" s="99"/>
      <c r="QVF831" s="99"/>
      <c r="QVG831" s="99"/>
      <c r="QVH831" s="99"/>
      <c r="QVI831" s="99"/>
      <c r="QVJ831" s="99"/>
      <c r="QVK831" s="99"/>
      <c r="QVL831" s="99"/>
      <c r="QVM831" s="99"/>
      <c r="QVN831" s="99"/>
      <c r="QVO831" s="99"/>
      <c r="QVP831" s="99"/>
      <c r="QVQ831" s="99"/>
      <c r="QVR831" s="99"/>
      <c r="QVS831" s="99"/>
      <c r="QVT831" s="99"/>
      <c r="QVU831" s="99"/>
      <c r="QVV831" s="99"/>
      <c r="QVW831" s="99"/>
      <c r="QVX831" s="99"/>
      <c r="QVY831" s="99"/>
      <c r="QVZ831" s="99"/>
      <c r="QWA831" s="99"/>
      <c r="QWB831" s="99"/>
      <c r="QWC831" s="99"/>
      <c r="QWD831" s="99"/>
      <c r="QWE831" s="99"/>
      <c r="QWF831" s="99"/>
      <c r="QWG831" s="99"/>
      <c r="QWH831" s="99"/>
      <c r="QWI831" s="99"/>
      <c r="QWJ831" s="99"/>
      <c r="QWK831" s="99"/>
      <c r="QWL831" s="99"/>
      <c r="QWM831" s="99"/>
      <c r="QWN831" s="99"/>
      <c r="QWO831" s="99"/>
      <c r="QWP831" s="99"/>
      <c r="QWQ831" s="99"/>
      <c r="QWR831" s="99"/>
      <c r="QWS831" s="99"/>
      <c r="QWT831" s="99"/>
      <c r="QWU831" s="99"/>
      <c r="QWV831" s="99"/>
      <c r="QWW831" s="99"/>
      <c r="QWX831" s="99"/>
      <c r="QWY831" s="99"/>
      <c r="QWZ831" s="99"/>
      <c r="QXA831" s="99"/>
      <c r="QXB831" s="99"/>
      <c r="QXC831" s="99"/>
      <c r="QXD831" s="99"/>
      <c r="QXE831" s="99"/>
      <c r="QXF831" s="99"/>
      <c r="QXG831" s="99"/>
      <c r="QXH831" s="99"/>
      <c r="QXI831" s="99"/>
      <c r="QXJ831" s="99"/>
      <c r="QXK831" s="99"/>
      <c r="QXL831" s="99"/>
      <c r="QXM831" s="99"/>
      <c r="QXN831" s="99"/>
      <c r="QXO831" s="99"/>
      <c r="QXP831" s="99"/>
      <c r="QXQ831" s="99"/>
      <c r="QXR831" s="99"/>
      <c r="QXS831" s="99"/>
      <c r="QXT831" s="99"/>
      <c r="QXU831" s="99"/>
      <c r="QXV831" s="99"/>
      <c r="QXW831" s="99"/>
      <c r="QXX831" s="99"/>
      <c r="QXY831" s="99"/>
      <c r="QXZ831" s="99"/>
      <c r="QYA831" s="99"/>
      <c r="QYB831" s="99"/>
      <c r="QYC831" s="99"/>
      <c r="QYD831" s="99"/>
      <c r="QYE831" s="99"/>
      <c r="QYF831" s="99"/>
      <c r="QYG831" s="99"/>
      <c r="QYH831" s="99"/>
      <c r="QYI831" s="99"/>
      <c r="QYJ831" s="99"/>
      <c r="QYK831" s="99"/>
      <c r="QYL831" s="99"/>
      <c r="QYM831" s="99"/>
      <c r="QYN831" s="99"/>
      <c r="QYO831" s="99"/>
      <c r="QYP831" s="99"/>
      <c r="QYQ831" s="99"/>
      <c r="QYR831" s="99"/>
      <c r="QYS831" s="99"/>
      <c r="QYT831" s="99"/>
      <c r="QYU831" s="99"/>
      <c r="QYV831" s="99"/>
      <c r="QYW831" s="99"/>
      <c r="QYX831" s="99"/>
      <c r="QYY831" s="99"/>
      <c r="QYZ831" s="99"/>
      <c r="QZA831" s="99"/>
      <c r="QZB831" s="99"/>
      <c r="QZC831" s="99"/>
      <c r="QZD831" s="99"/>
      <c r="QZE831" s="99"/>
      <c r="QZF831" s="99"/>
      <c r="QZG831" s="99"/>
      <c r="QZH831" s="99"/>
      <c r="QZI831" s="99"/>
      <c r="QZJ831" s="99"/>
      <c r="QZK831" s="99"/>
      <c r="QZL831" s="99"/>
      <c r="QZM831" s="99"/>
      <c r="QZN831" s="99"/>
      <c r="QZO831" s="99"/>
      <c r="QZP831" s="99"/>
      <c r="QZQ831" s="99"/>
      <c r="QZR831" s="99"/>
      <c r="QZS831" s="99"/>
      <c r="QZT831" s="99"/>
      <c r="QZU831" s="99"/>
      <c r="QZV831" s="99"/>
      <c r="QZW831" s="99"/>
      <c r="QZX831" s="99"/>
      <c r="QZY831" s="99"/>
      <c r="QZZ831" s="99"/>
      <c r="RAA831" s="99"/>
      <c r="RAB831" s="99"/>
      <c r="RAC831" s="99"/>
      <c r="RAD831" s="99"/>
      <c r="RAE831" s="99"/>
      <c r="RAF831" s="99"/>
      <c r="RAG831" s="99"/>
      <c r="RAH831" s="99"/>
      <c r="RAI831" s="99"/>
      <c r="RAJ831" s="99"/>
      <c r="RAK831" s="99"/>
      <c r="RAL831" s="99"/>
      <c r="RAM831" s="99"/>
      <c r="RAN831" s="99"/>
      <c r="RAO831" s="99"/>
      <c r="RAP831" s="99"/>
      <c r="RAQ831" s="99"/>
      <c r="RAR831" s="99"/>
      <c r="RAS831" s="99"/>
      <c r="RAT831" s="99"/>
      <c r="RAU831" s="99"/>
      <c r="RAV831" s="99"/>
      <c r="RAW831" s="99"/>
      <c r="RAX831" s="99"/>
      <c r="RAY831" s="99"/>
      <c r="RAZ831" s="99"/>
      <c r="RBA831" s="99"/>
      <c r="RBB831" s="99"/>
      <c r="RBC831" s="99"/>
      <c r="RBD831" s="99"/>
      <c r="RBE831" s="99"/>
      <c r="RBF831" s="99"/>
      <c r="RBG831" s="99"/>
      <c r="RBH831" s="99"/>
      <c r="RBI831" s="99"/>
      <c r="RBJ831" s="99"/>
      <c r="RBK831" s="99"/>
      <c r="RBL831" s="99"/>
      <c r="RBM831" s="99"/>
      <c r="RBN831" s="99"/>
      <c r="RBO831" s="99"/>
      <c r="RBP831" s="99"/>
      <c r="RBQ831" s="99"/>
      <c r="RBR831" s="99"/>
      <c r="RBS831" s="99"/>
      <c r="RBT831" s="99"/>
      <c r="RBU831" s="99"/>
      <c r="RBV831" s="99"/>
      <c r="RBW831" s="99"/>
      <c r="RBX831" s="99"/>
      <c r="RBY831" s="99"/>
      <c r="RBZ831" s="99"/>
      <c r="RCA831" s="99"/>
      <c r="RCB831" s="99"/>
      <c r="RCC831" s="99"/>
      <c r="RCD831" s="99"/>
      <c r="RCE831" s="99"/>
      <c r="RCF831" s="99"/>
      <c r="RCG831" s="99"/>
      <c r="RCH831" s="99"/>
      <c r="RCI831" s="99"/>
      <c r="RCJ831" s="99"/>
      <c r="RCK831" s="99"/>
      <c r="RCL831" s="99"/>
      <c r="RCM831" s="99"/>
      <c r="RCN831" s="99"/>
      <c r="RCO831" s="99"/>
      <c r="RCP831" s="99"/>
      <c r="RCQ831" s="99"/>
      <c r="RCR831" s="99"/>
      <c r="RCS831" s="99"/>
      <c r="RCT831" s="99"/>
      <c r="RCU831" s="99"/>
      <c r="RCV831" s="99"/>
      <c r="RCW831" s="99"/>
      <c r="RCX831" s="99"/>
      <c r="RCY831" s="99"/>
      <c r="RCZ831" s="99"/>
      <c r="RDA831" s="99"/>
      <c r="RDB831" s="99"/>
      <c r="RDC831" s="99"/>
      <c r="RDD831" s="99"/>
      <c r="RDE831" s="99"/>
      <c r="RDF831" s="99"/>
      <c r="RDG831" s="99"/>
      <c r="RDH831" s="99"/>
      <c r="RDI831" s="99"/>
      <c r="RDJ831" s="99"/>
      <c r="RDK831" s="99"/>
      <c r="RDL831" s="99"/>
      <c r="RDM831" s="99"/>
      <c r="RDN831" s="99"/>
      <c r="RDO831" s="99"/>
      <c r="RDP831" s="99"/>
      <c r="RDQ831" s="99"/>
      <c r="RDR831" s="99"/>
      <c r="RDS831" s="99"/>
      <c r="RDT831" s="99"/>
      <c r="RDU831" s="99"/>
      <c r="RDV831" s="99"/>
      <c r="RDW831" s="99"/>
      <c r="RDX831" s="99"/>
      <c r="RDY831" s="99"/>
      <c r="RDZ831" s="99"/>
      <c r="REA831" s="99"/>
      <c r="REB831" s="99"/>
      <c r="REC831" s="99"/>
      <c r="RED831" s="99"/>
      <c r="REE831" s="99"/>
      <c r="REF831" s="99"/>
      <c r="REG831" s="99"/>
      <c r="REH831" s="99"/>
      <c r="REI831" s="99"/>
      <c r="REJ831" s="99"/>
      <c r="REK831" s="99"/>
      <c r="REL831" s="99"/>
      <c r="REM831" s="99"/>
      <c r="REN831" s="99"/>
      <c r="REO831" s="99"/>
      <c r="REP831" s="99"/>
      <c r="REQ831" s="99"/>
      <c r="RER831" s="99"/>
      <c r="RES831" s="99"/>
      <c r="RET831" s="99"/>
      <c r="REU831" s="99"/>
      <c r="REV831" s="99"/>
      <c r="REW831" s="99"/>
      <c r="REX831" s="99"/>
      <c r="REY831" s="99"/>
      <c r="REZ831" s="99"/>
      <c r="RFA831" s="99"/>
      <c r="RFB831" s="99"/>
      <c r="RFC831" s="99"/>
      <c r="RFD831" s="99"/>
      <c r="RFE831" s="99"/>
      <c r="RFF831" s="99"/>
      <c r="RFG831" s="99"/>
      <c r="RFH831" s="99"/>
      <c r="RFI831" s="99"/>
      <c r="RFJ831" s="99"/>
      <c r="RFK831" s="99"/>
      <c r="RFL831" s="99"/>
      <c r="RFM831" s="99"/>
      <c r="RFN831" s="99"/>
      <c r="RFO831" s="99"/>
      <c r="RFP831" s="99"/>
      <c r="RFQ831" s="99"/>
      <c r="RFR831" s="99"/>
      <c r="RFS831" s="99"/>
      <c r="RFT831" s="99"/>
      <c r="RFU831" s="99"/>
      <c r="RFV831" s="99"/>
      <c r="RFW831" s="99"/>
      <c r="RFX831" s="99"/>
      <c r="RFY831" s="99"/>
      <c r="RFZ831" s="99"/>
      <c r="RGA831" s="99"/>
      <c r="RGB831" s="99"/>
      <c r="RGC831" s="99"/>
      <c r="RGD831" s="99"/>
      <c r="RGE831" s="99"/>
      <c r="RGF831" s="99"/>
      <c r="RGG831" s="99"/>
      <c r="RGH831" s="99"/>
      <c r="RGI831" s="99"/>
      <c r="RGJ831" s="99"/>
      <c r="RGK831" s="99"/>
      <c r="RGL831" s="99"/>
      <c r="RGM831" s="99"/>
      <c r="RGN831" s="99"/>
      <c r="RGO831" s="99"/>
      <c r="RGP831" s="99"/>
      <c r="RGQ831" s="99"/>
      <c r="RGR831" s="99"/>
      <c r="RGS831" s="99"/>
      <c r="RGT831" s="99"/>
      <c r="RGU831" s="99"/>
      <c r="RGV831" s="99"/>
      <c r="RGW831" s="99"/>
      <c r="RGX831" s="99"/>
      <c r="RGY831" s="99"/>
      <c r="RGZ831" s="99"/>
      <c r="RHA831" s="99"/>
      <c r="RHB831" s="99"/>
      <c r="RHC831" s="99"/>
      <c r="RHD831" s="99"/>
      <c r="RHE831" s="99"/>
      <c r="RHF831" s="99"/>
      <c r="RHG831" s="99"/>
      <c r="RHH831" s="99"/>
      <c r="RHI831" s="99"/>
      <c r="RHJ831" s="99"/>
      <c r="RHK831" s="99"/>
      <c r="RHL831" s="99"/>
      <c r="RHM831" s="99"/>
      <c r="RHN831" s="99"/>
      <c r="RHO831" s="99"/>
      <c r="RHP831" s="99"/>
      <c r="RHQ831" s="99"/>
      <c r="RHR831" s="99"/>
      <c r="RHS831" s="99"/>
      <c r="RHT831" s="99"/>
      <c r="RHU831" s="99"/>
      <c r="RHV831" s="99"/>
      <c r="RHW831" s="99"/>
      <c r="RHX831" s="99"/>
      <c r="RHY831" s="99"/>
      <c r="RHZ831" s="99"/>
      <c r="RIA831" s="99"/>
      <c r="RIB831" s="99"/>
      <c r="RIC831" s="99"/>
      <c r="RID831" s="99"/>
      <c r="RIE831" s="99"/>
      <c r="RIF831" s="99"/>
      <c r="RIG831" s="99"/>
      <c r="RIH831" s="99"/>
      <c r="RII831" s="99"/>
      <c r="RIJ831" s="99"/>
      <c r="RIK831" s="99"/>
      <c r="RIL831" s="99"/>
      <c r="RIM831" s="99"/>
      <c r="RIN831" s="99"/>
      <c r="RIO831" s="99"/>
      <c r="RIP831" s="99"/>
      <c r="RIQ831" s="99"/>
      <c r="RIR831" s="99"/>
      <c r="RIS831" s="99"/>
      <c r="RIT831" s="99"/>
      <c r="RIU831" s="99"/>
      <c r="RIV831" s="99"/>
      <c r="RIW831" s="99"/>
      <c r="RIX831" s="99"/>
      <c r="RIY831" s="99"/>
      <c r="RIZ831" s="99"/>
      <c r="RJA831" s="99"/>
      <c r="RJB831" s="99"/>
      <c r="RJC831" s="99"/>
      <c r="RJD831" s="99"/>
      <c r="RJE831" s="99"/>
      <c r="RJF831" s="99"/>
      <c r="RJG831" s="99"/>
      <c r="RJH831" s="99"/>
      <c r="RJI831" s="99"/>
      <c r="RJJ831" s="99"/>
      <c r="RJK831" s="99"/>
      <c r="RJL831" s="99"/>
      <c r="RJM831" s="99"/>
      <c r="RJN831" s="99"/>
      <c r="RJO831" s="99"/>
      <c r="RJP831" s="99"/>
      <c r="RJQ831" s="99"/>
      <c r="RJR831" s="99"/>
      <c r="RJS831" s="99"/>
      <c r="RJT831" s="99"/>
      <c r="RJU831" s="99"/>
      <c r="RJV831" s="99"/>
      <c r="RJW831" s="99"/>
      <c r="RJX831" s="99"/>
      <c r="RJY831" s="99"/>
      <c r="RJZ831" s="99"/>
      <c r="RKA831" s="99"/>
      <c r="RKB831" s="99"/>
      <c r="RKC831" s="99"/>
      <c r="RKD831" s="99"/>
      <c r="RKE831" s="99"/>
      <c r="RKF831" s="99"/>
      <c r="RKG831" s="99"/>
      <c r="RKH831" s="99"/>
      <c r="RKI831" s="99"/>
      <c r="RKJ831" s="99"/>
      <c r="RKK831" s="99"/>
      <c r="RKL831" s="99"/>
      <c r="RKM831" s="99"/>
      <c r="RKN831" s="99"/>
      <c r="RKO831" s="99"/>
      <c r="RKP831" s="99"/>
      <c r="RKQ831" s="99"/>
      <c r="RKR831" s="99"/>
      <c r="RKS831" s="99"/>
      <c r="RKT831" s="99"/>
      <c r="RKU831" s="99"/>
      <c r="RKV831" s="99"/>
      <c r="RKW831" s="99"/>
      <c r="RKX831" s="99"/>
      <c r="RKY831" s="99"/>
      <c r="RKZ831" s="99"/>
      <c r="RLA831" s="99"/>
      <c r="RLB831" s="99"/>
      <c r="RLC831" s="99"/>
      <c r="RLD831" s="99"/>
      <c r="RLE831" s="99"/>
      <c r="RLF831" s="99"/>
      <c r="RLG831" s="99"/>
      <c r="RLH831" s="99"/>
      <c r="RLI831" s="99"/>
      <c r="RLJ831" s="99"/>
      <c r="RLK831" s="99"/>
      <c r="RLL831" s="99"/>
      <c r="RLM831" s="99"/>
      <c r="RLN831" s="99"/>
      <c r="RLO831" s="99"/>
      <c r="RLP831" s="99"/>
      <c r="RLQ831" s="99"/>
      <c r="RLR831" s="99"/>
      <c r="RLS831" s="99"/>
      <c r="RLT831" s="99"/>
      <c r="RLU831" s="99"/>
      <c r="RLV831" s="99"/>
      <c r="RLW831" s="99"/>
      <c r="RLX831" s="99"/>
      <c r="RLY831" s="99"/>
      <c r="RLZ831" s="99"/>
      <c r="RMA831" s="99"/>
      <c r="RMB831" s="99"/>
      <c r="RMC831" s="99"/>
      <c r="RMD831" s="99"/>
      <c r="RME831" s="99"/>
      <c r="RMF831" s="99"/>
      <c r="RMG831" s="99"/>
      <c r="RMH831" s="99"/>
      <c r="RMI831" s="99"/>
      <c r="RMJ831" s="99"/>
      <c r="RMK831" s="99"/>
      <c r="RML831" s="99"/>
      <c r="RMM831" s="99"/>
      <c r="RMN831" s="99"/>
      <c r="RMO831" s="99"/>
      <c r="RMP831" s="99"/>
      <c r="RMQ831" s="99"/>
      <c r="RMR831" s="99"/>
      <c r="RMS831" s="99"/>
      <c r="RMT831" s="99"/>
      <c r="RMU831" s="99"/>
      <c r="RMV831" s="99"/>
      <c r="RMW831" s="99"/>
      <c r="RMX831" s="99"/>
      <c r="RMY831" s="99"/>
      <c r="RMZ831" s="99"/>
      <c r="RNA831" s="99"/>
      <c r="RNB831" s="99"/>
      <c r="RNC831" s="99"/>
      <c r="RND831" s="99"/>
      <c r="RNE831" s="99"/>
      <c r="RNF831" s="99"/>
      <c r="RNG831" s="99"/>
      <c r="RNH831" s="99"/>
      <c r="RNI831" s="99"/>
      <c r="RNJ831" s="99"/>
      <c r="RNK831" s="99"/>
      <c r="RNL831" s="99"/>
      <c r="RNM831" s="99"/>
      <c r="RNN831" s="99"/>
      <c r="RNO831" s="99"/>
      <c r="RNP831" s="99"/>
      <c r="RNQ831" s="99"/>
      <c r="RNR831" s="99"/>
      <c r="RNS831" s="99"/>
      <c r="RNT831" s="99"/>
      <c r="RNU831" s="99"/>
      <c r="RNV831" s="99"/>
      <c r="RNW831" s="99"/>
      <c r="RNX831" s="99"/>
      <c r="RNY831" s="99"/>
      <c r="RNZ831" s="99"/>
      <c r="ROA831" s="99"/>
      <c r="ROB831" s="99"/>
      <c r="ROC831" s="99"/>
      <c r="ROD831" s="99"/>
      <c r="ROE831" s="99"/>
      <c r="ROF831" s="99"/>
      <c r="ROG831" s="99"/>
      <c r="ROH831" s="99"/>
      <c r="ROI831" s="99"/>
      <c r="ROJ831" s="99"/>
      <c r="ROK831" s="99"/>
      <c r="ROL831" s="99"/>
      <c r="ROM831" s="99"/>
      <c r="RON831" s="99"/>
      <c r="ROO831" s="99"/>
      <c r="ROP831" s="99"/>
      <c r="ROQ831" s="99"/>
      <c r="ROR831" s="99"/>
      <c r="ROS831" s="99"/>
      <c r="ROT831" s="99"/>
      <c r="ROU831" s="99"/>
      <c r="ROV831" s="99"/>
      <c r="ROW831" s="99"/>
      <c r="ROX831" s="99"/>
      <c r="ROY831" s="99"/>
      <c r="ROZ831" s="99"/>
      <c r="RPA831" s="99"/>
      <c r="RPB831" s="99"/>
      <c r="RPC831" s="99"/>
      <c r="RPD831" s="99"/>
      <c r="RPE831" s="99"/>
      <c r="RPF831" s="99"/>
      <c r="RPG831" s="99"/>
      <c r="RPH831" s="99"/>
      <c r="RPI831" s="99"/>
      <c r="RPJ831" s="99"/>
      <c r="RPK831" s="99"/>
      <c r="RPL831" s="99"/>
      <c r="RPM831" s="99"/>
      <c r="RPN831" s="99"/>
      <c r="RPO831" s="99"/>
      <c r="RPP831" s="99"/>
      <c r="RPQ831" s="99"/>
      <c r="RPR831" s="99"/>
      <c r="RPS831" s="99"/>
      <c r="RPT831" s="99"/>
      <c r="RPU831" s="99"/>
      <c r="RPV831" s="99"/>
      <c r="RPW831" s="99"/>
      <c r="RPX831" s="99"/>
      <c r="RPY831" s="99"/>
      <c r="RPZ831" s="99"/>
      <c r="RQA831" s="99"/>
      <c r="RQB831" s="99"/>
      <c r="RQC831" s="99"/>
      <c r="RQD831" s="99"/>
      <c r="RQE831" s="99"/>
      <c r="RQF831" s="99"/>
      <c r="RQG831" s="99"/>
      <c r="RQH831" s="99"/>
      <c r="RQI831" s="99"/>
      <c r="RQJ831" s="99"/>
      <c r="RQK831" s="99"/>
      <c r="RQL831" s="99"/>
      <c r="RQM831" s="99"/>
      <c r="RQN831" s="99"/>
      <c r="RQO831" s="99"/>
      <c r="RQP831" s="99"/>
      <c r="RQQ831" s="99"/>
      <c r="RQR831" s="99"/>
      <c r="RQS831" s="99"/>
      <c r="RQT831" s="99"/>
      <c r="RQU831" s="99"/>
      <c r="RQV831" s="99"/>
      <c r="RQW831" s="99"/>
      <c r="RQX831" s="99"/>
      <c r="RQY831" s="99"/>
      <c r="RQZ831" s="99"/>
      <c r="RRA831" s="99"/>
      <c r="RRB831" s="99"/>
      <c r="RRC831" s="99"/>
      <c r="RRD831" s="99"/>
      <c r="RRE831" s="99"/>
      <c r="RRF831" s="99"/>
      <c r="RRG831" s="99"/>
      <c r="RRH831" s="99"/>
      <c r="RRI831" s="99"/>
      <c r="RRJ831" s="99"/>
      <c r="RRK831" s="99"/>
      <c r="RRL831" s="99"/>
      <c r="RRM831" s="99"/>
      <c r="RRN831" s="99"/>
      <c r="RRO831" s="99"/>
      <c r="RRP831" s="99"/>
      <c r="RRQ831" s="99"/>
      <c r="RRR831" s="99"/>
      <c r="RRS831" s="99"/>
      <c r="RRT831" s="99"/>
      <c r="RRU831" s="99"/>
      <c r="RRV831" s="99"/>
      <c r="RRW831" s="99"/>
      <c r="RRX831" s="99"/>
      <c r="RRY831" s="99"/>
      <c r="RRZ831" s="99"/>
      <c r="RSA831" s="99"/>
      <c r="RSB831" s="99"/>
      <c r="RSC831" s="99"/>
      <c r="RSD831" s="99"/>
      <c r="RSE831" s="99"/>
      <c r="RSF831" s="99"/>
      <c r="RSG831" s="99"/>
      <c r="RSH831" s="99"/>
      <c r="RSI831" s="99"/>
      <c r="RSJ831" s="99"/>
      <c r="RSK831" s="99"/>
      <c r="RSL831" s="99"/>
      <c r="RSM831" s="99"/>
      <c r="RSN831" s="99"/>
      <c r="RSO831" s="99"/>
      <c r="RSP831" s="99"/>
      <c r="RSQ831" s="99"/>
      <c r="RSR831" s="99"/>
      <c r="RSS831" s="99"/>
      <c r="RST831" s="99"/>
      <c r="RSU831" s="99"/>
      <c r="RSV831" s="99"/>
      <c r="RSW831" s="99"/>
      <c r="RSX831" s="99"/>
      <c r="RSY831" s="99"/>
      <c r="RSZ831" s="99"/>
      <c r="RTA831" s="99"/>
      <c r="RTB831" s="99"/>
      <c r="RTC831" s="99"/>
      <c r="RTD831" s="99"/>
      <c r="RTE831" s="99"/>
      <c r="RTF831" s="99"/>
      <c r="RTG831" s="99"/>
      <c r="RTH831" s="99"/>
      <c r="RTI831" s="99"/>
      <c r="RTJ831" s="99"/>
      <c r="RTK831" s="99"/>
      <c r="RTL831" s="99"/>
      <c r="RTM831" s="99"/>
      <c r="RTN831" s="99"/>
      <c r="RTO831" s="99"/>
      <c r="RTP831" s="99"/>
      <c r="RTQ831" s="99"/>
      <c r="RTR831" s="99"/>
      <c r="RTS831" s="99"/>
      <c r="RTT831" s="99"/>
      <c r="RTU831" s="99"/>
      <c r="RTV831" s="99"/>
      <c r="RTW831" s="99"/>
      <c r="RTX831" s="99"/>
      <c r="RTY831" s="99"/>
      <c r="RTZ831" s="99"/>
      <c r="RUA831" s="99"/>
      <c r="RUB831" s="99"/>
      <c r="RUC831" s="99"/>
      <c r="RUD831" s="99"/>
      <c r="RUE831" s="99"/>
      <c r="RUF831" s="99"/>
      <c r="RUG831" s="99"/>
      <c r="RUH831" s="99"/>
      <c r="RUI831" s="99"/>
      <c r="RUJ831" s="99"/>
      <c r="RUK831" s="99"/>
      <c r="RUL831" s="99"/>
      <c r="RUM831" s="99"/>
      <c r="RUN831" s="99"/>
      <c r="RUO831" s="99"/>
      <c r="RUP831" s="99"/>
      <c r="RUQ831" s="99"/>
      <c r="RUR831" s="99"/>
      <c r="RUS831" s="99"/>
      <c r="RUT831" s="99"/>
      <c r="RUU831" s="99"/>
      <c r="RUV831" s="99"/>
      <c r="RUW831" s="99"/>
      <c r="RUX831" s="99"/>
      <c r="RUY831" s="99"/>
      <c r="RUZ831" s="99"/>
      <c r="RVA831" s="99"/>
      <c r="RVB831" s="99"/>
      <c r="RVC831" s="99"/>
      <c r="RVD831" s="99"/>
      <c r="RVE831" s="99"/>
      <c r="RVF831" s="99"/>
      <c r="RVG831" s="99"/>
      <c r="RVH831" s="99"/>
      <c r="RVI831" s="99"/>
      <c r="RVJ831" s="99"/>
      <c r="RVK831" s="99"/>
      <c r="RVL831" s="99"/>
      <c r="RVM831" s="99"/>
      <c r="RVN831" s="99"/>
      <c r="RVO831" s="99"/>
      <c r="RVP831" s="99"/>
      <c r="RVQ831" s="99"/>
      <c r="RVR831" s="99"/>
      <c r="RVS831" s="99"/>
      <c r="RVT831" s="99"/>
      <c r="RVU831" s="99"/>
      <c r="RVV831" s="99"/>
      <c r="RVW831" s="99"/>
      <c r="RVX831" s="99"/>
      <c r="RVY831" s="99"/>
      <c r="RVZ831" s="99"/>
      <c r="RWA831" s="99"/>
      <c r="RWB831" s="99"/>
      <c r="RWC831" s="99"/>
      <c r="RWD831" s="99"/>
      <c r="RWE831" s="99"/>
      <c r="RWF831" s="99"/>
      <c r="RWG831" s="99"/>
      <c r="RWH831" s="99"/>
      <c r="RWI831" s="99"/>
      <c r="RWJ831" s="99"/>
      <c r="RWK831" s="99"/>
      <c r="RWL831" s="99"/>
      <c r="RWM831" s="99"/>
      <c r="RWN831" s="99"/>
      <c r="RWO831" s="99"/>
      <c r="RWP831" s="99"/>
      <c r="RWQ831" s="99"/>
      <c r="RWR831" s="99"/>
      <c r="RWS831" s="99"/>
      <c r="RWT831" s="99"/>
      <c r="RWU831" s="99"/>
      <c r="RWV831" s="99"/>
      <c r="RWW831" s="99"/>
      <c r="RWX831" s="99"/>
      <c r="RWY831" s="99"/>
      <c r="RWZ831" s="99"/>
      <c r="RXA831" s="99"/>
      <c r="RXB831" s="99"/>
      <c r="RXC831" s="99"/>
      <c r="RXD831" s="99"/>
      <c r="RXE831" s="99"/>
      <c r="RXF831" s="99"/>
      <c r="RXG831" s="99"/>
      <c r="RXH831" s="99"/>
      <c r="RXI831" s="99"/>
      <c r="RXJ831" s="99"/>
      <c r="RXK831" s="99"/>
      <c r="RXL831" s="99"/>
      <c r="RXM831" s="99"/>
      <c r="RXN831" s="99"/>
      <c r="RXO831" s="99"/>
      <c r="RXP831" s="99"/>
      <c r="RXQ831" s="99"/>
      <c r="RXR831" s="99"/>
      <c r="RXS831" s="99"/>
      <c r="RXT831" s="99"/>
      <c r="RXU831" s="99"/>
      <c r="RXV831" s="99"/>
      <c r="RXW831" s="99"/>
      <c r="RXX831" s="99"/>
      <c r="RXY831" s="99"/>
      <c r="RXZ831" s="99"/>
      <c r="RYA831" s="99"/>
      <c r="RYB831" s="99"/>
      <c r="RYC831" s="99"/>
      <c r="RYD831" s="99"/>
      <c r="RYE831" s="99"/>
      <c r="RYF831" s="99"/>
      <c r="RYG831" s="99"/>
      <c r="RYH831" s="99"/>
      <c r="RYI831" s="99"/>
      <c r="RYJ831" s="99"/>
      <c r="RYK831" s="99"/>
      <c r="RYL831" s="99"/>
      <c r="RYM831" s="99"/>
      <c r="RYN831" s="99"/>
      <c r="RYO831" s="99"/>
      <c r="RYP831" s="99"/>
      <c r="RYQ831" s="99"/>
      <c r="RYR831" s="99"/>
      <c r="RYS831" s="99"/>
      <c r="RYT831" s="99"/>
      <c r="RYU831" s="99"/>
      <c r="RYV831" s="99"/>
      <c r="RYW831" s="99"/>
      <c r="RYX831" s="99"/>
      <c r="RYY831" s="99"/>
      <c r="RYZ831" s="99"/>
      <c r="RZA831" s="99"/>
      <c r="RZB831" s="99"/>
      <c r="RZC831" s="99"/>
      <c r="RZD831" s="99"/>
      <c r="RZE831" s="99"/>
      <c r="RZF831" s="99"/>
      <c r="RZG831" s="99"/>
      <c r="RZH831" s="99"/>
      <c r="RZI831" s="99"/>
      <c r="RZJ831" s="99"/>
      <c r="RZK831" s="99"/>
      <c r="RZL831" s="99"/>
      <c r="RZM831" s="99"/>
      <c r="RZN831" s="99"/>
      <c r="RZO831" s="99"/>
      <c r="RZP831" s="99"/>
      <c r="RZQ831" s="99"/>
      <c r="RZR831" s="99"/>
      <c r="RZS831" s="99"/>
      <c r="RZT831" s="99"/>
      <c r="RZU831" s="99"/>
      <c r="RZV831" s="99"/>
      <c r="RZW831" s="99"/>
      <c r="RZX831" s="99"/>
      <c r="RZY831" s="99"/>
      <c r="RZZ831" s="99"/>
      <c r="SAA831" s="99"/>
      <c r="SAB831" s="99"/>
      <c r="SAC831" s="99"/>
      <c r="SAD831" s="99"/>
      <c r="SAE831" s="99"/>
      <c r="SAF831" s="99"/>
      <c r="SAG831" s="99"/>
      <c r="SAH831" s="99"/>
      <c r="SAI831" s="99"/>
      <c r="SAJ831" s="99"/>
      <c r="SAK831" s="99"/>
      <c r="SAL831" s="99"/>
      <c r="SAM831" s="99"/>
      <c r="SAN831" s="99"/>
      <c r="SAO831" s="99"/>
      <c r="SAP831" s="99"/>
      <c r="SAQ831" s="99"/>
      <c r="SAR831" s="99"/>
      <c r="SAS831" s="99"/>
      <c r="SAT831" s="99"/>
      <c r="SAU831" s="99"/>
      <c r="SAV831" s="99"/>
      <c r="SAW831" s="99"/>
      <c r="SAX831" s="99"/>
      <c r="SAY831" s="99"/>
      <c r="SAZ831" s="99"/>
      <c r="SBA831" s="99"/>
      <c r="SBB831" s="99"/>
      <c r="SBC831" s="99"/>
      <c r="SBD831" s="99"/>
      <c r="SBE831" s="99"/>
      <c r="SBF831" s="99"/>
      <c r="SBG831" s="99"/>
      <c r="SBH831" s="99"/>
      <c r="SBI831" s="99"/>
      <c r="SBJ831" s="99"/>
      <c r="SBK831" s="99"/>
      <c r="SBL831" s="99"/>
      <c r="SBM831" s="99"/>
      <c r="SBN831" s="99"/>
      <c r="SBO831" s="99"/>
      <c r="SBP831" s="99"/>
      <c r="SBQ831" s="99"/>
      <c r="SBR831" s="99"/>
      <c r="SBS831" s="99"/>
      <c r="SBT831" s="99"/>
      <c r="SBU831" s="99"/>
      <c r="SBV831" s="99"/>
      <c r="SBW831" s="99"/>
      <c r="SBX831" s="99"/>
      <c r="SBY831" s="99"/>
      <c r="SBZ831" s="99"/>
      <c r="SCA831" s="99"/>
      <c r="SCB831" s="99"/>
      <c r="SCC831" s="99"/>
      <c r="SCD831" s="99"/>
      <c r="SCE831" s="99"/>
      <c r="SCF831" s="99"/>
      <c r="SCG831" s="99"/>
      <c r="SCH831" s="99"/>
      <c r="SCI831" s="99"/>
      <c r="SCJ831" s="99"/>
      <c r="SCK831" s="99"/>
      <c r="SCL831" s="99"/>
      <c r="SCM831" s="99"/>
      <c r="SCN831" s="99"/>
      <c r="SCO831" s="99"/>
      <c r="SCP831" s="99"/>
      <c r="SCQ831" s="99"/>
      <c r="SCR831" s="99"/>
      <c r="SCS831" s="99"/>
      <c r="SCT831" s="99"/>
      <c r="SCU831" s="99"/>
      <c r="SCV831" s="99"/>
      <c r="SCW831" s="99"/>
      <c r="SCX831" s="99"/>
      <c r="SCY831" s="99"/>
      <c r="SCZ831" s="99"/>
      <c r="SDA831" s="99"/>
      <c r="SDB831" s="99"/>
      <c r="SDC831" s="99"/>
      <c r="SDD831" s="99"/>
      <c r="SDE831" s="99"/>
      <c r="SDF831" s="99"/>
      <c r="SDG831" s="99"/>
      <c r="SDH831" s="99"/>
      <c r="SDI831" s="99"/>
      <c r="SDJ831" s="99"/>
      <c r="SDK831" s="99"/>
      <c r="SDL831" s="99"/>
      <c r="SDM831" s="99"/>
      <c r="SDN831" s="99"/>
      <c r="SDO831" s="99"/>
      <c r="SDP831" s="99"/>
      <c r="SDQ831" s="99"/>
      <c r="SDR831" s="99"/>
      <c r="SDS831" s="99"/>
      <c r="SDT831" s="99"/>
      <c r="SDU831" s="99"/>
      <c r="SDV831" s="99"/>
      <c r="SDW831" s="99"/>
      <c r="SDX831" s="99"/>
      <c r="SDY831" s="99"/>
      <c r="SDZ831" s="99"/>
      <c r="SEA831" s="99"/>
      <c r="SEB831" s="99"/>
      <c r="SEC831" s="99"/>
      <c r="SED831" s="99"/>
      <c r="SEE831" s="99"/>
      <c r="SEF831" s="99"/>
      <c r="SEG831" s="99"/>
      <c r="SEH831" s="99"/>
      <c r="SEI831" s="99"/>
      <c r="SEJ831" s="99"/>
      <c r="SEK831" s="99"/>
      <c r="SEL831" s="99"/>
      <c r="SEM831" s="99"/>
      <c r="SEN831" s="99"/>
      <c r="SEO831" s="99"/>
      <c r="SEP831" s="99"/>
      <c r="SEQ831" s="99"/>
      <c r="SER831" s="99"/>
      <c r="SES831" s="99"/>
      <c r="SET831" s="99"/>
      <c r="SEU831" s="99"/>
      <c r="SEV831" s="99"/>
      <c r="SEW831" s="99"/>
      <c r="SEX831" s="99"/>
      <c r="SEY831" s="99"/>
      <c r="SEZ831" s="99"/>
      <c r="SFA831" s="99"/>
      <c r="SFB831" s="99"/>
      <c r="SFC831" s="99"/>
      <c r="SFD831" s="99"/>
      <c r="SFE831" s="99"/>
      <c r="SFF831" s="99"/>
      <c r="SFG831" s="99"/>
      <c r="SFH831" s="99"/>
      <c r="SFI831" s="99"/>
      <c r="SFJ831" s="99"/>
      <c r="SFK831" s="99"/>
      <c r="SFL831" s="99"/>
      <c r="SFM831" s="99"/>
      <c r="SFN831" s="99"/>
      <c r="SFO831" s="99"/>
      <c r="SFP831" s="99"/>
      <c r="SFQ831" s="99"/>
      <c r="SFR831" s="99"/>
      <c r="SFS831" s="99"/>
      <c r="SFT831" s="99"/>
      <c r="SFU831" s="99"/>
      <c r="SFV831" s="99"/>
      <c r="SFW831" s="99"/>
      <c r="SFX831" s="99"/>
      <c r="SFY831" s="99"/>
      <c r="SFZ831" s="99"/>
      <c r="SGA831" s="99"/>
      <c r="SGB831" s="99"/>
      <c r="SGC831" s="99"/>
      <c r="SGD831" s="99"/>
      <c r="SGE831" s="99"/>
      <c r="SGF831" s="99"/>
      <c r="SGG831" s="99"/>
      <c r="SGH831" s="99"/>
      <c r="SGI831" s="99"/>
      <c r="SGJ831" s="99"/>
      <c r="SGK831" s="99"/>
      <c r="SGL831" s="99"/>
      <c r="SGM831" s="99"/>
      <c r="SGN831" s="99"/>
      <c r="SGO831" s="99"/>
      <c r="SGP831" s="99"/>
      <c r="SGQ831" s="99"/>
      <c r="SGR831" s="99"/>
      <c r="SGS831" s="99"/>
      <c r="SGT831" s="99"/>
      <c r="SGU831" s="99"/>
      <c r="SGV831" s="99"/>
      <c r="SGW831" s="99"/>
      <c r="SGX831" s="99"/>
      <c r="SGY831" s="99"/>
      <c r="SGZ831" s="99"/>
      <c r="SHA831" s="99"/>
      <c r="SHB831" s="99"/>
      <c r="SHC831" s="99"/>
      <c r="SHD831" s="99"/>
      <c r="SHE831" s="99"/>
      <c r="SHF831" s="99"/>
      <c r="SHG831" s="99"/>
      <c r="SHH831" s="99"/>
      <c r="SHI831" s="99"/>
      <c r="SHJ831" s="99"/>
      <c r="SHK831" s="99"/>
      <c r="SHL831" s="99"/>
      <c r="SHM831" s="99"/>
      <c r="SHN831" s="99"/>
      <c r="SHO831" s="99"/>
      <c r="SHP831" s="99"/>
      <c r="SHQ831" s="99"/>
      <c r="SHR831" s="99"/>
      <c r="SHS831" s="99"/>
      <c r="SHT831" s="99"/>
      <c r="SHU831" s="99"/>
      <c r="SHV831" s="99"/>
      <c r="SHW831" s="99"/>
      <c r="SHX831" s="99"/>
      <c r="SHY831" s="99"/>
      <c r="SHZ831" s="99"/>
      <c r="SIA831" s="99"/>
      <c r="SIB831" s="99"/>
      <c r="SIC831" s="99"/>
      <c r="SID831" s="99"/>
      <c r="SIE831" s="99"/>
      <c r="SIF831" s="99"/>
      <c r="SIG831" s="99"/>
      <c r="SIH831" s="99"/>
      <c r="SII831" s="99"/>
      <c r="SIJ831" s="99"/>
      <c r="SIK831" s="99"/>
      <c r="SIL831" s="99"/>
      <c r="SIM831" s="99"/>
      <c r="SIN831" s="99"/>
      <c r="SIO831" s="99"/>
      <c r="SIP831" s="99"/>
      <c r="SIQ831" s="99"/>
      <c r="SIR831" s="99"/>
      <c r="SIS831" s="99"/>
      <c r="SIT831" s="99"/>
      <c r="SIU831" s="99"/>
      <c r="SIV831" s="99"/>
      <c r="SIW831" s="99"/>
      <c r="SIX831" s="99"/>
      <c r="SIY831" s="99"/>
      <c r="SIZ831" s="99"/>
      <c r="SJA831" s="99"/>
      <c r="SJB831" s="99"/>
      <c r="SJC831" s="99"/>
      <c r="SJD831" s="99"/>
      <c r="SJE831" s="99"/>
      <c r="SJF831" s="99"/>
      <c r="SJG831" s="99"/>
      <c r="SJH831" s="99"/>
      <c r="SJI831" s="99"/>
      <c r="SJJ831" s="99"/>
      <c r="SJK831" s="99"/>
      <c r="SJL831" s="99"/>
      <c r="SJM831" s="99"/>
      <c r="SJN831" s="99"/>
      <c r="SJO831" s="99"/>
      <c r="SJP831" s="99"/>
      <c r="SJQ831" s="99"/>
      <c r="SJR831" s="99"/>
      <c r="SJS831" s="99"/>
      <c r="SJT831" s="99"/>
      <c r="SJU831" s="99"/>
      <c r="SJV831" s="99"/>
      <c r="SJW831" s="99"/>
      <c r="SJX831" s="99"/>
      <c r="SJY831" s="99"/>
      <c r="SJZ831" s="99"/>
      <c r="SKA831" s="99"/>
      <c r="SKB831" s="99"/>
      <c r="SKC831" s="99"/>
      <c r="SKD831" s="99"/>
      <c r="SKE831" s="99"/>
      <c r="SKF831" s="99"/>
      <c r="SKG831" s="99"/>
      <c r="SKH831" s="99"/>
      <c r="SKI831" s="99"/>
      <c r="SKJ831" s="99"/>
      <c r="SKK831" s="99"/>
      <c r="SKL831" s="99"/>
      <c r="SKM831" s="99"/>
      <c r="SKN831" s="99"/>
      <c r="SKO831" s="99"/>
      <c r="SKP831" s="99"/>
      <c r="SKQ831" s="99"/>
      <c r="SKR831" s="99"/>
      <c r="SKS831" s="99"/>
      <c r="SKT831" s="99"/>
      <c r="SKU831" s="99"/>
      <c r="SKV831" s="99"/>
      <c r="SKW831" s="99"/>
      <c r="SKX831" s="99"/>
      <c r="SKY831" s="99"/>
      <c r="SKZ831" s="99"/>
      <c r="SLA831" s="99"/>
      <c r="SLB831" s="99"/>
      <c r="SLC831" s="99"/>
      <c r="SLD831" s="99"/>
      <c r="SLE831" s="99"/>
      <c r="SLF831" s="99"/>
      <c r="SLG831" s="99"/>
      <c r="SLH831" s="99"/>
      <c r="SLI831" s="99"/>
      <c r="SLJ831" s="99"/>
      <c r="SLK831" s="99"/>
      <c r="SLL831" s="99"/>
      <c r="SLM831" s="99"/>
      <c r="SLN831" s="99"/>
      <c r="SLO831" s="99"/>
      <c r="SLP831" s="99"/>
      <c r="SLQ831" s="99"/>
      <c r="SLR831" s="99"/>
      <c r="SLS831" s="99"/>
      <c r="SLT831" s="99"/>
      <c r="SLU831" s="99"/>
      <c r="SLV831" s="99"/>
      <c r="SLW831" s="99"/>
      <c r="SLX831" s="99"/>
      <c r="SLY831" s="99"/>
      <c r="SLZ831" s="99"/>
      <c r="SMA831" s="99"/>
      <c r="SMB831" s="99"/>
      <c r="SMC831" s="99"/>
      <c r="SMD831" s="99"/>
      <c r="SME831" s="99"/>
      <c r="SMF831" s="99"/>
      <c r="SMG831" s="99"/>
      <c r="SMH831" s="99"/>
      <c r="SMI831" s="99"/>
      <c r="SMJ831" s="99"/>
      <c r="SMK831" s="99"/>
      <c r="SML831" s="99"/>
      <c r="SMM831" s="99"/>
      <c r="SMN831" s="99"/>
      <c r="SMO831" s="99"/>
      <c r="SMP831" s="99"/>
      <c r="SMQ831" s="99"/>
      <c r="SMR831" s="99"/>
      <c r="SMS831" s="99"/>
      <c r="SMT831" s="99"/>
      <c r="SMU831" s="99"/>
      <c r="SMV831" s="99"/>
      <c r="SMW831" s="99"/>
      <c r="SMX831" s="99"/>
      <c r="SMY831" s="99"/>
      <c r="SMZ831" s="99"/>
      <c r="SNA831" s="99"/>
      <c r="SNB831" s="99"/>
      <c r="SNC831" s="99"/>
      <c r="SND831" s="99"/>
      <c r="SNE831" s="99"/>
      <c r="SNF831" s="99"/>
      <c r="SNG831" s="99"/>
      <c r="SNH831" s="99"/>
      <c r="SNI831" s="99"/>
      <c r="SNJ831" s="99"/>
      <c r="SNK831" s="99"/>
      <c r="SNL831" s="99"/>
      <c r="SNM831" s="99"/>
      <c r="SNN831" s="99"/>
      <c r="SNO831" s="99"/>
      <c r="SNP831" s="99"/>
      <c r="SNQ831" s="99"/>
      <c r="SNR831" s="99"/>
      <c r="SNS831" s="99"/>
      <c r="SNT831" s="99"/>
      <c r="SNU831" s="99"/>
      <c r="SNV831" s="99"/>
      <c r="SNW831" s="99"/>
      <c r="SNX831" s="99"/>
      <c r="SNY831" s="99"/>
      <c r="SNZ831" s="99"/>
      <c r="SOA831" s="99"/>
      <c r="SOB831" s="99"/>
      <c r="SOC831" s="99"/>
      <c r="SOD831" s="99"/>
      <c r="SOE831" s="99"/>
      <c r="SOF831" s="99"/>
      <c r="SOG831" s="99"/>
      <c r="SOH831" s="99"/>
      <c r="SOI831" s="99"/>
      <c r="SOJ831" s="99"/>
      <c r="SOK831" s="99"/>
      <c r="SOL831" s="99"/>
      <c r="SOM831" s="99"/>
      <c r="SON831" s="99"/>
      <c r="SOO831" s="99"/>
      <c r="SOP831" s="99"/>
      <c r="SOQ831" s="99"/>
      <c r="SOR831" s="99"/>
      <c r="SOS831" s="99"/>
      <c r="SOT831" s="99"/>
      <c r="SOU831" s="99"/>
      <c r="SOV831" s="99"/>
      <c r="SOW831" s="99"/>
      <c r="SOX831" s="99"/>
      <c r="SOY831" s="99"/>
      <c r="SOZ831" s="99"/>
      <c r="SPA831" s="99"/>
      <c r="SPB831" s="99"/>
      <c r="SPC831" s="99"/>
      <c r="SPD831" s="99"/>
      <c r="SPE831" s="99"/>
      <c r="SPF831" s="99"/>
      <c r="SPG831" s="99"/>
      <c r="SPH831" s="99"/>
      <c r="SPI831" s="99"/>
      <c r="SPJ831" s="99"/>
      <c r="SPK831" s="99"/>
      <c r="SPL831" s="99"/>
      <c r="SPM831" s="99"/>
      <c r="SPN831" s="99"/>
      <c r="SPO831" s="99"/>
      <c r="SPP831" s="99"/>
      <c r="SPQ831" s="99"/>
      <c r="SPR831" s="99"/>
      <c r="SPS831" s="99"/>
      <c r="SPT831" s="99"/>
      <c r="SPU831" s="99"/>
      <c r="SPV831" s="99"/>
      <c r="SPW831" s="99"/>
      <c r="SPX831" s="99"/>
      <c r="SPY831" s="99"/>
      <c r="SPZ831" s="99"/>
      <c r="SQA831" s="99"/>
      <c r="SQB831" s="99"/>
      <c r="SQC831" s="99"/>
      <c r="SQD831" s="99"/>
      <c r="SQE831" s="99"/>
      <c r="SQF831" s="99"/>
      <c r="SQG831" s="99"/>
      <c r="SQH831" s="99"/>
      <c r="SQI831" s="99"/>
      <c r="SQJ831" s="99"/>
      <c r="SQK831" s="99"/>
      <c r="SQL831" s="99"/>
      <c r="SQM831" s="99"/>
      <c r="SQN831" s="99"/>
      <c r="SQO831" s="99"/>
      <c r="SQP831" s="99"/>
      <c r="SQQ831" s="99"/>
      <c r="SQR831" s="99"/>
      <c r="SQS831" s="99"/>
      <c r="SQT831" s="99"/>
      <c r="SQU831" s="99"/>
      <c r="SQV831" s="99"/>
      <c r="SQW831" s="99"/>
      <c r="SQX831" s="99"/>
      <c r="SQY831" s="99"/>
      <c r="SQZ831" s="99"/>
      <c r="SRA831" s="99"/>
      <c r="SRB831" s="99"/>
      <c r="SRC831" s="99"/>
      <c r="SRD831" s="99"/>
      <c r="SRE831" s="99"/>
      <c r="SRF831" s="99"/>
      <c r="SRG831" s="99"/>
      <c r="SRH831" s="99"/>
      <c r="SRI831" s="99"/>
      <c r="SRJ831" s="99"/>
      <c r="SRK831" s="99"/>
      <c r="SRL831" s="99"/>
      <c r="SRM831" s="99"/>
      <c r="SRN831" s="99"/>
      <c r="SRO831" s="99"/>
      <c r="SRP831" s="99"/>
      <c r="SRQ831" s="99"/>
      <c r="SRR831" s="99"/>
      <c r="SRS831" s="99"/>
      <c r="SRT831" s="99"/>
      <c r="SRU831" s="99"/>
      <c r="SRV831" s="99"/>
      <c r="SRW831" s="99"/>
      <c r="SRX831" s="99"/>
      <c r="SRY831" s="99"/>
      <c r="SRZ831" s="99"/>
      <c r="SSA831" s="99"/>
      <c r="SSB831" s="99"/>
      <c r="SSC831" s="99"/>
      <c r="SSD831" s="99"/>
      <c r="SSE831" s="99"/>
      <c r="SSF831" s="99"/>
      <c r="SSG831" s="99"/>
      <c r="SSH831" s="99"/>
      <c r="SSI831" s="99"/>
      <c r="SSJ831" s="99"/>
      <c r="SSK831" s="99"/>
      <c r="SSL831" s="99"/>
      <c r="SSM831" s="99"/>
      <c r="SSN831" s="99"/>
      <c r="SSO831" s="99"/>
      <c r="SSP831" s="99"/>
      <c r="SSQ831" s="99"/>
      <c r="SSR831" s="99"/>
      <c r="SSS831" s="99"/>
      <c r="SST831" s="99"/>
      <c r="SSU831" s="99"/>
      <c r="SSV831" s="99"/>
      <c r="SSW831" s="99"/>
      <c r="SSX831" s="99"/>
      <c r="SSY831" s="99"/>
      <c r="SSZ831" s="99"/>
      <c r="STA831" s="99"/>
      <c r="STB831" s="99"/>
      <c r="STC831" s="99"/>
      <c r="STD831" s="99"/>
      <c r="STE831" s="99"/>
      <c r="STF831" s="99"/>
      <c r="STG831" s="99"/>
      <c r="STH831" s="99"/>
      <c r="STI831" s="99"/>
      <c r="STJ831" s="99"/>
      <c r="STK831" s="99"/>
      <c r="STL831" s="99"/>
      <c r="STM831" s="99"/>
      <c r="STN831" s="99"/>
      <c r="STO831" s="99"/>
      <c r="STP831" s="99"/>
      <c r="STQ831" s="99"/>
      <c r="STR831" s="99"/>
      <c r="STS831" s="99"/>
      <c r="STT831" s="99"/>
      <c r="STU831" s="99"/>
      <c r="STV831" s="99"/>
      <c r="STW831" s="99"/>
      <c r="STX831" s="99"/>
      <c r="STY831" s="99"/>
      <c r="STZ831" s="99"/>
      <c r="SUA831" s="99"/>
      <c r="SUB831" s="99"/>
      <c r="SUC831" s="99"/>
      <c r="SUD831" s="99"/>
      <c r="SUE831" s="99"/>
      <c r="SUF831" s="99"/>
      <c r="SUG831" s="99"/>
      <c r="SUH831" s="99"/>
      <c r="SUI831" s="99"/>
      <c r="SUJ831" s="99"/>
      <c r="SUK831" s="99"/>
      <c r="SUL831" s="99"/>
      <c r="SUM831" s="99"/>
      <c r="SUN831" s="99"/>
      <c r="SUO831" s="99"/>
      <c r="SUP831" s="99"/>
      <c r="SUQ831" s="99"/>
      <c r="SUR831" s="99"/>
      <c r="SUS831" s="99"/>
      <c r="SUT831" s="99"/>
      <c r="SUU831" s="99"/>
      <c r="SUV831" s="99"/>
      <c r="SUW831" s="99"/>
      <c r="SUX831" s="99"/>
      <c r="SUY831" s="99"/>
      <c r="SUZ831" s="99"/>
      <c r="SVA831" s="99"/>
      <c r="SVB831" s="99"/>
      <c r="SVC831" s="99"/>
      <c r="SVD831" s="99"/>
      <c r="SVE831" s="99"/>
      <c r="SVF831" s="99"/>
      <c r="SVG831" s="99"/>
      <c r="SVH831" s="99"/>
      <c r="SVI831" s="99"/>
      <c r="SVJ831" s="99"/>
      <c r="SVK831" s="99"/>
      <c r="SVL831" s="99"/>
      <c r="SVM831" s="99"/>
      <c r="SVN831" s="99"/>
      <c r="SVO831" s="99"/>
      <c r="SVP831" s="99"/>
      <c r="SVQ831" s="99"/>
      <c r="SVR831" s="99"/>
      <c r="SVS831" s="99"/>
      <c r="SVT831" s="99"/>
      <c r="SVU831" s="99"/>
      <c r="SVV831" s="99"/>
      <c r="SVW831" s="99"/>
      <c r="SVX831" s="99"/>
      <c r="SVY831" s="99"/>
      <c r="SVZ831" s="99"/>
      <c r="SWA831" s="99"/>
      <c r="SWB831" s="99"/>
      <c r="SWC831" s="99"/>
      <c r="SWD831" s="99"/>
      <c r="SWE831" s="99"/>
      <c r="SWF831" s="99"/>
      <c r="SWG831" s="99"/>
      <c r="SWH831" s="99"/>
      <c r="SWI831" s="99"/>
      <c r="SWJ831" s="99"/>
      <c r="SWK831" s="99"/>
      <c r="SWL831" s="99"/>
      <c r="SWM831" s="99"/>
      <c r="SWN831" s="99"/>
      <c r="SWO831" s="99"/>
      <c r="SWP831" s="99"/>
      <c r="SWQ831" s="99"/>
      <c r="SWR831" s="99"/>
      <c r="SWS831" s="99"/>
      <c r="SWT831" s="99"/>
      <c r="SWU831" s="99"/>
      <c r="SWV831" s="99"/>
      <c r="SWW831" s="99"/>
      <c r="SWX831" s="99"/>
      <c r="SWY831" s="99"/>
      <c r="SWZ831" s="99"/>
      <c r="SXA831" s="99"/>
      <c r="SXB831" s="99"/>
      <c r="SXC831" s="99"/>
      <c r="SXD831" s="99"/>
      <c r="SXE831" s="99"/>
      <c r="SXF831" s="99"/>
      <c r="SXG831" s="99"/>
      <c r="SXH831" s="99"/>
      <c r="SXI831" s="99"/>
      <c r="SXJ831" s="99"/>
      <c r="SXK831" s="99"/>
      <c r="SXL831" s="99"/>
      <c r="SXM831" s="99"/>
      <c r="SXN831" s="99"/>
      <c r="SXO831" s="99"/>
      <c r="SXP831" s="99"/>
      <c r="SXQ831" s="99"/>
      <c r="SXR831" s="99"/>
      <c r="SXS831" s="99"/>
      <c r="SXT831" s="99"/>
      <c r="SXU831" s="99"/>
      <c r="SXV831" s="99"/>
      <c r="SXW831" s="99"/>
      <c r="SXX831" s="99"/>
      <c r="SXY831" s="99"/>
      <c r="SXZ831" s="99"/>
      <c r="SYA831" s="99"/>
      <c r="SYB831" s="99"/>
      <c r="SYC831" s="99"/>
      <c r="SYD831" s="99"/>
      <c r="SYE831" s="99"/>
      <c r="SYF831" s="99"/>
      <c r="SYG831" s="99"/>
      <c r="SYH831" s="99"/>
      <c r="SYI831" s="99"/>
      <c r="SYJ831" s="99"/>
      <c r="SYK831" s="99"/>
      <c r="SYL831" s="99"/>
      <c r="SYM831" s="99"/>
      <c r="SYN831" s="99"/>
      <c r="SYO831" s="99"/>
      <c r="SYP831" s="99"/>
      <c r="SYQ831" s="99"/>
      <c r="SYR831" s="99"/>
      <c r="SYS831" s="99"/>
      <c r="SYT831" s="99"/>
      <c r="SYU831" s="99"/>
      <c r="SYV831" s="99"/>
      <c r="SYW831" s="99"/>
      <c r="SYX831" s="99"/>
      <c r="SYY831" s="99"/>
      <c r="SYZ831" s="99"/>
      <c r="SZA831" s="99"/>
      <c r="SZB831" s="99"/>
      <c r="SZC831" s="99"/>
      <c r="SZD831" s="99"/>
      <c r="SZE831" s="99"/>
      <c r="SZF831" s="99"/>
      <c r="SZG831" s="99"/>
      <c r="SZH831" s="99"/>
      <c r="SZI831" s="99"/>
      <c r="SZJ831" s="99"/>
      <c r="SZK831" s="99"/>
      <c r="SZL831" s="99"/>
      <c r="SZM831" s="99"/>
      <c r="SZN831" s="99"/>
      <c r="SZO831" s="99"/>
      <c r="SZP831" s="99"/>
      <c r="SZQ831" s="99"/>
      <c r="SZR831" s="99"/>
      <c r="SZS831" s="99"/>
      <c r="SZT831" s="99"/>
      <c r="SZU831" s="99"/>
      <c r="SZV831" s="99"/>
      <c r="SZW831" s="99"/>
      <c r="SZX831" s="99"/>
      <c r="SZY831" s="99"/>
      <c r="SZZ831" s="99"/>
      <c r="TAA831" s="99"/>
      <c r="TAB831" s="99"/>
      <c r="TAC831" s="99"/>
      <c r="TAD831" s="99"/>
      <c r="TAE831" s="99"/>
      <c r="TAF831" s="99"/>
      <c r="TAG831" s="99"/>
      <c r="TAH831" s="99"/>
      <c r="TAI831" s="99"/>
      <c r="TAJ831" s="99"/>
      <c r="TAK831" s="99"/>
      <c r="TAL831" s="99"/>
      <c r="TAM831" s="99"/>
      <c r="TAN831" s="99"/>
      <c r="TAO831" s="99"/>
      <c r="TAP831" s="99"/>
      <c r="TAQ831" s="99"/>
      <c r="TAR831" s="99"/>
      <c r="TAS831" s="99"/>
      <c r="TAT831" s="99"/>
      <c r="TAU831" s="99"/>
      <c r="TAV831" s="99"/>
      <c r="TAW831" s="99"/>
      <c r="TAX831" s="99"/>
      <c r="TAY831" s="99"/>
      <c r="TAZ831" s="99"/>
      <c r="TBA831" s="99"/>
      <c r="TBB831" s="99"/>
      <c r="TBC831" s="99"/>
      <c r="TBD831" s="99"/>
      <c r="TBE831" s="99"/>
      <c r="TBF831" s="99"/>
      <c r="TBG831" s="99"/>
      <c r="TBH831" s="99"/>
      <c r="TBI831" s="99"/>
      <c r="TBJ831" s="99"/>
      <c r="TBK831" s="99"/>
      <c r="TBL831" s="99"/>
      <c r="TBM831" s="99"/>
      <c r="TBN831" s="99"/>
      <c r="TBO831" s="99"/>
      <c r="TBP831" s="99"/>
      <c r="TBQ831" s="99"/>
      <c r="TBR831" s="99"/>
      <c r="TBS831" s="99"/>
      <c r="TBT831" s="99"/>
      <c r="TBU831" s="99"/>
      <c r="TBV831" s="99"/>
      <c r="TBW831" s="99"/>
      <c r="TBX831" s="99"/>
      <c r="TBY831" s="99"/>
      <c r="TBZ831" s="99"/>
      <c r="TCA831" s="99"/>
      <c r="TCB831" s="99"/>
      <c r="TCC831" s="99"/>
      <c r="TCD831" s="99"/>
      <c r="TCE831" s="99"/>
      <c r="TCF831" s="99"/>
      <c r="TCG831" s="99"/>
      <c r="TCH831" s="99"/>
      <c r="TCI831" s="99"/>
      <c r="TCJ831" s="99"/>
      <c r="TCK831" s="99"/>
      <c r="TCL831" s="99"/>
      <c r="TCM831" s="99"/>
      <c r="TCN831" s="99"/>
      <c r="TCO831" s="99"/>
      <c r="TCP831" s="99"/>
      <c r="TCQ831" s="99"/>
      <c r="TCR831" s="99"/>
      <c r="TCS831" s="99"/>
      <c r="TCT831" s="99"/>
      <c r="TCU831" s="99"/>
      <c r="TCV831" s="99"/>
      <c r="TCW831" s="99"/>
      <c r="TCX831" s="99"/>
      <c r="TCY831" s="99"/>
      <c r="TCZ831" s="99"/>
      <c r="TDA831" s="99"/>
      <c r="TDB831" s="99"/>
      <c r="TDC831" s="99"/>
      <c r="TDD831" s="99"/>
      <c r="TDE831" s="99"/>
      <c r="TDF831" s="99"/>
      <c r="TDG831" s="99"/>
      <c r="TDH831" s="99"/>
      <c r="TDI831" s="99"/>
      <c r="TDJ831" s="99"/>
      <c r="TDK831" s="99"/>
      <c r="TDL831" s="99"/>
      <c r="TDM831" s="99"/>
      <c r="TDN831" s="99"/>
      <c r="TDO831" s="99"/>
      <c r="TDP831" s="99"/>
      <c r="TDQ831" s="99"/>
      <c r="TDR831" s="99"/>
      <c r="TDS831" s="99"/>
      <c r="TDT831" s="99"/>
      <c r="TDU831" s="99"/>
      <c r="TDV831" s="99"/>
      <c r="TDW831" s="99"/>
      <c r="TDX831" s="99"/>
      <c r="TDY831" s="99"/>
      <c r="TDZ831" s="99"/>
      <c r="TEA831" s="99"/>
      <c r="TEB831" s="99"/>
      <c r="TEC831" s="99"/>
      <c r="TED831" s="99"/>
      <c r="TEE831" s="99"/>
      <c r="TEF831" s="99"/>
      <c r="TEG831" s="99"/>
      <c r="TEH831" s="99"/>
      <c r="TEI831" s="99"/>
      <c r="TEJ831" s="99"/>
      <c r="TEK831" s="99"/>
      <c r="TEL831" s="99"/>
      <c r="TEM831" s="99"/>
      <c r="TEN831" s="99"/>
      <c r="TEO831" s="99"/>
      <c r="TEP831" s="99"/>
      <c r="TEQ831" s="99"/>
      <c r="TER831" s="99"/>
      <c r="TES831" s="99"/>
      <c r="TET831" s="99"/>
      <c r="TEU831" s="99"/>
      <c r="TEV831" s="99"/>
      <c r="TEW831" s="99"/>
      <c r="TEX831" s="99"/>
      <c r="TEY831" s="99"/>
      <c r="TEZ831" s="99"/>
      <c r="TFA831" s="99"/>
      <c r="TFB831" s="99"/>
      <c r="TFC831" s="99"/>
      <c r="TFD831" s="99"/>
      <c r="TFE831" s="99"/>
      <c r="TFF831" s="99"/>
      <c r="TFG831" s="99"/>
      <c r="TFH831" s="99"/>
      <c r="TFI831" s="99"/>
      <c r="TFJ831" s="99"/>
      <c r="TFK831" s="99"/>
      <c r="TFL831" s="99"/>
      <c r="TFM831" s="99"/>
      <c r="TFN831" s="99"/>
      <c r="TFO831" s="99"/>
      <c r="TFP831" s="99"/>
      <c r="TFQ831" s="99"/>
      <c r="TFR831" s="99"/>
      <c r="TFS831" s="99"/>
      <c r="TFT831" s="99"/>
      <c r="TFU831" s="99"/>
      <c r="TFV831" s="99"/>
      <c r="TFW831" s="99"/>
      <c r="TFX831" s="99"/>
      <c r="TFY831" s="99"/>
      <c r="TFZ831" s="99"/>
      <c r="TGA831" s="99"/>
      <c r="TGB831" s="99"/>
      <c r="TGC831" s="99"/>
      <c r="TGD831" s="99"/>
      <c r="TGE831" s="99"/>
      <c r="TGF831" s="99"/>
      <c r="TGG831" s="99"/>
      <c r="TGH831" s="99"/>
      <c r="TGI831" s="99"/>
      <c r="TGJ831" s="99"/>
      <c r="TGK831" s="99"/>
      <c r="TGL831" s="99"/>
      <c r="TGM831" s="99"/>
      <c r="TGN831" s="99"/>
      <c r="TGO831" s="99"/>
      <c r="TGP831" s="99"/>
      <c r="TGQ831" s="99"/>
      <c r="TGR831" s="99"/>
      <c r="TGS831" s="99"/>
      <c r="TGT831" s="99"/>
      <c r="TGU831" s="99"/>
      <c r="TGV831" s="99"/>
      <c r="TGW831" s="99"/>
      <c r="TGX831" s="99"/>
      <c r="TGY831" s="99"/>
      <c r="TGZ831" s="99"/>
      <c r="THA831" s="99"/>
      <c r="THB831" s="99"/>
      <c r="THC831" s="99"/>
      <c r="THD831" s="99"/>
      <c r="THE831" s="99"/>
      <c r="THF831" s="99"/>
      <c r="THG831" s="99"/>
      <c r="THH831" s="99"/>
      <c r="THI831" s="99"/>
      <c r="THJ831" s="99"/>
      <c r="THK831" s="99"/>
      <c r="THL831" s="99"/>
      <c r="THM831" s="99"/>
      <c r="THN831" s="99"/>
      <c r="THO831" s="99"/>
      <c r="THP831" s="99"/>
      <c r="THQ831" s="99"/>
      <c r="THR831" s="99"/>
      <c r="THS831" s="99"/>
      <c r="THT831" s="99"/>
      <c r="THU831" s="99"/>
      <c r="THV831" s="99"/>
      <c r="THW831" s="99"/>
      <c r="THX831" s="99"/>
      <c r="THY831" s="99"/>
      <c r="THZ831" s="99"/>
      <c r="TIA831" s="99"/>
      <c r="TIB831" s="99"/>
      <c r="TIC831" s="99"/>
      <c r="TID831" s="99"/>
      <c r="TIE831" s="99"/>
      <c r="TIF831" s="99"/>
      <c r="TIG831" s="99"/>
      <c r="TIH831" s="99"/>
      <c r="TII831" s="99"/>
      <c r="TIJ831" s="99"/>
      <c r="TIK831" s="99"/>
      <c r="TIL831" s="99"/>
      <c r="TIM831" s="99"/>
      <c r="TIN831" s="99"/>
      <c r="TIO831" s="99"/>
      <c r="TIP831" s="99"/>
      <c r="TIQ831" s="99"/>
      <c r="TIR831" s="99"/>
      <c r="TIS831" s="99"/>
      <c r="TIT831" s="99"/>
      <c r="TIU831" s="99"/>
      <c r="TIV831" s="99"/>
      <c r="TIW831" s="99"/>
      <c r="TIX831" s="99"/>
      <c r="TIY831" s="99"/>
      <c r="TIZ831" s="99"/>
      <c r="TJA831" s="99"/>
      <c r="TJB831" s="99"/>
      <c r="TJC831" s="99"/>
      <c r="TJD831" s="99"/>
      <c r="TJE831" s="99"/>
      <c r="TJF831" s="99"/>
      <c r="TJG831" s="99"/>
      <c r="TJH831" s="99"/>
      <c r="TJI831" s="99"/>
      <c r="TJJ831" s="99"/>
      <c r="TJK831" s="99"/>
      <c r="TJL831" s="99"/>
      <c r="TJM831" s="99"/>
      <c r="TJN831" s="99"/>
      <c r="TJO831" s="99"/>
      <c r="TJP831" s="99"/>
      <c r="TJQ831" s="99"/>
      <c r="TJR831" s="99"/>
      <c r="TJS831" s="99"/>
      <c r="TJT831" s="99"/>
      <c r="TJU831" s="99"/>
      <c r="TJV831" s="99"/>
      <c r="TJW831" s="99"/>
      <c r="TJX831" s="99"/>
      <c r="TJY831" s="99"/>
      <c r="TJZ831" s="99"/>
      <c r="TKA831" s="99"/>
      <c r="TKB831" s="99"/>
      <c r="TKC831" s="99"/>
      <c r="TKD831" s="99"/>
      <c r="TKE831" s="99"/>
      <c r="TKF831" s="99"/>
      <c r="TKG831" s="99"/>
      <c r="TKH831" s="99"/>
      <c r="TKI831" s="99"/>
      <c r="TKJ831" s="99"/>
      <c r="TKK831" s="99"/>
      <c r="TKL831" s="99"/>
      <c r="TKM831" s="99"/>
      <c r="TKN831" s="99"/>
      <c r="TKO831" s="99"/>
      <c r="TKP831" s="99"/>
      <c r="TKQ831" s="99"/>
      <c r="TKR831" s="99"/>
      <c r="TKS831" s="99"/>
      <c r="TKT831" s="99"/>
      <c r="TKU831" s="99"/>
      <c r="TKV831" s="99"/>
      <c r="TKW831" s="99"/>
      <c r="TKX831" s="99"/>
      <c r="TKY831" s="99"/>
      <c r="TKZ831" s="99"/>
      <c r="TLA831" s="99"/>
      <c r="TLB831" s="99"/>
      <c r="TLC831" s="99"/>
      <c r="TLD831" s="99"/>
      <c r="TLE831" s="99"/>
      <c r="TLF831" s="99"/>
      <c r="TLG831" s="99"/>
      <c r="TLH831" s="99"/>
      <c r="TLI831" s="99"/>
      <c r="TLJ831" s="99"/>
      <c r="TLK831" s="99"/>
      <c r="TLL831" s="99"/>
      <c r="TLM831" s="99"/>
      <c r="TLN831" s="99"/>
      <c r="TLO831" s="99"/>
      <c r="TLP831" s="99"/>
      <c r="TLQ831" s="99"/>
      <c r="TLR831" s="99"/>
      <c r="TLS831" s="99"/>
      <c r="TLT831" s="99"/>
      <c r="TLU831" s="99"/>
      <c r="TLV831" s="99"/>
      <c r="TLW831" s="99"/>
      <c r="TLX831" s="99"/>
      <c r="TLY831" s="99"/>
      <c r="TLZ831" s="99"/>
      <c r="TMA831" s="99"/>
      <c r="TMB831" s="99"/>
      <c r="TMC831" s="99"/>
      <c r="TMD831" s="99"/>
      <c r="TME831" s="99"/>
      <c r="TMF831" s="99"/>
      <c r="TMG831" s="99"/>
      <c r="TMH831" s="99"/>
      <c r="TMI831" s="99"/>
      <c r="TMJ831" s="99"/>
      <c r="TMK831" s="99"/>
      <c r="TML831" s="99"/>
      <c r="TMM831" s="99"/>
      <c r="TMN831" s="99"/>
      <c r="TMO831" s="99"/>
      <c r="TMP831" s="99"/>
      <c r="TMQ831" s="99"/>
      <c r="TMR831" s="99"/>
      <c r="TMS831" s="99"/>
      <c r="TMT831" s="99"/>
      <c r="TMU831" s="99"/>
      <c r="TMV831" s="99"/>
      <c r="TMW831" s="99"/>
      <c r="TMX831" s="99"/>
      <c r="TMY831" s="99"/>
      <c r="TMZ831" s="99"/>
      <c r="TNA831" s="99"/>
      <c r="TNB831" s="99"/>
      <c r="TNC831" s="99"/>
      <c r="TND831" s="99"/>
      <c r="TNE831" s="99"/>
      <c r="TNF831" s="99"/>
      <c r="TNG831" s="99"/>
      <c r="TNH831" s="99"/>
      <c r="TNI831" s="99"/>
      <c r="TNJ831" s="99"/>
      <c r="TNK831" s="99"/>
      <c r="TNL831" s="99"/>
      <c r="TNM831" s="99"/>
      <c r="TNN831" s="99"/>
      <c r="TNO831" s="99"/>
      <c r="TNP831" s="99"/>
      <c r="TNQ831" s="99"/>
      <c r="TNR831" s="99"/>
      <c r="TNS831" s="99"/>
      <c r="TNT831" s="99"/>
      <c r="TNU831" s="99"/>
      <c r="TNV831" s="99"/>
      <c r="TNW831" s="99"/>
      <c r="TNX831" s="99"/>
      <c r="TNY831" s="99"/>
      <c r="TNZ831" s="99"/>
      <c r="TOA831" s="99"/>
      <c r="TOB831" s="99"/>
      <c r="TOC831" s="99"/>
      <c r="TOD831" s="99"/>
      <c r="TOE831" s="99"/>
      <c r="TOF831" s="99"/>
      <c r="TOG831" s="99"/>
      <c r="TOH831" s="99"/>
      <c r="TOI831" s="99"/>
      <c r="TOJ831" s="99"/>
      <c r="TOK831" s="99"/>
      <c r="TOL831" s="99"/>
      <c r="TOM831" s="99"/>
      <c r="TON831" s="99"/>
      <c r="TOO831" s="99"/>
      <c r="TOP831" s="99"/>
      <c r="TOQ831" s="99"/>
      <c r="TOR831" s="99"/>
      <c r="TOS831" s="99"/>
      <c r="TOT831" s="99"/>
      <c r="TOU831" s="99"/>
      <c r="TOV831" s="99"/>
      <c r="TOW831" s="99"/>
      <c r="TOX831" s="99"/>
      <c r="TOY831" s="99"/>
      <c r="TOZ831" s="99"/>
      <c r="TPA831" s="99"/>
      <c r="TPB831" s="99"/>
      <c r="TPC831" s="99"/>
      <c r="TPD831" s="99"/>
      <c r="TPE831" s="99"/>
      <c r="TPF831" s="99"/>
      <c r="TPG831" s="99"/>
      <c r="TPH831" s="99"/>
      <c r="TPI831" s="99"/>
      <c r="TPJ831" s="99"/>
      <c r="TPK831" s="99"/>
      <c r="TPL831" s="99"/>
      <c r="TPM831" s="99"/>
      <c r="TPN831" s="99"/>
      <c r="TPO831" s="99"/>
      <c r="TPP831" s="99"/>
      <c r="TPQ831" s="99"/>
      <c r="TPR831" s="99"/>
      <c r="TPS831" s="99"/>
      <c r="TPT831" s="99"/>
      <c r="TPU831" s="99"/>
      <c r="TPV831" s="99"/>
      <c r="TPW831" s="99"/>
      <c r="TPX831" s="99"/>
      <c r="TPY831" s="99"/>
      <c r="TPZ831" s="99"/>
      <c r="TQA831" s="99"/>
      <c r="TQB831" s="99"/>
      <c r="TQC831" s="99"/>
      <c r="TQD831" s="99"/>
      <c r="TQE831" s="99"/>
      <c r="TQF831" s="99"/>
      <c r="TQG831" s="99"/>
      <c r="TQH831" s="99"/>
      <c r="TQI831" s="99"/>
      <c r="TQJ831" s="99"/>
      <c r="TQK831" s="99"/>
      <c r="TQL831" s="99"/>
      <c r="TQM831" s="99"/>
      <c r="TQN831" s="99"/>
      <c r="TQO831" s="99"/>
      <c r="TQP831" s="99"/>
      <c r="TQQ831" s="99"/>
      <c r="TQR831" s="99"/>
      <c r="TQS831" s="99"/>
      <c r="TQT831" s="99"/>
      <c r="TQU831" s="99"/>
      <c r="TQV831" s="99"/>
      <c r="TQW831" s="99"/>
      <c r="TQX831" s="99"/>
      <c r="TQY831" s="99"/>
      <c r="TQZ831" s="99"/>
      <c r="TRA831" s="99"/>
      <c r="TRB831" s="99"/>
      <c r="TRC831" s="99"/>
      <c r="TRD831" s="99"/>
      <c r="TRE831" s="99"/>
      <c r="TRF831" s="99"/>
      <c r="TRG831" s="99"/>
      <c r="TRH831" s="99"/>
      <c r="TRI831" s="99"/>
      <c r="TRJ831" s="99"/>
      <c r="TRK831" s="99"/>
      <c r="TRL831" s="99"/>
      <c r="TRM831" s="99"/>
      <c r="TRN831" s="99"/>
      <c r="TRO831" s="99"/>
      <c r="TRP831" s="99"/>
      <c r="TRQ831" s="99"/>
      <c r="TRR831" s="99"/>
      <c r="TRS831" s="99"/>
      <c r="TRT831" s="99"/>
      <c r="TRU831" s="99"/>
      <c r="TRV831" s="99"/>
      <c r="TRW831" s="99"/>
      <c r="TRX831" s="99"/>
      <c r="TRY831" s="99"/>
      <c r="TRZ831" s="99"/>
      <c r="TSA831" s="99"/>
      <c r="TSB831" s="99"/>
      <c r="TSC831" s="99"/>
      <c r="TSD831" s="99"/>
      <c r="TSE831" s="99"/>
      <c r="TSF831" s="99"/>
      <c r="TSG831" s="99"/>
      <c r="TSH831" s="99"/>
      <c r="TSI831" s="99"/>
      <c r="TSJ831" s="99"/>
      <c r="TSK831" s="99"/>
      <c r="TSL831" s="99"/>
      <c r="TSM831" s="99"/>
      <c r="TSN831" s="99"/>
      <c r="TSO831" s="99"/>
      <c r="TSP831" s="99"/>
      <c r="TSQ831" s="99"/>
      <c r="TSR831" s="99"/>
      <c r="TSS831" s="99"/>
      <c r="TST831" s="99"/>
      <c r="TSU831" s="99"/>
      <c r="TSV831" s="99"/>
      <c r="TSW831" s="99"/>
      <c r="TSX831" s="99"/>
      <c r="TSY831" s="99"/>
      <c r="TSZ831" s="99"/>
      <c r="TTA831" s="99"/>
      <c r="TTB831" s="99"/>
      <c r="TTC831" s="99"/>
      <c r="TTD831" s="99"/>
      <c r="TTE831" s="99"/>
      <c r="TTF831" s="99"/>
      <c r="TTG831" s="99"/>
      <c r="TTH831" s="99"/>
      <c r="TTI831" s="99"/>
      <c r="TTJ831" s="99"/>
      <c r="TTK831" s="99"/>
      <c r="TTL831" s="99"/>
      <c r="TTM831" s="99"/>
      <c r="TTN831" s="99"/>
      <c r="TTO831" s="99"/>
      <c r="TTP831" s="99"/>
      <c r="TTQ831" s="99"/>
      <c r="TTR831" s="99"/>
      <c r="TTS831" s="99"/>
      <c r="TTT831" s="99"/>
      <c r="TTU831" s="99"/>
      <c r="TTV831" s="99"/>
      <c r="TTW831" s="99"/>
      <c r="TTX831" s="99"/>
      <c r="TTY831" s="99"/>
      <c r="TTZ831" s="99"/>
      <c r="TUA831" s="99"/>
      <c r="TUB831" s="99"/>
      <c r="TUC831" s="99"/>
      <c r="TUD831" s="99"/>
      <c r="TUE831" s="99"/>
      <c r="TUF831" s="99"/>
      <c r="TUG831" s="99"/>
      <c r="TUH831" s="99"/>
      <c r="TUI831" s="99"/>
      <c r="TUJ831" s="99"/>
      <c r="TUK831" s="99"/>
      <c r="TUL831" s="99"/>
      <c r="TUM831" s="99"/>
      <c r="TUN831" s="99"/>
      <c r="TUO831" s="99"/>
      <c r="TUP831" s="99"/>
      <c r="TUQ831" s="99"/>
      <c r="TUR831" s="99"/>
      <c r="TUS831" s="99"/>
      <c r="TUT831" s="99"/>
      <c r="TUU831" s="99"/>
      <c r="TUV831" s="99"/>
      <c r="TUW831" s="99"/>
      <c r="TUX831" s="99"/>
      <c r="TUY831" s="99"/>
      <c r="TUZ831" s="99"/>
      <c r="TVA831" s="99"/>
      <c r="TVB831" s="99"/>
      <c r="TVC831" s="99"/>
      <c r="TVD831" s="99"/>
      <c r="TVE831" s="99"/>
      <c r="TVF831" s="99"/>
      <c r="TVG831" s="99"/>
      <c r="TVH831" s="99"/>
      <c r="TVI831" s="99"/>
      <c r="TVJ831" s="99"/>
      <c r="TVK831" s="99"/>
      <c r="TVL831" s="99"/>
      <c r="TVM831" s="99"/>
      <c r="TVN831" s="99"/>
      <c r="TVO831" s="99"/>
      <c r="TVP831" s="99"/>
      <c r="TVQ831" s="99"/>
      <c r="TVR831" s="99"/>
      <c r="TVS831" s="99"/>
      <c r="TVT831" s="99"/>
      <c r="TVU831" s="99"/>
      <c r="TVV831" s="99"/>
      <c r="TVW831" s="99"/>
      <c r="TVX831" s="99"/>
      <c r="TVY831" s="99"/>
      <c r="TVZ831" s="99"/>
      <c r="TWA831" s="99"/>
      <c r="TWB831" s="99"/>
      <c r="TWC831" s="99"/>
      <c r="TWD831" s="99"/>
      <c r="TWE831" s="99"/>
      <c r="TWF831" s="99"/>
      <c r="TWG831" s="99"/>
      <c r="TWH831" s="99"/>
      <c r="TWI831" s="99"/>
      <c r="TWJ831" s="99"/>
      <c r="TWK831" s="99"/>
      <c r="TWL831" s="99"/>
      <c r="TWM831" s="99"/>
      <c r="TWN831" s="99"/>
      <c r="TWO831" s="99"/>
      <c r="TWP831" s="99"/>
      <c r="TWQ831" s="99"/>
      <c r="TWR831" s="99"/>
      <c r="TWS831" s="99"/>
      <c r="TWT831" s="99"/>
      <c r="TWU831" s="99"/>
      <c r="TWV831" s="99"/>
      <c r="TWW831" s="99"/>
      <c r="TWX831" s="99"/>
      <c r="TWY831" s="99"/>
      <c r="TWZ831" s="99"/>
      <c r="TXA831" s="99"/>
      <c r="TXB831" s="99"/>
      <c r="TXC831" s="99"/>
      <c r="TXD831" s="99"/>
      <c r="TXE831" s="99"/>
      <c r="TXF831" s="99"/>
      <c r="TXG831" s="99"/>
      <c r="TXH831" s="99"/>
      <c r="TXI831" s="99"/>
      <c r="TXJ831" s="99"/>
      <c r="TXK831" s="99"/>
      <c r="TXL831" s="99"/>
      <c r="TXM831" s="99"/>
      <c r="TXN831" s="99"/>
      <c r="TXO831" s="99"/>
      <c r="TXP831" s="99"/>
      <c r="TXQ831" s="99"/>
      <c r="TXR831" s="99"/>
      <c r="TXS831" s="99"/>
      <c r="TXT831" s="99"/>
      <c r="TXU831" s="99"/>
      <c r="TXV831" s="99"/>
      <c r="TXW831" s="99"/>
      <c r="TXX831" s="99"/>
      <c r="TXY831" s="99"/>
      <c r="TXZ831" s="99"/>
      <c r="TYA831" s="99"/>
      <c r="TYB831" s="99"/>
      <c r="TYC831" s="99"/>
      <c r="TYD831" s="99"/>
      <c r="TYE831" s="99"/>
      <c r="TYF831" s="99"/>
      <c r="TYG831" s="99"/>
      <c r="TYH831" s="99"/>
      <c r="TYI831" s="99"/>
      <c r="TYJ831" s="99"/>
      <c r="TYK831" s="99"/>
      <c r="TYL831" s="99"/>
      <c r="TYM831" s="99"/>
      <c r="TYN831" s="99"/>
      <c r="TYO831" s="99"/>
      <c r="TYP831" s="99"/>
      <c r="TYQ831" s="99"/>
      <c r="TYR831" s="99"/>
      <c r="TYS831" s="99"/>
      <c r="TYT831" s="99"/>
      <c r="TYU831" s="99"/>
      <c r="TYV831" s="99"/>
      <c r="TYW831" s="99"/>
      <c r="TYX831" s="99"/>
      <c r="TYY831" s="99"/>
      <c r="TYZ831" s="99"/>
      <c r="TZA831" s="99"/>
      <c r="TZB831" s="99"/>
      <c r="TZC831" s="99"/>
      <c r="TZD831" s="99"/>
      <c r="TZE831" s="99"/>
      <c r="TZF831" s="99"/>
      <c r="TZG831" s="99"/>
      <c r="TZH831" s="99"/>
      <c r="TZI831" s="99"/>
      <c r="TZJ831" s="99"/>
      <c r="TZK831" s="99"/>
      <c r="TZL831" s="99"/>
      <c r="TZM831" s="99"/>
      <c r="TZN831" s="99"/>
      <c r="TZO831" s="99"/>
      <c r="TZP831" s="99"/>
      <c r="TZQ831" s="99"/>
      <c r="TZR831" s="99"/>
      <c r="TZS831" s="99"/>
      <c r="TZT831" s="99"/>
      <c r="TZU831" s="99"/>
      <c r="TZV831" s="99"/>
      <c r="TZW831" s="99"/>
      <c r="TZX831" s="99"/>
      <c r="TZY831" s="99"/>
      <c r="TZZ831" s="99"/>
      <c r="UAA831" s="99"/>
      <c r="UAB831" s="99"/>
      <c r="UAC831" s="99"/>
      <c r="UAD831" s="99"/>
      <c r="UAE831" s="99"/>
      <c r="UAF831" s="99"/>
      <c r="UAG831" s="99"/>
      <c r="UAH831" s="99"/>
      <c r="UAI831" s="99"/>
      <c r="UAJ831" s="99"/>
      <c r="UAK831" s="99"/>
      <c r="UAL831" s="99"/>
      <c r="UAM831" s="99"/>
      <c r="UAN831" s="99"/>
      <c r="UAO831" s="99"/>
      <c r="UAP831" s="99"/>
      <c r="UAQ831" s="99"/>
      <c r="UAR831" s="99"/>
      <c r="UAS831" s="99"/>
      <c r="UAT831" s="99"/>
      <c r="UAU831" s="99"/>
      <c r="UAV831" s="99"/>
      <c r="UAW831" s="99"/>
      <c r="UAX831" s="99"/>
      <c r="UAY831" s="99"/>
      <c r="UAZ831" s="99"/>
      <c r="UBA831" s="99"/>
      <c r="UBB831" s="99"/>
      <c r="UBC831" s="99"/>
      <c r="UBD831" s="99"/>
      <c r="UBE831" s="99"/>
      <c r="UBF831" s="99"/>
      <c r="UBG831" s="99"/>
      <c r="UBH831" s="99"/>
      <c r="UBI831" s="99"/>
      <c r="UBJ831" s="99"/>
      <c r="UBK831" s="99"/>
      <c r="UBL831" s="99"/>
      <c r="UBM831" s="99"/>
      <c r="UBN831" s="99"/>
      <c r="UBO831" s="99"/>
      <c r="UBP831" s="99"/>
      <c r="UBQ831" s="99"/>
      <c r="UBR831" s="99"/>
      <c r="UBS831" s="99"/>
      <c r="UBT831" s="99"/>
      <c r="UBU831" s="99"/>
      <c r="UBV831" s="99"/>
      <c r="UBW831" s="99"/>
      <c r="UBX831" s="99"/>
      <c r="UBY831" s="99"/>
      <c r="UBZ831" s="99"/>
      <c r="UCA831" s="99"/>
      <c r="UCB831" s="99"/>
      <c r="UCC831" s="99"/>
      <c r="UCD831" s="99"/>
      <c r="UCE831" s="99"/>
      <c r="UCF831" s="99"/>
      <c r="UCG831" s="99"/>
      <c r="UCH831" s="99"/>
      <c r="UCI831" s="99"/>
      <c r="UCJ831" s="99"/>
      <c r="UCK831" s="99"/>
      <c r="UCL831" s="99"/>
      <c r="UCM831" s="99"/>
      <c r="UCN831" s="99"/>
      <c r="UCO831" s="99"/>
      <c r="UCP831" s="99"/>
      <c r="UCQ831" s="99"/>
      <c r="UCR831" s="99"/>
      <c r="UCS831" s="99"/>
      <c r="UCT831" s="99"/>
      <c r="UCU831" s="99"/>
      <c r="UCV831" s="99"/>
      <c r="UCW831" s="99"/>
      <c r="UCX831" s="99"/>
      <c r="UCY831" s="99"/>
      <c r="UCZ831" s="99"/>
      <c r="UDA831" s="99"/>
      <c r="UDB831" s="99"/>
      <c r="UDC831" s="99"/>
      <c r="UDD831" s="99"/>
      <c r="UDE831" s="99"/>
      <c r="UDF831" s="99"/>
      <c r="UDG831" s="99"/>
      <c r="UDH831" s="99"/>
      <c r="UDI831" s="99"/>
      <c r="UDJ831" s="99"/>
      <c r="UDK831" s="99"/>
      <c r="UDL831" s="99"/>
      <c r="UDM831" s="99"/>
      <c r="UDN831" s="99"/>
      <c r="UDO831" s="99"/>
      <c r="UDP831" s="99"/>
      <c r="UDQ831" s="99"/>
      <c r="UDR831" s="99"/>
      <c r="UDS831" s="99"/>
      <c r="UDT831" s="99"/>
      <c r="UDU831" s="99"/>
      <c r="UDV831" s="99"/>
      <c r="UDW831" s="99"/>
      <c r="UDX831" s="99"/>
      <c r="UDY831" s="99"/>
      <c r="UDZ831" s="99"/>
      <c r="UEA831" s="99"/>
      <c r="UEB831" s="99"/>
      <c r="UEC831" s="99"/>
      <c r="UED831" s="99"/>
      <c r="UEE831" s="99"/>
      <c r="UEF831" s="99"/>
      <c r="UEG831" s="99"/>
      <c r="UEH831" s="99"/>
      <c r="UEI831" s="99"/>
      <c r="UEJ831" s="99"/>
      <c r="UEK831" s="99"/>
      <c r="UEL831" s="99"/>
      <c r="UEM831" s="99"/>
      <c r="UEN831" s="99"/>
      <c r="UEO831" s="99"/>
      <c r="UEP831" s="99"/>
      <c r="UEQ831" s="99"/>
      <c r="UER831" s="99"/>
      <c r="UES831" s="99"/>
      <c r="UET831" s="99"/>
      <c r="UEU831" s="99"/>
      <c r="UEV831" s="99"/>
      <c r="UEW831" s="99"/>
      <c r="UEX831" s="99"/>
      <c r="UEY831" s="99"/>
      <c r="UEZ831" s="99"/>
      <c r="UFA831" s="99"/>
      <c r="UFB831" s="99"/>
      <c r="UFC831" s="99"/>
      <c r="UFD831" s="99"/>
      <c r="UFE831" s="99"/>
      <c r="UFF831" s="99"/>
      <c r="UFG831" s="99"/>
      <c r="UFH831" s="99"/>
      <c r="UFI831" s="99"/>
      <c r="UFJ831" s="99"/>
      <c r="UFK831" s="99"/>
      <c r="UFL831" s="99"/>
      <c r="UFM831" s="99"/>
      <c r="UFN831" s="99"/>
      <c r="UFO831" s="99"/>
      <c r="UFP831" s="99"/>
      <c r="UFQ831" s="99"/>
      <c r="UFR831" s="99"/>
      <c r="UFS831" s="99"/>
      <c r="UFT831" s="99"/>
      <c r="UFU831" s="99"/>
      <c r="UFV831" s="99"/>
      <c r="UFW831" s="99"/>
      <c r="UFX831" s="99"/>
      <c r="UFY831" s="99"/>
      <c r="UFZ831" s="99"/>
      <c r="UGA831" s="99"/>
      <c r="UGB831" s="99"/>
      <c r="UGC831" s="99"/>
      <c r="UGD831" s="99"/>
      <c r="UGE831" s="99"/>
      <c r="UGF831" s="99"/>
      <c r="UGG831" s="99"/>
      <c r="UGH831" s="99"/>
      <c r="UGI831" s="99"/>
      <c r="UGJ831" s="99"/>
      <c r="UGK831" s="99"/>
      <c r="UGL831" s="99"/>
      <c r="UGM831" s="99"/>
      <c r="UGN831" s="99"/>
      <c r="UGO831" s="99"/>
      <c r="UGP831" s="99"/>
      <c r="UGQ831" s="99"/>
      <c r="UGR831" s="99"/>
      <c r="UGS831" s="99"/>
      <c r="UGT831" s="99"/>
      <c r="UGU831" s="99"/>
      <c r="UGV831" s="99"/>
      <c r="UGW831" s="99"/>
      <c r="UGX831" s="99"/>
      <c r="UGY831" s="99"/>
      <c r="UGZ831" s="99"/>
      <c r="UHA831" s="99"/>
      <c r="UHB831" s="99"/>
      <c r="UHC831" s="99"/>
      <c r="UHD831" s="99"/>
      <c r="UHE831" s="99"/>
      <c r="UHF831" s="99"/>
      <c r="UHG831" s="99"/>
      <c r="UHH831" s="99"/>
      <c r="UHI831" s="99"/>
      <c r="UHJ831" s="99"/>
      <c r="UHK831" s="99"/>
      <c r="UHL831" s="99"/>
      <c r="UHM831" s="99"/>
      <c r="UHN831" s="99"/>
      <c r="UHO831" s="99"/>
      <c r="UHP831" s="99"/>
      <c r="UHQ831" s="99"/>
      <c r="UHR831" s="99"/>
      <c r="UHS831" s="99"/>
      <c r="UHT831" s="99"/>
      <c r="UHU831" s="99"/>
      <c r="UHV831" s="99"/>
      <c r="UHW831" s="99"/>
      <c r="UHX831" s="99"/>
      <c r="UHY831" s="99"/>
      <c r="UHZ831" s="99"/>
      <c r="UIA831" s="99"/>
      <c r="UIB831" s="99"/>
      <c r="UIC831" s="99"/>
      <c r="UID831" s="99"/>
      <c r="UIE831" s="99"/>
      <c r="UIF831" s="99"/>
      <c r="UIG831" s="99"/>
      <c r="UIH831" s="99"/>
      <c r="UII831" s="99"/>
      <c r="UIJ831" s="99"/>
      <c r="UIK831" s="99"/>
      <c r="UIL831" s="99"/>
      <c r="UIM831" s="99"/>
      <c r="UIN831" s="99"/>
      <c r="UIO831" s="99"/>
      <c r="UIP831" s="99"/>
      <c r="UIQ831" s="99"/>
      <c r="UIR831" s="99"/>
      <c r="UIS831" s="99"/>
      <c r="UIT831" s="99"/>
      <c r="UIU831" s="99"/>
      <c r="UIV831" s="99"/>
      <c r="UIW831" s="99"/>
      <c r="UIX831" s="99"/>
      <c r="UIY831" s="99"/>
      <c r="UIZ831" s="99"/>
      <c r="UJA831" s="99"/>
      <c r="UJB831" s="99"/>
      <c r="UJC831" s="99"/>
      <c r="UJD831" s="99"/>
      <c r="UJE831" s="99"/>
      <c r="UJF831" s="99"/>
      <c r="UJG831" s="99"/>
      <c r="UJH831" s="99"/>
      <c r="UJI831" s="99"/>
      <c r="UJJ831" s="99"/>
      <c r="UJK831" s="99"/>
      <c r="UJL831" s="99"/>
      <c r="UJM831" s="99"/>
      <c r="UJN831" s="99"/>
      <c r="UJO831" s="99"/>
      <c r="UJP831" s="99"/>
      <c r="UJQ831" s="99"/>
      <c r="UJR831" s="99"/>
      <c r="UJS831" s="99"/>
      <c r="UJT831" s="99"/>
      <c r="UJU831" s="99"/>
      <c r="UJV831" s="99"/>
      <c r="UJW831" s="99"/>
      <c r="UJX831" s="99"/>
      <c r="UJY831" s="99"/>
      <c r="UJZ831" s="99"/>
      <c r="UKA831" s="99"/>
      <c r="UKB831" s="99"/>
      <c r="UKC831" s="99"/>
      <c r="UKD831" s="99"/>
      <c r="UKE831" s="99"/>
      <c r="UKF831" s="99"/>
      <c r="UKG831" s="99"/>
      <c r="UKH831" s="99"/>
      <c r="UKI831" s="99"/>
      <c r="UKJ831" s="99"/>
      <c r="UKK831" s="99"/>
      <c r="UKL831" s="99"/>
      <c r="UKM831" s="99"/>
      <c r="UKN831" s="99"/>
      <c r="UKO831" s="99"/>
      <c r="UKP831" s="99"/>
      <c r="UKQ831" s="99"/>
      <c r="UKR831" s="99"/>
      <c r="UKS831" s="99"/>
      <c r="UKT831" s="99"/>
      <c r="UKU831" s="99"/>
      <c r="UKV831" s="99"/>
      <c r="UKW831" s="99"/>
      <c r="UKX831" s="99"/>
      <c r="UKY831" s="99"/>
      <c r="UKZ831" s="99"/>
      <c r="ULA831" s="99"/>
      <c r="ULB831" s="99"/>
      <c r="ULC831" s="99"/>
      <c r="ULD831" s="99"/>
      <c r="ULE831" s="99"/>
      <c r="ULF831" s="99"/>
      <c r="ULG831" s="99"/>
      <c r="ULH831" s="99"/>
      <c r="ULI831" s="99"/>
      <c r="ULJ831" s="99"/>
      <c r="ULK831" s="99"/>
      <c r="ULL831" s="99"/>
      <c r="ULM831" s="99"/>
      <c r="ULN831" s="99"/>
      <c r="ULO831" s="99"/>
      <c r="ULP831" s="99"/>
      <c r="ULQ831" s="99"/>
      <c r="ULR831" s="99"/>
      <c r="ULS831" s="99"/>
      <c r="ULT831" s="99"/>
      <c r="ULU831" s="99"/>
      <c r="ULV831" s="99"/>
      <c r="ULW831" s="99"/>
      <c r="ULX831" s="99"/>
      <c r="ULY831" s="99"/>
      <c r="ULZ831" s="99"/>
      <c r="UMA831" s="99"/>
      <c r="UMB831" s="99"/>
      <c r="UMC831" s="99"/>
      <c r="UMD831" s="99"/>
      <c r="UME831" s="99"/>
      <c r="UMF831" s="99"/>
      <c r="UMG831" s="99"/>
      <c r="UMH831" s="99"/>
      <c r="UMI831" s="99"/>
      <c r="UMJ831" s="99"/>
      <c r="UMK831" s="99"/>
      <c r="UML831" s="99"/>
      <c r="UMM831" s="99"/>
      <c r="UMN831" s="99"/>
      <c r="UMO831" s="99"/>
      <c r="UMP831" s="99"/>
      <c r="UMQ831" s="99"/>
      <c r="UMR831" s="99"/>
      <c r="UMS831" s="99"/>
      <c r="UMT831" s="99"/>
      <c r="UMU831" s="99"/>
      <c r="UMV831" s="99"/>
      <c r="UMW831" s="99"/>
      <c r="UMX831" s="99"/>
      <c r="UMY831" s="99"/>
      <c r="UMZ831" s="99"/>
      <c r="UNA831" s="99"/>
      <c r="UNB831" s="99"/>
      <c r="UNC831" s="99"/>
      <c r="UND831" s="99"/>
      <c r="UNE831" s="99"/>
      <c r="UNF831" s="99"/>
      <c r="UNG831" s="99"/>
      <c r="UNH831" s="99"/>
      <c r="UNI831" s="99"/>
      <c r="UNJ831" s="99"/>
      <c r="UNK831" s="99"/>
      <c r="UNL831" s="99"/>
      <c r="UNM831" s="99"/>
      <c r="UNN831" s="99"/>
      <c r="UNO831" s="99"/>
      <c r="UNP831" s="99"/>
      <c r="UNQ831" s="99"/>
      <c r="UNR831" s="99"/>
      <c r="UNS831" s="99"/>
      <c r="UNT831" s="99"/>
      <c r="UNU831" s="99"/>
      <c r="UNV831" s="99"/>
      <c r="UNW831" s="99"/>
      <c r="UNX831" s="99"/>
      <c r="UNY831" s="99"/>
      <c r="UNZ831" s="99"/>
      <c r="UOA831" s="99"/>
      <c r="UOB831" s="99"/>
      <c r="UOC831" s="99"/>
      <c r="UOD831" s="99"/>
      <c r="UOE831" s="99"/>
      <c r="UOF831" s="99"/>
      <c r="UOG831" s="99"/>
      <c r="UOH831" s="99"/>
      <c r="UOI831" s="99"/>
      <c r="UOJ831" s="99"/>
      <c r="UOK831" s="99"/>
      <c r="UOL831" s="99"/>
      <c r="UOM831" s="99"/>
      <c r="UON831" s="99"/>
      <c r="UOO831" s="99"/>
      <c r="UOP831" s="99"/>
      <c r="UOQ831" s="99"/>
      <c r="UOR831" s="99"/>
      <c r="UOS831" s="99"/>
      <c r="UOT831" s="99"/>
      <c r="UOU831" s="99"/>
      <c r="UOV831" s="99"/>
      <c r="UOW831" s="99"/>
      <c r="UOX831" s="99"/>
      <c r="UOY831" s="99"/>
      <c r="UOZ831" s="99"/>
      <c r="UPA831" s="99"/>
      <c r="UPB831" s="99"/>
      <c r="UPC831" s="99"/>
      <c r="UPD831" s="99"/>
      <c r="UPE831" s="99"/>
      <c r="UPF831" s="99"/>
      <c r="UPG831" s="99"/>
      <c r="UPH831" s="99"/>
      <c r="UPI831" s="99"/>
      <c r="UPJ831" s="99"/>
      <c r="UPK831" s="99"/>
      <c r="UPL831" s="99"/>
      <c r="UPM831" s="99"/>
      <c r="UPN831" s="99"/>
      <c r="UPO831" s="99"/>
      <c r="UPP831" s="99"/>
      <c r="UPQ831" s="99"/>
      <c r="UPR831" s="99"/>
      <c r="UPS831" s="99"/>
      <c r="UPT831" s="99"/>
      <c r="UPU831" s="99"/>
      <c r="UPV831" s="99"/>
      <c r="UPW831" s="99"/>
      <c r="UPX831" s="99"/>
      <c r="UPY831" s="99"/>
      <c r="UPZ831" s="99"/>
      <c r="UQA831" s="99"/>
      <c r="UQB831" s="99"/>
      <c r="UQC831" s="99"/>
      <c r="UQD831" s="99"/>
      <c r="UQE831" s="99"/>
      <c r="UQF831" s="99"/>
      <c r="UQG831" s="99"/>
      <c r="UQH831" s="99"/>
      <c r="UQI831" s="99"/>
      <c r="UQJ831" s="99"/>
      <c r="UQK831" s="99"/>
      <c r="UQL831" s="99"/>
      <c r="UQM831" s="99"/>
      <c r="UQN831" s="99"/>
      <c r="UQO831" s="99"/>
      <c r="UQP831" s="99"/>
      <c r="UQQ831" s="99"/>
      <c r="UQR831" s="99"/>
      <c r="UQS831" s="99"/>
      <c r="UQT831" s="99"/>
      <c r="UQU831" s="99"/>
      <c r="UQV831" s="99"/>
      <c r="UQW831" s="99"/>
      <c r="UQX831" s="99"/>
      <c r="UQY831" s="99"/>
      <c r="UQZ831" s="99"/>
      <c r="URA831" s="99"/>
      <c r="URB831" s="99"/>
      <c r="URC831" s="99"/>
      <c r="URD831" s="99"/>
      <c r="URE831" s="99"/>
      <c r="URF831" s="99"/>
      <c r="URG831" s="99"/>
      <c r="URH831" s="99"/>
      <c r="URI831" s="99"/>
      <c r="URJ831" s="99"/>
      <c r="URK831" s="99"/>
      <c r="URL831" s="99"/>
      <c r="URM831" s="99"/>
      <c r="URN831" s="99"/>
      <c r="URO831" s="99"/>
      <c r="URP831" s="99"/>
      <c r="URQ831" s="99"/>
      <c r="URR831" s="99"/>
      <c r="URS831" s="99"/>
      <c r="URT831" s="99"/>
      <c r="URU831" s="99"/>
      <c r="URV831" s="99"/>
      <c r="URW831" s="99"/>
      <c r="URX831" s="99"/>
      <c r="URY831" s="99"/>
      <c r="URZ831" s="99"/>
      <c r="USA831" s="99"/>
      <c r="USB831" s="99"/>
      <c r="USC831" s="99"/>
      <c r="USD831" s="99"/>
      <c r="USE831" s="99"/>
      <c r="USF831" s="99"/>
      <c r="USG831" s="99"/>
      <c r="USH831" s="99"/>
      <c r="USI831" s="99"/>
      <c r="USJ831" s="99"/>
      <c r="USK831" s="99"/>
      <c r="USL831" s="99"/>
      <c r="USM831" s="99"/>
      <c r="USN831" s="99"/>
      <c r="USO831" s="99"/>
      <c r="USP831" s="99"/>
      <c r="USQ831" s="99"/>
      <c r="USR831" s="99"/>
      <c r="USS831" s="99"/>
      <c r="UST831" s="99"/>
      <c r="USU831" s="99"/>
      <c r="USV831" s="99"/>
      <c r="USW831" s="99"/>
      <c r="USX831" s="99"/>
      <c r="USY831" s="99"/>
      <c r="USZ831" s="99"/>
      <c r="UTA831" s="99"/>
      <c r="UTB831" s="99"/>
      <c r="UTC831" s="99"/>
      <c r="UTD831" s="99"/>
      <c r="UTE831" s="99"/>
      <c r="UTF831" s="99"/>
      <c r="UTG831" s="99"/>
      <c r="UTH831" s="99"/>
      <c r="UTI831" s="99"/>
      <c r="UTJ831" s="99"/>
      <c r="UTK831" s="99"/>
      <c r="UTL831" s="99"/>
      <c r="UTM831" s="99"/>
      <c r="UTN831" s="99"/>
      <c r="UTO831" s="99"/>
      <c r="UTP831" s="99"/>
      <c r="UTQ831" s="99"/>
      <c r="UTR831" s="99"/>
      <c r="UTS831" s="99"/>
      <c r="UTT831" s="99"/>
      <c r="UTU831" s="99"/>
      <c r="UTV831" s="99"/>
      <c r="UTW831" s="99"/>
      <c r="UTX831" s="99"/>
      <c r="UTY831" s="99"/>
      <c r="UTZ831" s="99"/>
      <c r="UUA831" s="99"/>
      <c r="UUB831" s="99"/>
      <c r="UUC831" s="99"/>
      <c r="UUD831" s="99"/>
      <c r="UUE831" s="99"/>
      <c r="UUF831" s="99"/>
      <c r="UUG831" s="99"/>
      <c r="UUH831" s="99"/>
      <c r="UUI831" s="99"/>
      <c r="UUJ831" s="99"/>
      <c r="UUK831" s="99"/>
      <c r="UUL831" s="99"/>
      <c r="UUM831" s="99"/>
      <c r="UUN831" s="99"/>
      <c r="UUO831" s="99"/>
      <c r="UUP831" s="99"/>
      <c r="UUQ831" s="99"/>
      <c r="UUR831" s="99"/>
      <c r="UUS831" s="99"/>
      <c r="UUT831" s="99"/>
      <c r="UUU831" s="99"/>
      <c r="UUV831" s="99"/>
      <c r="UUW831" s="99"/>
      <c r="UUX831" s="99"/>
      <c r="UUY831" s="99"/>
      <c r="UUZ831" s="99"/>
      <c r="UVA831" s="99"/>
      <c r="UVB831" s="99"/>
      <c r="UVC831" s="99"/>
      <c r="UVD831" s="99"/>
      <c r="UVE831" s="99"/>
      <c r="UVF831" s="99"/>
      <c r="UVG831" s="99"/>
      <c r="UVH831" s="99"/>
      <c r="UVI831" s="99"/>
      <c r="UVJ831" s="99"/>
      <c r="UVK831" s="99"/>
      <c r="UVL831" s="99"/>
      <c r="UVM831" s="99"/>
      <c r="UVN831" s="99"/>
      <c r="UVO831" s="99"/>
      <c r="UVP831" s="99"/>
      <c r="UVQ831" s="99"/>
      <c r="UVR831" s="99"/>
      <c r="UVS831" s="99"/>
      <c r="UVT831" s="99"/>
      <c r="UVU831" s="99"/>
      <c r="UVV831" s="99"/>
      <c r="UVW831" s="99"/>
      <c r="UVX831" s="99"/>
      <c r="UVY831" s="99"/>
      <c r="UVZ831" s="99"/>
      <c r="UWA831" s="99"/>
      <c r="UWB831" s="99"/>
      <c r="UWC831" s="99"/>
      <c r="UWD831" s="99"/>
      <c r="UWE831" s="99"/>
      <c r="UWF831" s="99"/>
      <c r="UWG831" s="99"/>
      <c r="UWH831" s="99"/>
      <c r="UWI831" s="99"/>
      <c r="UWJ831" s="99"/>
      <c r="UWK831" s="99"/>
      <c r="UWL831" s="99"/>
      <c r="UWM831" s="99"/>
      <c r="UWN831" s="99"/>
      <c r="UWO831" s="99"/>
      <c r="UWP831" s="99"/>
      <c r="UWQ831" s="99"/>
      <c r="UWR831" s="99"/>
      <c r="UWS831" s="99"/>
      <c r="UWT831" s="99"/>
      <c r="UWU831" s="99"/>
      <c r="UWV831" s="99"/>
      <c r="UWW831" s="99"/>
      <c r="UWX831" s="99"/>
      <c r="UWY831" s="99"/>
      <c r="UWZ831" s="99"/>
      <c r="UXA831" s="99"/>
      <c r="UXB831" s="99"/>
      <c r="UXC831" s="99"/>
      <c r="UXD831" s="99"/>
      <c r="UXE831" s="99"/>
      <c r="UXF831" s="99"/>
      <c r="UXG831" s="99"/>
      <c r="UXH831" s="99"/>
      <c r="UXI831" s="99"/>
      <c r="UXJ831" s="99"/>
      <c r="UXK831" s="99"/>
      <c r="UXL831" s="99"/>
      <c r="UXM831" s="99"/>
      <c r="UXN831" s="99"/>
      <c r="UXO831" s="99"/>
      <c r="UXP831" s="99"/>
      <c r="UXQ831" s="99"/>
      <c r="UXR831" s="99"/>
      <c r="UXS831" s="99"/>
      <c r="UXT831" s="99"/>
      <c r="UXU831" s="99"/>
      <c r="UXV831" s="99"/>
      <c r="UXW831" s="99"/>
      <c r="UXX831" s="99"/>
      <c r="UXY831" s="99"/>
      <c r="UXZ831" s="99"/>
      <c r="UYA831" s="99"/>
      <c r="UYB831" s="99"/>
      <c r="UYC831" s="99"/>
      <c r="UYD831" s="99"/>
      <c r="UYE831" s="99"/>
      <c r="UYF831" s="99"/>
      <c r="UYG831" s="99"/>
      <c r="UYH831" s="99"/>
      <c r="UYI831" s="99"/>
      <c r="UYJ831" s="99"/>
      <c r="UYK831" s="99"/>
      <c r="UYL831" s="99"/>
      <c r="UYM831" s="99"/>
      <c r="UYN831" s="99"/>
      <c r="UYO831" s="99"/>
      <c r="UYP831" s="99"/>
      <c r="UYQ831" s="99"/>
      <c r="UYR831" s="99"/>
      <c r="UYS831" s="99"/>
      <c r="UYT831" s="99"/>
      <c r="UYU831" s="99"/>
      <c r="UYV831" s="99"/>
      <c r="UYW831" s="99"/>
      <c r="UYX831" s="99"/>
      <c r="UYY831" s="99"/>
      <c r="UYZ831" s="99"/>
      <c r="UZA831" s="99"/>
      <c r="UZB831" s="99"/>
      <c r="UZC831" s="99"/>
      <c r="UZD831" s="99"/>
      <c r="UZE831" s="99"/>
      <c r="UZF831" s="99"/>
      <c r="UZG831" s="99"/>
      <c r="UZH831" s="99"/>
      <c r="UZI831" s="99"/>
      <c r="UZJ831" s="99"/>
      <c r="UZK831" s="99"/>
      <c r="UZL831" s="99"/>
      <c r="UZM831" s="99"/>
      <c r="UZN831" s="99"/>
      <c r="UZO831" s="99"/>
      <c r="UZP831" s="99"/>
      <c r="UZQ831" s="99"/>
      <c r="UZR831" s="99"/>
      <c r="UZS831" s="99"/>
      <c r="UZT831" s="99"/>
      <c r="UZU831" s="99"/>
      <c r="UZV831" s="99"/>
      <c r="UZW831" s="99"/>
      <c r="UZX831" s="99"/>
      <c r="UZY831" s="99"/>
      <c r="UZZ831" s="99"/>
      <c r="VAA831" s="99"/>
      <c r="VAB831" s="99"/>
      <c r="VAC831" s="99"/>
      <c r="VAD831" s="99"/>
      <c r="VAE831" s="99"/>
      <c r="VAF831" s="99"/>
      <c r="VAG831" s="99"/>
      <c r="VAH831" s="99"/>
      <c r="VAI831" s="99"/>
      <c r="VAJ831" s="99"/>
      <c r="VAK831" s="99"/>
      <c r="VAL831" s="99"/>
      <c r="VAM831" s="99"/>
      <c r="VAN831" s="99"/>
      <c r="VAO831" s="99"/>
      <c r="VAP831" s="99"/>
      <c r="VAQ831" s="99"/>
      <c r="VAR831" s="99"/>
      <c r="VAS831" s="99"/>
      <c r="VAT831" s="99"/>
      <c r="VAU831" s="99"/>
      <c r="VAV831" s="99"/>
      <c r="VAW831" s="99"/>
      <c r="VAX831" s="99"/>
      <c r="VAY831" s="99"/>
      <c r="VAZ831" s="99"/>
      <c r="VBA831" s="99"/>
      <c r="VBB831" s="99"/>
      <c r="VBC831" s="99"/>
      <c r="VBD831" s="99"/>
      <c r="VBE831" s="99"/>
      <c r="VBF831" s="99"/>
      <c r="VBG831" s="99"/>
      <c r="VBH831" s="99"/>
      <c r="VBI831" s="99"/>
      <c r="VBJ831" s="99"/>
      <c r="VBK831" s="99"/>
      <c r="VBL831" s="99"/>
      <c r="VBM831" s="99"/>
      <c r="VBN831" s="99"/>
      <c r="VBO831" s="99"/>
      <c r="VBP831" s="99"/>
      <c r="VBQ831" s="99"/>
      <c r="VBR831" s="99"/>
      <c r="VBS831" s="99"/>
      <c r="VBT831" s="99"/>
      <c r="VBU831" s="99"/>
      <c r="VBV831" s="99"/>
      <c r="VBW831" s="99"/>
      <c r="VBX831" s="99"/>
      <c r="VBY831" s="99"/>
      <c r="VBZ831" s="99"/>
      <c r="VCA831" s="99"/>
      <c r="VCB831" s="99"/>
      <c r="VCC831" s="99"/>
      <c r="VCD831" s="99"/>
      <c r="VCE831" s="99"/>
      <c r="VCF831" s="99"/>
      <c r="VCG831" s="99"/>
      <c r="VCH831" s="99"/>
      <c r="VCI831" s="99"/>
      <c r="VCJ831" s="99"/>
      <c r="VCK831" s="99"/>
      <c r="VCL831" s="99"/>
      <c r="VCM831" s="99"/>
      <c r="VCN831" s="99"/>
      <c r="VCO831" s="99"/>
      <c r="VCP831" s="99"/>
      <c r="VCQ831" s="99"/>
      <c r="VCR831" s="99"/>
      <c r="VCS831" s="99"/>
      <c r="VCT831" s="99"/>
      <c r="VCU831" s="99"/>
      <c r="VCV831" s="99"/>
      <c r="VCW831" s="99"/>
      <c r="VCX831" s="99"/>
      <c r="VCY831" s="99"/>
      <c r="VCZ831" s="99"/>
      <c r="VDA831" s="99"/>
      <c r="VDB831" s="99"/>
      <c r="VDC831" s="99"/>
      <c r="VDD831" s="99"/>
      <c r="VDE831" s="99"/>
      <c r="VDF831" s="99"/>
      <c r="VDG831" s="99"/>
      <c r="VDH831" s="99"/>
      <c r="VDI831" s="99"/>
      <c r="VDJ831" s="99"/>
      <c r="VDK831" s="99"/>
      <c r="VDL831" s="99"/>
      <c r="VDM831" s="99"/>
      <c r="VDN831" s="99"/>
      <c r="VDO831" s="99"/>
      <c r="VDP831" s="99"/>
      <c r="VDQ831" s="99"/>
      <c r="VDR831" s="99"/>
      <c r="VDS831" s="99"/>
      <c r="VDT831" s="99"/>
      <c r="VDU831" s="99"/>
      <c r="VDV831" s="99"/>
      <c r="VDW831" s="99"/>
      <c r="VDX831" s="99"/>
      <c r="VDY831" s="99"/>
      <c r="VDZ831" s="99"/>
      <c r="VEA831" s="99"/>
      <c r="VEB831" s="99"/>
      <c r="VEC831" s="99"/>
      <c r="VED831" s="99"/>
      <c r="VEE831" s="99"/>
      <c r="VEF831" s="99"/>
      <c r="VEG831" s="99"/>
      <c r="VEH831" s="99"/>
      <c r="VEI831" s="99"/>
      <c r="VEJ831" s="99"/>
      <c r="VEK831" s="99"/>
      <c r="VEL831" s="99"/>
      <c r="VEM831" s="99"/>
      <c r="VEN831" s="99"/>
      <c r="VEO831" s="99"/>
      <c r="VEP831" s="99"/>
      <c r="VEQ831" s="99"/>
      <c r="VER831" s="99"/>
      <c r="VES831" s="99"/>
      <c r="VET831" s="99"/>
      <c r="VEU831" s="99"/>
      <c r="VEV831" s="99"/>
      <c r="VEW831" s="99"/>
      <c r="VEX831" s="99"/>
      <c r="VEY831" s="99"/>
      <c r="VEZ831" s="99"/>
      <c r="VFA831" s="99"/>
      <c r="VFB831" s="99"/>
      <c r="VFC831" s="99"/>
      <c r="VFD831" s="99"/>
      <c r="VFE831" s="99"/>
      <c r="VFF831" s="99"/>
      <c r="VFG831" s="99"/>
      <c r="VFH831" s="99"/>
      <c r="VFI831" s="99"/>
      <c r="VFJ831" s="99"/>
      <c r="VFK831" s="99"/>
      <c r="VFL831" s="99"/>
      <c r="VFM831" s="99"/>
      <c r="VFN831" s="99"/>
      <c r="VFO831" s="99"/>
      <c r="VFP831" s="99"/>
      <c r="VFQ831" s="99"/>
      <c r="VFR831" s="99"/>
      <c r="VFS831" s="99"/>
      <c r="VFT831" s="99"/>
      <c r="VFU831" s="99"/>
      <c r="VFV831" s="99"/>
      <c r="VFW831" s="99"/>
      <c r="VFX831" s="99"/>
      <c r="VFY831" s="99"/>
      <c r="VFZ831" s="99"/>
      <c r="VGA831" s="99"/>
      <c r="VGB831" s="99"/>
      <c r="VGC831" s="99"/>
      <c r="VGD831" s="99"/>
      <c r="VGE831" s="99"/>
      <c r="VGF831" s="99"/>
      <c r="VGG831" s="99"/>
      <c r="VGH831" s="99"/>
      <c r="VGI831" s="99"/>
      <c r="VGJ831" s="99"/>
      <c r="VGK831" s="99"/>
      <c r="VGL831" s="99"/>
      <c r="VGM831" s="99"/>
      <c r="VGN831" s="99"/>
      <c r="VGO831" s="99"/>
      <c r="VGP831" s="99"/>
      <c r="VGQ831" s="99"/>
      <c r="VGR831" s="99"/>
      <c r="VGS831" s="99"/>
      <c r="VGT831" s="99"/>
      <c r="VGU831" s="99"/>
      <c r="VGV831" s="99"/>
      <c r="VGW831" s="99"/>
      <c r="VGX831" s="99"/>
      <c r="VGY831" s="99"/>
      <c r="VGZ831" s="99"/>
      <c r="VHA831" s="99"/>
      <c r="VHB831" s="99"/>
      <c r="VHC831" s="99"/>
      <c r="VHD831" s="99"/>
      <c r="VHE831" s="99"/>
      <c r="VHF831" s="99"/>
      <c r="VHG831" s="99"/>
      <c r="VHH831" s="99"/>
      <c r="VHI831" s="99"/>
      <c r="VHJ831" s="99"/>
      <c r="VHK831" s="99"/>
      <c r="VHL831" s="99"/>
      <c r="VHM831" s="99"/>
      <c r="VHN831" s="99"/>
      <c r="VHO831" s="99"/>
      <c r="VHP831" s="99"/>
      <c r="VHQ831" s="99"/>
      <c r="VHR831" s="99"/>
      <c r="VHS831" s="99"/>
      <c r="VHT831" s="99"/>
      <c r="VHU831" s="99"/>
      <c r="VHV831" s="99"/>
      <c r="VHW831" s="99"/>
      <c r="VHX831" s="99"/>
      <c r="VHY831" s="99"/>
      <c r="VHZ831" s="99"/>
      <c r="VIA831" s="99"/>
      <c r="VIB831" s="99"/>
      <c r="VIC831" s="99"/>
      <c r="VID831" s="99"/>
      <c r="VIE831" s="99"/>
      <c r="VIF831" s="99"/>
      <c r="VIG831" s="99"/>
      <c r="VIH831" s="99"/>
      <c r="VII831" s="99"/>
      <c r="VIJ831" s="99"/>
      <c r="VIK831" s="99"/>
      <c r="VIL831" s="99"/>
      <c r="VIM831" s="99"/>
      <c r="VIN831" s="99"/>
      <c r="VIO831" s="99"/>
      <c r="VIP831" s="99"/>
      <c r="VIQ831" s="99"/>
      <c r="VIR831" s="99"/>
      <c r="VIS831" s="99"/>
      <c r="VIT831" s="99"/>
      <c r="VIU831" s="99"/>
      <c r="VIV831" s="99"/>
      <c r="VIW831" s="99"/>
      <c r="VIX831" s="99"/>
      <c r="VIY831" s="99"/>
      <c r="VIZ831" s="99"/>
      <c r="VJA831" s="99"/>
      <c r="VJB831" s="99"/>
      <c r="VJC831" s="99"/>
      <c r="VJD831" s="99"/>
      <c r="VJE831" s="99"/>
      <c r="VJF831" s="99"/>
      <c r="VJG831" s="99"/>
      <c r="VJH831" s="99"/>
      <c r="VJI831" s="99"/>
      <c r="VJJ831" s="99"/>
      <c r="VJK831" s="99"/>
      <c r="VJL831" s="99"/>
      <c r="VJM831" s="99"/>
      <c r="VJN831" s="99"/>
      <c r="VJO831" s="99"/>
      <c r="VJP831" s="99"/>
      <c r="VJQ831" s="99"/>
      <c r="VJR831" s="99"/>
      <c r="VJS831" s="99"/>
      <c r="VJT831" s="99"/>
      <c r="VJU831" s="99"/>
      <c r="VJV831" s="99"/>
      <c r="VJW831" s="99"/>
      <c r="VJX831" s="99"/>
      <c r="VJY831" s="99"/>
      <c r="VJZ831" s="99"/>
      <c r="VKA831" s="99"/>
      <c r="VKB831" s="99"/>
      <c r="VKC831" s="99"/>
      <c r="VKD831" s="99"/>
      <c r="VKE831" s="99"/>
      <c r="VKF831" s="99"/>
      <c r="VKG831" s="99"/>
      <c r="VKH831" s="99"/>
      <c r="VKI831" s="99"/>
      <c r="VKJ831" s="99"/>
      <c r="VKK831" s="99"/>
      <c r="VKL831" s="99"/>
      <c r="VKM831" s="99"/>
      <c r="VKN831" s="99"/>
      <c r="VKO831" s="99"/>
      <c r="VKP831" s="99"/>
      <c r="VKQ831" s="99"/>
      <c r="VKR831" s="99"/>
      <c r="VKS831" s="99"/>
      <c r="VKT831" s="99"/>
      <c r="VKU831" s="99"/>
      <c r="VKV831" s="99"/>
      <c r="VKW831" s="99"/>
      <c r="VKX831" s="99"/>
      <c r="VKY831" s="99"/>
      <c r="VKZ831" s="99"/>
      <c r="VLA831" s="99"/>
      <c r="VLB831" s="99"/>
      <c r="VLC831" s="99"/>
      <c r="VLD831" s="99"/>
      <c r="VLE831" s="99"/>
      <c r="VLF831" s="99"/>
      <c r="VLG831" s="99"/>
      <c r="VLH831" s="99"/>
      <c r="VLI831" s="99"/>
      <c r="VLJ831" s="99"/>
      <c r="VLK831" s="99"/>
      <c r="VLL831" s="99"/>
      <c r="VLM831" s="99"/>
      <c r="VLN831" s="99"/>
      <c r="VLO831" s="99"/>
      <c r="VLP831" s="99"/>
      <c r="VLQ831" s="99"/>
      <c r="VLR831" s="99"/>
      <c r="VLS831" s="99"/>
      <c r="VLT831" s="99"/>
      <c r="VLU831" s="99"/>
      <c r="VLV831" s="99"/>
      <c r="VLW831" s="99"/>
      <c r="VLX831" s="99"/>
      <c r="VLY831" s="99"/>
      <c r="VLZ831" s="99"/>
      <c r="VMA831" s="99"/>
      <c r="VMB831" s="99"/>
      <c r="VMC831" s="99"/>
      <c r="VMD831" s="99"/>
      <c r="VME831" s="99"/>
      <c r="VMF831" s="99"/>
      <c r="VMG831" s="99"/>
      <c r="VMH831" s="99"/>
      <c r="VMI831" s="99"/>
      <c r="VMJ831" s="99"/>
      <c r="VMK831" s="99"/>
      <c r="VML831" s="99"/>
      <c r="VMM831" s="99"/>
      <c r="VMN831" s="99"/>
      <c r="VMO831" s="99"/>
      <c r="VMP831" s="99"/>
      <c r="VMQ831" s="99"/>
      <c r="VMR831" s="99"/>
      <c r="VMS831" s="99"/>
      <c r="VMT831" s="99"/>
      <c r="VMU831" s="99"/>
      <c r="VMV831" s="99"/>
      <c r="VMW831" s="99"/>
      <c r="VMX831" s="99"/>
      <c r="VMY831" s="99"/>
      <c r="VMZ831" s="99"/>
      <c r="VNA831" s="99"/>
      <c r="VNB831" s="99"/>
      <c r="VNC831" s="99"/>
      <c r="VND831" s="99"/>
      <c r="VNE831" s="99"/>
      <c r="VNF831" s="99"/>
      <c r="VNG831" s="99"/>
      <c r="VNH831" s="99"/>
      <c r="VNI831" s="99"/>
      <c r="VNJ831" s="99"/>
      <c r="VNK831" s="99"/>
      <c r="VNL831" s="99"/>
      <c r="VNM831" s="99"/>
      <c r="VNN831" s="99"/>
      <c r="VNO831" s="99"/>
      <c r="VNP831" s="99"/>
      <c r="VNQ831" s="99"/>
      <c r="VNR831" s="99"/>
      <c r="VNS831" s="99"/>
      <c r="VNT831" s="99"/>
      <c r="VNU831" s="99"/>
      <c r="VNV831" s="99"/>
      <c r="VNW831" s="99"/>
      <c r="VNX831" s="99"/>
      <c r="VNY831" s="99"/>
      <c r="VNZ831" s="99"/>
      <c r="VOA831" s="99"/>
      <c r="VOB831" s="99"/>
      <c r="VOC831" s="99"/>
      <c r="VOD831" s="99"/>
      <c r="VOE831" s="99"/>
      <c r="VOF831" s="99"/>
      <c r="VOG831" s="99"/>
      <c r="VOH831" s="99"/>
      <c r="VOI831" s="99"/>
      <c r="VOJ831" s="99"/>
      <c r="VOK831" s="99"/>
      <c r="VOL831" s="99"/>
      <c r="VOM831" s="99"/>
      <c r="VON831" s="99"/>
      <c r="VOO831" s="99"/>
      <c r="VOP831" s="99"/>
      <c r="VOQ831" s="99"/>
      <c r="VOR831" s="99"/>
      <c r="VOS831" s="99"/>
      <c r="VOT831" s="99"/>
      <c r="VOU831" s="99"/>
      <c r="VOV831" s="99"/>
      <c r="VOW831" s="99"/>
      <c r="VOX831" s="99"/>
      <c r="VOY831" s="99"/>
      <c r="VOZ831" s="99"/>
      <c r="VPA831" s="99"/>
      <c r="VPB831" s="99"/>
      <c r="VPC831" s="99"/>
      <c r="VPD831" s="99"/>
      <c r="VPE831" s="99"/>
      <c r="VPF831" s="99"/>
      <c r="VPG831" s="99"/>
      <c r="VPH831" s="99"/>
      <c r="VPI831" s="99"/>
      <c r="VPJ831" s="99"/>
      <c r="VPK831" s="99"/>
      <c r="VPL831" s="99"/>
      <c r="VPM831" s="99"/>
      <c r="VPN831" s="99"/>
      <c r="VPO831" s="99"/>
      <c r="VPP831" s="99"/>
      <c r="VPQ831" s="99"/>
      <c r="VPR831" s="99"/>
      <c r="VPS831" s="99"/>
      <c r="VPT831" s="99"/>
      <c r="VPU831" s="99"/>
      <c r="VPV831" s="99"/>
      <c r="VPW831" s="99"/>
      <c r="VPX831" s="99"/>
      <c r="VPY831" s="99"/>
      <c r="VPZ831" s="99"/>
      <c r="VQA831" s="99"/>
      <c r="VQB831" s="99"/>
      <c r="VQC831" s="99"/>
      <c r="VQD831" s="99"/>
      <c r="VQE831" s="99"/>
      <c r="VQF831" s="99"/>
      <c r="VQG831" s="99"/>
      <c r="VQH831" s="99"/>
      <c r="VQI831" s="99"/>
      <c r="VQJ831" s="99"/>
      <c r="VQK831" s="99"/>
      <c r="VQL831" s="99"/>
      <c r="VQM831" s="99"/>
      <c r="VQN831" s="99"/>
      <c r="VQO831" s="99"/>
      <c r="VQP831" s="99"/>
      <c r="VQQ831" s="99"/>
      <c r="VQR831" s="99"/>
      <c r="VQS831" s="99"/>
      <c r="VQT831" s="99"/>
      <c r="VQU831" s="99"/>
      <c r="VQV831" s="99"/>
      <c r="VQW831" s="99"/>
      <c r="VQX831" s="99"/>
      <c r="VQY831" s="99"/>
      <c r="VQZ831" s="99"/>
      <c r="VRA831" s="99"/>
      <c r="VRB831" s="99"/>
      <c r="VRC831" s="99"/>
      <c r="VRD831" s="99"/>
      <c r="VRE831" s="99"/>
      <c r="VRF831" s="99"/>
      <c r="VRG831" s="99"/>
      <c r="VRH831" s="99"/>
      <c r="VRI831" s="99"/>
      <c r="VRJ831" s="99"/>
      <c r="VRK831" s="99"/>
      <c r="VRL831" s="99"/>
      <c r="VRM831" s="99"/>
      <c r="VRN831" s="99"/>
      <c r="VRO831" s="99"/>
      <c r="VRP831" s="99"/>
      <c r="VRQ831" s="99"/>
      <c r="VRR831" s="99"/>
      <c r="VRS831" s="99"/>
      <c r="VRT831" s="99"/>
      <c r="VRU831" s="99"/>
      <c r="VRV831" s="99"/>
      <c r="VRW831" s="99"/>
      <c r="VRX831" s="99"/>
      <c r="VRY831" s="99"/>
      <c r="VRZ831" s="99"/>
      <c r="VSA831" s="99"/>
      <c r="VSB831" s="99"/>
      <c r="VSC831" s="99"/>
      <c r="VSD831" s="99"/>
      <c r="VSE831" s="99"/>
      <c r="VSF831" s="99"/>
      <c r="VSG831" s="99"/>
      <c r="VSH831" s="99"/>
      <c r="VSI831" s="99"/>
      <c r="VSJ831" s="99"/>
      <c r="VSK831" s="99"/>
      <c r="VSL831" s="99"/>
      <c r="VSM831" s="99"/>
      <c r="VSN831" s="99"/>
      <c r="VSO831" s="99"/>
      <c r="VSP831" s="99"/>
      <c r="VSQ831" s="99"/>
      <c r="VSR831" s="99"/>
      <c r="VSS831" s="99"/>
      <c r="VST831" s="99"/>
      <c r="VSU831" s="99"/>
      <c r="VSV831" s="99"/>
      <c r="VSW831" s="99"/>
      <c r="VSX831" s="99"/>
      <c r="VSY831" s="99"/>
      <c r="VSZ831" s="99"/>
      <c r="VTA831" s="99"/>
      <c r="VTB831" s="99"/>
      <c r="VTC831" s="99"/>
      <c r="VTD831" s="99"/>
      <c r="VTE831" s="99"/>
      <c r="VTF831" s="99"/>
      <c r="VTG831" s="99"/>
      <c r="VTH831" s="99"/>
      <c r="VTI831" s="99"/>
      <c r="VTJ831" s="99"/>
      <c r="VTK831" s="99"/>
      <c r="VTL831" s="99"/>
      <c r="VTM831" s="99"/>
      <c r="VTN831" s="99"/>
      <c r="VTO831" s="99"/>
      <c r="VTP831" s="99"/>
      <c r="VTQ831" s="99"/>
      <c r="VTR831" s="99"/>
      <c r="VTS831" s="99"/>
      <c r="VTT831" s="99"/>
      <c r="VTU831" s="99"/>
      <c r="VTV831" s="99"/>
      <c r="VTW831" s="99"/>
      <c r="VTX831" s="99"/>
      <c r="VTY831" s="99"/>
      <c r="VTZ831" s="99"/>
      <c r="VUA831" s="99"/>
      <c r="VUB831" s="99"/>
      <c r="VUC831" s="99"/>
      <c r="VUD831" s="99"/>
      <c r="VUE831" s="99"/>
      <c r="VUF831" s="99"/>
      <c r="VUG831" s="99"/>
      <c r="VUH831" s="99"/>
      <c r="VUI831" s="99"/>
      <c r="VUJ831" s="99"/>
      <c r="VUK831" s="99"/>
      <c r="VUL831" s="99"/>
      <c r="VUM831" s="99"/>
      <c r="VUN831" s="99"/>
      <c r="VUO831" s="99"/>
      <c r="VUP831" s="99"/>
      <c r="VUQ831" s="99"/>
      <c r="VUR831" s="99"/>
      <c r="VUS831" s="99"/>
      <c r="VUT831" s="99"/>
      <c r="VUU831" s="99"/>
      <c r="VUV831" s="99"/>
      <c r="VUW831" s="99"/>
      <c r="VUX831" s="99"/>
      <c r="VUY831" s="99"/>
      <c r="VUZ831" s="99"/>
      <c r="VVA831" s="99"/>
      <c r="VVB831" s="99"/>
      <c r="VVC831" s="99"/>
      <c r="VVD831" s="99"/>
      <c r="VVE831" s="99"/>
      <c r="VVF831" s="99"/>
      <c r="VVG831" s="99"/>
      <c r="VVH831" s="99"/>
      <c r="VVI831" s="99"/>
      <c r="VVJ831" s="99"/>
      <c r="VVK831" s="99"/>
      <c r="VVL831" s="99"/>
      <c r="VVM831" s="99"/>
      <c r="VVN831" s="99"/>
      <c r="VVO831" s="99"/>
      <c r="VVP831" s="99"/>
      <c r="VVQ831" s="99"/>
      <c r="VVR831" s="99"/>
      <c r="VVS831" s="99"/>
      <c r="VVT831" s="99"/>
      <c r="VVU831" s="99"/>
      <c r="VVV831" s="99"/>
      <c r="VVW831" s="99"/>
      <c r="VVX831" s="99"/>
      <c r="VVY831" s="99"/>
      <c r="VVZ831" s="99"/>
      <c r="VWA831" s="99"/>
      <c r="VWB831" s="99"/>
      <c r="VWC831" s="99"/>
      <c r="VWD831" s="99"/>
      <c r="VWE831" s="99"/>
      <c r="VWF831" s="99"/>
      <c r="VWG831" s="99"/>
      <c r="VWH831" s="99"/>
      <c r="VWI831" s="99"/>
      <c r="VWJ831" s="99"/>
      <c r="VWK831" s="99"/>
      <c r="VWL831" s="99"/>
      <c r="VWM831" s="99"/>
      <c r="VWN831" s="99"/>
      <c r="VWO831" s="99"/>
      <c r="VWP831" s="99"/>
      <c r="VWQ831" s="99"/>
      <c r="VWR831" s="99"/>
      <c r="VWS831" s="99"/>
      <c r="VWT831" s="99"/>
      <c r="VWU831" s="99"/>
      <c r="VWV831" s="99"/>
      <c r="VWW831" s="99"/>
      <c r="VWX831" s="99"/>
      <c r="VWY831" s="99"/>
      <c r="VWZ831" s="99"/>
      <c r="VXA831" s="99"/>
      <c r="VXB831" s="99"/>
      <c r="VXC831" s="99"/>
      <c r="VXD831" s="99"/>
      <c r="VXE831" s="99"/>
      <c r="VXF831" s="99"/>
      <c r="VXG831" s="99"/>
      <c r="VXH831" s="99"/>
      <c r="VXI831" s="99"/>
      <c r="VXJ831" s="99"/>
      <c r="VXK831" s="99"/>
      <c r="VXL831" s="99"/>
      <c r="VXM831" s="99"/>
      <c r="VXN831" s="99"/>
      <c r="VXO831" s="99"/>
      <c r="VXP831" s="99"/>
      <c r="VXQ831" s="99"/>
      <c r="VXR831" s="99"/>
      <c r="VXS831" s="99"/>
      <c r="VXT831" s="99"/>
      <c r="VXU831" s="99"/>
      <c r="VXV831" s="99"/>
      <c r="VXW831" s="99"/>
      <c r="VXX831" s="99"/>
      <c r="VXY831" s="99"/>
      <c r="VXZ831" s="99"/>
      <c r="VYA831" s="99"/>
      <c r="VYB831" s="99"/>
      <c r="VYC831" s="99"/>
      <c r="VYD831" s="99"/>
      <c r="VYE831" s="99"/>
      <c r="VYF831" s="99"/>
      <c r="VYG831" s="99"/>
      <c r="VYH831" s="99"/>
      <c r="VYI831" s="99"/>
      <c r="VYJ831" s="99"/>
      <c r="VYK831" s="99"/>
      <c r="VYL831" s="99"/>
      <c r="VYM831" s="99"/>
      <c r="VYN831" s="99"/>
      <c r="VYO831" s="99"/>
      <c r="VYP831" s="99"/>
      <c r="VYQ831" s="99"/>
      <c r="VYR831" s="99"/>
      <c r="VYS831" s="99"/>
      <c r="VYT831" s="99"/>
      <c r="VYU831" s="99"/>
      <c r="VYV831" s="99"/>
      <c r="VYW831" s="99"/>
      <c r="VYX831" s="99"/>
      <c r="VYY831" s="99"/>
      <c r="VYZ831" s="99"/>
      <c r="VZA831" s="99"/>
      <c r="VZB831" s="99"/>
      <c r="VZC831" s="99"/>
      <c r="VZD831" s="99"/>
      <c r="VZE831" s="99"/>
      <c r="VZF831" s="99"/>
      <c r="VZG831" s="99"/>
      <c r="VZH831" s="99"/>
      <c r="VZI831" s="99"/>
      <c r="VZJ831" s="99"/>
      <c r="VZK831" s="99"/>
      <c r="VZL831" s="99"/>
      <c r="VZM831" s="99"/>
      <c r="VZN831" s="99"/>
      <c r="VZO831" s="99"/>
      <c r="VZP831" s="99"/>
      <c r="VZQ831" s="99"/>
      <c r="VZR831" s="99"/>
      <c r="VZS831" s="99"/>
      <c r="VZT831" s="99"/>
      <c r="VZU831" s="99"/>
      <c r="VZV831" s="99"/>
      <c r="VZW831" s="99"/>
      <c r="VZX831" s="99"/>
      <c r="VZY831" s="99"/>
      <c r="VZZ831" s="99"/>
      <c r="WAA831" s="99"/>
      <c r="WAB831" s="99"/>
      <c r="WAC831" s="99"/>
      <c r="WAD831" s="99"/>
      <c r="WAE831" s="99"/>
      <c r="WAF831" s="99"/>
      <c r="WAG831" s="99"/>
      <c r="WAH831" s="99"/>
      <c r="WAI831" s="99"/>
      <c r="WAJ831" s="99"/>
      <c r="WAK831" s="99"/>
      <c r="WAL831" s="99"/>
      <c r="WAM831" s="99"/>
      <c r="WAN831" s="99"/>
      <c r="WAO831" s="99"/>
      <c r="WAP831" s="99"/>
      <c r="WAQ831" s="99"/>
      <c r="WAR831" s="99"/>
      <c r="WAS831" s="99"/>
      <c r="WAT831" s="99"/>
      <c r="WAU831" s="99"/>
      <c r="WAV831" s="99"/>
      <c r="WAW831" s="99"/>
      <c r="WAX831" s="99"/>
      <c r="WAY831" s="99"/>
      <c r="WAZ831" s="99"/>
      <c r="WBA831" s="99"/>
      <c r="WBB831" s="99"/>
      <c r="WBC831" s="99"/>
      <c r="WBD831" s="99"/>
      <c r="WBE831" s="99"/>
      <c r="WBF831" s="99"/>
      <c r="WBG831" s="99"/>
      <c r="WBH831" s="99"/>
      <c r="WBI831" s="99"/>
      <c r="WBJ831" s="99"/>
      <c r="WBK831" s="99"/>
      <c r="WBL831" s="99"/>
      <c r="WBM831" s="99"/>
      <c r="WBN831" s="99"/>
      <c r="WBO831" s="99"/>
      <c r="WBP831" s="99"/>
      <c r="WBQ831" s="99"/>
      <c r="WBR831" s="99"/>
      <c r="WBS831" s="99"/>
      <c r="WBT831" s="99"/>
      <c r="WBU831" s="99"/>
      <c r="WBV831" s="99"/>
      <c r="WBW831" s="99"/>
      <c r="WBX831" s="99"/>
      <c r="WBY831" s="99"/>
      <c r="WBZ831" s="99"/>
      <c r="WCA831" s="99"/>
      <c r="WCB831" s="99"/>
      <c r="WCC831" s="99"/>
      <c r="WCD831" s="99"/>
      <c r="WCE831" s="99"/>
      <c r="WCF831" s="99"/>
      <c r="WCG831" s="99"/>
      <c r="WCH831" s="99"/>
      <c r="WCI831" s="99"/>
      <c r="WCJ831" s="99"/>
      <c r="WCK831" s="99"/>
      <c r="WCL831" s="99"/>
      <c r="WCM831" s="99"/>
      <c r="WCN831" s="99"/>
      <c r="WCO831" s="99"/>
      <c r="WCP831" s="99"/>
      <c r="WCQ831" s="99"/>
      <c r="WCR831" s="99"/>
      <c r="WCS831" s="99"/>
      <c r="WCT831" s="99"/>
      <c r="WCU831" s="99"/>
      <c r="WCV831" s="99"/>
      <c r="WCW831" s="99"/>
      <c r="WCX831" s="99"/>
      <c r="WCY831" s="99"/>
      <c r="WCZ831" s="99"/>
      <c r="WDA831" s="99"/>
      <c r="WDB831" s="99"/>
      <c r="WDC831" s="99"/>
      <c r="WDD831" s="99"/>
      <c r="WDE831" s="99"/>
      <c r="WDF831" s="99"/>
      <c r="WDG831" s="99"/>
      <c r="WDH831" s="99"/>
      <c r="WDI831" s="99"/>
      <c r="WDJ831" s="99"/>
      <c r="WDK831" s="99"/>
      <c r="WDL831" s="99"/>
      <c r="WDM831" s="99"/>
      <c r="WDN831" s="99"/>
      <c r="WDO831" s="99"/>
      <c r="WDP831" s="99"/>
      <c r="WDQ831" s="99"/>
      <c r="WDR831" s="99"/>
      <c r="WDS831" s="99"/>
      <c r="WDT831" s="99"/>
      <c r="WDU831" s="99"/>
      <c r="WDV831" s="99"/>
      <c r="WDW831" s="99"/>
      <c r="WDX831" s="99"/>
      <c r="WDY831" s="99"/>
      <c r="WDZ831" s="99"/>
      <c r="WEA831" s="99"/>
      <c r="WEB831" s="99"/>
      <c r="WEC831" s="99"/>
      <c r="WED831" s="99"/>
      <c r="WEE831" s="99"/>
      <c r="WEF831" s="99"/>
      <c r="WEG831" s="99"/>
      <c r="WEH831" s="99"/>
      <c r="WEI831" s="99"/>
      <c r="WEJ831" s="99"/>
      <c r="WEK831" s="99"/>
      <c r="WEL831" s="99"/>
      <c r="WEM831" s="99"/>
      <c r="WEN831" s="99"/>
      <c r="WEO831" s="99"/>
      <c r="WEP831" s="99"/>
      <c r="WEQ831" s="99"/>
      <c r="WER831" s="99"/>
      <c r="WES831" s="99"/>
      <c r="WET831" s="99"/>
      <c r="WEU831" s="99"/>
      <c r="WEV831" s="99"/>
      <c r="WEW831" s="99"/>
      <c r="WEX831" s="99"/>
      <c r="WEY831" s="99"/>
      <c r="WEZ831" s="99"/>
      <c r="WFA831" s="99"/>
      <c r="WFB831" s="99"/>
      <c r="WFC831" s="99"/>
      <c r="WFD831" s="99"/>
      <c r="WFE831" s="99"/>
      <c r="WFF831" s="99"/>
      <c r="WFG831" s="99"/>
      <c r="WFH831" s="99"/>
      <c r="WFI831" s="99"/>
      <c r="WFJ831" s="99"/>
      <c r="WFK831" s="99"/>
      <c r="WFL831" s="99"/>
      <c r="WFM831" s="99"/>
      <c r="WFN831" s="99"/>
      <c r="WFO831" s="99"/>
      <c r="WFP831" s="99"/>
      <c r="WFQ831" s="99"/>
      <c r="WFR831" s="99"/>
      <c r="WFS831" s="99"/>
      <c r="WFT831" s="99"/>
      <c r="WFU831" s="99"/>
      <c r="WFV831" s="99"/>
      <c r="WFW831" s="99"/>
      <c r="WFX831" s="99"/>
      <c r="WFY831" s="99"/>
      <c r="WFZ831" s="99"/>
      <c r="WGA831" s="99"/>
      <c r="WGB831" s="99"/>
      <c r="WGC831" s="99"/>
      <c r="WGD831" s="99"/>
      <c r="WGE831" s="99"/>
      <c r="WGF831" s="99"/>
      <c r="WGG831" s="99"/>
      <c r="WGH831" s="99"/>
      <c r="WGI831" s="99"/>
      <c r="WGJ831" s="99"/>
      <c r="WGK831" s="99"/>
      <c r="WGL831" s="99"/>
      <c r="WGM831" s="99"/>
      <c r="WGN831" s="99"/>
      <c r="WGO831" s="99"/>
      <c r="WGP831" s="99"/>
      <c r="WGQ831" s="99"/>
      <c r="WGR831" s="99"/>
      <c r="WGS831" s="99"/>
      <c r="WGT831" s="99"/>
      <c r="WGU831" s="99"/>
      <c r="WGV831" s="99"/>
      <c r="WGW831" s="99"/>
      <c r="WGX831" s="99"/>
      <c r="WGY831" s="99"/>
      <c r="WGZ831" s="99"/>
      <c r="WHA831" s="99"/>
      <c r="WHB831" s="99"/>
      <c r="WHC831" s="99"/>
      <c r="WHD831" s="99"/>
      <c r="WHE831" s="99"/>
      <c r="WHF831" s="99"/>
      <c r="WHG831" s="99"/>
      <c r="WHH831" s="99"/>
      <c r="WHI831" s="99"/>
      <c r="WHJ831" s="99"/>
      <c r="WHK831" s="99"/>
      <c r="WHL831" s="99"/>
      <c r="WHM831" s="99"/>
      <c r="WHN831" s="99"/>
      <c r="WHO831" s="99"/>
      <c r="WHP831" s="99"/>
      <c r="WHQ831" s="99"/>
      <c r="WHR831" s="99"/>
      <c r="WHS831" s="99"/>
      <c r="WHT831" s="99"/>
      <c r="WHU831" s="99"/>
      <c r="WHV831" s="99"/>
      <c r="WHW831" s="99"/>
      <c r="WHX831" s="99"/>
      <c r="WHY831" s="99"/>
      <c r="WHZ831" s="99"/>
      <c r="WIA831" s="99"/>
      <c r="WIB831" s="99"/>
      <c r="WIC831" s="99"/>
      <c r="WID831" s="99"/>
      <c r="WIE831" s="99"/>
      <c r="WIF831" s="99"/>
      <c r="WIG831" s="99"/>
      <c r="WIH831" s="99"/>
      <c r="WII831" s="99"/>
      <c r="WIJ831" s="99"/>
      <c r="WIK831" s="99"/>
      <c r="WIL831" s="99"/>
      <c r="WIM831" s="99"/>
      <c r="WIN831" s="99"/>
      <c r="WIO831" s="99"/>
      <c r="WIP831" s="99"/>
      <c r="WIQ831" s="99"/>
      <c r="WIR831" s="99"/>
      <c r="WIS831" s="99"/>
      <c r="WIT831" s="99"/>
      <c r="WIU831" s="99"/>
      <c r="WIV831" s="99"/>
      <c r="WIW831" s="99"/>
      <c r="WIX831" s="99"/>
      <c r="WIY831" s="99"/>
      <c r="WIZ831" s="99"/>
      <c r="WJA831" s="99"/>
      <c r="WJB831" s="99"/>
      <c r="WJC831" s="99"/>
      <c r="WJD831" s="99"/>
      <c r="WJE831" s="99"/>
      <c r="WJF831" s="99"/>
      <c r="WJG831" s="99"/>
      <c r="WJH831" s="99"/>
      <c r="WJI831" s="99"/>
      <c r="WJJ831" s="99"/>
      <c r="WJK831" s="99"/>
      <c r="WJL831" s="99"/>
      <c r="WJM831" s="99"/>
      <c r="WJN831" s="99"/>
      <c r="WJO831" s="99"/>
      <c r="WJP831" s="99"/>
      <c r="WJQ831" s="99"/>
      <c r="WJR831" s="99"/>
      <c r="WJS831" s="99"/>
      <c r="WJT831" s="99"/>
      <c r="WJU831" s="99"/>
      <c r="WJV831" s="99"/>
      <c r="WJW831" s="99"/>
      <c r="WJX831" s="99"/>
      <c r="WJY831" s="99"/>
      <c r="WJZ831" s="99"/>
      <c r="WKA831" s="99"/>
      <c r="WKB831" s="99"/>
      <c r="WKC831" s="99"/>
      <c r="WKD831" s="99"/>
      <c r="WKE831" s="99"/>
      <c r="WKF831" s="99"/>
      <c r="WKG831" s="99"/>
      <c r="WKH831" s="99"/>
      <c r="WKI831" s="99"/>
      <c r="WKJ831" s="99"/>
      <c r="WKK831" s="99"/>
      <c r="WKL831" s="99"/>
      <c r="WKM831" s="99"/>
      <c r="WKN831" s="99"/>
      <c r="WKO831" s="99"/>
      <c r="WKP831" s="99"/>
      <c r="WKQ831" s="99"/>
      <c r="WKR831" s="99"/>
      <c r="WKS831" s="99"/>
      <c r="WKT831" s="99"/>
      <c r="WKU831" s="99"/>
      <c r="WKV831" s="99"/>
      <c r="WKW831" s="99"/>
      <c r="WKX831" s="99"/>
      <c r="WKY831" s="99"/>
      <c r="WKZ831" s="99"/>
      <c r="WLA831" s="99"/>
      <c r="WLB831" s="99"/>
      <c r="WLC831" s="99"/>
      <c r="WLD831" s="99"/>
      <c r="WLE831" s="99"/>
      <c r="WLF831" s="99"/>
      <c r="WLG831" s="99"/>
      <c r="WLH831" s="99"/>
      <c r="WLI831" s="99"/>
      <c r="WLJ831" s="99"/>
      <c r="WLK831" s="99"/>
      <c r="WLL831" s="99"/>
      <c r="WLM831" s="99"/>
      <c r="WLN831" s="99"/>
      <c r="WLO831" s="99"/>
      <c r="WLP831" s="99"/>
      <c r="WLQ831" s="99"/>
      <c r="WLR831" s="99"/>
      <c r="WLS831" s="99"/>
      <c r="WLT831" s="99"/>
      <c r="WLU831" s="99"/>
      <c r="WLV831" s="99"/>
      <c r="WLW831" s="99"/>
      <c r="WLX831" s="99"/>
      <c r="WLY831" s="99"/>
      <c r="WLZ831" s="99"/>
      <c r="WMA831" s="99"/>
      <c r="WMB831" s="99"/>
      <c r="WMC831" s="99"/>
      <c r="WMD831" s="99"/>
      <c r="WME831" s="99"/>
      <c r="WMF831" s="99"/>
      <c r="WMG831" s="99"/>
      <c r="WMH831" s="99"/>
      <c r="WMI831" s="99"/>
      <c r="WMJ831" s="99"/>
      <c r="WMK831" s="99"/>
      <c r="WML831" s="99"/>
      <c r="WMM831" s="99"/>
      <c r="WMN831" s="99"/>
      <c r="WMO831" s="99"/>
      <c r="WMP831" s="99"/>
      <c r="WMQ831" s="99"/>
      <c r="WMR831" s="99"/>
      <c r="WMS831" s="99"/>
      <c r="WMT831" s="99"/>
      <c r="WMU831" s="99"/>
      <c r="WMV831" s="99"/>
      <c r="WMW831" s="99"/>
      <c r="WMX831" s="99"/>
      <c r="WMY831" s="99"/>
      <c r="WMZ831" s="99"/>
      <c r="WNA831" s="99"/>
      <c r="WNB831" s="99"/>
      <c r="WNC831" s="99"/>
      <c r="WND831" s="99"/>
      <c r="WNE831" s="99"/>
      <c r="WNF831" s="99"/>
      <c r="WNG831" s="99"/>
      <c r="WNH831" s="99"/>
      <c r="WNI831" s="99"/>
      <c r="WNJ831" s="99"/>
      <c r="WNK831" s="99"/>
      <c r="WNL831" s="99"/>
      <c r="WNM831" s="99"/>
      <c r="WNN831" s="99"/>
      <c r="WNO831" s="99"/>
      <c r="WNP831" s="99"/>
      <c r="WNQ831" s="99"/>
      <c r="WNR831" s="99"/>
      <c r="WNS831" s="99"/>
      <c r="WNT831" s="99"/>
      <c r="WNU831" s="99"/>
      <c r="WNV831" s="99"/>
      <c r="WNW831" s="99"/>
      <c r="WNX831" s="99"/>
      <c r="WNY831" s="99"/>
      <c r="WNZ831" s="99"/>
      <c r="WOA831" s="99"/>
      <c r="WOB831" s="99"/>
      <c r="WOC831" s="99"/>
      <c r="WOD831" s="99"/>
      <c r="WOE831" s="99"/>
      <c r="WOF831" s="99"/>
      <c r="WOG831" s="99"/>
      <c r="WOH831" s="99"/>
      <c r="WOI831" s="99"/>
      <c r="WOJ831" s="99"/>
      <c r="WOK831" s="99"/>
      <c r="WOL831" s="99"/>
      <c r="WOM831" s="99"/>
      <c r="WON831" s="99"/>
      <c r="WOO831" s="99"/>
      <c r="WOP831" s="99"/>
      <c r="WOQ831" s="99"/>
      <c r="WOR831" s="99"/>
      <c r="WOS831" s="99"/>
      <c r="WOT831" s="99"/>
      <c r="WOU831" s="99"/>
      <c r="WOV831" s="99"/>
      <c r="WOW831" s="99"/>
      <c r="WOX831" s="99"/>
      <c r="WOY831" s="99"/>
      <c r="WOZ831" s="99"/>
      <c r="WPA831" s="99"/>
      <c r="WPB831" s="99"/>
      <c r="WPC831" s="99"/>
      <c r="WPD831" s="99"/>
      <c r="WPE831" s="99"/>
      <c r="WPF831" s="99"/>
      <c r="WPG831" s="99"/>
      <c r="WPH831" s="99"/>
      <c r="WPI831" s="99"/>
      <c r="WPJ831" s="99"/>
      <c r="WPK831" s="99"/>
      <c r="WPL831" s="99"/>
      <c r="WPM831" s="99"/>
      <c r="WPN831" s="99"/>
      <c r="WPO831" s="99"/>
      <c r="WPP831" s="99"/>
      <c r="WPQ831" s="99"/>
      <c r="WPR831" s="99"/>
      <c r="WPS831" s="99"/>
      <c r="WPT831" s="99"/>
      <c r="WPU831" s="99"/>
      <c r="WPV831" s="99"/>
      <c r="WPW831" s="99"/>
      <c r="WPX831" s="99"/>
      <c r="WPY831" s="99"/>
      <c r="WPZ831" s="99"/>
      <c r="WQA831" s="99"/>
      <c r="WQB831" s="99"/>
      <c r="WQC831" s="99"/>
      <c r="WQD831" s="99"/>
      <c r="WQE831" s="99"/>
      <c r="WQF831" s="99"/>
      <c r="WQG831" s="99"/>
      <c r="WQH831" s="99"/>
      <c r="WQI831" s="99"/>
      <c r="WQJ831" s="99"/>
      <c r="WQK831" s="99"/>
      <c r="WQL831" s="99"/>
      <c r="WQM831" s="99"/>
      <c r="WQN831" s="99"/>
      <c r="WQO831" s="99"/>
      <c r="WQP831" s="99"/>
      <c r="WQQ831" s="99"/>
      <c r="WQR831" s="99"/>
      <c r="WQS831" s="99"/>
      <c r="WQT831" s="99"/>
      <c r="WQU831" s="99"/>
      <c r="WQV831" s="99"/>
      <c r="WQW831" s="99"/>
      <c r="WQX831" s="99"/>
      <c r="WQY831" s="99"/>
      <c r="WQZ831" s="99"/>
      <c r="WRA831" s="99"/>
      <c r="WRB831" s="99"/>
      <c r="WRC831" s="99"/>
      <c r="WRD831" s="99"/>
      <c r="WRE831" s="99"/>
      <c r="WRF831" s="99"/>
      <c r="WRG831" s="99"/>
      <c r="WRH831" s="99"/>
      <c r="WRI831" s="99"/>
      <c r="WRJ831" s="99"/>
      <c r="WRK831" s="99"/>
      <c r="WRL831" s="99"/>
      <c r="WRM831" s="99"/>
      <c r="WRN831" s="99"/>
      <c r="WRO831" s="99"/>
      <c r="WRP831" s="99"/>
      <c r="WRQ831" s="99"/>
      <c r="WRR831" s="99"/>
      <c r="WRS831" s="99"/>
      <c r="WRT831" s="99"/>
      <c r="WRU831" s="99"/>
      <c r="WRV831" s="99"/>
      <c r="WRW831" s="99"/>
      <c r="WRX831" s="99"/>
      <c r="WRY831" s="99"/>
      <c r="WRZ831" s="99"/>
      <c r="WSA831" s="99"/>
      <c r="WSB831" s="99"/>
      <c r="WSC831" s="99"/>
      <c r="WSD831" s="99"/>
      <c r="WSE831" s="99"/>
      <c r="WSF831" s="99"/>
      <c r="WSG831" s="99"/>
      <c r="WSH831" s="99"/>
      <c r="WSI831" s="99"/>
      <c r="WSJ831" s="99"/>
      <c r="WSK831" s="99"/>
      <c r="WSL831" s="99"/>
      <c r="WSM831" s="99"/>
      <c r="WSN831" s="99"/>
      <c r="WSO831" s="99"/>
      <c r="WSP831" s="99"/>
      <c r="WSQ831" s="99"/>
      <c r="WSR831" s="99"/>
      <c r="WSS831" s="99"/>
      <c r="WST831" s="99"/>
      <c r="WSU831" s="99"/>
      <c r="WSV831" s="99"/>
      <c r="WSW831" s="99"/>
      <c r="WSX831" s="99"/>
      <c r="WSY831" s="99"/>
      <c r="WSZ831" s="99"/>
      <c r="WTA831" s="99"/>
      <c r="WTB831" s="99"/>
      <c r="WTC831" s="99"/>
      <c r="WTD831" s="99"/>
      <c r="WTE831" s="99"/>
      <c r="WTF831" s="99"/>
      <c r="WTG831" s="99"/>
      <c r="WTH831" s="99"/>
      <c r="WTI831" s="99"/>
      <c r="WTJ831" s="99"/>
      <c r="WTK831" s="99"/>
      <c r="WTL831" s="99"/>
      <c r="WTM831" s="99"/>
      <c r="WTN831" s="99"/>
      <c r="WTO831" s="99"/>
      <c r="WTP831" s="99"/>
      <c r="WTQ831" s="99"/>
      <c r="WTR831" s="99"/>
      <c r="WTS831" s="99"/>
      <c r="WTT831" s="99"/>
      <c r="WTU831" s="99"/>
      <c r="WTV831" s="99"/>
      <c r="WTW831" s="99"/>
      <c r="WTX831" s="99"/>
      <c r="WTY831" s="99"/>
      <c r="WTZ831" s="99"/>
      <c r="WUA831" s="99"/>
      <c r="WUB831" s="99"/>
      <c r="WUC831" s="99"/>
      <c r="WUD831" s="99"/>
      <c r="WUE831" s="99"/>
      <c r="WUF831" s="99"/>
      <c r="WUG831" s="99"/>
      <c r="WUH831" s="99"/>
      <c r="WUI831" s="99"/>
      <c r="WUJ831" s="99"/>
      <c r="WUK831" s="99"/>
      <c r="WUL831" s="99"/>
      <c r="WUM831" s="99"/>
      <c r="WUN831" s="99"/>
      <c r="WUO831" s="99"/>
      <c r="WUP831" s="99"/>
      <c r="WUQ831" s="99"/>
      <c r="WUR831" s="99"/>
      <c r="WUS831" s="99"/>
      <c r="WUT831" s="99"/>
      <c r="WUU831" s="99"/>
      <c r="WUV831" s="99"/>
      <c r="WUW831" s="99"/>
      <c r="WUX831" s="99"/>
      <c r="WUY831" s="99"/>
      <c r="WUZ831" s="99"/>
      <c r="WVA831" s="99"/>
      <c r="WVB831" s="99"/>
      <c r="WVC831" s="99"/>
      <c r="WVD831" s="99"/>
      <c r="WVE831" s="99"/>
      <c r="WVF831" s="99"/>
      <c r="WVG831" s="99"/>
      <c r="WVH831" s="99"/>
      <c r="WVI831" s="99"/>
      <c r="WVJ831" s="99"/>
      <c r="WVK831" s="99"/>
      <c r="WVL831" s="99"/>
      <c r="WVM831" s="99"/>
      <c r="WVN831" s="99"/>
      <c r="WVO831" s="99"/>
      <c r="WVP831" s="99"/>
      <c r="WVQ831" s="99"/>
      <c r="WVR831" s="99"/>
      <c r="WVS831" s="99"/>
      <c r="WVT831" s="99"/>
      <c r="WVU831" s="99"/>
      <c r="WVV831" s="99"/>
      <c r="WVW831" s="99"/>
      <c r="WVX831" s="99"/>
      <c r="WVY831" s="99"/>
      <c r="WVZ831" s="99"/>
      <c r="WWA831" s="99"/>
      <c r="WWB831" s="99"/>
      <c r="WWC831" s="99"/>
      <c r="WWD831" s="99"/>
      <c r="WWE831" s="99"/>
      <c r="WWF831" s="99"/>
      <c r="WWG831" s="99"/>
      <c r="WWH831" s="99"/>
      <c r="WWI831" s="99"/>
      <c r="WWJ831" s="99"/>
      <c r="WWK831" s="99"/>
      <c r="WWL831" s="99"/>
      <c r="WWM831" s="99"/>
      <c r="WWN831" s="99"/>
      <c r="WWO831" s="99"/>
      <c r="WWP831" s="99"/>
      <c r="WWQ831" s="99"/>
      <c r="WWR831" s="99"/>
      <c r="WWS831" s="99"/>
      <c r="WWT831" s="99"/>
      <c r="WWU831" s="99"/>
      <c r="WWV831" s="99"/>
      <c r="WWW831" s="99"/>
      <c r="WWX831" s="99"/>
      <c r="WWY831" s="99"/>
      <c r="WWZ831" s="99"/>
      <c r="WXA831" s="99"/>
      <c r="WXB831" s="99"/>
      <c r="WXC831" s="99"/>
      <c r="WXD831" s="99"/>
      <c r="WXE831" s="99"/>
      <c r="WXF831" s="99"/>
      <c r="WXG831" s="99"/>
      <c r="WXH831" s="99"/>
      <c r="WXI831" s="99"/>
      <c r="WXJ831" s="99"/>
      <c r="WXK831" s="99"/>
      <c r="WXL831" s="99"/>
      <c r="WXM831" s="99"/>
      <c r="WXN831" s="99"/>
      <c r="WXO831" s="99"/>
      <c r="WXP831" s="99"/>
      <c r="WXQ831" s="99"/>
      <c r="WXR831" s="99"/>
      <c r="WXS831" s="99"/>
      <c r="WXT831" s="99"/>
      <c r="WXU831" s="99"/>
      <c r="WXV831" s="99"/>
      <c r="WXW831" s="99"/>
      <c r="WXX831" s="99"/>
      <c r="WXY831" s="99"/>
      <c r="WXZ831" s="99"/>
      <c r="WYA831" s="99"/>
      <c r="WYB831" s="99"/>
      <c r="WYC831" s="99"/>
      <c r="WYD831" s="99"/>
      <c r="WYE831" s="99"/>
      <c r="WYF831" s="99"/>
      <c r="WYG831" s="99"/>
      <c r="WYH831" s="99"/>
      <c r="WYI831" s="99"/>
      <c r="WYJ831" s="99"/>
      <c r="WYK831" s="99"/>
      <c r="WYL831" s="99"/>
      <c r="WYM831" s="99"/>
      <c r="WYN831" s="99"/>
      <c r="WYO831" s="99"/>
      <c r="WYP831" s="99"/>
      <c r="WYQ831" s="99"/>
      <c r="WYR831" s="99"/>
      <c r="WYS831" s="99"/>
      <c r="WYT831" s="99"/>
      <c r="WYU831" s="99"/>
      <c r="WYV831" s="99"/>
      <c r="WYW831" s="99"/>
      <c r="WYX831" s="99"/>
      <c r="WYY831" s="99"/>
      <c r="WYZ831" s="99"/>
      <c r="WZA831" s="99"/>
      <c r="WZB831" s="99"/>
      <c r="WZC831" s="99"/>
      <c r="WZD831" s="99"/>
      <c r="WZE831" s="99"/>
      <c r="WZF831" s="99"/>
      <c r="WZG831" s="99"/>
      <c r="WZH831" s="99"/>
      <c r="WZI831" s="99"/>
      <c r="WZJ831" s="99"/>
      <c r="WZK831" s="99"/>
      <c r="WZL831" s="99"/>
      <c r="WZM831" s="99"/>
      <c r="WZN831" s="99"/>
      <c r="WZO831" s="99"/>
      <c r="WZP831" s="99"/>
      <c r="WZQ831" s="99"/>
      <c r="WZR831" s="99"/>
      <c r="WZS831" s="99"/>
      <c r="WZT831" s="99"/>
      <c r="WZU831" s="99"/>
      <c r="WZV831" s="99"/>
      <c r="WZW831" s="99"/>
      <c r="WZX831" s="99"/>
      <c r="WZY831" s="99"/>
      <c r="WZZ831" s="99"/>
      <c r="XAA831" s="99"/>
      <c r="XAB831" s="99"/>
      <c r="XAC831" s="99"/>
      <c r="XAD831" s="99"/>
      <c r="XAE831" s="99"/>
      <c r="XAF831" s="99"/>
      <c r="XAG831" s="99"/>
      <c r="XAH831" s="99"/>
      <c r="XAI831" s="99"/>
      <c r="XAJ831" s="99"/>
      <c r="XAK831" s="99"/>
      <c r="XAL831" s="99"/>
      <c r="XAM831" s="99"/>
      <c r="XAN831" s="99"/>
      <c r="XAO831" s="99"/>
      <c r="XAP831" s="99"/>
      <c r="XAQ831" s="99"/>
      <c r="XAR831" s="99"/>
      <c r="XAS831" s="99"/>
      <c r="XAT831" s="99"/>
      <c r="XAU831" s="99"/>
      <c r="XAV831" s="99"/>
      <c r="XAW831" s="99"/>
      <c r="XAX831" s="99"/>
      <c r="XAY831" s="99"/>
      <c r="XAZ831" s="99"/>
      <c r="XBA831" s="99"/>
      <c r="XBB831" s="99"/>
      <c r="XBC831" s="99"/>
      <c r="XBD831" s="99"/>
      <c r="XBE831" s="99"/>
      <c r="XBF831" s="99"/>
      <c r="XBG831" s="99"/>
      <c r="XBH831" s="99"/>
      <c r="XBI831" s="99"/>
      <c r="XBJ831" s="99"/>
      <c r="XBK831" s="99"/>
      <c r="XBL831" s="99"/>
      <c r="XBM831" s="99"/>
      <c r="XBN831" s="99"/>
      <c r="XBO831" s="99"/>
      <c r="XBP831" s="99"/>
      <c r="XBQ831" s="99"/>
      <c r="XBR831" s="99"/>
      <c r="XBS831" s="99"/>
      <c r="XBT831" s="99"/>
      <c r="XBU831" s="99"/>
      <c r="XBV831" s="99"/>
      <c r="XBW831" s="99"/>
      <c r="XBX831" s="99"/>
      <c r="XBY831" s="99"/>
      <c r="XBZ831" s="99"/>
      <c r="XCA831" s="99"/>
      <c r="XCB831" s="99"/>
      <c r="XCC831" s="99"/>
      <c r="XCD831" s="99"/>
      <c r="XCE831" s="99"/>
      <c r="XCF831" s="99"/>
      <c r="XCG831" s="99"/>
      <c r="XCH831" s="99"/>
      <c r="XCI831" s="99"/>
      <c r="XCJ831" s="99"/>
      <c r="XCK831" s="99"/>
      <c r="XCL831" s="99"/>
      <c r="XCM831" s="99"/>
      <c r="XCN831" s="99"/>
      <c r="XCO831" s="99"/>
      <c r="XCP831" s="99"/>
      <c r="XCQ831" s="99"/>
      <c r="XCR831" s="99"/>
      <c r="XCS831" s="99"/>
      <c r="XCT831" s="99"/>
      <c r="XCU831" s="99"/>
      <c r="XCV831" s="99"/>
      <c r="XCW831" s="99"/>
      <c r="XCX831" s="99"/>
      <c r="XCY831" s="99"/>
      <c r="XCZ831" s="99"/>
      <c r="XDA831" s="99"/>
      <c r="XDB831" s="99"/>
      <c r="XDC831" s="99"/>
      <c r="XDD831" s="99"/>
      <c r="XDE831" s="99"/>
      <c r="XDF831" s="99"/>
      <c r="XDG831" s="99"/>
      <c r="XDH831" s="99"/>
      <c r="XDI831" s="99"/>
      <c r="XDJ831" s="99"/>
      <c r="XDK831" s="99"/>
      <c r="XDL831" s="99"/>
      <c r="XDM831" s="99"/>
      <c r="XDN831" s="99"/>
      <c r="XDO831" s="99"/>
      <c r="XDP831" s="99"/>
      <c r="XDQ831" s="99"/>
      <c r="XDR831" s="99"/>
      <c r="XDS831" s="99"/>
      <c r="XDT831" s="99"/>
      <c r="XDU831" s="99"/>
      <c r="XDV831" s="99"/>
      <c r="XDW831" s="99"/>
      <c r="XDX831" s="99"/>
      <c r="XDY831" s="99"/>
      <c r="XDZ831" s="99"/>
      <c r="XEA831" s="99"/>
      <c r="XEB831" s="99"/>
      <c r="XEC831" s="99"/>
      <c r="XED831" s="99"/>
      <c r="XEE831" s="99"/>
      <c r="XEF831" s="99"/>
      <c r="XEG831" s="99"/>
      <c r="XEH831" s="99"/>
      <c r="XEI831" s="99"/>
      <c r="XEJ831" s="99"/>
      <c r="XEK831" s="99"/>
      <c r="XEL831" s="99"/>
      <c r="XEM831" s="99"/>
      <c r="XEN831" s="99"/>
      <c r="XEO831" s="99"/>
      <c r="XEP831" s="99"/>
      <c r="XEQ831" s="99"/>
      <c r="XER831" s="99"/>
      <c r="XES831" s="99"/>
      <c r="XET831" s="99"/>
      <c r="XEU831" s="99"/>
      <c r="XEV831" s="99"/>
      <c r="XEW831" s="99"/>
      <c r="XEX831" s="99"/>
      <c r="XEY831" s="99"/>
      <c r="XEZ831" s="99"/>
      <c r="XFA831" s="86"/>
    </row>
    <row r="832" spans="1:16381" s="77" customFormat="1" ht="14.15" customHeight="1" x14ac:dyDescent="0.2">
      <c r="A832" s="250" t="s">
        <v>2247</v>
      </c>
      <c r="B832" s="251" t="s">
        <v>1439</v>
      </c>
      <c r="C832" s="258">
        <f t="shared" si="115"/>
        <v>159</v>
      </c>
      <c r="D832" s="263">
        <f t="shared" si="116"/>
        <v>150</v>
      </c>
      <c r="E832" s="125">
        <v>150</v>
      </c>
      <c r="F832" s="125"/>
      <c r="G832" s="125">
        <v>9</v>
      </c>
      <c r="H832" s="126"/>
      <c r="I832" s="126"/>
      <c r="J832" s="126"/>
      <c r="K832" s="126"/>
      <c r="L832" s="126"/>
      <c r="M832" s="126"/>
      <c r="N832" s="126"/>
      <c r="O832" s="126"/>
      <c r="P832" s="126"/>
      <c r="Q832" s="126"/>
      <c r="R832" s="126"/>
      <c r="S832" s="126"/>
      <c r="T832" s="126"/>
      <c r="U832" s="126"/>
      <c r="V832" s="126"/>
      <c r="W832" s="126"/>
      <c r="X832" s="126"/>
      <c r="Y832" s="126"/>
      <c r="Z832" s="126"/>
      <c r="AA832" s="125">
        <v>25</v>
      </c>
      <c r="AB832" s="125">
        <v>22</v>
      </c>
      <c r="AC832" s="125">
        <v>112</v>
      </c>
      <c r="AD832" s="125"/>
      <c r="AE832" s="125"/>
      <c r="AF832" s="125"/>
      <c r="AG832" s="125"/>
      <c r="AH832" s="125">
        <v>159</v>
      </c>
      <c r="AI832" s="125"/>
      <c r="AJ832" s="125"/>
      <c r="AK832" s="310">
        <v>57320</v>
      </c>
      <c r="AL832" s="310">
        <f t="shared" ref="AL832:AL859" si="118">AK832*E832</f>
        <v>8598000</v>
      </c>
      <c r="AM832" s="65" t="s">
        <v>654</v>
      </c>
      <c r="AN832" s="65"/>
      <c r="AO832" s="65"/>
      <c r="AP832" s="65"/>
      <c r="AQ832" s="65"/>
      <c r="AR832" s="65"/>
      <c r="AS832" s="76"/>
    </row>
    <row r="833" spans="1:45" s="67" customFormat="1" ht="14.15" customHeight="1" x14ac:dyDescent="0.2">
      <c r="A833" s="250" t="s">
        <v>2248</v>
      </c>
      <c r="B833" s="251" t="s">
        <v>1440</v>
      </c>
      <c r="C833" s="258">
        <f t="shared" si="115"/>
        <v>0</v>
      </c>
      <c r="D833" s="263">
        <f t="shared" si="116"/>
        <v>0</v>
      </c>
      <c r="E833" s="125"/>
      <c r="F833" s="125"/>
      <c r="G833" s="125"/>
      <c r="H833" s="126"/>
      <c r="I833" s="126"/>
      <c r="J833" s="126"/>
      <c r="K833" s="126"/>
      <c r="L833" s="126"/>
      <c r="M833" s="126"/>
      <c r="N833" s="126"/>
      <c r="O833" s="126"/>
      <c r="P833" s="126"/>
      <c r="Q833" s="126"/>
      <c r="R833" s="126"/>
      <c r="S833" s="126"/>
      <c r="T833" s="126"/>
      <c r="U833" s="126"/>
      <c r="V833" s="126"/>
      <c r="W833" s="126"/>
      <c r="X833" s="126"/>
      <c r="Y833" s="126"/>
      <c r="Z833" s="126"/>
      <c r="AA833" s="125"/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310">
        <v>63980</v>
      </c>
      <c r="AL833" s="310">
        <f t="shared" si="118"/>
        <v>0</v>
      </c>
      <c r="AM833" s="65" t="s">
        <v>654</v>
      </c>
      <c r="AN833" s="65"/>
      <c r="AO833" s="65"/>
      <c r="AP833" s="65"/>
      <c r="AQ833" s="65"/>
      <c r="AR833" s="65"/>
      <c r="AS833" s="66"/>
    </row>
    <row r="834" spans="1:45" s="67" customFormat="1" ht="14.15" customHeight="1" x14ac:dyDescent="0.2">
      <c r="A834" s="250" t="s">
        <v>2249</v>
      </c>
      <c r="B834" s="251" t="s">
        <v>1441</v>
      </c>
      <c r="C834" s="258">
        <f t="shared" si="115"/>
        <v>0</v>
      </c>
      <c r="D834" s="263">
        <f t="shared" si="116"/>
        <v>0</v>
      </c>
      <c r="E834" s="125"/>
      <c r="F834" s="125"/>
      <c r="G834" s="125"/>
      <c r="H834" s="126"/>
      <c r="I834" s="126"/>
      <c r="J834" s="126"/>
      <c r="K834" s="126"/>
      <c r="L834" s="126"/>
      <c r="M834" s="126"/>
      <c r="N834" s="126"/>
      <c r="O834" s="126"/>
      <c r="P834" s="126"/>
      <c r="Q834" s="126"/>
      <c r="R834" s="126"/>
      <c r="S834" s="126"/>
      <c r="T834" s="126"/>
      <c r="U834" s="126"/>
      <c r="V834" s="126"/>
      <c r="W834" s="126"/>
      <c r="X834" s="126"/>
      <c r="Y834" s="126"/>
      <c r="Z834" s="126"/>
      <c r="AA834" s="125"/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310">
        <v>52740</v>
      </c>
      <c r="AL834" s="310">
        <f t="shared" si="118"/>
        <v>0</v>
      </c>
      <c r="AM834" s="65" t="s">
        <v>654</v>
      </c>
      <c r="AN834" s="65"/>
      <c r="AO834" s="65"/>
      <c r="AP834" s="65"/>
      <c r="AQ834" s="65"/>
      <c r="AR834" s="65"/>
      <c r="AS834" s="66"/>
    </row>
    <row r="835" spans="1:45" s="67" customFormat="1" ht="14.15" customHeight="1" x14ac:dyDescent="0.2">
      <c r="A835" s="250" t="s">
        <v>2250</v>
      </c>
      <c r="B835" s="251" t="s">
        <v>1442</v>
      </c>
      <c r="C835" s="258">
        <f t="shared" si="115"/>
        <v>5</v>
      </c>
      <c r="D835" s="263">
        <f t="shared" si="116"/>
        <v>5</v>
      </c>
      <c r="E835" s="125">
        <v>5</v>
      </c>
      <c r="F835" s="125"/>
      <c r="G835" s="125"/>
      <c r="H835" s="126"/>
      <c r="I835" s="126"/>
      <c r="J835" s="126"/>
      <c r="K835" s="126"/>
      <c r="L835" s="126"/>
      <c r="M835" s="126"/>
      <c r="N835" s="126"/>
      <c r="O835" s="126"/>
      <c r="P835" s="126"/>
      <c r="Q835" s="126"/>
      <c r="R835" s="126"/>
      <c r="S835" s="126"/>
      <c r="T835" s="126"/>
      <c r="U835" s="126"/>
      <c r="V835" s="126"/>
      <c r="W835" s="126"/>
      <c r="X835" s="126"/>
      <c r="Y835" s="126"/>
      <c r="Z835" s="126"/>
      <c r="AA835" s="125"/>
      <c r="AB835" s="125">
        <v>5</v>
      </c>
      <c r="AC835" s="125"/>
      <c r="AD835" s="125"/>
      <c r="AE835" s="125"/>
      <c r="AF835" s="125"/>
      <c r="AG835" s="125"/>
      <c r="AH835" s="125">
        <v>5</v>
      </c>
      <c r="AI835" s="125"/>
      <c r="AJ835" s="125"/>
      <c r="AK835" s="317">
        <v>52740</v>
      </c>
      <c r="AL835" s="317">
        <f t="shared" si="118"/>
        <v>263700</v>
      </c>
      <c r="AM835" s="65" t="s">
        <v>654</v>
      </c>
      <c r="AN835" s="65"/>
      <c r="AO835" s="65"/>
      <c r="AP835" s="65"/>
      <c r="AQ835" s="65"/>
      <c r="AR835" s="65"/>
      <c r="AS835" s="66"/>
    </row>
    <row r="836" spans="1:45" s="67" customFormat="1" ht="14.15" customHeight="1" x14ac:dyDescent="0.2">
      <c r="A836" s="250" t="s">
        <v>2251</v>
      </c>
      <c r="B836" s="251" t="s">
        <v>1443</v>
      </c>
      <c r="C836" s="258">
        <f t="shared" si="115"/>
        <v>7</v>
      </c>
      <c r="D836" s="263">
        <f t="shared" si="116"/>
        <v>7</v>
      </c>
      <c r="E836" s="125">
        <v>7</v>
      </c>
      <c r="F836" s="125"/>
      <c r="G836" s="125"/>
      <c r="H836" s="126"/>
      <c r="I836" s="126"/>
      <c r="J836" s="126"/>
      <c r="K836" s="126"/>
      <c r="L836" s="126"/>
      <c r="M836" s="126"/>
      <c r="N836" s="126"/>
      <c r="O836" s="126"/>
      <c r="P836" s="126"/>
      <c r="Q836" s="126"/>
      <c r="R836" s="126"/>
      <c r="S836" s="126"/>
      <c r="T836" s="126"/>
      <c r="U836" s="126"/>
      <c r="V836" s="126"/>
      <c r="W836" s="126"/>
      <c r="X836" s="126"/>
      <c r="Y836" s="126"/>
      <c r="Z836" s="126"/>
      <c r="AA836" s="125">
        <v>2</v>
      </c>
      <c r="AB836" s="125">
        <v>4</v>
      </c>
      <c r="AC836" s="125">
        <v>1</v>
      </c>
      <c r="AD836" s="125"/>
      <c r="AE836" s="125"/>
      <c r="AF836" s="125"/>
      <c r="AG836" s="125"/>
      <c r="AH836" s="125">
        <v>7</v>
      </c>
      <c r="AI836" s="125"/>
      <c r="AJ836" s="125"/>
      <c r="AK836" s="317">
        <v>63980</v>
      </c>
      <c r="AL836" s="317">
        <f t="shared" si="118"/>
        <v>447860</v>
      </c>
      <c r="AM836" s="65" t="s">
        <v>654</v>
      </c>
      <c r="AN836" s="65"/>
      <c r="AO836" s="65"/>
      <c r="AP836" s="65"/>
      <c r="AQ836" s="65"/>
      <c r="AR836" s="65"/>
      <c r="AS836" s="66"/>
    </row>
    <row r="837" spans="1:45" s="67" customFormat="1" ht="14.15" customHeight="1" x14ac:dyDescent="0.2">
      <c r="A837" s="250" t="s">
        <v>2252</v>
      </c>
      <c r="B837" s="251" t="s">
        <v>1444</v>
      </c>
      <c r="C837" s="258">
        <f t="shared" si="115"/>
        <v>7</v>
      </c>
      <c r="D837" s="263">
        <f t="shared" si="116"/>
        <v>7</v>
      </c>
      <c r="E837" s="125">
        <v>7</v>
      </c>
      <c r="F837" s="125"/>
      <c r="G837" s="125"/>
      <c r="H837" s="126"/>
      <c r="I837" s="126"/>
      <c r="J837" s="126"/>
      <c r="K837" s="126"/>
      <c r="L837" s="126"/>
      <c r="M837" s="126"/>
      <c r="N837" s="126"/>
      <c r="O837" s="126"/>
      <c r="P837" s="126"/>
      <c r="Q837" s="126"/>
      <c r="R837" s="126"/>
      <c r="S837" s="126"/>
      <c r="T837" s="126"/>
      <c r="U837" s="126"/>
      <c r="V837" s="126"/>
      <c r="W837" s="126"/>
      <c r="X837" s="126"/>
      <c r="Y837" s="126"/>
      <c r="Z837" s="126"/>
      <c r="AA837" s="125">
        <v>2</v>
      </c>
      <c r="AB837" s="125">
        <v>1</v>
      </c>
      <c r="AC837" s="125">
        <v>4</v>
      </c>
      <c r="AD837" s="125"/>
      <c r="AE837" s="125"/>
      <c r="AF837" s="125"/>
      <c r="AG837" s="125"/>
      <c r="AH837" s="125">
        <v>7</v>
      </c>
      <c r="AI837" s="125"/>
      <c r="AJ837" s="125"/>
      <c r="AK837" s="317">
        <v>69960</v>
      </c>
      <c r="AL837" s="317">
        <f t="shared" si="118"/>
        <v>489720</v>
      </c>
      <c r="AM837" s="65" t="s">
        <v>654</v>
      </c>
      <c r="AN837" s="65"/>
      <c r="AO837" s="65"/>
      <c r="AP837" s="65"/>
      <c r="AQ837" s="65"/>
      <c r="AR837" s="65"/>
      <c r="AS837" s="66"/>
    </row>
    <row r="838" spans="1:45" s="67" customFormat="1" ht="14.15" customHeight="1" x14ac:dyDescent="0.2">
      <c r="A838" s="250" t="s">
        <v>2574</v>
      </c>
      <c r="B838" s="251" t="s">
        <v>3125</v>
      </c>
      <c r="C838" s="258">
        <f t="shared" si="115"/>
        <v>2</v>
      </c>
      <c r="D838" s="263">
        <f t="shared" si="116"/>
        <v>2</v>
      </c>
      <c r="E838" s="125">
        <v>2</v>
      </c>
      <c r="F838" s="125"/>
      <c r="G838" s="125"/>
      <c r="H838" s="126"/>
      <c r="I838" s="126"/>
      <c r="J838" s="126"/>
      <c r="K838" s="126"/>
      <c r="L838" s="126"/>
      <c r="M838" s="126"/>
      <c r="N838" s="126"/>
      <c r="O838" s="126"/>
      <c r="P838" s="126"/>
      <c r="Q838" s="126"/>
      <c r="R838" s="126"/>
      <c r="S838" s="126"/>
      <c r="T838" s="126"/>
      <c r="U838" s="126"/>
      <c r="V838" s="126"/>
      <c r="W838" s="126"/>
      <c r="X838" s="126"/>
      <c r="Y838" s="126"/>
      <c r="Z838" s="126"/>
      <c r="AA838" s="125">
        <v>1</v>
      </c>
      <c r="AB838" s="125">
        <v>1</v>
      </c>
      <c r="AC838" s="125"/>
      <c r="AD838" s="125"/>
      <c r="AE838" s="125"/>
      <c r="AF838" s="125"/>
      <c r="AG838" s="125"/>
      <c r="AH838" s="125">
        <v>2</v>
      </c>
      <c r="AI838" s="125"/>
      <c r="AJ838" s="125"/>
      <c r="AK838" s="310">
        <v>63870</v>
      </c>
      <c r="AL838" s="310">
        <f t="shared" si="118"/>
        <v>127740</v>
      </c>
      <c r="AM838" s="65" t="s">
        <v>654</v>
      </c>
      <c r="AN838" s="65"/>
      <c r="AO838" s="65"/>
      <c r="AP838" s="65"/>
      <c r="AQ838" s="65"/>
      <c r="AR838" s="65"/>
      <c r="AS838" s="66"/>
    </row>
    <row r="839" spans="1:45" s="67" customFormat="1" ht="14.15" customHeight="1" x14ac:dyDescent="0.2">
      <c r="A839" s="250" t="s">
        <v>2575</v>
      </c>
      <c r="B839" s="251" t="s">
        <v>2576</v>
      </c>
      <c r="C839" s="258">
        <f t="shared" si="115"/>
        <v>2</v>
      </c>
      <c r="D839" s="263">
        <f t="shared" si="116"/>
        <v>2</v>
      </c>
      <c r="E839" s="125">
        <v>2</v>
      </c>
      <c r="F839" s="125"/>
      <c r="G839" s="125"/>
      <c r="H839" s="126"/>
      <c r="I839" s="126"/>
      <c r="J839" s="126"/>
      <c r="K839" s="126"/>
      <c r="L839" s="126"/>
      <c r="M839" s="126"/>
      <c r="N839" s="126"/>
      <c r="O839" s="126"/>
      <c r="P839" s="126"/>
      <c r="Q839" s="126"/>
      <c r="R839" s="126"/>
      <c r="S839" s="126"/>
      <c r="T839" s="126"/>
      <c r="U839" s="126"/>
      <c r="V839" s="126"/>
      <c r="W839" s="126"/>
      <c r="X839" s="126"/>
      <c r="Y839" s="126"/>
      <c r="Z839" s="126"/>
      <c r="AA839" s="125">
        <v>1</v>
      </c>
      <c r="AB839" s="125">
        <v>1</v>
      </c>
      <c r="AC839" s="125"/>
      <c r="AD839" s="125"/>
      <c r="AE839" s="125"/>
      <c r="AF839" s="125"/>
      <c r="AG839" s="125"/>
      <c r="AH839" s="125">
        <v>2</v>
      </c>
      <c r="AI839" s="125"/>
      <c r="AJ839" s="125"/>
      <c r="AK839" s="310">
        <v>63870</v>
      </c>
      <c r="AL839" s="310">
        <f t="shared" si="118"/>
        <v>127740</v>
      </c>
      <c r="AM839" s="65" t="s">
        <v>654</v>
      </c>
      <c r="AN839" s="65"/>
      <c r="AO839" s="65"/>
      <c r="AP839" s="65"/>
      <c r="AQ839" s="65"/>
      <c r="AR839" s="65"/>
      <c r="AS839" s="66"/>
    </row>
    <row r="840" spans="1:45" s="67" customFormat="1" ht="14.15" customHeight="1" x14ac:dyDescent="0.2">
      <c r="A840" s="250" t="s">
        <v>2253</v>
      </c>
      <c r="B840" s="251" t="s">
        <v>1445</v>
      </c>
      <c r="C840" s="258">
        <f t="shared" si="115"/>
        <v>0</v>
      </c>
      <c r="D840" s="263">
        <f t="shared" si="116"/>
        <v>0</v>
      </c>
      <c r="E840" s="125"/>
      <c r="F840" s="125"/>
      <c r="G840" s="125"/>
      <c r="H840" s="126"/>
      <c r="I840" s="126"/>
      <c r="J840" s="126"/>
      <c r="K840" s="126"/>
      <c r="L840" s="126"/>
      <c r="M840" s="126"/>
      <c r="N840" s="126"/>
      <c r="O840" s="126"/>
      <c r="P840" s="126"/>
      <c r="Q840" s="126"/>
      <c r="R840" s="126"/>
      <c r="S840" s="126"/>
      <c r="T840" s="126"/>
      <c r="U840" s="126"/>
      <c r="V840" s="126"/>
      <c r="W840" s="126"/>
      <c r="X840" s="126"/>
      <c r="Y840" s="126"/>
      <c r="Z840" s="126"/>
      <c r="AA840" s="125"/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310">
        <v>52740</v>
      </c>
      <c r="AL840" s="310">
        <f t="shared" si="118"/>
        <v>0</v>
      </c>
      <c r="AM840" s="65" t="s">
        <v>654</v>
      </c>
      <c r="AN840" s="65"/>
      <c r="AO840" s="65"/>
      <c r="AP840" s="65"/>
      <c r="AQ840" s="65"/>
      <c r="AR840" s="65"/>
      <c r="AS840" s="66"/>
    </row>
    <row r="841" spans="1:45" s="67" customFormat="1" ht="32.25" customHeight="1" x14ac:dyDescent="0.2">
      <c r="A841" s="250" t="s">
        <v>2254</v>
      </c>
      <c r="B841" s="251" t="s">
        <v>3126</v>
      </c>
      <c r="C841" s="258">
        <f t="shared" si="115"/>
        <v>7</v>
      </c>
      <c r="D841" s="263">
        <f t="shared" si="116"/>
        <v>7</v>
      </c>
      <c r="E841" s="125">
        <v>7</v>
      </c>
      <c r="F841" s="125"/>
      <c r="G841" s="125"/>
      <c r="H841" s="126"/>
      <c r="I841" s="126"/>
      <c r="J841" s="126"/>
      <c r="K841" s="126"/>
      <c r="L841" s="126"/>
      <c r="M841" s="126"/>
      <c r="N841" s="126"/>
      <c r="O841" s="126"/>
      <c r="P841" s="126"/>
      <c r="Q841" s="126"/>
      <c r="R841" s="126"/>
      <c r="S841" s="126"/>
      <c r="T841" s="126"/>
      <c r="U841" s="126"/>
      <c r="V841" s="126"/>
      <c r="W841" s="126"/>
      <c r="X841" s="126"/>
      <c r="Y841" s="126"/>
      <c r="Z841" s="126"/>
      <c r="AA841" s="125">
        <v>4</v>
      </c>
      <c r="AB841" s="125">
        <v>3</v>
      </c>
      <c r="AC841" s="125"/>
      <c r="AD841" s="125"/>
      <c r="AE841" s="125"/>
      <c r="AF841" s="125"/>
      <c r="AG841" s="125"/>
      <c r="AH841" s="125">
        <v>7</v>
      </c>
      <c r="AI841" s="125"/>
      <c r="AJ841" s="125"/>
      <c r="AK841" s="310">
        <v>82600</v>
      </c>
      <c r="AL841" s="310">
        <f t="shared" si="118"/>
        <v>578200</v>
      </c>
      <c r="AM841" s="65" t="s">
        <v>654</v>
      </c>
      <c r="AN841" s="65"/>
      <c r="AO841" s="65"/>
      <c r="AP841" s="65"/>
      <c r="AQ841" s="65"/>
      <c r="AR841" s="65"/>
      <c r="AS841" s="66"/>
    </row>
    <row r="842" spans="1:45" s="67" customFormat="1" ht="20" x14ac:dyDescent="0.2">
      <c r="A842" s="250" t="s">
        <v>2255</v>
      </c>
      <c r="B842" s="251" t="s">
        <v>1446</v>
      </c>
      <c r="C842" s="258">
        <f t="shared" si="115"/>
        <v>0</v>
      </c>
      <c r="D842" s="263">
        <f t="shared" si="116"/>
        <v>0</v>
      </c>
      <c r="E842" s="125"/>
      <c r="F842" s="125"/>
      <c r="G842" s="125"/>
      <c r="H842" s="126"/>
      <c r="I842" s="126"/>
      <c r="J842" s="126"/>
      <c r="K842" s="126"/>
      <c r="L842" s="126"/>
      <c r="M842" s="126"/>
      <c r="N842" s="126"/>
      <c r="O842" s="126"/>
      <c r="P842" s="126"/>
      <c r="Q842" s="126"/>
      <c r="R842" s="126"/>
      <c r="S842" s="126"/>
      <c r="T842" s="126"/>
      <c r="U842" s="126"/>
      <c r="V842" s="126"/>
      <c r="W842" s="126"/>
      <c r="X842" s="126"/>
      <c r="Y842" s="126"/>
      <c r="Z842" s="126"/>
      <c r="AA842" s="125"/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310">
        <v>49190</v>
      </c>
      <c r="AL842" s="310">
        <f t="shared" si="118"/>
        <v>0</v>
      </c>
      <c r="AM842" s="65" t="s">
        <v>654</v>
      </c>
      <c r="AN842" s="65"/>
      <c r="AO842" s="65"/>
      <c r="AP842" s="65"/>
      <c r="AQ842" s="65"/>
      <c r="AR842" s="65"/>
      <c r="AS842" s="66"/>
    </row>
    <row r="843" spans="1:45" s="67" customFormat="1" ht="24" customHeight="1" x14ac:dyDescent="0.2">
      <c r="A843" s="250" t="s">
        <v>2256</v>
      </c>
      <c r="B843" s="251" t="s">
        <v>2916</v>
      </c>
      <c r="C843" s="258">
        <f t="shared" si="115"/>
        <v>5</v>
      </c>
      <c r="D843" s="263">
        <f t="shared" si="116"/>
        <v>5</v>
      </c>
      <c r="E843" s="125">
        <v>5</v>
      </c>
      <c r="F843" s="125"/>
      <c r="G843" s="125"/>
      <c r="H843" s="126"/>
      <c r="I843" s="126"/>
      <c r="J843" s="126"/>
      <c r="K843" s="126"/>
      <c r="L843" s="126"/>
      <c r="M843" s="126"/>
      <c r="N843" s="126"/>
      <c r="O843" s="126"/>
      <c r="P843" s="126"/>
      <c r="Q843" s="126"/>
      <c r="R843" s="126"/>
      <c r="S843" s="126"/>
      <c r="T843" s="126"/>
      <c r="U843" s="126"/>
      <c r="V843" s="126"/>
      <c r="W843" s="126"/>
      <c r="X843" s="126"/>
      <c r="Y843" s="126"/>
      <c r="Z843" s="126"/>
      <c r="AA843" s="125">
        <v>1</v>
      </c>
      <c r="AB843" s="125">
        <v>3</v>
      </c>
      <c r="AC843" s="125">
        <v>1</v>
      </c>
      <c r="AD843" s="125"/>
      <c r="AE843" s="125"/>
      <c r="AF843" s="125"/>
      <c r="AG843" s="125"/>
      <c r="AH843" s="125">
        <v>5</v>
      </c>
      <c r="AI843" s="125"/>
      <c r="AJ843" s="125"/>
      <c r="AK843" s="310">
        <v>49190</v>
      </c>
      <c r="AL843" s="310">
        <f t="shared" si="118"/>
        <v>245950</v>
      </c>
      <c r="AM843" s="65" t="s">
        <v>654</v>
      </c>
      <c r="AN843" s="65"/>
      <c r="AO843" s="65"/>
      <c r="AP843" s="65"/>
      <c r="AQ843" s="65"/>
      <c r="AR843" s="65"/>
      <c r="AS843" s="66"/>
    </row>
    <row r="844" spans="1:45" s="67" customFormat="1" ht="14.15" customHeight="1" x14ac:dyDescent="0.2">
      <c r="A844" s="250" t="s">
        <v>2577</v>
      </c>
      <c r="B844" s="251" t="s">
        <v>2578</v>
      </c>
      <c r="C844" s="258">
        <f t="shared" si="115"/>
        <v>7</v>
      </c>
      <c r="D844" s="263">
        <f t="shared" si="116"/>
        <v>7</v>
      </c>
      <c r="E844" s="125">
        <v>7</v>
      </c>
      <c r="F844" s="125"/>
      <c r="G844" s="125"/>
      <c r="H844" s="126"/>
      <c r="I844" s="126"/>
      <c r="J844" s="126"/>
      <c r="K844" s="126"/>
      <c r="L844" s="126"/>
      <c r="M844" s="126"/>
      <c r="N844" s="126"/>
      <c r="O844" s="126"/>
      <c r="P844" s="126"/>
      <c r="Q844" s="126"/>
      <c r="R844" s="126"/>
      <c r="S844" s="126"/>
      <c r="T844" s="126"/>
      <c r="U844" s="126"/>
      <c r="V844" s="126"/>
      <c r="W844" s="126"/>
      <c r="X844" s="126"/>
      <c r="Y844" s="126"/>
      <c r="Z844" s="126"/>
      <c r="AA844" s="125">
        <v>2</v>
      </c>
      <c r="AB844" s="125">
        <v>2</v>
      </c>
      <c r="AC844" s="125">
        <v>3</v>
      </c>
      <c r="AD844" s="125"/>
      <c r="AE844" s="125"/>
      <c r="AF844" s="125"/>
      <c r="AG844" s="125"/>
      <c r="AH844" s="125">
        <v>7</v>
      </c>
      <c r="AI844" s="125"/>
      <c r="AJ844" s="125"/>
      <c r="AK844" s="310">
        <v>83620</v>
      </c>
      <c r="AL844" s="310">
        <f t="shared" si="118"/>
        <v>585340</v>
      </c>
      <c r="AM844" s="65" t="s">
        <v>654</v>
      </c>
      <c r="AN844" s="65"/>
      <c r="AO844" s="65"/>
      <c r="AP844" s="65"/>
      <c r="AQ844" s="65"/>
      <c r="AR844" s="65"/>
      <c r="AS844" s="66"/>
    </row>
    <row r="845" spans="1:45" s="67" customFormat="1" ht="14.15" customHeight="1" x14ac:dyDescent="0.2">
      <c r="A845" s="250" t="s">
        <v>2579</v>
      </c>
      <c r="B845" s="251" t="s">
        <v>2580</v>
      </c>
      <c r="C845" s="258">
        <f t="shared" si="115"/>
        <v>0</v>
      </c>
      <c r="D845" s="263">
        <f t="shared" si="116"/>
        <v>0</v>
      </c>
      <c r="E845" s="125"/>
      <c r="F845" s="125"/>
      <c r="G845" s="125"/>
      <c r="H845" s="126"/>
      <c r="I845" s="126"/>
      <c r="J845" s="126"/>
      <c r="K845" s="126"/>
      <c r="L845" s="126"/>
      <c r="M845" s="126"/>
      <c r="N845" s="126"/>
      <c r="O845" s="126"/>
      <c r="P845" s="126"/>
      <c r="Q845" s="126"/>
      <c r="R845" s="126"/>
      <c r="S845" s="126"/>
      <c r="T845" s="126"/>
      <c r="U845" s="126"/>
      <c r="V845" s="126"/>
      <c r="W845" s="126"/>
      <c r="X845" s="126"/>
      <c r="Y845" s="126"/>
      <c r="Z845" s="126"/>
      <c r="AA845" s="125"/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310">
        <v>19430</v>
      </c>
      <c r="AL845" s="310">
        <f t="shared" si="118"/>
        <v>0</v>
      </c>
      <c r="AM845" s="65" t="s">
        <v>654</v>
      </c>
      <c r="AN845" s="65"/>
      <c r="AO845" s="65"/>
      <c r="AP845" s="65"/>
      <c r="AQ845" s="65"/>
      <c r="AR845" s="65"/>
      <c r="AS845" s="66"/>
    </row>
    <row r="846" spans="1:45" s="67" customFormat="1" ht="14.15" customHeight="1" x14ac:dyDescent="0.2">
      <c r="A846" s="250" t="s">
        <v>2581</v>
      </c>
      <c r="B846" s="251" t="s">
        <v>2582</v>
      </c>
      <c r="C846" s="258">
        <f t="shared" si="115"/>
        <v>0</v>
      </c>
      <c r="D846" s="263">
        <f t="shared" si="116"/>
        <v>0</v>
      </c>
      <c r="E846" s="125"/>
      <c r="F846" s="125"/>
      <c r="G846" s="125"/>
      <c r="H846" s="126"/>
      <c r="I846" s="126"/>
      <c r="J846" s="126"/>
      <c r="K846" s="126"/>
      <c r="L846" s="126"/>
      <c r="M846" s="126"/>
      <c r="N846" s="126"/>
      <c r="O846" s="126"/>
      <c r="P846" s="126"/>
      <c r="Q846" s="126"/>
      <c r="R846" s="126"/>
      <c r="S846" s="126"/>
      <c r="T846" s="126"/>
      <c r="U846" s="126"/>
      <c r="V846" s="126"/>
      <c r="W846" s="126"/>
      <c r="X846" s="126"/>
      <c r="Y846" s="126"/>
      <c r="Z846" s="126"/>
      <c r="AA846" s="125"/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310">
        <v>48570</v>
      </c>
      <c r="AL846" s="310">
        <f t="shared" si="118"/>
        <v>0</v>
      </c>
      <c r="AM846" s="65" t="s">
        <v>654</v>
      </c>
      <c r="AN846" s="65"/>
      <c r="AO846" s="65"/>
      <c r="AP846" s="65"/>
      <c r="AQ846" s="65"/>
      <c r="AR846" s="65"/>
      <c r="AS846" s="66"/>
    </row>
    <row r="847" spans="1:45" s="67" customFormat="1" ht="14.15" customHeight="1" x14ac:dyDescent="0.2">
      <c r="A847" s="250" t="s">
        <v>2583</v>
      </c>
      <c r="B847" s="251" t="s">
        <v>2917</v>
      </c>
      <c r="C847" s="258">
        <f t="shared" si="115"/>
        <v>0</v>
      </c>
      <c r="D847" s="263">
        <f t="shared" si="116"/>
        <v>0</v>
      </c>
      <c r="E847" s="125"/>
      <c r="F847" s="125"/>
      <c r="G847" s="125"/>
      <c r="H847" s="126"/>
      <c r="I847" s="126"/>
      <c r="J847" s="126"/>
      <c r="K847" s="126"/>
      <c r="L847" s="126"/>
      <c r="M847" s="126"/>
      <c r="N847" s="126"/>
      <c r="O847" s="126"/>
      <c r="P847" s="126"/>
      <c r="Q847" s="126"/>
      <c r="R847" s="126"/>
      <c r="S847" s="126"/>
      <c r="T847" s="126"/>
      <c r="U847" s="126"/>
      <c r="V847" s="126"/>
      <c r="W847" s="126"/>
      <c r="X847" s="126"/>
      <c r="Y847" s="126"/>
      <c r="Z847" s="126"/>
      <c r="AA847" s="125"/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310">
        <v>37050</v>
      </c>
      <c r="AL847" s="310">
        <f t="shared" si="118"/>
        <v>0</v>
      </c>
      <c r="AM847" s="65" t="s">
        <v>654</v>
      </c>
      <c r="AN847" s="65"/>
      <c r="AO847" s="65"/>
      <c r="AP847" s="65"/>
      <c r="AQ847" s="65"/>
      <c r="AR847" s="65"/>
      <c r="AS847" s="66"/>
    </row>
    <row r="848" spans="1:45" s="67" customFormat="1" ht="14.15" customHeight="1" x14ac:dyDescent="0.2">
      <c r="A848" s="250" t="s">
        <v>2584</v>
      </c>
      <c r="B848" s="251" t="s">
        <v>2585</v>
      </c>
      <c r="C848" s="258">
        <f t="shared" si="115"/>
        <v>0</v>
      </c>
      <c r="D848" s="263">
        <f t="shared" si="116"/>
        <v>0</v>
      </c>
      <c r="E848" s="125"/>
      <c r="F848" s="125"/>
      <c r="G848" s="125"/>
      <c r="H848" s="126"/>
      <c r="I848" s="126"/>
      <c r="J848" s="126"/>
      <c r="K848" s="126"/>
      <c r="L848" s="126"/>
      <c r="M848" s="126"/>
      <c r="N848" s="126"/>
      <c r="O848" s="126"/>
      <c r="P848" s="126"/>
      <c r="Q848" s="126"/>
      <c r="R848" s="126"/>
      <c r="S848" s="126"/>
      <c r="T848" s="126"/>
      <c r="U848" s="126"/>
      <c r="V848" s="126"/>
      <c r="W848" s="126"/>
      <c r="X848" s="126"/>
      <c r="Y848" s="126"/>
      <c r="Z848" s="126"/>
      <c r="AA848" s="125"/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310">
        <v>52610</v>
      </c>
      <c r="AL848" s="310">
        <f t="shared" si="118"/>
        <v>0</v>
      </c>
      <c r="AM848" s="65" t="s">
        <v>654</v>
      </c>
      <c r="AN848" s="65"/>
      <c r="AO848" s="65"/>
      <c r="AP848" s="65"/>
      <c r="AQ848" s="65"/>
      <c r="AR848" s="65"/>
      <c r="AS848" s="66"/>
    </row>
    <row r="849" spans="1:45" s="67" customFormat="1" ht="14.15" customHeight="1" x14ac:dyDescent="0.2">
      <c r="A849" s="250" t="s">
        <v>2586</v>
      </c>
      <c r="B849" s="251" t="s">
        <v>2587</v>
      </c>
      <c r="C849" s="258">
        <f t="shared" si="115"/>
        <v>0</v>
      </c>
      <c r="D849" s="263">
        <f t="shared" si="116"/>
        <v>0</v>
      </c>
      <c r="E849" s="125"/>
      <c r="F849" s="125"/>
      <c r="G849" s="125"/>
      <c r="H849" s="126"/>
      <c r="I849" s="126"/>
      <c r="J849" s="126"/>
      <c r="K849" s="126"/>
      <c r="L849" s="126"/>
      <c r="M849" s="126"/>
      <c r="N849" s="126"/>
      <c r="O849" s="126"/>
      <c r="P849" s="126"/>
      <c r="Q849" s="126"/>
      <c r="R849" s="126"/>
      <c r="S849" s="126"/>
      <c r="T849" s="126"/>
      <c r="U849" s="126"/>
      <c r="V849" s="126"/>
      <c r="W849" s="126"/>
      <c r="X849" s="126"/>
      <c r="Y849" s="126"/>
      <c r="Z849" s="126"/>
      <c r="AA849" s="125"/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310">
        <v>22480</v>
      </c>
      <c r="AL849" s="310">
        <f t="shared" si="118"/>
        <v>0</v>
      </c>
      <c r="AM849" s="65" t="s">
        <v>654</v>
      </c>
      <c r="AN849" s="65"/>
      <c r="AO849" s="65"/>
      <c r="AP849" s="65"/>
      <c r="AQ849" s="65"/>
      <c r="AR849" s="65"/>
      <c r="AS849" s="66"/>
    </row>
    <row r="850" spans="1:45" s="67" customFormat="1" ht="14.15" customHeight="1" x14ac:dyDescent="0.2">
      <c r="A850" s="250" t="s">
        <v>2588</v>
      </c>
      <c r="B850" s="251" t="s">
        <v>3127</v>
      </c>
      <c r="C850" s="258">
        <f t="shared" si="115"/>
        <v>2</v>
      </c>
      <c r="D850" s="263">
        <f t="shared" si="116"/>
        <v>2</v>
      </c>
      <c r="E850" s="125">
        <v>2</v>
      </c>
      <c r="F850" s="125"/>
      <c r="G850" s="125"/>
      <c r="H850" s="126"/>
      <c r="I850" s="126"/>
      <c r="J850" s="126"/>
      <c r="K850" s="126"/>
      <c r="L850" s="126"/>
      <c r="M850" s="126"/>
      <c r="N850" s="126"/>
      <c r="O850" s="126"/>
      <c r="P850" s="126"/>
      <c r="Q850" s="126"/>
      <c r="R850" s="126"/>
      <c r="S850" s="126"/>
      <c r="T850" s="126"/>
      <c r="U850" s="126"/>
      <c r="V850" s="126"/>
      <c r="W850" s="126"/>
      <c r="X850" s="126"/>
      <c r="Y850" s="126"/>
      <c r="Z850" s="126"/>
      <c r="AA850" s="125">
        <v>2</v>
      </c>
      <c r="AB850" s="125"/>
      <c r="AC850" s="125"/>
      <c r="AD850" s="125"/>
      <c r="AE850" s="125"/>
      <c r="AF850" s="125"/>
      <c r="AG850" s="125"/>
      <c r="AH850" s="125">
        <v>2</v>
      </c>
      <c r="AI850" s="125"/>
      <c r="AJ850" s="125"/>
      <c r="AK850" s="310">
        <v>47010</v>
      </c>
      <c r="AL850" s="310">
        <f t="shared" si="118"/>
        <v>94020</v>
      </c>
      <c r="AM850" s="65" t="s">
        <v>654</v>
      </c>
      <c r="AN850" s="65"/>
      <c r="AO850" s="65"/>
      <c r="AP850" s="65"/>
      <c r="AQ850" s="65"/>
      <c r="AR850" s="65"/>
      <c r="AS850" s="66"/>
    </row>
    <row r="851" spans="1:45" s="67" customFormat="1" ht="14.15" customHeight="1" x14ac:dyDescent="0.2">
      <c r="A851" s="250" t="s">
        <v>2589</v>
      </c>
      <c r="B851" s="251" t="s">
        <v>2590</v>
      </c>
      <c r="C851" s="258">
        <f t="shared" si="115"/>
        <v>1</v>
      </c>
      <c r="D851" s="263">
        <f t="shared" si="116"/>
        <v>1</v>
      </c>
      <c r="E851" s="125">
        <v>1</v>
      </c>
      <c r="F851" s="125"/>
      <c r="G851" s="125"/>
      <c r="H851" s="126"/>
      <c r="I851" s="126"/>
      <c r="J851" s="126"/>
      <c r="K851" s="126"/>
      <c r="L851" s="126"/>
      <c r="M851" s="126"/>
      <c r="N851" s="126"/>
      <c r="O851" s="126"/>
      <c r="P851" s="126"/>
      <c r="Q851" s="126"/>
      <c r="R851" s="126"/>
      <c r="S851" s="126"/>
      <c r="T851" s="126"/>
      <c r="U851" s="126"/>
      <c r="V851" s="126"/>
      <c r="W851" s="126"/>
      <c r="X851" s="126"/>
      <c r="Y851" s="126"/>
      <c r="Z851" s="126"/>
      <c r="AA851" s="125"/>
      <c r="AB851" s="125">
        <v>1</v>
      </c>
      <c r="AC851" s="125"/>
      <c r="AD851" s="125"/>
      <c r="AE851" s="125"/>
      <c r="AF851" s="125"/>
      <c r="AG851" s="125"/>
      <c r="AH851" s="125">
        <v>1</v>
      </c>
      <c r="AI851" s="125"/>
      <c r="AJ851" s="125"/>
      <c r="AK851" s="310">
        <v>38370</v>
      </c>
      <c r="AL851" s="310">
        <f t="shared" si="118"/>
        <v>38370</v>
      </c>
      <c r="AM851" s="65" t="s">
        <v>654</v>
      </c>
      <c r="AN851" s="65"/>
      <c r="AO851" s="65"/>
      <c r="AP851" s="65"/>
      <c r="AQ851" s="65"/>
      <c r="AR851" s="65"/>
      <c r="AS851" s="66"/>
    </row>
    <row r="852" spans="1:45" s="67" customFormat="1" ht="14.15" customHeight="1" x14ac:dyDescent="0.2">
      <c r="A852" s="250" t="s">
        <v>2591</v>
      </c>
      <c r="B852" s="251" t="s">
        <v>2918</v>
      </c>
      <c r="C852" s="258">
        <f t="shared" si="115"/>
        <v>0</v>
      </c>
      <c r="D852" s="263">
        <f t="shared" si="116"/>
        <v>0</v>
      </c>
      <c r="E852" s="125"/>
      <c r="F852" s="125"/>
      <c r="G852" s="125"/>
      <c r="H852" s="126"/>
      <c r="I852" s="126"/>
      <c r="J852" s="126"/>
      <c r="K852" s="126"/>
      <c r="L852" s="126"/>
      <c r="M852" s="126"/>
      <c r="N852" s="126"/>
      <c r="O852" s="126"/>
      <c r="P852" s="126"/>
      <c r="Q852" s="126"/>
      <c r="R852" s="126"/>
      <c r="S852" s="126"/>
      <c r="T852" s="126"/>
      <c r="U852" s="126"/>
      <c r="V852" s="126"/>
      <c r="W852" s="126"/>
      <c r="X852" s="126"/>
      <c r="Y852" s="126"/>
      <c r="Z852" s="126"/>
      <c r="AA852" s="125"/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310">
        <v>42200</v>
      </c>
      <c r="AL852" s="310">
        <f t="shared" si="118"/>
        <v>0</v>
      </c>
      <c r="AM852" s="65" t="s">
        <v>654</v>
      </c>
      <c r="AN852" s="65"/>
      <c r="AO852" s="65"/>
      <c r="AP852" s="65"/>
      <c r="AQ852" s="65"/>
      <c r="AR852" s="65"/>
      <c r="AS852" s="66"/>
    </row>
    <row r="853" spans="1:45" s="67" customFormat="1" ht="30" x14ac:dyDescent="0.2">
      <c r="A853" s="250" t="s">
        <v>2257</v>
      </c>
      <c r="B853" s="251" t="s">
        <v>2919</v>
      </c>
      <c r="C853" s="258">
        <f t="shared" si="115"/>
        <v>9</v>
      </c>
      <c r="D853" s="263">
        <f t="shared" si="116"/>
        <v>9</v>
      </c>
      <c r="E853" s="125">
        <v>9</v>
      </c>
      <c r="F853" s="125"/>
      <c r="G853" s="125"/>
      <c r="H853" s="126"/>
      <c r="I853" s="126"/>
      <c r="J853" s="126"/>
      <c r="K853" s="126"/>
      <c r="L853" s="126"/>
      <c r="M853" s="126"/>
      <c r="N853" s="126"/>
      <c r="O853" s="126"/>
      <c r="P853" s="126"/>
      <c r="Q853" s="126"/>
      <c r="R853" s="126"/>
      <c r="S853" s="126"/>
      <c r="T853" s="126"/>
      <c r="U853" s="126"/>
      <c r="V853" s="126"/>
      <c r="W853" s="126"/>
      <c r="X853" s="126"/>
      <c r="Y853" s="126"/>
      <c r="Z853" s="126"/>
      <c r="AA853" s="125">
        <v>1</v>
      </c>
      <c r="AB853" s="125">
        <v>4</v>
      </c>
      <c r="AC853" s="125">
        <v>4</v>
      </c>
      <c r="AD853" s="125"/>
      <c r="AE853" s="125"/>
      <c r="AF853" s="125"/>
      <c r="AG853" s="125"/>
      <c r="AH853" s="125">
        <v>9</v>
      </c>
      <c r="AI853" s="125"/>
      <c r="AJ853" s="125"/>
      <c r="AK853" s="310">
        <v>44630</v>
      </c>
      <c r="AL853" s="310">
        <f t="shared" si="118"/>
        <v>401670</v>
      </c>
      <c r="AM853" s="65" t="s">
        <v>654</v>
      </c>
      <c r="AN853" s="65"/>
      <c r="AO853" s="65"/>
      <c r="AP853" s="65"/>
      <c r="AQ853" s="65"/>
      <c r="AR853" s="65"/>
      <c r="AS853" s="66"/>
    </row>
    <row r="854" spans="1:45" s="67" customFormat="1" ht="14.15" customHeight="1" x14ac:dyDescent="0.2">
      <c r="A854" s="250" t="s">
        <v>2258</v>
      </c>
      <c r="B854" s="251" t="s">
        <v>1447</v>
      </c>
      <c r="C854" s="258">
        <f t="shared" si="115"/>
        <v>1</v>
      </c>
      <c r="D854" s="263">
        <f t="shared" si="116"/>
        <v>1</v>
      </c>
      <c r="E854" s="125">
        <v>1</v>
      </c>
      <c r="F854" s="125"/>
      <c r="G854" s="125"/>
      <c r="H854" s="126"/>
      <c r="I854" s="126"/>
      <c r="J854" s="126"/>
      <c r="K854" s="126"/>
      <c r="L854" s="126"/>
      <c r="M854" s="126"/>
      <c r="N854" s="126"/>
      <c r="O854" s="126"/>
      <c r="P854" s="126"/>
      <c r="Q854" s="126"/>
      <c r="R854" s="126"/>
      <c r="S854" s="126"/>
      <c r="T854" s="126"/>
      <c r="U854" s="126"/>
      <c r="V854" s="126"/>
      <c r="W854" s="126"/>
      <c r="X854" s="126"/>
      <c r="Y854" s="126"/>
      <c r="Z854" s="126"/>
      <c r="AA854" s="125">
        <v>1</v>
      </c>
      <c r="AB854" s="125"/>
      <c r="AC854" s="125"/>
      <c r="AD854" s="125"/>
      <c r="AE854" s="125"/>
      <c r="AF854" s="125"/>
      <c r="AG854" s="125"/>
      <c r="AH854" s="125">
        <v>1</v>
      </c>
      <c r="AI854" s="125"/>
      <c r="AJ854" s="125"/>
      <c r="AK854" s="310">
        <v>69540</v>
      </c>
      <c r="AL854" s="310">
        <f t="shared" si="118"/>
        <v>69540</v>
      </c>
      <c r="AM854" s="65" t="s">
        <v>654</v>
      </c>
      <c r="AN854" s="65"/>
      <c r="AO854" s="65"/>
      <c r="AP854" s="65"/>
      <c r="AQ854" s="65"/>
      <c r="AR854" s="65"/>
      <c r="AS854" s="66"/>
    </row>
    <row r="855" spans="1:45" s="67" customFormat="1" ht="14.15" customHeight="1" x14ac:dyDescent="0.2">
      <c r="A855" s="250" t="s">
        <v>2259</v>
      </c>
      <c r="B855" s="251" t="s">
        <v>1448</v>
      </c>
      <c r="C855" s="258">
        <f t="shared" si="115"/>
        <v>10</v>
      </c>
      <c r="D855" s="263">
        <f t="shared" si="116"/>
        <v>10</v>
      </c>
      <c r="E855" s="125">
        <v>10</v>
      </c>
      <c r="F855" s="125"/>
      <c r="G855" s="125"/>
      <c r="H855" s="126"/>
      <c r="I855" s="126"/>
      <c r="J855" s="126"/>
      <c r="K855" s="126"/>
      <c r="L855" s="126"/>
      <c r="M855" s="126"/>
      <c r="N855" s="126"/>
      <c r="O855" s="126"/>
      <c r="P855" s="126"/>
      <c r="Q855" s="126"/>
      <c r="R855" s="126"/>
      <c r="S855" s="126"/>
      <c r="T855" s="126"/>
      <c r="U855" s="126"/>
      <c r="V855" s="126"/>
      <c r="W855" s="126"/>
      <c r="X855" s="126"/>
      <c r="Y855" s="126"/>
      <c r="Z855" s="126"/>
      <c r="AA855" s="125">
        <v>8</v>
      </c>
      <c r="AB855" s="125">
        <v>2</v>
      </c>
      <c r="AC855" s="125"/>
      <c r="AD855" s="125"/>
      <c r="AE855" s="125"/>
      <c r="AF855" s="125"/>
      <c r="AG855" s="125"/>
      <c r="AH855" s="125">
        <v>10</v>
      </c>
      <c r="AI855" s="125"/>
      <c r="AJ855" s="125"/>
      <c r="AK855" s="310">
        <v>98930</v>
      </c>
      <c r="AL855" s="310">
        <f t="shared" si="118"/>
        <v>989300</v>
      </c>
      <c r="AM855" s="65" t="s">
        <v>654</v>
      </c>
      <c r="AN855" s="65"/>
      <c r="AO855" s="65"/>
      <c r="AP855" s="65"/>
      <c r="AQ855" s="65"/>
      <c r="AR855" s="65"/>
      <c r="AS855" s="66"/>
    </row>
    <row r="856" spans="1:45" s="72" customFormat="1" ht="14.15" customHeight="1" x14ac:dyDescent="0.2">
      <c r="A856" s="250" t="s">
        <v>2260</v>
      </c>
      <c r="B856" s="251" t="s">
        <v>1449</v>
      </c>
      <c r="C856" s="258">
        <f t="shared" si="115"/>
        <v>3</v>
      </c>
      <c r="D856" s="263">
        <f t="shared" si="116"/>
        <v>3</v>
      </c>
      <c r="E856" s="125">
        <v>3</v>
      </c>
      <c r="F856" s="125"/>
      <c r="G856" s="125"/>
      <c r="H856" s="126"/>
      <c r="I856" s="126"/>
      <c r="J856" s="126"/>
      <c r="K856" s="126"/>
      <c r="L856" s="126"/>
      <c r="M856" s="126"/>
      <c r="N856" s="126"/>
      <c r="O856" s="126"/>
      <c r="P856" s="126"/>
      <c r="Q856" s="126"/>
      <c r="R856" s="126"/>
      <c r="S856" s="126"/>
      <c r="T856" s="126"/>
      <c r="U856" s="126"/>
      <c r="V856" s="126"/>
      <c r="W856" s="126"/>
      <c r="X856" s="126"/>
      <c r="Y856" s="126"/>
      <c r="Z856" s="126"/>
      <c r="AA856" s="125">
        <v>2</v>
      </c>
      <c r="AB856" s="125">
        <v>1</v>
      </c>
      <c r="AC856" s="125"/>
      <c r="AD856" s="125"/>
      <c r="AE856" s="125"/>
      <c r="AF856" s="125"/>
      <c r="AG856" s="125"/>
      <c r="AH856" s="125">
        <v>3</v>
      </c>
      <c r="AI856" s="125"/>
      <c r="AJ856" s="125"/>
      <c r="AK856" s="310">
        <v>94160</v>
      </c>
      <c r="AL856" s="310">
        <f t="shared" si="118"/>
        <v>282480</v>
      </c>
      <c r="AM856" s="65" t="s">
        <v>654</v>
      </c>
      <c r="AN856" s="65"/>
      <c r="AO856" s="65"/>
      <c r="AP856" s="65"/>
      <c r="AQ856" s="65"/>
      <c r="AR856" s="65"/>
      <c r="AS856" s="71"/>
    </row>
    <row r="857" spans="1:45" s="72" customFormat="1" ht="14.15" customHeight="1" x14ac:dyDescent="0.2">
      <c r="A857" s="250" t="s">
        <v>3233</v>
      </c>
      <c r="B857" s="251" t="s">
        <v>3234</v>
      </c>
      <c r="C857" s="258">
        <f t="shared" si="115"/>
        <v>0</v>
      </c>
      <c r="D857" s="263">
        <f t="shared" si="116"/>
        <v>0</v>
      </c>
      <c r="E857" s="125"/>
      <c r="F857" s="125"/>
      <c r="G857" s="125"/>
      <c r="H857" s="126"/>
      <c r="I857" s="126"/>
      <c r="J857" s="126"/>
      <c r="K857" s="126"/>
      <c r="L857" s="126"/>
      <c r="M857" s="126"/>
      <c r="N857" s="126"/>
      <c r="O857" s="126"/>
      <c r="P857" s="126"/>
      <c r="Q857" s="126"/>
      <c r="R857" s="126"/>
      <c r="S857" s="126"/>
      <c r="T857" s="126"/>
      <c r="U857" s="126"/>
      <c r="V857" s="126"/>
      <c r="W857" s="126"/>
      <c r="X857" s="126"/>
      <c r="Y857" s="126"/>
      <c r="Z857" s="126"/>
      <c r="AA857" s="125"/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310">
        <v>70890</v>
      </c>
      <c r="AL857" s="310">
        <f t="shared" si="118"/>
        <v>0</v>
      </c>
      <c r="AM857" s="65" t="s">
        <v>654</v>
      </c>
      <c r="AN857" s="65"/>
      <c r="AO857" s="65"/>
      <c r="AP857" s="65"/>
      <c r="AQ857" s="65"/>
      <c r="AR857" s="65"/>
      <c r="AS857" s="71"/>
    </row>
    <row r="858" spans="1:45" s="72" customFormat="1" ht="14.15" customHeight="1" x14ac:dyDescent="0.2">
      <c r="A858" s="250" t="s">
        <v>3235</v>
      </c>
      <c r="B858" s="251" t="s">
        <v>3236</v>
      </c>
      <c r="C858" s="258">
        <f t="shared" si="115"/>
        <v>0</v>
      </c>
      <c r="D858" s="263">
        <f t="shared" si="116"/>
        <v>0</v>
      </c>
      <c r="E858" s="125"/>
      <c r="F858" s="125"/>
      <c r="G858" s="125"/>
      <c r="H858" s="126"/>
      <c r="I858" s="126"/>
      <c r="J858" s="126"/>
      <c r="K858" s="126"/>
      <c r="L858" s="126"/>
      <c r="M858" s="126"/>
      <c r="N858" s="126"/>
      <c r="O858" s="126"/>
      <c r="P858" s="126"/>
      <c r="Q858" s="126"/>
      <c r="R858" s="126"/>
      <c r="S858" s="126"/>
      <c r="T858" s="126"/>
      <c r="U858" s="126"/>
      <c r="V858" s="126"/>
      <c r="W858" s="126"/>
      <c r="X858" s="126"/>
      <c r="Y858" s="126"/>
      <c r="Z858" s="126"/>
      <c r="AA858" s="125"/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310">
        <v>71480</v>
      </c>
      <c r="AL858" s="310">
        <f t="shared" si="118"/>
        <v>0</v>
      </c>
      <c r="AM858" s="65" t="s">
        <v>654</v>
      </c>
      <c r="AN858" s="65"/>
      <c r="AO858" s="65"/>
      <c r="AP858" s="65"/>
      <c r="AQ858" s="65"/>
      <c r="AR858" s="65"/>
      <c r="AS858" s="71"/>
    </row>
    <row r="859" spans="1:45" s="72" customFormat="1" ht="14.15" customHeight="1" x14ac:dyDescent="0.2">
      <c r="A859" s="250" t="s">
        <v>3237</v>
      </c>
      <c r="B859" s="251" t="s">
        <v>3238</v>
      </c>
      <c r="C859" s="258">
        <f t="shared" si="115"/>
        <v>0</v>
      </c>
      <c r="D859" s="263">
        <f t="shared" si="116"/>
        <v>0</v>
      </c>
      <c r="E859" s="125"/>
      <c r="F859" s="125"/>
      <c r="G859" s="125"/>
      <c r="H859" s="126"/>
      <c r="I859" s="126"/>
      <c r="J859" s="126"/>
      <c r="K859" s="126"/>
      <c r="L859" s="126"/>
      <c r="M859" s="126"/>
      <c r="N859" s="126"/>
      <c r="O859" s="126"/>
      <c r="P859" s="126"/>
      <c r="Q859" s="126"/>
      <c r="R859" s="126"/>
      <c r="S859" s="126"/>
      <c r="T859" s="126"/>
      <c r="U859" s="126"/>
      <c r="V859" s="126"/>
      <c r="W859" s="126"/>
      <c r="X859" s="126"/>
      <c r="Y859" s="126"/>
      <c r="Z859" s="126"/>
      <c r="AA859" s="125"/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310">
        <v>63200</v>
      </c>
      <c r="AL859" s="310">
        <f t="shared" si="118"/>
        <v>0</v>
      </c>
      <c r="AM859" s="65" t="s">
        <v>654</v>
      </c>
      <c r="AN859" s="65"/>
      <c r="AO859" s="65"/>
      <c r="AP859" s="65"/>
      <c r="AQ859" s="65"/>
      <c r="AR859" s="65"/>
      <c r="AS859" s="71"/>
    </row>
    <row r="860" spans="1:45" s="67" customFormat="1" ht="14.15" customHeight="1" x14ac:dyDescent="0.2">
      <c r="A860" s="327"/>
      <c r="B860" s="141" t="s">
        <v>467</v>
      </c>
      <c r="C860" s="291">
        <f>SUM(C832:C859)</f>
        <v>227</v>
      </c>
      <c r="D860" s="291">
        <f>SUM(D832:D859)</f>
        <v>218</v>
      </c>
      <c r="E860" s="291">
        <f>SUM(E832:E859)</f>
        <v>218</v>
      </c>
      <c r="F860" s="291">
        <f>SUM(F832:F859)</f>
        <v>0</v>
      </c>
      <c r="G860" s="291">
        <f>SUM(G832:G859)</f>
        <v>9</v>
      </c>
      <c r="H860" s="891"/>
      <c r="I860" s="892"/>
      <c r="J860" s="892"/>
      <c r="K860" s="892"/>
      <c r="L860" s="892"/>
      <c r="M860" s="892"/>
      <c r="N860" s="892"/>
      <c r="O860" s="892"/>
      <c r="P860" s="892"/>
      <c r="Q860" s="892"/>
      <c r="R860" s="892"/>
      <c r="S860" s="892"/>
      <c r="T860" s="892"/>
      <c r="U860" s="892"/>
      <c r="V860" s="892"/>
      <c r="W860" s="892"/>
      <c r="X860" s="892"/>
      <c r="Y860" s="892"/>
      <c r="Z860" s="893"/>
      <c r="AA860" s="291">
        <f>SUM(AA832:AA859)</f>
        <v>52</v>
      </c>
      <c r="AB860" s="291">
        <f>SUM(AB832:AB859)</f>
        <v>50</v>
      </c>
      <c r="AC860" s="291">
        <f>SUM(AC832:AC859)</f>
        <v>125</v>
      </c>
      <c r="AD860" s="291">
        <f t="shared" ref="AD860:AJ860" si="119">SUM(AD832:AD859)</f>
        <v>0</v>
      </c>
      <c r="AE860" s="291">
        <f t="shared" si="119"/>
        <v>0</v>
      </c>
      <c r="AF860" s="291">
        <f t="shared" si="119"/>
        <v>0</v>
      </c>
      <c r="AG860" s="291">
        <f t="shared" si="119"/>
        <v>0</v>
      </c>
      <c r="AH860" s="291">
        <f t="shared" si="119"/>
        <v>227</v>
      </c>
      <c r="AI860" s="291">
        <f t="shared" si="119"/>
        <v>0</v>
      </c>
      <c r="AJ860" s="291">
        <f t="shared" si="119"/>
        <v>0</v>
      </c>
      <c r="AK860" s="313">
        <f>SUM(AK832:AK859)</f>
        <v>1626350</v>
      </c>
      <c r="AL860" s="313">
        <f>SUM(AL832:AL859)</f>
        <v>13339630</v>
      </c>
      <c r="AM860" s="65"/>
      <c r="AN860" s="65"/>
      <c r="AO860" s="65"/>
      <c r="AP860" s="65"/>
      <c r="AQ860" s="65"/>
      <c r="AR860" s="65"/>
      <c r="AS860" s="66"/>
    </row>
    <row r="861" spans="1:45" s="67" customFormat="1" ht="14.15" customHeight="1" x14ac:dyDescent="0.2">
      <c r="A861" s="327"/>
      <c r="B861" s="144" t="s">
        <v>4372</v>
      </c>
      <c r="C861" s="913"/>
      <c r="D861" s="913"/>
      <c r="E861" s="913"/>
      <c r="F861" s="913"/>
      <c r="G861" s="913"/>
      <c r="H861" s="913"/>
      <c r="I861" s="913"/>
      <c r="J861" s="913"/>
      <c r="K861" s="913"/>
      <c r="L861" s="913"/>
      <c r="M861" s="913"/>
      <c r="N861" s="913"/>
      <c r="O861" s="913"/>
      <c r="P861" s="913"/>
      <c r="Q861" s="913"/>
      <c r="R861" s="913"/>
      <c r="S861" s="913"/>
      <c r="T861" s="913"/>
      <c r="U861" s="913"/>
      <c r="V861" s="913"/>
      <c r="W861" s="913"/>
      <c r="X861" s="913"/>
      <c r="Y861" s="913"/>
      <c r="Z861" s="913"/>
      <c r="AA861" s="913"/>
      <c r="AB861" s="913"/>
      <c r="AC861" s="913"/>
      <c r="AD861" s="913"/>
      <c r="AE861" s="913"/>
      <c r="AF861" s="913"/>
      <c r="AG861" s="913"/>
      <c r="AH861" s="913"/>
      <c r="AI861" s="913"/>
      <c r="AJ861" s="913"/>
      <c r="AK861" s="913"/>
      <c r="AL861" s="913"/>
      <c r="AM861" s="65" t="s">
        <v>654</v>
      </c>
      <c r="AN861" s="65"/>
      <c r="AO861" s="65"/>
      <c r="AP861" s="65"/>
      <c r="AQ861" s="65"/>
      <c r="AR861" s="65"/>
      <c r="AS861" s="66"/>
    </row>
    <row r="862" spans="1:45" s="77" customFormat="1" ht="14.15" customHeight="1" x14ac:dyDescent="0.2">
      <c r="A862" s="165" t="s">
        <v>2261</v>
      </c>
      <c r="B862" s="166" t="s">
        <v>1048</v>
      </c>
      <c r="C862" s="258">
        <f t="shared" si="115"/>
        <v>0</v>
      </c>
      <c r="D862" s="263">
        <f t="shared" si="116"/>
        <v>0</v>
      </c>
      <c r="E862" s="125"/>
      <c r="F862" s="125"/>
      <c r="G862" s="125"/>
      <c r="H862" s="126"/>
      <c r="I862" s="126"/>
      <c r="J862" s="126"/>
      <c r="K862" s="126"/>
      <c r="L862" s="126"/>
      <c r="M862" s="126"/>
      <c r="N862" s="126"/>
      <c r="O862" s="126"/>
      <c r="P862" s="126"/>
      <c r="Q862" s="126"/>
      <c r="R862" s="126"/>
      <c r="S862" s="126"/>
      <c r="T862" s="126"/>
      <c r="U862" s="126"/>
      <c r="V862" s="126"/>
      <c r="W862" s="126"/>
      <c r="X862" s="126"/>
      <c r="Y862" s="126"/>
      <c r="Z862" s="126"/>
      <c r="AA862" s="125"/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310">
        <v>6210</v>
      </c>
      <c r="AL862" s="310">
        <f t="shared" ref="AL862:AL884" si="120">AK862*E862</f>
        <v>0</v>
      </c>
      <c r="AM862" s="65" t="s">
        <v>654</v>
      </c>
      <c r="AN862" s="65"/>
      <c r="AO862" s="65"/>
      <c r="AP862" s="65"/>
      <c r="AQ862" s="65"/>
      <c r="AR862" s="65"/>
      <c r="AS862" s="76"/>
    </row>
    <row r="863" spans="1:45" s="67" customFormat="1" ht="20" x14ac:dyDescent="0.2">
      <c r="A863" s="171" t="s">
        <v>2262</v>
      </c>
      <c r="B863" s="172" t="s">
        <v>1450</v>
      </c>
      <c r="C863" s="258">
        <f t="shared" si="115"/>
        <v>153</v>
      </c>
      <c r="D863" s="263">
        <f t="shared" si="116"/>
        <v>152</v>
      </c>
      <c r="E863" s="125">
        <v>152</v>
      </c>
      <c r="F863" s="125"/>
      <c r="G863" s="125">
        <v>1</v>
      </c>
      <c r="H863" s="126"/>
      <c r="I863" s="126"/>
      <c r="J863" s="126"/>
      <c r="K863" s="126"/>
      <c r="L863" s="126"/>
      <c r="M863" s="126"/>
      <c r="N863" s="126"/>
      <c r="O863" s="126"/>
      <c r="P863" s="126"/>
      <c r="Q863" s="126"/>
      <c r="R863" s="126"/>
      <c r="S863" s="126"/>
      <c r="T863" s="126"/>
      <c r="U863" s="126"/>
      <c r="V863" s="126"/>
      <c r="W863" s="126"/>
      <c r="X863" s="126"/>
      <c r="Y863" s="126"/>
      <c r="Z863" s="126"/>
      <c r="AA863" s="125">
        <v>45</v>
      </c>
      <c r="AB863" s="125">
        <v>57</v>
      </c>
      <c r="AC863" s="125">
        <v>51</v>
      </c>
      <c r="AD863" s="125"/>
      <c r="AE863" s="125"/>
      <c r="AF863" s="125"/>
      <c r="AG863" s="125"/>
      <c r="AH863" s="125"/>
      <c r="AI863" s="125"/>
      <c r="AJ863" s="125"/>
      <c r="AK863" s="310">
        <v>22740</v>
      </c>
      <c r="AL863" s="310">
        <f t="shared" si="120"/>
        <v>3456480</v>
      </c>
      <c r="AM863" s="65" t="s">
        <v>654</v>
      </c>
      <c r="AN863" s="65"/>
      <c r="AO863" s="65"/>
      <c r="AP863" s="65"/>
      <c r="AQ863" s="65"/>
      <c r="AR863" s="65"/>
      <c r="AS863" s="66"/>
    </row>
    <row r="864" spans="1:45" s="67" customFormat="1" ht="14.15" customHeight="1" x14ac:dyDescent="0.2">
      <c r="A864" s="178" t="s">
        <v>2263</v>
      </c>
      <c r="B864" s="179" t="s">
        <v>1451</v>
      </c>
      <c r="C864" s="258">
        <f t="shared" si="115"/>
        <v>1</v>
      </c>
      <c r="D864" s="263">
        <f t="shared" si="116"/>
        <v>1</v>
      </c>
      <c r="E864" s="125">
        <v>1</v>
      </c>
      <c r="F864" s="125"/>
      <c r="G864" s="125"/>
      <c r="H864" s="126"/>
      <c r="I864" s="126"/>
      <c r="J864" s="126"/>
      <c r="K864" s="126"/>
      <c r="L864" s="126"/>
      <c r="M864" s="126"/>
      <c r="N864" s="126"/>
      <c r="O864" s="126"/>
      <c r="P864" s="126"/>
      <c r="Q864" s="126"/>
      <c r="R864" s="126"/>
      <c r="S864" s="126"/>
      <c r="T864" s="126"/>
      <c r="U864" s="126"/>
      <c r="V864" s="126"/>
      <c r="W864" s="126"/>
      <c r="X864" s="126"/>
      <c r="Y864" s="126"/>
      <c r="Z864" s="126"/>
      <c r="AA864" s="125">
        <v>1</v>
      </c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310">
        <v>14060</v>
      </c>
      <c r="AL864" s="310">
        <f t="shared" si="120"/>
        <v>14060</v>
      </c>
      <c r="AM864" s="65" t="s">
        <v>654</v>
      </c>
      <c r="AN864" s="65"/>
      <c r="AO864" s="65"/>
      <c r="AP864" s="65"/>
      <c r="AQ864" s="65"/>
      <c r="AR864" s="65"/>
      <c r="AS864" s="66"/>
    </row>
    <row r="865" spans="1:45" s="67" customFormat="1" ht="14.15" customHeight="1" x14ac:dyDescent="0.2">
      <c r="A865" s="178" t="s">
        <v>2264</v>
      </c>
      <c r="B865" s="179" t="s">
        <v>1452</v>
      </c>
      <c r="C865" s="258">
        <f t="shared" si="115"/>
        <v>0</v>
      </c>
      <c r="D865" s="263">
        <f t="shared" si="116"/>
        <v>0</v>
      </c>
      <c r="E865" s="125"/>
      <c r="F865" s="125"/>
      <c r="G865" s="125"/>
      <c r="H865" s="126"/>
      <c r="I865" s="126"/>
      <c r="J865" s="126"/>
      <c r="K865" s="126"/>
      <c r="L865" s="126"/>
      <c r="M865" s="126"/>
      <c r="N865" s="126"/>
      <c r="O865" s="126"/>
      <c r="P865" s="126"/>
      <c r="Q865" s="126"/>
      <c r="R865" s="126"/>
      <c r="S865" s="126"/>
      <c r="T865" s="126"/>
      <c r="U865" s="126"/>
      <c r="V865" s="126"/>
      <c r="W865" s="126"/>
      <c r="X865" s="126"/>
      <c r="Y865" s="126"/>
      <c r="Z865" s="126"/>
      <c r="AA865" s="125"/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310">
        <v>12650</v>
      </c>
      <c r="AL865" s="310">
        <f t="shared" si="120"/>
        <v>0</v>
      </c>
      <c r="AM865" s="65" t="s">
        <v>654</v>
      </c>
      <c r="AN865" s="65"/>
      <c r="AO865" s="65"/>
      <c r="AP865" s="65"/>
      <c r="AQ865" s="65"/>
      <c r="AR865" s="65"/>
      <c r="AS865" s="66"/>
    </row>
    <row r="866" spans="1:45" s="67" customFormat="1" ht="14.15" customHeight="1" x14ac:dyDescent="0.2">
      <c r="A866" s="178" t="s">
        <v>2265</v>
      </c>
      <c r="B866" s="179" t="s">
        <v>1453</v>
      </c>
      <c r="C866" s="258">
        <f t="shared" si="115"/>
        <v>98</v>
      </c>
      <c r="D866" s="263">
        <f t="shared" si="116"/>
        <v>97</v>
      </c>
      <c r="E866" s="125">
        <v>97</v>
      </c>
      <c r="F866" s="125"/>
      <c r="G866" s="125">
        <v>1</v>
      </c>
      <c r="H866" s="126"/>
      <c r="I866" s="126"/>
      <c r="J866" s="126"/>
      <c r="K866" s="126"/>
      <c r="L866" s="126"/>
      <c r="M866" s="126"/>
      <c r="N866" s="126"/>
      <c r="O866" s="126"/>
      <c r="P866" s="126"/>
      <c r="Q866" s="126"/>
      <c r="R866" s="126"/>
      <c r="S866" s="126"/>
      <c r="T866" s="126"/>
      <c r="U866" s="126"/>
      <c r="V866" s="126"/>
      <c r="W866" s="126"/>
      <c r="X866" s="126"/>
      <c r="Y866" s="126"/>
      <c r="Z866" s="126"/>
      <c r="AA866" s="125">
        <v>6</v>
      </c>
      <c r="AB866" s="125">
        <v>84</v>
      </c>
      <c r="AC866" s="125">
        <v>8</v>
      </c>
      <c r="AD866" s="125"/>
      <c r="AE866" s="125"/>
      <c r="AF866" s="125"/>
      <c r="AG866" s="125"/>
      <c r="AH866" s="125"/>
      <c r="AI866" s="125"/>
      <c r="AJ866" s="125"/>
      <c r="AK866" s="310">
        <v>12050</v>
      </c>
      <c r="AL866" s="310">
        <f t="shared" si="120"/>
        <v>1168850</v>
      </c>
      <c r="AM866" s="65" t="s">
        <v>654</v>
      </c>
      <c r="AN866" s="65"/>
      <c r="AO866" s="65"/>
      <c r="AP866" s="65"/>
      <c r="AQ866" s="65"/>
      <c r="AR866" s="65"/>
      <c r="AS866" s="66"/>
    </row>
    <row r="867" spans="1:45" s="67" customFormat="1" ht="14.15" customHeight="1" x14ac:dyDescent="0.2">
      <c r="A867" s="178" t="s">
        <v>2266</v>
      </c>
      <c r="B867" s="179" t="s">
        <v>1454</v>
      </c>
      <c r="C867" s="258">
        <f t="shared" si="115"/>
        <v>0</v>
      </c>
      <c r="D867" s="263">
        <f t="shared" si="116"/>
        <v>0</v>
      </c>
      <c r="E867" s="125"/>
      <c r="F867" s="125"/>
      <c r="G867" s="125"/>
      <c r="H867" s="126"/>
      <c r="I867" s="126"/>
      <c r="J867" s="126"/>
      <c r="K867" s="126"/>
      <c r="L867" s="126"/>
      <c r="M867" s="126"/>
      <c r="N867" s="126"/>
      <c r="O867" s="126"/>
      <c r="P867" s="126"/>
      <c r="Q867" s="126"/>
      <c r="R867" s="126"/>
      <c r="S867" s="126"/>
      <c r="T867" s="126"/>
      <c r="U867" s="126"/>
      <c r="V867" s="126"/>
      <c r="W867" s="126"/>
      <c r="X867" s="126"/>
      <c r="Y867" s="126"/>
      <c r="Z867" s="126"/>
      <c r="AA867" s="125"/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310">
        <v>17580</v>
      </c>
      <c r="AL867" s="310">
        <f t="shared" si="120"/>
        <v>0</v>
      </c>
      <c r="AM867" s="65" t="s">
        <v>654</v>
      </c>
      <c r="AN867" s="65"/>
      <c r="AO867" s="65"/>
      <c r="AP867" s="65"/>
      <c r="AQ867" s="65"/>
      <c r="AR867" s="65"/>
      <c r="AS867" s="66"/>
    </row>
    <row r="868" spans="1:45" s="67" customFormat="1" ht="14.15" customHeight="1" x14ac:dyDescent="0.2">
      <c r="A868" s="178" t="s">
        <v>2267</v>
      </c>
      <c r="B868" s="179" t="s">
        <v>1455</v>
      </c>
      <c r="C868" s="258">
        <f t="shared" si="115"/>
        <v>0</v>
      </c>
      <c r="D868" s="263">
        <f t="shared" si="116"/>
        <v>0</v>
      </c>
      <c r="E868" s="125"/>
      <c r="F868" s="125"/>
      <c r="G868" s="125"/>
      <c r="H868" s="126"/>
      <c r="I868" s="126"/>
      <c r="J868" s="126"/>
      <c r="K868" s="126"/>
      <c r="L868" s="126"/>
      <c r="M868" s="126"/>
      <c r="N868" s="126"/>
      <c r="O868" s="126"/>
      <c r="P868" s="126"/>
      <c r="Q868" s="126"/>
      <c r="R868" s="126"/>
      <c r="S868" s="126"/>
      <c r="T868" s="126"/>
      <c r="U868" s="126"/>
      <c r="V868" s="126"/>
      <c r="W868" s="126"/>
      <c r="X868" s="126"/>
      <c r="Y868" s="126"/>
      <c r="Z868" s="126"/>
      <c r="AA868" s="125"/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310">
        <v>17580</v>
      </c>
      <c r="AL868" s="310">
        <f t="shared" si="120"/>
        <v>0</v>
      </c>
      <c r="AM868" s="65" t="s">
        <v>654</v>
      </c>
      <c r="AN868" s="65"/>
      <c r="AO868" s="65"/>
      <c r="AP868" s="65"/>
      <c r="AQ868" s="65"/>
      <c r="AR868" s="65"/>
      <c r="AS868" s="66"/>
    </row>
    <row r="869" spans="1:45" s="67" customFormat="1" ht="14.15" customHeight="1" x14ac:dyDescent="0.2">
      <c r="A869" s="178" t="s">
        <v>2268</v>
      </c>
      <c r="B869" s="179" t="s">
        <v>1456</v>
      </c>
      <c r="C869" s="258">
        <f t="shared" si="115"/>
        <v>32</v>
      </c>
      <c r="D869" s="263">
        <f t="shared" si="116"/>
        <v>32</v>
      </c>
      <c r="E869" s="125">
        <v>32</v>
      </c>
      <c r="F869" s="125"/>
      <c r="G869" s="125"/>
      <c r="H869" s="126"/>
      <c r="I869" s="126"/>
      <c r="J869" s="126"/>
      <c r="K869" s="126"/>
      <c r="L869" s="126"/>
      <c r="M869" s="126"/>
      <c r="N869" s="126"/>
      <c r="O869" s="126"/>
      <c r="P869" s="126"/>
      <c r="Q869" s="126"/>
      <c r="R869" s="126"/>
      <c r="S869" s="126"/>
      <c r="T869" s="126"/>
      <c r="U869" s="126"/>
      <c r="V869" s="126"/>
      <c r="W869" s="126"/>
      <c r="X869" s="126"/>
      <c r="Y869" s="126"/>
      <c r="Z869" s="126"/>
      <c r="AA869" s="125"/>
      <c r="AB869" s="125">
        <v>32</v>
      </c>
      <c r="AC869" s="125"/>
      <c r="AD869" s="125"/>
      <c r="AE869" s="125"/>
      <c r="AF869" s="125"/>
      <c r="AG869" s="125"/>
      <c r="AH869" s="125"/>
      <c r="AI869" s="125"/>
      <c r="AJ869" s="125"/>
      <c r="AK869" s="310">
        <v>12650</v>
      </c>
      <c r="AL869" s="310">
        <f t="shared" si="120"/>
        <v>404800</v>
      </c>
      <c r="AM869" s="65" t="s">
        <v>654</v>
      </c>
      <c r="AN869" s="65"/>
      <c r="AO869" s="65"/>
      <c r="AP869" s="65"/>
      <c r="AQ869" s="65"/>
      <c r="AR869" s="65"/>
      <c r="AS869" s="66"/>
    </row>
    <row r="870" spans="1:45" s="67" customFormat="1" ht="14.15" customHeight="1" x14ac:dyDescent="0.2">
      <c r="A870" s="178" t="s">
        <v>2269</v>
      </c>
      <c r="B870" s="179" t="s">
        <v>1457</v>
      </c>
      <c r="C870" s="258">
        <f t="shared" si="115"/>
        <v>99</v>
      </c>
      <c r="D870" s="263">
        <f t="shared" si="116"/>
        <v>98</v>
      </c>
      <c r="E870" s="125">
        <v>98</v>
      </c>
      <c r="F870" s="125"/>
      <c r="G870" s="125">
        <v>1</v>
      </c>
      <c r="H870" s="126"/>
      <c r="I870" s="126"/>
      <c r="J870" s="126"/>
      <c r="K870" s="126"/>
      <c r="L870" s="126"/>
      <c r="M870" s="126"/>
      <c r="N870" s="126"/>
      <c r="O870" s="126"/>
      <c r="P870" s="126"/>
      <c r="Q870" s="126"/>
      <c r="R870" s="126"/>
      <c r="S870" s="126"/>
      <c r="T870" s="126"/>
      <c r="U870" s="126"/>
      <c r="V870" s="126"/>
      <c r="W870" s="126"/>
      <c r="X870" s="126"/>
      <c r="Y870" s="126"/>
      <c r="Z870" s="126"/>
      <c r="AA870" s="125">
        <v>10</v>
      </c>
      <c r="AB870" s="125">
        <v>87</v>
      </c>
      <c r="AC870" s="125">
        <v>2</v>
      </c>
      <c r="AD870" s="125"/>
      <c r="AE870" s="125"/>
      <c r="AF870" s="125"/>
      <c r="AG870" s="125"/>
      <c r="AH870" s="125"/>
      <c r="AI870" s="125"/>
      <c r="AJ870" s="125"/>
      <c r="AK870" s="310">
        <v>15820</v>
      </c>
      <c r="AL870" s="310">
        <f t="shared" si="120"/>
        <v>1550360</v>
      </c>
      <c r="AM870" s="65" t="s">
        <v>654</v>
      </c>
      <c r="AN870" s="65"/>
      <c r="AO870" s="65"/>
      <c r="AP870" s="65"/>
      <c r="AQ870" s="65"/>
      <c r="AR870" s="65"/>
      <c r="AS870" s="66"/>
    </row>
    <row r="871" spans="1:45" s="67" customFormat="1" ht="14.15" customHeight="1" x14ac:dyDescent="0.2">
      <c r="A871" s="178" t="s">
        <v>2270</v>
      </c>
      <c r="B871" s="179" t="s">
        <v>1458</v>
      </c>
      <c r="C871" s="258">
        <f t="shared" si="115"/>
        <v>35</v>
      </c>
      <c r="D871" s="263">
        <f t="shared" si="116"/>
        <v>34</v>
      </c>
      <c r="E871" s="125">
        <v>34</v>
      </c>
      <c r="F871" s="125"/>
      <c r="G871" s="125">
        <v>1</v>
      </c>
      <c r="H871" s="126"/>
      <c r="I871" s="126"/>
      <c r="J871" s="126"/>
      <c r="K871" s="126"/>
      <c r="L871" s="126"/>
      <c r="M871" s="126"/>
      <c r="N871" s="126"/>
      <c r="O871" s="126"/>
      <c r="P871" s="126"/>
      <c r="Q871" s="126"/>
      <c r="R871" s="126"/>
      <c r="S871" s="126"/>
      <c r="T871" s="126"/>
      <c r="U871" s="126"/>
      <c r="V871" s="126"/>
      <c r="W871" s="126"/>
      <c r="X871" s="126"/>
      <c r="Y871" s="126"/>
      <c r="Z871" s="126"/>
      <c r="AA871" s="125">
        <v>11</v>
      </c>
      <c r="AB871" s="125">
        <v>24</v>
      </c>
      <c r="AC871" s="125"/>
      <c r="AD871" s="125"/>
      <c r="AE871" s="125"/>
      <c r="AF871" s="125"/>
      <c r="AG871" s="125"/>
      <c r="AH871" s="125"/>
      <c r="AI871" s="125"/>
      <c r="AJ871" s="125"/>
      <c r="AK871" s="310">
        <v>15820</v>
      </c>
      <c r="AL871" s="310">
        <f t="shared" si="120"/>
        <v>537880</v>
      </c>
      <c r="AM871" s="65" t="s">
        <v>654</v>
      </c>
      <c r="AN871" s="65"/>
      <c r="AO871" s="65"/>
      <c r="AP871" s="65"/>
      <c r="AQ871" s="65"/>
      <c r="AR871" s="65"/>
      <c r="AS871" s="66"/>
    </row>
    <row r="872" spans="1:45" s="67" customFormat="1" ht="14.15" customHeight="1" x14ac:dyDescent="0.2">
      <c r="A872" s="178" t="s">
        <v>2271</v>
      </c>
      <c r="B872" s="179" t="s">
        <v>1459</v>
      </c>
      <c r="C872" s="258">
        <f t="shared" si="115"/>
        <v>2</v>
      </c>
      <c r="D872" s="263">
        <f t="shared" si="116"/>
        <v>2</v>
      </c>
      <c r="E872" s="125">
        <v>2</v>
      </c>
      <c r="F872" s="125"/>
      <c r="G872" s="125"/>
      <c r="H872" s="126"/>
      <c r="I872" s="126"/>
      <c r="J872" s="126"/>
      <c r="K872" s="126"/>
      <c r="L872" s="126"/>
      <c r="M872" s="126"/>
      <c r="N872" s="126"/>
      <c r="O872" s="126"/>
      <c r="P872" s="126"/>
      <c r="Q872" s="126"/>
      <c r="R872" s="126"/>
      <c r="S872" s="126"/>
      <c r="T872" s="126"/>
      <c r="U872" s="126"/>
      <c r="V872" s="126"/>
      <c r="W872" s="126"/>
      <c r="X872" s="126"/>
      <c r="Y872" s="126"/>
      <c r="Z872" s="126"/>
      <c r="AA872" s="125"/>
      <c r="AB872" s="125">
        <v>2</v>
      </c>
      <c r="AC872" s="125"/>
      <c r="AD872" s="125"/>
      <c r="AE872" s="125"/>
      <c r="AF872" s="125"/>
      <c r="AG872" s="125"/>
      <c r="AH872" s="125"/>
      <c r="AI872" s="125"/>
      <c r="AJ872" s="125"/>
      <c r="AK872" s="310">
        <v>15820</v>
      </c>
      <c r="AL872" s="310">
        <f t="shared" si="120"/>
        <v>31640</v>
      </c>
      <c r="AM872" s="65" t="s">
        <v>654</v>
      </c>
      <c r="AN872" s="65"/>
      <c r="AO872" s="65"/>
      <c r="AP872" s="65"/>
      <c r="AQ872" s="65"/>
      <c r="AR872" s="65"/>
      <c r="AS872" s="66"/>
    </row>
    <row r="873" spans="1:45" s="67" customFormat="1" ht="14.15" customHeight="1" x14ac:dyDescent="0.2">
      <c r="A873" s="178" t="s">
        <v>2272</v>
      </c>
      <c r="B873" s="179" t="s">
        <v>3522</v>
      </c>
      <c r="C873" s="258">
        <f t="shared" si="115"/>
        <v>0</v>
      </c>
      <c r="D873" s="263">
        <f t="shared" si="116"/>
        <v>0</v>
      </c>
      <c r="E873" s="125"/>
      <c r="F873" s="125"/>
      <c r="G873" s="125"/>
      <c r="H873" s="126"/>
      <c r="I873" s="126"/>
      <c r="J873" s="126"/>
      <c r="K873" s="126"/>
      <c r="L873" s="126"/>
      <c r="M873" s="126"/>
      <c r="N873" s="126"/>
      <c r="O873" s="126"/>
      <c r="P873" s="126"/>
      <c r="Q873" s="126"/>
      <c r="R873" s="126"/>
      <c r="S873" s="126"/>
      <c r="T873" s="126"/>
      <c r="U873" s="126"/>
      <c r="V873" s="126"/>
      <c r="W873" s="126"/>
      <c r="X873" s="126"/>
      <c r="Y873" s="126"/>
      <c r="Z873" s="126"/>
      <c r="AA873" s="125"/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310">
        <v>15820</v>
      </c>
      <c r="AL873" s="310">
        <f t="shared" si="120"/>
        <v>0</v>
      </c>
      <c r="AM873" s="65" t="s">
        <v>654</v>
      </c>
      <c r="AN873" s="65"/>
      <c r="AO873" s="65"/>
      <c r="AP873" s="65"/>
      <c r="AQ873" s="65"/>
      <c r="AR873" s="65"/>
      <c r="AS873" s="66"/>
    </row>
    <row r="874" spans="1:45" s="67" customFormat="1" ht="14.15" customHeight="1" x14ac:dyDescent="0.2">
      <c r="A874" s="178" t="s">
        <v>2273</v>
      </c>
      <c r="B874" s="179" t="s">
        <v>3523</v>
      </c>
      <c r="C874" s="258">
        <f t="shared" si="115"/>
        <v>34</v>
      </c>
      <c r="D874" s="263">
        <f t="shared" si="116"/>
        <v>33</v>
      </c>
      <c r="E874" s="125">
        <v>33</v>
      </c>
      <c r="F874" s="125"/>
      <c r="G874" s="125">
        <v>1</v>
      </c>
      <c r="H874" s="126"/>
      <c r="I874" s="126"/>
      <c r="J874" s="126"/>
      <c r="K874" s="126"/>
      <c r="L874" s="126"/>
      <c r="M874" s="126"/>
      <c r="N874" s="126"/>
      <c r="O874" s="126"/>
      <c r="P874" s="126"/>
      <c r="Q874" s="126"/>
      <c r="R874" s="126"/>
      <c r="S874" s="126"/>
      <c r="T874" s="126"/>
      <c r="U874" s="126"/>
      <c r="V874" s="126"/>
      <c r="W874" s="126"/>
      <c r="X874" s="126"/>
      <c r="Y874" s="126"/>
      <c r="Z874" s="126"/>
      <c r="AA874" s="125">
        <v>3</v>
      </c>
      <c r="AB874" s="125">
        <v>19</v>
      </c>
      <c r="AC874" s="125">
        <v>12</v>
      </c>
      <c r="AD874" s="125"/>
      <c r="AE874" s="125"/>
      <c r="AF874" s="125"/>
      <c r="AG874" s="125"/>
      <c r="AH874" s="125"/>
      <c r="AI874" s="125"/>
      <c r="AJ874" s="125"/>
      <c r="AK874" s="310">
        <v>15820</v>
      </c>
      <c r="AL874" s="310">
        <f t="shared" si="120"/>
        <v>522060</v>
      </c>
      <c r="AM874" s="65" t="s">
        <v>654</v>
      </c>
      <c r="AN874" s="65"/>
      <c r="AO874" s="65"/>
      <c r="AP874" s="65"/>
      <c r="AQ874" s="65"/>
      <c r="AR874" s="65"/>
      <c r="AS874" s="66"/>
    </row>
    <row r="875" spans="1:45" s="67" customFormat="1" ht="14.15" customHeight="1" x14ac:dyDescent="0.2">
      <c r="A875" s="178" t="s">
        <v>2274</v>
      </c>
      <c r="B875" s="179" t="s">
        <v>1460</v>
      </c>
      <c r="C875" s="258">
        <f t="shared" si="115"/>
        <v>11</v>
      </c>
      <c r="D875" s="263">
        <f t="shared" si="116"/>
        <v>11</v>
      </c>
      <c r="E875" s="125">
        <v>11</v>
      </c>
      <c r="F875" s="125"/>
      <c r="G875" s="125"/>
      <c r="H875" s="126"/>
      <c r="I875" s="126"/>
      <c r="J875" s="126"/>
      <c r="K875" s="126"/>
      <c r="L875" s="126"/>
      <c r="M875" s="126"/>
      <c r="N875" s="126"/>
      <c r="O875" s="126"/>
      <c r="P875" s="126"/>
      <c r="Q875" s="126"/>
      <c r="R875" s="126"/>
      <c r="S875" s="126"/>
      <c r="T875" s="126"/>
      <c r="U875" s="126"/>
      <c r="V875" s="126"/>
      <c r="W875" s="126"/>
      <c r="X875" s="126"/>
      <c r="Y875" s="126"/>
      <c r="Z875" s="126"/>
      <c r="AA875" s="125"/>
      <c r="AB875" s="125">
        <v>11</v>
      </c>
      <c r="AC875" s="125"/>
      <c r="AD875" s="125"/>
      <c r="AE875" s="125"/>
      <c r="AF875" s="125"/>
      <c r="AG875" s="125"/>
      <c r="AH875" s="125"/>
      <c r="AI875" s="125"/>
      <c r="AJ875" s="125"/>
      <c r="AK875" s="310">
        <v>15820</v>
      </c>
      <c r="AL875" s="310">
        <f t="shared" si="120"/>
        <v>174020</v>
      </c>
      <c r="AM875" s="65" t="s">
        <v>654</v>
      </c>
      <c r="AN875" s="65"/>
      <c r="AO875" s="65"/>
      <c r="AP875" s="65"/>
      <c r="AQ875" s="65"/>
      <c r="AR875" s="65"/>
      <c r="AS875" s="66"/>
    </row>
    <row r="876" spans="1:45" s="67" customFormat="1" ht="14.15" customHeight="1" x14ac:dyDescent="0.2">
      <c r="A876" s="178" t="s">
        <v>2275</v>
      </c>
      <c r="B876" s="179" t="s">
        <v>2920</v>
      </c>
      <c r="C876" s="258">
        <f t="shared" si="115"/>
        <v>194</v>
      </c>
      <c r="D876" s="263">
        <f t="shared" si="116"/>
        <v>192</v>
      </c>
      <c r="E876" s="125">
        <v>192</v>
      </c>
      <c r="F876" s="125"/>
      <c r="G876" s="125">
        <v>2</v>
      </c>
      <c r="H876" s="126"/>
      <c r="I876" s="126"/>
      <c r="J876" s="126"/>
      <c r="K876" s="126"/>
      <c r="L876" s="126"/>
      <c r="M876" s="126"/>
      <c r="N876" s="126"/>
      <c r="O876" s="126"/>
      <c r="P876" s="126"/>
      <c r="Q876" s="126"/>
      <c r="R876" s="126"/>
      <c r="S876" s="126"/>
      <c r="T876" s="126"/>
      <c r="U876" s="126"/>
      <c r="V876" s="126"/>
      <c r="W876" s="126"/>
      <c r="X876" s="126"/>
      <c r="Y876" s="126"/>
      <c r="Z876" s="126"/>
      <c r="AA876" s="125">
        <v>29</v>
      </c>
      <c r="AB876" s="125">
        <v>144</v>
      </c>
      <c r="AC876" s="125">
        <v>21</v>
      </c>
      <c r="AD876" s="125"/>
      <c r="AE876" s="125"/>
      <c r="AF876" s="125"/>
      <c r="AG876" s="125"/>
      <c r="AH876" s="125"/>
      <c r="AI876" s="125"/>
      <c r="AJ876" s="125"/>
      <c r="AK876" s="310">
        <v>15820</v>
      </c>
      <c r="AL876" s="310">
        <f t="shared" si="120"/>
        <v>3037440</v>
      </c>
      <c r="AM876" s="65" t="s">
        <v>654</v>
      </c>
      <c r="AN876" s="65"/>
      <c r="AO876" s="65"/>
      <c r="AP876" s="65"/>
      <c r="AQ876" s="65"/>
      <c r="AR876" s="65"/>
      <c r="AS876" s="66"/>
    </row>
    <row r="877" spans="1:45" s="67" customFormat="1" ht="14.15" customHeight="1" x14ac:dyDescent="0.2">
      <c r="A877" s="178" t="s">
        <v>3239</v>
      </c>
      <c r="B877" s="179" t="s">
        <v>3240</v>
      </c>
      <c r="C877" s="258">
        <f t="shared" si="115"/>
        <v>0</v>
      </c>
      <c r="D877" s="263">
        <f t="shared" si="116"/>
        <v>0</v>
      </c>
      <c r="E877" s="125"/>
      <c r="F877" s="125"/>
      <c r="G877" s="125"/>
      <c r="H877" s="126"/>
      <c r="I877" s="126"/>
      <c r="J877" s="126"/>
      <c r="K877" s="126"/>
      <c r="L877" s="126"/>
      <c r="M877" s="126"/>
      <c r="N877" s="126"/>
      <c r="O877" s="126"/>
      <c r="P877" s="126"/>
      <c r="Q877" s="126"/>
      <c r="R877" s="126"/>
      <c r="S877" s="126"/>
      <c r="T877" s="126"/>
      <c r="U877" s="126"/>
      <c r="V877" s="126"/>
      <c r="W877" s="126"/>
      <c r="X877" s="126"/>
      <c r="Y877" s="126"/>
      <c r="Z877" s="126"/>
      <c r="AA877" s="125"/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331">
        <v>15600</v>
      </c>
      <c r="AL877" s="331">
        <f t="shared" si="120"/>
        <v>0</v>
      </c>
      <c r="AM877" s="65" t="s">
        <v>654</v>
      </c>
      <c r="AN877" s="65"/>
      <c r="AO877" s="65"/>
      <c r="AP877" s="65"/>
      <c r="AQ877" s="65"/>
      <c r="AR877" s="65"/>
      <c r="AS877" s="66"/>
    </row>
    <row r="878" spans="1:45" s="67" customFormat="1" ht="14.15" customHeight="1" x14ac:dyDescent="0.2">
      <c r="A878" s="178" t="s">
        <v>3809</v>
      </c>
      <c r="B878" s="179" t="s">
        <v>3810</v>
      </c>
      <c r="C878" s="350">
        <f t="shared" si="115"/>
        <v>25</v>
      </c>
      <c r="D878" s="348">
        <f t="shared" si="116"/>
        <v>25</v>
      </c>
      <c r="E878" s="125">
        <v>25</v>
      </c>
      <c r="F878" s="125"/>
      <c r="G878" s="125"/>
      <c r="H878" s="126"/>
      <c r="I878" s="126"/>
      <c r="J878" s="126"/>
      <c r="K878" s="126"/>
      <c r="L878" s="126"/>
      <c r="M878" s="126"/>
      <c r="N878" s="126"/>
      <c r="O878" s="126"/>
      <c r="P878" s="126"/>
      <c r="Q878" s="126"/>
      <c r="R878" s="126"/>
      <c r="S878" s="126"/>
      <c r="T878" s="126"/>
      <c r="U878" s="126"/>
      <c r="V878" s="126"/>
      <c r="W878" s="126"/>
      <c r="X878" s="126"/>
      <c r="Y878" s="126"/>
      <c r="Z878" s="126"/>
      <c r="AA878" s="125">
        <v>5</v>
      </c>
      <c r="AB878" s="125">
        <v>20</v>
      </c>
      <c r="AC878" s="125"/>
      <c r="AD878" s="125"/>
      <c r="AE878" s="125"/>
      <c r="AF878" s="125"/>
      <c r="AG878" s="125"/>
      <c r="AH878" s="125"/>
      <c r="AI878" s="125"/>
      <c r="AJ878" s="125"/>
      <c r="AK878" s="331">
        <v>19460</v>
      </c>
      <c r="AL878" s="331">
        <f t="shared" si="120"/>
        <v>486500</v>
      </c>
      <c r="AM878" s="65" t="s">
        <v>654</v>
      </c>
      <c r="AN878" s="65"/>
      <c r="AO878" s="65"/>
      <c r="AP878" s="65"/>
      <c r="AQ878" s="65"/>
      <c r="AR878" s="65"/>
      <c r="AS878" s="66"/>
    </row>
    <row r="879" spans="1:45" s="67" customFormat="1" ht="14.15" customHeight="1" x14ac:dyDescent="0.2">
      <c r="A879" s="361" t="s">
        <v>3811</v>
      </c>
      <c r="B879" s="179" t="s">
        <v>3241</v>
      </c>
      <c r="C879" s="258">
        <f t="shared" si="115"/>
        <v>4</v>
      </c>
      <c r="D879" s="263">
        <f t="shared" si="116"/>
        <v>4</v>
      </c>
      <c r="E879" s="125">
        <v>4</v>
      </c>
      <c r="F879" s="125"/>
      <c r="G879" s="125"/>
      <c r="H879" s="126"/>
      <c r="I879" s="126"/>
      <c r="J879" s="126"/>
      <c r="K879" s="126"/>
      <c r="L879" s="126"/>
      <c r="M879" s="126"/>
      <c r="N879" s="126"/>
      <c r="O879" s="126"/>
      <c r="P879" s="126"/>
      <c r="Q879" s="126"/>
      <c r="R879" s="126"/>
      <c r="S879" s="126"/>
      <c r="T879" s="126"/>
      <c r="U879" s="126"/>
      <c r="V879" s="126"/>
      <c r="W879" s="126"/>
      <c r="X879" s="126"/>
      <c r="Y879" s="126"/>
      <c r="Z879" s="126"/>
      <c r="AA879" s="125"/>
      <c r="AB879" s="125">
        <v>4</v>
      </c>
      <c r="AC879" s="125"/>
      <c r="AD879" s="125"/>
      <c r="AE879" s="125"/>
      <c r="AF879" s="125"/>
      <c r="AG879" s="125"/>
      <c r="AH879" s="125"/>
      <c r="AI879" s="125"/>
      <c r="AJ879" s="125"/>
      <c r="AK879" s="331">
        <v>22090</v>
      </c>
      <c r="AL879" s="331">
        <f t="shared" si="120"/>
        <v>88360</v>
      </c>
      <c r="AM879" s="65" t="s">
        <v>654</v>
      </c>
      <c r="AN879" s="65"/>
      <c r="AO879" s="65"/>
      <c r="AP879" s="65"/>
      <c r="AQ879" s="65"/>
      <c r="AR879" s="65"/>
      <c r="AS879" s="66"/>
    </row>
    <row r="880" spans="1:45" s="67" customFormat="1" ht="14.15" customHeight="1" x14ac:dyDescent="0.2">
      <c r="A880" s="178" t="s">
        <v>2276</v>
      </c>
      <c r="B880" s="179" t="s">
        <v>1461</v>
      </c>
      <c r="C880" s="258">
        <f t="shared" si="115"/>
        <v>21</v>
      </c>
      <c r="D880" s="263">
        <f t="shared" si="116"/>
        <v>21</v>
      </c>
      <c r="E880" s="125">
        <v>21</v>
      </c>
      <c r="F880" s="125"/>
      <c r="G880" s="125"/>
      <c r="H880" s="126"/>
      <c r="I880" s="126"/>
      <c r="J880" s="126"/>
      <c r="K880" s="126"/>
      <c r="L880" s="126"/>
      <c r="M880" s="126"/>
      <c r="N880" s="126"/>
      <c r="O880" s="126"/>
      <c r="P880" s="126"/>
      <c r="Q880" s="126"/>
      <c r="R880" s="126"/>
      <c r="S880" s="126"/>
      <c r="T880" s="126"/>
      <c r="U880" s="126"/>
      <c r="V880" s="126"/>
      <c r="W880" s="126"/>
      <c r="X880" s="126"/>
      <c r="Y880" s="126"/>
      <c r="Z880" s="126"/>
      <c r="AA880" s="125">
        <v>9</v>
      </c>
      <c r="AB880" s="125">
        <v>9</v>
      </c>
      <c r="AC880" s="125">
        <v>3</v>
      </c>
      <c r="AD880" s="125"/>
      <c r="AE880" s="125"/>
      <c r="AF880" s="125"/>
      <c r="AG880" s="125"/>
      <c r="AH880" s="125"/>
      <c r="AI880" s="125"/>
      <c r="AJ880" s="125"/>
      <c r="AK880" s="310">
        <v>54030</v>
      </c>
      <c r="AL880" s="310">
        <f t="shared" si="120"/>
        <v>1134630</v>
      </c>
      <c r="AM880" s="65" t="s">
        <v>654</v>
      </c>
      <c r="AN880" s="65"/>
      <c r="AO880" s="65"/>
      <c r="AP880" s="65"/>
      <c r="AQ880" s="65"/>
      <c r="AR880" s="65"/>
      <c r="AS880" s="66"/>
    </row>
    <row r="881" spans="1:16381" s="67" customFormat="1" ht="14.15" customHeight="1" x14ac:dyDescent="0.2">
      <c r="A881" s="178" t="s">
        <v>2277</v>
      </c>
      <c r="B881" s="179" t="s">
        <v>1462</v>
      </c>
      <c r="C881" s="258">
        <f t="shared" si="115"/>
        <v>6</v>
      </c>
      <c r="D881" s="263">
        <f t="shared" si="116"/>
        <v>6</v>
      </c>
      <c r="E881" s="125">
        <v>6</v>
      </c>
      <c r="F881" s="125"/>
      <c r="G881" s="125"/>
      <c r="H881" s="126"/>
      <c r="I881" s="126"/>
      <c r="J881" s="126"/>
      <c r="K881" s="126"/>
      <c r="L881" s="126"/>
      <c r="M881" s="126"/>
      <c r="N881" s="126"/>
      <c r="O881" s="126"/>
      <c r="P881" s="126"/>
      <c r="Q881" s="126"/>
      <c r="R881" s="126"/>
      <c r="S881" s="126"/>
      <c r="T881" s="126"/>
      <c r="U881" s="126"/>
      <c r="V881" s="126"/>
      <c r="W881" s="126"/>
      <c r="X881" s="126"/>
      <c r="Y881" s="126"/>
      <c r="Z881" s="126"/>
      <c r="AA881" s="125">
        <v>5</v>
      </c>
      <c r="AB881" s="125">
        <v>1</v>
      </c>
      <c r="AC881" s="125"/>
      <c r="AD881" s="125"/>
      <c r="AE881" s="125"/>
      <c r="AF881" s="125"/>
      <c r="AG881" s="125"/>
      <c r="AH881" s="125"/>
      <c r="AI881" s="125"/>
      <c r="AJ881" s="125"/>
      <c r="AK881" s="310">
        <v>54030</v>
      </c>
      <c r="AL881" s="310">
        <f t="shared" si="120"/>
        <v>324180</v>
      </c>
      <c r="AM881" s="65" t="s">
        <v>654</v>
      </c>
      <c r="AN881" s="65"/>
      <c r="AO881" s="65"/>
      <c r="AP881" s="65"/>
      <c r="AQ881" s="65"/>
      <c r="AR881" s="65"/>
      <c r="AS881" s="66"/>
    </row>
    <row r="882" spans="1:16381" s="67" customFormat="1" ht="14.15" customHeight="1" x14ac:dyDescent="0.2">
      <c r="A882" s="178" t="s">
        <v>2278</v>
      </c>
      <c r="B882" s="179" t="s">
        <v>2837</v>
      </c>
      <c r="C882" s="258">
        <f t="shared" si="115"/>
        <v>2</v>
      </c>
      <c r="D882" s="263">
        <f t="shared" si="116"/>
        <v>2</v>
      </c>
      <c r="E882" s="125">
        <v>2</v>
      </c>
      <c r="F882" s="125"/>
      <c r="G882" s="125"/>
      <c r="H882" s="126"/>
      <c r="I882" s="126"/>
      <c r="J882" s="126"/>
      <c r="K882" s="126"/>
      <c r="L882" s="126"/>
      <c r="M882" s="126"/>
      <c r="N882" s="126"/>
      <c r="O882" s="126"/>
      <c r="P882" s="126"/>
      <c r="Q882" s="126"/>
      <c r="R882" s="126"/>
      <c r="S882" s="126"/>
      <c r="T882" s="126"/>
      <c r="U882" s="126"/>
      <c r="V882" s="126"/>
      <c r="W882" s="126"/>
      <c r="X882" s="126"/>
      <c r="Y882" s="126"/>
      <c r="Z882" s="126"/>
      <c r="AA882" s="125">
        <v>1</v>
      </c>
      <c r="AB882" s="125">
        <v>1</v>
      </c>
      <c r="AC882" s="125"/>
      <c r="AD882" s="125"/>
      <c r="AE882" s="125"/>
      <c r="AF882" s="125"/>
      <c r="AG882" s="125"/>
      <c r="AH882" s="125"/>
      <c r="AI882" s="125"/>
      <c r="AJ882" s="125"/>
      <c r="AK882" s="310">
        <v>54030</v>
      </c>
      <c r="AL882" s="310">
        <f t="shared" si="120"/>
        <v>108060</v>
      </c>
      <c r="AM882" s="65" t="s">
        <v>654</v>
      </c>
      <c r="AN882" s="65"/>
      <c r="AO882" s="65"/>
      <c r="AP882" s="65"/>
      <c r="AQ882" s="65"/>
      <c r="AR882" s="65"/>
      <c r="AS882" s="66"/>
    </row>
    <row r="883" spans="1:16381" s="67" customFormat="1" ht="14.15" customHeight="1" x14ac:dyDescent="0.2">
      <c r="A883" s="178" t="s">
        <v>2279</v>
      </c>
      <c r="B883" s="179" t="s">
        <v>2838</v>
      </c>
      <c r="C883" s="258">
        <f t="shared" si="115"/>
        <v>29</v>
      </c>
      <c r="D883" s="263">
        <f t="shared" si="116"/>
        <v>26</v>
      </c>
      <c r="E883" s="125">
        <v>26</v>
      </c>
      <c r="F883" s="125"/>
      <c r="G883" s="125">
        <v>3</v>
      </c>
      <c r="H883" s="126"/>
      <c r="I883" s="126"/>
      <c r="J883" s="126"/>
      <c r="K883" s="126"/>
      <c r="L883" s="126"/>
      <c r="M883" s="126"/>
      <c r="N883" s="126"/>
      <c r="O883" s="126"/>
      <c r="P883" s="126"/>
      <c r="Q883" s="126"/>
      <c r="R883" s="126"/>
      <c r="S883" s="126"/>
      <c r="T883" s="126"/>
      <c r="U883" s="126"/>
      <c r="V883" s="126"/>
      <c r="W883" s="126"/>
      <c r="X883" s="126"/>
      <c r="Y883" s="126"/>
      <c r="Z883" s="126"/>
      <c r="AA883" s="125">
        <v>13</v>
      </c>
      <c r="AB883" s="125">
        <v>8</v>
      </c>
      <c r="AC883" s="125">
        <v>8</v>
      </c>
      <c r="AD883" s="125"/>
      <c r="AE883" s="125"/>
      <c r="AF883" s="125"/>
      <c r="AG883" s="125"/>
      <c r="AH883" s="125"/>
      <c r="AI883" s="125"/>
      <c r="AJ883" s="125"/>
      <c r="AK883" s="310">
        <v>54030</v>
      </c>
      <c r="AL883" s="310">
        <f t="shared" si="120"/>
        <v>1404780</v>
      </c>
      <c r="AM883" s="65" t="s">
        <v>654</v>
      </c>
      <c r="AN883" s="65"/>
      <c r="AO883" s="65"/>
      <c r="AP883" s="65"/>
      <c r="AQ883" s="65"/>
      <c r="AR883" s="65"/>
      <c r="AS883" s="66"/>
    </row>
    <row r="884" spans="1:16381" s="72" customFormat="1" ht="14.15" customHeight="1" x14ac:dyDescent="0.2">
      <c r="A884" s="178" t="s">
        <v>2280</v>
      </c>
      <c r="B884" s="179" t="s">
        <v>2839</v>
      </c>
      <c r="C884" s="258">
        <f t="shared" si="115"/>
        <v>0</v>
      </c>
      <c r="D884" s="263">
        <f t="shared" si="116"/>
        <v>0</v>
      </c>
      <c r="E884" s="125"/>
      <c r="F884" s="125"/>
      <c r="G884" s="125"/>
      <c r="H884" s="126"/>
      <c r="I884" s="126"/>
      <c r="J884" s="126"/>
      <c r="K884" s="126"/>
      <c r="L884" s="126"/>
      <c r="M884" s="126"/>
      <c r="N884" s="126"/>
      <c r="O884" s="126"/>
      <c r="P884" s="126"/>
      <c r="Q884" s="126"/>
      <c r="R884" s="126"/>
      <c r="S884" s="126"/>
      <c r="T884" s="126"/>
      <c r="U884" s="126"/>
      <c r="V884" s="126"/>
      <c r="W884" s="126"/>
      <c r="X884" s="126"/>
      <c r="Y884" s="126"/>
      <c r="Z884" s="126"/>
      <c r="AA884" s="125"/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310">
        <v>54030</v>
      </c>
      <c r="AL884" s="310">
        <f t="shared" si="120"/>
        <v>0</v>
      </c>
      <c r="AM884" s="65" t="s">
        <v>654</v>
      </c>
      <c r="AN884" s="65"/>
      <c r="AO884" s="65"/>
      <c r="AP884" s="65"/>
      <c r="AQ884" s="65"/>
      <c r="AR884" s="65"/>
      <c r="AS884" s="71"/>
    </row>
    <row r="885" spans="1:16381" s="75" customFormat="1" ht="14.15" customHeight="1" x14ac:dyDescent="0.2">
      <c r="A885" s="327"/>
      <c r="B885" s="141" t="s">
        <v>467</v>
      </c>
      <c r="C885" s="133">
        <f>SUM(C862:C884)</f>
        <v>746</v>
      </c>
      <c r="D885" s="133">
        <f>SUM(D862:D884)</f>
        <v>736</v>
      </c>
      <c r="E885" s="133">
        <f>SUM(E862:E884)</f>
        <v>736</v>
      </c>
      <c r="F885" s="133">
        <f>SUM(F862:F884)</f>
        <v>0</v>
      </c>
      <c r="G885" s="133">
        <f>SUM(G862:G884)</f>
        <v>10</v>
      </c>
      <c r="H885" s="943"/>
      <c r="I885" s="944"/>
      <c r="J885" s="944"/>
      <c r="K885" s="944"/>
      <c r="L885" s="944"/>
      <c r="M885" s="944"/>
      <c r="N885" s="944"/>
      <c r="O885" s="944"/>
      <c r="P885" s="944"/>
      <c r="Q885" s="944"/>
      <c r="R885" s="944"/>
      <c r="S885" s="944"/>
      <c r="T885" s="944"/>
      <c r="U885" s="944"/>
      <c r="V885" s="944"/>
      <c r="W885" s="944"/>
      <c r="X885" s="944"/>
      <c r="Y885" s="944"/>
      <c r="Z885" s="945"/>
      <c r="AA885" s="133">
        <f t="shared" ref="AA885:AL885" si="121">SUM(AA862:AA884)</f>
        <v>138</v>
      </c>
      <c r="AB885" s="133">
        <f t="shared" si="121"/>
        <v>503</v>
      </c>
      <c r="AC885" s="133">
        <f t="shared" si="121"/>
        <v>105</v>
      </c>
      <c r="AD885" s="133">
        <f t="shared" si="121"/>
        <v>0</v>
      </c>
      <c r="AE885" s="133">
        <f t="shared" si="121"/>
        <v>0</v>
      </c>
      <c r="AF885" s="133">
        <f t="shared" si="121"/>
        <v>0</v>
      </c>
      <c r="AG885" s="133">
        <f t="shared" si="121"/>
        <v>0</v>
      </c>
      <c r="AH885" s="133">
        <f t="shared" si="121"/>
        <v>0</v>
      </c>
      <c r="AI885" s="133">
        <f t="shared" si="121"/>
        <v>0</v>
      </c>
      <c r="AJ885" s="133">
        <f t="shared" si="121"/>
        <v>0</v>
      </c>
      <c r="AK885" s="313">
        <f t="shared" si="121"/>
        <v>553560</v>
      </c>
      <c r="AL885" s="313">
        <f t="shared" si="121"/>
        <v>14444100</v>
      </c>
      <c r="AM885" s="828"/>
      <c r="AN885" s="78"/>
      <c r="AO885" s="78"/>
      <c r="AP885" s="78"/>
      <c r="AQ885" s="78"/>
      <c r="AR885" s="78"/>
      <c r="AS885" s="79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  <c r="BG885" s="80"/>
      <c r="BH885" s="80"/>
      <c r="BI885" s="80"/>
      <c r="BJ885" s="80"/>
      <c r="BK885" s="80"/>
      <c r="BL885" s="80"/>
      <c r="BM885" s="80"/>
      <c r="BN885" s="80"/>
      <c r="BO885" s="80"/>
      <c r="BP885" s="80"/>
      <c r="BQ885" s="80"/>
      <c r="BR885" s="80"/>
      <c r="BS885" s="80"/>
      <c r="BT885" s="80"/>
      <c r="BU885" s="80"/>
      <c r="BV885" s="80"/>
      <c r="BW885" s="80"/>
      <c r="BX885" s="80"/>
      <c r="BY885" s="80"/>
      <c r="BZ885" s="80"/>
      <c r="CA885" s="80"/>
      <c r="CB885" s="80"/>
      <c r="CC885" s="80"/>
      <c r="CD885" s="80"/>
      <c r="CE885" s="80"/>
      <c r="CF885" s="80"/>
      <c r="CG885" s="80"/>
      <c r="CH885" s="80"/>
      <c r="CI885" s="80"/>
      <c r="CJ885" s="80"/>
      <c r="CK885" s="80"/>
      <c r="CL885" s="80"/>
      <c r="CM885" s="80"/>
      <c r="CN885" s="80"/>
      <c r="CO885" s="80"/>
      <c r="CP885" s="80"/>
      <c r="CQ885" s="80"/>
      <c r="CR885" s="80"/>
      <c r="CS885" s="80"/>
      <c r="CT885" s="80"/>
      <c r="CU885" s="80"/>
      <c r="CV885" s="80"/>
      <c r="CW885" s="80"/>
      <c r="CX885" s="80"/>
      <c r="CY885" s="80"/>
      <c r="CZ885" s="80"/>
      <c r="DA885" s="80"/>
      <c r="DB885" s="80"/>
      <c r="DC885" s="80"/>
      <c r="DD885" s="80"/>
      <c r="DE885" s="80"/>
      <c r="DF885" s="80"/>
      <c r="DG885" s="80"/>
      <c r="DH885" s="80"/>
      <c r="DI885" s="80"/>
      <c r="DJ885" s="80"/>
      <c r="DK885" s="80"/>
      <c r="DL885" s="80"/>
      <c r="DM885" s="80"/>
      <c r="DN885" s="80"/>
      <c r="DO885" s="80"/>
      <c r="DP885" s="80"/>
      <c r="DQ885" s="80"/>
      <c r="DR885" s="80"/>
      <c r="DS885" s="80"/>
      <c r="DT885" s="80"/>
      <c r="DU885" s="80"/>
      <c r="DV885" s="80"/>
      <c r="DW885" s="80"/>
      <c r="DX885" s="80"/>
      <c r="DY885" s="80"/>
      <c r="DZ885" s="80"/>
      <c r="EA885" s="80"/>
      <c r="EB885" s="80"/>
      <c r="EC885" s="80"/>
      <c r="ED885" s="80"/>
      <c r="EE885" s="80"/>
      <c r="EF885" s="80"/>
      <c r="EG885" s="80"/>
      <c r="EH885" s="80"/>
      <c r="EI885" s="80"/>
      <c r="EJ885" s="80"/>
      <c r="EK885" s="80"/>
      <c r="EL885" s="80"/>
      <c r="EM885" s="80"/>
      <c r="EN885" s="80"/>
      <c r="EO885" s="80"/>
      <c r="EP885" s="80"/>
      <c r="EQ885" s="80"/>
      <c r="ER885" s="80"/>
      <c r="ES885" s="80"/>
      <c r="ET885" s="80"/>
      <c r="EU885" s="80"/>
      <c r="EV885" s="80"/>
      <c r="EW885" s="80"/>
      <c r="EX885" s="80"/>
      <c r="EY885" s="80"/>
      <c r="EZ885" s="80"/>
      <c r="FA885" s="80"/>
      <c r="FB885" s="80"/>
      <c r="FC885" s="80"/>
      <c r="FD885" s="80"/>
      <c r="FE885" s="80"/>
      <c r="FF885" s="80"/>
      <c r="FG885" s="80"/>
      <c r="FH885" s="80"/>
      <c r="FI885" s="80"/>
      <c r="FJ885" s="80"/>
      <c r="FK885" s="80"/>
      <c r="FL885" s="80"/>
      <c r="FM885" s="80"/>
      <c r="FN885" s="80"/>
      <c r="FO885" s="80"/>
      <c r="FP885" s="80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80"/>
      <c r="GD885" s="80"/>
      <c r="GE885" s="80"/>
      <c r="GF885" s="80"/>
      <c r="GG885" s="80"/>
      <c r="GH885" s="80"/>
      <c r="GI885" s="80"/>
      <c r="GJ885" s="80"/>
      <c r="GK885" s="80"/>
      <c r="GL885" s="80"/>
      <c r="GM885" s="80"/>
      <c r="GN885" s="80"/>
      <c r="GO885" s="80"/>
      <c r="GP885" s="80"/>
      <c r="GQ885" s="80"/>
      <c r="GR885" s="80"/>
      <c r="GS885" s="80"/>
      <c r="GT885" s="80"/>
      <c r="GU885" s="80"/>
      <c r="GV885" s="80"/>
      <c r="GW885" s="80"/>
      <c r="GX885" s="80"/>
      <c r="GY885" s="80"/>
      <c r="GZ885" s="80"/>
      <c r="HA885" s="80"/>
      <c r="HB885" s="80"/>
      <c r="HC885" s="80"/>
      <c r="HD885" s="80"/>
      <c r="HE885" s="80"/>
      <c r="HF885" s="80"/>
      <c r="HG885" s="80"/>
      <c r="HH885" s="80"/>
      <c r="HI885" s="80"/>
      <c r="HJ885" s="80"/>
      <c r="HK885" s="80"/>
      <c r="HL885" s="80"/>
      <c r="HM885" s="80"/>
      <c r="HN885" s="80"/>
      <c r="HO885" s="80"/>
      <c r="HP885" s="80"/>
      <c r="HQ885" s="80"/>
      <c r="HR885" s="80"/>
      <c r="HS885" s="80"/>
      <c r="HT885" s="80"/>
      <c r="HU885" s="80"/>
      <c r="HV885" s="80"/>
      <c r="HW885" s="80"/>
      <c r="HX885" s="80"/>
      <c r="HY885" s="80"/>
      <c r="HZ885" s="80"/>
      <c r="IA885" s="80"/>
      <c r="IB885" s="80"/>
      <c r="IC885" s="80"/>
      <c r="ID885" s="80"/>
      <c r="IE885" s="80"/>
      <c r="IF885" s="80"/>
      <c r="IG885" s="80"/>
      <c r="IH885" s="80"/>
      <c r="II885" s="80"/>
      <c r="IJ885" s="80"/>
      <c r="IK885" s="80"/>
      <c r="IL885" s="80"/>
      <c r="IM885" s="80"/>
      <c r="IN885" s="80"/>
      <c r="IO885" s="80"/>
      <c r="IP885" s="80"/>
      <c r="IQ885" s="80"/>
      <c r="IR885" s="80"/>
      <c r="IS885" s="80"/>
      <c r="IT885" s="80"/>
      <c r="IU885" s="80"/>
      <c r="IV885" s="80"/>
      <c r="IW885" s="80"/>
      <c r="IX885" s="80"/>
      <c r="IY885" s="80"/>
      <c r="IZ885" s="80"/>
      <c r="JA885" s="80"/>
      <c r="JB885" s="80"/>
      <c r="JC885" s="80"/>
      <c r="JD885" s="80"/>
      <c r="JE885" s="80"/>
      <c r="JF885" s="80"/>
      <c r="JG885" s="80"/>
      <c r="JH885" s="80"/>
      <c r="JI885" s="80"/>
      <c r="JJ885" s="80"/>
      <c r="JK885" s="80"/>
      <c r="JL885" s="80"/>
      <c r="JM885" s="80"/>
      <c r="JN885" s="80"/>
      <c r="JO885" s="80"/>
      <c r="JP885" s="80"/>
      <c r="JQ885" s="80"/>
      <c r="JR885" s="80"/>
      <c r="JS885" s="80"/>
      <c r="JT885" s="80"/>
      <c r="JU885" s="80"/>
      <c r="JV885" s="80"/>
      <c r="JW885" s="80"/>
      <c r="JX885" s="80"/>
      <c r="JY885" s="80"/>
      <c r="JZ885" s="80"/>
      <c r="KA885" s="80"/>
      <c r="KB885" s="80"/>
      <c r="KC885" s="80"/>
      <c r="KD885" s="80"/>
      <c r="KE885" s="80"/>
      <c r="KF885" s="80"/>
      <c r="KG885" s="80"/>
      <c r="KH885" s="80"/>
      <c r="KI885" s="80"/>
      <c r="KJ885" s="80"/>
      <c r="KK885" s="80"/>
      <c r="KL885" s="80"/>
      <c r="KM885" s="80"/>
      <c r="KN885" s="80"/>
      <c r="KO885" s="80"/>
      <c r="KP885" s="80"/>
      <c r="KQ885" s="80"/>
      <c r="KR885" s="80"/>
      <c r="KS885" s="80"/>
      <c r="KT885" s="80"/>
      <c r="KU885" s="80"/>
      <c r="KV885" s="80"/>
      <c r="KW885" s="80"/>
      <c r="KX885" s="80"/>
      <c r="KY885" s="80"/>
      <c r="KZ885" s="80"/>
      <c r="LA885" s="80"/>
      <c r="LB885" s="80"/>
      <c r="LC885" s="80"/>
      <c r="LD885" s="80"/>
      <c r="LE885" s="80"/>
      <c r="LF885" s="80"/>
      <c r="LG885" s="80"/>
      <c r="LH885" s="80"/>
      <c r="LI885" s="80"/>
      <c r="LJ885" s="80"/>
      <c r="LK885" s="80"/>
      <c r="LL885" s="80"/>
      <c r="LM885" s="80"/>
      <c r="LN885" s="80"/>
      <c r="LO885" s="80"/>
      <c r="LP885" s="80"/>
      <c r="LQ885" s="80"/>
      <c r="LR885" s="80"/>
      <c r="LS885" s="80"/>
      <c r="LT885" s="80"/>
      <c r="LU885" s="80"/>
      <c r="LV885" s="80"/>
      <c r="LW885" s="80"/>
      <c r="LX885" s="80"/>
      <c r="LY885" s="80"/>
      <c r="LZ885" s="80"/>
      <c r="MA885" s="80"/>
      <c r="MB885" s="80"/>
      <c r="MC885" s="80"/>
      <c r="MD885" s="80"/>
      <c r="ME885" s="80"/>
      <c r="MF885" s="80"/>
      <c r="MG885" s="80"/>
      <c r="MH885" s="80"/>
      <c r="MI885" s="80"/>
      <c r="MJ885" s="80"/>
      <c r="MK885" s="80"/>
      <c r="ML885" s="80"/>
      <c r="MM885" s="80"/>
      <c r="MN885" s="80"/>
      <c r="MO885" s="80"/>
      <c r="MP885" s="80"/>
      <c r="MQ885" s="80"/>
      <c r="MR885" s="80"/>
      <c r="MS885" s="80"/>
      <c r="MT885" s="80"/>
      <c r="MU885" s="80"/>
      <c r="MV885" s="80"/>
      <c r="MW885" s="80"/>
      <c r="MX885" s="80"/>
      <c r="MY885" s="80"/>
      <c r="MZ885" s="80"/>
      <c r="NA885" s="80"/>
      <c r="NB885" s="80"/>
      <c r="NC885" s="80"/>
      <c r="ND885" s="80"/>
      <c r="NE885" s="80"/>
      <c r="NF885" s="80"/>
      <c r="NG885" s="80"/>
      <c r="NH885" s="80"/>
      <c r="NI885" s="80"/>
      <c r="NJ885" s="80"/>
      <c r="NK885" s="80"/>
      <c r="NL885" s="80"/>
      <c r="NM885" s="80"/>
      <c r="NN885" s="80"/>
      <c r="NO885" s="80"/>
      <c r="NP885" s="80"/>
      <c r="NQ885" s="80"/>
      <c r="NR885" s="80"/>
      <c r="NS885" s="80"/>
      <c r="NT885" s="80"/>
      <c r="NU885" s="80"/>
      <c r="NV885" s="80"/>
      <c r="NW885" s="80"/>
      <c r="NX885" s="80"/>
      <c r="NY885" s="80"/>
      <c r="NZ885" s="80"/>
      <c r="OA885" s="80"/>
      <c r="OB885" s="80"/>
      <c r="OC885" s="80"/>
      <c r="OD885" s="80"/>
      <c r="OE885" s="80"/>
      <c r="OF885" s="80"/>
      <c r="OG885" s="80"/>
      <c r="OH885" s="80"/>
      <c r="OI885" s="80"/>
      <c r="OJ885" s="80"/>
      <c r="OK885" s="80"/>
      <c r="OL885" s="80"/>
      <c r="OM885" s="80"/>
      <c r="ON885" s="80"/>
      <c r="OO885" s="80"/>
      <c r="OP885" s="80"/>
      <c r="OQ885" s="80"/>
      <c r="OR885" s="80"/>
      <c r="OS885" s="80"/>
      <c r="OT885" s="80"/>
      <c r="OU885" s="80"/>
      <c r="OV885" s="80"/>
      <c r="OW885" s="80"/>
      <c r="OX885" s="80"/>
      <c r="OY885" s="80"/>
      <c r="OZ885" s="80"/>
      <c r="PA885" s="80"/>
      <c r="PB885" s="80"/>
      <c r="PC885" s="80"/>
      <c r="PD885" s="80"/>
      <c r="PE885" s="80"/>
      <c r="PF885" s="80"/>
      <c r="PG885" s="80"/>
      <c r="PH885" s="80"/>
      <c r="PI885" s="80"/>
      <c r="PJ885" s="80"/>
      <c r="PK885" s="80"/>
      <c r="PL885" s="80"/>
      <c r="PM885" s="80"/>
      <c r="PN885" s="80"/>
      <c r="PO885" s="80"/>
      <c r="PP885" s="80"/>
      <c r="PQ885" s="80"/>
      <c r="PR885" s="80"/>
      <c r="PS885" s="80"/>
      <c r="PT885" s="80"/>
      <c r="PU885" s="80"/>
      <c r="PV885" s="80"/>
      <c r="PW885" s="80"/>
      <c r="PX885" s="80"/>
      <c r="PY885" s="80"/>
      <c r="PZ885" s="80"/>
      <c r="QA885" s="80"/>
      <c r="QB885" s="80"/>
      <c r="QC885" s="80"/>
      <c r="QD885" s="80"/>
      <c r="QE885" s="80"/>
      <c r="QF885" s="80"/>
      <c r="QG885" s="80"/>
      <c r="QH885" s="80"/>
      <c r="QI885" s="80"/>
      <c r="QJ885" s="80"/>
      <c r="QK885" s="80"/>
      <c r="QL885" s="80"/>
      <c r="QM885" s="80"/>
      <c r="QN885" s="80"/>
      <c r="QO885" s="80"/>
      <c r="QP885" s="80"/>
      <c r="QQ885" s="80"/>
      <c r="QR885" s="80"/>
      <c r="QS885" s="80"/>
      <c r="QT885" s="80"/>
      <c r="QU885" s="80"/>
      <c r="QV885" s="80"/>
      <c r="QW885" s="80"/>
      <c r="QX885" s="80"/>
      <c r="QY885" s="80"/>
      <c r="QZ885" s="80"/>
      <c r="RA885" s="80"/>
      <c r="RB885" s="80"/>
      <c r="RC885" s="80"/>
      <c r="RD885" s="80"/>
      <c r="RE885" s="80"/>
      <c r="RF885" s="80"/>
      <c r="RG885" s="80"/>
      <c r="RH885" s="80"/>
      <c r="RI885" s="80"/>
      <c r="RJ885" s="80"/>
      <c r="RK885" s="80"/>
      <c r="RL885" s="80"/>
      <c r="RM885" s="80"/>
      <c r="RN885" s="80"/>
      <c r="RO885" s="80"/>
      <c r="RP885" s="80"/>
      <c r="RQ885" s="80"/>
      <c r="RR885" s="80"/>
      <c r="RS885" s="80"/>
      <c r="RT885" s="80"/>
      <c r="RU885" s="80"/>
      <c r="RV885" s="80"/>
      <c r="RW885" s="80"/>
      <c r="RX885" s="80"/>
      <c r="RY885" s="80"/>
      <c r="RZ885" s="80"/>
      <c r="SA885" s="80"/>
      <c r="SB885" s="80"/>
      <c r="SC885" s="80"/>
      <c r="SD885" s="80"/>
      <c r="SE885" s="80"/>
      <c r="SF885" s="80"/>
      <c r="SG885" s="80"/>
      <c r="SH885" s="80"/>
      <c r="SI885" s="80"/>
      <c r="SJ885" s="80"/>
      <c r="SK885" s="80"/>
      <c r="SL885" s="80"/>
      <c r="SM885" s="80"/>
      <c r="SN885" s="80"/>
      <c r="SO885" s="80"/>
      <c r="SP885" s="80"/>
      <c r="SQ885" s="80"/>
      <c r="SR885" s="80"/>
      <c r="SS885" s="80"/>
      <c r="ST885" s="80"/>
      <c r="SU885" s="80"/>
      <c r="SV885" s="80"/>
      <c r="SW885" s="80"/>
      <c r="SX885" s="80"/>
      <c r="SY885" s="80"/>
      <c r="SZ885" s="80"/>
      <c r="TA885" s="80"/>
      <c r="TB885" s="80"/>
      <c r="TC885" s="80"/>
      <c r="TD885" s="80"/>
      <c r="TE885" s="80"/>
      <c r="TF885" s="80"/>
      <c r="TG885" s="80"/>
      <c r="TH885" s="80"/>
      <c r="TI885" s="80"/>
      <c r="TJ885" s="80"/>
      <c r="TK885" s="80"/>
      <c r="TL885" s="80"/>
      <c r="TM885" s="80"/>
      <c r="TN885" s="80"/>
      <c r="TO885" s="80"/>
      <c r="TP885" s="80"/>
      <c r="TQ885" s="80"/>
      <c r="TR885" s="80"/>
      <c r="TS885" s="80"/>
      <c r="TT885" s="80"/>
      <c r="TU885" s="80"/>
      <c r="TV885" s="80"/>
      <c r="TW885" s="80"/>
      <c r="TX885" s="80"/>
      <c r="TY885" s="80"/>
      <c r="TZ885" s="80"/>
      <c r="UA885" s="80"/>
      <c r="UB885" s="80"/>
      <c r="UC885" s="80"/>
      <c r="UD885" s="80"/>
      <c r="UE885" s="80"/>
      <c r="UF885" s="80"/>
      <c r="UG885" s="80"/>
      <c r="UH885" s="80"/>
      <c r="UI885" s="80"/>
      <c r="UJ885" s="80"/>
      <c r="UK885" s="80"/>
      <c r="UL885" s="80"/>
      <c r="UM885" s="80"/>
      <c r="UN885" s="80"/>
      <c r="UO885" s="80"/>
      <c r="UP885" s="80"/>
      <c r="UQ885" s="80"/>
      <c r="UR885" s="80"/>
      <c r="US885" s="80"/>
      <c r="UT885" s="80"/>
      <c r="UU885" s="80"/>
      <c r="UV885" s="80"/>
      <c r="UW885" s="80"/>
      <c r="UX885" s="80"/>
      <c r="UY885" s="80"/>
      <c r="UZ885" s="80"/>
      <c r="VA885" s="80"/>
      <c r="VB885" s="80"/>
      <c r="VC885" s="80"/>
      <c r="VD885" s="80"/>
      <c r="VE885" s="80"/>
      <c r="VF885" s="80"/>
      <c r="VG885" s="80"/>
      <c r="VH885" s="80"/>
      <c r="VI885" s="80"/>
      <c r="VJ885" s="80"/>
      <c r="VK885" s="80"/>
      <c r="VL885" s="80"/>
      <c r="VM885" s="80"/>
      <c r="VN885" s="80"/>
      <c r="VO885" s="80"/>
      <c r="VP885" s="80"/>
      <c r="VQ885" s="80"/>
      <c r="VR885" s="80"/>
      <c r="VS885" s="80"/>
      <c r="VT885" s="80"/>
      <c r="VU885" s="80"/>
      <c r="VV885" s="80"/>
      <c r="VW885" s="80"/>
      <c r="VX885" s="80"/>
      <c r="VY885" s="80"/>
      <c r="VZ885" s="80"/>
      <c r="WA885" s="80"/>
      <c r="WB885" s="80"/>
      <c r="WC885" s="80"/>
      <c r="WD885" s="80"/>
      <c r="WE885" s="80"/>
      <c r="WF885" s="80"/>
      <c r="WG885" s="80"/>
      <c r="WH885" s="80"/>
      <c r="WI885" s="80"/>
      <c r="WJ885" s="80"/>
      <c r="WK885" s="80"/>
      <c r="WL885" s="80"/>
      <c r="WM885" s="80"/>
      <c r="WN885" s="80"/>
      <c r="WO885" s="80"/>
      <c r="WP885" s="80"/>
      <c r="WQ885" s="80"/>
      <c r="WR885" s="80"/>
      <c r="WS885" s="80"/>
      <c r="WT885" s="80"/>
      <c r="WU885" s="80"/>
      <c r="WV885" s="80"/>
      <c r="WW885" s="80"/>
      <c r="WX885" s="80"/>
      <c r="WY885" s="80"/>
      <c r="WZ885" s="80"/>
      <c r="XA885" s="80"/>
      <c r="XB885" s="80"/>
      <c r="XC885" s="80"/>
      <c r="XD885" s="80"/>
      <c r="XE885" s="80"/>
      <c r="XF885" s="80"/>
      <c r="XG885" s="80"/>
      <c r="XH885" s="80"/>
      <c r="XI885" s="80"/>
      <c r="XJ885" s="80"/>
      <c r="XK885" s="80"/>
      <c r="XL885" s="80"/>
      <c r="XM885" s="80"/>
      <c r="XN885" s="80"/>
      <c r="XO885" s="80"/>
      <c r="XP885" s="80"/>
      <c r="XQ885" s="80"/>
      <c r="XR885" s="80"/>
      <c r="XS885" s="80"/>
      <c r="XT885" s="80"/>
      <c r="XU885" s="80"/>
      <c r="XV885" s="80"/>
      <c r="XW885" s="80"/>
      <c r="XX885" s="80"/>
      <c r="XY885" s="80"/>
      <c r="XZ885" s="80"/>
      <c r="YA885" s="80"/>
      <c r="YB885" s="80"/>
      <c r="YC885" s="80"/>
      <c r="YD885" s="80"/>
      <c r="YE885" s="80"/>
      <c r="YF885" s="80"/>
      <c r="YG885" s="80"/>
      <c r="YH885" s="80"/>
      <c r="YI885" s="80"/>
      <c r="YJ885" s="80"/>
      <c r="YK885" s="80"/>
      <c r="YL885" s="80"/>
      <c r="YM885" s="80"/>
      <c r="YN885" s="80"/>
      <c r="YO885" s="80"/>
      <c r="YP885" s="80"/>
      <c r="YQ885" s="80"/>
      <c r="YR885" s="80"/>
      <c r="YS885" s="80"/>
      <c r="YT885" s="80"/>
      <c r="YU885" s="80"/>
      <c r="YV885" s="80"/>
      <c r="YW885" s="80"/>
      <c r="YX885" s="80"/>
      <c r="YY885" s="80"/>
      <c r="YZ885" s="80"/>
      <c r="ZA885" s="80"/>
      <c r="ZB885" s="80"/>
      <c r="ZC885" s="80"/>
      <c r="ZD885" s="80"/>
      <c r="ZE885" s="80"/>
      <c r="ZF885" s="80"/>
      <c r="ZG885" s="80"/>
      <c r="ZH885" s="80"/>
      <c r="ZI885" s="80"/>
      <c r="ZJ885" s="80"/>
      <c r="ZK885" s="80"/>
      <c r="ZL885" s="80"/>
      <c r="ZM885" s="80"/>
      <c r="ZN885" s="80"/>
      <c r="ZO885" s="80"/>
      <c r="ZP885" s="80"/>
      <c r="ZQ885" s="80"/>
      <c r="ZR885" s="80"/>
      <c r="ZS885" s="80"/>
      <c r="ZT885" s="80"/>
      <c r="ZU885" s="80"/>
      <c r="ZV885" s="80"/>
      <c r="ZW885" s="80"/>
      <c r="ZX885" s="80"/>
      <c r="ZY885" s="80"/>
      <c r="ZZ885" s="80"/>
      <c r="AAA885" s="80"/>
      <c r="AAB885" s="80"/>
      <c r="AAC885" s="80"/>
      <c r="AAD885" s="80"/>
      <c r="AAE885" s="80"/>
      <c r="AAF885" s="80"/>
      <c r="AAG885" s="80"/>
      <c r="AAH885" s="80"/>
      <c r="AAI885" s="80"/>
      <c r="AAJ885" s="80"/>
      <c r="AAK885" s="80"/>
      <c r="AAL885" s="80"/>
      <c r="AAM885" s="80"/>
      <c r="AAN885" s="80"/>
      <c r="AAO885" s="80"/>
      <c r="AAP885" s="80"/>
      <c r="AAQ885" s="80"/>
      <c r="AAR885" s="80"/>
      <c r="AAS885" s="80"/>
      <c r="AAT885" s="80"/>
      <c r="AAU885" s="80"/>
      <c r="AAV885" s="80"/>
      <c r="AAW885" s="80"/>
      <c r="AAX885" s="80"/>
      <c r="AAY885" s="80"/>
      <c r="AAZ885" s="80"/>
      <c r="ABA885" s="80"/>
      <c r="ABB885" s="80"/>
      <c r="ABC885" s="80"/>
      <c r="ABD885" s="80"/>
      <c r="ABE885" s="80"/>
      <c r="ABF885" s="80"/>
      <c r="ABG885" s="80"/>
      <c r="ABH885" s="80"/>
      <c r="ABI885" s="80"/>
      <c r="ABJ885" s="80"/>
      <c r="ABK885" s="80"/>
      <c r="ABL885" s="80"/>
      <c r="ABM885" s="80"/>
      <c r="ABN885" s="80"/>
      <c r="ABO885" s="80"/>
      <c r="ABP885" s="80"/>
      <c r="ABQ885" s="80"/>
      <c r="ABR885" s="80"/>
      <c r="ABS885" s="80"/>
      <c r="ABT885" s="80"/>
      <c r="ABU885" s="80"/>
      <c r="ABV885" s="80"/>
      <c r="ABW885" s="80"/>
      <c r="ABX885" s="80"/>
      <c r="ABY885" s="80"/>
      <c r="ABZ885" s="80"/>
      <c r="ACA885" s="80"/>
      <c r="ACB885" s="80"/>
      <c r="ACC885" s="80"/>
      <c r="ACD885" s="80"/>
      <c r="ACE885" s="80"/>
      <c r="ACF885" s="80"/>
      <c r="ACG885" s="80"/>
      <c r="ACH885" s="80"/>
      <c r="ACI885" s="80"/>
      <c r="ACJ885" s="80"/>
      <c r="ACK885" s="80"/>
      <c r="ACL885" s="80"/>
      <c r="ACM885" s="80"/>
      <c r="ACN885" s="80"/>
      <c r="ACO885" s="80"/>
      <c r="ACP885" s="80"/>
      <c r="ACQ885" s="80"/>
      <c r="ACR885" s="80"/>
      <c r="ACS885" s="80"/>
      <c r="ACT885" s="80"/>
      <c r="ACU885" s="80"/>
      <c r="ACV885" s="80"/>
      <c r="ACW885" s="80"/>
      <c r="ACX885" s="80"/>
      <c r="ACY885" s="80"/>
      <c r="ACZ885" s="80"/>
      <c r="ADA885" s="80"/>
      <c r="ADB885" s="80"/>
      <c r="ADC885" s="80"/>
      <c r="ADD885" s="80"/>
      <c r="ADE885" s="80"/>
      <c r="ADF885" s="80"/>
      <c r="ADG885" s="80"/>
      <c r="ADH885" s="80"/>
      <c r="ADI885" s="80"/>
      <c r="ADJ885" s="80"/>
      <c r="ADK885" s="80"/>
      <c r="ADL885" s="80"/>
      <c r="ADM885" s="80"/>
      <c r="ADN885" s="80"/>
      <c r="ADO885" s="80"/>
      <c r="ADP885" s="80"/>
      <c r="ADQ885" s="80"/>
      <c r="ADR885" s="80"/>
      <c r="ADS885" s="80"/>
      <c r="ADT885" s="80"/>
      <c r="ADU885" s="80"/>
      <c r="ADV885" s="80"/>
      <c r="ADW885" s="80"/>
      <c r="ADX885" s="80"/>
      <c r="ADY885" s="80"/>
      <c r="ADZ885" s="80"/>
      <c r="AEA885" s="80"/>
      <c r="AEB885" s="80"/>
      <c r="AEC885" s="80"/>
      <c r="AED885" s="80"/>
      <c r="AEE885" s="80"/>
      <c r="AEF885" s="80"/>
      <c r="AEG885" s="80"/>
      <c r="AEH885" s="80"/>
      <c r="AEI885" s="80"/>
      <c r="AEJ885" s="80"/>
      <c r="AEK885" s="80"/>
      <c r="AEL885" s="80"/>
      <c r="AEM885" s="80"/>
      <c r="AEN885" s="80"/>
      <c r="AEO885" s="80"/>
      <c r="AEP885" s="80"/>
      <c r="AEQ885" s="80"/>
      <c r="AER885" s="80"/>
      <c r="AES885" s="80"/>
      <c r="AET885" s="80"/>
      <c r="AEU885" s="80"/>
      <c r="AEV885" s="80"/>
      <c r="AEW885" s="80"/>
      <c r="AEX885" s="80"/>
      <c r="AEY885" s="80"/>
      <c r="AEZ885" s="80"/>
      <c r="AFA885" s="80"/>
      <c r="AFB885" s="80"/>
      <c r="AFC885" s="80"/>
      <c r="AFD885" s="80"/>
      <c r="AFE885" s="80"/>
      <c r="AFF885" s="80"/>
      <c r="AFG885" s="80"/>
      <c r="AFH885" s="80"/>
      <c r="AFI885" s="80"/>
      <c r="AFJ885" s="80"/>
      <c r="AFK885" s="80"/>
      <c r="AFL885" s="80"/>
      <c r="AFM885" s="80"/>
      <c r="AFN885" s="80"/>
      <c r="AFO885" s="80"/>
      <c r="AFP885" s="80"/>
      <c r="AFQ885" s="80"/>
      <c r="AFR885" s="80"/>
      <c r="AFS885" s="80"/>
      <c r="AFT885" s="80"/>
      <c r="AFU885" s="80"/>
      <c r="AFV885" s="80"/>
      <c r="AFW885" s="80"/>
      <c r="AFX885" s="80"/>
      <c r="AFY885" s="80"/>
      <c r="AFZ885" s="80"/>
      <c r="AGA885" s="80"/>
      <c r="AGB885" s="80"/>
      <c r="AGC885" s="80"/>
      <c r="AGD885" s="80"/>
      <c r="AGE885" s="80"/>
      <c r="AGF885" s="80"/>
      <c r="AGG885" s="80"/>
      <c r="AGH885" s="80"/>
      <c r="AGI885" s="80"/>
      <c r="AGJ885" s="80"/>
      <c r="AGK885" s="80"/>
      <c r="AGL885" s="80"/>
      <c r="AGM885" s="80"/>
      <c r="AGN885" s="80"/>
      <c r="AGO885" s="80"/>
      <c r="AGP885" s="80"/>
      <c r="AGQ885" s="80"/>
      <c r="AGR885" s="80"/>
      <c r="AGS885" s="80"/>
      <c r="AGT885" s="80"/>
      <c r="AGU885" s="80"/>
      <c r="AGV885" s="80"/>
      <c r="AGW885" s="80"/>
      <c r="AGX885" s="80"/>
      <c r="AGY885" s="80"/>
      <c r="AGZ885" s="80"/>
      <c r="AHA885" s="80"/>
      <c r="AHB885" s="80"/>
      <c r="AHC885" s="80"/>
      <c r="AHD885" s="80"/>
      <c r="AHE885" s="80"/>
      <c r="AHF885" s="80"/>
      <c r="AHG885" s="80"/>
      <c r="AHH885" s="80"/>
      <c r="AHI885" s="80"/>
      <c r="AHJ885" s="80"/>
      <c r="AHK885" s="80"/>
      <c r="AHL885" s="80"/>
      <c r="AHM885" s="80"/>
      <c r="AHN885" s="80"/>
      <c r="AHO885" s="80"/>
      <c r="AHP885" s="80"/>
      <c r="AHQ885" s="80"/>
      <c r="AHR885" s="80"/>
      <c r="AHS885" s="80"/>
      <c r="AHT885" s="80"/>
      <c r="AHU885" s="80"/>
      <c r="AHV885" s="80"/>
      <c r="AHW885" s="80"/>
      <c r="AHX885" s="80"/>
      <c r="AHY885" s="80"/>
      <c r="AHZ885" s="80"/>
      <c r="AIA885" s="80"/>
      <c r="AIB885" s="80"/>
      <c r="AIC885" s="80"/>
      <c r="AID885" s="80"/>
      <c r="AIE885" s="80"/>
      <c r="AIF885" s="80"/>
      <c r="AIG885" s="80"/>
      <c r="AIH885" s="80"/>
      <c r="AII885" s="80"/>
      <c r="AIJ885" s="80"/>
      <c r="AIK885" s="80"/>
      <c r="AIL885" s="80"/>
      <c r="AIM885" s="80"/>
      <c r="AIN885" s="80"/>
      <c r="AIO885" s="80"/>
      <c r="AIP885" s="80"/>
      <c r="AIQ885" s="80"/>
      <c r="AIR885" s="80"/>
      <c r="AIS885" s="80"/>
      <c r="AIT885" s="80"/>
      <c r="AIU885" s="80"/>
      <c r="AIV885" s="80"/>
      <c r="AIW885" s="80"/>
      <c r="AIX885" s="80"/>
      <c r="AIY885" s="80"/>
      <c r="AIZ885" s="80"/>
      <c r="AJA885" s="80"/>
      <c r="AJB885" s="80"/>
      <c r="AJC885" s="80"/>
      <c r="AJD885" s="80"/>
      <c r="AJE885" s="80"/>
      <c r="AJF885" s="80"/>
      <c r="AJG885" s="80"/>
      <c r="AJH885" s="80"/>
      <c r="AJI885" s="80"/>
      <c r="AJJ885" s="80"/>
      <c r="AJK885" s="80"/>
      <c r="AJL885" s="80"/>
      <c r="AJM885" s="80"/>
      <c r="AJN885" s="80"/>
      <c r="AJO885" s="80"/>
      <c r="AJP885" s="80"/>
      <c r="AJQ885" s="80"/>
      <c r="AJR885" s="80"/>
      <c r="AJS885" s="80"/>
      <c r="AJT885" s="80"/>
      <c r="AJU885" s="80"/>
      <c r="AJV885" s="80"/>
      <c r="AJW885" s="80"/>
      <c r="AJX885" s="80"/>
      <c r="AJY885" s="80"/>
      <c r="AJZ885" s="80"/>
      <c r="AKA885" s="80"/>
      <c r="AKB885" s="80"/>
      <c r="AKC885" s="80"/>
      <c r="AKD885" s="80"/>
      <c r="AKE885" s="80"/>
      <c r="AKF885" s="80"/>
      <c r="AKG885" s="80"/>
      <c r="AKH885" s="80"/>
      <c r="AKI885" s="80"/>
      <c r="AKJ885" s="80"/>
      <c r="AKK885" s="80"/>
      <c r="AKL885" s="80"/>
      <c r="AKM885" s="80"/>
      <c r="AKN885" s="80"/>
      <c r="AKO885" s="80"/>
      <c r="AKP885" s="80"/>
      <c r="AKQ885" s="80"/>
      <c r="AKR885" s="80"/>
      <c r="AKS885" s="80"/>
      <c r="AKT885" s="80"/>
      <c r="AKU885" s="80"/>
      <c r="AKV885" s="80"/>
      <c r="AKW885" s="80"/>
      <c r="AKX885" s="80"/>
      <c r="AKY885" s="80"/>
      <c r="AKZ885" s="80"/>
      <c r="ALA885" s="80"/>
      <c r="ALB885" s="80"/>
      <c r="ALC885" s="80"/>
      <c r="ALD885" s="80"/>
      <c r="ALE885" s="80"/>
      <c r="ALF885" s="80"/>
      <c r="ALG885" s="80"/>
      <c r="ALH885" s="80"/>
      <c r="ALI885" s="80"/>
      <c r="ALJ885" s="80"/>
      <c r="ALK885" s="80"/>
      <c r="ALL885" s="80"/>
      <c r="ALM885" s="80"/>
      <c r="ALN885" s="80"/>
      <c r="ALO885" s="80"/>
      <c r="ALP885" s="80"/>
      <c r="ALQ885" s="80"/>
      <c r="ALR885" s="80"/>
      <c r="ALS885" s="80"/>
      <c r="ALT885" s="80"/>
      <c r="ALU885" s="80"/>
      <c r="ALV885" s="80"/>
      <c r="ALW885" s="80"/>
      <c r="ALX885" s="80"/>
      <c r="ALY885" s="80"/>
      <c r="ALZ885" s="80"/>
      <c r="AMA885" s="80"/>
      <c r="AMB885" s="80"/>
      <c r="AMC885" s="80"/>
      <c r="AMD885" s="80"/>
      <c r="AME885" s="80"/>
      <c r="AMF885" s="80"/>
      <c r="AMG885" s="80"/>
      <c r="AMH885" s="80"/>
      <c r="AMI885" s="80"/>
      <c r="AMJ885" s="80"/>
      <c r="AMK885" s="80"/>
      <c r="AML885" s="80"/>
      <c r="AMM885" s="80"/>
      <c r="AMN885" s="80"/>
      <c r="AMO885" s="80"/>
      <c r="AMP885" s="80"/>
      <c r="AMQ885" s="80"/>
      <c r="AMR885" s="80"/>
      <c r="AMS885" s="80"/>
      <c r="AMT885" s="80"/>
      <c r="AMU885" s="80"/>
      <c r="AMV885" s="80"/>
      <c r="AMW885" s="80"/>
      <c r="AMX885" s="80"/>
      <c r="AMY885" s="80"/>
      <c r="AMZ885" s="80"/>
      <c r="ANA885" s="80"/>
      <c r="ANB885" s="80"/>
      <c r="ANC885" s="80"/>
      <c r="AND885" s="80"/>
      <c r="ANE885" s="80"/>
      <c r="ANF885" s="80"/>
      <c r="ANG885" s="80"/>
      <c r="ANH885" s="80"/>
      <c r="ANI885" s="80"/>
      <c r="ANJ885" s="80"/>
      <c r="ANK885" s="80"/>
      <c r="ANL885" s="80"/>
      <c r="ANM885" s="80"/>
      <c r="ANN885" s="80"/>
      <c r="ANO885" s="80"/>
      <c r="ANP885" s="80"/>
      <c r="ANQ885" s="80"/>
      <c r="ANR885" s="80"/>
      <c r="ANS885" s="80"/>
      <c r="ANT885" s="80"/>
      <c r="ANU885" s="80"/>
      <c r="ANV885" s="80"/>
      <c r="ANW885" s="80"/>
      <c r="ANX885" s="80"/>
      <c r="ANY885" s="80"/>
      <c r="ANZ885" s="80"/>
      <c r="AOA885" s="80"/>
      <c r="AOB885" s="80"/>
      <c r="AOC885" s="80"/>
      <c r="AOD885" s="80"/>
      <c r="AOE885" s="80"/>
      <c r="AOF885" s="80"/>
      <c r="AOG885" s="80"/>
      <c r="AOH885" s="80"/>
      <c r="AOI885" s="80"/>
      <c r="AOJ885" s="80"/>
      <c r="AOK885" s="80"/>
      <c r="AOL885" s="80"/>
      <c r="AOM885" s="80"/>
      <c r="AON885" s="80"/>
      <c r="AOO885" s="80"/>
      <c r="AOP885" s="80"/>
      <c r="AOQ885" s="80"/>
      <c r="AOR885" s="80"/>
      <c r="AOS885" s="80"/>
      <c r="AOT885" s="80"/>
      <c r="AOU885" s="80"/>
      <c r="AOV885" s="80"/>
      <c r="AOW885" s="80"/>
      <c r="AOX885" s="80"/>
      <c r="AOY885" s="80"/>
      <c r="AOZ885" s="80"/>
      <c r="APA885" s="80"/>
      <c r="APB885" s="80"/>
      <c r="APC885" s="80"/>
      <c r="APD885" s="80"/>
      <c r="APE885" s="80"/>
      <c r="APF885" s="80"/>
      <c r="APG885" s="80"/>
      <c r="APH885" s="80"/>
      <c r="API885" s="80"/>
      <c r="APJ885" s="80"/>
      <c r="APK885" s="80"/>
      <c r="APL885" s="80"/>
      <c r="APM885" s="80"/>
      <c r="APN885" s="80"/>
      <c r="APO885" s="80"/>
      <c r="APP885" s="80"/>
      <c r="APQ885" s="80"/>
      <c r="APR885" s="80"/>
      <c r="APS885" s="80"/>
      <c r="APT885" s="80"/>
      <c r="APU885" s="80"/>
      <c r="APV885" s="80"/>
      <c r="APW885" s="80"/>
      <c r="APX885" s="80"/>
      <c r="APY885" s="80"/>
      <c r="APZ885" s="80"/>
      <c r="AQA885" s="80"/>
      <c r="AQB885" s="80"/>
      <c r="AQC885" s="80"/>
      <c r="AQD885" s="80"/>
      <c r="AQE885" s="80"/>
      <c r="AQF885" s="80"/>
      <c r="AQG885" s="80"/>
      <c r="AQH885" s="80"/>
      <c r="AQI885" s="80"/>
      <c r="AQJ885" s="80"/>
      <c r="AQK885" s="80"/>
      <c r="AQL885" s="80"/>
      <c r="AQM885" s="80"/>
      <c r="AQN885" s="80"/>
      <c r="AQO885" s="80"/>
      <c r="AQP885" s="80"/>
      <c r="AQQ885" s="80"/>
      <c r="AQR885" s="80"/>
      <c r="AQS885" s="80"/>
      <c r="AQT885" s="80"/>
      <c r="AQU885" s="80"/>
      <c r="AQV885" s="80"/>
      <c r="AQW885" s="80"/>
      <c r="AQX885" s="80"/>
      <c r="AQY885" s="80"/>
      <c r="AQZ885" s="80"/>
      <c r="ARA885" s="80"/>
      <c r="ARB885" s="80"/>
      <c r="ARC885" s="80"/>
      <c r="ARD885" s="80"/>
      <c r="ARE885" s="80"/>
      <c r="ARF885" s="80"/>
      <c r="ARG885" s="80"/>
      <c r="ARH885" s="80"/>
      <c r="ARI885" s="80"/>
      <c r="ARJ885" s="80"/>
      <c r="ARK885" s="80"/>
      <c r="ARL885" s="80"/>
      <c r="ARM885" s="80"/>
      <c r="ARN885" s="80"/>
      <c r="ARO885" s="80"/>
      <c r="ARP885" s="80"/>
      <c r="ARQ885" s="80"/>
      <c r="ARR885" s="80"/>
      <c r="ARS885" s="80"/>
      <c r="ART885" s="80"/>
      <c r="ARU885" s="80"/>
      <c r="ARV885" s="80"/>
      <c r="ARW885" s="80"/>
      <c r="ARX885" s="80"/>
      <c r="ARY885" s="80"/>
      <c r="ARZ885" s="80"/>
      <c r="ASA885" s="80"/>
      <c r="ASB885" s="80"/>
      <c r="ASC885" s="80"/>
      <c r="ASD885" s="80"/>
      <c r="ASE885" s="80"/>
      <c r="ASF885" s="80"/>
      <c r="ASG885" s="80"/>
      <c r="ASH885" s="80"/>
      <c r="ASI885" s="80"/>
      <c r="ASJ885" s="80"/>
      <c r="ASK885" s="80"/>
      <c r="ASL885" s="80"/>
      <c r="ASM885" s="80"/>
      <c r="ASN885" s="80"/>
      <c r="ASO885" s="80"/>
      <c r="ASP885" s="80"/>
      <c r="ASQ885" s="80"/>
      <c r="ASR885" s="80"/>
      <c r="ASS885" s="80"/>
      <c r="AST885" s="80"/>
      <c r="ASU885" s="80"/>
      <c r="ASV885" s="80"/>
      <c r="ASW885" s="80"/>
      <c r="ASX885" s="80"/>
      <c r="ASY885" s="80"/>
      <c r="ASZ885" s="80"/>
      <c r="ATA885" s="80"/>
      <c r="ATB885" s="80"/>
      <c r="ATC885" s="80"/>
      <c r="ATD885" s="80"/>
      <c r="ATE885" s="80"/>
      <c r="ATF885" s="80"/>
      <c r="ATG885" s="80"/>
      <c r="ATH885" s="80"/>
      <c r="ATI885" s="80"/>
      <c r="ATJ885" s="80"/>
      <c r="ATK885" s="80"/>
      <c r="ATL885" s="80"/>
      <c r="ATM885" s="80"/>
      <c r="ATN885" s="80"/>
      <c r="ATO885" s="80"/>
      <c r="ATP885" s="80"/>
      <c r="ATQ885" s="80"/>
      <c r="ATR885" s="80"/>
      <c r="ATS885" s="80"/>
      <c r="ATT885" s="80"/>
      <c r="ATU885" s="80"/>
      <c r="ATV885" s="80"/>
      <c r="ATW885" s="80"/>
      <c r="ATX885" s="80"/>
      <c r="ATY885" s="80"/>
      <c r="ATZ885" s="80"/>
      <c r="AUA885" s="80"/>
      <c r="AUB885" s="80"/>
      <c r="AUC885" s="80"/>
      <c r="AUD885" s="80"/>
      <c r="AUE885" s="80"/>
      <c r="AUF885" s="80"/>
      <c r="AUG885" s="80"/>
      <c r="AUH885" s="80"/>
      <c r="AUI885" s="80"/>
      <c r="AUJ885" s="80"/>
      <c r="AUK885" s="80"/>
      <c r="AUL885" s="80"/>
      <c r="AUM885" s="80"/>
      <c r="AUN885" s="80"/>
      <c r="AUO885" s="80"/>
      <c r="AUP885" s="80"/>
      <c r="AUQ885" s="80"/>
      <c r="AUR885" s="80"/>
      <c r="AUS885" s="80"/>
      <c r="AUT885" s="80"/>
      <c r="AUU885" s="80"/>
      <c r="AUV885" s="80"/>
      <c r="AUW885" s="80"/>
      <c r="AUX885" s="80"/>
      <c r="AUY885" s="80"/>
      <c r="AUZ885" s="80"/>
      <c r="AVA885" s="80"/>
      <c r="AVB885" s="80"/>
      <c r="AVC885" s="80"/>
      <c r="AVD885" s="80"/>
      <c r="AVE885" s="80"/>
      <c r="AVF885" s="80"/>
      <c r="AVG885" s="80"/>
      <c r="AVH885" s="80"/>
      <c r="AVI885" s="80"/>
      <c r="AVJ885" s="80"/>
      <c r="AVK885" s="80"/>
      <c r="AVL885" s="80"/>
      <c r="AVM885" s="80"/>
      <c r="AVN885" s="80"/>
      <c r="AVO885" s="80"/>
      <c r="AVP885" s="80"/>
      <c r="AVQ885" s="80"/>
      <c r="AVR885" s="80"/>
      <c r="AVS885" s="80"/>
      <c r="AVT885" s="80"/>
      <c r="AVU885" s="80"/>
      <c r="AVV885" s="80"/>
      <c r="AVW885" s="80"/>
      <c r="AVX885" s="80"/>
      <c r="AVY885" s="80"/>
      <c r="AVZ885" s="80"/>
      <c r="AWA885" s="80"/>
      <c r="AWB885" s="80"/>
      <c r="AWC885" s="80"/>
      <c r="AWD885" s="80"/>
      <c r="AWE885" s="80"/>
      <c r="AWF885" s="80"/>
      <c r="AWG885" s="80"/>
      <c r="AWH885" s="80"/>
      <c r="AWI885" s="80"/>
      <c r="AWJ885" s="80"/>
      <c r="AWK885" s="80"/>
      <c r="AWL885" s="80"/>
      <c r="AWM885" s="80"/>
      <c r="AWN885" s="80"/>
      <c r="AWO885" s="80"/>
      <c r="AWP885" s="80"/>
      <c r="AWQ885" s="80"/>
      <c r="AWR885" s="80"/>
      <c r="AWS885" s="80"/>
      <c r="AWT885" s="80"/>
      <c r="AWU885" s="80"/>
      <c r="AWV885" s="80"/>
      <c r="AWW885" s="80"/>
      <c r="AWX885" s="80"/>
      <c r="AWY885" s="80"/>
      <c r="AWZ885" s="80"/>
      <c r="AXA885" s="80"/>
      <c r="AXB885" s="80"/>
      <c r="AXC885" s="80"/>
      <c r="AXD885" s="80"/>
      <c r="AXE885" s="80"/>
      <c r="AXF885" s="80"/>
      <c r="AXG885" s="80"/>
      <c r="AXH885" s="80"/>
      <c r="AXI885" s="80"/>
      <c r="AXJ885" s="80"/>
      <c r="AXK885" s="80"/>
      <c r="AXL885" s="80"/>
      <c r="AXM885" s="80"/>
      <c r="AXN885" s="80"/>
      <c r="AXO885" s="80"/>
      <c r="AXP885" s="80"/>
      <c r="AXQ885" s="80"/>
      <c r="AXR885" s="80"/>
      <c r="AXS885" s="80"/>
      <c r="AXT885" s="80"/>
      <c r="AXU885" s="80"/>
      <c r="AXV885" s="80"/>
      <c r="AXW885" s="80"/>
      <c r="AXX885" s="80"/>
      <c r="AXY885" s="80"/>
      <c r="AXZ885" s="80"/>
      <c r="AYA885" s="80"/>
      <c r="AYB885" s="80"/>
      <c r="AYC885" s="80"/>
      <c r="AYD885" s="80"/>
      <c r="AYE885" s="80"/>
      <c r="AYF885" s="80"/>
      <c r="AYG885" s="80"/>
      <c r="AYH885" s="80"/>
      <c r="AYI885" s="80"/>
      <c r="AYJ885" s="80"/>
      <c r="AYK885" s="80"/>
      <c r="AYL885" s="80"/>
      <c r="AYM885" s="80"/>
      <c r="AYN885" s="80"/>
      <c r="AYO885" s="80"/>
      <c r="AYP885" s="80"/>
      <c r="AYQ885" s="80"/>
      <c r="AYR885" s="80"/>
      <c r="AYS885" s="80"/>
      <c r="AYT885" s="80"/>
      <c r="AYU885" s="80"/>
      <c r="AYV885" s="80"/>
      <c r="AYW885" s="80"/>
      <c r="AYX885" s="80"/>
      <c r="AYY885" s="80"/>
      <c r="AYZ885" s="80"/>
      <c r="AZA885" s="80"/>
      <c r="AZB885" s="80"/>
      <c r="AZC885" s="80"/>
      <c r="AZD885" s="80"/>
      <c r="AZE885" s="80"/>
      <c r="AZF885" s="80"/>
      <c r="AZG885" s="80"/>
      <c r="AZH885" s="80"/>
      <c r="AZI885" s="80"/>
      <c r="AZJ885" s="80"/>
      <c r="AZK885" s="80"/>
      <c r="AZL885" s="80"/>
      <c r="AZM885" s="80"/>
      <c r="AZN885" s="80"/>
      <c r="AZO885" s="80"/>
      <c r="AZP885" s="80"/>
      <c r="AZQ885" s="80"/>
      <c r="AZR885" s="80"/>
      <c r="AZS885" s="80"/>
      <c r="AZT885" s="80"/>
      <c r="AZU885" s="80"/>
      <c r="AZV885" s="80"/>
      <c r="AZW885" s="80"/>
      <c r="AZX885" s="80"/>
      <c r="AZY885" s="80"/>
      <c r="AZZ885" s="80"/>
      <c r="BAA885" s="80"/>
      <c r="BAB885" s="80"/>
      <c r="BAC885" s="80"/>
      <c r="BAD885" s="80"/>
      <c r="BAE885" s="80"/>
      <c r="BAF885" s="80"/>
      <c r="BAG885" s="80"/>
      <c r="BAH885" s="80"/>
      <c r="BAI885" s="80"/>
      <c r="BAJ885" s="80"/>
      <c r="BAK885" s="80"/>
      <c r="BAL885" s="80"/>
      <c r="BAM885" s="80"/>
      <c r="BAN885" s="80"/>
      <c r="BAO885" s="80"/>
      <c r="BAP885" s="80"/>
      <c r="BAQ885" s="80"/>
      <c r="BAR885" s="80"/>
      <c r="BAS885" s="80"/>
      <c r="BAT885" s="80"/>
      <c r="BAU885" s="80"/>
      <c r="BAV885" s="80"/>
      <c r="BAW885" s="80"/>
      <c r="BAX885" s="80"/>
      <c r="BAY885" s="80"/>
      <c r="BAZ885" s="80"/>
      <c r="BBA885" s="80"/>
      <c r="BBB885" s="80"/>
      <c r="BBC885" s="80"/>
      <c r="BBD885" s="80"/>
      <c r="BBE885" s="80"/>
      <c r="BBF885" s="80"/>
      <c r="BBG885" s="80"/>
      <c r="BBH885" s="80"/>
      <c r="BBI885" s="80"/>
      <c r="BBJ885" s="80"/>
      <c r="BBK885" s="80"/>
      <c r="BBL885" s="80"/>
      <c r="BBM885" s="80"/>
      <c r="BBN885" s="80"/>
      <c r="BBO885" s="80"/>
      <c r="BBP885" s="80"/>
      <c r="BBQ885" s="80"/>
      <c r="BBR885" s="80"/>
      <c r="BBS885" s="80"/>
      <c r="BBT885" s="80"/>
      <c r="BBU885" s="80"/>
      <c r="BBV885" s="80"/>
      <c r="BBW885" s="80"/>
      <c r="BBX885" s="80"/>
      <c r="BBY885" s="80"/>
      <c r="BBZ885" s="80"/>
      <c r="BCA885" s="80"/>
      <c r="BCB885" s="80"/>
      <c r="BCC885" s="80"/>
      <c r="BCD885" s="80"/>
      <c r="BCE885" s="80"/>
      <c r="BCF885" s="80"/>
      <c r="BCG885" s="80"/>
      <c r="BCH885" s="80"/>
      <c r="BCI885" s="80"/>
      <c r="BCJ885" s="80"/>
      <c r="BCK885" s="80"/>
      <c r="BCL885" s="80"/>
      <c r="BCM885" s="80"/>
      <c r="BCN885" s="80"/>
      <c r="BCO885" s="80"/>
      <c r="BCP885" s="80"/>
      <c r="BCQ885" s="80"/>
      <c r="BCR885" s="80"/>
      <c r="BCS885" s="80"/>
      <c r="BCT885" s="80"/>
      <c r="BCU885" s="80"/>
      <c r="BCV885" s="80"/>
      <c r="BCW885" s="80"/>
      <c r="BCX885" s="80"/>
      <c r="BCY885" s="80"/>
      <c r="BCZ885" s="80"/>
      <c r="BDA885" s="80"/>
      <c r="BDB885" s="80"/>
      <c r="BDC885" s="80"/>
      <c r="BDD885" s="80"/>
      <c r="BDE885" s="80"/>
      <c r="BDF885" s="80"/>
      <c r="BDG885" s="80"/>
      <c r="BDH885" s="80"/>
      <c r="BDI885" s="80"/>
      <c r="BDJ885" s="80"/>
      <c r="BDK885" s="80"/>
      <c r="BDL885" s="80"/>
      <c r="BDM885" s="80"/>
      <c r="BDN885" s="80"/>
      <c r="BDO885" s="80"/>
      <c r="BDP885" s="80"/>
      <c r="BDQ885" s="80"/>
      <c r="BDR885" s="80"/>
      <c r="BDS885" s="80"/>
      <c r="BDT885" s="80"/>
      <c r="BDU885" s="80"/>
      <c r="BDV885" s="80"/>
      <c r="BDW885" s="80"/>
      <c r="BDX885" s="80"/>
      <c r="BDY885" s="80"/>
      <c r="BDZ885" s="80"/>
      <c r="BEA885" s="80"/>
      <c r="BEB885" s="80"/>
      <c r="BEC885" s="80"/>
      <c r="BED885" s="80"/>
      <c r="BEE885" s="80"/>
      <c r="BEF885" s="80"/>
      <c r="BEG885" s="80"/>
      <c r="BEH885" s="80"/>
      <c r="BEI885" s="80"/>
      <c r="BEJ885" s="80"/>
      <c r="BEK885" s="80"/>
      <c r="BEL885" s="80"/>
      <c r="BEM885" s="80"/>
      <c r="BEN885" s="80"/>
      <c r="BEO885" s="80"/>
      <c r="BEP885" s="80"/>
      <c r="BEQ885" s="80"/>
      <c r="BER885" s="80"/>
      <c r="BES885" s="80"/>
      <c r="BET885" s="80"/>
      <c r="BEU885" s="80"/>
      <c r="BEV885" s="80"/>
      <c r="BEW885" s="80"/>
      <c r="BEX885" s="80"/>
      <c r="BEY885" s="80"/>
      <c r="BEZ885" s="80"/>
      <c r="BFA885" s="80"/>
      <c r="BFB885" s="80"/>
      <c r="BFC885" s="80"/>
      <c r="BFD885" s="80"/>
      <c r="BFE885" s="80"/>
      <c r="BFF885" s="80"/>
      <c r="BFG885" s="80"/>
      <c r="BFH885" s="80"/>
      <c r="BFI885" s="80"/>
      <c r="BFJ885" s="80"/>
      <c r="BFK885" s="80"/>
      <c r="BFL885" s="80"/>
      <c r="BFM885" s="80"/>
      <c r="BFN885" s="80"/>
      <c r="BFO885" s="80"/>
      <c r="BFP885" s="80"/>
      <c r="BFQ885" s="80"/>
      <c r="BFR885" s="80"/>
      <c r="BFS885" s="80"/>
      <c r="BFT885" s="80"/>
      <c r="BFU885" s="80"/>
      <c r="BFV885" s="80"/>
      <c r="BFW885" s="80"/>
      <c r="BFX885" s="80"/>
      <c r="BFY885" s="80"/>
      <c r="BFZ885" s="80"/>
      <c r="BGA885" s="80"/>
      <c r="BGB885" s="80"/>
      <c r="BGC885" s="80"/>
      <c r="BGD885" s="80"/>
      <c r="BGE885" s="80"/>
      <c r="BGF885" s="80"/>
      <c r="BGG885" s="80"/>
      <c r="BGH885" s="80"/>
      <c r="BGI885" s="80"/>
      <c r="BGJ885" s="80"/>
      <c r="BGK885" s="80"/>
      <c r="BGL885" s="80"/>
      <c r="BGM885" s="80"/>
      <c r="BGN885" s="80"/>
      <c r="BGO885" s="80"/>
      <c r="BGP885" s="80"/>
      <c r="BGQ885" s="80"/>
      <c r="BGR885" s="80"/>
      <c r="BGS885" s="80"/>
      <c r="BGT885" s="80"/>
      <c r="BGU885" s="80"/>
      <c r="BGV885" s="80"/>
      <c r="BGW885" s="80"/>
      <c r="BGX885" s="80"/>
      <c r="BGY885" s="80"/>
      <c r="BGZ885" s="80"/>
      <c r="BHA885" s="80"/>
      <c r="BHB885" s="80"/>
      <c r="BHC885" s="80"/>
      <c r="BHD885" s="80"/>
      <c r="BHE885" s="80"/>
      <c r="BHF885" s="80"/>
      <c r="BHG885" s="80"/>
      <c r="BHH885" s="80"/>
      <c r="BHI885" s="80"/>
      <c r="BHJ885" s="80"/>
      <c r="BHK885" s="80"/>
      <c r="BHL885" s="80"/>
      <c r="BHM885" s="80"/>
      <c r="BHN885" s="80"/>
      <c r="BHO885" s="80"/>
      <c r="BHP885" s="80"/>
      <c r="BHQ885" s="80"/>
      <c r="BHR885" s="80"/>
      <c r="BHS885" s="80"/>
      <c r="BHT885" s="80"/>
      <c r="BHU885" s="80"/>
      <c r="BHV885" s="80"/>
      <c r="BHW885" s="80"/>
      <c r="BHX885" s="80"/>
      <c r="BHY885" s="80"/>
      <c r="BHZ885" s="80"/>
      <c r="BIA885" s="80"/>
      <c r="BIB885" s="80"/>
      <c r="BIC885" s="80"/>
      <c r="BID885" s="80"/>
      <c r="BIE885" s="80"/>
      <c r="BIF885" s="80"/>
      <c r="BIG885" s="80"/>
      <c r="BIH885" s="80"/>
      <c r="BII885" s="80"/>
      <c r="BIJ885" s="80"/>
      <c r="BIK885" s="80"/>
      <c r="BIL885" s="80"/>
      <c r="BIM885" s="80"/>
      <c r="BIN885" s="80"/>
      <c r="BIO885" s="80"/>
      <c r="BIP885" s="80"/>
      <c r="BIQ885" s="80"/>
      <c r="BIR885" s="80"/>
      <c r="BIS885" s="80"/>
      <c r="BIT885" s="80"/>
      <c r="BIU885" s="80"/>
      <c r="BIV885" s="80"/>
      <c r="BIW885" s="80"/>
      <c r="BIX885" s="80"/>
      <c r="BIY885" s="80"/>
      <c r="BIZ885" s="80"/>
      <c r="BJA885" s="80"/>
      <c r="BJB885" s="80"/>
      <c r="BJC885" s="80"/>
      <c r="BJD885" s="80"/>
      <c r="BJE885" s="80"/>
      <c r="BJF885" s="80"/>
      <c r="BJG885" s="80"/>
      <c r="BJH885" s="80"/>
      <c r="BJI885" s="80"/>
      <c r="BJJ885" s="80"/>
      <c r="BJK885" s="80"/>
      <c r="BJL885" s="80"/>
      <c r="BJM885" s="80"/>
      <c r="BJN885" s="80"/>
      <c r="BJO885" s="80"/>
      <c r="BJP885" s="80"/>
      <c r="BJQ885" s="80"/>
      <c r="BJR885" s="80"/>
      <c r="BJS885" s="80"/>
      <c r="BJT885" s="80"/>
      <c r="BJU885" s="80"/>
      <c r="BJV885" s="80"/>
      <c r="BJW885" s="80"/>
      <c r="BJX885" s="80"/>
      <c r="BJY885" s="80"/>
      <c r="BJZ885" s="80"/>
      <c r="BKA885" s="80"/>
      <c r="BKB885" s="80"/>
      <c r="BKC885" s="80"/>
      <c r="BKD885" s="80"/>
      <c r="BKE885" s="80"/>
      <c r="BKF885" s="80"/>
      <c r="BKG885" s="80"/>
      <c r="BKH885" s="80"/>
      <c r="BKI885" s="80"/>
      <c r="BKJ885" s="80"/>
      <c r="BKK885" s="80"/>
      <c r="BKL885" s="80"/>
      <c r="BKM885" s="80"/>
      <c r="BKN885" s="80"/>
      <c r="BKO885" s="80"/>
      <c r="BKP885" s="80"/>
      <c r="BKQ885" s="80"/>
      <c r="BKR885" s="80"/>
      <c r="BKS885" s="80"/>
      <c r="BKT885" s="80"/>
      <c r="BKU885" s="80"/>
      <c r="BKV885" s="80"/>
      <c r="BKW885" s="80"/>
      <c r="BKX885" s="80"/>
      <c r="BKY885" s="80"/>
      <c r="BKZ885" s="80"/>
      <c r="BLA885" s="80"/>
      <c r="BLB885" s="80"/>
      <c r="BLC885" s="80"/>
      <c r="BLD885" s="80"/>
      <c r="BLE885" s="80"/>
      <c r="BLF885" s="80"/>
      <c r="BLG885" s="80"/>
      <c r="BLH885" s="80"/>
      <c r="BLI885" s="80"/>
      <c r="BLJ885" s="80"/>
      <c r="BLK885" s="80"/>
      <c r="BLL885" s="80"/>
      <c r="BLM885" s="80"/>
      <c r="BLN885" s="80"/>
      <c r="BLO885" s="80"/>
      <c r="BLP885" s="80"/>
      <c r="BLQ885" s="80"/>
      <c r="BLR885" s="80"/>
      <c r="BLS885" s="80"/>
      <c r="BLT885" s="80"/>
      <c r="BLU885" s="80"/>
      <c r="BLV885" s="80"/>
      <c r="BLW885" s="80"/>
      <c r="BLX885" s="80"/>
      <c r="BLY885" s="80"/>
      <c r="BLZ885" s="80"/>
      <c r="BMA885" s="80"/>
      <c r="BMB885" s="80"/>
      <c r="BMC885" s="80"/>
      <c r="BMD885" s="80"/>
      <c r="BME885" s="80"/>
      <c r="BMF885" s="80"/>
      <c r="BMG885" s="80"/>
      <c r="BMH885" s="80"/>
      <c r="BMI885" s="80"/>
      <c r="BMJ885" s="80"/>
      <c r="BMK885" s="80"/>
      <c r="BML885" s="80"/>
      <c r="BMM885" s="80"/>
      <c r="BMN885" s="80"/>
      <c r="BMO885" s="80"/>
      <c r="BMP885" s="80"/>
      <c r="BMQ885" s="80"/>
      <c r="BMR885" s="80"/>
      <c r="BMS885" s="80"/>
      <c r="BMT885" s="80"/>
      <c r="BMU885" s="80"/>
      <c r="BMV885" s="80"/>
      <c r="BMW885" s="80"/>
      <c r="BMX885" s="80"/>
      <c r="BMY885" s="80"/>
      <c r="BMZ885" s="80"/>
      <c r="BNA885" s="80"/>
      <c r="BNB885" s="80"/>
      <c r="BNC885" s="80"/>
      <c r="BND885" s="80"/>
      <c r="BNE885" s="80"/>
      <c r="BNF885" s="80"/>
      <c r="BNG885" s="80"/>
      <c r="BNH885" s="80"/>
      <c r="BNI885" s="80"/>
      <c r="BNJ885" s="80"/>
      <c r="BNK885" s="80"/>
      <c r="BNL885" s="80"/>
      <c r="BNM885" s="80"/>
      <c r="BNN885" s="80"/>
      <c r="BNO885" s="80"/>
      <c r="BNP885" s="80"/>
      <c r="BNQ885" s="80"/>
      <c r="BNR885" s="80"/>
      <c r="BNS885" s="80"/>
      <c r="BNT885" s="80"/>
      <c r="BNU885" s="80"/>
      <c r="BNV885" s="80"/>
      <c r="BNW885" s="80"/>
      <c r="BNX885" s="80"/>
      <c r="BNY885" s="80"/>
      <c r="BNZ885" s="80"/>
      <c r="BOA885" s="80"/>
      <c r="BOB885" s="80"/>
      <c r="BOC885" s="80"/>
      <c r="BOD885" s="80"/>
      <c r="BOE885" s="80"/>
      <c r="BOF885" s="80"/>
      <c r="BOG885" s="80"/>
      <c r="BOH885" s="80"/>
      <c r="BOI885" s="80"/>
      <c r="BOJ885" s="80"/>
      <c r="BOK885" s="80"/>
      <c r="BOL885" s="80"/>
      <c r="BOM885" s="80"/>
      <c r="BON885" s="80"/>
      <c r="BOO885" s="80"/>
      <c r="BOP885" s="80"/>
      <c r="BOQ885" s="80"/>
      <c r="BOR885" s="80"/>
      <c r="BOS885" s="80"/>
      <c r="BOT885" s="80"/>
      <c r="BOU885" s="80"/>
      <c r="BOV885" s="80"/>
      <c r="BOW885" s="80"/>
      <c r="BOX885" s="80"/>
      <c r="BOY885" s="80"/>
      <c r="BOZ885" s="80"/>
      <c r="BPA885" s="80"/>
      <c r="BPB885" s="80"/>
      <c r="BPC885" s="80"/>
      <c r="BPD885" s="80"/>
      <c r="BPE885" s="80"/>
      <c r="BPF885" s="80"/>
      <c r="BPG885" s="80"/>
      <c r="BPH885" s="80"/>
      <c r="BPI885" s="80"/>
      <c r="BPJ885" s="80"/>
      <c r="BPK885" s="80"/>
      <c r="BPL885" s="80"/>
      <c r="BPM885" s="80"/>
      <c r="BPN885" s="80"/>
      <c r="BPO885" s="80"/>
      <c r="BPP885" s="80"/>
      <c r="BPQ885" s="80"/>
      <c r="BPR885" s="80"/>
      <c r="BPS885" s="80"/>
      <c r="BPT885" s="80"/>
      <c r="BPU885" s="80"/>
      <c r="BPV885" s="80"/>
      <c r="BPW885" s="80"/>
      <c r="BPX885" s="80"/>
      <c r="BPY885" s="80"/>
      <c r="BPZ885" s="80"/>
      <c r="BQA885" s="80"/>
      <c r="BQB885" s="80"/>
      <c r="BQC885" s="80"/>
      <c r="BQD885" s="80"/>
      <c r="BQE885" s="80"/>
      <c r="BQF885" s="80"/>
      <c r="BQG885" s="80"/>
      <c r="BQH885" s="80"/>
      <c r="BQI885" s="80"/>
      <c r="BQJ885" s="80"/>
      <c r="BQK885" s="80"/>
      <c r="BQL885" s="80"/>
      <c r="BQM885" s="80"/>
      <c r="BQN885" s="80"/>
      <c r="BQO885" s="80"/>
      <c r="BQP885" s="80"/>
      <c r="BQQ885" s="80"/>
      <c r="BQR885" s="80"/>
      <c r="BQS885" s="80"/>
      <c r="BQT885" s="80"/>
      <c r="BQU885" s="80"/>
      <c r="BQV885" s="80"/>
      <c r="BQW885" s="80"/>
      <c r="BQX885" s="80"/>
      <c r="BQY885" s="80"/>
      <c r="BQZ885" s="80"/>
      <c r="BRA885" s="80"/>
      <c r="BRB885" s="80"/>
      <c r="BRC885" s="80"/>
      <c r="BRD885" s="80"/>
      <c r="BRE885" s="80"/>
      <c r="BRF885" s="80"/>
      <c r="BRG885" s="80"/>
      <c r="BRH885" s="80"/>
      <c r="BRI885" s="80"/>
      <c r="BRJ885" s="80"/>
      <c r="BRK885" s="80"/>
      <c r="BRL885" s="80"/>
      <c r="BRM885" s="80"/>
      <c r="BRN885" s="80"/>
      <c r="BRO885" s="80"/>
      <c r="BRP885" s="80"/>
      <c r="BRQ885" s="80"/>
      <c r="BRR885" s="80"/>
      <c r="BRS885" s="80"/>
      <c r="BRT885" s="80"/>
      <c r="BRU885" s="80"/>
      <c r="BRV885" s="80"/>
      <c r="BRW885" s="80"/>
      <c r="BRX885" s="80"/>
      <c r="BRY885" s="80"/>
      <c r="BRZ885" s="80"/>
      <c r="BSA885" s="80"/>
      <c r="BSB885" s="80"/>
      <c r="BSC885" s="80"/>
      <c r="BSD885" s="80"/>
      <c r="BSE885" s="80"/>
      <c r="BSF885" s="80"/>
      <c r="BSG885" s="80"/>
      <c r="BSH885" s="80"/>
      <c r="BSI885" s="80"/>
      <c r="BSJ885" s="80"/>
      <c r="BSK885" s="80"/>
      <c r="BSL885" s="80"/>
      <c r="BSM885" s="80"/>
      <c r="BSN885" s="80"/>
      <c r="BSO885" s="80"/>
      <c r="BSP885" s="80"/>
      <c r="BSQ885" s="80"/>
      <c r="BSR885" s="80"/>
      <c r="BSS885" s="80"/>
      <c r="BST885" s="80"/>
      <c r="BSU885" s="80"/>
      <c r="BSV885" s="80"/>
      <c r="BSW885" s="80"/>
      <c r="BSX885" s="80"/>
      <c r="BSY885" s="80"/>
      <c r="BSZ885" s="80"/>
      <c r="BTA885" s="80"/>
      <c r="BTB885" s="80"/>
      <c r="BTC885" s="80"/>
      <c r="BTD885" s="80"/>
      <c r="BTE885" s="80"/>
      <c r="BTF885" s="80"/>
      <c r="BTG885" s="80"/>
      <c r="BTH885" s="80"/>
      <c r="BTI885" s="80"/>
      <c r="BTJ885" s="80"/>
      <c r="BTK885" s="80"/>
      <c r="BTL885" s="80"/>
      <c r="BTM885" s="80"/>
      <c r="BTN885" s="80"/>
      <c r="BTO885" s="80"/>
      <c r="BTP885" s="80"/>
      <c r="BTQ885" s="80"/>
      <c r="BTR885" s="80"/>
      <c r="BTS885" s="80"/>
      <c r="BTT885" s="80"/>
      <c r="BTU885" s="80"/>
      <c r="BTV885" s="80"/>
      <c r="BTW885" s="80"/>
      <c r="BTX885" s="80"/>
      <c r="BTY885" s="80"/>
      <c r="BTZ885" s="80"/>
      <c r="BUA885" s="80"/>
      <c r="BUB885" s="80"/>
      <c r="BUC885" s="80"/>
      <c r="BUD885" s="80"/>
      <c r="BUE885" s="80"/>
      <c r="BUF885" s="80"/>
      <c r="BUG885" s="80"/>
      <c r="BUH885" s="80"/>
      <c r="BUI885" s="80"/>
      <c r="BUJ885" s="80"/>
      <c r="BUK885" s="80"/>
      <c r="BUL885" s="80"/>
      <c r="BUM885" s="80"/>
      <c r="BUN885" s="80"/>
      <c r="BUO885" s="80"/>
      <c r="BUP885" s="80"/>
      <c r="BUQ885" s="80"/>
      <c r="BUR885" s="80"/>
      <c r="BUS885" s="80"/>
      <c r="BUT885" s="80"/>
      <c r="BUU885" s="80"/>
      <c r="BUV885" s="80"/>
      <c r="BUW885" s="80"/>
      <c r="BUX885" s="80"/>
      <c r="BUY885" s="80"/>
      <c r="BUZ885" s="80"/>
      <c r="BVA885" s="80"/>
      <c r="BVB885" s="80"/>
      <c r="BVC885" s="80"/>
      <c r="BVD885" s="80"/>
      <c r="BVE885" s="80"/>
      <c r="BVF885" s="80"/>
      <c r="BVG885" s="80"/>
      <c r="BVH885" s="80"/>
      <c r="BVI885" s="80"/>
      <c r="BVJ885" s="80"/>
      <c r="BVK885" s="80"/>
      <c r="BVL885" s="80"/>
      <c r="BVM885" s="80"/>
      <c r="BVN885" s="80"/>
      <c r="BVO885" s="80"/>
      <c r="BVP885" s="80"/>
      <c r="BVQ885" s="80"/>
      <c r="BVR885" s="80"/>
      <c r="BVS885" s="80"/>
      <c r="BVT885" s="80"/>
      <c r="BVU885" s="80"/>
      <c r="BVV885" s="80"/>
      <c r="BVW885" s="80"/>
      <c r="BVX885" s="80"/>
      <c r="BVY885" s="80"/>
      <c r="BVZ885" s="80"/>
      <c r="BWA885" s="80"/>
      <c r="BWB885" s="80"/>
      <c r="BWC885" s="80"/>
      <c r="BWD885" s="80"/>
      <c r="BWE885" s="80"/>
      <c r="BWF885" s="80"/>
      <c r="BWG885" s="80"/>
      <c r="BWH885" s="80"/>
      <c r="BWI885" s="80"/>
      <c r="BWJ885" s="80"/>
      <c r="BWK885" s="80"/>
      <c r="BWL885" s="80"/>
      <c r="BWM885" s="80"/>
      <c r="BWN885" s="80"/>
      <c r="BWO885" s="80"/>
      <c r="BWP885" s="80"/>
      <c r="BWQ885" s="80"/>
      <c r="BWR885" s="80"/>
      <c r="BWS885" s="80"/>
      <c r="BWT885" s="80"/>
      <c r="BWU885" s="80"/>
      <c r="BWV885" s="80"/>
      <c r="BWW885" s="80"/>
      <c r="BWX885" s="80"/>
      <c r="BWY885" s="80"/>
      <c r="BWZ885" s="80"/>
      <c r="BXA885" s="80"/>
      <c r="BXB885" s="80"/>
      <c r="BXC885" s="80"/>
      <c r="BXD885" s="80"/>
      <c r="BXE885" s="80"/>
      <c r="BXF885" s="80"/>
      <c r="BXG885" s="80"/>
      <c r="BXH885" s="80"/>
      <c r="BXI885" s="80"/>
      <c r="BXJ885" s="80"/>
      <c r="BXK885" s="80"/>
      <c r="BXL885" s="80"/>
      <c r="BXM885" s="80"/>
      <c r="BXN885" s="80"/>
      <c r="BXO885" s="80"/>
      <c r="BXP885" s="80"/>
      <c r="BXQ885" s="80"/>
      <c r="BXR885" s="80"/>
      <c r="BXS885" s="80"/>
      <c r="BXT885" s="80"/>
      <c r="BXU885" s="80"/>
      <c r="BXV885" s="80"/>
      <c r="BXW885" s="80"/>
      <c r="BXX885" s="80"/>
      <c r="BXY885" s="80"/>
      <c r="BXZ885" s="80"/>
      <c r="BYA885" s="80"/>
      <c r="BYB885" s="80"/>
      <c r="BYC885" s="80"/>
      <c r="BYD885" s="80"/>
      <c r="BYE885" s="80"/>
      <c r="BYF885" s="80"/>
      <c r="BYG885" s="80"/>
      <c r="BYH885" s="80"/>
      <c r="BYI885" s="80"/>
      <c r="BYJ885" s="80"/>
      <c r="BYK885" s="80"/>
      <c r="BYL885" s="80"/>
      <c r="BYM885" s="80"/>
      <c r="BYN885" s="80"/>
      <c r="BYO885" s="80"/>
      <c r="BYP885" s="80"/>
      <c r="BYQ885" s="80"/>
      <c r="BYR885" s="80"/>
      <c r="BYS885" s="80"/>
      <c r="BYT885" s="80"/>
      <c r="BYU885" s="80"/>
      <c r="BYV885" s="80"/>
      <c r="BYW885" s="80"/>
      <c r="BYX885" s="80"/>
      <c r="BYY885" s="80"/>
      <c r="BYZ885" s="80"/>
      <c r="BZA885" s="80"/>
      <c r="BZB885" s="80"/>
      <c r="BZC885" s="80"/>
      <c r="BZD885" s="80"/>
      <c r="BZE885" s="80"/>
      <c r="BZF885" s="80"/>
      <c r="BZG885" s="80"/>
      <c r="BZH885" s="80"/>
      <c r="BZI885" s="80"/>
      <c r="BZJ885" s="80"/>
      <c r="BZK885" s="80"/>
      <c r="BZL885" s="80"/>
      <c r="BZM885" s="80"/>
      <c r="BZN885" s="80"/>
      <c r="BZO885" s="80"/>
      <c r="BZP885" s="80"/>
      <c r="BZQ885" s="80"/>
      <c r="BZR885" s="80"/>
      <c r="BZS885" s="80"/>
      <c r="BZT885" s="80"/>
      <c r="BZU885" s="80"/>
      <c r="BZV885" s="80"/>
      <c r="BZW885" s="80"/>
      <c r="BZX885" s="80"/>
      <c r="BZY885" s="80"/>
      <c r="BZZ885" s="80"/>
      <c r="CAA885" s="80"/>
      <c r="CAB885" s="80"/>
      <c r="CAC885" s="80"/>
      <c r="CAD885" s="80"/>
      <c r="CAE885" s="80"/>
      <c r="CAF885" s="80"/>
      <c r="CAG885" s="80"/>
      <c r="CAH885" s="80"/>
      <c r="CAI885" s="80"/>
      <c r="CAJ885" s="80"/>
      <c r="CAK885" s="80"/>
      <c r="CAL885" s="80"/>
      <c r="CAM885" s="80"/>
      <c r="CAN885" s="80"/>
      <c r="CAO885" s="80"/>
      <c r="CAP885" s="80"/>
      <c r="CAQ885" s="80"/>
      <c r="CAR885" s="80"/>
      <c r="CAS885" s="80"/>
      <c r="CAT885" s="80"/>
      <c r="CAU885" s="80"/>
      <c r="CAV885" s="80"/>
      <c r="CAW885" s="80"/>
      <c r="CAX885" s="80"/>
      <c r="CAY885" s="80"/>
      <c r="CAZ885" s="80"/>
      <c r="CBA885" s="80"/>
      <c r="CBB885" s="80"/>
      <c r="CBC885" s="80"/>
      <c r="CBD885" s="80"/>
      <c r="CBE885" s="80"/>
      <c r="CBF885" s="80"/>
      <c r="CBG885" s="80"/>
      <c r="CBH885" s="80"/>
      <c r="CBI885" s="80"/>
      <c r="CBJ885" s="80"/>
      <c r="CBK885" s="80"/>
      <c r="CBL885" s="80"/>
      <c r="CBM885" s="80"/>
      <c r="CBN885" s="80"/>
      <c r="CBO885" s="80"/>
      <c r="CBP885" s="80"/>
      <c r="CBQ885" s="80"/>
      <c r="CBR885" s="80"/>
      <c r="CBS885" s="80"/>
      <c r="CBT885" s="80"/>
      <c r="CBU885" s="80"/>
      <c r="CBV885" s="80"/>
      <c r="CBW885" s="80"/>
      <c r="CBX885" s="80"/>
      <c r="CBY885" s="80"/>
      <c r="CBZ885" s="80"/>
      <c r="CCA885" s="80"/>
      <c r="CCB885" s="80"/>
      <c r="CCC885" s="80"/>
      <c r="CCD885" s="80"/>
      <c r="CCE885" s="80"/>
      <c r="CCF885" s="80"/>
      <c r="CCG885" s="80"/>
      <c r="CCH885" s="80"/>
      <c r="CCI885" s="80"/>
      <c r="CCJ885" s="80"/>
      <c r="CCK885" s="80"/>
      <c r="CCL885" s="80"/>
      <c r="CCM885" s="80"/>
      <c r="CCN885" s="80"/>
      <c r="CCO885" s="80"/>
      <c r="CCP885" s="80"/>
      <c r="CCQ885" s="80"/>
      <c r="CCR885" s="80"/>
      <c r="CCS885" s="80"/>
      <c r="CCT885" s="80"/>
      <c r="CCU885" s="80"/>
      <c r="CCV885" s="80"/>
      <c r="CCW885" s="80"/>
      <c r="CCX885" s="80"/>
      <c r="CCY885" s="80"/>
      <c r="CCZ885" s="80"/>
      <c r="CDA885" s="80"/>
      <c r="CDB885" s="80"/>
      <c r="CDC885" s="80"/>
      <c r="CDD885" s="80"/>
      <c r="CDE885" s="80"/>
      <c r="CDF885" s="80"/>
      <c r="CDG885" s="80"/>
      <c r="CDH885" s="80"/>
      <c r="CDI885" s="80"/>
      <c r="CDJ885" s="80"/>
      <c r="CDK885" s="80"/>
      <c r="CDL885" s="80"/>
      <c r="CDM885" s="80"/>
      <c r="CDN885" s="80"/>
      <c r="CDO885" s="80"/>
      <c r="CDP885" s="80"/>
      <c r="CDQ885" s="80"/>
      <c r="CDR885" s="80"/>
      <c r="CDS885" s="80"/>
      <c r="CDT885" s="80"/>
      <c r="CDU885" s="80"/>
      <c r="CDV885" s="80"/>
      <c r="CDW885" s="80"/>
      <c r="CDX885" s="80"/>
      <c r="CDY885" s="80"/>
      <c r="CDZ885" s="80"/>
      <c r="CEA885" s="80"/>
      <c r="CEB885" s="80"/>
      <c r="CEC885" s="80"/>
      <c r="CED885" s="80"/>
      <c r="CEE885" s="80"/>
      <c r="CEF885" s="80"/>
      <c r="CEG885" s="80"/>
      <c r="CEH885" s="80"/>
      <c r="CEI885" s="80"/>
      <c r="CEJ885" s="80"/>
      <c r="CEK885" s="80"/>
      <c r="CEL885" s="80"/>
      <c r="CEM885" s="80"/>
      <c r="CEN885" s="80"/>
      <c r="CEO885" s="80"/>
      <c r="CEP885" s="80"/>
      <c r="CEQ885" s="80"/>
      <c r="CER885" s="80"/>
      <c r="CES885" s="80"/>
      <c r="CET885" s="80"/>
      <c r="CEU885" s="80"/>
      <c r="CEV885" s="80"/>
      <c r="CEW885" s="80"/>
      <c r="CEX885" s="80"/>
      <c r="CEY885" s="80"/>
      <c r="CEZ885" s="80"/>
      <c r="CFA885" s="80"/>
      <c r="CFB885" s="80"/>
      <c r="CFC885" s="80"/>
      <c r="CFD885" s="80"/>
      <c r="CFE885" s="80"/>
      <c r="CFF885" s="80"/>
      <c r="CFG885" s="80"/>
      <c r="CFH885" s="80"/>
      <c r="CFI885" s="80"/>
      <c r="CFJ885" s="80"/>
      <c r="CFK885" s="80"/>
      <c r="CFL885" s="80"/>
      <c r="CFM885" s="80"/>
      <c r="CFN885" s="80"/>
      <c r="CFO885" s="80"/>
      <c r="CFP885" s="80"/>
      <c r="CFQ885" s="80"/>
      <c r="CFR885" s="80"/>
      <c r="CFS885" s="80"/>
      <c r="CFT885" s="80"/>
      <c r="CFU885" s="80"/>
      <c r="CFV885" s="80"/>
      <c r="CFW885" s="80"/>
      <c r="CFX885" s="80"/>
      <c r="CFY885" s="80"/>
      <c r="CFZ885" s="80"/>
      <c r="CGA885" s="80"/>
      <c r="CGB885" s="80"/>
      <c r="CGC885" s="80"/>
      <c r="CGD885" s="80"/>
      <c r="CGE885" s="80"/>
      <c r="CGF885" s="80"/>
      <c r="CGG885" s="80"/>
      <c r="CGH885" s="80"/>
      <c r="CGI885" s="80"/>
      <c r="CGJ885" s="80"/>
      <c r="CGK885" s="80"/>
      <c r="CGL885" s="80"/>
      <c r="CGM885" s="80"/>
      <c r="CGN885" s="80"/>
      <c r="CGO885" s="80"/>
      <c r="CGP885" s="80"/>
      <c r="CGQ885" s="80"/>
      <c r="CGR885" s="80"/>
      <c r="CGS885" s="80"/>
      <c r="CGT885" s="80"/>
      <c r="CGU885" s="80"/>
      <c r="CGV885" s="80"/>
      <c r="CGW885" s="80"/>
      <c r="CGX885" s="80"/>
      <c r="CGY885" s="80"/>
      <c r="CGZ885" s="80"/>
      <c r="CHA885" s="80"/>
      <c r="CHB885" s="80"/>
      <c r="CHC885" s="80"/>
      <c r="CHD885" s="80"/>
      <c r="CHE885" s="80"/>
      <c r="CHF885" s="80"/>
      <c r="CHG885" s="80"/>
      <c r="CHH885" s="80"/>
      <c r="CHI885" s="80"/>
      <c r="CHJ885" s="80"/>
      <c r="CHK885" s="80"/>
      <c r="CHL885" s="80"/>
      <c r="CHM885" s="80"/>
      <c r="CHN885" s="80"/>
      <c r="CHO885" s="80"/>
      <c r="CHP885" s="80"/>
      <c r="CHQ885" s="80"/>
      <c r="CHR885" s="80"/>
      <c r="CHS885" s="80"/>
      <c r="CHT885" s="80"/>
      <c r="CHU885" s="80"/>
      <c r="CHV885" s="80"/>
      <c r="CHW885" s="80"/>
      <c r="CHX885" s="80"/>
      <c r="CHY885" s="80"/>
      <c r="CHZ885" s="80"/>
      <c r="CIA885" s="80"/>
      <c r="CIB885" s="80"/>
      <c r="CIC885" s="80"/>
      <c r="CID885" s="80"/>
      <c r="CIE885" s="80"/>
      <c r="CIF885" s="80"/>
      <c r="CIG885" s="80"/>
      <c r="CIH885" s="80"/>
      <c r="CII885" s="80"/>
      <c r="CIJ885" s="80"/>
      <c r="CIK885" s="80"/>
      <c r="CIL885" s="80"/>
      <c r="CIM885" s="80"/>
      <c r="CIN885" s="80"/>
      <c r="CIO885" s="80"/>
      <c r="CIP885" s="80"/>
      <c r="CIQ885" s="80"/>
      <c r="CIR885" s="80"/>
      <c r="CIS885" s="80"/>
      <c r="CIT885" s="80"/>
      <c r="CIU885" s="80"/>
      <c r="CIV885" s="80"/>
      <c r="CIW885" s="80"/>
      <c r="CIX885" s="80"/>
      <c r="CIY885" s="80"/>
      <c r="CIZ885" s="80"/>
      <c r="CJA885" s="80"/>
      <c r="CJB885" s="80"/>
      <c r="CJC885" s="80"/>
      <c r="CJD885" s="80"/>
      <c r="CJE885" s="80"/>
      <c r="CJF885" s="80"/>
      <c r="CJG885" s="80"/>
      <c r="CJH885" s="80"/>
      <c r="CJI885" s="80"/>
      <c r="CJJ885" s="80"/>
      <c r="CJK885" s="80"/>
      <c r="CJL885" s="80"/>
      <c r="CJM885" s="80"/>
      <c r="CJN885" s="80"/>
      <c r="CJO885" s="80"/>
      <c r="CJP885" s="80"/>
      <c r="CJQ885" s="80"/>
      <c r="CJR885" s="80"/>
      <c r="CJS885" s="80"/>
      <c r="CJT885" s="80"/>
      <c r="CJU885" s="80"/>
      <c r="CJV885" s="80"/>
      <c r="CJW885" s="80"/>
      <c r="CJX885" s="80"/>
      <c r="CJY885" s="80"/>
      <c r="CJZ885" s="80"/>
      <c r="CKA885" s="80"/>
      <c r="CKB885" s="80"/>
      <c r="CKC885" s="80"/>
      <c r="CKD885" s="80"/>
      <c r="CKE885" s="80"/>
      <c r="CKF885" s="80"/>
      <c r="CKG885" s="80"/>
      <c r="CKH885" s="80"/>
      <c r="CKI885" s="80"/>
      <c r="CKJ885" s="80"/>
      <c r="CKK885" s="80"/>
      <c r="CKL885" s="80"/>
      <c r="CKM885" s="80"/>
      <c r="CKN885" s="80"/>
      <c r="CKO885" s="80"/>
      <c r="CKP885" s="80"/>
      <c r="CKQ885" s="80"/>
      <c r="CKR885" s="80"/>
      <c r="CKS885" s="80"/>
      <c r="CKT885" s="80"/>
      <c r="CKU885" s="80"/>
      <c r="CKV885" s="80"/>
      <c r="CKW885" s="80"/>
      <c r="CKX885" s="80"/>
      <c r="CKY885" s="80"/>
      <c r="CKZ885" s="80"/>
      <c r="CLA885" s="80"/>
      <c r="CLB885" s="80"/>
      <c r="CLC885" s="80"/>
      <c r="CLD885" s="80"/>
      <c r="CLE885" s="80"/>
      <c r="CLF885" s="80"/>
      <c r="CLG885" s="80"/>
      <c r="CLH885" s="80"/>
      <c r="CLI885" s="80"/>
      <c r="CLJ885" s="80"/>
      <c r="CLK885" s="80"/>
      <c r="CLL885" s="80"/>
      <c r="CLM885" s="80"/>
      <c r="CLN885" s="80"/>
      <c r="CLO885" s="80"/>
      <c r="CLP885" s="80"/>
      <c r="CLQ885" s="80"/>
      <c r="CLR885" s="80"/>
      <c r="CLS885" s="80"/>
      <c r="CLT885" s="80"/>
      <c r="CLU885" s="80"/>
      <c r="CLV885" s="80"/>
      <c r="CLW885" s="80"/>
      <c r="CLX885" s="80"/>
      <c r="CLY885" s="80"/>
      <c r="CLZ885" s="80"/>
      <c r="CMA885" s="80"/>
      <c r="CMB885" s="80"/>
      <c r="CMC885" s="80"/>
      <c r="CMD885" s="80"/>
      <c r="CME885" s="80"/>
      <c r="CMF885" s="80"/>
      <c r="CMG885" s="80"/>
      <c r="CMH885" s="80"/>
      <c r="CMI885" s="80"/>
      <c r="CMJ885" s="80"/>
      <c r="CMK885" s="80"/>
      <c r="CML885" s="80"/>
      <c r="CMM885" s="80"/>
      <c r="CMN885" s="80"/>
      <c r="CMO885" s="80"/>
      <c r="CMP885" s="80"/>
      <c r="CMQ885" s="80"/>
      <c r="CMR885" s="80"/>
      <c r="CMS885" s="80"/>
      <c r="CMT885" s="80"/>
      <c r="CMU885" s="80"/>
      <c r="CMV885" s="80"/>
      <c r="CMW885" s="80"/>
      <c r="CMX885" s="80"/>
      <c r="CMY885" s="80"/>
      <c r="CMZ885" s="80"/>
      <c r="CNA885" s="80"/>
      <c r="CNB885" s="80"/>
      <c r="CNC885" s="80"/>
      <c r="CND885" s="80"/>
      <c r="CNE885" s="80"/>
      <c r="CNF885" s="80"/>
      <c r="CNG885" s="80"/>
      <c r="CNH885" s="80"/>
      <c r="CNI885" s="80"/>
      <c r="CNJ885" s="80"/>
      <c r="CNK885" s="80"/>
      <c r="CNL885" s="80"/>
      <c r="CNM885" s="80"/>
      <c r="CNN885" s="80"/>
      <c r="CNO885" s="80"/>
      <c r="CNP885" s="80"/>
      <c r="CNQ885" s="80"/>
      <c r="CNR885" s="80"/>
      <c r="CNS885" s="80"/>
      <c r="CNT885" s="80"/>
      <c r="CNU885" s="80"/>
      <c r="CNV885" s="80"/>
      <c r="CNW885" s="80"/>
      <c r="CNX885" s="80"/>
      <c r="CNY885" s="80"/>
      <c r="CNZ885" s="80"/>
      <c r="COA885" s="80"/>
      <c r="COB885" s="80"/>
      <c r="COC885" s="80"/>
      <c r="COD885" s="80"/>
      <c r="COE885" s="80"/>
      <c r="COF885" s="80"/>
      <c r="COG885" s="80"/>
      <c r="COH885" s="80"/>
      <c r="COI885" s="80"/>
      <c r="COJ885" s="80"/>
      <c r="COK885" s="80"/>
      <c r="COL885" s="80"/>
      <c r="COM885" s="80"/>
      <c r="CON885" s="80"/>
      <c r="COO885" s="80"/>
      <c r="COP885" s="80"/>
      <c r="COQ885" s="80"/>
      <c r="COR885" s="80"/>
      <c r="COS885" s="80"/>
      <c r="COT885" s="80"/>
      <c r="COU885" s="80"/>
      <c r="COV885" s="80"/>
      <c r="COW885" s="80"/>
      <c r="COX885" s="80"/>
      <c r="COY885" s="80"/>
      <c r="COZ885" s="80"/>
      <c r="CPA885" s="80"/>
      <c r="CPB885" s="80"/>
      <c r="CPC885" s="80"/>
      <c r="CPD885" s="80"/>
      <c r="CPE885" s="80"/>
      <c r="CPF885" s="80"/>
      <c r="CPG885" s="80"/>
      <c r="CPH885" s="80"/>
      <c r="CPI885" s="80"/>
      <c r="CPJ885" s="80"/>
      <c r="CPK885" s="80"/>
      <c r="CPL885" s="80"/>
      <c r="CPM885" s="80"/>
      <c r="CPN885" s="80"/>
      <c r="CPO885" s="80"/>
      <c r="CPP885" s="80"/>
      <c r="CPQ885" s="80"/>
      <c r="CPR885" s="80"/>
      <c r="CPS885" s="80"/>
      <c r="CPT885" s="80"/>
      <c r="CPU885" s="80"/>
      <c r="CPV885" s="80"/>
      <c r="CPW885" s="80"/>
      <c r="CPX885" s="80"/>
      <c r="CPY885" s="80"/>
      <c r="CPZ885" s="80"/>
      <c r="CQA885" s="80"/>
      <c r="CQB885" s="80"/>
      <c r="CQC885" s="80"/>
      <c r="CQD885" s="80"/>
      <c r="CQE885" s="80"/>
      <c r="CQF885" s="80"/>
      <c r="CQG885" s="80"/>
      <c r="CQH885" s="80"/>
      <c r="CQI885" s="80"/>
      <c r="CQJ885" s="80"/>
      <c r="CQK885" s="80"/>
      <c r="CQL885" s="80"/>
      <c r="CQM885" s="80"/>
      <c r="CQN885" s="80"/>
      <c r="CQO885" s="80"/>
      <c r="CQP885" s="80"/>
      <c r="CQQ885" s="80"/>
      <c r="CQR885" s="80"/>
      <c r="CQS885" s="80"/>
      <c r="CQT885" s="80"/>
      <c r="CQU885" s="80"/>
      <c r="CQV885" s="80"/>
      <c r="CQW885" s="80"/>
      <c r="CQX885" s="80"/>
      <c r="CQY885" s="80"/>
      <c r="CQZ885" s="80"/>
      <c r="CRA885" s="80"/>
      <c r="CRB885" s="80"/>
      <c r="CRC885" s="80"/>
      <c r="CRD885" s="80"/>
      <c r="CRE885" s="80"/>
      <c r="CRF885" s="80"/>
      <c r="CRG885" s="80"/>
      <c r="CRH885" s="80"/>
      <c r="CRI885" s="80"/>
      <c r="CRJ885" s="80"/>
      <c r="CRK885" s="80"/>
      <c r="CRL885" s="80"/>
      <c r="CRM885" s="80"/>
      <c r="CRN885" s="80"/>
      <c r="CRO885" s="80"/>
      <c r="CRP885" s="80"/>
      <c r="CRQ885" s="80"/>
      <c r="CRR885" s="80"/>
      <c r="CRS885" s="80"/>
      <c r="CRT885" s="80"/>
      <c r="CRU885" s="80"/>
      <c r="CRV885" s="80"/>
      <c r="CRW885" s="80"/>
      <c r="CRX885" s="80"/>
      <c r="CRY885" s="80"/>
      <c r="CRZ885" s="80"/>
      <c r="CSA885" s="80"/>
      <c r="CSB885" s="80"/>
      <c r="CSC885" s="80"/>
      <c r="CSD885" s="80"/>
      <c r="CSE885" s="80"/>
      <c r="CSF885" s="80"/>
      <c r="CSG885" s="80"/>
      <c r="CSH885" s="80"/>
      <c r="CSI885" s="80"/>
      <c r="CSJ885" s="80"/>
      <c r="CSK885" s="80"/>
      <c r="CSL885" s="80"/>
      <c r="CSM885" s="80"/>
      <c r="CSN885" s="80"/>
      <c r="CSO885" s="80"/>
      <c r="CSP885" s="80"/>
      <c r="CSQ885" s="80"/>
      <c r="CSR885" s="80"/>
      <c r="CSS885" s="80"/>
      <c r="CST885" s="80"/>
      <c r="CSU885" s="80"/>
      <c r="CSV885" s="80"/>
      <c r="CSW885" s="80"/>
      <c r="CSX885" s="80"/>
      <c r="CSY885" s="80"/>
      <c r="CSZ885" s="80"/>
      <c r="CTA885" s="80"/>
      <c r="CTB885" s="80"/>
      <c r="CTC885" s="80"/>
      <c r="CTD885" s="80"/>
      <c r="CTE885" s="80"/>
      <c r="CTF885" s="80"/>
      <c r="CTG885" s="80"/>
      <c r="CTH885" s="80"/>
      <c r="CTI885" s="80"/>
      <c r="CTJ885" s="80"/>
      <c r="CTK885" s="80"/>
      <c r="CTL885" s="80"/>
      <c r="CTM885" s="80"/>
      <c r="CTN885" s="80"/>
      <c r="CTO885" s="80"/>
      <c r="CTP885" s="80"/>
      <c r="CTQ885" s="80"/>
      <c r="CTR885" s="80"/>
      <c r="CTS885" s="80"/>
      <c r="CTT885" s="80"/>
      <c r="CTU885" s="80"/>
      <c r="CTV885" s="80"/>
      <c r="CTW885" s="80"/>
      <c r="CTX885" s="80"/>
      <c r="CTY885" s="80"/>
      <c r="CTZ885" s="80"/>
      <c r="CUA885" s="80"/>
      <c r="CUB885" s="80"/>
      <c r="CUC885" s="80"/>
      <c r="CUD885" s="80"/>
      <c r="CUE885" s="80"/>
      <c r="CUF885" s="80"/>
      <c r="CUG885" s="80"/>
      <c r="CUH885" s="80"/>
      <c r="CUI885" s="80"/>
      <c r="CUJ885" s="80"/>
      <c r="CUK885" s="80"/>
      <c r="CUL885" s="80"/>
      <c r="CUM885" s="80"/>
      <c r="CUN885" s="80"/>
      <c r="CUO885" s="80"/>
      <c r="CUP885" s="80"/>
      <c r="CUQ885" s="80"/>
      <c r="CUR885" s="80"/>
      <c r="CUS885" s="80"/>
      <c r="CUT885" s="80"/>
      <c r="CUU885" s="80"/>
      <c r="CUV885" s="80"/>
      <c r="CUW885" s="80"/>
      <c r="CUX885" s="80"/>
      <c r="CUY885" s="80"/>
      <c r="CUZ885" s="80"/>
      <c r="CVA885" s="80"/>
      <c r="CVB885" s="80"/>
      <c r="CVC885" s="80"/>
      <c r="CVD885" s="80"/>
      <c r="CVE885" s="80"/>
      <c r="CVF885" s="80"/>
      <c r="CVG885" s="80"/>
      <c r="CVH885" s="80"/>
      <c r="CVI885" s="80"/>
      <c r="CVJ885" s="80"/>
      <c r="CVK885" s="80"/>
      <c r="CVL885" s="80"/>
      <c r="CVM885" s="80"/>
      <c r="CVN885" s="80"/>
      <c r="CVO885" s="80"/>
      <c r="CVP885" s="80"/>
      <c r="CVQ885" s="80"/>
      <c r="CVR885" s="80"/>
      <c r="CVS885" s="80"/>
      <c r="CVT885" s="80"/>
      <c r="CVU885" s="80"/>
      <c r="CVV885" s="80"/>
      <c r="CVW885" s="80"/>
      <c r="CVX885" s="80"/>
      <c r="CVY885" s="80"/>
      <c r="CVZ885" s="80"/>
      <c r="CWA885" s="80"/>
      <c r="CWB885" s="80"/>
      <c r="CWC885" s="80"/>
      <c r="CWD885" s="80"/>
      <c r="CWE885" s="80"/>
      <c r="CWF885" s="80"/>
      <c r="CWG885" s="80"/>
      <c r="CWH885" s="80"/>
      <c r="CWI885" s="80"/>
      <c r="CWJ885" s="80"/>
      <c r="CWK885" s="80"/>
      <c r="CWL885" s="80"/>
      <c r="CWM885" s="80"/>
      <c r="CWN885" s="80"/>
      <c r="CWO885" s="80"/>
      <c r="CWP885" s="80"/>
      <c r="CWQ885" s="80"/>
      <c r="CWR885" s="80"/>
      <c r="CWS885" s="80"/>
      <c r="CWT885" s="80"/>
      <c r="CWU885" s="80"/>
      <c r="CWV885" s="80"/>
      <c r="CWW885" s="80"/>
      <c r="CWX885" s="80"/>
      <c r="CWY885" s="80"/>
      <c r="CWZ885" s="80"/>
      <c r="CXA885" s="80"/>
      <c r="CXB885" s="80"/>
      <c r="CXC885" s="80"/>
      <c r="CXD885" s="80"/>
      <c r="CXE885" s="80"/>
      <c r="CXF885" s="80"/>
      <c r="CXG885" s="80"/>
      <c r="CXH885" s="80"/>
      <c r="CXI885" s="80"/>
      <c r="CXJ885" s="80"/>
      <c r="CXK885" s="80"/>
      <c r="CXL885" s="80"/>
      <c r="CXM885" s="80"/>
      <c r="CXN885" s="80"/>
      <c r="CXO885" s="80"/>
      <c r="CXP885" s="80"/>
      <c r="CXQ885" s="80"/>
      <c r="CXR885" s="80"/>
      <c r="CXS885" s="80"/>
      <c r="CXT885" s="80"/>
      <c r="CXU885" s="80"/>
      <c r="CXV885" s="80"/>
      <c r="CXW885" s="80"/>
      <c r="CXX885" s="80"/>
      <c r="CXY885" s="80"/>
      <c r="CXZ885" s="80"/>
      <c r="CYA885" s="80"/>
      <c r="CYB885" s="80"/>
      <c r="CYC885" s="80"/>
      <c r="CYD885" s="80"/>
      <c r="CYE885" s="80"/>
      <c r="CYF885" s="80"/>
      <c r="CYG885" s="80"/>
      <c r="CYH885" s="80"/>
      <c r="CYI885" s="80"/>
      <c r="CYJ885" s="80"/>
      <c r="CYK885" s="80"/>
      <c r="CYL885" s="80"/>
      <c r="CYM885" s="80"/>
      <c r="CYN885" s="80"/>
      <c r="CYO885" s="80"/>
      <c r="CYP885" s="80"/>
      <c r="CYQ885" s="80"/>
      <c r="CYR885" s="80"/>
      <c r="CYS885" s="80"/>
      <c r="CYT885" s="80"/>
      <c r="CYU885" s="80"/>
      <c r="CYV885" s="80"/>
      <c r="CYW885" s="80"/>
      <c r="CYX885" s="80"/>
      <c r="CYY885" s="80"/>
      <c r="CYZ885" s="80"/>
      <c r="CZA885" s="80"/>
      <c r="CZB885" s="80"/>
      <c r="CZC885" s="80"/>
      <c r="CZD885" s="80"/>
      <c r="CZE885" s="80"/>
      <c r="CZF885" s="80"/>
      <c r="CZG885" s="80"/>
      <c r="CZH885" s="80"/>
      <c r="CZI885" s="80"/>
      <c r="CZJ885" s="80"/>
      <c r="CZK885" s="80"/>
      <c r="CZL885" s="80"/>
      <c r="CZM885" s="80"/>
      <c r="CZN885" s="80"/>
      <c r="CZO885" s="80"/>
      <c r="CZP885" s="80"/>
      <c r="CZQ885" s="80"/>
      <c r="CZR885" s="80"/>
      <c r="CZS885" s="80"/>
      <c r="CZT885" s="80"/>
      <c r="CZU885" s="80"/>
      <c r="CZV885" s="80"/>
      <c r="CZW885" s="80"/>
      <c r="CZX885" s="80"/>
      <c r="CZY885" s="80"/>
      <c r="CZZ885" s="80"/>
      <c r="DAA885" s="80"/>
      <c r="DAB885" s="80"/>
      <c r="DAC885" s="80"/>
      <c r="DAD885" s="80"/>
      <c r="DAE885" s="80"/>
      <c r="DAF885" s="80"/>
      <c r="DAG885" s="80"/>
      <c r="DAH885" s="80"/>
      <c r="DAI885" s="80"/>
      <c r="DAJ885" s="80"/>
      <c r="DAK885" s="80"/>
      <c r="DAL885" s="80"/>
      <c r="DAM885" s="80"/>
      <c r="DAN885" s="80"/>
      <c r="DAO885" s="80"/>
      <c r="DAP885" s="80"/>
      <c r="DAQ885" s="80"/>
      <c r="DAR885" s="80"/>
      <c r="DAS885" s="80"/>
      <c r="DAT885" s="80"/>
      <c r="DAU885" s="80"/>
      <c r="DAV885" s="80"/>
      <c r="DAW885" s="80"/>
      <c r="DAX885" s="80"/>
      <c r="DAY885" s="80"/>
      <c r="DAZ885" s="80"/>
      <c r="DBA885" s="80"/>
      <c r="DBB885" s="80"/>
      <c r="DBC885" s="80"/>
      <c r="DBD885" s="80"/>
      <c r="DBE885" s="80"/>
      <c r="DBF885" s="80"/>
      <c r="DBG885" s="80"/>
      <c r="DBH885" s="80"/>
      <c r="DBI885" s="80"/>
      <c r="DBJ885" s="80"/>
      <c r="DBK885" s="80"/>
      <c r="DBL885" s="80"/>
      <c r="DBM885" s="80"/>
      <c r="DBN885" s="80"/>
      <c r="DBO885" s="80"/>
      <c r="DBP885" s="80"/>
      <c r="DBQ885" s="80"/>
      <c r="DBR885" s="80"/>
      <c r="DBS885" s="80"/>
      <c r="DBT885" s="80"/>
      <c r="DBU885" s="80"/>
      <c r="DBV885" s="80"/>
      <c r="DBW885" s="80"/>
      <c r="DBX885" s="80"/>
      <c r="DBY885" s="80"/>
      <c r="DBZ885" s="80"/>
      <c r="DCA885" s="80"/>
      <c r="DCB885" s="80"/>
      <c r="DCC885" s="80"/>
      <c r="DCD885" s="80"/>
      <c r="DCE885" s="80"/>
      <c r="DCF885" s="80"/>
      <c r="DCG885" s="80"/>
      <c r="DCH885" s="80"/>
      <c r="DCI885" s="80"/>
      <c r="DCJ885" s="80"/>
      <c r="DCK885" s="80"/>
      <c r="DCL885" s="80"/>
      <c r="DCM885" s="80"/>
      <c r="DCN885" s="80"/>
      <c r="DCO885" s="80"/>
      <c r="DCP885" s="80"/>
      <c r="DCQ885" s="80"/>
      <c r="DCR885" s="80"/>
      <c r="DCS885" s="80"/>
      <c r="DCT885" s="80"/>
      <c r="DCU885" s="80"/>
      <c r="DCV885" s="80"/>
      <c r="DCW885" s="80"/>
      <c r="DCX885" s="80"/>
      <c r="DCY885" s="80"/>
      <c r="DCZ885" s="80"/>
      <c r="DDA885" s="80"/>
      <c r="DDB885" s="80"/>
      <c r="DDC885" s="80"/>
      <c r="DDD885" s="80"/>
      <c r="DDE885" s="80"/>
      <c r="DDF885" s="80"/>
      <c r="DDG885" s="80"/>
      <c r="DDH885" s="80"/>
      <c r="DDI885" s="80"/>
      <c r="DDJ885" s="80"/>
      <c r="DDK885" s="80"/>
      <c r="DDL885" s="80"/>
      <c r="DDM885" s="80"/>
      <c r="DDN885" s="80"/>
      <c r="DDO885" s="80"/>
      <c r="DDP885" s="80"/>
      <c r="DDQ885" s="80"/>
      <c r="DDR885" s="80"/>
      <c r="DDS885" s="80"/>
      <c r="DDT885" s="80"/>
      <c r="DDU885" s="80"/>
      <c r="DDV885" s="80"/>
      <c r="DDW885" s="80"/>
      <c r="DDX885" s="80"/>
      <c r="DDY885" s="80"/>
      <c r="DDZ885" s="80"/>
      <c r="DEA885" s="80"/>
      <c r="DEB885" s="80"/>
      <c r="DEC885" s="80"/>
      <c r="DED885" s="80"/>
      <c r="DEE885" s="80"/>
      <c r="DEF885" s="80"/>
      <c r="DEG885" s="80"/>
      <c r="DEH885" s="80"/>
      <c r="DEI885" s="80"/>
      <c r="DEJ885" s="80"/>
      <c r="DEK885" s="80"/>
      <c r="DEL885" s="80"/>
      <c r="DEM885" s="80"/>
      <c r="DEN885" s="80"/>
      <c r="DEO885" s="80"/>
      <c r="DEP885" s="80"/>
      <c r="DEQ885" s="80"/>
      <c r="DER885" s="80"/>
      <c r="DES885" s="80"/>
      <c r="DET885" s="80"/>
      <c r="DEU885" s="80"/>
      <c r="DEV885" s="80"/>
      <c r="DEW885" s="80"/>
      <c r="DEX885" s="80"/>
      <c r="DEY885" s="80"/>
      <c r="DEZ885" s="80"/>
      <c r="DFA885" s="80"/>
      <c r="DFB885" s="80"/>
      <c r="DFC885" s="80"/>
      <c r="DFD885" s="80"/>
      <c r="DFE885" s="80"/>
      <c r="DFF885" s="80"/>
      <c r="DFG885" s="80"/>
      <c r="DFH885" s="80"/>
      <c r="DFI885" s="80"/>
      <c r="DFJ885" s="80"/>
      <c r="DFK885" s="80"/>
      <c r="DFL885" s="80"/>
      <c r="DFM885" s="80"/>
      <c r="DFN885" s="80"/>
      <c r="DFO885" s="80"/>
      <c r="DFP885" s="80"/>
      <c r="DFQ885" s="80"/>
      <c r="DFR885" s="80"/>
      <c r="DFS885" s="80"/>
      <c r="DFT885" s="80"/>
      <c r="DFU885" s="80"/>
      <c r="DFV885" s="80"/>
      <c r="DFW885" s="80"/>
      <c r="DFX885" s="80"/>
      <c r="DFY885" s="80"/>
      <c r="DFZ885" s="80"/>
      <c r="DGA885" s="80"/>
      <c r="DGB885" s="80"/>
      <c r="DGC885" s="80"/>
      <c r="DGD885" s="80"/>
      <c r="DGE885" s="80"/>
      <c r="DGF885" s="80"/>
      <c r="DGG885" s="80"/>
      <c r="DGH885" s="80"/>
      <c r="DGI885" s="80"/>
      <c r="DGJ885" s="80"/>
      <c r="DGK885" s="80"/>
      <c r="DGL885" s="80"/>
      <c r="DGM885" s="80"/>
      <c r="DGN885" s="80"/>
      <c r="DGO885" s="80"/>
      <c r="DGP885" s="80"/>
      <c r="DGQ885" s="80"/>
      <c r="DGR885" s="80"/>
      <c r="DGS885" s="80"/>
      <c r="DGT885" s="80"/>
      <c r="DGU885" s="80"/>
      <c r="DGV885" s="80"/>
      <c r="DGW885" s="80"/>
      <c r="DGX885" s="80"/>
      <c r="DGY885" s="80"/>
      <c r="DGZ885" s="80"/>
      <c r="DHA885" s="80"/>
      <c r="DHB885" s="80"/>
      <c r="DHC885" s="80"/>
      <c r="DHD885" s="80"/>
      <c r="DHE885" s="80"/>
      <c r="DHF885" s="80"/>
      <c r="DHG885" s="80"/>
      <c r="DHH885" s="80"/>
      <c r="DHI885" s="80"/>
      <c r="DHJ885" s="80"/>
      <c r="DHK885" s="80"/>
      <c r="DHL885" s="80"/>
      <c r="DHM885" s="80"/>
      <c r="DHN885" s="80"/>
      <c r="DHO885" s="80"/>
      <c r="DHP885" s="80"/>
      <c r="DHQ885" s="80"/>
      <c r="DHR885" s="80"/>
      <c r="DHS885" s="80"/>
      <c r="DHT885" s="80"/>
      <c r="DHU885" s="80"/>
      <c r="DHV885" s="80"/>
      <c r="DHW885" s="80"/>
      <c r="DHX885" s="80"/>
      <c r="DHY885" s="80"/>
      <c r="DHZ885" s="80"/>
      <c r="DIA885" s="80"/>
      <c r="DIB885" s="80"/>
      <c r="DIC885" s="80"/>
      <c r="DID885" s="80"/>
      <c r="DIE885" s="80"/>
      <c r="DIF885" s="80"/>
      <c r="DIG885" s="80"/>
      <c r="DIH885" s="80"/>
      <c r="DII885" s="80"/>
      <c r="DIJ885" s="80"/>
      <c r="DIK885" s="80"/>
      <c r="DIL885" s="80"/>
      <c r="DIM885" s="80"/>
      <c r="DIN885" s="80"/>
      <c r="DIO885" s="80"/>
      <c r="DIP885" s="80"/>
      <c r="DIQ885" s="80"/>
      <c r="DIR885" s="80"/>
      <c r="DIS885" s="80"/>
      <c r="DIT885" s="80"/>
      <c r="DIU885" s="80"/>
      <c r="DIV885" s="80"/>
      <c r="DIW885" s="80"/>
      <c r="DIX885" s="80"/>
      <c r="DIY885" s="80"/>
      <c r="DIZ885" s="80"/>
      <c r="DJA885" s="80"/>
      <c r="DJB885" s="80"/>
      <c r="DJC885" s="80"/>
      <c r="DJD885" s="80"/>
      <c r="DJE885" s="80"/>
      <c r="DJF885" s="80"/>
      <c r="DJG885" s="80"/>
      <c r="DJH885" s="80"/>
      <c r="DJI885" s="80"/>
      <c r="DJJ885" s="80"/>
      <c r="DJK885" s="80"/>
      <c r="DJL885" s="80"/>
      <c r="DJM885" s="80"/>
      <c r="DJN885" s="80"/>
      <c r="DJO885" s="80"/>
      <c r="DJP885" s="80"/>
      <c r="DJQ885" s="80"/>
      <c r="DJR885" s="80"/>
      <c r="DJS885" s="80"/>
      <c r="DJT885" s="80"/>
      <c r="DJU885" s="80"/>
      <c r="DJV885" s="80"/>
      <c r="DJW885" s="80"/>
      <c r="DJX885" s="80"/>
      <c r="DJY885" s="80"/>
      <c r="DJZ885" s="80"/>
      <c r="DKA885" s="80"/>
      <c r="DKB885" s="80"/>
      <c r="DKC885" s="80"/>
      <c r="DKD885" s="80"/>
      <c r="DKE885" s="80"/>
      <c r="DKF885" s="80"/>
      <c r="DKG885" s="80"/>
      <c r="DKH885" s="80"/>
      <c r="DKI885" s="80"/>
      <c r="DKJ885" s="80"/>
      <c r="DKK885" s="80"/>
      <c r="DKL885" s="80"/>
      <c r="DKM885" s="80"/>
      <c r="DKN885" s="80"/>
      <c r="DKO885" s="80"/>
      <c r="DKP885" s="80"/>
      <c r="DKQ885" s="80"/>
      <c r="DKR885" s="80"/>
      <c r="DKS885" s="80"/>
      <c r="DKT885" s="80"/>
      <c r="DKU885" s="80"/>
      <c r="DKV885" s="80"/>
      <c r="DKW885" s="80"/>
      <c r="DKX885" s="80"/>
      <c r="DKY885" s="80"/>
      <c r="DKZ885" s="80"/>
      <c r="DLA885" s="80"/>
      <c r="DLB885" s="80"/>
      <c r="DLC885" s="80"/>
      <c r="DLD885" s="80"/>
      <c r="DLE885" s="80"/>
      <c r="DLF885" s="80"/>
      <c r="DLG885" s="80"/>
      <c r="DLH885" s="80"/>
      <c r="DLI885" s="80"/>
      <c r="DLJ885" s="80"/>
      <c r="DLK885" s="80"/>
      <c r="DLL885" s="80"/>
      <c r="DLM885" s="80"/>
      <c r="DLN885" s="80"/>
      <c r="DLO885" s="80"/>
      <c r="DLP885" s="80"/>
      <c r="DLQ885" s="80"/>
      <c r="DLR885" s="80"/>
      <c r="DLS885" s="80"/>
      <c r="DLT885" s="80"/>
      <c r="DLU885" s="80"/>
      <c r="DLV885" s="80"/>
      <c r="DLW885" s="80"/>
      <c r="DLX885" s="80"/>
      <c r="DLY885" s="80"/>
      <c r="DLZ885" s="80"/>
      <c r="DMA885" s="80"/>
      <c r="DMB885" s="80"/>
      <c r="DMC885" s="80"/>
      <c r="DMD885" s="80"/>
      <c r="DME885" s="80"/>
      <c r="DMF885" s="80"/>
      <c r="DMG885" s="80"/>
      <c r="DMH885" s="80"/>
      <c r="DMI885" s="80"/>
      <c r="DMJ885" s="80"/>
      <c r="DMK885" s="80"/>
      <c r="DML885" s="80"/>
      <c r="DMM885" s="80"/>
      <c r="DMN885" s="80"/>
      <c r="DMO885" s="80"/>
      <c r="DMP885" s="80"/>
      <c r="DMQ885" s="80"/>
      <c r="DMR885" s="80"/>
      <c r="DMS885" s="80"/>
      <c r="DMT885" s="80"/>
      <c r="DMU885" s="80"/>
      <c r="DMV885" s="80"/>
      <c r="DMW885" s="80"/>
      <c r="DMX885" s="80"/>
      <c r="DMY885" s="80"/>
      <c r="DMZ885" s="80"/>
      <c r="DNA885" s="80"/>
      <c r="DNB885" s="80"/>
      <c r="DNC885" s="80"/>
      <c r="DND885" s="80"/>
      <c r="DNE885" s="80"/>
      <c r="DNF885" s="80"/>
      <c r="DNG885" s="80"/>
      <c r="DNH885" s="80"/>
      <c r="DNI885" s="80"/>
      <c r="DNJ885" s="80"/>
      <c r="DNK885" s="80"/>
      <c r="DNL885" s="80"/>
      <c r="DNM885" s="80"/>
      <c r="DNN885" s="80"/>
      <c r="DNO885" s="80"/>
      <c r="DNP885" s="80"/>
      <c r="DNQ885" s="80"/>
      <c r="DNR885" s="80"/>
      <c r="DNS885" s="80"/>
      <c r="DNT885" s="80"/>
      <c r="DNU885" s="80"/>
      <c r="DNV885" s="80"/>
      <c r="DNW885" s="80"/>
      <c r="DNX885" s="80"/>
      <c r="DNY885" s="80"/>
      <c r="DNZ885" s="80"/>
      <c r="DOA885" s="80"/>
      <c r="DOB885" s="80"/>
      <c r="DOC885" s="80"/>
      <c r="DOD885" s="80"/>
      <c r="DOE885" s="80"/>
      <c r="DOF885" s="80"/>
      <c r="DOG885" s="80"/>
      <c r="DOH885" s="80"/>
      <c r="DOI885" s="80"/>
      <c r="DOJ885" s="80"/>
      <c r="DOK885" s="80"/>
      <c r="DOL885" s="80"/>
      <c r="DOM885" s="80"/>
      <c r="DON885" s="80"/>
      <c r="DOO885" s="80"/>
      <c r="DOP885" s="80"/>
      <c r="DOQ885" s="80"/>
      <c r="DOR885" s="80"/>
      <c r="DOS885" s="80"/>
      <c r="DOT885" s="80"/>
      <c r="DOU885" s="80"/>
      <c r="DOV885" s="80"/>
      <c r="DOW885" s="80"/>
      <c r="DOX885" s="80"/>
      <c r="DOY885" s="80"/>
      <c r="DOZ885" s="80"/>
      <c r="DPA885" s="80"/>
      <c r="DPB885" s="80"/>
      <c r="DPC885" s="80"/>
      <c r="DPD885" s="80"/>
      <c r="DPE885" s="80"/>
      <c r="DPF885" s="80"/>
      <c r="DPG885" s="80"/>
      <c r="DPH885" s="80"/>
      <c r="DPI885" s="80"/>
      <c r="DPJ885" s="80"/>
      <c r="DPK885" s="80"/>
      <c r="DPL885" s="80"/>
      <c r="DPM885" s="80"/>
      <c r="DPN885" s="80"/>
      <c r="DPO885" s="80"/>
      <c r="DPP885" s="80"/>
      <c r="DPQ885" s="80"/>
      <c r="DPR885" s="80"/>
      <c r="DPS885" s="80"/>
      <c r="DPT885" s="80"/>
      <c r="DPU885" s="80"/>
      <c r="DPV885" s="80"/>
      <c r="DPW885" s="80"/>
      <c r="DPX885" s="80"/>
      <c r="DPY885" s="80"/>
      <c r="DPZ885" s="80"/>
      <c r="DQA885" s="80"/>
      <c r="DQB885" s="80"/>
      <c r="DQC885" s="80"/>
      <c r="DQD885" s="80"/>
      <c r="DQE885" s="80"/>
      <c r="DQF885" s="80"/>
      <c r="DQG885" s="80"/>
      <c r="DQH885" s="80"/>
      <c r="DQI885" s="80"/>
      <c r="DQJ885" s="80"/>
      <c r="DQK885" s="80"/>
      <c r="DQL885" s="80"/>
      <c r="DQM885" s="80"/>
      <c r="DQN885" s="80"/>
      <c r="DQO885" s="80"/>
      <c r="DQP885" s="80"/>
      <c r="DQQ885" s="80"/>
      <c r="DQR885" s="80"/>
      <c r="DQS885" s="80"/>
      <c r="DQT885" s="80"/>
      <c r="DQU885" s="80"/>
      <c r="DQV885" s="80"/>
      <c r="DQW885" s="80"/>
      <c r="DQX885" s="80"/>
      <c r="DQY885" s="80"/>
      <c r="DQZ885" s="80"/>
      <c r="DRA885" s="80"/>
      <c r="DRB885" s="80"/>
      <c r="DRC885" s="80"/>
      <c r="DRD885" s="80"/>
      <c r="DRE885" s="80"/>
      <c r="DRF885" s="80"/>
      <c r="DRG885" s="80"/>
      <c r="DRH885" s="80"/>
      <c r="DRI885" s="80"/>
      <c r="DRJ885" s="80"/>
      <c r="DRK885" s="80"/>
      <c r="DRL885" s="80"/>
      <c r="DRM885" s="80"/>
      <c r="DRN885" s="80"/>
      <c r="DRO885" s="80"/>
      <c r="DRP885" s="80"/>
      <c r="DRQ885" s="80"/>
      <c r="DRR885" s="80"/>
      <c r="DRS885" s="80"/>
      <c r="DRT885" s="80"/>
      <c r="DRU885" s="80"/>
      <c r="DRV885" s="80"/>
      <c r="DRW885" s="80"/>
      <c r="DRX885" s="80"/>
      <c r="DRY885" s="80"/>
      <c r="DRZ885" s="80"/>
      <c r="DSA885" s="80"/>
      <c r="DSB885" s="80"/>
      <c r="DSC885" s="80"/>
      <c r="DSD885" s="80"/>
      <c r="DSE885" s="80"/>
      <c r="DSF885" s="80"/>
      <c r="DSG885" s="80"/>
      <c r="DSH885" s="80"/>
      <c r="DSI885" s="80"/>
      <c r="DSJ885" s="80"/>
      <c r="DSK885" s="80"/>
      <c r="DSL885" s="80"/>
      <c r="DSM885" s="80"/>
      <c r="DSN885" s="80"/>
      <c r="DSO885" s="80"/>
      <c r="DSP885" s="80"/>
      <c r="DSQ885" s="80"/>
      <c r="DSR885" s="80"/>
      <c r="DSS885" s="80"/>
      <c r="DST885" s="80"/>
      <c r="DSU885" s="80"/>
      <c r="DSV885" s="80"/>
      <c r="DSW885" s="80"/>
      <c r="DSX885" s="80"/>
      <c r="DSY885" s="80"/>
      <c r="DSZ885" s="80"/>
      <c r="DTA885" s="80"/>
      <c r="DTB885" s="80"/>
      <c r="DTC885" s="80"/>
      <c r="DTD885" s="80"/>
      <c r="DTE885" s="80"/>
      <c r="DTF885" s="80"/>
      <c r="DTG885" s="80"/>
      <c r="DTH885" s="80"/>
      <c r="DTI885" s="80"/>
      <c r="DTJ885" s="80"/>
      <c r="DTK885" s="80"/>
      <c r="DTL885" s="80"/>
      <c r="DTM885" s="80"/>
      <c r="DTN885" s="80"/>
      <c r="DTO885" s="80"/>
      <c r="DTP885" s="80"/>
      <c r="DTQ885" s="80"/>
      <c r="DTR885" s="80"/>
      <c r="DTS885" s="80"/>
      <c r="DTT885" s="80"/>
      <c r="DTU885" s="80"/>
      <c r="DTV885" s="80"/>
      <c r="DTW885" s="80"/>
      <c r="DTX885" s="80"/>
      <c r="DTY885" s="80"/>
      <c r="DTZ885" s="80"/>
      <c r="DUA885" s="80"/>
      <c r="DUB885" s="80"/>
      <c r="DUC885" s="80"/>
      <c r="DUD885" s="80"/>
      <c r="DUE885" s="80"/>
      <c r="DUF885" s="80"/>
      <c r="DUG885" s="80"/>
      <c r="DUH885" s="80"/>
      <c r="DUI885" s="80"/>
      <c r="DUJ885" s="80"/>
      <c r="DUK885" s="80"/>
      <c r="DUL885" s="80"/>
      <c r="DUM885" s="80"/>
      <c r="DUN885" s="80"/>
      <c r="DUO885" s="80"/>
      <c r="DUP885" s="80"/>
      <c r="DUQ885" s="80"/>
      <c r="DUR885" s="80"/>
      <c r="DUS885" s="80"/>
      <c r="DUT885" s="80"/>
      <c r="DUU885" s="80"/>
      <c r="DUV885" s="80"/>
      <c r="DUW885" s="80"/>
      <c r="DUX885" s="80"/>
      <c r="DUY885" s="80"/>
      <c r="DUZ885" s="80"/>
      <c r="DVA885" s="80"/>
      <c r="DVB885" s="80"/>
      <c r="DVC885" s="80"/>
      <c r="DVD885" s="80"/>
      <c r="DVE885" s="80"/>
      <c r="DVF885" s="80"/>
      <c r="DVG885" s="80"/>
      <c r="DVH885" s="80"/>
      <c r="DVI885" s="80"/>
      <c r="DVJ885" s="80"/>
      <c r="DVK885" s="80"/>
      <c r="DVL885" s="80"/>
      <c r="DVM885" s="80"/>
      <c r="DVN885" s="80"/>
      <c r="DVO885" s="80"/>
      <c r="DVP885" s="80"/>
      <c r="DVQ885" s="80"/>
      <c r="DVR885" s="80"/>
      <c r="DVS885" s="80"/>
      <c r="DVT885" s="80"/>
      <c r="DVU885" s="80"/>
      <c r="DVV885" s="80"/>
      <c r="DVW885" s="80"/>
      <c r="DVX885" s="80"/>
      <c r="DVY885" s="80"/>
      <c r="DVZ885" s="80"/>
      <c r="DWA885" s="80"/>
      <c r="DWB885" s="80"/>
      <c r="DWC885" s="80"/>
      <c r="DWD885" s="80"/>
      <c r="DWE885" s="80"/>
      <c r="DWF885" s="80"/>
      <c r="DWG885" s="80"/>
      <c r="DWH885" s="80"/>
      <c r="DWI885" s="80"/>
      <c r="DWJ885" s="80"/>
      <c r="DWK885" s="80"/>
      <c r="DWL885" s="80"/>
      <c r="DWM885" s="80"/>
      <c r="DWN885" s="80"/>
      <c r="DWO885" s="80"/>
      <c r="DWP885" s="80"/>
      <c r="DWQ885" s="80"/>
      <c r="DWR885" s="80"/>
      <c r="DWS885" s="80"/>
      <c r="DWT885" s="80"/>
      <c r="DWU885" s="80"/>
      <c r="DWV885" s="80"/>
      <c r="DWW885" s="80"/>
      <c r="DWX885" s="80"/>
      <c r="DWY885" s="80"/>
      <c r="DWZ885" s="80"/>
      <c r="DXA885" s="80"/>
      <c r="DXB885" s="80"/>
      <c r="DXC885" s="80"/>
      <c r="DXD885" s="80"/>
      <c r="DXE885" s="80"/>
      <c r="DXF885" s="80"/>
      <c r="DXG885" s="80"/>
      <c r="DXH885" s="80"/>
      <c r="DXI885" s="80"/>
      <c r="DXJ885" s="80"/>
      <c r="DXK885" s="80"/>
      <c r="DXL885" s="80"/>
      <c r="DXM885" s="80"/>
      <c r="DXN885" s="80"/>
      <c r="DXO885" s="80"/>
      <c r="DXP885" s="80"/>
      <c r="DXQ885" s="80"/>
      <c r="DXR885" s="80"/>
      <c r="DXS885" s="80"/>
      <c r="DXT885" s="80"/>
      <c r="DXU885" s="80"/>
      <c r="DXV885" s="80"/>
      <c r="DXW885" s="80"/>
      <c r="DXX885" s="80"/>
      <c r="DXY885" s="80"/>
      <c r="DXZ885" s="80"/>
      <c r="DYA885" s="80"/>
      <c r="DYB885" s="80"/>
      <c r="DYC885" s="80"/>
      <c r="DYD885" s="80"/>
      <c r="DYE885" s="80"/>
      <c r="DYF885" s="80"/>
      <c r="DYG885" s="80"/>
      <c r="DYH885" s="80"/>
      <c r="DYI885" s="80"/>
      <c r="DYJ885" s="80"/>
      <c r="DYK885" s="80"/>
      <c r="DYL885" s="80"/>
      <c r="DYM885" s="80"/>
      <c r="DYN885" s="80"/>
      <c r="DYO885" s="80"/>
      <c r="DYP885" s="80"/>
      <c r="DYQ885" s="80"/>
      <c r="DYR885" s="80"/>
      <c r="DYS885" s="80"/>
      <c r="DYT885" s="80"/>
      <c r="DYU885" s="80"/>
      <c r="DYV885" s="80"/>
      <c r="DYW885" s="80"/>
      <c r="DYX885" s="80"/>
      <c r="DYY885" s="80"/>
      <c r="DYZ885" s="80"/>
      <c r="DZA885" s="80"/>
      <c r="DZB885" s="80"/>
      <c r="DZC885" s="80"/>
      <c r="DZD885" s="80"/>
      <c r="DZE885" s="80"/>
      <c r="DZF885" s="80"/>
      <c r="DZG885" s="80"/>
      <c r="DZH885" s="80"/>
      <c r="DZI885" s="80"/>
      <c r="DZJ885" s="80"/>
      <c r="DZK885" s="80"/>
      <c r="DZL885" s="80"/>
      <c r="DZM885" s="80"/>
      <c r="DZN885" s="80"/>
      <c r="DZO885" s="80"/>
      <c r="DZP885" s="80"/>
      <c r="DZQ885" s="80"/>
      <c r="DZR885" s="80"/>
      <c r="DZS885" s="80"/>
      <c r="DZT885" s="80"/>
      <c r="DZU885" s="80"/>
      <c r="DZV885" s="80"/>
      <c r="DZW885" s="80"/>
      <c r="DZX885" s="80"/>
      <c r="DZY885" s="80"/>
      <c r="DZZ885" s="80"/>
      <c r="EAA885" s="80"/>
      <c r="EAB885" s="80"/>
      <c r="EAC885" s="80"/>
      <c r="EAD885" s="80"/>
      <c r="EAE885" s="80"/>
      <c r="EAF885" s="80"/>
      <c r="EAG885" s="80"/>
      <c r="EAH885" s="80"/>
      <c r="EAI885" s="80"/>
      <c r="EAJ885" s="80"/>
      <c r="EAK885" s="80"/>
      <c r="EAL885" s="80"/>
      <c r="EAM885" s="80"/>
      <c r="EAN885" s="80"/>
      <c r="EAO885" s="80"/>
      <c r="EAP885" s="80"/>
      <c r="EAQ885" s="80"/>
      <c r="EAR885" s="80"/>
      <c r="EAS885" s="80"/>
      <c r="EAT885" s="80"/>
      <c r="EAU885" s="80"/>
      <c r="EAV885" s="80"/>
      <c r="EAW885" s="80"/>
      <c r="EAX885" s="80"/>
      <c r="EAY885" s="80"/>
      <c r="EAZ885" s="80"/>
      <c r="EBA885" s="80"/>
      <c r="EBB885" s="80"/>
      <c r="EBC885" s="80"/>
      <c r="EBD885" s="80"/>
      <c r="EBE885" s="80"/>
      <c r="EBF885" s="80"/>
      <c r="EBG885" s="80"/>
      <c r="EBH885" s="80"/>
      <c r="EBI885" s="80"/>
      <c r="EBJ885" s="80"/>
      <c r="EBK885" s="80"/>
      <c r="EBL885" s="80"/>
      <c r="EBM885" s="80"/>
      <c r="EBN885" s="80"/>
      <c r="EBO885" s="80"/>
      <c r="EBP885" s="80"/>
      <c r="EBQ885" s="80"/>
      <c r="EBR885" s="80"/>
      <c r="EBS885" s="80"/>
      <c r="EBT885" s="80"/>
      <c r="EBU885" s="80"/>
      <c r="EBV885" s="80"/>
      <c r="EBW885" s="80"/>
      <c r="EBX885" s="80"/>
      <c r="EBY885" s="80"/>
      <c r="EBZ885" s="80"/>
      <c r="ECA885" s="80"/>
      <c r="ECB885" s="80"/>
      <c r="ECC885" s="80"/>
      <c r="ECD885" s="80"/>
      <c r="ECE885" s="80"/>
      <c r="ECF885" s="80"/>
      <c r="ECG885" s="80"/>
      <c r="ECH885" s="80"/>
      <c r="ECI885" s="80"/>
      <c r="ECJ885" s="80"/>
      <c r="ECK885" s="80"/>
      <c r="ECL885" s="80"/>
      <c r="ECM885" s="80"/>
      <c r="ECN885" s="80"/>
      <c r="ECO885" s="80"/>
      <c r="ECP885" s="80"/>
      <c r="ECQ885" s="80"/>
      <c r="ECR885" s="80"/>
      <c r="ECS885" s="80"/>
      <c r="ECT885" s="80"/>
      <c r="ECU885" s="80"/>
      <c r="ECV885" s="80"/>
      <c r="ECW885" s="80"/>
      <c r="ECX885" s="80"/>
      <c r="ECY885" s="80"/>
      <c r="ECZ885" s="80"/>
      <c r="EDA885" s="80"/>
      <c r="EDB885" s="80"/>
      <c r="EDC885" s="80"/>
      <c r="EDD885" s="80"/>
      <c r="EDE885" s="80"/>
      <c r="EDF885" s="80"/>
      <c r="EDG885" s="80"/>
      <c r="EDH885" s="80"/>
      <c r="EDI885" s="80"/>
      <c r="EDJ885" s="80"/>
      <c r="EDK885" s="80"/>
      <c r="EDL885" s="80"/>
      <c r="EDM885" s="80"/>
      <c r="EDN885" s="80"/>
      <c r="EDO885" s="80"/>
      <c r="EDP885" s="80"/>
      <c r="EDQ885" s="80"/>
      <c r="EDR885" s="80"/>
      <c r="EDS885" s="80"/>
      <c r="EDT885" s="80"/>
      <c r="EDU885" s="80"/>
      <c r="EDV885" s="80"/>
      <c r="EDW885" s="80"/>
      <c r="EDX885" s="80"/>
      <c r="EDY885" s="80"/>
      <c r="EDZ885" s="80"/>
      <c r="EEA885" s="80"/>
      <c r="EEB885" s="80"/>
      <c r="EEC885" s="80"/>
      <c r="EED885" s="80"/>
      <c r="EEE885" s="80"/>
      <c r="EEF885" s="80"/>
      <c r="EEG885" s="80"/>
      <c r="EEH885" s="80"/>
      <c r="EEI885" s="80"/>
      <c r="EEJ885" s="80"/>
      <c r="EEK885" s="80"/>
      <c r="EEL885" s="80"/>
      <c r="EEM885" s="80"/>
      <c r="EEN885" s="80"/>
      <c r="EEO885" s="80"/>
      <c r="EEP885" s="80"/>
      <c r="EEQ885" s="80"/>
      <c r="EER885" s="80"/>
      <c r="EES885" s="80"/>
      <c r="EET885" s="80"/>
      <c r="EEU885" s="80"/>
      <c r="EEV885" s="80"/>
      <c r="EEW885" s="80"/>
      <c r="EEX885" s="80"/>
      <c r="EEY885" s="80"/>
      <c r="EEZ885" s="80"/>
      <c r="EFA885" s="80"/>
      <c r="EFB885" s="80"/>
      <c r="EFC885" s="80"/>
      <c r="EFD885" s="80"/>
      <c r="EFE885" s="80"/>
      <c r="EFF885" s="80"/>
      <c r="EFG885" s="80"/>
      <c r="EFH885" s="80"/>
      <c r="EFI885" s="80"/>
      <c r="EFJ885" s="80"/>
      <c r="EFK885" s="80"/>
      <c r="EFL885" s="80"/>
      <c r="EFM885" s="80"/>
      <c r="EFN885" s="80"/>
      <c r="EFO885" s="80"/>
      <c r="EFP885" s="80"/>
      <c r="EFQ885" s="80"/>
      <c r="EFR885" s="80"/>
      <c r="EFS885" s="80"/>
      <c r="EFT885" s="80"/>
      <c r="EFU885" s="80"/>
      <c r="EFV885" s="80"/>
      <c r="EFW885" s="80"/>
      <c r="EFX885" s="80"/>
      <c r="EFY885" s="80"/>
      <c r="EFZ885" s="80"/>
      <c r="EGA885" s="80"/>
      <c r="EGB885" s="80"/>
      <c r="EGC885" s="80"/>
      <c r="EGD885" s="80"/>
      <c r="EGE885" s="80"/>
      <c r="EGF885" s="80"/>
      <c r="EGG885" s="80"/>
      <c r="EGH885" s="80"/>
      <c r="EGI885" s="80"/>
      <c r="EGJ885" s="80"/>
      <c r="EGK885" s="80"/>
      <c r="EGL885" s="80"/>
      <c r="EGM885" s="80"/>
      <c r="EGN885" s="80"/>
      <c r="EGO885" s="80"/>
      <c r="EGP885" s="80"/>
      <c r="EGQ885" s="80"/>
      <c r="EGR885" s="80"/>
      <c r="EGS885" s="80"/>
      <c r="EGT885" s="80"/>
      <c r="EGU885" s="80"/>
      <c r="EGV885" s="80"/>
      <c r="EGW885" s="80"/>
      <c r="EGX885" s="80"/>
      <c r="EGY885" s="80"/>
      <c r="EGZ885" s="80"/>
      <c r="EHA885" s="80"/>
      <c r="EHB885" s="80"/>
      <c r="EHC885" s="80"/>
      <c r="EHD885" s="80"/>
      <c r="EHE885" s="80"/>
      <c r="EHF885" s="80"/>
      <c r="EHG885" s="80"/>
      <c r="EHH885" s="80"/>
      <c r="EHI885" s="80"/>
      <c r="EHJ885" s="80"/>
      <c r="EHK885" s="80"/>
      <c r="EHL885" s="80"/>
      <c r="EHM885" s="80"/>
      <c r="EHN885" s="80"/>
      <c r="EHO885" s="80"/>
      <c r="EHP885" s="80"/>
      <c r="EHQ885" s="80"/>
      <c r="EHR885" s="80"/>
      <c r="EHS885" s="80"/>
      <c r="EHT885" s="80"/>
      <c r="EHU885" s="80"/>
      <c r="EHV885" s="80"/>
      <c r="EHW885" s="80"/>
      <c r="EHX885" s="80"/>
      <c r="EHY885" s="80"/>
      <c r="EHZ885" s="80"/>
      <c r="EIA885" s="80"/>
      <c r="EIB885" s="80"/>
      <c r="EIC885" s="80"/>
      <c r="EID885" s="80"/>
      <c r="EIE885" s="80"/>
      <c r="EIF885" s="80"/>
      <c r="EIG885" s="80"/>
      <c r="EIH885" s="80"/>
      <c r="EII885" s="80"/>
      <c r="EIJ885" s="80"/>
      <c r="EIK885" s="80"/>
      <c r="EIL885" s="80"/>
      <c r="EIM885" s="80"/>
      <c r="EIN885" s="80"/>
      <c r="EIO885" s="80"/>
      <c r="EIP885" s="80"/>
      <c r="EIQ885" s="80"/>
      <c r="EIR885" s="80"/>
      <c r="EIS885" s="80"/>
      <c r="EIT885" s="80"/>
      <c r="EIU885" s="80"/>
      <c r="EIV885" s="80"/>
      <c r="EIW885" s="80"/>
      <c r="EIX885" s="80"/>
      <c r="EIY885" s="80"/>
      <c r="EIZ885" s="80"/>
      <c r="EJA885" s="80"/>
      <c r="EJB885" s="80"/>
      <c r="EJC885" s="80"/>
      <c r="EJD885" s="80"/>
      <c r="EJE885" s="80"/>
      <c r="EJF885" s="80"/>
      <c r="EJG885" s="80"/>
      <c r="EJH885" s="80"/>
      <c r="EJI885" s="80"/>
      <c r="EJJ885" s="80"/>
      <c r="EJK885" s="80"/>
      <c r="EJL885" s="80"/>
      <c r="EJM885" s="80"/>
      <c r="EJN885" s="80"/>
      <c r="EJO885" s="80"/>
      <c r="EJP885" s="80"/>
      <c r="EJQ885" s="80"/>
      <c r="EJR885" s="80"/>
      <c r="EJS885" s="80"/>
      <c r="EJT885" s="80"/>
      <c r="EJU885" s="80"/>
      <c r="EJV885" s="80"/>
      <c r="EJW885" s="80"/>
      <c r="EJX885" s="80"/>
      <c r="EJY885" s="80"/>
      <c r="EJZ885" s="80"/>
      <c r="EKA885" s="80"/>
      <c r="EKB885" s="80"/>
      <c r="EKC885" s="80"/>
      <c r="EKD885" s="80"/>
      <c r="EKE885" s="80"/>
      <c r="EKF885" s="80"/>
      <c r="EKG885" s="80"/>
      <c r="EKH885" s="80"/>
      <c r="EKI885" s="80"/>
      <c r="EKJ885" s="80"/>
      <c r="EKK885" s="80"/>
      <c r="EKL885" s="80"/>
      <c r="EKM885" s="80"/>
      <c r="EKN885" s="80"/>
      <c r="EKO885" s="80"/>
      <c r="EKP885" s="80"/>
      <c r="EKQ885" s="80"/>
      <c r="EKR885" s="80"/>
      <c r="EKS885" s="80"/>
      <c r="EKT885" s="80"/>
      <c r="EKU885" s="80"/>
      <c r="EKV885" s="80"/>
      <c r="EKW885" s="80"/>
      <c r="EKX885" s="80"/>
      <c r="EKY885" s="80"/>
      <c r="EKZ885" s="80"/>
      <c r="ELA885" s="80"/>
      <c r="ELB885" s="80"/>
      <c r="ELC885" s="80"/>
      <c r="ELD885" s="80"/>
      <c r="ELE885" s="80"/>
      <c r="ELF885" s="80"/>
      <c r="ELG885" s="80"/>
      <c r="ELH885" s="80"/>
      <c r="ELI885" s="80"/>
      <c r="ELJ885" s="80"/>
      <c r="ELK885" s="80"/>
      <c r="ELL885" s="80"/>
      <c r="ELM885" s="80"/>
      <c r="ELN885" s="80"/>
      <c r="ELO885" s="80"/>
      <c r="ELP885" s="80"/>
      <c r="ELQ885" s="80"/>
      <c r="ELR885" s="80"/>
      <c r="ELS885" s="80"/>
      <c r="ELT885" s="80"/>
      <c r="ELU885" s="80"/>
      <c r="ELV885" s="80"/>
      <c r="ELW885" s="80"/>
      <c r="ELX885" s="80"/>
      <c r="ELY885" s="80"/>
      <c r="ELZ885" s="80"/>
      <c r="EMA885" s="80"/>
      <c r="EMB885" s="80"/>
      <c r="EMC885" s="80"/>
      <c r="EMD885" s="80"/>
      <c r="EME885" s="80"/>
      <c r="EMF885" s="80"/>
      <c r="EMG885" s="80"/>
      <c r="EMH885" s="80"/>
      <c r="EMI885" s="80"/>
      <c r="EMJ885" s="80"/>
      <c r="EMK885" s="80"/>
      <c r="EML885" s="80"/>
      <c r="EMM885" s="80"/>
      <c r="EMN885" s="80"/>
      <c r="EMO885" s="80"/>
      <c r="EMP885" s="80"/>
      <c r="EMQ885" s="80"/>
      <c r="EMR885" s="80"/>
      <c r="EMS885" s="80"/>
      <c r="EMT885" s="80"/>
      <c r="EMU885" s="80"/>
      <c r="EMV885" s="80"/>
      <c r="EMW885" s="80"/>
      <c r="EMX885" s="80"/>
      <c r="EMY885" s="80"/>
      <c r="EMZ885" s="80"/>
      <c r="ENA885" s="80"/>
      <c r="ENB885" s="80"/>
      <c r="ENC885" s="80"/>
      <c r="END885" s="80"/>
      <c r="ENE885" s="80"/>
      <c r="ENF885" s="80"/>
      <c r="ENG885" s="80"/>
      <c r="ENH885" s="80"/>
      <c r="ENI885" s="80"/>
      <c r="ENJ885" s="80"/>
      <c r="ENK885" s="80"/>
      <c r="ENL885" s="80"/>
      <c r="ENM885" s="80"/>
      <c r="ENN885" s="80"/>
      <c r="ENO885" s="80"/>
      <c r="ENP885" s="80"/>
      <c r="ENQ885" s="80"/>
      <c r="ENR885" s="80"/>
      <c r="ENS885" s="80"/>
      <c r="ENT885" s="80"/>
      <c r="ENU885" s="80"/>
      <c r="ENV885" s="80"/>
      <c r="ENW885" s="80"/>
      <c r="ENX885" s="80"/>
      <c r="ENY885" s="80"/>
      <c r="ENZ885" s="80"/>
      <c r="EOA885" s="80"/>
      <c r="EOB885" s="80"/>
      <c r="EOC885" s="80"/>
      <c r="EOD885" s="80"/>
      <c r="EOE885" s="80"/>
      <c r="EOF885" s="80"/>
      <c r="EOG885" s="80"/>
      <c r="EOH885" s="80"/>
      <c r="EOI885" s="80"/>
      <c r="EOJ885" s="80"/>
      <c r="EOK885" s="80"/>
      <c r="EOL885" s="80"/>
      <c r="EOM885" s="80"/>
      <c r="EON885" s="80"/>
      <c r="EOO885" s="80"/>
      <c r="EOP885" s="80"/>
      <c r="EOQ885" s="80"/>
      <c r="EOR885" s="80"/>
      <c r="EOS885" s="80"/>
      <c r="EOT885" s="80"/>
      <c r="EOU885" s="80"/>
      <c r="EOV885" s="80"/>
      <c r="EOW885" s="80"/>
      <c r="EOX885" s="80"/>
      <c r="EOY885" s="80"/>
      <c r="EOZ885" s="80"/>
      <c r="EPA885" s="80"/>
      <c r="EPB885" s="80"/>
      <c r="EPC885" s="80"/>
      <c r="EPD885" s="80"/>
      <c r="EPE885" s="80"/>
      <c r="EPF885" s="80"/>
      <c r="EPG885" s="80"/>
      <c r="EPH885" s="80"/>
      <c r="EPI885" s="80"/>
      <c r="EPJ885" s="80"/>
      <c r="EPK885" s="80"/>
      <c r="EPL885" s="80"/>
      <c r="EPM885" s="80"/>
      <c r="EPN885" s="80"/>
      <c r="EPO885" s="80"/>
      <c r="EPP885" s="80"/>
      <c r="EPQ885" s="80"/>
      <c r="EPR885" s="80"/>
      <c r="EPS885" s="80"/>
      <c r="EPT885" s="80"/>
      <c r="EPU885" s="80"/>
      <c r="EPV885" s="80"/>
      <c r="EPW885" s="80"/>
      <c r="EPX885" s="80"/>
      <c r="EPY885" s="80"/>
      <c r="EPZ885" s="80"/>
      <c r="EQA885" s="80"/>
      <c r="EQB885" s="80"/>
      <c r="EQC885" s="80"/>
      <c r="EQD885" s="80"/>
      <c r="EQE885" s="80"/>
      <c r="EQF885" s="80"/>
      <c r="EQG885" s="80"/>
      <c r="EQH885" s="80"/>
      <c r="EQI885" s="80"/>
      <c r="EQJ885" s="80"/>
      <c r="EQK885" s="80"/>
      <c r="EQL885" s="80"/>
      <c r="EQM885" s="80"/>
      <c r="EQN885" s="80"/>
      <c r="EQO885" s="80"/>
      <c r="EQP885" s="80"/>
      <c r="EQQ885" s="80"/>
      <c r="EQR885" s="80"/>
      <c r="EQS885" s="80"/>
      <c r="EQT885" s="80"/>
      <c r="EQU885" s="80"/>
      <c r="EQV885" s="80"/>
      <c r="EQW885" s="80"/>
      <c r="EQX885" s="80"/>
      <c r="EQY885" s="80"/>
      <c r="EQZ885" s="80"/>
      <c r="ERA885" s="80"/>
      <c r="ERB885" s="80"/>
      <c r="ERC885" s="80"/>
      <c r="ERD885" s="80"/>
      <c r="ERE885" s="80"/>
      <c r="ERF885" s="80"/>
      <c r="ERG885" s="80"/>
      <c r="ERH885" s="80"/>
      <c r="ERI885" s="80"/>
      <c r="ERJ885" s="80"/>
      <c r="ERK885" s="80"/>
      <c r="ERL885" s="80"/>
      <c r="ERM885" s="80"/>
      <c r="ERN885" s="80"/>
      <c r="ERO885" s="80"/>
      <c r="ERP885" s="80"/>
      <c r="ERQ885" s="80"/>
      <c r="ERR885" s="80"/>
      <c r="ERS885" s="80"/>
      <c r="ERT885" s="80"/>
      <c r="ERU885" s="80"/>
      <c r="ERV885" s="80"/>
      <c r="ERW885" s="80"/>
      <c r="ERX885" s="80"/>
      <c r="ERY885" s="80"/>
      <c r="ERZ885" s="80"/>
      <c r="ESA885" s="80"/>
      <c r="ESB885" s="80"/>
      <c r="ESC885" s="80"/>
      <c r="ESD885" s="80"/>
      <c r="ESE885" s="80"/>
      <c r="ESF885" s="80"/>
      <c r="ESG885" s="80"/>
      <c r="ESH885" s="80"/>
      <c r="ESI885" s="80"/>
      <c r="ESJ885" s="80"/>
      <c r="ESK885" s="80"/>
      <c r="ESL885" s="80"/>
      <c r="ESM885" s="80"/>
      <c r="ESN885" s="80"/>
      <c r="ESO885" s="80"/>
      <c r="ESP885" s="80"/>
      <c r="ESQ885" s="80"/>
      <c r="ESR885" s="80"/>
      <c r="ESS885" s="80"/>
      <c r="EST885" s="80"/>
      <c r="ESU885" s="80"/>
      <c r="ESV885" s="80"/>
      <c r="ESW885" s="80"/>
      <c r="ESX885" s="80"/>
      <c r="ESY885" s="80"/>
      <c r="ESZ885" s="80"/>
      <c r="ETA885" s="80"/>
      <c r="ETB885" s="80"/>
      <c r="ETC885" s="80"/>
      <c r="ETD885" s="80"/>
      <c r="ETE885" s="80"/>
      <c r="ETF885" s="80"/>
      <c r="ETG885" s="80"/>
      <c r="ETH885" s="80"/>
      <c r="ETI885" s="80"/>
      <c r="ETJ885" s="80"/>
      <c r="ETK885" s="80"/>
      <c r="ETL885" s="80"/>
      <c r="ETM885" s="80"/>
      <c r="ETN885" s="80"/>
      <c r="ETO885" s="80"/>
      <c r="ETP885" s="80"/>
      <c r="ETQ885" s="80"/>
      <c r="ETR885" s="80"/>
      <c r="ETS885" s="80"/>
      <c r="ETT885" s="80"/>
      <c r="ETU885" s="80"/>
      <c r="ETV885" s="80"/>
      <c r="ETW885" s="80"/>
      <c r="ETX885" s="80"/>
      <c r="ETY885" s="80"/>
      <c r="ETZ885" s="80"/>
      <c r="EUA885" s="80"/>
      <c r="EUB885" s="80"/>
      <c r="EUC885" s="80"/>
      <c r="EUD885" s="80"/>
      <c r="EUE885" s="80"/>
      <c r="EUF885" s="80"/>
      <c r="EUG885" s="80"/>
      <c r="EUH885" s="80"/>
      <c r="EUI885" s="80"/>
      <c r="EUJ885" s="80"/>
      <c r="EUK885" s="80"/>
      <c r="EUL885" s="80"/>
      <c r="EUM885" s="80"/>
      <c r="EUN885" s="80"/>
      <c r="EUO885" s="80"/>
      <c r="EUP885" s="80"/>
      <c r="EUQ885" s="80"/>
      <c r="EUR885" s="80"/>
      <c r="EUS885" s="80"/>
      <c r="EUT885" s="80"/>
      <c r="EUU885" s="80"/>
      <c r="EUV885" s="80"/>
      <c r="EUW885" s="80"/>
      <c r="EUX885" s="80"/>
      <c r="EUY885" s="80"/>
      <c r="EUZ885" s="80"/>
      <c r="EVA885" s="80"/>
      <c r="EVB885" s="80"/>
      <c r="EVC885" s="80"/>
      <c r="EVD885" s="80"/>
      <c r="EVE885" s="80"/>
      <c r="EVF885" s="80"/>
      <c r="EVG885" s="80"/>
      <c r="EVH885" s="80"/>
      <c r="EVI885" s="80"/>
      <c r="EVJ885" s="80"/>
      <c r="EVK885" s="80"/>
      <c r="EVL885" s="80"/>
      <c r="EVM885" s="80"/>
      <c r="EVN885" s="80"/>
      <c r="EVO885" s="80"/>
      <c r="EVP885" s="80"/>
      <c r="EVQ885" s="80"/>
      <c r="EVR885" s="80"/>
      <c r="EVS885" s="80"/>
      <c r="EVT885" s="80"/>
      <c r="EVU885" s="80"/>
      <c r="EVV885" s="80"/>
      <c r="EVW885" s="80"/>
      <c r="EVX885" s="80"/>
      <c r="EVY885" s="80"/>
      <c r="EVZ885" s="80"/>
      <c r="EWA885" s="80"/>
      <c r="EWB885" s="80"/>
      <c r="EWC885" s="80"/>
      <c r="EWD885" s="80"/>
      <c r="EWE885" s="80"/>
      <c r="EWF885" s="80"/>
      <c r="EWG885" s="80"/>
      <c r="EWH885" s="80"/>
      <c r="EWI885" s="80"/>
      <c r="EWJ885" s="80"/>
      <c r="EWK885" s="80"/>
      <c r="EWL885" s="80"/>
      <c r="EWM885" s="80"/>
      <c r="EWN885" s="80"/>
      <c r="EWO885" s="80"/>
      <c r="EWP885" s="80"/>
      <c r="EWQ885" s="80"/>
      <c r="EWR885" s="80"/>
      <c r="EWS885" s="80"/>
      <c r="EWT885" s="80"/>
      <c r="EWU885" s="80"/>
      <c r="EWV885" s="80"/>
      <c r="EWW885" s="80"/>
      <c r="EWX885" s="80"/>
      <c r="EWY885" s="80"/>
      <c r="EWZ885" s="80"/>
      <c r="EXA885" s="80"/>
      <c r="EXB885" s="80"/>
      <c r="EXC885" s="80"/>
      <c r="EXD885" s="80"/>
      <c r="EXE885" s="80"/>
      <c r="EXF885" s="80"/>
      <c r="EXG885" s="80"/>
      <c r="EXH885" s="80"/>
      <c r="EXI885" s="80"/>
      <c r="EXJ885" s="80"/>
      <c r="EXK885" s="80"/>
      <c r="EXL885" s="80"/>
      <c r="EXM885" s="80"/>
      <c r="EXN885" s="80"/>
      <c r="EXO885" s="80"/>
      <c r="EXP885" s="80"/>
      <c r="EXQ885" s="80"/>
      <c r="EXR885" s="80"/>
      <c r="EXS885" s="80"/>
      <c r="EXT885" s="80"/>
      <c r="EXU885" s="80"/>
      <c r="EXV885" s="80"/>
      <c r="EXW885" s="80"/>
      <c r="EXX885" s="80"/>
      <c r="EXY885" s="80"/>
      <c r="EXZ885" s="80"/>
      <c r="EYA885" s="80"/>
      <c r="EYB885" s="80"/>
      <c r="EYC885" s="80"/>
      <c r="EYD885" s="80"/>
      <c r="EYE885" s="80"/>
      <c r="EYF885" s="80"/>
      <c r="EYG885" s="80"/>
      <c r="EYH885" s="80"/>
      <c r="EYI885" s="80"/>
      <c r="EYJ885" s="80"/>
      <c r="EYK885" s="80"/>
      <c r="EYL885" s="80"/>
      <c r="EYM885" s="80"/>
      <c r="EYN885" s="80"/>
      <c r="EYO885" s="80"/>
      <c r="EYP885" s="80"/>
      <c r="EYQ885" s="80"/>
      <c r="EYR885" s="80"/>
      <c r="EYS885" s="80"/>
      <c r="EYT885" s="80"/>
      <c r="EYU885" s="80"/>
      <c r="EYV885" s="80"/>
      <c r="EYW885" s="80"/>
      <c r="EYX885" s="80"/>
      <c r="EYY885" s="80"/>
      <c r="EYZ885" s="80"/>
      <c r="EZA885" s="80"/>
      <c r="EZB885" s="80"/>
      <c r="EZC885" s="80"/>
      <c r="EZD885" s="80"/>
      <c r="EZE885" s="80"/>
      <c r="EZF885" s="80"/>
      <c r="EZG885" s="80"/>
      <c r="EZH885" s="80"/>
      <c r="EZI885" s="80"/>
      <c r="EZJ885" s="80"/>
      <c r="EZK885" s="80"/>
      <c r="EZL885" s="80"/>
      <c r="EZM885" s="80"/>
      <c r="EZN885" s="80"/>
      <c r="EZO885" s="80"/>
      <c r="EZP885" s="80"/>
      <c r="EZQ885" s="80"/>
      <c r="EZR885" s="80"/>
      <c r="EZS885" s="80"/>
      <c r="EZT885" s="80"/>
      <c r="EZU885" s="80"/>
      <c r="EZV885" s="80"/>
      <c r="EZW885" s="80"/>
      <c r="EZX885" s="80"/>
      <c r="EZY885" s="80"/>
      <c r="EZZ885" s="80"/>
      <c r="FAA885" s="80"/>
      <c r="FAB885" s="80"/>
      <c r="FAC885" s="80"/>
      <c r="FAD885" s="80"/>
      <c r="FAE885" s="80"/>
      <c r="FAF885" s="80"/>
      <c r="FAG885" s="80"/>
      <c r="FAH885" s="80"/>
      <c r="FAI885" s="80"/>
      <c r="FAJ885" s="80"/>
      <c r="FAK885" s="80"/>
      <c r="FAL885" s="80"/>
      <c r="FAM885" s="80"/>
      <c r="FAN885" s="80"/>
      <c r="FAO885" s="80"/>
      <c r="FAP885" s="80"/>
      <c r="FAQ885" s="80"/>
      <c r="FAR885" s="80"/>
      <c r="FAS885" s="80"/>
      <c r="FAT885" s="80"/>
      <c r="FAU885" s="80"/>
      <c r="FAV885" s="80"/>
      <c r="FAW885" s="80"/>
      <c r="FAX885" s="80"/>
      <c r="FAY885" s="80"/>
      <c r="FAZ885" s="80"/>
      <c r="FBA885" s="80"/>
      <c r="FBB885" s="80"/>
      <c r="FBC885" s="80"/>
      <c r="FBD885" s="80"/>
      <c r="FBE885" s="80"/>
      <c r="FBF885" s="80"/>
      <c r="FBG885" s="80"/>
      <c r="FBH885" s="80"/>
      <c r="FBI885" s="80"/>
      <c r="FBJ885" s="80"/>
      <c r="FBK885" s="80"/>
      <c r="FBL885" s="80"/>
      <c r="FBM885" s="80"/>
      <c r="FBN885" s="80"/>
      <c r="FBO885" s="80"/>
      <c r="FBP885" s="80"/>
      <c r="FBQ885" s="80"/>
      <c r="FBR885" s="80"/>
      <c r="FBS885" s="80"/>
      <c r="FBT885" s="80"/>
      <c r="FBU885" s="80"/>
      <c r="FBV885" s="80"/>
      <c r="FBW885" s="80"/>
      <c r="FBX885" s="80"/>
      <c r="FBY885" s="80"/>
      <c r="FBZ885" s="80"/>
      <c r="FCA885" s="80"/>
      <c r="FCB885" s="80"/>
      <c r="FCC885" s="80"/>
      <c r="FCD885" s="80"/>
      <c r="FCE885" s="80"/>
      <c r="FCF885" s="80"/>
      <c r="FCG885" s="80"/>
      <c r="FCH885" s="80"/>
      <c r="FCI885" s="80"/>
      <c r="FCJ885" s="80"/>
      <c r="FCK885" s="80"/>
      <c r="FCL885" s="80"/>
      <c r="FCM885" s="80"/>
      <c r="FCN885" s="80"/>
      <c r="FCO885" s="80"/>
      <c r="FCP885" s="80"/>
      <c r="FCQ885" s="80"/>
      <c r="FCR885" s="80"/>
      <c r="FCS885" s="80"/>
      <c r="FCT885" s="80"/>
      <c r="FCU885" s="80"/>
      <c r="FCV885" s="80"/>
      <c r="FCW885" s="80"/>
      <c r="FCX885" s="80"/>
      <c r="FCY885" s="80"/>
      <c r="FCZ885" s="80"/>
      <c r="FDA885" s="80"/>
      <c r="FDB885" s="80"/>
      <c r="FDC885" s="80"/>
      <c r="FDD885" s="80"/>
      <c r="FDE885" s="80"/>
      <c r="FDF885" s="80"/>
      <c r="FDG885" s="80"/>
      <c r="FDH885" s="80"/>
      <c r="FDI885" s="80"/>
      <c r="FDJ885" s="80"/>
      <c r="FDK885" s="80"/>
      <c r="FDL885" s="80"/>
      <c r="FDM885" s="80"/>
      <c r="FDN885" s="80"/>
      <c r="FDO885" s="80"/>
      <c r="FDP885" s="80"/>
      <c r="FDQ885" s="80"/>
      <c r="FDR885" s="80"/>
      <c r="FDS885" s="80"/>
      <c r="FDT885" s="80"/>
      <c r="FDU885" s="80"/>
      <c r="FDV885" s="80"/>
      <c r="FDW885" s="80"/>
      <c r="FDX885" s="80"/>
      <c r="FDY885" s="80"/>
      <c r="FDZ885" s="80"/>
      <c r="FEA885" s="80"/>
      <c r="FEB885" s="80"/>
      <c r="FEC885" s="80"/>
      <c r="FED885" s="80"/>
      <c r="FEE885" s="80"/>
      <c r="FEF885" s="80"/>
      <c r="FEG885" s="80"/>
      <c r="FEH885" s="80"/>
      <c r="FEI885" s="80"/>
      <c r="FEJ885" s="80"/>
      <c r="FEK885" s="80"/>
      <c r="FEL885" s="80"/>
      <c r="FEM885" s="80"/>
      <c r="FEN885" s="80"/>
      <c r="FEO885" s="80"/>
      <c r="FEP885" s="80"/>
      <c r="FEQ885" s="80"/>
      <c r="FER885" s="80"/>
      <c r="FES885" s="80"/>
      <c r="FET885" s="80"/>
      <c r="FEU885" s="80"/>
      <c r="FEV885" s="80"/>
      <c r="FEW885" s="80"/>
      <c r="FEX885" s="80"/>
      <c r="FEY885" s="80"/>
      <c r="FEZ885" s="80"/>
      <c r="FFA885" s="80"/>
      <c r="FFB885" s="80"/>
      <c r="FFC885" s="80"/>
      <c r="FFD885" s="80"/>
      <c r="FFE885" s="80"/>
      <c r="FFF885" s="80"/>
      <c r="FFG885" s="80"/>
      <c r="FFH885" s="80"/>
      <c r="FFI885" s="80"/>
      <c r="FFJ885" s="80"/>
      <c r="FFK885" s="80"/>
      <c r="FFL885" s="80"/>
      <c r="FFM885" s="80"/>
      <c r="FFN885" s="80"/>
      <c r="FFO885" s="80"/>
      <c r="FFP885" s="80"/>
      <c r="FFQ885" s="80"/>
      <c r="FFR885" s="80"/>
      <c r="FFS885" s="80"/>
      <c r="FFT885" s="80"/>
      <c r="FFU885" s="80"/>
      <c r="FFV885" s="80"/>
      <c r="FFW885" s="80"/>
      <c r="FFX885" s="80"/>
      <c r="FFY885" s="80"/>
      <c r="FFZ885" s="80"/>
      <c r="FGA885" s="80"/>
      <c r="FGB885" s="80"/>
      <c r="FGC885" s="80"/>
      <c r="FGD885" s="80"/>
      <c r="FGE885" s="80"/>
      <c r="FGF885" s="80"/>
      <c r="FGG885" s="80"/>
      <c r="FGH885" s="80"/>
      <c r="FGI885" s="80"/>
      <c r="FGJ885" s="80"/>
      <c r="FGK885" s="80"/>
      <c r="FGL885" s="80"/>
      <c r="FGM885" s="80"/>
      <c r="FGN885" s="80"/>
      <c r="FGO885" s="80"/>
      <c r="FGP885" s="80"/>
      <c r="FGQ885" s="80"/>
      <c r="FGR885" s="80"/>
      <c r="FGS885" s="80"/>
      <c r="FGT885" s="80"/>
      <c r="FGU885" s="80"/>
      <c r="FGV885" s="80"/>
      <c r="FGW885" s="80"/>
      <c r="FGX885" s="80"/>
      <c r="FGY885" s="80"/>
      <c r="FGZ885" s="80"/>
      <c r="FHA885" s="80"/>
      <c r="FHB885" s="80"/>
      <c r="FHC885" s="80"/>
      <c r="FHD885" s="80"/>
      <c r="FHE885" s="80"/>
      <c r="FHF885" s="80"/>
      <c r="FHG885" s="80"/>
      <c r="FHH885" s="80"/>
      <c r="FHI885" s="80"/>
      <c r="FHJ885" s="80"/>
      <c r="FHK885" s="80"/>
      <c r="FHL885" s="80"/>
      <c r="FHM885" s="80"/>
      <c r="FHN885" s="80"/>
      <c r="FHO885" s="80"/>
      <c r="FHP885" s="80"/>
      <c r="FHQ885" s="80"/>
      <c r="FHR885" s="80"/>
      <c r="FHS885" s="80"/>
      <c r="FHT885" s="80"/>
      <c r="FHU885" s="80"/>
      <c r="FHV885" s="80"/>
      <c r="FHW885" s="80"/>
      <c r="FHX885" s="80"/>
      <c r="FHY885" s="80"/>
      <c r="FHZ885" s="80"/>
      <c r="FIA885" s="80"/>
      <c r="FIB885" s="80"/>
      <c r="FIC885" s="80"/>
      <c r="FID885" s="80"/>
      <c r="FIE885" s="80"/>
      <c r="FIF885" s="80"/>
      <c r="FIG885" s="80"/>
      <c r="FIH885" s="80"/>
      <c r="FII885" s="80"/>
      <c r="FIJ885" s="80"/>
      <c r="FIK885" s="80"/>
      <c r="FIL885" s="80"/>
      <c r="FIM885" s="80"/>
      <c r="FIN885" s="80"/>
      <c r="FIO885" s="80"/>
      <c r="FIP885" s="80"/>
      <c r="FIQ885" s="80"/>
      <c r="FIR885" s="80"/>
      <c r="FIS885" s="80"/>
      <c r="FIT885" s="80"/>
      <c r="FIU885" s="80"/>
      <c r="FIV885" s="80"/>
      <c r="FIW885" s="80"/>
      <c r="FIX885" s="80"/>
      <c r="FIY885" s="80"/>
      <c r="FIZ885" s="80"/>
      <c r="FJA885" s="80"/>
      <c r="FJB885" s="80"/>
      <c r="FJC885" s="80"/>
      <c r="FJD885" s="80"/>
      <c r="FJE885" s="80"/>
      <c r="FJF885" s="80"/>
      <c r="FJG885" s="80"/>
      <c r="FJH885" s="80"/>
      <c r="FJI885" s="80"/>
      <c r="FJJ885" s="80"/>
      <c r="FJK885" s="80"/>
      <c r="FJL885" s="80"/>
      <c r="FJM885" s="80"/>
      <c r="FJN885" s="80"/>
      <c r="FJO885" s="80"/>
      <c r="FJP885" s="80"/>
      <c r="FJQ885" s="80"/>
      <c r="FJR885" s="80"/>
      <c r="FJS885" s="80"/>
      <c r="FJT885" s="80"/>
      <c r="FJU885" s="80"/>
      <c r="FJV885" s="80"/>
      <c r="FJW885" s="80"/>
      <c r="FJX885" s="80"/>
      <c r="FJY885" s="80"/>
      <c r="FJZ885" s="80"/>
      <c r="FKA885" s="80"/>
      <c r="FKB885" s="80"/>
      <c r="FKC885" s="80"/>
      <c r="FKD885" s="80"/>
      <c r="FKE885" s="80"/>
      <c r="FKF885" s="80"/>
      <c r="FKG885" s="80"/>
      <c r="FKH885" s="80"/>
      <c r="FKI885" s="80"/>
      <c r="FKJ885" s="80"/>
      <c r="FKK885" s="80"/>
      <c r="FKL885" s="80"/>
      <c r="FKM885" s="80"/>
      <c r="FKN885" s="80"/>
      <c r="FKO885" s="80"/>
      <c r="FKP885" s="80"/>
      <c r="FKQ885" s="80"/>
      <c r="FKR885" s="80"/>
      <c r="FKS885" s="80"/>
      <c r="FKT885" s="80"/>
      <c r="FKU885" s="80"/>
      <c r="FKV885" s="80"/>
      <c r="FKW885" s="80"/>
      <c r="FKX885" s="80"/>
      <c r="FKY885" s="80"/>
      <c r="FKZ885" s="80"/>
      <c r="FLA885" s="80"/>
      <c r="FLB885" s="80"/>
      <c r="FLC885" s="80"/>
      <c r="FLD885" s="80"/>
      <c r="FLE885" s="80"/>
      <c r="FLF885" s="80"/>
      <c r="FLG885" s="80"/>
      <c r="FLH885" s="80"/>
      <c r="FLI885" s="80"/>
      <c r="FLJ885" s="80"/>
      <c r="FLK885" s="80"/>
      <c r="FLL885" s="80"/>
      <c r="FLM885" s="80"/>
      <c r="FLN885" s="80"/>
      <c r="FLO885" s="80"/>
      <c r="FLP885" s="80"/>
      <c r="FLQ885" s="80"/>
      <c r="FLR885" s="80"/>
      <c r="FLS885" s="80"/>
      <c r="FLT885" s="80"/>
      <c r="FLU885" s="80"/>
      <c r="FLV885" s="80"/>
      <c r="FLW885" s="80"/>
      <c r="FLX885" s="80"/>
      <c r="FLY885" s="80"/>
      <c r="FLZ885" s="80"/>
      <c r="FMA885" s="80"/>
      <c r="FMB885" s="80"/>
      <c r="FMC885" s="80"/>
      <c r="FMD885" s="80"/>
      <c r="FME885" s="80"/>
      <c r="FMF885" s="80"/>
      <c r="FMG885" s="80"/>
      <c r="FMH885" s="80"/>
      <c r="FMI885" s="80"/>
      <c r="FMJ885" s="80"/>
      <c r="FMK885" s="80"/>
      <c r="FML885" s="80"/>
      <c r="FMM885" s="80"/>
      <c r="FMN885" s="80"/>
      <c r="FMO885" s="80"/>
      <c r="FMP885" s="80"/>
      <c r="FMQ885" s="80"/>
      <c r="FMR885" s="80"/>
      <c r="FMS885" s="80"/>
      <c r="FMT885" s="80"/>
      <c r="FMU885" s="80"/>
      <c r="FMV885" s="80"/>
      <c r="FMW885" s="80"/>
      <c r="FMX885" s="80"/>
      <c r="FMY885" s="80"/>
      <c r="FMZ885" s="80"/>
      <c r="FNA885" s="80"/>
      <c r="FNB885" s="80"/>
      <c r="FNC885" s="80"/>
      <c r="FND885" s="80"/>
      <c r="FNE885" s="80"/>
      <c r="FNF885" s="80"/>
      <c r="FNG885" s="80"/>
      <c r="FNH885" s="80"/>
      <c r="FNI885" s="80"/>
      <c r="FNJ885" s="80"/>
      <c r="FNK885" s="80"/>
      <c r="FNL885" s="80"/>
      <c r="FNM885" s="80"/>
      <c r="FNN885" s="80"/>
      <c r="FNO885" s="80"/>
      <c r="FNP885" s="80"/>
      <c r="FNQ885" s="80"/>
      <c r="FNR885" s="80"/>
      <c r="FNS885" s="80"/>
      <c r="FNT885" s="80"/>
      <c r="FNU885" s="80"/>
      <c r="FNV885" s="80"/>
      <c r="FNW885" s="80"/>
      <c r="FNX885" s="80"/>
      <c r="FNY885" s="80"/>
      <c r="FNZ885" s="80"/>
      <c r="FOA885" s="80"/>
      <c r="FOB885" s="80"/>
      <c r="FOC885" s="80"/>
      <c r="FOD885" s="80"/>
      <c r="FOE885" s="80"/>
      <c r="FOF885" s="80"/>
      <c r="FOG885" s="80"/>
      <c r="FOH885" s="80"/>
      <c r="FOI885" s="80"/>
      <c r="FOJ885" s="80"/>
      <c r="FOK885" s="80"/>
      <c r="FOL885" s="80"/>
      <c r="FOM885" s="80"/>
      <c r="FON885" s="80"/>
      <c r="FOO885" s="80"/>
      <c r="FOP885" s="80"/>
      <c r="FOQ885" s="80"/>
      <c r="FOR885" s="80"/>
      <c r="FOS885" s="80"/>
      <c r="FOT885" s="80"/>
      <c r="FOU885" s="80"/>
      <c r="FOV885" s="80"/>
      <c r="FOW885" s="80"/>
      <c r="FOX885" s="80"/>
      <c r="FOY885" s="80"/>
      <c r="FOZ885" s="80"/>
      <c r="FPA885" s="80"/>
      <c r="FPB885" s="80"/>
      <c r="FPC885" s="80"/>
      <c r="FPD885" s="80"/>
      <c r="FPE885" s="80"/>
      <c r="FPF885" s="80"/>
      <c r="FPG885" s="80"/>
      <c r="FPH885" s="80"/>
      <c r="FPI885" s="80"/>
      <c r="FPJ885" s="80"/>
      <c r="FPK885" s="80"/>
      <c r="FPL885" s="80"/>
      <c r="FPM885" s="80"/>
      <c r="FPN885" s="80"/>
      <c r="FPO885" s="80"/>
      <c r="FPP885" s="80"/>
      <c r="FPQ885" s="80"/>
      <c r="FPR885" s="80"/>
      <c r="FPS885" s="80"/>
      <c r="FPT885" s="80"/>
      <c r="FPU885" s="80"/>
      <c r="FPV885" s="80"/>
      <c r="FPW885" s="80"/>
      <c r="FPX885" s="80"/>
      <c r="FPY885" s="80"/>
      <c r="FPZ885" s="80"/>
      <c r="FQA885" s="80"/>
      <c r="FQB885" s="80"/>
      <c r="FQC885" s="80"/>
      <c r="FQD885" s="80"/>
      <c r="FQE885" s="80"/>
      <c r="FQF885" s="80"/>
      <c r="FQG885" s="80"/>
      <c r="FQH885" s="80"/>
      <c r="FQI885" s="80"/>
      <c r="FQJ885" s="80"/>
      <c r="FQK885" s="80"/>
      <c r="FQL885" s="80"/>
      <c r="FQM885" s="80"/>
      <c r="FQN885" s="80"/>
      <c r="FQO885" s="80"/>
      <c r="FQP885" s="80"/>
      <c r="FQQ885" s="80"/>
      <c r="FQR885" s="80"/>
      <c r="FQS885" s="80"/>
      <c r="FQT885" s="80"/>
      <c r="FQU885" s="80"/>
      <c r="FQV885" s="80"/>
      <c r="FQW885" s="80"/>
      <c r="FQX885" s="80"/>
      <c r="FQY885" s="80"/>
      <c r="FQZ885" s="80"/>
      <c r="FRA885" s="80"/>
      <c r="FRB885" s="80"/>
      <c r="FRC885" s="80"/>
      <c r="FRD885" s="80"/>
      <c r="FRE885" s="80"/>
      <c r="FRF885" s="80"/>
      <c r="FRG885" s="80"/>
      <c r="FRH885" s="80"/>
      <c r="FRI885" s="80"/>
      <c r="FRJ885" s="80"/>
      <c r="FRK885" s="80"/>
      <c r="FRL885" s="80"/>
      <c r="FRM885" s="80"/>
      <c r="FRN885" s="80"/>
      <c r="FRO885" s="80"/>
      <c r="FRP885" s="80"/>
      <c r="FRQ885" s="80"/>
      <c r="FRR885" s="80"/>
      <c r="FRS885" s="80"/>
      <c r="FRT885" s="80"/>
      <c r="FRU885" s="80"/>
      <c r="FRV885" s="80"/>
      <c r="FRW885" s="80"/>
      <c r="FRX885" s="80"/>
      <c r="FRY885" s="80"/>
      <c r="FRZ885" s="80"/>
      <c r="FSA885" s="80"/>
      <c r="FSB885" s="80"/>
      <c r="FSC885" s="80"/>
      <c r="FSD885" s="80"/>
      <c r="FSE885" s="80"/>
      <c r="FSF885" s="80"/>
      <c r="FSG885" s="80"/>
      <c r="FSH885" s="80"/>
      <c r="FSI885" s="80"/>
      <c r="FSJ885" s="80"/>
      <c r="FSK885" s="80"/>
      <c r="FSL885" s="80"/>
      <c r="FSM885" s="80"/>
      <c r="FSN885" s="80"/>
      <c r="FSO885" s="80"/>
      <c r="FSP885" s="80"/>
      <c r="FSQ885" s="80"/>
      <c r="FSR885" s="80"/>
      <c r="FSS885" s="80"/>
      <c r="FST885" s="80"/>
      <c r="FSU885" s="80"/>
      <c r="FSV885" s="80"/>
      <c r="FSW885" s="80"/>
      <c r="FSX885" s="80"/>
      <c r="FSY885" s="80"/>
      <c r="FSZ885" s="80"/>
      <c r="FTA885" s="80"/>
      <c r="FTB885" s="80"/>
      <c r="FTC885" s="80"/>
      <c r="FTD885" s="80"/>
      <c r="FTE885" s="80"/>
      <c r="FTF885" s="80"/>
      <c r="FTG885" s="80"/>
      <c r="FTH885" s="80"/>
      <c r="FTI885" s="80"/>
      <c r="FTJ885" s="80"/>
      <c r="FTK885" s="80"/>
      <c r="FTL885" s="80"/>
      <c r="FTM885" s="80"/>
      <c r="FTN885" s="80"/>
      <c r="FTO885" s="80"/>
      <c r="FTP885" s="80"/>
      <c r="FTQ885" s="80"/>
      <c r="FTR885" s="80"/>
      <c r="FTS885" s="80"/>
      <c r="FTT885" s="80"/>
      <c r="FTU885" s="80"/>
      <c r="FTV885" s="80"/>
      <c r="FTW885" s="80"/>
      <c r="FTX885" s="80"/>
      <c r="FTY885" s="80"/>
      <c r="FTZ885" s="80"/>
      <c r="FUA885" s="80"/>
      <c r="FUB885" s="80"/>
      <c r="FUC885" s="80"/>
      <c r="FUD885" s="80"/>
      <c r="FUE885" s="80"/>
      <c r="FUF885" s="80"/>
      <c r="FUG885" s="80"/>
      <c r="FUH885" s="80"/>
      <c r="FUI885" s="80"/>
      <c r="FUJ885" s="80"/>
      <c r="FUK885" s="80"/>
      <c r="FUL885" s="80"/>
      <c r="FUM885" s="80"/>
      <c r="FUN885" s="80"/>
      <c r="FUO885" s="80"/>
      <c r="FUP885" s="80"/>
      <c r="FUQ885" s="80"/>
      <c r="FUR885" s="80"/>
      <c r="FUS885" s="80"/>
      <c r="FUT885" s="80"/>
      <c r="FUU885" s="80"/>
      <c r="FUV885" s="80"/>
      <c r="FUW885" s="80"/>
      <c r="FUX885" s="80"/>
      <c r="FUY885" s="80"/>
      <c r="FUZ885" s="80"/>
      <c r="FVA885" s="80"/>
      <c r="FVB885" s="80"/>
      <c r="FVC885" s="80"/>
      <c r="FVD885" s="80"/>
      <c r="FVE885" s="80"/>
      <c r="FVF885" s="80"/>
      <c r="FVG885" s="80"/>
      <c r="FVH885" s="80"/>
      <c r="FVI885" s="80"/>
      <c r="FVJ885" s="80"/>
      <c r="FVK885" s="80"/>
      <c r="FVL885" s="80"/>
      <c r="FVM885" s="80"/>
      <c r="FVN885" s="80"/>
      <c r="FVO885" s="80"/>
      <c r="FVP885" s="80"/>
      <c r="FVQ885" s="80"/>
      <c r="FVR885" s="80"/>
      <c r="FVS885" s="80"/>
      <c r="FVT885" s="80"/>
      <c r="FVU885" s="80"/>
      <c r="FVV885" s="80"/>
      <c r="FVW885" s="80"/>
      <c r="FVX885" s="80"/>
      <c r="FVY885" s="80"/>
      <c r="FVZ885" s="80"/>
      <c r="FWA885" s="80"/>
      <c r="FWB885" s="80"/>
      <c r="FWC885" s="80"/>
      <c r="FWD885" s="80"/>
      <c r="FWE885" s="80"/>
      <c r="FWF885" s="80"/>
      <c r="FWG885" s="80"/>
      <c r="FWH885" s="80"/>
      <c r="FWI885" s="80"/>
      <c r="FWJ885" s="80"/>
      <c r="FWK885" s="80"/>
      <c r="FWL885" s="80"/>
      <c r="FWM885" s="80"/>
      <c r="FWN885" s="80"/>
      <c r="FWO885" s="80"/>
      <c r="FWP885" s="80"/>
      <c r="FWQ885" s="80"/>
      <c r="FWR885" s="80"/>
      <c r="FWS885" s="80"/>
      <c r="FWT885" s="80"/>
      <c r="FWU885" s="80"/>
      <c r="FWV885" s="80"/>
      <c r="FWW885" s="80"/>
      <c r="FWX885" s="80"/>
      <c r="FWY885" s="80"/>
      <c r="FWZ885" s="80"/>
      <c r="FXA885" s="80"/>
      <c r="FXB885" s="80"/>
      <c r="FXC885" s="80"/>
      <c r="FXD885" s="80"/>
      <c r="FXE885" s="80"/>
      <c r="FXF885" s="80"/>
      <c r="FXG885" s="80"/>
      <c r="FXH885" s="80"/>
      <c r="FXI885" s="80"/>
      <c r="FXJ885" s="80"/>
      <c r="FXK885" s="80"/>
      <c r="FXL885" s="80"/>
      <c r="FXM885" s="80"/>
      <c r="FXN885" s="80"/>
      <c r="FXO885" s="80"/>
      <c r="FXP885" s="80"/>
      <c r="FXQ885" s="80"/>
      <c r="FXR885" s="80"/>
      <c r="FXS885" s="80"/>
      <c r="FXT885" s="80"/>
      <c r="FXU885" s="80"/>
      <c r="FXV885" s="80"/>
      <c r="FXW885" s="80"/>
      <c r="FXX885" s="80"/>
      <c r="FXY885" s="80"/>
      <c r="FXZ885" s="80"/>
      <c r="FYA885" s="80"/>
      <c r="FYB885" s="80"/>
      <c r="FYC885" s="80"/>
      <c r="FYD885" s="80"/>
      <c r="FYE885" s="80"/>
      <c r="FYF885" s="80"/>
      <c r="FYG885" s="80"/>
      <c r="FYH885" s="80"/>
      <c r="FYI885" s="80"/>
      <c r="FYJ885" s="80"/>
      <c r="FYK885" s="80"/>
      <c r="FYL885" s="80"/>
      <c r="FYM885" s="80"/>
      <c r="FYN885" s="80"/>
      <c r="FYO885" s="80"/>
      <c r="FYP885" s="80"/>
      <c r="FYQ885" s="80"/>
      <c r="FYR885" s="80"/>
      <c r="FYS885" s="80"/>
      <c r="FYT885" s="80"/>
      <c r="FYU885" s="80"/>
      <c r="FYV885" s="80"/>
      <c r="FYW885" s="80"/>
      <c r="FYX885" s="80"/>
      <c r="FYY885" s="80"/>
      <c r="FYZ885" s="80"/>
      <c r="FZA885" s="80"/>
      <c r="FZB885" s="80"/>
      <c r="FZC885" s="80"/>
      <c r="FZD885" s="80"/>
      <c r="FZE885" s="80"/>
      <c r="FZF885" s="80"/>
      <c r="FZG885" s="80"/>
      <c r="FZH885" s="80"/>
      <c r="FZI885" s="80"/>
      <c r="FZJ885" s="80"/>
      <c r="FZK885" s="80"/>
      <c r="FZL885" s="80"/>
      <c r="FZM885" s="80"/>
      <c r="FZN885" s="80"/>
      <c r="FZO885" s="80"/>
      <c r="FZP885" s="80"/>
      <c r="FZQ885" s="80"/>
      <c r="FZR885" s="80"/>
      <c r="FZS885" s="80"/>
      <c r="FZT885" s="80"/>
      <c r="FZU885" s="80"/>
      <c r="FZV885" s="80"/>
      <c r="FZW885" s="80"/>
      <c r="FZX885" s="80"/>
      <c r="FZY885" s="80"/>
      <c r="FZZ885" s="80"/>
      <c r="GAA885" s="80"/>
      <c r="GAB885" s="80"/>
      <c r="GAC885" s="80"/>
      <c r="GAD885" s="80"/>
      <c r="GAE885" s="80"/>
      <c r="GAF885" s="80"/>
      <c r="GAG885" s="80"/>
      <c r="GAH885" s="80"/>
      <c r="GAI885" s="80"/>
      <c r="GAJ885" s="80"/>
      <c r="GAK885" s="80"/>
      <c r="GAL885" s="80"/>
      <c r="GAM885" s="80"/>
      <c r="GAN885" s="80"/>
      <c r="GAO885" s="80"/>
      <c r="GAP885" s="80"/>
      <c r="GAQ885" s="80"/>
      <c r="GAR885" s="80"/>
      <c r="GAS885" s="80"/>
      <c r="GAT885" s="80"/>
      <c r="GAU885" s="80"/>
      <c r="GAV885" s="80"/>
      <c r="GAW885" s="80"/>
      <c r="GAX885" s="80"/>
      <c r="GAY885" s="80"/>
      <c r="GAZ885" s="80"/>
      <c r="GBA885" s="80"/>
      <c r="GBB885" s="80"/>
      <c r="GBC885" s="80"/>
      <c r="GBD885" s="80"/>
      <c r="GBE885" s="80"/>
      <c r="GBF885" s="80"/>
      <c r="GBG885" s="80"/>
      <c r="GBH885" s="80"/>
      <c r="GBI885" s="80"/>
      <c r="GBJ885" s="80"/>
      <c r="GBK885" s="80"/>
      <c r="GBL885" s="80"/>
      <c r="GBM885" s="80"/>
      <c r="GBN885" s="80"/>
      <c r="GBO885" s="80"/>
      <c r="GBP885" s="80"/>
      <c r="GBQ885" s="80"/>
      <c r="GBR885" s="80"/>
      <c r="GBS885" s="80"/>
      <c r="GBT885" s="80"/>
      <c r="GBU885" s="80"/>
      <c r="GBV885" s="80"/>
      <c r="GBW885" s="80"/>
      <c r="GBX885" s="80"/>
      <c r="GBY885" s="80"/>
      <c r="GBZ885" s="80"/>
      <c r="GCA885" s="80"/>
      <c r="GCB885" s="80"/>
      <c r="GCC885" s="80"/>
      <c r="GCD885" s="80"/>
      <c r="GCE885" s="80"/>
      <c r="GCF885" s="80"/>
      <c r="GCG885" s="80"/>
      <c r="GCH885" s="80"/>
      <c r="GCI885" s="80"/>
      <c r="GCJ885" s="80"/>
      <c r="GCK885" s="80"/>
      <c r="GCL885" s="80"/>
      <c r="GCM885" s="80"/>
      <c r="GCN885" s="80"/>
      <c r="GCO885" s="80"/>
      <c r="GCP885" s="80"/>
      <c r="GCQ885" s="80"/>
      <c r="GCR885" s="80"/>
      <c r="GCS885" s="80"/>
      <c r="GCT885" s="80"/>
      <c r="GCU885" s="80"/>
      <c r="GCV885" s="80"/>
      <c r="GCW885" s="80"/>
      <c r="GCX885" s="80"/>
      <c r="GCY885" s="80"/>
      <c r="GCZ885" s="80"/>
      <c r="GDA885" s="80"/>
      <c r="GDB885" s="80"/>
      <c r="GDC885" s="80"/>
      <c r="GDD885" s="80"/>
      <c r="GDE885" s="80"/>
      <c r="GDF885" s="80"/>
      <c r="GDG885" s="80"/>
      <c r="GDH885" s="80"/>
      <c r="GDI885" s="80"/>
      <c r="GDJ885" s="80"/>
      <c r="GDK885" s="80"/>
      <c r="GDL885" s="80"/>
      <c r="GDM885" s="80"/>
      <c r="GDN885" s="80"/>
      <c r="GDO885" s="80"/>
      <c r="GDP885" s="80"/>
      <c r="GDQ885" s="80"/>
      <c r="GDR885" s="80"/>
      <c r="GDS885" s="80"/>
      <c r="GDT885" s="80"/>
      <c r="GDU885" s="80"/>
      <c r="GDV885" s="80"/>
      <c r="GDW885" s="80"/>
      <c r="GDX885" s="80"/>
      <c r="GDY885" s="80"/>
      <c r="GDZ885" s="80"/>
      <c r="GEA885" s="80"/>
      <c r="GEB885" s="80"/>
      <c r="GEC885" s="80"/>
      <c r="GED885" s="80"/>
      <c r="GEE885" s="80"/>
      <c r="GEF885" s="80"/>
      <c r="GEG885" s="80"/>
      <c r="GEH885" s="80"/>
      <c r="GEI885" s="80"/>
      <c r="GEJ885" s="80"/>
      <c r="GEK885" s="80"/>
      <c r="GEL885" s="80"/>
      <c r="GEM885" s="80"/>
      <c r="GEN885" s="80"/>
      <c r="GEO885" s="80"/>
      <c r="GEP885" s="80"/>
      <c r="GEQ885" s="80"/>
      <c r="GER885" s="80"/>
      <c r="GES885" s="80"/>
      <c r="GET885" s="80"/>
      <c r="GEU885" s="80"/>
      <c r="GEV885" s="80"/>
      <c r="GEW885" s="80"/>
      <c r="GEX885" s="80"/>
      <c r="GEY885" s="80"/>
      <c r="GEZ885" s="80"/>
      <c r="GFA885" s="80"/>
      <c r="GFB885" s="80"/>
      <c r="GFC885" s="80"/>
      <c r="GFD885" s="80"/>
      <c r="GFE885" s="80"/>
      <c r="GFF885" s="80"/>
      <c r="GFG885" s="80"/>
      <c r="GFH885" s="80"/>
      <c r="GFI885" s="80"/>
      <c r="GFJ885" s="80"/>
      <c r="GFK885" s="80"/>
      <c r="GFL885" s="80"/>
      <c r="GFM885" s="80"/>
      <c r="GFN885" s="80"/>
      <c r="GFO885" s="80"/>
      <c r="GFP885" s="80"/>
      <c r="GFQ885" s="80"/>
      <c r="GFR885" s="80"/>
      <c r="GFS885" s="80"/>
      <c r="GFT885" s="80"/>
      <c r="GFU885" s="80"/>
      <c r="GFV885" s="80"/>
      <c r="GFW885" s="80"/>
      <c r="GFX885" s="80"/>
      <c r="GFY885" s="80"/>
      <c r="GFZ885" s="80"/>
      <c r="GGA885" s="80"/>
      <c r="GGB885" s="80"/>
      <c r="GGC885" s="80"/>
      <c r="GGD885" s="80"/>
      <c r="GGE885" s="80"/>
      <c r="GGF885" s="80"/>
      <c r="GGG885" s="80"/>
      <c r="GGH885" s="80"/>
      <c r="GGI885" s="80"/>
      <c r="GGJ885" s="80"/>
      <c r="GGK885" s="80"/>
      <c r="GGL885" s="80"/>
      <c r="GGM885" s="80"/>
      <c r="GGN885" s="80"/>
      <c r="GGO885" s="80"/>
      <c r="GGP885" s="80"/>
      <c r="GGQ885" s="80"/>
      <c r="GGR885" s="80"/>
      <c r="GGS885" s="80"/>
      <c r="GGT885" s="80"/>
      <c r="GGU885" s="80"/>
      <c r="GGV885" s="80"/>
      <c r="GGW885" s="80"/>
      <c r="GGX885" s="80"/>
      <c r="GGY885" s="80"/>
      <c r="GGZ885" s="80"/>
      <c r="GHA885" s="80"/>
      <c r="GHB885" s="80"/>
      <c r="GHC885" s="80"/>
      <c r="GHD885" s="80"/>
      <c r="GHE885" s="80"/>
      <c r="GHF885" s="80"/>
      <c r="GHG885" s="80"/>
      <c r="GHH885" s="80"/>
      <c r="GHI885" s="80"/>
      <c r="GHJ885" s="80"/>
      <c r="GHK885" s="80"/>
      <c r="GHL885" s="80"/>
      <c r="GHM885" s="80"/>
      <c r="GHN885" s="80"/>
      <c r="GHO885" s="80"/>
      <c r="GHP885" s="80"/>
      <c r="GHQ885" s="80"/>
      <c r="GHR885" s="80"/>
      <c r="GHS885" s="80"/>
      <c r="GHT885" s="80"/>
      <c r="GHU885" s="80"/>
      <c r="GHV885" s="80"/>
      <c r="GHW885" s="80"/>
      <c r="GHX885" s="80"/>
      <c r="GHY885" s="80"/>
      <c r="GHZ885" s="80"/>
      <c r="GIA885" s="80"/>
      <c r="GIB885" s="80"/>
      <c r="GIC885" s="80"/>
      <c r="GID885" s="80"/>
      <c r="GIE885" s="80"/>
      <c r="GIF885" s="80"/>
      <c r="GIG885" s="80"/>
      <c r="GIH885" s="80"/>
      <c r="GII885" s="80"/>
      <c r="GIJ885" s="80"/>
      <c r="GIK885" s="80"/>
      <c r="GIL885" s="80"/>
      <c r="GIM885" s="80"/>
      <c r="GIN885" s="80"/>
      <c r="GIO885" s="80"/>
      <c r="GIP885" s="80"/>
      <c r="GIQ885" s="80"/>
      <c r="GIR885" s="80"/>
      <c r="GIS885" s="80"/>
      <c r="GIT885" s="80"/>
      <c r="GIU885" s="80"/>
      <c r="GIV885" s="80"/>
      <c r="GIW885" s="80"/>
      <c r="GIX885" s="80"/>
      <c r="GIY885" s="80"/>
      <c r="GIZ885" s="80"/>
      <c r="GJA885" s="80"/>
      <c r="GJB885" s="80"/>
      <c r="GJC885" s="80"/>
      <c r="GJD885" s="80"/>
      <c r="GJE885" s="80"/>
      <c r="GJF885" s="80"/>
      <c r="GJG885" s="80"/>
      <c r="GJH885" s="80"/>
      <c r="GJI885" s="80"/>
      <c r="GJJ885" s="80"/>
      <c r="GJK885" s="80"/>
      <c r="GJL885" s="80"/>
      <c r="GJM885" s="80"/>
      <c r="GJN885" s="80"/>
      <c r="GJO885" s="80"/>
      <c r="GJP885" s="80"/>
      <c r="GJQ885" s="80"/>
      <c r="GJR885" s="80"/>
      <c r="GJS885" s="80"/>
      <c r="GJT885" s="80"/>
      <c r="GJU885" s="80"/>
      <c r="GJV885" s="80"/>
      <c r="GJW885" s="80"/>
      <c r="GJX885" s="80"/>
      <c r="GJY885" s="80"/>
      <c r="GJZ885" s="80"/>
      <c r="GKA885" s="80"/>
      <c r="GKB885" s="80"/>
      <c r="GKC885" s="80"/>
      <c r="GKD885" s="80"/>
      <c r="GKE885" s="80"/>
      <c r="GKF885" s="80"/>
      <c r="GKG885" s="80"/>
      <c r="GKH885" s="80"/>
      <c r="GKI885" s="80"/>
      <c r="GKJ885" s="80"/>
      <c r="GKK885" s="80"/>
      <c r="GKL885" s="80"/>
      <c r="GKM885" s="80"/>
      <c r="GKN885" s="80"/>
      <c r="GKO885" s="80"/>
      <c r="GKP885" s="80"/>
      <c r="GKQ885" s="80"/>
      <c r="GKR885" s="80"/>
      <c r="GKS885" s="80"/>
      <c r="GKT885" s="80"/>
      <c r="GKU885" s="80"/>
      <c r="GKV885" s="80"/>
      <c r="GKW885" s="80"/>
      <c r="GKX885" s="80"/>
      <c r="GKY885" s="80"/>
      <c r="GKZ885" s="80"/>
      <c r="GLA885" s="80"/>
      <c r="GLB885" s="80"/>
      <c r="GLC885" s="80"/>
      <c r="GLD885" s="80"/>
      <c r="GLE885" s="80"/>
      <c r="GLF885" s="80"/>
      <c r="GLG885" s="80"/>
      <c r="GLH885" s="80"/>
      <c r="GLI885" s="80"/>
      <c r="GLJ885" s="80"/>
      <c r="GLK885" s="80"/>
      <c r="GLL885" s="80"/>
      <c r="GLM885" s="80"/>
      <c r="GLN885" s="80"/>
      <c r="GLO885" s="80"/>
      <c r="GLP885" s="80"/>
      <c r="GLQ885" s="80"/>
      <c r="GLR885" s="80"/>
      <c r="GLS885" s="80"/>
      <c r="GLT885" s="80"/>
      <c r="GLU885" s="80"/>
      <c r="GLV885" s="80"/>
      <c r="GLW885" s="80"/>
      <c r="GLX885" s="80"/>
      <c r="GLY885" s="80"/>
      <c r="GLZ885" s="80"/>
      <c r="GMA885" s="80"/>
      <c r="GMB885" s="80"/>
      <c r="GMC885" s="80"/>
      <c r="GMD885" s="80"/>
      <c r="GME885" s="80"/>
      <c r="GMF885" s="80"/>
      <c r="GMG885" s="80"/>
      <c r="GMH885" s="80"/>
      <c r="GMI885" s="80"/>
      <c r="GMJ885" s="80"/>
      <c r="GMK885" s="80"/>
      <c r="GML885" s="80"/>
      <c r="GMM885" s="80"/>
      <c r="GMN885" s="80"/>
      <c r="GMO885" s="80"/>
      <c r="GMP885" s="80"/>
      <c r="GMQ885" s="80"/>
      <c r="GMR885" s="80"/>
      <c r="GMS885" s="80"/>
      <c r="GMT885" s="80"/>
      <c r="GMU885" s="80"/>
      <c r="GMV885" s="80"/>
      <c r="GMW885" s="80"/>
      <c r="GMX885" s="80"/>
      <c r="GMY885" s="80"/>
      <c r="GMZ885" s="80"/>
      <c r="GNA885" s="80"/>
      <c r="GNB885" s="80"/>
      <c r="GNC885" s="80"/>
      <c r="GND885" s="80"/>
      <c r="GNE885" s="80"/>
      <c r="GNF885" s="80"/>
      <c r="GNG885" s="80"/>
      <c r="GNH885" s="80"/>
      <c r="GNI885" s="80"/>
      <c r="GNJ885" s="80"/>
      <c r="GNK885" s="80"/>
      <c r="GNL885" s="80"/>
      <c r="GNM885" s="80"/>
      <c r="GNN885" s="80"/>
      <c r="GNO885" s="80"/>
      <c r="GNP885" s="80"/>
      <c r="GNQ885" s="80"/>
      <c r="GNR885" s="80"/>
      <c r="GNS885" s="80"/>
      <c r="GNT885" s="80"/>
      <c r="GNU885" s="80"/>
      <c r="GNV885" s="80"/>
      <c r="GNW885" s="80"/>
      <c r="GNX885" s="80"/>
      <c r="GNY885" s="80"/>
      <c r="GNZ885" s="80"/>
      <c r="GOA885" s="80"/>
      <c r="GOB885" s="80"/>
      <c r="GOC885" s="80"/>
      <c r="GOD885" s="80"/>
      <c r="GOE885" s="80"/>
      <c r="GOF885" s="80"/>
      <c r="GOG885" s="80"/>
      <c r="GOH885" s="80"/>
      <c r="GOI885" s="80"/>
      <c r="GOJ885" s="80"/>
      <c r="GOK885" s="80"/>
      <c r="GOL885" s="80"/>
      <c r="GOM885" s="80"/>
      <c r="GON885" s="80"/>
      <c r="GOO885" s="80"/>
      <c r="GOP885" s="80"/>
      <c r="GOQ885" s="80"/>
      <c r="GOR885" s="80"/>
      <c r="GOS885" s="80"/>
      <c r="GOT885" s="80"/>
      <c r="GOU885" s="80"/>
      <c r="GOV885" s="80"/>
      <c r="GOW885" s="80"/>
      <c r="GOX885" s="80"/>
      <c r="GOY885" s="80"/>
      <c r="GOZ885" s="80"/>
      <c r="GPA885" s="80"/>
      <c r="GPB885" s="80"/>
      <c r="GPC885" s="80"/>
      <c r="GPD885" s="80"/>
      <c r="GPE885" s="80"/>
      <c r="GPF885" s="80"/>
      <c r="GPG885" s="80"/>
      <c r="GPH885" s="80"/>
      <c r="GPI885" s="80"/>
      <c r="GPJ885" s="80"/>
      <c r="GPK885" s="80"/>
      <c r="GPL885" s="80"/>
      <c r="GPM885" s="80"/>
      <c r="GPN885" s="80"/>
      <c r="GPO885" s="80"/>
      <c r="GPP885" s="80"/>
      <c r="GPQ885" s="80"/>
      <c r="GPR885" s="80"/>
      <c r="GPS885" s="80"/>
      <c r="GPT885" s="80"/>
      <c r="GPU885" s="80"/>
      <c r="GPV885" s="80"/>
      <c r="GPW885" s="80"/>
      <c r="GPX885" s="80"/>
      <c r="GPY885" s="80"/>
      <c r="GPZ885" s="80"/>
      <c r="GQA885" s="80"/>
      <c r="GQB885" s="80"/>
      <c r="GQC885" s="80"/>
      <c r="GQD885" s="80"/>
      <c r="GQE885" s="80"/>
      <c r="GQF885" s="80"/>
      <c r="GQG885" s="80"/>
      <c r="GQH885" s="80"/>
      <c r="GQI885" s="80"/>
      <c r="GQJ885" s="80"/>
      <c r="GQK885" s="80"/>
      <c r="GQL885" s="80"/>
      <c r="GQM885" s="80"/>
      <c r="GQN885" s="80"/>
      <c r="GQO885" s="80"/>
      <c r="GQP885" s="80"/>
      <c r="GQQ885" s="80"/>
      <c r="GQR885" s="80"/>
      <c r="GQS885" s="80"/>
      <c r="GQT885" s="80"/>
      <c r="GQU885" s="80"/>
      <c r="GQV885" s="80"/>
      <c r="GQW885" s="80"/>
      <c r="GQX885" s="80"/>
      <c r="GQY885" s="80"/>
      <c r="GQZ885" s="80"/>
      <c r="GRA885" s="80"/>
      <c r="GRB885" s="80"/>
      <c r="GRC885" s="80"/>
      <c r="GRD885" s="80"/>
      <c r="GRE885" s="80"/>
      <c r="GRF885" s="80"/>
      <c r="GRG885" s="80"/>
      <c r="GRH885" s="80"/>
      <c r="GRI885" s="80"/>
      <c r="GRJ885" s="80"/>
      <c r="GRK885" s="80"/>
      <c r="GRL885" s="80"/>
      <c r="GRM885" s="80"/>
      <c r="GRN885" s="80"/>
      <c r="GRO885" s="80"/>
      <c r="GRP885" s="80"/>
      <c r="GRQ885" s="80"/>
      <c r="GRR885" s="80"/>
      <c r="GRS885" s="80"/>
      <c r="GRT885" s="80"/>
      <c r="GRU885" s="80"/>
      <c r="GRV885" s="80"/>
      <c r="GRW885" s="80"/>
      <c r="GRX885" s="80"/>
      <c r="GRY885" s="80"/>
      <c r="GRZ885" s="80"/>
      <c r="GSA885" s="80"/>
      <c r="GSB885" s="80"/>
      <c r="GSC885" s="80"/>
      <c r="GSD885" s="80"/>
      <c r="GSE885" s="80"/>
      <c r="GSF885" s="80"/>
      <c r="GSG885" s="80"/>
      <c r="GSH885" s="80"/>
      <c r="GSI885" s="80"/>
      <c r="GSJ885" s="80"/>
      <c r="GSK885" s="80"/>
      <c r="GSL885" s="80"/>
      <c r="GSM885" s="80"/>
      <c r="GSN885" s="80"/>
      <c r="GSO885" s="80"/>
      <c r="GSP885" s="80"/>
      <c r="GSQ885" s="80"/>
      <c r="GSR885" s="80"/>
      <c r="GSS885" s="80"/>
      <c r="GST885" s="80"/>
      <c r="GSU885" s="80"/>
      <c r="GSV885" s="80"/>
      <c r="GSW885" s="80"/>
      <c r="GSX885" s="80"/>
      <c r="GSY885" s="80"/>
      <c r="GSZ885" s="80"/>
      <c r="GTA885" s="80"/>
      <c r="GTB885" s="80"/>
      <c r="GTC885" s="80"/>
      <c r="GTD885" s="80"/>
      <c r="GTE885" s="80"/>
      <c r="GTF885" s="80"/>
      <c r="GTG885" s="80"/>
      <c r="GTH885" s="80"/>
      <c r="GTI885" s="80"/>
      <c r="GTJ885" s="80"/>
      <c r="GTK885" s="80"/>
      <c r="GTL885" s="80"/>
      <c r="GTM885" s="80"/>
      <c r="GTN885" s="80"/>
      <c r="GTO885" s="80"/>
      <c r="GTP885" s="80"/>
      <c r="GTQ885" s="80"/>
      <c r="GTR885" s="80"/>
      <c r="GTS885" s="80"/>
      <c r="GTT885" s="80"/>
      <c r="GTU885" s="80"/>
      <c r="GTV885" s="80"/>
      <c r="GTW885" s="80"/>
      <c r="GTX885" s="80"/>
      <c r="GTY885" s="80"/>
      <c r="GTZ885" s="80"/>
      <c r="GUA885" s="80"/>
      <c r="GUB885" s="80"/>
      <c r="GUC885" s="80"/>
      <c r="GUD885" s="80"/>
      <c r="GUE885" s="80"/>
      <c r="GUF885" s="80"/>
      <c r="GUG885" s="80"/>
      <c r="GUH885" s="80"/>
      <c r="GUI885" s="80"/>
      <c r="GUJ885" s="80"/>
      <c r="GUK885" s="80"/>
      <c r="GUL885" s="80"/>
      <c r="GUM885" s="80"/>
      <c r="GUN885" s="80"/>
      <c r="GUO885" s="80"/>
      <c r="GUP885" s="80"/>
      <c r="GUQ885" s="80"/>
      <c r="GUR885" s="80"/>
      <c r="GUS885" s="80"/>
      <c r="GUT885" s="80"/>
      <c r="GUU885" s="80"/>
      <c r="GUV885" s="80"/>
      <c r="GUW885" s="80"/>
      <c r="GUX885" s="80"/>
      <c r="GUY885" s="80"/>
      <c r="GUZ885" s="80"/>
      <c r="GVA885" s="80"/>
      <c r="GVB885" s="80"/>
      <c r="GVC885" s="80"/>
      <c r="GVD885" s="80"/>
      <c r="GVE885" s="80"/>
      <c r="GVF885" s="80"/>
      <c r="GVG885" s="80"/>
      <c r="GVH885" s="80"/>
      <c r="GVI885" s="80"/>
      <c r="GVJ885" s="80"/>
      <c r="GVK885" s="80"/>
      <c r="GVL885" s="80"/>
      <c r="GVM885" s="80"/>
      <c r="GVN885" s="80"/>
      <c r="GVO885" s="80"/>
      <c r="GVP885" s="80"/>
      <c r="GVQ885" s="80"/>
      <c r="GVR885" s="80"/>
      <c r="GVS885" s="80"/>
      <c r="GVT885" s="80"/>
      <c r="GVU885" s="80"/>
      <c r="GVV885" s="80"/>
      <c r="GVW885" s="80"/>
      <c r="GVX885" s="80"/>
      <c r="GVY885" s="80"/>
      <c r="GVZ885" s="80"/>
      <c r="GWA885" s="80"/>
      <c r="GWB885" s="80"/>
      <c r="GWC885" s="80"/>
      <c r="GWD885" s="80"/>
      <c r="GWE885" s="80"/>
      <c r="GWF885" s="80"/>
      <c r="GWG885" s="80"/>
      <c r="GWH885" s="80"/>
      <c r="GWI885" s="80"/>
      <c r="GWJ885" s="80"/>
      <c r="GWK885" s="80"/>
      <c r="GWL885" s="80"/>
      <c r="GWM885" s="80"/>
      <c r="GWN885" s="80"/>
      <c r="GWO885" s="80"/>
      <c r="GWP885" s="80"/>
      <c r="GWQ885" s="80"/>
      <c r="GWR885" s="80"/>
      <c r="GWS885" s="80"/>
      <c r="GWT885" s="80"/>
      <c r="GWU885" s="80"/>
      <c r="GWV885" s="80"/>
      <c r="GWW885" s="80"/>
      <c r="GWX885" s="80"/>
      <c r="GWY885" s="80"/>
      <c r="GWZ885" s="80"/>
      <c r="GXA885" s="80"/>
      <c r="GXB885" s="80"/>
      <c r="GXC885" s="80"/>
      <c r="GXD885" s="80"/>
      <c r="GXE885" s="80"/>
      <c r="GXF885" s="80"/>
      <c r="GXG885" s="80"/>
      <c r="GXH885" s="80"/>
      <c r="GXI885" s="80"/>
      <c r="GXJ885" s="80"/>
      <c r="GXK885" s="80"/>
      <c r="GXL885" s="80"/>
      <c r="GXM885" s="80"/>
      <c r="GXN885" s="80"/>
      <c r="GXO885" s="80"/>
      <c r="GXP885" s="80"/>
      <c r="GXQ885" s="80"/>
      <c r="GXR885" s="80"/>
      <c r="GXS885" s="80"/>
      <c r="GXT885" s="80"/>
      <c r="GXU885" s="80"/>
      <c r="GXV885" s="80"/>
      <c r="GXW885" s="80"/>
      <c r="GXX885" s="80"/>
      <c r="GXY885" s="80"/>
      <c r="GXZ885" s="80"/>
      <c r="GYA885" s="80"/>
      <c r="GYB885" s="80"/>
      <c r="GYC885" s="80"/>
      <c r="GYD885" s="80"/>
      <c r="GYE885" s="80"/>
      <c r="GYF885" s="80"/>
      <c r="GYG885" s="80"/>
      <c r="GYH885" s="80"/>
      <c r="GYI885" s="80"/>
      <c r="GYJ885" s="80"/>
      <c r="GYK885" s="80"/>
      <c r="GYL885" s="80"/>
      <c r="GYM885" s="80"/>
      <c r="GYN885" s="80"/>
      <c r="GYO885" s="80"/>
      <c r="GYP885" s="80"/>
      <c r="GYQ885" s="80"/>
      <c r="GYR885" s="80"/>
      <c r="GYS885" s="80"/>
      <c r="GYT885" s="80"/>
      <c r="GYU885" s="80"/>
      <c r="GYV885" s="80"/>
      <c r="GYW885" s="80"/>
      <c r="GYX885" s="80"/>
      <c r="GYY885" s="80"/>
      <c r="GYZ885" s="80"/>
      <c r="GZA885" s="80"/>
      <c r="GZB885" s="80"/>
      <c r="GZC885" s="80"/>
      <c r="GZD885" s="80"/>
      <c r="GZE885" s="80"/>
      <c r="GZF885" s="80"/>
      <c r="GZG885" s="80"/>
      <c r="GZH885" s="80"/>
      <c r="GZI885" s="80"/>
      <c r="GZJ885" s="80"/>
      <c r="GZK885" s="80"/>
      <c r="GZL885" s="80"/>
      <c r="GZM885" s="80"/>
      <c r="GZN885" s="80"/>
      <c r="GZO885" s="80"/>
      <c r="GZP885" s="80"/>
      <c r="GZQ885" s="80"/>
      <c r="GZR885" s="80"/>
      <c r="GZS885" s="80"/>
      <c r="GZT885" s="80"/>
      <c r="GZU885" s="80"/>
      <c r="GZV885" s="80"/>
      <c r="GZW885" s="80"/>
      <c r="GZX885" s="80"/>
      <c r="GZY885" s="80"/>
      <c r="GZZ885" s="80"/>
      <c r="HAA885" s="80"/>
      <c r="HAB885" s="80"/>
      <c r="HAC885" s="80"/>
      <c r="HAD885" s="80"/>
      <c r="HAE885" s="80"/>
      <c r="HAF885" s="80"/>
      <c r="HAG885" s="80"/>
      <c r="HAH885" s="80"/>
      <c r="HAI885" s="80"/>
      <c r="HAJ885" s="80"/>
      <c r="HAK885" s="80"/>
      <c r="HAL885" s="80"/>
      <c r="HAM885" s="80"/>
      <c r="HAN885" s="80"/>
      <c r="HAO885" s="80"/>
      <c r="HAP885" s="80"/>
      <c r="HAQ885" s="80"/>
      <c r="HAR885" s="80"/>
      <c r="HAS885" s="80"/>
      <c r="HAT885" s="80"/>
      <c r="HAU885" s="80"/>
      <c r="HAV885" s="80"/>
      <c r="HAW885" s="80"/>
      <c r="HAX885" s="80"/>
      <c r="HAY885" s="80"/>
      <c r="HAZ885" s="80"/>
      <c r="HBA885" s="80"/>
      <c r="HBB885" s="80"/>
      <c r="HBC885" s="80"/>
      <c r="HBD885" s="80"/>
      <c r="HBE885" s="80"/>
      <c r="HBF885" s="80"/>
      <c r="HBG885" s="80"/>
      <c r="HBH885" s="80"/>
      <c r="HBI885" s="80"/>
      <c r="HBJ885" s="80"/>
      <c r="HBK885" s="80"/>
      <c r="HBL885" s="80"/>
      <c r="HBM885" s="80"/>
      <c r="HBN885" s="80"/>
      <c r="HBO885" s="80"/>
      <c r="HBP885" s="80"/>
      <c r="HBQ885" s="80"/>
      <c r="HBR885" s="80"/>
      <c r="HBS885" s="80"/>
      <c r="HBT885" s="80"/>
      <c r="HBU885" s="80"/>
      <c r="HBV885" s="80"/>
      <c r="HBW885" s="80"/>
      <c r="HBX885" s="80"/>
      <c r="HBY885" s="80"/>
      <c r="HBZ885" s="80"/>
      <c r="HCA885" s="80"/>
      <c r="HCB885" s="80"/>
      <c r="HCC885" s="80"/>
      <c r="HCD885" s="80"/>
      <c r="HCE885" s="80"/>
      <c r="HCF885" s="80"/>
      <c r="HCG885" s="80"/>
      <c r="HCH885" s="80"/>
      <c r="HCI885" s="80"/>
      <c r="HCJ885" s="80"/>
      <c r="HCK885" s="80"/>
      <c r="HCL885" s="80"/>
      <c r="HCM885" s="80"/>
      <c r="HCN885" s="80"/>
      <c r="HCO885" s="80"/>
      <c r="HCP885" s="80"/>
      <c r="HCQ885" s="80"/>
      <c r="HCR885" s="80"/>
      <c r="HCS885" s="80"/>
      <c r="HCT885" s="80"/>
      <c r="HCU885" s="80"/>
      <c r="HCV885" s="80"/>
      <c r="HCW885" s="80"/>
      <c r="HCX885" s="80"/>
      <c r="HCY885" s="80"/>
      <c r="HCZ885" s="80"/>
      <c r="HDA885" s="80"/>
      <c r="HDB885" s="80"/>
      <c r="HDC885" s="80"/>
      <c r="HDD885" s="80"/>
      <c r="HDE885" s="80"/>
      <c r="HDF885" s="80"/>
      <c r="HDG885" s="80"/>
      <c r="HDH885" s="80"/>
      <c r="HDI885" s="80"/>
      <c r="HDJ885" s="80"/>
      <c r="HDK885" s="80"/>
      <c r="HDL885" s="80"/>
      <c r="HDM885" s="80"/>
      <c r="HDN885" s="80"/>
      <c r="HDO885" s="80"/>
      <c r="HDP885" s="80"/>
      <c r="HDQ885" s="80"/>
      <c r="HDR885" s="80"/>
      <c r="HDS885" s="80"/>
      <c r="HDT885" s="80"/>
      <c r="HDU885" s="80"/>
      <c r="HDV885" s="80"/>
      <c r="HDW885" s="80"/>
      <c r="HDX885" s="80"/>
      <c r="HDY885" s="80"/>
      <c r="HDZ885" s="80"/>
      <c r="HEA885" s="80"/>
      <c r="HEB885" s="80"/>
      <c r="HEC885" s="80"/>
      <c r="HED885" s="80"/>
      <c r="HEE885" s="80"/>
      <c r="HEF885" s="80"/>
      <c r="HEG885" s="80"/>
      <c r="HEH885" s="80"/>
      <c r="HEI885" s="80"/>
      <c r="HEJ885" s="80"/>
      <c r="HEK885" s="80"/>
      <c r="HEL885" s="80"/>
      <c r="HEM885" s="80"/>
      <c r="HEN885" s="80"/>
      <c r="HEO885" s="80"/>
      <c r="HEP885" s="80"/>
      <c r="HEQ885" s="80"/>
      <c r="HER885" s="80"/>
      <c r="HES885" s="80"/>
      <c r="HET885" s="80"/>
      <c r="HEU885" s="80"/>
      <c r="HEV885" s="80"/>
      <c r="HEW885" s="80"/>
      <c r="HEX885" s="80"/>
      <c r="HEY885" s="80"/>
      <c r="HEZ885" s="80"/>
      <c r="HFA885" s="80"/>
      <c r="HFB885" s="80"/>
      <c r="HFC885" s="80"/>
      <c r="HFD885" s="80"/>
      <c r="HFE885" s="80"/>
      <c r="HFF885" s="80"/>
      <c r="HFG885" s="80"/>
      <c r="HFH885" s="80"/>
      <c r="HFI885" s="80"/>
      <c r="HFJ885" s="80"/>
      <c r="HFK885" s="80"/>
      <c r="HFL885" s="80"/>
      <c r="HFM885" s="80"/>
      <c r="HFN885" s="80"/>
      <c r="HFO885" s="80"/>
      <c r="HFP885" s="80"/>
      <c r="HFQ885" s="80"/>
      <c r="HFR885" s="80"/>
      <c r="HFS885" s="80"/>
      <c r="HFT885" s="80"/>
      <c r="HFU885" s="80"/>
      <c r="HFV885" s="80"/>
      <c r="HFW885" s="80"/>
      <c r="HFX885" s="80"/>
      <c r="HFY885" s="80"/>
      <c r="HFZ885" s="80"/>
      <c r="HGA885" s="80"/>
      <c r="HGB885" s="80"/>
      <c r="HGC885" s="80"/>
      <c r="HGD885" s="80"/>
      <c r="HGE885" s="80"/>
      <c r="HGF885" s="80"/>
      <c r="HGG885" s="80"/>
      <c r="HGH885" s="80"/>
      <c r="HGI885" s="80"/>
      <c r="HGJ885" s="80"/>
      <c r="HGK885" s="80"/>
      <c r="HGL885" s="80"/>
      <c r="HGM885" s="80"/>
      <c r="HGN885" s="80"/>
      <c r="HGO885" s="80"/>
      <c r="HGP885" s="80"/>
      <c r="HGQ885" s="80"/>
      <c r="HGR885" s="80"/>
      <c r="HGS885" s="80"/>
      <c r="HGT885" s="80"/>
      <c r="HGU885" s="80"/>
      <c r="HGV885" s="80"/>
      <c r="HGW885" s="80"/>
      <c r="HGX885" s="80"/>
      <c r="HGY885" s="80"/>
      <c r="HGZ885" s="80"/>
      <c r="HHA885" s="80"/>
      <c r="HHB885" s="80"/>
      <c r="HHC885" s="80"/>
      <c r="HHD885" s="80"/>
      <c r="HHE885" s="80"/>
      <c r="HHF885" s="80"/>
      <c r="HHG885" s="80"/>
      <c r="HHH885" s="80"/>
      <c r="HHI885" s="80"/>
      <c r="HHJ885" s="80"/>
      <c r="HHK885" s="80"/>
      <c r="HHL885" s="80"/>
      <c r="HHM885" s="80"/>
      <c r="HHN885" s="80"/>
      <c r="HHO885" s="80"/>
      <c r="HHP885" s="80"/>
      <c r="HHQ885" s="80"/>
      <c r="HHR885" s="80"/>
      <c r="HHS885" s="80"/>
      <c r="HHT885" s="80"/>
      <c r="HHU885" s="80"/>
      <c r="HHV885" s="80"/>
      <c r="HHW885" s="80"/>
      <c r="HHX885" s="80"/>
      <c r="HHY885" s="80"/>
      <c r="HHZ885" s="80"/>
      <c r="HIA885" s="80"/>
      <c r="HIB885" s="80"/>
      <c r="HIC885" s="80"/>
      <c r="HID885" s="80"/>
      <c r="HIE885" s="80"/>
      <c r="HIF885" s="80"/>
      <c r="HIG885" s="80"/>
      <c r="HIH885" s="80"/>
      <c r="HII885" s="80"/>
      <c r="HIJ885" s="80"/>
      <c r="HIK885" s="80"/>
      <c r="HIL885" s="80"/>
      <c r="HIM885" s="80"/>
      <c r="HIN885" s="80"/>
      <c r="HIO885" s="80"/>
      <c r="HIP885" s="80"/>
      <c r="HIQ885" s="80"/>
      <c r="HIR885" s="80"/>
      <c r="HIS885" s="80"/>
      <c r="HIT885" s="80"/>
      <c r="HIU885" s="80"/>
      <c r="HIV885" s="80"/>
      <c r="HIW885" s="80"/>
      <c r="HIX885" s="80"/>
      <c r="HIY885" s="80"/>
      <c r="HIZ885" s="80"/>
      <c r="HJA885" s="80"/>
      <c r="HJB885" s="80"/>
      <c r="HJC885" s="80"/>
      <c r="HJD885" s="80"/>
      <c r="HJE885" s="80"/>
      <c r="HJF885" s="80"/>
      <c r="HJG885" s="80"/>
      <c r="HJH885" s="80"/>
      <c r="HJI885" s="80"/>
      <c r="HJJ885" s="80"/>
      <c r="HJK885" s="80"/>
      <c r="HJL885" s="80"/>
      <c r="HJM885" s="80"/>
      <c r="HJN885" s="80"/>
      <c r="HJO885" s="80"/>
      <c r="HJP885" s="80"/>
      <c r="HJQ885" s="80"/>
      <c r="HJR885" s="80"/>
      <c r="HJS885" s="80"/>
      <c r="HJT885" s="80"/>
      <c r="HJU885" s="80"/>
      <c r="HJV885" s="80"/>
      <c r="HJW885" s="80"/>
      <c r="HJX885" s="80"/>
      <c r="HJY885" s="80"/>
      <c r="HJZ885" s="80"/>
      <c r="HKA885" s="80"/>
      <c r="HKB885" s="80"/>
      <c r="HKC885" s="80"/>
      <c r="HKD885" s="80"/>
      <c r="HKE885" s="80"/>
      <c r="HKF885" s="80"/>
      <c r="HKG885" s="80"/>
      <c r="HKH885" s="80"/>
      <c r="HKI885" s="80"/>
      <c r="HKJ885" s="80"/>
      <c r="HKK885" s="80"/>
      <c r="HKL885" s="80"/>
      <c r="HKM885" s="80"/>
      <c r="HKN885" s="80"/>
      <c r="HKO885" s="80"/>
      <c r="HKP885" s="80"/>
      <c r="HKQ885" s="80"/>
      <c r="HKR885" s="80"/>
      <c r="HKS885" s="80"/>
      <c r="HKT885" s="80"/>
      <c r="HKU885" s="80"/>
      <c r="HKV885" s="80"/>
      <c r="HKW885" s="80"/>
      <c r="HKX885" s="80"/>
      <c r="HKY885" s="80"/>
      <c r="HKZ885" s="80"/>
      <c r="HLA885" s="80"/>
      <c r="HLB885" s="80"/>
      <c r="HLC885" s="80"/>
      <c r="HLD885" s="80"/>
      <c r="HLE885" s="80"/>
      <c r="HLF885" s="80"/>
      <c r="HLG885" s="80"/>
      <c r="HLH885" s="80"/>
      <c r="HLI885" s="80"/>
      <c r="HLJ885" s="80"/>
      <c r="HLK885" s="80"/>
      <c r="HLL885" s="80"/>
      <c r="HLM885" s="80"/>
      <c r="HLN885" s="80"/>
      <c r="HLO885" s="80"/>
      <c r="HLP885" s="80"/>
      <c r="HLQ885" s="80"/>
      <c r="HLR885" s="80"/>
      <c r="HLS885" s="80"/>
      <c r="HLT885" s="80"/>
      <c r="HLU885" s="80"/>
      <c r="HLV885" s="80"/>
      <c r="HLW885" s="80"/>
      <c r="HLX885" s="80"/>
      <c r="HLY885" s="80"/>
      <c r="HLZ885" s="80"/>
      <c r="HMA885" s="80"/>
      <c r="HMB885" s="80"/>
      <c r="HMC885" s="80"/>
      <c r="HMD885" s="80"/>
      <c r="HME885" s="80"/>
      <c r="HMF885" s="80"/>
      <c r="HMG885" s="80"/>
      <c r="HMH885" s="80"/>
      <c r="HMI885" s="80"/>
      <c r="HMJ885" s="80"/>
      <c r="HMK885" s="80"/>
      <c r="HML885" s="80"/>
      <c r="HMM885" s="80"/>
      <c r="HMN885" s="80"/>
      <c r="HMO885" s="80"/>
      <c r="HMP885" s="80"/>
      <c r="HMQ885" s="80"/>
      <c r="HMR885" s="80"/>
      <c r="HMS885" s="80"/>
      <c r="HMT885" s="80"/>
      <c r="HMU885" s="80"/>
      <c r="HMV885" s="80"/>
      <c r="HMW885" s="80"/>
      <c r="HMX885" s="80"/>
      <c r="HMY885" s="80"/>
      <c r="HMZ885" s="80"/>
      <c r="HNA885" s="80"/>
      <c r="HNB885" s="80"/>
      <c r="HNC885" s="80"/>
      <c r="HND885" s="80"/>
      <c r="HNE885" s="80"/>
      <c r="HNF885" s="80"/>
      <c r="HNG885" s="80"/>
      <c r="HNH885" s="80"/>
      <c r="HNI885" s="80"/>
      <c r="HNJ885" s="80"/>
      <c r="HNK885" s="80"/>
      <c r="HNL885" s="80"/>
      <c r="HNM885" s="80"/>
      <c r="HNN885" s="80"/>
      <c r="HNO885" s="80"/>
      <c r="HNP885" s="80"/>
      <c r="HNQ885" s="80"/>
      <c r="HNR885" s="80"/>
      <c r="HNS885" s="80"/>
      <c r="HNT885" s="80"/>
      <c r="HNU885" s="80"/>
      <c r="HNV885" s="80"/>
      <c r="HNW885" s="80"/>
      <c r="HNX885" s="80"/>
      <c r="HNY885" s="80"/>
      <c r="HNZ885" s="80"/>
      <c r="HOA885" s="80"/>
      <c r="HOB885" s="80"/>
      <c r="HOC885" s="80"/>
      <c r="HOD885" s="80"/>
      <c r="HOE885" s="80"/>
      <c r="HOF885" s="80"/>
      <c r="HOG885" s="80"/>
      <c r="HOH885" s="80"/>
      <c r="HOI885" s="80"/>
      <c r="HOJ885" s="80"/>
      <c r="HOK885" s="80"/>
      <c r="HOL885" s="80"/>
      <c r="HOM885" s="80"/>
      <c r="HON885" s="80"/>
      <c r="HOO885" s="80"/>
      <c r="HOP885" s="80"/>
      <c r="HOQ885" s="80"/>
      <c r="HOR885" s="80"/>
      <c r="HOS885" s="80"/>
      <c r="HOT885" s="80"/>
      <c r="HOU885" s="80"/>
      <c r="HOV885" s="80"/>
      <c r="HOW885" s="80"/>
      <c r="HOX885" s="80"/>
      <c r="HOY885" s="80"/>
      <c r="HOZ885" s="80"/>
      <c r="HPA885" s="80"/>
      <c r="HPB885" s="80"/>
      <c r="HPC885" s="80"/>
      <c r="HPD885" s="80"/>
      <c r="HPE885" s="80"/>
      <c r="HPF885" s="80"/>
      <c r="HPG885" s="80"/>
      <c r="HPH885" s="80"/>
      <c r="HPI885" s="80"/>
      <c r="HPJ885" s="80"/>
      <c r="HPK885" s="80"/>
      <c r="HPL885" s="80"/>
      <c r="HPM885" s="80"/>
      <c r="HPN885" s="80"/>
      <c r="HPO885" s="80"/>
      <c r="HPP885" s="80"/>
      <c r="HPQ885" s="80"/>
      <c r="HPR885" s="80"/>
      <c r="HPS885" s="80"/>
      <c r="HPT885" s="80"/>
      <c r="HPU885" s="80"/>
      <c r="HPV885" s="80"/>
      <c r="HPW885" s="80"/>
      <c r="HPX885" s="80"/>
      <c r="HPY885" s="80"/>
      <c r="HPZ885" s="80"/>
      <c r="HQA885" s="80"/>
      <c r="HQB885" s="80"/>
      <c r="HQC885" s="80"/>
      <c r="HQD885" s="80"/>
      <c r="HQE885" s="80"/>
      <c r="HQF885" s="80"/>
      <c r="HQG885" s="80"/>
      <c r="HQH885" s="80"/>
      <c r="HQI885" s="80"/>
      <c r="HQJ885" s="80"/>
      <c r="HQK885" s="80"/>
      <c r="HQL885" s="80"/>
      <c r="HQM885" s="80"/>
      <c r="HQN885" s="80"/>
      <c r="HQO885" s="80"/>
      <c r="HQP885" s="80"/>
      <c r="HQQ885" s="80"/>
      <c r="HQR885" s="80"/>
      <c r="HQS885" s="80"/>
      <c r="HQT885" s="80"/>
      <c r="HQU885" s="80"/>
      <c r="HQV885" s="80"/>
      <c r="HQW885" s="80"/>
      <c r="HQX885" s="80"/>
      <c r="HQY885" s="80"/>
      <c r="HQZ885" s="80"/>
      <c r="HRA885" s="80"/>
      <c r="HRB885" s="80"/>
      <c r="HRC885" s="80"/>
      <c r="HRD885" s="80"/>
      <c r="HRE885" s="80"/>
      <c r="HRF885" s="80"/>
      <c r="HRG885" s="80"/>
      <c r="HRH885" s="80"/>
      <c r="HRI885" s="80"/>
      <c r="HRJ885" s="80"/>
      <c r="HRK885" s="80"/>
      <c r="HRL885" s="80"/>
      <c r="HRM885" s="80"/>
      <c r="HRN885" s="80"/>
      <c r="HRO885" s="80"/>
      <c r="HRP885" s="80"/>
      <c r="HRQ885" s="80"/>
      <c r="HRR885" s="80"/>
      <c r="HRS885" s="80"/>
      <c r="HRT885" s="80"/>
      <c r="HRU885" s="80"/>
      <c r="HRV885" s="80"/>
      <c r="HRW885" s="80"/>
      <c r="HRX885" s="80"/>
      <c r="HRY885" s="80"/>
      <c r="HRZ885" s="80"/>
      <c r="HSA885" s="80"/>
      <c r="HSB885" s="80"/>
      <c r="HSC885" s="80"/>
      <c r="HSD885" s="80"/>
      <c r="HSE885" s="80"/>
      <c r="HSF885" s="80"/>
      <c r="HSG885" s="80"/>
      <c r="HSH885" s="80"/>
      <c r="HSI885" s="80"/>
      <c r="HSJ885" s="80"/>
      <c r="HSK885" s="80"/>
      <c r="HSL885" s="80"/>
      <c r="HSM885" s="80"/>
      <c r="HSN885" s="80"/>
      <c r="HSO885" s="80"/>
      <c r="HSP885" s="80"/>
      <c r="HSQ885" s="80"/>
      <c r="HSR885" s="80"/>
      <c r="HSS885" s="80"/>
      <c r="HST885" s="80"/>
      <c r="HSU885" s="80"/>
      <c r="HSV885" s="80"/>
      <c r="HSW885" s="80"/>
      <c r="HSX885" s="80"/>
      <c r="HSY885" s="80"/>
      <c r="HSZ885" s="80"/>
      <c r="HTA885" s="80"/>
      <c r="HTB885" s="80"/>
      <c r="HTC885" s="80"/>
      <c r="HTD885" s="80"/>
      <c r="HTE885" s="80"/>
      <c r="HTF885" s="80"/>
      <c r="HTG885" s="80"/>
      <c r="HTH885" s="80"/>
      <c r="HTI885" s="80"/>
      <c r="HTJ885" s="80"/>
      <c r="HTK885" s="80"/>
      <c r="HTL885" s="80"/>
      <c r="HTM885" s="80"/>
      <c r="HTN885" s="80"/>
      <c r="HTO885" s="80"/>
      <c r="HTP885" s="80"/>
      <c r="HTQ885" s="80"/>
      <c r="HTR885" s="80"/>
      <c r="HTS885" s="80"/>
      <c r="HTT885" s="80"/>
      <c r="HTU885" s="80"/>
      <c r="HTV885" s="80"/>
      <c r="HTW885" s="80"/>
      <c r="HTX885" s="80"/>
      <c r="HTY885" s="80"/>
      <c r="HTZ885" s="80"/>
      <c r="HUA885" s="80"/>
      <c r="HUB885" s="80"/>
      <c r="HUC885" s="80"/>
      <c r="HUD885" s="80"/>
      <c r="HUE885" s="80"/>
      <c r="HUF885" s="80"/>
      <c r="HUG885" s="80"/>
      <c r="HUH885" s="80"/>
      <c r="HUI885" s="80"/>
      <c r="HUJ885" s="80"/>
      <c r="HUK885" s="80"/>
      <c r="HUL885" s="80"/>
      <c r="HUM885" s="80"/>
      <c r="HUN885" s="80"/>
      <c r="HUO885" s="80"/>
      <c r="HUP885" s="80"/>
      <c r="HUQ885" s="80"/>
      <c r="HUR885" s="80"/>
      <c r="HUS885" s="80"/>
      <c r="HUT885" s="80"/>
      <c r="HUU885" s="80"/>
      <c r="HUV885" s="80"/>
      <c r="HUW885" s="80"/>
      <c r="HUX885" s="80"/>
      <c r="HUY885" s="80"/>
      <c r="HUZ885" s="80"/>
      <c r="HVA885" s="80"/>
      <c r="HVB885" s="80"/>
      <c r="HVC885" s="80"/>
      <c r="HVD885" s="80"/>
      <c r="HVE885" s="80"/>
      <c r="HVF885" s="80"/>
      <c r="HVG885" s="80"/>
      <c r="HVH885" s="80"/>
      <c r="HVI885" s="80"/>
      <c r="HVJ885" s="80"/>
      <c r="HVK885" s="80"/>
      <c r="HVL885" s="80"/>
      <c r="HVM885" s="80"/>
      <c r="HVN885" s="80"/>
      <c r="HVO885" s="80"/>
      <c r="HVP885" s="80"/>
      <c r="HVQ885" s="80"/>
      <c r="HVR885" s="80"/>
      <c r="HVS885" s="80"/>
      <c r="HVT885" s="80"/>
      <c r="HVU885" s="80"/>
      <c r="HVV885" s="80"/>
      <c r="HVW885" s="80"/>
      <c r="HVX885" s="80"/>
      <c r="HVY885" s="80"/>
      <c r="HVZ885" s="80"/>
      <c r="HWA885" s="80"/>
      <c r="HWB885" s="80"/>
      <c r="HWC885" s="80"/>
      <c r="HWD885" s="80"/>
      <c r="HWE885" s="80"/>
      <c r="HWF885" s="80"/>
      <c r="HWG885" s="80"/>
      <c r="HWH885" s="80"/>
      <c r="HWI885" s="80"/>
      <c r="HWJ885" s="80"/>
      <c r="HWK885" s="80"/>
      <c r="HWL885" s="80"/>
      <c r="HWM885" s="80"/>
      <c r="HWN885" s="80"/>
      <c r="HWO885" s="80"/>
      <c r="HWP885" s="80"/>
      <c r="HWQ885" s="80"/>
      <c r="HWR885" s="80"/>
      <c r="HWS885" s="80"/>
      <c r="HWT885" s="80"/>
      <c r="HWU885" s="80"/>
      <c r="HWV885" s="80"/>
      <c r="HWW885" s="80"/>
      <c r="HWX885" s="80"/>
      <c r="HWY885" s="80"/>
      <c r="HWZ885" s="80"/>
      <c r="HXA885" s="80"/>
      <c r="HXB885" s="80"/>
      <c r="HXC885" s="80"/>
      <c r="HXD885" s="80"/>
      <c r="HXE885" s="80"/>
      <c r="HXF885" s="80"/>
      <c r="HXG885" s="80"/>
      <c r="HXH885" s="80"/>
      <c r="HXI885" s="80"/>
      <c r="HXJ885" s="80"/>
      <c r="HXK885" s="80"/>
      <c r="HXL885" s="80"/>
      <c r="HXM885" s="80"/>
      <c r="HXN885" s="80"/>
      <c r="HXO885" s="80"/>
      <c r="HXP885" s="80"/>
      <c r="HXQ885" s="80"/>
      <c r="HXR885" s="80"/>
      <c r="HXS885" s="80"/>
      <c r="HXT885" s="80"/>
      <c r="HXU885" s="80"/>
      <c r="HXV885" s="80"/>
      <c r="HXW885" s="80"/>
      <c r="HXX885" s="80"/>
      <c r="HXY885" s="80"/>
      <c r="HXZ885" s="80"/>
      <c r="HYA885" s="80"/>
      <c r="HYB885" s="80"/>
      <c r="HYC885" s="80"/>
      <c r="HYD885" s="80"/>
      <c r="HYE885" s="80"/>
      <c r="HYF885" s="80"/>
      <c r="HYG885" s="80"/>
      <c r="HYH885" s="80"/>
      <c r="HYI885" s="80"/>
      <c r="HYJ885" s="80"/>
      <c r="HYK885" s="80"/>
      <c r="HYL885" s="80"/>
      <c r="HYM885" s="80"/>
      <c r="HYN885" s="80"/>
      <c r="HYO885" s="80"/>
      <c r="HYP885" s="80"/>
      <c r="HYQ885" s="80"/>
      <c r="HYR885" s="80"/>
      <c r="HYS885" s="80"/>
      <c r="HYT885" s="80"/>
      <c r="HYU885" s="80"/>
      <c r="HYV885" s="80"/>
      <c r="HYW885" s="80"/>
      <c r="HYX885" s="80"/>
      <c r="HYY885" s="80"/>
      <c r="HYZ885" s="80"/>
      <c r="HZA885" s="80"/>
      <c r="HZB885" s="80"/>
      <c r="HZC885" s="80"/>
      <c r="HZD885" s="80"/>
      <c r="HZE885" s="80"/>
      <c r="HZF885" s="80"/>
      <c r="HZG885" s="80"/>
      <c r="HZH885" s="80"/>
      <c r="HZI885" s="80"/>
      <c r="HZJ885" s="80"/>
      <c r="HZK885" s="80"/>
      <c r="HZL885" s="80"/>
      <c r="HZM885" s="80"/>
      <c r="HZN885" s="80"/>
      <c r="HZO885" s="80"/>
      <c r="HZP885" s="80"/>
      <c r="HZQ885" s="80"/>
      <c r="HZR885" s="80"/>
      <c r="HZS885" s="80"/>
      <c r="HZT885" s="80"/>
      <c r="HZU885" s="80"/>
      <c r="HZV885" s="80"/>
      <c r="HZW885" s="80"/>
      <c r="HZX885" s="80"/>
      <c r="HZY885" s="80"/>
      <c r="HZZ885" s="80"/>
      <c r="IAA885" s="80"/>
      <c r="IAB885" s="80"/>
      <c r="IAC885" s="80"/>
      <c r="IAD885" s="80"/>
      <c r="IAE885" s="80"/>
      <c r="IAF885" s="80"/>
      <c r="IAG885" s="80"/>
      <c r="IAH885" s="80"/>
      <c r="IAI885" s="80"/>
      <c r="IAJ885" s="80"/>
      <c r="IAK885" s="80"/>
      <c r="IAL885" s="80"/>
      <c r="IAM885" s="80"/>
      <c r="IAN885" s="80"/>
      <c r="IAO885" s="80"/>
      <c r="IAP885" s="80"/>
      <c r="IAQ885" s="80"/>
      <c r="IAR885" s="80"/>
      <c r="IAS885" s="80"/>
      <c r="IAT885" s="80"/>
      <c r="IAU885" s="80"/>
      <c r="IAV885" s="80"/>
      <c r="IAW885" s="80"/>
      <c r="IAX885" s="80"/>
      <c r="IAY885" s="80"/>
      <c r="IAZ885" s="80"/>
      <c r="IBA885" s="80"/>
      <c r="IBB885" s="80"/>
      <c r="IBC885" s="80"/>
      <c r="IBD885" s="80"/>
      <c r="IBE885" s="80"/>
      <c r="IBF885" s="80"/>
      <c r="IBG885" s="80"/>
      <c r="IBH885" s="80"/>
      <c r="IBI885" s="80"/>
      <c r="IBJ885" s="80"/>
      <c r="IBK885" s="80"/>
      <c r="IBL885" s="80"/>
      <c r="IBM885" s="80"/>
      <c r="IBN885" s="80"/>
      <c r="IBO885" s="80"/>
      <c r="IBP885" s="80"/>
      <c r="IBQ885" s="80"/>
      <c r="IBR885" s="80"/>
      <c r="IBS885" s="80"/>
      <c r="IBT885" s="80"/>
      <c r="IBU885" s="80"/>
      <c r="IBV885" s="80"/>
      <c r="IBW885" s="80"/>
      <c r="IBX885" s="80"/>
      <c r="IBY885" s="80"/>
      <c r="IBZ885" s="80"/>
      <c r="ICA885" s="80"/>
      <c r="ICB885" s="80"/>
      <c r="ICC885" s="80"/>
      <c r="ICD885" s="80"/>
      <c r="ICE885" s="80"/>
      <c r="ICF885" s="80"/>
      <c r="ICG885" s="80"/>
      <c r="ICH885" s="80"/>
      <c r="ICI885" s="80"/>
      <c r="ICJ885" s="80"/>
      <c r="ICK885" s="80"/>
      <c r="ICL885" s="80"/>
      <c r="ICM885" s="80"/>
      <c r="ICN885" s="80"/>
      <c r="ICO885" s="80"/>
      <c r="ICP885" s="80"/>
      <c r="ICQ885" s="80"/>
      <c r="ICR885" s="80"/>
      <c r="ICS885" s="80"/>
      <c r="ICT885" s="80"/>
      <c r="ICU885" s="80"/>
      <c r="ICV885" s="80"/>
      <c r="ICW885" s="80"/>
      <c r="ICX885" s="80"/>
      <c r="ICY885" s="80"/>
      <c r="ICZ885" s="80"/>
      <c r="IDA885" s="80"/>
      <c r="IDB885" s="80"/>
      <c r="IDC885" s="80"/>
      <c r="IDD885" s="80"/>
      <c r="IDE885" s="80"/>
      <c r="IDF885" s="80"/>
      <c r="IDG885" s="80"/>
      <c r="IDH885" s="80"/>
      <c r="IDI885" s="80"/>
      <c r="IDJ885" s="80"/>
      <c r="IDK885" s="80"/>
      <c r="IDL885" s="80"/>
      <c r="IDM885" s="80"/>
      <c r="IDN885" s="80"/>
      <c r="IDO885" s="80"/>
      <c r="IDP885" s="80"/>
      <c r="IDQ885" s="80"/>
      <c r="IDR885" s="80"/>
      <c r="IDS885" s="80"/>
      <c r="IDT885" s="80"/>
      <c r="IDU885" s="80"/>
      <c r="IDV885" s="80"/>
      <c r="IDW885" s="80"/>
      <c r="IDX885" s="80"/>
      <c r="IDY885" s="80"/>
      <c r="IDZ885" s="80"/>
      <c r="IEA885" s="80"/>
      <c r="IEB885" s="80"/>
      <c r="IEC885" s="80"/>
      <c r="IED885" s="80"/>
      <c r="IEE885" s="80"/>
      <c r="IEF885" s="80"/>
      <c r="IEG885" s="80"/>
      <c r="IEH885" s="80"/>
      <c r="IEI885" s="80"/>
      <c r="IEJ885" s="80"/>
      <c r="IEK885" s="80"/>
      <c r="IEL885" s="80"/>
      <c r="IEM885" s="80"/>
      <c r="IEN885" s="80"/>
      <c r="IEO885" s="80"/>
      <c r="IEP885" s="80"/>
      <c r="IEQ885" s="80"/>
      <c r="IER885" s="80"/>
      <c r="IES885" s="80"/>
      <c r="IET885" s="80"/>
      <c r="IEU885" s="80"/>
      <c r="IEV885" s="80"/>
      <c r="IEW885" s="80"/>
      <c r="IEX885" s="80"/>
      <c r="IEY885" s="80"/>
      <c r="IEZ885" s="80"/>
      <c r="IFA885" s="80"/>
      <c r="IFB885" s="80"/>
      <c r="IFC885" s="80"/>
      <c r="IFD885" s="80"/>
      <c r="IFE885" s="80"/>
      <c r="IFF885" s="80"/>
      <c r="IFG885" s="80"/>
      <c r="IFH885" s="80"/>
      <c r="IFI885" s="80"/>
      <c r="IFJ885" s="80"/>
      <c r="IFK885" s="80"/>
      <c r="IFL885" s="80"/>
      <c r="IFM885" s="80"/>
      <c r="IFN885" s="80"/>
      <c r="IFO885" s="80"/>
      <c r="IFP885" s="80"/>
      <c r="IFQ885" s="80"/>
      <c r="IFR885" s="80"/>
      <c r="IFS885" s="80"/>
      <c r="IFT885" s="80"/>
      <c r="IFU885" s="80"/>
      <c r="IFV885" s="80"/>
      <c r="IFW885" s="80"/>
      <c r="IFX885" s="80"/>
      <c r="IFY885" s="80"/>
      <c r="IFZ885" s="80"/>
      <c r="IGA885" s="80"/>
      <c r="IGB885" s="80"/>
      <c r="IGC885" s="80"/>
      <c r="IGD885" s="80"/>
      <c r="IGE885" s="80"/>
      <c r="IGF885" s="80"/>
      <c r="IGG885" s="80"/>
      <c r="IGH885" s="80"/>
      <c r="IGI885" s="80"/>
      <c r="IGJ885" s="80"/>
      <c r="IGK885" s="80"/>
      <c r="IGL885" s="80"/>
      <c r="IGM885" s="80"/>
      <c r="IGN885" s="80"/>
      <c r="IGO885" s="80"/>
      <c r="IGP885" s="80"/>
      <c r="IGQ885" s="80"/>
      <c r="IGR885" s="80"/>
      <c r="IGS885" s="80"/>
      <c r="IGT885" s="80"/>
      <c r="IGU885" s="80"/>
      <c r="IGV885" s="80"/>
      <c r="IGW885" s="80"/>
      <c r="IGX885" s="80"/>
      <c r="IGY885" s="80"/>
      <c r="IGZ885" s="80"/>
      <c r="IHA885" s="80"/>
      <c r="IHB885" s="80"/>
      <c r="IHC885" s="80"/>
      <c r="IHD885" s="80"/>
      <c r="IHE885" s="80"/>
      <c r="IHF885" s="80"/>
      <c r="IHG885" s="80"/>
      <c r="IHH885" s="80"/>
      <c r="IHI885" s="80"/>
      <c r="IHJ885" s="80"/>
      <c r="IHK885" s="80"/>
      <c r="IHL885" s="80"/>
      <c r="IHM885" s="80"/>
      <c r="IHN885" s="80"/>
      <c r="IHO885" s="80"/>
      <c r="IHP885" s="80"/>
      <c r="IHQ885" s="80"/>
      <c r="IHR885" s="80"/>
      <c r="IHS885" s="80"/>
      <c r="IHT885" s="80"/>
      <c r="IHU885" s="80"/>
      <c r="IHV885" s="80"/>
      <c r="IHW885" s="80"/>
      <c r="IHX885" s="80"/>
      <c r="IHY885" s="80"/>
      <c r="IHZ885" s="80"/>
      <c r="IIA885" s="80"/>
      <c r="IIB885" s="80"/>
      <c r="IIC885" s="80"/>
      <c r="IID885" s="80"/>
      <c r="IIE885" s="80"/>
      <c r="IIF885" s="80"/>
      <c r="IIG885" s="80"/>
      <c r="IIH885" s="80"/>
      <c r="III885" s="80"/>
      <c r="IIJ885" s="80"/>
      <c r="IIK885" s="80"/>
      <c r="IIL885" s="80"/>
      <c r="IIM885" s="80"/>
      <c r="IIN885" s="80"/>
      <c r="IIO885" s="80"/>
      <c r="IIP885" s="80"/>
      <c r="IIQ885" s="80"/>
      <c r="IIR885" s="80"/>
      <c r="IIS885" s="80"/>
      <c r="IIT885" s="80"/>
      <c r="IIU885" s="80"/>
      <c r="IIV885" s="80"/>
      <c r="IIW885" s="80"/>
      <c r="IIX885" s="80"/>
      <c r="IIY885" s="80"/>
      <c r="IIZ885" s="80"/>
      <c r="IJA885" s="80"/>
      <c r="IJB885" s="80"/>
      <c r="IJC885" s="80"/>
      <c r="IJD885" s="80"/>
      <c r="IJE885" s="80"/>
      <c r="IJF885" s="80"/>
      <c r="IJG885" s="80"/>
      <c r="IJH885" s="80"/>
      <c r="IJI885" s="80"/>
      <c r="IJJ885" s="80"/>
      <c r="IJK885" s="80"/>
      <c r="IJL885" s="80"/>
      <c r="IJM885" s="80"/>
      <c r="IJN885" s="80"/>
      <c r="IJO885" s="80"/>
      <c r="IJP885" s="80"/>
      <c r="IJQ885" s="80"/>
      <c r="IJR885" s="80"/>
      <c r="IJS885" s="80"/>
      <c r="IJT885" s="80"/>
      <c r="IJU885" s="80"/>
      <c r="IJV885" s="80"/>
      <c r="IJW885" s="80"/>
      <c r="IJX885" s="80"/>
      <c r="IJY885" s="80"/>
      <c r="IJZ885" s="80"/>
      <c r="IKA885" s="80"/>
      <c r="IKB885" s="80"/>
      <c r="IKC885" s="80"/>
      <c r="IKD885" s="80"/>
      <c r="IKE885" s="80"/>
      <c r="IKF885" s="80"/>
      <c r="IKG885" s="80"/>
      <c r="IKH885" s="80"/>
      <c r="IKI885" s="80"/>
      <c r="IKJ885" s="80"/>
      <c r="IKK885" s="80"/>
      <c r="IKL885" s="80"/>
      <c r="IKM885" s="80"/>
      <c r="IKN885" s="80"/>
      <c r="IKO885" s="80"/>
      <c r="IKP885" s="80"/>
      <c r="IKQ885" s="80"/>
      <c r="IKR885" s="80"/>
      <c r="IKS885" s="80"/>
      <c r="IKT885" s="80"/>
      <c r="IKU885" s="80"/>
      <c r="IKV885" s="80"/>
      <c r="IKW885" s="80"/>
      <c r="IKX885" s="80"/>
      <c r="IKY885" s="80"/>
      <c r="IKZ885" s="80"/>
      <c r="ILA885" s="80"/>
      <c r="ILB885" s="80"/>
      <c r="ILC885" s="80"/>
      <c r="ILD885" s="80"/>
      <c r="ILE885" s="80"/>
      <c r="ILF885" s="80"/>
      <c r="ILG885" s="80"/>
      <c r="ILH885" s="80"/>
      <c r="ILI885" s="80"/>
      <c r="ILJ885" s="80"/>
      <c r="ILK885" s="80"/>
      <c r="ILL885" s="80"/>
      <c r="ILM885" s="80"/>
      <c r="ILN885" s="80"/>
      <c r="ILO885" s="80"/>
      <c r="ILP885" s="80"/>
      <c r="ILQ885" s="80"/>
      <c r="ILR885" s="80"/>
      <c r="ILS885" s="80"/>
      <c r="ILT885" s="80"/>
      <c r="ILU885" s="80"/>
      <c r="ILV885" s="80"/>
      <c r="ILW885" s="80"/>
      <c r="ILX885" s="80"/>
      <c r="ILY885" s="80"/>
      <c r="ILZ885" s="80"/>
      <c r="IMA885" s="80"/>
      <c r="IMB885" s="80"/>
      <c r="IMC885" s="80"/>
      <c r="IMD885" s="80"/>
      <c r="IME885" s="80"/>
      <c r="IMF885" s="80"/>
      <c r="IMG885" s="80"/>
      <c r="IMH885" s="80"/>
      <c r="IMI885" s="80"/>
      <c r="IMJ885" s="80"/>
      <c r="IMK885" s="80"/>
      <c r="IML885" s="80"/>
      <c r="IMM885" s="80"/>
      <c r="IMN885" s="80"/>
      <c r="IMO885" s="80"/>
      <c r="IMP885" s="80"/>
      <c r="IMQ885" s="80"/>
      <c r="IMR885" s="80"/>
      <c r="IMS885" s="80"/>
      <c r="IMT885" s="80"/>
      <c r="IMU885" s="80"/>
      <c r="IMV885" s="80"/>
      <c r="IMW885" s="80"/>
      <c r="IMX885" s="80"/>
      <c r="IMY885" s="80"/>
      <c r="IMZ885" s="80"/>
      <c r="INA885" s="80"/>
      <c r="INB885" s="80"/>
      <c r="INC885" s="80"/>
      <c r="IND885" s="80"/>
      <c r="INE885" s="80"/>
      <c r="INF885" s="80"/>
      <c r="ING885" s="80"/>
      <c r="INH885" s="80"/>
      <c r="INI885" s="80"/>
      <c r="INJ885" s="80"/>
      <c r="INK885" s="80"/>
      <c r="INL885" s="80"/>
      <c r="INM885" s="80"/>
      <c r="INN885" s="80"/>
      <c r="INO885" s="80"/>
      <c r="INP885" s="80"/>
      <c r="INQ885" s="80"/>
      <c r="INR885" s="80"/>
      <c r="INS885" s="80"/>
      <c r="INT885" s="80"/>
      <c r="INU885" s="80"/>
      <c r="INV885" s="80"/>
      <c r="INW885" s="80"/>
      <c r="INX885" s="80"/>
      <c r="INY885" s="80"/>
      <c r="INZ885" s="80"/>
      <c r="IOA885" s="80"/>
      <c r="IOB885" s="80"/>
      <c r="IOC885" s="80"/>
      <c r="IOD885" s="80"/>
      <c r="IOE885" s="80"/>
      <c r="IOF885" s="80"/>
      <c r="IOG885" s="80"/>
      <c r="IOH885" s="80"/>
      <c r="IOI885" s="80"/>
      <c r="IOJ885" s="80"/>
      <c r="IOK885" s="80"/>
      <c r="IOL885" s="80"/>
      <c r="IOM885" s="80"/>
      <c r="ION885" s="80"/>
      <c r="IOO885" s="80"/>
      <c r="IOP885" s="80"/>
      <c r="IOQ885" s="80"/>
      <c r="IOR885" s="80"/>
      <c r="IOS885" s="80"/>
      <c r="IOT885" s="80"/>
      <c r="IOU885" s="80"/>
      <c r="IOV885" s="80"/>
      <c r="IOW885" s="80"/>
      <c r="IOX885" s="80"/>
      <c r="IOY885" s="80"/>
      <c r="IOZ885" s="80"/>
      <c r="IPA885" s="80"/>
      <c r="IPB885" s="80"/>
      <c r="IPC885" s="80"/>
      <c r="IPD885" s="80"/>
      <c r="IPE885" s="80"/>
      <c r="IPF885" s="80"/>
      <c r="IPG885" s="80"/>
      <c r="IPH885" s="80"/>
      <c r="IPI885" s="80"/>
      <c r="IPJ885" s="80"/>
      <c r="IPK885" s="80"/>
      <c r="IPL885" s="80"/>
      <c r="IPM885" s="80"/>
      <c r="IPN885" s="80"/>
      <c r="IPO885" s="80"/>
      <c r="IPP885" s="80"/>
      <c r="IPQ885" s="80"/>
      <c r="IPR885" s="80"/>
      <c r="IPS885" s="80"/>
      <c r="IPT885" s="80"/>
      <c r="IPU885" s="80"/>
      <c r="IPV885" s="80"/>
      <c r="IPW885" s="80"/>
      <c r="IPX885" s="80"/>
      <c r="IPY885" s="80"/>
      <c r="IPZ885" s="80"/>
      <c r="IQA885" s="80"/>
      <c r="IQB885" s="80"/>
      <c r="IQC885" s="80"/>
      <c r="IQD885" s="80"/>
      <c r="IQE885" s="80"/>
      <c r="IQF885" s="80"/>
      <c r="IQG885" s="80"/>
      <c r="IQH885" s="80"/>
      <c r="IQI885" s="80"/>
      <c r="IQJ885" s="80"/>
      <c r="IQK885" s="80"/>
      <c r="IQL885" s="80"/>
      <c r="IQM885" s="80"/>
      <c r="IQN885" s="80"/>
      <c r="IQO885" s="80"/>
      <c r="IQP885" s="80"/>
      <c r="IQQ885" s="80"/>
      <c r="IQR885" s="80"/>
      <c r="IQS885" s="80"/>
      <c r="IQT885" s="80"/>
      <c r="IQU885" s="80"/>
      <c r="IQV885" s="80"/>
      <c r="IQW885" s="80"/>
      <c r="IQX885" s="80"/>
      <c r="IQY885" s="80"/>
      <c r="IQZ885" s="80"/>
      <c r="IRA885" s="80"/>
      <c r="IRB885" s="80"/>
      <c r="IRC885" s="80"/>
      <c r="IRD885" s="80"/>
      <c r="IRE885" s="80"/>
      <c r="IRF885" s="80"/>
      <c r="IRG885" s="80"/>
      <c r="IRH885" s="80"/>
      <c r="IRI885" s="80"/>
      <c r="IRJ885" s="80"/>
      <c r="IRK885" s="80"/>
      <c r="IRL885" s="80"/>
      <c r="IRM885" s="80"/>
      <c r="IRN885" s="80"/>
      <c r="IRO885" s="80"/>
      <c r="IRP885" s="80"/>
      <c r="IRQ885" s="80"/>
      <c r="IRR885" s="80"/>
      <c r="IRS885" s="80"/>
      <c r="IRT885" s="80"/>
      <c r="IRU885" s="80"/>
      <c r="IRV885" s="80"/>
      <c r="IRW885" s="80"/>
      <c r="IRX885" s="80"/>
      <c r="IRY885" s="80"/>
      <c r="IRZ885" s="80"/>
      <c r="ISA885" s="80"/>
      <c r="ISB885" s="80"/>
      <c r="ISC885" s="80"/>
      <c r="ISD885" s="80"/>
      <c r="ISE885" s="80"/>
      <c r="ISF885" s="80"/>
      <c r="ISG885" s="80"/>
      <c r="ISH885" s="80"/>
      <c r="ISI885" s="80"/>
      <c r="ISJ885" s="80"/>
      <c r="ISK885" s="80"/>
      <c r="ISL885" s="80"/>
      <c r="ISM885" s="80"/>
      <c r="ISN885" s="80"/>
      <c r="ISO885" s="80"/>
      <c r="ISP885" s="80"/>
      <c r="ISQ885" s="80"/>
      <c r="ISR885" s="80"/>
      <c r="ISS885" s="80"/>
      <c r="IST885" s="80"/>
      <c r="ISU885" s="80"/>
      <c r="ISV885" s="80"/>
      <c r="ISW885" s="80"/>
      <c r="ISX885" s="80"/>
      <c r="ISY885" s="80"/>
      <c r="ISZ885" s="80"/>
      <c r="ITA885" s="80"/>
      <c r="ITB885" s="80"/>
      <c r="ITC885" s="80"/>
      <c r="ITD885" s="80"/>
      <c r="ITE885" s="80"/>
      <c r="ITF885" s="80"/>
      <c r="ITG885" s="80"/>
      <c r="ITH885" s="80"/>
      <c r="ITI885" s="80"/>
      <c r="ITJ885" s="80"/>
      <c r="ITK885" s="80"/>
      <c r="ITL885" s="80"/>
      <c r="ITM885" s="80"/>
      <c r="ITN885" s="80"/>
      <c r="ITO885" s="80"/>
      <c r="ITP885" s="80"/>
      <c r="ITQ885" s="80"/>
      <c r="ITR885" s="80"/>
      <c r="ITS885" s="80"/>
      <c r="ITT885" s="80"/>
      <c r="ITU885" s="80"/>
      <c r="ITV885" s="80"/>
      <c r="ITW885" s="80"/>
      <c r="ITX885" s="80"/>
      <c r="ITY885" s="80"/>
      <c r="ITZ885" s="80"/>
      <c r="IUA885" s="80"/>
      <c r="IUB885" s="80"/>
      <c r="IUC885" s="80"/>
      <c r="IUD885" s="80"/>
      <c r="IUE885" s="80"/>
      <c r="IUF885" s="80"/>
      <c r="IUG885" s="80"/>
      <c r="IUH885" s="80"/>
      <c r="IUI885" s="80"/>
      <c r="IUJ885" s="80"/>
      <c r="IUK885" s="80"/>
      <c r="IUL885" s="80"/>
      <c r="IUM885" s="80"/>
      <c r="IUN885" s="80"/>
      <c r="IUO885" s="80"/>
      <c r="IUP885" s="80"/>
      <c r="IUQ885" s="80"/>
      <c r="IUR885" s="80"/>
      <c r="IUS885" s="80"/>
      <c r="IUT885" s="80"/>
      <c r="IUU885" s="80"/>
      <c r="IUV885" s="80"/>
      <c r="IUW885" s="80"/>
      <c r="IUX885" s="80"/>
      <c r="IUY885" s="80"/>
      <c r="IUZ885" s="80"/>
      <c r="IVA885" s="80"/>
      <c r="IVB885" s="80"/>
      <c r="IVC885" s="80"/>
      <c r="IVD885" s="80"/>
      <c r="IVE885" s="80"/>
      <c r="IVF885" s="80"/>
      <c r="IVG885" s="80"/>
      <c r="IVH885" s="80"/>
      <c r="IVI885" s="80"/>
      <c r="IVJ885" s="80"/>
      <c r="IVK885" s="80"/>
      <c r="IVL885" s="80"/>
      <c r="IVM885" s="80"/>
      <c r="IVN885" s="80"/>
      <c r="IVO885" s="80"/>
      <c r="IVP885" s="80"/>
      <c r="IVQ885" s="80"/>
      <c r="IVR885" s="80"/>
      <c r="IVS885" s="80"/>
      <c r="IVT885" s="80"/>
      <c r="IVU885" s="80"/>
      <c r="IVV885" s="80"/>
      <c r="IVW885" s="80"/>
      <c r="IVX885" s="80"/>
      <c r="IVY885" s="80"/>
      <c r="IVZ885" s="80"/>
      <c r="IWA885" s="80"/>
      <c r="IWB885" s="80"/>
      <c r="IWC885" s="80"/>
      <c r="IWD885" s="80"/>
      <c r="IWE885" s="80"/>
      <c r="IWF885" s="80"/>
      <c r="IWG885" s="80"/>
      <c r="IWH885" s="80"/>
      <c r="IWI885" s="80"/>
      <c r="IWJ885" s="80"/>
      <c r="IWK885" s="80"/>
      <c r="IWL885" s="80"/>
      <c r="IWM885" s="80"/>
      <c r="IWN885" s="80"/>
      <c r="IWO885" s="80"/>
      <c r="IWP885" s="80"/>
      <c r="IWQ885" s="80"/>
      <c r="IWR885" s="80"/>
      <c r="IWS885" s="80"/>
      <c r="IWT885" s="80"/>
      <c r="IWU885" s="80"/>
      <c r="IWV885" s="80"/>
      <c r="IWW885" s="80"/>
      <c r="IWX885" s="80"/>
      <c r="IWY885" s="80"/>
      <c r="IWZ885" s="80"/>
      <c r="IXA885" s="80"/>
      <c r="IXB885" s="80"/>
      <c r="IXC885" s="80"/>
      <c r="IXD885" s="80"/>
      <c r="IXE885" s="80"/>
      <c r="IXF885" s="80"/>
      <c r="IXG885" s="80"/>
      <c r="IXH885" s="80"/>
      <c r="IXI885" s="80"/>
      <c r="IXJ885" s="80"/>
      <c r="IXK885" s="80"/>
      <c r="IXL885" s="80"/>
      <c r="IXM885" s="80"/>
      <c r="IXN885" s="80"/>
      <c r="IXO885" s="80"/>
      <c r="IXP885" s="80"/>
      <c r="IXQ885" s="80"/>
      <c r="IXR885" s="80"/>
      <c r="IXS885" s="80"/>
      <c r="IXT885" s="80"/>
      <c r="IXU885" s="80"/>
      <c r="IXV885" s="80"/>
      <c r="IXW885" s="80"/>
      <c r="IXX885" s="80"/>
      <c r="IXY885" s="80"/>
      <c r="IXZ885" s="80"/>
      <c r="IYA885" s="80"/>
      <c r="IYB885" s="80"/>
      <c r="IYC885" s="80"/>
      <c r="IYD885" s="80"/>
      <c r="IYE885" s="80"/>
      <c r="IYF885" s="80"/>
      <c r="IYG885" s="80"/>
      <c r="IYH885" s="80"/>
      <c r="IYI885" s="80"/>
      <c r="IYJ885" s="80"/>
      <c r="IYK885" s="80"/>
      <c r="IYL885" s="80"/>
      <c r="IYM885" s="80"/>
      <c r="IYN885" s="80"/>
      <c r="IYO885" s="80"/>
      <c r="IYP885" s="80"/>
      <c r="IYQ885" s="80"/>
      <c r="IYR885" s="80"/>
      <c r="IYS885" s="80"/>
      <c r="IYT885" s="80"/>
      <c r="IYU885" s="80"/>
      <c r="IYV885" s="80"/>
      <c r="IYW885" s="80"/>
      <c r="IYX885" s="80"/>
      <c r="IYY885" s="80"/>
      <c r="IYZ885" s="80"/>
      <c r="IZA885" s="80"/>
      <c r="IZB885" s="80"/>
      <c r="IZC885" s="80"/>
      <c r="IZD885" s="80"/>
      <c r="IZE885" s="80"/>
      <c r="IZF885" s="80"/>
      <c r="IZG885" s="80"/>
      <c r="IZH885" s="80"/>
      <c r="IZI885" s="80"/>
      <c r="IZJ885" s="80"/>
      <c r="IZK885" s="80"/>
      <c r="IZL885" s="80"/>
      <c r="IZM885" s="80"/>
      <c r="IZN885" s="80"/>
      <c r="IZO885" s="80"/>
      <c r="IZP885" s="80"/>
      <c r="IZQ885" s="80"/>
      <c r="IZR885" s="80"/>
      <c r="IZS885" s="80"/>
      <c r="IZT885" s="80"/>
      <c r="IZU885" s="80"/>
      <c r="IZV885" s="80"/>
      <c r="IZW885" s="80"/>
      <c r="IZX885" s="80"/>
      <c r="IZY885" s="80"/>
      <c r="IZZ885" s="80"/>
      <c r="JAA885" s="80"/>
      <c r="JAB885" s="80"/>
      <c r="JAC885" s="80"/>
      <c r="JAD885" s="80"/>
      <c r="JAE885" s="80"/>
      <c r="JAF885" s="80"/>
      <c r="JAG885" s="80"/>
      <c r="JAH885" s="80"/>
      <c r="JAI885" s="80"/>
      <c r="JAJ885" s="80"/>
      <c r="JAK885" s="80"/>
      <c r="JAL885" s="80"/>
      <c r="JAM885" s="80"/>
      <c r="JAN885" s="80"/>
      <c r="JAO885" s="80"/>
      <c r="JAP885" s="80"/>
      <c r="JAQ885" s="80"/>
      <c r="JAR885" s="80"/>
      <c r="JAS885" s="80"/>
      <c r="JAT885" s="80"/>
      <c r="JAU885" s="80"/>
      <c r="JAV885" s="80"/>
      <c r="JAW885" s="80"/>
      <c r="JAX885" s="80"/>
      <c r="JAY885" s="80"/>
      <c r="JAZ885" s="80"/>
      <c r="JBA885" s="80"/>
      <c r="JBB885" s="80"/>
      <c r="JBC885" s="80"/>
      <c r="JBD885" s="80"/>
      <c r="JBE885" s="80"/>
      <c r="JBF885" s="80"/>
      <c r="JBG885" s="80"/>
      <c r="JBH885" s="80"/>
      <c r="JBI885" s="80"/>
      <c r="JBJ885" s="80"/>
      <c r="JBK885" s="80"/>
      <c r="JBL885" s="80"/>
      <c r="JBM885" s="80"/>
      <c r="JBN885" s="80"/>
      <c r="JBO885" s="80"/>
      <c r="JBP885" s="80"/>
      <c r="JBQ885" s="80"/>
      <c r="JBR885" s="80"/>
      <c r="JBS885" s="80"/>
      <c r="JBT885" s="80"/>
      <c r="JBU885" s="80"/>
      <c r="JBV885" s="80"/>
      <c r="JBW885" s="80"/>
      <c r="JBX885" s="80"/>
      <c r="JBY885" s="80"/>
      <c r="JBZ885" s="80"/>
      <c r="JCA885" s="80"/>
      <c r="JCB885" s="80"/>
      <c r="JCC885" s="80"/>
      <c r="JCD885" s="80"/>
      <c r="JCE885" s="80"/>
      <c r="JCF885" s="80"/>
      <c r="JCG885" s="80"/>
      <c r="JCH885" s="80"/>
      <c r="JCI885" s="80"/>
      <c r="JCJ885" s="80"/>
      <c r="JCK885" s="80"/>
      <c r="JCL885" s="80"/>
      <c r="JCM885" s="80"/>
      <c r="JCN885" s="80"/>
      <c r="JCO885" s="80"/>
      <c r="JCP885" s="80"/>
      <c r="JCQ885" s="80"/>
      <c r="JCR885" s="80"/>
      <c r="JCS885" s="80"/>
      <c r="JCT885" s="80"/>
      <c r="JCU885" s="80"/>
      <c r="JCV885" s="80"/>
      <c r="JCW885" s="80"/>
      <c r="JCX885" s="80"/>
      <c r="JCY885" s="80"/>
      <c r="JCZ885" s="80"/>
      <c r="JDA885" s="80"/>
      <c r="JDB885" s="80"/>
      <c r="JDC885" s="80"/>
      <c r="JDD885" s="80"/>
      <c r="JDE885" s="80"/>
      <c r="JDF885" s="80"/>
      <c r="JDG885" s="80"/>
      <c r="JDH885" s="80"/>
      <c r="JDI885" s="80"/>
      <c r="JDJ885" s="80"/>
      <c r="JDK885" s="80"/>
      <c r="JDL885" s="80"/>
      <c r="JDM885" s="80"/>
      <c r="JDN885" s="80"/>
      <c r="JDO885" s="80"/>
      <c r="JDP885" s="80"/>
      <c r="JDQ885" s="80"/>
      <c r="JDR885" s="80"/>
      <c r="JDS885" s="80"/>
      <c r="JDT885" s="80"/>
      <c r="JDU885" s="80"/>
      <c r="JDV885" s="80"/>
      <c r="JDW885" s="80"/>
      <c r="JDX885" s="80"/>
      <c r="JDY885" s="80"/>
      <c r="JDZ885" s="80"/>
      <c r="JEA885" s="80"/>
      <c r="JEB885" s="80"/>
      <c r="JEC885" s="80"/>
      <c r="JED885" s="80"/>
      <c r="JEE885" s="80"/>
      <c r="JEF885" s="80"/>
      <c r="JEG885" s="80"/>
      <c r="JEH885" s="80"/>
      <c r="JEI885" s="80"/>
      <c r="JEJ885" s="80"/>
      <c r="JEK885" s="80"/>
      <c r="JEL885" s="80"/>
      <c r="JEM885" s="80"/>
      <c r="JEN885" s="80"/>
      <c r="JEO885" s="80"/>
      <c r="JEP885" s="80"/>
      <c r="JEQ885" s="80"/>
      <c r="JER885" s="80"/>
      <c r="JES885" s="80"/>
      <c r="JET885" s="80"/>
      <c r="JEU885" s="80"/>
      <c r="JEV885" s="80"/>
      <c r="JEW885" s="80"/>
      <c r="JEX885" s="80"/>
      <c r="JEY885" s="80"/>
      <c r="JEZ885" s="80"/>
      <c r="JFA885" s="80"/>
      <c r="JFB885" s="80"/>
      <c r="JFC885" s="80"/>
      <c r="JFD885" s="80"/>
      <c r="JFE885" s="80"/>
      <c r="JFF885" s="80"/>
      <c r="JFG885" s="80"/>
      <c r="JFH885" s="80"/>
      <c r="JFI885" s="80"/>
      <c r="JFJ885" s="80"/>
      <c r="JFK885" s="80"/>
      <c r="JFL885" s="80"/>
      <c r="JFM885" s="80"/>
      <c r="JFN885" s="80"/>
      <c r="JFO885" s="80"/>
      <c r="JFP885" s="80"/>
      <c r="JFQ885" s="80"/>
      <c r="JFR885" s="80"/>
      <c r="JFS885" s="80"/>
      <c r="JFT885" s="80"/>
      <c r="JFU885" s="80"/>
      <c r="JFV885" s="80"/>
      <c r="JFW885" s="80"/>
      <c r="JFX885" s="80"/>
      <c r="JFY885" s="80"/>
      <c r="JFZ885" s="80"/>
      <c r="JGA885" s="80"/>
      <c r="JGB885" s="80"/>
      <c r="JGC885" s="80"/>
      <c r="JGD885" s="80"/>
      <c r="JGE885" s="80"/>
      <c r="JGF885" s="80"/>
      <c r="JGG885" s="80"/>
      <c r="JGH885" s="80"/>
      <c r="JGI885" s="80"/>
      <c r="JGJ885" s="80"/>
      <c r="JGK885" s="80"/>
      <c r="JGL885" s="80"/>
      <c r="JGM885" s="80"/>
      <c r="JGN885" s="80"/>
      <c r="JGO885" s="80"/>
      <c r="JGP885" s="80"/>
      <c r="JGQ885" s="80"/>
      <c r="JGR885" s="80"/>
      <c r="JGS885" s="80"/>
      <c r="JGT885" s="80"/>
      <c r="JGU885" s="80"/>
      <c r="JGV885" s="80"/>
      <c r="JGW885" s="80"/>
      <c r="JGX885" s="80"/>
      <c r="JGY885" s="80"/>
      <c r="JGZ885" s="80"/>
      <c r="JHA885" s="80"/>
      <c r="JHB885" s="80"/>
      <c r="JHC885" s="80"/>
      <c r="JHD885" s="80"/>
      <c r="JHE885" s="80"/>
      <c r="JHF885" s="80"/>
      <c r="JHG885" s="80"/>
      <c r="JHH885" s="80"/>
      <c r="JHI885" s="80"/>
      <c r="JHJ885" s="80"/>
      <c r="JHK885" s="80"/>
      <c r="JHL885" s="80"/>
      <c r="JHM885" s="80"/>
      <c r="JHN885" s="80"/>
      <c r="JHO885" s="80"/>
      <c r="JHP885" s="80"/>
      <c r="JHQ885" s="80"/>
      <c r="JHR885" s="80"/>
      <c r="JHS885" s="80"/>
      <c r="JHT885" s="80"/>
      <c r="JHU885" s="80"/>
      <c r="JHV885" s="80"/>
      <c r="JHW885" s="80"/>
      <c r="JHX885" s="80"/>
      <c r="JHY885" s="80"/>
      <c r="JHZ885" s="80"/>
      <c r="JIA885" s="80"/>
      <c r="JIB885" s="80"/>
      <c r="JIC885" s="80"/>
      <c r="JID885" s="80"/>
      <c r="JIE885" s="80"/>
      <c r="JIF885" s="80"/>
      <c r="JIG885" s="80"/>
      <c r="JIH885" s="80"/>
      <c r="JII885" s="80"/>
      <c r="JIJ885" s="80"/>
      <c r="JIK885" s="80"/>
      <c r="JIL885" s="80"/>
      <c r="JIM885" s="80"/>
      <c r="JIN885" s="80"/>
      <c r="JIO885" s="80"/>
      <c r="JIP885" s="80"/>
      <c r="JIQ885" s="80"/>
      <c r="JIR885" s="80"/>
      <c r="JIS885" s="80"/>
      <c r="JIT885" s="80"/>
      <c r="JIU885" s="80"/>
      <c r="JIV885" s="80"/>
      <c r="JIW885" s="80"/>
      <c r="JIX885" s="80"/>
      <c r="JIY885" s="80"/>
      <c r="JIZ885" s="80"/>
      <c r="JJA885" s="80"/>
      <c r="JJB885" s="80"/>
      <c r="JJC885" s="80"/>
      <c r="JJD885" s="80"/>
      <c r="JJE885" s="80"/>
      <c r="JJF885" s="80"/>
      <c r="JJG885" s="80"/>
      <c r="JJH885" s="80"/>
      <c r="JJI885" s="80"/>
      <c r="JJJ885" s="80"/>
      <c r="JJK885" s="80"/>
      <c r="JJL885" s="80"/>
      <c r="JJM885" s="80"/>
      <c r="JJN885" s="80"/>
      <c r="JJO885" s="80"/>
      <c r="JJP885" s="80"/>
      <c r="JJQ885" s="80"/>
      <c r="JJR885" s="80"/>
      <c r="JJS885" s="80"/>
      <c r="JJT885" s="80"/>
      <c r="JJU885" s="80"/>
      <c r="JJV885" s="80"/>
      <c r="JJW885" s="80"/>
      <c r="JJX885" s="80"/>
      <c r="JJY885" s="80"/>
      <c r="JJZ885" s="80"/>
      <c r="JKA885" s="80"/>
      <c r="JKB885" s="80"/>
      <c r="JKC885" s="80"/>
      <c r="JKD885" s="80"/>
      <c r="JKE885" s="80"/>
      <c r="JKF885" s="80"/>
      <c r="JKG885" s="80"/>
      <c r="JKH885" s="80"/>
      <c r="JKI885" s="80"/>
      <c r="JKJ885" s="80"/>
      <c r="JKK885" s="80"/>
      <c r="JKL885" s="80"/>
      <c r="JKM885" s="80"/>
      <c r="JKN885" s="80"/>
      <c r="JKO885" s="80"/>
      <c r="JKP885" s="80"/>
      <c r="JKQ885" s="80"/>
      <c r="JKR885" s="80"/>
      <c r="JKS885" s="80"/>
      <c r="JKT885" s="80"/>
      <c r="JKU885" s="80"/>
      <c r="JKV885" s="80"/>
      <c r="JKW885" s="80"/>
      <c r="JKX885" s="80"/>
      <c r="JKY885" s="80"/>
      <c r="JKZ885" s="80"/>
      <c r="JLA885" s="80"/>
      <c r="JLB885" s="80"/>
      <c r="JLC885" s="80"/>
      <c r="JLD885" s="80"/>
      <c r="JLE885" s="80"/>
      <c r="JLF885" s="80"/>
      <c r="JLG885" s="80"/>
      <c r="JLH885" s="80"/>
      <c r="JLI885" s="80"/>
      <c r="JLJ885" s="80"/>
      <c r="JLK885" s="80"/>
      <c r="JLL885" s="80"/>
      <c r="JLM885" s="80"/>
      <c r="JLN885" s="80"/>
      <c r="JLO885" s="80"/>
      <c r="JLP885" s="80"/>
      <c r="JLQ885" s="80"/>
      <c r="JLR885" s="80"/>
      <c r="JLS885" s="80"/>
      <c r="JLT885" s="80"/>
      <c r="JLU885" s="80"/>
      <c r="JLV885" s="80"/>
      <c r="JLW885" s="80"/>
      <c r="JLX885" s="80"/>
      <c r="JLY885" s="80"/>
      <c r="JLZ885" s="80"/>
      <c r="JMA885" s="80"/>
      <c r="JMB885" s="80"/>
      <c r="JMC885" s="80"/>
      <c r="JMD885" s="80"/>
      <c r="JME885" s="80"/>
      <c r="JMF885" s="80"/>
      <c r="JMG885" s="80"/>
      <c r="JMH885" s="80"/>
      <c r="JMI885" s="80"/>
      <c r="JMJ885" s="80"/>
      <c r="JMK885" s="80"/>
      <c r="JML885" s="80"/>
      <c r="JMM885" s="80"/>
      <c r="JMN885" s="80"/>
      <c r="JMO885" s="80"/>
      <c r="JMP885" s="80"/>
      <c r="JMQ885" s="80"/>
      <c r="JMR885" s="80"/>
      <c r="JMS885" s="80"/>
      <c r="JMT885" s="80"/>
      <c r="JMU885" s="80"/>
      <c r="JMV885" s="80"/>
      <c r="JMW885" s="80"/>
      <c r="JMX885" s="80"/>
      <c r="JMY885" s="80"/>
      <c r="JMZ885" s="80"/>
      <c r="JNA885" s="80"/>
      <c r="JNB885" s="80"/>
      <c r="JNC885" s="80"/>
      <c r="JND885" s="80"/>
      <c r="JNE885" s="80"/>
      <c r="JNF885" s="80"/>
      <c r="JNG885" s="80"/>
      <c r="JNH885" s="80"/>
      <c r="JNI885" s="80"/>
      <c r="JNJ885" s="80"/>
      <c r="JNK885" s="80"/>
      <c r="JNL885" s="80"/>
      <c r="JNM885" s="80"/>
      <c r="JNN885" s="80"/>
      <c r="JNO885" s="80"/>
      <c r="JNP885" s="80"/>
      <c r="JNQ885" s="80"/>
      <c r="JNR885" s="80"/>
      <c r="JNS885" s="80"/>
      <c r="JNT885" s="80"/>
      <c r="JNU885" s="80"/>
      <c r="JNV885" s="80"/>
      <c r="JNW885" s="80"/>
      <c r="JNX885" s="80"/>
      <c r="JNY885" s="80"/>
      <c r="JNZ885" s="80"/>
      <c r="JOA885" s="80"/>
      <c r="JOB885" s="80"/>
      <c r="JOC885" s="80"/>
      <c r="JOD885" s="80"/>
      <c r="JOE885" s="80"/>
      <c r="JOF885" s="80"/>
      <c r="JOG885" s="80"/>
      <c r="JOH885" s="80"/>
      <c r="JOI885" s="80"/>
      <c r="JOJ885" s="80"/>
      <c r="JOK885" s="80"/>
      <c r="JOL885" s="80"/>
      <c r="JOM885" s="80"/>
      <c r="JON885" s="80"/>
      <c r="JOO885" s="80"/>
      <c r="JOP885" s="80"/>
      <c r="JOQ885" s="80"/>
      <c r="JOR885" s="80"/>
      <c r="JOS885" s="80"/>
      <c r="JOT885" s="80"/>
      <c r="JOU885" s="80"/>
      <c r="JOV885" s="80"/>
      <c r="JOW885" s="80"/>
      <c r="JOX885" s="80"/>
      <c r="JOY885" s="80"/>
      <c r="JOZ885" s="80"/>
      <c r="JPA885" s="80"/>
      <c r="JPB885" s="80"/>
      <c r="JPC885" s="80"/>
      <c r="JPD885" s="80"/>
      <c r="JPE885" s="80"/>
      <c r="JPF885" s="80"/>
      <c r="JPG885" s="80"/>
      <c r="JPH885" s="80"/>
      <c r="JPI885" s="80"/>
      <c r="JPJ885" s="80"/>
      <c r="JPK885" s="80"/>
      <c r="JPL885" s="80"/>
      <c r="JPM885" s="80"/>
      <c r="JPN885" s="80"/>
      <c r="JPO885" s="80"/>
      <c r="JPP885" s="80"/>
      <c r="JPQ885" s="80"/>
      <c r="JPR885" s="80"/>
      <c r="JPS885" s="80"/>
      <c r="JPT885" s="80"/>
      <c r="JPU885" s="80"/>
      <c r="JPV885" s="80"/>
      <c r="JPW885" s="80"/>
      <c r="JPX885" s="80"/>
      <c r="JPY885" s="80"/>
      <c r="JPZ885" s="80"/>
      <c r="JQA885" s="80"/>
      <c r="JQB885" s="80"/>
      <c r="JQC885" s="80"/>
      <c r="JQD885" s="80"/>
      <c r="JQE885" s="80"/>
      <c r="JQF885" s="80"/>
      <c r="JQG885" s="80"/>
      <c r="JQH885" s="80"/>
      <c r="JQI885" s="80"/>
      <c r="JQJ885" s="80"/>
      <c r="JQK885" s="80"/>
      <c r="JQL885" s="80"/>
      <c r="JQM885" s="80"/>
      <c r="JQN885" s="80"/>
      <c r="JQO885" s="80"/>
      <c r="JQP885" s="80"/>
      <c r="JQQ885" s="80"/>
      <c r="JQR885" s="80"/>
      <c r="JQS885" s="80"/>
      <c r="JQT885" s="80"/>
      <c r="JQU885" s="80"/>
      <c r="JQV885" s="80"/>
      <c r="JQW885" s="80"/>
      <c r="JQX885" s="80"/>
      <c r="JQY885" s="80"/>
      <c r="JQZ885" s="80"/>
      <c r="JRA885" s="80"/>
      <c r="JRB885" s="80"/>
      <c r="JRC885" s="80"/>
      <c r="JRD885" s="80"/>
      <c r="JRE885" s="80"/>
      <c r="JRF885" s="80"/>
      <c r="JRG885" s="80"/>
      <c r="JRH885" s="80"/>
      <c r="JRI885" s="80"/>
      <c r="JRJ885" s="80"/>
      <c r="JRK885" s="80"/>
      <c r="JRL885" s="80"/>
      <c r="JRM885" s="80"/>
      <c r="JRN885" s="80"/>
      <c r="JRO885" s="80"/>
      <c r="JRP885" s="80"/>
      <c r="JRQ885" s="80"/>
      <c r="JRR885" s="80"/>
      <c r="JRS885" s="80"/>
      <c r="JRT885" s="80"/>
      <c r="JRU885" s="80"/>
      <c r="JRV885" s="80"/>
      <c r="JRW885" s="80"/>
      <c r="JRX885" s="80"/>
      <c r="JRY885" s="80"/>
      <c r="JRZ885" s="80"/>
      <c r="JSA885" s="80"/>
      <c r="JSB885" s="80"/>
      <c r="JSC885" s="80"/>
      <c r="JSD885" s="80"/>
      <c r="JSE885" s="80"/>
      <c r="JSF885" s="80"/>
      <c r="JSG885" s="80"/>
      <c r="JSH885" s="80"/>
      <c r="JSI885" s="80"/>
      <c r="JSJ885" s="80"/>
      <c r="JSK885" s="80"/>
      <c r="JSL885" s="80"/>
      <c r="JSM885" s="80"/>
      <c r="JSN885" s="80"/>
      <c r="JSO885" s="80"/>
      <c r="JSP885" s="80"/>
      <c r="JSQ885" s="80"/>
      <c r="JSR885" s="80"/>
      <c r="JSS885" s="80"/>
      <c r="JST885" s="80"/>
      <c r="JSU885" s="80"/>
      <c r="JSV885" s="80"/>
      <c r="JSW885" s="80"/>
      <c r="JSX885" s="80"/>
      <c r="JSY885" s="80"/>
      <c r="JSZ885" s="80"/>
      <c r="JTA885" s="80"/>
      <c r="JTB885" s="80"/>
      <c r="JTC885" s="80"/>
      <c r="JTD885" s="80"/>
      <c r="JTE885" s="80"/>
      <c r="JTF885" s="80"/>
      <c r="JTG885" s="80"/>
      <c r="JTH885" s="80"/>
      <c r="JTI885" s="80"/>
      <c r="JTJ885" s="80"/>
      <c r="JTK885" s="80"/>
      <c r="JTL885" s="80"/>
      <c r="JTM885" s="80"/>
      <c r="JTN885" s="80"/>
      <c r="JTO885" s="80"/>
      <c r="JTP885" s="80"/>
      <c r="JTQ885" s="80"/>
      <c r="JTR885" s="80"/>
      <c r="JTS885" s="80"/>
      <c r="JTT885" s="80"/>
      <c r="JTU885" s="80"/>
      <c r="JTV885" s="80"/>
      <c r="JTW885" s="80"/>
      <c r="JTX885" s="80"/>
      <c r="JTY885" s="80"/>
      <c r="JTZ885" s="80"/>
      <c r="JUA885" s="80"/>
      <c r="JUB885" s="80"/>
      <c r="JUC885" s="80"/>
      <c r="JUD885" s="80"/>
      <c r="JUE885" s="80"/>
      <c r="JUF885" s="80"/>
      <c r="JUG885" s="80"/>
      <c r="JUH885" s="80"/>
      <c r="JUI885" s="80"/>
      <c r="JUJ885" s="80"/>
      <c r="JUK885" s="80"/>
      <c r="JUL885" s="80"/>
      <c r="JUM885" s="80"/>
      <c r="JUN885" s="80"/>
      <c r="JUO885" s="80"/>
      <c r="JUP885" s="80"/>
      <c r="JUQ885" s="80"/>
      <c r="JUR885" s="80"/>
      <c r="JUS885" s="80"/>
      <c r="JUT885" s="80"/>
      <c r="JUU885" s="80"/>
      <c r="JUV885" s="80"/>
      <c r="JUW885" s="80"/>
      <c r="JUX885" s="80"/>
      <c r="JUY885" s="80"/>
      <c r="JUZ885" s="80"/>
      <c r="JVA885" s="80"/>
      <c r="JVB885" s="80"/>
      <c r="JVC885" s="80"/>
      <c r="JVD885" s="80"/>
      <c r="JVE885" s="80"/>
      <c r="JVF885" s="80"/>
      <c r="JVG885" s="80"/>
      <c r="JVH885" s="80"/>
      <c r="JVI885" s="80"/>
      <c r="JVJ885" s="80"/>
      <c r="JVK885" s="80"/>
      <c r="JVL885" s="80"/>
      <c r="JVM885" s="80"/>
      <c r="JVN885" s="80"/>
      <c r="JVO885" s="80"/>
      <c r="JVP885" s="80"/>
      <c r="JVQ885" s="80"/>
      <c r="JVR885" s="80"/>
      <c r="JVS885" s="80"/>
      <c r="JVT885" s="80"/>
      <c r="JVU885" s="80"/>
      <c r="JVV885" s="80"/>
      <c r="JVW885" s="80"/>
      <c r="JVX885" s="80"/>
      <c r="JVY885" s="80"/>
      <c r="JVZ885" s="80"/>
      <c r="JWA885" s="80"/>
      <c r="JWB885" s="80"/>
      <c r="JWC885" s="80"/>
      <c r="JWD885" s="80"/>
      <c r="JWE885" s="80"/>
      <c r="JWF885" s="80"/>
      <c r="JWG885" s="80"/>
      <c r="JWH885" s="80"/>
      <c r="JWI885" s="80"/>
      <c r="JWJ885" s="80"/>
      <c r="JWK885" s="80"/>
      <c r="JWL885" s="80"/>
      <c r="JWM885" s="80"/>
      <c r="JWN885" s="80"/>
      <c r="JWO885" s="80"/>
      <c r="JWP885" s="80"/>
      <c r="JWQ885" s="80"/>
      <c r="JWR885" s="80"/>
      <c r="JWS885" s="80"/>
      <c r="JWT885" s="80"/>
      <c r="JWU885" s="80"/>
      <c r="JWV885" s="80"/>
      <c r="JWW885" s="80"/>
      <c r="JWX885" s="80"/>
      <c r="JWY885" s="80"/>
      <c r="JWZ885" s="80"/>
      <c r="JXA885" s="80"/>
      <c r="JXB885" s="80"/>
      <c r="JXC885" s="80"/>
      <c r="JXD885" s="80"/>
      <c r="JXE885" s="80"/>
      <c r="JXF885" s="80"/>
      <c r="JXG885" s="80"/>
      <c r="JXH885" s="80"/>
      <c r="JXI885" s="80"/>
      <c r="JXJ885" s="80"/>
      <c r="JXK885" s="80"/>
      <c r="JXL885" s="80"/>
      <c r="JXM885" s="80"/>
      <c r="JXN885" s="80"/>
      <c r="JXO885" s="80"/>
      <c r="JXP885" s="80"/>
      <c r="JXQ885" s="80"/>
      <c r="JXR885" s="80"/>
      <c r="JXS885" s="80"/>
      <c r="JXT885" s="80"/>
      <c r="JXU885" s="80"/>
      <c r="JXV885" s="80"/>
      <c r="JXW885" s="80"/>
      <c r="JXX885" s="80"/>
      <c r="JXY885" s="80"/>
      <c r="JXZ885" s="80"/>
      <c r="JYA885" s="80"/>
      <c r="JYB885" s="80"/>
      <c r="JYC885" s="80"/>
      <c r="JYD885" s="80"/>
      <c r="JYE885" s="80"/>
      <c r="JYF885" s="80"/>
      <c r="JYG885" s="80"/>
      <c r="JYH885" s="80"/>
      <c r="JYI885" s="80"/>
      <c r="JYJ885" s="80"/>
      <c r="JYK885" s="80"/>
      <c r="JYL885" s="80"/>
      <c r="JYM885" s="80"/>
      <c r="JYN885" s="80"/>
      <c r="JYO885" s="80"/>
      <c r="JYP885" s="80"/>
      <c r="JYQ885" s="80"/>
      <c r="JYR885" s="80"/>
      <c r="JYS885" s="80"/>
      <c r="JYT885" s="80"/>
      <c r="JYU885" s="80"/>
      <c r="JYV885" s="80"/>
      <c r="JYW885" s="80"/>
      <c r="JYX885" s="80"/>
      <c r="JYY885" s="80"/>
      <c r="JYZ885" s="80"/>
      <c r="JZA885" s="80"/>
      <c r="JZB885" s="80"/>
      <c r="JZC885" s="80"/>
      <c r="JZD885" s="80"/>
      <c r="JZE885" s="80"/>
      <c r="JZF885" s="80"/>
      <c r="JZG885" s="80"/>
      <c r="JZH885" s="80"/>
      <c r="JZI885" s="80"/>
      <c r="JZJ885" s="80"/>
      <c r="JZK885" s="80"/>
      <c r="JZL885" s="80"/>
      <c r="JZM885" s="80"/>
      <c r="JZN885" s="80"/>
      <c r="JZO885" s="80"/>
      <c r="JZP885" s="80"/>
      <c r="JZQ885" s="80"/>
      <c r="JZR885" s="80"/>
      <c r="JZS885" s="80"/>
      <c r="JZT885" s="80"/>
      <c r="JZU885" s="80"/>
      <c r="JZV885" s="80"/>
      <c r="JZW885" s="80"/>
      <c r="JZX885" s="80"/>
      <c r="JZY885" s="80"/>
      <c r="JZZ885" s="80"/>
      <c r="KAA885" s="80"/>
      <c r="KAB885" s="80"/>
      <c r="KAC885" s="80"/>
      <c r="KAD885" s="80"/>
      <c r="KAE885" s="80"/>
      <c r="KAF885" s="80"/>
      <c r="KAG885" s="80"/>
      <c r="KAH885" s="80"/>
      <c r="KAI885" s="80"/>
      <c r="KAJ885" s="80"/>
      <c r="KAK885" s="80"/>
      <c r="KAL885" s="80"/>
      <c r="KAM885" s="80"/>
      <c r="KAN885" s="80"/>
      <c r="KAO885" s="80"/>
      <c r="KAP885" s="80"/>
      <c r="KAQ885" s="80"/>
      <c r="KAR885" s="80"/>
      <c r="KAS885" s="80"/>
      <c r="KAT885" s="80"/>
      <c r="KAU885" s="80"/>
      <c r="KAV885" s="80"/>
      <c r="KAW885" s="80"/>
      <c r="KAX885" s="80"/>
      <c r="KAY885" s="80"/>
      <c r="KAZ885" s="80"/>
      <c r="KBA885" s="80"/>
      <c r="KBB885" s="80"/>
      <c r="KBC885" s="80"/>
      <c r="KBD885" s="80"/>
      <c r="KBE885" s="80"/>
      <c r="KBF885" s="80"/>
      <c r="KBG885" s="80"/>
      <c r="KBH885" s="80"/>
      <c r="KBI885" s="80"/>
      <c r="KBJ885" s="80"/>
      <c r="KBK885" s="80"/>
      <c r="KBL885" s="80"/>
      <c r="KBM885" s="80"/>
      <c r="KBN885" s="80"/>
      <c r="KBO885" s="80"/>
      <c r="KBP885" s="80"/>
      <c r="KBQ885" s="80"/>
      <c r="KBR885" s="80"/>
      <c r="KBS885" s="80"/>
      <c r="KBT885" s="80"/>
      <c r="KBU885" s="80"/>
      <c r="KBV885" s="80"/>
      <c r="KBW885" s="80"/>
      <c r="KBX885" s="80"/>
      <c r="KBY885" s="80"/>
      <c r="KBZ885" s="80"/>
      <c r="KCA885" s="80"/>
      <c r="KCB885" s="80"/>
      <c r="KCC885" s="80"/>
      <c r="KCD885" s="80"/>
      <c r="KCE885" s="80"/>
      <c r="KCF885" s="80"/>
      <c r="KCG885" s="80"/>
      <c r="KCH885" s="80"/>
      <c r="KCI885" s="80"/>
      <c r="KCJ885" s="80"/>
      <c r="KCK885" s="80"/>
      <c r="KCL885" s="80"/>
      <c r="KCM885" s="80"/>
      <c r="KCN885" s="80"/>
      <c r="KCO885" s="80"/>
      <c r="KCP885" s="80"/>
      <c r="KCQ885" s="80"/>
      <c r="KCR885" s="80"/>
      <c r="KCS885" s="80"/>
      <c r="KCT885" s="80"/>
      <c r="KCU885" s="80"/>
      <c r="KCV885" s="80"/>
      <c r="KCW885" s="80"/>
      <c r="KCX885" s="80"/>
      <c r="KCY885" s="80"/>
      <c r="KCZ885" s="80"/>
      <c r="KDA885" s="80"/>
      <c r="KDB885" s="80"/>
      <c r="KDC885" s="80"/>
      <c r="KDD885" s="80"/>
      <c r="KDE885" s="80"/>
      <c r="KDF885" s="80"/>
      <c r="KDG885" s="80"/>
      <c r="KDH885" s="80"/>
      <c r="KDI885" s="80"/>
      <c r="KDJ885" s="80"/>
      <c r="KDK885" s="80"/>
      <c r="KDL885" s="80"/>
      <c r="KDM885" s="80"/>
      <c r="KDN885" s="80"/>
      <c r="KDO885" s="80"/>
      <c r="KDP885" s="80"/>
      <c r="KDQ885" s="80"/>
      <c r="KDR885" s="80"/>
      <c r="KDS885" s="80"/>
      <c r="KDT885" s="80"/>
      <c r="KDU885" s="80"/>
      <c r="KDV885" s="80"/>
      <c r="KDW885" s="80"/>
      <c r="KDX885" s="80"/>
      <c r="KDY885" s="80"/>
      <c r="KDZ885" s="80"/>
      <c r="KEA885" s="80"/>
      <c r="KEB885" s="80"/>
      <c r="KEC885" s="80"/>
      <c r="KED885" s="80"/>
      <c r="KEE885" s="80"/>
      <c r="KEF885" s="80"/>
      <c r="KEG885" s="80"/>
      <c r="KEH885" s="80"/>
      <c r="KEI885" s="80"/>
      <c r="KEJ885" s="80"/>
      <c r="KEK885" s="80"/>
      <c r="KEL885" s="80"/>
      <c r="KEM885" s="80"/>
      <c r="KEN885" s="80"/>
      <c r="KEO885" s="80"/>
      <c r="KEP885" s="80"/>
      <c r="KEQ885" s="80"/>
      <c r="KER885" s="80"/>
      <c r="KES885" s="80"/>
      <c r="KET885" s="80"/>
      <c r="KEU885" s="80"/>
      <c r="KEV885" s="80"/>
      <c r="KEW885" s="80"/>
      <c r="KEX885" s="80"/>
      <c r="KEY885" s="80"/>
      <c r="KEZ885" s="80"/>
      <c r="KFA885" s="80"/>
      <c r="KFB885" s="80"/>
      <c r="KFC885" s="80"/>
      <c r="KFD885" s="80"/>
      <c r="KFE885" s="80"/>
      <c r="KFF885" s="80"/>
      <c r="KFG885" s="80"/>
      <c r="KFH885" s="80"/>
      <c r="KFI885" s="80"/>
      <c r="KFJ885" s="80"/>
      <c r="KFK885" s="80"/>
      <c r="KFL885" s="80"/>
      <c r="KFM885" s="80"/>
      <c r="KFN885" s="80"/>
      <c r="KFO885" s="80"/>
      <c r="KFP885" s="80"/>
      <c r="KFQ885" s="80"/>
      <c r="KFR885" s="80"/>
      <c r="KFS885" s="80"/>
      <c r="KFT885" s="80"/>
      <c r="KFU885" s="80"/>
      <c r="KFV885" s="80"/>
      <c r="KFW885" s="80"/>
      <c r="KFX885" s="80"/>
      <c r="KFY885" s="80"/>
      <c r="KFZ885" s="80"/>
      <c r="KGA885" s="80"/>
      <c r="KGB885" s="80"/>
      <c r="KGC885" s="80"/>
      <c r="KGD885" s="80"/>
      <c r="KGE885" s="80"/>
      <c r="KGF885" s="80"/>
      <c r="KGG885" s="80"/>
      <c r="KGH885" s="80"/>
      <c r="KGI885" s="80"/>
      <c r="KGJ885" s="80"/>
      <c r="KGK885" s="80"/>
      <c r="KGL885" s="80"/>
      <c r="KGM885" s="80"/>
      <c r="KGN885" s="80"/>
      <c r="KGO885" s="80"/>
      <c r="KGP885" s="80"/>
      <c r="KGQ885" s="80"/>
      <c r="KGR885" s="80"/>
      <c r="KGS885" s="80"/>
      <c r="KGT885" s="80"/>
      <c r="KGU885" s="80"/>
      <c r="KGV885" s="80"/>
      <c r="KGW885" s="80"/>
      <c r="KGX885" s="80"/>
      <c r="KGY885" s="80"/>
      <c r="KGZ885" s="80"/>
      <c r="KHA885" s="80"/>
      <c r="KHB885" s="80"/>
      <c r="KHC885" s="80"/>
      <c r="KHD885" s="80"/>
      <c r="KHE885" s="80"/>
      <c r="KHF885" s="80"/>
      <c r="KHG885" s="80"/>
      <c r="KHH885" s="80"/>
      <c r="KHI885" s="80"/>
      <c r="KHJ885" s="80"/>
      <c r="KHK885" s="80"/>
      <c r="KHL885" s="80"/>
      <c r="KHM885" s="80"/>
      <c r="KHN885" s="80"/>
      <c r="KHO885" s="80"/>
      <c r="KHP885" s="80"/>
      <c r="KHQ885" s="80"/>
      <c r="KHR885" s="80"/>
      <c r="KHS885" s="80"/>
      <c r="KHT885" s="80"/>
      <c r="KHU885" s="80"/>
      <c r="KHV885" s="80"/>
      <c r="KHW885" s="80"/>
      <c r="KHX885" s="80"/>
      <c r="KHY885" s="80"/>
      <c r="KHZ885" s="80"/>
      <c r="KIA885" s="80"/>
      <c r="KIB885" s="80"/>
      <c r="KIC885" s="80"/>
      <c r="KID885" s="80"/>
      <c r="KIE885" s="80"/>
      <c r="KIF885" s="80"/>
      <c r="KIG885" s="80"/>
      <c r="KIH885" s="80"/>
      <c r="KII885" s="80"/>
      <c r="KIJ885" s="80"/>
      <c r="KIK885" s="80"/>
      <c r="KIL885" s="80"/>
      <c r="KIM885" s="80"/>
      <c r="KIN885" s="80"/>
      <c r="KIO885" s="80"/>
      <c r="KIP885" s="80"/>
      <c r="KIQ885" s="80"/>
      <c r="KIR885" s="80"/>
      <c r="KIS885" s="80"/>
      <c r="KIT885" s="80"/>
      <c r="KIU885" s="80"/>
      <c r="KIV885" s="80"/>
      <c r="KIW885" s="80"/>
      <c r="KIX885" s="80"/>
      <c r="KIY885" s="80"/>
      <c r="KIZ885" s="80"/>
      <c r="KJA885" s="80"/>
      <c r="KJB885" s="80"/>
      <c r="KJC885" s="80"/>
      <c r="KJD885" s="80"/>
      <c r="KJE885" s="80"/>
      <c r="KJF885" s="80"/>
      <c r="KJG885" s="80"/>
      <c r="KJH885" s="80"/>
      <c r="KJI885" s="80"/>
      <c r="KJJ885" s="80"/>
      <c r="KJK885" s="80"/>
      <c r="KJL885" s="80"/>
      <c r="KJM885" s="80"/>
      <c r="KJN885" s="80"/>
      <c r="KJO885" s="80"/>
      <c r="KJP885" s="80"/>
      <c r="KJQ885" s="80"/>
      <c r="KJR885" s="80"/>
      <c r="KJS885" s="80"/>
      <c r="KJT885" s="80"/>
      <c r="KJU885" s="80"/>
      <c r="KJV885" s="80"/>
      <c r="KJW885" s="80"/>
      <c r="KJX885" s="80"/>
      <c r="KJY885" s="80"/>
      <c r="KJZ885" s="80"/>
      <c r="KKA885" s="80"/>
      <c r="KKB885" s="80"/>
      <c r="KKC885" s="80"/>
      <c r="KKD885" s="80"/>
      <c r="KKE885" s="80"/>
      <c r="KKF885" s="80"/>
      <c r="KKG885" s="80"/>
      <c r="KKH885" s="80"/>
      <c r="KKI885" s="80"/>
      <c r="KKJ885" s="80"/>
      <c r="KKK885" s="80"/>
      <c r="KKL885" s="80"/>
      <c r="KKM885" s="80"/>
      <c r="KKN885" s="80"/>
      <c r="KKO885" s="80"/>
      <c r="KKP885" s="80"/>
      <c r="KKQ885" s="80"/>
      <c r="KKR885" s="80"/>
      <c r="KKS885" s="80"/>
      <c r="KKT885" s="80"/>
      <c r="KKU885" s="80"/>
      <c r="KKV885" s="80"/>
      <c r="KKW885" s="80"/>
      <c r="KKX885" s="80"/>
      <c r="KKY885" s="80"/>
      <c r="KKZ885" s="80"/>
      <c r="KLA885" s="80"/>
      <c r="KLB885" s="80"/>
      <c r="KLC885" s="80"/>
      <c r="KLD885" s="80"/>
      <c r="KLE885" s="80"/>
      <c r="KLF885" s="80"/>
      <c r="KLG885" s="80"/>
      <c r="KLH885" s="80"/>
      <c r="KLI885" s="80"/>
      <c r="KLJ885" s="80"/>
      <c r="KLK885" s="80"/>
      <c r="KLL885" s="80"/>
      <c r="KLM885" s="80"/>
      <c r="KLN885" s="80"/>
      <c r="KLO885" s="80"/>
      <c r="KLP885" s="80"/>
      <c r="KLQ885" s="80"/>
      <c r="KLR885" s="80"/>
      <c r="KLS885" s="80"/>
      <c r="KLT885" s="80"/>
      <c r="KLU885" s="80"/>
      <c r="KLV885" s="80"/>
      <c r="KLW885" s="80"/>
      <c r="KLX885" s="80"/>
      <c r="KLY885" s="80"/>
      <c r="KLZ885" s="80"/>
      <c r="KMA885" s="80"/>
      <c r="KMB885" s="80"/>
      <c r="KMC885" s="80"/>
      <c r="KMD885" s="80"/>
      <c r="KME885" s="80"/>
      <c r="KMF885" s="80"/>
      <c r="KMG885" s="80"/>
      <c r="KMH885" s="80"/>
      <c r="KMI885" s="80"/>
      <c r="KMJ885" s="80"/>
      <c r="KMK885" s="80"/>
      <c r="KML885" s="80"/>
      <c r="KMM885" s="80"/>
      <c r="KMN885" s="80"/>
      <c r="KMO885" s="80"/>
      <c r="KMP885" s="80"/>
      <c r="KMQ885" s="80"/>
      <c r="KMR885" s="80"/>
      <c r="KMS885" s="80"/>
      <c r="KMT885" s="80"/>
      <c r="KMU885" s="80"/>
      <c r="KMV885" s="80"/>
      <c r="KMW885" s="80"/>
      <c r="KMX885" s="80"/>
      <c r="KMY885" s="80"/>
      <c r="KMZ885" s="80"/>
      <c r="KNA885" s="80"/>
      <c r="KNB885" s="80"/>
      <c r="KNC885" s="80"/>
      <c r="KND885" s="80"/>
      <c r="KNE885" s="80"/>
      <c r="KNF885" s="80"/>
      <c r="KNG885" s="80"/>
      <c r="KNH885" s="80"/>
      <c r="KNI885" s="80"/>
      <c r="KNJ885" s="80"/>
      <c r="KNK885" s="80"/>
      <c r="KNL885" s="80"/>
      <c r="KNM885" s="80"/>
      <c r="KNN885" s="80"/>
      <c r="KNO885" s="80"/>
      <c r="KNP885" s="80"/>
      <c r="KNQ885" s="80"/>
      <c r="KNR885" s="80"/>
      <c r="KNS885" s="80"/>
      <c r="KNT885" s="80"/>
      <c r="KNU885" s="80"/>
      <c r="KNV885" s="80"/>
      <c r="KNW885" s="80"/>
      <c r="KNX885" s="80"/>
      <c r="KNY885" s="80"/>
      <c r="KNZ885" s="80"/>
      <c r="KOA885" s="80"/>
      <c r="KOB885" s="80"/>
      <c r="KOC885" s="80"/>
      <c r="KOD885" s="80"/>
      <c r="KOE885" s="80"/>
      <c r="KOF885" s="80"/>
      <c r="KOG885" s="80"/>
      <c r="KOH885" s="80"/>
      <c r="KOI885" s="80"/>
      <c r="KOJ885" s="80"/>
      <c r="KOK885" s="80"/>
      <c r="KOL885" s="80"/>
      <c r="KOM885" s="80"/>
      <c r="KON885" s="80"/>
      <c r="KOO885" s="80"/>
      <c r="KOP885" s="80"/>
      <c r="KOQ885" s="80"/>
      <c r="KOR885" s="80"/>
      <c r="KOS885" s="80"/>
      <c r="KOT885" s="80"/>
      <c r="KOU885" s="80"/>
      <c r="KOV885" s="80"/>
      <c r="KOW885" s="80"/>
      <c r="KOX885" s="80"/>
      <c r="KOY885" s="80"/>
      <c r="KOZ885" s="80"/>
      <c r="KPA885" s="80"/>
      <c r="KPB885" s="80"/>
      <c r="KPC885" s="80"/>
      <c r="KPD885" s="80"/>
      <c r="KPE885" s="80"/>
      <c r="KPF885" s="80"/>
      <c r="KPG885" s="80"/>
      <c r="KPH885" s="80"/>
      <c r="KPI885" s="80"/>
      <c r="KPJ885" s="80"/>
      <c r="KPK885" s="80"/>
      <c r="KPL885" s="80"/>
      <c r="KPM885" s="80"/>
      <c r="KPN885" s="80"/>
      <c r="KPO885" s="80"/>
      <c r="KPP885" s="80"/>
      <c r="KPQ885" s="80"/>
      <c r="KPR885" s="80"/>
      <c r="KPS885" s="80"/>
      <c r="KPT885" s="80"/>
      <c r="KPU885" s="80"/>
      <c r="KPV885" s="80"/>
      <c r="KPW885" s="80"/>
      <c r="KPX885" s="80"/>
      <c r="KPY885" s="80"/>
      <c r="KPZ885" s="80"/>
      <c r="KQA885" s="80"/>
      <c r="KQB885" s="80"/>
      <c r="KQC885" s="80"/>
      <c r="KQD885" s="80"/>
      <c r="KQE885" s="80"/>
      <c r="KQF885" s="80"/>
      <c r="KQG885" s="80"/>
      <c r="KQH885" s="80"/>
      <c r="KQI885" s="80"/>
      <c r="KQJ885" s="80"/>
      <c r="KQK885" s="80"/>
      <c r="KQL885" s="80"/>
      <c r="KQM885" s="80"/>
      <c r="KQN885" s="80"/>
      <c r="KQO885" s="80"/>
      <c r="KQP885" s="80"/>
      <c r="KQQ885" s="80"/>
      <c r="KQR885" s="80"/>
      <c r="KQS885" s="80"/>
      <c r="KQT885" s="80"/>
      <c r="KQU885" s="80"/>
      <c r="KQV885" s="80"/>
      <c r="KQW885" s="80"/>
      <c r="KQX885" s="80"/>
      <c r="KQY885" s="80"/>
      <c r="KQZ885" s="80"/>
      <c r="KRA885" s="80"/>
      <c r="KRB885" s="80"/>
      <c r="KRC885" s="80"/>
      <c r="KRD885" s="80"/>
      <c r="KRE885" s="80"/>
      <c r="KRF885" s="80"/>
      <c r="KRG885" s="80"/>
      <c r="KRH885" s="80"/>
      <c r="KRI885" s="80"/>
      <c r="KRJ885" s="80"/>
      <c r="KRK885" s="80"/>
      <c r="KRL885" s="80"/>
      <c r="KRM885" s="80"/>
      <c r="KRN885" s="80"/>
      <c r="KRO885" s="80"/>
      <c r="KRP885" s="80"/>
      <c r="KRQ885" s="80"/>
      <c r="KRR885" s="80"/>
      <c r="KRS885" s="80"/>
      <c r="KRT885" s="80"/>
      <c r="KRU885" s="80"/>
      <c r="KRV885" s="80"/>
      <c r="KRW885" s="80"/>
      <c r="KRX885" s="80"/>
      <c r="KRY885" s="80"/>
      <c r="KRZ885" s="80"/>
      <c r="KSA885" s="80"/>
      <c r="KSB885" s="80"/>
      <c r="KSC885" s="80"/>
      <c r="KSD885" s="80"/>
      <c r="KSE885" s="80"/>
      <c r="KSF885" s="80"/>
      <c r="KSG885" s="80"/>
      <c r="KSH885" s="80"/>
      <c r="KSI885" s="80"/>
      <c r="KSJ885" s="80"/>
      <c r="KSK885" s="80"/>
      <c r="KSL885" s="80"/>
      <c r="KSM885" s="80"/>
      <c r="KSN885" s="80"/>
      <c r="KSO885" s="80"/>
      <c r="KSP885" s="80"/>
      <c r="KSQ885" s="80"/>
      <c r="KSR885" s="80"/>
      <c r="KSS885" s="80"/>
      <c r="KST885" s="80"/>
      <c r="KSU885" s="80"/>
      <c r="KSV885" s="80"/>
      <c r="KSW885" s="80"/>
      <c r="KSX885" s="80"/>
      <c r="KSY885" s="80"/>
      <c r="KSZ885" s="80"/>
      <c r="KTA885" s="80"/>
      <c r="KTB885" s="80"/>
      <c r="KTC885" s="80"/>
      <c r="KTD885" s="80"/>
      <c r="KTE885" s="80"/>
      <c r="KTF885" s="80"/>
      <c r="KTG885" s="80"/>
      <c r="KTH885" s="80"/>
      <c r="KTI885" s="80"/>
      <c r="KTJ885" s="80"/>
      <c r="KTK885" s="80"/>
      <c r="KTL885" s="80"/>
      <c r="KTM885" s="80"/>
      <c r="KTN885" s="80"/>
      <c r="KTO885" s="80"/>
      <c r="KTP885" s="80"/>
      <c r="KTQ885" s="80"/>
      <c r="KTR885" s="80"/>
      <c r="KTS885" s="80"/>
      <c r="KTT885" s="80"/>
      <c r="KTU885" s="80"/>
      <c r="KTV885" s="80"/>
      <c r="KTW885" s="80"/>
      <c r="KTX885" s="80"/>
      <c r="KTY885" s="80"/>
      <c r="KTZ885" s="80"/>
      <c r="KUA885" s="80"/>
      <c r="KUB885" s="80"/>
      <c r="KUC885" s="80"/>
      <c r="KUD885" s="80"/>
      <c r="KUE885" s="80"/>
      <c r="KUF885" s="80"/>
      <c r="KUG885" s="80"/>
      <c r="KUH885" s="80"/>
      <c r="KUI885" s="80"/>
      <c r="KUJ885" s="80"/>
      <c r="KUK885" s="80"/>
      <c r="KUL885" s="80"/>
      <c r="KUM885" s="80"/>
      <c r="KUN885" s="80"/>
      <c r="KUO885" s="80"/>
      <c r="KUP885" s="80"/>
      <c r="KUQ885" s="80"/>
      <c r="KUR885" s="80"/>
      <c r="KUS885" s="80"/>
      <c r="KUT885" s="80"/>
      <c r="KUU885" s="80"/>
      <c r="KUV885" s="80"/>
      <c r="KUW885" s="80"/>
      <c r="KUX885" s="80"/>
      <c r="KUY885" s="80"/>
      <c r="KUZ885" s="80"/>
      <c r="KVA885" s="80"/>
      <c r="KVB885" s="80"/>
      <c r="KVC885" s="80"/>
      <c r="KVD885" s="80"/>
      <c r="KVE885" s="80"/>
      <c r="KVF885" s="80"/>
      <c r="KVG885" s="80"/>
      <c r="KVH885" s="80"/>
      <c r="KVI885" s="80"/>
      <c r="KVJ885" s="80"/>
      <c r="KVK885" s="80"/>
      <c r="KVL885" s="80"/>
      <c r="KVM885" s="80"/>
      <c r="KVN885" s="80"/>
      <c r="KVO885" s="80"/>
      <c r="KVP885" s="80"/>
      <c r="KVQ885" s="80"/>
      <c r="KVR885" s="80"/>
      <c r="KVS885" s="80"/>
      <c r="KVT885" s="80"/>
      <c r="KVU885" s="80"/>
      <c r="KVV885" s="80"/>
      <c r="KVW885" s="80"/>
      <c r="KVX885" s="80"/>
      <c r="KVY885" s="80"/>
      <c r="KVZ885" s="80"/>
      <c r="KWA885" s="80"/>
      <c r="KWB885" s="80"/>
      <c r="KWC885" s="80"/>
      <c r="KWD885" s="80"/>
      <c r="KWE885" s="80"/>
      <c r="KWF885" s="80"/>
      <c r="KWG885" s="80"/>
      <c r="KWH885" s="80"/>
      <c r="KWI885" s="80"/>
      <c r="KWJ885" s="80"/>
      <c r="KWK885" s="80"/>
      <c r="KWL885" s="80"/>
      <c r="KWM885" s="80"/>
      <c r="KWN885" s="80"/>
      <c r="KWO885" s="80"/>
      <c r="KWP885" s="80"/>
      <c r="KWQ885" s="80"/>
      <c r="KWR885" s="80"/>
      <c r="KWS885" s="80"/>
      <c r="KWT885" s="80"/>
      <c r="KWU885" s="80"/>
      <c r="KWV885" s="80"/>
      <c r="KWW885" s="80"/>
      <c r="KWX885" s="80"/>
      <c r="KWY885" s="80"/>
      <c r="KWZ885" s="80"/>
      <c r="KXA885" s="80"/>
      <c r="KXB885" s="80"/>
      <c r="KXC885" s="80"/>
      <c r="KXD885" s="80"/>
      <c r="KXE885" s="80"/>
      <c r="KXF885" s="80"/>
      <c r="KXG885" s="80"/>
      <c r="KXH885" s="80"/>
      <c r="KXI885" s="80"/>
      <c r="KXJ885" s="80"/>
      <c r="KXK885" s="80"/>
      <c r="KXL885" s="80"/>
      <c r="KXM885" s="80"/>
      <c r="KXN885" s="80"/>
      <c r="KXO885" s="80"/>
      <c r="KXP885" s="80"/>
      <c r="KXQ885" s="80"/>
      <c r="KXR885" s="80"/>
      <c r="KXS885" s="80"/>
      <c r="KXT885" s="80"/>
      <c r="KXU885" s="80"/>
      <c r="KXV885" s="80"/>
      <c r="KXW885" s="80"/>
      <c r="KXX885" s="80"/>
      <c r="KXY885" s="80"/>
      <c r="KXZ885" s="80"/>
      <c r="KYA885" s="80"/>
      <c r="KYB885" s="80"/>
      <c r="KYC885" s="80"/>
      <c r="KYD885" s="80"/>
      <c r="KYE885" s="80"/>
      <c r="KYF885" s="80"/>
      <c r="KYG885" s="80"/>
      <c r="KYH885" s="80"/>
      <c r="KYI885" s="80"/>
      <c r="KYJ885" s="80"/>
      <c r="KYK885" s="80"/>
      <c r="KYL885" s="80"/>
      <c r="KYM885" s="80"/>
      <c r="KYN885" s="80"/>
      <c r="KYO885" s="80"/>
      <c r="KYP885" s="80"/>
      <c r="KYQ885" s="80"/>
      <c r="KYR885" s="80"/>
      <c r="KYS885" s="80"/>
      <c r="KYT885" s="80"/>
      <c r="KYU885" s="80"/>
      <c r="KYV885" s="80"/>
      <c r="KYW885" s="80"/>
      <c r="KYX885" s="80"/>
      <c r="KYY885" s="80"/>
      <c r="KYZ885" s="80"/>
      <c r="KZA885" s="80"/>
      <c r="KZB885" s="80"/>
      <c r="KZC885" s="80"/>
      <c r="KZD885" s="80"/>
      <c r="KZE885" s="80"/>
      <c r="KZF885" s="80"/>
      <c r="KZG885" s="80"/>
      <c r="KZH885" s="80"/>
      <c r="KZI885" s="80"/>
      <c r="KZJ885" s="80"/>
      <c r="KZK885" s="80"/>
      <c r="KZL885" s="80"/>
      <c r="KZM885" s="80"/>
      <c r="KZN885" s="80"/>
      <c r="KZO885" s="80"/>
      <c r="KZP885" s="80"/>
      <c r="KZQ885" s="80"/>
      <c r="KZR885" s="80"/>
      <c r="KZS885" s="80"/>
      <c r="KZT885" s="80"/>
      <c r="KZU885" s="80"/>
      <c r="KZV885" s="80"/>
      <c r="KZW885" s="80"/>
      <c r="KZX885" s="80"/>
      <c r="KZY885" s="80"/>
      <c r="KZZ885" s="80"/>
      <c r="LAA885" s="80"/>
      <c r="LAB885" s="80"/>
      <c r="LAC885" s="80"/>
      <c r="LAD885" s="80"/>
      <c r="LAE885" s="80"/>
      <c r="LAF885" s="80"/>
      <c r="LAG885" s="80"/>
      <c r="LAH885" s="80"/>
      <c r="LAI885" s="80"/>
      <c r="LAJ885" s="80"/>
      <c r="LAK885" s="80"/>
      <c r="LAL885" s="80"/>
      <c r="LAM885" s="80"/>
      <c r="LAN885" s="80"/>
      <c r="LAO885" s="80"/>
      <c r="LAP885" s="80"/>
      <c r="LAQ885" s="80"/>
      <c r="LAR885" s="80"/>
      <c r="LAS885" s="80"/>
      <c r="LAT885" s="80"/>
      <c r="LAU885" s="80"/>
      <c r="LAV885" s="80"/>
      <c r="LAW885" s="80"/>
      <c r="LAX885" s="80"/>
      <c r="LAY885" s="80"/>
      <c r="LAZ885" s="80"/>
      <c r="LBA885" s="80"/>
      <c r="LBB885" s="80"/>
      <c r="LBC885" s="80"/>
      <c r="LBD885" s="80"/>
      <c r="LBE885" s="80"/>
      <c r="LBF885" s="80"/>
      <c r="LBG885" s="80"/>
      <c r="LBH885" s="80"/>
      <c r="LBI885" s="80"/>
      <c r="LBJ885" s="80"/>
      <c r="LBK885" s="80"/>
      <c r="LBL885" s="80"/>
      <c r="LBM885" s="80"/>
      <c r="LBN885" s="80"/>
      <c r="LBO885" s="80"/>
      <c r="LBP885" s="80"/>
      <c r="LBQ885" s="80"/>
      <c r="LBR885" s="80"/>
      <c r="LBS885" s="80"/>
      <c r="LBT885" s="80"/>
      <c r="LBU885" s="80"/>
      <c r="LBV885" s="80"/>
      <c r="LBW885" s="80"/>
      <c r="LBX885" s="80"/>
      <c r="LBY885" s="80"/>
      <c r="LBZ885" s="80"/>
      <c r="LCA885" s="80"/>
      <c r="LCB885" s="80"/>
      <c r="LCC885" s="80"/>
      <c r="LCD885" s="80"/>
      <c r="LCE885" s="80"/>
      <c r="LCF885" s="80"/>
      <c r="LCG885" s="80"/>
      <c r="LCH885" s="80"/>
      <c r="LCI885" s="80"/>
      <c r="LCJ885" s="80"/>
      <c r="LCK885" s="80"/>
      <c r="LCL885" s="80"/>
      <c r="LCM885" s="80"/>
      <c r="LCN885" s="80"/>
      <c r="LCO885" s="80"/>
      <c r="LCP885" s="80"/>
      <c r="LCQ885" s="80"/>
      <c r="LCR885" s="80"/>
      <c r="LCS885" s="80"/>
      <c r="LCT885" s="80"/>
      <c r="LCU885" s="80"/>
      <c r="LCV885" s="80"/>
      <c r="LCW885" s="80"/>
      <c r="LCX885" s="80"/>
      <c r="LCY885" s="80"/>
      <c r="LCZ885" s="80"/>
      <c r="LDA885" s="80"/>
      <c r="LDB885" s="80"/>
      <c r="LDC885" s="80"/>
      <c r="LDD885" s="80"/>
      <c r="LDE885" s="80"/>
      <c r="LDF885" s="80"/>
      <c r="LDG885" s="80"/>
      <c r="LDH885" s="80"/>
      <c r="LDI885" s="80"/>
      <c r="LDJ885" s="80"/>
      <c r="LDK885" s="80"/>
      <c r="LDL885" s="80"/>
      <c r="LDM885" s="80"/>
      <c r="LDN885" s="80"/>
      <c r="LDO885" s="80"/>
      <c r="LDP885" s="80"/>
      <c r="LDQ885" s="80"/>
      <c r="LDR885" s="80"/>
      <c r="LDS885" s="80"/>
      <c r="LDT885" s="80"/>
      <c r="LDU885" s="80"/>
      <c r="LDV885" s="80"/>
      <c r="LDW885" s="80"/>
      <c r="LDX885" s="80"/>
      <c r="LDY885" s="80"/>
      <c r="LDZ885" s="80"/>
      <c r="LEA885" s="80"/>
      <c r="LEB885" s="80"/>
      <c r="LEC885" s="80"/>
      <c r="LED885" s="80"/>
      <c r="LEE885" s="80"/>
      <c r="LEF885" s="80"/>
      <c r="LEG885" s="80"/>
      <c r="LEH885" s="80"/>
      <c r="LEI885" s="80"/>
      <c r="LEJ885" s="80"/>
      <c r="LEK885" s="80"/>
      <c r="LEL885" s="80"/>
      <c r="LEM885" s="80"/>
      <c r="LEN885" s="80"/>
      <c r="LEO885" s="80"/>
      <c r="LEP885" s="80"/>
      <c r="LEQ885" s="80"/>
      <c r="LER885" s="80"/>
      <c r="LES885" s="80"/>
      <c r="LET885" s="80"/>
      <c r="LEU885" s="80"/>
      <c r="LEV885" s="80"/>
      <c r="LEW885" s="80"/>
      <c r="LEX885" s="80"/>
      <c r="LEY885" s="80"/>
      <c r="LEZ885" s="80"/>
      <c r="LFA885" s="80"/>
      <c r="LFB885" s="80"/>
      <c r="LFC885" s="80"/>
      <c r="LFD885" s="80"/>
      <c r="LFE885" s="80"/>
      <c r="LFF885" s="80"/>
      <c r="LFG885" s="80"/>
      <c r="LFH885" s="80"/>
      <c r="LFI885" s="80"/>
      <c r="LFJ885" s="80"/>
      <c r="LFK885" s="80"/>
      <c r="LFL885" s="80"/>
      <c r="LFM885" s="80"/>
      <c r="LFN885" s="80"/>
      <c r="LFO885" s="80"/>
      <c r="LFP885" s="80"/>
      <c r="LFQ885" s="80"/>
      <c r="LFR885" s="80"/>
      <c r="LFS885" s="80"/>
      <c r="LFT885" s="80"/>
      <c r="LFU885" s="80"/>
      <c r="LFV885" s="80"/>
      <c r="LFW885" s="80"/>
      <c r="LFX885" s="80"/>
      <c r="LFY885" s="80"/>
      <c r="LFZ885" s="80"/>
      <c r="LGA885" s="80"/>
      <c r="LGB885" s="80"/>
      <c r="LGC885" s="80"/>
      <c r="LGD885" s="80"/>
      <c r="LGE885" s="80"/>
      <c r="LGF885" s="80"/>
      <c r="LGG885" s="80"/>
      <c r="LGH885" s="80"/>
      <c r="LGI885" s="80"/>
      <c r="LGJ885" s="80"/>
      <c r="LGK885" s="80"/>
      <c r="LGL885" s="80"/>
      <c r="LGM885" s="80"/>
      <c r="LGN885" s="80"/>
      <c r="LGO885" s="80"/>
      <c r="LGP885" s="80"/>
      <c r="LGQ885" s="80"/>
      <c r="LGR885" s="80"/>
      <c r="LGS885" s="80"/>
      <c r="LGT885" s="80"/>
      <c r="LGU885" s="80"/>
      <c r="LGV885" s="80"/>
      <c r="LGW885" s="80"/>
      <c r="LGX885" s="80"/>
      <c r="LGY885" s="80"/>
      <c r="LGZ885" s="80"/>
      <c r="LHA885" s="80"/>
      <c r="LHB885" s="80"/>
      <c r="LHC885" s="80"/>
      <c r="LHD885" s="80"/>
      <c r="LHE885" s="80"/>
      <c r="LHF885" s="80"/>
      <c r="LHG885" s="80"/>
      <c r="LHH885" s="80"/>
      <c r="LHI885" s="80"/>
      <c r="LHJ885" s="80"/>
      <c r="LHK885" s="80"/>
      <c r="LHL885" s="80"/>
      <c r="LHM885" s="80"/>
      <c r="LHN885" s="80"/>
      <c r="LHO885" s="80"/>
      <c r="LHP885" s="80"/>
      <c r="LHQ885" s="80"/>
      <c r="LHR885" s="80"/>
      <c r="LHS885" s="80"/>
      <c r="LHT885" s="80"/>
      <c r="LHU885" s="80"/>
      <c r="LHV885" s="80"/>
      <c r="LHW885" s="80"/>
      <c r="LHX885" s="80"/>
      <c r="LHY885" s="80"/>
      <c r="LHZ885" s="80"/>
      <c r="LIA885" s="80"/>
      <c r="LIB885" s="80"/>
      <c r="LIC885" s="80"/>
      <c r="LID885" s="80"/>
      <c r="LIE885" s="80"/>
      <c r="LIF885" s="80"/>
      <c r="LIG885" s="80"/>
      <c r="LIH885" s="80"/>
      <c r="LII885" s="80"/>
      <c r="LIJ885" s="80"/>
      <c r="LIK885" s="80"/>
      <c r="LIL885" s="80"/>
      <c r="LIM885" s="80"/>
      <c r="LIN885" s="80"/>
      <c r="LIO885" s="80"/>
      <c r="LIP885" s="80"/>
      <c r="LIQ885" s="80"/>
      <c r="LIR885" s="80"/>
      <c r="LIS885" s="80"/>
      <c r="LIT885" s="80"/>
      <c r="LIU885" s="80"/>
      <c r="LIV885" s="80"/>
      <c r="LIW885" s="80"/>
      <c r="LIX885" s="80"/>
      <c r="LIY885" s="80"/>
      <c r="LIZ885" s="80"/>
      <c r="LJA885" s="80"/>
      <c r="LJB885" s="80"/>
      <c r="LJC885" s="80"/>
      <c r="LJD885" s="80"/>
      <c r="LJE885" s="80"/>
      <c r="LJF885" s="80"/>
      <c r="LJG885" s="80"/>
      <c r="LJH885" s="80"/>
      <c r="LJI885" s="80"/>
      <c r="LJJ885" s="80"/>
      <c r="LJK885" s="80"/>
      <c r="LJL885" s="80"/>
      <c r="LJM885" s="80"/>
      <c r="LJN885" s="80"/>
      <c r="LJO885" s="80"/>
      <c r="LJP885" s="80"/>
      <c r="LJQ885" s="80"/>
      <c r="LJR885" s="80"/>
      <c r="LJS885" s="80"/>
      <c r="LJT885" s="80"/>
      <c r="LJU885" s="80"/>
      <c r="LJV885" s="80"/>
      <c r="LJW885" s="80"/>
      <c r="LJX885" s="80"/>
      <c r="LJY885" s="80"/>
      <c r="LJZ885" s="80"/>
      <c r="LKA885" s="80"/>
      <c r="LKB885" s="80"/>
      <c r="LKC885" s="80"/>
      <c r="LKD885" s="80"/>
      <c r="LKE885" s="80"/>
      <c r="LKF885" s="80"/>
      <c r="LKG885" s="80"/>
      <c r="LKH885" s="80"/>
      <c r="LKI885" s="80"/>
      <c r="LKJ885" s="80"/>
      <c r="LKK885" s="80"/>
      <c r="LKL885" s="80"/>
      <c r="LKM885" s="80"/>
      <c r="LKN885" s="80"/>
      <c r="LKO885" s="80"/>
      <c r="LKP885" s="80"/>
      <c r="LKQ885" s="80"/>
      <c r="LKR885" s="80"/>
      <c r="LKS885" s="80"/>
      <c r="LKT885" s="80"/>
      <c r="LKU885" s="80"/>
      <c r="LKV885" s="80"/>
      <c r="LKW885" s="80"/>
      <c r="LKX885" s="80"/>
      <c r="LKY885" s="80"/>
      <c r="LKZ885" s="80"/>
      <c r="LLA885" s="80"/>
      <c r="LLB885" s="80"/>
      <c r="LLC885" s="80"/>
      <c r="LLD885" s="80"/>
      <c r="LLE885" s="80"/>
      <c r="LLF885" s="80"/>
      <c r="LLG885" s="80"/>
      <c r="LLH885" s="80"/>
      <c r="LLI885" s="80"/>
      <c r="LLJ885" s="80"/>
      <c r="LLK885" s="80"/>
      <c r="LLL885" s="80"/>
      <c r="LLM885" s="80"/>
      <c r="LLN885" s="80"/>
      <c r="LLO885" s="80"/>
      <c r="LLP885" s="80"/>
      <c r="LLQ885" s="80"/>
      <c r="LLR885" s="80"/>
      <c r="LLS885" s="80"/>
      <c r="LLT885" s="80"/>
      <c r="LLU885" s="80"/>
      <c r="LLV885" s="80"/>
      <c r="LLW885" s="80"/>
      <c r="LLX885" s="80"/>
      <c r="LLY885" s="80"/>
      <c r="LLZ885" s="80"/>
      <c r="LMA885" s="80"/>
      <c r="LMB885" s="80"/>
      <c r="LMC885" s="80"/>
      <c r="LMD885" s="80"/>
      <c r="LME885" s="80"/>
      <c r="LMF885" s="80"/>
      <c r="LMG885" s="80"/>
      <c r="LMH885" s="80"/>
      <c r="LMI885" s="80"/>
      <c r="LMJ885" s="80"/>
      <c r="LMK885" s="80"/>
      <c r="LML885" s="80"/>
      <c r="LMM885" s="80"/>
      <c r="LMN885" s="80"/>
      <c r="LMO885" s="80"/>
      <c r="LMP885" s="80"/>
      <c r="LMQ885" s="80"/>
      <c r="LMR885" s="80"/>
      <c r="LMS885" s="80"/>
      <c r="LMT885" s="80"/>
      <c r="LMU885" s="80"/>
      <c r="LMV885" s="80"/>
      <c r="LMW885" s="80"/>
      <c r="LMX885" s="80"/>
      <c r="LMY885" s="80"/>
      <c r="LMZ885" s="80"/>
      <c r="LNA885" s="80"/>
      <c r="LNB885" s="80"/>
      <c r="LNC885" s="80"/>
      <c r="LND885" s="80"/>
      <c r="LNE885" s="80"/>
      <c r="LNF885" s="80"/>
      <c r="LNG885" s="80"/>
      <c r="LNH885" s="80"/>
      <c r="LNI885" s="80"/>
      <c r="LNJ885" s="80"/>
      <c r="LNK885" s="80"/>
      <c r="LNL885" s="80"/>
      <c r="LNM885" s="80"/>
      <c r="LNN885" s="80"/>
      <c r="LNO885" s="80"/>
      <c r="LNP885" s="80"/>
      <c r="LNQ885" s="80"/>
      <c r="LNR885" s="80"/>
      <c r="LNS885" s="80"/>
      <c r="LNT885" s="80"/>
      <c r="LNU885" s="80"/>
      <c r="LNV885" s="80"/>
      <c r="LNW885" s="80"/>
      <c r="LNX885" s="80"/>
      <c r="LNY885" s="80"/>
      <c r="LNZ885" s="80"/>
      <c r="LOA885" s="80"/>
      <c r="LOB885" s="80"/>
      <c r="LOC885" s="80"/>
      <c r="LOD885" s="80"/>
      <c r="LOE885" s="80"/>
      <c r="LOF885" s="80"/>
      <c r="LOG885" s="80"/>
      <c r="LOH885" s="80"/>
      <c r="LOI885" s="80"/>
      <c r="LOJ885" s="80"/>
      <c r="LOK885" s="80"/>
      <c r="LOL885" s="80"/>
      <c r="LOM885" s="80"/>
      <c r="LON885" s="80"/>
      <c r="LOO885" s="80"/>
      <c r="LOP885" s="80"/>
      <c r="LOQ885" s="80"/>
      <c r="LOR885" s="80"/>
      <c r="LOS885" s="80"/>
      <c r="LOT885" s="80"/>
      <c r="LOU885" s="80"/>
      <c r="LOV885" s="80"/>
      <c r="LOW885" s="80"/>
      <c r="LOX885" s="80"/>
      <c r="LOY885" s="80"/>
      <c r="LOZ885" s="80"/>
      <c r="LPA885" s="80"/>
      <c r="LPB885" s="80"/>
      <c r="LPC885" s="80"/>
      <c r="LPD885" s="80"/>
      <c r="LPE885" s="80"/>
      <c r="LPF885" s="80"/>
      <c r="LPG885" s="80"/>
      <c r="LPH885" s="80"/>
      <c r="LPI885" s="80"/>
      <c r="LPJ885" s="80"/>
      <c r="LPK885" s="80"/>
      <c r="LPL885" s="80"/>
      <c r="LPM885" s="80"/>
      <c r="LPN885" s="80"/>
      <c r="LPO885" s="80"/>
      <c r="LPP885" s="80"/>
      <c r="LPQ885" s="80"/>
      <c r="LPR885" s="80"/>
      <c r="LPS885" s="80"/>
      <c r="LPT885" s="80"/>
      <c r="LPU885" s="80"/>
      <c r="LPV885" s="80"/>
      <c r="LPW885" s="80"/>
      <c r="LPX885" s="80"/>
      <c r="LPY885" s="80"/>
      <c r="LPZ885" s="80"/>
      <c r="LQA885" s="80"/>
      <c r="LQB885" s="80"/>
      <c r="LQC885" s="80"/>
      <c r="LQD885" s="80"/>
      <c r="LQE885" s="80"/>
      <c r="LQF885" s="80"/>
      <c r="LQG885" s="80"/>
      <c r="LQH885" s="80"/>
      <c r="LQI885" s="80"/>
      <c r="LQJ885" s="80"/>
      <c r="LQK885" s="80"/>
      <c r="LQL885" s="80"/>
      <c r="LQM885" s="80"/>
      <c r="LQN885" s="80"/>
      <c r="LQO885" s="80"/>
      <c r="LQP885" s="80"/>
      <c r="LQQ885" s="80"/>
      <c r="LQR885" s="80"/>
      <c r="LQS885" s="80"/>
      <c r="LQT885" s="80"/>
      <c r="LQU885" s="80"/>
      <c r="LQV885" s="80"/>
      <c r="LQW885" s="80"/>
      <c r="LQX885" s="80"/>
      <c r="LQY885" s="80"/>
      <c r="LQZ885" s="80"/>
      <c r="LRA885" s="80"/>
      <c r="LRB885" s="80"/>
      <c r="LRC885" s="80"/>
      <c r="LRD885" s="80"/>
      <c r="LRE885" s="80"/>
      <c r="LRF885" s="80"/>
      <c r="LRG885" s="80"/>
      <c r="LRH885" s="80"/>
      <c r="LRI885" s="80"/>
      <c r="LRJ885" s="80"/>
      <c r="LRK885" s="80"/>
      <c r="LRL885" s="80"/>
      <c r="LRM885" s="80"/>
      <c r="LRN885" s="80"/>
      <c r="LRO885" s="80"/>
      <c r="LRP885" s="80"/>
      <c r="LRQ885" s="80"/>
      <c r="LRR885" s="80"/>
      <c r="LRS885" s="80"/>
      <c r="LRT885" s="80"/>
      <c r="LRU885" s="80"/>
      <c r="LRV885" s="80"/>
      <c r="LRW885" s="80"/>
      <c r="LRX885" s="80"/>
      <c r="LRY885" s="80"/>
      <c r="LRZ885" s="80"/>
      <c r="LSA885" s="80"/>
      <c r="LSB885" s="80"/>
      <c r="LSC885" s="80"/>
      <c r="LSD885" s="80"/>
      <c r="LSE885" s="80"/>
      <c r="LSF885" s="80"/>
      <c r="LSG885" s="80"/>
      <c r="LSH885" s="80"/>
      <c r="LSI885" s="80"/>
      <c r="LSJ885" s="80"/>
      <c r="LSK885" s="80"/>
      <c r="LSL885" s="80"/>
      <c r="LSM885" s="80"/>
      <c r="LSN885" s="80"/>
      <c r="LSO885" s="80"/>
      <c r="LSP885" s="80"/>
      <c r="LSQ885" s="80"/>
      <c r="LSR885" s="80"/>
      <c r="LSS885" s="80"/>
      <c r="LST885" s="80"/>
      <c r="LSU885" s="80"/>
      <c r="LSV885" s="80"/>
      <c r="LSW885" s="80"/>
      <c r="LSX885" s="80"/>
      <c r="LSY885" s="80"/>
      <c r="LSZ885" s="80"/>
      <c r="LTA885" s="80"/>
      <c r="LTB885" s="80"/>
      <c r="LTC885" s="80"/>
      <c r="LTD885" s="80"/>
      <c r="LTE885" s="80"/>
      <c r="LTF885" s="80"/>
      <c r="LTG885" s="80"/>
      <c r="LTH885" s="80"/>
      <c r="LTI885" s="80"/>
      <c r="LTJ885" s="80"/>
      <c r="LTK885" s="80"/>
      <c r="LTL885" s="80"/>
      <c r="LTM885" s="80"/>
      <c r="LTN885" s="80"/>
      <c r="LTO885" s="80"/>
      <c r="LTP885" s="80"/>
      <c r="LTQ885" s="80"/>
      <c r="LTR885" s="80"/>
      <c r="LTS885" s="80"/>
      <c r="LTT885" s="80"/>
      <c r="LTU885" s="80"/>
      <c r="LTV885" s="80"/>
      <c r="LTW885" s="80"/>
      <c r="LTX885" s="80"/>
      <c r="LTY885" s="80"/>
      <c r="LTZ885" s="80"/>
      <c r="LUA885" s="80"/>
      <c r="LUB885" s="80"/>
      <c r="LUC885" s="80"/>
      <c r="LUD885" s="80"/>
      <c r="LUE885" s="80"/>
      <c r="LUF885" s="80"/>
      <c r="LUG885" s="80"/>
      <c r="LUH885" s="80"/>
      <c r="LUI885" s="80"/>
      <c r="LUJ885" s="80"/>
      <c r="LUK885" s="80"/>
      <c r="LUL885" s="80"/>
      <c r="LUM885" s="80"/>
      <c r="LUN885" s="80"/>
      <c r="LUO885" s="80"/>
      <c r="LUP885" s="80"/>
      <c r="LUQ885" s="80"/>
      <c r="LUR885" s="80"/>
      <c r="LUS885" s="80"/>
      <c r="LUT885" s="80"/>
      <c r="LUU885" s="80"/>
      <c r="LUV885" s="80"/>
      <c r="LUW885" s="80"/>
      <c r="LUX885" s="80"/>
      <c r="LUY885" s="80"/>
      <c r="LUZ885" s="80"/>
      <c r="LVA885" s="80"/>
      <c r="LVB885" s="80"/>
      <c r="LVC885" s="80"/>
      <c r="LVD885" s="80"/>
      <c r="LVE885" s="80"/>
      <c r="LVF885" s="80"/>
      <c r="LVG885" s="80"/>
      <c r="LVH885" s="80"/>
      <c r="LVI885" s="80"/>
      <c r="LVJ885" s="80"/>
      <c r="LVK885" s="80"/>
      <c r="LVL885" s="80"/>
      <c r="LVM885" s="80"/>
      <c r="LVN885" s="80"/>
      <c r="LVO885" s="80"/>
      <c r="LVP885" s="80"/>
      <c r="LVQ885" s="80"/>
      <c r="LVR885" s="80"/>
      <c r="LVS885" s="80"/>
      <c r="LVT885" s="80"/>
      <c r="LVU885" s="80"/>
      <c r="LVV885" s="80"/>
      <c r="LVW885" s="80"/>
      <c r="LVX885" s="80"/>
      <c r="LVY885" s="80"/>
      <c r="LVZ885" s="80"/>
      <c r="LWA885" s="80"/>
      <c r="LWB885" s="80"/>
      <c r="LWC885" s="80"/>
      <c r="LWD885" s="80"/>
      <c r="LWE885" s="80"/>
      <c r="LWF885" s="80"/>
      <c r="LWG885" s="80"/>
      <c r="LWH885" s="80"/>
      <c r="LWI885" s="80"/>
      <c r="LWJ885" s="80"/>
      <c r="LWK885" s="80"/>
      <c r="LWL885" s="80"/>
      <c r="LWM885" s="80"/>
      <c r="LWN885" s="80"/>
      <c r="LWO885" s="80"/>
      <c r="LWP885" s="80"/>
      <c r="LWQ885" s="80"/>
      <c r="LWR885" s="80"/>
      <c r="LWS885" s="80"/>
      <c r="LWT885" s="80"/>
      <c r="LWU885" s="80"/>
      <c r="LWV885" s="80"/>
      <c r="LWW885" s="80"/>
      <c r="LWX885" s="80"/>
      <c r="LWY885" s="80"/>
      <c r="LWZ885" s="80"/>
      <c r="LXA885" s="80"/>
      <c r="LXB885" s="80"/>
      <c r="LXC885" s="80"/>
      <c r="LXD885" s="80"/>
      <c r="LXE885" s="80"/>
      <c r="LXF885" s="80"/>
      <c r="LXG885" s="80"/>
      <c r="LXH885" s="80"/>
      <c r="LXI885" s="80"/>
      <c r="LXJ885" s="80"/>
      <c r="LXK885" s="80"/>
      <c r="LXL885" s="80"/>
      <c r="LXM885" s="80"/>
      <c r="LXN885" s="80"/>
      <c r="LXO885" s="80"/>
      <c r="LXP885" s="80"/>
      <c r="LXQ885" s="80"/>
      <c r="LXR885" s="80"/>
      <c r="LXS885" s="80"/>
      <c r="LXT885" s="80"/>
      <c r="LXU885" s="80"/>
      <c r="LXV885" s="80"/>
      <c r="LXW885" s="80"/>
      <c r="LXX885" s="80"/>
      <c r="LXY885" s="80"/>
      <c r="LXZ885" s="80"/>
      <c r="LYA885" s="80"/>
      <c r="LYB885" s="80"/>
      <c r="LYC885" s="80"/>
      <c r="LYD885" s="80"/>
      <c r="LYE885" s="80"/>
      <c r="LYF885" s="80"/>
      <c r="LYG885" s="80"/>
      <c r="LYH885" s="80"/>
      <c r="LYI885" s="80"/>
      <c r="LYJ885" s="80"/>
      <c r="LYK885" s="80"/>
      <c r="LYL885" s="80"/>
      <c r="LYM885" s="80"/>
      <c r="LYN885" s="80"/>
      <c r="LYO885" s="80"/>
      <c r="LYP885" s="80"/>
      <c r="LYQ885" s="80"/>
      <c r="LYR885" s="80"/>
      <c r="LYS885" s="80"/>
      <c r="LYT885" s="80"/>
      <c r="LYU885" s="80"/>
      <c r="LYV885" s="80"/>
      <c r="LYW885" s="80"/>
      <c r="LYX885" s="80"/>
      <c r="LYY885" s="80"/>
      <c r="LYZ885" s="80"/>
      <c r="LZA885" s="80"/>
      <c r="LZB885" s="80"/>
      <c r="LZC885" s="80"/>
      <c r="LZD885" s="80"/>
      <c r="LZE885" s="80"/>
      <c r="LZF885" s="80"/>
      <c r="LZG885" s="80"/>
      <c r="LZH885" s="80"/>
      <c r="LZI885" s="80"/>
      <c r="LZJ885" s="80"/>
      <c r="LZK885" s="80"/>
      <c r="LZL885" s="80"/>
      <c r="LZM885" s="80"/>
      <c r="LZN885" s="80"/>
      <c r="LZO885" s="80"/>
      <c r="LZP885" s="80"/>
      <c r="LZQ885" s="80"/>
      <c r="LZR885" s="80"/>
      <c r="LZS885" s="80"/>
      <c r="LZT885" s="80"/>
      <c r="LZU885" s="80"/>
      <c r="LZV885" s="80"/>
      <c r="LZW885" s="80"/>
      <c r="LZX885" s="80"/>
      <c r="LZY885" s="80"/>
      <c r="LZZ885" s="80"/>
      <c r="MAA885" s="80"/>
      <c r="MAB885" s="80"/>
      <c r="MAC885" s="80"/>
      <c r="MAD885" s="80"/>
      <c r="MAE885" s="80"/>
      <c r="MAF885" s="80"/>
      <c r="MAG885" s="80"/>
      <c r="MAH885" s="80"/>
      <c r="MAI885" s="80"/>
      <c r="MAJ885" s="80"/>
      <c r="MAK885" s="80"/>
      <c r="MAL885" s="80"/>
      <c r="MAM885" s="80"/>
      <c r="MAN885" s="80"/>
      <c r="MAO885" s="80"/>
      <c r="MAP885" s="80"/>
      <c r="MAQ885" s="80"/>
      <c r="MAR885" s="80"/>
      <c r="MAS885" s="80"/>
      <c r="MAT885" s="80"/>
      <c r="MAU885" s="80"/>
      <c r="MAV885" s="80"/>
      <c r="MAW885" s="80"/>
      <c r="MAX885" s="80"/>
      <c r="MAY885" s="80"/>
      <c r="MAZ885" s="80"/>
      <c r="MBA885" s="80"/>
      <c r="MBB885" s="80"/>
      <c r="MBC885" s="80"/>
      <c r="MBD885" s="80"/>
      <c r="MBE885" s="80"/>
      <c r="MBF885" s="80"/>
      <c r="MBG885" s="80"/>
      <c r="MBH885" s="80"/>
      <c r="MBI885" s="80"/>
      <c r="MBJ885" s="80"/>
      <c r="MBK885" s="80"/>
      <c r="MBL885" s="80"/>
      <c r="MBM885" s="80"/>
      <c r="MBN885" s="80"/>
      <c r="MBO885" s="80"/>
      <c r="MBP885" s="80"/>
      <c r="MBQ885" s="80"/>
      <c r="MBR885" s="80"/>
      <c r="MBS885" s="80"/>
      <c r="MBT885" s="80"/>
      <c r="MBU885" s="80"/>
      <c r="MBV885" s="80"/>
      <c r="MBW885" s="80"/>
      <c r="MBX885" s="80"/>
      <c r="MBY885" s="80"/>
      <c r="MBZ885" s="80"/>
      <c r="MCA885" s="80"/>
      <c r="MCB885" s="80"/>
      <c r="MCC885" s="80"/>
      <c r="MCD885" s="80"/>
      <c r="MCE885" s="80"/>
      <c r="MCF885" s="80"/>
      <c r="MCG885" s="80"/>
      <c r="MCH885" s="80"/>
      <c r="MCI885" s="80"/>
      <c r="MCJ885" s="80"/>
      <c r="MCK885" s="80"/>
      <c r="MCL885" s="80"/>
      <c r="MCM885" s="80"/>
      <c r="MCN885" s="80"/>
      <c r="MCO885" s="80"/>
      <c r="MCP885" s="80"/>
      <c r="MCQ885" s="80"/>
      <c r="MCR885" s="80"/>
      <c r="MCS885" s="80"/>
      <c r="MCT885" s="80"/>
      <c r="MCU885" s="80"/>
      <c r="MCV885" s="80"/>
      <c r="MCW885" s="80"/>
      <c r="MCX885" s="80"/>
      <c r="MCY885" s="80"/>
      <c r="MCZ885" s="80"/>
      <c r="MDA885" s="80"/>
      <c r="MDB885" s="80"/>
      <c r="MDC885" s="80"/>
      <c r="MDD885" s="80"/>
      <c r="MDE885" s="80"/>
      <c r="MDF885" s="80"/>
      <c r="MDG885" s="80"/>
      <c r="MDH885" s="80"/>
      <c r="MDI885" s="80"/>
      <c r="MDJ885" s="80"/>
      <c r="MDK885" s="80"/>
      <c r="MDL885" s="80"/>
      <c r="MDM885" s="80"/>
      <c r="MDN885" s="80"/>
      <c r="MDO885" s="80"/>
      <c r="MDP885" s="80"/>
      <c r="MDQ885" s="80"/>
      <c r="MDR885" s="80"/>
      <c r="MDS885" s="80"/>
      <c r="MDT885" s="80"/>
      <c r="MDU885" s="80"/>
      <c r="MDV885" s="80"/>
      <c r="MDW885" s="80"/>
      <c r="MDX885" s="80"/>
      <c r="MDY885" s="80"/>
      <c r="MDZ885" s="80"/>
      <c r="MEA885" s="80"/>
      <c r="MEB885" s="80"/>
      <c r="MEC885" s="80"/>
      <c r="MED885" s="80"/>
      <c r="MEE885" s="80"/>
      <c r="MEF885" s="80"/>
      <c r="MEG885" s="80"/>
      <c r="MEH885" s="80"/>
      <c r="MEI885" s="80"/>
      <c r="MEJ885" s="80"/>
      <c r="MEK885" s="80"/>
      <c r="MEL885" s="80"/>
      <c r="MEM885" s="80"/>
      <c r="MEN885" s="80"/>
      <c r="MEO885" s="80"/>
      <c r="MEP885" s="80"/>
      <c r="MEQ885" s="80"/>
      <c r="MER885" s="80"/>
      <c r="MES885" s="80"/>
      <c r="MET885" s="80"/>
      <c r="MEU885" s="80"/>
      <c r="MEV885" s="80"/>
      <c r="MEW885" s="80"/>
      <c r="MEX885" s="80"/>
      <c r="MEY885" s="80"/>
      <c r="MEZ885" s="80"/>
      <c r="MFA885" s="80"/>
      <c r="MFB885" s="80"/>
      <c r="MFC885" s="80"/>
      <c r="MFD885" s="80"/>
      <c r="MFE885" s="80"/>
      <c r="MFF885" s="80"/>
      <c r="MFG885" s="80"/>
      <c r="MFH885" s="80"/>
      <c r="MFI885" s="80"/>
      <c r="MFJ885" s="80"/>
      <c r="MFK885" s="80"/>
      <c r="MFL885" s="80"/>
      <c r="MFM885" s="80"/>
      <c r="MFN885" s="80"/>
      <c r="MFO885" s="80"/>
      <c r="MFP885" s="80"/>
      <c r="MFQ885" s="80"/>
      <c r="MFR885" s="80"/>
      <c r="MFS885" s="80"/>
      <c r="MFT885" s="80"/>
      <c r="MFU885" s="80"/>
      <c r="MFV885" s="80"/>
      <c r="MFW885" s="80"/>
      <c r="MFX885" s="80"/>
      <c r="MFY885" s="80"/>
      <c r="MFZ885" s="80"/>
      <c r="MGA885" s="80"/>
      <c r="MGB885" s="80"/>
      <c r="MGC885" s="80"/>
      <c r="MGD885" s="80"/>
      <c r="MGE885" s="80"/>
      <c r="MGF885" s="80"/>
      <c r="MGG885" s="80"/>
      <c r="MGH885" s="80"/>
      <c r="MGI885" s="80"/>
      <c r="MGJ885" s="80"/>
      <c r="MGK885" s="80"/>
      <c r="MGL885" s="80"/>
      <c r="MGM885" s="80"/>
      <c r="MGN885" s="80"/>
      <c r="MGO885" s="80"/>
      <c r="MGP885" s="80"/>
      <c r="MGQ885" s="80"/>
      <c r="MGR885" s="80"/>
      <c r="MGS885" s="80"/>
      <c r="MGT885" s="80"/>
      <c r="MGU885" s="80"/>
      <c r="MGV885" s="80"/>
      <c r="MGW885" s="80"/>
      <c r="MGX885" s="80"/>
      <c r="MGY885" s="80"/>
      <c r="MGZ885" s="80"/>
      <c r="MHA885" s="80"/>
      <c r="MHB885" s="80"/>
      <c r="MHC885" s="80"/>
      <c r="MHD885" s="80"/>
      <c r="MHE885" s="80"/>
      <c r="MHF885" s="80"/>
      <c r="MHG885" s="80"/>
      <c r="MHH885" s="80"/>
      <c r="MHI885" s="80"/>
      <c r="MHJ885" s="80"/>
      <c r="MHK885" s="80"/>
      <c r="MHL885" s="80"/>
      <c r="MHM885" s="80"/>
      <c r="MHN885" s="80"/>
      <c r="MHO885" s="80"/>
      <c r="MHP885" s="80"/>
      <c r="MHQ885" s="80"/>
      <c r="MHR885" s="80"/>
      <c r="MHS885" s="80"/>
      <c r="MHT885" s="80"/>
      <c r="MHU885" s="80"/>
      <c r="MHV885" s="80"/>
      <c r="MHW885" s="80"/>
      <c r="MHX885" s="80"/>
      <c r="MHY885" s="80"/>
      <c r="MHZ885" s="80"/>
      <c r="MIA885" s="80"/>
      <c r="MIB885" s="80"/>
      <c r="MIC885" s="80"/>
      <c r="MID885" s="80"/>
      <c r="MIE885" s="80"/>
      <c r="MIF885" s="80"/>
      <c r="MIG885" s="80"/>
      <c r="MIH885" s="80"/>
      <c r="MII885" s="80"/>
      <c r="MIJ885" s="80"/>
      <c r="MIK885" s="80"/>
      <c r="MIL885" s="80"/>
      <c r="MIM885" s="80"/>
      <c r="MIN885" s="80"/>
      <c r="MIO885" s="80"/>
      <c r="MIP885" s="80"/>
      <c r="MIQ885" s="80"/>
      <c r="MIR885" s="80"/>
      <c r="MIS885" s="80"/>
      <c r="MIT885" s="80"/>
      <c r="MIU885" s="80"/>
      <c r="MIV885" s="80"/>
      <c r="MIW885" s="80"/>
      <c r="MIX885" s="80"/>
      <c r="MIY885" s="80"/>
      <c r="MIZ885" s="80"/>
      <c r="MJA885" s="80"/>
      <c r="MJB885" s="80"/>
      <c r="MJC885" s="80"/>
      <c r="MJD885" s="80"/>
      <c r="MJE885" s="80"/>
      <c r="MJF885" s="80"/>
      <c r="MJG885" s="80"/>
      <c r="MJH885" s="80"/>
      <c r="MJI885" s="80"/>
      <c r="MJJ885" s="80"/>
      <c r="MJK885" s="80"/>
      <c r="MJL885" s="80"/>
      <c r="MJM885" s="80"/>
      <c r="MJN885" s="80"/>
      <c r="MJO885" s="80"/>
      <c r="MJP885" s="80"/>
      <c r="MJQ885" s="80"/>
      <c r="MJR885" s="80"/>
      <c r="MJS885" s="80"/>
      <c r="MJT885" s="80"/>
      <c r="MJU885" s="80"/>
      <c r="MJV885" s="80"/>
      <c r="MJW885" s="80"/>
      <c r="MJX885" s="80"/>
      <c r="MJY885" s="80"/>
      <c r="MJZ885" s="80"/>
      <c r="MKA885" s="80"/>
      <c r="MKB885" s="80"/>
      <c r="MKC885" s="80"/>
      <c r="MKD885" s="80"/>
      <c r="MKE885" s="80"/>
      <c r="MKF885" s="80"/>
      <c r="MKG885" s="80"/>
      <c r="MKH885" s="80"/>
      <c r="MKI885" s="80"/>
      <c r="MKJ885" s="80"/>
      <c r="MKK885" s="80"/>
      <c r="MKL885" s="80"/>
      <c r="MKM885" s="80"/>
      <c r="MKN885" s="80"/>
      <c r="MKO885" s="80"/>
      <c r="MKP885" s="80"/>
      <c r="MKQ885" s="80"/>
      <c r="MKR885" s="80"/>
      <c r="MKS885" s="80"/>
      <c r="MKT885" s="80"/>
      <c r="MKU885" s="80"/>
      <c r="MKV885" s="80"/>
      <c r="MKW885" s="80"/>
      <c r="MKX885" s="80"/>
      <c r="MKY885" s="80"/>
      <c r="MKZ885" s="80"/>
      <c r="MLA885" s="80"/>
      <c r="MLB885" s="80"/>
      <c r="MLC885" s="80"/>
      <c r="MLD885" s="80"/>
      <c r="MLE885" s="80"/>
      <c r="MLF885" s="80"/>
      <c r="MLG885" s="80"/>
      <c r="MLH885" s="80"/>
      <c r="MLI885" s="80"/>
      <c r="MLJ885" s="80"/>
      <c r="MLK885" s="80"/>
      <c r="MLL885" s="80"/>
      <c r="MLM885" s="80"/>
      <c r="MLN885" s="80"/>
      <c r="MLO885" s="80"/>
      <c r="MLP885" s="80"/>
      <c r="MLQ885" s="80"/>
      <c r="MLR885" s="80"/>
      <c r="MLS885" s="80"/>
      <c r="MLT885" s="80"/>
      <c r="MLU885" s="80"/>
      <c r="MLV885" s="80"/>
      <c r="MLW885" s="80"/>
      <c r="MLX885" s="80"/>
      <c r="MLY885" s="80"/>
      <c r="MLZ885" s="80"/>
      <c r="MMA885" s="80"/>
      <c r="MMB885" s="80"/>
      <c r="MMC885" s="80"/>
      <c r="MMD885" s="80"/>
      <c r="MME885" s="80"/>
      <c r="MMF885" s="80"/>
      <c r="MMG885" s="80"/>
      <c r="MMH885" s="80"/>
      <c r="MMI885" s="80"/>
      <c r="MMJ885" s="80"/>
      <c r="MMK885" s="80"/>
      <c r="MML885" s="80"/>
      <c r="MMM885" s="80"/>
      <c r="MMN885" s="80"/>
      <c r="MMO885" s="80"/>
      <c r="MMP885" s="80"/>
      <c r="MMQ885" s="80"/>
      <c r="MMR885" s="80"/>
      <c r="MMS885" s="80"/>
      <c r="MMT885" s="80"/>
      <c r="MMU885" s="80"/>
      <c r="MMV885" s="80"/>
      <c r="MMW885" s="80"/>
      <c r="MMX885" s="80"/>
      <c r="MMY885" s="80"/>
      <c r="MMZ885" s="80"/>
      <c r="MNA885" s="80"/>
      <c r="MNB885" s="80"/>
      <c r="MNC885" s="80"/>
      <c r="MND885" s="80"/>
      <c r="MNE885" s="80"/>
      <c r="MNF885" s="80"/>
      <c r="MNG885" s="80"/>
      <c r="MNH885" s="80"/>
      <c r="MNI885" s="80"/>
      <c r="MNJ885" s="80"/>
      <c r="MNK885" s="80"/>
      <c r="MNL885" s="80"/>
      <c r="MNM885" s="80"/>
      <c r="MNN885" s="80"/>
      <c r="MNO885" s="80"/>
      <c r="MNP885" s="80"/>
      <c r="MNQ885" s="80"/>
      <c r="MNR885" s="80"/>
      <c r="MNS885" s="80"/>
      <c r="MNT885" s="80"/>
      <c r="MNU885" s="80"/>
      <c r="MNV885" s="80"/>
      <c r="MNW885" s="80"/>
      <c r="MNX885" s="80"/>
      <c r="MNY885" s="80"/>
      <c r="MNZ885" s="80"/>
      <c r="MOA885" s="80"/>
      <c r="MOB885" s="80"/>
      <c r="MOC885" s="80"/>
      <c r="MOD885" s="80"/>
      <c r="MOE885" s="80"/>
      <c r="MOF885" s="80"/>
      <c r="MOG885" s="80"/>
      <c r="MOH885" s="80"/>
      <c r="MOI885" s="80"/>
      <c r="MOJ885" s="80"/>
      <c r="MOK885" s="80"/>
      <c r="MOL885" s="80"/>
      <c r="MOM885" s="80"/>
      <c r="MON885" s="80"/>
      <c r="MOO885" s="80"/>
      <c r="MOP885" s="80"/>
      <c r="MOQ885" s="80"/>
      <c r="MOR885" s="80"/>
      <c r="MOS885" s="80"/>
      <c r="MOT885" s="80"/>
      <c r="MOU885" s="80"/>
      <c r="MOV885" s="80"/>
      <c r="MOW885" s="80"/>
      <c r="MOX885" s="80"/>
      <c r="MOY885" s="80"/>
      <c r="MOZ885" s="80"/>
      <c r="MPA885" s="80"/>
      <c r="MPB885" s="80"/>
      <c r="MPC885" s="80"/>
      <c r="MPD885" s="80"/>
      <c r="MPE885" s="80"/>
      <c r="MPF885" s="80"/>
      <c r="MPG885" s="80"/>
      <c r="MPH885" s="80"/>
      <c r="MPI885" s="80"/>
      <c r="MPJ885" s="80"/>
      <c r="MPK885" s="80"/>
      <c r="MPL885" s="80"/>
      <c r="MPM885" s="80"/>
      <c r="MPN885" s="80"/>
      <c r="MPO885" s="80"/>
      <c r="MPP885" s="80"/>
      <c r="MPQ885" s="80"/>
      <c r="MPR885" s="80"/>
      <c r="MPS885" s="80"/>
      <c r="MPT885" s="80"/>
      <c r="MPU885" s="80"/>
      <c r="MPV885" s="80"/>
      <c r="MPW885" s="80"/>
      <c r="MPX885" s="80"/>
      <c r="MPY885" s="80"/>
      <c r="MPZ885" s="80"/>
      <c r="MQA885" s="80"/>
      <c r="MQB885" s="80"/>
      <c r="MQC885" s="80"/>
      <c r="MQD885" s="80"/>
      <c r="MQE885" s="80"/>
      <c r="MQF885" s="80"/>
      <c r="MQG885" s="80"/>
      <c r="MQH885" s="80"/>
      <c r="MQI885" s="80"/>
      <c r="MQJ885" s="80"/>
      <c r="MQK885" s="80"/>
      <c r="MQL885" s="80"/>
      <c r="MQM885" s="80"/>
      <c r="MQN885" s="80"/>
      <c r="MQO885" s="80"/>
      <c r="MQP885" s="80"/>
      <c r="MQQ885" s="80"/>
      <c r="MQR885" s="80"/>
      <c r="MQS885" s="80"/>
      <c r="MQT885" s="80"/>
      <c r="MQU885" s="80"/>
      <c r="MQV885" s="80"/>
      <c r="MQW885" s="80"/>
      <c r="MQX885" s="80"/>
      <c r="MQY885" s="80"/>
      <c r="MQZ885" s="80"/>
      <c r="MRA885" s="80"/>
      <c r="MRB885" s="80"/>
      <c r="MRC885" s="80"/>
      <c r="MRD885" s="80"/>
      <c r="MRE885" s="80"/>
      <c r="MRF885" s="80"/>
      <c r="MRG885" s="80"/>
      <c r="MRH885" s="80"/>
      <c r="MRI885" s="80"/>
      <c r="MRJ885" s="80"/>
      <c r="MRK885" s="80"/>
      <c r="MRL885" s="80"/>
      <c r="MRM885" s="80"/>
      <c r="MRN885" s="80"/>
      <c r="MRO885" s="80"/>
      <c r="MRP885" s="80"/>
      <c r="MRQ885" s="80"/>
      <c r="MRR885" s="80"/>
      <c r="MRS885" s="80"/>
      <c r="MRT885" s="80"/>
      <c r="MRU885" s="80"/>
      <c r="MRV885" s="80"/>
      <c r="MRW885" s="80"/>
      <c r="MRX885" s="80"/>
      <c r="MRY885" s="80"/>
      <c r="MRZ885" s="80"/>
      <c r="MSA885" s="80"/>
      <c r="MSB885" s="80"/>
      <c r="MSC885" s="80"/>
      <c r="MSD885" s="80"/>
      <c r="MSE885" s="80"/>
      <c r="MSF885" s="80"/>
      <c r="MSG885" s="80"/>
      <c r="MSH885" s="80"/>
      <c r="MSI885" s="80"/>
      <c r="MSJ885" s="80"/>
      <c r="MSK885" s="80"/>
      <c r="MSL885" s="80"/>
      <c r="MSM885" s="80"/>
      <c r="MSN885" s="80"/>
      <c r="MSO885" s="80"/>
      <c r="MSP885" s="80"/>
      <c r="MSQ885" s="80"/>
      <c r="MSR885" s="80"/>
      <c r="MSS885" s="80"/>
      <c r="MST885" s="80"/>
      <c r="MSU885" s="80"/>
      <c r="MSV885" s="80"/>
      <c r="MSW885" s="80"/>
      <c r="MSX885" s="80"/>
      <c r="MSY885" s="80"/>
      <c r="MSZ885" s="80"/>
      <c r="MTA885" s="80"/>
      <c r="MTB885" s="80"/>
      <c r="MTC885" s="80"/>
      <c r="MTD885" s="80"/>
      <c r="MTE885" s="80"/>
      <c r="MTF885" s="80"/>
      <c r="MTG885" s="80"/>
      <c r="MTH885" s="80"/>
      <c r="MTI885" s="80"/>
      <c r="MTJ885" s="80"/>
      <c r="MTK885" s="80"/>
      <c r="MTL885" s="80"/>
      <c r="MTM885" s="80"/>
      <c r="MTN885" s="80"/>
      <c r="MTO885" s="80"/>
      <c r="MTP885" s="80"/>
      <c r="MTQ885" s="80"/>
      <c r="MTR885" s="80"/>
      <c r="MTS885" s="80"/>
      <c r="MTT885" s="80"/>
      <c r="MTU885" s="80"/>
      <c r="MTV885" s="80"/>
      <c r="MTW885" s="80"/>
      <c r="MTX885" s="80"/>
      <c r="MTY885" s="80"/>
      <c r="MTZ885" s="80"/>
      <c r="MUA885" s="80"/>
      <c r="MUB885" s="80"/>
      <c r="MUC885" s="80"/>
      <c r="MUD885" s="80"/>
      <c r="MUE885" s="80"/>
      <c r="MUF885" s="80"/>
      <c r="MUG885" s="80"/>
      <c r="MUH885" s="80"/>
      <c r="MUI885" s="80"/>
      <c r="MUJ885" s="80"/>
      <c r="MUK885" s="80"/>
      <c r="MUL885" s="80"/>
      <c r="MUM885" s="80"/>
      <c r="MUN885" s="80"/>
      <c r="MUO885" s="80"/>
      <c r="MUP885" s="80"/>
      <c r="MUQ885" s="80"/>
      <c r="MUR885" s="80"/>
      <c r="MUS885" s="80"/>
      <c r="MUT885" s="80"/>
      <c r="MUU885" s="80"/>
      <c r="MUV885" s="80"/>
      <c r="MUW885" s="80"/>
      <c r="MUX885" s="80"/>
      <c r="MUY885" s="80"/>
      <c r="MUZ885" s="80"/>
      <c r="MVA885" s="80"/>
      <c r="MVB885" s="80"/>
      <c r="MVC885" s="80"/>
      <c r="MVD885" s="80"/>
      <c r="MVE885" s="80"/>
      <c r="MVF885" s="80"/>
      <c r="MVG885" s="80"/>
      <c r="MVH885" s="80"/>
      <c r="MVI885" s="80"/>
      <c r="MVJ885" s="80"/>
      <c r="MVK885" s="80"/>
      <c r="MVL885" s="80"/>
      <c r="MVM885" s="80"/>
      <c r="MVN885" s="80"/>
      <c r="MVO885" s="80"/>
      <c r="MVP885" s="80"/>
      <c r="MVQ885" s="80"/>
      <c r="MVR885" s="80"/>
      <c r="MVS885" s="80"/>
      <c r="MVT885" s="80"/>
      <c r="MVU885" s="80"/>
      <c r="MVV885" s="80"/>
      <c r="MVW885" s="80"/>
      <c r="MVX885" s="80"/>
      <c r="MVY885" s="80"/>
      <c r="MVZ885" s="80"/>
      <c r="MWA885" s="80"/>
      <c r="MWB885" s="80"/>
      <c r="MWC885" s="80"/>
      <c r="MWD885" s="80"/>
      <c r="MWE885" s="80"/>
      <c r="MWF885" s="80"/>
      <c r="MWG885" s="80"/>
      <c r="MWH885" s="80"/>
      <c r="MWI885" s="80"/>
      <c r="MWJ885" s="80"/>
      <c r="MWK885" s="80"/>
      <c r="MWL885" s="80"/>
      <c r="MWM885" s="80"/>
      <c r="MWN885" s="80"/>
      <c r="MWO885" s="80"/>
      <c r="MWP885" s="80"/>
      <c r="MWQ885" s="80"/>
      <c r="MWR885" s="80"/>
      <c r="MWS885" s="80"/>
      <c r="MWT885" s="80"/>
      <c r="MWU885" s="80"/>
      <c r="MWV885" s="80"/>
      <c r="MWW885" s="80"/>
      <c r="MWX885" s="80"/>
      <c r="MWY885" s="80"/>
      <c r="MWZ885" s="80"/>
      <c r="MXA885" s="80"/>
      <c r="MXB885" s="80"/>
      <c r="MXC885" s="80"/>
      <c r="MXD885" s="80"/>
      <c r="MXE885" s="80"/>
      <c r="MXF885" s="80"/>
      <c r="MXG885" s="80"/>
      <c r="MXH885" s="80"/>
      <c r="MXI885" s="80"/>
      <c r="MXJ885" s="80"/>
      <c r="MXK885" s="80"/>
      <c r="MXL885" s="80"/>
      <c r="MXM885" s="80"/>
      <c r="MXN885" s="80"/>
      <c r="MXO885" s="80"/>
      <c r="MXP885" s="80"/>
      <c r="MXQ885" s="80"/>
      <c r="MXR885" s="80"/>
      <c r="MXS885" s="80"/>
      <c r="MXT885" s="80"/>
      <c r="MXU885" s="80"/>
      <c r="MXV885" s="80"/>
      <c r="MXW885" s="80"/>
      <c r="MXX885" s="80"/>
      <c r="MXY885" s="80"/>
      <c r="MXZ885" s="80"/>
      <c r="MYA885" s="80"/>
      <c r="MYB885" s="80"/>
      <c r="MYC885" s="80"/>
      <c r="MYD885" s="80"/>
      <c r="MYE885" s="80"/>
      <c r="MYF885" s="80"/>
      <c r="MYG885" s="80"/>
      <c r="MYH885" s="80"/>
      <c r="MYI885" s="80"/>
      <c r="MYJ885" s="80"/>
      <c r="MYK885" s="80"/>
      <c r="MYL885" s="80"/>
      <c r="MYM885" s="80"/>
      <c r="MYN885" s="80"/>
      <c r="MYO885" s="80"/>
      <c r="MYP885" s="80"/>
      <c r="MYQ885" s="80"/>
      <c r="MYR885" s="80"/>
      <c r="MYS885" s="80"/>
      <c r="MYT885" s="80"/>
      <c r="MYU885" s="80"/>
      <c r="MYV885" s="80"/>
      <c r="MYW885" s="80"/>
      <c r="MYX885" s="80"/>
      <c r="MYY885" s="80"/>
      <c r="MYZ885" s="80"/>
      <c r="MZA885" s="80"/>
      <c r="MZB885" s="80"/>
      <c r="MZC885" s="80"/>
      <c r="MZD885" s="80"/>
      <c r="MZE885" s="80"/>
      <c r="MZF885" s="80"/>
      <c r="MZG885" s="80"/>
      <c r="MZH885" s="80"/>
      <c r="MZI885" s="80"/>
      <c r="MZJ885" s="80"/>
      <c r="MZK885" s="80"/>
      <c r="MZL885" s="80"/>
      <c r="MZM885" s="80"/>
      <c r="MZN885" s="80"/>
      <c r="MZO885" s="80"/>
      <c r="MZP885" s="80"/>
      <c r="MZQ885" s="80"/>
      <c r="MZR885" s="80"/>
      <c r="MZS885" s="80"/>
      <c r="MZT885" s="80"/>
      <c r="MZU885" s="80"/>
      <c r="MZV885" s="80"/>
      <c r="MZW885" s="80"/>
      <c r="MZX885" s="80"/>
      <c r="MZY885" s="80"/>
      <c r="MZZ885" s="80"/>
      <c r="NAA885" s="80"/>
      <c r="NAB885" s="80"/>
      <c r="NAC885" s="80"/>
      <c r="NAD885" s="80"/>
      <c r="NAE885" s="80"/>
      <c r="NAF885" s="80"/>
      <c r="NAG885" s="80"/>
      <c r="NAH885" s="80"/>
      <c r="NAI885" s="80"/>
      <c r="NAJ885" s="80"/>
      <c r="NAK885" s="80"/>
      <c r="NAL885" s="80"/>
      <c r="NAM885" s="80"/>
      <c r="NAN885" s="80"/>
      <c r="NAO885" s="80"/>
      <c r="NAP885" s="80"/>
      <c r="NAQ885" s="80"/>
      <c r="NAR885" s="80"/>
      <c r="NAS885" s="80"/>
      <c r="NAT885" s="80"/>
      <c r="NAU885" s="80"/>
      <c r="NAV885" s="80"/>
      <c r="NAW885" s="80"/>
      <c r="NAX885" s="80"/>
      <c r="NAY885" s="80"/>
      <c r="NAZ885" s="80"/>
      <c r="NBA885" s="80"/>
      <c r="NBB885" s="80"/>
      <c r="NBC885" s="80"/>
      <c r="NBD885" s="80"/>
      <c r="NBE885" s="80"/>
      <c r="NBF885" s="80"/>
      <c r="NBG885" s="80"/>
      <c r="NBH885" s="80"/>
      <c r="NBI885" s="80"/>
      <c r="NBJ885" s="80"/>
      <c r="NBK885" s="80"/>
      <c r="NBL885" s="80"/>
      <c r="NBM885" s="80"/>
      <c r="NBN885" s="80"/>
      <c r="NBO885" s="80"/>
      <c r="NBP885" s="80"/>
      <c r="NBQ885" s="80"/>
      <c r="NBR885" s="80"/>
      <c r="NBS885" s="80"/>
      <c r="NBT885" s="80"/>
      <c r="NBU885" s="80"/>
      <c r="NBV885" s="80"/>
      <c r="NBW885" s="80"/>
      <c r="NBX885" s="80"/>
      <c r="NBY885" s="80"/>
      <c r="NBZ885" s="80"/>
      <c r="NCA885" s="80"/>
      <c r="NCB885" s="80"/>
      <c r="NCC885" s="80"/>
      <c r="NCD885" s="80"/>
      <c r="NCE885" s="80"/>
      <c r="NCF885" s="80"/>
      <c r="NCG885" s="80"/>
      <c r="NCH885" s="80"/>
      <c r="NCI885" s="80"/>
      <c r="NCJ885" s="80"/>
      <c r="NCK885" s="80"/>
      <c r="NCL885" s="80"/>
      <c r="NCM885" s="80"/>
      <c r="NCN885" s="80"/>
      <c r="NCO885" s="80"/>
      <c r="NCP885" s="80"/>
      <c r="NCQ885" s="80"/>
      <c r="NCR885" s="80"/>
      <c r="NCS885" s="80"/>
      <c r="NCT885" s="80"/>
      <c r="NCU885" s="80"/>
      <c r="NCV885" s="80"/>
      <c r="NCW885" s="80"/>
      <c r="NCX885" s="80"/>
      <c r="NCY885" s="80"/>
      <c r="NCZ885" s="80"/>
      <c r="NDA885" s="80"/>
      <c r="NDB885" s="80"/>
      <c r="NDC885" s="80"/>
      <c r="NDD885" s="80"/>
      <c r="NDE885" s="80"/>
      <c r="NDF885" s="80"/>
      <c r="NDG885" s="80"/>
      <c r="NDH885" s="80"/>
      <c r="NDI885" s="80"/>
      <c r="NDJ885" s="80"/>
      <c r="NDK885" s="80"/>
      <c r="NDL885" s="80"/>
      <c r="NDM885" s="80"/>
      <c r="NDN885" s="80"/>
      <c r="NDO885" s="80"/>
      <c r="NDP885" s="80"/>
      <c r="NDQ885" s="80"/>
      <c r="NDR885" s="80"/>
      <c r="NDS885" s="80"/>
      <c r="NDT885" s="80"/>
      <c r="NDU885" s="80"/>
      <c r="NDV885" s="80"/>
      <c r="NDW885" s="80"/>
      <c r="NDX885" s="80"/>
      <c r="NDY885" s="80"/>
      <c r="NDZ885" s="80"/>
      <c r="NEA885" s="80"/>
      <c r="NEB885" s="80"/>
      <c r="NEC885" s="80"/>
      <c r="NED885" s="80"/>
      <c r="NEE885" s="80"/>
      <c r="NEF885" s="80"/>
      <c r="NEG885" s="80"/>
      <c r="NEH885" s="80"/>
      <c r="NEI885" s="80"/>
      <c r="NEJ885" s="80"/>
      <c r="NEK885" s="80"/>
      <c r="NEL885" s="80"/>
      <c r="NEM885" s="80"/>
      <c r="NEN885" s="80"/>
      <c r="NEO885" s="80"/>
      <c r="NEP885" s="80"/>
      <c r="NEQ885" s="80"/>
      <c r="NER885" s="80"/>
      <c r="NES885" s="80"/>
      <c r="NET885" s="80"/>
      <c r="NEU885" s="80"/>
      <c r="NEV885" s="80"/>
      <c r="NEW885" s="80"/>
      <c r="NEX885" s="80"/>
      <c r="NEY885" s="80"/>
      <c r="NEZ885" s="80"/>
      <c r="NFA885" s="80"/>
      <c r="NFB885" s="80"/>
      <c r="NFC885" s="80"/>
      <c r="NFD885" s="80"/>
      <c r="NFE885" s="80"/>
      <c r="NFF885" s="80"/>
      <c r="NFG885" s="80"/>
      <c r="NFH885" s="80"/>
      <c r="NFI885" s="80"/>
      <c r="NFJ885" s="80"/>
      <c r="NFK885" s="80"/>
      <c r="NFL885" s="80"/>
      <c r="NFM885" s="80"/>
      <c r="NFN885" s="80"/>
      <c r="NFO885" s="80"/>
      <c r="NFP885" s="80"/>
      <c r="NFQ885" s="80"/>
      <c r="NFR885" s="80"/>
      <c r="NFS885" s="80"/>
      <c r="NFT885" s="80"/>
      <c r="NFU885" s="80"/>
      <c r="NFV885" s="80"/>
      <c r="NFW885" s="80"/>
      <c r="NFX885" s="80"/>
      <c r="NFY885" s="80"/>
      <c r="NFZ885" s="80"/>
      <c r="NGA885" s="80"/>
      <c r="NGB885" s="80"/>
      <c r="NGC885" s="80"/>
      <c r="NGD885" s="80"/>
      <c r="NGE885" s="80"/>
      <c r="NGF885" s="80"/>
      <c r="NGG885" s="80"/>
      <c r="NGH885" s="80"/>
      <c r="NGI885" s="80"/>
      <c r="NGJ885" s="80"/>
      <c r="NGK885" s="80"/>
      <c r="NGL885" s="80"/>
      <c r="NGM885" s="80"/>
      <c r="NGN885" s="80"/>
      <c r="NGO885" s="80"/>
      <c r="NGP885" s="80"/>
      <c r="NGQ885" s="80"/>
      <c r="NGR885" s="80"/>
      <c r="NGS885" s="80"/>
      <c r="NGT885" s="80"/>
      <c r="NGU885" s="80"/>
      <c r="NGV885" s="80"/>
      <c r="NGW885" s="80"/>
      <c r="NGX885" s="80"/>
      <c r="NGY885" s="80"/>
      <c r="NGZ885" s="80"/>
      <c r="NHA885" s="80"/>
      <c r="NHB885" s="80"/>
      <c r="NHC885" s="80"/>
      <c r="NHD885" s="80"/>
      <c r="NHE885" s="80"/>
      <c r="NHF885" s="80"/>
      <c r="NHG885" s="80"/>
      <c r="NHH885" s="80"/>
      <c r="NHI885" s="80"/>
      <c r="NHJ885" s="80"/>
      <c r="NHK885" s="80"/>
      <c r="NHL885" s="80"/>
      <c r="NHM885" s="80"/>
      <c r="NHN885" s="80"/>
      <c r="NHO885" s="80"/>
      <c r="NHP885" s="80"/>
      <c r="NHQ885" s="80"/>
      <c r="NHR885" s="80"/>
      <c r="NHS885" s="80"/>
      <c r="NHT885" s="80"/>
      <c r="NHU885" s="80"/>
      <c r="NHV885" s="80"/>
      <c r="NHW885" s="80"/>
      <c r="NHX885" s="80"/>
      <c r="NHY885" s="80"/>
      <c r="NHZ885" s="80"/>
      <c r="NIA885" s="80"/>
      <c r="NIB885" s="80"/>
      <c r="NIC885" s="80"/>
      <c r="NID885" s="80"/>
      <c r="NIE885" s="80"/>
      <c r="NIF885" s="80"/>
      <c r="NIG885" s="80"/>
      <c r="NIH885" s="80"/>
      <c r="NII885" s="80"/>
      <c r="NIJ885" s="80"/>
      <c r="NIK885" s="80"/>
      <c r="NIL885" s="80"/>
      <c r="NIM885" s="80"/>
      <c r="NIN885" s="80"/>
      <c r="NIO885" s="80"/>
      <c r="NIP885" s="80"/>
      <c r="NIQ885" s="80"/>
      <c r="NIR885" s="80"/>
      <c r="NIS885" s="80"/>
      <c r="NIT885" s="80"/>
      <c r="NIU885" s="80"/>
      <c r="NIV885" s="80"/>
      <c r="NIW885" s="80"/>
      <c r="NIX885" s="80"/>
      <c r="NIY885" s="80"/>
      <c r="NIZ885" s="80"/>
      <c r="NJA885" s="80"/>
      <c r="NJB885" s="80"/>
      <c r="NJC885" s="80"/>
      <c r="NJD885" s="80"/>
      <c r="NJE885" s="80"/>
      <c r="NJF885" s="80"/>
      <c r="NJG885" s="80"/>
      <c r="NJH885" s="80"/>
      <c r="NJI885" s="80"/>
      <c r="NJJ885" s="80"/>
      <c r="NJK885" s="80"/>
      <c r="NJL885" s="80"/>
      <c r="NJM885" s="80"/>
      <c r="NJN885" s="80"/>
      <c r="NJO885" s="80"/>
      <c r="NJP885" s="80"/>
      <c r="NJQ885" s="80"/>
      <c r="NJR885" s="80"/>
      <c r="NJS885" s="80"/>
      <c r="NJT885" s="80"/>
      <c r="NJU885" s="80"/>
      <c r="NJV885" s="80"/>
      <c r="NJW885" s="80"/>
      <c r="NJX885" s="80"/>
      <c r="NJY885" s="80"/>
      <c r="NJZ885" s="80"/>
      <c r="NKA885" s="80"/>
      <c r="NKB885" s="80"/>
      <c r="NKC885" s="80"/>
      <c r="NKD885" s="80"/>
      <c r="NKE885" s="80"/>
      <c r="NKF885" s="80"/>
      <c r="NKG885" s="80"/>
      <c r="NKH885" s="80"/>
      <c r="NKI885" s="80"/>
      <c r="NKJ885" s="80"/>
      <c r="NKK885" s="80"/>
      <c r="NKL885" s="80"/>
      <c r="NKM885" s="80"/>
      <c r="NKN885" s="80"/>
      <c r="NKO885" s="80"/>
      <c r="NKP885" s="80"/>
      <c r="NKQ885" s="80"/>
      <c r="NKR885" s="80"/>
      <c r="NKS885" s="80"/>
      <c r="NKT885" s="80"/>
      <c r="NKU885" s="80"/>
      <c r="NKV885" s="80"/>
      <c r="NKW885" s="80"/>
      <c r="NKX885" s="80"/>
      <c r="NKY885" s="80"/>
      <c r="NKZ885" s="80"/>
      <c r="NLA885" s="80"/>
      <c r="NLB885" s="80"/>
      <c r="NLC885" s="80"/>
      <c r="NLD885" s="80"/>
      <c r="NLE885" s="80"/>
      <c r="NLF885" s="80"/>
      <c r="NLG885" s="80"/>
      <c r="NLH885" s="80"/>
      <c r="NLI885" s="80"/>
      <c r="NLJ885" s="80"/>
      <c r="NLK885" s="80"/>
      <c r="NLL885" s="80"/>
      <c r="NLM885" s="80"/>
      <c r="NLN885" s="80"/>
      <c r="NLO885" s="80"/>
      <c r="NLP885" s="80"/>
      <c r="NLQ885" s="80"/>
      <c r="NLR885" s="80"/>
      <c r="NLS885" s="80"/>
      <c r="NLT885" s="80"/>
      <c r="NLU885" s="80"/>
      <c r="NLV885" s="80"/>
      <c r="NLW885" s="80"/>
      <c r="NLX885" s="80"/>
      <c r="NLY885" s="80"/>
      <c r="NLZ885" s="80"/>
      <c r="NMA885" s="80"/>
      <c r="NMB885" s="80"/>
      <c r="NMC885" s="80"/>
      <c r="NMD885" s="80"/>
      <c r="NME885" s="80"/>
      <c r="NMF885" s="80"/>
      <c r="NMG885" s="80"/>
      <c r="NMH885" s="80"/>
      <c r="NMI885" s="80"/>
      <c r="NMJ885" s="80"/>
      <c r="NMK885" s="80"/>
      <c r="NML885" s="80"/>
      <c r="NMM885" s="80"/>
      <c r="NMN885" s="80"/>
      <c r="NMO885" s="80"/>
      <c r="NMP885" s="80"/>
      <c r="NMQ885" s="80"/>
      <c r="NMR885" s="80"/>
      <c r="NMS885" s="80"/>
      <c r="NMT885" s="80"/>
      <c r="NMU885" s="80"/>
      <c r="NMV885" s="80"/>
      <c r="NMW885" s="80"/>
      <c r="NMX885" s="80"/>
      <c r="NMY885" s="80"/>
      <c r="NMZ885" s="80"/>
      <c r="NNA885" s="80"/>
      <c r="NNB885" s="80"/>
      <c r="NNC885" s="80"/>
      <c r="NND885" s="80"/>
      <c r="NNE885" s="80"/>
      <c r="NNF885" s="80"/>
      <c r="NNG885" s="80"/>
      <c r="NNH885" s="80"/>
      <c r="NNI885" s="80"/>
      <c r="NNJ885" s="80"/>
      <c r="NNK885" s="80"/>
      <c r="NNL885" s="80"/>
      <c r="NNM885" s="80"/>
      <c r="NNN885" s="80"/>
      <c r="NNO885" s="80"/>
      <c r="NNP885" s="80"/>
      <c r="NNQ885" s="80"/>
      <c r="NNR885" s="80"/>
      <c r="NNS885" s="80"/>
      <c r="NNT885" s="80"/>
      <c r="NNU885" s="80"/>
      <c r="NNV885" s="80"/>
      <c r="NNW885" s="80"/>
      <c r="NNX885" s="80"/>
      <c r="NNY885" s="80"/>
      <c r="NNZ885" s="80"/>
      <c r="NOA885" s="80"/>
      <c r="NOB885" s="80"/>
      <c r="NOC885" s="80"/>
      <c r="NOD885" s="80"/>
      <c r="NOE885" s="80"/>
      <c r="NOF885" s="80"/>
      <c r="NOG885" s="80"/>
      <c r="NOH885" s="80"/>
      <c r="NOI885" s="80"/>
      <c r="NOJ885" s="80"/>
      <c r="NOK885" s="80"/>
      <c r="NOL885" s="80"/>
      <c r="NOM885" s="80"/>
      <c r="NON885" s="80"/>
      <c r="NOO885" s="80"/>
      <c r="NOP885" s="80"/>
      <c r="NOQ885" s="80"/>
      <c r="NOR885" s="80"/>
      <c r="NOS885" s="80"/>
      <c r="NOT885" s="80"/>
      <c r="NOU885" s="80"/>
      <c r="NOV885" s="80"/>
      <c r="NOW885" s="80"/>
      <c r="NOX885" s="80"/>
      <c r="NOY885" s="80"/>
      <c r="NOZ885" s="80"/>
      <c r="NPA885" s="80"/>
      <c r="NPB885" s="80"/>
      <c r="NPC885" s="80"/>
      <c r="NPD885" s="80"/>
      <c r="NPE885" s="80"/>
      <c r="NPF885" s="80"/>
      <c r="NPG885" s="80"/>
      <c r="NPH885" s="80"/>
      <c r="NPI885" s="80"/>
      <c r="NPJ885" s="80"/>
      <c r="NPK885" s="80"/>
      <c r="NPL885" s="80"/>
      <c r="NPM885" s="80"/>
      <c r="NPN885" s="80"/>
      <c r="NPO885" s="80"/>
      <c r="NPP885" s="80"/>
      <c r="NPQ885" s="80"/>
      <c r="NPR885" s="80"/>
      <c r="NPS885" s="80"/>
      <c r="NPT885" s="80"/>
      <c r="NPU885" s="80"/>
      <c r="NPV885" s="80"/>
      <c r="NPW885" s="80"/>
      <c r="NPX885" s="80"/>
      <c r="NPY885" s="80"/>
      <c r="NPZ885" s="80"/>
      <c r="NQA885" s="80"/>
      <c r="NQB885" s="80"/>
      <c r="NQC885" s="80"/>
      <c r="NQD885" s="80"/>
      <c r="NQE885" s="80"/>
      <c r="NQF885" s="80"/>
      <c r="NQG885" s="80"/>
      <c r="NQH885" s="80"/>
      <c r="NQI885" s="80"/>
      <c r="NQJ885" s="80"/>
      <c r="NQK885" s="80"/>
      <c r="NQL885" s="80"/>
      <c r="NQM885" s="80"/>
      <c r="NQN885" s="80"/>
      <c r="NQO885" s="80"/>
      <c r="NQP885" s="80"/>
      <c r="NQQ885" s="80"/>
      <c r="NQR885" s="80"/>
      <c r="NQS885" s="80"/>
      <c r="NQT885" s="80"/>
      <c r="NQU885" s="80"/>
      <c r="NQV885" s="80"/>
      <c r="NQW885" s="80"/>
      <c r="NQX885" s="80"/>
      <c r="NQY885" s="80"/>
      <c r="NQZ885" s="80"/>
      <c r="NRA885" s="80"/>
      <c r="NRB885" s="80"/>
      <c r="NRC885" s="80"/>
      <c r="NRD885" s="80"/>
      <c r="NRE885" s="80"/>
      <c r="NRF885" s="80"/>
      <c r="NRG885" s="80"/>
      <c r="NRH885" s="80"/>
      <c r="NRI885" s="80"/>
      <c r="NRJ885" s="80"/>
      <c r="NRK885" s="80"/>
      <c r="NRL885" s="80"/>
      <c r="NRM885" s="80"/>
      <c r="NRN885" s="80"/>
      <c r="NRO885" s="80"/>
      <c r="NRP885" s="80"/>
      <c r="NRQ885" s="80"/>
      <c r="NRR885" s="80"/>
      <c r="NRS885" s="80"/>
      <c r="NRT885" s="80"/>
      <c r="NRU885" s="80"/>
      <c r="NRV885" s="80"/>
      <c r="NRW885" s="80"/>
      <c r="NRX885" s="80"/>
      <c r="NRY885" s="80"/>
      <c r="NRZ885" s="80"/>
      <c r="NSA885" s="80"/>
      <c r="NSB885" s="80"/>
      <c r="NSC885" s="80"/>
      <c r="NSD885" s="80"/>
      <c r="NSE885" s="80"/>
      <c r="NSF885" s="80"/>
      <c r="NSG885" s="80"/>
      <c r="NSH885" s="80"/>
      <c r="NSI885" s="80"/>
      <c r="NSJ885" s="80"/>
      <c r="NSK885" s="80"/>
      <c r="NSL885" s="80"/>
      <c r="NSM885" s="80"/>
      <c r="NSN885" s="80"/>
      <c r="NSO885" s="80"/>
      <c r="NSP885" s="80"/>
      <c r="NSQ885" s="80"/>
      <c r="NSR885" s="80"/>
      <c r="NSS885" s="80"/>
      <c r="NST885" s="80"/>
      <c r="NSU885" s="80"/>
      <c r="NSV885" s="80"/>
      <c r="NSW885" s="80"/>
      <c r="NSX885" s="80"/>
      <c r="NSY885" s="80"/>
      <c r="NSZ885" s="80"/>
      <c r="NTA885" s="80"/>
      <c r="NTB885" s="80"/>
      <c r="NTC885" s="80"/>
      <c r="NTD885" s="80"/>
      <c r="NTE885" s="80"/>
      <c r="NTF885" s="80"/>
      <c r="NTG885" s="80"/>
      <c r="NTH885" s="80"/>
      <c r="NTI885" s="80"/>
      <c r="NTJ885" s="80"/>
      <c r="NTK885" s="80"/>
      <c r="NTL885" s="80"/>
      <c r="NTM885" s="80"/>
      <c r="NTN885" s="80"/>
      <c r="NTO885" s="80"/>
      <c r="NTP885" s="80"/>
      <c r="NTQ885" s="80"/>
      <c r="NTR885" s="80"/>
      <c r="NTS885" s="80"/>
      <c r="NTT885" s="80"/>
      <c r="NTU885" s="80"/>
      <c r="NTV885" s="80"/>
      <c r="NTW885" s="80"/>
      <c r="NTX885" s="80"/>
      <c r="NTY885" s="80"/>
      <c r="NTZ885" s="80"/>
      <c r="NUA885" s="80"/>
      <c r="NUB885" s="80"/>
      <c r="NUC885" s="80"/>
      <c r="NUD885" s="80"/>
      <c r="NUE885" s="80"/>
      <c r="NUF885" s="80"/>
      <c r="NUG885" s="80"/>
      <c r="NUH885" s="80"/>
      <c r="NUI885" s="80"/>
      <c r="NUJ885" s="80"/>
      <c r="NUK885" s="80"/>
      <c r="NUL885" s="80"/>
      <c r="NUM885" s="80"/>
      <c r="NUN885" s="80"/>
      <c r="NUO885" s="80"/>
      <c r="NUP885" s="80"/>
      <c r="NUQ885" s="80"/>
      <c r="NUR885" s="80"/>
      <c r="NUS885" s="80"/>
      <c r="NUT885" s="80"/>
      <c r="NUU885" s="80"/>
      <c r="NUV885" s="80"/>
      <c r="NUW885" s="80"/>
      <c r="NUX885" s="80"/>
      <c r="NUY885" s="80"/>
      <c r="NUZ885" s="80"/>
      <c r="NVA885" s="80"/>
      <c r="NVB885" s="80"/>
      <c r="NVC885" s="80"/>
      <c r="NVD885" s="80"/>
      <c r="NVE885" s="80"/>
      <c r="NVF885" s="80"/>
      <c r="NVG885" s="80"/>
      <c r="NVH885" s="80"/>
      <c r="NVI885" s="80"/>
      <c r="NVJ885" s="80"/>
      <c r="NVK885" s="80"/>
      <c r="NVL885" s="80"/>
      <c r="NVM885" s="80"/>
      <c r="NVN885" s="80"/>
      <c r="NVO885" s="80"/>
      <c r="NVP885" s="80"/>
      <c r="NVQ885" s="80"/>
      <c r="NVR885" s="80"/>
      <c r="NVS885" s="80"/>
      <c r="NVT885" s="80"/>
      <c r="NVU885" s="80"/>
      <c r="NVV885" s="80"/>
      <c r="NVW885" s="80"/>
      <c r="NVX885" s="80"/>
      <c r="NVY885" s="80"/>
      <c r="NVZ885" s="80"/>
      <c r="NWA885" s="80"/>
      <c r="NWB885" s="80"/>
      <c r="NWC885" s="80"/>
      <c r="NWD885" s="80"/>
      <c r="NWE885" s="80"/>
      <c r="NWF885" s="80"/>
      <c r="NWG885" s="80"/>
      <c r="NWH885" s="80"/>
      <c r="NWI885" s="80"/>
      <c r="NWJ885" s="80"/>
      <c r="NWK885" s="80"/>
      <c r="NWL885" s="80"/>
      <c r="NWM885" s="80"/>
      <c r="NWN885" s="80"/>
      <c r="NWO885" s="80"/>
      <c r="NWP885" s="80"/>
      <c r="NWQ885" s="80"/>
      <c r="NWR885" s="80"/>
      <c r="NWS885" s="80"/>
      <c r="NWT885" s="80"/>
      <c r="NWU885" s="80"/>
      <c r="NWV885" s="80"/>
      <c r="NWW885" s="80"/>
      <c r="NWX885" s="80"/>
      <c r="NWY885" s="80"/>
      <c r="NWZ885" s="80"/>
      <c r="NXA885" s="80"/>
      <c r="NXB885" s="80"/>
      <c r="NXC885" s="80"/>
      <c r="NXD885" s="80"/>
      <c r="NXE885" s="80"/>
      <c r="NXF885" s="80"/>
      <c r="NXG885" s="80"/>
      <c r="NXH885" s="80"/>
      <c r="NXI885" s="80"/>
      <c r="NXJ885" s="80"/>
      <c r="NXK885" s="80"/>
      <c r="NXL885" s="80"/>
      <c r="NXM885" s="80"/>
      <c r="NXN885" s="80"/>
      <c r="NXO885" s="80"/>
      <c r="NXP885" s="80"/>
      <c r="NXQ885" s="80"/>
      <c r="NXR885" s="80"/>
      <c r="NXS885" s="80"/>
      <c r="NXT885" s="80"/>
      <c r="NXU885" s="80"/>
      <c r="NXV885" s="80"/>
      <c r="NXW885" s="80"/>
      <c r="NXX885" s="80"/>
      <c r="NXY885" s="80"/>
      <c r="NXZ885" s="80"/>
      <c r="NYA885" s="80"/>
      <c r="NYB885" s="80"/>
      <c r="NYC885" s="80"/>
      <c r="NYD885" s="80"/>
      <c r="NYE885" s="80"/>
      <c r="NYF885" s="80"/>
      <c r="NYG885" s="80"/>
      <c r="NYH885" s="80"/>
      <c r="NYI885" s="80"/>
      <c r="NYJ885" s="80"/>
      <c r="NYK885" s="80"/>
      <c r="NYL885" s="80"/>
      <c r="NYM885" s="80"/>
      <c r="NYN885" s="80"/>
      <c r="NYO885" s="80"/>
      <c r="NYP885" s="80"/>
      <c r="NYQ885" s="80"/>
      <c r="NYR885" s="80"/>
      <c r="NYS885" s="80"/>
      <c r="NYT885" s="80"/>
      <c r="NYU885" s="80"/>
      <c r="NYV885" s="80"/>
      <c r="NYW885" s="80"/>
      <c r="NYX885" s="80"/>
      <c r="NYY885" s="80"/>
      <c r="NYZ885" s="80"/>
      <c r="NZA885" s="80"/>
      <c r="NZB885" s="80"/>
      <c r="NZC885" s="80"/>
      <c r="NZD885" s="80"/>
      <c r="NZE885" s="80"/>
      <c r="NZF885" s="80"/>
      <c r="NZG885" s="80"/>
      <c r="NZH885" s="80"/>
      <c r="NZI885" s="80"/>
      <c r="NZJ885" s="80"/>
      <c r="NZK885" s="80"/>
      <c r="NZL885" s="80"/>
      <c r="NZM885" s="80"/>
      <c r="NZN885" s="80"/>
      <c r="NZO885" s="80"/>
      <c r="NZP885" s="80"/>
      <c r="NZQ885" s="80"/>
      <c r="NZR885" s="80"/>
      <c r="NZS885" s="80"/>
      <c r="NZT885" s="80"/>
      <c r="NZU885" s="80"/>
      <c r="NZV885" s="80"/>
      <c r="NZW885" s="80"/>
      <c r="NZX885" s="80"/>
      <c r="NZY885" s="80"/>
      <c r="NZZ885" s="80"/>
      <c r="OAA885" s="80"/>
      <c r="OAB885" s="80"/>
      <c r="OAC885" s="80"/>
      <c r="OAD885" s="80"/>
      <c r="OAE885" s="80"/>
      <c r="OAF885" s="80"/>
      <c r="OAG885" s="80"/>
      <c r="OAH885" s="80"/>
      <c r="OAI885" s="80"/>
      <c r="OAJ885" s="80"/>
      <c r="OAK885" s="80"/>
      <c r="OAL885" s="80"/>
      <c r="OAM885" s="80"/>
      <c r="OAN885" s="80"/>
      <c r="OAO885" s="80"/>
      <c r="OAP885" s="80"/>
      <c r="OAQ885" s="80"/>
      <c r="OAR885" s="80"/>
      <c r="OAS885" s="80"/>
      <c r="OAT885" s="80"/>
      <c r="OAU885" s="80"/>
      <c r="OAV885" s="80"/>
      <c r="OAW885" s="80"/>
      <c r="OAX885" s="80"/>
      <c r="OAY885" s="80"/>
      <c r="OAZ885" s="80"/>
      <c r="OBA885" s="80"/>
      <c r="OBB885" s="80"/>
      <c r="OBC885" s="80"/>
      <c r="OBD885" s="80"/>
      <c r="OBE885" s="80"/>
      <c r="OBF885" s="80"/>
      <c r="OBG885" s="80"/>
      <c r="OBH885" s="80"/>
      <c r="OBI885" s="80"/>
      <c r="OBJ885" s="80"/>
      <c r="OBK885" s="80"/>
      <c r="OBL885" s="80"/>
      <c r="OBM885" s="80"/>
      <c r="OBN885" s="80"/>
      <c r="OBO885" s="80"/>
      <c r="OBP885" s="80"/>
      <c r="OBQ885" s="80"/>
      <c r="OBR885" s="80"/>
      <c r="OBS885" s="80"/>
      <c r="OBT885" s="80"/>
      <c r="OBU885" s="80"/>
      <c r="OBV885" s="80"/>
      <c r="OBW885" s="80"/>
      <c r="OBX885" s="80"/>
      <c r="OBY885" s="80"/>
      <c r="OBZ885" s="80"/>
      <c r="OCA885" s="80"/>
      <c r="OCB885" s="80"/>
      <c r="OCC885" s="80"/>
      <c r="OCD885" s="80"/>
      <c r="OCE885" s="80"/>
      <c r="OCF885" s="80"/>
      <c r="OCG885" s="80"/>
      <c r="OCH885" s="80"/>
      <c r="OCI885" s="80"/>
      <c r="OCJ885" s="80"/>
      <c r="OCK885" s="80"/>
      <c r="OCL885" s="80"/>
      <c r="OCM885" s="80"/>
      <c r="OCN885" s="80"/>
      <c r="OCO885" s="80"/>
      <c r="OCP885" s="80"/>
      <c r="OCQ885" s="80"/>
      <c r="OCR885" s="80"/>
      <c r="OCS885" s="80"/>
      <c r="OCT885" s="80"/>
      <c r="OCU885" s="80"/>
      <c r="OCV885" s="80"/>
      <c r="OCW885" s="80"/>
      <c r="OCX885" s="80"/>
      <c r="OCY885" s="80"/>
      <c r="OCZ885" s="80"/>
      <c r="ODA885" s="80"/>
      <c r="ODB885" s="80"/>
      <c r="ODC885" s="80"/>
      <c r="ODD885" s="80"/>
      <c r="ODE885" s="80"/>
      <c r="ODF885" s="80"/>
      <c r="ODG885" s="80"/>
      <c r="ODH885" s="80"/>
      <c r="ODI885" s="80"/>
      <c r="ODJ885" s="80"/>
      <c r="ODK885" s="80"/>
      <c r="ODL885" s="80"/>
      <c r="ODM885" s="80"/>
      <c r="ODN885" s="80"/>
      <c r="ODO885" s="80"/>
      <c r="ODP885" s="80"/>
      <c r="ODQ885" s="80"/>
      <c r="ODR885" s="80"/>
      <c r="ODS885" s="80"/>
      <c r="ODT885" s="80"/>
      <c r="ODU885" s="80"/>
      <c r="ODV885" s="80"/>
      <c r="ODW885" s="80"/>
      <c r="ODX885" s="80"/>
      <c r="ODY885" s="80"/>
      <c r="ODZ885" s="80"/>
      <c r="OEA885" s="80"/>
      <c r="OEB885" s="80"/>
      <c r="OEC885" s="80"/>
      <c r="OED885" s="80"/>
      <c r="OEE885" s="80"/>
      <c r="OEF885" s="80"/>
      <c r="OEG885" s="80"/>
      <c r="OEH885" s="80"/>
      <c r="OEI885" s="80"/>
      <c r="OEJ885" s="80"/>
      <c r="OEK885" s="80"/>
      <c r="OEL885" s="80"/>
      <c r="OEM885" s="80"/>
      <c r="OEN885" s="80"/>
      <c r="OEO885" s="80"/>
      <c r="OEP885" s="80"/>
      <c r="OEQ885" s="80"/>
      <c r="OER885" s="80"/>
      <c r="OES885" s="80"/>
      <c r="OET885" s="80"/>
      <c r="OEU885" s="80"/>
      <c r="OEV885" s="80"/>
      <c r="OEW885" s="80"/>
      <c r="OEX885" s="80"/>
      <c r="OEY885" s="80"/>
      <c r="OEZ885" s="80"/>
      <c r="OFA885" s="80"/>
      <c r="OFB885" s="80"/>
      <c r="OFC885" s="80"/>
      <c r="OFD885" s="80"/>
      <c r="OFE885" s="80"/>
      <c r="OFF885" s="80"/>
      <c r="OFG885" s="80"/>
      <c r="OFH885" s="80"/>
      <c r="OFI885" s="80"/>
      <c r="OFJ885" s="80"/>
      <c r="OFK885" s="80"/>
      <c r="OFL885" s="80"/>
      <c r="OFM885" s="80"/>
      <c r="OFN885" s="80"/>
      <c r="OFO885" s="80"/>
      <c r="OFP885" s="80"/>
      <c r="OFQ885" s="80"/>
      <c r="OFR885" s="80"/>
      <c r="OFS885" s="80"/>
      <c r="OFT885" s="80"/>
      <c r="OFU885" s="80"/>
      <c r="OFV885" s="80"/>
      <c r="OFW885" s="80"/>
      <c r="OFX885" s="80"/>
      <c r="OFY885" s="80"/>
      <c r="OFZ885" s="80"/>
      <c r="OGA885" s="80"/>
      <c r="OGB885" s="80"/>
      <c r="OGC885" s="80"/>
      <c r="OGD885" s="80"/>
      <c r="OGE885" s="80"/>
      <c r="OGF885" s="80"/>
      <c r="OGG885" s="80"/>
      <c r="OGH885" s="80"/>
      <c r="OGI885" s="80"/>
      <c r="OGJ885" s="80"/>
      <c r="OGK885" s="80"/>
      <c r="OGL885" s="80"/>
      <c r="OGM885" s="80"/>
      <c r="OGN885" s="80"/>
      <c r="OGO885" s="80"/>
      <c r="OGP885" s="80"/>
      <c r="OGQ885" s="80"/>
      <c r="OGR885" s="80"/>
      <c r="OGS885" s="80"/>
      <c r="OGT885" s="80"/>
      <c r="OGU885" s="80"/>
      <c r="OGV885" s="80"/>
      <c r="OGW885" s="80"/>
      <c r="OGX885" s="80"/>
      <c r="OGY885" s="80"/>
      <c r="OGZ885" s="80"/>
      <c r="OHA885" s="80"/>
      <c r="OHB885" s="80"/>
      <c r="OHC885" s="80"/>
      <c r="OHD885" s="80"/>
      <c r="OHE885" s="80"/>
      <c r="OHF885" s="80"/>
      <c r="OHG885" s="80"/>
      <c r="OHH885" s="80"/>
      <c r="OHI885" s="80"/>
      <c r="OHJ885" s="80"/>
      <c r="OHK885" s="80"/>
      <c r="OHL885" s="80"/>
      <c r="OHM885" s="80"/>
      <c r="OHN885" s="80"/>
      <c r="OHO885" s="80"/>
      <c r="OHP885" s="80"/>
      <c r="OHQ885" s="80"/>
      <c r="OHR885" s="80"/>
      <c r="OHS885" s="80"/>
      <c r="OHT885" s="80"/>
      <c r="OHU885" s="80"/>
      <c r="OHV885" s="80"/>
      <c r="OHW885" s="80"/>
      <c r="OHX885" s="80"/>
      <c r="OHY885" s="80"/>
      <c r="OHZ885" s="80"/>
      <c r="OIA885" s="80"/>
      <c r="OIB885" s="80"/>
      <c r="OIC885" s="80"/>
      <c r="OID885" s="80"/>
      <c r="OIE885" s="80"/>
      <c r="OIF885" s="80"/>
      <c r="OIG885" s="80"/>
      <c r="OIH885" s="80"/>
      <c r="OII885" s="80"/>
      <c r="OIJ885" s="80"/>
      <c r="OIK885" s="80"/>
      <c r="OIL885" s="80"/>
      <c r="OIM885" s="80"/>
      <c r="OIN885" s="80"/>
      <c r="OIO885" s="80"/>
      <c r="OIP885" s="80"/>
      <c r="OIQ885" s="80"/>
      <c r="OIR885" s="80"/>
      <c r="OIS885" s="80"/>
      <c r="OIT885" s="80"/>
      <c r="OIU885" s="80"/>
      <c r="OIV885" s="80"/>
      <c r="OIW885" s="80"/>
      <c r="OIX885" s="80"/>
      <c r="OIY885" s="80"/>
      <c r="OIZ885" s="80"/>
      <c r="OJA885" s="80"/>
      <c r="OJB885" s="80"/>
      <c r="OJC885" s="80"/>
      <c r="OJD885" s="80"/>
      <c r="OJE885" s="80"/>
      <c r="OJF885" s="80"/>
      <c r="OJG885" s="80"/>
      <c r="OJH885" s="80"/>
      <c r="OJI885" s="80"/>
      <c r="OJJ885" s="80"/>
      <c r="OJK885" s="80"/>
      <c r="OJL885" s="80"/>
      <c r="OJM885" s="80"/>
      <c r="OJN885" s="80"/>
      <c r="OJO885" s="80"/>
      <c r="OJP885" s="80"/>
      <c r="OJQ885" s="80"/>
      <c r="OJR885" s="80"/>
      <c r="OJS885" s="80"/>
      <c r="OJT885" s="80"/>
      <c r="OJU885" s="80"/>
      <c r="OJV885" s="80"/>
      <c r="OJW885" s="80"/>
      <c r="OJX885" s="80"/>
      <c r="OJY885" s="80"/>
      <c r="OJZ885" s="80"/>
      <c r="OKA885" s="80"/>
      <c r="OKB885" s="80"/>
      <c r="OKC885" s="80"/>
      <c r="OKD885" s="80"/>
      <c r="OKE885" s="80"/>
      <c r="OKF885" s="80"/>
      <c r="OKG885" s="80"/>
      <c r="OKH885" s="80"/>
      <c r="OKI885" s="80"/>
      <c r="OKJ885" s="80"/>
      <c r="OKK885" s="80"/>
      <c r="OKL885" s="80"/>
      <c r="OKM885" s="80"/>
      <c r="OKN885" s="80"/>
      <c r="OKO885" s="80"/>
      <c r="OKP885" s="80"/>
      <c r="OKQ885" s="80"/>
      <c r="OKR885" s="80"/>
      <c r="OKS885" s="80"/>
      <c r="OKT885" s="80"/>
      <c r="OKU885" s="80"/>
      <c r="OKV885" s="80"/>
      <c r="OKW885" s="80"/>
      <c r="OKX885" s="80"/>
      <c r="OKY885" s="80"/>
      <c r="OKZ885" s="80"/>
      <c r="OLA885" s="80"/>
      <c r="OLB885" s="80"/>
      <c r="OLC885" s="80"/>
      <c r="OLD885" s="80"/>
      <c r="OLE885" s="80"/>
      <c r="OLF885" s="80"/>
      <c r="OLG885" s="80"/>
      <c r="OLH885" s="80"/>
      <c r="OLI885" s="80"/>
      <c r="OLJ885" s="80"/>
      <c r="OLK885" s="80"/>
      <c r="OLL885" s="80"/>
      <c r="OLM885" s="80"/>
      <c r="OLN885" s="80"/>
      <c r="OLO885" s="80"/>
      <c r="OLP885" s="80"/>
      <c r="OLQ885" s="80"/>
      <c r="OLR885" s="80"/>
      <c r="OLS885" s="80"/>
      <c r="OLT885" s="80"/>
      <c r="OLU885" s="80"/>
      <c r="OLV885" s="80"/>
      <c r="OLW885" s="80"/>
      <c r="OLX885" s="80"/>
      <c r="OLY885" s="80"/>
      <c r="OLZ885" s="80"/>
      <c r="OMA885" s="80"/>
      <c r="OMB885" s="80"/>
      <c r="OMC885" s="80"/>
      <c r="OMD885" s="80"/>
      <c r="OME885" s="80"/>
      <c r="OMF885" s="80"/>
      <c r="OMG885" s="80"/>
      <c r="OMH885" s="80"/>
      <c r="OMI885" s="80"/>
      <c r="OMJ885" s="80"/>
      <c r="OMK885" s="80"/>
      <c r="OML885" s="80"/>
      <c r="OMM885" s="80"/>
      <c r="OMN885" s="80"/>
      <c r="OMO885" s="80"/>
      <c r="OMP885" s="80"/>
      <c r="OMQ885" s="80"/>
      <c r="OMR885" s="80"/>
      <c r="OMS885" s="80"/>
      <c r="OMT885" s="80"/>
      <c r="OMU885" s="80"/>
      <c r="OMV885" s="80"/>
      <c r="OMW885" s="80"/>
      <c r="OMX885" s="80"/>
      <c r="OMY885" s="80"/>
      <c r="OMZ885" s="80"/>
      <c r="ONA885" s="80"/>
      <c r="ONB885" s="80"/>
      <c r="ONC885" s="80"/>
      <c r="OND885" s="80"/>
      <c r="ONE885" s="80"/>
      <c r="ONF885" s="80"/>
      <c r="ONG885" s="80"/>
      <c r="ONH885" s="80"/>
      <c r="ONI885" s="80"/>
      <c r="ONJ885" s="80"/>
      <c r="ONK885" s="80"/>
      <c r="ONL885" s="80"/>
      <c r="ONM885" s="80"/>
      <c r="ONN885" s="80"/>
      <c r="ONO885" s="80"/>
      <c r="ONP885" s="80"/>
      <c r="ONQ885" s="80"/>
      <c r="ONR885" s="80"/>
      <c r="ONS885" s="80"/>
      <c r="ONT885" s="80"/>
      <c r="ONU885" s="80"/>
      <c r="ONV885" s="80"/>
      <c r="ONW885" s="80"/>
      <c r="ONX885" s="80"/>
      <c r="ONY885" s="80"/>
      <c r="ONZ885" s="80"/>
      <c r="OOA885" s="80"/>
      <c r="OOB885" s="80"/>
      <c r="OOC885" s="80"/>
      <c r="OOD885" s="80"/>
      <c r="OOE885" s="80"/>
      <c r="OOF885" s="80"/>
      <c r="OOG885" s="80"/>
      <c r="OOH885" s="80"/>
      <c r="OOI885" s="80"/>
      <c r="OOJ885" s="80"/>
      <c r="OOK885" s="80"/>
      <c r="OOL885" s="80"/>
      <c r="OOM885" s="80"/>
      <c r="OON885" s="80"/>
      <c r="OOO885" s="80"/>
      <c r="OOP885" s="80"/>
      <c r="OOQ885" s="80"/>
      <c r="OOR885" s="80"/>
      <c r="OOS885" s="80"/>
      <c r="OOT885" s="80"/>
      <c r="OOU885" s="80"/>
      <c r="OOV885" s="80"/>
      <c r="OOW885" s="80"/>
      <c r="OOX885" s="80"/>
      <c r="OOY885" s="80"/>
      <c r="OOZ885" s="80"/>
      <c r="OPA885" s="80"/>
      <c r="OPB885" s="80"/>
      <c r="OPC885" s="80"/>
      <c r="OPD885" s="80"/>
      <c r="OPE885" s="80"/>
      <c r="OPF885" s="80"/>
      <c r="OPG885" s="80"/>
      <c r="OPH885" s="80"/>
      <c r="OPI885" s="80"/>
      <c r="OPJ885" s="80"/>
      <c r="OPK885" s="80"/>
      <c r="OPL885" s="80"/>
      <c r="OPM885" s="80"/>
      <c r="OPN885" s="80"/>
      <c r="OPO885" s="80"/>
      <c r="OPP885" s="80"/>
      <c r="OPQ885" s="80"/>
      <c r="OPR885" s="80"/>
      <c r="OPS885" s="80"/>
      <c r="OPT885" s="80"/>
      <c r="OPU885" s="80"/>
      <c r="OPV885" s="80"/>
      <c r="OPW885" s="80"/>
      <c r="OPX885" s="80"/>
      <c r="OPY885" s="80"/>
      <c r="OPZ885" s="80"/>
      <c r="OQA885" s="80"/>
      <c r="OQB885" s="80"/>
      <c r="OQC885" s="80"/>
      <c r="OQD885" s="80"/>
      <c r="OQE885" s="80"/>
      <c r="OQF885" s="80"/>
      <c r="OQG885" s="80"/>
      <c r="OQH885" s="80"/>
      <c r="OQI885" s="80"/>
      <c r="OQJ885" s="80"/>
      <c r="OQK885" s="80"/>
      <c r="OQL885" s="80"/>
      <c r="OQM885" s="80"/>
      <c r="OQN885" s="80"/>
      <c r="OQO885" s="80"/>
      <c r="OQP885" s="80"/>
      <c r="OQQ885" s="80"/>
      <c r="OQR885" s="80"/>
      <c r="OQS885" s="80"/>
      <c r="OQT885" s="80"/>
      <c r="OQU885" s="80"/>
      <c r="OQV885" s="80"/>
      <c r="OQW885" s="80"/>
      <c r="OQX885" s="80"/>
      <c r="OQY885" s="80"/>
      <c r="OQZ885" s="80"/>
      <c r="ORA885" s="80"/>
      <c r="ORB885" s="80"/>
      <c r="ORC885" s="80"/>
      <c r="ORD885" s="80"/>
      <c r="ORE885" s="80"/>
      <c r="ORF885" s="80"/>
      <c r="ORG885" s="80"/>
      <c r="ORH885" s="80"/>
      <c r="ORI885" s="80"/>
      <c r="ORJ885" s="80"/>
      <c r="ORK885" s="80"/>
      <c r="ORL885" s="80"/>
      <c r="ORM885" s="80"/>
      <c r="ORN885" s="80"/>
      <c r="ORO885" s="80"/>
      <c r="ORP885" s="80"/>
      <c r="ORQ885" s="80"/>
      <c r="ORR885" s="80"/>
      <c r="ORS885" s="80"/>
      <c r="ORT885" s="80"/>
      <c r="ORU885" s="80"/>
      <c r="ORV885" s="80"/>
      <c r="ORW885" s="80"/>
      <c r="ORX885" s="80"/>
      <c r="ORY885" s="80"/>
      <c r="ORZ885" s="80"/>
      <c r="OSA885" s="80"/>
      <c r="OSB885" s="80"/>
      <c r="OSC885" s="80"/>
      <c r="OSD885" s="80"/>
      <c r="OSE885" s="80"/>
      <c r="OSF885" s="80"/>
      <c r="OSG885" s="80"/>
      <c r="OSH885" s="80"/>
      <c r="OSI885" s="80"/>
      <c r="OSJ885" s="80"/>
      <c r="OSK885" s="80"/>
      <c r="OSL885" s="80"/>
      <c r="OSM885" s="80"/>
      <c r="OSN885" s="80"/>
      <c r="OSO885" s="80"/>
      <c r="OSP885" s="80"/>
      <c r="OSQ885" s="80"/>
      <c r="OSR885" s="80"/>
      <c r="OSS885" s="80"/>
      <c r="OST885" s="80"/>
      <c r="OSU885" s="80"/>
      <c r="OSV885" s="80"/>
      <c r="OSW885" s="80"/>
      <c r="OSX885" s="80"/>
      <c r="OSY885" s="80"/>
      <c r="OSZ885" s="80"/>
      <c r="OTA885" s="80"/>
      <c r="OTB885" s="80"/>
      <c r="OTC885" s="80"/>
      <c r="OTD885" s="80"/>
      <c r="OTE885" s="80"/>
      <c r="OTF885" s="80"/>
      <c r="OTG885" s="80"/>
      <c r="OTH885" s="80"/>
      <c r="OTI885" s="80"/>
      <c r="OTJ885" s="80"/>
      <c r="OTK885" s="80"/>
      <c r="OTL885" s="80"/>
      <c r="OTM885" s="80"/>
      <c r="OTN885" s="80"/>
      <c r="OTO885" s="80"/>
      <c r="OTP885" s="80"/>
      <c r="OTQ885" s="80"/>
      <c r="OTR885" s="80"/>
      <c r="OTS885" s="80"/>
      <c r="OTT885" s="80"/>
      <c r="OTU885" s="80"/>
      <c r="OTV885" s="80"/>
      <c r="OTW885" s="80"/>
      <c r="OTX885" s="80"/>
      <c r="OTY885" s="80"/>
      <c r="OTZ885" s="80"/>
      <c r="OUA885" s="80"/>
      <c r="OUB885" s="80"/>
      <c r="OUC885" s="80"/>
      <c r="OUD885" s="80"/>
      <c r="OUE885" s="80"/>
      <c r="OUF885" s="80"/>
      <c r="OUG885" s="80"/>
      <c r="OUH885" s="80"/>
      <c r="OUI885" s="80"/>
      <c r="OUJ885" s="80"/>
      <c r="OUK885" s="80"/>
      <c r="OUL885" s="80"/>
      <c r="OUM885" s="80"/>
      <c r="OUN885" s="80"/>
      <c r="OUO885" s="80"/>
      <c r="OUP885" s="80"/>
      <c r="OUQ885" s="80"/>
      <c r="OUR885" s="80"/>
      <c r="OUS885" s="80"/>
      <c r="OUT885" s="80"/>
      <c r="OUU885" s="80"/>
      <c r="OUV885" s="80"/>
      <c r="OUW885" s="80"/>
      <c r="OUX885" s="80"/>
      <c r="OUY885" s="80"/>
      <c r="OUZ885" s="80"/>
      <c r="OVA885" s="80"/>
      <c r="OVB885" s="80"/>
      <c r="OVC885" s="80"/>
      <c r="OVD885" s="80"/>
      <c r="OVE885" s="80"/>
      <c r="OVF885" s="80"/>
      <c r="OVG885" s="80"/>
      <c r="OVH885" s="80"/>
      <c r="OVI885" s="80"/>
      <c r="OVJ885" s="80"/>
      <c r="OVK885" s="80"/>
      <c r="OVL885" s="80"/>
      <c r="OVM885" s="80"/>
      <c r="OVN885" s="80"/>
      <c r="OVO885" s="80"/>
      <c r="OVP885" s="80"/>
      <c r="OVQ885" s="80"/>
      <c r="OVR885" s="80"/>
      <c r="OVS885" s="80"/>
      <c r="OVT885" s="80"/>
      <c r="OVU885" s="80"/>
      <c r="OVV885" s="80"/>
      <c r="OVW885" s="80"/>
      <c r="OVX885" s="80"/>
      <c r="OVY885" s="80"/>
      <c r="OVZ885" s="80"/>
      <c r="OWA885" s="80"/>
      <c r="OWB885" s="80"/>
      <c r="OWC885" s="80"/>
      <c r="OWD885" s="80"/>
      <c r="OWE885" s="80"/>
      <c r="OWF885" s="80"/>
      <c r="OWG885" s="80"/>
      <c r="OWH885" s="80"/>
      <c r="OWI885" s="80"/>
      <c r="OWJ885" s="80"/>
      <c r="OWK885" s="80"/>
      <c r="OWL885" s="80"/>
      <c r="OWM885" s="80"/>
      <c r="OWN885" s="80"/>
      <c r="OWO885" s="80"/>
      <c r="OWP885" s="80"/>
      <c r="OWQ885" s="80"/>
      <c r="OWR885" s="80"/>
      <c r="OWS885" s="80"/>
      <c r="OWT885" s="80"/>
      <c r="OWU885" s="80"/>
      <c r="OWV885" s="80"/>
      <c r="OWW885" s="80"/>
      <c r="OWX885" s="80"/>
      <c r="OWY885" s="80"/>
      <c r="OWZ885" s="80"/>
      <c r="OXA885" s="80"/>
      <c r="OXB885" s="80"/>
      <c r="OXC885" s="80"/>
      <c r="OXD885" s="80"/>
      <c r="OXE885" s="80"/>
      <c r="OXF885" s="80"/>
      <c r="OXG885" s="80"/>
      <c r="OXH885" s="80"/>
      <c r="OXI885" s="80"/>
      <c r="OXJ885" s="80"/>
      <c r="OXK885" s="80"/>
      <c r="OXL885" s="80"/>
      <c r="OXM885" s="80"/>
      <c r="OXN885" s="80"/>
      <c r="OXO885" s="80"/>
      <c r="OXP885" s="80"/>
      <c r="OXQ885" s="80"/>
      <c r="OXR885" s="80"/>
      <c r="OXS885" s="80"/>
      <c r="OXT885" s="80"/>
      <c r="OXU885" s="80"/>
      <c r="OXV885" s="80"/>
      <c r="OXW885" s="80"/>
      <c r="OXX885" s="80"/>
      <c r="OXY885" s="80"/>
      <c r="OXZ885" s="80"/>
      <c r="OYA885" s="80"/>
      <c r="OYB885" s="80"/>
      <c r="OYC885" s="80"/>
      <c r="OYD885" s="80"/>
      <c r="OYE885" s="80"/>
      <c r="OYF885" s="80"/>
      <c r="OYG885" s="80"/>
      <c r="OYH885" s="80"/>
      <c r="OYI885" s="80"/>
      <c r="OYJ885" s="80"/>
      <c r="OYK885" s="80"/>
      <c r="OYL885" s="80"/>
      <c r="OYM885" s="80"/>
      <c r="OYN885" s="80"/>
      <c r="OYO885" s="80"/>
      <c r="OYP885" s="80"/>
      <c r="OYQ885" s="80"/>
      <c r="OYR885" s="80"/>
      <c r="OYS885" s="80"/>
      <c r="OYT885" s="80"/>
      <c r="OYU885" s="80"/>
      <c r="OYV885" s="80"/>
      <c r="OYW885" s="80"/>
      <c r="OYX885" s="80"/>
      <c r="OYY885" s="80"/>
      <c r="OYZ885" s="80"/>
      <c r="OZA885" s="80"/>
      <c r="OZB885" s="80"/>
      <c r="OZC885" s="80"/>
      <c r="OZD885" s="80"/>
      <c r="OZE885" s="80"/>
      <c r="OZF885" s="80"/>
      <c r="OZG885" s="80"/>
      <c r="OZH885" s="80"/>
      <c r="OZI885" s="80"/>
      <c r="OZJ885" s="80"/>
      <c r="OZK885" s="80"/>
      <c r="OZL885" s="80"/>
      <c r="OZM885" s="80"/>
      <c r="OZN885" s="80"/>
      <c r="OZO885" s="80"/>
      <c r="OZP885" s="80"/>
      <c r="OZQ885" s="80"/>
      <c r="OZR885" s="80"/>
      <c r="OZS885" s="80"/>
      <c r="OZT885" s="80"/>
      <c r="OZU885" s="80"/>
      <c r="OZV885" s="80"/>
      <c r="OZW885" s="80"/>
      <c r="OZX885" s="80"/>
      <c r="OZY885" s="80"/>
      <c r="OZZ885" s="80"/>
      <c r="PAA885" s="80"/>
      <c r="PAB885" s="80"/>
      <c r="PAC885" s="80"/>
      <c r="PAD885" s="80"/>
      <c r="PAE885" s="80"/>
      <c r="PAF885" s="80"/>
      <c r="PAG885" s="80"/>
      <c r="PAH885" s="80"/>
      <c r="PAI885" s="80"/>
      <c r="PAJ885" s="80"/>
      <c r="PAK885" s="80"/>
      <c r="PAL885" s="80"/>
      <c r="PAM885" s="80"/>
      <c r="PAN885" s="80"/>
      <c r="PAO885" s="80"/>
      <c r="PAP885" s="80"/>
      <c r="PAQ885" s="80"/>
      <c r="PAR885" s="80"/>
      <c r="PAS885" s="80"/>
      <c r="PAT885" s="80"/>
      <c r="PAU885" s="80"/>
      <c r="PAV885" s="80"/>
      <c r="PAW885" s="80"/>
      <c r="PAX885" s="80"/>
      <c r="PAY885" s="80"/>
      <c r="PAZ885" s="80"/>
      <c r="PBA885" s="80"/>
      <c r="PBB885" s="80"/>
      <c r="PBC885" s="80"/>
      <c r="PBD885" s="80"/>
      <c r="PBE885" s="80"/>
      <c r="PBF885" s="80"/>
      <c r="PBG885" s="80"/>
      <c r="PBH885" s="80"/>
      <c r="PBI885" s="80"/>
      <c r="PBJ885" s="80"/>
      <c r="PBK885" s="80"/>
      <c r="PBL885" s="80"/>
      <c r="PBM885" s="80"/>
      <c r="PBN885" s="80"/>
      <c r="PBO885" s="80"/>
      <c r="PBP885" s="80"/>
      <c r="PBQ885" s="80"/>
      <c r="PBR885" s="80"/>
      <c r="PBS885" s="80"/>
      <c r="PBT885" s="80"/>
      <c r="PBU885" s="80"/>
      <c r="PBV885" s="80"/>
      <c r="PBW885" s="80"/>
      <c r="PBX885" s="80"/>
      <c r="PBY885" s="80"/>
      <c r="PBZ885" s="80"/>
      <c r="PCA885" s="80"/>
      <c r="PCB885" s="80"/>
      <c r="PCC885" s="80"/>
      <c r="PCD885" s="80"/>
      <c r="PCE885" s="80"/>
      <c r="PCF885" s="80"/>
      <c r="PCG885" s="80"/>
      <c r="PCH885" s="80"/>
      <c r="PCI885" s="80"/>
      <c r="PCJ885" s="80"/>
      <c r="PCK885" s="80"/>
      <c r="PCL885" s="80"/>
      <c r="PCM885" s="80"/>
      <c r="PCN885" s="80"/>
      <c r="PCO885" s="80"/>
      <c r="PCP885" s="80"/>
      <c r="PCQ885" s="80"/>
      <c r="PCR885" s="80"/>
      <c r="PCS885" s="80"/>
      <c r="PCT885" s="80"/>
      <c r="PCU885" s="80"/>
      <c r="PCV885" s="80"/>
      <c r="PCW885" s="80"/>
      <c r="PCX885" s="80"/>
      <c r="PCY885" s="80"/>
      <c r="PCZ885" s="80"/>
      <c r="PDA885" s="80"/>
      <c r="PDB885" s="80"/>
      <c r="PDC885" s="80"/>
      <c r="PDD885" s="80"/>
      <c r="PDE885" s="80"/>
      <c r="PDF885" s="80"/>
      <c r="PDG885" s="80"/>
      <c r="PDH885" s="80"/>
      <c r="PDI885" s="80"/>
      <c r="PDJ885" s="80"/>
      <c r="PDK885" s="80"/>
      <c r="PDL885" s="80"/>
      <c r="PDM885" s="80"/>
      <c r="PDN885" s="80"/>
      <c r="PDO885" s="80"/>
      <c r="PDP885" s="80"/>
      <c r="PDQ885" s="80"/>
      <c r="PDR885" s="80"/>
      <c r="PDS885" s="80"/>
      <c r="PDT885" s="80"/>
      <c r="PDU885" s="80"/>
      <c r="PDV885" s="80"/>
      <c r="PDW885" s="80"/>
      <c r="PDX885" s="80"/>
      <c r="PDY885" s="80"/>
      <c r="PDZ885" s="80"/>
      <c r="PEA885" s="80"/>
      <c r="PEB885" s="80"/>
      <c r="PEC885" s="80"/>
      <c r="PED885" s="80"/>
      <c r="PEE885" s="80"/>
      <c r="PEF885" s="80"/>
      <c r="PEG885" s="80"/>
      <c r="PEH885" s="80"/>
      <c r="PEI885" s="80"/>
      <c r="PEJ885" s="80"/>
      <c r="PEK885" s="80"/>
      <c r="PEL885" s="80"/>
      <c r="PEM885" s="80"/>
      <c r="PEN885" s="80"/>
      <c r="PEO885" s="80"/>
      <c r="PEP885" s="80"/>
      <c r="PEQ885" s="80"/>
      <c r="PER885" s="80"/>
      <c r="PES885" s="80"/>
      <c r="PET885" s="80"/>
      <c r="PEU885" s="80"/>
      <c r="PEV885" s="80"/>
      <c r="PEW885" s="80"/>
      <c r="PEX885" s="80"/>
      <c r="PEY885" s="80"/>
      <c r="PEZ885" s="80"/>
      <c r="PFA885" s="80"/>
      <c r="PFB885" s="80"/>
      <c r="PFC885" s="80"/>
      <c r="PFD885" s="80"/>
      <c r="PFE885" s="80"/>
      <c r="PFF885" s="80"/>
      <c r="PFG885" s="80"/>
      <c r="PFH885" s="80"/>
      <c r="PFI885" s="80"/>
      <c r="PFJ885" s="80"/>
      <c r="PFK885" s="80"/>
      <c r="PFL885" s="80"/>
      <c r="PFM885" s="80"/>
      <c r="PFN885" s="80"/>
      <c r="PFO885" s="80"/>
      <c r="PFP885" s="80"/>
      <c r="PFQ885" s="80"/>
      <c r="PFR885" s="80"/>
      <c r="PFS885" s="80"/>
      <c r="PFT885" s="80"/>
      <c r="PFU885" s="80"/>
      <c r="PFV885" s="80"/>
      <c r="PFW885" s="80"/>
      <c r="PFX885" s="80"/>
      <c r="PFY885" s="80"/>
      <c r="PFZ885" s="80"/>
      <c r="PGA885" s="80"/>
      <c r="PGB885" s="80"/>
      <c r="PGC885" s="80"/>
      <c r="PGD885" s="80"/>
      <c r="PGE885" s="80"/>
      <c r="PGF885" s="80"/>
      <c r="PGG885" s="80"/>
      <c r="PGH885" s="80"/>
      <c r="PGI885" s="80"/>
      <c r="PGJ885" s="80"/>
      <c r="PGK885" s="80"/>
      <c r="PGL885" s="80"/>
      <c r="PGM885" s="80"/>
      <c r="PGN885" s="80"/>
      <c r="PGO885" s="80"/>
      <c r="PGP885" s="80"/>
      <c r="PGQ885" s="80"/>
      <c r="PGR885" s="80"/>
      <c r="PGS885" s="80"/>
      <c r="PGT885" s="80"/>
      <c r="PGU885" s="80"/>
      <c r="PGV885" s="80"/>
      <c r="PGW885" s="80"/>
      <c r="PGX885" s="80"/>
      <c r="PGY885" s="80"/>
      <c r="PGZ885" s="80"/>
      <c r="PHA885" s="80"/>
      <c r="PHB885" s="80"/>
      <c r="PHC885" s="80"/>
      <c r="PHD885" s="80"/>
      <c r="PHE885" s="80"/>
      <c r="PHF885" s="80"/>
      <c r="PHG885" s="80"/>
      <c r="PHH885" s="80"/>
      <c r="PHI885" s="80"/>
      <c r="PHJ885" s="80"/>
      <c r="PHK885" s="80"/>
      <c r="PHL885" s="80"/>
      <c r="PHM885" s="80"/>
      <c r="PHN885" s="80"/>
      <c r="PHO885" s="80"/>
      <c r="PHP885" s="80"/>
      <c r="PHQ885" s="80"/>
      <c r="PHR885" s="80"/>
      <c r="PHS885" s="80"/>
      <c r="PHT885" s="80"/>
      <c r="PHU885" s="80"/>
      <c r="PHV885" s="80"/>
      <c r="PHW885" s="80"/>
      <c r="PHX885" s="80"/>
      <c r="PHY885" s="80"/>
      <c r="PHZ885" s="80"/>
      <c r="PIA885" s="80"/>
      <c r="PIB885" s="80"/>
      <c r="PIC885" s="80"/>
      <c r="PID885" s="80"/>
      <c r="PIE885" s="80"/>
      <c r="PIF885" s="80"/>
      <c r="PIG885" s="80"/>
      <c r="PIH885" s="80"/>
      <c r="PII885" s="80"/>
      <c r="PIJ885" s="80"/>
      <c r="PIK885" s="80"/>
      <c r="PIL885" s="80"/>
      <c r="PIM885" s="80"/>
      <c r="PIN885" s="80"/>
      <c r="PIO885" s="80"/>
      <c r="PIP885" s="80"/>
      <c r="PIQ885" s="80"/>
      <c r="PIR885" s="80"/>
      <c r="PIS885" s="80"/>
      <c r="PIT885" s="80"/>
      <c r="PIU885" s="80"/>
      <c r="PIV885" s="80"/>
      <c r="PIW885" s="80"/>
      <c r="PIX885" s="80"/>
      <c r="PIY885" s="80"/>
      <c r="PIZ885" s="80"/>
      <c r="PJA885" s="80"/>
      <c r="PJB885" s="80"/>
      <c r="PJC885" s="80"/>
      <c r="PJD885" s="80"/>
      <c r="PJE885" s="80"/>
      <c r="PJF885" s="80"/>
      <c r="PJG885" s="80"/>
      <c r="PJH885" s="80"/>
      <c r="PJI885" s="80"/>
      <c r="PJJ885" s="80"/>
      <c r="PJK885" s="80"/>
      <c r="PJL885" s="80"/>
      <c r="PJM885" s="80"/>
      <c r="PJN885" s="80"/>
      <c r="PJO885" s="80"/>
      <c r="PJP885" s="80"/>
      <c r="PJQ885" s="80"/>
      <c r="PJR885" s="80"/>
      <c r="PJS885" s="80"/>
      <c r="PJT885" s="80"/>
      <c r="PJU885" s="80"/>
      <c r="PJV885" s="80"/>
      <c r="PJW885" s="80"/>
      <c r="PJX885" s="80"/>
      <c r="PJY885" s="80"/>
      <c r="PJZ885" s="80"/>
      <c r="PKA885" s="80"/>
      <c r="PKB885" s="80"/>
      <c r="PKC885" s="80"/>
      <c r="PKD885" s="80"/>
      <c r="PKE885" s="80"/>
      <c r="PKF885" s="80"/>
      <c r="PKG885" s="80"/>
      <c r="PKH885" s="80"/>
      <c r="PKI885" s="80"/>
      <c r="PKJ885" s="80"/>
      <c r="PKK885" s="80"/>
      <c r="PKL885" s="80"/>
      <c r="PKM885" s="80"/>
      <c r="PKN885" s="80"/>
      <c r="PKO885" s="80"/>
      <c r="PKP885" s="80"/>
      <c r="PKQ885" s="80"/>
      <c r="PKR885" s="80"/>
      <c r="PKS885" s="80"/>
      <c r="PKT885" s="80"/>
      <c r="PKU885" s="80"/>
      <c r="PKV885" s="80"/>
      <c r="PKW885" s="80"/>
      <c r="PKX885" s="80"/>
      <c r="PKY885" s="80"/>
      <c r="PKZ885" s="80"/>
      <c r="PLA885" s="80"/>
      <c r="PLB885" s="80"/>
      <c r="PLC885" s="80"/>
      <c r="PLD885" s="80"/>
      <c r="PLE885" s="80"/>
      <c r="PLF885" s="80"/>
      <c r="PLG885" s="80"/>
      <c r="PLH885" s="80"/>
      <c r="PLI885" s="80"/>
      <c r="PLJ885" s="80"/>
      <c r="PLK885" s="80"/>
      <c r="PLL885" s="80"/>
      <c r="PLM885" s="80"/>
      <c r="PLN885" s="80"/>
      <c r="PLO885" s="80"/>
      <c r="PLP885" s="80"/>
      <c r="PLQ885" s="80"/>
      <c r="PLR885" s="80"/>
      <c r="PLS885" s="80"/>
      <c r="PLT885" s="80"/>
      <c r="PLU885" s="80"/>
      <c r="PLV885" s="80"/>
      <c r="PLW885" s="80"/>
      <c r="PLX885" s="80"/>
      <c r="PLY885" s="80"/>
      <c r="PLZ885" s="80"/>
      <c r="PMA885" s="80"/>
      <c r="PMB885" s="80"/>
      <c r="PMC885" s="80"/>
      <c r="PMD885" s="80"/>
      <c r="PME885" s="80"/>
      <c r="PMF885" s="80"/>
      <c r="PMG885" s="80"/>
      <c r="PMH885" s="80"/>
      <c r="PMI885" s="80"/>
      <c r="PMJ885" s="80"/>
      <c r="PMK885" s="80"/>
      <c r="PML885" s="80"/>
      <c r="PMM885" s="80"/>
      <c r="PMN885" s="80"/>
      <c r="PMO885" s="80"/>
      <c r="PMP885" s="80"/>
      <c r="PMQ885" s="80"/>
      <c r="PMR885" s="80"/>
      <c r="PMS885" s="80"/>
      <c r="PMT885" s="80"/>
      <c r="PMU885" s="80"/>
      <c r="PMV885" s="80"/>
      <c r="PMW885" s="80"/>
      <c r="PMX885" s="80"/>
      <c r="PMY885" s="80"/>
      <c r="PMZ885" s="80"/>
      <c r="PNA885" s="80"/>
      <c r="PNB885" s="80"/>
      <c r="PNC885" s="80"/>
      <c r="PND885" s="80"/>
      <c r="PNE885" s="80"/>
      <c r="PNF885" s="80"/>
      <c r="PNG885" s="80"/>
      <c r="PNH885" s="80"/>
      <c r="PNI885" s="80"/>
      <c r="PNJ885" s="80"/>
      <c r="PNK885" s="80"/>
      <c r="PNL885" s="80"/>
      <c r="PNM885" s="80"/>
      <c r="PNN885" s="80"/>
      <c r="PNO885" s="80"/>
      <c r="PNP885" s="80"/>
      <c r="PNQ885" s="80"/>
      <c r="PNR885" s="80"/>
      <c r="PNS885" s="80"/>
      <c r="PNT885" s="80"/>
      <c r="PNU885" s="80"/>
      <c r="PNV885" s="80"/>
      <c r="PNW885" s="80"/>
      <c r="PNX885" s="80"/>
      <c r="PNY885" s="80"/>
      <c r="PNZ885" s="80"/>
      <c r="POA885" s="80"/>
      <c r="POB885" s="80"/>
      <c r="POC885" s="80"/>
      <c r="POD885" s="80"/>
      <c r="POE885" s="80"/>
      <c r="POF885" s="80"/>
      <c r="POG885" s="80"/>
      <c r="POH885" s="80"/>
      <c r="POI885" s="80"/>
      <c r="POJ885" s="80"/>
      <c r="POK885" s="80"/>
      <c r="POL885" s="80"/>
      <c r="POM885" s="80"/>
      <c r="PON885" s="80"/>
      <c r="POO885" s="80"/>
      <c r="POP885" s="80"/>
      <c r="POQ885" s="80"/>
      <c r="POR885" s="80"/>
      <c r="POS885" s="80"/>
      <c r="POT885" s="80"/>
      <c r="POU885" s="80"/>
      <c r="POV885" s="80"/>
      <c r="POW885" s="80"/>
      <c r="POX885" s="80"/>
      <c r="POY885" s="80"/>
      <c r="POZ885" s="80"/>
      <c r="PPA885" s="80"/>
      <c r="PPB885" s="80"/>
      <c r="PPC885" s="80"/>
      <c r="PPD885" s="80"/>
      <c r="PPE885" s="80"/>
      <c r="PPF885" s="80"/>
      <c r="PPG885" s="80"/>
      <c r="PPH885" s="80"/>
      <c r="PPI885" s="80"/>
      <c r="PPJ885" s="80"/>
      <c r="PPK885" s="80"/>
      <c r="PPL885" s="80"/>
      <c r="PPM885" s="80"/>
      <c r="PPN885" s="80"/>
      <c r="PPO885" s="80"/>
      <c r="PPP885" s="80"/>
      <c r="PPQ885" s="80"/>
      <c r="PPR885" s="80"/>
      <c r="PPS885" s="80"/>
      <c r="PPT885" s="80"/>
      <c r="PPU885" s="80"/>
      <c r="PPV885" s="80"/>
      <c r="PPW885" s="80"/>
      <c r="PPX885" s="80"/>
      <c r="PPY885" s="80"/>
      <c r="PPZ885" s="80"/>
      <c r="PQA885" s="80"/>
      <c r="PQB885" s="80"/>
      <c r="PQC885" s="80"/>
      <c r="PQD885" s="80"/>
      <c r="PQE885" s="80"/>
      <c r="PQF885" s="80"/>
      <c r="PQG885" s="80"/>
      <c r="PQH885" s="80"/>
      <c r="PQI885" s="80"/>
      <c r="PQJ885" s="80"/>
      <c r="PQK885" s="80"/>
      <c r="PQL885" s="80"/>
      <c r="PQM885" s="80"/>
      <c r="PQN885" s="80"/>
      <c r="PQO885" s="80"/>
      <c r="PQP885" s="80"/>
      <c r="PQQ885" s="80"/>
      <c r="PQR885" s="80"/>
      <c r="PQS885" s="80"/>
      <c r="PQT885" s="80"/>
      <c r="PQU885" s="80"/>
      <c r="PQV885" s="80"/>
      <c r="PQW885" s="80"/>
      <c r="PQX885" s="80"/>
      <c r="PQY885" s="80"/>
      <c r="PQZ885" s="80"/>
      <c r="PRA885" s="80"/>
      <c r="PRB885" s="80"/>
      <c r="PRC885" s="80"/>
      <c r="PRD885" s="80"/>
      <c r="PRE885" s="80"/>
      <c r="PRF885" s="80"/>
      <c r="PRG885" s="80"/>
      <c r="PRH885" s="80"/>
      <c r="PRI885" s="80"/>
      <c r="PRJ885" s="80"/>
      <c r="PRK885" s="80"/>
      <c r="PRL885" s="80"/>
      <c r="PRM885" s="80"/>
      <c r="PRN885" s="80"/>
      <c r="PRO885" s="80"/>
      <c r="PRP885" s="80"/>
      <c r="PRQ885" s="80"/>
      <c r="PRR885" s="80"/>
      <c r="PRS885" s="80"/>
      <c r="PRT885" s="80"/>
      <c r="PRU885" s="80"/>
      <c r="PRV885" s="80"/>
      <c r="PRW885" s="80"/>
      <c r="PRX885" s="80"/>
      <c r="PRY885" s="80"/>
      <c r="PRZ885" s="80"/>
      <c r="PSA885" s="80"/>
      <c r="PSB885" s="80"/>
      <c r="PSC885" s="80"/>
      <c r="PSD885" s="80"/>
      <c r="PSE885" s="80"/>
      <c r="PSF885" s="80"/>
      <c r="PSG885" s="80"/>
      <c r="PSH885" s="80"/>
      <c r="PSI885" s="80"/>
      <c r="PSJ885" s="80"/>
      <c r="PSK885" s="80"/>
      <c r="PSL885" s="80"/>
      <c r="PSM885" s="80"/>
      <c r="PSN885" s="80"/>
      <c r="PSO885" s="80"/>
      <c r="PSP885" s="80"/>
      <c r="PSQ885" s="80"/>
      <c r="PSR885" s="80"/>
      <c r="PSS885" s="80"/>
      <c r="PST885" s="80"/>
      <c r="PSU885" s="80"/>
      <c r="PSV885" s="80"/>
      <c r="PSW885" s="80"/>
      <c r="PSX885" s="80"/>
      <c r="PSY885" s="80"/>
      <c r="PSZ885" s="80"/>
      <c r="PTA885" s="80"/>
      <c r="PTB885" s="80"/>
      <c r="PTC885" s="80"/>
      <c r="PTD885" s="80"/>
      <c r="PTE885" s="80"/>
      <c r="PTF885" s="80"/>
      <c r="PTG885" s="80"/>
      <c r="PTH885" s="80"/>
      <c r="PTI885" s="80"/>
      <c r="PTJ885" s="80"/>
      <c r="PTK885" s="80"/>
      <c r="PTL885" s="80"/>
      <c r="PTM885" s="80"/>
      <c r="PTN885" s="80"/>
      <c r="PTO885" s="80"/>
      <c r="PTP885" s="80"/>
      <c r="PTQ885" s="80"/>
      <c r="PTR885" s="80"/>
      <c r="PTS885" s="80"/>
      <c r="PTT885" s="80"/>
      <c r="PTU885" s="80"/>
      <c r="PTV885" s="80"/>
      <c r="PTW885" s="80"/>
      <c r="PTX885" s="80"/>
      <c r="PTY885" s="80"/>
      <c r="PTZ885" s="80"/>
      <c r="PUA885" s="80"/>
      <c r="PUB885" s="80"/>
      <c r="PUC885" s="80"/>
      <c r="PUD885" s="80"/>
      <c r="PUE885" s="80"/>
      <c r="PUF885" s="80"/>
      <c r="PUG885" s="80"/>
      <c r="PUH885" s="80"/>
      <c r="PUI885" s="80"/>
      <c r="PUJ885" s="80"/>
      <c r="PUK885" s="80"/>
      <c r="PUL885" s="80"/>
      <c r="PUM885" s="80"/>
      <c r="PUN885" s="80"/>
      <c r="PUO885" s="80"/>
      <c r="PUP885" s="80"/>
      <c r="PUQ885" s="80"/>
      <c r="PUR885" s="80"/>
      <c r="PUS885" s="80"/>
      <c r="PUT885" s="80"/>
      <c r="PUU885" s="80"/>
      <c r="PUV885" s="80"/>
      <c r="PUW885" s="80"/>
      <c r="PUX885" s="80"/>
      <c r="PUY885" s="80"/>
      <c r="PUZ885" s="80"/>
      <c r="PVA885" s="80"/>
      <c r="PVB885" s="80"/>
      <c r="PVC885" s="80"/>
      <c r="PVD885" s="80"/>
      <c r="PVE885" s="80"/>
      <c r="PVF885" s="80"/>
      <c r="PVG885" s="80"/>
      <c r="PVH885" s="80"/>
      <c r="PVI885" s="80"/>
      <c r="PVJ885" s="80"/>
      <c r="PVK885" s="80"/>
      <c r="PVL885" s="80"/>
      <c r="PVM885" s="80"/>
      <c r="PVN885" s="80"/>
      <c r="PVO885" s="80"/>
      <c r="PVP885" s="80"/>
      <c r="PVQ885" s="80"/>
      <c r="PVR885" s="80"/>
      <c r="PVS885" s="80"/>
      <c r="PVT885" s="80"/>
      <c r="PVU885" s="80"/>
      <c r="PVV885" s="80"/>
      <c r="PVW885" s="80"/>
      <c r="PVX885" s="80"/>
      <c r="PVY885" s="80"/>
      <c r="PVZ885" s="80"/>
      <c r="PWA885" s="80"/>
      <c r="PWB885" s="80"/>
      <c r="PWC885" s="80"/>
      <c r="PWD885" s="80"/>
      <c r="PWE885" s="80"/>
      <c r="PWF885" s="80"/>
      <c r="PWG885" s="80"/>
      <c r="PWH885" s="80"/>
      <c r="PWI885" s="80"/>
      <c r="PWJ885" s="80"/>
      <c r="PWK885" s="80"/>
      <c r="PWL885" s="80"/>
      <c r="PWM885" s="80"/>
      <c r="PWN885" s="80"/>
      <c r="PWO885" s="80"/>
      <c r="PWP885" s="80"/>
      <c r="PWQ885" s="80"/>
      <c r="PWR885" s="80"/>
      <c r="PWS885" s="80"/>
      <c r="PWT885" s="80"/>
      <c r="PWU885" s="80"/>
      <c r="PWV885" s="80"/>
      <c r="PWW885" s="80"/>
      <c r="PWX885" s="80"/>
      <c r="PWY885" s="80"/>
      <c r="PWZ885" s="80"/>
      <c r="PXA885" s="80"/>
      <c r="PXB885" s="80"/>
      <c r="PXC885" s="80"/>
      <c r="PXD885" s="80"/>
      <c r="PXE885" s="80"/>
      <c r="PXF885" s="80"/>
      <c r="PXG885" s="80"/>
      <c r="PXH885" s="80"/>
      <c r="PXI885" s="80"/>
      <c r="PXJ885" s="80"/>
      <c r="PXK885" s="80"/>
      <c r="PXL885" s="80"/>
      <c r="PXM885" s="80"/>
      <c r="PXN885" s="80"/>
      <c r="PXO885" s="80"/>
      <c r="PXP885" s="80"/>
      <c r="PXQ885" s="80"/>
      <c r="PXR885" s="80"/>
      <c r="PXS885" s="80"/>
      <c r="PXT885" s="80"/>
      <c r="PXU885" s="80"/>
      <c r="PXV885" s="80"/>
      <c r="PXW885" s="80"/>
      <c r="PXX885" s="80"/>
      <c r="PXY885" s="80"/>
      <c r="PXZ885" s="80"/>
      <c r="PYA885" s="80"/>
      <c r="PYB885" s="80"/>
      <c r="PYC885" s="80"/>
      <c r="PYD885" s="80"/>
      <c r="PYE885" s="80"/>
      <c r="PYF885" s="80"/>
      <c r="PYG885" s="80"/>
      <c r="PYH885" s="80"/>
      <c r="PYI885" s="80"/>
      <c r="PYJ885" s="80"/>
      <c r="PYK885" s="80"/>
      <c r="PYL885" s="80"/>
      <c r="PYM885" s="80"/>
      <c r="PYN885" s="80"/>
      <c r="PYO885" s="80"/>
      <c r="PYP885" s="80"/>
      <c r="PYQ885" s="80"/>
      <c r="PYR885" s="80"/>
      <c r="PYS885" s="80"/>
      <c r="PYT885" s="80"/>
      <c r="PYU885" s="80"/>
      <c r="PYV885" s="80"/>
      <c r="PYW885" s="80"/>
      <c r="PYX885" s="80"/>
      <c r="PYY885" s="80"/>
      <c r="PYZ885" s="80"/>
      <c r="PZA885" s="80"/>
      <c r="PZB885" s="80"/>
      <c r="PZC885" s="80"/>
      <c r="PZD885" s="80"/>
      <c r="PZE885" s="80"/>
      <c r="PZF885" s="80"/>
      <c r="PZG885" s="80"/>
      <c r="PZH885" s="80"/>
      <c r="PZI885" s="80"/>
      <c r="PZJ885" s="80"/>
      <c r="PZK885" s="80"/>
      <c r="PZL885" s="80"/>
      <c r="PZM885" s="80"/>
      <c r="PZN885" s="80"/>
      <c r="PZO885" s="80"/>
      <c r="PZP885" s="80"/>
      <c r="PZQ885" s="80"/>
      <c r="PZR885" s="80"/>
      <c r="PZS885" s="80"/>
      <c r="PZT885" s="80"/>
      <c r="PZU885" s="80"/>
      <c r="PZV885" s="80"/>
      <c r="PZW885" s="80"/>
      <c r="PZX885" s="80"/>
      <c r="PZY885" s="80"/>
      <c r="PZZ885" s="80"/>
      <c r="QAA885" s="80"/>
      <c r="QAB885" s="80"/>
      <c r="QAC885" s="80"/>
      <c r="QAD885" s="80"/>
      <c r="QAE885" s="80"/>
      <c r="QAF885" s="80"/>
      <c r="QAG885" s="80"/>
      <c r="QAH885" s="80"/>
      <c r="QAI885" s="80"/>
      <c r="QAJ885" s="80"/>
      <c r="QAK885" s="80"/>
      <c r="QAL885" s="80"/>
      <c r="QAM885" s="80"/>
      <c r="QAN885" s="80"/>
      <c r="QAO885" s="80"/>
      <c r="QAP885" s="80"/>
      <c r="QAQ885" s="80"/>
      <c r="QAR885" s="80"/>
      <c r="QAS885" s="80"/>
      <c r="QAT885" s="80"/>
      <c r="QAU885" s="80"/>
      <c r="QAV885" s="80"/>
      <c r="QAW885" s="80"/>
      <c r="QAX885" s="80"/>
      <c r="QAY885" s="80"/>
      <c r="QAZ885" s="80"/>
      <c r="QBA885" s="80"/>
      <c r="QBB885" s="80"/>
      <c r="QBC885" s="80"/>
      <c r="QBD885" s="80"/>
      <c r="QBE885" s="80"/>
      <c r="QBF885" s="80"/>
      <c r="QBG885" s="80"/>
      <c r="QBH885" s="80"/>
      <c r="QBI885" s="80"/>
      <c r="QBJ885" s="80"/>
      <c r="QBK885" s="80"/>
      <c r="QBL885" s="80"/>
      <c r="QBM885" s="80"/>
      <c r="QBN885" s="80"/>
      <c r="QBO885" s="80"/>
      <c r="QBP885" s="80"/>
      <c r="QBQ885" s="80"/>
      <c r="QBR885" s="80"/>
      <c r="QBS885" s="80"/>
      <c r="QBT885" s="80"/>
      <c r="QBU885" s="80"/>
      <c r="QBV885" s="80"/>
      <c r="QBW885" s="80"/>
      <c r="QBX885" s="80"/>
      <c r="QBY885" s="80"/>
      <c r="QBZ885" s="80"/>
      <c r="QCA885" s="80"/>
      <c r="QCB885" s="80"/>
      <c r="QCC885" s="80"/>
      <c r="QCD885" s="80"/>
      <c r="QCE885" s="80"/>
      <c r="QCF885" s="80"/>
      <c r="QCG885" s="80"/>
      <c r="QCH885" s="80"/>
      <c r="QCI885" s="80"/>
      <c r="QCJ885" s="80"/>
      <c r="QCK885" s="80"/>
      <c r="QCL885" s="80"/>
      <c r="QCM885" s="80"/>
      <c r="QCN885" s="80"/>
      <c r="QCO885" s="80"/>
      <c r="QCP885" s="80"/>
      <c r="QCQ885" s="80"/>
      <c r="QCR885" s="80"/>
      <c r="QCS885" s="80"/>
      <c r="QCT885" s="80"/>
      <c r="QCU885" s="80"/>
      <c r="QCV885" s="80"/>
      <c r="QCW885" s="80"/>
      <c r="QCX885" s="80"/>
      <c r="QCY885" s="80"/>
      <c r="QCZ885" s="80"/>
      <c r="QDA885" s="80"/>
      <c r="QDB885" s="80"/>
      <c r="QDC885" s="80"/>
      <c r="QDD885" s="80"/>
      <c r="QDE885" s="80"/>
      <c r="QDF885" s="80"/>
      <c r="QDG885" s="80"/>
      <c r="QDH885" s="80"/>
      <c r="QDI885" s="80"/>
      <c r="QDJ885" s="80"/>
      <c r="QDK885" s="80"/>
      <c r="QDL885" s="80"/>
      <c r="QDM885" s="80"/>
      <c r="QDN885" s="80"/>
      <c r="QDO885" s="80"/>
      <c r="QDP885" s="80"/>
      <c r="QDQ885" s="80"/>
      <c r="QDR885" s="80"/>
      <c r="QDS885" s="80"/>
      <c r="QDT885" s="80"/>
      <c r="QDU885" s="80"/>
      <c r="QDV885" s="80"/>
      <c r="QDW885" s="80"/>
      <c r="QDX885" s="80"/>
      <c r="QDY885" s="80"/>
      <c r="QDZ885" s="80"/>
      <c r="QEA885" s="80"/>
      <c r="QEB885" s="80"/>
      <c r="QEC885" s="80"/>
      <c r="QED885" s="80"/>
      <c r="QEE885" s="80"/>
      <c r="QEF885" s="80"/>
      <c r="QEG885" s="80"/>
      <c r="QEH885" s="80"/>
      <c r="QEI885" s="80"/>
      <c r="QEJ885" s="80"/>
      <c r="QEK885" s="80"/>
      <c r="QEL885" s="80"/>
      <c r="QEM885" s="80"/>
      <c r="QEN885" s="80"/>
      <c r="QEO885" s="80"/>
      <c r="QEP885" s="80"/>
      <c r="QEQ885" s="80"/>
      <c r="QER885" s="80"/>
      <c r="QES885" s="80"/>
      <c r="QET885" s="80"/>
      <c r="QEU885" s="80"/>
      <c r="QEV885" s="80"/>
      <c r="QEW885" s="80"/>
      <c r="QEX885" s="80"/>
      <c r="QEY885" s="80"/>
      <c r="QEZ885" s="80"/>
      <c r="QFA885" s="80"/>
      <c r="QFB885" s="80"/>
      <c r="QFC885" s="80"/>
      <c r="QFD885" s="80"/>
      <c r="QFE885" s="80"/>
      <c r="QFF885" s="80"/>
      <c r="QFG885" s="80"/>
      <c r="QFH885" s="80"/>
      <c r="QFI885" s="80"/>
      <c r="QFJ885" s="80"/>
      <c r="QFK885" s="80"/>
      <c r="QFL885" s="80"/>
      <c r="QFM885" s="80"/>
      <c r="QFN885" s="80"/>
      <c r="QFO885" s="80"/>
      <c r="QFP885" s="80"/>
      <c r="QFQ885" s="80"/>
      <c r="QFR885" s="80"/>
      <c r="QFS885" s="80"/>
      <c r="QFT885" s="80"/>
      <c r="QFU885" s="80"/>
      <c r="QFV885" s="80"/>
      <c r="QFW885" s="80"/>
      <c r="QFX885" s="80"/>
      <c r="QFY885" s="80"/>
      <c r="QFZ885" s="80"/>
      <c r="QGA885" s="80"/>
      <c r="QGB885" s="80"/>
      <c r="QGC885" s="80"/>
      <c r="QGD885" s="80"/>
      <c r="QGE885" s="80"/>
      <c r="QGF885" s="80"/>
      <c r="QGG885" s="80"/>
      <c r="QGH885" s="80"/>
      <c r="QGI885" s="80"/>
      <c r="QGJ885" s="80"/>
      <c r="QGK885" s="80"/>
      <c r="QGL885" s="80"/>
      <c r="QGM885" s="80"/>
      <c r="QGN885" s="80"/>
      <c r="QGO885" s="80"/>
      <c r="QGP885" s="80"/>
      <c r="QGQ885" s="80"/>
      <c r="QGR885" s="80"/>
      <c r="QGS885" s="80"/>
      <c r="QGT885" s="80"/>
      <c r="QGU885" s="80"/>
      <c r="QGV885" s="80"/>
      <c r="QGW885" s="80"/>
      <c r="QGX885" s="80"/>
      <c r="QGY885" s="80"/>
      <c r="QGZ885" s="80"/>
      <c r="QHA885" s="80"/>
      <c r="QHB885" s="80"/>
      <c r="QHC885" s="80"/>
      <c r="QHD885" s="80"/>
      <c r="QHE885" s="80"/>
      <c r="QHF885" s="80"/>
      <c r="QHG885" s="80"/>
      <c r="QHH885" s="80"/>
      <c r="QHI885" s="80"/>
      <c r="QHJ885" s="80"/>
      <c r="QHK885" s="80"/>
      <c r="QHL885" s="80"/>
      <c r="QHM885" s="80"/>
      <c r="QHN885" s="80"/>
      <c r="QHO885" s="80"/>
      <c r="QHP885" s="80"/>
      <c r="QHQ885" s="80"/>
      <c r="QHR885" s="80"/>
      <c r="QHS885" s="80"/>
      <c r="QHT885" s="80"/>
      <c r="QHU885" s="80"/>
      <c r="QHV885" s="80"/>
      <c r="QHW885" s="80"/>
      <c r="QHX885" s="80"/>
      <c r="QHY885" s="80"/>
      <c r="QHZ885" s="80"/>
      <c r="QIA885" s="80"/>
      <c r="QIB885" s="80"/>
      <c r="QIC885" s="80"/>
      <c r="QID885" s="80"/>
      <c r="QIE885" s="80"/>
      <c r="QIF885" s="80"/>
      <c r="QIG885" s="80"/>
      <c r="QIH885" s="80"/>
      <c r="QII885" s="80"/>
      <c r="QIJ885" s="80"/>
      <c r="QIK885" s="80"/>
      <c r="QIL885" s="80"/>
      <c r="QIM885" s="80"/>
      <c r="QIN885" s="80"/>
      <c r="QIO885" s="80"/>
      <c r="QIP885" s="80"/>
      <c r="QIQ885" s="80"/>
      <c r="QIR885" s="80"/>
      <c r="QIS885" s="80"/>
      <c r="QIT885" s="80"/>
      <c r="QIU885" s="80"/>
      <c r="QIV885" s="80"/>
      <c r="QIW885" s="80"/>
      <c r="QIX885" s="80"/>
      <c r="QIY885" s="80"/>
      <c r="QIZ885" s="80"/>
      <c r="QJA885" s="80"/>
      <c r="QJB885" s="80"/>
      <c r="QJC885" s="80"/>
      <c r="QJD885" s="80"/>
      <c r="QJE885" s="80"/>
      <c r="QJF885" s="80"/>
      <c r="QJG885" s="80"/>
      <c r="QJH885" s="80"/>
      <c r="QJI885" s="80"/>
      <c r="QJJ885" s="80"/>
      <c r="QJK885" s="80"/>
      <c r="QJL885" s="80"/>
      <c r="QJM885" s="80"/>
      <c r="QJN885" s="80"/>
      <c r="QJO885" s="80"/>
      <c r="QJP885" s="80"/>
      <c r="QJQ885" s="80"/>
      <c r="QJR885" s="80"/>
      <c r="QJS885" s="80"/>
      <c r="QJT885" s="80"/>
      <c r="QJU885" s="80"/>
      <c r="QJV885" s="80"/>
      <c r="QJW885" s="80"/>
      <c r="QJX885" s="80"/>
      <c r="QJY885" s="80"/>
      <c r="QJZ885" s="80"/>
      <c r="QKA885" s="80"/>
      <c r="QKB885" s="80"/>
      <c r="QKC885" s="80"/>
      <c r="QKD885" s="80"/>
      <c r="QKE885" s="80"/>
      <c r="QKF885" s="80"/>
      <c r="QKG885" s="80"/>
      <c r="QKH885" s="80"/>
      <c r="QKI885" s="80"/>
      <c r="QKJ885" s="80"/>
      <c r="QKK885" s="80"/>
      <c r="QKL885" s="80"/>
      <c r="QKM885" s="80"/>
      <c r="QKN885" s="80"/>
      <c r="QKO885" s="80"/>
      <c r="QKP885" s="80"/>
      <c r="QKQ885" s="80"/>
      <c r="QKR885" s="80"/>
      <c r="QKS885" s="80"/>
      <c r="QKT885" s="80"/>
      <c r="QKU885" s="80"/>
      <c r="QKV885" s="80"/>
      <c r="QKW885" s="80"/>
      <c r="QKX885" s="80"/>
      <c r="QKY885" s="80"/>
      <c r="QKZ885" s="80"/>
      <c r="QLA885" s="80"/>
      <c r="QLB885" s="80"/>
      <c r="QLC885" s="80"/>
      <c r="QLD885" s="80"/>
      <c r="QLE885" s="80"/>
      <c r="QLF885" s="80"/>
      <c r="QLG885" s="80"/>
      <c r="QLH885" s="80"/>
      <c r="QLI885" s="80"/>
      <c r="QLJ885" s="80"/>
      <c r="QLK885" s="80"/>
      <c r="QLL885" s="80"/>
      <c r="QLM885" s="80"/>
      <c r="QLN885" s="80"/>
      <c r="QLO885" s="80"/>
      <c r="QLP885" s="80"/>
      <c r="QLQ885" s="80"/>
      <c r="QLR885" s="80"/>
      <c r="QLS885" s="80"/>
      <c r="QLT885" s="80"/>
      <c r="QLU885" s="80"/>
      <c r="QLV885" s="80"/>
      <c r="QLW885" s="80"/>
      <c r="QLX885" s="80"/>
      <c r="QLY885" s="80"/>
      <c r="QLZ885" s="80"/>
      <c r="QMA885" s="80"/>
      <c r="QMB885" s="80"/>
      <c r="QMC885" s="80"/>
      <c r="QMD885" s="80"/>
      <c r="QME885" s="80"/>
      <c r="QMF885" s="80"/>
      <c r="QMG885" s="80"/>
      <c r="QMH885" s="80"/>
      <c r="QMI885" s="80"/>
      <c r="QMJ885" s="80"/>
      <c r="QMK885" s="80"/>
      <c r="QML885" s="80"/>
      <c r="QMM885" s="80"/>
      <c r="QMN885" s="80"/>
      <c r="QMO885" s="80"/>
      <c r="QMP885" s="80"/>
      <c r="QMQ885" s="80"/>
      <c r="QMR885" s="80"/>
      <c r="QMS885" s="80"/>
      <c r="QMT885" s="80"/>
      <c r="QMU885" s="80"/>
      <c r="QMV885" s="80"/>
      <c r="QMW885" s="80"/>
      <c r="QMX885" s="80"/>
      <c r="QMY885" s="80"/>
      <c r="QMZ885" s="80"/>
      <c r="QNA885" s="80"/>
      <c r="QNB885" s="80"/>
      <c r="QNC885" s="80"/>
      <c r="QND885" s="80"/>
      <c r="QNE885" s="80"/>
      <c r="QNF885" s="80"/>
      <c r="QNG885" s="80"/>
      <c r="QNH885" s="80"/>
      <c r="QNI885" s="80"/>
      <c r="QNJ885" s="80"/>
      <c r="QNK885" s="80"/>
      <c r="QNL885" s="80"/>
      <c r="QNM885" s="80"/>
      <c r="QNN885" s="80"/>
      <c r="QNO885" s="80"/>
      <c r="QNP885" s="80"/>
      <c r="QNQ885" s="80"/>
      <c r="QNR885" s="80"/>
      <c r="QNS885" s="80"/>
      <c r="QNT885" s="80"/>
      <c r="QNU885" s="80"/>
      <c r="QNV885" s="80"/>
      <c r="QNW885" s="80"/>
      <c r="QNX885" s="80"/>
      <c r="QNY885" s="80"/>
      <c r="QNZ885" s="80"/>
      <c r="QOA885" s="80"/>
      <c r="QOB885" s="80"/>
      <c r="QOC885" s="80"/>
      <c r="QOD885" s="80"/>
      <c r="QOE885" s="80"/>
      <c r="QOF885" s="80"/>
      <c r="QOG885" s="80"/>
      <c r="QOH885" s="80"/>
      <c r="QOI885" s="80"/>
      <c r="QOJ885" s="80"/>
      <c r="QOK885" s="80"/>
      <c r="QOL885" s="80"/>
      <c r="QOM885" s="80"/>
      <c r="QON885" s="80"/>
      <c r="QOO885" s="80"/>
      <c r="QOP885" s="80"/>
      <c r="QOQ885" s="80"/>
      <c r="QOR885" s="80"/>
      <c r="QOS885" s="80"/>
      <c r="QOT885" s="80"/>
      <c r="QOU885" s="80"/>
      <c r="QOV885" s="80"/>
      <c r="QOW885" s="80"/>
      <c r="QOX885" s="80"/>
      <c r="QOY885" s="80"/>
      <c r="QOZ885" s="80"/>
      <c r="QPA885" s="80"/>
      <c r="QPB885" s="80"/>
      <c r="QPC885" s="80"/>
      <c r="QPD885" s="80"/>
      <c r="QPE885" s="80"/>
      <c r="QPF885" s="80"/>
      <c r="QPG885" s="80"/>
      <c r="QPH885" s="80"/>
      <c r="QPI885" s="80"/>
      <c r="QPJ885" s="80"/>
      <c r="QPK885" s="80"/>
      <c r="QPL885" s="80"/>
      <c r="QPM885" s="80"/>
      <c r="QPN885" s="80"/>
      <c r="QPO885" s="80"/>
      <c r="QPP885" s="80"/>
      <c r="QPQ885" s="80"/>
      <c r="QPR885" s="80"/>
      <c r="QPS885" s="80"/>
      <c r="QPT885" s="80"/>
      <c r="QPU885" s="80"/>
      <c r="QPV885" s="80"/>
      <c r="QPW885" s="80"/>
      <c r="QPX885" s="80"/>
      <c r="QPY885" s="80"/>
      <c r="QPZ885" s="80"/>
      <c r="QQA885" s="80"/>
      <c r="QQB885" s="80"/>
      <c r="QQC885" s="80"/>
      <c r="QQD885" s="80"/>
      <c r="QQE885" s="80"/>
      <c r="QQF885" s="80"/>
      <c r="QQG885" s="80"/>
      <c r="QQH885" s="80"/>
      <c r="QQI885" s="80"/>
      <c r="QQJ885" s="80"/>
      <c r="QQK885" s="80"/>
      <c r="QQL885" s="80"/>
      <c r="QQM885" s="80"/>
      <c r="QQN885" s="80"/>
      <c r="QQO885" s="80"/>
      <c r="QQP885" s="80"/>
      <c r="QQQ885" s="80"/>
      <c r="QQR885" s="80"/>
      <c r="QQS885" s="80"/>
      <c r="QQT885" s="80"/>
      <c r="QQU885" s="80"/>
      <c r="QQV885" s="80"/>
      <c r="QQW885" s="80"/>
      <c r="QQX885" s="80"/>
      <c r="QQY885" s="80"/>
      <c r="QQZ885" s="80"/>
      <c r="QRA885" s="80"/>
      <c r="QRB885" s="80"/>
      <c r="QRC885" s="80"/>
      <c r="QRD885" s="80"/>
      <c r="QRE885" s="80"/>
      <c r="QRF885" s="80"/>
      <c r="QRG885" s="80"/>
      <c r="QRH885" s="80"/>
      <c r="QRI885" s="80"/>
      <c r="QRJ885" s="80"/>
      <c r="QRK885" s="80"/>
      <c r="QRL885" s="80"/>
      <c r="QRM885" s="80"/>
      <c r="QRN885" s="80"/>
      <c r="QRO885" s="80"/>
      <c r="QRP885" s="80"/>
      <c r="QRQ885" s="80"/>
      <c r="QRR885" s="80"/>
      <c r="QRS885" s="80"/>
      <c r="QRT885" s="80"/>
      <c r="QRU885" s="80"/>
      <c r="QRV885" s="80"/>
      <c r="QRW885" s="80"/>
      <c r="QRX885" s="80"/>
      <c r="QRY885" s="80"/>
      <c r="QRZ885" s="80"/>
      <c r="QSA885" s="80"/>
      <c r="QSB885" s="80"/>
      <c r="QSC885" s="80"/>
      <c r="QSD885" s="80"/>
      <c r="QSE885" s="80"/>
      <c r="QSF885" s="80"/>
      <c r="QSG885" s="80"/>
      <c r="QSH885" s="80"/>
      <c r="QSI885" s="80"/>
      <c r="QSJ885" s="80"/>
      <c r="QSK885" s="80"/>
      <c r="QSL885" s="80"/>
      <c r="QSM885" s="80"/>
      <c r="QSN885" s="80"/>
      <c r="QSO885" s="80"/>
      <c r="QSP885" s="80"/>
      <c r="QSQ885" s="80"/>
      <c r="QSR885" s="80"/>
      <c r="QSS885" s="80"/>
      <c r="QST885" s="80"/>
      <c r="QSU885" s="80"/>
      <c r="QSV885" s="80"/>
      <c r="QSW885" s="80"/>
      <c r="QSX885" s="80"/>
      <c r="QSY885" s="80"/>
      <c r="QSZ885" s="80"/>
      <c r="QTA885" s="80"/>
      <c r="QTB885" s="80"/>
      <c r="QTC885" s="80"/>
      <c r="QTD885" s="80"/>
      <c r="QTE885" s="80"/>
      <c r="QTF885" s="80"/>
      <c r="QTG885" s="80"/>
      <c r="QTH885" s="80"/>
      <c r="QTI885" s="80"/>
      <c r="QTJ885" s="80"/>
      <c r="QTK885" s="80"/>
      <c r="QTL885" s="80"/>
      <c r="QTM885" s="80"/>
      <c r="QTN885" s="80"/>
      <c r="QTO885" s="80"/>
      <c r="QTP885" s="80"/>
      <c r="QTQ885" s="80"/>
      <c r="QTR885" s="80"/>
      <c r="QTS885" s="80"/>
      <c r="QTT885" s="80"/>
      <c r="QTU885" s="80"/>
      <c r="QTV885" s="80"/>
      <c r="QTW885" s="80"/>
      <c r="QTX885" s="80"/>
      <c r="QTY885" s="80"/>
      <c r="QTZ885" s="80"/>
      <c r="QUA885" s="80"/>
      <c r="QUB885" s="80"/>
      <c r="QUC885" s="80"/>
      <c r="QUD885" s="80"/>
      <c r="QUE885" s="80"/>
      <c r="QUF885" s="80"/>
      <c r="QUG885" s="80"/>
      <c r="QUH885" s="80"/>
      <c r="QUI885" s="80"/>
      <c r="QUJ885" s="80"/>
      <c r="QUK885" s="80"/>
      <c r="QUL885" s="80"/>
      <c r="QUM885" s="80"/>
      <c r="QUN885" s="80"/>
      <c r="QUO885" s="80"/>
      <c r="QUP885" s="80"/>
      <c r="QUQ885" s="80"/>
      <c r="QUR885" s="80"/>
      <c r="QUS885" s="80"/>
      <c r="QUT885" s="80"/>
      <c r="QUU885" s="80"/>
      <c r="QUV885" s="80"/>
      <c r="QUW885" s="80"/>
      <c r="QUX885" s="80"/>
      <c r="QUY885" s="80"/>
      <c r="QUZ885" s="80"/>
      <c r="QVA885" s="80"/>
      <c r="QVB885" s="80"/>
      <c r="QVC885" s="80"/>
      <c r="QVD885" s="80"/>
      <c r="QVE885" s="80"/>
      <c r="QVF885" s="80"/>
      <c r="QVG885" s="80"/>
      <c r="QVH885" s="80"/>
      <c r="QVI885" s="80"/>
      <c r="QVJ885" s="80"/>
      <c r="QVK885" s="80"/>
      <c r="QVL885" s="80"/>
      <c r="QVM885" s="80"/>
      <c r="QVN885" s="80"/>
      <c r="QVO885" s="80"/>
      <c r="QVP885" s="80"/>
      <c r="QVQ885" s="80"/>
      <c r="QVR885" s="80"/>
      <c r="QVS885" s="80"/>
      <c r="QVT885" s="80"/>
      <c r="QVU885" s="80"/>
      <c r="QVV885" s="80"/>
      <c r="QVW885" s="80"/>
      <c r="QVX885" s="80"/>
      <c r="QVY885" s="80"/>
      <c r="QVZ885" s="80"/>
      <c r="QWA885" s="80"/>
      <c r="QWB885" s="80"/>
      <c r="QWC885" s="80"/>
      <c r="QWD885" s="80"/>
      <c r="QWE885" s="80"/>
      <c r="QWF885" s="80"/>
      <c r="QWG885" s="80"/>
      <c r="QWH885" s="80"/>
      <c r="QWI885" s="80"/>
      <c r="QWJ885" s="80"/>
      <c r="QWK885" s="80"/>
      <c r="QWL885" s="80"/>
      <c r="QWM885" s="80"/>
      <c r="QWN885" s="80"/>
      <c r="QWO885" s="80"/>
      <c r="QWP885" s="80"/>
      <c r="QWQ885" s="80"/>
      <c r="QWR885" s="80"/>
      <c r="QWS885" s="80"/>
      <c r="QWT885" s="80"/>
      <c r="QWU885" s="80"/>
      <c r="QWV885" s="80"/>
      <c r="QWW885" s="80"/>
      <c r="QWX885" s="80"/>
      <c r="QWY885" s="80"/>
      <c r="QWZ885" s="80"/>
      <c r="QXA885" s="80"/>
      <c r="QXB885" s="80"/>
      <c r="QXC885" s="80"/>
      <c r="QXD885" s="80"/>
      <c r="QXE885" s="80"/>
      <c r="QXF885" s="80"/>
      <c r="QXG885" s="80"/>
      <c r="QXH885" s="80"/>
      <c r="QXI885" s="80"/>
      <c r="QXJ885" s="80"/>
      <c r="QXK885" s="80"/>
      <c r="QXL885" s="80"/>
      <c r="QXM885" s="80"/>
      <c r="QXN885" s="80"/>
      <c r="QXO885" s="80"/>
      <c r="QXP885" s="80"/>
      <c r="QXQ885" s="80"/>
      <c r="QXR885" s="80"/>
      <c r="QXS885" s="80"/>
      <c r="QXT885" s="80"/>
      <c r="QXU885" s="80"/>
      <c r="QXV885" s="80"/>
      <c r="QXW885" s="80"/>
      <c r="QXX885" s="80"/>
      <c r="QXY885" s="80"/>
      <c r="QXZ885" s="80"/>
      <c r="QYA885" s="80"/>
      <c r="QYB885" s="80"/>
      <c r="QYC885" s="80"/>
      <c r="QYD885" s="80"/>
      <c r="QYE885" s="80"/>
      <c r="QYF885" s="80"/>
      <c r="QYG885" s="80"/>
      <c r="QYH885" s="80"/>
      <c r="QYI885" s="80"/>
      <c r="QYJ885" s="80"/>
      <c r="QYK885" s="80"/>
      <c r="QYL885" s="80"/>
      <c r="QYM885" s="80"/>
      <c r="QYN885" s="80"/>
      <c r="QYO885" s="80"/>
      <c r="QYP885" s="80"/>
      <c r="QYQ885" s="80"/>
      <c r="QYR885" s="80"/>
      <c r="QYS885" s="80"/>
      <c r="QYT885" s="80"/>
      <c r="QYU885" s="80"/>
      <c r="QYV885" s="80"/>
      <c r="QYW885" s="80"/>
      <c r="QYX885" s="80"/>
      <c r="QYY885" s="80"/>
      <c r="QYZ885" s="80"/>
      <c r="QZA885" s="80"/>
      <c r="QZB885" s="80"/>
      <c r="QZC885" s="80"/>
      <c r="QZD885" s="80"/>
      <c r="QZE885" s="80"/>
      <c r="QZF885" s="80"/>
      <c r="QZG885" s="80"/>
      <c r="QZH885" s="80"/>
      <c r="QZI885" s="80"/>
      <c r="QZJ885" s="80"/>
      <c r="QZK885" s="80"/>
      <c r="QZL885" s="80"/>
      <c r="QZM885" s="80"/>
      <c r="QZN885" s="80"/>
      <c r="QZO885" s="80"/>
      <c r="QZP885" s="80"/>
      <c r="QZQ885" s="80"/>
      <c r="QZR885" s="80"/>
      <c r="QZS885" s="80"/>
      <c r="QZT885" s="80"/>
      <c r="QZU885" s="80"/>
      <c r="QZV885" s="80"/>
      <c r="QZW885" s="80"/>
      <c r="QZX885" s="80"/>
      <c r="QZY885" s="80"/>
      <c r="QZZ885" s="80"/>
      <c r="RAA885" s="80"/>
      <c r="RAB885" s="80"/>
      <c r="RAC885" s="80"/>
      <c r="RAD885" s="80"/>
      <c r="RAE885" s="80"/>
      <c r="RAF885" s="80"/>
      <c r="RAG885" s="80"/>
      <c r="RAH885" s="80"/>
      <c r="RAI885" s="80"/>
      <c r="RAJ885" s="80"/>
      <c r="RAK885" s="80"/>
      <c r="RAL885" s="80"/>
      <c r="RAM885" s="80"/>
      <c r="RAN885" s="80"/>
      <c r="RAO885" s="80"/>
      <c r="RAP885" s="80"/>
      <c r="RAQ885" s="80"/>
      <c r="RAR885" s="80"/>
      <c r="RAS885" s="80"/>
      <c r="RAT885" s="80"/>
      <c r="RAU885" s="80"/>
      <c r="RAV885" s="80"/>
      <c r="RAW885" s="80"/>
      <c r="RAX885" s="80"/>
      <c r="RAY885" s="80"/>
      <c r="RAZ885" s="80"/>
      <c r="RBA885" s="80"/>
      <c r="RBB885" s="80"/>
      <c r="RBC885" s="80"/>
      <c r="RBD885" s="80"/>
      <c r="RBE885" s="80"/>
      <c r="RBF885" s="80"/>
      <c r="RBG885" s="80"/>
      <c r="RBH885" s="80"/>
      <c r="RBI885" s="80"/>
      <c r="RBJ885" s="80"/>
      <c r="RBK885" s="80"/>
      <c r="RBL885" s="80"/>
      <c r="RBM885" s="80"/>
      <c r="RBN885" s="80"/>
      <c r="RBO885" s="80"/>
      <c r="RBP885" s="80"/>
      <c r="RBQ885" s="80"/>
      <c r="RBR885" s="80"/>
      <c r="RBS885" s="80"/>
      <c r="RBT885" s="80"/>
      <c r="RBU885" s="80"/>
      <c r="RBV885" s="80"/>
      <c r="RBW885" s="80"/>
      <c r="RBX885" s="80"/>
      <c r="RBY885" s="80"/>
      <c r="RBZ885" s="80"/>
      <c r="RCA885" s="80"/>
      <c r="RCB885" s="80"/>
      <c r="RCC885" s="80"/>
      <c r="RCD885" s="80"/>
      <c r="RCE885" s="80"/>
      <c r="RCF885" s="80"/>
      <c r="RCG885" s="80"/>
      <c r="RCH885" s="80"/>
      <c r="RCI885" s="80"/>
      <c r="RCJ885" s="80"/>
      <c r="RCK885" s="80"/>
      <c r="RCL885" s="80"/>
      <c r="RCM885" s="80"/>
      <c r="RCN885" s="80"/>
      <c r="RCO885" s="80"/>
      <c r="RCP885" s="80"/>
      <c r="RCQ885" s="80"/>
      <c r="RCR885" s="80"/>
      <c r="RCS885" s="80"/>
      <c r="RCT885" s="80"/>
      <c r="RCU885" s="80"/>
      <c r="RCV885" s="80"/>
      <c r="RCW885" s="80"/>
      <c r="RCX885" s="80"/>
      <c r="RCY885" s="80"/>
      <c r="RCZ885" s="80"/>
      <c r="RDA885" s="80"/>
      <c r="RDB885" s="80"/>
      <c r="RDC885" s="80"/>
      <c r="RDD885" s="80"/>
      <c r="RDE885" s="80"/>
      <c r="RDF885" s="80"/>
      <c r="RDG885" s="80"/>
      <c r="RDH885" s="80"/>
      <c r="RDI885" s="80"/>
      <c r="RDJ885" s="80"/>
      <c r="RDK885" s="80"/>
      <c r="RDL885" s="80"/>
      <c r="RDM885" s="80"/>
      <c r="RDN885" s="80"/>
      <c r="RDO885" s="80"/>
      <c r="RDP885" s="80"/>
      <c r="RDQ885" s="80"/>
      <c r="RDR885" s="80"/>
      <c r="RDS885" s="80"/>
      <c r="RDT885" s="80"/>
      <c r="RDU885" s="80"/>
      <c r="RDV885" s="80"/>
      <c r="RDW885" s="80"/>
      <c r="RDX885" s="80"/>
      <c r="RDY885" s="80"/>
      <c r="RDZ885" s="80"/>
      <c r="REA885" s="80"/>
      <c r="REB885" s="80"/>
      <c r="REC885" s="80"/>
      <c r="RED885" s="80"/>
      <c r="REE885" s="80"/>
      <c r="REF885" s="80"/>
      <c r="REG885" s="80"/>
      <c r="REH885" s="80"/>
      <c r="REI885" s="80"/>
      <c r="REJ885" s="80"/>
      <c r="REK885" s="80"/>
      <c r="REL885" s="80"/>
      <c r="REM885" s="80"/>
      <c r="REN885" s="80"/>
      <c r="REO885" s="80"/>
      <c r="REP885" s="80"/>
      <c r="REQ885" s="80"/>
      <c r="RER885" s="80"/>
      <c r="RES885" s="80"/>
      <c r="RET885" s="80"/>
      <c r="REU885" s="80"/>
      <c r="REV885" s="80"/>
      <c r="REW885" s="80"/>
      <c r="REX885" s="80"/>
      <c r="REY885" s="80"/>
      <c r="REZ885" s="80"/>
      <c r="RFA885" s="80"/>
      <c r="RFB885" s="80"/>
      <c r="RFC885" s="80"/>
      <c r="RFD885" s="80"/>
      <c r="RFE885" s="80"/>
      <c r="RFF885" s="80"/>
      <c r="RFG885" s="80"/>
      <c r="RFH885" s="80"/>
      <c r="RFI885" s="80"/>
      <c r="RFJ885" s="80"/>
      <c r="RFK885" s="80"/>
      <c r="RFL885" s="80"/>
      <c r="RFM885" s="80"/>
      <c r="RFN885" s="80"/>
      <c r="RFO885" s="80"/>
      <c r="RFP885" s="80"/>
      <c r="RFQ885" s="80"/>
      <c r="RFR885" s="80"/>
      <c r="RFS885" s="80"/>
      <c r="RFT885" s="80"/>
      <c r="RFU885" s="80"/>
      <c r="RFV885" s="80"/>
      <c r="RFW885" s="80"/>
      <c r="RFX885" s="80"/>
      <c r="RFY885" s="80"/>
      <c r="RFZ885" s="80"/>
      <c r="RGA885" s="80"/>
      <c r="RGB885" s="80"/>
      <c r="RGC885" s="80"/>
      <c r="RGD885" s="80"/>
      <c r="RGE885" s="80"/>
      <c r="RGF885" s="80"/>
      <c r="RGG885" s="80"/>
      <c r="RGH885" s="80"/>
      <c r="RGI885" s="80"/>
      <c r="RGJ885" s="80"/>
      <c r="RGK885" s="80"/>
      <c r="RGL885" s="80"/>
      <c r="RGM885" s="80"/>
      <c r="RGN885" s="80"/>
      <c r="RGO885" s="80"/>
      <c r="RGP885" s="80"/>
      <c r="RGQ885" s="80"/>
      <c r="RGR885" s="80"/>
      <c r="RGS885" s="80"/>
      <c r="RGT885" s="80"/>
      <c r="RGU885" s="80"/>
      <c r="RGV885" s="80"/>
      <c r="RGW885" s="80"/>
      <c r="RGX885" s="80"/>
      <c r="RGY885" s="80"/>
      <c r="RGZ885" s="80"/>
      <c r="RHA885" s="80"/>
      <c r="RHB885" s="80"/>
      <c r="RHC885" s="80"/>
      <c r="RHD885" s="80"/>
      <c r="RHE885" s="80"/>
      <c r="RHF885" s="80"/>
      <c r="RHG885" s="80"/>
      <c r="RHH885" s="80"/>
      <c r="RHI885" s="80"/>
      <c r="RHJ885" s="80"/>
      <c r="RHK885" s="80"/>
      <c r="RHL885" s="80"/>
      <c r="RHM885" s="80"/>
      <c r="RHN885" s="80"/>
      <c r="RHO885" s="80"/>
      <c r="RHP885" s="80"/>
      <c r="RHQ885" s="80"/>
      <c r="RHR885" s="80"/>
      <c r="RHS885" s="80"/>
      <c r="RHT885" s="80"/>
      <c r="RHU885" s="80"/>
      <c r="RHV885" s="80"/>
      <c r="RHW885" s="80"/>
      <c r="RHX885" s="80"/>
      <c r="RHY885" s="80"/>
      <c r="RHZ885" s="80"/>
      <c r="RIA885" s="80"/>
      <c r="RIB885" s="80"/>
      <c r="RIC885" s="80"/>
      <c r="RID885" s="80"/>
      <c r="RIE885" s="80"/>
      <c r="RIF885" s="80"/>
      <c r="RIG885" s="80"/>
      <c r="RIH885" s="80"/>
      <c r="RII885" s="80"/>
      <c r="RIJ885" s="80"/>
      <c r="RIK885" s="80"/>
      <c r="RIL885" s="80"/>
      <c r="RIM885" s="80"/>
      <c r="RIN885" s="80"/>
      <c r="RIO885" s="80"/>
      <c r="RIP885" s="80"/>
      <c r="RIQ885" s="80"/>
      <c r="RIR885" s="80"/>
      <c r="RIS885" s="80"/>
      <c r="RIT885" s="80"/>
      <c r="RIU885" s="80"/>
      <c r="RIV885" s="80"/>
      <c r="RIW885" s="80"/>
      <c r="RIX885" s="80"/>
      <c r="RIY885" s="80"/>
      <c r="RIZ885" s="80"/>
      <c r="RJA885" s="80"/>
      <c r="RJB885" s="80"/>
      <c r="RJC885" s="80"/>
      <c r="RJD885" s="80"/>
      <c r="RJE885" s="80"/>
      <c r="RJF885" s="80"/>
      <c r="RJG885" s="80"/>
      <c r="RJH885" s="80"/>
      <c r="RJI885" s="80"/>
      <c r="RJJ885" s="80"/>
      <c r="RJK885" s="80"/>
      <c r="RJL885" s="80"/>
      <c r="RJM885" s="80"/>
      <c r="RJN885" s="80"/>
      <c r="RJO885" s="80"/>
      <c r="RJP885" s="80"/>
      <c r="RJQ885" s="80"/>
      <c r="RJR885" s="80"/>
      <c r="RJS885" s="80"/>
      <c r="RJT885" s="80"/>
      <c r="RJU885" s="80"/>
      <c r="RJV885" s="80"/>
      <c r="RJW885" s="80"/>
      <c r="RJX885" s="80"/>
      <c r="RJY885" s="80"/>
      <c r="RJZ885" s="80"/>
      <c r="RKA885" s="80"/>
      <c r="RKB885" s="80"/>
      <c r="RKC885" s="80"/>
      <c r="RKD885" s="80"/>
      <c r="RKE885" s="80"/>
      <c r="RKF885" s="80"/>
      <c r="RKG885" s="80"/>
      <c r="RKH885" s="80"/>
      <c r="RKI885" s="80"/>
      <c r="RKJ885" s="80"/>
      <c r="RKK885" s="80"/>
      <c r="RKL885" s="80"/>
      <c r="RKM885" s="80"/>
      <c r="RKN885" s="80"/>
      <c r="RKO885" s="80"/>
      <c r="RKP885" s="80"/>
      <c r="RKQ885" s="80"/>
      <c r="RKR885" s="80"/>
      <c r="RKS885" s="80"/>
      <c r="RKT885" s="80"/>
      <c r="RKU885" s="80"/>
      <c r="RKV885" s="80"/>
      <c r="RKW885" s="80"/>
      <c r="RKX885" s="80"/>
      <c r="RKY885" s="80"/>
      <c r="RKZ885" s="80"/>
      <c r="RLA885" s="80"/>
      <c r="RLB885" s="80"/>
      <c r="RLC885" s="80"/>
      <c r="RLD885" s="80"/>
      <c r="RLE885" s="80"/>
      <c r="RLF885" s="80"/>
      <c r="RLG885" s="80"/>
      <c r="RLH885" s="80"/>
      <c r="RLI885" s="80"/>
      <c r="RLJ885" s="80"/>
      <c r="RLK885" s="80"/>
      <c r="RLL885" s="80"/>
      <c r="RLM885" s="80"/>
      <c r="RLN885" s="80"/>
      <c r="RLO885" s="80"/>
      <c r="RLP885" s="80"/>
      <c r="RLQ885" s="80"/>
      <c r="RLR885" s="80"/>
      <c r="RLS885" s="80"/>
      <c r="RLT885" s="80"/>
      <c r="RLU885" s="80"/>
      <c r="RLV885" s="80"/>
      <c r="RLW885" s="80"/>
      <c r="RLX885" s="80"/>
      <c r="RLY885" s="80"/>
      <c r="RLZ885" s="80"/>
      <c r="RMA885" s="80"/>
      <c r="RMB885" s="80"/>
      <c r="RMC885" s="80"/>
      <c r="RMD885" s="80"/>
      <c r="RME885" s="80"/>
      <c r="RMF885" s="80"/>
      <c r="RMG885" s="80"/>
      <c r="RMH885" s="80"/>
      <c r="RMI885" s="80"/>
      <c r="RMJ885" s="80"/>
      <c r="RMK885" s="80"/>
      <c r="RML885" s="80"/>
      <c r="RMM885" s="80"/>
      <c r="RMN885" s="80"/>
      <c r="RMO885" s="80"/>
      <c r="RMP885" s="80"/>
      <c r="RMQ885" s="80"/>
      <c r="RMR885" s="80"/>
      <c r="RMS885" s="80"/>
      <c r="RMT885" s="80"/>
      <c r="RMU885" s="80"/>
      <c r="RMV885" s="80"/>
      <c r="RMW885" s="80"/>
      <c r="RMX885" s="80"/>
      <c r="RMY885" s="80"/>
      <c r="RMZ885" s="80"/>
      <c r="RNA885" s="80"/>
      <c r="RNB885" s="80"/>
      <c r="RNC885" s="80"/>
      <c r="RND885" s="80"/>
      <c r="RNE885" s="80"/>
      <c r="RNF885" s="80"/>
      <c r="RNG885" s="80"/>
      <c r="RNH885" s="80"/>
      <c r="RNI885" s="80"/>
      <c r="RNJ885" s="80"/>
      <c r="RNK885" s="80"/>
      <c r="RNL885" s="80"/>
      <c r="RNM885" s="80"/>
      <c r="RNN885" s="80"/>
      <c r="RNO885" s="80"/>
      <c r="RNP885" s="80"/>
      <c r="RNQ885" s="80"/>
      <c r="RNR885" s="80"/>
      <c r="RNS885" s="80"/>
      <c r="RNT885" s="80"/>
      <c r="RNU885" s="80"/>
      <c r="RNV885" s="80"/>
      <c r="RNW885" s="80"/>
      <c r="RNX885" s="80"/>
      <c r="RNY885" s="80"/>
      <c r="RNZ885" s="80"/>
      <c r="ROA885" s="80"/>
      <c r="ROB885" s="80"/>
      <c r="ROC885" s="80"/>
      <c r="ROD885" s="80"/>
      <c r="ROE885" s="80"/>
      <c r="ROF885" s="80"/>
      <c r="ROG885" s="80"/>
      <c r="ROH885" s="80"/>
      <c r="ROI885" s="80"/>
      <c r="ROJ885" s="80"/>
      <c r="ROK885" s="80"/>
      <c r="ROL885" s="80"/>
      <c r="ROM885" s="80"/>
      <c r="RON885" s="80"/>
      <c r="ROO885" s="80"/>
      <c r="ROP885" s="80"/>
      <c r="ROQ885" s="80"/>
      <c r="ROR885" s="80"/>
      <c r="ROS885" s="80"/>
      <c r="ROT885" s="80"/>
      <c r="ROU885" s="80"/>
      <c r="ROV885" s="80"/>
      <c r="ROW885" s="80"/>
      <c r="ROX885" s="80"/>
      <c r="ROY885" s="80"/>
      <c r="ROZ885" s="80"/>
      <c r="RPA885" s="80"/>
      <c r="RPB885" s="80"/>
      <c r="RPC885" s="80"/>
      <c r="RPD885" s="80"/>
      <c r="RPE885" s="80"/>
      <c r="RPF885" s="80"/>
      <c r="RPG885" s="80"/>
      <c r="RPH885" s="80"/>
      <c r="RPI885" s="80"/>
      <c r="RPJ885" s="80"/>
      <c r="RPK885" s="80"/>
      <c r="RPL885" s="80"/>
      <c r="RPM885" s="80"/>
      <c r="RPN885" s="80"/>
      <c r="RPO885" s="80"/>
      <c r="RPP885" s="80"/>
      <c r="RPQ885" s="80"/>
      <c r="RPR885" s="80"/>
      <c r="RPS885" s="80"/>
      <c r="RPT885" s="80"/>
      <c r="RPU885" s="80"/>
      <c r="RPV885" s="80"/>
      <c r="RPW885" s="80"/>
      <c r="RPX885" s="80"/>
      <c r="RPY885" s="80"/>
      <c r="RPZ885" s="80"/>
      <c r="RQA885" s="80"/>
      <c r="RQB885" s="80"/>
      <c r="RQC885" s="80"/>
      <c r="RQD885" s="80"/>
      <c r="RQE885" s="80"/>
      <c r="RQF885" s="80"/>
      <c r="RQG885" s="80"/>
      <c r="RQH885" s="80"/>
      <c r="RQI885" s="80"/>
      <c r="RQJ885" s="80"/>
      <c r="RQK885" s="80"/>
      <c r="RQL885" s="80"/>
      <c r="RQM885" s="80"/>
      <c r="RQN885" s="80"/>
      <c r="RQO885" s="80"/>
      <c r="RQP885" s="80"/>
      <c r="RQQ885" s="80"/>
      <c r="RQR885" s="80"/>
      <c r="RQS885" s="80"/>
      <c r="RQT885" s="80"/>
      <c r="RQU885" s="80"/>
      <c r="RQV885" s="80"/>
      <c r="RQW885" s="80"/>
      <c r="RQX885" s="80"/>
      <c r="RQY885" s="80"/>
      <c r="RQZ885" s="80"/>
      <c r="RRA885" s="80"/>
      <c r="RRB885" s="80"/>
      <c r="RRC885" s="80"/>
      <c r="RRD885" s="80"/>
      <c r="RRE885" s="80"/>
      <c r="RRF885" s="80"/>
      <c r="RRG885" s="80"/>
      <c r="RRH885" s="80"/>
      <c r="RRI885" s="80"/>
      <c r="RRJ885" s="80"/>
      <c r="RRK885" s="80"/>
      <c r="RRL885" s="80"/>
      <c r="RRM885" s="80"/>
      <c r="RRN885" s="80"/>
      <c r="RRO885" s="80"/>
      <c r="RRP885" s="80"/>
      <c r="RRQ885" s="80"/>
      <c r="RRR885" s="80"/>
      <c r="RRS885" s="80"/>
      <c r="RRT885" s="80"/>
      <c r="RRU885" s="80"/>
      <c r="RRV885" s="80"/>
      <c r="RRW885" s="80"/>
      <c r="RRX885" s="80"/>
      <c r="RRY885" s="80"/>
      <c r="RRZ885" s="80"/>
      <c r="RSA885" s="80"/>
      <c r="RSB885" s="80"/>
      <c r="RSC885" s="80"/>
      <c r="RSD885" s="80"/>
      <c r="RSE885" s="80"/>
      <c r="RSF885" s="80"/>
      <c r="RSG885" s="80"/>
      <c r="RSH885" s="80"/>
      <c r="RSI885" s="80"/>
      <c r="RSJ885" s="80"/>
      <c r="RSK885" s="80"/>
      <c r="RSL885" s="80"/>
      <c r="RSM885" s="80"/>
      <c r="RSN885" s="80"/>
      <c r="RSO885" s="80"/>
      <c r="RSP885" s="80"/>
      <c r="RSQ885" s="80"/>
      <c r="RSR885" s="80"/>
      <c r="RSS885" s="80"/>
      <c r="RST885" s="80"/>
      <c r="RSU885" s="80"/>
      <c r="RSV885" s="80"/>
      <c r="RSW885" s="80"/>
      <c r="RSX885" s="80"/>
      <c r="RSY885" s="80"/>
      <c r="RSZ885" s="80"/>
      <c r="RTA885" s="80"/>
      <c r="RTB885" s="80"/>
      <c r="RTC885" s="80"/>
      <c r="RTD885" s="80"/>
      <c r="RTE885" s="80"/>
      <c r="RTF885" s="80"/>
      <c r="RTG885" s="80"/>
      <c r="RTH885" s="80"/>
      <c r="RTI885" s="80"/>
      <c r="RTJ885" s="80"/>
      <c r="RTK885" s="80"/>
      <c r="RTL885" s="80"/>
      <c r="RTM885" s="80"/>
      <c r="RTN885" s="80"/>
      <c r="RTO885" s="80"/>
      <c r="RTP885" s="80"/>
      <c r="RTQ885" s="80"/>
      <c r="RTR885" s="80"/>
      <c r="RTS885" s="80"/>
      <c r="RTT885" s="80"/>
      <c r="RTU885" s="80"/>
      <c r="RTV885" s="80"/>
      <c r="RTW885" s="80"/>
      <c r="RTX885" s="80"/>
      <c r="RTY885" s="80"/>
      <c r="RTZ885" s="80"/>
      <c r="RUA885" s="80"/>
      <c r="RUB885" s="80"/>
      <c r="RUC885" s="80"/>
      <c r="RUD885" s="80"/>
      <c r="RUE885" s="80"/>
      <c r="RUF885" s="80"/>
      <c r="RUG885" s="80"/>
      <c r="RUH885" s="80"/>
      <c r="RUI885" s="80"/>
      <c r="RUJ885" s="80"/>
      <c r="RUK885" s="80"/>
      <c r="RUL885" s="80"/>
      <c r="RUM885" s="80"/>
      <c r="RUN885" s="80"/>
      <c r="RUO885" s="80"/>
      <c r="RUP885" s="80"/>
      <c r="RUQ885" s="80"/>
      <c r="RUR885" s="80"/>
      <c r="RUS885" s="80"/>
      <c r="RUT885" s="80"/>
      <c r="RUU885" s="80"/>
      <c r="RUV885" s="80"/>
      <c r="RUW885" s="80"/>
      <c r="RUX885" s="80"/>
      <c r="RUY885" s="80"/>
      <c r="RUZ885" s="80"/>
      <c r="RVA885" s="80"/>
      <c r="RVB885" s="80"/>
      <c r="RVC885" s="80"/>
      <c r="RVD885" s="80"/>
      <c r="RVE885" s="80"/>
      <c r="RVF885" s="80"/>
      <c r="RVG885" s="80"/>
      <c r="RVH885" s="80"/>
      <c r="RVI885" s="80"/>
      <c r="RVJ885" s="80"/>
      <c r="RVK885" s="80"/>
      <c r="RVL885" s="80"/>
      <c r="RVM885" s="80"/>
      <c r="RVN885" s="80"/>
      <c r="RVO885" s="80"/>
      <c r="RVP885" s="80"/>
      <c r="RVQ885" s="80"/>
      <c r="RVR885" s="80"/>
      <c r="RVS885" s="80"/>
      <c r="RVT885" s="80"/>
      <c r="RVU885" s="80"/>
      <c r="RVV885" s="80"/>
      <c r="RVW885" s="80"/>
      <c r="RVX885" s="80"/>
      <c r="RVY885" s="80"/>
      <c r="RVZ885" s="80"/>
      <c r="RWA885" s="80"/>
      <c r="RWB885" s="80"/>
      <c r="RWC885" s="80"/>
      <c r="RWD885" s="80"/>
      <c r="RWE885" s="80"/>
      <c r="RWF885" s="80"/>
      <c r="RWG885" s="80"/>
      <c r="RWH885" s="80"/>
      <c r="RWI885" s="80"/>
      <c r="RWJ885" s="80"/>
      <c r="RWK885" s="80"/>
      <c r="RWL885" s="80"/>
      <c r="RWM885" s="80"/>
      <c r="RWN885" s="80"/>
      <c r="RWO885" s="80"/>
      <c r="RWP885" s="80"/>
      <c r="RWQ885" s="80"/>
      <c r="RWR885" s="80"/>
      <c r="RWS885" s="80"/>
      <c r="RWT885" s="80"/>
      <c r="RWU885" s="80"/>
      <c r="RWV885" s="80"/>
      <c r="RWW885" s="80"/>
      <c r="RWX885" s="80"/>
      <c r="RWY885" s="80"/>
      <c r="RWZ885" s="80"/>
      <c r="RXA885" s="80"/>
      <c r="RXB885" s="80"/>
      <c r="RXC885" s="80"/>
      <c r="RXD885" s="80"/>
      <c r="RXE885" s="80"/>
      <c r="RXF885" s="80"/>
      <c r="RXG885" s="80"/>
      <c r="RXH885" s="80"/>
      <c r="RXI885" s="80"/>
      <c r="RXJ885" s="80"/>
      <c r="RXK885" s="80"/>
      <c r="RXL885" s="80"/>
      <c r="RXM885" s="80"/>
      <c r="RXN885" s="80"/>
      <c r="RXO885" s="80"/>
      <c r="RXP885" s="80"/>
      <c r="RXQ885" s="80"/>
      <c r="RXR885" s="80"/>
      <c r="RXS885" s="80"/>
      <c r="RXT885" s="80"/>
      <c r="RXU885" s="80"/>
      <c r="RXV885" s="80"/>
      <c r="RXW885" s="80"/>
      <c r="RXX885" s="80"/>
      <c r="RXY885" s="80"/>
      <c r="RXZ885" s="80"/>
      <c r="RYA885" s="80"/>
      <c r="RYB885" s="80"/>
      <c r="RYC885" s="80"/>
      <c r="RYD885" s="80"/>
      <c r="RYE885" s="80"/>
      <c r="RYF885" s="80"/>
      <c r="RYG885" s="80"/>
      <c r="RYH885" s="80"/>
      <c r="RYI885" s="80"/>
      <c r="RYJ885" s="80"/>
      <c r="RYK885" s="80"/>
      <c r="RYL885" s="80"/>
      <c r="RYM885" s="80"/>
      <c r="RYN885" s="80"/>
      <c r="RYO885" s="80"/>
      <c r="RYP885" s="80"/>
      <c r="RYQ885" s="80"/>
      <c r="RYR885" s="80"/>
      <c r="RYS885" s="80"/>
      <c r="RYT885" s="80"/>
      <c r="RYU885" s="80"/>
      <c r="RYV885" s="80"/>
      <c r="RYW885" s="80"/>
      <c r="RYX885" s="80"/>
      <c r="RYY885" s="80"/>
      <c r="RYZ885" s="80"/>
      <c r="RZA885" s="80"/>
      <c r="RZB885" s="80"/>
      <c r="RZC885" s="80"/>
      <c r="RZD885" s="80"/>
      <c r="RZE885" s="80"/>
      <c r="RZF885" s="80"/>
      <c r="RZG885" s="80"/>
      <c r="RZH885" s="80"/>
      <c r="RZI885" s="80"/>
      <c r="RZJ885" s="80"/>
      <c r="RZK885" s="80"/>
      <c r="RZL885" s="80"/>
      <c r="RZM885" s="80"/>
      <c r="RZN885" s="80"/>
      <c r="RZO885" s="80"/>
      <c r="RZP885" s="80"/>
      <c r="RZQ885" s="80"/>
      <c r="RZR885" s="80"/>
      <c r="RZS885" s="80"/>
      <c r="RZT885" s="80"/>
      <c r="RZU885" s="80"/>
      <c r="RZV885" s="80"/>
      <c r="RZW885" s="80"/>
      <c r="RZX885" s="80"/>
      <c r="RZY885" s="80"/>
      <c r="RZZ885" s="80"/>
      <c r="SAA885" s="80"/>
      <c r="SAB885" s="80"/>
      <c r="SAC885" s="80"/>
      <c r="SAD885" s="80"/>
      <c r="SAE885" s="80"/>
      <c r="SAF885" s="80"/>
      <c r="SAG885" s="80"/>
      <c r="SAH885" s="80"/>
      <c r="SAI885" s="80"/>
      <c r="SAJ885" s="80"/>
      <c r="SAK885" s="80"/>
      <c r="SAL885" s="80"/>
      <c r="SAM885" s="80"/>
      <c r="SAN885" s="80"/>
      <c r="SAO885" s="80"/>
      <c r="SAP885" s="80"/>
      <c r="SAQ885" s="80"/>
      <c r="SAR885" s="80"/>
      <c r="SAS885" s="80"/>
      <c r="SAT885" s="80"/>
      <c r="SAU885" s="80"/>
      <c r="SAV885" s="80"/>
      <c r="SAW885" s="80"/>
      <c r="SAX885" s="80"/>
      <c r="SAY885" s="80"/>
      <c r="SAZ885" s="80"/>
      <c r="SBA885" s="80"/>
      <c r="SBB885" s="80"/>
      <c r="SBC885" s="80"/>
      <c r="SBD885" s="80"/>
      <c r="SBE885" s="80"/>
      <c r="SBF885" s="80"/>
      <c r="SBG885" s="80"/>
      <c r="SBH885" s="80"/>
      <c r="SBI885" s="80"/>
      <c r="SBJ885" s="80"/>
      <c r="SBK885" s="80"/>
      <c r="SBL885" s="80"/>
      <c r="SBM885" s="80"/>
      <c r="SBN885" s="80"/>
      <c r="SBO885" s="80"/>
      <c r="SBP885" s="80"/>
      <c r="SBQ885" s="80"/>
      <c r="SBR885" s="80"/>
      <c r="SBS885" s="80"/>
      <c r="SBT885" s="80"/>
      <c r="SBU885" s="80"/>
      <c r="SBV885" s="80"/>
      <c r="SBW885" s="80"/>
      <c r="SBX885" s="80"/>
      <c r="SBY885" s="80"/>
      <c r="SBZ885" s="80"/>
      <c r="SCA885" s="80"/>
      <c r="SCB885" s="80"/>
      <c r="SCC885" s="80"/>
      <c r="SCD885" s="80"/>
      <c r="SCE885" s="80"/>
      <c r="SCF885" s="80"/>
      <c r="SCG885" s="80"/>
      <c r="SCH885" s="80"/>
      <c r="SCI885" s="80"/>
      <c r="SCJ885" s="80"/>
      <c r="SCK885" s="80"/>
      <c r="SCL885" s="80"/>
      <c r="SCM885" s="80"/>
      <c r="SCN885" s="80"/>
      <c r="SCO885" s="80"/>
      <c r="SCP885" s="80"/>
      <c r="SCQ885" s="80"/>
      <c r="SCR885" s="80"/>
      <c r="SCS885" s="80"/>
      <c r="SCT885" s="80"/>
      <c r="SCU885" s="80"/>
      <c r="SCV885" s="80"/>
      <c r="SCW885" s="80"/>
      <c r="SCX885" s="80"/>
      <c r="SCY885" s="80"/>
      <c r="SCZ885" s="80"/>
      <c r="SDA885" s="80"/>
      <c r="SDB885" s="80"/>
      <c r="SDC885" s="80"/>
      <c r="SDD885" s="80"/>
      <c r="SDE885" s="80"/>
      <c r="SDF885" s="80"/>
      <c r="SDG885" s="80"/>
      <c r="SDH885" s="80"/>
      <c r="SDI885" s="80"/>
      <c r="SDJ885" s="80"/>
      <c r="SDK885" s="80"/>
      <c r="SDL885" s="80"/>
      <c r="SDM885" s="80"/>
      <c r="SDN885" s="80"/>
      <c r="SDO885" s="80"/>
      <c r="SDP885" s="80"/>
      <c r="SDQ885" s="80"/>
      <c r="SDR885" s="80"/>
      <c r="SDS885" s="80"/>
      <c r="SDT885" s="80"/>
      <c r="SDU885" s="80"/>
      <c r="SDV885" s="80"/>
      <c r="SDW885" s="80"/>
      <c r="SDX885" s="80"/>
      <c r="SDY885" s="80"/>
      <c r="SDZ885" s="80"/>
      <c r="SEA885" s="80"/>
      <c r="SEB885" s="80"/>
      <c r="SEC885" s="80"/>
      <c r="SED885" s="80"/>
      <c r="SEE885" s="80"/>
      <c r="SEF885" s="80"/>
      <c r="SEG885" s="80"/>
      <c r="SEH885" s="80"/>
      <c r="SEI885" s="80"/>
      <c r="SEJ885" s="80"/>
      <c r="SEK885" s="80"/>
      <c r="SEL885" s="80"/>
      <c r="SEM885" s="80"/>
      <c r="SEN885" s="80"/>
      <c r="SEO885" s="80"/>
      <c r="SEP885" s="80"/>
      <c r="SEQ885" s="80"/>
      <c r="SER885" s="80"/>
      <c r="SES885" s="80"/>
      <c r="SET885" s="80"/>
      <c r="SEU885" s="80"/>
      <c r="SEV885" s="80"/>
      <c r="SEW885" s="80"/>
      <c r="SEX885" s="80"/>
      <c r="SEY885" s="80"/>
      <c r="SEZ885" s="80"/>
      <c r="SFA885" s="80"/>
      <c r="SFB885" s="80"/>
      <c r="SFC885" s="80"/>
      <c r="SFD885" s="80"/>
      <c r="SFE885" s="80"/>
      <c r="SFF885" s="80"/>
      <c r="SFG885" s="80"/>
      <c r="SFH885" s="80"/>
      <c r="SFI885" s="80"/>
      <c r="SFJ885" s="80"/>
      <c r="SFK885" s="80"/>
      <c r="SFL885" s="80"/>
      <c r="SFM885" s="80"/>
      <c r="SFN885" s="80"/>
      <c r="SFO885" s="80"/>
      <c r="SFP885" s="80"/>
      <c r="SFQ885" s="80"/>
      <c r="SFR885" s="80"/>
      <c r="SFS885" s="80"/>
      <c r="SFT885" s="80"/>
      <c r="SFU885" s="80"/>
      <c r="SFV885" s="80"/>
      <c r="SFW885" s="80"/>
      <c r="SFX885" s="80"/>
      <c r="SFY885" s="80"/>
      <c r="SFZ885" s="80"/>
      <c r="SGA885" s="80"/>
      <c r="SGB885" s="80"/>
      <c r="SGC885" s="80"/>
      <c r="SGD885" s="80"/>
      <c r="SGE885" s="80"/>
      <c r="SGF885" s="80"/>
      <c r="SGG885" s="80"/>
      <c r="SGH885" s="80"/>
      <c r="SGI885" s="80"/>
      <c r="SGJ885" s="80"/>
      <c r="SGK885" s="80"/>
      <c r="SGL885" s="80"/>
      <c r="SGM885" s="80"/>
      <c r="SGN885" s="80"/>
      <c r="SGO885" s="80"/>
      <c r="SGP885" s="80"/>
      <c r="SGQ885" s="80"/>
      <c r="SGR885" s="80"/>
      <c r="SGS885" s="80"/>
      <c r="SGT885" s="80"/>
      <c r="SGU885" s="80"/>
      <c r="SGV885" s="80"/>
      <c r="SGW885" s="80"/>
      <c r="SGX885" s="80"/>
      <c r="SGY885" s="80"/>
      <c r="SGZ885" s="80"/>
      <c r="SHA885" s="80"/>
      <c r="SHB885" s="80"/>
      <c r="SHC885" s="80"/>
      <c r="SHD885" s="80"/>
      <c r="SHE885" s="80"/>
      <c r="SHF885" s="80"/>
      <c r="SHG885" s="80"/>
      <c r="SHH885" s="80"/>
      <c r="SHI885" s="80"/>
      <c r="SHJ885" s="80"/>
      <c r="SHK885" s="80"/>
      <c r="SHL885" s="80"/>
      <c r="SHM885" s="80"/>
      <c r="SHN885" s="80"/>
      <c r="SHO885" s="80"/>
      <c r="SHP885" s="80"/>
      <c r="SHQ885" s="80"/>
      <c r="SHR885" s="80"/>
      <c r="SHS885" s="80"/>
      <c r="SHT885" s="80"/>
      <c r="SHU885" s="80"/>
      <c r="SHV885" s="80"/>
      <c r="SHW885" s="80"/>
      <c r="SHX885" s="80"/>
      <c r="SHY885" s="80"/>
      <c r="SHZ885" s="80"/>
      <c r="SIA885" s="80"/>
      <c r="SIB885" s="80"/>
      <c r="SIC885" s="80"/>
      <c r="SID885" s="80"/>
      <c r="SIE885" s="80"/>
      <c r="SIF885" s="80"/>
      <c r="SIG885" s="80"/>
      <c r="SIH885" s="80"/>
      <c r="SII885" s="80"/>
      <c r="SIJ885" s="80"/>
      <c r="SIK885" s="80"/>
      <c r="SIL885" s="80"/>
      <c r="SIM885" s="80"/>
      <c r="SIN885" s="80"/>
      <c r="SIO885" s="80"/>
      <c r="SIP885" s="80"/>
      <c r="SIQ885" s="80"/>
      <c r="SIR885" s="80"/>
      <c r="SIS885" s="80"/>
      <c r="SIT885" s="80"/>
      <c r="SIU885" s="80"/>
      <c r="SIV885" s="80"/>
      <c r="SIW885" s="80"/>
      <c r="SIX885" s="80"/>
      <c r="SIY885" s="80"/>
      <c r="SIZ885" s="80"/>
      <c r="SJA885" s="80"/>
      <c r="SJB885" s="80"/>
      <c r="SJC885" s="80"/>
      <c r="SJD885" s="80"/>
      <c r="SJE885" s="80"/>
      <c r="SJF885" s="80"/>
      <c r="SJG885" s="80"/>
      <c r="SJH885" s="80"/>
      <c r="SJI885" s="80"/>
      <c r="SJJ885" s="80"/>
      <c r="SJK885" s="80"/>
      <c r="SJL885" s="80"/>
      <c r="SJM885" s="80"/>
      <c r="SJN885" s="80"/>
      <c r="SJO885" s="80"/>
      <c r="SJP885" s="80"/>
      <c r="SJQ885" s="80"/>
      <c r="SJR885" s="80"/>
      <c r="SJS885" s="80"/>
      <c r="SJT885" s="80"/>
      <c r="SJU885" s="80"/>
      <c r="SJV885" s="80"/>
      <c r="SJW885" s="80"/>
      <c r="SJX885" s="80"/>
      <c r="SJY885" s="80"/>
      <c r="SJZ885" s="80"/>
      <c r="SKA885" s="80"/>
      <c r="SKB885" s="80"/>
      <c r="SKC885" s="80"/>
      <c r="SKD885" s="80"/>
      <c r="SKE885" s="80"/>
      <c r="SKF885" s="80"/>
      <c r="SKG885" s="80"/>
      <c r="SKH885" s="80"/>
      <c r="SKI885" s="80"/>
      <c r="SKJ885" s="80"/>
      <c r="SKK885" s="80"/>
      <c r="SKL885" s="80"/>
      <c r="SKM885" s="80"/>
      <c r="SKN885" s="80"/>
      <c r="SKO885" s="80"/>
      <c r="SKP885" s="80"/>
      <c r="SKQ885" s="80"/>
      <c r="SKR885" s="80"/>
      <c r="SKS885" s="80"/>
      <c r="SKT885" s="80"/>
      <c r="SKU885" s="80"/>
      <c r="SKV885" s="80"/>
      <c r="SKW885" s="80"/>
      <c r="SKX885" s="80"/>
      <c r="SKY885" s="80"/>
      <c r="SKZ885" s="80"/>
      <c r="SLA885" s="80"/>
      <c r="SLB885" s="80"/>
      <c r="SLC885" s="80"/>
      <c r="SLD885" s="80"/>
      <c r="SLE885" s="80"/>
      <c r="SLF885" s="80"/>
      <c r="SLG885" s="80"/>
      <c r="SLH885" s="80"/>
      <c r="SLI885" s="80"/>
      <c r="SLJ885" s="80"/>
      <c r="SLK885" s="80"/>
      <c r="SLL885" s="80"/>
      <c r="SLM885" s="80"/>
      <c r="SLN885" s="80"/>
      <c r="SLO885" s="80"/>
      <c r="SLP885" s="80"/>
      <c r="SLQ885" s="80"/>
      <c r="SLR885" s="80"/>
      <c r="SLS885" s="80"/>
      <c r="SLT885" s="80"/>
      <c r="SLU885" s="80"/>
      <c r="SLV885" s="80"/>
      <c r="SLW885" s="80"/>
      <c r="SLX885" s="80"/>
      <c r="SLY885" s="80"/>
      <c r="SLZ885" s="80"/>
      <c r="SMA885" s="80"/>
      <c r="SMB885" s="80"/>
      <c r="SMC885" s="80"/>
      <c r="SMD885" s="80"/>
      <c r="SME885" s="80"/>
      <c r="SMF885" s="80"/>
      <c r="SMG885" s="80"/>
      <c r="SMH885" s="80"/>
      <c r="SMI885" s="80"/>
      <c r="SMJ885" s="80"/>
      <c r="SMK885" s="80"/>
      <c r="SML885" s="80"/>
      <c r="SMM885" s="80"/>
      <c r="SMN885" s="80"/>
      <c r="SMO885" s="80"/>
      <c r="SMP885" s="80"/>
      <c r="SMQ885" s="80"/>
      <c r="SMR885" s="80"/>
      <c r="SMS885" s="80"/>
      <c r="SMT885" s="80"/>
      <c r="SMU885" s="80"/>
      <c r="SMV885" s="80"/>
      <c r="SMW885" s="80"/>
      <c r="SMX885" s="80"/>
      <c r="SMY885" s="80"/>
      <c r="SMZ885" s="80"/>
      <c r="SNA885" s="80"/>
      <c r="SNB885" s="80"/>
      <c r="SNC885" s="80"/>
      <c r="SND885" s="80"/>
      <c r="SNE885" s="80"/>
      <c r="SNF885" s="80"/>
      <c r="SNG885" s="80"/>
      <c r="SNH885" s="80"/>
      <c r="SNI885" s="80"/>
      <c r="SNJ885" s="80"/>
      <c r="SNK885" s="80"/>
      <c r="SNL885" s="80"/>
      <c r="SNM885" s="80"/>
      <c r="SNN885" s="80"/>
      <c r="SNO885" s="80"/>
      <c r="SNP885" s="80"/>
      <c r="SNQ885" s="80"/>
      <c r="SNR885" s="80"/>
      <c r="SNS885" s="80"/>
      <c r="SNT885" s="80"/>
      <c r="SNU885" s="80"/>
      <c r="SNV885" s="80"/>
      <c r="SNW885" s="80"/>
      <c r="SNX885" s="80"/>
      <c r="SNY885" s="80"/>
      <c r="SNZ885" s="80"/>
      <c r="SOA885" s="80"/>
      <c r="SOB885" s="80"/>
      <c r="SOC885" s="80"/>
      <c r="SOD885" s="80"/>
      <c r="SOE885" s="80"/>
      <c r="SOF885" s="80"/>
      <c r="SOG885" s="80"/>
      <c r="SOH885" s="80"/>
      <c r="SOI885" s="80"/>
      <c r="SOJ885" s="80"/>
      <c r="SOK885" s="80"/>
      <c r="SOL885" s="80"/>
      <c r="SOM885" s="80"/>
      <c r="SON885" s="80"/>
      <c r="SOO885" s="80"/>
      <c r="SOP885" s="80"/>
      <c r="SOQ885" s="80"/>
      <c r="SOR885" s="80"/>
      <c r="SOS885" s="80"/>
      <c r="SOT885" s="80"/>
      <c r="SOU885" s="80"/>
      <c r="SOV885" s="80"/>
      <c r="SOW885" s="80"/>
      <c r="SOX885" s="80"/>
      <c r="SOY885" s="80"/>
      <c r="SOZ885" s="80"/>
      <c r="SPA885" s="80"/>
      <c r="SPB885" s="80"/>
      <c r="SPC885" s="80"/>
      <c r="SPD885" s="80"/>
      <c r="SPE885" s="80"/>
      <c r="SPF885" s="80"/>
      <c r="SPG885" s="80"/>
      <c r="SPH885" s="80"/>
      <c r="SPI885" s="80"/>
      <c r="SPJ885" s="80"/>
      <c r="SPK885" s="80"/>
      <c r="SPL885" s="80"/>
      <c r="SPM885" s="80"/>
      <c r="SPN885" s="80"/>
      <c r="SPO885" s="80"/>
      <c r="SPP885" s="80"/>
      <c r="SPQ885" s="80"/>
      <c r="SPR885" s="80"/>
      <c r="SPS885" s="80"/>
      <c r="SPT885" s="80"/>
      <c r="SPU885" s="80"/>
      <c r="SPV885" s="80"/>
      <c r="SPW885" s="80"/>
      <c r="SPX885" s="80"/>
      <c r="SPY885" s="80"/>
      <c r="SPZ885" s="80"/>
      <c r="SQA885" s="80"/>
      <c r="SQB885" s="80"/>
      <c r="SQC885" s="80"/>
      <c r="SQD885" s="80"/>
      <c r="SQE885" s="80"/>
      <c r="SQF885" s="80"/>
      <c r="SQG885" s="80"/>
      <c r="SQH885" s="80"/>
      <c r="SQI885" s="80"/>
      <c r="SQJ885" s="80"/>
      <c r="SQK885" s="80"/>
      <c r="SQL885" s="80"/>
      <c r="SQM885" s="80"/>
      <c r="SQN885" s="80"/>
      <c r="SQO885" s="80"/>
      <c r="SQP885" s="80"/>
      <c r="SQQ885" s="80"/>
      <c r="SQR885" s="80"/>
      <c r="SQS885" s="80"/>
      <c r="SQT885" s="80"/>
      <c r="SQU885" s="80"/>
      <c r="SQV885" s="80"/>
      <c r="SQW885" s="80"/>
      <c r="SQX885" s="80"/>
      <c r="SQY885" s="80"/>
      <c r="SQZ885" s="80"/>
      <c r="SRA885" s="80"/>
      <c r="SRB885" s="80"/>
      <c r="SRC885" s="80"/>
      <c r="SRD885" s="80"/>
      <c r="SRE885" s="80"/>
      <c r="SRF885" s="80"/>
      <c r="SRG885" s="80"/>
      <c r="SRH885" s="80"/>
      <c r="SRI885" s="80"/>
      <c r="SRJ885" s="80"/>
      <c r="SRK885" s="80"/>
      <c r="SRL885" s="80"/>
      <c r="SRM885" s="80"/>
      <c r="SRN885" s="80"/>
      <c r="SRO885" s="80"/>
      <c r="SRP885" s="80"/>
      <c r="SRQ885" s="80"/>
      <c r="SRR885" s="80"/>
      <c r="SRS885" s="80"/>
      <c r="SRT885" s="80"/>
      <c r="SRU885" s="80"/>
      <c r="SRV885" s="80"/>
      <c r="SRW885" s="80"/>
      <c r="SRX885" s="80"/>
      <c r="SRY885" s="80"/>
      <c r="SRZ885" s="80"/>
      <c r="SSA885" s="80"/>
      <c r="SSB885" s="80"/>
      <c r="SSC885" s="80"/>
      <c r="SSD885" s="80"/>
      <c r="SSE885" s="80"/>
      <c r="SSF885" s="80"/>
      <c r="SSG885" s="80"/>
      <c r="SSH885" s="80"/>
      <c r="SSI885" s="80"/>
      <c r="SSJ885" s="80"/>
      <c r="SSK885" s="80"/>
      <c r="SSL885" s="80"/>
      <c r="SSM885" s="80"/>
      <c r="SSN885" s="80"/>
      <c r="SSO885" s="80"/>
      <c r="SSP885" s="80"/>
      <c r="SSQ885" s="80"/>
      <c r="SSR885" s="80"/>
      <c r="SSS885" s="80"/>
      <c r="SST885" s="80"/>
      <c r="SSU885" s="80"/>
      <c r="SSV885" s="80"/>
      <c r="SSW885" s="80"/>
      <c r="SSX885" s="80"/>
      <c r="SSY885" s="80"/>
      <c r="SSZ885" s="80"/>
      <c r="STA885" s="80"/>
      <c r="STB885" s="80"/>
      <c r="STC885" s="80"/>
      <c r="STD885" s="80"/>
      <c r="STE885" s="80"/>
      <c r="STF885" s="80"/>
      <c r="STG885" s="80"/>
      <c r="STH885" s="80"/>
      <c r="STI885" s="80"/>
      <c r="STJ885" s="80"/>
      <c r="STK885" s="80"/>
      <c r="STL885" s="80"/>
      <c r="STM885" s="80"/>
      <c r="STN885" s="80"/>
      <c r="STO885" s="80"/>
      <c r="STP885" s="80"/>
      <c r="STQ885" s="80"/>
      <c r="STR885" s="80"/>
      <c r="STS885" s="80"/>
      <c r="STT885" s="80"/>
      <c r="STU885" s="80"/>
      <c r="STV885" s="80"/>
      <c r="STW885" s="80"/>
      <c r="STX885" s="80"/>
      <c r="STY885" s="80"/>
      <c r="STZ885" s="80"/>
      <c r="SUA885" s="80"/>
      <c r="SUB885" s="80"/>
      <c r="SUC885" s="80"/>
      <c r="SUD885" s="80"/>
      <c r="SUE885" s="80"/>
      <c r="SUF885" s="80"/>
      <c r="SUG885" s="80"/>
      <c r="SUH885" s="80"/>
      <c r="SUI885" s="80"/>
      <c r="SUJ885" s="80"/>
      <c r="SUK885" s="80"/>
      <c r="SUL885" s="80"/>
      <c r="SUM885" s="80"/>
      <c r="SUN885" s="80"/>
      <c r="SUO885" s="80"/>
      <c r="SUP885" s="80"/>
      <c r="SUQ885" s="80"/>
      <c r="SUR885" s="80"/>
      <c r="SUS885" s="80"/>
      <c r="SUT885" s="80"/>
      <c r="SUU885" s="80"/>
      <c r="SUV885" s="80"/>
      <c r="SUW885" s="80"/>
      <c r="SUX885" s="80"/>
      <c r="SUY885" s="80"/>
      <c r="SUZ885" s="80"/>
      <c r="SVA885" s="80"/>
      <c r="SVB885" s="80"/>
      <c r="SVC885" s="80"/>
      <c r="SVD885" s="80"/>
      <c r="SVE885" s="80"/>
      <c r="SVF885" s="80"/>
      <c r="SVG885" s="80"/>
      <c r="SVH885" s="80"/>
      <c r="SVI885" s="80"/>
      <c r="SVJ885" s="80"/>
      <c r="SVK885" s="80"/>
      <c r="SVL885" s="80"/>
      <c r="SVM885" s="80"/>
      <c r="SVN885" s="80"/>
      <c r="SVO885" s="80"/>
      <c r="SVP885" s="80"/>
      <c r="SVQ885" s="80"/>
      <c r="SVR885" s="80"/>
      <c r="SVS885" s="80"/>
      <c r="SVT885" s="80"/>
      <c r="SVU885" s="80"/>
      <c r="SVV885" s="80"/>
      <c r="SVW885" s="80"/>
      <c r="SVX885" s="80"/>
      <c r="SVY885" s="80"/>
      <c r="SVZ885" s="80"/>
      <c r="SWA885" s="80"/>
      <c r="SWB885" s="80"/>
      <c r="SWC885" s="80"/>
      <c r="SWD885" s="80"/>
      <c r="SWE885" s="80"/>
      <c r="SWF885" s="80"/>
      <c r="SWG885" s="80"/>
      <c r="SWH885" s="80"/>
      <c r="SWI885" s="80"/>
      <c r="SWJ885" s="80"/>
      <c r="SWK885" s="80"/>
      <c r="SWL885" s="80"/>
      <c r="SWM885" s="80"/>
      <c r="SWN885" s="80"/>
      <c r="SWO885" s="80"/>
      <c r="SWP885" s="80"/>
      <c r="SWQ885" s="80"/>
      <c r="SWR885" s="80"/>
      <c r="SWS885" s="80"/>
      <c r="SWT885" s="80"/>
      <c r="SWU885" s="80"/>
      <c r="SWV885" s="80"/>
      <c r="SWW885" s="80"/>
      <c r="SWX885" s="80"/>
      <c r="SWY885" s="80"/>
      <c r="SWZ885" s="80"/>
      <c r="SXA885" s="80"/>
      <c r="SXB885" s="80"/>
      <c r="SXC885" s="80"/>
      <c r="SXD885" s="80"/>
      <c r="SXE885" s="80"/>
      <c r="SXF885" s="80"/>
      <c r="SXG885" s="80"/>
      <c r="SXH885" s="80"/>
      <c r="SXI885" s="80"/>
      <c r="SXJ885" s="80"/>
      <c r="SXK885" s="80"/>
      <c r="SXL885" s="80"/>
      <c r="SXM885" s="80"/>
      <c r="SXN885" s="80"/>
      <c r="SXO885" s="80"/>
      <c r="SXP885" s="80"/>
      <c r="SXQ885" s="80"/>
      <c r="SXR885" s="80"/>
      <c r="SXS885" s="80"/>
      <c r="SXT885" s="80"/>
      <c r="SXU885" s="80"/>
      <c r="SXV885" s="80"/>
      <c r="SXW885" s="80"/>
      <c r="SXX885" s="80"/>
      <c r="SXY885" s="80"/>
      <c r="SXZ885" s="80"/>
      <c r="SYA885" s="80"/>
      <c r="SYB885" s="80"/>
      <c r="SYC885" s="80"/>
      <c r="SYD885" s="80"/>
      <c r="SYE885" s="80"/>
      <c r="SYF885" s="80"/>
      <c r="SYG885" s="80"/>
      <c r="SYH885" s="80"/>
      <c r="SYI885" s="80"/>
      <c r="SYJ885" s="80"/>
      <c r="SYK885" s="80"/>
      <c r="SYL885" s="80"/>
      <c r="SYM885" s="80"/>
      <c r="SYN885" s="80"/>
      <c r="SYO885" s="80"/>
      <c r="SYP885" s="80"/>
      <c r="SYQ885" s="80"/>
      <c r="SYR885" s="80"/>
      <c r="SYS885" s="80"/>
      <c r="SYT885" s="80"/>
      <c r="SYU885" s="80"/>
      <c r="SYV885" s="80"/>
      <c r="SYW885" s="80"/>
      <c r="SYX885" s="80"/>
      <c r="SYY885" s="80"/>
      <c r="SYZ885" s="80"/>
      <c r="SZA885" s="80"/>
      <c r="SZB885" s="80"/>
      <c r="SZC885" s="80"/>
      <c r="SZD885" s="80"/>
      <c r="SZE885" s="80"/>
      <c r="SZF885" s="80"/>
      <c r="SZG885" s="80"/>
      <c r="SZH885" s="80"/>
      <c r="SZI885" s="80"/>
      <c r="SZJ885" s="80"/>
      <c r="SZK885" s="80"/>
      <c r="SZL885" s="80"/>
      <c r="SZM885" s="80"/>
      <c r="SZN885" s="80"/>
      <c r="SZO885" s="80"/>
      <c r="SZP885" s="80"/>
      <c r="SZQ885" s="80"/>
      <c r="SZR885" s="80"/>
      <c r="SZS885" s="80"/>
      <c r="SZT885" s="80"/>
      <c r="SZU885" s="80"/>
      <c r="SZV885" s="80"/>
      <c r="SZW885" s="80"/>
      <c r="SZX885" s="80"/>
      <c r="SZY885" s="80"/>
      <c r="SZZ885" s="80"/>
      <c r="TAA885" s="80"/>
      <c r="TAB885" s="80"/>
      <c r="TAC885" s="80"/>
      <c r="TAD885" s="80"/>
      <c r="TAE885" s="80"/>
      <c r="TAF885" s="80"/>
      <c r="TAG885" s="80"/>
      <c r="TAH885" s="80"/>
      <c r="TAI885" s="80"/>
      <c r="TAJ885" s="80"/>
      <c r="TAK885" s="80"/>
      <c r="TAL885" s="80"/>
      <c r="TAM885" s="80"/>
      <c r="TAN885" s="80"/>
      <c r="TAO885" s="80"/>
      <c r="TAP885" s="80"/>
      <c r="TAQ885" s="80"/>
      <c r="TAR885" s="80"/>
      <c r="TAS885" s="80"/>
      <c r="TAT885" s="80"/>
      <c r="TAU885" s="80"/>
      <c r="TAV885" s="80"/>
      <c r="TAW885" s="80"/>
      <c r="TAX885" s="80"/>
      <c r="TAY885" s="80"/>
      <c r="TAZ885" s="80"/>
      <c r="TBA885" s="80"/>
      <c r="TBB885" s="80"/>
      <c r="TBC885" s="80"/>
      <c r="TBD885" s="80"/>
      <c r="TBE885" s="80"/>
      <c r="TBF885" s="80"/>
      <c r="TBG885" s="80"/>
      <c r="TBH885" s="80"/>
      <c r="TBI885" s="80"/>
      <c r="TBJ885" s="80"/>
      <c r="TBK885" s="80"/>
      <c r="TBL885" s="80"/>
      <c r="TBM885" s="80"/>
      <c r="TBN885" s="80"/>
      <c r="TBO885" s="80"/>
      <c r="TBP885" s="80"/>
      <c r="TBQ885" s="80"/>
      <c r="TBR885" s="80"/>
      <c r="TBS885" s="80"/>
      <c r="TBT885" s="80"/>
      <c r="TBU885" s="80"/>
      <c r="TBV885" s="80"/>
      <c r="TBW885" s="80"/>
      <c r="TBX885" s="80"/>
      <c r="TBY885" s="80"/>
      <c r="TBZ885" s="80"/>
      <c r="TCA885" s="80"/>
      <c r="TCB885" s="80"/>
      <c r="TCC885" s="80"/>
      <c r="TCD885" s="80"/>
      <c r="TCE885" s="80"/>
      <c r="TCF885" s="80"/>
      <c r="TCG885" s="80"/>
      <c r="TCH885" s="80"/>
      <c r="TCI885" s="80"/>
      <c r="TCJ885" s="80"/>
      <c r="TCK885" s="80"/>
      <c r="TCL885" s="80"/>
      <c r="TCM885" s="80"/>
      <c r="TCN885" s="80"/>
      <c r="TCO885" s="80"/>
      <c r="TCP885" s="80"/>
      <c r="TCQ885" s="80"/>
      <c r="TCR885" s="80"/>
      <c r="TCS885" s="80"/>
      <c r="TCT885" s="80"/>
      <c r="TCU885" s="80"/>
      <c r="TCV885" s="80"/>
      <c r="TCW885" s="80"/>
      <c r="TCX885" s="80"/>
      <c r="TCY885" s="80"/>
      <c r="TCZ885" s="80"/>
      <c r="TDA885" s="80"/>
      <c r="TDB885" s="80"/>
      <c r="TDC885" s="80"/>
      <c r="TDD885" s="80"/>
      <c r="TDE885" s="80"/>
      <c r="TDF885" s="80"/>
      <c r="TDG885" s="80"/>
      <c r="TDH885" s="80"/>
      <c r="TDI885" s="80"/>
      <c r="TDJ885" s="80"/>
      <c r="TDK885" s="80"/>
      <c r="TDL885" s="80"/>
      <c r="TDM885" s="80"/>
      <c r="TDN885" s="80"/>
      <c r="TDO885" s="80"/>
      <c r="TDP885" s="80"/>
      <c r="TDQ885" s="80"/>
      <c r="TDR885" s="80"/>
      <c r="TDS885" s="80"/>
      <c r="TDT885" s="80"/>
      <c r="TDU885" s="80"/>
      <c r="TDV885" s="80"/>
      <c r="TDW885" s="80"/>
      <c r="TDX885" s="80"/>
      <c r="TDY885" s="80"/>
      <c r="TDZ885" s="80"/>
      <c r="TEA885" s="80"/>
      <c r="TEB885" s="80"/>
      <c r="TEC885" s="80"/>
      <c r="TED885" s="80"/>
      <c r="TEE885" s="80"/>
      <c r="TEF885" s="80"/>
      <c r="TEG885" s="80"/>
      <c r="TEH885" s="80"/>
      <c r="TEI885" s="80"/>
      <c r="TEJ885" s="80"/>
      <c r="TEK885" s="80"/>
      <c r="TEL885" s="80"/>
      <c r="TEM885" s="80"/>
      <c r="TEN885" s="80"/>
      <c r="TEO885" s="80"/>
      <c r="TEP885" s="80"/>
      <c r="TEQ885" s="80"/>
      <c r="TER885" s="80"/>
      <c r="TES885" s="80"/>
      <c r="TET885" s="80"/>
      <c r="TEU885" s="80"/>
      <c r="TEV885" s="80"/>
      <c r="TEW885" s="80"/>
      <c r="TEX885" s="80"/>
      <c r="TEY885" s="80"/>
      <c r="TEZ885" s="80"/>
      <c r="TFA885" s="80"/>
      <c r="TFB885" s="80"/>
      <c r="TFC885" s="80"/>
      <c r="TFD885" s="80"/>
      <c r="TFE885" s="80"/>
      <c r="TFF885" s="80"/>
      <c r="TFG885" s="80"/>
      <c r="TFH885" s="80"/>
      <c r="TFI885" s="80"/>
      <c r="TFJ885" s="80"/>
      <c r="TFK885" s="80"/>
      <c r="TFL885" s="80"/>
      <c r="TFM885" s="80"/>
      <c r="TFN885" s="80"/>
      <c r="TFO885" s="80"/>
      <c r="TFP885" s="80"/>
      <c r="TFQ885" s="80"/>
      <c r="TFR885" s="80"/>
      <c r="TFS885" s="80"/>
      <c r="TFT885" s="80"/>
      <c r="TFU885" s="80"/>
      <c r="TFV885" s="80"/>
      <c r="TFW885" s="80"/>
      <c r="TFX885" s="80"/>
      <c r="TFY885" s="80"/>
      <c r="TFZ885" s="80"/>
      <c r="TGA885" s="80"/>
      <c r="TGB885" s="80"/>
      <c r="TGC885" s="80"/>
      <c r="TGD885" s="80"/>
      <c r="TGE885" s="80"/>
      <c r="TGF885" s="80"/>
      <c r="TGG885" s="80"/>
      <c r="TGH885" s="80"/>
      <c r="TGI885" s="80"/>
      <c r="TGJ885" s="80"/>
      <c r="TGK885" s="80"/>
      <c r="TGL885" s="80"/>
      <c r="TGM885" s="80"/>
      <c r="TGN885" s="80"/>
      <c r="TGO885" s="80"/>
      <c r="TGP885" s="80"/>
      <c r="TGQ885" s="80"/>
      <c r="TGR885" s="80"/>
      <c r="TGS885" s="80"/>
      <c r="TGT885" s="80"/>
      <c r="TGU885" s="80"/>
      <c r="TGV885" s="80"/>
      <c r="TGW885" s="80"/>
      <c r="TGX885" s="80"/>
      <c r="TGY885" s="80"/>
      <c r="TGZ885" s="80"/>
      <c r="THA885" s="80"/>
      <c r="THB885" s="80"/>
      <c r="THC885" s="80"/>
      <c r="THD885" s="80"/>
      <c r="THE885" s="80"/>
      <c r="THF885" s="80"/>
      <c r="THG885" s="80"/>
      <c r="THH885" s="80"/>
      <c r="THI885" s="80"/>
      <c r="THJ885" s="80"/>
      <c r="THK885" s="80"/>
      <c r="THL885" s="80"/>
      <c r="THM885" s="80"/>
      <c r="THN885" s="80"/>
      <c r="THO885" s="80"/>
      <c r="THP885" s="80"/>
      <c r="THQ885" s="80"/>
      <c r="THR885" s="80"/>
      <c r="THS885" s="80"/>
      <c r="THT885" s="80"/>
      <c r="THU885" s="80"/>
      <c r="THV885" s="80"/>
      <c r="THW885" s="80"/>
      <c r="THX885" s="80"/>
      <c r="THY885" s="80"/>
      <c r="THZ885" s="80"/>
      <c r="TIA885" s="80"/>
      <c r="TIB885" s="80"/>
      <c r="TIC885" s="80"/>
      <c r="TID885" s="80"/>
      <c r="TIE885" s="80"/>
      <c r="TIF885" s="80"/>
      <c r="TIG885" s="80"/>
      <c r="TIH885" s="80"/>
      <c r="TII885" s="80"/>
      <c r="TIJ885" s="80"/>
      <c r="TIK885" s="80"/>
      <c r="TIL885" s="80"/>
      <c r="TIM885" s="80"/>
      <c r="TIN885" s="80"/>
      <c r="TIO885" s="80"/>
      <c r="TIP885" s="80"/>
      <c r="TIQ885" s="80"/>
      <c r="TIR885" s="80"/>
      <c r="TIS885" s="80"/>
      <c r="TIT885" s="80"/>
      <c r="TIU885" s="80"/>
      <c r="TIV885" s="80"/>
      <c r="TIW885" s="80"/>
      <c r="TIX885" s="80"/>
      <c r="TIY885" s="80"/>
      <c r="TIZ885" s="80"/>
      <c r="TJA885" s="80"/>
      <c r="TJB885" s="80"/>
      <c r="TJC885" s="80"/>
      <c r="TJD885" s="80"/>
      <c r="TJE885" s="80"/>
      <c r="TJF885" s="80"/>
      <c r="TJG885" s="80"/>
      <c r="TJH885" s="80"/>
      <c r="TJI885" s="80"/>
      <c r="TJJ885" s="80"/>
      <c r="TJK885" s="80"/>
      <c r="TJL885" s="80"/>
      <c r="TJM885" s="80"/>
      <c r="TJN885" s="80"/>
      <c r="TJO885" s="80"/>
      <c r="TJP885" s="80"/>
      <c r="TJQ885" s="80"/>
      <c r="TJR885" s="80"/>
      <c r="TJS885" s="80"/>
      <c r="TJT885" s="80"/>
      <c r="TJU885" s="80"/>
      <c r="TJV885" s="80"/>
      <c r="TJW885" s="80"/>
      <c r="TJX885" s="80"/>
      <c r="TJY885" s="80"/>
      <c r="TJZ885" s="80"/>
      <c r="TKA885" s="80"/>
      <c r="TKB885" s="80"/>
      <c r="TKC885" s="80"/>
      <c r="TKD885" s="80"/>
      <c r="TKE885" s="80"/>
      <c r="TKF885" s="80"/>
      <c r="TKG885" s="80"/>
      <c r="TKH885" s="80"/>
      <c r="TKI885" s="80"/>
      <c r="TKJ885" s="80"/>
      <c r="TKK885" s="80"/>
      <c r="TKL885" s="80"/>
      <c r="TKM885" s="80"/>
      <c r="TKN885" s="80"/>
      <c r="TKO885" s="80"/>
      <c r="TKP885" s="80"/>
      <c r="TKQ885" s="80"/>
      <c r="TKR885" s="80"/>
      <c r="TKS885" s="80"/>
      <c r="TKT885" s="80"/>
      <c r="TKU885" s="80"/>
      <c r="TKV885" s="80"/>
      <c r="TKW885" s="80"/>
      <c r="TKX885" s="80"/>
      <c r="TKY885" s="80"/>
      <c r="TKZ885" s="80"/>
      <c r="TLA885" s="80"/>
      <c r="TLB885" s="80"/>
      <c r="TLC885" s="80"/>
      <c r="TLD885" s="80"/>
      <c r="TLE885" s="80"/>
      <c r="TLF885" s="80"/>
      <c r="TLG885" s="80"/>
      <c r="TLH885" s="80"/>
      <c r="TLI885" s="80"/>
      <c r="TLJ885" s="80"/>
      <c r="TLK885" s="80"/>
      <c r="TLL885" s="80"/>
      <c r="TLM885" s="80"/>
      <c r="TLN885" s="80"/>
      <c r="TLO885" s="80"/>
      <c r="TLP885" s="80"/>
      <c r="TLQ885" s="80"/>
      <c r="TLR885" s="80"/>
      <c r="TLS885" s="80"/>
      <c r="TLT885" s="80"/>
      <c r="TLU885" s="80"/>
      <c r="TLV885" s="80"/>
      <c r="TLW885" s="80"/>
      <c r="TLX885" s="80"/>
      <c r="TLY885" s="80"/>
      <c r="TLZ885" s="80"/>
      <c r="TMA885" s="80"/>
      <c r="TMB885" s="80"/>
      <c r="TMC885" s="80"/>
      <c r="TMD885" s="80"/>
      <c r="TME885" s="80"/>
      <c r="TMF885" s="80"/>
      <c r="TMG885" s="80"/>
      <c r="TMH885" s="80"/>
      <c r="TMI885" s="80"/>
      <c r="TMJ885" s="80"/>
      <c r="TMK885" s="80"/>
      <c r="TML885" s="80"/>
      <c r="TMM885" s="80"/>
      <c r="TMN885" s="80"/>
      <c r="TMO885" s="80"/>
      <c r="TMP885" s="80"/>
      <c r="TMQ885" s="80"/>
      <c r="TMR885" s="80"/>
      <c r="TMS885" s="80"/>
      <c r="TMT885" s="80"/>
      <c r="TMU885" s="80"/>
      <c r="TMV885" s="80"/>
      <c r="TMW885" s="80"/>
      <c r="TMX885" s="80"/>
      <c r="TMY885" s="80"/>
      <c r="TMZ885" s="80"/>
      <c r="TNA885" s="80"/>
      <c r="TNB885" s="80"/>
      <c r="TNC885" s="80"/>
      <c r="TND885" s="80"/>
      <c r="TNE885" s="80"/>
      <c r="TNF885" s="80"/>
      <c r="TNG885" s="80"/>
      <c r="TNH885" s="80"/>
      <c r="TNI885" s="80"/>
      <c r="TNJ885" s="80"/>
      <c r="TNK885" s="80"/>
      <c r="TNL885" s="80"/>
      <c r="TNM885" s="80"/>
      <c r="TNN885" s="80"/>
      <c r="TNO885" s="80"/>
      <c r="TNP885" s="80"/>
      <c r="TNQ885" s="80"/>
      <c r="TNR885" s="80"/>
      <c r="TNS885" s="80"/>
      <c r="TNT885" s="80"/>
      <c r="TNU885" s="80"/>
      <c r="TNV885" s="80"/>
      <c r="TNW885" s="80"/>
      <c r="TNX885" s="80"/>
      <c r="TNY885" s="80"/>
      <c r="TNZ885" s="80"/>
      <c r="TOA885" s="80"/>
      <c r="TOB885" s="80"/>
      <c r="TOC885" s="80"/>
      <c r="TOD885" s="80"/>
      <c r="TOE885" s="80"/>
      <c r="TOF885" s="80"/>
      <c r="TOG885" s="80"/>
      <c r="TOH885" s="80"/>
      <c r="TOI885" s="80"/>
      <c r="TOJ885" s="80"/>
      <c r="TOK885" s="80"/>
      <c r="TOL885" s="80"/>
      <c r="TOM885" s="80"/>
      <c r="TON885" s="80"/>
      <c r="TOO885" s="80"/>
      <c r="TOP885" s="80"/>
      <c r="TOQ885" s="80"/>
      <c r="TOR885" s="80"/>
      <c r="TOS885" s="80"/>
      <c r="TOT885" s="80"/>
      <c r="TOU885" s="80"/>
      <c r="TOV885" s="80"/>
      <c r="TOW885" s="80"/>
      <c r="TOX885" s="80"/>
      <c r="TOY885" s="80"/>
      <c r="TOZ885" s="80"/>
      <c r="TPA885" s="80"/>
      <c r="TPB885" s="80"/>
      <c r="TPC885" s="80"/>
      <c r="TPD885" s="80"/>
      <c r="TPE885" s="80"/>
      <c r="TPF885" s="80"/>
      <c r="TPG885" s="80"/>
      <c r="TPH885" s="80"/>
      <c r="TPI885" s="80"/>
      <c r="TPJ885" s="80"/>
      <c r="TPK885" s="80"/>
      <c r="TPL885" s="80"/>
      <c r="TPM885" s="80"/>
      <c r="TPN885" s="80"/>
      <c r="TPO885" s="80"/>
      <c r="TPP885" s="80"/>
      <c r="TPQ885" s="80"/>
      <c r="TPR885" s="80"/>
      <c r="TPS885" s="80"/>
      <c r="TPT885" s="80"/>
      <c r="TPU885" s="80"/>
      <c r="TPV885" s="80"/>
      <c r="TPW885" s="80"/>
      <c r="TPX885" s="80"/>
      <c r="TPY885" s="80"/>
      <c r="TPZ885" s="80"/>
      <c r="TQA885" s="80"/>
      <c r="TQB885" s="80"/>
      <c r="TQC885" s="80"/>
      <c r="TQD885" s="80"/>
      <c r="TQE885" s="80"/>
      <c r="TQF885" s="80"/>
      <c r="TQG885" s="80"/>
      <c r="TQH885" s="80"/>
      <c r="TQI885" s="80"/>
      <c r="TQJ885" s="80"/>
      <c r="TQK885" s="80"/>
      <c r="TQL885" s="80"/>
      <c r="TQM885" s="80"/>
      <c r="TQN885" s="80"/>
      <c r="TQO885" s="80"/>
      <c r="TQP885" s="80"/>
      <c r="TQQ885" s="80"/>
      <c r="TQR885" s="80"/>
      <c r="TQS885" s="80"/>
      <c r="TQT885" s="80"/>
      <c r="TQU885" s="80"/>
      <c r="TQV885" s="80"/>
      <c r="TQW885" s="80"/>
      <c r="TQX885" s="80"/>
      <c r="TQY885" s="80"/>
      <c r="TQZ885" s="80"/>
      <c r="TRA885" s="80"/>
      <c r="TRB885" s="80"/>
      <c r="TRC885" s="80"/>
      <c r="TRD885" s="80"/>
      <c r="TRE885" s="80"/>
      <c r="TRF885" s="80"/>
      <c r="TRG885" s="80"/>
      <c r="TRH885" s="80"/>
      <c r="TRI885" s="80"/>
      <c r="TRJ885" s="80"/>
      <c r="TRK885" s="80"/>
      <c r="TRL885" s="80"/>
      <c r="TRM885" s="80"/>
      <c r="TRN885" s="80"/>
      <c r="TRO885" s="80"/>
      <c r="TRP885" s="80"/>
      <c r="TRQ885" s="80"/>
      <c r="TRR885" s="80"/>
      <c r="TRS885" s="80"/>
      <c r="TRT885" s="80"/>
      <c r="TRU885" s="80"/>
      <c r="TRV885" s="80"/>
      <c r="TRW885" s="80"/>
      <c r="TRX885" s="80"/>
      <c r="TRY885" s="80"/>
      <c r="TRZ885" s="80"/>
      <c r="TSA885" s="80"/>
      <c r="TSB885" s="80"/>
      <c r="TSC885" s="80"/>
      <c r="TSD885" s="80"/>
      <c r="TSE885" s="80"/>
      <c r="TSF885" s="80"/>
      <c r="TSG885" s="80"/>
      <c r="TSH885" s="80"/>
      <c r="TSI885" s="80"/>
      <c r="TSJ885" s="80"/>
      <c r="TSK885" s="80"/>
      <c r="TSL885" s="80"/>
      <c r="TSM885" s="80"/>
      <c r="TSN885" s="80"/>
      <c r="TSO885" s="80"/>
      <c r="TSP885" s="80"/>
      <c r="TSQ885" s="80"/>
      <c r="TSR885" s="80"/>
      <c r="TSS885" s="80"/>
      <c r="TST885" s="80"/>
      <c r="TSU885" s="80"/>
      <c r="TSV885" s="80"/>
      <c r="TSW885" s="80"/>
      <c r="TSX885" s="80"/>
      <c r="TSY885" s="80"/>
      <c r="TSZ885" s="80"/>
      <c r="TTA885" s="80"/>
      <c r="TTB885" s="80"/>
      <c r="TTC885" s="80"/>
      <c r="TTD885" s="80"/>
      <c r="TTE885" s="80"/>
      <c r="TTF885" s="80"/>
      <c r="TTG885" s="80"/>
      <c r="TTH885" s="80"/>
      <c r="TTI885" s="80"/>
      <c r="TTJ885" s="80"/>
      <c r="TTK885" s="80"/>
      <c r="TTL885" s="80"/>
      <c r="TTM885" s="80"/>
      <c r="TTN885" s="80"/>
      <c r="TTO885" s="80"/>
      <c r="TTP885" s="80"/>
      <c r="TTQ885" s="80"/>
      <c r="TTR885" s="80"/>
      <c r="TTS885" s="80"/>
      <c r="TTT885" s="80"/>
      <c r="TTU885" s="80"/>
      <c r="TTV885" s="80"/>
      <c r="TTW885" s="80"/>
      <c r="TTX885" s="80"/>
      <c r="TTY885" s="80"/>
      <c r="TTZ885" s="80"/>
      <c r="TUA885" s="80"/>
      <c r="TUB885" s="80"/>
      <c r="TUC885" s="80"/>
      <c r="TUD885" s="80"/>
      <c r="TUE885" s="80"/>
      <c r="TUF885" s="80"/>
      <c r="TUG885" s="80"/>
      <c r="TUH885" s="80"/>
      <c r="TUI885" s="80"/>
      <c r="TUJ885" s="80"/>
      <c r="TUK885" s="80"/>
      <c r="TUL885" s="80"/>
      <c r="TUM885" s="80"/>
      <c r="TUN885" s="80"/>
      <c r="TUO885" s="80"/>
      <c r="TUP885" s="80"/>
      <c r="TUQ885" s="80"/>
      <c r="TUR885" s="80"/>
      <c r="TUS885" s="80"/>
      <c r="TUT885" s="80"/>
      <c r="TUU885" s="80"/>
      <c r="TUV885" s="80"/>
      <c r="TUW885" s="80"/>
      <c r="TUX885" s="80"/>
      <c r="TUY885" s="80"/>
      <c r="TUZ885" s="80"/>
      <c r="TVA885" s="80"/>
      <c r="TVB885" s="80"/>
      <c r="TVC885" s="80"/>
      <c r="TVD885" s="80"/>
      <c r="TVE885" s="80"/>
      <c r="TVF885" s="80"/>
      <c r="TVG885" s="80"/>
      <c r="TVH885" s="80"/>
      <c r="TVI885" s="80"/>
      <c r="TVJ885" s="80"/>
      <c r="TVK885" s="80"/>
      <c r="TVL885" s="80"/>
      <c r="TVM885" s="80"/>
      <c r="TVN885" s="80"/>
      <c r="TVO885" s="80"/>
      <c r="TVP885" s="80"/>
      <c r="TVQ885" s="80"/>
      <c r="TVR885" s="80"/>
      <c r="TVS885" s="80"/>
      <c r="TVT885" s="80"/>
      <c r="TVU885" s="80"/>
      <c r="TVV885" s="80"/>
      <c r="TVW885" s="80"/>
      <c r="TVX885" s="80"/>
      <c r="TVY885" s="80"/>
      <c r="TVZ885" s="80"/>
      <c r="TWA885" s="80"/>
      <c r="TWB885" s="80"/>
      <c r="TWC885" s="80"/>
      <c r="TWD885" s="80"/>
      <c r="TWE885" s="80"/>
      <c r="TWF885" s="80"/>
      <c r="TWG885" s="80"/>
      <c r="TWH885" s="80"/>
      <c r="TWI885" s="80"/>
      <c r="TWJ885" s="80"/>
      <c r="TWK885" s="80"/>
      <c r="TWL885" s="80"/>
      <c r="TWM885" s="80"/>
      <c r="TWN885" s="80"/>
      <c r="TWO885" s="80"/>
      <c r="TWP885" s="80"/>
      <c r="TWQ885" s="80"/>
      <c r="TWR885" s="80"/>
      <c r="TWS885" s="80"/>
      <c r="TWT885" s="80"/>
      <c r="TWU885" s="80"/>
      <c r="TWV885" s="80"/>
      <c r="TWW885" s="80"/>
      <c r="TWX885" s="80"/>
      <c r="TWY885" s="80"/>
      <c r="TWZ885" s="80"/>
      <c r="TXA885" s="80"/>
      <c r="TXB885" s="80"/>
      <c r="TXC885" s="80"/>
      <c r="TXD885" s="80"/>
      <c r="TXE885" s="80"/>
      <c r="TXF885" s="80"/>
      <c r="TXG885" s="80"/>
      <c r="TXH885" s="80"/>
      <c r="TXI885" s="80"/>
      <c r="TXJ885" s="80"/>
      <c r="TXK885" s="80"/>
      <c r="TXL885" s="80"/>
      <c r="TXM885" s="80"/>
      <c r="TXN885" s="80"/>
      <c r="TXO885" s="80"/>
      <c r="TXP885" s="80"/>
      <c r="TXQ885" s="80"/>
      <c r="TXR885" s="80"/>
      <c r="TXS885" s="80"/>
      <c r="TXT885" s="80"/>
      <c r="TXU885" s="80"/>
      <c r="TXV885" s="80"/>
      <c r="TXW885" s="80"/>
      <c r="TXX885" s="80"/>
      <c r="TXY885" s="80"/>
      <c r="TXZ885" s="80"/>
      <c r="TYA885" s="80"/>
      <c r="TYB885" s="80"/>
      <c r="TYC885" s="80"/>
      <c r="TYD885" s="80"/>
      <c r="TYE885" s="80"/>
      <c r="TYF885" s="80"/>
      <c r="TYG885" s="80"/>
      <c r="TYH885" s="80"/>
      <c r="TYI885" s="80"/>
      <c r="TYJ885" s="80"/>
      <c r="TYK885" s="80"/>
      <c r="TYL885" s="80"/>
      <c r="TYM885" s="80"/>
      <c r="TYN885" s="80"/>
      <c r="TYO885" s="80"/>
      <c r="TYP885" s="80"/>
      <c r="TYQ885" s="80"/>
      <c r="TYR885" s="80"/>
      <c r="TYS885" s="80"/>
      <c r="TYT885" s="80"/>
      <c r="TYU885" s="80"/>
      <c r="TYV885" s="80"/>
      <c r="TYW885" s="80"/>
      <c r="TYX885" s="80"/>
      <c r="TYY885" s="80"/>
      <c r="TYZ885" s="80"/>
      <c r="TZA885" s="80"/>
      <c r="TZB885" s="80"/>
      <c r="TZC885" s="80"/>
      <c r="TZD885" s="80"/>
      <c r="TZE885" s="80"/>
      <c r="TZF885" s="80"/>
      <c r="TZG885" s="80"/>
      <c r="TZH885" s="80"/>
      <c r="TZI885" s="80"/>
      <c r="TZJ885" s="80"/>
      <c r="TZK885" s="80"/>
      <c r="TZL885" s="80"/>
      <c r="TZM885" s="80"/>
      <c r="TZN885" s="80"/>
      <c r="TZO885" s="80"/>
      <c r="TZP885" s="80"/>
      <c r="TZQ885" s="80"/>
      <c r="TZR885" s="80"/>
      <c r="TZS885" s="80"/>
      <c r="TZT885" s="80"/>
      <c r="TZU885" s="80"/>
      <c r="TZV885" s="80"/>
      <c r="TZW885" s="80"/>
      <c r="TZX885" s="80"/>
      <c r="TZY885" s="80"/>
      <c r="TZZ885" s="80"/>
      <c r="UAA885" s="80"/>
      <c r="UAB885" s="80"/>
      <c r="UAC885" s="80"/>
      <c r="UAD885" s="80"/>
      <c r="UAE885" s="80"/>
      <c r="UAF885" s="80"/>
      <c r="UAG885" s="80"/>
      <c r="UAH885" s="80"/>
      <c r="UAI885" s="80"/>
      <c r="UAJ885" s="80"/>
      <c r="UAK885" s="80"/>
      <c r="UAL885" s="80"/>
      <c r="UAM885" s="80"/>
      <c r="UAN885" s="80"/>
      <c r="UAO885" s="80"/>
      <c r="UAP885" s="80"/>
      <c r="UAQ885" s="80"/>
      <c r="UAR885" s="80"/>
      <c r="UAS885" s="80"/>
      <c r="UAT885" s="80"/>
      <c r="UAU885" s="80"/>
      <c r="UAV885" s="80"/>
      <c r="UAW885" s="80"/>
      <c r="UAX885" s="80"/>
      <c r="UAY885" s="80"/>
      <c r="UAZ885" s="80"/>
      <c r="UBA885" s="80"/>
      <c r="UBB885" s="80"/>
      <c r="UBC885" s="80"/>
      <c r="UBD885" s="80"/>
      <c r="UBE885" s="80"/>
      <c r="UBF885" s="80"/>
      <c r="UBG885" s="80"/>
      <c r="UBH885" s="80"/>
      <c r="UBI885" s="80"/>
      <c r="UBJ885" s="80"/>
      <c r="UBK885" s="80"/>
      <c r="UBL885" s="80"/>
      <c r="UBM885" s="80"/>
      <c r="UBN885" s="80"/>
      <c r="UBO885" s="80"/>
      <c r="UBP885" s="80"/>
      <c r="UBQ885" s="80"/>
      <c r="UBR885" s="80"/>
      <c r="UBS885" s="80"/>
      <c r="UBT885" s="80"/>
      <c r="UBU885" s="80"/>
      <c r="UBV885" s="80"/>
      <c r="UBW885" s="80"/>
      <c r="UBX885" s="80"/>
      <c r="UBY885" s="80"/>
      <c r="UBZ885" s="80"/>
      <c r="UCA885" s="80"/>
      <c r="UCB885" s="80"/>
      <c r="UCC885" s="80"/>
      <c r="UCD885" s="80"/>
      <c r="UCE885" s="80"/>
      <c r="UCF885" s="80"/>
      <c r="UCG885" s="80"/>
      <c r="UCH885" s="80"/>
      <c r="UCI885" s="80"/>
      <c r="UCJ885" s="80"/>
      <c r="UCK885" s="80"/>
      <c r="UCL885" s="80"/>
      <c r="UCM885" s="80"/>
      <c r="UCN885" s="80"/>
      <c r="UCO885" s="80"/>
      <c r="UCP885" s="80"/>
      <c r="UCQ885" s="80"/>
      <c r="UCR885" s="80"/>
      <c r="UCS885" s="80"/>
      <c r="UCT885" s="80"/>
      <c r="UCU885" s="80"/>
      <c r="UCV885" s="80"/>
      <c r="UCW885" s="80"/>
      <c r="UCX885" s="80"/>
      <c r="UCY885" s="80"/>
      <c r="UCZ885" s="80"/>
      <c r="UDA885" s="80"/>
      <c r="UDB885" s="80"/>
      <c r="UDC885" s="80"/>
      <c r="UDD885" s="80"/>
      <c r="UDE885" s="80"/>
      <c r="UDF885" s="80"/>
      <c r="UDG885" s="80"/>
      <c r="UDH885" s="80"/>
      <c r="UDI885" s="80"/>
      <c r="UDJ885" s="80"/>
      <c r="UDK885" s="80"/>
      <c r="UDL885" s="80"/>
      <c r="UDM885" s="80"/>
      <c r="UDN885" s="80"/>
      <c r="UDO885" s="80"/>
      <c r="UDP885" s="80"/>
      <c r="UDQ885" s="80"/>
      <c r="UDR885" s="80"/>
      <c r="UDS885" s="80"/>
      <c r="UDT885" s="80"/>
      <c r="UDU885" s="80"/>
      <c r="UDV885" s="80"/>
      <c r="UDW885" s="80"/>
      <c r="UDX885" s="80"/>
      <c r="UDY885" s="80"/>
      <c r="UDZ885" s="80"/>
      <c r="UEA885" s="80"/>
      <c r="UEB885" s="80"/>
      <c r="UEC885" s="80"/>
      <c r="UED885" s="80"/>
      <c r="UEE885" s="80"/>
      <c r="UEF885" s="80"/>
      <c r="UEG885" s="80"/>
      <c r="UEH885" s="80"/>
      <c r="UEI885" s="80"/>
      <c r="UEJ885" s="80"/>
      <c r="UEK885" s="80"/>
      <c r="UEL885" s="80"/>
      <c r="UEM885" s="80"/>
      <c r="UEN885" s="80"/>
      <c r="UEO885" s="80"/>
      <c r="UEP885" s="80"/>
      <c r="UEQ885" s="80"/>
      <c r="UER885" s="80"/>
      <c r="UES885" s="80"/>
      <c r="UET885" s="80"/>
      <c r="UEU885" s="80"/>
      <c r="UEV885" s="80"/>
      <c r="UEW885" s="80"/>
      <c r="UEX885" s="80"/>
      <c r="UEY885" s="80"/>
      <c r="UEZ885" s="80"/>
      <c r="UFA885" s="80"/>
      <c r="UFB885" s="80"/>
      <c r="UFC885" s="80"/>
      <c r="UFD885" s="80"/>
      <c r="UFE885" s="80"/>
      <c r="UFF885" s="80"/>
      <c r="UFG885" s="80"/>
      <c r="UFH885" s="80"/>
      <c r="UFI885" s="80"/>
      <c r="UFJ885" s="80"/>
      <c r="UFK885" s="80"/>
      <c r="UFL885" s="80"/>
      <c r="UFM885" s="80"/>
      <c r="UFN885" s="80"/>
      <c r="UFO885" s="80"/>
      <c r="UFP885" s="80"/>
      <c r="UFQ885" s="80"/>
      <c r="UFR885" s="80"/>
      <c r="UFS885" s="80"/>
      <c r="UFT885" s="80"/>
      <c r="UFU885" s="80"/>
      <c r="UFV885" s="80"/>
      <c r="UFW885" s="80"/>
      <c r="UFX885" s="80"/>
      <c r="UFY885" s="80"/>
      <c r="UFZ885" s="80"/>
      <c r="UGA885" s="80"/>
      <c r="UGB885" s="80"/>
      <c r="UGC885" s="80"/>
      <c r="UGD885" s="80"/>
      <c r="UGE885" s="80"/>
      <c r="UGF885" s="80"/>
      <c r="UGG885" s="80"/>
      <c r="UGH885" s="80"/>
      <c r="UGI885" s="80"/>
      <c r="UGJ885" s="80"/>
      <c r="UGK885" s="80"/>
      <c r="UGL885" s="80"/>
      <c r="UGM885" s="80"/>
      <c r="UGN885" s="80"/>
      <c r="UGO885" s="80"/>
      <c r="UGP885" s="80"/>
      <c r="UGQ885" s="80"/>
      <c r="UGR885" s="80"/>
      <c r="UGS885" s="80"/>
      <c r="UGT885" s="80"/>
      <c r="UGU885" s="80"/>
      <c r="UGV885" s="80"/>
      <c r="UGW885" s="80"/>
      <c r="UGX885" s="80"/>
      <c r="UGY885" s="80"/>
      <c r="UGZ885" s="80"/>
      <c r="UHA885" s="80"/>
      <c r="UHB885" s="80"/>
      <c r="UHC885" s="80"/>
      <c r="UHD885" s="80"/>
      <c r="UHE885" s="80"/>
      <c r="UHF885" s="80"/>
      <c r="UHG885" s="80"/>
      <c r="UHH885" s="80"/>
      <c r="UHI885" s="80"/>
      <c r="UHJ885" s="80"/>
      <c r="UHK885" s="80"/>
      <c r="UHL885" s="80"/>
      <c r="UHM885" s="80"/>
      <c r="UHN885" s="80"/>
      <c r="UHO885" s="80"/>
      <c r="UHP885" s="80"/>
      <c r="UHQ885" s="80"/>
      <c r="UHR885" s="80"/>
      <c r="UHS885" s="80"/>
      <c r="UHT885" s="80"/>
      <c r="UHU885" s="80"/>
      <c r="UHV885" s="80"/>
      <c r="UHW885" s="80"/>
      <c r="UHX885" s="80"/>
      <c r="UHY885" s="80"/>
      <c r="UHZ885" s="80"/>
      <c r="UIA885" s="80"/>
      <c r="UIB885" s="80"/>
      <c r="UIC885" s="80"/>
      <c r="UID885" s="80"/>
      <c r="UIE885" s="80"/>
      <c r="UIF885" s="80"/>
      <c r="UIG885" s="80"/>
      <c r="UIH885" s="80"/>
      <c r="UII885" s="80"/>
      <c r="UIJ885" s="80"/>
      <c r="UIK885" s="80"/>
      <c r="UIL885" s="80"/>
      <c r="UIM885" s="80"/>
      <c r="UIN885" s="80"/>
      <c r="UIO885" s="80"/>
      <c r="UIP885" s="80"/>
      <c r="UIQ885" s="80"/>
      <c r="UIR885" s="80"/>
      <c r="UIS885" s="80"/>
      <c r="UIT885" s="80"/>
      <c r="UIU885" s="80"/>
      <c r="UIV885" s="80"/>
      <c r="UIW885" s="80"/>
      <c r="UIX885" s="80"/>
      <c r="UIY885" s="80"/>
      <c r="UIZ885" s="80"/>
      <c r="UJA885" s="80"/>
      <c r="UJB885" s="80"/>
      <c r="UJC885" s="80"/>
      <c r="UJD885" s="80"/>
      <c r="UJE885" s="80"/>
      <c r="UJF885" s="80"/>
      <c r="UJG885" s="80"/>
      <c r="UJH885" s="80"/>
      <c r="UJI885" s="80"/>
      <c r="UJJ885" s="80"/>
      <c r="UJK885" s="80"/>
      <c r="UJL885" s="80"/>
      <c r="UJM885" s="80"/>
      <c r="UJN885" s="80"/>
      <c r="UJO885" s="80"/>
      <c r="UJP885" s="80"/>
      <c r="UJQ885" s="80"/>
      <c r="UJR885" s="80"/>
      <c r="UJS885" s="80"/>
      <c r="UJT885" s="80"/>
      <c r="UJU885" s="80"/>
      <c r="UJV885" s="80"/>
      <c r="UJW885" s="80"/>
      <c r="UJX885" s="80"/>
      <c r="UJY885" s="80"/>
      <c r="UJZ885" s="80"/>
      <c r="UKA885" s="80"/>
      <c r="UKB885" s="80"/>
      <c r="UKC885" s="80"/>
      <c r="UKD885" s="80"/>
      <c r="UKE885" s="80"/>
      <c r="UKF885" s="80"/>
      <c r="UKG885" s="80"/>
      <c r="UKH885" s="80"/>
      <c r="UKI885" s="80"/>
      <c r="UKJ885" s="80"/>
      <c r="UKK885" s="80"/>
      <c r="UKL885" s="80"/>
      <c r="UKM885" s="80"/>
      <c r="UKN885" s="80"/>
      <c r="UKO885" s="80"/>
      <c r="UKP885" s="80"/>
      <c r="UKQ885" s="80"/>
      <c r="UKR885" s="80"/>
      <c r="UKS885" s="80"/>
      <c r="UKT885" s="80"/>
      <c r="UKU885" s="80"/>
      <c r="UKV885" s="80"/>
      <c r="UKW885" s="80"/>
      <c r="UKX885" s="80"/>
      <c r="UKY885" s="80"/>
      <c r="UKZ885" s="80"/>
      <c r="ULA885" s="80"/>
      <c r="ULB885" s="80"/>
      <c r="ULC885" s="80"/>
      <c r="ULD885" s="80"/>
      <c r="ULE885" s="80"/>
      <c r="ULF885" s="80"/>
      <c r="ULG885" s="80"/>
      <c r="ULH885" s="80"/>
      <c r="ULI885" s="80"/>
      <c r="ULJ885" s="80"/>
      <c r="ULK885" s="80"/>
      <c r="ULL885" s="80"/>
      <c r="ULM885" s="80"/>
      <c r="ULN885" s="80"/>
      <c r="ULO885" s="80"/>
      <c r="ULP885" s="80"/>
      <c r="ULQ885" s="80"/>
      <c r="ULR885" s="80"/>
      <c r="ULS885" s="80"/>
      <c r="ULT885" s="80"/>
      <c r="ULU885" s="80"/>
      <c r="ULV885" s="80"/>
      <c r="ULW885" s="80"/>
      <c r="ULX885" s="80"/>
      <c r="ULY885" s="80"/>
      <c r="ULZ885" s="80"/>
      <c r="UMA885" s="80"/>
      <c r="UMB885" s="80"/>
      <c r="UMC885" s="80"/>
      <c r="UMD885" s="80"/>
      <c r="UME885" s="80"/>
      <c r="UMF885" s="80"/>
      <c r="UMG885" s="80"/>
      <c r="UMH885" s="80"/>
      <c r="UMI885" s="80"/>
      <c r="UMJ885" s="80"/>
      <c r="UMK885" s="80"/>
      <c r="UML885" s="80"/>
      <c r="UMM885" s="80"/>
      <c r="UMN885" s="80"/>
      <c r="UMO885" s="80"/>
      <c r="UMP885" s="80"/>
      <c r="UMQ885" s="80"/>
      <c r="UMR885" s="80"/>
      <c r="UMS885" s="80"/>
      <c r="UMT885" s="80"/>
      <c r="UMU885" s="80"/>
      <c r="UMV885" s="80"/>
      <c r="UMW885" s="80"/>
      <c r="UMX885" s="80"/>
      <c r="UMY885" s="80"/>
      <c r="UMZ885" s="80"/>
      <c r="UNA885" s="80"/>
      <c r="UNB885" s="80"/>
      <c r="UNC885" s="80"/>
      <c r="UND885" s="80"/>
      <c r="UNE885" s="80"/>
      <c r="UNF885" s="80"/>
      <c r="UNG885" s="80"/>
      <c r="UNH885" s="80"/>
      <c r="UNI885" s="80"/>
      <c r="UNJ885" s="80"/>
      <c r="UNK885" s="80"/>
      <c r="UNL885" s="80"/>
      <c r="UNM885" s="80"/>
      <c r="UNN885" s="80"/>
      <c r="UNO885" s="80"/>
      <c r="UNP885" s="80"/>
      <c r="UNQ885" s="80"/>
      <c r="UNR885" s="80"/>
      <c r="UNS885" s="80"/>
      <c r="UNT885" s="80"/>
      <c r="UNU885" s="80"/>
      <c r="UNV885" s="80"/>
      <c r="UNW885" s="80"/>
      <c r="UNX885" s="80"/>
      <c r="UNY885" s="80"/>
      <c r="UNZ885" s="80"/>
      <c r="UOA885" s="80"/>
      <c r="UOB885" s="80"/>
      <c r="UOC885" s="80"/>
      <c r="UOD885" s="80"/>
      <c r="UOE885" s="80"/>
      <c r="UOF885" s="80"/>
      <c r="UOG885" s="80"/>
      <c r="UOH885" s="80"/>
      <c r="UOI885" s="80"/>
      <c r="UOJ885" s="80"/>
      <c r="UOK885" s="80"/>
      <c r="UOL885" s="80"/>
      <c r="UOM885" s="80"/>
      <c r="UON885" s="80"/>
      <c r="UOO885" s="80"/>
      <c r="UOP885" s="80"/>
      <c r="UOQ885" s="80"/>
      <c r="UOR885" s="80"/>
      <c r="UOS885" s="80"/>
      <c r="UOT885" s="80"/>
      <c r="UOU885" s="80"/>
      <c r="UOV885" s="80"/>
      <c r="UOW885" s="80"/>
      <c r="UOX885" s="80"/>
      <c r="UOY885" s="80"/>
      <c r="UOZ885" s="80"/>
      <c r="UPA885" s="80"/>
      <c r="UPB885" s="80"/>
      <c r="UPC885" s="80"/>
      <c r="UPD885" s="80"/>
      <c r="UPE885" s="80"/>
      <c r="UPF885" s="80"/>
      <c r="UPG885" s="80"/>
      <c r="UPH885" s="80"/>
      <c r="UPI885" s="80"/>
      <c r="UPJ885" s="80"/>
      <c r="UPK885" s="80"/>
      <c r="UPL885" s="80"/>
      <c r="UPM885" s="80"/>
      <c r="UPN885" s="80"/>
      <c r="UPO885" s="80"/>
      <c r="UPP885" s="80"/>
      <c r="UPQ885" s="80"/>
      <c r="UPR885" s="80"/>
      <c r="UPS885" s="80"/>
      <c r="UPT885" s="80"/>
      <c r="UPU885" s="80"/>
      <c r="UPV885" s="80"/>
      <c r="UPW885" s="80"/>
      <c r="UPX885" s="80"/>
      <c r="UPY885" s="80"/>
      <c r="UPZ885" s="80"/>
      <c r="UQA885" s="80"/>
      <c r="UQB885" s="80"/>
      <c r="UQC885" s="80"/>
      <c r="UQD885" s="80"/>
      <c r="UQE885" s="80"/>
      <c r="UQF885" s="80"/>
      <c r="UQG885" s="80"/>
      <c r="UQH885" s="80"/>
      <c r="UQI885" s="80"/>
      <c r="UQJ885" s="80"/>
      <c r="UQK885" s="80"/>
      <c r="UQL885" s="80"/>
      <c r="UQM885" s="80"/>
      <c r="UQN885" s="80"/>
      <c r="UQO885" s="80"/>
      <c r="UQP885" s="80"/>
      <c r="UQQ885" s="80"/>
      <c r="UQR885" s="80"/>
      <c r="UQS885" s="80"/>
      <c r="UQT885" s="80"/>
      <c r="UQU885" s="80"/>
      <c r="UQV885" s="80"/>
      <c r="UQW885" s="80"/>
      <c r="UQX885" s="80"/>
      <c r="UQY885" s="80"/>
      <c r="UQZ885" s="80"/>
      <c r="URA885" s="80"/>
      <c r="URB885" s="80"/>
      <c r="URC885" s="80"/>
      <c r="URD885" s="80"/>
      <c r="URE885" s="80"/>
      <c r="URF885" s="80"/>
      <c r="URG885" s="80"/>
      <c r="URH885" s="80"/>
      <c r="URI885" s="80"/>
      <c r="URJ885" s="80"/>
      <c r="URK885" s="80"/>
      <c r="URL885" s="80"/>
      <c r="URM885" s="80"/>
      <c r="URN885" s="80"/>
      <c r="URO885" s="80"/>
      <c r="URP885" s="80"/>
      <c r="URQ885" s="80"/>
      <c r="URR885" s="80"/>
      <c r="URS885" s="80"/>
      <c r="URT885" s="80"/>
      <c r="URU885" s="80"/>
      <c r="URV885" s="80"/>
      <c r="URW885" s="80"/>
      <c r="URX885" s="80"/>
      <c r="URY885" s="80"/>
      <c r="URZ885" s="80"/>
      <c r="USA885" s="80"/>
      <c r="USB885" s="80"/>
      <c r="USC885" s="80"/>
      <c r="USD885" s="80"/>
      <c r="USE885" s="80"/>
      <c r="USF885" s="80"/>
      <c r="USG885" s="80"/>
      <c r="USH885" s="80"/>
      <c r="USI885" s="80"/>
      <c r="USJ885" s="80"/>
      <c r="USK885" s="80"/>
      <c r="USL885" s="80"/>
      <c r="USM885" s="80"/>
      <c r="USN885" s="80"/>
      <c r="USO885" s="80"/>
      <c r="USP885" s="80"/>
      <c r="USQ885" s="80"/>
      <c r="USR885" s="80"/>
      <c r="USS885" s="80"/>
      <c r="UST885" s="80"/>
      <c r="USU885" s="80"/>
      <c r="USV885" s="80"/>
      <c r="USW885" s="80"/>
      <c r="USX885" s="80"/>
      <c r="USY885" s="80"/>
      <c r="USZ885" s="80"/>
      <c r="UTA885" s="80"/>
      <c r="UTB885" s="80"/>
      <c r="UTC885" s="80"/>
      <c r="UTD885" s="80"/>
      <c r="UTE885" s="80"/>
      <c r="UTF885" s="80"/>
      <c r="UTG885" s="80"/>
      <c r="UTH885" s="80"/>
      <c r="UTI885" s="80"/>
      <c r="UTJ885" s="80"/>
      <c r="UTK885" s="80"/>
      <c r="UTL885" s="80"/>
      <c r="UTM885" s="80"/>
      <c r="UTN885" s="80"/>
      <c r="UTO885" s="80"/>
      <c r="UTP885" s="80"/>
      <c r="UTQ885" s="80"/>
      <c r="UTR885" s="80"/>
      <c r="UTS885" s="80"/>
      <c r="UTT885" s="80"/>
      <c r="UTU885" s="80"/>
      <c r="UTV885" s="80"/>
      <c r="UTW885" s="80"/>
      <c r="UTX885" s="80"/>
      <c r="UTY885" s="80"/>
      <c r="UTZ885" s="80"/>
      <c r="UUA885" s="80"/>
      <c r="UUB885" s="80"/>
      <c r="UUC885" s="80"/>
      <c r="UUD885" s="80"/>
      <c r="UUE885" s="80"/>
      <c r="UUF885" s="80"/>
      <c r="UUG885" s="80"/>
      <c r="UUH885" s="80"/>
      <c r="UUI885" s="80"/>
      <c r="UUJ885" s="80"/>
      <c r="UUK885" s="80"/>
      <c r="UUL885" s="80"/>
      <c r="UUM885" s="80"/>
      <c r="UUN885" s="80"/>
      <c r="UUO885" s="80"/>
      <c r="UUP885" s="80"/>
      <c r="UUQ885" s="80"/>
      <c r="UUR885" s="80"/>
      <c r="UUS885" s="80"/>
      <c r="UUT885" s="80"/>
      <c r="UUU885" s="80"/>
      <c r="UUV885" s="80"/>
      <c r="UUW885" s="80"/>
      <c r="UUX885" s="80"/>
      <c r="UUY885" s="80"/>
      <c r="UUZ885" s="80"/>
      <c r="UVA885" s="80"/>
      <c r="UVB885" s="80"/>
      <c r="UVC885" s="80"/>
      <c r="UVD885" s="80"/>
      <c r="UVE885" s="80"/>
      <c r="UVF885" s="80"/>
      <c r="UVG885" s="80"/>
      <c r="UVH885" s="80"/>
      <c r="UVI885" s="80"/>
      <c r="UVJ885" s="80"/>
      <c r="UVK885" s="80"/>
      <c r="UVL885" s="80"/>
      <c r="UVM885" s="80"/>
      <c r="UVN885" s="80"/>
      <c r="UVO885" s="80"/>
      <c r="UVP885" s="80"/>
      <c r="UVQ885" s="80"/>
      <c r="UVR885" s="80"/>
      <c r="UVS885" s="80"/>
      <c r="UVT885" s="80"/>
      <c r="UVU885" s="80"/>
      <c r="UVV885" s="80"/>
      <c r="UVW885" s="80"/>
      <c r="UVX885" s="80"/>
      <c r="UVY885" s="80"/>
      <c r="UVZ885" s="80"/>
      <c r="UWA885" s="80"/>
      <c r="UWB885" s="80"/>
      <c r="UWC885" s="80"/>
      <c r="UWD885" s="80"/>
      <c r="UWE885" s="80"/>
      <c r="UWF885" s="80"/>
      <c r="UWG885" s="80"/>
      <c r="UWH885" s="80"/>
      <c r="UWI885" s="80"/>
      <c r="UWJ885" s="80"/>
      <c r="UWK885" s="80"/>
      <c r="UWL885" s="80"/>
      <c r="UWM885" s="80"/>
      <c r="UWN885" s="80"/>
      <c r="UWO885" s="80"/>
      <c r="UWP885" s="80"/>
      <c r="UWQ885" s="80"/>
      <c r="UWR885" s="80"/>
      <c r="UWS885" s="80"/>
      <c r="UWT885" s="80"/>
      <c r="UWU885" s="80"/>
      <c r="UWV885" s="80"/>
      <c r="UWW885" s="80"/>
      <c r="UWX885" s="80"/>
      <c r="UWY885" s="80"/>
      <c r="UWZ885" s="80"/>
      <c r="UXA885" s="80"/>
      <c r="UXB885" s="80"/>
      <c r="UXC885" s="80"/>
      <c r="UXD885" s="80"/>
      <c r="UXE885" s="80"/>
      <c r="UXF885" s="80"/>
      <c r="UXG885" s="80"/>
      <c r="UXH885" s="80"/>
      <c r="UXI885" s="80"/>
      <c r="UXJ885" s="80"/>
      <c r="UXK885" s="80"/>
      <c r="UXL885" s="80"/>
      <c r="UXM885" s="80"/>
      <c r="UXN885" s="80"/>
      <c r="UXO885" s="80"/>
      <c r="UXP885" s="80"/>
      <c r="UXQ885" s="80"/>
      <c r="UXR885" s="80"/>
      <c r="UXS885" s="80"/>
      <c r="UXT885" s="80"/>
      <c r="UXU885" s="80"/>
      <c r="UXV885" s="80"/>
      <c r="UXW885" s="80"/>
      <c r="UXX885" s="80"/>
      <c r="UXY885" s="80"/>
      <c r="UXZ885" s="80"/>
      <c r="UYA885" s="80"/>
      <c r="UYB885" s="80"/>
      <c r="UYC885" s="80"/>
      <c r="UYD885" s="80"/>
      <c r="UYE885" s="80"/>
      <c r="UYF885" s="80"/>
      <c r="UYG885" s="80"/>
      <c r="UYH885" s="80"/>
      <c r="UYI885" s="80"/>
      <c r="UYJ885" s="80"/>
      <c r="UYK885" s="80"/>
      <c r="UYL885" s="80"/>
      <c r="UYM885" s="80"/>
      <c r="UYN885" s="80"/>
      <c r="UYO885" s="80"/>
      <c r="UYP885" s="80"/>
      <c r="UYQ885" s="80"/>
      <c r="UYR885" s="80"/>
      <c r="UYS885" s="80"/>
      <c r="UYT885" s="80"/>
      <c r="UYU885" s="80"/>
      <c r="UYV885" s="80"/>
      <c r="UYW885" s="80"/>
      <c r="UYX885" s="80"/>
      <c r="UYY885" s="80"/>
      <c r="UYZ885" s="80"/>
      <c r="UZA885" s="80"/>
      <c r="UZB885" s="80"/>
      <c r="UZC885" s="80"/>
      <c r="UZD885" s="80"/>
      <c r="UZE885" s="80"/>
      <c r="UZF885" s="80"/>
      <c r="UZG885" s="80"/>
      <c r="UZH885" s="80"/>
      <c r="UZI885" s="80"/>
      <c r="UZJ885" s="80"/>
      <c r="UZK885" s="80"/>
      <c r="UZL885" s="80"/>
      <c r="UZM885" s="80"/>
      <c r="UZN885" s="80"/>
      <c r="UZO885" s="80"/>
      <c r="UZP885" s="80"/>
      <c r="UZQ885" s="80"/>
      <c r="UZR885" s="80"/>
      <c r="UZS885" s="80"/>
      <c r="UZT885" s="80"/>
      <c r="UZU885" s="80"/>
      <c r="UZV885" s="80"/>
      <c r="UZW885" s="80"/>
      <c r="UZX885" s="80"/>
      <c r="UZY885" s="80"/>
      <c r="UZZ885" s="80"/>
      <c r="VAA885" s="80"/>
      <c r="VAB885" s="80"/>
      <c r="VAC885" s="80"/>
      <c r="VAD885" s="80"/>
      <c r="VAE885" s="80"/>
      <c r="VAF885" s="80"/>
      <c r="VAG885" s="80"/>
      <c r="VAH885" s="80"/>
      <c r="VAI885" s="80"/>
      <c r="VAJ885" s="80"/>
      <c r="VAK885" s="80"/>
      <c r="VAL885" s="80"/>
      <c r="VAM885" s="80"/>
      <c r="VAN885" s="80"/>
      <c r="VAO885" s="80"/>
      <c r="VAP885" s="80"/>
      <c r="VAQ885" s="80"/>
      <c r="VAR885" s="80"/>
      <c r="VAS885" s="80"/>
      <c r="VAT885" s="80"/>
      <c r="VAU885" s="80"/>
      <c r="VAV885" s="80"/>
      <c r="VAW885" s="80"/>
      <c r="VAX885" s="80"/>
      <c r="VAY885" s="80"/>
      <c r="VAZ885" s="80"/>
      <c r="VBA885" s="80"/>
      <c r="VBB885" s="80"/>
      <c r="VBC885" s="80"/>
      <c r="VBD885" s="80"/>
      <c r="VBE885" s="80"/>
      <c r="VBF885" s="80"/>
      <c r="VBG885" s="80"/>
      <c r="VBH885" s="80"/>
      <c r="VBI885" s="80"/>
      <c r="VBJ885" s="80"/>
      <c r="VBK885" s="80"/>
      <c r="VBL885" s="80"/>
      <c r="VBM885" s="80"/>
      <c r="VBN885" s="80"/>
      <c r="VBO885" s="80"/>
      <c r="VBP885" s="80"/>
      <c r="VBQ885" s="80"/>
      <c r="VBR885" s="80"/>
      <c r="VBS885" s="80"/>
      <c r="VBT885" s="80"/>
      <c r="VBU885" s="80"/>
      <c r="VBV885" s="80"/>
      <c r="VBW885" s="80"/>
      <c r="VBX885" s="80"/>
      <c r="VBY885" s="80"/>
      <c r="VBZ885" s="80"/>
      <c r="VCA885" s="80"/>
      <c r="VCB885" s="80"/>
      <c r="VCC885" s="80"/>
      <c r="VCD885" s="80"/>
      <c r="VCE885" s="80"/>
      <c r="VCF885" s="80"/>
      <c r="VCG885" s="80"/>
      <c r="VCH885" s="80"/>
      <c r="VCI885" s="80"/>
      <c r="VCJ885" s="80"/>
      <c r="VCK885" s="80"/>
      <c r="VCL885" s="80"/>
      <c r="VCM885" s="80"/>
      <c r="VCN885" s="80"/>
      <c r="VCO885" s="80"/>
      <c r="VCP885" s="80"/>
      <c r="VCQ885" s="80"/>
      <c r="VCR885" s="80"/>
      <c r="VCS885" s="80"/>
      <c r="VCT885" s="80"/>
      <c r="VCU885" s="80"/>
      <c r="VCV885" s="80"/>
      <c r="VCW885" s="80"/>
      <c r="VCX885" s="80"/>
      <c r="VCY885" s="80"/>
      <c r="VCZ885" s="80"/>
      <c r="VDA885" s="80"/>
      <c r="VDB885" s="80"/>
      <c r="VDC885" s="80"/>
      <c r="VDD885" s="80"/>
      <c r="VDE885" s="80"/>
      <c r="VDF885" s="80"/>
      <c r="VDG885" s="80"/>
      <c r="VDH885" s="80"/>
      <c r="VDI885" s="80"/>
      <c r="VDJ885" s="80"/>
      <c r="VDK885" s="80"/>
      <c r="VDL885" s="80"/>
      <c r="VDM885" s="80"/>
      <c r="VDN885" s="80"/>
      <c r="VDO885" s="80"/>
      <c r="VDP885" s="80"/>
      <c r="VDQ885" s="80"/>
      <c r="VDR885" s="80"/>
      <c r="VDS885" s="80"/>
      <c r="VDT885" s="80"/>
      <c r="VDU885" s="80"/>
      <c r="VDV885" s="80"/>
      <c r="VDW885" s="80"/>
      <c r="VDX885" s="80"/>
      <c r="VDY885" s="80"/>
      <c r="VDZ885" s="80"/>
      <c r="VEA885" s="80"/>
      <c r="VEB885" s="80"/>
      <c r="VEC885" s="80"/>
      <c r="VED885" s="80"/>
      <c r="VEE885" s="80"/>
      <c r="VEF885" s="80"/>
      <c r="VEG885" s="80"/>
      <c r="VEH885" s="80"/>
      <c r="VEI885" s="80"/>
      <c r="VEJ885" s="80"/>
      <c r="VEK885" s="80"/>
      <c r="VEL885" s="80"/>
      <c r="VEM885" s="80"/>
      <c r="VEN885" s="80"/>
      <c r="VEO885" s="80"/>
      <c r="VEP885" s="80"/>
      <c r="VEQ885" s="80"/>
      <c r="VER885" s="80"/>
      <c r="VES885" s="80"/>
      <c r="VET885" s="80"/>
      <c r="VEU885" s="80"/>
      <c r="VEV885" s="80"/>
      <c r="VEW885" s="80"/>
      <c r="VEX885" s="80"/>
      <c r="VEY885" s="80"/>
      <c r="VEZ885" s="80"/>
      <c r="VFA885" s="80"/>
      <c r="VFB885" s="80"/>
      <c r="VFC885" s="80"/>
      <c r="VFD885" s="80"/>
      <c r="VFE885" s="80"/>
      <c r="VFF885" s="80"/>
      <c r="VFG885" s="80"/>
      <c r="VFH885" s="80"/>
      <c r="VFI885" s="80"/>
      <c r="VFJ885" s="80"/>
      <c r="VFK885" s="80"/>
      <c r="VFL885" s="80"/>
      <c r="VFM885" s="80"/>
      <c r="VFN885" s="80"/>
      <c r="VFO885" s="80"/>
      <c r="VFP885" s="80"/>
      <c r="VFQ885" s="80"/>
      <c r="VFR885" s="80"/>
      <c r="VFS885" s="80"/>
      <c r="VFT885" s="80"/>
      <c r="VFU885" s="80"/>
      <c r="VFV885" s="80"/>
      <c r="VFW885" s="80"/>
      <c r="VFX885" s="80"/>
      <c r="VFY885" s="80"/>
      <c r="VFZ885" s="80"/>
      <c r="VGA885" s="80"/>
      <c r="VGB885" s="80"/>
      <c r="VGC885" s="80"/>
      <c r="VGD885" s="80"/>
      <c r="VGE885" s="80"/>
      <c r="VGF885" s="80"/>
      <c r="VGG885" s="80"/>
      <c r="VGH885" s="80"/>
      <c r="VGI885" s="80"/>
      <c r="VGJ885" s="80"/>
      <c r="VGK885" s="80"/>
      <c r="VGL885" s="80"/>
      <c r="VGM885" s="80"/>
      <c r="VGN885" s="80"/>
      <c r="VGO885" s="80"/>
      <c r="VGP885" s="80"/>
      <c r="VGQ885" s="80"/>
      <c r="VGR885" s="80"/>
      <c r="VGS885" s="80"/>
      <c r="VGT885" s="80"/>
      <c r="VGU885" s="80"/>
      <c r="VGV885" s="80"/>
      <c r="VGW885" s="80"/>
      <c r="VGX885" s="80"/>
      <c r="VGY885" s="80"/>
      <c r="VGZ885" s="80"/>
      <c r="VHA885" s="80"/>
      <c r="VHB885" s="80"/>
      <c r="VHC885" s="80"/>
      <c r="VHD885" s="80"/>
      <c r="VHE885" s="80"/>
      <c r="VHF885" s="80"/>
      <c r="VHG885" s="80"/>
      <c r="VHH885" s="80"/>
      <c r="VHI885" s="80"/>
      <c r="VHJ885" s="80"/>
      <c r="VHK885" s="80"/>
      <c r="VHL885" s="80"/>
      <c r="VHM885" s="80"/>
      <c r="VHN885" s="80"/>
      <c r="VHO885" s="80"/>
      <c r="VHP885" s="80"/>
      <c r="VHQ885" s="80"/>
      <c r="VHR885" s="80"/>
      <c r="VHS885" s="80"/>
      <c r="VHT885" s="80"/>
      <c r="VHU885" s="80"/>
      <c r="VHV885" s="80"/>
      <c r="VHW885" s="80"/>
      <c r="VHX885" s="80"/>
      <c r="VHY885" s="80"/>
      <c r="VHZ885" s="80"/>
      <c r="VIA885" s="80"/>
      <c r="VIB885" s="80"/>
      <c r="VIC885" s="80"/>
      <c r="VID885" s="80"/>
      <c r="VIE885" s="80"/>
      <c r="VIF885" s="80"/>
      <c r="VIG885" s="80"/>
      <c r="VIH885" s="80"/>
      <c r="VII885" s="80"/>
      <c r="VIJ885" s="80"/>
      <c r="VIK885" s="80"/>
      <c r="VIL885" s="80"/>
      <c r="VIM885" s="80"/>
      <c r="VIN885" s="80"/>
      <c r="VIO885" s="80"/>
      <c r="VIP885" s="80"/>
      <c r="VIQ885" s="80"/>
      <c r="VIR885" s="80"/>
      <c r="VIS885" s="80"/>
      <c r="VIT885" s="80"/>
      <c r="VIU885" s="80"/>
      <c r="VIV885" s="80"/>
      <c r="VIW885" s="80"/>
      <c r="VIX885" s="80"/>
      <c r="VIY885" s="80"/>
      <c r="VIZ885" s="80"/>
      <c r="VJA885" s="80"/>
      <c r="VJB885" s="80"/>
      <c r="VJC885" s="80"/>
      <c r="VJD885" s="80"/>
      <c r="VJE885" s="80"/>
      <c r="VJF885" s="80"/>
      <c r="VJG885" s="80"/>
      <c r="VJH885" s="80"/>
      <c r="VJI885" s="80"/>
      <c r="VJJ885" s="80"/>
      <c r="VJK885" s="80"/>
      <c r="VJL885" s="80"/>
      <c r="VJM885" s="80"/>
      <c r="VJN885" s="80"/>
      <c r="VJO885" s="80"/>
      <c r="VJP885" s="80"/>
      <c r="VJQ885" s="80"/>
      <c r="VJR885" s="80"/>
      <c r="VJS885" s="80"/>
      <c r="VJT885" s="80"/>
      <c r="VJU885" s="80"/>
      <c r="VJV885" s="80"/>
      <c r="VJW885" s="80"/>
      <c r="VJX885" s="80"/>
      <c r="VJY885" s="80"/>
      <c r="VJZ885" s="80"/>
      <c r="VKA885" s="80"/>
      <c r="VKB885" s="80"/>
      <c r="VKC885" s="80"/>
      <c r="VKD885" s="80"/>
      <c r="VKE885" s="80"/>
      <c r="VKF885" s="80"/>
      <c r="VKG885" s="80"/>
      <c r="VKH885" s="80"/>
      <c r="VKI885" s="80"/>
      <c r="VKJ885" s="80"/>
      <c r="VKK885" s="80"/>
      <c r="VKL885" s="80"/>
      <c r="VKM885" s="80"/>
      <c r="VKN885" s="80"/>
      <c r="VKO885" s="80"/>
      <c r="VKP885" s="80"/>
      <c r="VKQ885" s="80"/>
      <c r="VKR885" s="80"/>
      <c r="VKS885" s="80"/>
      <c r="VKT885" s="80"/>
      <c r="VKU885" s="80"/>
      <c r="VKV885" s="80"/>
      <c r="VKW885" s="80"/>
      <c r="VKX885" s="80"/>
      <c r="VKY885" s="80"/>
      <c r="VKZ885" s="80"/>
      <c r="VLA885" s="80"/>
      <c r="VLB885" s="80"/>
      <c r="VLC885" s="80"/>
      <c r="VLD885" s="80"/>
      <c r="VLE885" s="80"/>
      <c r="VLF885" s="80"/>
      <c r="VLG885" s="80"/>
      <c r="VLH885" s="80"/>
      <c r="VLI885" s="80"/>
      <c r="VLJ885" s="80"/>
      <c r="VLK885" s="80"/>
      <c r="VLL885" s="80"/>
      <c r="VLM885" s="80"/>
      <c r="VLN885" s="80"/>
      <c r="VLO885" s="80"/>
      <c r="VLP885" s="80"/>
      <c r="VLQ885" s="80"/>
      <c r="VLR885" s="80"/>
      <c r="VLS885" s="80"/>
      <c r="VLT885" s="80"/>
      <c r="VLU885" s="80"/>
      <c r="VLV885" s="80"/>
      <c r="VLW885" s="80"/>
      <c r="VLX885" s="80"/>
      <c r="VLY885" s="80"/>
      <c r="VLZ885" s="80"/>
      <c r="VMA885" s="80"/>
      <c r="VMB885" s="80"/>
      <c r="VMC885" s="80"/>
      <c r="VMD885" s="80"/>
      <c r="VME885" s="80"/>
      <c r="VMF885" s="80"/>
      <c r="VMG885" s="80"/>
      <c r="VMH885" s="80"/>
      <c r="VMI885" s="80"/>
      <c r="VMJ885" s="80"/>
      <c r="VMK885" s="80"/>
      <c r="VML885" s="80"/>
      <c r="VMM885" s="80"/>
      <c r="VMN885" s="80"/>
      <c r="VMO885" s="80"/>
      <c r="VMP885" s="80"/>
      <c r="VMQ885" s="80"/>
      <c r="VMR885" s="80"/>
      <c r="VMS885" s="80"/>
      <c r="VMT885" s="80"/>
      <c r="VMU885" s="80"/>
      <c r="VMV885" s="80"/>
      <c r="VMW885" s="80"/>
      <c r="VMX885" s="80"/>
      <c r="VMY885" s="80"/>
      <c r="VMZ885" s="80"/>
      <c r="VNA885" s="80"/>
      <c r="VNB885" s="80"/>
      <c r="VNC885" s="80"/>
      <c r="VND885" s="80"/>
      <c r="VNE885" s="80"/>
      <c r="VNF885" s="80"/>
      <c r="VNG885" s="80"/>
      <c r="VNH885" s="80"/>
      <c r="VNI885" s="80"/>
      <c r="VNJ885" s="80"/>
      <c r="VNK885" s="80"/>
      <c r="VNL885" s="80"/>
      <c r="VNM885" s="80"/>
      <c r="VNN885" s="80"/>
      <c r="VNO885" s="80"/>
      <c r="VNP885" s="80"/>
      <c r="VNQ885" s="80"/>
      <c r="VNR885" s="80"/>
      <c r="VNS885" s="80"/>
      <c r="VNT885" s="80"/>
      <c r="VNU885" s="80"/>
      <c r="VNV885" s="80"/>
      <c r="VNW885" s="80"/>
      <c r="VNX885" s="80"/>
      <c r="VNY885" s="80"/>
      <c r="VNZ885" s="80"/>
      <c r="VOA885" s="80"/>
      <c r="VOB885" s="80"/>
      <c r="VOC885" s="80"/>
      <c r="VOD885" s="80"/>
      <c r="VOE885" s="80"/>
      <c r="VOF885" s="80"/>
      <c r="VOG885" s="80"/>
      <c r="VOH885" s="80"/>
      <c r="VOI885" s="80"/>
      <c r="VOJ885" s="80"/>
      <c r="VOK885" s="80"/>
      <c r="VOL885" s="80"/>
      <c r="VOM885" s="80"/>
      <c r="VON885" s="80"/>
      <c r="VOO885" s="80"/>
      <c r="VOP885" s="80"/>
      <c r="VOQ885" s="80"/>
      <c r="VOR885" s="80"/>
      <c r="VOS885" s="80"/>
      <c r="VOT885" s="80"/>
      <c r="VOU885" s="80"/>
      <c r="VOV885" s="80"/>
      <c r="VOW885" s="80"/>
      <c r="VOX885" s="80"/>
      <c r="VOY885" s="80"/>
      <c r="VOZ885" s="80"/>
      <c r="VPA885" s="80"/>
      <c r="VPB885" s="80"/>
      <c r="VPC885" s="80"/>
      <c r="VPD885" s="80"/>
      <c r="VPE885" s="80"/>
      <c r="VPF885" s="80"/>
      <c r="VPG885" s="80"/>
      <c r="VPH885" s="80"/>
      <c r="VPI885" s="80"/>
      <c r="VPJ885" s="80"/>
      <c r="VPK885" s="80"/>
      <c r="VPL885" s="80"/>
      <c r="VPM885" s="80"/>
      <c r="VPN885" s="80"/>
      <c r="VPO885" s="80"/>
      <c r="VPP885" s="80"/>
      <c r="VPQ885" s="80"/>
      <c r="VPR885" s="80"/>
      <c r="VPS885" s="80"/>
      <c r="VPT885" s="80"/>
      <c r="VPU885" s="80"/>
      <c r="VPV885" s="80"/>
      <c r="VPW885" s="80"/>
      <c r="VPX885" s="80"/>
      <c r="VPY885" s="80"/>
      <c r="VPZ885" s="80"/>
      <c r="VQA885" s="80"/>
      <c r="VQB885" s="80"/>
      <c r="VQC885" s="80"/>
      <c r="VQD885" s="80"/>
      <c r="VQE885" s="80"/>
      <c r="VQF885" s="80"/>
      <c r="VQG885" s="80"/>
      <c r="VQH885" s="80"/>
      <c r="VQI885" s="80"/>
      <c r="VQJ885" s="80"/>
      <c r="VQK885" s="80"/>
      <c r="VQL885" s="80"/>
      <c r="VQM885" s="80"/>
      <c r="VQN885" s="80"/>
      <c r="VQO885" s="80"/>
      <c r="VQP885" s="80"/>
      <c r="VQQ885" s="80"/>
      <c r="VQR885" s="80"/>
      <c r="VQS885" s="80"/>
      <c r="VQT885" s="80"/>
      <c r="VQU885" s="80"/>
      <c r="VQV885" s="80"/>
      <c r="VQW885" s="80"/>
      <c r="VQX885" s="80"/>
      <c r="VQY885" s="80"/>
      <c r="VQZ885" s="80"/>
      <c r="VRA885" s="80"/>
      <c r="VRB885" s="80"/>
      <c r="VRC885" s="80"/>
      <c r="VRD885" s="80"/>
      <c r="VRE885" s="80"/>
      <c r="VRF885" s="80"/>
      <c r="VRG885" s="80"/>
      <c r="VRH885" s="80"/>
      <c r="VRI885" s="80"/>
      <c r="VRJ885" s="80"/>
      <c r="VRK885" s="80"/>
      <c r="VRL885" s="80"/>
      <c r="VRM885" s="80"/>
      <c r="VRN885" s="80"/>
      <c r="VRO885" s="80"/>
      <c r="VRP885" s="80"/>
      <c r="VRQ885" s="80"/>
      <c r="VRR885" s="80"/>
      <c r="VRS885" s="80"/>
      <c r="VRT885" s="80"/>
      <c r="VRU885" s="80"/>
      <c r="VRV885" s="80"/>
      <c r="VRW885" s="80"/>
      <c r="VRX885" s="80"/>
      <c r="VRY885" s="80"/>
      <c r="VRZ885" s="80"/>
      <c r="VSA885" s="80"/>
      <c r="VSB885" s="80"/>
      <c r="VSC885" s="80"/>
      <c r="VSD885" s="80"/>
      <c r="VSE885" s="80"/>
      <c r="VSF885" s="80"/>
      <c r="VSG885" s="80"/>
      <c r="VSH885" s="80"/>
      <c r="VSI885" s="80"/>
      <c r="VSJ885" s="80"/>
      <c r="VSK885" s="80"/>
      <c r="VSL885" s="80"/>
      <c r="VSM885" s="80"/>
      <c r="VSN885" s="80"/>
      <c r="VSO885" s="80"/>
      <c r="VSP885" s="80"/>
      <c r="VSQ885" s="80"/>
      <c r="VSR885" s="80"/>
      <c r="VSS885" s="80"/>
      <c r="VST885" s="80"/>
      <c r="VSU885" s="80"/>
      <c r="VSV885" s="80"/>
      <c r="VSW885" s="80"/>
      <c r="VSX885" s="80"/>
      <c r="VSY885" s="80"/>
      <c r="VSZ885" s="80"/>
      <c r="VTA885" s="80"/>
      <c r="VTB885" s="80"/>
      <c r="VTC885" s="80"/>
      <c r="VTD885" s="80"/>
      <c r="VTE885" s="80"/>
      <c r="VTF885" s="80"/>
      <c r="VTG885" s="80"/>
      <c r="VTH885" s="80"/>
      <c r="VTI885" s="80"/>
      <c r="VTJ885" s="80"/>
      <c r="VTK885" s="80"/>
      <c r="VTL885" s="80"/>
      <c r="VTM885" s="80"/>
      <c r="VTN885" s="80"/>
      <c r="VTO885" s="80"/>
      <c r="VTP885" s="80"/>
      <c r="VTQ885" s="80"/>
      <c r="VTR885" s="80"/>
      <c r="VTS885" s="80"/>
      <c r="VTT885" s="80"/>
      <c r="VTU885" s="80"/>
      <c r="VTV885" s="80"/>
      <c r="VTW885" s="80"/>
      <c r="VTX885" s="80"/>
      <c r="VTY885" s="80"/>
      <c r="VTZ885" s="80"/>
      <c r="VUA885" s="80"/>
      <c r="VUB885" s="80"/>
      <c r="VUC885" s="80"/>
      <c r="VUD885" s="80"/>
      <c r="VUE885" s="80"/>
      <c r="VUF885" s="80"/>
      <c r="VUG885" s="80"/>
      <c r="VUH885" s="80"/>
      <c r="VUI885" s="80"/>
      <c r="VUJ885" s="80"/>
      <c r="VUK885" s="80"/>
      <c r="VUL885" s="80"/>
      <c r="VUM885" s="80"/>
      <c r="VUN885" s="80"/>
      <c r="VUO885" s="80"/>
      <c r="VUP885" s="80"/>
      <c r="VUQ885" s="80"/>
      <c r="VUR885" s="80"/>
      <c r="VUS885" s="80"/>
      <c r="VUT885" s="80"/>
      <c r="VUU885" s="80"/>
      <c r="VUV885" s="80"/>
      <c r="VUW885" s="80"/>
      <c r="VUX885" s="80"/>
      <c r="VUY885" s="80"/>
      <c r="VUZ885" s="80"/>
      <c r="VVA885" s="80"/>
      <c r="VVB885" s="80"/>
      <c r="VVC885" s="80"/>
      <c r="VVD885" s="80"/>
      <c r="VVE885" s="80"/>
      <c r="VVF885" s="80"/>
      <c r="VVG885" s="80"/>
      <c r="VVH885" s="80"/>
      <c r="VVI885" s="80"/>
      <c r="VVJ885" s="80"/>
      <c r="VVK885" s="80"/>
      <c r="VVL885" s="80"/>
      <c r="VVM885" s="80"/>
      <c r="VVN885" s="80"/>
      <c r="VVO885" s="80"/>
      <c r="VVP885" s="80"/>
      <c r="VVQ885" s="80"/>
      <c r="VVR885" s="80"/>
      <c r="VVS885" s="80"/>
      <c r="VVT885" s="80"/>
      <c r="VVU885" s="80"/>
      <c r="VVV885" s="80"/>
      <c r="VVW885" s="80"/>
      <c r="VVX885" s="80"/>
      <c r="VVY885" s="80"/>
      <c r="VVZ885" s="80"/>
      <c r="VWA885" s="80"/>
      <c r="VWB885" s="80"/>
      <c r="VWC885" s="80"/>
      <c r="VWD885" s="80"/>
      <c r="VWE885" s="80"/>
      <c r="VWF885" s="80"/>
      <c r="VWG885" s="80"/>
      <c r="VWH885" s="80"/>
      <c r="VWI885" s="80"/>
      <c r="VWJ885" s="80"/>
      <c r="VWK885" s="80"/>
      <c r="VWL885" s="80"/>
      <c r="VWM885" s="80"/>
      <c r="VWN885" s="80"/>
      <c r="VWO885" s="80"/>
      <c r="VWP885" s="80"/>
      <c r="VWQ885" s="80"/>
      <c r="VWR885" s="80"/>
      <c r="VWS885" s="80"/>
      <c r="VWT885" s="80"/>
      <c r="VWU885" s="80"/>
      <c r="VWV885" s="80"/>
      <c r="VWW885" s="80"/>
      <c r="VWX885" s="80"/>
      <c r="VWY885" s="80"/>
      <c r="VWZ885" s="80"/>
      <c r="VXA885" s="80"/>
      <c r="VXB885" s="80"/>
      <c r="VXC885" s="80"/>
      <c r="VXD885" s="80"/>
      <c r="VXE885" s="80"/>
      <c r="VXF885" s="80"/>
      <c r="VXG885" s="80"/>
      <c r="VXH885" s="80"/>
      <c r="VXI885" s="80"/>
      <c r="VXJ885" s="80"/>
      <c r="VXK885" s="80"/>
      <c r="VXL885" s="80"/>
      <c r="VXM885" s="80"/>
      <c r="VXN885" s="80"/>
      <c r="VXO885" s="80"/>
      <c r="VXP885" s="80"/>
      <c r="VXQ885" s="80"/>
      <c r="VXR885" s="80"/>
      <c r="VXS885" s="80"/>
      <c r="VXT885" s="80"/>
      <c r="VXU885" s="80"/>
      <c r="VXV885" s="80"/>
      <c r="VXW885" s="80"/>
      <c r="VXX885" s="80"/>
      <c r="VXY885" s="80"/>
      <c r="VXZ885" s="80"/>
      <c r="VYA885" s="80"/>
      <c r="VYB885" s="80"/>
      <c r="VYC885" s="80"/>
      <c r="VYD885" s="80"/>
      <c r="VYE885" s="80"/>
      <c r="VYF885" s="80"/>
      <c r="VYG885" s="80"/>
      <c r="VYH885" s="80"/>
      <c r="VYI885" s="80"/>
      <c r="VYJ885" s="80"/>
      <c r="VYK885" s="80"/>
      <c r="VYL885" s="80"/>
      <c r="VYM885" s="80"/>
      <c r="VYN885" s="80"/>
      <c r="VYO885" s="80"/>
      <c r="VYP885" s="80"/>
      <c r="VYQ885" s="80"/>
      <c r="VYR885" s="80"/>
      <c r="VYS885" s="80"/>
      <c r="VYT885" s="80"/>
      <c r="VYU885" s="80"/>
      <c r="VYV885" s="80"/>
      <c r="VYW885" s="80"/>
      <c r="VYX885" s="80"/>
      <c r="VYY885" s="80"/>
      <c r="VYZ885" s="80"/>
      <c r="VZA885" s="80"/>
      <c r="VZB885" s="80"/>
      <c r="VZC885" s="80"/>
      <c r="VZD885" s="80"/>
      <c r="VZE885" s="80"/>
      <c r="VZF885" s="80"/>
      <c r="VZG885" s="80"/>
      <c r="VZH885" s="80"/>
      <c r="VZI885" s="80"/>
      <c r="VZJ885" s="80"/>
      <c r="VZK885" s="80"/>
      <c r="VZL885" s="80"/>
      <c r="VZM885" s="80"/>
      <c r="VZN885" s="80"/>
      <c r="VZO885" s="80"/>
      <c r="VZP885" s="80"/>
      <c r="VZQ885" s="80"/>
      <c r="VZR885" s="80"/>
      <c r="VZS885" s="80"/>
      <c r="VZT885" s="80"/>
      <c r="VZU885" s="80"/>
      <c r="VZV885" s="80"/>
      <c r="VZW885" s="80"/>
      <c r="VZX885" s="80"/>
      <c r="VZY885" s="80"/>
      <c r="VZZ885" s="80"/>
      <c r="WAA885" s="80"/>
      <c r="WAB885" s="80"/>
      <c r="WAC885" s="80"/>
      <c r="WAD885" s="80"/>
      <c r="WAE885" s="80"/>
      <c r="WAF885" s="80"/>
      <c r="WAG885" s="80"/>
      <c r="WAH885" s="80"/>
      <c r="WAI885" s="80"/>
      <c r="WAJ885" s="80"/>
      <c r="WAK885" s="80"/>
      <c r="WAL885" s="80"/>
      <c r="WAM885" s="80"/>
      <c r="WAN885" s="80"/>
      <c r="WAO885" s="80"/>
      <c r="WAP885" s="80"/>
      <c r="WAQ885" s="80"/>
      <c r="WAR885" s="80"/>
      <c r="WAS885" s="80"/>
      <c r="WAT885" s="80"/>
      <c r="WAU885" s="80"/>
      <c r="WAV885" s="80"/>
      <c r="WAW885" s="80"/>
      <c r="WAX885" s="80"/>
      <c r="WAY885" s="80"/>
      <c r="WAZ885" s="80"/>
      <c r="WBA885" s="80"/>
      <c r="WBB885" s="80"/>
      <c r="WBC885" s="80"/>
      <c r="WBD885" s="80"/>
      <c r="WBE885" s="80"/>
      <c r="WBF885" s="80"/>
      <c r="WBG885" s="80"/>
      <c r="WBH885" s="80"/>
      <c r="WBI885" s="80"/>
      <c r="WBJ885" s="80"/>
      <c r="WBK885" s="80"/>
      <c r="WBL885" s="80"/>
      <c r="WBM885" s="80"/>
      <c r="WBN885" s="80"/>
      <c r="WBO885" s="80"/>
      <c r="WBP885" s="80"/>
      <c r="WBQ885" s="80"/>
      <c r="WBR885" s="80"/>
      <c r="WBS885" s="80"/>
      <c r="WBT885" s="80"/>
      <c r="WBU885" s="80"/>
      <c r="WBV885" s="80"/>
      <c r="WBW885" s="80"/>
      <c r="WBX885" s="80"/>
      <c r="WBY885" s="80"/>
      <c r="WBZ885" s="80"/>
      <c r="WCA885" s="80"/>
      <c r="WCB885" s="80"/>
      <c r="WCC885" s="80"/>
      <c r="WCD885" s="80"/>
      <c r="WCE885" s="80"/>
      <c r="WCF885" s="80"/>
      <c r="WCG885" s="80"/>
      <c r="WCH885" s="80"/>
      <c r="WCI885" s="80"/>
      <c r="WCJ885" s="80"/>
      <c r="WCK885" s="80"/>
      <c r="WCL885" s="80"/>
      <c r="WCM885" s="80"/>
      <c r="WCN885" s="80"/>
      <c r="WCO885" s="80"/>
      <c r="WCP885" s="80"/>
      <c r="WCQ885" s="80"/>
      <c r="WCR885" s="80"/>
      <c r="WCS885" s="80"/>
      <c r="WCT885" s="80"/>
      <c r="WCU885" s="80"/>
      <c r="WCV885" s="80"/>
      <c r="WCW885" s="80"/>
      <c r="WCX885" s="80"/>
      <c r="WCY885" s="80"/>
      <c r="WCZ885" s="80"/>
      <c r="WDA885" s="80"/>
      <c r="WDB885" s="80"/>
      <c r="WDC885" s="80"/>
      <c r="WDD885" s="80"/>
      <c r="WDE885" s="80"/>
      <c r="WDF885" s="80"/>
      <c r="WDG885" s="80"/>
      <c r="WDH885" s="80"/>
      <c r="WDI885" s="80"/>
      <c r="WDJ885" s="80"/>
      <c r="WDK885" s="80"/>
      <c r="WDL885" s="80"/>
      <c r="WDM885" s="80"/>
      <c r="WDN885" s="80"/>
      <c r="WDO885" s="80"/>
      <c r="WDP885" s="80"/>
      <c r="WDQ885" s="80"/>
      <c r="WDR885" s="80"/>
      <c r="WDS885" s="80"/>
      <c r="WDT885" s="80"/>
      <c r="WDU885" s="80"/>
      <c r="WDV885" s="80"/>
      <c r="WDW885" s="80"/>
      <c r="WDX885" s="80"/>
      <c r="WDY885" s="80"/>
      <c r="WDZ885" s="80"/>
      <c r="WEA885" s="80"/>
      <c r="WEB885" s="80"/>
      <c r="WEC885" s="80"/>
      <c r="WED885" s="80"/>
      <c r="WEE885" s="80"/>
      <c r="WEF885" s="80"/>
      <c r="WEG885" s="80"/>
      <c r="WEH885" s="80"/>
      <c r="WEI885" s="80"/>
      <c r="WEJ885" s="80"/>
      <c r="WEK885" s="80"/>
      <c r="WEL885" s="80"/>
      <c r="WEM885" s="80"/>
      <c r="WEN885" s="80"/>
      <c r="WEO885" s="80"/>
      <c r="WEP885" s="80"/>
      <c r="WEQ885" s="80"/>
      <c r="WER885" s="80"/>
      <c r="WES885" s="80"/>
      <c r="WET885" s="80"/>
      <c r="WEU885" s="80"/>
      <c r="WEV885" s="80"/>
      <c r="WEW885" s="80"/>
      <c r="WEX885" s="80"/>
      <c r="WEY885" s="80"/>
      <c r="WEZ885" s="80"/>
      <c r="WFA885" s="80"/>
      <c r="WFB885" s="80"/>
      <c r="WFC885" s="80"/>
      <c r="WFD885" s="80"/>
      <c r="WFE885" s="80"/>
      <c r="WFF885" s="80"/>
      <c r="WFG885" s="80"/>
      <c r="WFH885" s="80"/>
      <c r="WFI885" s="80"/>
      <c r="WFJ885" s="80"/>
      <c r="WFK885" s="80"/>
      <c r="WFL885" s="80"/>
      <c r="WFM885" s="80"/>
      <c r="WFN885" s="80"/>
      <c r="WFO885" s="80"/>
      <c r="WFP885" s="80"/>
      <c r="WFQ885" s="80"/>
      <c r="WFR885" s="80"/>
      <c r="WFS885" s="80"/>
      <c r="WFT885" s="80"/>
      <c r="WFU885" s="80"/>
      <c r="WFV885" s="80"/>
      <c r="WFW885" s="80"/>
      <c r="WFX885" s="80"/>
      <c r="WFY885" s="80"/>
      <c r="WFZ885" s="80"/>
      <c r="WGA885" s="80"/>
      <c r="WGB885" s="80"/>
      <c r="WGC885" s="80"/>
      <c r="WGD885" s="80"/>
      <c r="WGE885" s="80"/>
      <c r="WGF885" s="80"/>
      <c r="WGG885" s="80"/>
      <c r="WGH885" s="80"/>
      <c r="WGI885" s="80"/>
      <c r="WGJ885" s="80"/>
      <c r="WGK885" s="80"/>
      <c r="WGL885" s="80"/>
      <c r="WGM885" s="80"/>
      <c r="WGN885" s="80"/>
      <c r="WGO885" s="80"/>
      <c r="WGP885" s="80"/>
      <c r="WGQ885" s="80"/>
      <c r="WGR885" s="80"/>
      <c r="WGS885" s="80"/>
      <c r="WGT885" s="80"/>
      <c r="WGU885" s="80"/>
      <c r="WGV885" s="80"/>
      <c r="WGW885" s="80"/>
      <c r="WGX885" s="80"/>
      <c r="WGY885" s="80"/>
      <c r="WGZ885" s="80"/>
      <c r="WHA885" s="80"/>
      <c r="WHB885" s="80"/>
      <c r="WHC885" s="80"/>
      <c r="WHD885" s="80"/>
      <c r="WHE885" s="80"/>
      <c r="WHF885" s="80"/>
      <c r="WHG885" s="80"/>
      <c r="WHH885" s="80"/>
      <c r="WHI885" s="80"/>
      <c r="WHJ885" s="80"/>
      <c r="WHK885" s="80"/>
      <c r="WHL885" s="80"/>
      <c r="WHM885" s="80"/>
      <c r="WHN885" s="80"/>
      <c r="WHO885" s="80"/>
      <c r="WHP885" s="80"/>
      <c r="WHQ885" s="80"/>
      <c r="WHR885" s="80"/>
      <c r="WHS885" s="80"/>
      <c r="WHT885" s="80"/>
      <c r="WHU885" s="80"/>
      <c r="WHV885" s="80"/>
      <c r="WHW885" s="80"/>
      <c r="WHX885" s="80"/>
      <c r="WHY885" s="80"/>
      <c r="WHZ885" s="80"/>
      <c r="WIA885" s="80"/>
      <c r="WIB885" s="80"/>
      <c r="WIC885" s="80"/>
      <c r="WID885" s="80"/>
      <c r="WIE885" s="80"/>
      <c r="WIF885" s="80"/>
      <c r="WIG885" s="80"/>
      <c r="WIH885" s="80"/>
      <c r="WII885" s="80"/>
      <c r="WIJ885" s="80"/>
      <c r="WIK885" s="80"/>
      <c r="WIL885" s="80"/>
      <c r="WIM885" s="80"/>
      <c r="WIN885" s="80"/>
      <c r="WIO885" s="80"/>
      <c r="WIP885" s="80"/>
      <c r="WIQ885" s="80"/>
      <c r="WIR885" s="80"/>
      <c r="WIS885" s="80"/>
      <c r="WIT885" s="80"/>
      <c r="WIU885" s="80"/>
      <c r="WIV885" s="80"/>
      <c r="WIW885" s="80"/>
      <c r="WIX885" s="80"/>
      <c r="WIY885" s="80"/>
      <c r="WIZ885" s="80"/>
      <c r="WJA885" s="80"/>
      <c r="WJB885" s="80"/>
      <c r="WJC885" s="80"/>
      <c r="WJD885" s="80"/>
      <c r="WJE885" s="80"/>
      <c r="WJF885" s="80"/>
      <c r="WJG885" s="80"/>
      <c r="WJH885" s="80"/>
      <c r="WJI885" s="80"/>
      <c r="WJJ885" s="80"/>
      <c r="WJK885" s="80"/>
      <c r="WJL885" s="80"/>
      <c r="WJM885" s="80"/>
      <c r="WJN885" s="80"/>
      <c r="WJO885" s="80"/>
      <c r="WJP885" s="80"/>
      <c r="WJQ885" s="80"/>
      <c r="WJR885" s="80"/>
      <c r="WJS885" s="80"/>
      <c r="WJT885" s="80"/>
      <c r="WJU885" s="80"/>
      <c r="WJV885" s="80"/>
      <c r="WJW885" s="80"/>
      <c r="WJX885" s="80"/>
      <c r="WJY885" s="80"/>
      <c r="WJZ885" s="80"/>
      <c r="WKA885" s="80"/>
      <c r="WKB885" s="80"/>
      <c r="WKC885" s="80"/>
      <c r="WKD885" s="80"/>
      <c r="WKE885" s="80"/>
      <c r="WKF885" s="80"/>
      <c r="WKG885" s="80"/>
      <c r="WKH885" s="80"/>
      <c r="WKI885" s="80"/>
      <c r="WKJ885" s="80"/>
      <c r="WKK885" s="80"/>
      <c r="WKL885" s="80"/>
      <c r="WKM885" s="80"/>
      <c r="WKN885" s="80"/>
      <c r="WKO885" s="80"/>
      <c r="WKP885" s="80"/>
      <c r="WKQ885" s="80"/>
      <c r="WKR885" s="80"/>
      <c r="WKS885" s="80"/>
      <c r="WKT885" s="80"/>
      <c r="WKU885" s="80"/>
      <c r="WKV885" s="80"/>
      <c r="WKW885" s="80"/>
      <c r="WKX885" s="80"/>
      <c r="WKY885" s="80"/>
      <c r="WKZ885" s="80"/>
      <c r="WLA885" s="80"/>
      <c r="WLB885" s="80"/>
      <c r="WLC885" s="80"/>
      <c r="WLD885" s="80"/>
      <c r="WLE885" s="80"/>
      <c r="WLF885" s="80"/>
      <c r="WLG885" s="80"/>
      <c r="WLH885" s="80"/>
      <c r="WLI885" s="80"/>
      <c r="WLJ885" s="80"/>
      <c r="WLK885" s="80"/>
      <c r="WLL885" s="80"/>
      <c r="WLM885" s="80"/>
      <c r="WLN885" s="80"/>
      <c r="WLO885" s="80"/>
      <c r="WLP885" s="80"/>
      <c r="WLQ885" s="80"/>
      <c r="WLR885" s="80"/>
      <c r="WLS885" s="80"/>
      <c r="WLT885" s="80"/>
      <c r="WLU885" s="80"/>
      <c r="WLV885" s="80"/>
      <c r="WLW885" s="80"/>
      <c r="WLX885" s="80"/>
      <c r="WLY885" s="80"/>
      <c r="WLZ885" s="80"/>
      <c r="WMA885" s="80"/>
      <c r="WMB885" s="80"/>
      <c r="WMC885" s="80"/>
      <c r="WMD885" s="80"/>
      <c r="WME885" s="80"/>
      <c r="WMF885" s="80"/>
      <c r="WMG885" s="80"/>
      <c r="WMH885" s="80"/>
      <c r="WMI885" s="80"/>
      <c r="WMJ885" s="80"/>
      <c r="WMK885" s="80"/>
      <c r="WML885" s="80"/>
      <c r="WMM885" s="80"/>
      <c r="WMN885" s="80"/>
      <c r="WMO885" s="80"/>
      <c r="WMP885" s="80"/>
      <c r="WMQ885" s="80"/>
      <c r="WMR885" s="80"/>
      <c r="WMS885" s="80"/>
      <c r="WMT885" s="80"/>
      <c r="WMU885" s="80"/>
      <c r="WMV885" s="80"/>
      <c r="WMW885" s="80"/>
      <c r="WMX885" s="80"/>
      <c r="WMY885" s="80"/>
      <c r="WMZ885" s="80"/>
      <c r="WNA885" s="80"/>
      <c r="WNB885" s="80"/>
      <c r="WNC885" s="80"/>
      <c r="WND885" s="80"/>
      <c r="WNE885" s="80"/>
      <c r="WNF885" s="80"/>
      <c r="WNG885" s="80"/>
      <c r="WNH885" s="80"/>
      <c r="WNI885" s="80"/>
      <c r="WNJ885" s="80"/>
      <c r="WNK885" s="80"/>
      <c r="WNL885" s="80"/>
      <c r="WNM885" s="80"/>
      <c r="WNN885" s="80"/>
      <c r="WNO885" s="80"/>
      <c r="WNP885" s="80"/>
      <c r="WNQ885" s="80"/>
      <c r="WNR885" s="80"/>
      <c r="WNS885" s="80"/>
      <c r="WNT885" s="80"/>
      <c r="WNU885" s="80"/>
      <c r="WNV885" s="80"/>
      <c r="WNW885" s="80"/>
      <c r="WNX885" s="80"/>
      <c r="WNY885" s="80"/>
      <c r="WNZ885" s="80"/>
      <c r="WOA885" s="80"/>
      <c r="WOB885" s="80"/>
      <c r="WOC885" s="80"/>
      <c r="WOD885" s="80"/>
      <c r="WOE885" s="80"/>
      <c r="WOF885" s="80"/>
      <c r="WOG885" s="80"/>
      <c r="WOH885" s="80"/>
      <c r="WOI885" s="80"/>
      <c r="WOJ885" s="80"/>
      <c r="WOK885" s="80"/>
      <c r="WOL885" s="80"/>
      <c r="WOM885" s="80"/>
      <c r="WON885" s="80"/>
      <c r="WOO885" s="80"/>
      <c r="WOP885" s="80"/>
      <c r="WOQ885" s="80"/>
      <c r="WOR885" s="80"/>
      <c r="WOS885" s="80"/>
      <c r="WOT885" s="80"/>
      <c r="WOU885" s="80"/>
      <c r="WOV885" s="80"/>
      <c r="WOW885" s="80"/>
      <c r="WOX885" s="80"/>
      <c r="WOY885" s="80"/>
      <c r="WOZ885" s="80"/>
      <c r="WPA885" s="80"/>
      <c r="WPB885" s="80"/>
      <c r="WPC885" s="80"/>
      <c r="WPD885" s="80"/>
      <c r="WPE885" s="80"/>
      <c r="WPF885" s="80"/>
      <c r="WPG885" s="80"/>
      <c r="WPH885" s="80"/>
      <c r="WPI885" s="80"/>
      <c r="WPJ885" s="80"/>
      <c r="WPK885" s="80"/>
      <c r="WPL885" s="80"/>
      <c r="WPM885" s="80"/>
      <c r="WPN885" s="80"/>
      <c r="WPO885" s="80"/>
      <c r="WPP885" s="80"/>
      <c r="WPQ885" s="80"/>
      <c r="WPR885" s="80"/>
      <c r="WPS885" s="80"/>
      <c r="WPT885" s="80"/>
      <c r="WPU885" s="80"/>
      <c r="WPV885" s="80"/>
      <c r="WPW885" s="80"/>
      <c r="WPX885" s="80"/>
      <c r="WPY885" s="80"/>
      <c r="WPZ885" s="80"/>
      <c r="WQA885" s="80"/>
      <c r="WQB885" s="80"/>
      <c r="WQC885" s="80"/>
      <c r="WQD885" s="80"/>
      <c r="WQE885" s="80"/>
      <c r="WQF885" s="80"/>
      <c r="WQG885" s="80"/>
      <c r="WQH885" s="80"/>
      <c r="WQI885" s="80"/>
      <c r="WQJ885" s="80"/>
      <c r="WQK885" s="80"/>
      <c r="WQL885" s="80"/>
      <c r="WQM885" s="80"/>
      <c r="WQN885" s="80"/>
      <c r="WQO885" s="80"/>
      <c r="WQP885" s="80"/>
      <c r="WQQ885" s="80"/>
      <c r="WQR885" s="80"/>
      <c r="WQS885" s="80"/>
      <c r="WQT885" s="80"/>
      <c r="WQU885" s="80"/>
      <c r="WQV885" s="80"/>
      <c r="WQW885" s="80"/>
      <c r="WQX885" s="80"/>
      <c r="WQY885" s="80"/>
      <c r="WQZ885" s="80"/>
      <c r="WRA885" s="80"/>
      <c r="WRB885" s="80"/>
      <c r="WRC885" s="80"/>
      <c r="WRD885" s="80"/>
      <c r="WRE885" s="80"/>
      <c r="WRF885" s="80"/>
      <c r="WRG885" s="80"/>
      <c r="WRH885" s="80"/>
      <c r="WRI885" s="80"/>
      <c r="WRJ885" s="80"/>
      <c r="WRK885" s="80"/>
      <c r="WRL885" s="80"/>
      <c r="WRM885" s="80"/>
      <c r="WRN885" s="80"/>
      <c r="WRO885" s="80"/>
      <c r="WRP885" s="80"/>
      <c r="WRQ885" s="80"/>
      <c r="WRR885" s="80"/>
      <c r="WRS885" s="80"/>
      <c r="WRT885" s="80"/>
      <c r="WRU885" s="80"/>
      <c r="WRV885" s="80"/>
      <c r="WRW885" s="80"/>
      <c r="WRX885" s="80"/>
      <c r="WRY885" s="80"/>
      <c r="WRZ885" s="80"/>
      <c r="WSA885" s="80"/>
      <c r="WSB885" s="80"/>
      <c r="WSC885" s="80"/>
      <c r="WSD885" s="80"/>
      <c r="WSE885" s="80"/>
      <c r="WSF885" s="80"/>
      <c r="WSG885" s="80"/>
      <c r="WSH885" s="80"/>
      <c r="WSI885" s="80"/>
      <c r="WSJ885" s="80"/>
      <c r="WSK885" s="80"/>
      <c r="WSL885" s="80"/>
      <c r="WSM885" s="80"/>
      <c r="WSN885" s="80"/>
      <c r="WSO885" s="80"/>
      <c r="WSP885" s="80"/>
      <c r="WSQ885" s="80"/>
      <c r="WSR885" s="80"/>
      <c r="WSS885" s="80"/>
      <c r="WST885" s="80"/>
      <c r="WSU885" s="80"/>
      <c r="WSV885" s="80"/>
      <c r="WSW885" s="80"/>
      <c r="WSX885" s="80"/>
      <c r="WSY885" s="80"/>
      <c r="WSZ885" s="80"/>
      <c r="WTA885" s="80"/>
      <c r="WTB885" s="80"/>
      <c r="WTC885" s="80"/>
      <c r="WTD885" s="80"/>
      <c r="WTE885" s="80"/>
      <c r="WTF885" s="80"/>
      <c r="WTG885" s="80"/>
      <c r="WTH885" s="80"/>
      <c r="WTI885" s="80"/>
      <c r="WTJ885" s="80"/>
      <c r="WTK885" s="80"/>
      <c r="WTL885" s="80"/>
      <c r="WTM885" s="80"/>
      <c r="WTN885" s="80"/>
      <c r="WTO885" s="80"/>
      <c r="WTP885" s="80"/>
      <c r="WTQ885" s="80"/>
      <c r="WTR885" s="80"/>
      <c r="WTS885" s="80"/>
      <c r="WTT885" s="80"/>
      <c r="WTU885" s="80"/>
      <c r="WTV885" s="80"/>
      <c r="WTW885" s="80"/>
      <c r="WTX885" s="80"/>
      <c r="WTY885" s="80"/>
      <c r="WTZ885" s="80"/>
      <c r="WUA885" s="80"/>
      <c r="WUB885" s="80"/>
      <c r="WUC885" s="80"/>
      <c r="WUD885" s="80"/>
      <c r="WUE885" s="80"/>
      <c r="WUF885" s="80"/>
      <c r="WUG885" s="80"/>
      <c r="WUH885" s="80"/>
      <c r="WUI885" s="80"/>
      <c r="WUJ885" s="80"/>
      <c r="WUK885" s="80"/>
      <c r="WUL885" s="80"/>
      <c r="WUM885" s="80"/>
      <c r="WUN885" s="80"/>
      <c r="WUO885" s="80"/>
      <c r="WUP885" s="80"/>
      <c r="WUQ885" s="80"/>
      <c r="WUR885" s="80"/>
      <c r="WUS885" s="80"/>
      <c r="WUT885" s="80"/>
      <c r="WUU885" s="80"/>
      <c r="WUV885" s="80"/>
      <c r="WUW885" s="80"/>
      <c r="WUX885" s="80"/>
      <c r="WUY885" s="80"/>
      <c r="WUZ885" s="80"/>
      <c r="WVA885" s="80"/>
      <c r="WVB885" s="80"/>
      <c r="WVC885" s="80"/>
      <c r="WVD885" s="80"/>
      <c r="WVE885" s="80"/>
      <c r="WVF885" s="80"/>
      <c r="WVG885" s="80"/>
      <c r="WVH885" s="80"/>
      <c r="WVI885" s="80"/>
      <c r="WVJ885" s="80"/>
      <c r="WVK885" s="80"/>
      <c r="WVL885" s="80"/>
      <c r="WVM885" s="80"/>
      <c r="WVN885" s="80"/>
      <c r="WVO885" s="80"/>
      <c r="WVP885" s="80"/>
      <c r="WVQ885" s="80"/>
      <c r="WVR885" s="80"/>
      <c r="WVS885" s="80"/>
      <c r="WVT885" s="80"/>
      <c r="WVU885" s="80"/>
      <c r="WVV885" s="80"/>
      <c r="WVW885" s="80"/>
      <c r="WVX885" s="80"/>
      <c r="WVY885" s="80"/>
      <c r="WVZ885" s="80"/>
      <c r="WWA885" s="80"/>
      <c r="WWB885" s="80"/>
      <c r="WWC885" s="80"/>
      <c r="WWD885" s="80"/>
      <c r="WWE885" s="80"/>
      <c r="WWF885" s="80"/>
      <c r="WWG885" s="80"/>
      <c r="WWH885" s="80"/>
      <c r="WWI885" s="80"/>
      <c r="WWJ885" s="80"/>
      <c r="WWK885" s="80"/>
      <c r="WWL885" s="80"/>
      <c r="WWM885" s="80"/>
      <c r="WWN885" s="80"/>
      <c r="WWO885" s="80"/>
      <c r="WWP885" s="80"/>
      <c r="WWQ885" s="80"/>
      <c r="WWR885" s="80"/>
      <c r="WWS885" s="80"/>
      <c r="WWT885" s="80"/>
      <c r="WWU885" s="80"/>
      <c r="WWV885" s="80"/>
      <c r="WWW885" s="80"/>
      <c r="WWX885" s="80"/>
      <c r="WWY885" s="80"/>
      <c r="WWZ885" s="80"/>
      <c r="WXA885" s="80"/>
      <c r="WXB885" s="80"/>
      <c r="WXC885" s="80"/>
      <c r="WXD885" s="80"/>
      <c r="WXE885" s="80"/>
      <c r="WXF885" s="80"/>
      <c r="WXG885" s="80"/>
      <c r="WXH885" s="80"/>
      <c r="WXI885" s="80"/>
      <c r="WXJ885" s="80"/>
      <c r="WXK885" s="80"/>
      <c r="WXL885" s="80"/>
      <c r="WXM885" s="80"/>
      <c r="WXN885" s="80"/>
      <c r="WXO885" s="80"/>
      <c r="WXP885" s="80"/>
      <c r="WXQ885" s="80"/>
      <c r="WXR885" s="80"/>
      <c r="WXS885" s="80"/>
      <c r="WXT885" s="80"/>
      <c r="WXU885" s="80"/>
      <c r="WXV885" s="80"/>
      <c r="WXW885" s="80"/>
      <c r="WXX885" s="80"/>
      <c r="WXY885" s="80"/>
      <c r="WXZ885" s="80"/>
      <c r="WYA885" s="80"/>
      <c r="WYB885" s="80"/>
      <c r="WYC885" s="80"/>
      <c r="WYD885" s="80"/>
      <c r="WYE885" s="80"/>
      <c r="WYF885" s="80"/>
      <c r="WYG885" s="80"/>
      <c r="WYH885" s="80"/>
      <c r="WYI885" s="80"/>
      <c r="WYJ885" s="80"/>
      <c r="WYK885" s="80"/>
      <c r="WYL885" s="80"/>
      <c r="WYM885" s="80"/>
      <c r="WYN885" s="80"/>
      <c r="WYO885" s="80"/>
      <c r="WYP885" s="80"/>
      <c r="WYQ885" s="80"/>
      <c r="WYR885" s="80"/>
      <c r="WYS885" s="80"/>
      <c r="WYT885" s="80"/>
      <c r="WYU885" s="80"/>
      <c r="WYV885" s="80"/>
      <c r="WYW885" s="80"/>
      <c r="WYX885" s="80"/>
      <c r="WYY885" s="80"/>
      <c r="WYZ885" s="80"/>
      <c r="WZA885" s="80"/>
      <c r="WZB885" s="80"/>
      <c r="WZC885" s="80"/>
      <c r="WZD885" s="80"/>
      <c r="WZE885" s="80"/>
      <c r="WZF885" s="80"/>
      <c r="WZG885" s="80"/>
      <c r="WZH885" s="80"/>
      <c r="WZI885" s="80"/>
      <c r="WZJ885" s="80"/>
      <c r="WZK885" s="80"/>
      <c r="WZL885" s="80"/>
      <c r="WZM885" s="80"/>
      <c r="WZN885" s="80"/>
      <c r="WZO885" s="80"/>
      <c r="WZP885" s="80"/>
      <c r="WZQ885" s="80"/>
      <c r="WZR885" s="80"/>
      <c r="WZS885" s="80"/>
      <c r="WZT885" s="80"/>
      <c r="WZU885" s="80"/>
      <c r="WZV885" s="80"/>
      <c r="WZW885" s="80"/>
      <c r="WZX885" s="80"/>
      <c r="WZY885" s="80"/>
      <c r="WZZ885" s="80"/>
      <c r="XAA885" s="80"/>
      <c r="XAB885" s="80"/>
      <c r="XAC885" s="80"/>
      <c r="XAD885" s="80"/>
      <c r="XAE885" s="80"/>
      <c r="XAF885" s="80"/>
      <c r="XAG885" s="80"/>
      <c r="XAH885" s="80"/>
      <c r="XAI885" s="80"/>
      <c r="XAJ885" s="80"/>
      <c r="XAK885" s="80"/>
      <c r="XAL885" s="80"/>
      <c r="XAM885" s="80"/>
      <c r="XAN885" s="80"/>
      <c r="XAO885" s="80"/>
      <c r="XAP885" s="80"/>
      <c r="XAQ885" s="80"/>
      <c r="XAR885" s="80"/>
      <c r="XAS885" s="80"/>
      <c r="XAT885" s="80"/>
      <c r="XAU885" s="80"/>
      <c r="XAV885" s="80"/>
      <c r="XAW885" s="80"/>
      <c r="XAX885" s="80"/>
      <c r="XAY885" s="80"/>
      <c r="XAZ885" s="80"/>
      <c r="XBA885" s="80"/>
      <c r="XBB885" s="80"/>
      <c r="XBC885" s="80"/>
      <c r="XBD885" s="80"/>
      <c r="XBE885" s="80"/>
      <c r="XBF885" s="80"/>
      <c r="XBG885" s="80"/>
      <c r="XBH885" s="80"/>
      <c r="XBI885" s="80"/>
      <c r="XBJ885" s="80"/>
      <c r="XBK885" s="80"/>
      <c r="XBL885" s="80"/>
      <c r="XBM885" s="80"/>
      <c r="XBN885" s="80"/>
      <c r="XBO885" s="80"/>
      <c r="XBP885" s="80"/>
      <c r="XBQ885" s="80"/>
      <c r="XBR885" s="80"/>
      <c r="XBS885" s="80"/>
      <c r="XBT885" s="80"/>
      <c r="XBU885" s="80"/>
      <c r="XBV885" s="80"/>
      <c r="XBW885" s="80"/>
      <c r="XBX885" s="80"/>
      <c r="XBY885" s="80"/>
      <c r="XBZ885" s="80"/>
      <c r="XCA885" s="80"/>
      <c r="XCB885" s="80"/>
      <c r="XCC885" s="80"/>
      <c r="XCD885" s="80"/>
      <c r="XCE885" s="80"/>
      <c r="XCF885" s="80"/>
      <c r="XCG885" s="80"/>
      <c r="XCH885" s="80"/>
      <c r="XCI885" s="80"/>
      <c r="XCJ885" s="80"/>
      <c r="XCK885" s="80"/>
      <c r="XCL885" s="80"/>
      <c r="XCM885" s="80"/>
      <c r="XCN885" s="80"/>
      <c r="XCO885" s="80"/>
      <c r="XCP885" s="80"/>
      <c r="XCQ885" s="80"/>
      <c r="XCR885" s="80"/>
      <c r="XCS885" s="80"/>
      <c r="XCT885" s="80"/>
      <c r="XCU885" s="80"/>
      <c r="XCV885" s="80"/>
      <c r="XCW885" s="80"/>
      <c r="XCX885" s="80"/>
      <c r="XCY885" s="80"/>
      <c r="XCZ885" s="80"/>
      <c r="XDA885" s="80"/>
      <c r="XDB885" s="80"/>
      <c r="XDC885" s="80"/>
      <c r="XDD885" s="80"/>
      <c r="XDE885" s="80"/>
      <c r="XDF885" s="80"/>
      <c r="XDG885" s="80"/>
      <c r="XDH885" s="80"/>
      <c r="XDI885" s="80"/>
      <c r="XDJ885" s="80"/>
      <c r="XDK885" s="80"/>
      <c r="XDL885" s="80"/>
      <c r="XDM885" s="80"/>
      <c r="XDN885" s="80"/>
      <c r="XDO885" s="80"/>
      <c r="XDP885" s="80"/>
      <c r="XDQ885" s="80"/>
      <c r="XDR885" s="80"/>
      <c r="XDS885" s="80"/>
      <c r="XDT885" s="80"/>
      <c r="XDU885" s="80"/>
      <c r="XDV885" s="80"/>
      <c r="XDW885" s="80"/>
      <c r="XDX885" s="80"/>
      <c r="XDY885" s="80"/>
      <c r="XDZ885" s="80"/>
      <c r="XEA885" s="80"/>
      <c r="XEB885" s="80"/>
      <c r="XEC885" s="80"/>
      <c r="XED885" s="80"/>
      <c r="XEE885" s="80"/>
      <c r="XEF885" s="80"/>
      <c r="XEG885" s="80"/>
      <c r="XEH885" s="80"/>
      <c r="XEI885" s="80"/>
      <c r="XEJ885" s="80"/>
      <c r="XEK885" s="80"/>
      <c r="XEL885" s="80"/>
      <c r="XEM885" s="80"/>
      <c r="XEN885" s="80"/>
      <c r="XEO885" s="80"/>
      <c r="XEP885" s="80"/>
      <c r="XEQ885" s="80"/>
      <c r="XER885" s="80"/>
      <c r="XES885" s="80"/>
      <c r="XET885" s="80"/>
      <c r="XEU885" s="80"/>
      <c r="XEV885" s="80"/>
      <c r="XEW885" s="80"/>
      <c r="XEX885" s="80"/>
      <c r="XEY885" s="80"/>
      <c r="XEZ885" s="80"/>
      <c r="XFA885" s="80"/>
    </row>
    <row r="886" spans="1:16381" s="87" customFormat="1" ht="14.15" customHeight="1" x14ac:dyDescent="0.2">
      <c r="A886" s="327"/>
      <c r="B886" s="144" t="s">
        <v>4373</v>
      </c>
      <c r="C886" s="946"/>
      <c r="D886" s="947"/>
      <c r="E886" s="947"/>
      <c r="F886" s="947"/>
      <c r="G886" s="947"/>
      <c r="H886" s="947"/>
      <c r="I886" s="947"/>
      <c r="J886" s="947"/>
      <c r="K886" s="947"/>
      <c r="L886" s="947"/>
      <c r="M886" s="947"/>
      <c r="N886" s="947"/>
      <c r="O886" s="947"/>
      <c r="P886" s="947"/>
      <c r="Q886" s="947"/>
      <c r="R886" s="947"/>
      <c r="S886" s="947"/>
      <c r="T886" s="947"/>
      <c r="U886" s="947"/>
      <c r="V886" s="947"/>
      <c r="W886" s="947"/>
      <c r="X886" s="947"/>
      <c r="Y886" s="947"/>
      <c r="Z886" s="947"/>
      <c r="AA886" s="947"/>
      <c r="AB886" s="947"/>
      <c r="AC886" s="947"/>
      <c r="AD886" s="947"/>
      <c r="AE886" s="947"/>
      <c r="AF886" s="947"/>
      <c r="AG886" s="947"/>
      <c r="AH886" s="947"/>
      <c r="AI886" s="947"/>
      <c r="AJ886" s="947"/>
      <c r="AK886" s="947"/>
      <c r="AL886" s="948"/>
      <c r="AM886" s="85" t="s">
        <v>654</v>
      </c>
      <c r="AN886" s="85"/>
      <c r="AO886" s="85"/>
      <c r="AP886" s="85"/>
      <c r="AQ886" s="85"/>
      <c r="AR886" s="85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  <c r="BR886" s="99"/>
      <c r="BS886" s="99"/>
      <c r="BT886" s="99"/>
      <c r="BU886" s="99"/>
      <c r="BV886" s="99"/>
      <c r="BW886" s="99"/>
      <c r="BX886" s="99"/>
      <c r="BY886" s="99"/>
      <c r="BZ886" s="99"/>
      <c r="CA886" s="99"/>
      <c r="CB886" s="99"/>
      <c r="CC886" s="99"/>
      <c r="CD886" s="99"/>
      <c r="CE886" s="99"/>
      <c r="CF886" s="99"/>
      <c r="CG886" s="99"/>
      <c r="CH886" s="99"/>
      <c r="CI886" s="99"/>
      <c r="CJ886" s="99"/>
      <c r="CK886" s="99"/>
      <c r="CL886" s="99"/>
      <c r="CM886" s="99"/>
      <c r="CN886" s="99"/>
      <c r="CO886" s="99"/>
      <c r="CP886" s="99"/>
      <c r="CQ886" s="99"/>
      <c r="CR886" s="99"/>
      <c r="CS886" s="99"/>
      <c r="CT886" s="99"/>
      <c r="CU886" s="99"/>
      <c r="CV886" s="99"/>
      <c r="CW886" s="99"/>
      <c r="CX886" s="99"/>
      <c r="CY886" s="99"/>
      <c r="CZ886" s="99"/>
      <c r="DA886" s="99"/>
      <c r="DB886" s="99"/>
      <c r="DC886" s="99"/>
      <c r="DD886" s="99"/>
      <c r="DE886" s="99"/>
      <c r="DF886" s="99"/>
      <c r="DG886" s="99"/>
      <c r="DH886" s="99"/>
      <c r="DI886" s="99"/>
      <c r="DJ886" s="99"/>
      <c r="DK886" s="99"/>
      <c r="DL886" s="99"/>
      <c r="DM886" s="99"/>
      <c r="DN886" s="99"/>
      <c r="DO886" s="99"/>
      <c r="DP886" s="99"/>
      <c r="DQ886" s="99"/>
      <c r="DR886" s="99"/>
      <c r="DS886" s="99"/>
      <c r="DT886" s="99"/>
      <c r="DU886" s="99"/>
      <c r="DV886" s="99"/>
      <c r="DW886" s="99"/>
      <c r="DX886" s="99"/>
      <c r="DY886" s="99"/>
      <c r="DZ886" s="99"/>
      <c r="EA886" s="99"/>
      <c r="EB886" s="99"/>
      <c r="EC886" s="99"/>
      <c r="ED886" s="99"/>
      <c r="EE886" s="99"/>
      <c r="EF886" s="99"/>
      <c r="EG886" s="99"/>
      <c r="EH886" s="99"/>
      <c r="EI886" s="99"/>
      <c r="EJ886" s="99"/>
      <c r="EK886" s="99"/>
      <c r="EL886" s="99"/>
      <c r="EM886" s="99"/>
      <c r="EN886" s="99"/>
      <c r="EO886" s="99"/>
      <c r="EP886" s="99"/>
      <c r="EQ886" s="99"/>
      <c r="ER886" s="99"/>
      <c r="ES886" s="99"/>
      <c r="ET886" s="99"/>
      <c r="EU886" s="99"/>
      <c r="EV886" s="99"/>
      <c r="EW886" s="99"/>
      <c r="EX886" s="99"/>
      <c r="EY886" s="99"/>
      <c r="EZ886" s="99"/>
      <c r="FA886" s="99"/>
      <c r="FB886" s="99"/>
      <c r="FC886" s="99"/>
      <c r="FD886" s="99"/>
      <c r="FE886" s="99"/>
      <c r="FF886" s="99"/>
      <c r="FG886" s="99"/>
      <c r="FH886" s="99"/>
      <c r="FI886" s="99"/>
      <c r="FJ886" s="99"/>
      <c r="FK886" s="99"/>
      <c r="FL886" s="99"/>
      <c r="FM886" s="99"/>
      <c r="FN886" s="99"/>
      <c r="FO886" s="99"/>
      <c r="FP886" s="99"/>
      <c r="FQ886" s="99"/>
      <c r="FR886" s="99"/>
      <c r="FS886" s="99"/>
      <c r="FT886" s="99"/>
      <c r="FU886" s="99"/>
      <c r="FV886" s="99"/>
      <c r="FW886" s="99"/>
      <c r="FX886" s="99"/>
      <c r="FY886" s="99"/>
      <c r="FZ886" s="99"/>
      <c r="GA886" s="99"/>
      <c r="GB886" s="99"/>
      <c r="GC886" s="99"/>
      <c r="GD886" s="99"/>
      <c r="GE886" s="99"/>
      <c r="GF886" s="99"/>
      <c r="GG886" s="99"/>
      <c r="GH886" s="99"/>
      <c r="GI886" s="99"/>
      <c r="GJ886" s="99"/>
      <c r="GK886" s="99"/>
      <c r="GL886" s="99"/>
      <c r="GM886" s="99"/>
      <c r="GN886" s="99"/>
      <c r="GO886" s="99"/>
      <c r="GP886" s="99"/>
      <c r="GQ886" s="99"/>
      <c r="GR886" s="99"/>
      <c r="GS886" s="99"/>
      <c r="GT886" s="99"/>
      <c r="GU886" s="99"/>
      <c r="GV886" s="99"/>
      <c r="GW886" s="99"/>
      <c r="GX886" s="99"/>
      <c r="GY886" s="99"/>
      <c r="GZ886" s="99"/>
      <c r="HA886" s="99"/>
      <c r="HB886" s="99"/>
      <c r="HC886" s="99"/>
      <c r="HD886" s="99"/>
      <c r="HE886" s="99"/>
      <c r="HF886" s="99"/>
      <c r="HG886" s="99"/>
      <c r="HH886" s="99"/>
      <c r="HI886" s="99"/>
      <c r="HJ886" s="99"/>
      <c r="HK886" s="99"/>
      <c r="HL886" s="99"/>
      <c r="HM886" s="99"/>
      <c r="HN886" s="99"/>
      <c r="HO886" s="99"/>
      <c r="HP886" s="99"/>
      <c r="HQ886" s="99"/>
      <c r="HR886" s="99"/>
      <c r="HS886" s="99"/>
      <c r="HT886" s="99"/>
      <c r="HU886" s="99"/>
      <c r="HV886" s="99"/>
      <c r="HW886" s="99"/>
      <c r="HX886" s="99"/>
      <c r="HY886" s="99"/>
      <c r="HZ886" s="99"/>
      <c r="IA886" s="99"/>
      <c r="IB886" s="99"/>
      <c r="IC886" s="99"/>
      <c r="ID886" s="99"/>
      <c r="IE886" s="99"/>
      <c r="IF886" s="99"/>
      <c r="IG886" s="99"/>
      <c r="IH886" s="99"/>
      <c r="II886" s="99"/>
      <c r="IJ886" s="99"/>
      <c r="IK886" s="99"/>
      <c r="IL886" s="99"/>
      <c r="IM886" s="99"/>
      <c r="IN886" s="99"/>
      <c r="IO886" s="99"/>
      <c r="IP886" s="99"/>
      <c r="IQ886" s="99"/>
      <c r="IR886" s="99"/>
      <c r="IS886" s="99"/>
      <c r="IT886" s="99"/>
      <c r="IU886" s="99"/>
      <c r="IV886" s="99"/>
      <c r="IW886" s="99"/>
      <c r="IX886" s="99"/>
      <c r="IY886" s="99"/>
      <c r="IZ886" s="99"/>
      <c r="JA886" s="99"/>
      <c r="JB886" s="99"/>
      <c r="JC886" s="99"/>
      <c r="JD886" s="99"/>
      <c r="JE886" s="99"/>
      <c r="JF886" s="99"/>
      <c r="JG886" s="99"/>
      <c r="JH886" s="99"/>
      <c r="JI886" s="99"/>
      <c r="JJ886" s="99"/>
      <c r="JK886" s="99"/>
      <c r="JL886" s="99"/>
      <c r="JM886" s="99"/>
      <c r="JN886" s="99"/>
      <c r="JO886" s="99"/>
      <c r="JP886" s="99"/>
      <c r="JQ886" s="99"/>
      <c r="JR886" s="99"/>
      <c r="JS886" s="99"/>
      <c r="JT886" s="99"/>
      <c r="JU886" s="99"/>
      <c r="JV886" s="99"/>
      <c r="JW886" s="99"/>
      <c r="JX886" s="99"/>
      <c r="JY886" s="99"/>
      <c r="JZ886" s="99"/>
      <c r="KA886" s="99"/>
      <c r="KB886" s="99"/>
      <c r="KC886" s="99"/>
      <c r="KD886" s="99"/>
      <c r="KE886" s="99"/>
      <c r="KF886" s="99"/>
      <c r="KG886" s="99"/>
      <c r="KH886" s="99"/>
      <c r="KI886" s="99"/>
      <c r="KJ886" s="99"/>
      <c r="KK886" s="99"/>
      <c r="KL886" s="99"/>
      <c r="KM886" s="99"/>
      <c r="KN886" s="99"/>
      <c r="KO886" s="99"/>
      <c r="KP886" s="99"/>
      <c r="KQ886" s="99"/>
      <c r="KR886" s="99"/>
      <c r="KS886" s="99"/>
      <c r="KT886" s="99"/>
      <c r="KU886" s="99"/>
      <c r="KV886" s="99"/>
      <c r="KW886" s="99"/>
      <c r="KX886" s="99"/>
      <c r="KY886" s="99"/>
      <c r="KZ886" s="99"/>
      <c r="LA886" s="99"/>
      <c r="LB886" s="99"/>
      <c r="LC886" s="99"/>
      <c r="LD886" s="99"/>
      <c r="LE886" s="99"/>
      <c r="LF886" s="99"/>
      <c r="LG886" s="99"/>
      <c r="LH886" s="99"/>
      <c r="LI886" s="99"/>
      <c r="LJ886" s="99"/>
      <c r="LK886" s="99"/>
      <c r="LL886" s="99"/>
      <c r="LM886" s="99"/>
      <c r="LN886" s="99"/>
      <c r="LO886" s="99"/>
      <c r="LP886" s="99"/>
      <c r="LQ886" s="99"/>
      <c r="LR886" s="99"/>
      <c r="LS886" s="99"/>
      <c r="LT886" s="99"/>
      <c r="LU886" s="99"/>
      <c r="LV886" s="99"/>
      <c r="LW886" s="99"/>
      <c r="LX886" s="99"/>
      <c r="LY886" s="99"/>
      <c r="LZ886" s="99"/>
      <c r="MA886" s="99"/>
      <c r="MB886" s="99"/>
      <c r="MC886" s="99"/>
      <c r="MD886" s="99"/>
      <c r="ME886" s="99"/>
      <c r="MF886" s="99"/>
      <c r="MG886" s="99"/>
      <c r="MH886" s="99"/>
      <c r="MI886" s="99"/>
      <c r="MJ886" s="99"/>
      <c r="MK886" s="99"/>
      <c r="ML886" s="99"/>
      <c r="MM886" s="99"/>
      <c r="MN886" s="99"/>
      <c r="MO886" s="99"/>
      <c r="MP886" s="99"/>
      <c r="MQ886" s="99"/>
      <c r="MR886" s="99"/>
      <c r="MS886" s="99"/>
      <c r="MT886" s="99"/>
      <c r="MU886" s="99"/>
      <c r="MV886" s="99"/>
      <c r="MW886" s="99"/>
      <c r="MX886" s="99"/>
      <c r="MY886" s="99"/>
      <c r="MZ886" s="99"/>
      <c r="NA886" s="99"/>
      <c r="NB886" s="99"/>
      <c r="NC886" s="99"/>
      <c r="ND886" s="99"/>
      <c r="NE886" s="99"/>
      <c r="NF886" s="99"/>
      <c r="NG886" s="99"/>
      <c r="NH886" s="99"/>
      <c r="NI886" s="99"/>
      <c r="NJ886" s="99"/>
      <c r="NK886" s="99"/>
      <c r="NL886" s="99"/>
      <c r="NM886" s="99"/>
      <c r="NN886" s="99"/>
      <c r="NO886" s="99"/>
      <c r="NP886" s="99"/>
      <c r="NQ886" s="99"/>
      <c r="NR886" s="99"/>
      <c r="NS886" s="99"/>
      <c r="NT886" s="99"/>
      <c r="NU886" s="99"/>
      <c r="NV886" s="99"/>
      <c r="NW886" s="99"/>
      <c r="NX886" s="99"/>
      <c r="NY886" s="99"/>
      <c r="NZ886" s="99"/>
      <c r="OA886" s="99"/>
      <c r="OB886" s="99"/>
      <c r="OC886" s="99"/>
      <c r="OD886" s="99"/>
      <c r="OE886" s="99"/>
      <c r="OF886" s="99"/>
      <c r="OG886" s="99"/>
      <c r="OH886" s="99"/>
      <c r="OI886" s="99"/>
      <c r="OJ886" s="99"/>
      <c r="OK886" s="99"/>
      <c r="OL886" s="99"/>
      <c r="OM886" s="99"/>
      <c r="ON886" s="99"/>
      <c r="OO886" s="99"/>
      <c r="OP886" s="99"/>
      <c r="OQ886" s="99"/>
      <c r="OR886" s="99"/>
      <c r="OS886" s="99"/>
      <c r="OT886" s="99"/>
      <c r="OU886" s="99"/>
      <c r="OV886" s="99"/>
      <c r="OW886" s="99"/>
      <c r="OX886" s="99"/>
      <c r="OY886" s="99"/>
      <c r="OZ886" s="99"/>
      <c r="PA886" s="99"/>
      <c r="PB886" s="99"/>
      <c r="PC886" s="99"/>
      <c r="PD886" s="99"/>
      <c r="PE886" s="99"/>
      <c r="PF886" s="99"/>
      <c r="PG886" s="99"/>
      <c r="PH886" s="99"/>
      <c r="PI886" s="99"/>
      <c r="PJ886" s="99"/>
      <c r="PK886" s="99"/>
      <c r="PL886" s="99"/>
      <c r="PM886" s="99"/>
      <c r="PN886" s="99"/>
      <c r="PO886" s="99"/>
      <c r="PP886" s="99"/>
      <c r="PQ886" s="99"/>
      <c r="PR886" s="99"/>
      <c r="PS886" s="99"/>
      <c r="PT886" s="99"/>
      <c r="PU886" s="99"/>
      <c r="PV886" s="99"/>
      <c r="PW886" s="99"/>
      <c r="PX886" s="99"/>
      <c r="PY886" s="99"/>
      <c r="PZ886" s="99"/>
      <c r="QA886" s="99"/>
      <c r="QB886" s="99"/>
      <c r="QC886" s="99"/>
      <c r="QD886" s="99"/>
      <c r="QE886" s="99"/>
      <c r="QF886" s="99"/>
      <c r="QG886" s="99"/>
      <c r="QH886" s="99"/>
      <c r="QI886" s="99"/>
      <c r="QJ886" s="99"/>
      <c r="QK886" s="99"/>
      <c r="QL886" s="99"/>
      <c r="QM886" s="99"/>
      <c r="QN886" s="99"/>
      <c r="QO886" s="99"/>
      <c r="QP886" s="99"/>
      <c r="QQ886" s="99"/>
      <c r="QR886" s="99"/>
      <c r="QS886" s="99"/>
      <c r="QT886" s="99"/>
      <c r="QU886" s="99"/>
      <c r="QV886" s="99"/>
      <c r="QW886" s="99"/>
      <c r="QX886" s="99"/>
      <c r="QY886" s="99"/>
      <c r="QZ886" s="99"/>
      <c r="RA886" s="99"/>
      <c r="RB886" s="99"/>
      <c r="RC886" s="99"/>
      <c r="RD886" s="99"/>
      <c r="RE886" s="99"/>
      <c r="RF886" s="99"/>
      <c r="RG886" s="99"/>
      <c r="RH886" s="99"/>
      <c r="RI886" s="99"/>
      <c r="RJ886" s="99"/>
      <c r="RK886" s="99"/>
      <c r="RL886" s="99"/>
      <c r="RM886" s="99"/>
      <c r="RN886" s="99"/>
      <c r="RO886" s="99"/>
      <c r="RP886" s="99"/>
      <c r="RQ886" s="99"/>
      <c r="RR886" s="99"/>
      <c r="RS886" s="99"/>
      <c r="RT886" s="99"/>
      <c r="RU886" s="99"/>
      <c r="RV886" s="99"/>
      <c r="RW886" s="99"/>
      <c r="RX886" s="99"/>
      <c r="RY886" s="99"/>
      <c r="RZ886" s="99"/>
      <c r="SA886" s="99"/>
      <c r="SB886" s="99"/>
      <c r="SC886" s="99"/>
      <c r="SD886" s="99"/>
      <c r="SE886" s="99"/>
      <c r="SF886" s="99"/>
      <c r="SG886" s="99"/>
      <c r="SH886" s="99"/>
      <c r="SI886" s="99"/>
      <c r="SJ886" s="99"/>
      <c r="SK886" s="99"/>
      <c r="SL886" s="99"/>
      <c r="SM886" s="99"/>
      <c r="SN886" s="99"/>
      <c r="SO886" s="99"/>
      <c r="SP886" s="99"/>
      <c r="SQ886" s="99"/>
      <c r="SR886" s="99"/>
      <c r="SS886" s="99"/>
      <c r="ST886" s="99"/>
      <c r="SU886" s="99"/>
      <c r="SV886" s="99"/>
      <c r="SW886" s="99"/>
      <c r="SX886" s="99"/>
      <c r="SY886" s="99"/>
      <c r="SZ886" s="99"/>
      <c r="TA886" s="99"/>
      <c r="TB886" s="99"/>
      <c r="TC886" s="99"/>
      <c r="TD886" s="99"/>
      <c r="TE886" s="99"/>
      <c r="TF886" s="99"/>
      <c r="TG886" s="99"/>
      <c r="TH886" s="99"/>
      <c r="TI886" s="99"/>
      <c r="TJ886" s="99"/>
      <c r="TK886" s="99"/>
      <c r="TL886" s="99"/>
      <c r="TM886" s="99"/>
      <c r="TN886" s="99"/>
      <c r="TO886" s="99"/>
      <c r="TP886" s="99"/>
      <c r="TQ886" s="99"/>
      <c r="TR886" s="99"/>
      <c r="TS886" s="99"/>
      <c r="TT886" s="99"/>
      <c r="TU886" s="99"/>
      <c r="TV886" s="99"/>
      <c r="TW886" s="99"/>
      <c r="TX886" s="99"/>
      <c r="TY886" s="99"/>
      <c r="TZ886" s="99"/>
      <c r="UA886" s="99"/>
      <c r="UB886" s="99"/>
      <c r="UC886" s="99"/>
      <c r="UD886" s="99"/>
      <c r="UE886" s="99"/>
      <c r="UF886" s="99"/>
      <c r="UG886" s="99"/>
      <c r="UH886" s="99"/>
      <c r="UI886" s="99"/>
      <c r="UJ886" s="99"/>
      <c r="UK886" s="99"/>
      <c r="UL886" s="99"/>
      <c r="UM886" s="99"/>
      <c r="UN886" s="99"/>
      <c r="UO886" s="99"/>
      <c r="UP886" s="99"/>
      <c r="UQ886" s="99"/>
      <c r="UR886" s="99"/>
      <c r="US886" s="99"/>
      <c r="UT886" s="99"/>
      <c r="UU886" s="99"/>
      <c r="UV886" s="99"/>
      <c r="UW886" s="99"/>
      <c r="UX886" s="99"/>
      <c r="UY886" s="99"/>
      <c r="UZ886" s="99"/>
      <c r="VA886" s="99"/>
      <c r="VB886" s="99"/>
      <c r="VC886" s="99"/>
      <c r="VD886" s="99"/>
      <c r="VE886" s="99"/>
      <c r="VF886" s="99"/>
      <c r="VG886" s="99"/>
      <c r="VH886" s="99"/>
      <c r="VI886" s="99"/>
      <c r="VJ886" s="99"/>
      <c r="VK886" s="99"/>
      <c r="VL886" s="99"/>
      <c r="VM886" s="99"/>
      <c r="VN886" s="99"/>
      <c r="VO886" s="99"/>
      <c r="VP886" s="99"/>
      <c r="VQ886" s="99"/>
      <c r="VR886" s="99"/>
      <c r="VS886" s="99"/>
      <c r="VT886" s="99"/>
      <c r="VU886" s="99"/>
      <c r="VV886" s="99"/>
      <c r="VW886" s="99"/>
      <c r="VX886" s="99"/>
      <c r="VY886" s="99"/>
      <c r="VZ886" s="99"/>
      <c r="WA886" s="99"/>
      <c r="WB886" s="99"/>
      <c r="WC886" s="99"/>
      <c r="WD886" s="99"/>
      <c r="WE886" s="99"/>
      <c r="WF886" s="99"/>
      <c r="WG886" s="99"/>
      <c r="WH886" s="99"/>
      <c r="WI886" s="99"/>
      <c r="WJ886" s="99"/>
      <c r="WK886" s="99"/>
      <c r="WL886" s="99"/>
      <c r="WM886" s="99"/>
      <c r="WN886" s="99"/>
      <c r="WO886" s="99"/>
      <c r="WP886" s="99"/>
      <c r="WQ886" s="99"/>
      <c r="WR886" s="99"/>
      <c r="WS886" s="99"/>
      <c r="WT886" s="99"/>
      <c r="WU886" s="99"/>
      <c r="WV886" s="99"/>
      <c r="WW886" s="99"/>
      <c r="WX886" s="99"/>
      <c r="WY886" s="99"/>
      <c r="WZ886" s="99"/>
      <c r="XA886" s="99"/>
      <c r="XB886" s="99"/>
      <c r="XC886" s="99"/>
      <c r="XD886" s="99"/>
      <c r="XE886" s="99"/>
      <c r="XF886" s="99"/>
      <c r="XG886" s="99"/>
      <c r="XH886" s="99"/>
      <c r="XI886" s="99"/>
      <c r="XJ886" s="99"/>
      <c r="XK886" s="99"/>
      <c r="XL886" s="99"/>
      <c r="XM886" s="99"/>
      <c r="XN886" s="99"/>
      <c r="XO886" s="99"/>
      <c r="XP886" s="99"/>
      <c r="XQ886" s="99"/>
      <c r="XR886" s="99"/>
      <c r="XS886" s="99"/>
      <c r="XT886" s="99"/>
      <c r="XU886" s="99"/>
      <c r="XV886" s="99"/>
      <c r="XW886" s="99"/>
      <c r="XX886" s="99"/>
      <c r="XY886" s="99"/>
      <c r="XZ886" s="99"/>
      <c r="YA886" s="99"/>
      <c r="YB886" s="99"/>
      <c r="YC886" s="99"/>
      <c r="YD886" s="99"/>
      <c r="YE886" s="99"/>
      <c r="YF886" s="99"/>
      <c r="YG886" s="99"/>
      <c r="YH886" s="99"/>
      <c r="YI886" s="99"/>
      <c r="YJ886" s="99"/>
      <c r="YK886" s="99"/>
      <c r="YL886" s="99"/>
      <c r="YM886" s="99"/>
      <c r="YN886" s="99"/>
      <c r="YO886" s="99"/>
      <c r="YP886" s="99"/>
      <c r="YQ886" s="99"/>
      <c r="YR886" s="99"/>
      <c r="YS886" s="99"/>
      <c r="YT886" s="99"/>
      <c r="YU886" s="99"/>
      <c r="YV886" s="99"/>
      <c r="YW886" s="99"/>
      <c r="YX886" s="99"/>
      <c r="YY886" s="99"/>
      <c r="YZ886" s="99"/>
      <c r="ZA886" s="99"/>
      <c r="ZB886" s="99"/>
      <c r="ZC886" s="99"/>
      <c r="ZD886" s="99"/>
      <c r="ZE886" s="99"/>
      <c r="ZF886" s="99"/>
      <c r="ZG886" s="99"/>
      <c r="ZH886" s="99"/>
      <c r="ZI886" s="99"/>
      <c r="ZJ886" s="99"/>
      <c r="ZK886" s="99"/>
      <c r="ZL886" s="99"/>
      <c r="ZM886" s="99"/>
      <c r="ZN886" s="99"/>
      <c r="ZO886" s="99"/>
      <c r="ZP886" s="99"/>
      <c r="ZQ886" s="99"/>
      <c r="ZR886" s="99"/>
      <c r="ZS886" s="99"/>
      <c r="ZT886" s="99"/>
      <c r="ZU886" s="99"/>
      <c r="ZV886" s="99"/>
      <c r="ZW886" s="99"/>
      <c r="ZX886" s="99"/>
      <c r="ZY886" s="99"/>
      <c r="ZZ886" s="99"/>
      <c r="AAA886" s="99"/>
      <c r="AAB886" s="99"/>
      <c r="AAC886" s="99"/>
      <c r="AAD886" s="99"/>
      <c r="AAE886" s="99"/>
      <c r="AAF886" s="99"/>
      <c r="AAG886" s="99"/>
      <c r="AAH886" s="99"/>
      <c r="AAI886" s="99"/>
      <c r="AAJ886" s="99"/>
      <c r="AAK886" s="99"/>
      <c r="AAL886" s="99"/>
      <c r="AAM886" s="99"/>
      <c r="AAN886" s="99"/>
      <c r="AAO886" s="99"/>
      <c r="AAP886" s="99"/>
      <c r="AAQ886" s="99"/>
      <c r="AAR886" s="99"/>
      <c r="AAS886" s="99"/>
      <c r="AAT886" s="99"/>
      <c r="AAU886" s="99"/>
      <c r="AAV886" s="99"/>
      <c r="AAW886" s="99"/>
      <c r="AAX886" s="99"/>
      <c r="AAY886" s="99"/>
      <c r="AAZ886" s="99"/>
      <c r="ABA886" s="99"/>
      <c r="ABB886" s="99"/>
      <c r="ABC886" s="99"/>
      <c r="ABD886" s="99"/>
      <c r="ABE886" s="99"/>
      <c r="ABF886" s="99"/>
      <c r="ABG886" s="99"/>
      <c r="ABH886" s="99"/>
      <c r="ABI886" s="99"/>
      <c r="ABJ886" s="99"/>
      <c r="ABK886" s="99"/>
      <c r="ABL886" s="99"/>
      <c r="ABM886" s="99"/>
      <c r="ABN886" s="99"/>
      <c r="ABO886" s="99"/>
      <c r="ABP886" s="99"/>
      <c r="ABQ886" s="99"/>
      <c r="ABR886" s="99"/>
      <c r="ABS886" s="99"/>
      <c r="ABT886" s="99"/>
      <c r="ABU886" s="99"/>
      <c r="ABV886" s="99"/>
      <c r="ABW886" s="99"/>
      <c r="ABX886" s="99"/>
      <c r="ABY886" s="99"/>
      <c r="ABZ886" s="99"/>
      <c r="ACA886" s="99"/>
      <c r="ACB886" s="99"/>
      <c r="ACC886" s="99"/>
      <c r="ACD886" s="99"/>
      <c r="ACE886" s="99"/>
      <c r="ACF886" s="99"/>
      <c r="ACG886" s="99"/>
      <c r="ACH886" s="99"/>
      <c r="ACI886" s="99"/>
      <c r="ACJ886" s="99"/>
      <c r="ACK886" s="99"/>
      <c r="ACL886" s="99"/>
      <c r="ACM886" s="99"/>
      <c r="ACN886" s="99"/>
      <c r="ACO886" s="99"/>
      <c r="ACP886" s="99"/>
      <c r="ACQ886" s="99"/>
      <c r="ACR886" s="99"/>
      <c r="ACS886" s="99"/>
      <c r="ACT886" s="99"/>
      <c r="ACU886" s="99"/>
      <c r="ACV886" s="99"/>
      <c r="ACW886" s="99"/>
      <c r="ACX886" s="99"/>
      <c r="ACY886" s="99"/>
      <c r="ACZ886" s="99"/>
      <c r="ADA886" s="99"/>
      <c r="ADB886" s="99"/>
      <c r="ADC886" s="99"/>
      <c r="ADD886" s="99"/>
      <c r="ADE886" s="99"/>
      <c r="ADF886" s="99"/>
      <c r="ADG886" s="99"/>
      <c r="ADH886" s="99"/>
      <c r="ADI886" s="99"/>
      <c r="ADJ886" s="99"/>
      <c r="ADK886" s="99"/>
      <c r="ADL886" s="99"/>
      <c r="ADM886" s="99"/>
      <c r="ADN886" s="99"/>
      <c r="ADO886" s="99"/>
      <c r="ADP886" s="99"/>
      <c r="ADQ886" s="99"/>
      <c r="ADR886" s="99"/>
      <c r="ADS886" s="99"/>
      <c r="ADT886" s="99"/>
      <c r="ADU886" s="99"/>
      <c r="ADV886" s="99"/>
      <c r="ADW886" s="99"/>
      <c r="ADX886" s="99"/>
      <c r="ADY886" s="99"/>
      <c r="ADZ886" s="99"/>
      <c r="AEA886" s="99"/>
      <c r="AEB886" s="99"/>
      <c r="AEC886" s="99"/>
      <c r="AED886" s="99"/>
      <c r="AEE886" s="99"/>
      <c r="AEF886" s="99"/>
      <c r="AEG886" s="99"/>
      <c r="AEH886" s="99"/>
      <c r="AEI886" s="99"/>
      <c r="AEJ886" s="99"/>
      <c r="AEK886" s="99"/>
      <c r="AEL886" s="99"/>
      <c r="AEM886" s="99"/>
      <c r="AEN886" s="99"/>
      <c r="AEO886" s="99"/>
      <c r="AEP886" s="99"/>
      <c r="AEQ886" s="99"/>
      <c r="AER886" s="99"/>
      <c r="AES886" s="99"/>
      <c r="AET886" s="99"/>
      <c r="AEU886" s="99"/>
      <c r="AEV886" s="99"/>
      <c r="AEW886" s="99"/>
      <c r="AEX886" s="99"/>
      <c r="AEY886" s="99"/>
      <c r="AEZ886" s="99"/>
      <c r="AFA886" s="99"/>
      <c r="AFB886" s="99"/>
      <c r="AFC886" s="99"/>
      <c r="AFD886" s="99"/>
      <c r="AFE886" s="99"/>
      <c r="AFF886" s="99"/>
      <c r="AFG886" s="99"/>
      <c r="AFH886" s="99"/>
      <c r="AFI886" s="99"/>
      <c r="AFJ886" s="99"/>
      <c r="AFK886" s="99"/>
      <c r="AFL886" s="99"/>
      <c r="AFM886" s="99"/>
      <c r="AFN886" s="99"/>
      <c r="AFO886" s="99"/>
      <c r="AFP886" s="99"/>
      <c r="AFQ886" s="99"/>
      <c r="AFR886" s="99"/>
      <c r="AFS886" s="99"/>
      <c r="AFT886" s="99"/>
      <c r="AFU886" s="99"/>
      <c r="AFV886" s="99"/>
      <c r="AFW886" s="99"/>
      <c r="AFX886" s="99"/>
      <c r="AFY886" s="99"/>
      <c r="AFZ886" s="99"/>
      <c r="AGA886" s="99"/>
      <c r="AGB886" s="99"/>
      <c r="AGC886" s="99"/>
      <c r="AGD886" s="99"/>
      <c r="AGE886" s="99"/>
      <c r="AGF886" s="99"/>
      <c r="AGG886" s="99"/>
      <c r="AGH886" s="99"/>
      <c r="AGI886" s="99"/>
      <c r="AGJ886" s="99"/>
      <c r="AGK886" s="99"/>
      <c r="AGL886" s="99"/>
      <c r="AGM886" s="99"/>
      <c r="AGN886" s="99"/>
      <c r="AGO886" s="99"/>
      <c r="AGP886" s="99"/>
      <c r="AGQ886" s="99"/>
      <c r="AGR886" s="99"/>
      <c r="AGS886" s="99"/>
      <c r="AGT886" s="99"/>
      <c r="AGU886" s="99"/>
      <c r="AGV886" s="99"/>
      <c r="AGW886" s="99"/>
      <c r="AGX886" s="99"/>
      <c r="AGY886" s="99"/>
      <c r="AGZ886" s="99"/>
      <c r="AHA886" s="99"/>
      <c r="AHB886" s="99"/>
      <c r="AHC886" s="99"/>
      <c r="AHD886" s="99"/>
      <c r="AHE886" s="99"/>
      <c r="AHF886" s="99"/>
      <c r="AHG886" s="99"/>
      <c r="AHH886" s="99"/>
      <c r="AHI886" s="99"/>
      <c r="AHJ886" s="99"/>
      <c r="AHK886" s="99"/>
      <c r="AHL886" s="99"/>
      <c r="AHM886" s="99"/>
      <c r="AHN886" s="99"/>
      <c r="AHO886" s="99"/>
      <c r="AHP886" s="99"/>
      <c r="AHQ886" s="99"/>
      <c r="AHR886" s="99"/>
      <c r="AHS886" s="99"/>
      <c r="AHT886" s="99"/>
      <c r="AHU886" s="99"/>
      <c r="AHV886" s="99"/>
      <c r="AHW886" s="99"/>
      <c r="AHX886" s="99"/>
      <c r="AHY886" s="99"/>
      <c r="AHZ886" s="99"/>
      <c r="AIA886" s="99"/>
      <c r="AIB886" s="99"/>
      <c r="AIC886" s="99"/>
      <c r="AID886" s="99"/>
      <c r="AIE886" s="99"/>
      <c r="AIF886" s="99"/>
      <c r="AIG886" s="99"/>
      <c r="AIH886" s="99"/>
      <c r="AII886" s="99"/>
      <c r="AIJ886" s="99"/>
      <c r="AIK886" s="99"/>
      <c r="AIL886" s="99"/>
      <c r="AIM886" s="99"/>
      <c r="AIN886" s="99"/>
      <c r="AIO886" s="99"/>
      <c r="AIP886" s="99"/>
      <c r="AIQ886" s="99"/>
      <c r="AIR886" s="99"/>
      <c r="AIS886" s="99"/>
      <c r="AIT886" s="99"/>
      <c r="AIU886" s="99"/>
      <c r="AIV886" s="99"/>
      <c r="AIW886" s="99"/>
      <c r="AIX886" s="99"/>
      <c r="AIY886" s="99"/>
      <c r="AIZ886" s="99"/>
      <c r="AJA886" s="99"/>
      <c r="AJB886" s="99"/>
      <c r="AJC886" s="99"/>
      <c r="AJD886" s="99"/>
      <c r="AJE886" s="99"/>
      <c r="AJF886" s="99"/>
      <c r="AJG886" s="99"/>
      <c r="AJH886" s="99"/>
      <c r="AJI886" s="99"/>
      <c r="AJJ886" s="99"/>
      <c r="AJK886" s="99"/>
      <c r="AJL886" s="99"/>
      <c r="AJM886" s="99"/>
      <c r="AJN886" s="99"/>
      <c r="AJO886" s="99"/>
      <c r="AJP886" s="99"/>
      <c r="AJQ886" s="99"/>
      <c r="AJR886" s="99"/>
      <c r="AJS886" s="99"/>
      <c r="AJT886" s="99"/>
      <c r="AJU886" s="99"/>
      <c r="AJV886" s="99"/>
      <c r="AJW886" s="99"/>
      <c r="AJX886" s="99"/>
      <c r="AJY886" s="99"/>
      <c r="AJZ886" s="99"/>
      <c r="AKA886" s="99"/>
      <c r="AKB886" s="99"/>
      <c r="AKC886" s="99"/>
      <c r="AKD886" s="99"/>
      <c r="AKE886" s="99"/>
      <c r="AKF886" s="99"/>
      <c r="AKG886" s="99"/>
      <c r="AKH886" s="99"/>
      <c r="AKI886" s="99"/>
      <c r="AKJ886" s="99"/>
      <c r="AKK886" s="99"/>
      <c r="AKL886" s="99"/>
      <c r="AKM886" s="99"/>
      <c r="AKN886" s="99"/>
      <c r="AKO886" s="99"/>
      <c r="AKP886" s="99"/>
      <c r="AKQ886" s="99"/>
      <c r="AKR886" s="99"/>
      <c r="AKS886" s="99"/>
      <c r="AKT886" s="99"/>
      <c r="AKU886" s="99"/>
      <c r="AKV886" s="99"/>
      <c r="AKW886" s="99"/>
      <c r="AKX886" s="99"/>
      <c r="AKY886" s="99"/>
      <c r="AKZ886" s="99"/>
      <c r="ALA886" s="99"/>
      <c r="ALB886" s="99"/>
      <c r="ALC886" s="99"/>
      <c r="ALD886" s="99"/>
      <c r="ALE886" s="99"/>
      <c r="ALF886" s="99"/>
      <c r="ALG886" s="99"/>
      <c r="ALH886" s="99"/>
      <c r="ALI886" s="99"/>
      <c r="ALJ886" s="99"/>
      <c r="ALK886" s="99"/>
      <c r="ALL886" s="99"/>
      <c r="ALM886" s="99"/>
      <c r="ALN886" s="99"/>
      <c r="ALO886" s="99"/>
      <c r="ALP886" s="99"/>
      <c r="ALQ886" s="99"/>
      <c r="ALR886" s="99"/>
      <c r="ALS886" s="99"/>
      <c r="ALT886" s="99"/>
      <c r="ALU886" s="99"/>
      <c r="ALV886" s="99"/>
      <c r="ALW886" s="99"/>
      <c r="ALX886" s="99"/>
      <c r="ALY886" s="99"/>
      <c r="ALZ886" s="99"/>
      <c r="AMA886" s="99"/>
      <c r="AMB886" s="99"/>
      <c r="AMC886" s="99"/>
      <c r="AMD886" s="99"/>
      <c r="AME886" s="99"/>
      <c r="AMF886" s="99"/>
      <c r="AMG886" s="99"/>
      <c r="AMH886" s="99"/>
      <c r="AMI886" s="99"/>
      <c r="AMJ886" s="99"/>
      <c r="AMK886" s="99"/>
      <c r="AML886" s="99"/>
      <c r="AMM886" s="99"/>
      <c r="AMN886" s="99"/>
      <c r="AMO886" s="99"/>
      <c r="AMP886" s="99"/>
      <c r="AMQ886" s="99"/>
      <c r="AMR886" s="99"/>
      <c r="AMS886" s="99"/>
      <c r="AMT886" s="99"/>
      <c r="AMU886" s="99"/>
      <c r="AMV886" s="99"/>
      <c r="AMW886" s="99"/>
      <c r="AMX886" s="99"/>
      <c r="AMY886" s="99"/>
      <c r="AMZ886" s="99"/>
      <c r="ANA886" s="99"/>
      <c r="ANB886" s="99"/>
      <c r="ANC886" s="99"/>
      <c r="AND886" s="99"/>
      <c r="ANE886" s="99"/>
      <c r="ANF886" s="99"/>
      <c r="ANG886" s="99"/>
      <c r="ANH886" s="99"/>
      <c r="ANI886" s="99"/>
      <c r="ANJ886" s="99"/>
      <c r="ANK886" s="99"/>
      <c r="ANL886" s="99"/>
      <c r="ANM886" s="99"/>
      <c r="ANN886" s="99"/>
      <c r="ANO886" s="99"/>
      <c r="ANP886" s="99"/>
      <c r="ANQ886" s="99"/>
      <c r="ANR886" s="99"/>
      <c r="ANS886" s="99"/>
      <c r="ANT886" s="99"/>
      <c r="ANU886" s="99"/>
      <c r="ANV886" s="99"/>
      <c r="ANW886" s="99"/>
      <c r="ANX886" s="99"/>
      <c r="ANY886" s="99"/>
      <c r="ANZ886" s="99"/>
      <c r="AOA886" s="99"/>
      <c r="AOB886" s="99"/>
      <c r="AOC886" s="99"/>
      <c r="AOD886" s="99"/>
      <c r="AOE886" s="99"/>
      <c r="AOF886" s="99"/>
      <c r="AOG886" s="99"/>
      <c r="AOH886" s="99"/>
      <c r="AOI886" s="99"/>
      <c r="AOJ886" s="99"/>
      <c r="AOK886" s="99"/>
      <c r="AOL886" s="99"/>
      <c r="AOM886" s="99"/>
      <c r="AON886" s="99"/>
      <c r="AOO886" s="99"/>
      <c r="AOP886" s="99"/>
      <c r="AOQ886" s="99"/>
      <c r="AOR886" s="99"/>
      <c r="AOS886" s="99"/>
      <c r="AOT886" s="99"/>
      <c r="AOU886" s="99"/>
      <c r="AOV886" s="99"/>
      <c r="AOW886" s="99"/>
      <c r="AOX886" s="99"/>
      <c r="AOY886" s="99"/>
      <c r="AOZ886" s="99"/>
      <c r="APA886" s="99"/>
      <c r="APB886" s="99"/>
      <c r="APC886" s="99"/>
      <c r="APD886" s="99"/>
      <c r="APE886" s="99"/>
      <c r="APF886" s="99"/>
      <c r="APG886" s="99"/>
      <c r="APH886" s="99"/>
      <c r="API886" s="99"/>
      <c r="APJ886" s="99"/>
      <c r="APK886" s="99"/>
      <c r="APL886" s="99"/>
      <c r="APM886" s="99"/>
      <c r="APN886" s="99"/>
      <c r="APO886" s="99"/>
      <c r="APP886" s="99"/>
      <c r="APQ886" s="99"/>
      <c r="APR886" s="99"/>
      <c r="APS886" s="99"/>
      <c r="APT886" s="99"/>
      <c r="APU886" s="99"/>
      <c r="APV886" s="99"/>
      <c r="APW886" s="99"/>
      <c r="APX886" s="99"/>
      <c r="APY886" s="99"/>
      <c r="APZ886" s="99"/>
      <c r="AQA886" s="99"/>
      <c r="AQB886" s="99"/>
      <c r="AQC886" s="99"/>
      <c r="AQD886" s="99"/>
      <c r="AQE886" s="99"/>
      <c r="AQF886" s="99"/>
      <c r="AQG886" s="99"/>
      <c r="AQH886" s="99"/>
      <c r="AQI886" s="99"/>
      <c r="AQJ886" s="99"/>
      <c r="AQK886" s="99"/>
      <c r="AQL886" s="99"/>
      <c r="AQM886" s="99"/>
      <c r="AQN886" s="99"/>
      <c r="AQO886" s="99"/>
      <c r="AQP886" s="99"/>
      <c r="AQQ886" s="99"/>
      <c r="AQR886" s="99"/>
      <c r="AQS886" s="99"/>
      <c r="AQT886" s="99"/>
      <c r="AQU886" s="99"/>
      <c r="AQV886" s="99"/>
      <c r="AQW886" s="99"/>
      <c r="AQX886" s="99"/>
      <c r="AQY886" s="99"/>
      <c r="AQZ886" s="99"/>
      <c r="ARA886" s="99"/>
      <c r="ARB886" s="99"/>
      <c r="ARC886" s="99"/>
      <c r="ARD886" s="99"/>
      <c r="ARE886" s="99"/>
      <c r="ARF886" s="99"/>
      <c r="ARG886" s="99"/>
      <c r="ARH886" s="99"/>
      <c r="ARI886" s="99"/>
      <c r="ARJ886" s="99"/>
      <c r="ARK886" s="99"/>
      <c r="ARL886" s="99"/>
      <c r="ARM886" s="99"/>
      <c r="ARN886" s="99"/>
      <c r="ARO886" s="99"/>
      <c r="ARP886" s="99"/>
      <c r="ARQ886" s="99"/>
      <c r="ARR886" s="99"/>
      <c r="ARS886" s="99"/>
      <c r="ART886" s="99"/>
      <c r="ARU886" s="99"/>
      <c r="ARV886" s="99"/>
      <c r="ARW886" s="99"/>
      <c r="ARX886" s="99"/>
      <c r="ARY886" s="99"/>
      <c r="ARZ886" s="99"/>
      <c r="ASA886" s="99"/>
      <c r="ASB886" s="99"/>
      <c r="ASC886" s="99"/>
      <c r="ASD886" s="99"/>
      <c r="ASE886" s="99"/>
      <c r="ASF886" s="99"/>
      <c r="ASG886" s="99"/>
      <c r="ASH886" s="99"/>
      <c r="ASI886" s="99"/>
      <c r="ASJ886" s="99"/>
      <c r="ASK886" s="99"/>
      <c r="ASL886" s="99"/>
      <c r="ASM886" s="99"/>
      <c r="ASN886" s="99"/>
      <c r="ASO886" s="99"/>
      <c r="ASP886" s="99"/>
      <c r="ASQ886" s="99"/>
      <c r="ASR886" s="99"/>
      <c r="ASS886" s="99"/>
      <c r="AST886" s="99"/>
      <c r="ASU886" s="99"/>
      <c r="ASV886" s="99"/>
      <c r="ASW886" s="99"/>
      <c r="ASX886" s="99"/>
      <c r="ASY886" s="99"/>
      <c r="ASZ886" s="99"/>
      <c r="ATA886" s="99"/>
      <c r="ATB886" s="99"/>
      <c r="ATC886" s="99"/>
      <c r="ATD886" s="99"/>
      <c r="ATE886" s="99"/>
      <c r="ATF886" s="99"/>
      <c r="ATG886" s="99"/>
      <c r="ATH886" s="99"/>
      <c r="ATI886" s="99"/>
      <c r="ATJ886" s="99"/>
      <c r="ATK886" s="99"/>
      <c r="ATL886" s="99"/>
      <c r="ATM886" s="99"/>
      <c r="ATN886" s="99"/>
      <c r="ATO886" s="99"/>
      <c r="ATP886" s="99"/>
      <c r="ATQ886" s="99"/>
      <c r="ATR886" s="99"/>
      <c r="ATS886" s="99"/>
      <c r="ATT886" s="99"/>
      <c r="ATU886" s="99"/>
      <c r="ATV886" s="99"/>
      <c r="ATW886" s="99"/>
      <c r="ATX886" s="99"/>
      <c r="ATY886" s="99"/>
      <c r="ATZ886" s="99"/>
      <c r="AUA886" s="99"/>
      <c r="AUB886" s="99"/>
      <c r="AUC886" s="99"/>
      <c r="AUD886" s="99"/>
      <c r="AUE886" s="99"/>
      <c r="AUF886" s="99"/>
      <c r="AUG886" s="99"/>
      <c r="AUH886" s="99"/>
      <c r="AUI886" s="99"/>
      <c r="AUJ886" s="99"/>
      <c r="AUK886" s="99"/>
      <c r="AUL886" s="99"/>
      <c r="AUM886" s="99"/>
      <c r="AUN886" s="99"/>
      <c r="AUO886" s="99"/>
      <c r="AUP886" s="99"/>
      <c r="AUQ886" s="99"/>
      <c r="AUR886" s="99"/>
      <c r="AUS886" s="99"/>
      <c r="AUT886" s="99"/>
      <c r="AUU886" s="99"/>
      <c r="AUV886" s="99"/>
      <c r="AUW886" s="99"/>
      <c r="AUX886" s="99"/>
      <c r="AUY886" s="99"/>
      <c r="AUZ886" s="99"/>
      <c r="AVA886" s="99"/>
      <c r="AVB886" s="99"/>
      <c r="AVC886" s="99"/>
      <c r="AVD886" s="99"/>
      <c r="AVE886" s="99"/>
      <c r="AVF886" s="99"/>
      <c r="AVG886" s="99"/>
      <c r="AVH886" s="99"/>
      <c r="AVI886" s="99"/>
      <c r="AVJ886" s="99"/>
      <c r="AVK886" s="99"/>
      <c r="AVL886" s="99"/>
      <c r="AVM886" s="99"/>
      <c r="AVN886" s="99"/>
      <c r="AVO886" s="99"/>
      <c r="AVP886" s="99"/>
      <c r="AVQ886" s="99"/>
      <c r="AVR886" s="99"/>
      <c r="AVS886" s="99"/>
      <c r="AVT886" s="99"/>
      <c r="AVU886" s="99"/>
      <c r="AVV886" s="99"/>
      <c r="AVW886" s="99"/>
      <c r="AVX886" s="99"/>
      <c r="AVY886" s="99"/>
      <c r="AVZ886" s="99"/>
      <c r="AWA886" s="99"/>
      <c r="AWB886" s="99"/>
      <c r="AWC886" s="99"/>
      <c r="AWD886" s="99"/>
      <c r="AWE886" s="99"/>
      <c r="AWF886" s="99"/>
      <c r="AWG886" s="99"/>
      <c r="AWH886" s="99"/>
      <c r="AWI886" s="99"/>
      <c r="AWJ886" s="99"/>
      <c r="AWK886" s="99"/>
      <c r="AWL886" s="99"/>
      <c r="AWM886" s="99"/>
      <c r="AWN886" s="99"/>
      <c r="AWO886" s="99"/>
      <c r="AWP886" s="99"/>
      <c r="AWQ886" s="99"/>
      <c r="AWR886" s="99"/>
      <c r="AWS886" s="99"/>
      <c r="AWT886" s="99"/>
      <c r="AWU886" s="99"/>
      <c r="AWV886" s="99"/>
      <c r="AWW886" s="99"/>
      <c r="AWX886" s="99"/>
      <c r="AWY886" s="99"/>
      <c r="AWZ886" s="99"/>
      <c r="AXA886" s="99"/>
      <c r="AXB886" s="99"/>
      <c r="AXC886" s="99"/>
      <c r="AXD886" s="99"/>
      <c r="AXE886" s="99"/>
      <c r="AXF886" s="99"/>
      <c r="AXG886" s="99"/>
      <c r="AXH886" s="99"/>
      <c r="AXI886" s="99"/>
      <c r="AXJ886" s="99"/>
      <c r="AXK886" s="99"/>
      <c r="AXL886" s="99"/>
      <c r="AXM886" s="99"/>
      <c r="AXN886" s="99"/>
      <c r="AXO886" s="99"/>
      <c r="AXP886" s="99"/>
      <c r="AXQ886" s="99"/>
      <c r="AXR886" s="99"/>
      <c r="AXS886" s="99"/>
      <c r="AXT886" s="99"/>
      <c r="AXU886" s="99"/>
      <c r="AXV886" s="99"/>
      <c r="AXW886" s="99"/>
      <c r="AXX886" s="99"/>
      <c r="AXY886" s="99"/>
      <c r="AXZ886" s="99"/>
      <c r="AYA886" s="99"/>
      <c r="AYB886" s="99"/>
      <c r="AYC886" s="99"/>
      <c r="AYD886" s="99"/>
      <c r="AYE886" s="99"/>
      <c r="AYF886" s="99"/>
      <c r="AYG886" s="99"/>
      <c r="AYH886" s="99"/>
      <c r="AYI886" s="99"/>
      <c r="AYJ886" s="99"/>
      <c r="AYK886" s="99"/>
      <c r="AYL886" s="99"/>
      <c r="AYM886" s="99"/>
      <c r="AYN886" s="99"/>
      <c r="AYO886" s="99"/>
      <c r="AYP886" s="99"/>
      <c r="AYQ886" s="99"/>
      <c r="AYR886" s="99"/>
      <c r="AYS886" s="99"/>
      <c r="AYT886" s="99"/>
      <c r="AYU886" s="99"/>
      <c r="AYV886" s="99"/>
      <c r="AYW886" s="99"/>
      <c r="AYX886" s="99"/>
      <c r="AYY886" s="99"/>
      <c r="AYZ886" s="99"/>
      <c r="AZA886" s="99"/>
      <c r="AZB886" s="99"/>
      <c r="AZC886" s="99"/>
      <c r="AZD886" s="99"/>
      <c r="AZE886" s="99"/>
      <c r="AZF886" s="99"/>
      <c r="AZG886" s="99"/>
      <c r="AZH886" s="99"/>
      <c r="AZI886" s="99"/>
      <c r="AZJ886" s="99"/>
      <c r="AZK886" s="99"/>
      <c r="AZL886" s="99"/>
      <c r="AZM886" s="99"/>
      <c r="AZN886" s="99"/>
      <c r="AZO886" s="99"/>
      <c r="AZP886" s="99"/>
      <c r="AZQ886" s="99"/>
      <c r="AZR886" s="99"/>
      <c r="AZS886" s="99"/>
      <c r="AZT886" s="99"/>
      <c r="AZU886" s="99"/>
      <c r="AZV886" s="99"/>
      <c r="AZW886" s="99"/>
      <c r="AZX886" s="99"/>
      <c r="AZY886" s="99"/>
      <c r="AZZ886" s="99"/>
      <c r="BAA886" s="99"/>
      <c r="BAB886" s="99"/>
      <c r="BAC886" s="99"/>
      <c r="BAD886" s="99"/>
      <c r="BAE886" s="99"/>
      <c r="BAF886" s="99"/>
      <c r="BAG886" s="99"/>
      <c r="BAH886" s="99"/>
      <c r="BAI886" s="99"/>
      <c r="BAJ886" s="99"/>
      <c r="BAK886" s="99"/>
      <c r="BAL886" s="99"/>
      <c r="BAM886" s="99"/>
      <c r="BAN886" s="99"/>
      <c r="BAO886" s="99"/>
      <c r="BAP886" s="99"/>
      <c r="BAQ886" s="99"/>
      <c r="BAR886" s="99"/>
      <c r="BAS886" s="99"/>
      <c r="BAT886" s="99"/>
      <c r="BAU886" s="99"/>
      <c r="BAV886" s="99"/>
      <c r="BAW886" s="99"/>
      <c r="BAX886" s="99"/>
      <c r="BAY886" s="99"/>
      <c r="BAZ886" s="99"/>
      <c r="BBA886" s="99"/>
      <c r="BBB886" s="99"/>
      <c r="BBC886" s="99"/>
      <c r="BBD886" s="99"/>
      <c r="BBE886" s="99"/>
      <c r="BBF886" s="99"/>
      <c r="BBG886" s="99"/>
      <c r="BBH886" s="99"/>
      <c r="BBI886" s="99"/>
      <c r="BBJ886" s="99"/>
      <c r="BBK886" s="99"/>
      <c r="BBL886" s="99"/>
      <c r="BBM886" s="99"/>
      <c r="BBN886" s="99"/>
      <c r="BBO886" s="99"/>
      <c r="BBP886" s="99"/>
      <c r="BBQ886" s="99"/>
      <c r="BBR886" s="99"/>
      <c r="BBS886" s="99"/>
      <c r="BBT886" s="99"/>
      <c r="BBU886" s="99"/>
      <c r="BBV886" s="99"/>
      <c r="BBW886" s="99"/>
      <c r="BBX886" s="99"/>
      <c r="BBY886" s="99"/>
      <c r="BBZ886" s="99"/>
      <c r="BCA886" s="99"/>
      <c r="BCB886" s="99"/>
      <c r="BCC886" s="99"/>
      <c r="BCD886" s="99"/>
      <c r="BCE886" s="99"/>
      <c r="BCF886" s="99"/>
      <c r="BCG886" s="99"/>
      <c r="BCH886" s="99"/>
      <c r="BCI886" s="99"/>
      <c r="BCJ886" s="99"/>
      <c r="BCK886" s="99"/>
      <c r="BCL886" s="99"/>
      <c r="BCM886" s="99"/>
      <c r="BCN886" s="99"/>
      <c r="BCO886" s="99"/>
      <c r="BCP886" s="99"/>
      <c r="BCQ886" s="99"/>
      <c r="BCR886" s="99"/>
      <c r="BCS886" s="99"/>
      <c r="BCT886" s="99"/>
      <c r="BCU886" s="99"/>
      <c r="BCV886" s="99"/>
      <c r="BCW886" s="99"/>
      <c r="BCX886" s="99"/>
      <c r="BCY886" s="99"/>
      <c r="BCZ886" s="99"/>
      <c r="BDA886" s="99"/>
      <c r="BDB886" s="99"/>
      <c r="BDC886" s="99"/>
      <c r="BDD886" s="99"/>
      <c r="BDE886" s="99"/>
      <c r="BDF886" s="99"/>
      <c r="BDG886" s="99"/>
      <c r="BDH886" s="99"/>
      <c r="BDI886" s="99"/>
      <c r="BDJ886" s="99"/>
      <c r="BDK886" s="99"/>
      <c r="BDL886" s="99"/>
      <c r="BDM886" s="99"/>
      <c r="BDN886" s="99"/>
      <c r="BDO886" s="99"/>
      <c r="BDP886" s="99"/>
      <c r="BDQ886" s="99"/>
      <c r="BDR886" s="99"/>
      <c r="BDS886" s="99"/>
      <c r="BDT886" s="99"/>
      <c r="BDU886" s="99"/>
      <c r="BDV886" s="99"/>
      <c r="BDW886" s="99"/>
      <c r="BDX886" s="99"/>
      <c r="BDY886" s="99"/>
      <c r="BDZ886" s="99"/>
      <c r="BEA886" s="99"/>
      <c r="BEB886" s="99"/>
      <c r="BEC886" s="99"/>
      <c r="BED886" s="99"/>
      <c r="BEE886" s="99"/>
      <c r="BEF886" s="99"/>
      <c r="BEG886" s="99"/>
      <c r="BEH886" s="99"/>
      <c r="BEI886" s="99"/>
      <c r="BEJ886" s="99"/>
      <c r="BEK886" s="99"/>
      <c r="BEL886" s="99"/>
      <c r="BEM886" s="99"/>
      <c r="BEN886" s="99"/>
      <c r="BEO886" s="99"/>
      <c r="BEP886" s="99"/>
      <c r="BEQ886" s="99"/>
      <c r="BER886" s="99"/>
      <c r="BES886" s="99"/>
      <c r="BET886" s="99"/>
      <c r="BEU886" s="99"/>
      <c r="BEV886" s="99"/>
      <c r="BEW886" s="99"/>
      <c r="BEX886" s="99"/>
      <c r="BEY886" s="99"/>
      <c r="BEZ886" s="99"/>
      <c r="BFA886" s="99"/>
      <c r="BFB886" s="99"/>
      <c r="BFC886" s="99"/>
      <c r="BFD886" s="99"/>
      <c r="BFE886" s="99"/>
      <c r="BFF886" s="99"/>
      <c r="BFG886" s="99"/>
      <c r="BFH886" s="99"/>
      <c r="BFI886" s="99"/>
      <c r="BFJ886" s="99"/>
      <c r="BFK886" s="99"/>
      <c r="BFL886" s="99"/>
      <c r="BFM886" s="99"/>
      <c r="BFN886" s="99"/>
      <c r="BFO886" s="99"/>
      <c r="BFP886" s="99"/>
      <c r="BFQ886" s="99"/>
      <c r="BFR886" s="99"/>
      <c r="BFS886" s="99"/>
      <c r="BFT886" s="99"/>
      <c r="BFU886" s="99"/>
      <c r="BFV886" s="99"/>
      <c r="BFW886" s="99"/>
      <c r="BFX886" s="99"/>
      <c r="BFY886" s="99"/>
      <c r="BFZ886" s="99"/>
      <c r="BGA886" s="99"/>
      <c r="BGB886" s="99"/>
      <c r="BGC886" s="99"/>
      <c r="BGD886" s="99"/>
      <c r="BGE886" s="99"/>
      <c r="BGF886" s="99"/>
      <c r="BGG886" s="99"/>
      <c r="BGH886" s="99"/>
      <c r="BGI886" s="99"/>
      <c r="BGJ886" s="99"/>
      <c r="BGK886" s="99"/>
      <c r="BGL886" s="99"/>
      <c r="BGM886" s="99"/>
      <c r="BGN886" s="99"/>
      <c r="BGO886" s="99"/>
      <c r="BGP886" s="99"/>
      <c r="BGQ886" s="99"/>
      <c r="BGR886" s="99"/>
      <c r="BGS886" s="99"/>
      <c r="BGT886" s="99"/>
      <c r="BGU886" s="99"/>
      <c r="BGV886" s="99"/>
      <c r="BGW886" s="99"/>
      <c r="BGX886" s="99"/>
      <c r="BGY886" s="99"/>
      <c r="BGZ886" s="99"/>
      <c r="BHA886" s="99"/>
      <c r="BHB886" s="99"/>
      <c r="BHC886" s="99"/>
      <c r="BHD886" s="99"/>
      <c r="BHE886" s="99"/>
      <c r="BHF886" s="99"/>
      <c r="BHG886" s="99"/>
      <c r="BHH886" s="99"/>
      <c r="BHI886" s="99"/>
      <c r="BHJ886" s="99"/>
      <c r="BHK886" s="99"/>
      <c r="BHL886" s="99"/>
      <c r="BHM886" s="99"/>
      <c r="BHN886" s="99"/>
      <c r="BHO886" s="99"/>
      <c r="BHP886" s="99"/>
      <c r="BHQ886" s="99"/>
      <c r="BHR886" s="99"/>
      <c r="BHS886" s="99"/>
      <c r="BHT886" s="99"/>
      <c r="BHU886" s="99"/>
      <c r="BHV886" s="99"/>
      <c r="BHW886" s="99"/>
      <c r="BHX886" s="99"/>
      <c r="BHY886" s="99"/>
      <c r="BHZ886" s="99"/>
      <c r="BIA886" s="99"/>
      <c r="BIB886" s="99"/>
      <c r="BIC886" s="99"/>
      <c r="BID886" s="99"/>
      <c r="BIE886" s="99"/>
      <c r="BIF886" s="99"/>
      <c r="BIG886" s="99"/>
      <c r="BIH886" s="99"/>
      <c r="BII886" s="99"/>
      <c r="BIJ886" s="99"/>
      <c r="BIK886" s="99"/>
      <c r="BIL886" s="99"/>
      <c r="BIM886" s="99"/>
      <c r="BIN886" s="99"/>
      <c r="BIO886" s="99"/>
      <c r="BIP886" s="99"/>
      <c r="BIQ886" s="99"/>
      <c r="BIR886" s="99"/>
      <c r="BIS886" s="99"/>
      <c r="BIT886" s="99"/>
      <c r="BIU886" s="99"/>
      <c r="BIV886" s="99"/>
      <c r="BIW886" s="99"/>
      <c r="BIX886" s="99"/>
      <c r="BIY886" s="99"/>
      <c r="BIZ886" s="99"/>
      <c r="BJA886" s="99"/>
      <c r="BJB886" s="99"/>
      <c r="BJC886" s="99"/>
      <c r="BJD886" s="99"/>
      <c r="BJE886" s="99"/>
      <c r="BJF886" s="99"/>
      <c r="BJG886" s="99"/>
      <c r="BJH886" s="99"/>
      <c r="BJI886" s="99"/>
      <c r="BJJ886" s="99"/>
      <c r="BJK886" s="99"/>
      <c r="BJL886" s="99"/>
      <c r="BJM886" s="99"/>
      <c r="BJN886" s="99"/>
      <c r="BJO886" s="99"/>
      <c r="BJP886" s="99"/>
      <c r="BJQ886" s="99"/>
      <c r="BJR886" s="99"/>
      <c r="BJS886" s="99"/>
      <c r="BJT886" s="99"/>
      <c r="BJU886" s="99"/>
      <c r="BJV886" s="99"/>
      <c r="BJW886" s="99"/>
      <c r="BJX886" s="99"/>
      <c r="BJY886" s="99"/>
      <c r="BJZ886" s="99"/>
      <c r="BKA886" s="99"/>
      <c r="BKB886" s="99"/>
      <c r="BKC886" s="99"/>
      <c r="BKD886" s="99"/>
      <c r="BKE886" s="99"/>
      <c r="BKF886" s="99"/>
      <c r="BKG886" s="99"/>
      <c r="BKH886" s="99"/>
      <c r="BKI886" s="99"/>
      <c r="BKJ886" s="99"/>
      <c r="BKK886" s="99"/>
      <c r="BKL886" s="99"/>
      <c r="BKM886" s="99"/>
      <c r="BKN886" s="99"/>
      <c r="BKO886" s="99"/>
      <c r="BKP886" s="99"/>
      <c r="BKQ886" s="99"/>
      <c r="BKR886" s="99"/>
      <c r="BKS886" s="99"/>
      <c r="BKT886" s="99"/>
      <c r="BKU886" s="99"/>
      <c r="BKV886" s="99"/>
      <c r="BKW886" s="99"/>
      <c r="BKX886" s="99"/>
      <c r="BKY886" s="99"/>
      <c r="BKZ886" s="99"/>
      <c r="BLA886" s="99"/>
      <c r="BLB886" s="99"/>
      <c r="BLC886" s="99"/>
      <c r="BLD886" s="99"/>
      <c r="BLE886" s="99"/>
      <c r="BLF886" s="99"/>
      <c r="BLG886" s="99"/>
      <c r="BLH886" s="99"/>
      <c r="BLI886" s="99"/>
      <c r="BLJ886" s="99"/>
      <c r="BLK886" s="99"/>
      <c r="BLL886" s="99"/>
      <c r="BLM886" s="99"/>
      <c r="BLN886" s="99"/>
      <c r="BLO886" s="99"/>
      <c r="BLP886" s="99"/>
      <c r="BLQ886" s="99"/>
      <c r="BLR886" s="99"/>
      <c r="BLS886" s="99"/>
      <c r="BLT886" s="99"/>
      <c r="BLU886" s="99"/>
      <c r="BLV886" s="99"/>
      <c r="BLW886" s="99"/>
      <c r="BLX886" s="99"/>
      <c r="BLY886" s="99"/>
      <c r="BLZ886" s="99"/>
      <c r="BMA886" s="99"/>
      <c r="BMB886" s="99"/>
      <c r="BMC886" s="99"/>
      <c r="BMD886" s="99"/>
      <c r="BME886" s="99"/>
      <c r="BMF886" s="99"/>
      <c r="BMG886" s="99"/>
      <c r="BMH886" s="99"/>
      <c r="BMI886" s="99"/>
      <c r="BMJ886" s="99"/>
      <c r="BMK886" s="99"/>
      <c r="BML886" s="99"/>
      <c r="BMM886" s="99"/>
      <c r="BMN886" s="99"/>
      <c r="BMO886" s="99"/>
      <c r="BMP886" s="99"/>
      <c r="BMQ886" s="99"/>
      <c r="BMR886" s="99"/>
      <c r="BMS886" s="99"/>
      <c r="BMT886" s="99"/>
      <c r="BMU886" s="99"/>
      <c r="BMV886" s="99"/>
      <c r="BMW886" s="99"/>
      <c r="BMX886" s="99"/>
      <c r="BMY886" s="99"/>
      <c r="BMZ886" s="99"/>
      <c r="BNA886" s="99"/>
      <c r="BNB886" s="99"/>
      <c r="BNC886" s="99"/>
      <c r="BND886" s="99"/>
      <c r="BNE886" s="99"/>
      <c r="BNF886" s="99"/>
      <c r="BNG886" s="99"/>
      <c r="BNH886" s="99"/>
      <c r="BNI886" s="99"/>
      <c r="BNJ886" s="99"/>
      <c r="BNK886" s="99"/>
      <c r="BNL886" s="99"/>
      <c r="BNM886" s="99"/>
      <c r="BNN886" s="99"/>
      <c r="BNO886" s="99"/>
      <c r="BNP886" s="99"/>
      <c r="BNQ886" s="99"/>
      <c r="BNR886" s="99"/>
      <c r="BNS886" s="99"/>
      <c r="BNT886" s="99"/>
      <c r="BNU886" s="99"/>
      <c r="BNV886" s="99"/>
      <c r="BNW886" s="99"/>
      <c r="BNX886" s="99"/>
      <c r="BNY886" s="99"/>
      <c r="BNZ886" s="99"/>
      <c r="BOA886" s="99"/>
      <c r="BOB886" s="99"/>
      <c r="BOC886" s="99"/>
      <c r="BOD886" s="99"/>
      <c r="BOE886" s="99"/>
      <c r="BOF886" s="99"/>
      <c r="BOG886" s="99"/>
      <c r="BOH886" s="99"/>
      <c r="BOI886" s="99"/>
      <c r="BOJ886" s="99"/>
      <c r="BOK886" s="99"/>
      <c r="BOL886" s="99"/>
      <c r="BOM886" s="99"/>
      <c r="BON886" s="99"/>
      <c r="BOO886" s="99"/>
      <c r="BOP886" s="99"/>
      <c r="BOQ886" s="99"/>
      <c r="BOR886" s="99"/>
      <c r="BOS886" s="99"/>
      <c r="BOT886" s="99"/>
      <c r="BOU886" s="99"/>
      <c r="BOV886" s="99"/>
      <c r="BOW886" s="99"/>
      <c r="BOX886" s="99"/>
      <c r="BOY886" s="99"/>
      <c r="BOZ886" s="99"/>
      <c r="BPA886" s="99"/>
      <c r="BPB886" s="99"/>
      <c r="BPC886" s="99"/>
      <c r="BPD886" s="99"/>
      <c r="BPE886" s="99"/>
      <c r="BPF886" s="99"/>
      <c r="BPG886" s="99"/>
      <c r="BPH886" s="99"/>
      <c r="BPI886" s="99"/>
      <c r="BPJ886" s="99"/>
      <c r="BPK886" s="99"/>
      <c r="BPL886" s="99"/>
      <c r="BPM886" s="99"/>
      <c r="BPN886" s="99"/>
      <c r="BPO886" s="99"/>
      <c r="BPP886" s="99"/>
      <c r="BPQ886" s="99"/>
      <c r="BPR886" s="99"/>
      <c r="BPS886" s="99"/>
      <c r="BPT886" s="99"/>
      <c r="BPU886" s="99"/>
      <c r="BPV886" s="99"/>
      <c r="BPW886" s="99"/>
      <c r="BPX886" s="99"/>
      <c r="BPY886" s="99"/>
      <c r="BPZ886" s="99"/>
      <c r="BQA886" s="99"/>
      <c r="BQB886" s="99"/>
      <c r="BQC886" s="99"/>
      <c r="BQD886" s="99"/>
      <c r="BQE886" s="99"/>
      <c r="BQF886" s="99"/>
      <c r="BQG886" s="99"/>
      <c r="BQH886" s="99"/>
      <c r="BQI886" s="99"/>
      <c r="BQJ886" s="99"/>
      <c r="BQK886" s="99"/>
      <c r="BQL886" s="99"/>
      <c r="BQM886" s="99"/>
      <c r="BQN886" s="99"/>
      <c r="BQO886" s="99"/>
      <c r="BQP886" s="99"/>
      <c r="BQQ886" s="99"/>
      <c r="BQR886" s="99"/>
      <c r="BQS886" s="99"/>
      <c r="BQT886" s="99"/>
      <c r="BQU886" s="99"/>
      <c r="BQV886" s="99"/>
      <c r="BQW886" s="99"/>
      <c r="BQX886" s="99"/>
      <c r="BQY886" s="99"/>
      <c r="BQZ886" s="99"/>
      <c r="BRA886" s="99"/>
      <c r="BRB886" s="99"/>
      <c r="BRC886" s="99"/>
      <c r="BRD886" s="99"/>
      <c r="BRE886" s="99"/>
      <c r="BRF886" s="99"/>
      <c r="BRG886" s="99"/>
      <c r="BRH886" s="99"/>
      <c r="BRI886" s="99"/>
      <c r="BRJ886" s="99"/>
      <c r="BRK886" s="99"/>
      <c r="BRL886" s="99"/>
      <c r="BRM886" s="99"/>
      <c r="BRN886" s="99"/>
      <c r="BRO886" s="99"/>
      <c r="BRP886" s="99"/>
      <c r="BRQ886" s="99"/>
      <c r="BRR886" s="99"/>
      <c r="BRS886" s="99"/>
      <c r="BRT886" s="99"/>
      <c r="BRU886" s="99"/>
      <c r="BRV886" s="99"/>
      <c r="BRW886" s="99"/>
      <c r="BRX886" s="99"/>
      <c r="BRY886" s="99"/>
      <c r="BRZ886" s="99"/>
      <c r="BSA886" s="99"/>
      <c r="BSB886" s="99"/>
      <c r="BSC886" s="99"/>
      <c r="BSD886" s="99"/>
      <c r="BSE886" s="99"/>
      <c r="BSF886" s="99"/>
      <c r="BSG886" s="99"/>
      <c r="BSH886" s="99"/>
      <c r="BSI886" s="99"/>
      <c r="BSJ886" s="99"/>
      <c r="BSK886" s="99"/>
      <c r="BSL886" s="99"/>
      <c r="BSM886" s="99"/>
      <c r="BSN886" s="99"/>
      <c r="BSO886" s="99"/>
      <c r="BSP886" s="99"/>
      <c r="BSQ886" s="99"/>
      <c r="BSR886" s="99"/>
      <c r="BSS886" s="99"/>
      <c r="BST886" s="99"/>
      <c r="BSU886" s="99"/>
      <c r="BSV886" s="99"/>
      <c r="BSW886" s="99"/>
      <c r="BSX886" s="99"/>
      <c r="BSY886" s="99"/>
      <c r="BSZ886" s="99"/>
      <c r="BTA886" s="99"/>
      <c r="BTB886" s="99"/>
      <c r="BTC886" s="99"/>
      <c r="BTD886" s="99"/>
      <c r="BTE886" s="99"/>
      <c r="BTF886" s="99"/>
      <c r="BTG886" s="99"/>
      <c r="BTH886" s="99"/>
      <c r="BTI886" s="99"/>
      <c r="BTJ886" s="99"/>
      <c r="BTK886" s="99"/>
      <c r="BTL886" s="99"/>
      <c r="BTM886" s="99"/>
      <c r="BTN886" s="99"/>
      <c r="BTO886" s="99"/>
      <c r="BTP886" s="99"/>
      <c r="BTQ886" s="99"/>
      <c r="BTR886" s="99"/>
      <c r="BTS886" s="99"/>
      <c r="BTT886" s="99"/>
      <c r="BTU886" s="99"/>
      <c r="BTV886" s="99"/>
      <c r="BTW886" s="99"/>
      <c r="BTX886" s="99"/>
      <c r="BTY886" s="99"/>
      <c r="BTZ886" s="99"/>
      <c r="BUA886" s="99"/>
      <c r="BUB886" s="99"/>
      <c r="BUC886" s="99"/>
      <c r="BUD886" s="99"/>
      <c r="BUE886" s="99"/>
      <c r="BUF886" s="99"/>
      <c r="BUG886" s="99"/>
      <c r="BUH886" s="99"/>
      <c r="BUI886" s="99"/>
      <c r="BUJ886" s="99"/>
      <c r="BUK886" s="99"/>
      <c r="BUL886" s="99"/>
      <c r="BUM886" s="99"/>
      <c r="BUN886" s="99"/>
      <c r="BUO886" s="99"/>
      <c r="BUP886" s="99"/>
      <c r="BUQ886" s="99"/>
      <c r="BUR886" s="99"/>
      <c r="BUS886" s="99"/>
      <c r="BUT886" s="99"/>
      <c r="BUU886" s="99"/>
      <c r="BUV886" s="99"/>
      <c r="BUW886" s="99"/>
      <c r="BUX886" s="99"/>
      <c r="BUY886" s="99"/>
      <c r="BUZ886" s="99"/>
      <c r="BVA886" s="99"/>
      <c r="BVB886" s="99"/>
      <c r="BVC886" s="99"/>
      <c r="BVD886" s="99"/>
      <c r="BVE886" s="99"/>
      <c r="BVF886" s="99"/>
      <c r="BVG886" s="99"/>
      <c r="BVH886" s="99"/>
      <c r="BVI886" s="99"/>
      <c r="BVJ886" s="99"/>
      <c r="BVK886" s="99"/>
      <c r="BVL886" s="99"/>
      <c r="BVM886" s="99"/>
      <c r="BVN886" s="99"/>
      <c r="BVO886" s="99"/>
      <c r="BVP886" s="99"/>
      <c r="BVQ886" s="99"/>
      <c r="BVR886" s="99"/>
      <c r="BVS886" s="99"/>
      <c r="BVT886" s="99"/>
      <c r="BVU886" s="99"/>
      <c r="BVV886" s="99"/>
      <c r="BVW886" s="99"/>
      <c r="BVX886" s="99"/>
      <c r="BVY886" s="99"/>
      <c r="BVZ886" s="99"/>
      <c r="BWA886" s="99"/>
      <c r="BWB886" s="99"/>
      <c r="BWC886" s="99"/>
      <c r="BWD886" s="99"/>
      <c r="BWE886" s="99"/>
      <c r="BWF886" s="99"/>
      <c r="BWG886" s="99"/>
      <c r="BWH886" s="99"/>
      <c r="BWI886" s="99"/>
      <c r="BWJ886" s="99"/>
      <c r="BWK886" s="99"/>
      <c r="BWL886" s="99"/>
      <c r="BWM886" s="99"/>
      <c r="BWN886" s="99"/>
      <c r="BWO886" s="99"/>
      <c r="BWP886" s="99"/>
      <c r="BWQ886" s="99"/>
      <c r="BWR886" s="99"/>
      <c r="BWS886" s="99"/>
      <c r="BWT886" s="99"/>
      <c r="BWU886" s="99"/>
      <c r="BWV886" s="99"/>
      <c r="BWW886" s="99"/>
      <c r="BWX886" s="99"/>
      <c r="BWY886" s="99"/>
      <c r="BWZ886" s="99"/>
      <c r="BXA886" s="99"/>
      <c r="BXB886" s="99"/>
      <c r="BXC886" s="99"/>
      <c r="BXD886" s="99"/>
      <c r="BXE886" s="99"/>
      <c r="BXF886" s="99"/>
      <c r="BXG886" s="99"/>
      <c r="BXH886" s="99"/>
      <c r="BXI886" s="99"/>
      <c r="BXJ886" s="99"/>
      <c r="BXK886" s="99"/>
      <c r="BXL886" s="99"/>
      <c r="BXM886" s="99"/>
      <c r="BXN886" s="99"/>
      <c r="BXO886" s="99"/>
      <c r="BXP886" s="99"/>
      <c r="BXQ886" s="99"/>
      <c r="BXR886" s="99"/>
      <c r="BXS886" s="99"/>
      <c r="BXT886" s="99"/>
      <c r="BXU886" s="99"/>
      <c r="BXV886" s="99"/>
      <c r="BXW886" s="99"/>
      <c r="BXX886" s="99"/>
      <c r="BXY886" s="99"/>
      <c r="BXZ886" s="99"/>
      <c r="BYA886" s="99"/>
      <c r="BYB886" s="99"/>
      <c r="BYC886" s="99"/>
      <c r="BYD886" s="99"/>
      <c r="BYE886" s="99"/>
      <c r="BYF886" s="99"/>
      <c r="BYG886" s="99"/>
      <c r="BYH886" s="99"/>
      <c r="BYI886" s="99"/>
      <c r="BYJ886" s="99"/>
      <c r="BYK886" s="99"/>
      <c r="BYL886" s="99"/>
      <c r="BYM886" s="99"/>
      <c r="BYN886" s="99"/>
      <c r="BYO886" s="99"/>
      <c r="BYP886" s="99"/>
      <c r="BYQ886" s="99"/>
      <c r="BYR886" s="99"/>
      <c r="BYS886" s="99"/>
      <c r="BYT886" s="99"/>
      <c r="BYU886" s="99"/>
      <c r="BYV886" s="99"/>
      <c r="BYW886" s="99"/>
      <c r="BYX886" s="99"/>
      <c r="BYY886" s="99"/>
      <c r="BYZ886" s="99"/>
      <c r="BZA886" s="99"/>
      <c r="BZB886" s="99"/>
      <c r="BZC886" s="99"/>
      <c r="BZD886" s="99"/>
      <c r="BZE886" s="99"/>
      <c r="BZF886" s="99"/>
      <c r="BZG886" s="99"/>
      <c r="BZH886" s="99"/>
      <c r="BZI886" s="99"/>
      <c r="BZJ886" s="99"/>
      <c r="BZK886" s="99"/>
      <c r="BZL886" s="99"/>
      <c r="BZM886" s="99"/>
      <c r="BZN886" s="99"/>
      <c r="BZO886" s="99"/>
      <c r="BZP886" s="99"/>
      <c r="BZQ886" s="99"/>
      <c r="BZR886" s="99"/>
      <c r="BZS886" s="99"/>
      <c r="BZT886" s="99"/>
      <c r="BZU886" s="99"/>
      <c r="BZV886" s="99"/>
      <c r="BZW886" s="99"/>
      <c r="BZX886" s="99"/>
      <c r="BZY886" s="99"/>
      <c r="BZZ886" s="99"/>
      <c r="CAA886" s="99"/>
      <c r="CAB886" s="99"/>
      <c r="CAC886" s="99"/>
      <c r="CAD886" s="99"/>
      <c r="CAE886" s="99"/>
      <c r="CAF886" s="99"/>
      <c r="CAG886" s="99"/>
      <c r="CAH886" s="99"/>
      <c r="CAI886" s="99"/>
      <c r="CAJ886" s="99"/>
      <c r="CAK886" s="99"/>
      <c r="CAL886" s="99"/>
      <c r="CAM886" s="99"/>
      <c r="CAN886" s="99"/>
      <c r="CAO886" s="99"/>
      <c r="CAP886" s="99"/>
      <c r="CAQ886" s="99"/>
      <c r="CAR886" s="99"/>
      <c r="CAS886" s="99"/>
      <c r="CAT886" s="99"/>
      <c r="CAU886" s="99"/>
      <c r="CAV886" s="99"/>
      <c r="CAW886" s="99"/>
      <c r="CAX886" s="99"/>
      <c r="CAY886" s="99"/>
      <c r="CAZ886" s="99"/>
      <c r="CBA886" s="99"/>
      <c r="CBB886" s="99"/>
      <c r="CBC886" s="99"/>
      <c r="CBD886" s="99"/>
      <c r="CBE886" s="99"/>
      <c r="CBF886" s="99"/>
      <c r="CBG886" s="99"/>
      <c r="CBH886" s="99"/>
      <c r="CBI886" s="99"/>
      <c r="CBJ886" s="99"/>
      <c r="CBK886" s="99"/>
      <c r="CBL886" s="99"/>
      <c r="CBM886" s="99"/>
      <c r="CBN886" s="99"/>
      <c r="CBO886" s="99"/>
      <c r="CBP886" s="99"/>
      <c r="CBQ886" s="99"/>
      <c r="CBR886" s="99"/>
      <c r="CBS886" s="99"/>
      <c r="CBT886" s="99"/>
      <c r="CBU886" s="99"/>
      <c r="CBV886" s="99"/>
      <c r="CBW886" s="99"/>
      <c r="CBX886" s="99"/>
      <c r="CBY886" s="99"/>
      <c r="CBZ886" s="99"/>
      <c r="CCA886" s="99"/>
      <c r="CCB886" s="99"/>
      <c r="CCC886" s="99"/>
      <c r="CCD886" s="99"/>
      <c r="CCE886" s="99"/>
      <c r="CCF886" s="99"/>
      <c r="CCG886" s="99"/>
      <c r="CCH886" s="99"/>
      <c r="CCI886" s="99"/>
      <c r="CCJ886" s="99"/>
      <c r="CCK886" s="99"/>
      <c r="CCL886" s="99"/>
      <c r="CCM886" s="99"/>
      <c r="CCN886" s="99"/>
      <c r="CCO886" s="99"/>
      <c r="CCP886" s="99"/>
      <c r="CCQ886" s="99"/>
      <c r="CCR886" s="99"/>
      <c r="CCS886" s="99"/>
      <c r="CCT886" s="99"/>
      <c r="CCU886" s="99"/>
      <c r="CCV886" s="99"/>
      <c r="CCW886" s="99"/>
      <c r="CCX886" s="99"/>
      <c r="CCY886" s="99"/>
      <c r="CCZ886" s="99"/>
      <c r="CDA886" s="99"/>
      <c r="CDB886" s="99"/>
      <c r="CDC886" s="99"/>
      <c r="CDD886" s="99"/>
      <c r="CDE886" s="99"/>
      <c r="CDF886" s="99"/>
      <c r="CDG886" s="99"/>
      <c r="CDH886" s="99"/>
      <c r="CDI886" s="99"/>
      <c r="CDJ886" s="99"/>
      <c r="CDK886" s="99"/>
      <c r="CDL886" s="99"/>
      <c r="CDM886" s="99"/>
      <c r="CDN886" s="99"/>
      <c r="CDO886" s="99"/>
      <c r="CDP886" s="99"/>
      <c r="CDQ886" s="99"/>
      <c r="CDR886" s="99"/>
      <c r="CDS886" s="99"/>
      <c r="CDT886" s="99"/>
      <c r="CDU886" s="99"/>
      <c r="CDV886" s="99"/>
      <c r="CDW886" s="99"/>
      <c r="CDX886" s="99"/>
      <c r="CDY886" s="99"/>
      <c r="CDZ886" s="99"/>
      <c r="CEA886" s="99"/>
      <c r="CEB886" s="99"/>
      <c r="CEC886" s="99"/>
      <c r="CED886" s="99"/>
      <c r="CEE886" s="99"/>
      <c r="CEF886" s="99"/>
      <c r="CEG886" s="99"/>
      <c r="CEH886" s="99"/>
      <c r="CEI886" s="99"/>
      <c r="CEJ886" s="99"/>
      <c r="CEK886" s="99"/>
      <c r="CEL886" s="99"/>
      <c r="CEM886" s="99"/>
      <c r="CEN886" s="99"/>
      <c r="CEO886" s="99"/>
      <c r="CEP886" s="99"/>
      <c r="CEQ886" s="99"/>
      <c r="CER886" s="99"/>
      <c r="CES886" s="99"/>
      <c r="CET886" s="99"/>
      <c r="CEU886" s="99"/>
      <c r="CEV886" s="99"/>
      <c r="CEW886" s="99"/>
      <c r="CEX886" s="99"/>
      <c r="CEY886" s="99"/>
      <c r="CEZ886" s="99"/>
      <c r="CFA886" s="99"/>
      <c r="CFB886" s="99"/>
      <c r="CFC886" s="99"/>
      <c r="CFD886" s="99"/>
      <c r="CFE886" s="99"/>
      <c r="CFF886" s="99"/>
      <c r="CFG886" s="99"/>
      <c r="CFH886" s="99"/>
      <c r="CFI886" s="99"/>
      <c r="CFJ886" s="99"/>
      <c r="CFK886" s="99"/>
      <c r="CFL886" s="99"/>
      <c r="CFM886" s="99"/>
      <c r="CFN886" s="99"/>
      <c r="CFO886" s="99"/>
      <c r="CFP886" s="99"/>
      <c r="CFQ886" s="99"/>
      <c r="CFR886" s="99"/>
      <c r="CFS886" s="99"/>
      <c r="CFT886" s="99"/>
      <c r="CFU886" s="99"/>
      <c r="CFV886" s="99"/>
      <c r="CFW886" s="99"/>
      <c r="CFX886" s="99"/>
      <c r="CFY886" s="99"/>
      <c r="CFZ886" s="99"/>
      <c r="CGA886" s="99"/>
      <c r="CGB886" s="99"/>
      <c r="CGC886" s="99"/>
      <c r="CGD886" s="99"/>
      <c r="CGE886" s="99"/>
      <c r="CGF886" s="99"/>
      <c r="CGG886" s="99"/>
      <c r="CGH886" s="99"/>
      <c r="CGI886" s="99"/>
      <c r="CGJ886" s="99"/>
      <c r="CGK886" s="99"/>
      <c r="CGL886" s="99"/>
      <c r="CGM886" s="99"/>
      <c r="CGN886" s="99"/>
      <c r="CGO886" s="99"/>
      <c r="CGP886" s="99"/>
      <c r="CGQ886" s="99"/>
      <c r="CGR886" s="99"/>
      <c r="CGS886" s="99"/>
      <c r="CGT886" s="99"/>
      <c r="CGU886" s="99"/>
      <c r="CGV886" s="99"/>
      <c r="CGW886" s="99"/>
      <c r="CGX886" s="99"/>
      <c r="CGY886" s="99"/>
      <c r="CGZ886" s="99"/>
      <c r="CHA886" s="99"/>
      <c r="CHB886" s="99"/>
      <c r="CHC886" s="99"/>
      <c r="CHD886" s="99"/>
      <c r="CHE886" s="99"/>
      <c r="CHF886" s="99"/>
      <c r="CHG886" s="99"/>
      <c r="CHH886" s="99"/>
      <c r="CHI886" s="99"/>
      <c r="CHJ886" s="99"/>
      <c r="CHK886" s="99"/>
      <c r="CHL886" s="99"/>
      <c r="CHM886" s="99"/>
      <c r="CHN886" s="99"/>
      <c r="CHO886" s="99"/>
      <c r="CHP886" s="99"/>
      <c r="CHQ886" s="99"/>
      <c r="CHR886" s="99"/>
      <c r="CHS886" s="99"/>
      <c r="CHT886" s="99"/>
      <c r="CHU886" s="99"/>
      <c r="CHV886" s="99"/>
      <c r="CHW886" s="99"/>
      <c r="CHX886" s="99"/>
      <c r="CHY886" s="99"/>
      <c r="CHZ886" s="99"/>
      <c r="CIA886" s="99"/>
      <c r="CIB886" s="99"/>
      <c r="CIC886" s="99"/>
      <c r="CID886" s="99"/>
      <c r="CIE886" s="99"/>
      <c r="CIF886" s="99"/>
      <c r="CIG886" s="99"/>
      <c r="CIH886" s="99"/>
      <c r="CII886" s="99"/>
      <c r="CIJ886" s="99"/>
      <c r="CIK886" s="99"/>
      <c r="CIL886" s="99"/>
      <c r="CIM886" s="99"/>
      <c r="CIN886" s="99"/>
      <c r="CIO886" s="99"/>
      <c r="CIP886" s="99"/>
      <c r="CIQ886" s="99"/>
      <c r="CIR886" s="99"/>
      <c r="CIS886" s="99"/>
      <c r="CIT886" s="99"/>
      <c r="CIU886" s="99"/>
      <c r="CIV886" s="99"/>
      <c r="CIW886" s="99"/>
      <c r="CIX886" s="99"/>
      <c r="CIY886" s="99"/>
      <c r="CIZ886" s="99"/>
      <c r="CJA886" s="99"/>
      <c r="CJB886" s="99"/>
      <c r="CJC886" s="99"/>
      <c r="CJD886" s="99"/>
      <c r="CJE886" s="99"/>
      <c r="CJF886" s="99"/>
      <c r="CJG886" s="99"/>
      <c r="CJH886" s="99"/>
      <c r="CJI886" s="99"/>
      <c r="CJJ886" s="99"/>
      <c r="CJK886" s="99"/>
      <c r="CJL886" s="99"/>
      <c r="CJM886" s="99"/>
      <c r="CJN886" s="99"/>
      <c r="CJO886" s="99"/>
      <c r="CJP886" s="99"/>
      <c r="CJQ886" s="99"/>
      <c r="CJR886" s="99"/>
      <c r="CJS886" s="99"/>
      <c r="CJT886" s="99"/>
      <c r="CJU886" s="99"/>
      <c r="CJV886" s="99"/>
      <c r="CJW886" s="99"/>
      <c r="CJX886" s="99"/>
      <c r="CJY886" s="99"/>
      <c r="CJZ886" s="99"/>
      <c r="CKA886" s="99"/>
      <c r="CKB886" s="99"/>
      <c r="CKC886" s="99"/>
      <c r="CKD886" s="99"/>
      <c r="CKE886" s="99"/>
      <c r="CKF886" s="99"/>
      <c r="CKG886" s="99"/>
      <c r="CKH886" s="99"/>
      <c r="CKI886" s="99"/>
      <c r="CKJ886" s="99"/>
      <c r="CKK886" s="99"/>
      <c r="CKL886" s="99"/>
      <c r="CKM886" s="99"/>
      <c r="CKN886" s="99"/>
      <c r="CKO886" s="99"/>
      <c r="CKP886" s="99"/>
      <c r="CKQ886" s="99"/>
      <c r="CKR886" s="99"/>
      <c r="CKS886" s="99"/>
      <c r="CKT886" s="99"/>
      <c r="CKU886" s="99"/>
      <c r="CKV886" s="99"/>
      <c r="CKW886" s="99"/>
      <c r="CKX886" s="99"/>
      <c r="CKY886" s="99"/>
      <c r="CKZ886" s="99"/>
      <c r="CLA886" s="99"/>
      <c r="CLB886" s="99"/>
      <c r="CLC886" s="99"/>
      <c r="CLD886" s="99"/>
      <c r="CLE886" s="99"/>
      <c r="CLF886" s="99"/>
      <c r="CLG886" s="99"/>
      <c r="CLH886" s="99"/>
      <c r="CLI886" s="99"/>
      <c r="CLJ886" s="99"/>
      <c r="CLK886" s="99"/>
      <c r="CLL886" s="99"/>
      <c r="CLM886" s="99"/>
      <c r="CLN886" s="99"/>
      <c r="CLO886" s="99"/>
      <c r="CLP886" s="99"/>
      <c r="CLQ886" s="99"/>
      <c r="CLR886" s="99"/>
      <c r="CLS886" s="99"/>
      <c r="CLT886" s="99"/>
      <c r="CLU886" s="99"/>
      <c r="CLV886" s="99"/>
      <c r="CLW886" s="99"/>
      <c r="CLX886" s="99"/>
      <c r="CLY886" s="99"/>
      <c r="CLZ886" s="99"/>
      <c r="CMA886" s="99"/>
      <c r="CMB886" s="99"/>
      <c r="CMC886" s="99"/>
      <c r="CMD886" s="99"/>
      <c r="CME886" s="99"/>
      <c r="CMF886" s="99"/>
      <c r="CMG886" s="99"/>
      <c r="CMH886" s="99"/>
      <c r="CMI886" s="99"/>
      <c r="CMJ886" s="99"/>
      <c r="CMK886" s="99"/>
      <c r="CML886" s="99"/>
      <c r="CMM886" s="99"/>
      <c r="CMN886" s="99"/>
      <c r="CMO886" s="99"/>
      <c r="CMP886" s="99"/>
      <c r="CMQ886" s="99"/>
      <c r="CMR886" s="99"/>
      <c r="CMS886" s="99"/>
      <c r="CMT886" s="99"/>
      <c r="CMU886" s="99"/>
      <c r="CMV886" s="99"/>
      <c r="CMW886" s="99"/>
      <c r="CMX886" s="99"/>
      <c r="CMY886" s="99"/>
      <c r="CMZ886" s="99"/>
      <c r="CNA886" s="99"/>
      <c r="CNB886" s="99"/>
      <c r="CNC886" s="99"/>
      <c r="CND886" s="99"/>
      <c r="CNE886" s="99"/>
      <c r="CNF886" s="99"/>
      <c r="CNG886" s="99"/>
      <c r="CNH886" s="99"/>
      <c r="CNI886" s="99"/>
      <c r="CNJ886" s="99"/>
      <c r="CNK886" s="99"/>
      <c r="CNL886" s="99"/>
      <c r="CNM886" s="99"/>
      <c r="CNN886" s="99"/>
      <c r="CNO886" s="99"/>
      <c r="CNP886" s="99"/>
      <c r="CNQ886" s="99"/>
      <c r="CNR886" s="99"/>
      <c r="CNS886" s="99"/>
      <c r="CNT886" s="99"/>
      <c r="CNU886" s="99"/>
      <c r="CNV886" s="99"/>
      <c r="CNW886" s="99"/>
      <c r="CNX886" s="99"/>
      <c r="CNY886" s="99"/>
      <c r="CNZ886" s="99"/>
      <c r="COA886" s="99"/>
      <c r="COB886" s="99"/>
      <c r="COC886" s="99"/>
      <c r="COD886" s="99"/>
      <c r="COE886" s="99"/>
      <c r="COF886" s="99"/>
      <c r="COG886" s="99"/>
      <c r="COH886" s="99"/>
      <c r="COI886" s="99"/>
      <c r="COJ886" s="99"/>
      <c r="COK886" s="99"/>
      <c r="COL886" s="99"/>
      <c r="COM886" s="99"/>
      <c r="CON886" s="99"/>
      <c r="COO886" s="99"/>
      <c r="COP886" s="99"/>
      <c r="COQ886" s="99"/>
      <c r="COR886" s="99"/>
      <c r="COS886" s="99"/>
      <c r="COT886" s="99"/>
      <c r="COU886" s="99"/>
      <c r="COV886" s="99"/>
      <c r="COW886" s="99"/>
      <c r="COX886" s="99"/>
      <c r="COY886" s="99"/>
      <c r="COZ886" s="99"/>
      <c r="CPA886" s="99"/>
      <c r="CPB886" s="99"/>
      <c r="CPC886" s="99"/>
      <c r="CPD886" s="99"/>
      <c r="CPE886" s="99"/>
      <c r="CPF886" s="99"/>
      <c r="CPG886" s="99"/>
      <c r="CPH886" s="99"/>
      <c r="CPI886" s="99"/>
      <c r="CPJ886" s="99"/>
      <c r="CPK886" s="99"/>
      <c r="CPL886" s="99"/>
      <c r="CPM886" s="99"/>
      <c r="CPN886" s="99"/>
      <c r="CPO886" s="99"/>
      <c r="CPP886" s="99"/>
      <c r="CPQ886" s="99"/>
      <c r="CPR886" s="99"/>
      <c r="CPS886" s="99"/>
      <c r="CPT886" s="99"/>
      <c r="CPU886" s="99"/>
      <c r="CPV886" s="99"/>
      <c r="CPW886" s="99"/>
      <c r="CPX886" s="99"/>
      <c r="CPY886" s="99"/>
      <c r="CPZ886" s="99"/>
      <c r="CQA886" s="99"/>
      <c r="CQB886" s="99"/>
      <c r="CQC886" s="99"/>
      <c r="CQD886" s="99"/>
      <c r="CQE886" s="99"/>
      <c r="CQF886" s="99"/>
      <c r="CQG886" s="99"/>
      <c r="CQH886" s="99"/>
      <c r="CQI886" s="99"/>
      <c r="CQJ886" s="99"/>
      <c r="CQK886" s="99"/>
      <c r="CQL886" s="99"/>
      <c r="CQM886" s="99"/>
      <c r="CQN886" s="99"/>
      <c r="CQO886" s="99"/>
      <c r="CQP886" s="99"/>
      <c r="CQQ886" s="99"/>
      <c r="CQR886" s="99"/>
      <c r="CQS886" s="99"/>
      <c r="CQT886" s="99"/>
      <c r="CQU886" s="99"/>
      <c r="CQV886" s="99"/>
      <c r="CQW886" s="99"/>
      <c r="CQX886" s="99"/>
      <c r="CQY886" s="99"/>
      <c r="CQZ886" s="99"/>
      <c r="CRA886" s="99"/>
      <c r="CRB886" s="99"/>
      <c r="CRC886" s="99"/>
      <c r="CRD886" s="99"/>
      <c r="CRE886" s="99"/>
      <c r="CRF886" s="99"/>
      <c r="CRG886" s="99"/>
      <c r="CRH886" s="99"/>
      <c r="CRI886" s="99"/>
      <c r="CRJ886" s="99"/>
      <c r="CRK886" s="99"/>
      <c r="CRL886" s="99"/>
      <c r="CRM886" s="99"/>
      <c r="CRN886" s="99"/>
      <c r="CRO886" s="99"/>
      <c r="CRP886" s="99"/>
      <c r="CRQ886" s="99"/>
      <c r="CRR886" s="99"/>
      <c r="CRS886" s="99"/>
      <c r="CRT886" s="99"/>
      <c r="CRU886" s="99"/>
      <c r="CRV886" s="99"/>
      <c r="CRW886" s="99"/>
      <c r="CRX886" s="99"/>
      <c r="CRY886" s="99"/>
      <c r="CRZ886" s="99"/>
      <c r="CSA886" s="99"/>
      <c r="CSB886" s="99"/>
      <c r="CSC886" s="99"/>
      <c r="CSD886" s="99"/>
      <c r="CSE886" s="99"/>
      <c r="CSF886" s="99"/>
      <c r="CSG886" s="99"/>
      <c r="CSH886" s="99"/>
      <c r="CSI886" s="99"/>
      <c r="CSJ886" s="99"/>
      <c r="CSK886" s="99"/>
      <c r="CSL886" s="99"/>
      <c r="CSM886" s="99"/>
      <c r="CSN886" s="99"/>
      <c r="CSO886" s="99"/>
      <c r="CSP886" s="99"/>
      <c r="CSQ886" s="99"/>
      <c r="CSR886" s="99"/>
      <c r="CSS886" s="99"/>
      <c r="CST886" s="99"/>
      <c r="CSU886" s="99"/>
      <c r="CSV886" s="99"/>
      <c r="CSW886" s="99"/>
      <c r="CSX886" s="99"/>
      <c r="CSY886" s="99"/>
      <c r="CSZ886" s="99"/>
      <c r="CTA886" s="99"/>
      <c r="CTB886" s="99"/>
      <c r="CTC886" s="99"/>
      <c r="CTD886" s="99"/>
      <c r="CTE886" s="99"/>
      <c r="CTF886" s="99"/>
      <c r="CTG886" s="99"/>
      <c r="CTH886" s="99"/>
      <c r="CTI886" s="99"/>
      <c r="CTJ886" s="99"/>
      <c r="CTK886" s="99"/>
      <c r="CTL886" s="99"/>
      <c r="CTM886" s="99"/>
      <c r="CTN886" s="99"/>
      <c r="CTO886" s="99"/>
      <c r="CTP886" s="99"/>
      <c r="CTQ886" s="99"/>
      <c r="CTR886" s="99"/>
      <c r="CTS886" s="99"/>
      <c r="CTT886" s="99"/>
      <c r="CTU886" s="99"/>
      <c r="CTV886" s="99"/>
      <c r="CTW886" s="99"/>
      <c r="CTX886" s="99"/>
      <c r="CTY886" s="99"/>
      <c r="CTZ886" s="99"/>
      <c r="CUA886" s="99"/>
      <c r="CUB886" s="99"/>
      <c r="CUC886" s="99"/>
      <c r="CUD886" s="99"/>
      <c r="CUE886" s="99"/>
      <c r="CUF886" s="99"/>
      <c r="CUG886" s="99"/>
      <c r="CUH886" s="99"/>
      <c r="CUI886" s="99"/>
      <c r="CUJ886" s="99"/>
      <c r="CUK886" s="99"/>
      <c r="CUL886" s="99"/>
      <c r="CUM886" s="99"/>
      <c r="CUN886" s="99"/>
      <c r="CUO886" s="99"/>
      <c r="CUP886" s="99"/>
      <c r="CUQ886" s="99"/>
      <c r="CUR886" s="99"/>
      <c r="CUS886" s="99"/>
      <c r="CUT886" s="99"/>
      <c r="CUU886" s="99"/>
      <c r="CUV886" s="99"/>
      <c r="CUW886" s="99"/>
      <c r="CUX886" s="99"/>
      <c r="CUY886" s="99"/>
      <c r="CUZ886" s="99"/>
      <c r="CVA886" s="99"/>
      <c r="CVB886" s="99"/>
      <c r="CVC886" s="99"/>
      <c r="CVD886" s="99"/>
      <c r="CVE886" s="99"/>
      <c r="CVF886" s="99"/>
      <c r="CVG886" s="99"/>
      <c r="CVH886" s="99"/>
      <c r="CVI886" s="99"/>
      <c r="CVJ886" s="99"/>
      <c r="CVK886" s="99"/>
      <c r="CVL886" s="99"/>
      <c r="CVM886" s="99"/>
      <c r="CVN886" s="99"/>
      <c r="CVO886" s="99"/>
      <c r="CVP886" s="99"/>
      <c r="CVQ886" s="99"/>
      <c r="CVR886" s="99"/>
      <c r="CVS886" s="99"/>
      <c r="CVT886" s="99"/>
      <c r="CVU886" s="99"/>
      <c r="CVV886" s="99"/>
      <c r="CVW886" s="99"/>
      <c r="CVX886" s="99"/>
      <c r="CVY886" s="99"/>
      <c r="CVZ886" s="99"/>
      <c r="CWA886" s="99"/>
      <c r="CWB886" s="99"/>
      <c r="CWC886" s="99"/>
      <c r="CWD886" s="99"/>
      <c r="CWE886" s="99"/>
      <c r="CWF886" s="99"/>
      <c r="CWG886" s="99"/>
      <c r="CWH886" s="99"/>
      <c r="CWI886" s="99"/>
      <c r="CWJ886" s="99"/>
      <c r="CWK886" s="99"/>
      <c r="CWL886" s="99"/>
      <c r="CWM886" s="99"/>
      <c r="CWN886" s="99"/>
      <c r="CWO886" s="99"/>
      <c r="CWP886" s="99"/>
      <c r="CWQ886" s="99"/>
      <c r="CWR886" s="99"/>
      <c r="CWS886" s="99"/>
      <c r="CWT886" s="99"/>
      <c r="CWU886" s="99"/>
      <c r="CWV886" s="99"/>
      <c r="CWW886" s="99"/>
      <c r="CWX886" s="99"/>
      <c r="CWY886" s="99"/>
      <c r="CWZ886" s="99"/>
      <c r="CXA886" s="99"/>
      <c r="CXB886" s="99"/>
      <c r="CXC886" s="99"/>
      <c r="CXD886" s="99"/>
      <c r="CXE886" s="99"/>
      <c r="CXF886" s="99"/>
      <c r="CXG886" s="99"/>
      <c r="CXH886" s="99"/>
      <c r="CXI886" s="99"/>
      <c r="CXJ886" s="99"/>
      <c r="CXK886" s="99"/>
      <c r="CXL886" s="99"/>
      <c r="CXM886" s="99"/>
      <c r="CXN886" s="99"/>
      <c r="CXO886" s="99"/>
      <c r="CXP886" s="99"/>
      <c r="CXQ886" s="99"/>
      <c r="CXR886" s="99"/>
      <c r="CXS886" s="99"/>
      <c r="CXT886" s="99"/>
      <c r="CXU886" s="99"/>
      <c r="CXV886" s="99"/>
      <c r="CXW886" s="99"/>
      <c r="CXX886" s="99"/>
      <c r="CXY886" s="99"/>
      <c r="CXZ886" s="99"/>
      <c r="CYA886" s="99"/>
      <c r="CYB886" s="99"/>
      <c r="CYC886" s="99"/>
      <c r="CYD886" s="99"/>
      <c r="CYE886" s="99"/>
      <c r="CYF886" s="99"/>
      <c r="CYG886" s="99"/>
      <c r="CYH886" s="99"/>
      <c r="CYI886" s="99"/>
      <c r="CYJ886" s="99"/>
      <c r="CYK886" s="99"/>
      <c r="CYL886" s="99"/>
      <c r="CYM886" s="99"/>
      <c r="CYN886" s="99"/>
      <c r="CYO886" s="99"/>
      <c r="CYP886" s="99"/>
      <c r="CYQ886" s="99"/>
      <c r="CYR886" s="99"/>
      <c r="CYS886" s="99"/>
      <c r="CYT886" s="99"/>
      <c r="CYU886" s="99"/>
      <c r="CYV886" s="99"/>
      <c r="CYW886" s="99"/>
      <c r="CYX886" s="99"/>
      <c r="CYY886" s="99"/>
      <c r="CYZ886" s="99"/>
      <c r="CZA886" s="99"/>
      <c r="CZB886" s="99"/>
      <c r="CZC886" s="99"/>
      <c r="CZD886" s="99"/>
      <c r="CZE886" s="99"/>
      <c r="CZF886" s="99"/>
      <c r="CZG886" s="99"/>
      <c r="CZH886" s="99"/>
      <c r="CZI886" s="99"/>
      <c r="CZJ886" s="99"/>
      <c r="CZK886" s="99"/>
      <c r="CZL886" s="99"/>
      <c r="CZM886" s="99"/>
      <c r="CZN886" s="99"/>
      <c r="CZO886" s="99"/>
      <c r="CZP886" s="99"/>
      <c r="CZQ886" s="99"/>
      <c r="CZR886" s="99"/>
      <c r="CZS886" s="99"/>
      <c r="CZT886" s="99"/>
      <c r="CZU886" s="99"/>
      <c r="CZV886" s="99"/>
      <c r="CZW886" s="99"/>
      <c r="CZX886" s="99"/>
      <c r="CZY886" s="99"/>
      <c r="CZZ886" s="99"/>
      <c r="DAA886" s="99"/>
      <c r="DAB886" s="99"/>
      <c r="DAC886" s="99"/>
      <c r="DAD886" s="99"/>
      <c r="DAE886" s="99"/>
      <c r="DAF886" s="99"/>
      <c r="DAG886" s="99"/>
      <c r="DAH886" s="99"/>
      <c r="DAI886" s="99"/>
      <c r="DAJ886" s="99"/>
      <c r="DAK886" s="99"/>
      <c r="DAL886" s="99"/>
      <c r="DAM886" s="99"/>
      <c r="DAN886" s="99"/>
      <c r="DAO886" s="99"/>
      <c r="DAP886" s="99"/>
      <c r="DAQ886" s="99"/>
      <c r="DAR886" s="99"/>
      <c r="DAS886" s="99"/>
      <c r="DAT886" s="99"/>
      <c r="DAU886" s="99"/>
      <c r="DAV886" s="99"/>
      <c r="DAW886" s="99"/>
      <c r="DAX886" s="99"/>
      <c r="DAY886" s="99"/>
      <c r="DAZ886" s="99"/>
      <c r="DBA886" s="99"/>
      <c r="DBB886" s="99"/>
      <c r="DBC886" s="99"/>
      <c r="DBD886" s="99"/>
      <c r="DBE886" s="99"/>
      <c r="DBF886" s="99"/>
      <c r="DBG886" s="99"/>
      <c r="DBH886" s="99"/>
      <c r="DBI886" s="99"/>
      <c r="DBJ886" s="99"/>
      <c r="DBK886" s="99"/>
      <c r="DBL886" s="99"/>
      <c r="DBM886" s="99"/>
      <c r="DBN886" s="99"/>
      <c r="DBO886" s="99"/>
      <c r="DBP886" s="99"/>
      <c r="DBQ886" s="99"/>
      <c r="DBR886" s="99"/>
      <c r="DBS886" s="99"/>
      <c r="DBT886" s="99"/>
      <c r="DBU886" s="99"/>
      <c r="DBV886" s="99"/>
      <c r="DBW886" s="99"/>
      <c r="DBX886" s="99"/>
      <c r="DBY886" s="99"/>
      <c r="DBZ886" s="99"/>
      <c r="DCA886" s="99"/>
      <c r="DCB886" s="99"/>
      <c r="DCC886" s="99"/>
      <c r="DCD886" s="99"/>
      <c r="DCE886" s="99"/>
      <c r="DCF886" s="99"/>
      <c r="DCG886" s="99"/>
      <c r="DCH886" s="99"/>
      <c r="DCI886" s="99"/>
      <c r="DCJ886" s="99"/>
      <c r="DCK886" s="99"/>
      <c r="DCL886" s="99"/>
      <c r="DCM886" s="99"/>
      <c r="DCN886" s="99"/>
      <c r="DCO886" s="99"/>
      <c r="DCP886" s="99"/>
      <c r="DCQ886" s="99"/>
      <c r="DCR886" s="99"/>
      <c r="DCS886" s="99"/>
      <c r="DCT886" s="99"/>
      <c r="DCU886" s="99"/>
      <c r="DCV886" s="99"/>
      <c r="DCW886" s="99"/>
      <c r="DCX886" s="99"/>
      <c r="DCY886" s="99"/>
      <c r="DCZ886" s="99"/>
      <c r="DDA886" s="99"/>
      <c r="DDB886" s="99"/>
      <c r="DDC886" s="99"/>
      <c r="DDD886" s="99"/>
      <c r="DDE886" s="99"/>
      <c r="DDF886" s="99"/>
      <c r="DDG886" s="99"/>
      <c r="DDH886" s="99"/>
      <c r="DDI886" s="99"/>
      <c r="DDJ886" s="99"/>
      <c r="DDK886" s="99"/>
      <c r="DDL886" s="99"/>
      <c r="DDM886" s="99"/>
      <c r="DDN886" s="99"/>
      <c r="DDO886" s="99"/>
      <c r="DDP886" s="99"/>
      <c r="DDQ886" s="99"/>
      <c r="DDR886" s="99"/>
      <c r="DDS886" s="99"/>
      <c r="DDT886" s="99"/>
      <c r="DDU886" s="99"/>
      <c r="DDV886" s="99"/>
      <c r="DDW886" s="99"/>
      <c r="DDX886" s="99"/>
      <c r="DDY886" s="99"/>
      <c r="DDZ886" s="99"/>
      <c r="DEA886" s="99"/>
      <c r="DEB886" s="99"/>
      <c r="DEC886" s="99"/>
      <c r="DED886" s="99"/>
      <c r="DEE886" s="99"/>
      <c r="DEF886" s="99"/>
      <c r="DEG886" s="99"/>
      <c r="DEH886" s="99"/>
      <c r="DEI886" s="99"/>
      <c r="DEJ886" s="99"/>
      <c r="DEK886" s="99"/>
      <c r="DEL886" s="99"/>
      <c r="DEM886" s="99"/>
      <c r="DEN886" s="99"/>
      <c r="DEO886" s="99"/>
      <c r="DEP886" s="99"/>
      <c r="DEQ886" s="99"/>
      <c r="DER886" s="99"/>
      <c r="DES886" s="99"/>
      <c r="DET886" s="99"/>
      <c r="DEU886" s="99"/>
      <c r="DEV886" s="99"/>
      <c r="DEW886" s="99"/>
      <c r="DEX886" s="99"/>
      <c r="DEY886" s="99"/>
      <c r="DEZ886" s="99"/>
      <c r="DFA886" s="99"/>
      <c r="DFB886" s="99"/>
      <c r="DFC886" s="99"/>
      <c r="DFD886" s="99"/>
      <c r="DFE886" s="99"/>
      <c r="DFF886" s="99"/>
      <c r="DFG886" s="99"/>
      <c r="DFH886" s="99"/>
      <c r="DFI886" s="99"/>
      <c r="DFJ886" s="99"/>
      <c r="DFK886" s="99"/>
      <c r="DFL886" s="99"/>
      <c r="DFM886" s="99"/>
      <c r="DFN886" s="99"/>
      <c r="DFO886" s="99"/>
      <c r="DFP886" s="99"/>
      <c r="DFQ886" s="99"/>
      <c r="DFR886" s="99"/>
      <c r="DFS886" s="99"/>
      <c r="DFT886" s="99"/>
      <c r="DFU886" s="99"/>
      <c r="DFV886" s="99"/>
      <c r="DFW886" s="99"/>
      <c r="DFX886" s="99"/>
      <c r="DFY886" s="99"/>
      <c r="DFZ886" s="99"/>
      <c r="DGA886" s="99"/>
      <c r="DGB886" s="99"/>
      <c r="DGC886" s="99"/>
      <c r="DGD886" s="99"/>
      <c r="DGE886" s="99"/>
      <c r="DGF886" s="99"/>
      <c r="DGG886" s="99"/>
      <c r="DGH886" s="99"/>
      <c r="DGI886" s="99"/>
      <c r="DGJ886" s="99"/>
      <c r="DGK886" s="99"/>
      <c r="DGL886" s="99"/>
      <c r="DGM886" s="99"/>
      <c r="DGN886" s="99"/>
      <c r="DGO886" s="99"/>
      <c r="DGP886" s="99"/>
      <c r="DGQ886" s="99"/>
      <c r="DGR886" s="99"/>
      <c r="DGS886" s="99"/>
      <c r="DGT886" s="99"/>
      <c r="DGU886" s="99"/>
      <c r="DGV886" s="99"/>
      <c r="DGW886" s="99"/>
      <c r="DGX886" s="99"/>
      <c r="DGY886" s="99"/>
      <c r="DGZ886" s="99"/>
      <c r="DHA886" s="99"/>
      <c r="DHB886" s="99"/>
      <c r="DHC886" s="99"/>
      <c r="DHD886" s="99"/>
      <c r="DHE886" s="99"/>
      <c r="DHF886" s="99"/>
      <c r="DHG886" s="99"/>
      <c r="DHH886" s="99"/>
      <c r="DHI886" s="99"/>
      <c r="DHJ886" s="99"/>
      <c r="DHK886" s="99"/>
      <c r="DHL886" s="99"/>
      <c r="DHM886" s="99"/>
      <c r="DHN886" s="99"/>
      <c r="DHO886" s="99"/>
      <c r="DHP886" s="99"/>
      <c r="DHQ886" s="99"/>
      <c r="DHR886" s="99"/>
      <c r="DHS886" s="99"/>
      <c r="DHT886" s="99"/>
      <c r="DHU886" s="99"/>
      <c r="DHV886" s="99"/>
      <c r="DHW886" s="99"/>
      <c r="DHX886" s="99"/>
      <c r="DHY886" s="99"/>
      <c r="DHZ886" s="99"/>
      <c r="DIA886" s="99"/>
      <c r="DIB886" s="99"/>
      <c r="DIC886" s="99"/>
      <c r="DID886" s="99"/>
      <c r="DIE886" s="99"/>
      <c r="DIF886" s="99"/>
      <c r="DIG886" s="99"/>
      <c r="DIH886" s="99"/>
      <c r="DII886" s="99"/>
      <c r="DIJ886" s="99"/>
      <c r="DIK886" s="99"/>
      <c r="DIL886" s="99"/>
      <c r="DIM886" s="99"/>
      <c r="DIN886" s="99"/>
      <c r="DIO886" s="99"/>
      <c r="DIP886" s="99"/>
      <c r="DIQ886" s="99"/>
      <c r="DIR886" s="99"/>
      <c r="DIS886" s="99"/>
      <c r="DIT886" s="99"/>
      <c r="DIU886" s="99"/>
      <c r="DIV886" s="99"/>
      <c r="DIW886" s="99"/>
      <c r="DIX886" s="99"/>
      <c r="DIY886" s="99"/>
      <c r="DIZ886" s="99"/>
      <c r="DJA886" s="99"/>
      <c r="DJB886" s="99"/>
      <c r="DJC886" s="99"/>
      <c r="DJD886" s="99"/>
      <c r="DJE886" s="99"/>
      <c r="DJF886" s="99"/>
      <c r="DJG886" s="99"/>
      <c r="DJH886" s="99"/>
      <c r="DJI886" s="99"/>
      <c r="DJJ886" s="99"/>
      <c r="DJK886" s="99"/>
      <c r="DJL886" s="99"/>
      <c r="DJM886" s="99"/>
      <c r="DJN886" s="99"/>
      <c r="DJO886" s="99"/>
      <c r="DJP886" s="99"/>
      <c r="DJQ886" s="99"/>
      <c r="DJR886" s="99"/>
      <c r="DJS886" s="99"/>
      <c r="DJT886" s="99"/>
      <c r="DJU886" s="99"/>
      <c r="DJV886" s="99"/>
      <c r="DJW886" s="99"/>
      <c r="DJX886" s="99"/>
      <c r="DJY886" s="99"/>
      <c r="DJZ886" s="99"/>
      <c r="DKA886" s="99"/>
      <c r="DKB886" s="99"/>
      <c r="DKC886" s="99"/>
      <c r="DKD886" s="99"/>
      <c r="DKE886" s="99"/>
      <c r="DKF886" s="99"/>
      <c r="DKG886" s="99"/>
      <c r="DKH886" s="99"/>
      <c r="DKI886" s="99"/>
      <c r="DKJ886" s="99"/>
      <c r="DKK886" s="99"/>
      <c r="DKL886" s="99"/>
      <c r="DKM886" s="99"/>
      <c r="DKN886" s="99"/>
      <c r="DKO886" s="99"/>
      <c r="DKP886" s="99"/>
      <c r="DKQ886" s="99"/>
      <c r="DKR886" s="99"/>
      <c r="DKS886" s="99"/>
      <c r="DKT886" s="99"/>
      <c r="DKU886" s="99"/>
      <c r="DKV886" s="99"/>
      <c r="DKW886" s="99"/>
      <c r="DKX886" s="99"/>
      <c r="DKY886" s="99"/>
      <c r="DKZ886" s="99"/>
      <c r="DLA886" s="99"/>
      <c r="DLB886" s="99"/>
      <c r="DLC886" s="99"/>
      <c r="DLD886" s="99"/>
      <c r="DLE886" s="99"/>
      <c r="DLF886" s="99"/>
      <c r="DLG886" s="99"/>
      <c r="DLH886" s="99"/>
      <c r="DLI886" s="99"/>
      <c r="DLJ886" s="99"/>
      <c r="DLK886" s="99"/>
      <c r="DLL886" s="99"/>
      <c r="DLM886" s="99"/>
      <c r="DLN886" s="99"/>
      <c r="DLO886" s="99"/>
      <c r="DLP886" s="99"/>
      <c r="DLQ886" s="99"/>
      <c r="DLR886" s="99"/>
      <c r="DLS886" s="99"/>
      <c r="DLT886" s="99"/>
      <c r="DLU886" s="99"/>
      <c r="DLV886" s="99"/>
      <c r="DLW886" s="99"/>
      <c r="DLX886" s="99"/>
      <c r="DLY886" s="99"/>
      <c r="DLZ886" s="99"/>
      <c r="DMA886" s="99"/>
      <c r="DMB886" s="99"/>
      <c r="DMC886" s="99"/>
      <c r="DMD886" s="99"/>
      <c r="DME886" s="99"/>
      <c r="DMF886" s="99"/>
      <c r="DMG886" s="99"/>
      <c r="DMH886" s="99"/>
      <c r="DMI886" s="99"/>
      <c r="DMJ886" s="99"/>
      <c r="DMK886" s="99"/>
      <c r="DML886" s="99"/>
      <c r="DMM886" s="99"/>
      <c r="DMN886" s="99"/>
      <c r="DMO886" s="99"/>
      <c r="DMP886" s="99"/>
      <c r="DMQ886" s="99"/>
      <c r="DMR886" s="99"/>
      <c r="DMS886" s="99"/>
      <c r="DMT886" s="99"/>
      <c r="DMU886" s="99"/>
      <c r="DMV886" s="99"/>
      <c r="DMW886" s="99"/>
      <c r="DMX886" s="99"/>
      <c r="DMY886" s="99"/>
      <c r="DMZ886" s="99"/>
      <c r="DNA886" s="99"/>
      <c r="DNB886" s="99"/>
      <c r="DNC886" s="99"/>
      <c r="DND886" s="99"/>
      <c r="DNE886" s="99"/>
      <c r="DNF886" s="99"/>
      <c r="DNG886" s="99"/>
      <c r="DNH886" s="99"/>
      <c r="DNI886" s="99"/>
      <c r="DNJ886" s="99"/>
      <c r="DNK886" s="99"/>
      <c r="DNL886" s="99"/>
      <c r="DNM886" s="99"/>
      <c r="DNN886" s="99"/>
      <c r="DNO886" s="99"/>
      <c r="DNP886" s="99"/>
      <c r="DNQ886" s="99"/>
      <c r="DNR886" s="99"/>
      <c r="DNS886" s="99"/>
      <c r="DNT886" s="99"/>
      <c r="DNU886" s="99"/>
      <c r="DNV886" s="99"/>
      <c r="DNW886" s="99"/>
      <c r="DNX886" s="99"/>
      <c r="DNY886" s="99"/>
      <c r="DNZ886" s="99"/>
      <c r="DOA886" s="99"/>
      <c r="DOB886" s="99"/>
      <c r="DOC886" s="99"/>
      <c r="DOD886" s="99"/>
      <c r="DOE886" s="99"/>
      <c r="DOF886" s="99"/>
      <c r="DOG886" s="99"/>
      <c r="DOH886" s="99"/>
      <c r="DOI886" s="99"/>
      <c r="DOJ886" s="99"/>
      <c r="DOK886" s="99"/>
      <c r="DOL886" s="99"/>
      <c r="DOM886" s="99"/>
      <c r="DON886" s="99"/>
      <c r="DOO886" s="99"/>
      <c r="DOP886" s="99"/>
      <c r="DOQ886" s="99"/>
      <c r="DOR886" s="99"/>
      <c r="DOS886" s="99"/>
      <c r="DOT886" s="99"/>
      <c r="DOU886" s="99"/>
      <c r="DOV886" s="99"/>
      <c r="DOW886" s="99"/>
      <c r="DOX886" s="99"/>
      <c r="DOY886" s="99"/>
      <c r="DOZ886" s="99"/>
      <c r="DPA886" s="99"/>
      <c r="DPB886" s="99"/>
      <c r="DPC886" s="99"/>
      <c r="DPD886" s="99"/>
      <c r="DPE886" s="99"/>
      <c r="DPF886" s="99"/>
      <c r="DPG886" s="99"/>
      <c r="DPH886" s="99"/>
      <c r="DPI886" s="99"/>
      <c r="DPJ886" s="99"/>
      <c r="DPK886" s="99"/>
      <c r="DPL886" s="99"/>
      <c r="DPM886" s="99"/>
      <c r="DPN886" s="99"/>
      <c r="DPO886" s="99"/>
      <c r="DPP886" s="99"/>
      <c r="DPQ886" s="99"/>
      <c r="DPR886" s="99"/>
      <c r="DPS886" s="99"/>
      <c r="DPT886" s="99"/>
      <c r="DPU886" s="99"/>
      <c r="DPV886" s="99"/>
      <c r="DPW886" s="99"/>
      <c r="DPX886" s="99"/>
      <c r="DPY886" s="99"/>
      <c r="DPZ886" s="99"/>
      <c r="DQA886" s="99"/>
      <c r="DQB886" s="99"/>
      <c r="DQC886" s="99"/>
      <c r="DQD886" s="99"/>
      <c r="DQE886" s="99"/>
      <c r="DQF886" s="99"/>
      <c r="DQG886" s="99"/>
      <c r="DQH886" s="99"/>
      <c r="DQI886" s="99"/>
      <c r="DQJ886" s="99"/>
      <c r="DQK886" s="99"/>
      <c r="DQL886" s="99"/>
      <c r="DQM886" s="99"/>
      <c r="DQN886" s="99"/>
      <c r="DQO886" s="99"/>
      <c r="DQP886" s="99"/>
      <c r="DQQ886" s="99"/>
      <c r="DQR886" s="99"/>
      <c r="DQS886" s="99"/>
      <c r="DQT886" s="99"/>
      <c r="DQU886" s="99"/>
      <c r="DQV886" s="99"/>
      <c r="DQW886" s="99"/>
      <c r="DQX886" s="99"/>
      <c r="DQY886" s="99"/>
      <c r="DQZ886" s="99"/>
      <c r="DRA886" s="99"/>
      <c r="DRB886" s="99"/>
      <c r="DRC886" s="99"/>
      <c r="DRD886" s="99"/>
      <c r="DRE886" s="99"/>
      <c r="DRF886" s="99"/>
      <c r="DRG886" s="99"/>
      <c r="DRH886" s="99"/>
      <c r="DRI886" s="99"/>
      <c r="DRJ886" s="99"/>
      <c r="DRK886" s="99"/>
      <c r="DRL886" s="99"/>
      <c r="DRM886" s="99"/>
      <c r="DRN886" s="99"/>
      <c r="DRO886" s="99"/>
      <c r="DRP886" s="99"/>
      <c r="DRQ886" s="99"/>
      <c r="DRR886" s="99"/>
      <c r="DRS886" s="99"/>
      <c r="DRT886" s="99"/>
      <c r="DRU886" s="99"/>
      <c r="DRV886" s="99"/>
      <c r="DRW886" s="99"/>
      <c r="DRX886" s="99"/>
      <c r="DRY886" s="99"/>
      <c r="DRZ886" s="99"/>
      <c r="DSA886" s="99"/>
      <c r="DSB886" s="99"/>
      <c r="DSC886" s="99"/>
      <c r="DSD886" s="99"/>
      <c r="DSE886" s="99"/>
      <c r="DSF886" s="99"/>
      <c r="DSG886" s="99"/>
      <c r="DSH886" s="99"/>
      <c r="DSI886" s="99"/>
      <c r="DSJ886" s="99"/>
      <c r="DSK886" s="99"/>
      <c r="DSL886" s="99"/>
      <c r="DSM886" s="99"/>
      <c r="DSN886" s="99"/>
      <c r="DSO886" s="99"/>
      <c r="DSP886" s="99"/>
      <c r="DSQ886" s="99"/>
      <c r="DSR886" s="99"/>
      <c r="DSS886" s="99"/>
      <c r="DST886" s="99"/>
      <c r="DSU886" s="99"/>
      <c r="DSV886" s="99"/>
      <c r="DSW886" s="99"/>
      <c r="DSX886" s="99"/>
      <c r="DSY886" s="99"/>
      <c r="DSZ886" s="99"/>
      <c r="DTA886" s="99"/>
      <c r="DTB886" s="99"/>
      <c r="DTC886" s="99"/>
      <c r="DTD886" s="99"/>
      <c r="DTE886" s="99"/>
      <c r="DTF886" s="99"/>
      <c r="DTG886" s="99"/>
      <c r="DTH886" s="99"/>
      <c r="DTI886" s="99"/>
      <c r="DTJ886" s="99"/>
      <c r="DTK886" s="99"/>
      <c r="DTL886" s="99"/>
      <c r="DTM886" s="99"/>
      <c r="DTN886" s="99"/>
      <c r="DTO886" s="99"/>
      <c r="DTP886" s="99"/>
      <c r="DTQ886" s="99"/>
      <c r="DTR886" s="99"/>
      <c r="DTS886" s="99"/>
      <c r="DTT886" s="99"/>
      <c r="DTU886" s="99"/>
      <c r="DTV886" s="99"/>
      <c r="DTW886" s="99"/>
      <c r="DTX886" s="99"/>
      <c r="DTY886" s="99"/>
      <c r="DTZ886" s="99"/>
      <c r="DUA886" s="99"/>
      <c r="DUB886" s="99"/>
      <c r="DUC886" s="99"/>
      <c r="DUD886" s="99"/>
      <c r="DUE886" s="99"/>
      <c r="DUF886" s="99"/>
      <c r="DUG886" s="99"/>
      <c r="DUH886" s="99"/>
      <c r="DUI886" s="99"/>
      <c r="DUJ886" s="99"/>
      <c r="DUK886" s="99"/>
      <c r="DUL886" s="99"/>
      <c r="DUM886" s="99"/>
      <c r="DUN886" s="99"/>
      <c r="DUO886" s="99"/>
      <c r="DUP886" s="99"/>
      <c r="DUQ886" s="99"/>
      <c r="DUR886" s="99"/>
      <c r="DUS886" s="99"/>
      <c r="DUT886" s="99"/>
      <c r="DUU886" s="99"/>
      <c r="DUV886" s="99"/>
      <c r="DUW886" s="99"/>
      <c r="DUX886" s="99"/>
      <c r="DUY886" s="99"/>
      <c r="DUZ886" s="99"/>
      <c r="DVA886" s="99"/>
      <c r="DVB886" s="99"/>
      <c r="DVC886" s="99"/>
      <c r="DVD886" s="99"/>
      <c r="DVE886" s="99"/>
      <c r="DVF886" s="99"/>
      <c r="DVG886" s="99"/>
      <c r="DVH886" s="99"/>
      <c r="DVI886" s="99"/>
      <c r="DVJ886" s="99"/>
      <c r="DVK886" s="99"/>
      <c r="DVL886" s="99"/>
      <c r="DVM886" s="99"/>
      <c r="DVN886" s="99"/>
      <c r="DVO886" s="99"/>
      <c r="DVP886" s="99"/>
      <c r="DVQ886" s="99"/>
      <c r="DVR886" s="99"/>
      <c r="DVS886" s="99"/>
      <c r="DVT886" s="99"/>
      <c r="DVU886" s="99"/>
      <c r="DVV886" s="99"/>
      <c r="DVW886" s="99"/>
      <c r="DVX886" s="99"/>
      <c r="DVY886" s="99"/>
      <c r="DVZ886" s="99"/>
      <c r="DWA886" s="99"/>
      <c r="DWB886" s="99"/>
      <c r="DWC886" s="99"/>
      <c r="DWD886" s="99"/>
      <c r="DWE886" s="99"/>
      <c r="DWF886" s="99"/>
      <c r="DWG886" s="99"/>
      <c r="DWH886" s="99"/>
      <c r="DWI886" s="99"/>
      <c r="DWJ886" s="99"/>
      <c r="DWK886" s="99"/>
      <c r="DWL886" s="99"/>
      <c r="DWM886" s="99"/>
      <c r="DWN886" s="99"/>
      <c r="DWO886" s="99"/>
      <c r="DWP886" s="99"/>
      <c r="DWQ886" s="99"/>
      <c r="DWR886" s="99"/>
      <c r="DWS886" s="99"/>
      <c r="DWT886" s="99"/>
      <c r="DWU886" s="99"/>
      <c r="DWV886" s="99"/>
      <c r="DWW886" s="99"/>
      <c r="DWX886" s="99"/>
      <c r="DWY886" s="99"/>
      <c r="DWZ886" s="99"/>
      <c r="DXA886" s="99"/>
      <c r="DXB886" s="99"/>
      <c r="DXC886" s="99"/>
      <c r="DXD886" s="99"/>
      <c r="DXE886" s="99"/>
      <c r="DXF886" s="99"/>
      <c r="DXG886" s="99"/>
      <c r="DXH886" s="99"/>
      <c r="DXI886" s="99"/>
      <c r="DXJ886" s="99"/>
      <c r="DXK886" s="99"/>
      <c r="DXL886" s="99"/>
      <c r="DXM886" s="99"/>
      <c r="DXN886" s="99"/>
      <c r="DXO886" s="99"/>
      <c r="DXP886" s="99"/>
      <c r="DXQ886" s="99"/>
      <c r="DXR886" s="99"/>
      <c r="DXS886" s="99"/>
      <c r="DXT886" s="99"/>
      <c r="DXU886" s="99"/>
      <c r="DXV886" s="99"/>
      <c r="DXW886" s="99"/>
      <c r="DXX886" s="99"/>
      <c r="DXY886" s="99"/>
      <c r="DXZ886" s="99"/>
      <c r="DYA886" s="99"/>
      <c r="DYB886" s="99"/>
      <c r="DYC886" s="99"/>
      <c r="DYD886" s="99"/>
      <c r="DYE886" s="99"/>
      <c r="DYF886" s="99"/>
      <c r="DYG886" s="99"/>
      <c r="DYH886" s="99"/>
      <c r="DYI886" s="99"/>
      <c r="DYJ886" s="99"/>
      <c r="DYK886" s="99"/>
      <c r="DYL886" s="99"/>
      <c r="DYM886" s="99"/>
      <c r="DYN886" s="99"/>
      <c r="DYO886" s="99"/>
      <c r="DYP886" s="99"/>
      <c r="DYQ886" s="99"/>
      <c r="DYR886" s="99"/>
      <c r="DYS886" s="99"/>
      <c r="DYT886" s="99"/>
      <c r="DYU886" s="99"/>
      <c r="DYV886" s="99"/>
      <c r="DYW886" s="99"/>
      <c r="DYX886" s="99"/>
      <c r="DYY886" s="99"/>
      <c r="DYZ886" s="99"/>
      <c r="DZA886" s="99"/>
      <c r="DZB886" s="99"/>
      <c r="DZC886" s="99"/>
      <c r="DZD886" s="99"/>
      <c r="DZE886" s="99"/>
      <c r="DZF886" s="99"/>
      <c r="DZG886" s="99"/>
      <c r="DZH886" s="99"/>
      <c r="DZI886" s="99"/>
      <c r="DZJ886" s="99"/>
      <c r="DZK886" s="99"/>
      <c r="DZL886" s="99"/>
      <c r="DZM886" s="99"/>
      <c r="DZN886" s="99"/>
      <c r="DZO886" s="99"/>
      <c r="DZP886" s="99"/>
      <c r="DZQ886" s="99"/>
      <c r="DZR886" s="99"/>
      <c r="DZS886" s="99"/>
      <c r="DZT886" s="99"/>
      <c r="DZU886" s="99"/>
      <c r="DZV886" s="99"/>
      <c r="DZW886" s="99"/>
      <c r="DZX886" s="99"/>
      <c r="DZY886" s="99"/>
      <c r="DZZ886" s="99"/>
      <c r="EAA886" s="99"/>
      <c r="EAB886" s="99"/>
      <c r="EAC886" s="99"/>
      <c r="EAD886" s="99"/>
      <c r="EAE886" s="99"/>
      <c r="EAF886" s="99"/>
      <c r="EAG886" s="99"/>
      <c r="EAH886" s="99"/>
      <c r="EAI886" s="99"/>
      <c r="EAJ886" s="99"/>
      <c r="EAK886" s="99"/>
      <c r="EAL886" s="99"/>
      <c r="EAM886" s="99"/>
      <c r="EAN886" s="99"/>
      <c r="EAO886" s="99"/>
      <c r="EAP886" s="99"/>
      <c r="EAQ886" s="99"/>
      <c r="EAR886" s="99"/>
      <c r="EAS886" s="99"/>
      <c r="EAT886" s="99"/>
      <c r="EAU886" s="99"/>
      <c r="EAV886" s="99"/>
      <c r="EAW886" s="99"/>
      <c r="EAX886" s="99"/>
      <c r="EAY886" s="99"/>
      <c r="EAZ886" s="99"/>
      <c r="EBA886" s="99"/>
      <c r="EBB886" s="99"/>
      <c r="EBC886" s="99"/>
      <c r="EBD886" s="99"/>
      <c r="EBE886" s="99"/>
      <c r="EBF886" s="99"/>
      <c r="EBG886" s="99"/>
      <c r="EBH886" s="99"/>
      <c r="EBI886" s="99"/>
      <c r="EBJ886" s="99"/>
      <c r="EBK886" s="99"/>
      <c r="EBL886" s="99"/>
      <c r="EBM886" s="99"/>
      <c r="EBN886" s="99"/>
      <c r="EBO886" s="99"/>
      <c r="EBP886" s="99"/>
      <c r="EBQ886" s="99"/>
      <c r="EBR886" s="99"/>
      <c r="EBS886" s="99"/>
      <c r="EBT886" s="99"/>
      <c r="EBU886" s="99"/>
      <c r="EBV886" s="99"/>
      <c r="EBW886" s="99"/>
      <c r="EBX886" s="99"/>
      <c r="EBY886" s="99"/>
      <c r="EBZ886" s="99"/>
      <c r="ECA886" s="99"/>
      <c r="ECB886" s="99"/>
      <c r="ECC886" s="99"/>
      <c r="ECD886" s="99"/>
      <c r="ECE886" s="99"/>
      <c r="ECF886" s="99"/>
      <c r="ECG886" s="99"/>
      <c r="ECH886" s="99"/>
      <c r="ECI886" s="99"/>
      <c r="ECJ886" s="99"/>
      <c r="ECK886" s="99"/>
      <c r="ECL886" s="99"/>
      <c r="ECM886" s="99"/>
      <c r="ECN886" s="99"/>
      <c r="ECO886" s="99"/>
      <c r="ECP886" s="99"/>
      <c r="ECQ886" s="99"/>
      <c r="ECR886" s="99"/>
      <c r="ECS886" s="99"/>
      <c r="ECT886" s="99"/>
      <c r="ECU886" s="99"/>
      <c r="ECV886" s="99"/>
      <c r="ECW886" s="99"/>
      <c r="ECX886" s="99"/>
      <c r="ECY886" s="99"/>
      <c r="ECZ886" s="99"/>
      <c r="EDA886" s="99"/>
      <c r="EDB886" s="99"/>
      <c r="EDC886" s="99"/>
      <c r="EDD886" s="99"/>
      <c r="EDE886" s="99"/>
      <c r="EDF886" s="99"/>
      <c r="EDG886" s="99"/>
      <c r="EDH886" s="99"/>
      <c r="EDI886" s="99"/>
      <c r="EDJ886" s="99"/>
      <c r="EDK886" s="99"/>
      <c r="EDL886" s="99"/>
      <c r="EDM886" s="99"/>
      <c r="EDN886" s="99"/>
      <c r="EDO886" s="99"/>
      <c r="EDP886" s="99"/>
      <c r="EDQ886" s="99"/>
      <c r="EDR886" s="99"/>
      <c r="EDS886" s="99"/>
      <c r="EDT886" s="99"/>
      <c r="EDU886" s="99"/>
      <c r="EDV886" s="99"/>
      <c r="EDW886" s="99"/>
      <c r="EDX886" s="99"/>
      <c r="EDY886" s="99"/>
      <c r="EDZ886" s="99"/>
      <c r="EEA886" s="99"/>
      <c r="EEB886" s="99"/>
      <c r="EEC886" s="99"/>
      <c r="EED886" s="99"/>
      <c r="EEE886" s="99"/>
      <c r="EEF886" s="99"/>
      <c r="EEG886" s="99"/>
      <c r="EEH886" s="99"/>
      <c r="EEI886" s="99"/>
      <c r="EEJ886" s="99"/>
      <c r="EEK886" s="99"/>
      <c r="EEL886" s="99"/>
      <c r="EEM886" s="99"/>
      <c r="EEN886" s="99"/>
      <c r="EEO886" s="99"/>
      <c r="EEP886" s="99"/>
      <c r="EEQ886" s="99"/>
      <c r="EER886" s="99"/>
      <c r="EES886" s="99"/>
      <c r="EET886" s="99"/>
      <c r="EEU886" s="99"/>
      <c r="EEV886" s="99"/>
      <c r="EEW886" s="99"/>
      <c r="EEX886" s="99"/>
      <c r="EEY886" s="99"/>
      <c r="EEZ886" s="99"/>
      <c r="EFA886" s="99"/>
      <c r="EFB886" s="99"/>
      <c r="EFC886" s="99"/>
      <c r="EFD886" s="99"/>
      <c r="EFE886" s="99"/>
      <c r="EFF886" s="99"/>
      <c r="EFG886" s="99"/>
      <c r="EFH886" s="99"/>
      <c r="EFI886" s="99"/>
      <c r="EFJ886" s="99"/>
      <c r="EFK886" s="99"/>
      <c r="EFL886" s="99"/>
      <c r="EFM886" s="99"/>
      <c r="EFN886" s="99"/>
      <c r="EFO886" s="99"/>
      <c r="EFP886" s="99"/>
      <c r="EFQ886" s="99"/>
      <c r="EFR886" s="99"/>
      <c r="EFS886" s="99"/>
      <c r="EFT886" s="99"/>
      <c r="EFU886" s="99"/>
      <c r="EFV886" s="99"/>
      <c r="EFW886" s="99"/>
      <c r="EFX886" s="99"/>
      <c r="EFY886" s="99"/>
      <c r="EFZ886" s="99"/>
      <c r="EGA886" s="99"/>
      <c r="EGB886" s="99"/>
      <c r="EGC886" s="99"/>
      <c r="EGD886" s="99"/>
      <c r="EGE886" s="99"/>
      <c r="EGF886" s="99"/>
      <c r="EGG886" s="99"/>
      <c r="EGH886" s="99"/>
      <c r="EGI886" s="99"/>
      <c r="EGJ886" s="99"/>
      <c r="EGK886" s="99"/>
      <c r="EGL886" s="99"/>
      <c r="EGM886" s="99"/>
      <c r="EGN886" s="99"/>
      <c r="EGO886" s="99"/>
      <c r="EGP886" s="99"/>
      <c r="EGQ886" s="99"/>
      <c r="EGR886" s="99"/>
      <c r="EGS886" s="99"/>
      <c r="EGT886" s="99"/>
      <c r="EGU886" s="99"/>
      <c r="EGV886" s="99"/>
      <c r="EGW886" s="99"/>
      <c r="EGX886" s="99"/>
      <c r="EGY886" s="99"/>
      <c r="EGZ886" s="99"/>
      <c r="EHA886" s="99"/>
      <c r="EHB886" s="99"/>
      <c r="EHC886" s="99"/>
      <c r="EHD886" s="99"/>
      <c r="EHE886" s="99"/>
      <c r="EHF886" s="99"/>
      <c r="EHG886" s="99"/>
      <c r="EHH886" s="99"/>
      <c r="EHI886" s="99"/>
      <c r="EHJ886" s="99"/>
      <c r="EHK886" s="99"/>
      <c r="EHL886" s="99"/>
      <c r="EHM886" s="99"/>
      <c r="EHN886" s="99"/>
      <c r="EHO886" s="99"/>
      <c r="EHP886" s="99"/>
      <c r="EHQ886" s="99"/>
      <c r="EHR886" s="99"/>
      <c r="EHS886" s="99"/>
      <c r="EHT886" s="99"/>
      <c r="EHU886" s="99"/>
      <c r="EHV886" s="99"/>
      <c r="EHW886" s="99"/>
      <c r="EHX886" s="99"/>
      <c r="EHY886" s="99"/>
      <c r="EHZ886" s="99"/>
      <c r="EIA886" s="99"/>
      <c r="EIB886" s="99"/>
      <c r="EIC886" s="99"/>
      <c r="EID886" s="99"/>
      <c r="EIE886" s="99"/>
      <c r="EIF886" s="99"/>
      <c r="EIG886" s="99"/>
      <c r="EIH886" s="99"/>
      <c r="EII886" s="99"/>
      <c r="EIJ886" s="99"/>
      <c r="EIK886" s="99"/>
      <c r="EIL886" s="99"/>
      <c r="EIM886" s="99"/>
      <c r="EIN886" s="99"/>
      <c r="EIO886" s="99"/>
      <c r="EIP886" s="99"/>
      <c r="EIQ886" s="99"/>
      <c r="EIR886" s="99"/>
      <c r="EIS886" s="99"/>
      <c r="EIT886" s="99"/>
      <c r="EIU886" s="99"/>
      <c r="EIV886" s="99"/>
      <c r="EIW886" s="99"/>
      <c r="EIX886" s="99"/>
      <c r="EIY886" s="99"/>
      <c r="EIZ886" s="99"/>
      <c r="EJA886" s="99"/>
      <c r="EJB886" s="99"/>
      <c r="EJC886" s="99"/>
      <c r="EJD886" s="99"/>
      <c r="EJE886" s="99"/>
      <c r="EJF886" s="99"/>
      <c r="EJG886" s="99"/>
      <c r="EJH886" s="99"/>
      <c r="EJI886" s="99"/>
      <c r="EJJ886" s="99"/>
      <c r="EJK886" s="99"/>
      <c r="EJL886" s="99"/>
      <c r="EJM886" s="99"/>
      <c r="EJN886" s="99"/>
      <c r="EJO886" s="99"/>
      <c r="EJP886" s="99"/>
      <c r="EJQ886" s="99"/>
      <c r="EJR886" s="99"/>
      <c r="EJS886" s="99"/>
      <c r="EJT886" s="99"/>
      <c r="EJU886" s="99"/>
      <c r="EJV886" s="99"/>
      <c r="EJW886" s="99"/>
      <c r="EJX886" s="99"/>
      <c r="EJY886" s="99"/>
      <c r="EJZ886" s="99"/>
      <c r="EKA886" s="99"/>
      <c r="EKB886" s="99"/>
      <c r="EKC886" s="99"/>
      <c r="EKD886" s="99"/>
      <c r="EKE886" s="99"/>
      <c r="EKF886" s="99"/>
      <c r="EKG886" s="99"/>
      <c r="EKH886" s="99"/>
      <c r="EKI886" s="99"/>
      <c r="EKJ886" s="99"/>
      <c r="EKK886" s="99"/>
      <c r="EKL886" s="99"/>
      <c r="EKM886" s="99"/>
      <c r="EKN886" s="99"/>
      <c r="EKO886" s="99"/>
      <c r="EKP886" s="99"/>
      <c r="EKQ886" s="99"/>
      <c r="EKR886" s="99"/>
      <c r="EKS886" s="99"/>
      <c r="EKT886" s="99"/>
      <c r="EKU886" s="99"/>
      <c r="EKV886" s="99"/>
      <c r="EKW886" s="99"/>
      <c r="EKX886" s="99"/>
      <c r="EKY886" s="99"/>
      <c r="EKZ886" s="99"/>
      <c r="ELA886" s="99"/>
      <c r="ELB886" s="99"/>
      <c r="ELC886" s="99"/>
      <c r="ELD886" s="99"/>
      <c r="ELE886" s="99"/>
      <c r="ELF886" s="99"/>
      <c r="ELG886" s="99"/>
      <c r="ELH886" s="99"/>
      <c r="ELI886" s="99"/>
      <c r="ELJ886" s="99"/>
      <c r="ELK886" s="99"/>
      <c r="ELL886" s="99"/>
      <c r="ELM886" s="99"/>
      <c r="ELN886" s="99"/>
      <c r="ELO886" s="99"/>
      <c r="ELP886" s="99"/>
      <c r="ELQ886" s="99"/>
      <c r="ELR886" s="99"/>
      <c r="ELS886" s="99"/>
      <c r="ELT886" s="99"/>
      <c r="ELU886" s="99"/>
      <c r="ELV886" s="99"/>
      <c r="ELW886" s="99"/>
      <c r="ELX886" s="99"/>
      <c r="ELY886" s="99"/>
      <c r="ELZ886" s="99"/>
      <c r="EMA886" s="99"/>
      <c r="EMB886" s="99"/>
      <c r="EMC886" s="99"/>
      <c r="EMD886" s="99"/>
      <c r="EME886" s="99"/>
      <c r="EMF886" s="99"/>
      <c r="EMG886" s="99"/>
      <c r="EMH886" s="99"/>
      <c r="EMI886" s="99"/>
      <c r="EMJ886" s="99"/>
      <c r="EMK886" s="99"/>
      <c r="EML886" s="99"/>
      <c r="EMM886" s="99"/>
      <c r="EMN886" s="99"/>
      <c r="EMO886" s="99"/>
      <c r="EMP886" s="99"/>
      <c r="EMQ886" s="99"/>
      <c r="EMR886" s="99"/>
      <c r="EMS886" s="99"/>
      <c r="EMT886" s="99"/>
      <c r="EMU886" s="99"/>
      <c r="EMV886" s="99"/>
      <c r="EMW886" s="99"/>
      <c r="EMX886" s="99"/>
      <c r="EMY886" s="99"/>
      <c r="EMZ886" s="99"/>
      <c r="ENA886" s="99"/>
      <c r="ENB886" s="99"/>
      <c r="ENC886" s="99"/>
      <c r="END886" s="99"/>
      <c r="ENE886" s="99"/>
      <c r="ENF886" s="99"/>
      <c r="ENG886" s="99"/>
      <c r="ENH886" s="99"/>
      <c r="ENI886" s="99"/>
      <c r="ENJ886" s="99"/>
      <c r="ENK886" s="99"/>
      <c r="ENL886" s="99"/>
      <c r="ENM886" s="99"/>
      <c r="ENN886" s="99"/>
      <c r="ENO886" s="99"/>
      <c r="ENP886" s="99"/>
      <c r="ENQ886" s="99"/>
      <c r="ENR886" s="99"/>
      <c r="ENS886" s="99"/>
      <c r="ENT886" s="99"/>
      <c r="ENU886" s="99"/>
      <c r="ENV886" s="99"/>
      <c r="ENW886" s="99"/>
      <c r="ENX886" s="99"/>
      <c r="ENY886" s="99"/>
      <c r="ENZ886" s="99"/>
      <c r="EOA886" s="99"/>
      <c r="EOB886" s="99"/>
      <c r="EOC886" s="99"/>
      <c r="EOD886" s="99"/>
      <c r="EOE886" s="99"/>
      <c r="EOF886" s="99"/>
      <c r="EOG886" s="99"/>
      <c r="EOH886" s="99"/>
      <c r="EOI886" s="99"/>
      <c r="EOJ886" s="99"/>
      <c r="EOK886" s="99"/>
      <c r="EOL886" s="99"/>
      <c r="EOM886" s="99"/>
      <c r="EON886" s="99"/>
      <c r="EOO886" s="99"/>
      <c r="EOP886" s="99"/>
      <c r="EOQ886" s="99"/>
      <c r="EOR886" s="99"/>
      <c r="EOS886" s="99"/>
      <c r="EOT886" s="99"/>
      <c r="EOU886" s="99"/>
      <c r="EOV886" s="99"/>
      <c r="EOW886" s="99"/>
      <c r="EOX886" s="99"/>
      <c r="EOY886" s="99"/>
      <c r="EOZ886" s="99"/>
      <c r="EPA886" s="99"/>
      <c r="EPB886" s="99"/>
      <c r="EPC886" s="99"/>
      <c r="EPD886" s="99"/>
      <c r="EPE886" s="99"/>
      <c r="EPF886" s="99"/>
      <c r="EPG886" s="99"/>
      <c r="EPH886" s="99"/>
      <c r="EPI886" s="99"/>
      <c r="EPJ886" s="99"/>
      <c r="EPK886" s="99"/>
      <c r="EPL886" s="99"/>
      <c r="EPM886" s="99"/>
      <c r="EPN886" s="99"/>
      <c r="EPO886" s="99"/>
      <c r="EPP886" s="99"/>
      <c r="EPQ886" s="99"/>
      <c r="EPR886" s="99"/>
      <c r="EPS886" s="99"/>
      <c r="EPT886" s="99"/>
      <c r="EPU886" s="99"/>
      <c r="EPV886" s="99"/>
      <c r="EPW886" s="99"/>
      <c r="EPX886" s="99"/>
      <c r="EPY886" s="99"/>
      <c r="EPZ886" s="99"/>
      <c r="EQA886" s="99"/>
      <c r="EQB886" s="99"/>
      <c r="EQC886" s="99"/>
      <c r="EQD886" s="99"/>
      <c r="EQE886" s="99"/>
      <c r="EQF886" s="99"/>
      <c r="EQG886" s="99"/>
      <c r="EQH886" s="99"/>
      <c r="EQI886" s="99"/>
      <c r="EQJ886" s="99"/>
      <c r="EQK886" s="99"/>
      <c r="EQL886" s="99"/>
      <c r="EQM886" s="99"/>
      <c r="EQN886" s="99"/>
      <c r="EQO886" s="99"/>
      <c r="EQP886" s="99"/>
      <c r="EQQ886" s="99"/>
      <c r="EQR886" s="99"/>
      <c r="EQS886" s="99"/>
      <c r="EQT886" s="99"/>
      <c r="EQU886" s="99"/>
      <c r="EQV886" s="99"/>
      <c r="EQW886" s="99"/>
      <c r="EQX886" s="99"/>
      <c r="EQY886" s="99"/>
      <c r="EQZ886" s="99"/>
      <c r="ERA886" s="99"/>
      <c r="ERB886" s="99"/>
      <c r="ERC886" s="99"/>
      <c r="ERD886" s="99"/>
      <c r="ERE886" s="99"/>
      <c r="ERF886" s="99"/>
      <c r="ERG886" s="99"/>
      <c r="ERH886" s="99"/>
      <c r="ERI886" s="99"/>
      <c r="ERJ886" s="99"/>
      <c r="ERK886" s="99"/>
      <c r="ERL886" s="99"/>
      <c r="ERM886" s="99"/>
      <c r="ERN886" s="99"/>
      <c r="ERO886" s="99"/>
      <c r="ERP886" s="99"/>
      <c r="ERQ886" s="99"/>
      <c r="ERR886" s="99"/>
      <c r="ERS886" s="99"/>
      <c r="ERT886" s="99"/>
      <c r="ERU886" s="99"/>
      <c r="ERV886" s="99"/>
      <c r="ERW886" s="99"/>
      <c r="ERX886" s="99"/>
      <c r="ERY886" s="99"/>
      <c r="ERZ886" s="99"/>
      <c r="ESA886" s="99"/>
      <c r="ESB886" s="99"/>
      <c r="ESC886" s="99"/>
      <c r="ESD886" s="99"/>
      <c r="ESE886" s="99"/>
      <c r="ESF886" s="99"/>
      <c r="ESG886" s="99"/>
      <c r="ESH886" s="99"/>
      <c r="ESI886" s="99"/>
      <c r="ESJ886" s="99"/>
      <c r="ESK886" s="99"/>
      <c r="ESL886" s="99"/>
      <c r="ESM886" s="99"/>
      <c r="ESN886" s="99"/>
      <c r="ESO886" s="99"/>
      <c r="ESP886" s="99"/>
      <c r="ESQ886" s="99"/>
      <c r="ESR886" s="99"/>
      <c r="ESS886" s="99"/>
      <c r="EST886" s="99"/>
      <c r="ESU886" s="99"/>
      <c r="ESV886" s="99"/>
      <c r="ESW886" s="99"/>
      <c r="ESX886" s="99"/>
      <c r="ESY886" s="99"/>
      <c r="ESZ886" s="99"/>
      <c r="ETA886" s="99"/>
      <c r="ETB886" s="99"/>
      <c r="ETC886" s="99"/>
      <c r="ETD886" s="99"/>
      <c r="ETE886" s="99"/>
      <c r="ETF886" s="99"/>
      <c r="ETG886" s="99"/>
      <c r="ETH886" s="99"/>
      <c r="ETI886" s="99"/>
      <c r="ETJ886" s="99"/>
      <c r="ETK886" s="99"/>
      <c r="ETL886" s="99"/>
      <c r="ETM886" s="99"/>
      <c r="ETN886" s="99"/>
      <c r="ETO886" s="99"/>
      <c r="ETP886" s="99"/>
      <c r="ETQ886" s="99"/>
      <c r="ETR886" s="99"/>
      <c r="ETS886" s="99"/>
      <c r="ETT886" s="99"/>
      <c r="ETU886" s="99"/>
      <c r="ETV886" s="99"/>
      <c r="ETW886" s="99"/>
      <c r="ETX886" s="99"/>
      <c r="ETY886" s="99"/>
      <c r="ETZ886" s="99"/>
      <c r="EUA886" s="99"/>
      <c r="EUB886" s="99"/>
      <c r="EUC886" s="99"/>
      <c r="EUD886" s="99"/>
      <c r="EUE886" s="99"/>
      <c r="EUF886" s="99"/>
      <c r="EUG886" s="99"/>
      <c r="EUH886" s="99"/>
      <c r="EUI886" s="99"/>
      <c r="EUJ886" s="99"/>
      <c r="EUK886" s="99"/>
      <c r="EUL886" s="99"/>
      <c r="EUM886" s="99"/>
      <c r="EUN886" s="99"/>
      <c r="EUO886" s="99"/>
      <c r="EUP886" s="99"/>
      <c r="EUQ886" s="99"/>
      <c r="EUR886" s="99"/>
      <c r="EUS886" s="99"/>
      <c r="EUT886" s="99"/>
      <c r="EUU886" s="99"/>
      <c r="EUV886" s="99"/>
      <c r="EUW886" s="99"/>
      <c r="EUX886" s="99"/>
      <c r="EUY886" s="99"/>
      <c r="EUZ886" s="99"/>
      <c r="EVA886" s="99"/>
      <c r="EVB886" s="99"/>
      <c r="EVC886" s="99"/>
      <c r="EVD886" s="99"/>
      <c r="EVE886" s="99"/>
      <c r="EVF886" s="99"/>
      <c r="EVG886" s="99"/>
      <c r="EVH886" s="99"/>
      <c r="EVI886" s="99"/>
      <c r="EVJ886" s="99"/>
      <c r="EVK886" s="99"/>
      <c r="EVL886" s="99"/>
      <c r="EVM886" s="99"/>
      <c r="EVN886" s="99"/>
      <c r="EVO886" s="99"/>
      <c r="EVP886" s="99"/>
      <c r="EVQ886" s="99"/>
      <c r="EVR886" s="99"/>
      <c r="EVS886" s="99"/>
      <c r="EVT886" s="99"/>
      <c r="EVU886" s="99"/>
      <c r="EVV886" s="99"/>
      <c r="EVW886" s="99"/>
      <c r="EVX886" s="99"/>
      <c r="EVY886" s="99"/>
      <c r="EVZ886" s="99"/>
      <c r="EWA886" s="99"/>
      <c r="EWB886" s="99"/>
      <c r="EWC886" s="99"/>
      <c r="EWD886" s="99"/>
      <c r="EWE886" s="99"/>
      <c r="EWF886" s="99"/>
      <c r="EWG886" s="99"/>
      <c r="EWH886" s="99"/>
      <c r="EWI886" s="99"/>
      <c r="EWJ886" s="99"/>
      <c r="EWK886" s="99"/>
      <c r="EWL886" s="99"/>
      <c r="EWM886" s="99"/>
      <c r="EWN886" s="99"/>
      <c r="EWO886" s="99"/>
      <c r="EWP886" s="99"/>
      <c r="EWQ886" s="99"/>
      <c r="EWR886" s="99"/>
      <c r="EWS886" s="99"/>
      <c r="EWT886" s="99"/>
      <c r="EWU886" s="99"/>
      <c r="EWV886" s="99"/>
      <c r="EWW886" s="99"/>
      <c r="EWX886" s="99"/>
      <c r="EWY886" s="99"/>
      <c r="EWZ886" s="99"/>
      <c r="EXA886" s="99"/>
      <c r="EXB886" s="99"/>
      <c r="EXC886" s="99"/>
      <c r="EXD886" s="99"/>
      <c r="EXE886" s="99"/>
      <c r="EXF886" s="99"/>
      <c r="EXG886" s="99"/>
      <c r="EXH886" s="99"/>
      <c r="EXI886" s="99"/>
      <c r="EXJ886" s="99"/>
      <c r="EXK886" s="99"/>
      <c r="EXL886" s="99"/>
      <c r="EXM886" s="99"/>
      <c r="EXN886" s="99"/>
      <c r="EXO886" s="99"/>
      <c r="EXP886" s="99"/>
      <c r="EXQ886" s="99"/>
      <c r="EXR886" s="99"/>
      <c r="EXS886" s="99"/>
      <c r="EXT886" s="99"/>
      <c r="EXU886" s="99"/>
      <c r="EXV886" s="99"/>
      <c r="EXW886" s="99"/>
      <c r="EXX886" s="99"/>
      <c r="EXY886" s="99"/>
      <c r="EXZ886" s="99"/>
      <c r="EYA886" s="99"/>
      <c r="EYB886" s="99"/>
      <c r="EYC886" s="99"/>
      <c r="EYD886" s="99"/>
      <c r="EYE886" s="99"/>
      <c r="EYF886" s="99"/>
      <c r="EYG886" s="99"/>
      <c r="EYH886" s="99"/>
      <c r="EYI886" s="99"/>
      <c r="EYJ886" s="99"/>
      <c r="EYK886" s="99"/>
      <c r="EYL886" s="99"/>
      <c r="EYM886" s="99"/>
      <c r="EYN886" s="99"/>
      <c r="EYO886" s="99"/>
      <c r="EYP886" s="99"/>
      <c r="EYQ886" s="99"/>
      <c r="EYR886" s="99"/>
      <c r="EYS886" s="99"/>
      <c r="EYT886" s="99"/>
      <c r="EYU886" s="99"/>
      <c r="EYV886" s="99"/>
      <c r="EYW886" s="99"/>
      <c r="EYX886" s="99"/>
      <c r="EYY886" s="99"/>
      <c r="EYZ886" s="99"/>
      <c r="EZA886" s="99"/>
      <c r="EZB886" s="99"/>
      <c r="EZC886" s="99"/>
      <c r="EZD886" s="99"/>
      <c r="EZE886" s="99"/>
      <c r="EZF886" s="99"/>
      <c r="EZG886" s="99"/>
      <c r="EZH886" s="99"/>
      <c r="EZI886" s="99"/>
      <c r="EZJ886" s="99"/>
      <c r="EZK886" s="99"/>
      <c r="EZL886" s="99"/>
      <c r="EZM886" s="99"/>
      <c r="EZN886" s="99"/>
      <c r="EZO886" s="99"/>
      <c r="EZP886" s="99"/>
      <c r="EZQ886" s="99"/>
      <c r="EZR886" s="99"/>
      <c r="EZS886" s="99"/>
      <c r="EZT886" s="99"/>
      <c r="EZU886" s="99"/>
      <c r="EZV886" s="99"/>
      <c r="EZW886" s="99"/>
      <c r="EZX886" s="99"/>
      <c r="EZY886" s="99"/>
      <c r="EZZ886" s="99"/>
      <c r="FAA886" s="99"/>
      <c r="FAB886" s="99"/>
      <c r="FAC886" s="99"/>
      <c r="FAD886" s="99"/>
      <c r="FAE886" s="99"/>
      <c r="FAF886" s="99"/>
      <c r="FAG886" s="99"/>
      <c r="FAH886" s="99"/>
      <c r="FAI886" s="99"/>
      <c r="FAJ886" s="99"/>
      <c r="FAK886" s="99"/>
      <c r="FAL886" s="99"/>
      <c r="FAM886" s="99"/>
      <c r="FAN886" s="99"/>
      <c r="FAO886" s="99"/>
      <c r="FAP886" s="99"/>
      <c r="FAQ886" s="99"/>
      <c r="FAR886" s="99"/>
      <c r="FAS886" s="99"/>
      <c r="FAT886" s="99"/>
      <c r="FAU886" s="99"/>
      <c r="FAV886" s="99"/>
      <c r="FAW886" s="99"/>
      <c r="FAX886" s="99"/>
      <c r="FAY886" s="99"/>
      <c r="FAZ886" s="99"/>
      <c r="FBA886" s="99"/>
      <c r="FBB886" s="99"/>
      <c r="FBC886" s="99"/>
      <c r="FBD886" s="99"/>
      <c r="FBE886" s="99"/>
      <c r="FBF886" s="99"/>
      <c r="FBG886" s="99"/>
      <c r="FBH886" s="99"/>
      <c r="FBI886" s="99"/>
      <c r="FBJ886" s="99"/>
      <c r="FBK886" s="99"/>
      <c r="FBL886" s="99"/>
      <c r="FBM886" s="99"/>
      <c r="FBN886" s="99"/>
      <c r="FBO886" s="99"/>
      <c r="FBP886" s="99"/>
      <c r="FBQ886" s="99"/>
      <c r="FBR886" s="99"/>
      <c r="FBS886" s="99"/>
      <c r="FBT886" s="99"/>
      <c r="FBU886" s="99"/>
      <c r="FBV886" s="99"/>
      <c r="FBW886" s="99"/>
      <c r="FBX886" s="99"/>
      <c r="FBY886" s="99"/>
      <c r="FBZ886" s="99"/>
      <c r="FCA886" s="99"/>
      <c r="FCB886" s="99"/>
      <c r="FCC886" s="99"/>
      <c r="FCD886" s="99"/>
      <c r="FCE886" s="99"/>
      <c r="FCF886" s="99"/>
      <c r="FCG886" s="99"/>
      <c r="FCH886" s="99"/>
      <c r="FCI886" s="99"/>
      <c r="FCJ886" s="99"/>
      <c r="FCK886" s="99"/>
      <c r="FCL886" s="99"/>
      <c r="FCM886" s="99"/>
      <c r="FCN886" s="99"/>
      <c r="FCO886" s="99"/>
      <c r="FCP886" s="99"/>
      <c r="FCQ886" s="99"/>
      <c r="FCR886" s="99"/>
      <c r="FCS886" s="99"/>
      <c r="FCT886" s="99"/>
      <c r="FCU886" s="99"/>
      <c r="FCV886" s="99"/>
      <c r="FCW886" s="99"/>
      <c r="FCX886" s="99"/>
      <c r="FCY886" s="99"/>
      <c r="FCZ886" s="99"/>
      <c r="FDA886" s="99"/>
      <c r="FDB886" s="99"/>
      <c r="FDC886" s="99"/>
      <c r="FDD886" s="99"/>
      <c r="FDE886" s="99"/>
      <c r="FDF886" s="99"/>
      <c r="FDG886" s="99"/>
      <c r="FDH886" s="99"/>
      <c r="FDI886" s="99"/>
      <c r="FDJ886" s="99"/>
      <c r="FDK886" s="99"/>
      <c r="FDL886" s="99"/>
      <c r="FDM886" s="99"/>
      <c r="FDN886" s="99"/>
      <c r="FDO886" s="99"/>
      <c r="FDP886" s="99"/>
      <c r="FDQ886" s="99"/>
      <c r="FDR886" s="99"/>
      <c r="FDS886" s="99"/>
      <c r="FDT886" s="99"/>
      <c r="FDU886" s="99"/>
      <c r="FDV886" s="99"/>
      <c r="FDW886" s="99"/>
      <c r="FDX886" s="99"/>
      <c r="FDY886" s="99"/>
      <c r="FDZ886" s="99"/>
      <c r="FEA886" s="99"/>
      <c r="FEB886" s="99"/>
      <c r="FEC886" s="99"/>
      <c r="FED886" s="99"/>
      <c r="FEE886" s="99"/>
      <c r="FEF886" s="99"/>
      <c r="FEG886" s="99"/>
      <c r="FEH886" s="99"/>
      <c r="FEI886" s="99"/>
      <c r="FEJ886" s="99"/>
      <c r="FEK886" s="99"/>
      <c r="FEL886" s="99"/>
      <c r="FEM886" s="99"/>
      <c r="FEN886" s="99"/>
      <c r="FEO886" s="99"/>
      <c r="FEP886" s="99"/>
      <c r="FEQ886" s="99"/>
      <c r="FER886" s="99"/>
      <c r="FES886" s="99"/>
      <c r="FET886" s="99"/>
      <c r="FEU886" s="99"/>
      <c r="FEV886" s="99"/>
      <c r="FEW886" s="99"/>
      <c r="FEX886" s="99"/>
      <c r="FEY886" s="99"/>
      <c r="FEZ886" s="99"/>
      <c r="FFA886" s="99"/>
      <c r="FFB886" s="99"/>
      <c r="FFC886" s="99"/>
      <c r="FFD886" s="99"/>
      <c r="FFE886" s="99"/>
      <c r="FFF886" s="99"/>
      <c r="FFG886" s="99"/>
      <c r="FFH886" s="99"/>
      <c r="FFI886" s="99"/>
      <c r="FFJ886" s="99"/>
      <c r="FFK886" s="99"/>
      <c r="FFL886" s="99"/>
      <c r="FFM886" s="99"/>
      <c r="FFN886" s="99"/>
      <c r="FFO886" s="99"/>
      <c r="FFP886" s="99"/>
      <c r="FFQ886" s="99"/>
      <c r="FFR886" s="99"/>
      <c r="FFS886" s="99"/>
      <c r="FFT886" s="99"/>
      <c r="FFU886" s="99"/>
      <c r="FFV886" s="99"/>
      <c r="FFW886" s="99"/>
      <c r="FFX886" s="99"/>
      <c r="FFY886" s="99"/>
      <c r="FFZ886" s="99"/>
      <c r="FGA886" s="99"/>
      <c r="FGB886" s="99"/>
      <c r="FGC886" s="99"/>
      <c r="FGD886" s="99"/>
      <c r="FGE886" s="99"/>
      <c r="FGF886" s="99"/>
      <c r="FGG886" s="99"/>
      <c r="FGH886" s="99"/>
      <c r="FGI886" s="99"/>
      <c r="FGJ886" s="99"/>
      <c r="FGK886" s="99"/>
      <c r="FGL886" s="99"/>
      <c r="FGM886" s="99"/>
      <c r="FGN886" s="99"/>
      <c r="FGO886" s="99"/>
      <c r="FGP886" s="99"/>
      <c r="FGQ886" s="99"/>
      <c r="FGR886" s="99"/>
      <c r="FGS886" s="99"/>
      <c r="FGT886" s="99"/>
      <c r="FGU886" s="99"/>
      <c r="FGV886" s="99"/>
      <c r="FGW886" s="99"/>
      <c r="FGX886" s="99"/>
      <c r="FGY886" s="99"/>
      <c r="FGZ886" s="99"/>
      <c r="FHA886" s="99"/>
      <c r="FHB886" s="99"/>
      <c r="FHC886" s="99"/>
      <c r="FHD886" s="99"/>
      <c r="FHE886" s="99"/>
      <c r="FHF886" s="99"/>
      <c r="FHG886" s="99"/>
      <c r="FHH886" s="99"/>
      <c r="FHI886" s="99"/>
      <c r="FHJ886" s="99"/>
      <c r="FHK886" s="99"/>
      <c r="FHL886" s="99"/>
      <c r="FHM886" s="99"/>
      <c r="FHN886" s="99"/>
      <c r="FHO886" s="99"/>
      <c r="FHP886" s="99"/>
      <c r="FHQ886" s="99"/>
      <c r="FHR886" s="99"/>
      <c r="FHS886" s="99"/>
      <c r="FHT886" s="99"/>
      <c r="FHU886" s="99"/>
      <c r="FHV886" s="99"/>
      <c r="FHW886" s="99"/>
      <c r="FHX886" s="99"/>
      <c r="FHY886" s="99"/>
      <c r="FHZ886" s="99"/>
      <c r="FIA886" s="99"/>
      <c r="FIB886" s="99"/>
      <c r="FIC886" s="99"/>
      <c r="FID886" s="99"/>
      <c r="FIE886" s="99"/>
      <c r="FIF886" s="99"/>
      <c r="FIG886" s="99"/>
      <c r="FIH886" s="99"/>
      <c r="FII886" s="99"/>
      <c r="FIJ886" s="99"/>
      <c r="FIK886" s="99"/>
      <c r="FIL886" s="99"/>
      <c r="FIM886" s="99"/>
      <c r="FIN886" s="99"/>
      <c r="FIO886" s="99"/>
      <c r="FIP886" s="99"/>
      <c r="FIQ886" s="99"/>
      <c r="FIR886" s="99"/>
      <c r="FIS886" s="99"/>
      <c r="FIT886" s="99"/>
      <c r="FIU886" s="99"/>
      <c r="FIV886" s="99"/>
      <c r="FIW886" s="99"/>
      <c r="FIX886" s="99"/>
      <c r="FIY886" s="99"/>
      <c r="FIZ886" s="99"/>
      <c r="FJA886" s="99"/>
      <c r="FJB886" s="99"/>
      <c r="FJC886" s="99"/>
      <c r="FJD886" s="99"/>
      <c r="FJE886" s="99"/>
      <c r="FJF886" s="99"/>
      <c r="FJG886" s="99"/>
      <c r="FJH886" s="99"/>
      <c r="FJI886" s="99"/>
      <c r="FJJ886" s="99"/>
      <c r="FJK886" s="99"/>
      <c r="FJL886" s="99"/>
      <c r="FJM886" s="99"/>
      <c r="FJN886" s="99"/>
      <c r="FJO886" s="99"/>
      <c r="FJP886" s="99"/>
      <c r="FJQ886" s="99"/>
      <c r="FJR886" s="99"/>
      <c r="FJS886" s="99"/>
      <c r="FJT886" s="99"/>
      <c r="FJU886" s="99"/>
      <c r="FJV886" s="99"/>
      <c r="FJW886" s="99"/>
      <c r="FJX886" s="99"/>
      <c r="FJY886" s="99"/>
      <c r="FJZ886" s="99"/>
      <c r="FKA886" s="99"/>
      <c r="FKB886" s="99"/>
      <c r="FKC886" s="99"/>
      <c r="FKD886" s="99"/>
      <c r="FKE886" s="99"/>
      <c r="FKF886" s="99"/>
      <c r="FKG886" s="99"/>
      <c r="FKH886" s="99"/>
      <c r="FKI886" s="99"/>
      <c r="FKJ886" s="99"/>
      <c r="FKK886" s="99"/>
      <c r="FKL886" s="99"/>
      <c r="FKM886" s="99"/>
      <c r="FKN886" s="99"/>
      <c r="FKO886" s="99"/>
      <c r="FKP886" s="99"/>
      <c r="FKQ886" s="99"/>
      <c r="FKR886" s="99"/>
      <c r="FKS886" s="99"/>
      <c r="FKT886" s="99"/>
      <c r="FKU886" s="99"/>
      <c r="FKV886" s="99"/>
      <c r="FKW886" s="99"/>
      <c r="FKX886" s="99"/>
      <c r="FKY886" s="99"/>
      <c r="FKZ886" s="99"/>
      <c r="FLA886" s="99"/>
      <c r="FLB886" s="99"/>
      <c r="FLC886" s="99"/>
      <c r="FLD886" s="99"/>
      <c r="FLE886" s="99"/>
      <c r="FLF886" s="99"/>
      <c r="FLG886" s="99"/>
      <c r="FLH886" s="99"/>
      <c r="FLI886" s="99"/>
      <c r="FLJ886" s="99"/>
      <c r="FLK886" s="99"/>
      <c r="FLL886" s="99"/>
      <c r="FLM886" s="99"/>
      <c r="FLN886" s="99"/>
      <c r="FLO886" s="99"/>
      <c r="FLP886" s="99"/>
      <c r="FLQ886" s="99"/>
      <c r="FLR886" s="99"/>
      <c r="FLS886" s="99"/>
      <c r="FLT886" s="99"/>
      <c r="FLU886" s="99"/>
      <c r="FLV886" s="99"/>
      <c r="FLW886" s="99"/>
      <c r="FLX886" s="99"/>
      <c r="FLY886" s="99"/>
      <c r="FLZ886" s="99"/>
      <c r="FMA886" s="99"/>
      <c r="FMB886" s="99"/>
      <c r="FMC886" s="99"/>
      <c r="FMD886" s="99"/>
      <c r="FME886" s="99"/>
      <c r="FMF886" s="99"/>
      <c r="FMG886" s="99"/>
      <c r="FMH886" s="99"/>
      <c r="FMI886" s="99"/>
      <c r="FMJ886" s="99"/>
      <c r="FMK886" s="99"/>
      <c r="FML886" s="99"/>
      <c r="FMM886" s="99"/>
      <c r="FMN886" s="99"/>
      <c r="FMO886" s="99"/>
      <c r="FMP886" s="99"/>
      <c r="FMQ886" s="99"/>
      <c r="FMR886" s="99"/>
      <c r="FMS886" s="99"/>
      <c r="FMT886" s="99"/>
      <c r="FMU886" s="99"/>
      <c r="FMV886" s="99"/>
      <c r="FMW886" s="99"/>
      <c r="FMX886" s="99"/>
      <c r="FMY886" s="99"/>
      <c r="FMZ886" s="99"/>
      <c r="FNA886" s="99"/>
      <c r="FNB886" s="99"/>
      <c r="FNC886" s="99"/>
      <c r="FND886" s="99"/>
      <c r="FNE886" s="99"/>
      <c r="FNF886" s="99"/>
      <c r="FNG886" s="99"/>
      <c r="FNH886" s="99"/>
      <c r="FNI886" s="99"/>
      <c r="FNJ886" s="99"/>
      <c r="FNK886" s="99"/>
      <c r="FNL886" s="99"/>
      <c r="FNM886" s="99"/>
      <c r="FNN886" s="99"/>
      <c r="FNO886" s="99"/>
      <c r="FNP886" s="99"/>
      <c r="FNQ886" s="99"/>
      <c r="FNR886" s="99"/>
      <c r="FNS886" s="99"/>
      <c r="FNT886" s="99"/>
      <c r="FNU886" s="99"/>
      <c r="FNV886" s="99"/>
      <c r="FNW886" s="99"/>
      <c r="FNX886" s="99"/>
      <c r="FNY886" s="99"/>
      <c r="FNZ886" s="99"/>
      <c r="FOA886" s="99"/>
      <c r="FOB886" s="99"/>
      <c r="FOC886" s="99"/>
      <c r="FOD886" s="99"/>
      <c r="FOE886" s="99"/>
      <c r="FOF886" s="99"/>
      <c r="FOG886" s="99"/>
      <c r="FOH886" s="99"/>
      <c r="FOI886" s="99"/>
      <c r="FOJ886" s="99"/>
      <c r="FOK886" s="99"/>
      <c r="FOL886" s="99"/>
      <c r="FOM886" s="99"/>
      <c r="FON886" s="99"/>
      <c r="FOO886" s="99"/>
      <c r="FOP886" s="99"/>
      <c r="FOQ886" s="99"/>
      <c r="FOR886" s="99"/>
      <c r="FOS886" s="99"/>
      <c r="FOT886" s="99"/>
      <c r="FOU886" s="99"/>
      <c r="FOV886" s="99"/>
      <c r="FOW886" s="99"/>
      <c r="FOX886" s="99"/>
      <c r="FOY886" s="99"/>
      <c r="FOZ886" s="99"/>
      <c r="FPA886" s="99"/>
      <c r="FPB886" s="99"/>
      <c r="FPC886" s="99"/>
      <c r="FPD886" s="99"/>
      <c r="FPE886" s="99"/>
      <c r="FPF886" s="99"/>
      <c r="FPG886" s="99"/>
      <c r="FPH886" s="99"/>
      <c r="FPI886" s="99"/>
      <c r="FPJ886" s="99"/>
      <c r="FPK886" s="99"/>
      <c r="FPL886" s="99"/>
      <c r="FPM886" s="99"/>
      <c r="FPN886" s="99"/>
      <c r="FPO886" s="99"/>
      <c r="FPP886" s="99"/>
      <c r="FPQ886" s="99"/>
      <c r="FPR886" s="99"/>
      <c r="FPS886" s="99"/>
      <c r="FPT886" s="99"/>
      <c r="FPU886" s="99"/>
      <c r="FPV886" s="99"/>
      <c r="FPW886" s="99"/>
      <c r="FPX886" s="99"/>
      <c r="FPY886" s="99"/>
      <c r="FPZ886" s="99"/>
      <c r="FQA886" s="99"/>
      <c r="FQB886" s="99"/>
      <c r="FQC886" s="99"/>
      <c r="FQD886" s="99"/>
      <c r="FQE886" s="99"/>
      <c r="FQF886" s="99"/>
      <c r="FQG886" s="99"/>
      <c r="FQH886" s="99"/>
      <c r="FQI886" s="99"/>
      <c r="FQJ886" s="99"/>
      <c r="FQK886" s="99"/>
      <c r="FQL886" s="99"/>
      <c r="FQM886" s="99"/>
      <c r="FQN886" s="99"/>
      <c r="FQO886" s="99"/>
      <c r="FQP886" s="99"/>
      <c r="FQQ886" s="99"/>
      <c r="FQR886" s="99"/>
      <c r="FQS886" s="99"/>
      <c r="FQT886" s="99"/>
      <c r="FQU886" s="99"/>
      <c r="FQV886" s="99"/>
      <c r="FQW886" s="99"/>
      <c r="FQX886" s="99"/>
      <c r="FQY886" s="99"/>
      <c r="FQZ886" s="99"/>
      <c r="FRA886" s="99"/>
      <c r="FRB886" s="99"/>
      <c r="FRC886" s="99"/>
      <c r="FRD886" s="99"/>
      <c r="FRE886" s="99"/>
      <c r="FRF886" s="99"/>
      <c r="FRG886" s="99"/>
      <c r="FRH886" s="99"/>
      <c r="FRI886" s="99"/>
      <c r="FRJ886" s="99"/>
      <c r="FRK886" s="99"/>
      <c r="FRL886" s="99"/>
      <c r="FRM886" s="99"/>
      <c r="FRN886" s="99"/>
      <c r="FRO886" s="99"/>
      <c r="FRP886" s="99"/>
      <c r="FRQ886" s="99"/>
      <c r="FRR886" s="99"/>
      <c r="FRS886" s="99"/>
      <c r="FRT886" s="99"/>
      <c r="FRU886" s="99"/>
      <c r="FRV886" s="99"/>
      <c r="FRW886" s="99"/>
      <c r="FRX886" s="99"/>
      <c r="FRY886" s="99"/>
      <c r="FRZ886" s="99"/>
      <c r="FSA886" s="99"/>
      <c r="FSB886" s="99"/>
      <c r="FSC886" s="99"/>
      <c r="FSD886" s="99"/>
      <c r="FSE886" s="99"/>
      <c r="FSF886" s="99"/>
      <c r="FSG886" s="99"/>
      <c r="FSH886" s="99"/>
      <c r="FSI886" s="99"/>
      <c r="FSJ886" s="99"/>
      <c r="FSK886" s="99"/>
      <c r="FSL886" s="99"/>
      <c r="FSM886" s="99"/>
      <c r="FSN886" s="99"/>
      <c r="FSO886" s="99"/>
      <c r="FSP886" s="99"/>
      <c r="FSQ886" s="99"/>
      <c r="FSR886" s="99"/>
      <c r="FSS886" s="99"/>
      <c r="FST886" s="99"/>
      <c r="FSU886" s="99"/>
      <c r="FSV886" s="99"/>
      <c r="FSW886" s="99"/>
      <c r="FSX886" s="99"/>
      <c r="FSY886" s="99"/>
      <c r="FSZ886" s="99"/>
      <c r="FTA886" s="99"/>
      <c r="FTB886" s="99"/>
      <c r="FTC886" s="99"/>
      <c r="FTD886" s="99"/>
      <c r="FTE886" s="99"/>
      <c r="FTF886" s="99"/>
      <c r="FTG886" s="99"/>
      <c r="FTH886" s="99"/>
      <c r="FTI886" s="99"/>
      <c r="FTJ886" s="99"/>
      <c r="FTK886" s="99"/>
      <c r="FTL886" s="99"/>
      <c r="FTM886" s="99"/>
      <c r="FTN886" s="99"/>
      <c r="FTO886" s="99"/>
      <c r="FTP886" s="99"/>
      <c r="FTQ886" s="99"/>
      <c r="FTR886" s="99"/>
      <c r="FTS886" s="99"/>
      <c r="FTT886" s="99"/>
      <c r="FTU886" s="99"/>
      <c r="FTV886" s="99"/>
      <c r="FTW886" s="99"/>
      <c r="FTX886" s="99"/>
      <c r="FTY886" s="99"/>
      <c r="FTZ886" s="99"/>
      <c r="FUA886" s="99"/>
      <c r="FUB886" s="99"/>
      <c r="FUC886" s="99"/>
      <c r="FUD886" s="99"/>
      <c r="FUE886" s="99"/>
      <c r="FUF886" s="99"/>
      <c r="FUG886" s="99"/>
      <c r="FUH886" s="99"/>
      <c r="FUI886" s="99"/>
      <c r="FUJ886" s="99"/>
      <c r="FUK886" s="99"/>
      <c r="FUL886" s="99"/>
      <c r="FUM886" s="99"/>
      <c r="FUN886" s="99"/>
      <c r="FUO886" s="99"/>
      <c r="FUP886" s="99"/>
      <c r="FUQ886" s="99"/>
      <c r="FUR886" s="99"/>
      <c r="FUS886" s="99"/>
      <c r="FUT886" s="99"/>
      <c r="FUU886" s="99"/>
      <c r="FUV886" s="99"/>
      <c r="FUW886" s="99"/>
      <c r="FUX886" s="99"/>
      <c r="FUY886" s="99"/>
      <c r="FUZ886" s="99"/>
      <c r="FVA886" s="99"/>
      <c r="FVB886" s="99"/>
      <c r="FVC886" s="99"/>
      <c r="FVD886" s="99"/>
      <c r="FVE886" s="99"/>
      <c r="FVF886" s="99"/>
      <c r="FVG886" s="99"/>
      <c r="FVH886" s="99"/>
      <c r="FVI886" s="99"/>
      <c r="FVJ886" s="99"/>
      <c r="FVK886" s="99"/>
      <c r="FVL886" s="99"/>
      <c r="FVM886" s="99"/>
      <c r="FVN886" s="99"/>
      <c r="FVO886" s="99"/>
      <c r="FVP886" s="99"/>
      <c r="FVQ886" s="99"/>
      <c r="FVR886" s="99"/>
      <c r="FVS886" s="99"/>
      <c r="FVT886" s="99"/>
      <c r="FVU886" s="99"/>
      <c r="FVV886" s="99"/>
      <c r="FVW886" s="99"/>
      <c r="FVX886" s="99"/>
      <c r="FVY886" s="99"/>
      <c r="FVZ886" s="99"/>
      <c r="FWA886" s="99"/>
      <c r="FWB886" s="99"/>
      <c r="FWC886" s="99"/>
      <c r="FWD886" s="99"/>
      <c r="FWE886" s="99"/>
      <c r="FWF886" s="99"/>
      <c r="FWG886" s="99"/>
      <c r="FWH886" s="99"/>
      <c r="FWI886" s="99"/>
      <c r="FWJ886" s="99"/>
      <c r="FWK886" s="99"/>
      <c r="FWL886" s="99"/>
      <c r="FWM886" s="99"/>
      <c r="FWN886" s="99"/>
      <c r="FWO886" s="99"/>
      <c r="FWP886" s="99"/>
      <c r="FWQ886" s="99"/>
      <c r="FWR886" s="99"/>
      <c r="FWS886" s="99"/>
      <c r="FWT886" s="99"/>
      <c r="FWU886" s="99"/>
      <c r="FWV886" s="99"/>
      <c r="FWW886" s="99"/>
      <c r="FWX886" s="99"/>
      <c r="FWY886" s="99"/>
      <c r="FWZ886" s="99"/>
      <c r="FXA886" s="99"/>
      <c r="FXB886" s="99"/>
      <c r="FXC886" s="99"/>
      <c r="FXD886" s="99"/>
      <c r="FXE886" s="99"/>
      <c r="FXF886" s="99"/>
      <c r="FXG886" s="99"/>
      <c r="FXH886" s="99"/>
      <c r="FXI886" s="99"/>
      <c r="FXJ886" s="99"/>
      <c r="FXK886" s="99"/>
      <c r="FXL886" s="99"/>
      <c r="FXM886" s="99"/>
      <c r="FXN886" s="99"/>
      <c r="FXO886" s="99"/>
      <c r="FXP886" s="99"/>
      <c r="FXQ886" s="99"/>
      <c r="FXR886" s="99"/>
      <c r="FXS886" s="99"/>
      <c r="FXT886" s="99"/>
      <c r="FXU886" s="99"/>
      <c r="FXV886" s="99"/>
      <c r="FXW886" s="99"/>
      <c r="FXX886" s="99"/>
      <c r="FXY886" s="99"/>
      <c r="FXZ886" s="99"/>
      <c r="FYA886" s="99"/>
      <c r="FYB886" s="99"/>
      <c r="FYC886" s="99"/>
      <c r="FYD886" s="99"/>
      <c r="FYE886" s="99"/>
      <c r="FYF886" s="99"/>
      <c r="FYG886" s="99"/>
      <c r="FYH886" s="99"/>
      <c r="FYI886" s="99"/>
      <c r="FYJ886" s="99"/>
      <c r="FYK886" s="99"/>
      <c r="FYL886" s="99"/>
      <c r="FYM886" s="99"/>
      <c r="FYN886" s="99"/>
      <c r="FYO886" s="99"/>
      <c r="FYP886" s="99"/>
      <c r="FYQ886" s="99"/>
      <c r="FYR886" s="99"/>
      <c r="FYS886" s="99"/>
      <c r="FYT886" s="99"/>
      <c r="FYU886" s="99"/>
      <c r="FYV886" s="99"/>
      <c r="FYW886" s="99"/>
      <c r="FYX886" s="99"/>
      <c r="FYY886" s="99"/>
      <c r="FYZ886" s="99"/>
      <c r="FZA886" s="99"/>
      <c r="FZB886" s="99"/>
      <c r="FZC886" s="99"/>
      <c r="FZD886" s="99"/>
      <c r="FZE886" s="99"/>
      <c r="FZF886" s="99"/>
      <c r="FZG886" s="99"/>
      <c r="FZH886" s="99"/>
      <c r="FZI886" s="99"/>
      <c r="FZJ886" s="99"/>
      <c r="FZK886" s="99"/>
      <c r="FZL886" s="99"/>
      <c r="FZM886" s="99"/>
      <c r="FZN886" s="99"/>
      <c r="FZO886" s="99"/>
      <c r="FZP886" s="99"/>
      <c r="FZQ886" s="99"/>
      <c r="FZR886" s="99"/>
      <c r="FZS886" s="99"/>
      <c r="FZT886" s="99"/>
      <c r="FZU886" s="99"/>
      <c r="FZV886" s="99"/>
      <c r="FZW886" s="99"/>
      <c r="FZX886" s="99"/>
      <c r="FZY886" s="99"/>
      <c r="FZZ886" s="99"/>
      <c r="GAA886" s="99"/>
      <c r="GAB886" s="99"/>
      <c r="GAC886" s="99"/>
      <c r="GAD886" s="99"/>
      <c r="GAE886" s="99"/>
      <c r="GAF886" s="99"/>
      <c r="GAG886" s="99"/>
      <c r="GAH886" s="99"/>
      <c r="GAI886" s="99"/>
      <c r="GAJ886" s="99"/>
      <c r="GAK886" s="99"/>
      <c r="GAL886" s="99"/>
      <c r="GAM886" s="99"/>
      <c r="GAN886" s="99"/>
      <c r="GAO886" s="99"/>
      <c r="GAP886" s="99"/>
      <c r="GAQ886" s="99"/>
      <c r="GAR886" s="99"/>
      <c r="GAS886" s="99"/>
      <c r="GAT886" s="99"/>
      <c r="GAU886" s="99"/>
      <c r="GAV886" s="99"/>
      <c r="GAW886" s="99"/>
      <c r="GAX886" s="99"/>
      <c r="GAY886" s="99"/>
      <c r="GAZ886" s="99"/>
      <c r="GBA886" s="99"/>
      <c r="GBB886" s="99"/>
      <c r="GBC886" s="99"/>
      <c r="GBD886" s="99"/>
      <c r="GBE886" s="99"/>
      <c r="GBF886" s="99"/>
      <c r="GBG886" s="99"/>
      <c r="GBH886" s="99"/>
      <c r="GBI886" s="99"/>
      <c r="GBJ886" s="99"/>
      <c r="GBK886" s="99"/>
      <c r="GBL886" s="99"/>
      <c r="GBM886" s="99"/>
      <c r="GBN886" s="99"/>
      <c r="GBO886" s="99"/>
      <c r="GBP886" s="99"/>
      <c r="GBQ886" s="99"/>
      <c r="GBR886" s="99"/>
      <c r="GBS886" s="99"/>
      <c r="GBT886" s="99"/>
      <c r="GBU886" s="99"/>
      <c r="GBV886" s="99"/>
      <c r="GBW886" s="99"/>
      <c r="GBX886" s="99"/>
      <c r="GBY886" s="99"/>
      <c r="GBZ886" s="99"/>
      <c r="GCA886" s="99"/>
      <c r="GCB886" s="99"/>
      <c r="GCC886" s="99"/>
      <c r="GCD886" s="99"/>
      <c r="GCE886" s="99"/>
      <c r="GCF886" s="99"/>
      <c r="GCG886" s="99"/>
      <c r="GCH886" s="99"/>
      <c r="GCI886" s="99"/>
      <c r="GCJ886" s="99"/>
      <c r="GCK886" s="99"/>
      <c r="GCL886" s="99"/>
      <c r="GCM886" s="99"/>
      <c r="GCN886" s="99"/>
      <c r="GCO886" s="99"/>
      <c r="GCP886" s="99"/>
      <c r="GCQ886" s="99"/>
      <c r="GCR886" s="99"/>
      <c r="GCS886" s="99"/>
      <c r="GCT886" s="99"/>
      <c r="GCU886" s="99"/>
      <c r="GCV886" s="99"/>
      <c r="GCW886" s="99"/>
      <c r="GCX886" s="99"/>
      <c r="GCY886" s="99"/>
      <c r="GCZ886" s="99"/>
      <c r="GDA886" s="99"/>
      <c r="GDB886" s="99"/>
      <c r="GDC886" s="99"/>
      <c r="GDD886" s="99"/>
      <c r="GDE886" s="99"/>
      <c r="GDF886" s="99"/>
      <c r="GDG886" s="99"/>
      <c r="GDH886" s="99"/>
      <c r="GDI886" s="99"/>
      <c r="GDJ886" s="99"/>
      <c r="GDK886" s="99"/>
      <c r="GDL886" s="99"/>
      <c r="GDM886" s="99"/>
      <c r="GDN886" s="99"/>
      <c r="GDO886" s="99"/>
      <c r="GDP886" s="99"/>
      <c r="GDQ886" s="99"/>
      <c r="GDR886" s="99"/>
      <c r="GDS886" s="99"/>
      <c r="GDT886" s="99"/>
      <c r="GDU886" s="99"/>
      <c r="GDV886" s="99"/>
      <c r="GDW886" s="99"/>
      <c r="GDX886" s="99"/>
      <c r="GDY886" s="99"/>
      <c r="GDZ886" s="99"/>
      <c r="GEA886" s="99"/>
      <c r="GEB886" s="99"/>
      <c r="GEC886" s="99"/>
      <c r="GED886" s="99"/>
      <c r="GEE886" s="99"/>
      <c r="GEF886" s="99"/>
      <c r="GEG886" s="99"/>
      <c r="GEH886" s="99"/>
      <c r="GEI886" s="99"/>
      <c r="GEJ886" s="99"/>
      <c r="GEK886" s="99"/>
      <c r="GEL886" s="99"/>
      <c r="GEM886" s="99"/>
      <c r="GEN886" s="99"/>
      <c r="GEO886" s="99"/>
      <c r="GEP886" s="99"/>
      <c r="GEQ886" s="99"/>
      <c r="GER886" s="99"/>
      <c r="GES886" s="99"/>
      <c r="GET886" s="99"/>
      <c r="GEU886" s="99"/>
      <c r="GEV886" s="99"/>
      <c r="GEW886" s="99"/>
      <c r="GEX886" s="99"/>
      <c r="GEY886" s="99"/>
      <c r="GEZ886" s="99"/>
      <c r="GFA886" s="99"/>
      <c r="GFB886" s="99"/>
      <c r="GFC886" s="99"/>
      <c r="GFD886" s="99"/>
      <c r="GFE886" s="99"/>
      <c r="GFF886" s="99"/>
      <c r="GFG886" s="99"/>
      <c r="GFH886" s="99"/>
      <c r="GFI886" s="99"/>
      <c r="GFJ886" s="99"/>
      <c r="GFK886" s="99"/>
      <c r="GFL886" s="99"/>
      <c r="GFM886" s="99"/>
      <c r="GFN886" s="99"/>
      <c r="GFO886" s="99"/>
      <c r="GFP886" s="99"/>
      <c r="GFQ886" s="99"/>
      <c r="GFR886" s="99"/>
      <c r="GFS886" s="99"/>
      <c r="GFT886" s="99"/>
      <c r="GFU886" s="99"/>
      <c r="GFV886" s="99"/>
      <c r="GFW886" s="99"/>
      <c r="GFX886" s="99"/>
      <c r="GFY886" s="99"/>
      <c r="GFZ886" s="99"/>
      <c r="GGA886" s="99"/>
      <c r="GGB886" s="99"/>
      <c r="GGC886" s="99"/>
      <c r="GGD886" s="99"/>
      <c r="GGE886" s="99"/>
      <c r="GGF886" s="99"/>
      <c r="GGG886" s="99"/>
      <c r="GGH886" s="99"/>
      <c r="GGI886" s="99"/>
      <c r="GGJ886" s="99"/>
      <c r="GGK886" s="99"/>
      <c r="GGL886" s="99"/>
      <c r="GGM886" s="99"/>
      <c r="GGN886" s="99"/>
      <c r="GGO886" s="99"/>
      <c r="GGP886" s="99"/>
      <c r="GGQ886" s="99"/>
      <c r="GGR886" s="99"/>
      <c r="GGS886" s="99"/>
      <c r="GGT886" s="99"/>
      <c r="GGU886" s="99"/>
      <c r="GGV886" s="99"/>
      <c r="GGW886" s="99"/>
      <c r="GGX886" s="99"/>
      <c r="GGY886" s="99"/>
      <c r="GGZ886" s="99"/>
      <c r="GHA886" s="99"/>
      <c r="GHB886" s="99"/>
      <c r="GHC886" s="99"/>
      <c r="GHD886" s="99"/>
      <c r="GHE886" s="99"/>
      <c r="GHF886" s="99"/>
      <c r="GHG886" s="99"/>
      <c r="GHH886" s="99"/>
      <c r="GHI886" s="99"/>
      <c r="GHJ886" s="99"/>
      <c r="GHK886" s="99"/>
      <c r="GHL886" s="99"/>
      <c r="GHM886" s="99"/>
      <c r="GHN886" s="99"/>
      <c r="GHO886" s="99"/>
      <c r="GHP886" s="99"/>
      <c r="GHQ886" s="99"/>
      <c r="GHR886" s="99"/>
      <c r="GHS886" s="99"/>
      <c r="GHT886" s="99"/>
      <c r="GHU886" s="99"/>
      <c r="GHV886" s="99"/>
      <c r="GHW886" s="99"/>
      <c r="GHX886" s="99"/>
      <c r="GHY886" s="99"/>
      <c r="GHZ886" s="99"/>
      <c r="GIA886" s="99"/>
      <c r="GIB886" s="99"/>
      <c r="GIC886" s="99"/>
      <c r="GID886" s="99"/>
      <c r="GIE886" s="99"/>
      <c r="GIF886" s="99"/>
      <c r="GIG886" s="99"/>
      <c r="GIH886" s="99"/>
      <c r="GII886" s="99"/>
      <c r="GIJ886" s="99"/>
      <c r="GIK886" s="99"/>
      <c r="GIL886" s="99"/>
      <c r="GIM886" s="99"/>
      <c r="GIN886" s="99"/>
      <c r="GIO886" s="99"/>
      <c r="GIP886" s="99"/>
      <c r="GIQ886" s="99"/>
      <c r="GIR886" s="99"/>
      <c r="GIS886" s="99"/>
      <c r="GIT886" s="99"/>
      <c r="GIU886" s="99"/>
      <c r="GIV886" s="99"/>
      <c r="GIW886" s="99"/>
      <c r="GIX886" s="99"/>
      <c r="GIY886" s="99"/>
      <c r="GIZ886" s="99"/>
      <c r="GJA886" s="99"/>
      <c r="GJB886" s="99"/>
      <c r="GJC886" s="99"/>
      <c r="GJD886" s="99"/>
      <c r="GJE886" s="99"/>
      <c r="GJF886" s="99"/>
      <c r="GJG886" s="99"/>
      <c r="GJH886" s="99"/>
      <c r="GJI886" s="99"/>
      <c r="GJJ886" s="99"/>
      <c r="GJK886" s="99"/>
      <c r="GJL886" s="99"/>
      <c r="GJM886" s="99"/>
      <c r="GJN886" s="99"/>
      <c r="GJO886" s="99"/>
      <c r="GJP886" s="99"/>
      <c r="GJQ886" s="99"/>
      <c r="GJR886" s="99"/>
      <c r="GJS886" s="99"/>
      <c r="GJT886" s="99"/>
      <c r="GJU886" s="99"/>
      <c r="GJV886" s="99"/>
      <c r="GJW886" s="99"/>
      <c r="GJX886" s="99"/>
      <c r="GJY886" s="99"/>
      <c r="GJZ886" s="99"/>
      <c r="GKA886" s="99"/>
      <c r="GKB886" s="99"/>
      <c r="GKC886" s="99"/>
      <c r="GKD886" s="99"/>
      <c r="GKE886" s="99"/>
      <c r="GKF886" s="99"/>
      <c r="GKG886" s="99"/>
      <c r="GKH886" s="99"/>
      <c r="GKI886" s="99"/>
      <c r="GKJ886" s="99"/>
      <c r="GKK886" s="99"/>
      <c r="GKL886" s="99"/>
      <c r="GKM886" s="99"/>
      <c r="GKN886" s="99"/>
      <c r="GKO886" s="99"/>
      <c r="GKP886" s="99"/>
      <c r="GKQ886" s="99"/>
      <c r="GKR886" s="99"/>
      <c r="GKS886" s="99"/>
      <c r="GKT886" s="99"/>
      <c r="GKU886" s="99"/>
      <c r="GKV886" s="99"/>
      <c r="GKW886" s="99"/>
      <c r="GKX886" s="99"/>
      <c r="GKY886" s="99"/>
      <c r="GKZ886" s="99"/>
      <c r="GLA886" s="99"/>
      <c r="GLB886" s="99"/>
      <c r="GLC886" s="99"/>
      <c r="GLD886" s="99"/>
      <c r="GLE886" s="99"/>
      <c r="GLF886" s="99"/>
      <c r="GLG886" s="99"/>
      <c r="GLH886" s="99"/>
      <c r="GLI886" s="99"/>
      <c r="GLJ886" s="99"/>
      <c r="GLK886" s="99"/>
      <c r="GLL886" s="99"/>
      <c r="GLM886" s="99"/>
      <c r="GLN886" s="99"/>
      <c r="GLO886" s="99"/>
      <c r="GLP886" s="99"/>
      <c r="GLQ886" s="99"/>
      <c r="GLR886" s="99"/>
      <c r="GLS886" s="99"/>
      <c r="GLT886" s="99"/>
      <c r="GLU886" s="99"/>
      <c r="GLV886" s="99"/>
      <c r="GLW886" s="99"/>
      <c r="GLX886" s="99"/>
      <c r="GLY886" s="99"/>
      <c r="GLZ886" s="99"/>
      <c r="GMA886" s="99"/>
      <c r="GMB886" s="99"/>
      <c r="GMC886" s="99"/>
      <c r="GMD886" s="99"/>
      <c r="GME886" s="99"/>
      <c r="GMF886" s="99"/>
      <c r="GMG886" s="99"/>
      <c r="GMH886" s="99"/>
      <c r="GMI886" s="99"/>
      <c r="GMJ886" s="99"/>
      <c r="GMK886" s="99"/>
      <c r="GML886" s="99"/>
      <c r="GMM886" s="99"/>
      <c r="GMN886" s="99"/>
      <c r="GMO886" s="99"/>
      <c r="GMP886" s="99"/>
      <c r="GMQ886" s="99"/>
      <c r="GMR886" s="99"/>
      <c r="GMS886" s="99"/>
      <c r="GMT886" s="99"/>
      <c r="GMU886" s="99"/>
      <c r="GMV886" s="99"/>
      <c r="GMW886" s="99"/>
      <c r="GMX886" s="99"/>
      <c r="GMY886" s="99"/>
      <c r="GMZ886" s="99"/>
      <c r="GNA886" s="99"/>
      <c r="GNB886" s="99"/>
      <c r="GNC886" s="99"/>
      <c r="GND886" s="99"/>
      <c r="GNE886" s="99"/>
      <c r="GNF886" s="99"/>
      <c r="GNG886" s="99"/>
      <c r="GNH886" s="99"/>
      <c r="GNI886" s="99"/>
      <c r="GNJ886" s="99"/>
      <c r="GNK886" s="99"/>
      <c r="GNL886" s="99"/>
      <c r="GNM886" s="99"/>
      <c r="GNN886" s="99"/>
      <c r="GNO886" s="99"/>
      <c r="GNP886" s="99"/>
      <c r="GNQ886" s="99"/>
      <c r="GNR886" s="99"/>
      <c r="GNS886" s="99"/>
      <c r="GNT886" s="99"/>
      <c r="GNU886" s="99"/>
      <c r="GNV886" s="99"/>
      <c r="GNW886" s="99"/>
      <c r="GNX886" s="99"/>
      <c r="GNY886" s="99"/>
      <c r="GNZ886" s="99"/>
      <c r="GOA886" s="99"/>
      <c r="GOB886" s="99"/>
      <c r="GOC886" s="99"/>
      <c r="GOD886" s="99"/>
      <c r="GOE886" s="99"/>
      <c r="GOF886" s="99"/>
      <c r="GOG886" s="99"/>
      <c r="GOH886" s="99"/>
      <c r="GOI886" s="99"/>
      <c r="GOJ886" s="99"/>
      <c r="GOK886" s="99"/>
      <c r="GOL886" s="99"/>
      <c r="GOM886" s="99"/>
      <c r="GON886" s="99"/>
      <c r="GOO886" s="99"/>
      <c r="GOP886" s="99"/>
      <c r="GOQ886" s="99"/>
      <c r="GOR886" s="99"/>
      <c r="GOS886" s="99"/>
      <c r="GOT886" s="99"/>
      <c r="GOU886" s="99"/>
      <c r="GOV886" s="99"/>
      <c r="GOW886" s="99"/>
      <c r="GOX886" s="99"/>
      <c r="GOY886" s="99"/>
      <c r="GOZ886" s="99"/>
      <c r="GPA886" s="99"/>
      <c r="GPB886" s="99"/>
      <c r="GPC886" s="99"/>
      <c r="GPD886" s="99"/>
      <c r="GPE886" s="99"/>
      <c r="GPF886" s="99"/>
      <c r="GPG886" s="99"/>
      <c r="GPH886" s="99"/>
      <c r="GPI886" s="99"/>
      <c r="GPJ886" s="99"/>
      <c r="GPK886" s="99"/>
      <c r="GPL886" s="99"/>
      <c r="GPM886" s="99"/>
      <c r="GPN886" s="99"/>
      <c r="GPO886" s="99"/>
      <c r="GPP886" s="99"/>
      <c r="GPQ886" s="99"/>
      <c r="GPR886" s="99"/>
      <c r="GPS886" s="99"/>
      <c r="GPT886" s="99"/>
      <c r="GPU886" s="99"/>
      <c r="GPV886" s="99"/>
      <c r="GPW886" s="99"/>
      <c r="GPX886" s="99"/>
      <c r="GPY886" s="99"/>
      <c r="GPZ886" s="99"/>
      <c r="GQA886" s="99"/>
      <c r="GQB886" s="99"/>
      <c r="GQC886" s="99"/>
      <c r="GQD886" s="99"/>
      <c r="GQE886" s="99"/>
      <c r="GQF886" s="99"/>
      <c r="GQG886" s="99"/>
      <c r="GQH886" s="99"/>
      <c r="GQI886" s="99"/>
      <c r="GQJ886" s="99"/>
      <c r="GQK886" s="99"/>
      <c r="GQL886" s="99"/>
      <c r="GQM886" s="99"/>
      <c r="GQN886" s="99"/>
      <c r="GQO886" s="99"/>
      <c r="GQP886" s="99"/>
      <c r="GQQ886" s="99"/>
      <c r="GQR886" s="99"/>
      <c r="GQS886" s="99"/>
      <c r="GQT886" s="99"/>
      <c r="GQU886" s="99"/>
      <c r="GQV886" s="99"/>
      <c r="GQW886" s="99"/>
      <c r="GQX886" s="99"/>
      <c r="GQY886" s="99"/>
      <c r="GQZ886" s="99"/>
      <c r="GRA886" s="99"/>
      <c r="GRB886" s="99"/>
      <c r="GRC886" s="99"/>
      <c r="GRD886" s="99"/>
      <c r="GRE886" s="99"/>
      <c r="GRF886" s="99"/>
      <c r="GRG886" s="99"/>
      <c r="GRH886" s="99"/>
      <c r="GRI886" s="99"/>
      <c r="GRJ886" s="99"/>
      <c r="GRK886" s="99"/>
      <c r="GRL886" s="99"/>
      <c r="GRM886" s="99"/>
      <c r="GRN886" s="99"/>
      <c r="GRO886" s="99"/>
      <c r="GRP886" s="99"/>
      <c r="GRQ886" s="99"/>
      <c r="GRR886" s="99"/>
      <c r="GRS886" s="99"/>
      <c r="GRT886" s="99"/>
      <c r="GRU886" s="99"/>
      <c r="GRV886" s="99"/>
      <c r="GRW886" s="99"/>
      <c r="GRX886" s="99"/>
      <c r="GRY886" s="99"/>
      <c r="GRZ886" s="99"/>
      <c r="GSA886" s="99"/>
      <c r="GSB886" s="99"/>
      <c r="GSC886" s="99"/>
      <c r="GSD886" s="99"/>
      <c r="GSE886" s="99"/>
      <c r="GSF886" s="99"/>
      <c r="GSG886" s="99"/>
      <c r="GSH886" s="99"/>
      <c r="GSI886" s="99"/>
      <c r="GSJ886" s="99"/>
      <c r="GSK886" s="99"/>
      <c r="GSL886" s="99"/>
      <c r="GSM886" s="99"/>
      <c r="GSN886" s="99"/>
      <c r="GSO886" s="99"/>
      <c r="GSP886" s="99"/>
      <c r="GSQ886" s="99"/>
      <c r="GSR886" s="99"/>
      <c r="GSS886" s="99"/>
      <c r="GST886" s="99"/>
      <c r="GSU886" s="99"/>
      <c r="GSV886" s="99"/>
      <c r="GSW886" s="99"/>
      <c r="GSX886" s="99"/>
      <c r="GSY886" s="99"/>
      <c r="GSZ886" s="99"/>
      <c r="GTA886" s="99"/>
      <c r="GTB886" s="99"/>
      <c r="GTC886" s="99"/>
      <c r="GTD886" s="99"/>
      <c r="GTE886" s="99"/>
      <c r="GTF886" s="99"/>
      <c r="GTG886" s="99"/>
      <c r="GTH886" s="99"/>
      <c r="GTI886" s="99"/>
      <c r="GTJ886" s="99"/>
      <c r="GTK886" s="99"/>
      <c r="GTL886" s="99"/>
      <c r="GTM886" s="99"/>
      <c r="GTN886" s="99"/>
      <c r="GTO886" s="99"/>
      <c r="GTP886" s="99"/>
      <c r="GTQ886" s="99"/>
      <c r="GTR886" s="99"/>
      <c r="GTS886" s="99"/>
      <c r="GTT886" s="99"/>
      <c r="GTU886" s="99"/>
      <c r="GTV886" s="99"/>
      <c r="GTW886" s="99"/>
      <c r="GTX886" s="99"/>
      <c r="GTY886" s="99"/>
      <c r="GTZ886" s="99"/>
      <c r="GUA886" s="99"/>
      <c r="GUB886" s="99"/>
      <c r="GUC886" s="99"/>
      <c r="GUD886" s="99"/>
      <c r="GUE886" s="99"/>
      <c r="GUF886" s="99"/>
      <c r="GUG886" s="99"/>
      <c r="GUH886" s="99"/>
      <c r="GUI886" s="99"/>
      <c r="GUJ886" s="99"/>
      <c r="GUK886" s="99"/>
      <c r="GUL886" s="99"/>
      <c r="GUM886" s="99"/>
      <c r="GUN886" s="99"/>
      <c r="GUO886" s="99"/>
      <c r="GUP886" s="99"/>
      <c r="GUQ886" s="99"/>
      <c r="GUR886" s="99"/>
      <c r="GUS886" s="99"/>
      <c r="GUT886" s="99"/>
      <c r="GUU886" s="99"/>
      <c r="GUV886" s="99"/>
      <c r="GUW886" s="99"/>
      <c r="GUX886" s="99"/>
      <c r="GUY886" s="99"/>
      <c r="GUZ886" s="99"/>
      <c r="GVA886" s="99"/>
      <c r="GVB886" s="99"/>
      <c r="GVC886" s="99"/>
      <c r="GVD886" s="99"/>
      <c r="GVE886" s="99"/>
      <c r="GVF886" s="99"/>
      <c r="GVG886" s="99"/>
      <c r="GVH886" s="99"/>
      <c r="GVI886" s="99"/>
      <c r="GVJ886" s="99"/>
      <c r="GVK886" s="99"/>
      <c r="GVL886" s="99"/>
      <c r="GVM886" s="99"/>
      <c r="GVN886" s="99"/>
      <c r="GVO886" s="99"/>
      <c r="GVP886" s="99"/>
      <c r="GVQ886" s="99"/>
      <c r="GVR886" s="99"/>
      <c r="GVS886" s="99"/>
      <c r="GVT886" s="99"/>
      <c r="GVU886" s="99"/>
      <c r="GVV886" s="99"/>
      <c r="GVW886" s="99"/>
      <c r="GVX886" s="99"/>
      <c r="GVY886" s="99"/>
      <c r="GVZ886" s="99"/>
      <c r="GWA886" s="99"/>
      <c r="GWB886" s="99"/>
      <c r="GWC886" s="99"/>
      <c r="GWD886" s="99"/>
      <c r="GWE886" s="99"/>
      <c r="GWF886" s="99"/>
      <c r="GWG886" s="99"/>
      <c r="GWH886" s="99"/>
      <c r="GWI886" s="99"/>
      <c r="GWJ886" s="99"/>
      <c r="GWK886" s="99"/>
      <c r="GWL886" s="99"/>
      <c r="GWM886" s="99"/>
      <c r="GWN886" s="99"/>
      <c r="GWO886" s="99"/>
      <c r="GWP886" s="99"/>
      <c r="GWQ886" s="99"/>
      <c r="GWR886" s="99"/>
      <c r="GWS886" s="99"/>
      <c r="GWT886" s="99"/>
      <c r="GWU886" s="99"/>
      <c r="GWV886" s="99"/>
      <c r="GWW886" s="99"/>
      <c r="GWX886" s="99"/>
      <c r="GWY886" s="99"/>
      <c r="GWZ886" s="99"/>
      <c r="GXA886" s="99"/>
      <c r="GXB886" s="99"/>
      <c r="GXC886" s="99"/>
      <c r="GXD886" s="99"/>
      <c r="GXE886" s="99"/>
      <c r="GXF886" s="99"/>
      <c r="GXG886" s="99"/>
      <c r="GXH886" s="99"/>
      <c r="GXI886" s="99"/>
      <c r="GXJ886" s="99"/>
      <c r="GXK886" s="99"/>
      <c r="GXL886" s="99"/>
      <c r="GXM886" s="99"/>
      <c r="GXN886" s="99"/>
      <c r="GXO886" s="99"/>
      <c r="GXP886" s="99"/>
      <c r="GXQ886" s="99"/>
      <c r="GXR886" s="99"/>
      <c r="GXS886" s="99"/>
      <c r="GXT886" s="99"/>
      <c r="GXU886" s="99"/>
      <c r="GXV886" s="99"/>
      <c r="GXW886" s="99"/>
      <c r="GXX886" s="99"/>
      <c r="GXY886" s="99"/>
      <c r="GXZ886" s="99"/>
      <c r="GYA886" s="99"/>
      <c r="GYB886" s="99"/>
      <c r="GYC886" s="99"/>
      <c r="GYD886" s="99"/>
      <c r="GYE886" s="99"/>
      <c r="GYF886" s="99"/>
      <c r="GYG886" s="99"/>
      <c r="GYH886" s="99"/>
      <c r="GYI886" s="99"/>
      <c r="GYJ886" s="99"/>
      <c r="GYK886" s="99"/>
      <c r="GYL886" s="99"/>
      <c r="GYM886" s="99"/>
      <c r="GYN886" s="99"/>
      <c r="GYO886" s="99"/>
      <c r="GYP886" s="99"/>
      <c r="GYQ886" s="99"/>
      <c r="GYR886" s="99"/>
      <c r="GYS886" s="99"/>
      <c r="GYT886" s="99"/>
      <c r="GYU886" s="99"/>
      <c r="GYV886" s="99"/>
      <c r="GYW886" s="99"/>
      <c r="GYX886" s="99"/>
      <c r="GYY886" s="99"/>
      <c r="GYZ886" s="99"/>
      <c r="GZA886" s="99"/>
      <c r="GZB886" s="99"/>
      <c r="GZC886" s="99"/>
      <c r="GZD886" s="99"/>
      <c r="GZE886" s="99"/>
      <c r="GZF886" s="99"/>
      <c r="GZG886" s="99"/>
      <c r="GZH886" s="99"/>
      <c r="GZI886" s="99"/>
      <c r="GZJ886" s="99"/>
      <c r="GZK886" s="99"/>
      <c r="GZL886" s="99"/>
      <c r="GZM886" s="99"/>
      <c r="GZN886" s="99"/>
      <c r="GZO886" s="99"/>
      <c r="GZP886" s="99"/>
      <c r="GZQ886" s="99"/>
      <c r="GZR886" s="99"/>
      <c r="GZS886" s="99"/>
      <c r="GZT886" s="99"/>
      <c r="GZU886" s="99"/>
      <c r="GZV886" s="99"/>
      <c r="GZW886" s="99"/>
      <c r="GZX886" s="99"/>
      <c r="GZY886" s="99"/>
      <c r="GZZ886" s="99"/>
      <c r="HAA886" s="99"/>
      <c r="HAB886" s="99"/>
      <c r="HAC886" s="99"/>
      <c r="HAD886" s="99"/>
      <c r="HAE886" s="99"/>
      <c r="HAF886" s="99"/>
      <c r="HAG886" s="99"/>
      <c r="HAH886" s="99"/>
      <c r="HAI886" s="99"/>
      <c r="HAJ886" s="99"/>
      <c r="HAK886" s="99"/>
      <c r="HAL886" s="99"/>
      <c r="HAM886" s="99"/>
      <c r="HAN886" s="99"/>
      <c r="HAO886" s="99"/>
      <c r="HAP886" s="99"/>
      <c r="HAQ886" s="99"/>
      <c r="HAR886" s="99"/>
      <c r="HAS886" s="99"/>
      <c r="HAT886" s="99"/>
      <c r="HAU886" s="99"/>
      <c r="HAV886" s="99"/>
      <c r="HAW886" s="99"/>
      <c r="HAX886" s="99"/>
      <c r="HAY886" s="99"/>
      <c r="HAZ886" s="99"/>
      <c r="HBA886" s="99"/>
      <c r="HBB886" s="99"/>
      <c r="HBC886" s="99"/>
      <c r="HBD886" s="99"/>
      <c r="HBE886" s="99"/>
      <c r="HBF886" s="99"/>
      <c r="HBG886" s="99"/>
      <c r="HBH886" s="99"/>
      <c r="HBI886" s="99"/>
      <c r="HBJ886" s="99"/>
      <c r="HBK886" s="99"/>
      <c r="HBL886" s="99"/>
      <c r="HBM886" s="99"/>
      <c r="HBN886" s="99"/>
      <c r="HBO886" s="99"/>
      <c r="HBP886" s="99"/>
      <c r="HBQ886" s="99"/>
      <c r="HBR886" s="99"/>
      <c r="HBS886" s="99"/>
      <c r="HBT886" s="99"/>
      <c r="HBU886" s="99"/>
      <c r="HBV886" s="99"/>
      <c r="HBW886" s="99"/>
      <c r="HBX886" s="99"/>
      <c r="HBY886" s="99"/>
      <c r="HBZ886" s="99"/>
      <c r="HCA886" s="99"/>
      <c r="HCB886" s="99"/>
      <c r="HCC886" s="99"/>
      <c r="HCD886" s="99"/>
      <c r="HCE886" s="99"/>
      <c r="HCF886" s="99"/>
      <c r="HCG886" s="99"/>
      <c r="HCH886" s="99"/>
      <c r="HCI886" s="99"/>
      <c r="HCJ886" s="99"/>
      <c r="HCK886" s="99"/>
      <c r="HCL886" s="99"/>
      <c r="HCM886" s="99"/>
      <c r="HCN886" s="99"/>
      <c r="HCO886" s="99"/>
      <c r="HCP886" s="99"/>
      <c r="HCQ886" s="99"/>
      <c r="HCR886" s="99"/>
      <c r="HCS886" s="99"/>
      <c r="HCT886" s="99"/>
      <c r="HCU886" s="99"/>
      <c r="HCV886" s="99"/>
      <c r="HCW886" s="99"/>
      <c r="HCX886" s="99"/>
      <c r="HCY886" s="99"/>
      <c r="HCZ886" s="99"/>
      <c r="HDA886" s="99"/>
      <c r="HDB886" s="99"/>
      <c r="HDC886" s="99"/>
      <c r="HDD886" s="99"/>
      <c r="HDE886" s="99"/>
      <c r="HDF886" s="99"/>
      <c r="HDG886" s="99"/>
      <c r="HDH886" s="99"/>
      <c r="HDI886" s="99"/>
      <c r="HDJ886" s="99"/>
      <c r="HDK886" s="99"/>
      <c r="HDL886" s="99"/>
      <c r="HDM886" s="99"/>
      <c r="HDN886" s="99"/>
      <c r="HDO886" s="99"/>
      <c r="HDP886" s="99"/>
      <c r="HDQ886" s="99"/>
      <c r="HDR886" s="99"/>
      <c r="HDS886" s="99"/>
      <c r="HDT886" s="99"/>
      <c r="HDU886" s="99"/>
      <c r="HDV886" s="99"/>
      <c r="HDW886" s="99"/>
      <c r="HDX886" s="99"/>
      <c r="HDY886" s="99"/>
      <c r="HDZ886" s="99"/>
      <c r="HEA886" s="99"/>
      <c r="HEB886" s="99"/>
      <c r="HEC886" s="99"/>
      <c r="HED886" s="99"/>
      <c r="HEE886" s="99"/>
      <c r="HEF886" s="99"/>
      <c r="HEG886" s="99"/>
      <c r="HEH886" s="99"/>
      <c r="HEI886" s="99"/>
      <c r="HEJ886" s="99"/>
      <c r="HEK886" s="99"/>
      <c r="HEL886" s="99"/>
      <c r="HEM886" s="99"/>
      <c r="HEN886" s="99"/>
      <c r="HEO886" s="99"/>
      <c r="HEP886" s="99"/>
      <c r="HEQ886" s="99"/>
      <c r="HER886" s="99"/>
      <c r="HES886" s="99"/>
      <c r="HET886" s="99"/>
      <c r="HEU886" s="99"/>
      <c r="HEV886" s="99"/>
      <c r="HEW886" s="99"/>
      <c r="HEX886" s="99"/>
      <c r="HEY886" s="99"/>
      <c r="HEZ886" s="99"/>
      <c r="HFA886" s="99"/>
      <c r="HFB886" s="99"/>
      <c r="HFC886" s="99"/>
      <c r="HFD886" s="99"/>
      <c r="HFE886" s="99"/>
      <c r="HFF886" s="99"/>
      <c r="HFG886" s="99"/>
      <c r="HFH886" s="99"/>
      <c r="HFI886" s="99"/>
      <c r="HFJ886" s="99"/>
      <c r="HFK886" s="99"/>
      <c r="HFL886" s="99"/>
      <c r="HFM886" s="99"/>
      <c r="HFN886" s="99"/>
      <c r="HFO886" s="99"/>
      <c r="HFP886" s="99"/>
      <c r="HFQ886" s="99"/>
      <c r="HFR886" s="99"/>
      <c r="HFS886" s="99"/>
      <c r="HFT886" s="99"/>
      <c r="HFU886" s="99"/>
      <c r="HFV886" s="99"/>
      <c r="HFW886" s="99"/>
      <c r="HFX886" s="99"/>
      <c r="HFY886" s="99"/>
      <c r="HFZ886" s="99"/>
      <c r="HGA886" s="99"/>
      <c r="HGB886" s="99"/>
      <c r="HGC886" s="99"/>
      <c r="HGD886" s="99"/>
      <c r="HGE886" s="99"/>
      <c r="HGF886" s="99"/>
      <c r="HGG886" s="99"/>
      <c r="HGH886" s="99"/>
      <c r="HGI886" s="99"/>
      <c r="HGJ886" s="99"/>
      <c r="HGK886" s="99"/>
      <c r="HGL886" s="99"/>
      <c r="HGM886" s="99"/>
      <c r="HGN886" s="99"/>
      <c r="HGO886" s="99"/>
      <c r="HGP886" s="99"/>
      <c r="HGQ886" s="99"/>
      <c r="HGR886" s="99"/>
      <c r="HGS886" s="99"/>
      <c r="HGT886" s="99"/>
      <c r="HGU886" s="99"/>
      <c r="HGV886" s="99"/>
      <c r="HGW886" s="99"/>
      <c r="HGX886" s="99"/>
      <c r="HGY886" s="99"/>
      <c r="HGZ886" s="99"/>
      <c r="HHA886" s="99"/>
      <c r="HHB886" s="99"/>
      <c r="HHC886" s="99"/>
      <c r="HHD886" s="99"/>
      <c r="HHE886" s="99"/>
      <c r="HHF886" s="99"/>
      <c r="HHG886" s="99"/>
      <c r="HHH886" s="99"/>
      <c r="HHI886" s="99"/>
      <c r="HHJ886" s="99"/>
      <c r="HHK886" s="99"/>
      <c r="HHL886" s="99"/>
      <c r="HHM886" s="99"/>
      <c r="HHN886" s="99"/>
      <c r="HHO886" s="99"/>
      <c r="HHP886" s="99"/>
      <c r="HHQ886" s="99"/>
      <c r="HHR886" s="99"/>
      <c r="HHS886" s="99"/>
      <c r="HHT886" s="99"/>
      <c r="HHU886" s="99"/>
      <c r="HHV886" s="99"/>
      <c r="HHW886" s="99"/>
      <c r="HHX886" s="99"/>
      <c r="HHY886" s="99"/>
      <c r="HHZ886" s="99"/>
      <c r="HIA886" s="99"/>
      <c r="HIB886" s="99"/>
      <c r="HIC886" s="99"/>
      <c r="HID886" s="99"/>
      <c r="HIE886" s="99"/>
      <c r="HIF886" s="99"/>
      <c r="HIG886" s="99"/>
      <c r="HIH886" s="99"/>
      <c r="HII886" s="99"/>
      <c r="HIJ886" s="99"/>
      <c r="HIK886" s="99"/>
      <c r="HIL886" s="99"/>
      <c r="HIM886" s="99"/>
      <c r="HIN886" s="99"/>
      <c r="HIO886" s="99"/>
      <c r="HIP886" s="99"/>
      <c r="HIQ886" s="99"/>
      <c r="HIR886" s="99"/>
      <c r="HIS886" s="99"/>
      <c r="HIT886" s="99"/>
      <c r="HIU886" s="99"/>
      <c r="HIV886" s="99"/>
      <c r="HIW886" s="99"/>
      <c r="HIX886" s="99"/>
      <c r="HIY886" s="99"/>
      <c r="HIZ886" s="99"/>
      <c r="HJA886" s="99"/>
      <c r="HJB886" s="99"/>
      <c r="HJC886" s="99"/>
      <c r="HJD886" s="99"/>
      <c r="HJE886" s="99"/>
      <c r="HJF886" s="99"/>
      <c r="HJG886" s="99"/>
      <c r="HJH886" s="99"/>
      <c r="HJI886" s="99"/>
      <c r="HJJ886" s="99"/>
      <c r="HJK886" s="99"/>
      <c r="HJL886" s="99"/>
      <c r="HJM886" s="99"/>
      <c r="HJN886" s="99"/>
      <c r="HJO886" s="99"/>
      <c r="HJP886" s="99"/>
      <c r="HJQ886" s="99"/>
      <c r="HJR886" s="99"/>
      <c r="HJS886" s="99"/>
      <c r="HJT886" s="99"/>
      <c r="HJU886" s="99"/>
      <c r="HJV886" s="99"/>
      <c r="HJW886" s="99"/>
      <c r="HJX886" s="99"/>
      <c r="HJY886" s="99"/>
      <c r="HJZ886" s="99"/>
      <c r="HKA886" s="99"/>
      <c r="HKB886" s="99"/>
      <c r="HKC886" s="99"/>
      <c r="HKD886" s="99"/>
      <c r="HKE886" s="99"/>
      <c r="HKF886" s="99"/>
      <c r="HKG886" s="99"/>
      <c r="HKH886" s="99"/>
      <c r="HKI886" s="99"/>
      <c r="HKJ886" s="99"/>
      <c r="HKK886" s="99"/>
      <c r="HKL886" s="99"/>
      <c r="HKM886" s="99"/>
      <c r="HKN886" s="99"/>
      <c r="HKO886" s="99"/>
      <c r="HKP886" s="99"/>
      <c r="HKQ886" s="99"/>
      <c r="HKR886" s="99"/>
      <c r="HKS886" s="99"/>
      <c r="HKT886" s="99"/>
      <c r="HKU886" s="99"/>
      <c r="HKV886" s="99"/>
      <c r="HKW886" s="99"/>
      <c r="HKX886" s="99"/>
      <c r="HKY886" s="99"/>
      <c r="HKZ886" s="99"/>
      <c r="HLA886" s="99"/>
      <c r="HLB886" s="99"/>
      <c r="HLC886" s="99"/>
      <c r="HLD886" s="99"/>
      <c r="HLE886" s="99"/>
      <c r="HLF886" s="99"/>
      <c r="HLG886" s="99"/>
      <c r="HLH886" s="99"/>
      <c r="HLI886" s="99"/>
      <c r="HLJ886" s="99"/>
      <c r="HLK886" s="99"/>
      <c r="HLL886" s="99"/>
      <c r="HLM886" s="99"/>
      <c r="HLN886" s="99"/>
      <c r="HLO886" s="99"/>
      <c r="HLP886" s="99"/>
      <c r="HLQ886" s="99"/>
      <c r="HLR886" s="99"/>
      <c r="HLS886" s="99"/>
      <c r="HLT886" s="99"/>
      <c r="HLU886" s="99"/>
      <c r="HLV886" s="99"/>
      <c r="HLW886" s="99"/>
      <c r="HLX886" s="99"/>
      <c r="HLY886" s="99"/>
      <c r="HLZ886" s="99"/>
      <c r="HMA886" s="99"/>
      <c r="HMB886" s="99"/>
      <c r="HMC886" s="99"/>
      <c r="HMD886" s="99"/>
      <c r="HME886" s="99"/>
      <c r="HMF886" s="99"/>
      <c r="HMG886" s="99"/>
      <c r="HMH886" s="99"/>
      <c r="HMI886" s="99"/>
      <c r="HMJ886" s="99"/>
      <c r="HMK886" s="99"/>
      <c r="HML886" s="99"/>
      <c r="HMM886" s="99"/>
      <c r="HMN886" s="99"/>
      <c r="HMO886" s="99"/>
      <c r="HMP886" s="99"/>
      <c r="HMQ886" s="99"/>
      <c r="HMR886" s="99"/>
      <c r="HMS886" s="99"/>
      <c r="HMT886" s="99"/>
      <c r="HMU886" s="99"/>
      <c r="HMV886" s="99"/>
      <c r="HMW886" s="99"/>
      <c r="HMX886" s="99"/>
      <c r="HMY886" s="99"/>
      <c r="HMZ886" s="99"/>
      <c r="HNA886" s="99"/>
      <c r="HNB886" s="99"/>
      <c r="HNC886" s="99"/>
      <c r="HND886" s="99"/>
      <c r="HNE886" s="99"/>
      <c r="HNF886" s="99"/>
      <c r="HNG886" s="99"/>
      <c r="HNH886" s="99"/>
      <c r="HNI886" s="99"/>
      <c r="HNJ886" s="99"/>
      <c r="HNK886" s="99"/>
      <c r="HNL886" s="99"/>
      <c r="HNM886" s="99"/>
      <c r="HNN886" s="99"/>
      <c r="HNO886" s="99"/>
      <c r="HNP886" s="99"/>
      <c r="HNQ886" s="99"/>
      <c r="HNR886" s="99"/>
      <c r="HNS886" s="99"/>
      <c r="HNT886" s="99"/>
      <c r="HNU886" s="99"/>
      <c r="HNV886" s="99"/>
      <c r="HNW886" s="99"/>
      <c r="HNX886" s="99"/>
      <c r="HNY886" s="99"/>
      <c r="HNZ886" s="99"/>
      <c r="HOA886" s="99"/>
      <c r="HOB886" s="99"/>
      <c r="HOC886" s="99"/>
      <c r="HOD886" s="99"/>
      <c r="HOE886" s="99"/>
      <c r="HOF886" s="99"/>
      <c r="HOG886" s="99"/>
      <c r="HOH886" s="99"/>
      <c r="HOI886" s="99"/>
      <c r="HOJ886" s="99"/>
      <c r="HOK886" s="99"/>
      <c r="HOL886" s="99"/>
      <c r="HOM886" s="99"/>
      <c r="HON886" s="99"/>
      <c r="HOO886" s="99"/>
      <c r="HOP886" s="99"/>
      <c r="HOQ886" s="99"/>
      <c r="HOR886" s="99"/>
      <c r="HOS886" s="99"/>
      <c r="HOT886" s="99"/>
      <c r="HOU886" s="99"/>
      <c r="HOV886" s="99"/>
      <c r="HOW886" s="99"/>
      <c r="HOX886" s="99"/>
      <c r="HOY886" s="99"/>
      <c r="HOZ886" s="99"/>
      <c r="HPA886" s="99"/>
      <c r="HPB886" s="99"/>
      <c r="HPC886" s="99"/>
      <c r="HPD886" s="99"/>
      <c r="HPE886" s="99"/>
      <c r="HPF886" s="99"/>
      <c r="HPG886" s="99"/>
      <c r="HPH886" s="99"/>
      <c r="HPI886" s="99"/>
      <c r="HPJ886" s="99"/>
      <c r="HPK886" s="99"/>
      <c r="HPL886" s="99"/>
      <c r="HPM886" s="99"/>
      <c r="HPN886" s="99"/>
      <c r="HPO886" s="99"/>
      <c r="HPP886" s="99"/>
      <c r="HPQ886" s="99"/>
      <c r="HPR886" s="99"/>
      <c r="HPS886" s="99"/>
      <c r="HPT886" s="99"/>
      <c r="HPU886" s="99"/>
      <c r="HPV886" s="99"/>
      <c r="HPW886" s="99"/>
      <c r="HPX886" s="99"/>
      <c r="HPY886" s="99"/>
      <c r="HPZ886" s="99"/>
      <c r="HQA886" s="99"/>
      <c r="HQB886" s="99"/>
      <c r="HQC886" s="99"/>
      <c r="HQD886" s="99"/>
      <c r="HQE886" s="99"/>
      <c r="HQF886" s="99"/>
      <c r="HQG886" s="99"/>
      <c r="HQH886" s="99"/>
      <c r="HQI886" s="99"/>
      <c r="HQJ886" s="99"/>
      <c r="HQK886" s="99"/>
      <c r="HQL886" s="99"/>
      <c r="HQM886" s="99"/>
      <c r="HQN886" s="99"/>
      <c r="HQO886" s="99"/>
      <c r="HQP886" s="99"/>
      <c r="HQQ886" s="99"/>
      <c r="HQR886" s="99"/>
      <c r="HQS886" s="99"/>
      <c r="HQT886" s="99"/>
      <c r="HQU886" s="99"/>
      <c r="HQV886" s="99"/>
      <c r="HQW886" s="99"/>
      <c r="HQX886" s="99"/>
      <c r="HQY886" s="99"/>
      <c r="HQZ886" s="99"/>
      <c r="HRA886" s="99"/>
      <c r="HRB886" s="99"/>
      <c r="HRC886" s="99"/>
      <c r="HRD886" s="99"/>
      <c r="HRE886" s="99"/>
      <c r="HRF886" s="99"/>
      <c r="HRG886" s="99"/>
      <c r="HRH886" s="99"/>
      <c r="HRI886" s="99"/>
      <c r="HRJ886" s="99"/>
      <c r="HRK886" s="99"/>
      <c r="HRL886" s="99"/>
      <c r="HRM886" s="99"/>
      <c r="HRN886" s="99"/>
      <c r="HRO886" s="99"/>
      <c r="HRP886" s="99"/>
      <c r="HRQ886" s="99"/>
      <c r="HRR886" s="99"/>
      <c r="HRS886" s="99"/>
      <c r="HRT886" s="99"/>
      <c r="HRU886" s="99"/>
      <c r="HRV886" s="99"/>
      <c r="HRW886" s="99"/>
      <c r="HRX886" s="99"/>
      <c r="HRY886" s="99"/>
      <c r="HRZ886" s="99"/>
      <c r="HSA886" s="99"/>
      <c r="HSB886" s="99"/>
      <c r="HSC886" s="99"/>
      <c r="HSD886" s="99"/>
      <c r="HSE886" s="99"/>
      <c r="HSF886" s="99"/>
      <c r="HSG886" s="99"/>
      <c r="HSH886" s="99"/>
      <c r="HSI886" s="99"/>
      <c r="HSJ886" s="99"/>
      <c r="HSK886" s="99"/>
      <c r="HSL886" s="99"/>
      <c r="HSM886" s="99"/>
      <c r="HSN886" s="99"/>
      <c r="HSO886" s="99"/>
      <c r="HSP886" s="99"/>
      <c r="HSQ886" s="99"/>
      <c r="HSR886" s="99"/>
      <c r="HSS886" s="99"/>
      <c r="HST886" s="99"/>
      <c r="HSU886" s="99"/>
      <c r="HSV886" s="99"/>
      <c r="HSW886" s="99"/>
      <c r="HSX886" s="99"/>
      <c r="HSY886" s="99"/>
      <c r="HSZ886" s="99"/>
      <c r="HTA886" s="99"/>
      <c r="HTB886" s="99"/>
      <c r="HTC886" s="99"/>
      <c r="HTD886" s="99"/>
      <c r="HTE886" s="99"/>
      <c r="HTF886" s="99"/>
      <c r="HTG886" s="99"/>
      <c r="HTH886" s="99"/>
      <c r="HTI886" s="99"/>
      <c r="HTJ886" s="99"/>
      <c r="HTK886" s="99"/>
      <c r="HTL886" s="99"/>
      <c r="HTM886" s="99"/>
      <c r="HTN886" s="99"/>
      <c r="HTO886" s="99"/>
      <c r="HTP886" s="99"/>
      <c r="HTQ886" s="99"/>
      <c r="HTR886" s="99"/>
      <c r="HTS886" s="99"/>
      <c r="HTT886" s="99"/>
      <c r="HTU886" s="99"/>
      <c r="HTV886" s="99"/>
      <c r="HTW886" s="99"/>
      <c r="HTX886" s="99"/>
      <c r="HTY886" s="99"/>
      <c r="HTZ886" s="99"/>
      <c r="HUA886" s="99"/>
      <c r="HUB886" s="99"/>
      <c r="HUC886" s="99"/>
      <c r="HUD886" s="99"/>
      <c r="HUE886" s="99"/>
      <c r="HUF886" s="99"/>
      <c r="HUG886" s="99"/>
      <c r="HUH886" s="99"/>
      <c r="HUI886" s="99"/>
      <c r="HUJ886" s="99"/>
      <c r="HUK886" s="99"/>
      <c r="HUL886" s="99"/>
      <c r="HUM886" s="99"/>
      <c r="HUN886" s="99"/>
      <c r="HUO886" s="99"/>
      <c r="HUP886" s="99"/>
      <c r="HUQ886" s="99"/>
      <c r="HUR886" s="99"/>
      <c r="HUS886" s="99"/>
      <c r="HUT886" s="99"/>
      <c r="HUU886" s="99"/>
      <c r="HUV886" s="99"/>
      <c r="HUW886" s="99"/>
      <c r="HUX886" s="99"/>
      <c r="HUY886" s="99"/>
      <c r="HUZ886" s="99"/>
      <c r="HVA886" s="99"/>
      <c r="HVB886" s="99"/>
      <c r="HVC886" s="99"/>
      <c r="HVD886" s="99"/>
      <c r="HVE886" s="99"/>
      <c r="HVF886" s="99"/>
      <c r="HVG886" s="99"/>
      <c r="HVH886" s="99"/>
      <c r="HVI886" s="99"/>
      <c r="HVJ886" s="99"/>
      <c r="HVK886" s="99"/>
      <c r="HVL886" s="99"/>
      <c r="HVM886" s="99"/>
      <c r="HVN886" s="99"/>
      <c r="HVO886" s="99"/>
      <c r="HVP886" s="99"/>
      <c r="HVQ886" s="99"/>
      <c r="HVR886" s="99"/>
      <c r="HVS886" s="99"/>
      <c r="HVT886" s="99"/>
      <c r="HVU886" s="99"/>
      <c r="HVV886" s="99"/>
      <c r="HVW886" s="99"/>
      <c r="HVX886" s="99"/>
      <c r="HVY886" s="99"/>
      <c r="HVZ886" s="99"/>
      <c r="HWA886" s="99"/>
      <c r="HWB886" s="99"/>
      <c r="HWC886" s="99"/>
      <c r="HWD886" s="99"/>
      <c r="HWE886" s="99"/>
      <c r="HWF886" s="99"/>
      <c r="HWG886" s="99"/>
      <c r="HWH886" s="99"/>
      <c r="HWI886" s="99"/>
      <c r="HWJ886" s="99"/>
      <c r="HWK886" s="99"/>
      <c r="HWL886" s="99"/>
      <c r="HWM886" s="99"/>
      <c r="HWN886" s="99"/>
      <c r="HWO886" s="99"/>
      <c r="HWP886" s="99"/>
      <c r="HWQ886" s="99"/>
      <c r="HWR886" s="99"/>
      <c r="HWS886" s="99"/>
      <c r="HWT886" s="99"/>
      <c r="HWU886" s="99"/>
      <c r="HWV886" s="99"/>
      <c r="HWW886" s="99"/>
      <c r="HWX886" s="99"/>
      <c r="HWY886" s="99"/>
      <c r="HWZ886" s="99"/>
      <c r="HXA886" s="99"/>
      <c r="HXB886" s="99"/>
      <c r="HXC886" s="99"/>
      <c r="HXD886" s="99"/>
      <c r="HXE886" s="99"/>
      <c r="HXF886" s="99"/>
      <c r="HXG886" s="99"/>
      <c r="HXH886" s="99"/>
      <c r="HXI886" s="99"/>
      <c r="HXJ886" s="99"/>
      <c r="HXK886" s="99"/>
      <c r="HXL886" s="99"/>
      <c r="HXM886" s="99"/>
      <c r="HXN886" s="99"/>
      <c r="HXO886" s="99"/>
      <c r="HXP886" s="99"/>
      <c r="HXQ886" s="99"/>
      <c r="HXR886" s="99"/>
      <c r="HXS886" s="99"/>
      <c r="HXT886" s="99"/>
      <c r="HXU886" s="99"/>
      <c r="HXV886" s="99"/>
      <c r="HXW886" s="99"/>
      <c r="HXX886" s="99"/>
      <c r="HXY886" s="99"/>
      <c r="HXZ886" s="99"/>
      <c r="HYA886" s="99"/>
      <c r="HYB886" s="99"/>
      <c r="HYC886" s="99"/>
      <c r="HYD886" s="99"/>
      <c r="HYE886" s="99"/>
      <c r="HYF886" s="99"/>
      <c r="HYG886" s="99"/>
      <c r="HYH886" s="99"/>
      <c r="HYI886" s="99"/>
      <c r="HYJ886" s="99"/>
      <c r="HYK886" s="99"/>
      <c r="HYL886" s="99"/>
      <c r="HYM886" s="99"/>
      <c r="HYN886" s="99"/>
      <c r="HYO886" s="99"/>
      <c r="HYP886" s="99"/>
      <c r="HYQ886" s="99"/>
      <c r="HYR886" s="99"/>
      <c r="HYS886" s="99"/>
      <c r="HYT886" s="99"/>
      <c r="HYU886" s="99"/>
      <c r="HYV886" s="99"/>
      <c r="HYW886" s="99"/>
      <c r="HYX886" s="99"/>
      <c r="HYY886" s="99"/>
      <c r="HYZ886" s="99"/>
      <c r="HZA886" s="99"/>
      <c r="HZB886" s="99"/>
      <c r="HZC886" s="99"/>
      <c r="HZD886" s="99"/>
      <c r="HZE886" s="99"/>
      <c r="HZF886" s="99"/>
      <c r="HZG886" s="99"/>
      <c r="HZH886" s="99"/>
      <c r="HZI886" s="99"/>
      <c r="HZJ886" s="99"/>
      <c r="HZK886" s="99"/>
      <c r="HZL886" s="99"/>
      <c r="HZM886" s="99"/>
      <c r="HZN886" s="99"/>
      <c r="HZO886" s="99"/>
      <c r="HZP886" s="99"/>
      <c r="HZQ886" s="99"/>
      <c r="HZR886" s="99"/>
      <c r="HZS886" s="99"/>
      <c r="HZT886" s="99"/>
      <c r="HZU886" s="99"/>
      <c r="HZV886" s="99"/>
      <c r="HZW886" s="99"/>
      <c r="HZX886" s="99"/>
      <c r="HZY886" s="99"/>
      <c r="HZZ886" s="99"/>
      <c r="IAA886" s="99"/>
      <c r="IAB886" s="99"/>
      <c r="IAC886" s="99"/>
      <c r="IAD886" s="99"/>
      <c r="IAE886" s="99"/>
      <c r="IAF886" s="99"/>
      <c r="IAG886" s="99"/>
      <c r="IAH886" s="99"/>
      <c r="IAI886" s="99"/>
      <c r="IAJ886" s="99"/>
      <c r="IAK886" s="99"/>
      <c r="IAL886" s="99"/>
      <c r="IAM886" s="99"/>
      <c r="IAN886" s="99"/>
      <c r="IAO886" s="99"/>
      <c r="IAP886" s="99"/>
      <c r="IAQ886" s="99"/>
      <c r="IAR886" s="99"/>
      <c r="IAS886" s="99"/>
      <c r="IAT886" s="99"/>
      <c r="IAU886" s="99"/>
      <c r="IAV886" s="99"/>
      <c r="IAW886" s="99"/>
      <c r="IAX886" s="99"/>
      <c r="IAY886" s="99"/>
      <c r="IAZ886" s="99"/>
      <c r="IBA886" s="99"/>
      <c r="IBB886" s="99"/>
      <c r="IBC886" s="99"/>
      <c r="IBD886" s="99"/>
      <c r="IBE886" s="99"/>
      <c r="IBF886" s="99"/>
      <c r="IBG886" s="99"/>
      <c r="IBH886" s="99"/>
      <c r="IBI886" s="99"/>
      <c r="IBJ886" s="99"/>
      <c r="IBK886" s="99"/>
      <c r="IBL886" s="99"/>
      <c r="IBM886" s="99"/>
      <c r="IBN886" s="99"/>
      <c r="IBO886" s="99"/>
      <c r="IBP886" s="99"/>
      <c r="IBQ886" s="99"/>
      <c r="IBR886" s="99"/>
      <c r="IBS886" s="99"/>
      <c r="IBT886" s="99"/>
      <c r="IBU886" s="99"/>
      <c r="IBV886" s="99"/>
      <c r="IBW886" s="99"/>
      <c r="IBX886" s="99"/>
      <c r="IBY886" s="99"/>
      <c r="IBZ886" s="99"/>
      <c r="ICA886" s="99"/>
      <c r="ICB886" s="99"/>
      <c r="ICC886" s="99"/>
      <c r="ICD886" s="99"/>
      <c r="ICE886" s="99"/>
      <c r="ICF886" s="99"/>
      <c r="ICG886" s="99"/>
      <c r="ICH886" s="99"/>
      <c r="ICI886" s="99"/>
      <c r="ICJ886" s="99"/>
      <c r="ICK886" s="99"/>
      <c r="ICL886" s="99"/>
      <c r="ICM886" s="99"/>
      <c r="ICN886" s="99"/>
      <c r="ICO886" s="99"/>
      <c r="ICP886" s="99"/>
      <c r="ICQ886" s="99"/>
      <c r="ICR886" s="99"/>
      <c r="ICS886" s="99"/>
      <c r="ICT886" s="99"/>
      <c r="ICU886" s="99"/>
      <c r="ICV886" s="99"/>
      <c r="ICW886" s="99"/>
      <c r="ICX886" s="99"/>
      <c r="ICY886" s="99"/>
      <c r="ICZ886" s="99"/>
      <c r="IDA886" s="99"/>
      <c r="IDB886" s="99"/>
      <c r="IDC886" s="99"/>
      <c r="IDD886" s="99"/>
      <c r="IDE886" s="99"/>
      <c r="IDF886" s="99"/>
      <c r="IDG886" s="99"/>
      <c r="IDH886" s="99"/>
      <c r="IDI886" s="99"/>
      <c r="IDJ886" s="99"/>
      <c r="IDK886" s="99"/>
      <c r="IDL886" s="99"/>
      <c r="IDM886" s="99"/>
      <c r="IDN886" s="99"/>
      <c r="IDO886" s="99"/>
      <c r="IDP886" s="99"/>
      <c r="IDQ886" s="99"/>
      <c r="IDR886" s="99"/>
      <c r="IDS886" s="99"/>
      <c r="IDT886" s="99"/>
      <c r="IDU886" s="99"/>
      <c r="IDV886" s="99"/>
      <c r="IDW886" s="99"/>
      <c r="IDX886" s="99"/>
      <c r="IDY886" s="99"/>
      <c r="IDZ886" s="99"/>
      <c r="IEA886" s="99"/>
      <c r="IEB886" s="99"/>
      <c r="IEC886" s="99"/>
      <c r="IED886" s="99"/>
      <c r="IEE886" s="99"/>
      <c r="IEF886" s="99"/>
      <c r="IEG886" s="99"/>
      <c r="IEH886" s="99"/>
      <c r="IEI886" s="99"/>
      <c r="IEJ886" s="99"/>
      <c r="IEK886" s="99"/>
      <c r="IEL886" s="99"/>
      <c r="IEM886" s="99"/>
      <c r="IEN886" s="99"/>
      <c r="IEO886" s="99"/>
      <c r="IEP886" s="99"/>
      <c r="IEQ886" s="99"/>
      <c r="IER886" s="99"/>
      <c r="IES886" s="99"/>
      <c r="IET886" s="99"/>
      <c r="IEU886" s="99"/>
      <c r="IEV886" s="99"/>
      <c r="IEW886" s="99"/>
      <c r="IEX886" s="99"/>
      <c r="IEY886" s="99"/>
      <c r="IEZ886" s="99"/>
      <c r="IFA886" s="99"/>
      <c r="IFB886" s="99"/>
      <c r="IFC886" s="99"/>
      <c r="IFD886" s="99"/>
      <c r="IFE886" s="99"/>
      <c r="IFF886" s="99"/>
      <c r="IFG886" s="99"/>
      <c r="IFH886" s="99"/>
      <c r="IFI886" s="99"/>
      <c r="IFJ886" s="99"/>
      <c r="IFK886" s="99"/>
      <c r="IFL886" s="99"/>
      <c r="IFM886" s="99"/>
      <c r="IFN886" s="99"/>
      <c r="IFO886" s="99"/>
      <c r="IFP886" s="99"/>
      <c r="IFQ886" s="99"/>
      <c r="IFR886" s="99"/>
      <c r="IFS886" s="99"/>
      <c r="IFT886" s="99"/>
      <c r="IFU886" s="99"/>
      <c r="IFV886" s="99"/>
      <c r="IFW886" s="99"/>
      <c r="IFX886" s="99"/>
      <c r="IFY886" s="99"/>
      <c r="IFZ886" s="99"/>
      <c r="IGA886" s="99"/>
      <c r="IGB886" s="99"/>
      <c r="IGC886" s="99"/>
      <c r="IGD886" s="99"/>
      <c r="IGE886" s="99"/>
      <c r="IGF886" s="99"/>
      <c r="IGG886" s="99"/>
      <c r="IGH886" s="99"/>
      <c r="IGI886" s="99"/>
      <c r="IGJ886" s="99"/>
      <c r="IGK886" s="99"/>
      <c r="IGL886" s="99"/>
      <c r="IGM886" s="99"/>
      <c r="IGN886" s="99"/>
      <c r="IGO886" s="99"/>
      <c r="IGP886" s="99"/>
      <c r="IGQ886" s="99"/>
      <c r="IGR886" s="99"/>
      <c r="IGS886" s="99"/>
      <c r="IGT886" s="99"/>
      <c r="IGU886" s="99"/>
      <c r="IGV886" s="99"/>
      <c r="IGW886" s="99"/>
      <c r="IGX886" s="99"/>
      <c r="IGY886" s="99"/>
      <c r="IGZ886" s="99"/>
      <c r="IHA886" s="99"/>
      <c r="IHB886" s="99"/>
      <c r="IHC886" s="99"/>
      <c r="IHD886" s="99"/>
      <c r="IHE886" s="99"/>
      <c r="IHF886" s="99"/>
      <c r="IHG886" s="99"/>
      <c r="IHH886" s="99"/>
      <c r="IHI886" s="99"/>
      <c r="IHJ886" s="99"/>
      <c r="IHK886" s="99"/>
      <c r="IHL886" s="99"/>
      <c r="IHM886" s="99"/>
      <c r="IHN886" s="99"/>
      <c r="IHO886" s="99"/>
      <c r="IHP886" s="99"/>
      <c r="IHQ886" s="99"/>
      <c r="IHR886" s="99"/>
      <c r="IHS886" s="99"/>
      <c r="IHT886" s="99"/>
      <c r="IHU886" s="99"/>
      <c r="IHV886" s="99"/>
      <c r="IHW886" s="99"/>
      <c r="IHX886" s="99"/>
      <c r="IHY886" s="99"/>
      <c r="IHZ886" s="99"/>
      <c r="IIA886" s="99"/>
      <c r="IIB886" s="99"/>
      <c r="IIC886" s="99"/>
      <c r="IID886" s="99"/>
      <c r="IIE886" s="99"/>
      <c r="IIF886" s="99"/>
      <c r="IIG886" s="99"/>
      <c r="IIH886" s="99"/>
      <c r="III886" s="99"/>
      <c r="IIJ886" s="99"/>
      <c r="IIK886" s="99"/>
      <c r="IIL886" s="99"/>
      <c r="IIM886" s="99"/>
      <c r="IIN886" s="99"/>
      <c r="IIO886" s="99"/>
      <c r="IIP886" s="99"/>
      <c r="IIQ886" s="99"/>
      <c r="IIR886" s="99"/>
      <c r="IIS886" s="99"/>
      <c r="IIT886" s="99"/>
      <c r="IIU886" s="99"/>
      <c r="IIV886" s="99"/>
      <c r="IIW886" s="99"/>
      <c r="IIX886" s="99"/>
      <c r="IIY886" s="99"/>
      <c r="IIZ886" s="99"/>
      <c r="IJA886" s="99"/>
      <c r="IJB886" s="99"/>
      <c r="IJC886" s="99"/>
      <c r="IJD886" s="99"/>
      <c r="IJE886" s="99"/>
      <c r="IJF886" s="99"/>
      <c r="IJG886" s="99"/>
      <c r="IJH886" s="99"/>
      <c r="IJI886" s="99"/>
      <c r="IJJ886" s="99"/>
      <c r="IJK886" s="99"/>
      <c r="IJL886" s="99"/>
      <c r="IJM886" s="99"/>
      <c r="IJN886" s="99"/>
      <c r="IJO886" s="99"/>
      <c r="IJP886" s="99"/>
      <c r="IJQ886" s="99"/>
      <c r="IJR886" s="99"/>
      <c r="IJS886" s="99"/>
      <c r="IJT886" s="99"/>
      <c r="IJU886" s="99"/>
      <c r="IJV886" s="99"/>
      <c r="IJW886" s="99"/>
      <c r="IJX886" s="99"/>
      <c r="IJY886" s="99"/>
      <c r="IJZ886" s="99"/>
      <c r="IKA886" s="99"/>
      <c r="IKB886" s="99"/>
      <c r="IKC886" s="99"/>
      <c r="IKD886" s="99"/>
      <c r="IKE886" s="99"/>
      <c r="IKF886" s="99"/>
      <c r="IKG886" s="99"/>
      <c r="IKH886" s="99"/>
      <c r="IKI886" s="99"/>
      <c r="IKJ886" s="99"/>
      <c r="IKK886" s="99"/>
      <c r="IKL886" s="99"/>
      <c r="IKM886" s="99"/>
      <c r="IKN886" s="99"/>
      <c r="IKO886" s="99"/>
      <c r="IKP886" s="99"/>
      <c r="IKQ886" s="99"/>
      <c r="IKR886" s="99"/>
      <c r="IKS886" s="99"/>
      <c r="IKT886" s="99"/>
      <c r="IKU886" s="99"/>
      <c r="IKV886" s="99"/>
      <c r="IKW886" s="99"/>
      <c r="IKX886" s="99"/>
      <c r="IKY886" s="99"/>
      <c r="IKZ886" s="99"/>
      <c r="ILA886" s="99"/>
      <c r="ILB886" s="99"/>
      <c r="ILC886" s="99"/>
      <c r="ILD886" s="99"/>
      <c r="ILE886" s="99"/>
      <c r="ILF886" s="99"/>
      <c r="ILG886" s="99"/>
      <c r="ILH886" s="99"/>
      <c r="ILI886" s="99"/>
      <c r="ILJ886" s="99"/>
      <c r="ILK886" s="99"/>
      <c r="ILL886" s="99"/>
      <c r="ILM886" s="99"/>
      <c r="ILN886" s="99"/>
      <c r="ILO886" s="99"/>
      <c r="ILP886" s="99"/>
      <c r="ILQ886" s="99"/>
      <c r="ILR886" s="99"/>
      <c r="ILS886" s="99"/>
      <c r="ILT886" s="99"/>
      <c r="ILU886" s="99"/>
      <c r="ILV886" s="99"/>
      <c r="ILW886" s="99"/>
      <c r="ILX886" s="99"/>
      <c r="ILY886" s="99"/>
      <c r="ILZ886" s="99"/>
      <c r="IMA886" s="99"/>
      <c r="IMB886" s="99"/>
      <c r="IMC886" s="99"/>
      <c r="IMD886" s="99"/>
      <c r="IME886" s="99"/>
      <c r="IMF886" s="99"/>
      <c r="IMG886" s="99"/>
      <c r="IMH886" s="99"/>
      <c r="IMI886" s="99"/>
      <c r="IMJ886" s="99"/>
      <c r="IMK886" s="99"/>
      <c r="IML886" s="99"/>
      <c r="IMM886" s="99"/>
      <c r="IMN886" s="99"/>
      <c r="IMO886" s="99"/>
      <c r="IMP886" s="99"/>
      <c r="IMQ886" s="99"/>
      <c r="IMR886" s="99"/>
      <c r="IMS886" s="99"/>
      <c r="IMT886" s="99"/>
      <c r="IMU886" s="99"/>
      <c r="IMV886" s="99"/>
      <c r="IMW886" s="99"/>
      <c r="IMX886" s="99"/>
      <c r="IMY886" s="99"/>
      <c r="IMZ886" s="99"/>
      <c r="INA886" s="99"/>
      <c r="INB886" s="99"/>
      <c r="INC886" s="99"/>
      <c r="IND886" s="99"/>
      <c r="INE886" s="99"/>
      <c r="INF886" s="99"/>
      <c r="ING886" s="99"/>
      <c r="INH886" s="99"/>
      <c r="INI886" s="99"/>
      <c r="INJ886" s="99"/>
      <c r="INK886" s="99"/>
      <c r="INL886" s="99"/>
      <c r="INM886" s="99"/>
      <c r="INN886" s="99"/>
      <c r="INO886" s="99"/>
      <c r="INP886" s="99"/>
      <c r="INQ886" s="99"/>
      <c r="INR886" s="99"/>
      <c r="INS886" s="99"/>
      <c r="INT886" s="99"/>
      <c r="INU886" s="99"/>
      <c r="INV886" s="99"/>
      <c r="INW886" s="99"/>
      <c r="INX886" s="99"/>
      <c r="INY886" s="99"/>
      <c r="INZ886" s="99"/>
      <c r="IOA886" s="99"/>
      <c r="IOB886" s="99"/>
      <c r="IOC886" s="99"/>
      <c r="IOD886" s="99"/>
      <c r="IOE886" s="99"/>
      <c r="IOF886" s="99"/>
      <c r="IOG886" s="99"/>
      <c r="IOH886" s="99"/>
      <c r="IOI886" s="99"/>
      <c r="IOJ886" s="99"/>
      <c r="IOK886" s="99"/>
      <c r="IOL886" s="99"/>
      <c r="IOM886" s="99"/>
      <c r="ION886" s="99"/>
      <c r="IOO886" s="99"/>
      <c r="IOP886" s="99"/>
      <c r="IOQ886" s="99"/>
      <c r="IOR886" s="99"/>
      <c r="IOS886" s="99"/>
      <c r="IOT886" s="99"/>
      <c r="IOU886" s="99"/>
      <c r="IOV886" s="99"/>
      <c r="IOW886" s="99"/>
      <c r="IOX886" s="99"/>
      <c r="IOY886" s="99"/>
      <c r="IOZ886" s="99"/>
      <c r="IPA886" s="99"/>
      <c r="IPB886" s="99"/>
      <c r="IPC886" s="99"/>
      <c r="IPD886" s="99"/>
      <c r="IPE886" s="99"/>
      <c r="IPF886" s="99"/>
      <c r="IPG886" s="99"/>
      <c r="IPH886" s="99"/>
      <c r="IPI886" s="99"/>
      <c r="IPJ886" s="99"/>
      <c r="IPK886" s="99"/>
      <c r="IPL886" s="99"/>
      <c r="IPM886" s="99"/>
      <c r="IPN886" s="99"/>
      <c r="IPO886" s="99"/>
      <c r="IPP886" s="99"/>
      <c r="IPQ886" s="99"/>
      <c r="IPR886" s="99"/>
      <c r="IPS886" s="99"/>
      <c r="IPT886" s="99"/>
      <c r="IPU886" s="99"/>
      <c r="IPV886" s="99"/>
      <c r="IPW886" s="99"/>
      <c r="IPX886" s="99"/>
      <c r="IPY886" s="99"/>
      <c r="IPZ886" s="99"/>
      <c r="IQA886" s="99"/>
      <c r="IQB886" s="99"/>
      <c r="IQC886" s="99"/>
      <c r="IQD886" s="99"/>
      <c r="IQE886" s="99"/>
      <c r="IQF886" s="99"/>
      <c r="IQG886" s="99"/>
      <c r="IQH886" s="99"/>
      <c r="IQI886" s="99"/>
      <c r="IQJ886" s="99"/>
      <c r="IQK886" s="99"/>
      <c r="IQL886" s="99"/>
      <c r="IQM886" s="99"/>
      <c r="IQN886" s="99"/>
      <c r="IQO886" s="99"/>
      <c r="IQP886" s="99"/>
      <c r="IQQ886" s="99"/>
      <c r="IQR886" s="99"/>
      <c r="IQS886" s="99"/>
      <c r="IQT886" s="99"/>
      <c r="IQU886" s="99"/>
      <c r="IQV886" s="99"/>
      <c r="IQW886" s="99"/>
      <c r="IQX886" s="99"/>
      <c r="IQY886" s="99"/>
      <c r="IQZ886" s="99"/>
      <c r="IRA886" s="99"/>
      <c r="IRB886" s="99"/>
      <c r="IRC886" s="99"/>
      <c r="IRD886" s="99"/>
      <c r="IRE886" s="99"/>
      <c r="IRF886" s="99"/>
      <c r="IRG886" s="99"/>
      <c r="IRH886" s="99"/>
      <c r="IRI886" s="99"/>
      <c r="IRJ886" s="99"/>
      <c r="IRK886" s="99"/>
      <c r="IRL886" s="99"/>
      <c r="IRM886" s="99"/>
      <c r="IRN886" s="99"/>
      <c r="IRO886" s="99"/>
      <c r="IRP886" s="99"/>
      <c r="IRQ886" s="99"/>
      <c r="IRR886" s="99"/>
      <c r="IRS886" s="99"/>
      <c r="IRT886" s="99"/>
      <c r="IRU886" s="99"/>
      <c r="IRV886" s="99"/>
      <c r="IRW886" s="99"/>
      <c r="IRX886" s="99"/>
      <c r="IRY886" s="99"/>
      <c r="IRZ886" s="99"/>
      <c r="ISA886" s="99"/>
      <c r="ISB886" s="99"/>
      <c r="ISC886" s="99"/>
      <c r="ISD886" s="99"/>
      <c r="ISE886" s="99"/>
      <c r="ISF886" s="99"/>
      <c r="ISG886" s="99"/>
      <c r="ISH886" s="99"/>
      <c r="ISI886" s="99"/>
      <c r="ISJ886" s="99"/>
      <c r="ISK886" s="99"/>
      <c r="ISL886" s="99"/>
      <c r="ISM886" s="99"/>
      <c r="ISN886" s="99"/>
      <c r="ISO886" s="99"/>
      <c r="ISP886" s="99"/>
      <c r="ISQ886" s="99"/>
      <c r="ISR886" s="99"/>
      <c r="ISS886" s="99"/>
      <c r="IST886" s="99"/>
      <c r="ISU886" s="99"/>
      <c r="ISV886" s="99"/>
      <c r="ISW886" s="99"/>
      <c r="ISX886" s="99"/>
      <c r="ISY886" s="99"/>
      <c r="ISZ886" s="99"/>
      <c r="ITA886" s="99"/>
      <c r="ITB886" s="99"/>
      <c r="ITC886" s="99"/>
      <c r="ITD886" s="99"/>
      <c r="ITE886" s="99"/>
      <c r="ITF886" s="99"/>
      <c r="ITG886" s="99"/>
      <c r="ITH886" s="99"/>
      <c r="ITI886" s="99"/>
      <c r="ITJ886" s="99"/>
      <c r="ITK886" s="99"/>
      <c r="ITL886" s="99"/>
      <c r="ITM886" s="99"/>
      <c r="ITN886" s="99"/>
      <c r="ITO886" s="99"/>
      <c r="ITP886" s="99"/>
      <c r="ITQ886" s="99"/>
      <c r="ITR886" s="99"/>
      <c r="ITS886" s="99"/>
      <c r="ITT886" s="99"/>
      <c r="ITU886" s="99"/>
      <c r="ITV886" s="99"/>
      <c r="ITW886" s="99"/>
      <c r="ITX886" s="99"/>
      <c r="ITY886" s="99"/>
      <c r="ITZ886" s="99"/>
      <c r="IUA886" s="99"/>
      <c r="IUB886" s="99"/>
      <c r="IUC886" s="99"/>
      <c r="IUD886" s="99"/>
      <c r="IUE886" s="99"/>
      <c r="IUF886" s="99"/>
      <c r="IUG886" s="99"/>
      <c r="IUH886" s="99"/>
      <c r="IUI886" s="99"/>
      <c r="IUJ886" s="99"/>
      <c r="IUK886" s="99"/>
      <c r="IUL886" s="99"/>
      <c r="IUM886" s="99"/>
      <c r="IUN886" s="99"/>
      <c r="IUO886" s="99"/>
      <c r="IUP886" s="99"/>
      <c r="IUQ886" s="99"/>
      <c r="IUR886" s="99"/>
      <c r="IUS886" s="99"/>
      <c r="IUT886" s="99"/>
      <c r="IUU886" s="99"/>
      <c r="IUV886" s="99"/>
      <c r="IUW886" s="99"/>
      <c r="IUX886" s="99"/>
      <c r="IUY886" s="99"/>
      <c r="IUZ886" s="99"/>
      <c r="IVA886" s="99"/>
      <c r="IVB886" s="99"/>
      <c r="IVC886" s="99"/>
      <c r="IVD886" s="99"/>
      <c r="IVE886" s="99"/>
      <c r="IVF886" s="99"/>
      <c r="IVG886" s="99"/>
      <c r="IVH886" s="99"/>
      <c r="IVI886" s="99"/>
      <c r="IVJ886" s="99"/>
      <c r="IVK886" s="99"/>
      <c r="IVL886" s="99"/>
      <c r="IVM886" s="99"/>
      <c r="IVN886" s="99"/>
      <c r="IVO886" s="99"/>
      <c r="IVP886" s="99"/>
      <c r="IVQ886" s="99"/>
      <c r="IVR886" s="99"/>
      <c r="IVS886" s="99"/>
      <c r="IVT886" s="99"/>
      <c r="IVU886" s="99"/>
      <c r="IVV886" s="99"/>
      <c r="IVW886" s="99"/>
      <c r="IVX886" s="99"/>
      <c r="IVY886" s="99"/>
      <c r="IVZ886" s="99"/>
      <c r="IWA886" s="99"/>
      <c r="IWB886" s="99"/>
      <c r="IWC886" s="99"/>
      <c r="IWD886" s="99"/>
      <c r="IWE886" s="99"/>
      <c r="IWF886" s="99"/>
      <c r="IWG886" s="99"/>
      <c r="IWH886" s="99"/>
      <c r="IWI886" s="99"/>
      <c r="IWJ886" s="99"/>
      <c r="IWK886" s="99"/>
      <c r="IWL886" s="99"/>
      <c r="IWM886" s="99"/>
      <c r="IWN886" s="99"/>
      <c r="IWO886" s="99"/>
      <c r="IWP886" s="99"/>
      <c r="IWQ886" s="99"/>
      <c r="IWR886" s="99"/>
      <c r="IWS886" s="99"/>
      <c r="IWT886" s="99"/>
      <c r="IWU886" s="99"/>
      <c r="IWV886" s="99"/>
      <c r="IWW886" s="99"/>
      <c r="IWX886" s="99"/>
      <c r="IWY886" s="99"/>
      <c r="IWZ886" s="99"/>
      <c r="IXA886" s="99"/>
      <c r="IXB886" s="99"/>
      <c r="IXC886" s="99"/>
      <c r="IXD886" s="99"/>
      <c r="IXE886" s="99"/>
      <c r="IXF886" s="99"/>
      <c r="IXG886" s="99"/>
      <c r="IXH886" s="99"/>
      <c r="IXI886" s="99"/>
      <c r="IXJ886" s="99"/>
      <c r="IXK886" s="99"/>
      <c r="IXL886" s="99"/>
      <c r="IXM886" s="99"/>
      <c r="IXN886" s="99"/>
      <c r="IXO886" s="99"/>
      <c r="IXP886" s="99"/>
      <c r="IXQ886" s="99"/>
      <c r="IXR886" s="99"/>
      <c r="IXS886" s="99"/>
      <c r="IXT886" s="99"/>
      <c r="IXU886" s="99"/>
      <c r="IXV886" s="99"/>
      <c r="IXW886" s="99"/>
      <c r="IXX886" s="99"/>
      <c r="IXY886" s="99"/>
      <c r="IXZ886" s="99"/>
      <c r="IYA886" s="99"/>
      <c r="IYB886" s="99"/>
      <c r="IYC886" s="99"/>
      <c r="IYD886" s="99"/>
      <c r="IYE886" s="99"/>
      <c r="IYF886" s="99"/>
      <c r="IYG886" s="99"/>
      <c r="IYH886" s="99"/>
      <c r="IYI886" s="99"/>
      <c r="IYJ886" s="99"/>
      <c r="IYK886" s="99"/>
      <c r="IYL886" s="99"/>
      <c r="IYM886" s="99"/>
      <c r="IYN886" s="99"/>
      <c r="IYO886" s="99"/>
      <c r="IYP886" s="99"/>
      <c r="IYQ886" s="99"/>
      <c r="IYR886" s="99"/>
      <c r="IYS886" s="99"/>
      <c r="IYT886" s="99"/>
      <c r="IYU886" s="99"/>
      <c r="IYV886" s="99"/>
      <c r="IYW886" s="99"/>
      <c r="IYX886" s="99"/>
      <c r="IYY886" s="99"/>
      <c r="IYZ886" s="99"/>
      <c r="IZA886" s="99"/>
      <c r="IZB886" s="99"/>
      <c r="IZC886" s="99"/>
      <c r="IZD886" s="99"/>
      <c r="IZE886" s="99"/>
      <c r="IZF886" s="99"/>
      <c r="IZG886" s="99"/>
      <c r="IZH886" s="99"/>
      <c r="IZI886" s="99"/>
      <c r="IZJ886" s="99"/>
      <c r="IZK886" s="99"/>
      <c r="IZL886" s="99"/>
      <c r="IZM886" s="99"/>
      <c r="IZN886" s="99"/>
      <c r="IZO886" s="99"/>
      <c r="IZP886" s="99"/>
      <c r="IZQ886" s="99"/>
      <c r="IZR886" s="99"/>
      <c r="IZS886" s="99"/>
      <c r="IZT886" s="99"/>
      <c r="IZU886" s="99"/>
      <c r="IZV886" s="99"/>
      <c r="IZW886" s="99"/>
      <c r="IZX886" s="99"/>
      <c r="IZY886" s="99"/>
      <c r="IZZ886" s="99"/>
      <c r="JAA886" s="99"/>
      <c r="JAB886" s="99"/>
      <c r="JAC886" s="99"/>
      <c r="JAD886" s="99"/>
      <c r="JAE886" s="99"/>
      <c r="JAF886" s="99"/>
      <c r="JAG886" s="99"/>
      <c r="JAH886" s="99"/>
      <c r="JAI886" s="99"/>
      <c r="JAJ886" s="99"/>
      <c r="JAK886" s="99"/>
      <c r="JAL886" s="99"/>
      <c r="JAM886" s="99"/>
      <c r="JAN886" s="99"/>
      <c r="JAO886" s="99"/>
      <c r="JAP886" s="99"/>
      <c r="JAQ886" s="99"/>
      <c r="JAR886" s="99"/>
      <c r="JAS886" s="99"/>
      <c r="JAT886" s="99"/>
      <c r="JAU886" s="99"/>
      <c r="JAV886" s="99"/>
      <c r="JAW886" s="99"/>
      <c r="JAX886" s="99"/>
      <c r="JAY886" s="99"/>
      <c r="JAZ886" s="99"/>
      <c r="JBA886" s="99"/>
      <c r="JBB886" s="99"/>
      <c r="JBC886" s="99"/>
      <c r="JBD886" s="99"/>
      <c r="JBE886" s="99"/>
      <c r="JBF886" s="99"/>
      <c r="JBG886" s="99"/>
      <c r="JBH886" s="99"/>
      <c r="JBI886" s="99"/>
      <c r="JBJ886" s="99"/>
      <c r="JBK886" s="99"/>
      <c r="JBL886" s="99"/>
      <c r="JBM886" s="99"/>
      <c r="JBN886" s="99"/>
      <c r="JBO886" s="99"/>
      <c r="JBP886" s="99"/>
      <c r="JBQ886" s="99"/>
      <c r="JBR886" s="99"/>
      <c r="JBS886" s="99"/>
      <c r="JBT886" s="99"/>
      <c r="JBU886" s="99"/>
      <c r="JBV886" s="99"/>
      <c r="JBW886" s="99"/>
      <c r="JBX886" s="99"/>
      <c r="JBY886" s="99"/>
      <c r="JBZ886" s="99"/>
      <c r="JCA886" s="99"/>
      <c r="JCB886" s="99"/>
      <c r="JCC886" s="99"/>
      <c r="JCD886" s="99"/>
      <c r="JCE886" s="99"/>
      <c r="JCF886" s="99"/>
      <c r="JCG886" s="99"/>
      <c r="JCH886" s="99"/>
      <c r="JCI886" s="99"/>
      <c r="JCJ886" s="99"/>
      <c r="JCK886" s="99"/>
      <c r="JCL886" s="99"/>
      <c r="JCM886" s="99"/>
      <c r="JCN886" s="99"/>
      <c r="JCO886" s="99"/>
      <c r="JCP886" s="99"/>
      <c r="JCQ886" s="99"/>
      <c r="JCR886" s="99"/>
      <c r="JCS886" s="99"/>
      <c r="JCT886" s="99"/>
      <c r="JCU886" s="99"/>
      <c r="JCV886" s="99"/>
      <c r="JCW886" s="99"/>
      <c r="JCX886" s="99"/>
      <c r="JCY886" s="99"/>
      <c r="JCZ886" s="99"/>
      <c r="JDA886" s="99"/>
      <c r="JDB886" s="99"/>
      <c r="JDC886" s="99"/>
      <c r="JDD886" s="99"/>
      <c r="JDE886" s="99"/>
      <c r="JDF886" s="99"/>
      <c r="JDG886" s="99"/>
      <c r="JDH886" s="99"/>
      <c r="JDI886" s="99"/>
      <c r="JDJ886" s="99"/>
      <c r="JDK886" s="99"/>
      <c r="JDL886" s="99"/>
      <c r="JDM886" s="99"/>
      <c r="JDN886" s="99"/>
      <c r="JDO886" s="99"/>
      <c r="JDP886" s="99"/>
      <c r="JDQ886" s="99"/>
      <c r="JDR886" s="99"/>
      <c r="JDS886" s="99"/>
      <c r="JDT886" s="99"/>
      <c r="JDU886" s="99"/>
      <c r="JDV886" s="99"/>
      <c r="JDW886" s="99"/>
      <c r="JDX886" s="99"/>
      <c r="JDY886" s="99"/>
      <c r="JDZ886" s="99"/>
      <c r="JEA886" s="99"/>
      <c r="JEB886" s="99"/>
      <c r="JEC886" s="99"/>
      <c r="JED886" s="99"/>
      <c r="JEE886" s="99"/>
      <c r="JEF886" s="99"/>
      <c r="JEG886" s="99"/>
      <c r="JEH886" s="99"/>
      <c r="JEI886" s="99"/>
      <c r="JEJ886" s="99"/>
      <c r="JEK886" s="99"/>
      <c r="JEL886" s="99"/>
      <c r="JEM886" s="99"/>
      <c r="JEN886" s="99"/>
      <c r="JEO886" s="99"/>
      <c r="JEP886" s="99"/>
      <c r="JEQ886" s="99"/>
      <c r="JER886" s="99"/>
      <c r="JES886" s="99"/>
      <c r="JET886" s="99"/>
      <c r="JEU886" s="99"/>
      <c r="JEV886" s="99"/>
      <c r="JEW886" s="99"/>
      <c r="JEX886" s="99"/>
      <c r="JEY886" s="99"/>
      <c r="JEZ886" s="99"/>
      <c r="JFA886" s="99"/>
      <c r="JFB886" s="99"/>
      <c r="JFC886" s="99"/>
      <c r="JFD886" s="99"/>
      <c r="JFE886" s="99"/>
      <c r="JFF886" s="99"/>
      <c r="JFG886" s="99"/>
      <c r="JFH886" s="99"/>
      <c r="JFI886" s="99"/>
      <c r="JFJ886" s="99"/>
      <c r="JFK886" s="99"/>
      <c r="JFL886" s="99"/>
      <c r="JFM886" s="99"/>
      <c r="JFN886" s="99"/>
      <c r="JFO886" s="99"/>
      <c r="JFP886" s="99"/>
      <c r="JFQ886" s="99"/>
      <c r="JFR886" s="99"/>
      <c r="JFS886" s="99"/>
      <c r="JFT886" s="99"/>
      <c r="JFU886" s="99"/>
      <c r="JFV886" s="99"/>
      <c r="JFW886" s="99"/>
      <c r="JFX886" s="99"/>
      <c r="JFY886" s="99"/>
      <c r="JFZ886" s="99"/>
      <c r="JGA886" s="99"/>
      <c r="JGB886" s="99"/>
      <c r="JGC886" s="99"/>
      <c r="JGD886" s="99"/>
      <c r="JGE886" s="99"/>
      <c r="JGF886" s="99"/>
      <c r="JGG886" s="99"/>
      <c r="JGH886" s="99"/>
      <c r="JGI886" s="99"/>
      <c r="JGJ886" s="99"/>
      <c r="JGK886" s="99"/>
      <c r="JGL886" s="99"/>
      <c r="JGM886" s="99"/>
      <c r="JGN886" s="99"/>
      <c r="JGO886" s="99"/>
      <c r="JGP886" s="99"/>
      <c r="JGQ886" s="99"/>
      <c r="JGR886" s="99"/>
      <c r="JGS886" s="99"/>
      <c r="JGT886" s="99"/>
      <c r="JGU886" s="99"/>
      <c r="JGV886" s="99"/>
      <c r="JGW886" s="99"/>
      <c r="JGX886" s="99"/>
      <c r="JGY886" s="99"/>
      <c r="JGZ886" s="99"/>
      <c r="JHA886" s="99"/>
      <c r="JHB886" s="99"/>
      <c r="JHC886" s="99"/>
      <c r="JHD886" s="99"/>
      <c r="JHE886" s="99"/>
      <c r="JHF886" s="99"/>
      <c r="JHG886" s="99"/>
      <c r="JHH886" s="99"/>
      <c r="JHI886" s="99"/>
      <c r="JHJ886" s="99"/>
      <c r="JHK886" s="99"/>
      <c r="JHL886" s="99"/>
      <c r="JHM886" s="99"/>
      <c r="JHN886" s="99"/>
      <c r="JHO886" s="99"/>
      <c r="JHP886" s="99"/>
      <c r="JHQ886" s="99"/>
      <c r="JHR886" s="99"/>
      <c r="JHS886" s="99"/>
      <c r="JHT886" s="99"/>
      <c r="JHU886" s="99"/>
      <c r="JHV886" s="99"/>
      <c r="JHW886" s="99"/>
      <c r="JHX886" s="99"/>
      <c r="JHY886" s="99"/>
      <c r="JHZ886" s="99"/>
      <c r="JIA886" s="99"/>
      <c r="JIB886" s="99"/>
      <c r="JIC886" s="99"/>
      <c r="JID886" s="99"/>
      <c r="JIE886" s="99"/>
      <c r="JIF886" s="99"/>
      <c r="JIG886" s="99"/>
      <c r="JIH886" s="99"/>
      <c r="JII886" s="99"/>
      <c r="JIJ886" s="99"/>
      <c r="JIK886" s="99"/>
      <c r="JIL886" s="99"/>
      <c r="JIM886" s="99"/>
      <c r="JIN886" s="99"/>
      <c r="JIO886" s="99"/>
      <c r="JIP886" s="99"/>
      <c r="JIQ886" s="99"/>
      <c r="JIR886" s="99"/>
      <c r="JIS886" s="99"/>
      <c r="JIT886" s="99"/>
      <c r="JIU886" s="99"/>
      <c r="JIV886" s="99"/>
      <c r="JIW886" s="99"/>
      <c r="JIX886" s="99"/>
      <c r="JIY886" s="99"/>
      <c r="JIZ886" s="99"/>
      <c r="JJA886" s="99"/>
      <c r="JJB886" s="99"/>
      <c r="JJC886" s="99"/>
      <c r="JJD886" s="99"/>
      <c r="JJE886" s="99"/>
      <c r="JJF886" s="99"/>
      <c r="JJG886" s="99"/>
      <c r="JJH886" s="99"/>
      <c r="JJI886" s="99"/>
      <c r="JJJ886" s="99"/>
      <c r="JJK886" s="99"/>
      <c r="JJL886" s="99"/>
      <c r="JJM886" s="99"/>
      <c r="JJN886" s="99"/>
      <c r="JJO886" s="99"/>
      <c r="JJP886" s="99"/>
      <c r="JJQ886" s="99"/>
      <c r="JJR886" s="99"/>
      <c r="JJS886" s="99"/>
      <c r="JJT886" s="99"/>
      <c r="JJU886" s="99"/>
      <c r="JJV886" s="99"/>
      <c r="JJW886" s="99"/>
      <c r="JJX886" s="99"/>
      <c r="JJY886" s="99"/>
      <c r="JJZ886" s="99"/>
      <c r="JKA886" s="99"/>
      <c r="JKB886" s="99"/>
      <c r="JKC886" s="99"/>
      <c r="JKD886" s="99"/>
      <c r="JKE886" s="99"/>
      <c r="JKF886" s="99"/>
      <c r="JKG886" s="99"/>
      <c r="JKH886" s="99"/>
      <c r="JKI886" s="99"/>
      <c r="JKJ886" s="99"/>
      <c r="JKK886" s="99"/>
      <c r="JKL886" s="99"/>
      <c r="JKM886" s="99"/>
      <c r="JKN886" s="99"/>
      <c r="JKO886" s="99"/>
      <c r="JKP886" s="99"/>
      <c r="JKQ886" s="99"/>
      <c r="JKR886" s="99"/>
      <c r="JKS886" s="99"/>
      <c r="JKT886" s="99"/>
      <c r="JKU886" s="99"/>
      <c r="JKV886" s="99"/>
      <c r="JKW886" s="99"/>
      <c r="JKX886" s="99"/>
      <c r="JKY886" s="99"/>
      <c r="JKZ886" s="99"/>
      <c r="JLA886" s="99"/>
      <c r="JLB886" s="99"/>
      <c r="JLC886" s="99"/>
      <c r="JLD886" s="99"/>
      <c r="JLE886" s="99"/>
      <c r="JLF886" s="99"/>
      <c r="JLG886" s="99"/>
      <c r="JLH886" s="99"/>
      <c r="JLI886" s="99"/>
      <c r="JLJ886" s="99"/>
      <c r="JLK886" s="99"/>
      <c r="JLL886" s="99"/>
      <c r="JLM886" s="99"/>
      <c r="JLN886" s="99"/>
      <c r="JLO886" s="99"/>
      <c r="JLP886" s="99"/>
      <c r="JLQ886" s="99"/>
      <c r="JLR886" s="99"/>
      <c r="JLS886" s="99"/>
      <c r="JLT886" s="99"/>
      <c r="JLU886" s="99"/>
      <c r="JLV886" s="99"/>
      <c r="JLW886" s="99"/>
      <c r="JLX886" s="99"/>
      <c r="JLY886" s="99"/>
      <c r="JLZ886" s="99"/>
      <c r="JMA886" s="99"/>
      <c r="JMB886" s="99"/>
      <c r="JMC886" s="99"/>
      <c r="JMD886" s="99"/>
      <c r="JME886" s="99"/>
      <c r="JMF886" s="99"/>
      <c r="JMG886" s="99"/>
      <c r="JMH886" s="99"/>
      <c r="JMI886" s="99"/>
      <c r="JMJ886" s="99"/>
      <c r="JMK886" s="99"/>
      <c r="JML886" s="99"/>
      <c r="JMM886" s="99"/>
      <c r="JMN886" s="99"/>
      <c r="JMO886" s="99"/>
      <c r="JMP886" s="99"/>
      <c r="JMQ886" s="99"/>
      <c r="JMR886" s="99"/>
      <c r="JMS886" s="99"/>
      <c r="JMT886" s="99"/>
      <c r="JMU886" s="99"/>
      <c r="JMV886" s="99"/>
      <c r="JMW886" s="99"/>
      <c r="JMX886" s="99"/>
      <c r="JMY886" s="99"/>
      <c r="JMZ886" s="99"/>
      <c r="JNA886" s="99"/>
      <c r="JNB886" s="99"/>
      <c r="JNC886" s="99"/>
      <c r="JND886" s="99"/>
      <c r="JNE886" s="99"/>
      <c r="JNF886" s="99"/>
      <c r="JNG886" s="99"/>
      <c r="JNH886" s="99"/>
      <c r="JNI886" s="99"/>
      <c r="JNJ886" s="99"/>
      <c r="JNK886" s="99"/>
      <c r="JNL886" s="99"/>
      <c r="JNM886" s="99"/>
      <c r="JNN886" s="99"/>
      <c r="JNO886" s="99"/>
      <c r="JNP886" s="99"/>
      <c r="JNQ886" s="99"/>
      <c r="JNR886" s="99"/>
      <c r="JNS886" s="99"/>
      <c r="JNT886" s="99"/>
      <c r="JNU886" s="99"/>
      <c r="JNV886" s="99"/>
      <c r="JNW886" s="99"/>
      <c r="JNX886" s="99"/>
      <c r="JNY886" s="99"/>
      <c r="JNZ886" s="99"/>
      <c r="JOA886" s="99"/>
      <c r="JOB886" s="99"/>
      <c r="JOC886" s="99"/>
      <c r="JOD886" s="99"/>
      <c r="JOE886" s="99"/>
      <c r="JOF886" s="99"/>
      <c r="JOG886" s="99"/>
      <c r="JOH886" s="99"/>
      <c r="JOI886" s="99"/>
      <c r="JOJ886" s="99"/>
      <c r="JOK886" s="99"/>
      <c r="JOL886" s="99"/>
      <c r="JOM886" s="99"/>
      <c r="JON886" s="99"/>
      <c r="JOO886" s="99"/>
      <c r="JOP886" s="99"/>
      <c r="JOQ886" s="99"/>
      <c r="JOR886" s="99"/>
      <c r="JOS886" s="99"/>
      <c r="JOT886" s="99"/>
      <c r="JOU886" s="99"/>
      <c r="JOV886" s="99"/>
      <c r="JOW886" s="99"/>
      <c r="JOX886" s="99"/>
      <c r="JOY886" s="99"/>
      <c r="JOZ886" s="99"/>
      <c r="JPA886" s="99"/>
      <c r="JPB886" s="99"/>
      <c r="JPC886" s="99"/>
      <c r="JPD886" s="99"/>
      <c r="JPE886" s="99"/>
      <c r="JPF886" s="99"/>
      <c r="JPG886" s="99"/>
      <c r="JPH886" s="99"/>
      <c r="JPI886" s="99"/>
      <c r="JPJ886" s="99"/>
      <c r="JPK886" s="99"/>
      <c r="JPL886" s="99"/>
      <c r="JPM886" s="99"/>
      <c r="JPN886" s="99"/>
      <c r="JPO886" s="99"/>
      <c r="JPP886" s="99"/>
      <c r="JPQ886" s="99"/>
      <c r="JPR886" s="99"/>
      <c r="JPS886" s="99"/>
      <c r="JPT886" s="99"/>
      <c r="JPU886" s="99"/>
      <c r="JPV886" s="99"/>
      <c r="JPW886" s="99"/>
      <c r="JPX886" s="99"/>
      <c r="JPY886" s="99"/>
      <c r="JPZ886" s="99"/>
      <c r="JQA886" s="99"/>
      <c r="JQB886" s="99"/>
      <c r="JQC886" s="99"/>
      <c r="JQD886" s="99"/>
      <c r="JQE886" s="99"/>
      <c r="JQF886" s="99"/>
      <c r="JQG886" s="99"/>
      <c r="JQH886" s="99"/>
      <c r="JQI886" s="99"/>
      <c r="JQJ886" s="99"/>
      <c r="JQK886" s="99"/>
      <c r="JQL886" s="99"/>
      <c r="JQM886" s="99"/>
      <c r="JQN886" s="99"/>
      <c r="JQO886" s="99"/>
      <c r="JQP886" s="99"/>
      <c r="JQQ886" s="99"/>
      <c r="JQR886" s="99"/>
      <c r="JQS886" s="99"/>
      <c r="JQT886" s="99"/>
      <c r="JQU886" s="99"/>
      <c r="JQV886" s="99"/>
      <c r="JQW886" s="99"/>
      <c r="JQX886" s="99"/>
      <c r="JQY886" s="99"/>
      <c r="JQZ886" s="99"/>
      <c r="JRA886" s="99"/>
      <c r="JRB886" s="99"/>
      <c r="JRC886" s="99"/>
      <c r="JRD886" s="99"/>
      <c r="JRE886" s="99"/>
      <c r="JRF886" s="99"/>
      <c r="JRG886" s="99"/>
      <c r="JRH886" s="99"/>
      <c r="JRI886" s="99"/>
      <c r="JRJ886" s="99"/>
      <c r="JRK886" s="99"/>
      <c r="JRL886" s="99"/>
      <c r="JRM886" s="99"/>
      <c r="JRN886" s="99"/>
      <c r="JRO886" s="99"/>
      <c r="JRP886" s="99"/>
      <c r="JRQ886" s="99"/>
      <c r="JRR886" s="99"/>
      <c r="JRS886" s="99"/>
      <c r="JRT886" s="99"/>
      <c r="JRU886" s="99"/>
      <c r="JRV886" s="99"/>
      <c r="JRW886" s="99"/>
      <c r="JRX886" s="99"/>
      <c r="JRY886" s="99"/>
      <c r="JRZ886" s="99"/>
      <c r="JSA886" s="99"/>
      <c r="JSB886" s="99"/>
      <c r="JSC886" s="99"/>
      <c r="JSD886" s="99"/>
      <c r="JSE886" s="99"/>
      <c r="JSF886" s="99"/>
      <c r="JSG886" s="99"/>
      <c r="JSH886" s="99"/>
      <c r="JSI886" s="99"/>
      <c r="JSJ886" s="99"/>
      <c r="JSK886" s="99"/>
      <c r="JSL886" s="99"/>
      <c r="JSM886" s="99"/>
      <c r="JSN886" s="99"/>
      <c r="JSO886" s="99"/>
      <c r="JSP886" s="99"/>
      <c r="JSQ886" s="99"/>
      <c r="JSR886" s="99"/>
      <c r="JSS886" s="99"/>
      <c r="JST886" s="99"/>
      <c r="JSU886" s="99"/>
      <c r="JSV886" s="99"/>
      <c r="JSW886" s="99"/>
      <c r="JSX886" s="99"/>
      <c r="JSY886" s="99"/>
      <c r="JSZ886" s="99"/>
      <c r="JTA886" s="99"/>
      <c r="JTB886" s="99"/>
      <c r="JTC886" s="99"/>
      <c r="JTD886" s="99"/>
      <c r="JTE886" s="99"/>
      <c r="JTF886" s="99"/>
      <c r="JTG886" s="99"/>
      <c r="JTH886" s="99"/>
      <c r="JTI886" s="99"/>
      <c r="JTJ886" s="99"/>
      <c r="JTK886" s="99"/>
      <c r="JTL886" s="99"/>
      <c r="JTM886" s="99"/>
      <c r="JTN886" s="99"/>
      <c r="JTO886" s="99"/>
      <c r="JTP886" s="99"/>
      <c r="JTQ886" s="99"/>
      <c r="JTR886" s="99"/>
      <c r="JTS886" s="99"/>
      <c r="JTT886" s="99"/>
      <c r="JTU886" s="99"/>
      <c r="JTV886" s="99"/>
      <c r="JTW886" s="99"/>
      <c r="JTX886" s="99"/>
      <c r="JTY886" s="99"/>
      <c r="JTZ886" s="99"/>
      <c r="JUA886" s="99"/>
      <c r="JUB886" s="99"/>
      <c r="JUC886" s="99"/>
      <c r="JUD886" s="99"/>
      <c r="JUE886" s="99"/>
      <c r="JUF886" s="99"/>
      <c r="JUG886" s="99"/>
      <c r="JUH886" s="99"/>
      <c r="JUI886" s="99"/>
      <c r="JUJ886" s="99"/>
      <c r="JUK886" s="99"/>
      <c r="JUL886" s="99"/>
      <c r="JUM886" s="99"/>
      <c r="JUN886" s="99"/>
      <c r="JUO886" s="99"/>
      <c r="JUP886" s="99"/>
      <c r="JUQ886" s="99"/>
      <c r="JUR886" s="99"/>
      <c r="JUS886" s="99"/>
      <c r="JUT886" s="99"/>
      <c r="JUU886" s="99"/>
      <c r="JUV886" s="99"/>
      <c r="JUW886" s="99"/>
      <c r="JUX886" s="99"/>
      <c r="JUY886" s="99"/>
      <c r="JUZ886" s="99"/>
      <c r="JVA886" s="99"/>
      <c r="JVB886" s="99"/>
      <c r="JVC886" s="99"/>
      <c r="JVD886" s="99"/>
      <c r="JVE886" s="99"/>
      <c r="JVF886" s="99"/>
      <c r="JVG886" s="99"/>
      <c r="JVH886" s="99"/>
      <c r="JVI886" s="99"/>
      <c r="JVJ886" s="99"/>
      <c r="JVK886" s="99"/>
      <c r="JVL886" s="99"/>
      <c r="JVM886" s="99"/>
      <c r="JVN886" s="99"/>
      <c r="JVO886" s="99"/>
      <c r="JVP886" s="99"/>
      <c r="JVQ886" s="99"/>
      <c r="JVR886" s="99"/>
      <c r="JVS886" s="99"/>
      <c r="JVT886" s="99"/>
      <c r="JVU886" s="99"/>
      <c r="JVV886" s="99"/>
      <c r="JVW886" s="99"/>
      <c r="JVX886" s="99"/>
      <c r="JVY886" s="99"/>
      <c r="JVZ886" s="99"/>
      <c r="JWA886" s="99"/>
      <c r="JWB886" s="99"/>
      <c r="JWC886" s="99"/>
      <c r="JWD886" s="99"/>
      <c r="JWE886" s="99"/>
      <c r="JWF886" s="99"/>
      <c r="JWG886" s="99"/>
      <c r="JWH886" s="99"/>
      <c r="JWI886" s="99"/>
      <c r="JWJ886" s="99"/>
      <c r="JWK886" s="99"/>
      <c r="JWL886" s="99"/>
      <c r="JWM886" s="99"/>
      <c r="JWN886" s="99"/>
      <c r="JWO886" s="99"/>
      <c r="JWP886" s="99"/>
      <c r="JWQ886" s="99"/>
      <c r="JWR886" s="99"/>
      <c r="JWS886" s="99"/>
      <c r="JWT886" s="99"/>
      <c r="JWU886" s="99"/>
      <c r="JWV886" s="99"/>
      <c r="JWW886" s="99"/>
      <c r="JWX886" s="99"/>
      <c r="JWY886" s="99"/>
      <c r="JWZ886" s="99"/>
      <c r="JXA886" s="99"/>
      <c r="JXB886" s="99"/>
      <c r="JXC886" s="99"/>
      <c r="JXD886" s="99"/>
      <c r="JXE886" s="99"/>
      <c r="JXF886" s="99"/>
      <c r="JXG886" s="99"/>
      <c r="JXH886" s="99"/>
      <c r="JXI886" s="99"/>
      <c r="JXJ886" s="99"/>
      <c r="JXK886" s="99"/>
      <c r="JXL886" s="99"/>
      <c r="JXM886" s="99"/>
      <c r="JXN886" s="99"/>
      <c r="JXO886" s="99"/>
      <c r="JXP886" s="99"/>
      <c r="JXQ886" s="99"/>
      <c r="JXR886" s="99"/>
      <c r="JXS886" s="99"/>
      <c r="JXT886" s="99"/>
      <c r="JXU886" s="99"/>
      <c r="JXV886" s="99"/>
      <c r="JXW886" s="99"/>
      <c r="JXX886" s="99"/>
      <c r="JXY886" s="99"/>
      <c r="JXZ886" s="99"/>
      <c r="JYA886" s="99"/>
      <c r="JYB886" s="99"/>
      <c r="JYC886" s="99"/>
      <c r="JYD886" s="99"/>
      <c r="JYE886" s="99"/>
      <c r="JYF886" s="99"/>
      <c r="JYG886" s="99"/>
      <c r="JYH886" s="99"/>
      <c r="JYI886" s="99"/>
      <c r="JYJ886" s="99"/>
      <c r="JYK886" s="99"/>
      <c r="JYL886" s="99"/>
      <c r="JYM886" s="99"/>
      <c r="JYN886" s="99"/>
      <c r="JYO886" s="99"/>
      <c r="JYP886" s="99"/>
      <c r="JYQ886" s="99"/>
      <c r="JYR886" s="99"/>
      <c r="JYS886" s="99"/>
      <c r="JYT886" s="99"/>
      <c r="JYU886" s="99"/>
      <c r="JYV886" s="99"/>
      <c r="JYW886" s="99"/>
      <c r="JYX886" s="99"/>
      <c r="JYY886" s="99"/>
      <c r="JYZ886" s="99"/>
      <c r="JZA886" s="99"/>
      <c r="JZB886" s="99"/>
      <c r="JZC886" s="99"/>
      <c r="JZD886" s="99"/>
      <c r="JZE886" s="99"/>
      <c r="JZF886" s="99"/>
      <c r="JZG886" s="99"/>
      <c r="JZH886" s="99"/>
      <c r="JZI886" s="99"/>
      <c r="JZJ886" s="99"/>
      <c r="JZK886" s="99"/>
      <c r="JZL886" s="99"/>
      <c r="JZM886" s="99"/>
      <c r="JZN886" s="99"/>
      <c r="JZO886" s="99"/>
      <c r="JZP886" s="99"/>
      <c r="JZQ886" s="99"/>
      <c r="JZR886" s="99"/>
      <c r="JZS886" s="99"/>
      <c r="JZT886" s="99"/>
      <c r="JZU886" s="99"/>
      <c r="JZV886" s="99"/>
      <c r="JZW886" s="99"/>
      <c r="JZX886" s="99"/>
      <c r="JZY886" s="99"/>
      <c r="JZZ886" s="99"/>
      <c r="KAA886" s="99"/>
      <c r="KAB886" s="99"/>
      <c r="KAC886" s="99"/>
      <c r="KAD886" s="99"/>
      <c r="KAE886" s="99"/>
      <c r="KAF886" s="99"/>
      <c r="KAG886" s="99"/>
      <c r="KAH886" s="99"/>
      <c r="KAI886" s="99"/>
      <c r="KAJ886" s="99"/>
      <c r="KAK886" s="99"/>
      <c r="KAL886" s="99"/>
      <c r="KAM886" s="99"/>
      <c r="KAN886" s="99"/>
      <c r="KAO886" s="99"/>
      <c r="KAP886" s="99"/>
      <c r="KAQ886" s="99"/>
      <c r="KAR886" s="99"/>
      <c r="KAS886" s="99"/>
      <c r="KAT886" s="99"/>
      <c r="KAU886" s="99"/>
      <c r="KAV886" s="99"/>
      <c r="KAW886" s="99"/>
      <c r="KAX886" s="99"/>
      <c r="KAY886" s="99"/>
      <c r="KAZ886" s="99"/>
      <c r="KBA886" s="99"/>
      <c r="KBB886" s="99"/>
      <c r="KBC886" s="99"/>
      <c r="KBD886" s="99"/>
      <c r="KBE886" s="99"/>
      <c r="KBF886" s="99"/>
      <c r="KBG886" s="99"/>
      <c r="KBH886" s="99"/>
      <c r="KBI886" s="99"/>
      <c r="KBJ886" s="99"/>
      <c r="KBK886" s="99"/>
      <c r="KBL886" s="99"/>
      <c r="KBM886" s="99"/>
      <c r="KBN886" s="99"/>
      <c r="KBO886" s="99"/>
      <c r="KBP886" s="99"/>
      <c r="KBQ886" s="99"/>
      <c r="KBR886" s="99"/>
      <c r="KBS886" s="99"/>
      <c r="KBT886" s="99"/>
      <c r="KBU886" s="99"/>
      <c r="KBV886" s="99"/>
      <c r="KBW886" s="99"/>
      <c r="KBX886" s="99"/>
      <c r="KBY886" s="99"/>
      <c r="KBZ886" s="99"/>
      <c r="KCA886" s="99"/>
      <c r="KCB886" s="99"/>
      <c r="KCC886" s="99"/>
      <c r="KCD886" s="99"/>
      <c r="KCE886" s="99"/>
      <c r="KCF886" s="99"/>
      <c r="KCG886" s="99"/>
      <c r="KCH886" s="99"/>
      <c r="KCI886" s="99"/>
      <c r="KCJ886" s="99"/>
      <c r="KCK886" s="99"/>
      <c r="KCL886" s="99"/>
      <c r="KCM886" s="99"/>
      <c r="KCN886" s="99"/>
      <c r="KCO886" s="99"/>
      <c r="KCP886" s="99"/>
      <c r="KCQ886" s="99"/>
      <c r="KCR886" s="99"/>
      <c r="KCS886" s="99"/>
      <c r="KCT886" s="99"/>
      <c r="KCU886" s="99"/>
      <c r="KCV886" s="99"/>
      <c r="KCW886" s="99"/>
      <c r="KCX886" s="99"/>
      <c r="KCY886" s="99"/>
      <c r="KCZ886" s="99"/>
      <c r="KDA886" s="99"/>
      <c r="KDB886" s="99"/>
      <c r="KDC886" s="99"/>
      <c r="KDD886" s="99"/>
      <c r="KDE886" s="99"/>
      <c r="KDF886" s="99"/>
      <c r="KDG886" s="99"/>
      <c r="KDH886" s="99"/>
      <c r="KDI886" s="99"/>
      <c r="KDJ886" s="99"/>
      <c r="KDK886" s="99"/>
      <c r="KDL886" s="99"/>
      <c r="KDM886" s="99"/>
      <c r="KDN886" s="99"/>
      <c r="KDO886" s="99"/>
      <c r="KDP886" s="99"/>
      <c r="KDQ886" s="99"/>
      <c r="KDR886" s="99"/>
      <c r="KDS886" s="99"/>
      <c r="KDT886" s="99"/>
      <c r="KDU886" s="99"/>
      <c r="KDV886" s="99"/>
      <c r="KDW886" s="99"/>
      <c r="KDX886" s="99"/>
      <c r="KDY886" s="99"/>
      <c r="KDZ886" s="99"/>
      <c r="KEA886" s="99"/>
      <c r="KEB886" s="99"/>
      <c r="KEC886" s="99"/>
      <c r="KED886" s="99"/>
      <c r="KEE886" s="99"/>
      <c r="KEF886" s="99"/>
      <c r="KEG886" s="99"/>
      <c r="KEH886" s="99"/>
      <c r="KEI886" s="99"/>
      <c r="KEJ886" s="99"/>
      <c r="KEK886" s="99"/>
      <c r="KEL886" s="99"/>
      <c r="KEM886" s="99"/>
      <c r="KEN886" s="99"/>
      <c r="KEO886" s="99"/>
      <c r="KEP886" s="99"/>
      <c r="KEQ886" s="99"/>
      <c r="KER886" s="99"/>
      <c r="KES886" s="99"/>
      <c r="KET886" s="99"/>
      <c r="KEU886" s="99"/>
      <c r="KEV886" s="99"/>
      <c r="KEW886" s="99"/>
      <c r="KEX886" s="99"/>
      <c r="KEY886" s="99"/>
      <c r="KEZ886" s="99"/>
      <c r="KFA886" s="99"/>
      <c r="KFB886" s="99"/>
      <c r="KFC886" s="99"/>
      <c r="KFD886" s="99"/>
      <c r="KFE886" s="99"/>
      <c r="KFF886" s="99"/>
      <c r="KFG886" s="99"/>
      <c r="KFH886" s="99"/>
      <c r="KFI886" s="99"/>
      <c r="KFJ886" s="99"/>
      <c r="KFK886" s="99"/>
      <c r="KFL886" s="99"/>
      <c r="KFM886" s="99"/>
      <c r="KFN886" s="99"/>
      <c r="KFO886" s="99"/>
      <c r="KFP886" s="99"/>
      <c r="KFQ886" s="99"/>
      <c r="KFR886" s="99"/>
      <c r="KFS886" s="99"/>
      <c r="KFT886" s="99"/>
      <c r="KFU886" s="99"/>
      <c r="KFV886" s="99"/>
      <c r="KFW886" s="99"/>
      <c r="KFX886" s="99"/>
      <c r="KFY886" s="99"/>
      <c r="KFZ886" s="99"/>
      <c r="KGA886" s="99"/>
      <c r="KGB886" s="99"/>
      <c r="KGC886" s="99"/>
      <c r="KGD886" s="99"/>
      <c r="KGE886" s="99"/>
      <c r="KGF886" s="99"/>
      <c r="KGG886" s="99"/>
      <c r="KGH886" s="99"/>
      <c r="KGI886" s="99"/>
      <c r="KGJ886" s="99"/>
      <c r="KGK886" s="99"/>
      <c r="KGL886" s="99"/>
      <c r="KGM886" s="99"/>
      <c r="KGN886" s="99"/>
      <c r="KGO886" s="99"/>
      <c r="KGP886" s="99"/>
      <c r="KGQ886" s="99"/>
      <c r="KGR886" s="99"/>
      <c r="KGS886" s="99"/>
      <c r="KGT886" s="99"/>
      <c r="KGU886" s="99"/>
      <c r="KGV886" s="99"/>
      <c r="KGW886" s="99"/>
      <c r="KGX886" s="99"/>
      <c r="KGY886" s="99"/>
      <c r="KGZ886" s="99"/>
      <c r="KHA886" s="99"/>
      <c r="KHB886" s="99"/>
      <c r="KHC886" s="99"/>
      <c r="KHD886" s="99"/>
      <c r="KHE886" s="99"/>
      <c r="KHF886" s="99"/>
      <c r="KHG886" s="99"/>
      <c r="KHH886" s="99"/>
      <c r="KHI886" s="99"/>
      <c r="KHJ886" s="99"/>
      <c r="KHK886" s="99"/>
      <c r="KHL886" s="99"/>
      <c r="KHM886" s="99"/>
      <c r="KHN886" s="99"/>
      <c r="KHO886" s="99"/>
      <c r="KHP886" s="99"/>
      <c r="KHQ886" s="99"/>
      <c r="KHR886" s="99"/>
      <c r="KHS886" s="99"/>
      <c r="KHT886" s="99"/>
      <c r="KHU886" s="99"/>
      <c r="KHV886" s="99"/>
      <c r="KHW886" s="99"/>
      <c r="KHX886" s="99"/>
      <c r="KHY886" s="99"/>
      <c r="KHZ886" s="99"/>
      <c r="KIA886" s="99"/>
      <c r="KIB886" s="99"/>
      <c r="KIC886" s="99"/>
      <c r="KID886" s="99"/>
      <c r="KIE886" s="99"/>
      <c r="KIF886" s="99"/>
      <c r="KIG886" s="99"/>
      <c r="KIH886" s="99"/>
      <c r="KII886" s="99"/>
      <c r="KIJ886" s="99"/>
      <c r="KIK886" s="99"/>
      <c r="KIL886" s="99"/>
      <c r="KIM886" s="99"/>
      <c r="KIN886" s="99"/>
      <c r="KIO886" s="99"/>
      <c r="KIP886" s="99"/>
      <c r="KIQ886" s="99"/>
      <c r="KIR886" s="99"/>
      <c r="KIS886" s="99"/>
      <c r="KIT886" s="99"/>
      <c r="KIU886" s="99"/>
      <c r="KIV886" s="99"/>
      <c r="KIW886" s="99"/>
      <c r="KIX886" s="99"/>
      <c r="KIY886" s="99"/>
      <c r="KIZ886" s="99"/>
      <c r="KJA886" s="99"/>
      <c r="KJB886" s="99"/>
      <c r="KJC886" s="99"/>
      <c r="KJD886" s="99"/>
      <c r="KJE886" s="99"/>
      <c r="KJF886" s="99"/>
      <c r="KJG886" s="99"/>
      <c r="KJH886" s="99"/>
      <c r="KJI886" s="99"/>
      <c r="KJJ886" s="99"/>
      <c r="KJK886" s="99"/>
      <c r="KJL886" s="99"/>
      <c r="KJM886" s="99"/>
      <c r="KJN886" s="99"/>
      <c r="KJO886" s="99"/>
      <c r="KJP886" s="99"/>
      <c r="KJQ886" s="99"/>
      <c r="KJR886" s="99"/>
      <c r="KJS886" s="99"/>
      <c r="KJT886" s="99"/>
      <c r="KJU886" s="99"/>
      <c r="KJV886" s="99"/>
      <c r="KJW886" s="99"/>
      <c r="KJX886" s="99"/>
      <c r="KJY886" s="99"/>
      <c r="KJZ886" s="99"/>
      <c r="KKA886" s="99"/>
      <c r="KKB886" s="99"/>
      <c r="KKC886" s="99"/>
      <c r="KKD886" s="99"/>
      <c r="KKE886" s="99"/>
      <c r="KKF886" s="99"/>
      <c r="KKG886" s="99"/>
      <c r="KKH886" s="99"/>
      <c r="KKI886" s="99"/>
      <c r="KKJ886" s="99"/>
      <c r="KKK886" s="99"/>
      <c r="KKL886" s="99"/>
      <c r="KKM886" s="99"/>
      <c r="KKN886" s="99"/>
      <c r="KKO886" s="99"/>
      <c r="KKP886" s="99"/>
      <c r="KKQ886" s="99"/>
      <c r="KKR886" s="99"/>
      <c r="KKS886" s="99"/>
      <c r="KKT886" s="99"/>
      <c r="KKU886" s="99"/>
      <c r="KKV886" s="99"/>
      <c r="KKW886" s="99"/>
      <c r="KKX886" s="99"/>
      <c r="KKY886" s="99"/>
      <c r="KKZ886" s="99"/>
      <c r="KLA886" s="99"/>
      <c r="KLB886" s="99"/>
      <c r="KLC886" s="99"/>
      <c r="KLD886" s="99"/>
      <c r="KLE886" s="99"/>
      <c r="KLF886" s="99"/>
      <c r="KLG886" s="99"/>
      <c r="KLH886" s="99"/>
      <c r="KLI886" s="99"/>
      <c r="KLJ886" s="99"/>
      <c r="KLK886" s="99"/>
      <c r="KLL886" s="99"/>
      <c r="KLM886" s="99"/>
      <c r="KLN886" s="99"/>
      <c r="KLO886" s="99"/>
      <c r="KLP886" s="99"/>
      <c r="KLQ886" s="99"/>
      <c r="KLR886" s="99"/>
      <c r="KLS886" s="99"/>
      <c r="KLT886" s="99"/>
      <c r="KLU886" s="99"/>
      <c r="KLV886" s="99"/>
      <c r="KLW886" s="99"/>
      <c r="KLX886" s="99"/>
      <c r="KLY886" s="99"/>
      <c r="KLZ886" s="99"/>
      <c r="KMA886" s="99"/>
      <c r="KMB886" s="99"/>
      <c r="KMC886" s="99"/>
      <c r="KMD886" s="99"/>
      <c r="KME886" s="99"/>
      <c r="KMF886" s="99"/>
      <c r="KMG886" s="99"/>
      <c r="KMH886" s="99"/>
      <c r="KMI886" s="99"/>
      <c r="KMJ886" s="99"/>
      <c r="KMK886" s="99"/>
      <c r="KML886" s="99"/>
      <c r="KMM886" s="99"/>
      <c r="KMN886" s="99"/>
      <c r="KMO886" s="99"/>
      <c r="KMP886" s="99"/>
      <c r="KMQ886" s="99"/>
      <c r="KMR886" s="99"/>
      <c r="KMS886" s="99"/>
      <c r="KMT886" s="99"/>
      <c r="KMU886" s="99"/>
      <c r="KMV886" s="99"/>
      <c r="KMW886" s="99"/>
      <c r="KMX886" s="99"/>
      <c r="KMY886" s="99"/>
      <c r="KMZ886" s="99"/>
      <c r="KNA886" s="99"/>
      <c r="KNB886" s="99"/>
      <c r="KNC886" s="99"/>
      <c r="KND886" s="99"/>
      <c r="KNE886" s="99"/>
      <c r="KNF886" s="99"/>
      <c r="KNG886" s="99"/>
      <c r="KNH886" s="99"/>
      <c r="KNI886" s="99"/>
      <c r="KNJ886" s="99"/>
      <c r="KNK886" s="99"/>
      <c r="KNL886" s="99"/>
      <c r="KNM886" s="99"/>
      <c r="KNN886" s="99"/>
      <c r="KNO886" s="99"/>
      <c r="KNP886" s="99"/>
      <c r="KNQ886" s="99"/>
      <c r="KNR886" s="99"/>
      <c r="KNS886" s="99"/>
      <c r="KNT886" s="99"/>
      <c r="KNU886" s="99"/>
      <c r="KNV886" s="99"/>
      <c r="KNW886" s="99"/>
      <c r="KNX886" s="99"/>
      <c r="KNY886" s="99"/>
      <c r="KNZ886" s="99"/>
      <c r="KOA886" s="99"/>
      <c r="KOB886" s="99"/>
      <c r="KOC886" s="99"/>
      <c r="KOD886" s="99"/>
      <c r="KOE886" s="99"/>
      <c r="KOF886" s="99"/>
      <c r="KOG886" s="99"/>
      <c r="KOH886" s="99"/>
      <c r="KOI886" s="99"/>
      <c r="KOJ886" s="99"/>
      <c r="KOK886" s="99"/>
      <c r="KOL886" s="99"/>
      <c r="KOM886" s="99"/>
      <c r="KON886" s="99"/>
      <c r="KOO886" s="99"/>
      <c r="KOP886" s="99"/>
      <c r="KOQ886" s="99"/>
      <c r="KOR886" s="99"/>
      <c r="KOS886" s="99"/>
      <c r="KOT886" s="99"/>
      <c r="KOU886" s="99"/>
      <c r="KOV886" s="99"/>
      <c r="KOW886" s="99"/>
      <c r="KOX886" s="99"/>
      <c r="KOY886" s="99"/>
      <c r="KOZ886" s="99"/>
      <c r="KPA886" s="99"/>
      <c r="KPB886" s="99"/>
      <c r="KPC886" s="99"/>
      <c r="KPD886" s="99"/>
      <c r="KPE886" s="99"/>
      <c r="KPF886" s="99"/>
      <c r="KPG886" s="99"/>
      <c r="KPH886" s="99"/>
      <c r="KPI886" s="99"/>
      <c r="KPJ886" s="99"/>
      <c r="KPK886" s="99"/>
      <c r="KPL886" s="99"/>
      <c r="KPM886" s="99"/>
      <c r="KPN886" s="99"/>
      <c r="KPO886" s="99"/>
      <c r="KPP886" s="99"/>
      <c r="KPQ886" s="99"/>
      <c r="KPR886" s="99"/>
      <c r="KPS886" s="99"/>
      <c r="KPT886" s="99"/>
      <c r="KPU886" s="99"/>
      <c r="KPV886" s="99"/>
      <c r="KPW886" s="99"/>
      <c r="KPX886" s="99"/>
      <c r="KPY886" s="99"/>
      <c r="KPZ886" s="99"/>
      <c r="KQA886" s="99"/>
      <c r="KQB886" s="99"/>
      <c r="KQC886" s="99"/>
      <c r="KQD886" s="99"/>
      <c r="KQE886" s="99"/>
      <c r="KQF886" s="99"/>
      <c r="KQG886" s="99"/>
      <c r="KQH886" s="99"/>
      <c r="KQI886" s="99"/>
      <c r="KQJ886" s="99"/>
      <c r="KQK886" s="99"/>
      <c r="KQL886" s="99"/>
      <c r="KQM886" s="99"/>
      <c r="KQN886" s="99"/>
      <c r="KQO886" s="99"/>
      <c r="KQP886" s="99"/>
      <c r="KQQ886" s="99"/>
      <c r="KQR886" s="99"/>
      <c r="KQS886" s="99"/>
      <c r="KQT886" s="99"/>
      <c r="KQU886" s="99"/>
      <c r="KQV886" s="99"/>
      <c r="KQW886" s="99"/>
      <c r="KQX886" s="99"/>
      <c r="KQY886" s="99"/>
      <c r="KQZ886" s="99"/>
      <c r="KRA886" s="99"/>
      <c r="KRB886" s="99"/>
      <c r="KRC886" s="99"/>
      <c r="KRD886" s="99"/>
      <c r="KRE886" s="99"/>
      <c r="KRF886" s="99"/>
      <c r="KRG886" s="99"/>
      <c r="KRH886" s="99"/>
      <c r="KRI886" s="99"/>
      <c r="KRJ886" s="99"/>
      <c r="KRK886" s="99"/>
      <c r="KRL886" s="99"/>
      <c r="KRM886" s="99"/>
      <c r="KRN886" s="99"/>
      <c r="KRO886" s="99"/>
      <c r="KRP886" s="99"/>
      <c r="KRQ886" s="99"/>
      <c r="KRR886" s="99"/>
      <c r="KRS886" s="99"/>
      <c r="KRT886" s="99"/>
      <c r="KRU886" s="99"/>
      <c r="KRV886" s="99"/>
      <c r="KRW886" s="99"/>
      <c r="KRX886" s="99"/>
      <c r="KRY886" s="99"/>
      <c r="KRZ886" s="99"/>
      <c r="KSA886" s="99"/>
      <c r="KSB886" s="99"/>
      <c r="KSC886" s="99"/>
      <c r="KSD886" s="99"/>
      <c r="KSE886" s="99"/>
      <c r="KSF886" s="99"/>
      <c r="KSG886" s="99"/>
      <c r="KSH886" s="99"/>
      <c r="KSI886" s="99"/>
      <c r="KSJ886" s="99"/>
      <c r="KSK886" s="99"/>
      <c r="KSL886" s="99"/>
      <c r="KSM886" s="99"/>
      <c r="KSN886" s="99"/>
      <c r="KSO886" s="99"/>
      <c r="KSP886" s="99"/>
      <c r="KSQ886" s="99"/>
      <c r="KSR886" s="99"/>
      <c r="KSS886" s="99"/>
      <c r="KST886" s="99"/>
      <c r="KSU886" s="99"/>
      <c r="KSV886" s="99"/>
      <c r="KSW886" s="99"/>
      <c r="KSX886" s="99"/>
      <c r="KSY886" s="99"/>
      <c r="KSZ886" s="99"/>
      <c r="KTA886" s="99"/>
      <c r="KTB886" s="99"/>
      <c r="KTC886" s="99"/>
      <c r="KTD886" s="99"/>
      <c r="KTE886" s="99"/>
      <c r="KTF886" s="99"/>
      <c r="KTG886" s="99"/>
      <c r="KTH886" s="99"/>
      <c r="KTI886" s="99"/>
      <c r="KTJ886" s="99"/>
      <c r="KTK886" s="99"/>
      <c r="KTL886" s="99"/>
      <c r="KTM886" s="99"/>
      <c r="KTN886" s="99"/>
      <c r="KTO886" s="99"/>
      <c r="KTP886" s="99"/>
      <c r="KTQ886" s="99"/>
      <c r="KTR886" s="99"/>
      <c r="KTS886" s="99"/>
      <c r="KTT886" s="99"/>
      <c r="KTU886" s="99"/>
      <c r="KTV886" s="99"/>
      <c r="KTW886" s="99"/>
      <c r="KTX886" s="99"/>
      <c r="KTY886" s="99"/>
      <c r="KTZ886" s="99"/>
      <c r="KUA886" s="99"/>
      <c r="KUB886" s="99"/>
      <c r="KUC886" s="99"/>
      <c r="KUD886" s="99"/>
      <c r="KUE886" s="99"/>
      <c r="KUF886" s="99"/>
      <c r="KUG886" s="99"/>
      <c r="KUH886" s="99"/>
      <c r="KUI886" s="99"/>
      <c r="KUJ886" s="99"/>
      <c r="KUK886" s="99"/>
      <c r="KUL886" s="99"/>
      <c r="KUM886" s="99"/>
      <c r="KUN886" s="99"/>
      <c r="KUO886" s="99"/>
      <c r="KUP886" s="99"/>
      <c r="KUQ886" s="99"/>
      <c r="KUR886" s="99"/>
      <c r="KUS886" s="99"/>
      <c r="KUT886" s="99"/>
      <c r="KUU886" s="99"/>
      <c r="KUV886" s="99"/>
      <c r="KUW886" s="99"/>
      <c r="KUX886" s="99"/>
      <c r="KUY886" s="99"/>
      <c r="KUZ886" s="99"/>
      <c r="KVA886" s="99"/>
      <c r="KVB886" s="99"/>
      <c r="KVC886" s="99"/>
      <c r="KVD886" s="99"/>
      <c r="KVE886" s="99"/>
      <c r="KVF886" s="99"/>
      <c r="KVG886" s="99"/>
      <c r="KVH886" s="99"/>
      <c r="KVI886" s="99"/>
      <c r="KVJ886" s="99"/>
      <c r="KVK886" s="99"/>
      <c r="KVL886" s="99"/>
      <c r="KVM886" s="99"/>
      <c r="KVN886" s="99"/>
      <c r="KVO886" s="99"/>
      <c r="KVP886" s="99"/>
      <c r="KVQ886" s="99"/>
      <c r="KVR886" s="99"/>
      <c r="KVS886" s="99"/>
      <c r="KVT886" s="99"/>
      <c r="KVU886" s="99"/>
      <c r="KVV886" s="99"/>
      <c r="KVW886" s="99"/>
      <c r="KVX886" s="99"/>
      <c r="KVY886" s="99"/>
      <c r="KVZ886" s="99"/>
      <c r="KWA886" s="99"/>
      <c r="KWB886" s="99"/>
      <c r="KWC886" s="99"/>
      <c r="KWD886" s="99"/>
      <c r="KWE886" s="99"/>
      <c r="KWF886" s="99"/>
      <c r="KWG886" s="99"/>
      <c r="KWH886" s="99"/>
      <c r="KWI886" s="99"/>
      <c r="KWJ886" s="99"/>
      <c r="KWK886" s="99"/>
      <c r="KWL886" s="99"/>
      <c r="KWM886" s="99"/>
      <c r="KWN886" s="99"/>
      <c r="KWO886" s="99"/>
      <c r="KWP886" s="99"/>
      <c r="KWQ886" s="99"/>
      <c r="KWR886" s="99"/>
      <c r="KWS886" s="99"/>
      <c r="KWT886" s="99"/>
      <c r="KWU886" s="99"/>
      <c r="KWV886" s="99"/>
      <c r="KWW886" s="99"/>
      <c r="KWX886" s="99"/>
      <c r="KWY886" s="99"/>
      <c r="KWZ886" s="99"/>
      <c r="KXA886" s="99"/>
      <c r="KXB886" s="99"/>
      <c r="KXC886" s="99"/>
      <c r="KXD886" s="99"/>
      <c r="KXE886" s="99"/>
      <c r="KXF886" s="99"/>
      <c r="KXG886" s="99"/>
      <c r="KXH886" s="99"/>
      <c r="KXI886" s="99"/>
      <c r="KXJ886" s="99"/>
      <c r="KXK886" s="99"/>
      <c r="KXL886" s="99"/>
      <c r="KXM886" s="99"/>
      <c r="KXN886" s="99"/>
      <c r="KXO886" s="99"/>
      <c r="KXP886" s="99"/>
      <c r="KXQ886" s="99"/>
      <c r="KXR886" s="99"/>
      <c r="KXS886" s="99"/>
      <c r="KXT886" s="99"/>
      <c r="KXU886" s="99"/>
      <c r="KXV886" s="99"/>
      <c r="KXW886" s="99"/>
      <c r="KXX886" s="99"/>
      <c r="KXY886" s="99"/>
      <c r="KXZ886" s="99"/>
      <c r="KYA886" s="99"/>
      <c r="KYB886" s="99"/>
      <c r="KYC886" s="99"/>
      <c r="KYD886" s="99"/>
      <c r="KYE886" s="99"/>
      <c r="KYF886" s="99"/>
      <c r="KYG886" s="99"/>
      <c r="KYH886" s="99"/>
      <c r="KYI886" s="99"/>
      <c r="KYJ886" s="99"/>
      <c r="KYK886" s="99"/>
      <c r="KYL886" s="99"/>
      <c r="KYM886" s="99"/>
      <c r="KYN886" s="99"/>
      <c r="KYO886" s="99"/>
      <c r="KYP886" s="99"/>
      <c r="KYQ886" s="99"/>
      <c r="KYR886" s="99"/>
      <c r="KYS886" s="99"/>
      <c r="KYT886" s="99"/>
      <c r="KYU886" s="99"/>
      <c r="KYV886" s="99"/>
      <c r="KYW886" s="99"/>
      <c r="KYX886" s="99"/>
      <c r="KYY886" s="99"/>
      <c r="KYZ886" s="99"/>
      <c r="KZA886" s="99"/>
      <c r="KZB886" s="99"/>
      <c r="KZC886" s="99"/>
      <c r="KZD886" s="99"/>
      <c r="KZE886" s="99"/>
      <c r="KZF886" s="99"/>
      <c r="KZG886" s="99"/>
      <c r="KZH886" s="99"/>
      <c r="KZI886" s="99"/>
      <c r="KZJ886" s="99"/>
      <c r="KZK886" s="99"/>
      <c r="KZL886" s="99"/>
      <c r="KZM886" s="99"/>
      <c r="KZN886" s="99"/>
      <c r="KZO886" s="99"/>
      <c r="KZP886" s="99"/>
      <c r="KZQ886" s="99"/>
      <c r="KZR886" s="99"/>
      <c r="KZS886" s="99"/>
      <c r="KZT886" s="99"/>
      <c r="KZU886" s="99"/>
      <c r="KZV886" s="99"/>
      <c r="KZW886" s="99"/>
      <c r="KZX886" s="99"/>
      <c r="KZY886" s="99"/>
      <c r="KZZ886" s="99"/>
      <c r="LAA886" s="99"/>
      <c r="LAB886" s="99"/>
      <c r="LAC886" s="99"/>
      <c r="LAD886" s="99"/>
      <c r="LAE886" s="99"/>
      <c r="LAF886" s="99"/>
      <c r="LAG886" s="99"/>
      <c r="LAH886" s="99"/>
      <c r="LAI886" s="99"/>
      <c r="LAJ886" s="99"/>
      <c r="LAK886" s="99"/>
      <c r="LAL886" s="99"/>
      <c r="LAM886" s="99"/>
      <c r="LAN886" s="99"/>
      <c r="LAO886" s="99"/>
      <c r="LAP886" s="99"/>
      <c r="LAQ886" s="99"/>
      <c r="LAR886" s="99"/>
      <c r="LAS886" s="99"/>
      <c r="LAT886" s="99"/>
      <c r="LAU886" s="99"/>
      <c r="LAV886" s="99"/>
      <c r="LAW886" s="99"/>
      <c r="LAX886" s="99"/>
      <c r="LAY886" s="99"/>
      <c r="LAZ886" s="99"/>
      <c r="LBA886" s="99"/>
      <c r="LBB886" s="99"/>
      <c r="LBC886" s="99"/>
      <c r="LBD886" s="99"/>
      <c r="LBE886" s="99"/>
      <c r="LBF886" s="99"/>
      <c r="LBG886" s="99"/>
      <c r="LBH886" s="99"/>
      <c r="LBI886" s="99"/>
      <c r="LBJ886" s="99"/>
      <c r="LBK886" s="99"/>
      <c r="LBL886" s="99"/>
      <c r="LBM886" s="99"/>
      <c r="LBN886" s="99"/>
      <c r="LBO886" s="99"/>
      <c r="LBP886" s="99"/>
      <c r="LBQ886" s="99"/>
      <c r="LBR886" s="99"/>
      <c r="LBS886" s="99"/>
      <c r="LBT886" s="99"/>
      <c r="LBU886" s="99"/>
      <c r="LBV886" s="99"/>
      <c r="LBW886" s="99"/>
      <c r="LBX886" s="99"/>
      <c r="LBY886" s="99"/>
      <c r="LBZ886" s="99"/>
      <c r="LCA886" s="99"/>
      <c r="LCB886" s="99"/>
      <c r="LCC886" s="99"/>
      <c r="LCD886" s="99"/>
      <c r="LCE886" s="99"/>
      <c r="LCF886" s="99"/>
      <c r="LCG886" s="99"/>
      <c r="LCH886" s="99"/>
      <c r="LCI886" s="99"/>
      <c r="LCJ886" s="99"/>
      <c r="LCK886" s="99"/>
      <c r="LCL886" s="99"/>
      <c r="LCM886" s="99"/>
      <c r="LCN886" s="99"/>
      <c r="LCO886" s="99"/>
      <c r="LCP886" s="99"/>
      <c r="LCQ886" s="99"/>
      <c r="LCR886" s="99"/>
      <c r="LCS886" s="99"/>
      <c r="LCT886" s="99"/>
      <c r="LCU886" s="99"/>
      <c r="LCV886" s="99"/>
      <c r="LCW886" s="99"/>
      <c r="LCX886" s="99"/>
      <c r="LCY886" s="99"/>
      <c r="LCZ886" s="99"/>
      <c r="LDA886" s="99"/>
      <c r="LDB886" s="99"/>
      <c r="LDC886" s="99"/>
      <c r="LDD886" s="99"/>
      <c r="LDE886" s="99"/>
      <c r="LDF886" s="99"/>
      <c r="LDG886" s="99"/>
      <c r="LDH886" s="99"/>
      <c r="LDI886" s="99"/>
      <c r="LDJ886" s="99"/>
      <c r="LDK886" s="99"/>
      <c r="LDL886" s="99"/>
      <c r="LDM886" s="99"/>
      <c r="LDN886" s="99"/>
      <c r="LDO886" s="99"/>
      <c r="LDP886" s="99"/>
      <c r="LDQ886" s="99"/>
      <c r="LDR886" s="99"/>
      <c r="LDS886" s="99"/>
      <c r="LDT886" s="99"/>
      <c r="LDU886" s="99"/>
      <c r="LDV886" s="99"/>
      <c r="LDW886" s="99"/>
      <c r="LDX886" s="99"/>
      <c r="LDY886" s="99"/>
      <c r="LDZ886" s="99"/>
      <c r="LEA886" s="99"/>
      <c r="LEB886" s="99"/>
      <c r="LEC886" s="99"/>
      <c r="LED886" s="99"/>
      <c r="LEE886" s="99"/>
      <c r="LEF886" s="99"/>
      <c r="LEG886" s="99"/>
      <c r="LEH886" s="99"/>
      <c r="LEI886" s="99"/>
      <c r="LEJ886" s="99"/>
      <c r="LEK886" s="99"/>
      <c r="LEL886" s="99"/>
      <c r="LEM886" s="99"/>
      <c r="LEN886" s="99"/>
      <c r="LEO886" s="99"/>
      <c r="LEP886" s="99"/>
      <c r="LEQ886" s="99"/>
      <c r="LER886" s="99"/>
      <c r="LES886" s="99"/>
      <c r="LET886" s="99"/>
      <c r="LEU886" s="99"/>
      <c r="LEV886" s="99"/>
      <c r="LEW886" s="99"/>
      <c r="LEX886" s="99"/>
      <c r="LEY886" s="99"/>
      <c r="LEZ886" s="99"/>
      <c r="LFA886" s="99"/>
      <c r="LFB886" s="99"/>
      <c r="LFC886" s="99"/>
      <c r="LFD886" s="99"/>
      <c r="LFE886" s="99"/>
      <c r="LFF886" s="99"/>
      <c r="LFG886" s="99"/>
      <c r="LFH886" s="99"/>
      <c r="LFI886" s="99"/>
      <c r="LFJ886" s="99"/>
      <c r="LFK886" s="99"/>
      <c r="LFL886" s="99"/>
      <c r="LFM886" s="99"/>
      <c r="LFN886" s="99"/>
      <c r="LFO886" s="99"/>
      <c r="LFP886" s="99"/>
      <c r="LFQ886" s="99"/>
      <c r="LFR886" s="99"/>
      <c r="LFS886" s="99"/>
      <c r="LFT886" s="99"/>
      <c r="LFU886" s="99"/>
      <c r="LFV886" s="99"/>
      <c r="LFW886" s="99"/>
      <c r="LFX886" s="99"/>
      <c r="LFY886" s="99"/>
      <c r="LFZ886" s="99"/>
      <c r="LGA886" s="99"/>
      <c r="LGB886" s="99"/>
      <c r="LGC886" s="99"/>
      <c r="LGD886" s="99"/>
      <c r="LGE886" s="99"/>
      <c r="LGF886" s="99"/>
      <c r="LGG886" s="99"/>
      <c r="LGH886" s="99"/>
      <c r="LGI886" s="99"/>
      <c r="LGJ886" s="99"/>
      <c r="LGK886" s="99"/>
      <c r="LGL886" s="99"/>
      <c r="LGM886" s="99"/>
      <c r="LGN886" s="99"/>
      <c r="LGO886" s="99"/>
      <c r="LGP886" s="99"/>
      <c r="LGQ886" s="99"/>
      <c r="LGR886" s="99"/>
      <c r="LGS886" s="99"/>
      <c r="LGT886" s="99"/>
      <c r="LGU886" s="99"/>
      <c r="LGV886" s="99"/>
      <c r="LGW886" s="99"/>
      <c r="LGX886" s="99"/>
      <c r="LGY886" s="99"/>
      <c r="LGZ886" s="99"/>
      <c r="LHA886" s="99"/>
      <c r="LHB886" s="99"/>
      <c r="LHC886" s="99"/>
      <c r="LHD886" s="99"/>
      <c r="LHE886" s="99"/>
      <c r="LHF886" s="99"/>
      <c r="LHG886" s="99"/>
      <c r="LHH886" s="99"/>
      <c r="LHI886" s="99"/>
      <c r="LHJ886" s="99"/>
      <c r="LHK886" s="99"/>
      <c r="LHL886" s="99"/>
      <c r="LHM886" s="99"/>
      <c r="LHN886" s="99"/>
      <c r="LHO886" s="99"/>
      <c r="LHP886" s="99"/>
      <c r="LHQ886" s="99"/>
      <c r="LHR886" s="99"/>
      <c r="LHS886" s="99"/>
      <c r="LHT886" s="99"/>
      <c r="LHU886" s="99"/>
      <c r="LHV886" s="99"/>
      <c r="LHW886" s="99"/>
      <c r="LHX886" s="99"/>
      <c r="LHY886" s="99"/>
      <c r="LHZ886" s="99"/>
      <c r="LIA886" s="99"/>
      <c r="LIB886" s="99"/>
      <c r="LIC886" s="99"/>
      <c r="LID886" s="99"/>
      <c r="LIE886" s="99"/>
      <c r="LIF886" s="99"/>
      <c r="LIG886" s="99"/>
      <c r="LIH886" s="99"/>
      <c r="LII886" s="99"/>
      <c r="LIJ886" s="99"/>
      <c r="LIK886" s="99"/>
      <c r="LIL886" s="99"/>
      <c r="LIM886" s="99"/>
      <c r="LIN886" s="99"/>
      <c r="LIO886" s="99"/>
      <c r="LIP886" s="99"/>
      <c r="LIQ886" s="99"/>
      <c r="LIR886" s="99"/>
      <c r="LIS886" s="99"/>
      <c r="LIT886" s="99"/>
      <c r="LIU886" s="99"/>
      <c r="LIV886" s="99"/>
      <c r="LIW886" s="99"/>
      <c r="LIX886" s="99"/>
      <c r="LIY886" s="99"/>
      <c r="LIZ886" s="99"/>
      <c r="LJA886" s="99"/>
      <c r="LJB886" s="99"/>
      <c r="LJC886" s="99"/>
      <c r="LJD886" s="99"/>
      <c r="LJE886" s="99"/>
      <c r="LJF886" s="99"/>
      <c r="LJG886" s="99"/>
      <c r="LJH886" s="99"/>
      <c r="LJI886" s="99"/>
      <c r="LJJ886" s="99"/>
      <c r="LJK886" s="99"/>
      <c r="LJL886" s="99"/>
      <c r="LJM886" s="99"/>
      <c r="LJN886" s="99"/>
      <c r="LJO886" s="99"/>
      <c r="LJP886" s="99"/>
      <c r="LJQ886" s="99"/>
      <c r="LJR886" s="99"/>
      <c r="LJS886" s="99"/>
      <c r="LJT886" s="99"/>
      <c r="LJU886" s="99"/>
      <c r="LJV886" s="99"/>
      <c r="LJW886" s="99"/>
      <c r="LJX886" s="99"/>
      <c r="LJY886" s="99"/>
      <c r="LJZ886" s="99"/>
      <c r="LKA886" s="99"/>
      <c r="LKB886" s="99"/>
      <c r="LKC886" s="99"/>
      <c r="LKD886" s="99"/>
      <c r="LKE886" s="99"/>
      <c r="LKF886" s="99"/>
      <c r="LKG886" s="99"/>
      <c r="LKH886" s="99"/>
      <c r="LKI886" s="99"/>
      <c r="LKJ886" s="99"/>
      <c r="LKK886" s="99"/>
      <c r="LKL886" s="99"/>
      <c r="LKM886" s="99"/>
      <c r="LKN886" s="99"/>
      <c r="LKO886" s="99"/>
      <c r="LKP886" s="99"/>
      <c r="LKQ886" s="99"/>
      <c r="LKR886" s="99"/>
      <c r="LKS886" s="99"/>
      <c r="LKT886" s="99"/>
      <c r="LKU886" s="99"/>
      <c r="LKV886" s="99"/>
      <c r="LKW886" s="99"/>
      <c r="LKX886" s="99"/>
      <c r="LKY886" s="99"/>
      <c r="LKZ886" s="99"/>
      <c r="LLA886" s="99"/>
      <c r="LLB886" s="99"/>
      <c r="LLC886" s="99"/>
      <c r="LLD886" s="99"/>
      <c r="LLE886" s="99"/>
      <c r="LLF886" s="99"/>
      <c r="LLG886" s="99"/>
      <c r="LLH886" s="99"/>
      <c r="LLI886" s="99"/>
      <c r="LLJ886" s="99"/>
      <c r="LLK886" s="99"/>
      <c r="LLL886" s="99"/>
      <c r="LLM886" s="99"/>
      <c r="LLN886" s="99"/>
      <c r="LLO886" s="99"/>
      <c r="LLP886" s="99"/>
      <c r="LLQ886" s="99"/>
      <c r="LLR886" s="99"/>
      <c r="LLS886" s="99"/>
      <c r="LLT886" s="99"/>
      <c r="LLU886" s="99"/>
      <c r="LLV886" s="99"/>
      <c r="LLW886" s="99"/>
      <c r="LLX886" s="99"/>
      <c r="LLY886" s="99"/>
      <c r="LLZ886" s="99"/>
      <c r="LMA886" s="99"/>
      <c r="LMB886" s="99"/>
      <c r="LMC886" s="99"/>
      <c r="LMD886" s="99"/>
      <c r="LME886" s="99"/>
      <c r="LMF886" s="99"/>
      <c r="LMG886" s="99"/>
      <c r="LMH886" s="99"/>
      <c r="LMI886" s="99"/>
      <c r="LMJ886" s="99"/>
      <c r="LMK886" s="99"/>
      <c r="LML886" s="99"/>
      <c r="LMM886" s="99"/>
      <c r="LMN886" s="99"/>
      <c r="LMO886" s="99"/>
      <c r="LMP886" s="99"/>
      <c r="LMQ886" s="99"/>
      <c r="LMR886" s="99"/>
      <c r="LMS886" s="99"/>
      <c r="LMT886" s="99"/>
      <c r="LMU886" s="99"/>
      <c r="LMV886" s="99"/>
      <c r="LMW886" s="99"/>
      <c r="LMX886" s="99"/>
      <c r="LMY886" s="99"/>
      <c r="LMZ886" s="99"/>
      <c r="LNA886" s="99"/>
      <c r="LNB886" s="99"/>
      <c r="LNC886" s="99"/>
      <c r="LND886" s="99"/>
      <c r="LNE886" s="99"/>
      <c r="LNF886" s="99"/>
      <c r="LNG886" s="99"/>
      <c r="LNH886" s="99"/>
      <c r="LNI886" s="99"/>
      <c r="LNJ886" s="99"/>
      <c r="LNK886" s="99"/>
      <c r="LNL886" s="99"/>
      <c r="LNM886" s="99"/>
      <c r="LNN886" s="99"/>
      <c r="LNO886" s="99"/>
      <c r="LNP886" s="99"/>
      <c r="LNQ886" s="99"/>
      <c r="LNR886" s="99"/>
      <c r="LNS886" s="99"/>
      <c r="LNT886" s="99"/>
      <c r="LNU886" s="99"/>
      <c r="LNV886" s="99"/>
      <c r="LNW886" s="99"/>
      <c r="LNX886" s="99"/>
      <c r="LNY886" s="99"/>
      <c r="LNZ886" s="99"/>
      <c r="LOA886" s="99"/>
      <c r="LOB886" s="99"/>
      <c r="LOC886" s="99"/>
      <c r="LOD886" s="99"/>
      <c r="LOE886" s="99"/>
      <c r="LOF886" s="99"/>
      <c r="LOG886" s="99"/>
      <c r="LOH886" s="99"/>
      <c r="LOI886" s="99"/>
      <c r="LOJ886" s="99"/>
      <c r="LOK886" s="99"/>
      <c r="LOL886" s="99"/>
      <c r="LOM886" s="99"/>
      <c r="LON886" s="99"/>
      <c r="LOO886" s="99"/>
      <c r="LOP886" s="99"/>
      <c r="LOQ886" s="99"/>
      <c r="LOR886" s="99"/>
      <c r="LOS886" s="99"/>
      <c r="LOT886" s="99"/>
      <c r="LOU886" s="99"/>
      <c r="LOV886" s="99"/>
      <c r="LOW886" s="99"/>
      <c r="LOX886" s="99"/>
      <c r="LOY886" s="99"/>
      <c r="LOZ886" s="99"/>
      <c r="LPA886" s="99"/>
      <c r="LPB886" s="99"/>
      <c r="LPC886" s="99"/>
      <c r="LPD886" s="99"/>
      <c r="LPE886" s="99"/>
      <c r="LPF886" s="99"/>
      <c r="LPG886" s="99"/>
      <c r="LPH886" s="99"/>
      <c r="LPI886" s="99"/>
      <c r="LPJ886" s="99"/>
      <c r="LPK886" s="99"/>
      <c r="LPL886" s="99"/>
      <c r="LPM886" s="99"/>
      <c r="LPN886" s="99"/>
      <c r="LPO886" s="99"/>
      <c r="LPP886" s="99"/>
      <c r="LPQ886" s="99"/>
      <c r="LPR886" s="99"/>
      <c r="LPS886" s="99"/>
      <c r="LPT886" s="99"/>
      <c r="LPU886" s="99"/>
      <c r="LPV886" s="99"/>
      <c r="LPW886" s="99"/>
      <c r="LPX886" s="99"/>
      <c r="LPY886" s="99"/>
      <c r="LPZ886" s="99"/>
      <c r="LQA886" s="99"/>
      <c r="LQB886" s="99"/>
      <c r="LQC886" s="99"/>
      <c r="LQD886" s="99"/>
      <c r="LQE886" s="99"/>
      <c r="LQF886" s="99"/>
      <c r="LQG886" s="99"/>
      <c r="LQH886" s="99"/>
      <c r="LQI886" s="99"/>
      <c r="LQJ886" s="99"/>
      <c r="LQK886" s="99"/>
      <c r="LQL886" s="99"/>
      <c r="LQM886" s="99"/>
      <c r="LQN886" s="99"/>
      <c r="LQO886" s="99"/>
      <c r="LQP886" s="99"/>
      <c r="LQQ886" s="99"/>
      <c r="LQR886" s="99"/>
      <c r="LQS886" s="99"/>
      <c r="LQT886" s="99"/>
      <c r="LQU886" s="99"/>
      <c r="LQV886" s="99"/>
      <c r="LQW886" s="99"/>
      <c r="LQX886" s="99"/>
      <c r="LQY886" s="99"/>
      <c r="LQZ886" s="99"/>
      <c r="LRA886" s="99"/>
      <c r="LRB886" s="99"/>
      <c r="LRC886" s="99"/>
      <c r="LRD886" s="99"/>
      <c r="LRE886" s="99"/>
      <c r="LRF886" s="99"/>
      <c r="LRG886" s="99"/>
      <c r="LRH886" s="99"/>
      <c r="LRI886" s="99"/>
      <c r="LRJ886" s="99"/>
      <c r="LRK886" s="99"/>
      <c r="LRL886" s="99"/>
      <c r="LRM886" s="99"/>
      <c r="LRN886" s="99"/>
      <c r="LRO886" s="99"/>
      <c r="LRP886" s="99"/>
      <c r="LRQ886" s="99"/>
      <c r="LRR886" s="99"/>
      <c r="LRS886" s="99"/>
      <c r="LRT886" s="99"/>
      <c r="LRU886" s="99"/>
      <c r="LRV886" s="99"/>
      <c r="LRW886" s="99"/>
      <c r="LRX886" s="99"/>
      <c r="LRY886" s="99"/>
      <c r="LRZ886" s="99"/>
      <c r="LSA886" s="99"/>
      <c r="LSB886" s="99"/>
      <c r="LSC886" s="99"/>
      <c r="LSD886" s="99"/>
      <c r="LSE886" s="99"/>
      <c r="LSF886" s="99"/>
      <c r="LSG886" s="99"/>
      <c r="LSH886" s="99"/>
      <c r="LSI886" s="99"/>
      <c r="LSJ886" s="99"/>
      <c r="LSK886" s="99"/>
      <c r="LSL886" s="99"/>
      <c r="LSM886" s="99"/>
      <c r="LSN886" s="99"/>
      <c r="LSO886" s="99"/>
      <c r="LSP886" s="99"/>
      <c r="LSQ886" s="99"/>
      <c r="LSR886" s="99"/>
      <c r="LSS886" s="99"/>
      <c r="LST886" s="99"/>
      <c r="LSU886" s="99"/>
      <c r="LSV886" s="99"/>
      <c r="LSW886" s="99"/>
      <c r="LSX886" s="99"/>
      <c r="LSY886" s="99"/>
      <c r="LSZ886" s="99"/>
      <c r="LTA886" s="99"/>
      <c r="LTB886" s="99"/>
      <c r="LTC886" s="99"/>
      <c r="LTD886" s="99"/>
      <c r="LTE886" s="99"/>
      <c r="LTF886" s="99"/>
      <c r="LTG886" s="99"/>
      <c r="LTH886" s="99"/>
      <c r="LTI886" s="99"/>
      <c r="LTJ886" s="99"/>
      <c r="LTK886" s="99"/>
      <c r="LTL886" s="99"/>
      <c r="LTM886" s="99"/>
      <c r="LTN886" s="99"/>
      <c r="LTO886" s="99"/>
      <c r="LTP886" s="99"/>
      <c r="LTQ886" s="99"/>
      <c r="LTR886" s="99"/>
      <c r="LTS886" s="99"/>
      <c r="LTT886" s="99"/>
      <c r="LTU886" s="99"/>
      <c r="LTV886" s="99"/>
      <c r="LTW886" s="99"/>
      <c r="LTX886" s="99"/>
      <c r="LTY886" s="99"/>
      <c r="LTZ886" s="99"/>
      <c r="LUA886" s="99"/>
      <c r="LUB886" s="99"/>
      <c r="LUC886" s="99"/>
      <c r="LUD886" s="99"/>
      <c r="LUE886" s="99"/>
      <c r="LUF886" s="99"/>
      <c r="LUG886" s="99"/>
      <c r="LUH886" s="99"/>
      <c r="LUI886" s="99"/>
      <c r="LUJ886" s="99"/>
      <c r="LUK886" s="99"/>
      <c r="LUL886" s="99"/>
      <c r="LUM886" s="99"/>
      <c r="LUN886" s="99"/>
      <c r="LUO886" s="99"/>
      <c r="LUP886" s="99"/>
      <c r="LUQ886" s="99"/>
      <c r="LUR886" s="99"/>
      <c r="LUS886" s="99"/>
      <c r="LUT886" s="99"/>
      <c r="LUU886" s="99"/>
      <c r="LUV886" s="99"/>
      <c r="LUW886" s="99"/>
      <c r="LUX886" s="99"/>
      <c r="LUY886" s="99"/>
      <c r="LUZ886" s="99"/>
      <c r="LVA886" s="99"/>
      <c r="LVB886" s="99"/>
      <c r="LVC886" s="99"/>
      <c r="LVD886" s="99"/>
      <c r="LVE886" s="99"/>
      <c r="LVF886" s="99"/>
      <c r="LVG886" s="99"/>
      <c r="LVH886" s="99"/>
      <c r="LVI886" s="99"/>
      <c r="LVJ886" s="99"/>
      <c r="LVK886" s="99"/>
      <c r="LVL886" s="99"/>
      <c r="LVM886" s="99"/>
      <c r="LVN886" s="99"/>
      <c r="LVO886" s="99"/>
      <c r="LVP886" s="99"/>
      <c r="LVQ886" s="99"/>
      <c r="LVR886" s="99"/>
      <c r="LVS886" s="99"/>
      <c r="LVT886" s="99"/>
      <c r="LVU886" s="99"/>
      <c r="LVV886" s="99"/>
      <c r="LVW886" s="99"/>
      <c r="LVX886" s="99"/>
      <c r="LVY886" s="99"/>
      <c r="LVZ886" s="99"/>
      <c r="LWA886" s="99"/>
      <c r="LWB886" s="99"/>
      <c r="LWC886" s="99"/>
      <c r="LWD886" s="99"/>
      <c r="LWE886" s="99"/>
      <c r="LWF886" s="99"/>
      <c r="LWG886" s="99"/>
      <c r="LWH886" s="99"/>
      <c r="LWI886" s="99"/>
      <c r="LWJ886" s="99"/>
      <c r="LWK886" s="99"/>
      <c r="LWL886" s="99"/>
      <c r="LWM886" s="99"/>
      <c r="LWN886" s="99"/>
      <c r="LWO886" s="99"/>
      <c r="LWP886" s="99"/>
      <c r="LWQ886" s="99"/>
      <c r="LWR886" s="99"/>
      <c r="LWS886" s="99"/>
      <c r="LWT886" s="99"/>
      <c r="LWU886" s="99"/>
      <c r="LWV886" s="99"/>
      <c r="LWW886" s="99"/>
      <c r="LWX886" s="99"/>
      <c r="LWY886" s="99"/>
      <c r="LWZ886" s="99"/>
      <c r="LXA886" s="99"/>
      <c r="LXB886" s="99"/>
      <c r="LXC886" s="99"/>
      <c r="LXD886" s="99"/>
      <c r="LXE886" s="99"/>
      <c r="LXF886" s="99"/>
      <c r="LXG886" s="99"/>
      <c r="LXH886" s="99"/>
      <c r="LXI886" s="99"/>
      <c r="LXJ886" s="99"/>
      <c r="LXK886" s="99"/>
      <c r="LXL886" s="99"/>
      <c r="LXM886" s="99"/>
      <c r="LXN886" s="99"/>
      <c r="LXO886" s="99"/>
      <c r="LXP886" s="99"/>
      <c r="LXQ886" s="99"/>
      <c r="LXR886" s="99"/>
      <c r="LXS886" s="99"/>
      <c r="LXT886" s="99"/>
      <c r="LXU886" s="99"/>
      <c r="LXV886" s="99"/>
      <c r="LXW886" s="99"/>
      <c r="LXX886" s="99"/>
      <c r="LXY886" s="99"/>
      <c r="LXZ886" s="99"/>
      <c r="LYA886" s="99"/>
      <c r="LYB886" s="99"/>
      <c r="LYC886" s="99"/>
      <c r="LYD886" s="99"/>
      <c r="LYE886" s="99"/>
      <c r="LYF886" s="99"/>
      <c r="LYG886" s="99"/>
      <c r="LYH886" s="99"/>
      <c r="LYI886" s="99"/>
      <c r="LYJ886" s="99"/>
      <c r="LYK886" s="99"/>
      <c r="LYL886" s="99"/>
      <c r="LYM886" s="99"/>
      <c r="LYN886" s="99"/>
      <c r="LYO886" s="99"/>
      <c r="LYP886" s="99"/>
      <c r="LYQ886" s="99"/>
      <c r="LYR886" s="99"/>
      <c r="LYS886" s="99"/>
      <c r="LYT886" s="99"/>
      <c r="LYU886" s="99"/>
      <c r="LYV886" s="99"/>
      <c r="LYW886" s="99"/>
      <c r="LYX886" s="99"/>
      <c r="LYY886" s="99"/>
      <c r="LYZ886" s="99"/>
      <c r="LZA886" s="99"/>
      <c r="LZB886" s="99"/>
      <c r="LZC886" s="99"/>
      <c r="LZD886" s="99"/>
      <c r="LZE886" s="99"/>
      <c r="LZF886" s="99"/>
      <c r="LZG886" s="99"/>
      <c r="LZH886" s="99"/>
      <c r="LZI886" s="99"/>
      <c r="LZJ886" s="99"/>
      <c r="LZK886" s="99"/>
      <c r="LZL886" s="99"/>
      <c r="LZM886" s="99"/>
      <c r="LZN886" s="99"/>
      <c r="LZO886" s="99"/>
      <c r="LZP886" s="99"/>
      <c r="LZQ886" s="99"/>
      <c r="LZR886" s="99"/>
      <c r="LZS886" s="99"/>
      <c r="LZT886" s="99"/>
      <c r="LZU886" s="99"/>
      <c r="LZV886" s="99"/>
      <c r="LZW886" s="99"/>
      <c r="LZX886" s="99"/>
      <c r="LZY886" s="99"/>
      <c r="LZZ886" s="99"/>
      <c r="MAA886" s="99"/>
      <c r="MAB886" s="99"/>
      <c r="MAC886" s="99"/>
      <c r="MAD886" s="99"/>
      <c r="MAE886" s="99"/>
      <c r="MAF886" s="99"/>
      <c r="MAG886" s="99"/>
      <c r="MAH886" s="99"/>
      <c r="MAI886" s="99"/>
      <c r="MAJ886" s="99"/>
      <c r="MAK886" s="99"/>
      <c r="MAL886" s="99"/>
      <c r="MAM886" s="99"/>
      <c r="MAN886" s="99"/>
      <c r="MAO886" s="99"/>
      <c r="MAP886" s="99"/>
      <c r="MAQ886" s="99"/>
      <c r="MAR886" s="99"/>
      <c r="MAS886" s="99"/>
      <c r="MAT886" s="99"/>
      <c r="MAU886" s="99"/>
      <c r="MAV886" s="99"/>
      <c r="MAW886" s="99"/>
      <c r="MAX886" s="99"/>
      <c r="MAY886" s="99"/>
      <c r="MAZ886" s="99"/>
      <c r="MBA886" s="99"/>
      <c r="MBB886" s="99"/>
      <c r="MBC886" s="99"/>
      <c r="MBD886" s="99"/>
      <c r="MBE886" s="99"/>
      <c r="MBF886" s="99"/>
      <c r="MBG886" s="99"/>
      <c r="MBH886" s="99"/>
      <c r="MBI886" s="99"/>
      <c r="MBJ886" s="99"/>
      <c r="MBK886" s="99"/>
      <c r="MBL886" s="99"/>
      <c r="MBM886" s="99"/>
      <c r="MBN886" s="99"/>
      <c r="MBO886" s="99"/>
      <c r="MBP886" s="99"/>
      <c r="MBQ886" s="99"/>
      <c r="MBR886" s="99"/>
      <c r="MBS886" s="99"/>
      <c r="MBT886" s="99"/>
      <c r="MBU886" s="99"/>
      <c r="MBV886" s="99"/>
      <c r="MBW886" s="99"/>
      <c r="MBX886" s="99"/>
      <c r="MBY886" s="99"/>
      <c r="MBZ886" s="99"/>
      <c r="MCA886" s="99"/>
      <c r="MCB886" s="99"/>
      <c r="MCC886" s="99"/>
      <c r="MCD886" s="99"/>
      <c r="MCE886" s="99"/>
      <c r="MCF886" s="99"/>
      <c r="MCG886" s="99"/>
      <c r="MCH886" s="99"/>
      <c r="MCI886" s="99"/>
      <c r="MCJ886" s="99"/>
      <c r="MCK886" s="99"/>
      <c r="MCL886" s="99"/>
      <c r="MCM886" s="99"/>
      <c r="MCN886" s="99"/>
      <c r="MCO886" s="99"/>
      <c r="MCP886" s="99"/>
      <c r="MCQ886" s="99"/>
      <c r="MCR886" s="99"/>
      <c r="MCS886" s="99"/>
      <c r="MCT886" s="99"/>
      <c r="MCU886" s="99"/>
      <c r="MCV886" s="99"/>
      <c r="MCW886" s="99"/>
      <c r="MCX886" s="99"/>
      <c r="MCY886" s="99"/>
      <c r="MCZ886" s="99"/>
      <c r="MDA886" s="99"/>
      <c r="MDB886" s="99"/>
      <c r="MDC886" s="99"/>
      <c r="MDD886" s="99"/>
      <c r="MDE886" s="99"/>
      <c r="MDF886" s="99"/>
      <c r="MDG886" s="99"/>
      <c r="MDH886" s="99"/>
      <c r="MDI886" s="99"/>
      <c r="MDJ886" s="99"/>
      <c r="MDK886" s="99"/>
      <c r="MDL886" s="99"/>
      <c r="MDM886" s="99"/>
      <c r="MDN886" s="99"/>
      <c r="MDO886" s="99"/>
      <c r="MDP886" s="99"/>
      <c r="MDQ886" s="99"/>
      <c r="MDR886" s="99"/>
      <c r="MDS886" s="99"/>
      <c r="MDT886" s="99"/>
      <c r="MDU886" s="99"/>
      <c r="MDV886" s="99"/>
      <c r="MDW886" s="99"/>
      <c r="MDX886" s="99"/>
      <c r="MDY886" s="99"/>
      <c r="MDZ886" s="99"/>
      <c r="MEA886" s="99"/>
      <c r="MEB886" s="99"/>
      <c r="MEC886" s="99"/>
      <c r="MED886" s="99"/>
      <c r="MEE886" s="99"/>
      <c r="MEF886" s="99"/>
      <c r="MEG886" s="99"/>
      <c r="MEH886" s="99"/>
      <c r="MEI886" s="99"/>
      <c r="MEJ886" s="99"/>
      <c r="MEK886" s="99"/>
      <c r="MEL886" s="99"/>
      <c r="MEM886" s="99"/>
      <c r="MEN886" s="99"/>
      <c r="MEO886" s="99"/>
      <c r="MEP886" s="99"/>
      <c r="MEQ886" s="99"/>
      <c r="MER886" s="99"/>
      <c r="MES886" s="99"/>
      <c r="MET886" s="99"/>
      <c r="MEU886" s="99"/>
      <c r="MEV886" s="99"/>
      <c r="MEW886" s="99"/>
      <c r="MEX886" s="99"/>
      <c r="MEY886" s="99"/>
      <c r="MEZ886" s="99"/>
      <c r="MFA886" s="99"/>
      <c r="MFB886" s="99"/>
      <c r="MFC886" s="99"/>
      <c r="MFD886" s="99"/>
      <c r="MFE886" s="99"/>
      <c r="MFF886" s="99"/>
      <c r="MFG886" s="99"/>
      <c r="MFH886" s="99"/>
      <c r="MFI886" s="99"/>
      <c r="MFJ886" s="99"/>
      <c r="MFK886" s="99"/>
      <c r="MFL886" s="99"/>
      <c r="MFM886" s="99"/>
      <c r="MFN886" s="99"/>
      <c r="MFO886" s="99"/>
      <c r="MFP886" s="99"/>
      <c r="MFQ886" s="99"/>
      <c r="MFR886" s="99"/>
      <c r="MFS886" s="99"/>
      <c r="MFT886" s="99"/>
      <c r="MFU886" s="99"/>
      <c r="MFV886" s="99"/>
      <c r="MFW886" s="99"/>
      <c r="MFX886" s="99"/>
      <c r="MFY886" s="99"/>
      <c r="MFZ886" s="99"/>
      <c r="MGA886" s="99"/>
      <c r="MGB886" s="99"/>
      <c r="MGC886" s="99"/>
      <c r="MGD886" s="99"/>
      <c r="MGE886" s="99"/>
      <c r="MGF886" s="99"/>
      <c r="MGG886" s="99"/>
      <c r="MGH886" s="99"/>
      <c r="MGI886" s="99"/>
      <c r="MGJ886" s="99"/>
      <c r="MGK886" s="99"/>
      <c r="MGL886" s="99"/>
      <c r="MGM886" s="99"/>
      <c r="MGN886" s="99"/>
      <c r="MGO886" s="99"/>
      <c r="MGP886" s="99"/>
      <c r="MGQ886" s="99"/>
      <c r="MGR886" s="99"/>
      <c r="MGS886" s="99"/>
      <c r="MGT886" s="99"/>
      <c r="MGU886" s="99"/>
      <c r="MGV886" s="99"/>
      <c r="MGW886" s="99"/>
      <c r="MGX886" s="99"/>
      <c r="MGY886" s="99"/>
      <c r="MGZ886" s="99"/>
      <c r="MHA886" s="99"/>
      <c r="MHB886" s="99"/>
      <c r="MHC886" s="99"/>
      <c r="MHD886" s="99"/>
      <c r="MHE886" s="99"/>
      <c r="MHF886" s="99"/>
      <c r="MHG886" s="99"/>
      <c r="MHH886" s="99"/>
      <c r="MHI886" s="99"/>
      <c r="MHJ886" s="99"/>
      <c r="MHK886" s="99"/>
      <c r="MHL886" s="99"/>
      <c r="MHM886" s="99"/>
      <c r="MHN886" s="99"/>
      <c r="MHO886" s="99"/>
      <c r="MHP886" s="99"/>
      <c r="MHQ886" s="99"/>
      <c r="MHR886" s="99"/>
      <c r="MHS886" s="99"/>
      <c r="MHT886" s="99"/>
      <c r="MHU886" s="99"/>
      <c r="MHV886" s="99"/>
      <c r="MHW886" s="99"/>
      <c r="MHX886" s="99"/>
      <c r="MHY886" s="99"/>
      <c r="MHZ886" s="99"/>
      <c r="MIA886" s="99"/>
      <c r="MIB886" s="99"/>
      <c r="MIC886" s="99"/>
      <c r="MID886" s="99"/>
      <c r="MIE886" s="99"/>
      <c r="MIF886" s="99"/>
      <c r="MIG886" s="99"/>
      <c r="MIH886" s="99"/>
      <c r="MII886" s="99"/>
      <c r="MIJ886" s="99"/>
      <c r="MIK886" s="99"/>
      <c r="MIL886" s="99"/>
      <c r="MIM886" s="99"/>
      <c r="MIN886" s="99"/>
      <c r="MIO886" s="99"/>
      <c r="MIP886" s="99"/>
      <c r="MIQ886" s="99"/>
      <c r="MIR886" s="99"/>
      <c r="MIS886" s="99"/>
      <c r="MIT886" s="99"/>
      <c r="MIU886" s="99"/>
      <c r="MIV886" s="99"/>
      <c r="MIW886" s="99"/>
      <c r="MIX886" s="99"/>
      <c r="MIY886" s="99"/>
      <c r="MIZ886" s="99"/>
      <c r="MJA886" s="99"/>
      <c r="MJB886" s="99"/>
      <c r="MJC886" s="99"/>
      <c r="MJD886" s="99"/>
      <c r="MJE886" s="99"/>
      <c r="MJF886" s="99"/>
      <c r="MJG886" s="99"/>
      <c r="MJH886" s="99"/>
      <c r="MJI886" s="99"/>
      <c r="MJJ886" s="99"/>
      <c r="MJK886" s="99"/>
      <c r="MJL886" s="99"/>
      <c r="MJM886" s="99"/>
      <c r="MJN886" s="99"/>
      <c r="MJO886" s="99"/>
      <c r="MJP886" s="99"/>
      <c r="MJQ886" s="99"/>
      <c r="MJR886" s="99"/>
      <c r="MJS886" s="99"/>
      <c r="MJT886" s="99"/>
      <c r="MJU886" s="99"/>
      <c r="MJV886" s="99"/>
      <c r="MJW886" s="99"/>
      <c r="MJX886" s="99"/>
      <c r="MJY886" s="99"/>
      <c r="MJZ886" s="99"/>
      <c r="MKA886" s="99"/>
      <c r="MKB886" s="99"/>
      <c r="MKC886" s="99"/>
      <c r="MKD886" s="99"/>
      <c r="MKE886" s="99"/>
      <c r="MKF886" s="99"/>
      <c r="MKG886" s="99"/>
      <c r="MKH886" s="99"/>
      <c r="MKI886" s="99"/>
      <c r="MKJ886" s="99"/>
      <c r="MKK886" s="99"/>
      <c r="MKL886" s="99"/>
      <c r="MKM886" s="99"/>
      <c r="MKN886" s="99"/>
      <c r="MKO886" s="99"/>
      <c r="MKP886" s="99"/>
      <c r="MKQ886" s="99"/>
      <c r="MKR886" s="99"/>
      <c r="MKS886" s="99"/>
      <c r="MKT886" s="99"/>
      <c r="MKU886" s="99"/>
      <c r="MKV886" s="99"/>
      <c r="MKW886" s="99"/>
      <c r="MKX886" s="99"/>
      <c r="MKY886" s="99"/>
      <c r="MKZ886" s="99"/>
      <c r="MLA886" s="99"/>
      <c r="MLB886" s="99"/>
      <c r="MLC886" s="99"/>
      <c r="MLD886" s="99"/>
      <c r="MLE886" s="99"/>
      <c r="MLF886" s="99"/>
      <c r="MLG886" s="99"/>
      <c r="MLH886" s="99"/>
      <c r="MLI886" s="99"/>
      <c r="MLJ886" s="99"/>
      <c r="MLK886" s="99"/>
      <c r="MLL886" s="99"/>
      <c r="MLM886" s="99"/>
      <c r="MLN886" s="99"/>
      <c r="MLO886" s="99"/>
      <c r="MLP886" s="99"/>
      <c r="MLQ886" s="99"/>
      <c r="MLR886" s="99"/>
      <c r="MLS886" s="99"/>
      <c r="MLT886" s="99"/>
      <c r="MLU886" s="99"/>
      <c r="MLV886" s="99"/>
      <c r="MLW886" s="99"/>
      <c r="MLX886" s="99"/>
      <c r="MLY886" s="99"/>
      <c r="MLZ886" s="99"/>
      <c r="MMA886" s="99"/>
      <c r="MMB886" s="99"/>
      <c r="MMC886" s="99"/>
      <c r="MMD886" s="99"/>
      <c r="MME886" s="99"/>
      <c r="MMF886" s="99"/>
      <c r="MMG886" s="99"/>
      <c r="MMH886" s="99"/>
      <c r="MMI886" s="99"/>
      <c r="MMJ886" s="99"/>
      <c r="MMK886" s="99"/>
      <c r="MML886" s="99"/>
      <c r="MMM886" s="99"/>
      <c r="MMN886" s="99"/>
      <c r="MMO886" s="99"/>
      <c r="MMP886" s="99"/>
      <c r="MMQ886" s="99"/>
      <c r="MMR886" s="99"/>
      <c r="MMS886" s="99"/>
      <c r="MMT886" s="99"/>
      <c r="MMU886" s="99"/>
      <c r="MMV886" s="99"/>
      <c r="MMW886" s="99"/>
      <c r="MMX886" s="99"/>
      <c r="MMY886" s="99"/>
      <c r="MMZ886" s="99"/>
      <c r="MNA886" s="99"/>
      <c r="MNB886" s="99"/>
      <c r="MNC886" s="99"/>
      <c r="MND886" s="99"/>
      <c r="MNE886" s="99"/>
      <c r="MNF886" s="99"/>
      <c r="MNG886" s="99"/>
      <c r="MNH886" s="99"/>
      <c r="MNI886" s="99"/>
      <c r="MNJ886" s="99"/>
      <c r="MNK886" s="99"/>
      <c r="MNL886" s="99"/>
      <c r="MNM886" s="99"/>
      <c r="MNN886" s="99"/>
      <c r="MNO886" s="99"/>
      <c r="MNP886" s="99"/>
      <c r="MNQ886" s="99"/>
      <c r="MNR886" s="99"/>
      <c r="MNS886" s="99"/>
      <c r="MNT886" s="99"/>
      <c r="MNU886" s="99"/>
      <c r="MNV886" s="99"/>
      <c r="MNW886" s="99"/>
      <c r="MNX886" s="99"/>
      <c r="MNY886" s="99"/>
      <c r="MNZ886" s="99"/>
      <c r="MOA886" s="99"/>
      <c r="MOB886" s="99"/>
      <c r="MOC886" s="99"/>
      <c r="MOD886" s="99"/>
      <c r="MOE886" s="99"/>
      <c r="MOF886" s="99"/>
      <c r="MOG886" s="99"/>
      <c r="MOH886" s="99"/>
      <c r="MOI886" s="99"/>
      <c r="MOJ886" s="99"/>
      <c r="MOK886" s="99"/>
      <c r="MOL886" s="99"/>
      <c r="MOM886" s="99"/>
      <c r="MON886" s="99"/>
      <c r="MOO886" s="99"/>
      <c r="MOP886" s="99"/>
      <c r="MOQ886" s="99"/>
      <c r="MOR886" s="99"/>
      <c r="MOS886" s="99"/>
      <c r="MOT886" s="99"/>
      <c r="MOU886" s="99"/>
      <c r="MOV886" s="99"/>
      <c r="MOW886" s="99"/>
      <c r="MOX886" s="99"/>
      <c r="MOY886" s="99"/>
      <c r="MOZ886" s="99"/>
      <c r="MPA886" s="99"/>
      <c r="MPB886" s="99"/>
      <c r="MPC886" s="99"/>
      <c r="MPD886" s="99"/>
      <c r="MPE886" s="99"/>
      <c r="MPF886" s="99"/>
      <c r="MPG886" s="99"/>
      <c r="MPH886" s="99"/>
      <c r="MPI886" s="99"/>
      <c r="MPJ886" s="99"/>
      <c r="MPK886" s="99"/>
      <c r="MPL886" s="99"/>
      <c r="MPM886" s="99"/>
      <c r="MPN886" s="99"/>
      <c r="MPO886" s="99"/>
      <c r="MPP886" s="99"/>
      <c r="MPQ886" s="99"/>
      <c r="MPR886" s="99"/>
      <c r="MPS886" s="99"/>
      <c r="MPT886" s="99"/>
      <c r="MPU886" s="99"/>
      <c r="MPV886" s="99"/>
      <c r="MPW886" s="99"/>
      <c r="MPX886" s="99"/>
      <c r="MPY886" s="99"/>
      <c r="MPZ886" s="99"/>
      <c r="MQA886" s="99"/>
      <c r="MQB886" s="99"/>
      <c r="MQC886" s="99"/>
      <c r="MQD886" s="99"/>
      <c r="MQE886" s="99"/>
      <c r="MQF886" s="99"/>
      <c r="MQG886" s="99"/>
      <c r="MQH886" s="99"/>
      <c r="MQI886" s="99"/>
      <c r="MQJ886" s="99"/>
      <c r="MQK886" s="99"/>
      <c r="MQL886" s="99"/>
      <c r="MQM886" s="99"/>
      <c r="MQN886" s="99"/>
      <c r="MQO886" s="99"/>
      <c r="MQP886" s="99"/>
      <c r="MQQ886" s="99"/>
      <c r="MQR886" s="99"/>
      <c r="MQS886" s="99"/>
      <c r="MQT886" s="99"/>
      <c r="MQU886" s="99"/>
      <c r="MQV886" s="99"/>
      <c r="MQW886" s="99"/>
      <c r="MQX886" s="99"/>
      <c r="MQY886" s="99"/>
      <c r="MQZ886" s="99"/>
      <c r="MRA886" s="99"/>
      <c r="MRB886" s="99"/>
      <c r="MRC886" s="99"/>
      <c r="MRD886" s="99"/>
      <c r="MRE886" s="99"/>
      <c r="MRF886" s="99"/>
      <c r="MRG886" s="99"/>
      <c r="MRH886" s="99"/>
      <c r="MRI886" s="99"/>
      <c r="MRJ886" s="99"/>
      <c r="MRK886" s="99"/>
      <c r="MRL886" s="99"/>
      <c r="MRM886" s="99"/>
      <c r="MRN886" s="99"/>
      <c r="MRO886" s="99"/>
      <c r="MRP886" s="99"/>
      <c r="MRQ886" s="99"/>
      <c r="MRR886" s="99"/>
      <c r="MRS886" s="99"/>
      <c r="MRT886" s="99"/>
      <c r="MRU886" s="99"/>
      <c r="MRV886" s="99"/>
      <c r="MRW886" s="99"/>
      <c r="MRX886" s="99"/>
      <c r="MRY886" s="99"/>
      <c r="MRZ886" s="99"/>
      <c r="MSA886" s="99"/>
      <c r="MSB886" s="99"/>
      <c r="MSC886" s="99"/>
      <c r="MSD886" s="99"/>
      <c r="MSE886" s="99"/>
      <c r="MSF886" s="99"/>
      <c r="MSG886" s="99"/>
      <c r="MSH886" s="99"/>
      <c r="MSI886" s="99"/>
      <c r="MSJ886" s="99"/>
      <c r="MSK886" s="99"/>
      <c r="MSL886" s="99"/>
      <c r="MSM886" s="99"/>
      <c r="MSN886" s="99"/>
      <c r="MSO886" s="99"/>
      <c r="MSP886" s="99"/>
      <c r="MSQ886" s="99"/>
      <c r="MSR886" s="99"/>
      <c r="MSS886" s="99"/>
      <c r="MST886" s="99"/>
      <c r="MSU886" s="99"/>
      <c r="MSV886" s="99"/>
      <c r="MSW886" s="99"/>
      <c r="MSX886" s="99"/>
      <c r="MSY886" s="99"/>
      <c r="MSZ886" s="99"/>
      <c r="MTA886" s="99"/>
      <c r="MTB886" s="99"/>
      <c r="MTC886" s="99"/>
      <c r="MTD886" s="99"/>
      <c r="MTE886" s="99"/>
      <c r="MTF886" s="99"/>
      <c r="MTG886" s="99"/>
      <c r="MTH886" s="99"/>
      <c r="MTI886" s="99"/>
      <c r="MTJ886" s="99"/>
      <c r="MTK886" s="99"/>
      <c r="MTL886" s="99"/>
      <c r="MTM886" s="99"/>
      <c r="MTN886" s="99"/>
      <c r="MTO886" s="99"/>
      <c r="MTP886" s="99"/>
      <c r="MTQ886" s="99"/>
      <c r="MTR886" s="99"/>
      <c r="MTS886" s="99"/>
      <c r="MTT886" s="99"/>
      <c r="MTU886" s="99"/>
      <c r="MTV886" s="99"/>
      <c r="MTW886" s="99"/>
      <c r="MTX886" s="99"/>
      <c r="MTY886" s="99"/>
      <c r="MTZ886" s="99"/>
      <c r="MUA886" s="99"/>
      <c r="MUB886" s="99"/>
      <c r="MUC886" s="99"/>
      <c r="MUD886" s="99"/>
      <c r="MUE886" s="99"/>
      <c r="MUF886" s="99"/>
      <c r="MUG886" s="99"/>
      <c r="MUH886" s="99"/>
      <c r="MUI886" s="99"/>
      <c r="MUJ886" s="99"/>
      <c r="MUK886" s="99"/>
      <c r="MUL886" s="99"/>
      <c r="MUM886" s="99"/>
      <c r="MUN886" s="99"/>
      <c r="MUO886" s="99"/>
      <c r="MUP886" s="99"/>
      <c r="MUQ886" s="99"/>
      <c r="MUR886" s="99"/>
      <c r="MUS886" s="99"/>
      <c r="MUT886" s="99"/>
      <c r="MUU886" s="99"/>
      <c r="MUV886" s="99"/>
      <c r="MUW886" s="99"/>
      <c r="MUX886" s="99"/>
      <c r="MUY886" s="99"/>
      <c r="MUZ886" s="99"/>
      <c r="MVA886" s="99"/>
      <c r="MVB886" s="99"/>
      <c r="MVC886" s="99"/>
      <c r="MVD886" s="99"/>
      <c r="MVE886" s="99"/>
      <c r="MVF886" s="99"/>
      <c r="MVG886" s="99"/>
      <c r="MVH886" s="99"/>
      <c r="MVI886" s="99"/>
      <c r="MVJ886" s="99"/>
      <c r="MVK886" s="99"/>
      <c r="MVL886" s="99"/>
      <c r="MVM886" s="99"/>
      <c r="MVN886" s="99"/>
      <c r="MVO886" s="99"/>
      <c r="MVP886" s="99"/>
      <c r="MVQ886" s="99"/>
      <c r="MVR886" s="99"/>
      <c r="MVS886" s="99"/>
      <c r="MVT886" s="99"/>
      <c r="MVU886" s="99"/>
      <c r="MVV886" s="99"/>
      <c r="MVW886" s="99"/>
      <c r="MVX886" s="99"/>
      <c r="MVY886" s="99"/>
      <c r="MVZ886" s="99"/>
      <c r="MWA886" s="99"/>
      <c r="MWB886" s="99"/>
      <c r="MWC886" s="99"/>
      <c r="MWD886" s="99"/>
      <c r="MWE886" s="99"/>
      <c r="MWF886" s="99"/>
      <c r="MWG886" s="99"/>
      <c r="MWH886" s="99"/>
      <c r="MWI886" s="99"/>
      <c r="MWJ886" s="99"/>
      <c r="MWK886" s="99"/>
      <c r="MWL886" s="99"/>
      <c r="MWM886" s="99"/>
      <c r="MWN886" s="99"/>
      <c r="MWO886" s="99"/>
      <c r="MWP886" s="99"/>
      <c r="MWQ886" s="99"/>
      <c r="MWR886" s="99"/>
      <c r="MWS886" s="99"/>
      <c r="MWT886" s="99"/>
      <c r="MWU886" s="99"/>
      <c r="MWV886" s="99"/>
      <c r="MWW886" s="99"/>
      <c r="MWX886" s="99"/>
      <c r="MWY886" s="99"/>
      <c r="MWZ886" s="99"/>
      <c r="MXA886" s="99"/>
      <c r="MXB886" s="99"/>
      <c r="MXC886" s="99"/>
      <c r="MXD886" s="99"/>
      <c r="MXE886" s="99"/>
      <c r="MXF886" s="99"/>
      <c r="MXG886" s="99"/>
      <c r="MXH886" s="99"/>
      <c r="MXI886" s="99"/>
      <c r="MXJ886" s="99"/>
      <c r="MXK886" s="99"/>
      <c r="MXL886" s="99"/>
      <c r="MXM886" s="99"/>
      <c r="MXN886" s="99"/>
      <c r="MXO886" s="99"/>
      <c r="MXP886" s="99"/>
      <c r="MXQ886" s="99"/>
      <c r="MXR886" s="99"/>
      <c r="MXS886" s="99"/>
      <c r="MXT886" s="99"/>
      <c r="MXU886" s="99"/>
      <c r="MXV886" s="99"/>
      <c r="MXW886" s="99"/>
      <c r="MXX886" s="99"/>
      <c r="MXY886" s="99"/>
      <c r="MXZ886" s="99"/>
      <c r="MYA886" s="99"/>
      <c r="MYB886" s="99"/>
      <c r="MYC886" s="99"/>
      <c r="MYD886" s="99"/>
      <c r="MYE886" s="99"/>
      <c r="MYF886" s="99"/>
      <c r="MYG886" s="99"/>
      <c r="MYH886" s="99"/>
      <c r="MYI886" s="99"/>
      <c r="MYJ886" s="99"/>
      <c r="MYK886" s="99"/>
      <c r="MYL886" s="99"/>
      <c r="MYM886" s="99"/>
      <c r="MYN886" s="99"/>
      <c r="MYO886" s="99"/>
      <c r="MYP886" s="99"/>
      <c r="MYQ886" s="99"/>
      <c r="MYR886" s="99"/>
      <c r="MYS886" s="99"/>
      <c r="MYT886" s="99"/>
      <c r="MYU886" s="99"/>
      <c r="MYV886" s="99"/>
      <c r="MYW886" s="99"/>
      <c r="MYX886" s="99"/>
      <c r="MYY886" s="99"/>
      <c r="MYZ886" s="99"/>
      <c r="MZA886" s="99"/>
      <c r="MZB886" s="99"/>
      <c r="MZC886" s="99"/>
      <c r="MZD886" s="99"/>
      <c r="MZE886" s="99"/>
      <c r="MZF886" s="99"/>
      <c r="MZG886" s="99"/>
      <c r="MZH886" s="99"/>
      <c r="MZI886" s="99"/>
      <c r="MZJ886" s="99"/>
      <c r="MZK886" s="99"/>
      <c r="MZL886" s="99"/>
      <c r="MZM886" s="99"/>
      <c r="MZN886" s="99"/>
      <c r="MZO886" s="99"/>
      <c r="MZP886" s="99"/>
      <c r="MZQ886" s="99"/>
      <c r="MZR886" s="99"/>
      <c r="MZS886" s="99"/>
      <c r="MZT886" s="99"/>
      <c r="MZU886" s="99"/>
      <c r="MZV886" s="99"/>
      <c r="MZW886" s="99"/>
      <c r="MZX886" s="99"/>
      <c r="MZY886" s="99"/>
      <c r="MZZ886" s="99"/>
      <c r="NAA886" s="99"/>
      <c r="NAB886" s="99"/>
      <c r="NAC886" s="99"/>
      <c r="NAD886" s="99"/>
      <c r="NAE886" s="99"/>
      <c r="NAF886" s="99"/>
      <c r="NAG886" s="99"/>
      <c r="NAH886" s="99"/>
      <c r="NAI886" s="99"/>
      <c r="NAJ886" s="99"/>
      <c r="NAK886" s="99"/>
      <c r="NAL886" s="99"/>
      <c r="NAM886" s="99"/>
      <c r="NAN886" s="99"/>
      <c r="NAO886" s="99"/>
      <c r="NAP886" s="99"/>
      <c r="NAQ886" s="99"/>
      <c r="NAR886" s="99"/>
      <c r="NAS886" s="99"/>
      <c r="NAT886" s="99"/>
      <c r="NAU886" s="99"/>
      <c r="NAV886" s="99"/>
      <c r="NAW886" s="99"/>
      <c r="NAX886" s="99"/>
      <c r="NAY886" s="99"/>
      <c r="NAZ886" s="99"/>
      <c r="NBA886" s="99"/>
      <c r="NBB886" s="99"/>
      <c r="NBC886" s="99"/>
      <c r="NBD886" s="99"/>
      <c r="NBE886" s="99"/>
      <c r="NBF886" s="99"/>
      <c r="NBG886" s="99"/>
      <c r="NBH886" s="99"/>
      <c r="NBI886" s="99"/>
      <c r="NBJ886" s="99"/>
      <c r="NBK886" s="99"/>
      <c r="NBL886" s="99"/>
      <c r="NBM886" s="99"/>
      <c r="NBN886" s="99"/>
      <c r="NBO886" s="99"/>
      <c r="NBP886" s="99"/>
      <c r="NBQ886" s="99"/>
      <c r="NBR886" s="99"/>
      <c r="NBS886" s="99"/>
      <c r="NBT886" s="99"/>
      <c r="NBU886" s="99"/>
      <c r="NBV886" s="99"/>
      <c r="NBW886" s="99"/>
      <c r="NBX886" s="99"/>
      <c r="NBY886" s="99"/>
      <c r="NBZ886" s="99"/>
      <c r="NCA886" s="99"/>
      <c r="NCB886" s="99"/>
      <c r="NCC886" s="99"/>
      <c r="NCD886" s="99"/>
      <c r="NCE886" s="99"/>
      <c r="NCF886" s="99"/>
      <c r="NCG886" s="99"/>
      <c r="NCH886" s="99"/>
      <c r="NCI886" s="99"/>
      <c r="NCJ886" s="99"/>
      <c r="NCK886" s="99"/>
      <c r="NCL886" s="99"/>
      <c r="NCM886" s="99"/>
      <c r="NCN886" s="99"/>
      <c r="NCO886" s="99"/>
      <c r="NCP886" s="99"/>
      <c r="NCQ886" s="99"/>
      <c r="NCR886" s="99"/>
      <c r="NCS886" s="99"/>
      <c r="NCT886" s="99"/>
      <c r="NCU886" s="99"/>
      <c r="NCV886" s="99"/>
      <c r="NCW886" s="99"/>
      <c r="NCX886" s="99"/>
      <c r="NCY886" s="99"/>
      <c r="NCZ886" s="99"/>
      <c r="NDA886" s="99"/>
      <c r="NDB886" s="99"/>
      <c r="NDC886" s="99"/>
      <c r="NDD886" s="99"/>
      <c r="NDE886" s="99"/>
      <c r="NDF886" s="99"/>
      <c r="NDG886" s="99"/>
      <c r="NDH886" s="99"/>
      <c r="NDI886" s="99"/>
      <c r="NDJ886" s="99"/>
      <c r="NDK886" s="99"/>
      <c r="NDL886" s="99"/>
      <c r="NDM886" s="99"/>
      <c r="NDN886" s="99"/>
      <c r="NDO886" s="99"/>
      <c r="NDP886" s="99"/>
      <c r="NDQ886" s="99"/>
      <c r="NDR886" s="99"/>
      <c r="NDS886" s="99"/>
      <c r="NDT886" s="99"/>
      <c r="NDU886" s="99"/>
      <c r="NDV886" s="99"/>
      <c r="NDW886" s="99"/>
      <c r="NDX886" s="99"/>
      <c r="NDY886" s="99"/>
      <c r="NDZ886" s="99"/>
      <c r="NEA886" s="99"/>
      <c r="NEB886" s="99"/>
      <c r="NEC886" s="99"/>
      <c r="NED886" s="99"/>
      <c r="NEE886" s="99"/>
      <c r="NEF886" s="99"/>
      <c r="NEG886" s="99"/>
      <c r="NEH886" s="99"/>
      <c r="NEI886" s="99"/>
      <c r="NEJ886" s="99"/>
      <c r="NEK886" s="99"/>
      <c r="NEL886" s="99"/>
      <c r="NEM886" s="99"/>
      <c r="NEN886" s="99"/>
      <c r="NEO886" s="99"/>
      <c r="NEP886" s="99"/>
      <c r="NEQ886" s="99"/>
      <c r="NER886" s="99"/>
      <c r="NES886" s="99"/>
      <c r="NET886" s="99"/>
      <c r="NEU886" s="99"/>
      <c r="NEV886" s="99"/>
      <c r="NEW886" s="99"/>
      <c r="NEX886" s="99"/>
      <c r="NEY886" s="99"/>
      <c r="NEZ886" s="99"/>
      <c r="NFA886" s="99"/>
      <c r="NFB886" s="99"/>
      <c r="NFC886" s="99"/>
      <c r="NFD886" s="99"/>
      <c r="NFE886" s="99"/>
      <c r="NFF886" s="99"/>
      <c r="NFG886" s="99"/>
      <c r="NFH886" s="99"/>
      <c r="NFI886" s="99"/>
      <c r="NFJ886" s="99"/>
      <c r="NFK886" s="99"/>
      <c r="NFL886" s="99"/>
      <c r="NFM886" s="99"/>
      <c r="NFN886" s="99"/>
      <c r="NFO886" s="99"/>
      <c r="NFP886" s="99"/>
      <c r="NFQ886" s="99"/>
      <c r="NFR886" s="99"/>
      <c r="NFS886" s="99"/>
      <c r="NFT886" s="99"/>
      <c r="NFU886" s="99"/>
      <c r="NFV886" s="99"/>
      <c r="NFW886" s="99"/>
      <c r="NFX886" s="99"/>
      <c r="NFY886" s="99"/>
      <c r="NFZ886" s="99"/>
      <c r="NGA886" s="99"/>
      <c r="NGB886" s="99"/>
      <c r="NGC886" s="99"/>
      <c r="NGD886" s="99"/>
      <c r="NGE886" s="99"/>
      <c r="NGF886" s="99"/>
      <c r="NGG886" s="99"/>
      <c r="NGH886" s="99"/>
      <c r="NGI886" s="99"/>
      <c r="NGJ886" s="99"/>
      <c r="NGK886" s="99"/>
      <c r="NGL886" s="99"/>
      <c r="NGM886" s="99"/>
      <c r="NGN886" s="99"/>
      <c r="NGO886" s="99"/>
      <c r="NGP886" s="99"/>
      <c r="NGQ886" s="99"/>
      <c r="NGR886" s="99"/>
      <c r="NGS886" s="99"/>
      <c r="NGT886" s="99"/>
      <c r="NGU886" s="99"/>
      <c r="NGV886" s="99"/>
      <c r="NGW886" s="99"/>
      <c r="NGX886" s="99"/>
      <c r="NGY886" s="99"/>
      <c r="NGZ886" s="99"/>
      <c r="NHA886" s="99"/>
      <c r="NHB886" s="99"/>
      <c r="NHC886" s="99"/>
      <c r="NHD886" s="99"/>
      <c r="NHE886" s="99"/>
      <c r="NHF886" s="99"/>
      <c r="NHG886" s="99"/>
      <c r="NHH886" s="99"/>
      <c r="NHI886" s="99"/>
      <c r="NHJ886" s="99"/>
      <c r="NHK886" s="99"/>
      <c r="NHL886" s="99"/>
      <c r="NHM886" s="99"/>
      <c r="NHN886" s="99"/>
      <c r="NHO886" s="99"/>
      <c r="NHP886" s="99"/>
      <c r="NHQ886" s="99"/>
      <c r="NHR886" s="99"/>
      <c r="NHS886" s="99"/>
      <c r="NHT886" s="99"/>
      <c r="NHU886" s="99"/>
      <c r="NHV886" s="99"/>
      <c r="NHW886" s="99"/>
      <c r="NHX886" s="99"/>
      <c r="NHY886" s="99"/>
      <c r="NHZ886" s="99"/>
      <c r="NIA886" s="99"/>
      <c r="NIB886" s="99"/>
      <c r="NIC886" s="99"/>
      <c r="NID886" s="99"/>
      <c r="NIE886" s="99"/>
      <c r="NIF886" s="99"/>
      <c r="NIG886" s="99"/>
      <c r="NIH886" s="99"/>
      <c r="NII886" s="99"/>
      <c r="NIJ886" s="99"/>
      <c r="NIK886" s="99"/>
      <c r="NIL886" s="99"/>
      <c r="NIM886" s="99"/>
      <c r="NIN886" s="99"/>
      <c r="NIO886" s="99"/>
      <c r="NIP886" s="99"/>
      <c r="NIQ886" s="99"/>
      <c r="NIR886" s="99"/>
      <c r="NIS886" s="99"/>
      <c r="NIT886" s="99"/>
      <c r="NIU886" s="99"/>
      <c r="NIV886" s="99"/>
      <c r="NIW886" s="99"/>
      <c r="NIX886" s="99"/>
      <c r="NIY886" s="99"/>
      <c r="NIZ886" s="99"/>
      <c r="NJA886" s="99"/>
      <c r="NJB886" s="99"/>
      <c r="NJC886" s="99"/>
      <c r="NJD886" s="99"/>
      <c r="NJE886" s="99"/>
      <c r="NJF886" s="99"/>
      <c r="NJG886" s="99"/>
      <c r="NJH886" s="99"/>
      <c r="NJI886" s="99"/>
      <c r="NJJ886" s="99"/>
      <c r="NJK886" s="99"/>
      <c r="NJL886" s="99"/>
      <c r="NJM886" s="99"/>
      <c r="NJN886" s="99"/>
      <c r="NJO886" s="99"/>
      <c r="NJP886" s="99"/>
      <c r="NJQ886" s="99"/>
      <c r="NJR886" s="99"/>
      <c r="NJS886" s="99"/>
      <c r="NJT886" s="99"/>
      <c r="NJU886" s="99"/>
      <c r="NJV886" s="99"/>
      <c r="NJW886" s="99"/>
      <c r="NJX886" s="99"/>
      <c r="NJY886" s="99"/>
      <c r="NJZ886" s="99"/>
      <c r="NKA886" s="99"/>
      <c r="NKB886" s="99"/>
      <c r="NKC886" s="99"/>
      <c r="NKD886" s="99"/>
      <c r="NKE886" s="99"/>
      <c r="NKF886" s="99"/>
      <c r="NKG886" s="99"/>
      <c r="NKH886" s="99"/>
      <c r="NKI886" s="99"/>
      <c r="NKJ886" s="99"/>
      <c r="NKK886" s="99"/>
      <c r="NKL886" s="99"/>
      <c r="NKM886" s="99"/>
      <c r="NKN886" s="99"/>
      <c r="NKO886" s="99"/>
      <c r="NKP886" s="99"/>
      <c r="NKQ886" s="99"/>
      <c r="NKR886" s="99"/>
      <c r="NKS886" s="99"/>
      <c r="NKT886" s="99"/>
      <c r="NKU886" s="99"/>
      <c r="NKV886" s="99"/>
      <c r="NKW886" s="99"/>
      <c r="NKX886" s="99"/>
      <c r="NKY886" s="99"/>
      <c r="NKZ886" s="99"/>
      <c r="NLA886" s="99"/>
      <c r="NLB886" s="99"/>
      <c r="NLC886" s="99"/>
      <c r="NLD886" s="99"/>
      <c r="NLE886" s="99"/>
      <c r="NLF886" s="99"/>
      <c r="NLG886" s="99"/>
      <c r="NLH886" s="99"/>
      <c r="NLI886" s="99"/>
      <c r="NLJ886" s="99"/>
      <c r="NLK886" s="99"/>
      <c r="NLL886" s="99"/>
      <c r="NLM886" s="99"/>
      <c r="NLN886" s="99"/>
      <c r="NLO886" s="99"/>
      <c r="NLP886" s="99"/>
      <c r="NLQ886" s="99"/>
      <c r="NLR886" s="99"/>
      <c r="NLS886" s="99"/>
      <c r="NLT886" s="99"/>
      <c r="NLU886" s="99"/>
      <c r="NLV886" s="99"/>
      <c r="NLW886" s="99"/>
      <c r="NLX886" s="99"/>
      <c r="NLY886" s="99"/>
      <c r="NLZ886" s="99"/>
      <c r="NMA886" s="99"/>
      <c r="NMB886" s="99"/>
      <c r="NMC886" s="99"/>
      <c r="NMD886" s="99"/>
      <c r="NME886" s="99"/>
      <c r="NMF886" s="99"/>
      <c r="NMG886" s="99"/>
      <c r="NMH886" s="99"/>
      <c r="NMI886" s="99"/>
      <c r="NMJ886" s="99"/>
      <c r="NMK886" s="99"/>
      <c r="NML886" s="99"/>
      <c r="NMM886" s="99"/>
      <c r="NMN886" s="99"/>
      <c r="NMO886" s="99"/>
      <c r="NMP886" s="99"/>
      <c r="NMQ886" s="99"/>
      <c r="NMR886" s="99"/>
      <c r="NMS886" s="99"/>
      <c r="NMT886" s="99"/>
      <c r="NMU886" s="99"/>
      <c r="NMV886" s="99"/>
      <c r="NMW886" s="99"/>
      <c r="NMX886" s="99"/>
      <c r="NMY886" s="99"/>
      <c r="NMZ886" s="99"/>
      <c r="NNA886" s="99"/>
      <c r="NNB886" s="99"/>
      <c r="NNC886" s="99"/>
      <c r="NND886" s="99"/>
      <c r="NNE886" s="99"/>
      <c r="NNF886" s="99"/>
      <c r="NNG886" s="99"/>
      <c r="NNH886" s="99"/>
      <c r="NNI886" s="99"/>
      <c r="NNJ886" s="99"/>
      <c r="NNK886" s="99"/>
      <c r="NNL886" s="99"/>
      <c r="NNM886" s="99"/>
      <c r="NNN886" s="99"/>
      <c r="NNO886" s="99"/>
      <c r="NNP886" s="99"/>
      <c r="NNQ886" s="99"/>
      <c r="NNR886" s="99"/>
      <c r="NNS886" s="99"/>
      <c r="NNT886" s="99"/>
      <c r="NNU886" s="99"/>
      <c r="NNV886" s="99"/>
      <c r="NNW886" s="99"/>
      <c r="NNX886" s="99"/>
      <c r="NNY886" s="99"/>
      <c r="NNZ886" s="99"/>
      <c r="NOA886" s="99"/>
      <c r="NOB886" s="99"/>
      <c r="NOC886" s="99"/>
      <c r="NOD886" s="99"/>
      <c r="NOE886" s="99"/>
      <c r="NOF886" s="99"/>
      <c r="NOG886" s="99"/>
      <c r="NOH886" s="99"/>
      <c r="NOI886" s="99"/>
      <c r="NOJ886" s="99"/>
      <c r="NOK886" s="99"/>
      <c r="NOL886" s="99"/>
      <c r="NOM886" s="99"/>
      <c r="NON886" s="99"/>
      <c r="NOO886" s="99"/>
      <c r="NOP886" s="99"/>
      <c r="NOQ886" s="99"/>
      <c r="NOR886" s="99"/>
      <c r="NOS886" s="99"/>
      <c r="NOT886" s="99"/>
      <c r="NOU886" s="99"/>
      <c r="NOV886" s="99"/>
      <c r="NOW886" s="99"/>
      <c r="NOX886" s="99"/>
      <c r="NOY886" s="99"/>
      <c r="NOZ886" s="99"/>
      <c r="NPA886" s="99"/>
      <c r="NPB886" s="99"/>
      <c r="NPC886" s="99"/>
      <c r="NPD886" s="99"/>
      <c r="NPE886" s="99"/>
      <c r="NPF886" s="99"/>
      <c r="NPG886" s="99"/>
      <c r="NPH886" s="99"/>
      <c r="NPI886" s="99"/>
      <c r="NPJ886" s="99"/>
      <c r="NPK886" s="99"/>
      <c r="NPL886" s="99"/>
      <c r="NPM886" s="99"/>
      <c r="NPN886" s="99"/>
      <c r="NPO886" s="99"/>
      <c r="NPP886" s="99"/>
      <c r="NPQ886" s="99"/>
      <c r="NPR886" s="99"/>
      <c r="NPS886" s="99"/>
      <c r="NPT886" s="99"/>
      <c r="NPU886" s="99"/>
      <c r="NPV886" s="99"/>
      <c r="NPW886" s="99"/>
      <c r="NPX886" s="99"/>
      <c r="NPY886" s="99"/>
      <c r="NPZ886" s="99"/>
      <c r="NQA886" s="99"/>
      <c r="NQB886" s="99"/>
      <c r="NQC886" s="99"/>
      <c r="NQD886" s="99"/>
      <c r="NQE886" s="99"/>
      <c r="NQF886" s="99"/>
      <c r="NQG886" s="99"/>
      <c r="NQH886" s="99"/>
      <c r="NQI886" s="99"/>
      <c r="NQJ886" s="99"/>
      <c r="NQK886" s="99"/>
      <c r="NQL886" s="99"/>
      <c r="NQM886" s="99"/>
      <c r="NQN886" s="99"/>
      <c r="NQO886" s="99"/>
      <c r="NQP886" s="99"/>
      <c r="NQQ886" s="99"/>
      <c r="NQR886" s="99"/>
      <c r="NQS886" s="99"/>
      <c r="NQT886" s="99"/>
      <c r="NQU886" s="99"/>
      <c r="NQV886" s="99"/>
      <c r="NQW886" s="99"/>
      <c r="NQX886" s="99"/>
      <c r="NQY886" s="99"/>
      <c r="NQZ886" s="99"/>
      <c r="NRA886" s="99"/>
      <c r="NRB886" s="99"/>
      <c r="NRC886" s="99"/>
      <c r="NRD886" s="99"/>
      <c r="NRE886" s="99"/>
      <c r="NRF886" s="99"/>
      <c r="NRG886" s="99"/>
      <c r="NRH886" s="99"/>
      <c r="NRI886" s="99"/>
      <c r="NRJ886" s="99"/>
      <c r="NRK886" s="99"/>
      <c r="NRL886" s="99"/>
      <c r="NRM886" s="99"/>
      <c r="NRN886" s="99"/>
      <c r="NRO886" s="99"/>
      <c r="NRP886" s="99"/>
      <c r="NRQ886" s="99"/>
      <c r="NRR886" s="99"/>
      <c r="NRS886" s="99"/>
      <c r="NRT886" s="99"/>
      <c r="NRU886" s="99"/>
      <c r="NRV886" s="99"/>
      <c r="NRW886" s="99"/>
      <c r="NRX886" s="99"/>
      <c r="NRY886" s="99"/>
      <c r="NRZ886" s="99"/>
      <c r="NSA886" s="99"/>
      <c r="NSB886" s="99"/>
      <c r="NSC886" s="99"/>
      <c r="NSD886" s="99"/>
      <c r="NSE886" s="99"/>
      <c r="NSF886" s="99"/>
      <c r="NSG886" s="99"/>
      <c r="NSH886" s="99"/>
      <c r="NSI886" s="99"/>
      <c r="NSJ886" s="99"/>
      <c r="NSK886" s="99"/>
      <c r="NSL886" s="99"/>
      <c r="NSM886" s="99"/>
      <c r="NSN886" s="99"/>
      <c r="NSO886" s="99"/>
      <c r="NSP886" s="99"/>
      <c r="NSQ886" s="99"/>
      <c r="NSR886" s="99"/>
      <c r="NSS886" s="99"/>
      <c r="NST886" s="99"/>
      <c r="NSU886" s="99"/>
      <c r="NSV886" s="99"/>
      <c r="NSW886" s="99"/>
      <c r="NSX886" s="99"/>
      <c r="NSY886" s="99"/>
      <c r="NSZ886" s="99"/>
      <c r="NTA886" s="99"/>
      <c r="NTB886" s="99"/>
      <c r="NTC886" s="99"/>
      <c r="NTD886" s="99"/>
      <c r="NTE886" s="99"/>
      <c r="NTF886" s="99"/>
      <c r="NTG886" s="99"/>
      <c r="NTH886" s="99"/>
      <c r="NTI886" s="99"/>
      <c r="NTJ886" s="99"/>
      <c r="NTK886" s="99"/>
      <c r="NTL886" s="99"/>
      <c r="NTM886" s="99"/>
      <c r="NTN886" s="99"/>
      <c r="NTO886" s="99"/>
      <c r="NTP886" s="99"/>
      <c r="NTQ886" s="99"/>
      <c r="NTR886" s="99"/>
      <c r="NTS886" s="99"/>
      <c r="NTT886" s="99"/>
      <c r="NTU886" s="99"/>
      <c r="NTV886" s="99"/>
      <c r="NTW886" s="99"/>
      <c r="NTX886" s="99"/>
      <c r="NTY886" s="99"/>
      <c r="NTZ886" s="99"/>
      <c r="NUA886" s="99"/>
      <c r="NUB886" s="99"/>
      <c r="NUC886" s="99"/>
      <c r="NUD886" s="99"/>
      <c r="NUE886" s="99"/>
      <c r="NUF886" s="99"/>
      <c r="NUG886" s="99"/>
      <c r="NUH886" s="99"/>
      <c r="NUI886" s="99"/>
      <c r="NUJ886" s="99"/>
      <c r="NUK886" s="99"/>
      <c r="NUL886" s="99"/>
      <c r="NUM886" s="99"/>
      <c r="NUN886" s="99"/>
      <c r="NUO886" s="99"/>
      <c r="NUP886" s="99"/>
      <c r="NUQ886" s="99"/>
      <c r="NUR886" s="99"/>
      <c r="NUS886" s="99"/>
      <c r="NUT886" s="99"/>
      <c r="NUU886" s="99"/>
      <c r="NUV886" s="99"/>
      <c r="NUW886" s="99"/>
      <c r="NUX886" s="99"/>
      <c r="NUY886" s="99"/>
      <c r="NUZ886" s="99"/>
      <c r="NVA886" s="99"/>
      <c r="NVB886" s="99"/>
      <c r="NVC886" s="99"/>
      <c r="NVD886" s="99"/>
      <c r="NVE886" s="99"/>
      <c r="NVF886" s="99"/>
      <c r="NVG886" s="99"/>
      <c r="NVH886" s="99"/>
      <c r="NVI886" s="99"/>
      <c r="NVJ886" s="99"/>
      <c r="NVK886" s="99"/>
      <c r="NVL886" s="99"/>
      <c r="NVM886" s="99"/>
      <c r="NVN886" s="99"/>
      <c r="NVO886" s="99"/>
      <c r="NVP886" s="99"/>
      <c r="NVQ886" s="99"/>
      <c r="NVR886" s="99"/>
      <c r="NVS886" s="99"/>
      <c r="NVT886" s="99"/>
      <c r="NVU886" s="99"/>
      <c r="NVV886" s="99"/>
      <c r="NVW886" s="99"/>
      <c r="NVX886" s="99"/>
      <c r="NVY886" s="99"/>
      <c r="NVZ886" s="99"/>
      <c r="NWA886" s="99"/>
      <c r="NWB886" s="99"/>
      <c r="NWC886" s="99"/>
      <c r="NWD886" s="99"/>
      <c r="NWE886" s="99"/>
      <c r="NWF886" s="99"/>
      <c r="NWG886" s="99"/>
      <c r="NWH886" s="99"/>
      <c r="NWI886" s="99"/>
      <c r="NWJ886" s="99"/>
      <c r="NWK886" s="99"/>
      <c r="NWL886" s="99"/>
      <c r="NWM886" s="99"/>
      <c r="NWN886" s="99"/>
      <c r="NWO886" s="99"/>
      <c r="NWP886" s="99"/>
      <c r="NWQ886" s="99"/>
      <c r="NWR886" s="99"/>
      <c r="NWS886" s="99"/>
      <c r="NWT886" s="99"/>
      <c r="NWU886" s="99"/>
      <c r="NWV886" s="99"/>
      <c r="NWW886" s="99"/>
      <c r="NWX886" s="99"/>
      <c r="NWY886" s="99"/>
      <c r="NWZ886" s="99"/>
      <c r="NXA886" s="99"/>
      <c r="NXB886" s="99"/>
      <c r="NXC886" s="99"/>
      <c r="NXD886" s="99"/>
      <c r="NXE886" s="99"/>
      <c r="NXF886" s="99"/>
      <c r="NXG886" s="99"/>
      <c r="NXH886" s="99"/>
      <c r="NXI886" s="99"/>
      <c r="NXJ886" s="99"/>
      <c r="NXK886" s="99"/>
      <c r="NXL886" s="99"/>
      <c r="NXM886" s="99"/>
      <c r="NXN886" s="99"/>
      <c r="NXO886" s="99"/>
      <c r="NXP886" s="99"/>
      <c r="NXQ886" s="99"/>
      <c r="NXR886" s="99"/>
      <c r="NXS886" s="99"/>
      <c r="NXT886" s="99"/>
      <c r="NXU886" s="99"/>
      <c r="NXV886" s="99"/>
      <c r="NXW886" s="99"/>
      <c r="NXX886" s="99"/>
      <c r="NXY886" s="99"/>
      <c r="NXZ886" s="99"/>
      <c r="NYA886" s="99"/>
      <c r="NYB886" s="99"/>
      <c r="NYC886" s="99"/>
      <c r="NYD886" s="99"/>
      <c r="NYE886" s="99"/>
      <c r="NYF886" s="99"/>
      <c r="NYG886" s="99"/>
      <c r="NYH886" s="99"/>
      <c r="NYI886" s="99"/>
      <c r="NYJ886" s="99"/>
      <c r="NYK886" s="99"/>
      <c r="NYL886" s="99"/>
      <c r="NYM886" s="99"/>
      <c r="NYN886" s="99"/>
      <c r="NYO886" s="99"/>
      <c r="NYP886" s="99"/>
      <c r="NYQ886" s="99"/>
      <c r="NYR886" s="99"/>
      <c r="NYS886" s="99"/>
      <c r="NYT886" s="99"/>
      <c r="NYU886" s="99"/>
      <c r="NYV886" s="99"/>
      <c r="NYW886" s="99"/>
      <c r="NYX886" s="99"/>
      <c r="NYY886" s="99"/>
      <c r="NYZ886" s="99"/>
      <c r="NZA886" s="99"/>
      <c r="NZB886" s="99"/>
      <c r="NZC886" s="99"/>
      <c r="NZD886" s="99"/>
      <c r="NZE886" s="99"/>
      <c r="NZF886" s="99"/>
      <c r="NZG886" s="99"/>
      <c r="NZH886" s="99"/>
      <c r="NZI886" s="99"/>
      <c r="NZJ886" s="99"/>
      <c r="NZK886" s="99"/>
      <c r="NZL886" s="99"/>
      <c r="NZM886" s="99"/>
      <c r="NZN886" s="99"/>
      <c r="NZO886" s="99"/>
      <c r="NZP886" s="99"/>
      <c r="NZQ886" s="99"/>
      <c r="NZR886" s="99"/>
      <c r="NZS886" s="99"/>
      <c r="NZT886" s="99"/>
      <c r="NZU886" s="99"/>
      <c r="NZV886" s="99"/>
      <c r="NZW886" s="99"/>
      <c r="NZX886" s="99"/>
      <c r="NZY886" s="99"/>
      <c r="NZZ886" s="99"/>
      <c r="OAA886" s="99"/>
      <c r="OAB886" s="99"/>
      <c r="OAC886" s="99"/>
      <c r="OAD886" s="99"/>
      <c r="OAE886" s="99"/>
      <c r="OAF886" s="99"/>
      <c r="OAG886" s="99"/>
      <c r="OAH886" s="99"/>
      <c r="OAI886" s="99"/>
      <c r="OAJ886" s="99"/>
      <c r="OAK886" s="99"/>
      <c r="OAL886" s="99"/>
      <c r="OAM886" s="99"/>
      <c r="OAN886" s="99"/>
      <c r="OAO886" s="99"/>
      <c r="OAP886" s="99"/>
      <c r="OAQ886" s="99"/>
      <c r="OAR886" s="99"/>
      <c r="OAS886" s="99"/>
      <c r="OAT886" s="99"/>
      <c r="OAU886" s="99"/>
      <c r="OAV886" s="99"/>
      <c r="OAW886" s="99"/>
      <c r="OAX886" s="99"/>
      <c r="OAY886" s="99"/>
      <c r="OAZ886" s="99"/>
      <c r="OBA886" s="99"/>
      <c r="OBB886" s="99"/>
      <c r="OBC886" s="99"/>
      <c r="OBD886" s="99"/>
      <c r="OBE886" s="99"/>
      <c r="OBF886" s="99"/>
      <c r="OBG886" s="99"/>
      <c r="OBH886" s="99"/>
      <c r="OBI886" s="99"/>
      <c r="OBJ886" s="99"/>
      <c r="OBK886" s="99"/>
      <c r="OBL886" s="99"/>
      <c r="OBM886" s="99"/>
      <c r="OBN886" s="99"/>
      <c r="OBO886" s="99"/>
      <c r="OBP886" s="99"/>
      <c r="OBQ886" s="99"/>
      <c r="OBR886" s="99"/>
      <c r="OBS886" s="99"/>
      <c r="OBT886" s="99"/>
      <c r="OBU886" s="99"/>
      <c r="OBV886" s="99"/>
      <c r="OBW886" s="99"/>
      <c r="OBX886" s="99"/>
      <c r="OBY886" s="99"/>
      <c r="OBZ886" s="99"/>
      <c r="OCA886" s="99"/>
      <c r="OCB886" s="99"/>
      <c r="OCC886" s="99"/>
      <c r="OCD886" s="99"/>
      <c r="OCE886" s="99"/>
      <c r="OCF886" s="99"/>
      <c r="OCG886" s="99"/>
      <c r="OCH886" s="99"/>
      <c r="OCI886" s="99"/>
      <c r="OCJ886" s="99"/>
      <c r="OCK886" s="99"/>
      <c r="OCL886" s="99"/>
      <c r="OCM886" s="99"/>
      <c r="OCN886" s="99"/>
      <c r="OCO886" s="99"/>
      <c r="OCP886" s="99"/>
      <c r="OCQ886" s="99"/>
      <c r="OCR886" s="99"/>
      <c r="OCS886" s="99"/>
      <c r="OCT886" s="99"/>
      <c r="OCU886" s="99"/>
      <c r="OCV886" s="99"/>
      <c r="OCW886" s="99"/>
      <c r="OCX886" s="99"/>
      <c r="OCY886" s="99"/>
      <c r="OCZ886" s="99"/>
      <c r="ODA886" s="99"/>
      <c r="ODB886" s="99"/>
      <c r="ODC886" s="99"/>
      <c r="ODD886" s="99"/>
      <c r="ODE886" s="99"/>
      <c r="ODF886" s="99"/>
      <c r="ODG886" s="99"/>
      <c r="ODH886" s="99"/>
      <c r="ODI886" s="99"/>
      <c r="ODJ886" s="99"/>
      <c r="ODK886" s="99"/>
      <c r="ODL886" s="99"/>
      <c r="ODM886" s="99"/>
      <c r="ODN886" s="99"/>
      <c r="ODO886" s="99"/>
      <c r="ODP886" s="99"/>
      <c r="ODQ886" s="99"/>
      <c r="ODR886" s="99"/>
      <c r="ODS886" s="99"/>
      <c r="ODT886" s="99"/>
      <c r="ODU886" s="99"/>
      <c r="ODV886" s="99"/>
      <c r="ODW886" s="99"/>
      <c r="ODX886" s="99"/>
      <c r="ODY886" s="99"/>
      <c r="ODZ886" s="99"/>
      <c r="OEA886" s="99"/>
      <c r="OEB886" s="99"/>
      <c r="OEC886" s="99"/>
      <c r="OED886" s="99"/>
      <c r="OEE886" s="99"/>
      <c r="OEF886" s="99"/>
      <c r="OEG886" s="99"/>
      <c r="OEH886" s="99"/>
      <c r="OEI886" s="99"/>
      <c r="OEJ886" s="99"/>
      <c r="OEK886" s="99"/>
      <c r="OEL886" s="99"/>
      <c r="OEM886" s="99"/>
      <c r="OEN886" s="99"/>
      <c r="OEO886" s="99"/>
      <c r="OEP886" s="99"/>
      <c r="OEQ886" s="99"/>
      <c r="OER886" s="99"/>
      <c r="OES886" s="99"/>
      <c r="OET886" s="99"/>
      <c r="OEU886" s="99"/>
      <c r="OEV886" s="99"/>
      <c r="OEW886" s="99"/>
      <c r="OEX886" s="99"/>
      <c r="OEY886" s="99"/>
      <c r="OEZ886" s="99"/>
      <c r="OFA886" s="99"/>
      <c r="OFB886" s="99"/>
      <c r="OFC886" s="99"/>
      <c r="OFD886" s="99"/>
      <c r="OFE886" s="99"/>
      <c r="OFF886" s="99"/>
      <c r="OFG886" s="99"/>
      <c r="OFH886" s="99"/>
      <c r="OFI886" s="99"/>
      <c r="OFJ886" s="99"/>
      <c r="OFK886" s="99"/>
      <c r="OFL886" s="99"/>
      <c r="OFM886" s="99"/>
      <c r="OFN886" s="99"/>
      <c r="OFO886" s="99"/>
      <c r="OFP886" s="99"/>
      <c r="OFQ886" s="99"/>
      <c r="OFR886" s="99"/>
      <c r="OFS886" s="99"/>
      <c r="OFT886" s="99"/>
      <c r="OFU886" s="99"/>
      <c r="OFV886" s="99"/>
      <c r="OFW886" s="99"/>
      <c r="OFX886" s="99"/>
      <c r="OFY886" s="99"/>
      <c r="OFZ886" s="99"/>
      <c r="OGA886" s="99"/>
      <c r="OGB886" s="99"/>
      <c r="OGC886" s="99"/>
      <c r="OGD886" s="99"/>
      <c r="OGE886" s="99"/>
      <c r="OGF886" s="99"/>
      <c r="OGG886" s="99"/>
      <c r="OGH886" s="99"/>
      <c r="OGI886" s="99"/>
      <c r="OGJ886" s="99"/>
      <c r="OGK886" s="99"/>
      <c r="OGL886" s="99"/>
      <c r="OGM886" s="99"/>
      <c r="OGN886" s="99"/>
      <c r="OGO886" s="99"/>
      <c r="OGP886" s="99"/>
      <c r="OGQ886" s="99"/>
      <c r="OGR886" s="99"/>
      <c r="OGS886" s="99"/>
      <c r="OGT886" s="99"/>
      <c r="OGU886" s="99"/>
      <c r="OGV886" s="99"/>
      <c r="OGW886" s="99"/>
      <c r="OGX886" s="99"/>
      <c r="OGY886" s="99"/>
      <c r="OGZ886" s="99"/>
      <c r="OHA886" s="99"/>
      <c r="OHB886" s="99"/>
      <c r="OHC886" s="99"/>
      <c r="OHD886" s="99"/>
      <c r="OHE886" s="99"/>
      <c r="OHF886" s="99"/>
      <c r="OHG886" s="99"/>
      <c r="OHH886" s="99"/>
      <c r="OHI886" s="99"/>
      <c r="OHJ886" s="99"/>
      <c r="OHK886" s="99"/>
      <c r="OHL886" s="99"/>
      <c r="OHM886" s="99"/>
      <c r="OHN886" s="99"/>
      <c r="OHO886" s="99"/>
      <c r="OHP886" s="99"/>
      <c r="OHQ886" s="99"/>
      <c r="OHR886" s="99"/>
      <c r="OHS886" s="99"/>
      <c r="OHT886" s="99"/>
      <c r="OHU886" s="99"/>
      <c r="OHV886" s="99"/>
      <c r="OHW886" s="99"/>
      <c r="OHX886" s="99"/>
      <c r="OHY886" s="99"/>
      <c r="OHZ886" s="99"/>
      <c r="OIA886" s="99"/>
      <c r="OIB886" s="99"/>
      <c r="OIC886" s="99"/>
      <c r="OID886" s="99"/>
      <c r="OIE886" s="99"/>
      <c r="OIF886" s="99"/>
      <c r="OIG886" s="99"/>
      <c r="OIH886" s="99"/>
      <c r="OII886" s="99"/>
      <c r="OIJ886" s="99"/>
      <c r="OIK886" s="99"/>
      <c r="OIL886" s="99"/>
      <c r="OIM886" s="99"/>
      <c r="OIN886" s="99"/>
      <c r="OIO886" s="99"/>
      <c r="OIP886" s="99"/>
      <c r="OIQ886" s="99"/>
      <c r="OIR886" s="99"/>
      <c r="OIS886" s="99"/>
      <c r="OIT886" s="99"/>
      <c r="OIU886" s="99"/>
      <c r="OIV886" s="99"/>
      <c r="OIW886" s="99"/>
      <c r="OIX886" s="99"/>
      <c r="OIY886" s="99"/>
      <c r="OIZ886" s="99"/>
      <c r="OJA886" s="99"/>
      <c r="OJB886" s="99"/>
      <c r="OJC886" s="99"/>
      <c r="OJD886" s="99"/>
      <c r="OJE886" s="99"/>
      <c r="OJF886" s="99"/>
      <c r="OJG886" s="99"/>
      <c r="OJH886" s="99"/>
      <c r="OJI886" s="99"/>
      <c r="OJJ886" s="99"/>
      <c r="OJK886" s="99"/>
      <c r="OJL886" s="99"/>
      <c r="OJM886" s="99"/>
      <c r="OJN886" s="99"/>
      <c r="OJO886" s="99"/>
      <c r="OJP886" s="99"/>
      <c r="OJQ886" s="99"/>
      <c r="OJR886" s="99"/>
      <c r="OJS886" s="99"/>
      <c r="OJT886" s="99"/>
      <c r="OJU886" s="99"/>
      <c r="OJV886" s="99"/>
      <c r="OJW886" s="99"/>
      <c r="OJX886" s="99"/>
      <c r="OJY886" s="99"/>
      <c r="OJZ886" s="99"/>
      <c r="OKA886" s="99"/>
      <c r="OKB886" s="99"/>
      <c r="OKC886" s="99"/>
      <c r="OKD886" s="99"/>
      <c r="OKE886" s="99"/>
      <c r="OKF886" s="99"/>
      <c r="OKG886" s="99"/>
      <c r="OKH886" s="99"/>
      <c r="OKI886" s="99"/>
      <c r="OKJ886" s="99"/>
      <c r="OKK886" s="99"/>
      <c r="OKL886" s="99"/>
      <c r="OKM886" s="99"/>
      <c r="OKN886" s="99"/>
      <c r="OKO886" s="99"/>
      <c r="OKP886" s="99"/>
      <c r="OKQ886" s="99"/>
      <c r="OKR886" s="99"/>
      <c r="OKS886" s="99"/>
      <c r="OKT886" s="99"/>
      <c r="OKU886" s="99"/>
      <c r="OKV886" s="99"/>
      <c r="OKW886" s="99"/>
      <c r="OKX886" s="99"/>
      <c r="OKY886" s="99"/>
      <c r="OKZ886" s="99"/>
      <c r="OLA886" s="99"/>
      <c r="OLB886" s="99"/>
      <c r="OLC886" s="99"/>
      <c r="OLD886" s="99"/>
      <c r="OLE886" s="99"/>
      <c r="OLF886" s="99"/>
      <c r="OLG886" s="99"/>
      <c r="OLH886" s="99"/>
      <c r="OLI886" s="99"/>
      <c r="OLJ886" s="99"/>
      <c r="OLK886" s="99"/>
      <c r="OLL886" s="99"/>
      <c r="OLM886" s="99"/>
      <c r="OLN886" s="99"/>
      <c r="OLO886" s="99"/>
      <c r="OLP886" s="99"/>
      <c r="OLQ886" s="99"/>
      <c r="OLR886" s="99"/>
      <c r="OLS886" s="99"/>
      <c r="OLT886" s="99"/>
      <c r="OLU886" s="99"/>
      <c r="OLV886" s="99"/>
      <c r="OLW886" s="99"/>
      <c r="OLX886" s="99"/>
      <c r="OLY886" s="99"/>
      <c r="OLZ886" s="99"/>
      <c r="OMA886" s="99"/>
      <c r="OMB886" s="99"/>
      <c r="OMC886" s="99"/>
      <c r="OMD886" s="99"/>
      <c r="OME886" s="99"/>
      <c r="OMF886" s="99"/>
      <c r="OMG886" s="99"/>
      <c r="OMH886" s="99"/>
      <c r="OMI886" s="99"/>
      <c r="OMJ886" s="99"/>
      <c r="OMK886" s="99"/>
      <c r="OML886" s="99"/>
      <c r="OMM886" s="99"/>
      <c r="OMN886" s="99"/>
      <c r="OMO886" s="99"/>
      <c r="OMP886" s="99"/>
      <c r="OMQ886" s="99"/>
      <c r="OMR886" s="99"/>
      <c r="OMS886" s="99"/>
      <c r="OMT886" s="99"/>
      <c r="OMU886" s="99"/>
      <c r="OMV886" s="99"/>
      <c r="OMW886" s="99"/>
      <c r="OMX886" s="99"/>
      <c r="OMY886" s="99"/>
      <c r="OMZ886" s="99"/>
      <c r="ONA886" s="99"/>
      <c r="ONB886" s="99"/>
      <c r="ONC886" s="99"/>
      <c r="OND886" s="99"/>
      <c r="ONE886" s="99"/>
      <c r="ONF886" s="99"/>
      <c r="ONG886" s="99"/>
      <c r="ONH886" s="99"/>
      <c r="ONI886" s="99"/>
      <c r="ONJ886" s="99"/>
      <c r="ONK886" s="99"/>
      <c r="ONL886" s="99"/>
      <c r="ONM886" s="99"/>
      <c r="ONN886" s="99"/>
      <c r="ONO886" s="99"/>
      <c r="ONP886" s="99"/>
      <c r="ONQ886" s="99"/>
      <c r="ONR886" s="99"/>
      <c r="ONS886" s="99"/>
      <c r="ONT886" s="99"/>
      <c r="ONU886" s="99"/>
      <c r="ONV886" s="99"/>
      <c r="ONW886" s="99"/>
      <c r="ONX886" s="99"/>
      <c r="ONY886" s="99"/>
      <c r="ONZ886" s="99"/>
      <c r="OOA886" s="99"/>
      <c r="OOB886" s="99"/>
      <c r="OOC886" s="99"/>
      <c r="OOD886" s="99"/>
      <c r="OOE886" s="99"/>
      <c r="OOF886" s="99"/>
      <c r="OOG886" s="99"/>
      <c r="OOH886" s="99"/>
      <c r="OOI886" s="99"/>
      <c r="OOJ886" s="99"/>
      <c r="OOK886" s="99"/>
      <c r="OOL886" s="99"/>
      <c r="OOM886" s="99"/>
      <c r="OON886" s="99"/>
      <c r="OOO886" s="99"/>
      <c r="OOP886" s="99"/>
      <c r="OOQ886" s="99"/>
      <c r="OOR886" s="99"/>
      <c r="OOS886" s="99"/>
      <c r="OOT886" s="99"/>
      <c r="OOU886" s="99"/>
      <c r="OOV886" s="99"/>
      <c r="OOW886" s="99"/>
      <c r="OOX886" s="99"/>
      <c r="OOY886" s="99"/>
      <c r="OOZ886" s="99"/>
      <c r="OPA886" s="99"/>
      <c r="OPB886" s="99"/>
      <c r="OPC886" s="99"/>
      <c r="OPD886" s="99"/>
      <c r="OPE886" s="99"/>
      <c r="OPF886" s="99"/>
      <c r="OPG886" s="99"/>
      <c r="OPH886" s="99"/>
      <c r="OPI886" s="99"/>
      <c r="OPJ886" s="99"/>
      <c r="OPK886" s="99"/>
      <c r="OPL886" s="99"/>
      <c r="OPM886" s="99"/>
      <c r="OPN886" s="99"/>
      <c r="OPO886" s="99"/>
      <c r="OPP886" s="99"/>
      <c r="OPQ886" s="99"/>
      <c r="OPR886" s="99"/>
      <c r="OPS886" s="99"/>
      <c r="OPT886" s="99"/>
      <c r="OPU886" s="99"/>
      <c r="OPV886" s="99"/>
      <c r="OPW886" s="99"/>
      <c r="OPX886" s="99"/>
      <c r="OPY886" s="99"/>
      <c r="OPZ886" s="99"/>
      <c r="OQA886" s="99"/>
      <c r="OQB886" s="99"/>
      <c r="OQC886" s="99"/>
      <c r="OQD886" s="99"/>
      <c r="OQE886" s="99"/>
      <c r="OQF886" s="99"/>
      <c r="OQG886" s="99"/>
      <c r="OQH886" s="99"/>
      <c r="OQI886" s="99"/>
      <c r="OQJ886" s="99"/>
      <c r="OQK886" s="99"/>
      <c r="OQL886" s="99"/>
      <c r="OQM886" s="99"/>
      <c r="OQN886" s="99"/>
      <c r="OQO886" s="99"/>
      <c r="OQP886" s="99"/>
      <c r="OQQ886" s="99"/>
      <c r="OQR886" s="99"/>
      <c r="OQS886" s="99"/>
      <c r="OQT886" s="99"/>
      <c r="OQU886" s="99"/>
      <c r="OQV886" s="99"/>
      <c r="OQW886" s="99"/>
      <c r="OQX886" s="99"/>
      <c r="OQY886" s="99"/>
      <c r="OQZ886" s="99"/>
      <c r="ORA886" s="99"/>
      <c r="ORB886" s="99"/>
      <c r="ORC886" s="99"/>
      <c r="ORD886" s="99"/>
      <c r="ORE886" s="99"/>
      <c r="ORF886" s="99"/>
      <c r="ORG886" s="99"/>
      <c r="ORH886" s="99"/>
      <c r="ORI886" s="99"/>
      <c r="ORJ886" s="99"/>
      <c r="ORK886" s="99"/>
      <c r="ORL886" s="99"/>
      <c r="ORM886" s="99"/>
      <c r="ORN886" s="99"/>
      <c r="ORO886" s="99"/>
      <c r="ORP886" s="99"/>
      <c r="ORQ886" s="99"/>
      <c r="ORR886" s="99"/>
      <c r="ORS886" s="99"/>
      <c r="ORT886" s="99"/>
      <c r="ORU886" s="99"/>
      <c r="ORV886" s="99"/>
      <c r="ORW886" s="99"/>
      <c r="ORX886" s="99"/>
      <c r="ORY886" s="99"/>
      <c r="ORZ886" s="99"/>
      <c r="OSA886" s="99"/>
      <c r="OSB886" s="99"/>
      <c r="OSC886" s="99"/>
      <c r="OSD886" s="99"/>
      <c r="OSE886" s="99"/>
      <c r="OSF886" s="99"/>
      <c r="OSG886" s="99"/>
      <c r="OSH886" s="99"/>
      <c r="OSI886" s="99"/>
      <c r="OSJ886" s="99"/>
      <c r="OSK886" s="99"/>
      <c r="OSL886" s="99"/>
      <c r="OSM886" s="99"/>
      <c r="OSN886" s="99"/>
      <c r="OSO886" s="99"/>
      <c r="OSP886" s="99"/>
      <c r="OSQ886" s="99"/>
      <c r="OSR886" s="99"/>
      <c r="OSS886" s="99"/>
      <c r="OST886" s="99"/>
      <c r="OSU886" s="99"/>
      <c r="OSV886" s="99"/>
      <c r="OSW886" s="99"/>
      <c r="OSX886" s="99"/>
      <c r="OSY886" s="99"/>
      <c r="OSZ886" s="99"/>
      <c r="OTA886" s="99"/>
      <c r="OTB886" s="99"/>
      <c r="OTC886" s="99"/>
      <c r="OTD886" s="99"/>
      <c r="OTE886" s="99"/>
      <c r="OTF886" s="99"/>
      <c r="OTG886" s="99"/>
      <c r="OTH886" s="99"/>
      <c r="OTI886" s="99"/>
      <c r="OTJ886" s="99"/>
      <c r="OTK886" s="99"/>
      <c r="OTL886" s="99"/>
      <c r="OTM886" s="99"/>
      <c r="OTN886" s="99"/>
      <c r="OTO886" s="99"/>
      <c r="OTP886" s="99"/>
      <c r="OTQ886" s="99"/>
      <c r="OTR886" s="99"/>
      <c r="OTS886" s="99"/>
      <c r="OTT886" s="99"/>
      <c r="OTU886" s="99"/>
      <c r="OTV886" s="99"/>
      <c r="OTW886" s="99"/>
      <c r="OTX886" s="99"/>
      <c r="OTY886" s="99"/>
      <c r="OTZ886" s="99"/>
      <c r="OUA886" s="99"/>
      <c r="OUB886" s="99"/>
      <c r="OUC886" s="99"/>
      <c r="OUD886" s="99"/>
      <c r="OUE886" s="99"/>
      <c r="OUF886" s="99"/>
      <c r="OUG886" s="99"/>
      <c r="OUH886" s="99"/>
      <c r="OUI886" s="99"/>
      <c r="OUJ886" s="99"/>
      <c r="OUK886" s="99"/>
      <c r="OUL886" s="99"/>
      <c r="OUM886" s="99"/>
      <c r="OUN886" s="99"/>
      <c r="OUO886" s="99"/>
      <c r="OUP886" s="99"/>
      <c r="OUQ886" s="99"/>
      <c r="OUR886" s="99"/>
      <c r="OUS886" s="99"/>
      <c r="OUT886" s="99"/>
      <c r="OUU886" s="99"/>
      <c r="OUV886" s="99"/>
      <c r="OUW886" s="99"/>
      <c r="OUX886" s="99"/>
      <c r="OUY886" s="99"/>
      <c r="OUZ886" s="99"/>
      <c r="OVA886" s="99"/>
      <c r="OVB886" s="99"/>
      <c r="OVC886" s="99"/>
      <c r="OVD886" s="99"/>
      <c r="OVE886" s="99"/>
      <c r="OVF886" s="99"/>
      <c r="OVG886" s="99"/>
      <c r="OVH886" s="99"/>
      <c r="OVI886" s="99"/>
      <c r="OVJ886" s="99"/>
      <c r="OVK886" s="99"/>
      <c r="OVL886" s="99"/>
      <c r="OVM886" s="99"/>
      <c r="OVN886" s="99"/>
      <c r="OVO886" s="99"/>
      <c r="OVP886" s="99"/>
      <c r="OVQ886" s="99"/>
      <c r="OVR886" s="99"/>
      <c r="OVS886" s="99"/>
      <c r="OVT886" s="99"/>
      <c r="OVU886" s="99"/>
      <c r="OVV886" s="99"/>
      <c r="OVW886" s="99"/>
      <c r="OVX886" s="99"/>
      <c r="OVY886" s="99"/>
      <c r="OVZ886" s="99"/>
      <c r="OWA886" s="99"/>
      <c r="OWB886" s="99"/>
      <c r="OWC886" s="99"/>
      <c r="OWD886" s="99"/>
      <c r="OWE886" s="99"/>
      <c r="OWF886" s="99"/>
      <c r="OWG886" s="99"/>
      <c r="OWH886" s="99"/>
      <c r="OWI886" s="99"/>
      <c r="OWJ886" s="99"/>
      <c r="OWK886" s="99"/>
      <c r="OWL886" s="99"/>
      <c r="OWM886" s="99"/>
      <c r="OWN886" s="99"/>
      <c r="OWO886" s="99"/>
      <c r="OWP886" s="99"/>
      <c r="OWQ886" s="99"/>
      <c r="OWR886" s="99"/>
      <c r="OWS886" s="99"/>
      <c r="OWT886" s="99"/>
      <c r="OWU886" s="99"/>
      <c r="OWV886" s="99"/>
      <c r="OWW886" s="99"/>
      <c r="OWX886" s="99"/>
      <c r="OWY886" s="99"/>
      <c r="OWZ886" s="99"/>
      <c r="OXA886" s="99"/>
      <c r="OXB886" s="99"/>
      <c r="OXC886" s="99"/>
      <c r="OXD886" s="99"/>
      <c r="OXE886" s="99"/>
      <c r="OXF886" s="99"/>
      <c r="OXG886" s="99"/>
      <c r="OXH886" s="99"/>
      <c r="OXI886" s="99"/>
      <c r="OXJ886" s="99"/>
      <c r="OXK886" s="99"/>
      <c r="OXL886" s="99"/>
      <c r="OXM886" s="99"/>
      <c r="OXN886" s="99"/>
      <c r="OXO886" s="99"/>
      <c r="OXP886" s="99"/>
      <c r="OXQ886" s="99"/>
      <c r="OXR886" s="99"/>
      <c r="OXS886" s="99"/>
      <c r="OXT886" s="99"/>
      <c r="OXU886" s="99"/>
      <c r="OXV886" s="99"/>
      <c r="OXW886" s="99"/>
      <c r="OXX886" s="99"/>
      <c r="OXY886" s="99"/>
      <c r="OXZ886" s="99"/>
      <c r="OYA886" s="99"/>
      <c r="OYB886" s="99"/>
      <c r="OYC886" s="99"/>
      <c r="OYD886" s="99"/>
      <c r="OYE886" s="99"/>
      <c r="OYF886" s="99"/>
      <c r="OYG886" s="99"/>
      <c r="OYH886" s="99"/>
      <c r="OYI886" s="99"/>
      <c r="OYJ886" s="99"/>
      <c r="OYK886" s="99"/>
      <c r="OYL886" s="99"/>
      <c r="OYM886" s="99"/>
      <c r="OYN886" s="99"/>
      <c r="OYO886" s="99"/>
      <c r="OYP886" s="99"/>
      <c r="OYQ886" s="99"/>
      <c r="OYR886" s="99"/>
      <c r="OYS886" s="99"/>
      <c r="OYT886" s="99"/>
      <c r="OYU886" s="99"/>
      <c r="OYV886" s="99"/>
      <c r="OYW886" s="99"/>
      <c r="OYX886" s="99"/>
      <c r="OYY886" s="99"/>
      <c r="OYZ886" s="99"/>
      <c r="OZA886" s="99"/>
      <c r="OZB886" s="99"/>
      <c r="OZC886" s="99"/>
      <c r="OZD886" s="99"/>
      <c r="OZE886" s="99"/>
      <c r="OZF886" s="99"/>
      <c r="OZG886" s="99"/>
      <c r="OZH886" s="99"/>
      <c r="OZI886" s="99"/>
      <c r="OZJ886" s="99"/>
      <c r="OZK886" s="99"/>
      <c r="OZL886" s="99"/>
      <c r="OZM886" s="99"/>
      <c r="OZN886" s="99"/>
      <c r="OZO886" s="99"/>
      <c r="OZP886" s="99"/>
      <c r="OZQ886" s="99"/>
      <c r="OZR886" s="99"/>
      <c r="OZS886" s="99"/>
      <c r="OZT886" s="99"/>
      <c r="OZU886" s="99"/>
      <c r="OZV886" s="99"/>
      <c r="OZW886" s="99"/>
      <c r="OZX886" s="99"/>
      <c r="OZY886" s="99"/>
      <c r="OZZ886" s="99"/>
      <c r="PAA886" s="99"/>
      <c r="PAB886" s="99"/>
      <c r="PAC886" s="99"/>
      <c r="PAD886" s="99"/>
      <c r="PAE886" s="99"/>
      <c r="PAF886" s="99"/>
      <c r="PAG886" s="99"/>
      <c r="PAH886" s="99"/>
      <c r="PAI886" s="99"/>
      <c r="PAJ886" s="99"/>
      <c r="PAK886" s="99"/>
      <c r="PAL886" s="99"/>
      <c r="PAM886" s="99"/>
      <c r="PAN886" s="99"/>
      <c r="PAO886" s="99"/>
      <c r="PAP886" s="99"/>
      <c r="PAQ886" s="99"/>
      <c r="PAR886" s="99"/>
      <c r="PAS886" s="99"/>
      <c r="PAT886" s="99"/>
      <c r="PAU886" s="99"/>
      <c r="PAV886" s="99"/>
      <c r="PAW886" s="99"/>
      <c r="PAX886" s="99"/>
      <c r="PAY886" s="99"/>
      <c r="PAZ886" s="99"/>
      <c r="PBA886" s="99"/>
      <c r="PBB886" s="99"/>
      <c r="PBC886" s="99"/>
      <c r="PBD886" s="99"/>
      <c r="PBE886" s="99"/>
      <c r="PBF886" s="99"/>
      <c r="PBG886" s="99"/>
      <c r="PBH886" s="99"/>
      <c r="PBI886" s="99"/>
      <c r="PBJ886" s="99"/>
      <c r="PBK886" s="99"/>
      <c r="PBL886" s="99"/>
      <c r="PBM886" s="99"/>
      <c r="PBN886" s="99"/>
      <c r="PBO886" s="99"/>
      <c r="PBP886" s="99"/>
      <c r="PBQ886" s="99"/>
      <c r="PBR886" s="99"/>
      <c r="PBS886" s="99"/>
      <c r="PBT886" s="99"/>
      <c r="PBU886" s="99"/>
      <c r="PBV886" s="99"/>
      <c r="PBW886" s="99"/>
      <c r="PBX886" s="99"/>
      <c r="PBY886" s="99"/>
      <c r="PBZ886" s="99"/>
      <c r="PCA886" s="99"/>
      <c r="PCB886" s="99"/>
      <c r="PCC886" s="99"/>
      <c r="PCD886" s="99"/>
      <c r="PCE886" s="99"/>
      <c r="PCF886" s="99"/>
      <c r="PCG886" s="99"/>
      <c r="PCH886" s="99"/>
      <c r="PCI886" s="99"/>
      <c r="PCJ886" s="99"/>
      <c r="PCK886" s="99"/>
      <c r="PCL886" s="99"/>
      <c r="PCM886" s="99"/>
      <c r="PCN886" s="99"/>
      <c r="PCO886" s="99"/>
      <c r="PCP886" s="99"/>
      <c r="PCQ886" s="99"/>
      <c r="PCR886" s="99"/>
      <c r="PCS886" s="99"/>
      <c r="PCT886" s="99"/>
      <c r="PCU886" s="99"/>
      <c r="PCV886" s="99"/>
      <c r="PCW886" s="99"/>
      <c r="PCX886" s="99"/>
      <c r="PCY886" s="99"/>
      <c r="PCZ886" s="99"/>
      <c r="PDA886" s="99"/>
      <c r="PDB886" s="99"/>
      <c r="PDC886" s="99"/>
      <c r="PDD886" s="99"/>
      <c r="PDE886" s="99"/>
      <c r="PDF886" s="99"/>
      <c r="PDG886" s="99"/>
      <c r="PDH886" s="99"/>
      <c r="PDI886" s="99"/>
      <c r="PDJ886" s="99"/>
      <c r="PDK886" s="99"/>
      <c r="PDL886" s="99"/>
      <c r="PDM886" s="99"/>
      <c r="PDN886" s="99"/>
      <c r="PDO886" s="99"/>
      <c r="PDP886" s="99"/>
      <c r="PDQ886" s="99"/>
      <c r="PDR886" s="99"/>
      <c r="PDS886" s="99"/>
      <c r="PDT886" s="99"/>
      <c r="PDU886" s="99"/>
      <c r="PDV886" s="99"/>
      <c r="PDW886" s="99"/>
      <c r="PDX886" s="99"/>
      <c r="PDY886" s="99"/>
      <c r="PDZ886" s="99"/>
      <c r="PEA886" s="99"/>
      <c r="PEB886" s="99"/>
      <c r="PEC886" s="99"/>
      <c r="PED886" s="99"/>
      <c r="PEE886" s="99"/>
      <c r="PEF886" s="99"/>
      <c r="PEG886" s="99"/>
      <c r="PEH886" s="99"/>
      <c r="PEI886" s="99"/>
      <c r="PEJ886" s="99"/>
      <c r="PEK886" s="99"/>
      <c r="PEL886" s="99"/>
      <c r="PEM886" s="99"/>
      <c r="PEN886" s="99"/>
      <c r="PEO886" s="99"/>
      <c r="PEP886" s="99"/>
      <c r="PEQ886" s="99"/>
      <c r="PER886" s="99"/>
      <c r="PES886" s="99"/>
      <c r="PET886" s="99"/>
      <c r="PEU886" s="99"/>
      <c r="PEV886" s="99"/>
      <c r="PEW886" s="99"/>
      <c r="PEX886" s="99"/>
      <c r="PEY886" s="99"/>
      <c r="PEZ886" s="99"/>
      <c r="PFA886" s="99"/>
      <c r="PFB886" s="99"/>
      <c r="PFC886" s="99"/>
      <c r="PFD886" s="99"/>
      <c r="PFE886" s="99"/>
      <c r="PFF886" s="99"/>
      <c r="PFG886" s="99"/>
      <c r="PFH886" s="99"/>
      <c r="PFI886" s="99"/>
      <c r="PFJ886" s="99"/>
      <c r="PFK886" s="99"/>
      <c r="PFL886" s="99"/>
      <c r="PFM886" s="99"/>
      <c r="PFN886" s="99"/>
      <c r="PFO886" s="99"/>
      <c r="PFP886" s="99"/>
      <c r="PFQ886" s="99"/>
      <c r="PFR886" s="99"/>
      <c r="PFS886" s="99"/>
      <c r="PFT886" s="99"/>
      <c r="PFU886" s="99"/>
      <c r="PFV886" s="99"/>
      <c r="PFW886" s="99"/>
      <c r="PFX886" s="99"/>
      <c r="PFY886" s="99"/>
      <c r="PFZ886" s="99"/>
      <c r="PGA886" s="99"/>
      <c r="PGB886" s="99"/>
      <c r="PGC886" s="99"/>
      <c r="PGD886" s="99"/>
      <c r="PGE886" s="99"/>
      <c r="PGF886" s="99"/>
      <c r="PGG886" s="99"/>
      <c r="PGH886" s="99"/>
      <c r="PGI886" s="99"/>
      <c r="PGJ886" s="99"/>
      <c r="PGK886" s="99"/>
      <c r="PGL886" s="99"/>
      <c r="PGM886" s="99"/>
      <c r="PGN886" s="99"/>
      <c r="PGO886" s="99"/>
      <c r="PGP886" s="99"/>
      <c r="PGQ886" s="99"/>
      <c r="PGR886" s="99"/>
      <c r="PGS886" s="99"/>
      <c r="PGT886" s="99"/>
      <c r="PGU886" s="99"/>
      <c r="PGV886" s="99"/>
      <c r="PGW886" s="99"/>
      <c r="PGX886" s="99"/>
      <c r="PGY886" s="99"/>
      <c r="PGZ886" s="99"/>
      <c r="PHA886" s="99"/>
      <c r="PHB886" s="99"/>
      <c r="PHC886" s="99"/>
      <c r="PHD886" s="99"/>
      <c r="PHE886" s="99"/>
      <c r="PHF886" s="99"/>
      <c r="PHG886" s="99"/>
      <c r="PHH886" s="99"/>
      <c r="PHI886" s="99"/>
      <c r="PHJ886" s="99"/>
      <c r="PHK886" s="99"/>
      <c r="PHL886" s="99"/>
      <c r="PHM886" s="99"/>
      <c r="PHN886" s="99"/>
      <c r="PHO886" s="99"/>
      <c r="PHP886" s="99"/>
      <c r="PHQ886" s="99"/>
      <c r="PHR886" s="99"/>
      <c r="PHS886" s="99"/>
      <c r="PHT886" s="99"/>
      <c r="PHU886" s="99"/>
      <c r="PHV886" s="99"/>
      <c r="PHW886" s="99"/>
      <c r="PHX886" s="99"/>
      <c r="PHY886" s="99"/>
      <c r="PHZ886" s="99"/>
      <c r="PIA886" s="99"/>
      <c r="PIB886" s="99"/>
      <c r="PIC886" s="99"/>
      <c r="PID886" s="99"/>
      <c r="PIE886" s="99"/>
      <c r="PIF886" s="99"/>
      <c r="PIG886" s="99"/>
      <c r="PIH886" s="99"/>
      <c r="PII886" s="99"/>
      <c r="PIJ886" s="99"/>
      <c r="PIK886" s="99"/>
      <c r="PIL886" s="99"/>
      <c r="PIM886" s="99"/>
      <c r="PIN886" s="99"/>
      <c r="PIO886" s="99"/>
      <c r="PIP886" s="99"/>
      <c r="PIQ886" s="99"/>
      <c r="PIR886" s="99"/>
      <c r="PIS886" s="99"/>
      <c r="PIT886" s="99"/>
      <c r="PIU886" s="99"/>
      <c r="PIV886" s="99"/>
      <c r="PIW886" s="99"/>
      <c r="PIX886" s="99"/>
      <c r="PIY886" s="99"/>
      <c r="PIZ886" s="99"/>
      <c r="PJA886" s="99"/>
      <c r="PJB886" s="99"/>
      <c r="PJC886" s="99"/>
      <c r="PJD886" s="99"/>
      <c r="PJE886" s="99"/>
      <c r="PJF886" s="99"/>
      <c r="PJG886" s="99"/>
      <c r="PJH886" s="99"/>
      <c r="PJI886" s="99"/>
      <c r="PJJ886" s="99"/>
      <c r="PJK886" s="99"/>
      <c r="PJL886" s="99"/>
      <c r="PJM886" s="99"/>
      <c r="PJN886" s="99"/>
      <c r="PJO886" s="99"/>
      <c r="PJP886" s="99"/>
      <c r="PJQ886" s="99"/>
      <c r="PJR886" s="99"/>
      <c r="PJS886" s="99"/>
      <c r="PJT886" s="99"/>
      <c r="PJU886" s="99"/>
      <c r="PJV886" s="99"/>
      <c r="PJW886" s="99"/>
      <c r="PJX886" s="99"/>
      <c r="PJY886" s="99"/>
      <c r="PJZ886" s="99"/>
      <c r="PKA886" s="99"/>
      <c r="PKB886" s="99"/>
      <c r="PKC886" s="99"/>
      <c r="PKD886" s="99"/>
      <c r="PKE886" s="99"/>
      <c r="PKF886" s="99"/>
      <c r="PKG886" s="99"/>
      <c r="PKH886" s="99"/>
      <c r="PKI886" s="99"/>
      <c r="PKJ886" s="99"/>
      <c r="PKK886" s="99"/>
      <c r="PKL886" s="99"/>
      <c r="PKM886" s="99"/>
      <c r="PKN886" s="99"/>
      <c r="PKO886" s="99"/>
      <c r="PKP886" s="99"/>
      <c r="PKQ886" s="99"/>
      <c r="PKR886" s="99"/>
      <c r="PKS886" s="99"/>
      <c r="PKT886" s="99"/>
      <c r="PKU886" s="99"/>
      <c r="PKV886" s="99"/>
      <c r="PKW886" s="99"/>
      <c r="PKX886" s="99"/>
      <c r="PKY886" s="99"/>
      <c r="PKZ886" s="99"/>
      <c r="PLA886" s="99"/>
      <c r="PLB886" s="99"/>
      <c r="PLC886" s="99"/>
      <c r="PLD886" s="99"/>
      <c r="PLE886" s="99"/>
      <c r="PLF886" s="99"/>
      <c r="PLG886" s="99"/>
      <c r="PLH886" s="99"/>
      <c r="PLI886" s="99"/>
      <c r="PLJ886" s="99"/>
      <c r="PLK886" s="99"/>
      <c r="PLL886" s="99"/>
      <c r="PLM886" s="99"/>
      <c r="PLN886" s="99"/>
      <c r="PLO886" s="99"/>
      <c r="PLP886" s="99"/>
      <c r="PLQ886" s="99"/>
      <c r="PLR886" s="99"/>
      <c r="PLS886" s="99"/>
      <c r="PLT886" s="99"/>
      <c r="PLU886" s="99"/>
      <c r="PLV886" s="99"/>
      <c r="PLW886" s="99"/>
      <c r="PLX886" s="99"/>
      <c r="PLY886" s="99"/>
      <c r="PLZ886" s="99"/>
      <c r="PMA886" s="99"/>
      <c r="PMB886" s="99"/>
      <c r="PMC886" s="99"/>
      <c r="PMD886" s="99"/>
      <c r="PME886" s="99"/>
      <c r="PMF886" s="99"/>
      <c r="PMG886" s="99"/>
      <c r="PMH886" s="99"/>
      <c r="PMI886" s="99"/>
      <c r="PMJ886" s="99"/>
      <c r="PMK886" s="99"/>
      <c r="PML886" s="99"/>
      <c r="PMM886" s="99"/>
      <c r="PMN886" s="99"/>
      <c r="PMO886" s="99"/>
      <c r="PMP886" s="99"/>
      <c r="PMQ886" s="99"/>
      <c r="PMR886" s="99"/>
      <c r="PMS886" s="99"/>
      <c r="PMT886" s="99"/>
      <c r="PMU886" s="99"/>
      <c r="PMV886" s="99"/>
      <c r="PMW886" s="99"/>
      <c r="PMX886" s="99"/>
      <c r="PMY886" s="99"/>
      <c r="PMZ886" s="99"/>
      <c r="PNA886" s="99"/>
      <c r="PNB886" s="99"/>
      <c r="PNC886" s="99"/>
      <c r="PND886" s="99"/>
      <c r="PNE886" s="99"/>
      <c r="PNF886" s="99"/>
      <c r="PNG886" s="99"/>
      <c r="PNH886" s="99"/>
      <c r="PNI886" s="99"/>
      <c r="PNJ886" s="99"/>
      <c r="PNK886" s="99"/>
      <c r="PNL886" s="99"/>
      <c r="PNM886" s="99"/>
      <c r="PNN886" s="99"/>
      <c r="PNO886" s="99"/>
      <c r="PNP886" s="99"/>
      <c r="PNQ886" s="99"/>
      <c r="PNR886" s="99"/>
      <c r="PNS886" s="99"/>
      <c r="PNT886" s="99"/>
      <c r="PNU886" s="99"/>
      <c r="PNV886" s="99"/>
      <c r="PNW886" s="99"/>
      <c r="PNX886" s="99"/>
      <c r="PNY886" s="99"/>
      <c r="PNZ886" s="99"/>
      <c r="POA886" s="99"/>
      <c r="POB886" s="99"/>
      <c r="POC886" s="99"/>
      <c r="POD886" s="99"/>
      <c r="POE886" s="99"/>
      <c r="POF886" s="99"/>
      <c r="POG886" s="99"/>
      <c r="POH886" s="99"/>
      <c r="POI886" s="99"/>
      <c r="POJ886" s="99"/>
      <c r="POK886" s="99"/>
      <c r="POL886" s="99"/>
      <c r="POM886" s="99"/>
      <c r="PON886" s="99"/>
      <c r="POO886" s="99"/>
      <c r="POP886" s="99"/>
      <c r="POQ886" s="99"/>
      <c r="POR886" s="99"/>
      <c r="POS886" s="99"/>
      <c r="POT886" s="99"/>
      <c r="POU886" s="99"/>
      <c r="POV886" s="99"/>
      <c r="POW886" s="99"/>
      <c r="POX886" s="99"/>
      <c r="POY886" s="99"/>
      <c r="POZ886" s="99"/>
      <c r="PPA886" s="99"/>
      <c r="PPB886" s="99"/>
      <c r="PPC886" s="99"/>
      <c r="PPD886" s="99"/>
      <c r="PPE886" s="99"/>
      <c r="PPF886" s="99"/>
      <c r="PPG886" s="99"/>
      <c r="PPH886" s="99"/>
      <c r="PPI886" s="99"/>
      <c r="PPJ886" s="99"/>
      <c r="PPK886" s="99"/>
      <c r="PPL886" s="99"/>
      <c r="PPM886" s="99"/>
      <c r="PPN886" s="99"/>
      <c r="PPO886" s="99"/>
      <c r="PPP886" s="99"/>
      <c r="PPQ886" s="99"/>
      <c r="PPR886" s="99"/>
      <c r="PPS886" s="99"/>
      <c r="PPT886" s="99"/>
      <c r="PPU886" s="99"/>
      <c r="PPV886" s="99"/>
      <c r="PPW886" s="99"/>
      <c r="PPX886" s="99"/>
      <c r="PPY886" s="99"/>
      <c r="PPZ886" s="99"/>
      <c r="PQA886" s="99"/>
      <c r="PQB886" s="99"/>
      <c r="PQC886" s="99"/>
      <c r="PQD886" s="99"/>
      <c r="PQE886" s="99"/>
      <c r="PQF886" s="99"/>
      <c r="PQG886" s="99"/>
      <c r="PQH886" s="99"/>
      <c r="PQI886" s="99"/>
      <c r="PQJ886" s="99"/>
      <c r="PQK886" s="99"/>
      <c r="PQL886" s="99"/>
      <c r="PQM886" s="99"/>
      <c r="PQN886" s="99"/>
      <c r="PQO886" s="99"/>
      <c r="PQP886" s="99"/>
      <c r="PQQ886" s="99"/>
      <c r="PQR886" s="99"/>
      <c r="PQS886" s="99"/>
      <c r="PQT886" s="99"/>
      <c r="PQU886" s="99"/>
      <c r="PQV886" s="99"/>
      <c r="PQW886" s="99"/>
      <c r="PQX886" s="99"/>
      <c r="PQY886" s="99"/>
      <c r="PQZ886" s="99"/>
      <c r="PRA886" s="99"/>
      <c r="PRB886" s="99"/>
      <c r="PRC886" s="99"/>
      <c r="PRD886" s="99"/>
      <c r="PRE886" s="99"/>
      <c r="PRF886" s="99"/>
      <c r="PRG886" s="99"/>
      <c r="PRH886" s="99"/>
      <c r="PRI886" s="99"/>
      <c r="PRJ886" s="99"/>
      <c r="PRK886" s="99"/>
      <c r="PRL886" s="99"/>
      <c r="PRM886" s="99"/>
      <c r="PRN886" s="99"/>
      <c r="PRO886" s="99"/>
      <c r="PRP886" s="99"/>
      <c r="PRQ886" s="99"/>
      <c r="PRR886" s="99"/>
      <c r="PRS886" s="99"/>
      <c r="PRT886" s="99"/>
      <c r="PRU886" s="99"/>
      <c r="PRV886" s="99"/>
      <c r="PRW886" s="99"/>
      <c r="PRX886" s="99"/>
      <c r="PRY886" s="99"/>
      <c r="PRZ886" s="99"/>
      <c r="PSA886" s="99"/>
      <c r="PSB886" s="99"/>
      <c r="PSC886" s="99"/>
      <c r="PSD886" s="99"/>
      <c r="PSE886" s="99"/>
      <c r="PSF886" s="99"/>
      <c r="PSG886" s="99"/>
      <c r="PSH886" s="99"/>
      <c r="PSI886" s="99"/>
      <c r="PSJ886" s="99"/>
      <c r="PSK886" s="99"/>
      <c r="PSL886" s="99"/>
      <c r="PSM886" s="99"/>
      <c r="PSN886" s="99"/>
      <c r="PSO886" s="99"/>
      <c r="PSP886" s="99"/>
      <c r="PSQ886" s="99"/>
      <c r="PSR886" s="99"/>
      <c r="PSS886" s="99"/>
      <c r="PST886" s="99"/>
      <c r="PSU886" s="99"/>
      <c r="PSV886" s="99"/>
      <c r="PSW886" s="99"/>
      <c r="PSX886" s="99"/>
      <c r="PSY886" s="99"/>
      <c r="PSZ886" s="99"/>
      <c r="PTA886" s="99"/>
      <c r="PTB886" s="99"/>
      <c r="PTC886" s="99"/>
      <c r="PTD886" s="99"/>
      <c r="PTE886" s="99"/>
      <c r="PTF886" s="99"/>
      <c r="PTG886" s="99"/>
      <c r="PTH886" s="99"/>
      <c r="PTI886" s="99"/>
      <c r="PTJ886" s="99"/>
      <c r="PTK886" s="99"/>
      <c r="PTL886" s="99"/>
      <c r="PTM886" s="99"/>
      <c r="PTN886" s="99"/>
      <c r="PTO886" s="99"/>
      <c r="PTP886" s="99"/>
      <c r="PTQ886" s="99"/>
      <c r="PTR886" s="99"/>
      <c r="PTS886" s="99"/>
      <c r="PTT886" s="99"/>
      <c r="PTU886" s="99"/>
      <c r="PTV886" s="99"/>
      <c r="PTW886" s="99"/>
      <c r="PTX886" s="99"/>
      <c r="PTY886" s="99"/>
      <c r="PTZ886" s="99"/>
      <c r="PUA886" s="99"/>
      <c r="PUB886" s="99"/>
      <c r="PUC886" s="99"/>
      <c r="PUD886" s="99"/>
      <c r="PUE886" s="99"/>
      <c r="PUF886" s="99"/>
      <c r="PUG886" s="99"/>
      <c r="PUH886" s="99"/>
      <c r="PUI886" s="99"/>
      <c r="PUJ886" s="99"/>
      <c r="PUK886" s="99"/>
      <c r="PUL886" s="99"/>
      <c r="PUM886" s="99"/>
      <c r="PUN886" s="99"/>
      <c r="PUO886" s="99"/>
      <c r="PUP886" s="99"/>
      <c r="PUQ886" s="99"/>
      <c r="PUR886" s="99"/>
      <c r="PUS886" s="99"/>
      <c r="PUT886" s="99"/>
      <c r="PUU886" s="99"/>
      <c r="PUV886" s="99"/>
      <c r="PUW886" s="99"/>
      <c r="PUX886" s="99"/>
      <c r="PUY886" s="99"/>
      <c r="PUZ886" s="99"/>
      <c r="PVA886" s="99"/>
      <c r="PVB886" s="99"/>
      <c r="PVC886" s="99"/>
      <c r="PVD886" s="99"/>
      <c r="PVE886" s="99"/>
      <c r="PVF886" s="99"/>
      <c r="PVG886" s="99"/>
      <c r="PVH886" s="99"/>
      <c r="PVI886" s="99"/>
      <c r="PVJ886" s="99"/>
      <c r="PVK886" s="99"/>
      <c r="PVL886" s="99"/>
      <c r="PVM886" s="99"/>
      <c r="PVN886" s="99"/>
      <c r="PVO886" s="99"/>
      <c r="PVP886" s="99"/>
      <c r="PVQ886" s="99"/>
      <c r="PVR886" s="99"/>
      <c r="PVS886" s="99"/>
      <c r="PVT886" s="99"/>
      <c r="PVU886" s="99"/>
      <c r="PVV886" s="99"/>
      <c r="PVW886" s="99"/>
      <c r="PVX886" s="99"/>
      <c r="PVY886" s="99"/>
      <c r="PVZ886" s="99"/>
      <c r="PWA886" s="99"/>
      <c r="PWB886" s="99"/>
      <c r="PWC886" s="99"/>
      <c r="PWD886" s="99"/>
      <c r="PWE886" s="99"/>
      <c r="PWF886" s="99"/>
      <c r="PWG886" s="99"/>
      <c r="PWH886" s="99"/>
      <c r="PWI886" s="99"/>
      <c r="PWJ886" s="99"/>
      <c r="PWK886" s="99"/>
      <c r="PWL886" s="99"/>
      <c r="PWM886" s="99"/>
      <c r="PWN886" s="99"/>
      <c r="PWO886" s="99"/>
      <c r="PWP886" s="99"/>
      <c r="PWQ886" s="99"/>
      <c r="PWR886" s="99"/>
      <c r="PWS886" s="99"/>
      <c r="PWT886" s="99"/>
      <c r="PWU886" s="99"/>
      <c r="PWV886" s="99"/>
      <c r="PWW886" s="99"/>
      <c r="PWX886" s="99"/>
      <c r="PWY886" s="99"/>
      <c r="PWZ886" s="99"/>
      <c r="PXA886" s="99"/>
      <c r="PXB886" s="99"/>
      <c r="PXC886" s="99"/>
      <c r="PXD886" s="99"/>
      <c r="PXE886" s="99"/>
      <c r="PXF886" s="99"/>
      <c r="PXG886" s="99"/>
      <c r="PXH886" s="99"/>
      <c r="PXI886" s="99"/>
      <c r="PXJ886" s="99"/>
      <c r="PXK886" s="99"/>
      <c r="PXL886" s="99"/>
      <c r="PXM886" s="99"/>
      <c r="PXN886" s="99"/>
      <c r="PXO886" s="99"/>
      <c r="PXP886" s="99"/>
      <c r="PXQ886" s="99"/>
      <c r="PXR886" s="99"/>
      <c r="PXS886" s="99"/>
      <c r="PXT886" s="99"/>
      <c r="PXU886" s="99"/>
      <c r="PXV886" s="99"/>
      <c r="PXW886" s="99"/>
      <c r="PXX886" s="99"/>
      <c r="PXY886" s="99"/>
      <c r="PXZ886" s="99"/>
      <c r="PYA886" s="99"/>
      <c r="PYB886" s="99"/>
      <c r="PYC886" s="99"/>
      <c r="PYD886" s="99"/>
      <c r="PYE886" s="99"/>
      <c r="PYF886" s="99"/>
      <c r="PYG886" s="99"/>
      <c r="PYH886" s="99"/>
      <c r="PYI886" s="99"/>
      <c r="PYJ886" s="99"/>
      <c r="PYK886" s="99"/>
      <c r="PYL886" s="99"/>
      <c r="PYM886" s="99"/>
      <c r="PYN886" s="99"/>
      <c r="PYO886" s="99"/>
      <c r="PYP886" s="99"/>
      <c r="PYQ886" s="99"/>
      <c r="PYR886" s="99"/>
      <c r="PYS886" s="99"/>
      <c r="PYT886" s="99"/>
      <c r="PYU886" s="99"/>
      <c r="PYV886" s="99"/>
      <c r="PYW886" s="99"/>
      <c r="PYX886" s="99"/>
      <c r="PYY886" s="99"/>
      <c r="PYZ886" s="99"/>
      <c r="PZA886" s="99"/>
      <c r="PZB886" s="99"/>
      <c r="PZC886" s="99"/>
      <c r="PZD886" s="99"/>
      <c r="PZE886" s="99"/>
      <c r="PZF886" s="99"/>
      <c r="PZG886" s="99"/>
      <c r="PZH886" s="99"/>
      <c r="PZI886" s="99"/>
      <c r="PZJ886" s="99"/>
      <c r="PZK886" s="99"/>
      <c r="PZL886" s="99"/>
      <c r="PZM886" s="99"/>
      <c r="PZN886" s="99"/>
      <c r="PZO886" s="99"/>
      <c r="PZP886" s="99"/>
      <c r="PZQ886" s="99"/>
      <c r="PZR886" s="99"/>
      <c r="PZS886" s="99"/>
      <c r="PZT886" s="99"/>
      <c r="PZU886" s="99"/>
      <c r="PZV886" s="99"/>
      <c r="PZW886" s="99"/>
      <c r="PZX886" s="99"/>
      <c r="PZY886" s="99"/>
      <c r="PZZ886" s="99"/>
      <c r="QAA886" s="99"/>
      <c r="QAB886" s="99"/>
      <c r="QAC886" s="99"/>
      <c r="QAD886" s="99"/>
      <c r="QAE886" s="99"/>
      <c r="QAF886" s="99"/>
      <c r="QAG886" s="99"/>
      <c r="QAH886" s="99"/>
      <c r="QAI886" s="99"/>
      <c r="QAJ886" s="99"/>
      <c r="QAK886" s="99"/>
      <c r="QAL886" s="99"/>
      <c r="QAM886" s="99"/>
      <c r="QAN886" s="99"/>
      <c r="QAO886" s="99"/>
      <c r="QAP886" s="99"/>
      <c r="QAQ886" s="99"/>
      <c r="QAR886" s="99"/>
      <c r="QAS886" s="99"/>
      <c r="QAT886" s="99"/>
      <c r="QAU886" s="99"/>
      <c r="QAV886" s="99"/>
      <c r="QAW886" s="99"/>
      <c r="QAX886" s="99"/>
      <c r="QAY886" s="99"/>
      <c r="QAZ886" s="99"/>
      <c r="QBA886" s="99"/>
      <c r="QBB886" s="99"/>
      <c r="QBC886" s="99"/>
      <c r="QBD886" s="99"/>
      <c r="QBE886" s="99"/>
      <c r="QBF886" s="99"/>
      <c r="QBG886" s="99"/>
      <c r="QBH886" s="99"/>
      <c r="QBI886" s="99"/>
      <c r="QBJ886" s="99"/>
      <c r="QBK886" s="99"/>
      <c r="QBL886" s="99"/>
      <c r="QBM886" s="99"/>
      <c r="QBN886" s="99"/>
      <c r="QBO886" s="99"/>
      <c r="QBP886" s="99"/>
      <c r="QBQ886" s="99"/>
      <c r="QBR886" s="99"/>
      <c r="QBS886" s="99"/>
      <c r="QBT886" s="99"/>
      <c r="QBU886" s="99"/>
      <c r="QBV886" s="99"/>
      <c r="QBW886" s="99"/>
      <c r="QBX886" s="99"/>
      <c r="QBY886" s="99"/>
      <c r="QBZ886" s="99"/>
      <c r="QCA886" s="99"/>
      <c r="QCB886" s="99"/>
      <c r="QCC886" s="99"/>
      <c r="QCD886" s="99"/>
      <c r="QCE886" s="99"/>
      <c r="QCF886" s="99"/>
      <c r="QCG886" s="99"/>
      <c r="QCH886" s="99"/>
      <c r="QCI886" s="99"/>
      <c r="QCJ886" s="99"/>
      <c r="QCK886" s="99"/>
      <c r="QCL886" s="99"/>
      <c r="QCM886" s="99"/>
      <c r="QCN886" s="99"/>
      <c r="QCO886" s="99"/>
      <c r="QCP886" s="99"/>
      <c r="QCQ886" s="99"/>
      <c r="QCR886" s="99"/>
      <c r="QCS886" s="99"/>
      <c r="QCT886" s="99"/>
      <c r="QCU886" s="99"/>
      <c r="QCV886" s="99"/>
      <c r="QCW886" s="99"/>
      <c r="QCX886" s="99"/>
      <c r="QCY886" s="99"/>
      <c r="QCZ886" s="99"/>
      <c r="QDA886" s="99"/>
      <c r="QDB886" s="99"/>
      <c r="QDC886" s="99"/>
      <c r="QDD886" s="99"/>
      <c r="QDE886" s="99"/>
      <c r="QDF886" s="99"/>
      <c r="QDG886" s="99"/>
      <c r="QDH886" s="99"/>
      <c r="QDI886" s="99"/>
      <c r="QDJ886" s="99"/>
      <c r="QDK886" s="99"/>
      <c r="QDL886" s="99"/>
      <c r="QDM886" s="99"/>
      <c r="QDN886" s="99"/>
      <c r="QDO886" s="99"/>
      <c r="QDP886" s="99"/>
      <c r="QDQ886" s="99"/>
      <c r="QDR886" s="99"/>
      <c r="QDS886" s="99"/>
      <c r="QDT886" s="99"/>
      <c r="QDU886" s="99"/>
      <c r="QDV886" s="99"/>
      <c r="QDW886" s="99"/>
      <c r="QDX886" s="99"/>
      <c r="QDY886" s="99"/>
      <c r="QDZ886" s="99"/>
      <c r="QEA886" s="99"/>
      <c r="QEB886" s="99"/>
      <c r="QEC886" s="99"/>
      <c r="QED886" s="99"/>
      <c r="QEE886" s="99"/>
      <c r="QEF886" s="99"/>
      <c r="QEG886" s="99"/>
      <c r="QEH886" s="99"/>
      <c r="QEI886" s="99"/>
      <c r="QEJ886" s="99"/>
      <c r="QEK886" s="99"/>
      <c r="QEL886" s="99"/>
      <c r="QEM886" s="99"/>
      <c r="QEN886" s="99"/>
      <c r="QEO886" s="99"/>
      <c r="QEP886" s="99"/>
      <c r="QEQ886" s="99"/>
      <c r="QER886" s="99"/>
      <c r="QES886" s="99"/>
      <c r="QET886" s="99"/>
      <c r="QEU886" s="99"/>
      <c r="QEV886" s="99"/>
      <c r="QEW886" s="99"/>
      <c r="QEX886" s="99"/>
      <c r="QEY886" s="99"/>
      <c r="QEZ886" s="99"/>
      <c r="QFA886" s="99"/>
      <c r="QFB886" s="99"/>
      <c r="QFC886" s="99"/>
      <c r="QFD886" s="99"/>
      <c r="QFE886" s="99"/>
      <c r="QFF886" s="99"/>
      <c r="QFG886" s="99"/>
      <c r="QFH886" s="99"/>
      <c r="QFI886" s="99"/>
      <c r="QFJ886" s="99"/>
      <c r="QFK886" s="99"/>
      <c r="QFL886" s="99"/>
      <c r="QFM886" s="99"/>
      <c r="QFN886" s="99"/>
      <c r="QFO886" s="99"/>
      <c r="QFP886" s="99"/>
      <c r="QFQ886" s="99"/>
      <c r="QFR886" s="99"/>
      <c r="QFS886" s="99"/>
      <c r="QFT886" s="99"/>
      <c r="QFU886" s="99"/>
      <c r="QFV886" s="99"/>
      <c r="QFW886" s="99"/>
      <c r="QFX886" s="99"/>
      <c r="QFY886" s="99"/>
      <c r="QFZ886" s="99"/>
      <c r="QGA886" s="99"/>
      <c r="QGB886" s="99"/>
      <c r="QGC886" s="99"/>
      <c r="QGD886" s="99"/>
      <c r="QGE886" s="99"/>
      <c r="QGF886" s="99"/>
      <c r="QGG886" s="99"/>
      <c r="QGH886" s="99"/>
      <c r="QGI886" s="99"/>
      <c r="QGJ886" s="99"/>
      <c r="QGK886" s="99"/>
      <c r="QGL886" s="99"/>
      <c r="QGM886" s="99"/>
      <c r="QGN886" s="99"/>
      <c r="QGO886" s="99"/>
      <c r="QGP886" s="99"/>
      <c r="QGQ886" s="99"/>
      <c r="QGR886" s="99"/>
      <c r="QGS886" s="99"/>
      <c r="QGT886" s="99"/>
      <c r="QGU886" s="99"/>
      <c r="QGV886" s="99"/>
      <c r="QGW886" s="99"/>
      <c r="QGX886" s="99"/>
      <c r="QGY886" s="99"/>
      <c r="QGZ886" s="99"/>
      <c r="QHA886" s="99"/>
      <c r="QHB886" s="99"/>
      <c r="QHC886" s="99"/>
      <c r="QHD886" s="99"/>
      <c r="QHE886" s="99"/>
      <c r="QHF886" s="99"/>
      <c r="QHG886" s="99"/>
      <c r="QHH886" s="99"/>
      <c r="QHI886" s="99"/>
      <c r="QHJ886" s="99"/>
      <c r="QHK886" s="99"/>
      <c r="QHL886" s="99"/>
      <c r="QHM886" s="99"/>
      <c r="QHN886" s="99"/>
      <c r="QHO886" s="99"/>
      <c r="QHP886" s="99"/>
      <c r="QHQ886" s="99"/>
      <c r="QHR886" s="99"/>
      <c r="QHS886" s="99"/>
      <c r="QHT886" s="99"/>
      <c r="QHU886" s="99"/>
      <c r="QHV886" s="99"/>
      <c r="QHW886" s="99"/>
      <c r="QHX886" s="99"/>
      <c r="QHY886" s="99"/>
      <c r="QHZ886" s="99"/>
      <c r="QIA886" s="99"/>
      <c r="QIB886" s="99"/>
      <c r="QIC886" s="99"/>
      <c r="QID886" s="99"/>
      <c r="QIE886" s="99"/>
      <c r="QIF886" s="99"/>
      <c r="QIG886" s="99"/>
      <c r="QIH886" s="99"/>
      <c r="QII886" s="99"/>
      <c r="QIJ886" s="99"/>
      <c r="QIK886" s="99"/>
      <c r="QIL886" s="99"/>
      <c r="QIM886" s="99"/>
      <c r="QIN886" s="99"/>
      <c r="QIO886" s="99"/>
      <c r="QIP886" s="99"/>
      <c r="QIQ886" s="99"/>
      <c r="QIR886" s="99"/>
      <c r="QIS886" s="99"/>
      <c r="QIT886" s="99"/>
      <c r="QIU886" s="99"/>
      <c r="QIV886" s="99"/>
      <c r="QIW886" s="99"/>
      <c r="QIX886" s="99"/>
      <c r="QIY886" s="99"/>
      <c r="QIZ886" s="99"/>
      <c r="QJA886" s="99"/>
      <c r="QJB886" s="99"/>
      <c r="QJC886" s="99"/>
      <c r="QJD886" s="99"/>
      <c r="QJE886" s="99"/>
      <c r="QJF886" s="99"/>
      <c r="QJG886" s="99"/>
      <c r="QJH886" s="99"/>
      <c r="QJI886" s="99"/>
      <c r="QJJ886" s="99"/>
      <c r="QJK886" s="99"/>
      <c r="QJL886" s="99"/>
      <c r="QJM886" s="99"/>
      <c r="QJN886" s="99"/>
      <c r="QJO886" s="99"/>
      <c r="QJP886" s="99"/>
      <c r="QJQ886" s="99"/>
      <c r="QJR886" s="99"/>
      <c r="QJS886" s="99"/>
      <c r="QJT886" s="99"/>
      <c r="QJU886" s="99"/>
      <c r="QJV886" s="99"/>
      <c r="QJW886" s="99"/>
      <c r="QJX886" s="99"/>
      <c r="QJY886" s="99"/>
      <c r="QJZ886" s="99"/>
      <c r="QKA886" s="99"/>
      <c r="QKB886" s="99"/>
      <c r="QKC886" s="99"/>
      <c r="QKD886" s="99"/>
      <c r="QKE886" s="99"/>
      <c r="QKF886" s="99"/>
      <c r="QKG886" s="99"/>
      <c r="QKH886" s="99"/>
      <c r="QKI886" s="99"/>
      <c r="QKJ886" s="99"/>
      <c r="QKK886" s="99"/>
      <c r="QKL886" s="99"/>
      <c r="QKM886" s="99"/>
      <c r="QKN886" s="99"/>
      <c r="QKO886" s="99"/>
      <c r="QKP886" s="99"/>
      <c r="QKQ886" s="99"/>
      <c r="QKR886" s="99"/>
      <c r="QKS886" s="99"/>
      <c r="QKT886" s="99"/>
      <c r="QKU886" s="99"/>
      <c r="QKV886" s="99"/>
      <c r="QKW886" s="99"/>
      <c r="QKX886" s="99"/>
      <c r="QKY886" s="99"/>
      <c r="QKZ886" s="99"/>
      <c r="QLA886" s="99"/>
      <c r="QLB886" s="99"/>
      <c r="QLC886" s="99"/>
      <c r="QLD886" s="99"/>
      <c r="QLE886" s="99"/>
      <c r="QLF886" s="99"/>
      <c r="QLG886" s="99"/>
      <c r="QLH886" s="99"/>
      <c r="QLI886" s="99"/>
      <c r="QLJ886" s="99"/>
      <c r="QLK886" s="99"/>
      <c r="QLL886" s="99"/>
      <c r="QLM886" s="99"/>
      <c r="QLN886" s="99"/>
      <c r="QLO886" s="99"/>
      <c r="QLP886" s="99"/>
      <c r="QLQ886" s="99"/>
      <c r="QLR886" s="99"/>
      <c r="QLS886" s="99"/>
      <c r="QLT886" s="99"/>
      <c r="QLU886" s="99"/>
      <c r="QLV886" s="99"/>
      <c r="QLW886" s="99"/>
      <c r="QLX886" s="99"/>
      <c r="QLY886" s="99"/>
      <c r="QLZ886" s="99"/>
      <c r="QMA886" s="99"/>
      <c r="QMB886" s="99"/>
      <c r="QMC886" s="99"/>
      <c r="QMD886" s="99"/>
      <c r="QME886" s="99"/>
      <c r="QMF886" s="99"/>
      <c r="QMG886" s="99"/>
      <c r="QMH886" s="99"/>
      <c r="QMI886" s="99"/>
      <c r="QMJ886" s="99"/>
      <c r="QMK886" s="99"/>
      <c r="QML886" s="99"/>
      <c r="QMM886" s="99"/>
      <c r="QMN886" s="99"/>
      <c r="QMO886" s="99"/>
      <c r="QMP886" s="99"/>
      <c r="QMQ886" s="99"/>
      <c r="QMR886" s="99"/>
      <c r="QMS886" s="99"/>
      <c r="QMT886" s="99"/>
      <c r="QMU886" s="99"/>
      <c r="QMV886" s="99"/>
      <c r="QMW886" s="99"/>
      <c r="QMX886" s="99"/>
      <c r="QMY886" s="99"/>
      <c r="QMZ886" s="99"/>
      <c r="QNA886" s="99"/>
      <c r="QNB886" s="99"/>
      <c r="QNC886" s="99"/>
      <c r="QND886" s="99"/>
      <c r="QNE886" s="99"/>
      <c r="QNF886" s="99"/>
      <c r="QNG886" s="99"/>
      <c r="QNH886" s="99"/>
      <c r="QNI886" s="99"/>
      <c r="QNJ886" s="99"/>
      <c r="QNK886" s="99"/>
      <c r="QNL886" s="99"/>
      <c r="QNM886" s="99"/>
      <c r="QNN886" s="99"/>
      <c r="QNO886" s="99"/>
      <c r="QNP886" s="99"/>
      <c r="QNQ886" s="99"/>
      <c r="QNR886" s="99"/>
      <c r="QNS886" s="99"/>
      <c r="QNT886" s="99"/>
      <c r="QNU886" s="99"/>
      <c r="QNV886" s="99"/>
      <c r="QNW886" s="99"/>
      <c r="QNX886" s="99"/>
      <c r="QNY886" s="99"/>
      <c r="QNZ886" s="99"/>
      <c r="QOA886" s="99"/>
      <c r="QOB886" s="99"/>
      <c r="QOC886" s="99"/>
      <c r="QOD886" s="99"/>
      <c r="QOE886" s="99"/>
      <c r="QOF886" s="99"/>
      <c r="QOG886" s="99"/>
      <c r="QOH886" s="99"/>
      <c r="QOI886" s="99"/>
      <c r="QOJ886" s="99"/>
      <c r="QOK886" s="99"/>
      <c r="QOL886" s="99"/>
      <c r="QOM886" s="99"/>
      <c r="QON886" s="99"/>
      <c r="QOO886" s="99"/>
      <c r="QOP886" s="99"/>
      <c r="QOQ886" s="99"/>
      <c r="QOR886" s="99"/>
      <c r="QOS886" s="99"/>
      <c r="QOT886" s="99"/>
      <c r="QOU886" s="99"/>
      <c r="QOV886" s="99"/>
      <c r="QOW886" s="99"/>
      <c r="QOX886" s="99"/>
      <c r="QOY886" s="99"/>
      <c r="QOZ886" s="99"/>
      <c r="QPA886" s="99"/>
      <c r="QPB886" s="99"/>
      <c r="QPC886" s="99"/>
      <c r="QPD886" s="99"/>
      <c r="QPE886" s="99"/>
      <c r="QPF886" s="99"/>
      <c r="QPG886" s="99"/>
      <c r="QPH886" s="99"/>
      <c r="QPI886" s="99"/>
      <c r="QPJ886" s="99"/>
      <c r="QPK886" s="99"/>
      <c r="QPL886" s="99"/>
      <c r="QPM886" s="99"/>
      <c r="QPN886" s="99"/>
      <c r="QPO886" s="99"/>
      <c r="QPP886" s="99"/>
      <c r="QPQ886" s="99"/>
      <c r="QPR886" s="99"/>
      <c r="QPS886" s="99"/>
      <c r="QPT886" s="99"/>
      <c r="QPU886" s="99"/>
      <c r="QPV886" s="99"/>
      <c r="QPW886" s="99"/>
      <c r="QPX886" s="99"/>
      <c r="QPY886" s="99"/>
      <c r="QPZ886" s="99"/>
      <c r="QQA886" s="99"/>
      <c r="QQB886" s="99"/>
      <c r="QQC886" s="99"/>
      <c r="QQD886" s="99"/>
      <c r="QQE886" s="99"/>
      <c r="QQF886" s="99"/>
      <c r="QQG886" s="99"/>
      <c r="QQH886" s="99"/>
      <c r="QQI886" s="99"/>
      <c r="QQJ886" s="99"/>
      <c r="QQK886" s="99"/>
      <c r="QQL886" s="99"/>
      <c r="QQM886" s="99"/>
      <c r="QQN886" s="99"/>
      <c r="QQO886" s="99"/>
      <c r="QQP886" s="99"/>
      <c r="QQQ886" s="99"/>
      <c r="QQR886" s="99"/>
      <c r="QQS886" s="99"/>
      <c r="QQT886" s="99"/>
      <c r="QQU886" s="99"/>
      <c r="QQV886" s="99"/>
      <c r="QQW886" s="99"/>
      <c r="QQX886" s="99"/>
      <c r="QQY886" s="99"/>
      <c r="QQZ886" s="99"/>
      <c r="QRA886" s="99"/>
      <c r="QRB886" s="99"/>
      <c r="QRC886" s="99"/>
      <c r="QRD886" s="99"/>
      <c r="QRE886" s="99"/>
      <c r="QRF886" s="99"/>
      <c r="QRG886" s="99"/>
      <c r="QRH886" s="99"/>
      <c r="QRI886" s="99"/>
      <c r="QRJ886" s="99"/>
      <c r="QRK886" s="99"/>
      <c r="QRL886" s="99"/>
      <c r="QRM886" s="99"/>
      <c r="QRN886" s="99"/>
      <c r="QRO886" s="99"/>
      <c r="QRP886" s="99"/>
      <c r="QRQ886" s="99"/>
      <c r="QRR886" s="99"/>
      <c r="QRS886" s="99"/>
      <c r="QRT886" s="99"/>
      <c r="QRU886" s="99"/>
      <c r="QRV886" s="99"/>
      <c r="QRW886" s="99"/>
      <c r="QRX886" s="99"/>
      <c r="QRY886" s="99"/>
      <c r="QRZ886" s="99"/>
      <c r="QSA886" s="99"/>
      <c r="QSB886" s="99"/>
      <c r="QSC886" s="99"/>
      <c r="QSD886" s="99"/>
      <c r="QSE886" s="99"/>
      <c r="QSF886" s="99"/>
      <c r="QSG886" s="99"/>
      <c r="QSH886" s="99"/>
      <c r="QSI886" s="99"/>
      <c r="QSJ886" s="99"/>
      <c r="QSK886" s="99"/>
      <c r="QSL886" s="99"/>
      <c r="QSM886" s="99"/>
      <c r="QSN886" s="99"/>
      <c r="QSO886" s="99"/>
      <c r="QSP886" s="99"/>
      <c r="QSQ886" s="99"/>
      <c r="QSR886" s="99"/>
      <c r="QSS886" s="99"/>
      <c r="QST886" s="99"/>
      <c r="QSU886" s="99"/>
      <c r="QSV886" s="99"/>
      <c r="QSW886" s="99"/>
      <c r="QSX886" s="99"/>
      <c r="QSY886" s="99"/>
      <c r="QSZ886" s="99"/>
      <c r="QTA886" s="99"/>
      <c r="QTB886" s="99"/>
      <c r="QTC886" s="99"/>
      <c r="QTD886" s="99"/>
      <c r="QTE886" s="99"/>
      <c r="QTF886" s="99"/>
      <c r="QTG886" s="99"/>
      <c r="QTH886" s="99"/>
      <c r="QTI886" s="99"/>
      <c r="QTJ886" s="99"/>
      <c r="QTK886" s="99"/>
      <c r="QTL886" s="99"/>
      <c r="QTM886" s="99"/>
      <c r="QTN886" s="99"/>
      <c r="QTO886" s="99"/>
      <c r="QTP886" s="99"/>
      <c r="QTQ886" s="99"/>
      <c r="QTR886" s="99"/>
      <c r="QTS886" s="99"/>
      <c r="QTT886" s="99"/>
      <c r="QTU886" s="99"/>
      <c r="QTV886" s="99"/>
      <c r="QTW886" s="99"/>
      <c r="QTX886" s="99"/>
      <c r="QTY886" s="99"/>
      <c r="QTZ886" s="99"/>
      <c r="QUA886" s="99"/>
      <c r="QUB886" s="99"/>
      <c r="QUC886" s="99"/>
      <c r="QUD886" s="99"/>
      <c r="QUE886" s="99"/>
      <c r="QUF886" s="99"/>
      <c r="QUG886" s="99"/>
      <c r="QUH886" s="99"/>
      <c r="QUI886" s="99"/>
      <c r="QUJ886" s="99"/>
      <c r="QUK886" s="99"/>
      <c r="QUL886" s="99"/>
      <c r="QUM886" s="99"/>
      <c r="QUN886" s="99"/>
      <c r="QUO886" s="99"/>
      <c r="QUP886" s="99"/>
      <c r="QUQ886" s="99"/>
      <c r="QUR886" s="99"/>
      <c r="QUS886" s="99"/>
      <c r="QUT886" s="99"/>
      <c r="QUU886" s="99"/>
      <c r="QUV886" s="99"/>
      <c r="QUW886" s="99"/>
      <c r="QUX886" s="99"/>
      <c r="QUY886" s="99"/>
      <c r="QUZ886" s="99"/>
      <c r="QVA886" s="99"/>
      <c r="QVB886" s="99"/>
      <c r="QVC886" s="99"/>
      <c r="QVD886" s="99"/>
      <c r="QVE886" s="99"/>
      <c r="QVF886" s="99"/>
      <c r="QVG886" s="99"/>
      <c r="QVH886" s="99"/>
      <c r="QVI886" s="99"/>
      <c r="QVJ886" s="99"/>
      <c r="QVK886" s="99"/>
      <c r="QVL886" s="99"/>
      <c r="QVM886" s="99"/>
      <c r="QVN886" s="99"/>
      <c r="QVO886" s="99"/>
      <c r="QVP886" s="99"/>
      <c r="QVQ886" s="99"/>
      <c r="QVR886" s="99"/>
      <c r="QVS886" s="99"/>
      <c r="QVT886" s="99"/>
      <c r="QVU886" s="99"/>
      <c r="QVV886" s="99"/>
      <c r="QVW886" s="99"/>
      <c r="QVX886" s="99"/>
      <c r="QVY886" s="99"/>
      <c r="QVZ886" s="99"/>
      <c r="QWA886" s="99"/>
      <c r="QWB886" s="99"/>
      <c r="QWC886" s="99"/>
      <c r="QWD886" s="99"/>
      <c r="QWE886" s="99"/>
      <c r="QWF886" s="99"/>
      <c r="QWG886" s="99"/>
      <c r="QWH886" s="99"/>
      <c r="QWI886" s="99"/>
      <c r="QWJ886" s="99"/>
      <c r="QWK886" s="99"/>
      <c r="QWL886" s="99"/>
      <c r="QWM886" s="99"/>
      <c r="QWN886" s="99"/>
      <c r="QWO886" s="99"/>
      <c r="QWP886" s="99"/>
      <c r="QWQ886" s="99"/>
      <c r="QWR886" s="99"/>
      <c r="QWS886" s="99"/>
      <c r="QWT886" s="99"/>
      <c r="QWU886" s="99"/>
      <c r="QWV886" s="99"/>
      <c r="QWW886" s="99"/>
      <c r="QWX886" s="99"/>
      <c r="QWY886" s="99"/>
      <c r="QWZ886" s="99"/>
      <c r="QXA886" s="99"/>
      <c r="QXB886" s="99"/>
      <c r="QXC886" s="99"/>
      <c r="QXD886" s="99"/>
      <c r="QXE886" s="99"/>
      <c r="QXF886" s="99"/>
      <c r="QXG886" s="99"/>
      <c r="QXH886" s="99"/>
      <c r="QXI886" s="99"/>
      <c r="QXJ886" s="99"/>
      <c r="QXK886" s="99"/>
      <c r="QXL886" s="99"/>
      <c r="QXM886" s="99"/>
      <c r="QXN886" s="99"/>
      <c r="QXO886" s="99"/>
      <c r="QXP886" s="99"/>
      <c r="QXQ886" s="99"/>
      <c r="QXR886" s="99"/>
      <c r="QXS886" s="99"/>
      <c r="QXT886" s="99"/>
      <c r="QXU886" s="99"/>
      <c r="QXV886" s="99"/>
      <c r="QXW886" s="99"/>
      <c r="QXX886" s="99"/>
      <c r="QXY886" s="99"/>
      <c r="QXZ886" s="99"/>
      <c r="QYA886" s="99"/>
      <c r="QYB886" s="99"/>
      <c r="QYC886" s="99"/>
      <c r="QYD886" s="99"/>
      <c r="QYE886" s="99"/>
      <c r="QYF886" s="99"/>
      <c r="QYG886" s="99"/>
      <c r="QYH886" s="99"/>
      <c r="QYI886" s="99"/>
      <c r="QYJ886" s="99"/>
      <c r="QYK886" s="99"/>
      <c r="QYL886" s="99"/>
      <c r="QYM886" s="99"/>
      <c r="QYN886" s="99"/>
      <c r="QYO886" s="99"/>
      <c r="QYP886" s="99"/>
      <c r="QYQ886" s="99"/>
      <c r="QYR886" s="99"/>
      <c r="QYS886" s="99"/>
      <c r="QYT886" s="99"/>
      <c r="QYU886" s="99"/>
      <c r="QYV886" s="99"/>
      <c r="QYW886" s="99"/>
      <c r="QYX886" s="99"/>
      <c r="QYY886" s="99"/>
      <c r="QYZ886" s="99"/>
      <c r="QZA886" s="99"/>
      <c r="QZB886" s="99"/>
      <c r="QZC886" s="99"/>
      <c r="QZD886" s="99"/>
      <c r="QZE886" s="99"/>
      <c r="QZF886" s="99"/>
      <c r="QZG886" s="99"/>
      <c r="QZH886" s="99"/>
      <c r="QZI886" s="99"/>
      <c r="QZJ886" s="99"/>
      <c r="QZK886" s="99"/>
      <c r="QZL886" s="99"/>
      <c r="QZM886" s="99"/>
      <c r="QZN886" s="99"/>
      <c r="QZO886" s="99"/>
      <c r="QZP886" s="99"/>
      <c r="QZQ886" s="99"/>
      <c r="QZR886" s="99"/>
      <c r="QZS886" s="99"/>
      <c r="QZT886" s="99"/>
      <c r="QZU886" s="99"/>
      <c r="QZV886" s="99"/>
      <c r="QZW886" s="99"/>
      <c r="QZX886" s="99"/>
      <c r="QZY886" s="99"/>
      <c r="QZZ886" s="99"/>
      <c r="RAA886" s="99"/>
      <c r="RAB886" s="99"/>
      <c r="RAC886" s="99"/>
      <c r="RAD886" s="99"/>
      <c r="RAE886" s="99"/>
      <c r="RAF886" s="99"/>
      <c r="RAG886" s="99"/>
      <c r="RAH886" s="99"/>
      <c r="RAI886" s="99"/>
      <c r="RAJ886" s="99"/>
      <c r="RAK886" s="99"/>
      <c r="RAL886" s="99"/>
      <c r="RAM886" s="99"/>
      <c r="RAN886" s="99"/>
      <c r="RAO886" s="99"/>
      <c r="RAP886" s="99"/>
      <c r="RAQ886" s="99"/>
      <c r="RAR886" s="99"/>
      <c r="RAS886" s="99"/>
      <c r="RAT886" s="99"/>
      <c r="RAU886" s="99"/>
      <c r="RAV886" s="99"/>
      <c r="RAW886" s="99"/>
      <c r="RAX886" s="99"/>
      <c r="RAY886" s="99"/>
      <c r="RAZ886" s="99"/>
      <c r="RBA886" s="99"/>
      <c r="RBB886" s="99"/>
      <c r="RBC886" s="99"/>
      <c r="RBD886" s="99"/>
      <c r="RBE886" s="99"/>
      <c r="RBF886" s="99"/>
      <c r="RBG886" s="99"/>
      <c r="RBH886" s="99"/>
      <c r="RBI886" s="99"/>
      <c r="RBJ886" s="99"/>
      <c r="RBK886" s="99"/>
      <c r="RBL886" s="99"/>
      <c r="RBM886" s="99"/>
      <c r="RBN886" s="99"/>
      <c r="RBO886" s="99"/>
      <c r="RBP886" s="99"/>
      <c r="RBQ886" s="99"/>
      <c r="RBR886" s="99"/>
      <c r="RBS886" s="99"/>
      <c r="RBT886" s="99"/>
      <c r="RBU886" s="99"/>
      <c r="RBV886" s="99"/>
      <c r="RBW886" s="99"/>
      <c r="RBX886" s="99"/>
      <c r="RBY886" s="99"/>
      <c r="RBZ886" s="99"/>
      <c r="RCA886" s="99"/>
      <c r="RCB886" s="99"/>
      <c r="RCC886" s="99"/>
      <c r="RCD886" s="99"/>
      <c r="RCE886" s="99"/>
      <c r="RCF886" s="99"/>
      <c r="RCG886" s="99"/>
      <c r="RCH886" s="99"/>
      <c r="RCI886" s="99"/>
      <c r="RCJ886" s="99"/>
      <c r="RCK886" s="99"/>
      <c r="RCL886" s="99"/>
      <c r="RCM886" s="99"/>
      <c r="RCN886" s="99"/>
      <c r="RCO886" s="99"/>
      <c r="RCP886" s="99"/>
      <c r="RCQ886" s="99"/>
      <c r="RCR886" s="99"/>
      <c r="RCS886" s="99"/>
      <c r="RCT886" s="99"/>
      <c r="RCU886" s="99"/>
      <c r="RCV886" s="99"/>
      <c r="RCW886" s="99"/>
      <c r="RCX886" s="99"/>
      <c r="RCY886" s="99"/>
      <c r="RCZ886" s="99"/>
      <c r="RDA886" s="99"/>
      <c r="RDB886" s="99"/>
      <c r="RDC886" s="99"/>
      <c r="RDD886" s="99"/>
      <c r="RDE886" s="99"/>
      <c r="RDF886" s="99"/>
      <c r="RDG886" s="99"/>
      <c r="RDH886" s="99"/>
      <c r="RDI886" s="99"/>
      <c r="RDJ886" s="99"/>
      <c r="RDK886" s="99"/>
      <c r="RDL886" s="99"/>
      <c r="RDM886" s="99"/>
      <c r="RDN886" s="99"/>
      <c r="RDO886" s="99"/>
      <c r="RDP886" s="99"/>
      <c r="RDQ886" s="99"/>
      <c r="RDR886" s="99"/>
      <c r="RDS886" s="99"/>
      <c r="RDT886" s="99"/>
      <c r="RDU886" s="99"/>
      <c r="RDV886" s="99"/>
      <c r="RDW886" s="99"/>
      <c r="RDX886" s="99"/>
      <c r="RDY886" s="99"/>
      <c r="RDZ886" s="99"/>
      <c r="REA886" s="99"/>
      <c r="REB886" s="99"/>
      <c r="REC886" s="99"/>
      <c r="RED886" s="99"/>
      <c r="REE886" s="99"/>
      <c r="REF886" s="99"/>
      <c r="REG886" s="99"/>
      <c r="REH886" s="99"/>
      <c r="REI886" s="99"/>
      <c r="REJ886" s="99"/>
      <c r="REK886" s="99"/>
      <c r="REL886" s="99"/>
      <c r="REM886" s="99"/>
      <c r="REN886" s="99"/>
      <c r="REO886" s="99"/>
      <c r="REP886" s="99"/>
      <c r="REQ886" s="99"/>
      <c r="RER886" s="99"/>
      <c r="RES886" s="99"/>
      <c r="RET886" s="99"/>
      <c r="REU886" s="99"/>
      <c r="REV886" s="99"/>
      <c r="REW886" s="99"/>
      <c r="REX886" s="99"/>
      <c r="REY886" s="99"/>
      <c r="REZ886" s="99"/>
      <c r="RFA886" s="99"/>
      <c r="RFB886" s="99"/>
      <c r="RFC886" s="99"/>
      <c r="RFD886" s="99"/>
      <c r="RFE886" s="99"/>
      <c r="RFF886" s="99"/>
      <c r="RFG886" s="99"/>
      <c r="RFH886" s="99"/>
      <c r="RFI886" s="99"/>
      <c r="RFJ886" s="99"/>
      <c r="RFK886" s="99"/>
      <c r="RFL886" s="99"/>
      <c r="RFM886" s="99"/>
      <c r="RFN886" s="99"/>
      <c r="RFO886" s="99"/>
      <c r="RFP886" s="99"/>
      <c r="RFQ886" s="99"/>
      <c r="RFR886" s="99"/>
      <c r="RFS886" s="99"/>
      <c r="RFT886" s="99"/>
      <c r="RFU886" s="99"/>
      <c r="RFV886" s="99"/>
      <c r="RFW886" s="99"/>
      <c r="RFX886" s="99"/>
      <c r="RFY886" s="99"/>
      <c r="RFZ886" s="99"/>
      <c r="RGA886" s="99"/>
      <c r="RGB886" s="99"/>
      <c r="RGC886" s="99"/>
      <c r="RGD886" s="99"/>
      <c r="RGE886" s="99"/>
      <c r="RGF886" s="99"/>
      <c r="RGG886" s="99"/>
      <c r="RGH886" s="99"/>
      <c r="RGI886" s="99"/>
      <c r="RGJ886" s="99"/>
      <c r="RGK886" s="99"/>
      <c r="RGL886" s="99"/>
      <c r="RGM886" s="99"/>
      <c r="RGN886" s="99"/>
      <c r="RGO886" s="99"/>
      <c r="RGP886" s="99"/>
      <c r="RGQ886" s="99"/>
      <c r="RGR886" s="99"/>
      <c r="RGS886" s="99"/>
      <c r="RGT886" s="99"/>
      <c r="RGU886" s="99"/>
      <c r="RGV886" s="99"/>
      <c r="RGW886" s="99"/>
      <c r="RGX886" s="99"/>
      <c r="RGY886" s="99"/>
      <c r="RGZ886" s="99"/>
      <c r="RHA886" s="99"/>
      <c r="RHB886" s="99"/>
      <c r="RHC886" s="99"/>
      <c r="RHD886" s="99"/>
      <c r="RHE886" s="99"/>
      <c r="RHF886" s="99"/>
      <c r="RHG886" s="99"/>
      <c r="RHH886" s="99"/>
      <c r="RHI886" s="99"/>
      <c r="RHJ886" s="99"/>
      <c r="RHK886" s="99"/>
      <c r="RHL886" s="99"/>
      <c r="RHM886" s="99"/>
      <c r="RHN886" s="99"/>
      <c r="RHO886" s="99"/>
      <c r="RHP886" s="99"/>
      <c r="RHQ886" s="99"/>
      <c r="RHR886" s="99"/>
      <c r="RHS886" s="99"/>
      <c r="RHT886" s="99"/>
      <c r="RHU886" s="99"/>
      <c r="RHV886" s="99"/>
      <c r="RHW886" s="99"/>
      <c r="RHX886" s="99"/>
      <c r="RHY886" s="99"/>
      <c r="RHZ886" s="99"/>
      <c r="RIA886" s="99"/>
      <c r="RIB886" s="99"/>
      <c r="RIC886" s="99"/>
      <c r="RID886" s="99"/>
      <c r="RIE886" s="99"/>
      <c r="RIF886" s="99"/>
      <c r="RIG886" s="99"/>
      <c r="RIH886" s="99"/>
      <c r="RII886" s="99"/>
      <c r="RIJ886" s="99"/>
      <c r="RIK886" s="99"/>
      <c r="RIL886" s="99"/>
      <c r="RIM886" s="99"/>
      <c r="RIN886" s="99"/>
      <c r="RIO886" s="99"/>
      <c r="RIP886" s="99"/>
      <c r="RIQ886" s="99"/>
      <c r="RIR886" s="99"/>
      <c r="RIS886" s="99"/>
      <c r="RIT886" s="99"/>
      <c r="RIU886" s="99"/>
      <c r="RIV886" s="99"/>
      <c r="RIW886" s="99"/>
      <c r="RIX886" s="99"/>
      <c r="RIY886" s="99"/>
      <c r="RIZ886" s="99"/>
      <c r="RJA886" s="99"/>
      <c r="RJB886" s="99"/>
      <c r="RJC886" s="99"/>
      <c r="RJD886" s="99"/>
      <c r="RJE886" s="99"/>
      <c r="RJF886" s="99"/>
      <c r="RJG886" s="99"/>
      <c r="RJH886" s="99"/>
      <c r="RJI886" s="99"/>
      <c r="RJJ886" s="99"/>
      <c r="RJK886" s="99"/>
      <c r="RJL886" s="99"/>
      <c r="RJM886" s="99"/>
      <c r="RJN886" s="99"/>
      <c r="RJO886" s="99"/>
      <c r="RJP886" s="99"/>
      <c r="RJQ886" s="99"/>
      <c r="RJR886" s="99"/>
      <c r="RJS886" s="99"/>
      <c r="RJT886" s="99"/>
      <c r="RJU886" s="99"/>
      <c r="RJV886" s="99"/>
      <c r="RJW886" s="99"/>
      <c r="RJX886" s="99"/>
      <c r="RJY886" s="99"/>
      <c r="RJZ886" s="99"/>
      <c r="RKA886" s="99"/>
      <c r="RKB886" s="99"/>
      <c r="RKC886" s="99"/>
      <c r="RKD886" s="99"/>
      <c r="RKE886" s="99"/>
      <c r="RKF886" s="99"/>
      <c r="RKG886" s="99"/>
      <c r="RKH886" s="99"/>
      <c r="RKI886" s="99"/>
      <c r="RKJ886" s="99"/>
      <c r="RKK886" s="99"/>
      <c r="RKL886" s="99"/>
      <c r="RKM886" s="99"/>
      <c r="RKN886" s="99"/>
      <c r="RKO886" s="99"/>
      <c r="RKP886" s="99"/>
      <c r="RKQ886" s="99"/>
      <c r="RKR886" s="99"/>
      <c r="RKS886" s="99"/>
      <c r="RKT886" s="99"/>
      <c r="RKU886" s="99"/>
      <c r="RKV886" s="99"/>
      <c r="RKW886" s="99"/>
      <c r="RKX886" s="99"/>
      <c r="RKY886" s="99"/>
      <c r="RKZ886" s="99"/>
      <c r="RLA886" s="99"/>
      <c r="RLB886" s="99"/>
      <c r="RLC886" s="99"/>
      <c r="RLD886" s="99"/>
      <c r="RLE886" s="99"/>
      <c r="RLF886" s="99"/>
      <c r="RLG886" s="99"/>
      <c r="RLH886" s="99"/>
      <c r="RLI886" s="99"/>
      <c r="RLJ886" s="99"/>
      <c r="RLK886" s="99"/>
      <c r="RLL886" s="99"/>
      <c r="RLM886" s="99"/>
      <c r="RLN886" s="99"/>
      <c r="RLO886" s="99"/>
      <c r="RLP886" s="99"/>
      <c r="RLQ886" s="99"/>
      <c r="RLR886" s="99"/>
      <c r="RLS886" s="99"/>
      <c r="RLT886" s="99"/>
      <c r="RLU886" s="99"/>
      <c r="RLV886" s="99"/>
      <c r="RLW886" s="99"/>
      <c r="RLX886" s="99"/>
      <c r="RLY886" s="99"/>
      <c r="RLZ886" s="99"/>
      <c r="RMA886" s="99"/>
      <c r="RMB886" s="99"/>
      <c r="RMC886" s="99"/>
      <c r="RMD886" s="99"/>
      <c r="RME886" s="99"/>
      <c r="RMF886" s="99"/>
      <c r="RMG886" s="99"/>
      <c r="RMH886" s="99"/>
      <c r="RMI886" s="99"/>
      <c r="RMJ886" s="99"/>
      <c r="RMK886" s="99"/>
      <c r="RML886" s="99"/>
      <c r="RMM886" s="99"/>
      <c r="RMN886" s="99"/>
      <c r="RMO886" s="99"/>
      <c r="RMP886" s="99"/>
      <c r="RMQ886" s="99"/>
      <c r="RMR886" s="99"/>
      <c r="RMS886" s="99"/>
      <c r="RMT886" s="99"/>
      <c r="RMU886" s="99"/>
      <c r="RMV886" s="99"/>
      <c r="RMW886" s="99"/>
      <c r="RMX886" s="99"/>
      <c r="RMY886" s="99"/>
      <c r="RMZ886" s="99"/>
      <c r="RNA886" s="99"/>
      <c r="RNB886" s="99"/>
      <c r="RNC886" s="99"/>
      <c r="RND886" s="99"/>
      <c r="RNE886" s="99"/>
      <c r="RNF886" s="99"/>
      <c r="RNG886" s="99"/>
      <c r="RNH886" s="99"/>
      <c r="RNI886" s="99"/>
      <c r="RNJ886" s="99"/>
      <c r="RNK886" s="99"/>
      <c r="RNL886" s="99"/>
      <c r="RNM886" s="99"/>
      <c r="RNN886" s="99"/>
      <c r="RNO886" s="99"/>
      <c r="RNP886" s="99"/>
      <c r="RNQ886" s="99"/>
      <c r="RNR886" s="99"/>
      <c r="RNS886" s="99"/>
      <c r="RNT886" s="99"/>
      <c r="RNU886" s="99"/>
      <c r="RNV886" s="99"/>
      <c r="RNW886" s="99"/>
      <c r="RNX886" s="99"/>
      <c r="RNY886" s="99"/>
      <c r="RNZ886" s="99"/>
      <c r="ROA886" s="99"/>
      <c r="ROB886" s="99"/>
      <c r="ROC886" s="99"/>
      <c r="ROD886" s="99"/>
      <c r="ROE886" s="99"/>
      <c r="ROF886" s="99"/>
      <c r="ROG886" s="99"/>
      <c r="ROH886" s="99"/>
      <c r="ROI886" s="99"/>
      <c r="ROJ886" s="99"/>
      <c r="ROK886" s="99"/>
      <c r="ROL886" s="99"/>
      <c r="ROM886" s="99"/>
      <c r="RON886" s="99"/>
      <c r="ROO886" s="99"/>
      <c r="ROP886" s="99"/>
      <c r="ROQ886" s="99"/>
      <c r="ROR886" s="99"/>
      <c r="ROS886" s="99"/>
      <c r="ROT886" s="99"/>
      <c r="ROU886" s="99"/>
      <c r="ROV886" s="99"/>
      <c r="ROW886" s="99"/>
      <c r="ROX886" s="99"/>
      <c r="ROY886" s="99"/>
      <c r="ROZ886" s="99"/>
      <c r="RPA886" s="99"/>
      <c r="RPB886" s="99"/>
      <c r="RPC886" s="99"/>
      <c r="RPD886" s="99"/>
      <c r="RPE886" s="99"/>
      <c r="RPF886" s="99"/>
      <c r="RPG886" s="99"/>
      <c r="RPH886" s="99"/>
      <c r="RPI886" s="99"/>
      <c r="RPJ886" s="99"/>
      <c r="RPK886" s="99"/>
      <c r="RPL886" s="99"/>
      <c r="RPM886" s="99"/>
      <c r="RPN886" s="99"/>
      <c r="RPO886" s="99"/>
      <c r="RPP886" s="99"/>
      <c r="RPQ886" s="99"/>
      <c r="RPR886" s="99"/>
      <c r="RPS886" s="99"/>
      <c r="RPT886" s="99"/>
      <c r="RPU886" s="99"/>
      <c r="RPV886" s="99"/>
      <c r="RPW886" s="99"/>
      <c r="RPX886" s="99"/>
      <c r="RPY886" s="99"/>
      <c r="RPZ886" s="99"/>
      <c r="RQA886" s="99"/>
      <c r="RQB886" s="99"/>
      <c r="RQC886" s="99"/>
      <c r="RQD886" s="99"/>
      <c r="RQE886" s="99"/>
      <c r="RQF886" s="99"/>
      <c r="RQG886" s="99"/>
      <c r="RQH886" s="99"/>
      <c r="RQI886" s="99"/>
      <c r="RQJ886" s="99"/>
      <c r="RQK886" s="99"/>
      <c r="RQL886" s="99"/>
      <c r="RQM886" s="99"/>
      <c r="RQN886" s="99"/>
      <c r="RQO886" s="99"/>
      <c r="RQP886" s="99"/>
      <c r="RQQ886" s="99"/>
      <c r="RQR886" s="99"/>
      <c r="RQS886" s="99"/>
      <c r="RQT886" s="99"/>
      <c r="RQU886" s="99"/>
      <c r="RQV886" s="99"/>
      <c r="RQW886" s="99"/>
      <c r="RQX886" s="99"/>
      <c r="RQY886" s="99"/>
      <c r="RQZ886" s="99"/>
      <c r="RRA886" s="99"/>
      <c r="RRB886" s="99"/>
      <c r="RRC886" s="99"/>
      <c r="RRD886" s="99"/>
      <c r="RRE886" s="99"/>
      <c r="RRF886" s="99"/>
      <c r="RRG886" s="99"/>
      <c r="RRH886" s="99"/>
      <c r="RRI886" s="99"/>
      <c r="RRJ886" s="99"/>
      <c r="RRK886" s="99"/>
      <c r="RRL886" s="99"/>
      <c r="RRM886" s="99"/>
      <c r="RRN886" s="99"/>
      <c r="RRO886" s="99"/>
      <c r="RRP886" s="99"/>
      <c r="RRQ886" s="99"/>
      <c r="RRR886" s="99"/>
      <c r="RRS886" s="99"/>
      <c r="RRT886" s="99"/>
      <c r="RRU886" s="99"/>
      <c r="RRV886" s="99"/>
      <c r="RRW886" s="99"/>
      <c r="RRX886" s="99"/>
      <c r="RRY886" s="99"/>
      <c r="RRZ886" s="99"/>
      <c r="RSA886" s="99"/>
      <c r="RSB886" s="99"/>
      <c r="RSC886" s="99"/>
      <c r="RSD886" s="99"/>
      <c r="RSE886" s="99"/>
      <c r="RSF886" s="99"/>
      <c r="RSG886" s="99"/>
      <c r="RSH886" s="99"/>
      <c r="RSI886" s="99"/>
      <c r="RSJ886" s="99"/>
      <c r="RSK886" s="99"/>
      <c r="RSL886" s="99"/>
      <c r="RSM886" s="99"/>
      <c r="RSN886" s="99"/>
      <c r="RSO886" s="99"/>
      <c r="RSP886" s="99"/>
      <c r="RSQ886" s="99"/>
      <c r="RSR886" s="99"/>
      <c r="RSS886" s="99"/>
      <c r="RST886" s="99"/>
      <c r="RSU886" s="99"/>
      <c r="RSV886" s="99"/>
      <c r="RSW886" s="99"/>
      <c r="RSX886" s="99"/>
      <c r="RSY886" s="99"/>
      <c r="RSZ886" s="99"/>
      <c r="RTA886" s="99"/>
      <c r="RTB886" s="99"/>
      <c r="RTC886" s="99"/>
      <c r="RTD886" s="99"/>
      <c r="RTE886" s="99"/>
      <c r="RTF886" s="99"/>
      <c r="RTG886" s="99"/>
      <c r="RTH886" s="99"/>
      <c r="RTI886" s="99"/>
      <c r="RTJ886" s="99"/>
      <c r="RTK886" s="99"/>
      <c r="RTL886" s="99"/>
      <c r="RTM886" s="99"/>
      <c r="RTN886" s="99"/>
      <c r="RTO886" s="99"/>
      <c r="RTP886" s="99"/>
      <c r="RTQ886" s="99"/>
      <c r="RTR886" s="99"/>
      <c r="RTS886" s="99"/>
      <c r="RTT886" s="99"/>
      <c r="RTU886" s="99"/>
      <c r="RTV886" s="99"/>
      <c r="RTW886" s="99"/>
      <c r="RTX886" s="99"/>
      <c r="RTY886" s="99"/>
      <c r="RTZ886" s="99"/>
      <c r="RUA886" s="99"/>
      <c r="RUB886" s="99"/>
      <c r="RUC886" s="99"/>
      <c r="RUD886" s="99"/>
      <c r="RUE886" s="99"/>
      <c r="RUF886" s="99"/>
      <c r="RUG886" s="99"/>
      <c r="RUH886" s="99"/>
      <c r="RUI886" s="99"/>
      <c r="RUJ886" s="99"/>
      <c r="RUK886" s="99"/>
      <c r="RUL886" s="99"/>
      <c r="RUM886" s="99"/>
      <c r="RUN886" s="99"/>
      <c r="RUO886" s="99"/>
      <c r="RUP886" s="99"/>
      <c r="RUQ886" s="99"/>
      <c r="RUR886" s="99"/>
      <c r="RUS886" s="99"/>
      <c r="RUT886" s="99"/>
      <c r="RUU886" s="99"/>
      <c r="RUV886" s="99"/>
      <c r="RUW886" s="99"/>
      <c r="RUX886" s="99"/>
      <c r="RUY886" s="99"/>
      <c r="RUZ886" s="99"/>
      <c r="RVA886" s="99"/>
      <c r="RVB886" s="99"/>
      <c r="RVC886" s="99"/>
      <c r="RVD886" s="99"/>
      <c r="RVE886" s="99"/>
      <c r="RVF886" s="99"/>
      <c r="RVG886" s="99"/>
      <c r="RVH886" s="99"/>
      <c r="RVI886" s="99"/>
      <c r="RVJ886" s="99"/>
      <c r="RVK886" s="99"/>
      <c r="RVL886" s="99"/>
      <c r="RVM886" s="99"/>
      <c r="RVN886" s="99"/>
      <c r="RVO886" s="99"/>
      <c r="RVP886" s="99"/>
      <c r="RVQ886" s="99"/>
      <c r="RVR886" s="99"/>
      <c r="RVS886" s="99"/>
      <c r="RVT886" s="99"/>
      <c r="RVU886" s="99"/>
      <c r="RVV886" s="99"/>
      <c r="RVW886" s="99"/>
      <c r="RVX886" s="99"/>
      <c r="RVY886" s="99"/>
      <c r="RVZ886" s="99"/>
      <c r="RWA886" s="99"/>
      <c r="RWB886" s="99"/>
      <c r="RWC886" s="99"/>
      <c r="RWD886" s="99"/>
      <c r="RWE886" s="99"/>
      <c r="RWF886" s="99"/>
      <c r="RWG886" s="99"/>
      <c r="RWH886" s="99"/>
      <c r="RWI886" s="99"/>
      <c r="RWJ886" s="99"/>
      <c r="RWK886" s="99"/>
      <c r="RWL886" s="99"/>
      <c r="RWM886" s="99"/>
      <c r="RWN886" s="99"/>
      <c r="RWO886" s="99"/>
      <c r="RWP886" s="99"/>
      <c r="RWQ886" s="99"/>
      <c r="RWR886" s="99"/>
      <c r="RWS886" s="99"/>
      <c r="RWT886" s="99"/>
      <c r="RWU886" s="99"/>
      <c r="RWV886" s="99"/>
      <c r="RWW886" s="99"/>
      <c r="RWX886" s="99"/>
      <c r="RWY886" s="99"/>
      <c r="RWZ886" s="99"/>
      <c r="RXA886" s="99"/>
      <c r="RXB886" s="99"/>
      <c r="RXC886" s="99"/>
      <c r="RXD886" s="99"/>
      <c r="RXE886" s="99"/>
      <c r="RXF886" s="99"/>
      <c r="RXG886" s="99"/>
      <c r="RXH886" s="99"/>
      <c r="RXI886" s="99"/>
      <c r="RXJ886" s="99"/>
      <c r="RXK886" s="99"/>
      <c r="RXL886" s="99"/>
      <c r="RXM886" s="99"/>
      <c r="RXN886" s="99"/>
      <c r="RXO886" s="99"/>
      <c r="RXP886" s="99"/>
      <c r="RXQ886" s="99"/>
      <c r="RXR886" s="99"/>
      <c r="RXS886" s="99"/>
      <c r="RXT886" s="99"/>
      <c r="RXU886" s="99"/>
      <c r="RXV886" s="99"/>
      <c r="RXW886" s="99"/>
      <c r="RXX886" s="99"/>
      <c r="RXY886" s="99"/>
      <c r="RXZ886" s="99"/>
      <c r="RYA886" s="99"/>
      <c r="RYB886" s="99"/>
      <c r="RYC886" s="99"/>
      <c r="RYD886" s="99"/>
      <c r="RYE886" s="99"/>
      <c r="RYF886" s="99"/>
      <c r="RYG886" s="99"/>
      <c r="RYH886" s="99"/>
      <c r="RYI886" s="99"/>
      <c r="RYJ886" s="99"/>
      <c r="RYK886" s="99"/>
      <c r="RYL886" s="99"/>
      <c r="RYM886" s="99"/>
      <c r="RYN886" s="99"/>
      <c r="RYO886" s="99"/>
      <c r="RYP886" s="99"/>
      <c r="RYQ886" s="99"/>
      <c r="RYR886" s="99"/>
      <c r="RYS886" s="99"/>
      <c r="RYT886" s="99"/>
      <c r="RYU886" s="99"/>
      <c r="RYV886" s="99"/>
      <c r="RYW886" s="99"/>
      <c r="RYX886" s="99"/>
      <c r="RYY886" s="99"/>
      <c r="RYZ886" s="99"/>
      <c r="RZA886" s="99"/>
      <c r="RZB886" s="99"/>
      <c r="RZC886" s="99"/>
      <c r="RZD886" s="99"/>
      <c r="RZE886" s="99"/>
      <c r="RZF886" s="99"/>
      <c r="RZG886" s="99"/>
      <c r="RZH886" s="99"/>
      <c r="RZI886" s="99"/>
      <c r="RZJ886" s="99"/>
      <c r="RZK886" s="99"/>
      <c r="RZL886" s="99"/>
      <c r="RZM886" s="99"/>
      <c r="RZN886" s="99"/>
      <c r="RZO886" s="99"/>
      <c r="RZP886" s="99"/>
      <c r="RZQ886" s="99"/>
      <c r="RZR886" s="99"/>
      <c r="RZS886" s="99"/>
      <c r="RZT886" s="99"/>
      <c r="RZU886" s="99"/>
      <c r="RZV886" s="99"/>
      <c r="RZW886" s="99"/>
      <c r="RZX886" s="99"/>
      <c r="RZY886" s="99"/>
      <c r="RZZ886" s="99"/>
      <c r="SAA886" s="99"/>
      <c r="SAB886" s="99"/>
      <c r="SAC886" s="99"/>
      <c r="SAD886" s="99"/>
      <c r="SAE886" s="99"/>
      <c r="SAF886" s="99"/>
      <c r="SAG886" s="99"/>
      <c r="SAH886" s="99"/>
      <c r="SAI886" s="99"/>
      <c r="SAJ886" s="99"/>
      <c r="SAK886" s="99"/>
      <c r="SAL886" s="99"/>
      <c r="SAM886" s="99"/>
      <c r="SAN886" s="99"/>
      <c r="SAO886" s="99"/>
      <c r="SAP886" s="99"/>
      <c r="SAQ886" s="99"/>
      <c r="SAR886" s="99"/>
      <c r="SAS886" s="99"/>
      <c r="SAT886" s="99"/>
      <c r="SAU886" s="99"/>
      <c r="SAV886" s="99"/>
      <c r="SAW886" s="99"/>
      <c r="SAX886" s="99"/>
      <c r="SAY886" s="99"/>
      <c r="SAZ886" s="99"/>
      <c r="SBA886" s="99"/>
      <c r="SBB886" s="99"/>
      <c r="SBC886" s="99"/>
      <c r="SBD886" s="99"/>
      <c r="SBE886" s="99"/>
      <c r="SBF886" s="99"/>
      <c r="SBG886" s="99"/>
      <c r="SBH886" s="99"/>
      <c r="SBI886" s="99"/>
      <c r="SBJ886" s="99"/>
      <c r="SBK886" s="99"/>
      <c r="SBL886" s="99"/>
      <c r="SBM886" s="99"/>
      <c r="SBN886" s="99"/>
      <c r="SBO886" s="99"/>
      <c r="SBP886" s="99"/>
      <c r="SBQ886" s="99"/>
      <c r="SBR886" s="99"/>
      <c r="SBS886" s="99"/>
      <c r="SBT886" s="99"/>
      <c r="SBU886" s="99"/>
      <c r="SBV886" s="99"/>
      <c r="SBW886" s="99"/>
      <c r="SBX886" s="99"/>
      <c r="SBY886" s="99"/>
      <c r="SBZ886" s="99"/>
      <c r="SCA886" s="99"/>
      <c r="SCB886" s="99"/>
      <c r="SCC886" s="99"/>
      <c r="SCD886" s="99"/>
      <c r="SCE886" s="99"/>
      <c r="SCF886" s="99"/>
      <c r="SCG886" s="99"/>
      <c r="SCH886" s="99"/>
      <c r="SCI886" s="99"/>
      <c r="SCJ886" s="99"/>
      <c r="SCK886" s="99"/>
      <c r="SCL886" s="99"/>
      <c r="SCM886" s="99"/>
      <c r="SCN886" s="99"/>
      <c r="SCO886" s="99"/>
      <c r="SCP886" s="99"/>
      <c r="SCQ886" s="99"/>
      <c r="SCR886" s="99"/>
      <c r="SCS886" s="99"/>
      <c r="SCT886" s="99"/>
      <c r="SCU886" s="99"/>
      <c r="SCV886" s="99"/>
      <c r="SCW886" s="99"/>
      <c r="SCX886" s="99"/>
      <c r="SCY886" s="99"/>
      <c r="SCZ886" s="99"/>
      <c r="SDA886" s="99"/>
      <c r="SDB886" s="99"/>
      <c r="SDC886" s="99"/>
      <c r="SDD886" s="99"/>
      <c r="SDE886" s="99"/>
      <c r="SDF886" s="99"/>
      <c r="SDG886" s="99"/>
      <c r="SDH886" s="99"/>
      <c r="SDI886" s="99"/>
      <c r="SDJ886" s="99"/>
      <c r="SDK886" s="99"/>
      <c r="SDL886" s="99"/>
      <c r="SDM886" s="99"/>
      <c r="SDN886" s="99"/>
      <c r="SDO886" s="99"/>
      <c r="SDP886" s="99"/>
      <c r="SDQ886" s="99"/>
      <c r="SDR886" s="99"/>
      <c r="SDS886" s="99"/>
      <c r="SDT886" s="99"/>
      <c r="SDU886" s="99"/>
      <c r="SDV886" s="99"/>
      <c r="SDW886" s="99"/>
      <c r="SDX886" s="99"/>
      <c r="SDY886" s="99"/>
      <c r="SDZ886" s="99"/>
      <c r="SEA886" s="99"/>
      <c r="SEB886" s="99"/>
      <c r="SEC886" s="99"/>
      <c r="SED886" s="99"/>
      <c r="SEE886" s="99"/>
      <c r="SEF886" s="99"/>
      <c r="SEG886" s="99"/>
      <c r="SEH886" s="99"/>
      <c r="SEI886" s="99"/>
      <c r="SEJ886" s="99"/>
      <c r="SEK886" s="99"/>
      <c r="SEL886" s="99"/>
      <c r="SEM886" s="99"/>
      <c r="SEN886" s="99"/>
      <c r="SEO886" s="99"/>
      <c r="SEP886" s="99"/>
      <c r="SEQ886" s="99"/>
      <c r="SER886" s="99"/>
      <c r="SES886" s="99"/>
      <c r="SET886" s="99"/>
      <c r="SEU886" s="99"/>
      <c r="SEV886" s="99"/>
      <c r="SEW886" s="99"/>
      <c r="SEX886" s="99"/>
      <c r="SEY886" s="99"/>
      <c r="SEZ886" s="99"/>
      <c r="SFA886" s="99"/>
      <c r="SFB886" s="99"/>
      <c r="SFC886" s="99"/>
      <c r="SFD886" s="99"/>
      <c r="SFE886" s="99"/>
      <c r="SFF886" s="99"/>
      <c r="SFG886" s="99"/>
      <c r="SFH886" s="99"/>
      <c r="SFI886" s="99"/>
      <c r="SFJ886" s="99"/>
      <c r="SFK886" s="99"/>
      <c r="SFL886" s="99"/>
      <c r="SFM886" s="99"/>
      <c r="SFN886" s="99"/>
      <c r="SFO886" s="99"/>
      <c r="SFP886" s="99"/>
      <c r="SFQ886" s="99"/>
      <c r="SFR886" s="99"/>
      <c r="SFS886" s="99"/>
      <c r="SFT886" s="99"/>
      <c r="SFU886" s="99"/>
      <c r="SFV886" s="99"/>
      <c r="SFW886" s="99"/>
      <c r="SFX886" s="99"/>
      <c r="SFY886" s="99"/>
      <c r="SFZ886" s="99"/>
      <c r="SGA886" s="99"/>
      <c r="SGB886" s="99"/>
      <c r="SGC886" s="99"/>
      <c r="SGD886" s="99"/>
      <c r="SGE886" s="99"/>
      <c r="SGF886" s="99"/>
      <c r="SGG886" s="99"/>
      <c r="SGH886" s="99"/>
      <c r="SGI886" s="99"/>
      <c r="SGJ886" s="99"/>
      <c r="SGK886" s="99"/>
      <c r="SGL886" s="99"/>
      <c r="SGM886" s="99"/>
      <c r="SGN886" s="99"/>
      <c r="SGO886" s="99"/>
      <c r="SGP886" s="99"/>
      <c r="SGQ886" s="99"/>
      <c r="SGR886" s="99"/>
      <c r="SGS886" s="99"/>
      <c r="SGT886" s="99"/>
      <c r="SGU886" s="99"/>
      <c r="SGV886" s="99"/>
      <c r="SGW886" s="99"/>
      <c r="SGX886" s="99"/>
      <c r="SGY886" s="99"/>
      <c r="SGZ886" s="99"/>
      <c r="SHA886" s="99"/>
      <c r="SHB886" s="99"/>
      <c r="SHC886" s="99"/>
      <c r="SHD886" s="99"/>
      <c r="SHE886" s="99"/>
      <c r="SHF886" s="99"/>
      <c r="SHG886" s="99"/>
      <c r="SHH886" s="99"/>
      <c r="SHI886" s="99"/>
      <c r="SHJ886" s="99"/>
      <c r="SHK886" s="99"/>
      <c r="SHL886" s="99"/>
      <c r="SHM886" s="99"/>
      <c r="SHN886" s="99"/>
      <c r="SHO886" s="99"/>
      <c r="SHP886" s="99"/>
      <c r="SHQ886" s="99"/>
      <c r="SHR886" s="99"/>
      <c r="SHS886" s="99"/>
      <c r="SHT886" s="99"/>
      <c r="SHU886" s="99"/>
      <c r="SHV886" s="99"/>
      <c r="SHW886" s="99"/>
      <c r="SHX886" s="99"/>
      <c r="SHY886" s="99"/>
      <c r="SHZ886" s="99"/>
      <c r="SIA886" s="99"/>
      <c r="SIB886" s="99"/>
      <c r="SIC886" s="99"/>
      <c r="SID886" s="99"/>
      <c r="SIE886" s="99"/>
      <c r="SIF886" s="99"/>
      <c r="SIG886" s="99"/>
      <c r="SIH886" s="99"/>
      <c r="SII886" s="99"/>
      <c r="SIJ886" s="99"/>
      <c r="SIK886" s="99"/>
      <c r="SIL886" s="99"/>
      <c r="SIM886" s="99"/>
      <c r="SIN886" s="99"/>
      <c r="SIO886" s="99"/>
      <c r="SIP886" s="99"/>
      <c r="SIQ886" s="99"/>
      <c r="SIR886" s="99"/>
      <c r="SIS886" s="99"/>
      <c r="SIT886" s="99"/>
      <c r="SIU886" s="99"/>
      <c r="SIV886" s="99"/>
      <c r="SIW886" s="99"/>
      <c r="SIX886" s="99"/>
      <c r="SIY886" s="99"/>
      <c r="SIZ886" s="99"/>
      <c r="SJA886" s="99"/>
      <c r="SJB886" s="99"/>
      <c r="SJC886" s="99"/>
      <c r="SJD886" s="99"/>
      <c r="SJE886" s="99"/>
      <c r="SJF886" s="99"/>
      <c r="SJG886" s="99"/>
      <c r="SJH886" s="99"/>
      <c r="SJI886" s="99"/>
      <c r="SJJ886" s="99"/>
      <c r="SJK886" s="99"/>
      <c r="SJL886" s="99"/>
      <c r="SJM886" s="99"/>
      <c r="SJN886" s="99"/>
      <c r="SJO886" s="99"/>
      <c r="SJP886" s="99"/>
      <c r="SJQ886" s="99"/>
      <c r="SJR886" s="99"/>
      <c r="SJS886" s="99"/>
      <c r="SJT886" s="99"/>
      <c r="SJU886" s="99"/>
      <c r="SJV886" s="99"/>
      <c r="SJW886" s="99"/>
      <c r="SJX886" s="99"/>
      <c r="SJY886" s="99"/>
      <c r="SJZ886" s="99"/>
      <c r="SKA886" s="99"/>
      <c r="SKB886" s="99"/>
      <c r="SKC886" s="99"/>
      <c r="SKD886" s="99"/>
      <c r="SKE886" s="99"/>
      <c r="SKF886" s="99"/>
      <c r="SKG886" s="99"/>
      <c r="SKH886" s="99"/>
      <c r="SKI886" s="99"/>
      <c r="SKJ886" s="99"/>
      <c r="SKK886" s="99"/>
      <c r="SKL886" s="99"/>
      <c r="SKM886" s="99"/>
      <c r="SKN886" s="99"/>
      <c r="SKO886" s="99"/>
      <c r="SKP886" s="99"/>
      <c r="SKQ886" s="99"/>
      <c r="SKR886" s="99"/>
      <c r="SKS886" s="99"/>
      <c r="SKT886" s="99"/>
      <c r="SKU886" s="99"/>
      <c r="SKV886" s="99"/>
      <c r="SKW886" s="99"/>
      <c r="SKX886" s="99"/>
      <c r="SKY886" s="99"/>
      <c r="SKZ886" s="99"/>
      <c r="SLA886" s="99"/>
      <c r="SLB886" s="99"/>
      <c r="SLC886" s="99"/>
      <c r="SLD886" s="99"/>
      <c r="SLE886" s="99"/>
      <c r="SLF886" s="99"/>
      <c r="SLG886" s="99"/>
      <c r="SLH886" s="99"/>
      <c r="SLI886" s="99"/>
      <c r="SLJ886" s="99"/>
      <c r="SLK886" s="99"/>
      <c r="SLL886" s="99"/>
      <c r="SLM886" s="99"/>
      <c r="SLN886" s="99"/>
      <c r="SLO886" s="99"/>
      <c r="SLP886" s="99"/>
      <c r="SLQ886" s="99"/>
      <c r="SLR886" s="99"/>
      <c r="SLS886" s="99"/>
      <c r="SLT886" s="99"/>
      <c r="SLU886" s="99"/>
      <c r="SLV886" s="99"/>
      <c r="SLW886" s="99"/>
      <c r="SLX886" s="99"/>
      <c r="SLY886" s="99"/>
      <c r="SLZ886" s="99"/>
      <c r="SMA886" s="99"/>
      <c r="SMB886" s="99"/>
      <c r="SMC886" s="99"/>
      <c r="SMD886" s="99"/>
      <c r="SME886" s="99"/>
      <c r="SMF886" s="99"/>
      <c r="SMG886" s="99"/>
      <c r="SMH886" s="99"/>
      <c r="SMI886" s="99"/>
      <c r="SMJ886" s="99"/>
      <c r="SMK886" s="99"/>
      <c r="SML886" s="99"/>
      <c r="SMM886" s="99"/>
      <c r="SMN886" s="99"/>
      <c r="SMO886" s="99"/>
      <c r="SMP886" s="99"/>
      <c r="SMQ886" s="99"/>
      <c r="SMR886" s="99"/>
      <c r="SMS886" s="99"/>
      <c r="SMT886" s="99"/>
      <c r="SMU886" s="99"/>
      <c r="SMV886" s="99"/>
      <c r="SMW886" s="99"/>
      <c r="SMX886" s="99"/>
      <c r="SMY886" s="99"/>
      <c r="SMZ886" s="99"/>
      <c r="SNA886" s="99"/>
      <c r="SNB886" s="99"/>
      <c r="SNC886" s="99"/>
      <c r="SND886" s="99"/>
      <c r="SNE886" s="99"/>
      <c r="SNF886" s="99"/>
      <c r="SNG886" s="99"/>
      <c r="SNH886" s="99"/>
      <c r="SNI886" s="99"/>
      <c r="SNJ886" s="99"/>
      <c r="SNK886" s="99"/>
      <c r="SNL886" s="99"/>
      <c r="SNM886" s="99"/>
      <c r="SNN886" s="99"/>
      <c r="SNO886" s="99"/>
      <c r="SNP886" s="99"/>
      <c r="SNQ886" s="99"/>
      <c r="SNR886" s="99"/>
      <c r="SNS886" s="99"/>
      <c r="SNT886" s="99"/>
      <c r="SNU886" s="99"/>
      <c r="SNV886" s="99"/>
      <c r="SNW886" s="99"/>
      <c r="SNX886" s="99"/>
      <c r="SNY886" s="99"/>
      <c r="SNZ886" s="99"/>
      <c r="SOA886" s="99"/>
      <c r="SOB886" s="99"/>
      <c r="SOC886" s="99"/>
      <c r="SOD886" s="99"/>
      <c r="SOE886" s="99"/>
      <c r="SOF886" s="99"/>
      <c r="SOG886" s="99"/>
      <c r="SOH886" s="99"/>
      <c r="SOI886" s="99"/>
      <c r="SOJ886" s="99"/>
      <c r="SOK886" s="99"/>
      <c r="SOL886" s="99"/>
      <c r="SOM886" s="99"/>
      <c r="SON886" s="99"/>
      <c r="SOO886" s="99"/>
      <c r="SOP886" s="99"/>
      <c r="SOQ886" s="99"/>
      <c r="SOR886" s="99"/>
      <c r="SOS886" s="99"/>
      <c r="SOT886" s="99"/>
      <c r="SOU886" s="99"/>
      <c r="SOV886" s="99"/>
      <c r="SOW886" s="99"/>
      <c r="SOX886" s="99"/>
      <c r="SOY886" s="99"/>
      <c r="SOZ886" s="99"/>
      <c r="SPA886" s="99"/>
      <c r="SPB886" s="99"/>
      <c r="SPC886" s="99"/>
      <c r="SPD886" s="99"/>
      <c r="SPE886" s="99"/>
      <c r="SPF886" s="99"/>
      <c r="SPG886" s="99"/>
      <c r="SPH886" s="99"/>
      <c r="SPI886" s="99"/>
      <c r="SPJ886" s="99"/>
      <c r="SPK886" s="99"/>
      <c r="SPL886" s="99"/>
      <c r="SPM886" s="99"/>
      <c r="SPN886" s="99"/>
      <c r="SPO886" s="99"/>
      <c r="SPP886" s="99"/>
      <c r="SPQ886" s="99"/>
      <c r="SPR886" s="99"/>
      <c r="SPS886" s="99"/>
      <c r="SPT886" s="99"/>
      <c r="SPU886" s="99"/>
      <c r="SPV886" s="99"/>
      <c r="SPW886" s="99"/>
      <c r="SPX886" s="99"/>
      <c r="SPY886" s="99"/>
      <c r="SPZ886" s="99"/>
      <c r="SQA886" s="99"/>
      <c r="SQB886" s="99"/>
      <c r="SQC886" s="99"/>
      <c r="SQD886" s="99"/>
      <c r="SQE886" s="99"/>
      <c r="SQF886" s="99"/>
      <c r="SQG886" s="99"/>
      <c r="SQH886" s="99"/>
      <c r="SQI886" s="99"/>
      <c r="SQJ886" s="99"/>
      <c r="SQK886" s="99"/>
      <c r="SQL886" s="99"/>
      <c r="SQM886" s="99"/>
      <c r="SQN886" s="99"/>
      <c r="SQO886" s="99"/>
      <c r="SQP886" s="99"/>
      <c r="SQQ886" s="99"/>
      <c r="SQR886" s="99"/>
      <c r="SQS886" s="99"/>
      <c r="SQT886" s="99"/>
      <c r="SQU886" s="99"/>
      <c r="SQV886" s="99"/>
      <c r="SQW886" s="99"/>
      <c r="SQX886" s="99"/>
      <c r="SQY886" s="99"/>
      <c r="SQZ886" s="99"/>
      <c r="SRA886" s="99"/>
      <c r="SRB886" s="99"/>
      <c r="SRC886" s="99"/>
      <c r="SRD886" s="99"/>
      <c r="SRE886" s="99"/>
      <c r="SRF886" s="99"/>
      <c r="SRG886" s="99"/>
      <c r="SRH886" s="99"/>
      <c r="SRI886" s="99"/>
      <c r="SRJ886" s="99"/>
      <c r="SRK886" s="99"/>
      <c r="SRL886" s="99"/>
      <c r="SRM886" s="99"/>
      <c r="SRN886" s="99"/>
      <c r="SRO886" s="99"/>
      <c r="SRP886" s="99"/>
      <c r="SRQ886" s="99"/>
      <c r="SRR886" s="99"/>
      <c r="SRS886" s="99"/>
      <c r="SRT886" s="99"/>
      <c r="SRU886" s="99"/>
      <c r="SRV886" s="99"/>
      <c r="SRW886" s="99"/>
      <c r="SRX886" s="99"/>
      <c r="SRY886" s="99"/>
      <c r="SRZ886" s="99"/>
      <c r="SSA886" s="99"/>
      <c r="SSB886" s="99"/>
      <c r="SSC886" s="99"/>
      <c r="SSD886" s="99"/>
      <c r="SSE886" s="99"/>
      <c r="SSF886" s="99"/>
      <c r="SSG886" s="99"/>
      <c r="SSH886" s="99"/>
      <c r="SSI886" s="99"/>
      <c r="SSJ886" s="99"/>
      <c r="SSK886" s="99"/>
      <c r="SSL886" s="99"/>
      <c r="SSM886" s="99"/>
      <c r="SSN886" s="99"/>
      <c r="SSO886" s="99"/>
      <c r="SSP886" s="99"/>
      <c r="SSQ886" s="99"/>
      <c r="SSR886" s="99"/>
      <c r="SSS886" s="99"/>
      <c r="SST886" s="99"/>
      <c r="SSU886" s="99"/>
      <c r="SSV886" s="99"/>
      <c r="SSW886" s="99"/>
      <c r="SSX886" s="99"/>
      <c r="SSY886" s="99"/>
      <c r="SSZ886" s="99"/>
      <c r="STA886" s="99"/>
      <c r="STB886" s="99"/>
      <c r="STC886" s="99"/>
      <c r="STD886" s="99"/>
      <c r="STE886" s="99"/>
      <c r="STF886" s="99"/>
      <c r="STG886" s="99"/>
      <c r="STH886" s="99"/>
      <c r="STI886" s="99"/>
      <c r="STJ886" s="99"/>
      <c r="STK886" s="99"/>
      <c r="STL886" s="99"/>
      <c r="STM886" s="99"/>
      <c r="STN886" s="99"/>
      <c r="STO886" s="99"/>
      <c r="STP886" s="99"/>
      <c r="STQ886" s="99"/>
      <c r="STR886" s="99"/>
      <c r="STS886" s="99"/>
      <c r="STT886" s="99"/>
      <c r="STU886" s="99"/>
      <c r="STV886" s="99"/>
      <c r="STW886" s="99"/>
      <c r="STX886" s="99"/>
      <c r="STY886" s="99"/>
      <c r="STZ886" s="99"/>
      <c r="SUA886" s="99"/>
      <c r="SUB886" s="99"/>
      <c r="SUC886" s="99"/>
      <c r="SUD886" s="99"/>
      <c r="SUE886" s="99"/>
      <c r="SUF886" s="99"/>
      <c r="SUG886" s="99"/>
      <c r="SUH886" s="99"/>
      <c r="SUI886" s="99"/>
      <c r="SUJ886" s="99"/>
      <c r="SUK886" s="99"/>
      <c r="SUL886" s="99"/>
      <c r="SUM886" s="99"/>
      <c r="SUN886" s="99"/>
      <c r="SUO886" s="99"/>
      <c r="SUP886" s="99"/>
      <c r="SUQ886" s="99"/>
      <c r="SUR886" s="99"/>
      <c r="SUS886" s="99"/>
      <c r="SUT886" s="99"/>
      <c r="SUU886" s="99"/>
      <c r="SUV886" s="99"/>
      <c r="SUW886" s="99"/>
      <c r="SUX886" s="99"/>
      <c r="SUY886" s="99"/>
      <c r="SUZ886" s="99"/>
      <c r="SVA886" s="99"/>
      <c r="SVB886" s="99"/>
      <c r="SVC886" s="99"/>
      <c r="SVD886" s="99"/>
      <c r="SVE886" s="99"/>
      <c r="SVF886" s="99"/>
      <c r="SVG886" s="99"/>
      <c r="SVH886" s="99"/>
      <c r="SVI886" s="99"/>
      <c r="SVJ886" s="99"/>
      <c r="SVK886" s="99"/>
      <c r="SVL886" s="99"/>
      <c r="SVM886" s="99"/>
      <c r="SVN886" s="99"/>
      <c r="SVO886" s="99"/>
      <c r="SVP886" s="99"/>
      <c r="SVQ886" s="99"/>
      <c r="SVR886" s="99"/>
      <c r="SVS886" s="99"/>
      <c r="SVT886" s="99"/>
      <c r="SVU886" s="99"/>
      <c r="SVV886" s="99"/>
      <c r="SVW886" s="99"/>
      <c r="SVX886" s="99"/>
      <c r="SVY886" s="99"/>
      <c r="SVZ886" s="99"/>
      <c r="SWA886" s="99"/>
      <c r="SWB886" s="99"/>
      <c r="SWC886" s="99"/>
      <c r="SWD886" s="99"/>
      <c r="SWE886" s="99"/>
      <c r="SWF886" s="99"/>
      <c r="SWG886" s="99"/>
      <c r="SWH886" s="99"/>
      <c r="SWI886" s="99"/>
      <c r="SWJ886" s="99"/>
      <c r="SWK886" s="99"/>
      <c r="SWL886" s="99"/>
      <c r="SWM886" s="99"/>
      <c r="SWN886" s="99"/>
      <c r="SWO886" s="99"/>
      <c r="SWP886" s="99"/>
      <c r="SWQ886" s="99"/>
      <c r="SWR886" s="99"/>
      <c r="SWS886" s="99"/>
      <c r="SWT886" s="99"/>
      <c r="SWU886" s="99"/>
      <c r="SWV886" s="99"/>
      <c r="SWW886" s="99"/>
      <c r="SWX886" s="99"/>
      <c r="SWY886" s="99"/>
      <c r="SWZ886" s="99"/>
      <c r="SXA886" s="99"/>
      <c r="SXB886" s="99"/>
      <c r="SXC886" s="99"/>
      <c r="SXD886" s="99"/>
      <c r="SXE886" s="99"/>
      <c r="SXF886" s="99"/>
      <c r="SXG886" s="99"/>
      <c r="SXH886" s="99"/>
      <c r="SXI886" s="99"/>
      <c r="SXJ886" s="99"/>
      <c r="SXK886" s="99"/>
      <c r="SXL886" s="99"/>
      <c r="SXM886" s="99"/>
      <c r="SXN886" s="99"/>
      <c r="SXO886" s="99"/>
      <c r="SXP886" s="99"/>
      <c r="SXQ886" s="99"/>
      <c r="SXR886" s="99"/>
      <c r="SXS886" s="99"/>
      <c r="SXT886" s="99"/>
      <c r="SXU886" s="99"/>
      <c r="SXV886" s="99"/>
      <c r="SXW886" s="99"/>
      <c r="SXX886" s="99"/>
      <c r="SXY886" s="99"/>
      <c r="SXZ886" s="99"/>
      <c r="SYA886" s="99"/>
      <c r="SYB886" s="99"/>
      <c r="SYC886" s="99"/>
      <c r="SYD886" s="99"/>
      <c r="SYE886" s="99"/>
      <c r="SYF886" s="99"/>
      <c r="SYG886" s="99"/>
      <c r="SYH886" s="99"/>
      <c r="SYI886" s="99"/>
      <c r="SYJ886" s="99"/>
      <c r="SYK886" s="99"/>
      <c r="SYL886" s="99"/>
      <c r="SYM886" s="99"/>
      <c r="SYN886" s="99"/>
      <c r="SYO886" s="99"/>
      <c r="SYP886" s="99"/>
      <c r="SYQ886" s="99"/>
      <c r="SYR886" s="99"/>
      <c r="SYS886" s="99"/>
      <c r="SYT886" s="99"/>
      <c r="SYU886" s="99"/>
      <c r="SYV886" s="99"/>
      <c r="SYW886" s="99"/>
      <c r="SYX886" s="99"/>
      <c r="SYY886" s="99"/>
      <c r="SYZ886" s="99"/>
      <c r="SZA886" s="99"/>
      <c r="SZB886" s="99"/>
      <c r="SZC886" s="99"/>
      <c r="SZD886" s="99"/>
      <c r="SZE886" s="99"/>
      <c r="SZF886" s="99"/>
      <c r="SZG886" s="99"/>
      <c r="SZH886" s="99"/>
      <c r="SZI886" s="99"/>
      <c r="SZJ886" s="99"/>
      <c r="SZK886" s="99"/>
      <c r="SZL886" s="99"/>
      <c r="SZM886" s="99"/>
      <c r="SZN886" s="99"/>
      <c r="SZO886" s="99"/>
      <c r="SZP886" s="99"/>
      <c r="SZQ886" s="99"/>
      <c r="SZR886" s="99"/>
      <c r="SZS886" s="99"/>
      <c r="SZT886" s="99"/>
      <c r="SZU886" s="99"/>
      <c r="SZV886" s="99"/>
      <c r="SZW886" s="99"/>
      <c r="SZX886" s="99"/>
      <c r="SZY886" s="99"/>
      <c r="SZZ886" s="99"/>
      <c r="TAA886" s="99"/>
      <c r="TAB886" s="99"/>
      <c r="TAC886" s="99"/>
      <c r="TAD886" s="99"/>
      <c r="TAE886" s="99"/>
      <c r="TAF886" s="99"/>
      <c r="TAG886" s="99"/>
      <c r="TAH886" s="99"/>
      <c r="TAI886" s="99"/>
      <c r="TAJ886" s="99"/>
      <c r="TAK886" s="99"/>
      <c r="TAL886" s="99"/>
      <c r="TAM886" s="99"/>
      <c r="TAN886" s="99"/>
      <c r="TAO886" s="99"/>
      <c r="TAP886" s="99"/>
      <c r="TAQ886" s="99"/>
      <c r="TAR886" s="99"/>
      <c r="TAS886" s="99"/>
      <c r="TAT886" s="99"/>
      <c r="TAU886" s="99"/>
      <c r="TAV886" s="99"/>
      <c r="TAW886" s="99"/>
      <c r="TAX886" s="99"/>
      <c r="TAY886" s="99"/>
      <c r="TAZ886" s="99"/>
      <c r="TBA886" s="99"/>
      <c r="TBB886" s="99"/>
      <c r="TBC886" s="99"/>
      <c r="TBD886" s="99"/>
      <c r="TBE886" s="99"/>
      <c r="TBF886" s="99"/>
      <c r="TBG886" s="99"/>
      <c r="TBH886" s="99"/>
      <c r="TBI886" s="99"/>
      <c r="TBJ886" s="99"/>
      <c r="TBK886" s="99"/>
      <c r="TBL886" s="99"/>
      <c r="TBM886" s="99"/>
      <c r="TBN886" s="99"/>
      <c r="TBO886" s="99"/>
      <c r="TBP886" s="99"/>
      <c r="TBQ886" s="99"/>
      <c r="TBR886" s="99"/>
      <c r="TBS886" s="99"/>
      <c r="TBT886" s="99"/>
      <c r="TBU886" s="99"/>
      <c r="TBV886" s="99"/>
      <c r="TBW886" s="99"/>
      <c r="TBX886" s="99"/>
      <c r="TBY886" s="99"/>
      <c r="TBZ886" s="99"/>
      <c r="TCA886" s="99"/>
      <c r="TCB886" s="99"/>
      <c r="TCC886" s="99"/>
      <c r="TCD886" s="99"/>
      <c r="TCE886" s="99"/>
      <c r="TCF886" s="99"/>
      <c r="TCG886" s="99"/>
      <c r="TCH886" s="99"/>
      <c r="TCI886" s="99"/>
      <c r="TCJ886" s="99"/>
      <c r="TCK886" s="99"/>
      <c r="TCL886" s="99"/>
      <c r="TCM886" s="99"/>
      <c r="TCN886" s="99"/>
      <c r="TCO886" s="99"/>
      <c r="TCP886" s="99"/>
      <c r="TCQ886" s="99"/>
      <c r="TCR886" s="99"/>
      <c r="TCS886" s="99"/>
      <c r="TCT886" s="99"/>
      <c r="TCU886" s="99"/>
      <c r="TCV886" s="99"/>
      <c r="TCW886" s="99"/>
      <c r="TCX886" s="99"/>
      <c r="TCY886" s="99"/>
      <c r="TCZ886" s="99"/>
      <c r="TDA886" s="99"/>
      <c r="TDB886" s="99"/>
      <c r="TDC886" s="99"/>
      <c r="TDD886" s="99"/>
      <c r="TDE886" s="99"/>
      <c r="TDF886" s="99"/>
      <c r="TDG886" s="99"/>
      <c r="TDH886" s="99"/>
      <c r="TDI886" s="99"/>
      <c r="TDJ886" s="99"/>
      <c r="TDK886" s="99"/>
      <c r="TDL886" s="99"/>
      <c r="TDM886" s="99"/>
      <c r="TDN886" s="99"/>
      <c r="TDO886" s="99"/>
      <c r="TDP886" s="99"/>
      <c r="TDQ886" s="99"/>
      <c r="TDR886" s="99"/>
      <c r="TDS886" s="99"/>
      <c r="TDT886" s="99"/>
      <c r="TDU886" s="99"/>
      <c r="TDV886" s="99"/>
      <c r="TDW886" s="99"/>
      <c r="TDX886" s="99"/>
      <c r="TDY886" s="99"/>
      <c r="TDZ886" s="99"/>
      <c r="TEA886" s="99"/>
      <c r="TEB886" s="99"/>
      <c r="TEC886" s="99"/>
      <c r="TED886" s="99"/>
      <c r="TEE886" s="99"/>
      <c r="TEF886" s="99"/>
      <c r="TEG886" s="99"/>
      <c r="TEH886" s="99"/>
      <c r="TEI886" s="99"/>
      <c r="TEJ886" s="99"/>
      <c r="TEK886" s="99"/>
      <c r="TEL886" s="99"/>
      <c r="TEM886" s="99"/>
      <c r="TEN886" s="99"/>
      <c r="TEO886" s="99"/>
      <c r="TEP886" s="99"/>
      <c r="TEQ886" s="99"/>
      <c r="TER886" s="99"/>
      <c r="TES886" s="99"/>
      <c r="TET886" s="99"/>
      <c r="TEU886" s="99"/>
      <c r="TEV886" s="99"/>
      <c r="TEW886" s="99"/>
      <c r="TEX886" s="99"/>
      <c r="TEY886" s="99"/>
      <c r="TEZ886" s="99"/>
      <c r="TFA886" s="99"/>
      <c r="TFB886" s="99"/>
      <c r="TFC886" s="99"/>
      <c r="TFD886" s="99"/>
      <c r="TFE886" s="99"/>
      <c r="TFF886" s="99"/>
      <c r="TFG886" s="99"/>
      <c r="TFH886" s="99"/>
      <c r="TFI886" s="99"/>
      <c r="TFJ886" s="99"/>
      <c r="TFK886" s="99"/>
      <c r="TFL886" s="99"/>
      <c r="TFM886" s="99"/>
      <c r="TFN886" s="99"/>
      <c r="TFO886" s="99"/>
      <c r="TFP886" s="99"/>
      <c r="TFQ886" s="99"/>
      <c r="TFR886" s="99"/>
      <c r="TFS886" s="99"/>
      <c r="TFT886" s="99"/>
      <c r="TFU886" s="99"/>
      <c r="TFV886" s="99"/>
      <c r="TFW886" s="99"/>
      <c r="TFX886" s="99"/>
      <c r="TFY886" s="99"/>
      <c r="TFZ886" s="99"/>
      <c r="TGA886" s="99"/>
      <c r="TGB886" s="99"/>
      <c r="TGC886" s="99"/>
      <c r="TGD886" s="99"/>
      <c r="TGE886" s="99"/>
      <c r="TGF886" s="99"/>
      <c r="TGG886" s="99"/>
      <c r="TGH886" s="99"/>
      <c r="TGI886" s="99"/>
      <c r="TGJ886" s="99"/>
      <c r="TGK886" s="99"/>
      <c r="TGL886" s="99"/>
      <c r="TGM886" s="99"/>
      <c r="TGN886" s="99"/>
      <c r="TGO886" s="99"/>
      <c r="TGP886" s="99"/>
      <c r="TGQ886" s="99"/>
      <c r="TGR886" s="99"/>
      <c r="TGS886" s="99"/>
      <c r="TGT886" s="99"/>
      <c r="TGU886" s="99"/>
      <c r="TGV886" s="99"/>
      <c r="TGW886" s="99"/>
      <c r="TGX886" s="99"/>
      <c r="TGY886" s="99"/>
      <c r="TGZ886" s="99"/>
      <c r="THA886" s="99"/>
      <c r="THB886" s="99"/>
      <c r="THC886" s="99"/>
      <c r="THD886" s="99"/>
      <c r="THE886" s="99"/>
      <c r="THF886" s="99"/>
      <c r="THG886" s="99"/>
      <c r="THH886" s="99"/>
      <c r="THI886" s="99"/>
      <c r="THJ886" s="99"/>
      <c r="THK886" s="99"/>
      <c r="THL886" s="99"/>
      <c r="THM886" s="99"/>
      <c r="THN886" s="99"/>
      <c r="THO886" s="99"/>
      <c r="THP886" s="99"/>
      <c r="THQ886" s="99"/>
      <c r="THR886" s="99"/>
      <c r="THS886" s="99"/>
      <c r="THT886" s="99"/>
      <c r="THU886" s="99"/>
      <c r="THV886" s="99"/>
      <c r="THW886" s="99"/>
      <c r="THX886" s="99"/>
      <c r="THY886" s="99"/>
      <c r="THZ886" s="99"/>
      <c r="TIA886" s="99"/>
      <c r="TIB886" s="99"/>
      <c r="TIC886" s="99"/>
      <c r="TID886" s="99"/>
      <c r="TIE886" s="99"/>
      <c r="TIF886" s="99"/>
      <c r="TIG886" s="99"/>
      <c r="TIH886" s="99"/>
      <c r="TII886" s="99"/>
      <c r="TIJ886" s="99"/>
      <c r="TIK886" s="99"/>
      <c r="TIL886" s="99"/>
      <c r="TIM886" s="99"/>
      <c r="TIN886" s="99"/>
      <c r="TIO886" s="99"/>
      <c r="TIP886" s="99"/>
      <c r="TIQ886" s="99"/>
      <c r="TIR886" s="99"/>
      <c r="TIS886" s="99"/>
      <c r="TIT886" s="99"/>
      <c r="TIU886" s="99"/>
      <c r="TIV886" s="99"/>
      <c r="TIW886" s="99"/>
      <c r="TIX886" s="99"/>
      <c r="TIY886" s="99"/>
      <c r="TIZ886" s="99"/>
      <c r="TJA886" s="99"/>
      <c r="TJB886" s="99"/>
      <c r="TJC886" s="99"/>
      <c r="TJD886" s="99"/>
      <c r="TJE886" s="99"/>
      <c r="TJF886" s="99"/>
      <c r="TJG886" s="99"/>
      <c r="TJH886" s="99"/>
      <c r="TJI886" s="99"/>
      <c r="TJJ886" s="99"/>
      <c r="TJK886" s="99"/>
      <c r="TJL886" s="99"/>
      <c r="TJM886" s="99"/>
      <c r="TJN886" s="99"/>
      <c r="TJO886" s="99"/>
      <c r="TJP886" s="99"/>
      <c r="TJQ886" s="99"/>
      <c r="TJR886" s="99"/>
      <c r="TJS886" s="99"/>
      <c r="TJT886" s="99"/>
      <c r="TJU886" s="99"/>
      <c r="TJV886" s="99"/>
      <c r="TJW886" s="99"/>
      <c r="TJX886" s="99"/>
      <c r="TJY886" s="99"/>
      <c r="TJZ886" s="99"/>
      <c r="TKA886" s="99"/>
      <c r="TKB886" s="99"/>
      <c r="TKC886" s="99"/>
      <c r="TKD886" s="99"/>
      <c r="TKE886" s="99"/>
      <c r="TKF886" s="99"/>
      <c r="TKG886" s="99"/>
      <c r="TKH886" s="99"/>
      <c r="TKI886" s="99"/>
      <c r="TKJ886" s="99"/>
      <c r="TKK886" s="99"/>
      <c r="TKL886" s="99"/>
      <c r="TKM886" s="99"/>
      <c r="TKN886" s="99"/>
      <c r="TKO886" s="99"/>
      <c r="TKP886" s="99"/>
      <c r="TKQ886" s="99"/>
      <c r="TKR886" s="99"/>
      <c r="TKS886" s="99"/>
      <c r="TKT886" s="99"/>
      <c r="TKU886" s="99"/>
      <c r="TKV886" s="99"/>
      <c r="TKW886" s="99"/>
      <c r="TKX886" s="99"/>
      <c r="TKY886" s="99"/>
      <c r="TKZ886" s="99"/>
      <c r="TLA886" s="99"/>
      <c r="TLB886" s="99"/>
      <c r="TLC886" s="99"/>
      <c r="TLD886" s="99"/>
      <c r="TLE886" s="99"/>
      <c r="TLF886" s="99"/>
      <c r="TLG886" s="99"/>
      <c r="TLH886" s="99"/>
      <c r="TLI886" s="99"/>
      <c r="TLJ886" s="99"/>
      <c r="TLK886" s="99"/>
      <c r="TLL886" s="99"/>
      <c r="TLM886" s="99"/>
      <c r="TLN886" s="99"/>
      <c r="TLO886" s="99"/>
      <c r="TLP886" s="99"/>
      <c r="TLQ886" s="99"/>
      <c r="TLR886" s="99"/>
      <c r="TLS886" s="99"/>
      <c r="TLT886" s="99"/>
      <c r="TLU886" s="99"/>
      <c r="TLV886" s="99"/>
      <c r="TLW886" s="99"/>
      <c r="TLX886" s="99"/>
      <c r="TLY886" s="99"/>
      <c r="TLZ886" s="99"/>
      <c r="TMA886" s="99"/>
      <c r="TMB886" s="99"/>
      <c r="TMC886" s="99"/>
      <c r="TMD886" s="99"/>
      <c r="TME886" s="99"/>
      <c r="TMF886" s="99"/>
      <c r="TMG886" s="99"/>
      <c r="TMH886" s="99"/>
      <c r="TMI886" s="99"/>
      <c r="TMJ886" s="99"/>
      <c r="TMK886" s="99"/>
      <c r="TML886" s="99"/>
      <c r="TMM886" s="99"/>
      <c r="TMN886" s="99"/>
      <c r="TMO886" s="99"/>
      <c r="TMP886" s="99"/>
      <c r="TMQ886" s="99"/>
      <c r="TMR886" s="99"/>
      <c r="TMS886" s="99"/>
      <c r="TMT886" s="99"/>
      <c r="TMU886" s="99"/>
      <c r="TMV886" s="99"/>
      <c r="TMW886" s="99"/>
      <c r="TMX886" s="99"/>
      <c r="TMY886" s="99"/>
      <c r="TMZ886" s="99"/>
      <c r="TNA886" s="99"/>
      <c r="TNB886" s="99"/>
      <c r="TNC886" s="99"/>
      <c r="TND886" s="99"/>
      <c r="TNE886" s="99"/>
      <c r="TNF886" s="99"/>
      <c r="TNG886" s="99"/>
      <c r="TNH886" s="99"/>
      <c r="TNI886" s="99"/>
      <c r="TNJ886" s="99"/>
      <c r="TNK886" s="99"/>
      <c r="TNL886" s="99"/>
      <c r="TNM886" s="99"/>
      <c r="TNN886" s="99"/>
      <c r="TNO886" s="99"/>
      <c r="TNP886" s="99"/>
      <c r="TNQ886" s="99"/>
      <c r="TNR886" s="99"/>
      <c r="TNS886" s="99"/>
      <c r="TNT886" s="99"/>
      <c r="TNU886" s="99"/>
      <c r="TNV886" s="99"/>
      <c r="TNW886" s="99"/>
      <c r="TNX886" s="99"/>
      <c r="TNY886" s="99"/>
      <c r="TNZ886" s="99"/>
      <c r="TOA886" s="99"/>
      <c r="TOB886" s="99"/>
      <c r="TOC886" s="99"/>
      <c r="TOD886" s="99"/>
      <c r="TOE886" s="99"/>
      <c r="TOF886" s="99"/>
      <c r="TOG886" s="99"/>
      <c r="TOH886" s="99"/>
      <c r="TOI886" s="99"/>
      <c r="TOJ886" s="99"/>
      <c r="TOK886" s="99"/>
      <c r="TOL886" s="99"/>
      <c r="TOM886" s="99"/>
      <c r="TON886" s="99"/>
      <c r="TOO886" s="99"/>
      <c r="TOP886" s="99"/>
      <c r="TOQ886" s="99"/>
      <c r="TOR886" s="99"/>
      <c r="TOS886" s="99"/>
      <c r="TOT886" s="99"/>
      <c r="TOU886" s="99"/>
      <c r="TOV886" s="99"/>
      <c r="TOW886" s="99"/>
      <c r="TOX886" s="99"/>
      <c r="TOY886" s="99"/>
      <c r="TOZ886" s="99"/>
      <c r="TPA886" s="99"/>
      <c r="TPB886" s="99"/>
      <c r="TPC886" s="99"/>
      <c r="TPD886" s="99"/>
      <c r="TPE886" s="99"/>
      <c r="TPF886" s="99"/>
      <c r="TPG886" s="99"/>
      <c r="TPH886" s="99"/>
      <c r="TPI886" s="99"/>
      <c r="TPJ886" s="99"/>
      <c r="TPK886" s="99"/>
      <c r="TPL886" s="99"/>
      <c r="TPM886" s="99"/>
      <c r="TPN886" s="99"/>
      <c r="TPO886" s="99"/>
      <c r="TPP886" s="99"/>
      <c r="TPQ886" s="99"/>
      <c r="TPR886" s="99"/>
      <c r="TPS886" s="99"/>
      <c r="TPT886" s="99"/>
      <c r="TPU886" s="99"/>
      <c r="TPV886" s="99"/>
      <c r="TPW886" s="99"/>
      <c r="TPX886" s="99"/>
      <c r="TPY886" s="99"/>
      <c r="TPZ886" s="99"/>
      <c r="TQA886" s="99"/>
      <c r="TQB886" s="99"/>
      <c r="TQC886" s="99"/>
      <c r="TQD886" s="99"/>
      <c r="TQE886" s="99"/>
      <c r="TQF886" s="99"/>
      <c r="TQG886" s="99"/>
      <c r="TQH886" s="99"/>
      <c r="TQI886" s="99"/>
      <c r="TQJ886" s="99"/>
      <c r="TQK886" s="99"/>
      <c r="TQL886" s="99"/>
      <c r="TQM886" s="99"/>
      <c r="TQN886" s="99"/>
      <c r="TQO886" s="99"/>
      <c r="TQP886" s="99"/>
      <c r="TQQ886" s="99"/>
      <c r="TQR886" s="99"/>
      <c r="TQS886" s="99"/>
      <c r="TQT886" s="99"/>
      <c r="TQU886" s="99"/>
      <c r="TQV886" s="99"/>
      <c r="TQW886" s="99"/>
      <c r="TQX886" s="99"/>
      <c r="TQY886" s="99"/>
      <c r="TQZ886" s="99"/>
      <c r="TRA886" s="99"/>
      <c r="TRB886" s="99"/>
      <c r="TRC886" s="99"/>
      <c r="TRD886" s="99"/>
      <c r="TRE886" s="99"/>
      <c r="TRF886" s="99"/>
      <c r="TRG886" s="99"/>
      <c r="TRH886" s="99"/>
      <c r="TRI886" s="99"/>
      <c r="TRJ886" s="99"/>
      <c r="TRK886" s="99"/>
      <c r="TRL886" s="99"/>
      <c r="TRM886" s="99"/>
      <c r="TRN886" s="99"/>
      <c r="TRO886" s="99"/>
      <c r="TRP886" s="99"/>
      <c r="TRQ886" s="99"/>
      <c r="TRR886" s="99"/>
      <c r="TRS886" s="99"/>
      <c r="TRT886" s="99"/>
      <c r="TRU886" s="99"/>
      <c r="TRV886" s="99"/>
      <c r="TRW886" s="99"/>
      <c r="TRX886" s="99"/>
      <c r="TRY886" s="99"/>
      <c r="TRZ886" s="99"/>
      <c r="TSA886" s="99"/>
      <c r="TSB886" s="99"/>
      <c r="TSC886" s="99"/>
      <c r="TSD886" s="99"/>
      <c r="TSE886" s="99"/>
      <c r="TSF886" s="99"/>
      <c r="TSG886" s="99"/>
      <c r="TSH886" s="99"/>
      <c r="TSI886" s="99"/>
      <c r="TSJ886" s="99"/>
      <c r="TSK886" s="99"/>
      <c r="TSL886" s="99"/>
      <c r="TSM886" s="99"/>
      <c r="TSN886" s="99"/>
      <c r="TSO886" s="99"/>
      <c r="TSP886" s="99"/>
      <c r="TSQ886" s="99"/>
      <c r="TSR886" s="99"/>
      <c r="TSS886" s="99"/>
      <c r="TST886" s="99"/>
      <c r="TSU886" s="99"/>
      <c r="TSV886" s="99"/>
      <c r="TSW886" s="99"/>
      <c r="TSX886" s="99"/>
      <c r="TSY886" s="99"/>
      <c r="TSZ886" s="99"/>
      <c r="TTA886" s="99"/>
      <c r="TTB886" s="99"/>
      <c r="TTC886" s="99"/>
      <c r="TTD886" s="99"/>
      <c r="TTE886" s="99"/>
      <c r="TTF886" s="99"/>
      <c r="TTG886" s="99"/>
      <c r="TTH886" s="99"/>
      <c r="TTI886" s="99"/>
      <c r="TTJ886" s="99"/>
      <c r="TTK886" s="99"/>
      <c r="TTL886" s="99"/>
      <c r="TTM886" s="99"/>
      <c r="TTN886" s="99"/>
      <c r="TTO886" s="99"/>
      <c r="TTP886" s="99"/>
      <c r="TTQ886" s="99"/>
      <c r="TTR886" s="99"/>
      <c r="TTS886" s="99"/>
      <c r="TTT886" s="99"/>
      <c r="TTU886" s="99"/>
      <c r="TTV886" s="99"/>
      <c r="TTW886" s="99"/>
      <c r="TTX886" s="99"/>
      <c r="TTY886" s="99"/>
      <c r="TTZ886" s="99"/>
      <c r="TUA886" s="99"/>
      <c r="TUB886" s="99"/>
      <c r="TUC886" s="99"/>
      <c r="TUD886" s="99"/>
      <c r="TUE886" s="99"/>
      <c r="TUF886" s="99"/>
      <c r="TUG886" s="99"/>
      <c r="TUH886" s="99"/>
      <c r="TUI886" s="99"/>
      <c r="TUJ886" s="99"/>
      <c r="TUK886" s="99"/>
      <c r="TUL886" s="99"/>
      <c r="TUM886" s="99"/>
      <c r="TUN886" s="99"/>
      <c r="TUO886" s="99"/>
      <c r="TUP886" s="99"/>
      <c r="TUQ886" s="99"/>
      <c r="TUR886" s="99"/>
      <c r="TUS886" s="99"/>
      <c r="TUT886" s="99"/>
      <c r="TUU886" s="99"/>
      <c r="TUV886" s="99"/>
      <c r="TUW886" s="99"/>
      <c r="TUX886" s="99"/>
      <c r="TUY886" s="99"/>
      <c r="TUZ886" s="99"/>
      <c r="TVA886" s="99"/>
      <c r="TVB886" s="99"/>
      <c r="TVC886" s="99"/>
      <c r="TVD886" s="99"/>
      <c r="TVE886" s="99"/>
      <c r="TVF886" s="99"/>
      <c r="TVG886" s="99"/>
      <c r="TVH886" s="99"/>
      <c r="TVI886" s="99"/>
      <c r="TVJ886" s="99"/>
      <c r="TVK886" s="99"/>
      <c r="TVL886" s="99"/>
      <c r="TVM886" s="99"/>
      <c r="TVN886" s="99"/>
      <c r="TVO886" s="99"/>
      <c r="TVP886" s="99"/>
      <c r="TVQ886" s="99"/>
      <c r="TVR886" s="99"/>
      <c r="TVS886" s="99"/>
      <c r="TVT886" s="99"/>
      <c r="TVU886" s="99"/>
      <c r="TVV886" s="99"/>
      <c r="TVW886" s="99"/>
      <c r="TVX886" s="99"/>
      <c r="TVY886" s="99"/>
      <c r="TVZ886" s="99"/>
      <c r="TWA886" s="99"/>
      <c r="TWB886" s="99"/>
      <c r="TWC886" s="99"/>
      <c r="TWD886" s="99"/>
      <c r="TWE886" s="99"/>
      <c r="TWF886" s="99"/>
      <c r="TWG886" s="99"/>
      <c r="TWH886" s="99"/>
      <c r="TWI886" s="99"/>
      <c r="TWJ886" s="99"/>
      <c r="TWK886" s="99"/>
      <c r="TWL886" s="99"/>
      <c r="TWM886" s="99"/>
      <c r="TWN886" s="99"/>
      <c r="TWO886" s="99"/>
      <c r="TWP886" s="99"/>
      <c r="TWQ886" s="99"/>
      <c r="TWR886" s="99"/>
      <c r="TWS886" s="99"/>
      <c r="TWT886" s="99"/>
      <c r="TWU886" s="99"/>
      <c r="TWV886" s="99"/>
      <c r="TWW886" s="99"/>
      <c r="TWX886" s="99"/>
      <c r="TWY886" s="99"/>
      <c r="TWZ886" s="99"/>
      <c r="TXA886" s="99"/>
      <c r="TXB886" s="99"/>
      <c r="TXC886" s="99"/>
      <c r="TXD886" s="99"/>
      <c r="TXE886" s="99"/>
      <c r="TXF886" s="99"/>
      <c r="TXG886" s="99"/>
      <c r="TXH886" s="99"/>
      <c r="TXI886" s="99"/>
      <c r="TXJ886" s="99"/>
      <c r="TXK886" s="99"/>
      <c r="TXL886" s="99"/>
      <c r="TXM886" s="99"/>
      <c r="TXN886" s="99"/>
      <c r="TXO886" s="99"/>
      <c r="TXP886" s="99"/>
      <c r="TXQ886" s="99"/>
      <c r="TXR886" s="99"/>
      <c r="TXS886" s="99"/>
      <c r="TXT886" s="99"/>
      <c r="TXU886" s="99"/>
      <c r="TXV886" s="99"/>
      <c r="TXW886" s="99"/>
      <c r="TXX886" s="99"/>
      <c r="TXY886" s="99"/>
      <c r="TXZ886" s="99"/>
      <c r="TYA886" s="99"/>
      <c r="TYB886" s="99"/>
      <c r="TYC886" s="99"/>
      <c r="TYD886" s="99"/>
      <c r="TYE886" s="99"/>
      <c r="TYF886" s="99"/>
      <c r="TYG886" s="99"/>
      <c r="TYH886" s="99"/>
      <c r="TYI886" s="99"/>
      <c r="TYJ886" s="99"/>
      <c r="TYK886" s="99"/>
      <c r="TYL886" s="99"/>
      <c r="TYM886" s="99"/>
      <c r="TYN886" s="99"/>
      <c r="TYO886" s="99"/>
      <c r="TYP886" s="99"/>
      <c r="TYQ886" s="99"/>
      <c r="TYR886" s="99"/>
      <c r="TYS886" s="99"/>
      <c r="TYT886" s="99"/>
      <c r="TYU886" s="99"/>
      <c r="TYV886" s="99"/>
      <c r="TYW886" s="99"/>
      <c r="TYX886" s="99"/>
      <c r="TYY886" s="99"/>
      <c r="TYZ886" s="99"/>
      <c r="TZA886" s="99"/>
      <c r="TZB886" s="99"/>
      <c r="TZC886" s="99"/>
      <c r="TZD886" s="99"/>
      <c r="TZE886" s="99"/>
      <c r="TZF886" s="99"/>
      <c r="TZG886" s="99"/>
      <c r="TZH886" s="99"/>
      <c r="TZI886" s="99"/>
      <c r="TZJ886" s="99"/>
      <c r="TZK886" s="99"/>
      <c r="TZL886" s="99"/>
      <c r="TZM886" s="99"/>
      <c r="TZN886" s="99"/>
      <c r="TZO886" s="99"/>
      <c r="TZP886" s="99"/>
      <c r="TZQ886" s="99"/>
      <c r="TZR886" s="99"/>
      <c r="TZS886" s="99"/>
      <c r="TZT886" s="99"/>
      <c r="TZU886" s="99"/>
      <c r="TZV886" s="99"/>
      <c r="TZW886" s="99"/>
      <c r="TZX886" s="99"/>
      <c r="TZY886" s="99"/>
      <c r="TZZ886" s="99"/>
      <c r="UAA886" s="99"/>
      <c r="UAB886" s="99"/>
      <c r="UAC886" s="99"/>
      <c r="UAD886" s="99"/>
      <c r="UAE886" s="99"/>
      <c r="UAF886" s="99"/>
      <c r="UAG886" s="99"/>
      <c r="UAH886" s="99"/>
      <c r="UAI886" s="99"/>
      <c r="UAJ886" s="99"/>
      <c r="UAK886" s="99"/>
      <c r="UAL886" s="99"/>
      <c r="UAM886" s="99"/>
      <c r="UAN886" s="99"/>
      <c r="UAO886" s="99"/>
      <c r="UAP886" s="99"/>
      <c r="UAQ886" s="99"/>
      <c r="UAR886" s="99"/>
      <c r="UAS886" s="99"/>
      <c r="UAT886" s="99"/>
      <c r="UAU886" s="99"/>
      <c r="UAV886" s="99"/>
      <c r="UAW886" s="99"/>
      <c r="UAX886" s="99"/>
      <c r="UAY886" s="99"/>
      <c r="UAZ886" s="99"/>
      <c r="UBA886" s="99"/>
      <c r="UBB886" s="99"/>
      <c r="UBC886" s="99"/>
      <c r="UBD886" s="99"/>
      <c r="UBE886" s="99"/>
      <c r="UBF886" s="99"/>
      <c r="UBG886" s="99"/>
      <c r="UBH886" s="99"/>
      <c r="UBI886" s="99"/>
      <c r="UBJ886" s="99"/>
      <c r="UBK886" s="99"/>
      <c r="UBL886" s="99"/>
      <c r="UBM886" s="99"/>
      <c r="UBN886" s="99"/>
      <c r="UBO886" s="99"/>
      <c r="UBP886" s="99"/>
      <c r="UBQ886" s="99"/>
      <c r="UBR886" s="99"/>
      <c r="UBS886" s="99"/>
      <c r="UBT886" s="99"/>
      <c r="UBU886" s="99"/>
      <c r="UBV886" s="99"/>
      <c r="UBW886" s="99"/>
      <c r="UBX886" s="99"/>
      <c r="UBY886" s="99"/>
      <c r="UBZ886" s="99"/>
      <c r="UCA886" s="99"/>
      <c r="UCB886" s="99"/>
      <c r="UCC886" s="99"/>
      <c r="UCD886" s="99"/>
      <c r="UCE886" s="99"/>
      <c r="UCF886" s="99"/>
      <c r="UCG886" s="99"/>
      <c r="UCH886" s="99"/>
      <c r="UCI886" s="99"/>
      <c r="UCJ886" s="99"/>
      <c r="UCK886" s="99"/>
      <c r="UCL886" s="99"/>
      <c r="UCM886" s="99"/>
      <c r="UCN886" s="99"/>
      <c r="UCO886" s="99"/>
      <c r="UCP886" s="99"/>
      <c r="UCQ886" s="99"/>
      <c r="UCR886" s="99"/>
      <c r="UCS886" s="99"/>
      <c r="UCT886" s="99"/>
      <c r="UCU886" s="99"/>
      <c r="UCV886" s="99"/>
      <c r="UCW886" s="99"/>
      <c r="UCX886" s="99"/>
      <c r="UCY886" s="99"/>
      <c r="UCZ886" s="99"/>
      <c r="UDA886" s="99"/>
      <c r="UDB886" s="99"/>
      <c r="UDC886" s="99"/>
      <c r="UDD886" s="99"/>
      <c r="UDE886" s="99"/>
      <c r="UDF886" s="99"/>
      <c r="UDG886" s="99"/>
      <c r="UDH886" s="99"/>
      <c r="UDI886" s="99"/>
      <c r="UDJ886" s="99"/>
      <c r="UDK886" s="99"/>
      <c r="UDL886" s="99"/>
      <c r="UDM886" s="99"/>
      <c r="UDN886" s="99"/>
      <c r="UDO886" s="99"/>
      <c r="UDP886" s="99"/>
      <c r="UDQ886" s="99"/>
      <c r="UDR886" s="99"/>
      <c r="UDS886" s="99"/>
      <c r="UDT886" s="99"/>
      <c r="UDU886" s="99"/>
      <c r="UDV886" s="99"/>
      <c r="UDW886" s="99"/>
      <c r="UDX886" s="99"/>
      <c r="UDY886" s="99"/>
      <c r="UDZ886" s="99"/>
      <c r="UEA886" s="99"/>
      <c r="UEB886" s="99"/>
      <c r="UEC886" s="99"/>
      <c r="UED886" s="99"/>
      <c r="UEE886" s="99"/>
      <c r="UEF886" s="99"/>
      <c r="UEG886" s="99"/>
      <c r="UEH886" s="99"/>
      <c r="UEI886" s="99"/>
      <c r="UEJ886" s="99"/>
      <c r="UEK886" s="99"/>
      <c r="UEL886" s="99"/>
      <c r="UEM886" s="99"/>
      <c r="UEN886" s="99"/>
      <c r="UEO886" s="99"/>
      <c r="UEP886" s="99"/>
      <c r="UEQ886" s="99"/>
      <c r="UER886" s="99"/>
      <c r="UES886" s="99"/>
      <c r="UET886" s="99"/>
      <c r="UEU886" s="99"/>
      <c r="UEV886" s="99"/>
      <c r="UEW886" s="99"/>
      <c r="UEX886" s="99"/>
      <c r="UEY886" s="99"/>
      <c r="UEZ886" s="99"/>
      <c r="UFA886" s="99"/>
      <c r="UFB886" s="99"/>
      <c r="UFC886" s="99"/>
      <c r="UFD886" s="99"/>
      <c r="UFE886" s="99"/>
      <c r="UFF886" s="99"/>
      <c r="UFG886" s="99"/>
      <c r="UFH886" s="99"/>
      <c r="UFI886" s="99"/>
      <c r="UFJ886" s="99"/>
      <c r="UFK886" s="99"/>
      <c r="UFL886" s="99"/>
      <c r="UFM886" s="99"/>
      <c r="UFN886" s="99"/>
      <c r="UFO886" s="99"/>
      <c r="UFP886" s="99"/>
      <c r="UFQ886" s="99"/>
      <c r="UFR886" s="99"/>
      <c r="UFS886" s="99"/>
      <c r="UFT886" s="99"/>
      <c r="UFU886" s="99"/>
      <c r="UFV886" s="99"/>
      <c r="UFW886" s="99"/>
      <c r="UFX886" s="99"/>
      <c r="UFY886" s="99"/>
      <c r="UFZ886" s="99"/>
      <c r="UGA886" s="99"/>
      <c r="UGB886" s="99"/>
      <c r="UGC886" s="99"/>
      <c r="UGD886" s="99"/>
      <c r="UGE886" s="99"/>
      <c r="UGF886" s="99"/>
      <c r="UGG886" s="99"/>
      <c r="UGH886" s="99"/>
      <c r="UGI886" s="99"/>
      <c r="UGJ886" s="99"/>
      <c r="UGK886" s="99"/>
      <c r="UGL886" s="99"/>
      <c r="UGM886" s="99"/>
      <c r="UGN886" s="99"/>
      <c r="UGO886" s="99"/>
      <c r="UGP886" s="99"/>
      <c r="UGQ886" s="99"/>
      <c r="UGR886" s="99"/>
      <c r="UGS886" s="99"/>
      <c r="UGT886" s="99"/>
      <c r="UGU886" s="99"/>
      <c r="UGV886" s="99"/>
      <c r="UGW886" s="99"/>
      <c r="UGX886" s="99"/>
      <c r="UGY886" s="99"/>
      <c r="UGZ886" s="99"/>
      <c r="UHA886" s="99"/>
      <c r="UHB886" s="99"/>
      <c r="UHC886" s="99"/>
      <c r="UHD886" s="99"/>
      <c r="UHE886" s="99"/>
      <c r="UHF886" s="99"/>
      <c r="UHG886" s="99"/>
      <c r="UHH886" s="99"/>
      <c r="UHI886" s="99"/>
      <c r="UHJ886" s="99"/>
      <c r="UHK886" s="99"/>
      <c r="UHL886" s="99"/>
      <c r="UHM886" s="99"/>
      <c r="UHN886" s="99"/>
      <c r="UHO886" s="99"/>
      <c r="UHP886" s="99"/>
      <c r="UHQ886" s="99"/>
      <c r="UHR886" s="99"/>
      <c r="UHS886" s="99"/>
      <c r="UHT886" s="99"/>
      <c r="UHU886" s="99"/>
      <c r="UHV886" s="99"/>
      <c r="UHW886" s="99"/>
      <c r="UHX886" s="99"/>
      <c r="UHY886" s="99"/>
      <c r="UHZ886" s="99"/>
      <c r="UIA886" s="99"/>
      <c r="UIB886" s="99"/>
      <c r="UIC886" s="99"/>
      <c r="UID886" s="99"/>
      <c r="UIE886" s="99"/>
      <c r="UIF886" s="99"/>
      <c r="UIG886" s="99"/>
      <c r="UIH886" s="99"/>
      <c r="UII886" s="99"/>
      <c r="UIJ886" s="99"/>
      <c r="UIK886" s="99"/>
      <c r="UIL886" s="99"/>
      <c r="UIM886" s="99"/>
      <c r="UIN886" s="99"/>
      <c r="UIO886" s="99"/>
      <c r="UIP886" s="99"/>
      <c r="UIQ886" s="99"/>
      <c r="UIR886" s="99"/>
      <c r="UIS886" s="99"/>
      <c r="UIT886" s="99"/>
      <c r="UIU886" s="99"/>
      <c r="UIV886" s="99"/>
      <c r="UIW886" s="99"/>
      <c r="UIX886" s="99"/>
      <c r="UIY886" s="99"/>
      <c r="UIZ886" s="99"/>
      <c r="UJA886" s="99"/>
      <c r="UJB886" s="99"/>
      <c r="UJC886" s="99"/>
      <c r="UJD886" s="99"/>
      <c r="UJE886" s="99"/>
      <c r="UJF886" s="99"/>
      <c r="UJG886" s="99"/>
      <c r="UJH886" s="99"/>
      <c r="UJI886" s="99"/>
      <c r="UJJ886" s="99"/>
      <c r="UJK886" s="99"/>
      <c r="UJL886" s="99"/>
      <c r="UJM886" s="99"/>
      <c r="UJN886" s="99"/>
      <c r="UJO886" s="99"/>
      <c r="UJP886" s="99"/>
      <c r="UJQ886" s="99"/>
      <c r="UJR886" s="99"/>
      <c r="UJS886" s="99"/>
      <c r="UJT886" s="99"/>
      <c r="UJU886" s="99"/>
      <c r="UJV886" s="99"/>
      <c r="UJW886" s="99"/>
      <c r="UJX886" s="99"/>
      <c r="UJY886" s="99"/>
      <c r="UJZ886" s="99"/>
      <c r="UKA886" s="99"/>
      <c r="UKB886" s="99"/>
      <c r="UKC886" s="99"/>
      <c r="UKD886" s="99"/>
      <c r="UKE886" s="99"/>
      <c r="UKF886" s="99"/>
      <c r="UKG886" s="99"/>
      <c r="UKH886" s="99"/>
      <c r="UKI886" s="99"/>
      <c r="UKJ886" s="99"/>
      <c r="UKK886" s="99"/>
      <c r="UKL886" s="99"/>
      <c r="UKM886" s="99"/>
      <c r="UKN886" s="99"/>
      <c r="UKO886" s="99"/>
      <c r="UKP886" s="99"/>
      <c r="UKQ886" s="99"/>
      <c r="UKR886" s="99"/>
      <c r="UKS886" s="99"/>
      <c r="UKT886" s="99"/>
      <c r="UKU886" s="99"/>
      <c r="UKV886" s="99"/>
      <c r="UKW886" s="99"/>
      <c r="UKX886" s="99"/>
      <c r="UKY886" s="99"/>
      <c r="UKZ886" s="99"/>
      <c r="ULA886" s="99"/>
      <c r="ULB886" s="99"/>
      <c r="ULC886" s="99"/>
      <c r="ULD886" s="99"/>
      <c r="ULE886" s="99"/>
      <c r="ULF886" s="99"/>
      <c r="ULG886" s="99"/>
      <c r="ULH886" s="99"/>
      <c r="ULI886" s="99"/>
      <c r="ULJ886" s="99"/>
      <c r="ULK886" s="99"/>
      <c r="ULL886" s="99"/>
      <c r="ULM886" s="99"/>
      <c r="ULN886" s="99"/>
      <c r="ULO886" s="99"/>
      <c r="ULP886" s="99"/>
      <c r="ULQ886" s="99"/>
      <c r="ULR886" s="99"/>
      <c r="ULS886" s="99"/>
      <c r="ULT886" s="99"/>
      <c r="ULU886" s="99"/>
      <c r="ULV886" s="99"/>
      <c r="ULW886" s="99"/>
      <c r="ULX886" s="99"/>
      <c r="ULY886" s="99"/>
      <c r="ULZ886" s="99"/>
      <c r="UMA886" s="99"/>
      <c r="UMB886" s="99"/>
      <c r="UMC886" s="99"/>
      <c r="UMD886" s="99"/>
      <c r="UME886" s="99"/>
      <c r="UMF886" s="99"/>
      <c r="UMG886" s="99"/>
      <c r="UMH886" s="99"/>
      <c r="UMI886" s="99"/>
      <c r="UMJ886" s="99"/>
      <c r="UMK886" s="99"/>
      <c r="UML886" s="99"/>
      <c r="UMM886" s="99"/>
      <c r="UMN886" s="99"/>
      <c r="UMO886" s="99"/>
      <c r="UMP886" s="99"/>
      <c r="UMQ886" s="99"/>
      <c r="UMR886" s="99"/>
      <c r="UMS886" s="99"/>
      <c r="UMT886" s="99"/>
      <c r="UMU886" s="99"/>
      <c r="UMV886" s="99"/>
      <c r="UMW886" s="99"/>
      <c r="UMX886" s="99"/>
      <c r="UMY886" s="99"/>
      <c r="UMZ886" s="99"/>
      <c r="UNA886" s="99"/>
      <c r="UNB886" s="99"/>
      <c r="UNC886" s="99"/>
      <c r="UND886" s="99"/>
      <c r="UNE886" s="99"/>
      <c r="UNF886" s="99"/>
      <c r="UNG886" s="99"/>
      <c r="UNH886" s="99"/>
      <c r="UNI886" s="99"/>
      <c r="UNJ886" s="99"/>
      <c r="UNK886" s="99"/>
      <c r="UNL886" s="99"/>
      <c r="UNM886" s="99"/>
      <c r="UNN886" s="99"/>
      <c r="UNO886" s="99"/>
      <c r="UNP886" s="99"/>
      <c r="UNQ886" s="99"/>
      <c r="UNR886" s="99"/>
      <c r="UNS886" s="99"/>
      <c r="UNT886" s="99"/>
      <c r="UNU886" s="99"/>
      <c r="UNV886" s="99"/>
      <c r="UNW886" s="99"/>
      <c r="UNX886" s="99"/>
      <c r="UNY886" s="99"/>
      <c r="UNZ886" s="99"/>
      <c r="UOA886" s="99"/>
      <c r="UOB886" s="99"/>
      <c r="UOC886" s="99"/>
      <c r="UOD886" s="99"/>
      <c r="UOE886" s="99"/>
      <c r="UOF886" s="99"/>
      <c r="UOG886" s="99"/>
      <c r="UOH886" s="99"/>
      <c r="UOI886" s="99"/>
      <c r="UOJ886" s="99"/>
      <c r="UOK886" s="99"/>
      <c r="UOL886" s="99"/>
      <c r="UOM886" s="99"/>
      <c r="UON886" s="99"/>
      <c r="UOO886" s="99"/>
      <c r="UOP886" s="99"/>
      <c r="UOQ886" s="99"/>
      <c r="UOR886" s="99"/>
      <c r="UOS886" s="99"/>
      <c r="UOT886" s="99"/>
      <c r="UOU886" s="99"/>
      <c r="UOV886" s="99"/>
      <c r="UOW886" s="99"/>
      <c r="UOX886" s="99"/>
      <c r="UOY886" s="99"/>
      <c r="UOZ886" s="99"/>
      <c r="UPA886" s="99"/>
      <c r="UPB886" s="99"/>
      <c r="UPC886" s="99"/>
      <c r="UPD886" s="99"/>
      <c r="UPE886" s="99"/>
      <c r="UPF886" s="99"/>
      <c r="UPG886" s="99"/>
      <c r="UPH886" s="99"/>
      <c r="UPI886" s="99"/>
      <c r="UPJ886" s="99"/>
      <c r="UPK886" s="99"/>
      <c r="UPL886" s="99"/>
      <c r="UPM886" s="99"/>
      <c r="UPN886" s="99"/>
      <c r="UPO886" s="99"/>
      <c r="UPP886" s="99"/>
      <c r="UPQ886" s="99"/>
      <c r="UPR886" s="99"/>
      <c r="UPS886" s="99"/>
      <c r="UPT886" s="99"/>
      <c r="UPU886" s="99"/>
      <c r="UPV886" s="99"/>
      <c r="UPW886" s="99"/>
      <c r="UPX886" s="99"/>
      <c r="UPY886" s="99"/>
      <c r="UPZ886" s="99"/>
      <c r="UQA886" s="99"/>
      <c r="UQB886" s="99"/>
      <c r="UQC886" s="99"/>
      <c r="UQD886" s="99"/>
      <c r="UQE886" s="99"/>
      <c r="UQF886" s="99"/>
      <c r="UQG886" s="99"/>
      <c r="UQH886" s="99"/>
      <c r="UQI886" s="99"/>
      <c r="UQJ886" s="99"/>
      <c r="UQK886" s="99"/>
      <c r="UQL886" s="99"/>
      <c r="UQM886" s="99"/>
      <c r="UQN886" s="99"/>
      <c r="UQO886" s="99"/>
      <c r="UQP886" s="99"/>
      <c r="UQQ886" s="99"/>
      <c r="UQR886" s="99"/>
      <c r="UQS886" s="99"/>
      <c r="UQT886" s="99"/>
      <c r="UQU886" s="99"/>
      <c r="UQV886" s="99"/>
      <c r="UQW886" s="99"/>
      <c r="UQX886" s="99"/>
      <c r="UQY886" s="99"/>
      <c r="UQZ886" s="99"/>
      <c r="URA886" s="99"/>
      <c r="URB886" s="99"/>
      <c r="URC886" s="99"/>
      <c r="URD886" s="99"/>
      <c r="URE886" s="99"/>
      <c r="URF886" s="99"/>
      <c r="URG886" s="99"/>
      <c r="URH886" s="99"/>
      <c r="URI886" s="99"/>
      <c r="URJ886" s="99"/>
      <c r="URK886" s="99"/>
      <c r="URL886" s="99"/>
      <c r="URM886" s="99"/>
      <c r="URN886" s="99"/>
      <c r="URO886" s="99"/>
      <c r="URP886" s="99"/>
      <c r="URQ886" s="99"/>
      <c r="URR886" s="99"/>
      <c r="URS886" s="99"/>
      <c r="URT886" s="99"/>
      <c r="URU886" s="99"/>
      <c r="URV886" s="99"/>
      <c r="URW886" s="99"/>
      <c r="URX886" s="99"/>
      <c r="URY886" s="99"/>
      <c r="URZ886" s="99"/>
      <c r="USA886" s="99"/>
      <c r="USB886" s="99"/>
      <c r="USC886" s="99"/>
      <c r="USD886" s="99"/>
      <c r="USE886" s="99"/>
      <c r="USF886" s="99"/>
      <c r="USG886" s="99"/>
      <c r="USH886" s="99"/>
      <c r="USI886" s="99"/>
      <c r="USJ886" s="99"/>
      <c r="USK886" s="99"/>
      <c r="USL886" s="99"/>
      <c r="USM886" s="99"/>
      <c r="USN886" s="99"/>
      <c r="USO886" s="99"/>
      <c r="USP886" s="99"/>
      <c r="USQ886" s="99"/>
      <c r="USR886" s="99"/>
      <c r="USS886" s="99"/>
      <c r="UST886" s="99"/>
      <c r="USU886" s="99"/>
      <c r="USV886" s="99"/>
      <c r="USW886" s="99"/>
      <c r="USX886" s="99"/>
      <c r="USY886" s="99"/>
      <c r="USZ886" s="99"/>
      <c r="UTA886" s="99"/>
      <c r="UTB886" s="99"/>
      <c r="UTC886" s="99"/>
      <c r="UTD886" s="99"/>
      <c r="UTE886" s="99"/>
      <c r="UTF886" s="99"/>
      <c r="UTG886" s="99"/>
      <c r="UTH886" s="99"/>
      <c r="UTI886" s="99"/>
      <c r="UTJ886" s="99"/>
      <c r="UTK886" s="99"/>
      <c r="UTL886" s="99"/>
      <c r="UTM886" s="99"/>
      <c r="UTN886" s="99"/>
      <c r="UTO886" s="99"/>
      <c r="UTP886" s="99"/>
      <c r="UTQ886" s="99"/>
      <c r="UTR886" s="99"/>
      <c r="UTS886" s="99"/>
      <c r="UTT886" s="99"/>
      <c r="UTU886" s="99"/>
      <c r="UTV886" s="99"/>
      <c r="UTW886" s="99"/>
      <c r="UTX886" s="99"/>
      <c r="UTY886" s="99"/>
      <c r="UTZ886" s="99"/>
      <c r="UUA886" s="99"/>
      <c r="UUB886" s="99"/>
      <c r="UUC886" s="99"/>
      <c r="UUD886" s="99"/>
      <c r="UUE886" s="99"/>
      <c r="UUF886" s="99"/>
      <c r="UUG886" s="99"/>
      <c r="UUH886" s="99"/>
      <c r="UUI886" s="99"/>
      <c r="UUJ886" s="99"/>
      <c r="UUK886" s="99"/>
      <c r="UUL886" s="99"/>
      <c r="UUM886" s="99"/>
      <c r="UUN886" s="99"/>
      <c r="UUO886" s="99"/>
      <c r="UUP886" s="99"/>
      <c r="UUQ886" s="99"/>
      <c r="UUR886" s="99"/>
      <c r="UUS886" s="99"/>
      <c r="UUT886" s="99"/>
      <c r="UUU886" s="99"/>
      <c r="UUV886" s="99"/>
      <c r="UUW886" s="99"/>
      <c r="UUX886" s="99"/>
      <c r="UUY886" s="99"/>
      <c r="UUZ886" s="99"/>
      <c r="UVA886" s="99"/>
      <c r="UVB886" s="99"/>
      <c r="UVC886" s="99"/>
      <c r="UVD886" s="99"/>
      <c r="UVE886" s="99"/>
      <c r="UVF886" s="99"/>
      <c r="UVG886" s="99"/>
      <c r="UVH886" s="99"/>
      <c r="UVI886" s="99"/>
      <c r="UVJ886" s="99"/>
      <c r="UVK886" s="99"/>
      <c r="UVL886" s="99"/>
      <c r="UVM886" s="99"/>
      <c r="UVN886" s="99"/>
      <c r="UVO886" s="99"/>
      <c r="UVP886" s="99"/>
      <c r="UVQ886" s="99"/>
      <c r="UVR886" s="99"/>
      <c r="UVS886" s="99"/>
      <c r="UVT886" s="99"/>
      <c r="UVU886" s="99"/>
      <c r="UVV886" s="99"/>
      <c r="UVW886" s="99"/>
      <c r="UVX886" s="99"/>
      <c r="UVY886" s="99"/>
      <c r="UVZ886" s="99"/>
      <c r="UWA886" s="99"/>
      <c r="UWB886" s="99"/>
      <c r="UWC886" s="99"/>
      <c r="UWD886" s="99"/>
      <c r="UWE886" s="99"/>
      <c r="UWF886" s="99"/>
      <c r="UWG886" s="99"/>
      <c r="UWH886" s="99"/>
      <c r="UWI886" s="99"/>
      <c r="UWJ886" s="99"/>
      <c r="UWK886" s="99"/>
      <c r="UWL886" s="99"/>
      <c r="UWM886" s="99"/>
      <c r="UWN886" s="99"/>
      <c r="UWO886" s="99"/>
      <c r="UWP886" s="99"/>
      <c r="UWQ886" s="99"/>
      <c r="UWR886" s="99"/>
      <c r="UWS886" s="99"/>
      <c r="UWT886" s="99"/>
      <c r="UWU886" s="99"/>
      <c r="UWV886" s="99"/>
      <c r="UWW886" s="99"/>
      <c r="UWX886" s="99"/>
      <c r="UWY886" s="99"/>
      <c r="UWZ886" s="99"/>
      <c r="UXA886" s="99"/>
      <c r="UXB886" s="99"/>
      <c r="UXC886" s="99"/>
      <c r="UXD886" s="99"/>
      <c r="UXE886" s="99"/>
      <c r="UXF886" s="99"/>
      <c r="UXG886" s="99"/>
      <c r="UXH886" s="99"/>
      <c r="UXI886" s="99"/>
      <c r="UXJ886" s="99"/>
      <c r="UXK886" s="99"/>
      <c r="UXL886" s="99"/>
      <c r="UXM886" s="99"/>
      <c r="UXN886" s="99"/>
      <c r="UXO886" s="99"/>
      <c r="UXP886" s="99"/>
      <c r="UXQ886" s="99"/>
      <c r="UXR886" s="99"/>
      <c r="UXS886" s="99"/>
      <c r="UXT886" s="99"/>
      <c r="UXU886" s="99"/>
      <c r="UXV886" s="99"/>
      <c r="UXW886" s="99"/>
      <c r="UXX886" s="99"/>
      <c r="UXY886" s="99"/>
      <c r="UXZ886" s="99"/>
      <c r="UYA886" s="99"/>
      <c r="UYB886" s="99"/>
      <c r="UYC886" s="99"/>
      <c r="UYD886" s="99"/>
      <c r="UYE886" s="99"/>
      <c r="UYF886" s="99"/>
      <c r="UYG886" s="99"/>
      <c r="UYH886" s="99"/>
      <c r="UYI886" s="99"/>
      <c r="UYJ886" s="99"/>
      <c r="UYK886" s="99"/>
      <c r="UYL886" s="99"/>
      <c r="UYM886" s="99"/>
      <c r="UYN886" s="99"/>
      <c r="UYO886" s="99"/>
      <c r="UYP886" s="99"/>
      <c r="UYQ886" s="99"/>
      <c r="UYR886" s="99"/>
      <c r="UYS886" s="99"/>
      <c r="UYT886" s="99"/>
      <c r="UYU886" s="99"/>
      <c r="UYV886" s="99"/>
      <c r="UYW886" s="99"/>
      <c r="UYX886" s="99"/>
      <c r="UYY886" s="99"/>
      <c r="UYZ886" s="99"/>
      <c r="UZA886" s="99"/>
      <c r="UZB886" s="99"/>
      <c r="UZC886" s="99"/>
      <c r="UZD886" s="99"/>
      <c r="UZE886" s="99"/>
      <c r="UZF886" s="99"/>
      <c r="UZG886" s="99"/>
      <c r="UZH886" s="99"/>
      <c r="UZI886" s="99"/>
      <c r="UZJ886" s="99"/>
      <c r="UZK886" s="99"/>
      <c r="UZL886" s="99"/>
      <c r="UZM886" s="99"/>
      <c r="UZN886" s="99"/>
      <c r="UZO886" s="99"/>
      <c r="UZP886" s="99"/>
      <c r="UZQ886" s="99"/>
      <c r="UZR886" s="99"/>
      <c r="UZS886" s="99"/>
      <c r="UZT886" s="99"/>
      <c r="UZU886" s="99"/>
      <c r="UZV886" s="99"/>
      <c r="UZW886" s="99"/>
      <c r="UZX886" s="99"/>
      <c r="UZY886" s="99"/>
      <c r="UZZ886" s="99"/>
      <c r="VAA886" s="99"/>
      <c r="VAB886" s="99"/>
      <c r="VAC886" s="99"/>
      <c r="VAD886" s="99"/>
      <c r="VAE886" s="99"/>
      <c r="VAF886" s="99"/>
      <c r="VAG886" s="99"/>
      <c r="VAH886" s="99"/>
      <c r="VAI886" s="99"/>
      <c r="VAJ886" s="99"/>
      <c r="VAK886" s="99"/>
      <c r="VAL886" s="99"/>
      <c r="VAM886" s="99"/>
      <c r="VAN886" s="99"/>
      <c r="VAO886" s="99"/>
      <c r="VAP886" s="99"/>
      <c r="VAQ886" s="99"/>
      <c r="VAR886" s="99"/>
      <c r="VAS886" s="99"/>
      <c r="VAT886" s="99"/>
      <c r="VAU886" s="99"/>
      <c r="VAV886" s="99"/>
      <c r="VAW886" s="99"/>
      <c r="VAX886" s="99"/>
      <c r="VAY886" s="99"/>
      <c r="VAZ886" s="99"/>
      <c r="VBA886" s="99"/>
      <c r="VBB886" s="99"/>
      <c r="VBC886" s="99"/>
      <c r="VBD886" s="99"/>
      <c r="VBE886" s="99"/>
      <c r="VBF886" s="99"/>
      <c r="VBG886" s="99"/>
      <c r="VBH886" s="99"/>
      <c r="VBI886" s="99"/>
      <c r="VBJ886" s="99"/>
      <c r="VBK886" s="99"/>
      <c r="VBL886" s="99"/>
      <c r="VBM886" s="99"/>
      <c r="VBN886" s="99"/>
      <c r="VBO886" s="99"/>
      <c r="VBP886" s="99"/>
      <c r="VBQ886" s="99"/>
      <c r="VBR886" s="99"/>
      <c r="VBS886" s="99"/>
      <c r="VBT886" s="99"/>
      <c r="VBU886" s="99"/>
      <c r="VBV886" s="99"/>
      <c r="VBW886" s="99"/>
      <c r="VBX886" s="99"/>
      <c r="VBY886" s="99"/>
      <c r="VBZ886" s="99"/>
      <c r="VCA886" s="99"/>
      <c r="VCB886" s="99"/>
      <c r="VCC886" s="99"/>
      <c r="VCD886" s="99"/>
      <c r="VCE886" s="99"/>
      <c r="VCF886" s="99"/>
      <c r="VCG886" s="99"/>
      <c r="VCH886" s="99"/>
      <c r="VCI886" s="99"/>
      <c r="VCJ886" s="99"/>
      <c r="VCK886" s="99"/>
      <c r="VCL886" s="99"/>
      <c r="VCM886" s="99"/>
      <c r="VCN886" s="99"/>
      <c r="VCO886" s="99"/>
      <c r="VCP886" s="99"/>
      <c r="VCQ886" s="99"/>
      <c r="VCR886" s="99"/>
      <c r="VCS886" s="99"/>
      <c r="VCT886" s="99"/>
      <c r="VCU886" s="99"/>
      <c r="VCV886" s="99"/>
      <c r="VCW886" s="99"/>
      <c r="VCX886" s="99"/>
      <c r="VCY886" s="99"/>
      <c r="VCZ886" s="99"/>
      <c r="VDA886" s="99"/>
      <c r="VDB886" s="99"/>
      <c r="VDC886" s="99"/>
      <c r="VDD886" s="99"/>
      <c r="VDE886" s="99"/>
      <c r="VDF886" s="99"/>
      <c r="VDG886" s="99"/>
      <c r="VDH886" s="99"/>
      <c r="VDI886" s="99"/>
      <c r="VDJ886" s="99"/>
      <c r="VDK886" s="99"/>
      <c r="VDL886" s="99"/>
      <c r="VDM886" s="99"/>
      <c r="VDN886" s="99"/>
      <c r="VDO886" s="99"/>
      <c r="VDP886" s="99"/>
      <c r="VDQ886" s="99"/>
      <c r="VDR886" s="99"/>
      <c r="VDS886" s="99"/>
      <c r="VDT886" s="99"/>
      <c r="VDU886" s="99"/>
      <c r="VDV886" s="99"/>
      <c r="VDW886" s="99"/>
      <c r="VDX886" s="99"/>
      <c r="VDY886" s="99"/>
      <c r="VDZ886" s="99"/>
      <c r="VEA886" s="99"/>
      <c r="VEB886" s="99"/>
      <c r="VEC886" s="99"/>
      <c r="VED886" s="99"/>
      <c r="VEE886" s="99"/>
      <c r="VEF886" s="99"/>
      <c r="VEG886" s="99"/>
      <c r="VEH886" s="99"/>
      <c r="VEI886" s="99"/>
      <c r="VEJ886" s="99"/>
      <c r="VEK886" s="99"/>
      <c r="VEL886" s="99"/>
      <c r="VEM886" s="99"/>
      <c r="VEN886" s="99"/>
      <c r="VEO886" s="99"/>
      <c r="VEP886" s="99"/>
      <c r="VEQ886" s="99"/>
      <c r="VER886" s="99"/>
      <c r="VES886" s="99"/>
      <c r="VET886" s="99"/>
      <c r="VEU886" s="99"/>
      <c r="VEV886" s="99"/>
      <c r="VEW886" s="99"/>
      <c r="VEX886" s="99"/>
      <c r="VEY886" s="99"/>
      <c r="VEZ886" s="99"/>
      <c r="VFA886" s="99"/>
      <c r="VFB886" s="99"/>
      <c r="VFC886" s="99"/>
      <c r="VFD886" s="99"/>
      <c r="VFE886" s="99"/>
      <c r="VFF886" s="99"/>
      <c r="VFG886" s="99"/>
      <c r="VFH886" s="99"/>
      <c r="VFI886" s="99"/>
      <c r="VFJ886" s="99"/>
      <c r="VFK886" s="99"/>
      <c r="VFL886" s="99"/>
      <c r="VFM886" s="99"/>
      <c r="VFN886" s="99"/>
      <c r="VFO886" s="99"/>
      <c r="VFP886" s="99"/>
      <c r="VFQ886" s="99"/>
      <c r="VFR886" s="99"/>
      <c r="VFS886" s="99"/>
      <c r="VFT886" s="99"/>
      <c r="VFU886" s="99"/>
      <c r="VFV886" s="99"/>
      <c r="VFW886" s="99"/>
      <c r="VFX886" s="99"/>
      <c r="VFY886" s="99"/>
      <c r="VFZ886" s="99"/>
      <c r="VGA886" s="99"/>
      <c r="VGB886" s="99"/>
      <c r="VGC886" s="99"/>
      <c r="VGD886" s="99"/>
      <c r="VGE886" s="99"/>
      <c r="VGF886" s="99"/>
      <c r="VGG886" s="99"/>
      <c r="VGH886" s="99"/>
      <c r="VGI886" s="99"/>
      <c r="VGJ886" s="99"/>
      <c r="VGK886" s="99"/>
      <c r="VGL886" s="99"/>
      <c r="VGM886" s="99"/>
      <c r="VGN886" s="99"/>
      <c r="VGO886" s="99"/>
      <c r="VGP886" s="99"/>
      <c r="VGQ886" s="99"/>
      <c r="VGR886" s="99"/>
      <c r="VGS886" s="99"/>
      <c r="VGT886" s="99"/>
      <c r="VGU886" s="99"/>
      <c r="VGV886" s="99"/>
      <c r="VGW886" s="99"/>
      <c r="VGX886" s="99"/>
      <c r="VGY886" s="99"/>
      <c r="VGZ886" s="99"/>
      <c r="VHA886" s="99"/>
      <c r="VHB886" s="99"/>
      <c r="VHC886" s="99"/>
      <c r="VHD886" s="99"/>
      <c r="VHE886" s="99"/>
      <c r="VHF886" s="99"/>
      <c r="VHG886" s="99"/>
      <c r="VHH886" s="99"/>
      <c r="VHI886" s="99"/>
      <c r="VHJ886" s="99"/>
      <c r="VHK886" s="99"/>
      <c r="VHL886" s="99"/>
      <c r="VHM886" s="99"/>
      <c r="VHN886" s="99"/>
      <c r="VHO886" s="99"/>
      <c r="VHP886" s="99"/>
      <c r="VHQ886" s="99"/>
      <c r="VHR886" s="99"/>
      <c r="VHS886" s="99"/>
      <c r="VHT886" s="99"/>
      <c r="VHU886" s="99"/>
      <c r="VHV886" s="99"/>
      <c r="VHW886" s="99"/>
      <c r="VHX886" s="99"/>
      <c r="VHY886" s="99"/>
      <c r="VHZ886" s="99"/>
      <c r="VIA886" s="99"/>
      <c r="VIB886" s="99"/>
      <c r="VIC886" s="99"/>
      <c r="VID886" s="99"/>
      <c r="VIE886" s="99"/>
      <c r="VIF886" s="99"/>
      <c r="VIG886" s="99"/>
      <c r="VIH886" s="99"/>
      <c r="VII886" s="99"/>
      <c r="VIJ886" s="99"/>
      <c r="VIK886" s="99"/>
      <c r="VIL886" s="99"/>
      <c r="VIM886" s="99"/>
      <c r="VIN886" s="99"/>
      <c r="VIO886" s="99"/>
      <c r="VIP886" s="99"/>
      <c r="VIQ886" s="99"/>
      <c r="VIR886" s="99"/>
      <c r="VIS886" s="99"/>
      <c r="VIT886" s="99"/>
      <c r="VIU886" s="99"/>
      <c r="VIV886" s="99"/>
      <c r="VIW886" s="99"/>
      <c r="VIX886" s="99"/>
      <c r="VIY886" s="99"/>
      <c r="VIZ886" s="99"/>
      <c r="VJA886" s="99"/>
      <c r="VJB886" s="99"/>
      <c r="VJC886" s="99"/>
      <c r="VJD886" s="99"/>
      <c r="VJE886" s="99"/>
      <c r="VJF886" s="99"/>
      <c r="VJG886" s="99"/>
      <c r="VJH886" s="99"/>
      <c r="VJI886" s="99"/>
      <c r="VJJ886" s="99"/>
      <c r="VJK886" s="99"/>
      <c r="VJL886" s="99"/>
      <c r="VJM886" s="99"/>
      <c r="VJN886" s="99"/>
      <c r="VJO886" s="99"/>
      <c r="VJP886" s="99"/>
      <c r="VJQ886" s="99"/>
      <c r="VJR886" s="99"/>
      <c r="VJS886" s="99"/>
      <c r="VJT886" s="99"/>
      <c r="VJU886" s="99"/>
      <c r="VJV886" s="99"/>
      <c r="VJW886" s="99"/>
      <c r="VJX886" s="99"/>
      <c r="VJY886" s="99"/>
      <c r="VJZ886" s="99"/>
      <c r="VKA886" s="99"/>
      <c r="VKB886" s="99"/>
      <c r="VKC886" s="99"/>
      <c r="VKD886" s="99"/>
      <c r="VKE886" s="99"/>
      <c r="VKF886" s="99"/>
      <c r="VKG886" s="99"/>
      <c r="VKH886" s="99"/>
      <c r="VKI886" s="99"/>
      <c r="VKJ886" s="99"/>
      <c r="VKK886" s="99"/>
      <c r="VKL886" s="99"/>
      <c r="VKM886" s="99"/>
      <c r="VKN886" s="99"/>
      <c r="VKO886" s="99"/>
      <c r="VKP886" s="99"/>
      <c r="VKQ886" s="99"/>
      <c r="VKR886" s="99"/>
      <c r="VKS886" s="99"/>
      <c r="VKT886" s="99"/>
      <c r="VKU886" s="99"/>
      <c r="VKV886" s="99"/>
      <c r="VKW886" s="99"/>
      <c r="VKX886" s="99"/>
      <c r="VKY886" s="99"/>
      <c r="VKZ886" s="99"/>
      <c r="VLA886" s="99"/>
      <c r="VLB886" s="99"/>
      <c r="VLC886" s="99"/>
      <c r="VLD886" s="99"/>
      <c r="VLE886" s="99"/>
      <c r="VLF886" s="99"/>
      <c r="VLG886" s="99"/>
      <c r="VLH886" s="99"/>
      <c r="VLI886" s="99"/>
      <c r="VLJ886" s="99"/>
      <c r="VLK886" s="99"/>
      <c r="VLL886" s="99"/>
      <c r="VLM886" s="99"/>
      <c r="VLN886" s="99"/>
      <c r="VLO886" s="99"/>
      <c r="VLP886" s="99"/>
      <c r="VLQ886" s="99"/>
      <c r="VLR886" s="99"/>
      <c r="VLS886" s="99"/>
      <c r="VLT886" s="99"/>
      <c r="VLU886" s="99"/>
      <c r="VLV886" s="99"/>
      <c r="VLW886" s="99"/>
      <c r="VLX886" s="99"/>
      <c r="VLY886" s="99"/>
      <c r="VLZ886" s="99"/>
      <c r="VMA886" s="99"/>
      <c r="VMB886" s="99"/>
      <c r="VMC886" s="99"/>
      <c r="VMD886" s="99"/>
      <c r="VME886" s="99"/>
      <c r="VMF886" s="99"/>
      <c r="VMG886" s="99"/>
      <c r="VMH886" s="99"/>
      <c r="VMI886" s="99"/>
      <c r="VMJ886" s="99"/>
      <c r="VMK886" s="99"/>
      <c r="VML886" s="99"/>
      <c r="VMM886" s="99"/>
      <c r="VMN886" s="99"/>
      <c r="VMO886" s="99"/>
      <c r="VMP886" s="99"/>
      <c r="VMQ886" s="99"/>
      <c r="VMR886" s="99"/>
      <c r="VMS886" s="99"/>
      <c r="VMT886" s="99"/>
      <c r="VMU886" s="99"/>
      <c r="VMV886" s="99"/>
      <c r="VMW886" s="99"/>
      <c r="VMX886" s="99"/>
      <c r="VMY886" s="99"/>
      <c r="VMZ886" s="99"/>
      <c r="VNA886" s="99"/>
      <c r="VNB886" s="99"/>
      <c r="VNC886" s="99"/>
      <c r="VND886" s="99"/>
      <c r="VNE886" s="99"/>
      <c r="VNF886" s="99"/>
      <c r="VNG886" s="99"/>
      <c r="VNH886" s="99"/>
      <c r="VNI886" s="99"/>
      <c r="VNJ886" s="99"/>
      <c r="VNK886" s="99"/>
      <c r="VNL886" s="99"/>
      <c r="VNM886" s="99"/>
      <c r="VNN886" s="99"/>
      <c r="VNO886" s="99"/>
      <c r="VNP886" s="99"/>
      <c r="VNQ886" s="99"/>
      <c r="VNR886" s="99"/>
      <c r="VNS886" s="99"/>
      <c r="VNT886" s="99"/>
      <c r="VNU886" s="99"/>
      <c r="VNV886" s="99"/>
      <c r="VNW886" s="99"/>
      <c r="VNX886" s="99"/>
      <c r="VNY886" s="99"/>
      <c r="VNZ886" s="99"/>
      <c r="VOA886" s="99"/>
      <c r="VOB886" s="99"/>
      <c r="VOC886" s="99"/>
      <c r="VOD886" s="99"/>
      <c r="VOE886" s="99"/>
      <c r="VOF886" s="99"/>
      <c r="VOG886" s="99"/>
      <c r="VOH886" s="99"/>
      <c r="VOI886" s="99"/>
      <c r="VOJ886" s="99"/>
      <c r="VOK886" s="99"/>
      <c r="VOL886" s="99"/>
      <c r="VOM886" s="99"/>
      <c r="VON886" s="99"/>
      <c r="VOO886" s="99"/>
      <c r="VOP886" s="99"/>
      <c r="VOQ886" s="99"/>
      <c r="VOR886" s="99"/>
      <c r="VOS886" s="99"/>
      <c r="VOT886" s="99"/>
      <c r="VOU886" s="99"/>
      <c r="VOV886" s="99"/>
      <c r="VOW886" s="99"/>
      <c r="VOX886" s="99"/>
      <c r="VOY886" s="99"/>
      <c r="VOZ886" s="99"/>
      <c r="VPA886" s="99"/>
      <c r="VPB886" s="99"/>
      <c r="VPC886" s="99"/>
      <c r="VPD886" s="99"/>
      <c r="VPE886" s="99"/>
      <c r="VPF886" s="99"/>
      <c r="VPG886" s="99"/>
      <c r="VPH886" s="99"/>
      <c r="VPI886" s="99"/>
      <c r="VPJ886" s="99"/>
      <c r="VPK886" s="99"/>
      <c r="VPL886" s="99"/>
      <c r="VPM886" s="99"/>
      <c r="VPN886" s="99"/>
      <c r="VPO886" s="99"/>
      <c r="VPP886" s="99"/>
      <c r="VPQ886" s="99"/>
      <c r="VPR886" s="99"/>
      <c r="VPS886" s="99"/>
      <c r="VPT886" s="99"/>
      <c r="VPU886" s="99"/>
      <c r="VPV886" s="99"/>
      <c r="VPW886" s="99"/>
      <c r="VPX886" s="99"/>
      <c r="VPY886" s="99"/>
      <c r="VPZ886" s="99"/>
      <c r="VQA886" s="99"/>
      <c r="VQB886" s="99"/>
      <c r="VQC886" s="99"/>
      <c r="VQD886" s="99"/>
      <c r="VQE886" s="99"/>
      <c r="VQF886" s="99"/>
      <c r="VQG886" s="99"/>
      <c r="VQH886" s="99"/>
      <c r="VQI886" s="99"/>
      <c r="VQJ886" s="99"/>
      <c r="VQK886" s="99"/>
      <c r="VQL886" s="99"/>
      <c r="VQM886" s="99"/>
      <c r="VQN886" s="99"/>
      <c r="VQO886" s="99"/>
      <c r="VQP886" s="99"/>
      <c r="VQQ886" s="99"/>
      <c r="VQR886" s="99"/>
      <c r="VQS886" s="99"/>
      <c r="VQT886" s="99"/>
      <c r="VQU886" s="99"/>
      <c r="VQV886" s="99"/>
      <c r="VQW886" s="99"/>
      <c r="VQX886" s="99"/>
      <c r="VQY886" s="99"/>
      <c r="VQZ886" s="99"/>
      <c r="VRA886" s="99"/>
      <c r="VRB886" s="99"/>
      <c r="VRC886" s="99"/>
      <c r="VRD886" s="99"/>
      <c r="VRE886" s="99"/>
      <c r="VRF886" s="99"/>
      <c r="VRG886" s="99"/>
      <c r="VRH886" s="99"/>
      <c r="VRI886" s="99"/>
      <c r="VRJ886" s="99"/>
      <c r="VRK886" s="99"/>
      <c r="VRL886" s="99"/>
      <c r="VRM886" s="99"/>
      <c r="VRN886" s="99"/>
      <c r="VRO886" s="99"/>
      <c r="VRP886" s="99"/>
      <c r="VRQ886" s="99"/>
      <c r="VRR886" s="99"/>
      <c r="VRS886" s="99"/>
      <c r="VRT886" s="99"/>
      <c r="VRU886" s="99"/>
      <c r="VRV886" s="99"/>
      <c r="VRW886" s="99"/>
      <c r="VRX886" s="99"/>
      <c r="VRY886" s="99"/>
      <c r="VRZ886" s="99"/>
      <c r="VSA886" s="99"/>
      <c r="VSB886" s="99"/>
      <c r="VSC886" s="99"/>
      <c r="VSD886" s="99"/>
      <c r="VSE886" s="99"/>
      <c r="VSF886" s="99"/>
      <c r="VSG886" s="99"/>
      <c r="VSH886" s="99"/>
      <c r="VSI886" s="99"/>
      <c r="VSJ886" s="99"/>
      <c r="VSK886" s="99"/>
      <c r="VSL886" s="99"/>
      <c r="VSM886" s="99"/>
      <c r="VSN886" s="99"/>
      <c r="VSO886" s="99"/>
      <c r="VSP886" s="99"/>
      <c r="VSQ886" s="99"/>
      <c r="VSR886" s="99"/>
      <c r="VSS886" s="99"/>
      <c r="VST886" s="99"/>
      <c r="VSU886" s="99"/>
      <c r="VSV886" s="99"/>
      <c r="VSW886" s="99"/>
      <c r="VSX886" s="99"/>
      <c r="VSY886" s="99"/>
      <c r="VSZ886" s="99"/>
      <c r="VTA886" s="99"/>
      <c r="VTB886" s="99"/>
      <c r="VTC886" s="99"/>
      <c r="VTD886" s="99"/>
      <c r="VTE886" s="99"/>
      <c r="VTF886" s="99"/>
      <c r="VTG886" s="99"/>
      <c r="VTH886" s="99"/>
      <c r="VTI886" s="99"/>
      <c r="VTJ886" s="99"/>
      <c r="VTK886" s="99"/>
      <c r="VTL886" s="99"/>
      <c r="VTM886" s="99"/>
      <c r="VTN886" s="99"/>
      <c r="VTO886" s="99"/>
      <c r="VTP886" s="99"/>
      <c r="VTQ886" s="99"/>
      <c r="VTR886" s="99"/>
      <c r="VTS886" s="99"/>
      <c r="VTT886" s="99"/>
      <c r="VTU886" s="99"/>
      <c r="VTV886" s="99"/>
      <c r="VTW886" s="99"/>
      <c r="VTX886" s="99"/>
      <c r="VTY886" s="99"/>
      <c r="VTZ886" s="99"/>
      <c r="VUA886" s="99"/>
      <c r="VUB886" s="99"/>
      <c r="VUC886" s="99"/>
      <c r="VUD886" s="99"/>
      <c r="VUE886" s="99"/>
      <c r="VUF886" s="99"/>
      <c r="VUG886" s="99"/>
      <c r="VUH886" s="99"/>
      <c r="VUI886" s="99"/>
      <c r="VUJ886" s="99"/>
      <c r="VUK886" s="99"/>
      <c r="VUL886" s="99"/>
      <c r="VUM886" s="99"/>
      <c r="VUN886" s="99"/>
      <c r="VUO886" s="99"/>
      <c r="VUP886" s="99"/>
      <c r="VUQ886" s="99"/>
      <c r="VUR886" s="99"/>
      <c r="VUS886" s="99"/>
      <c r="VUT886" s="99"/>
      <c r="VUU886" s="99"/>
      <c r="VUV886" s="99"/>
      <c r="VUW886" s="99"/>
      <c r="VUX886" s="99"/>
      <c r="VUY886" s="99"/>
      <c r="VUZ886" s="99"/>
      <c r="VVA886" s="99"/>
      <c r="VVB886" s="99"/>
      <c r="VVC886" s="99"/>
      <c r="VVD886" s="99"/>
      <c r="VVE886" s="99"/>
      <c r="VVF886" s="99"/>
      <c r="VVG886" s="99"/>
      <c r="VVH886" s="99"/>
      <c r="VVI886" s="99"/>
      <c r="VVJ886" s="99"/>
      <c r="VVK886" s="99"/>
      <c r="VVL886" s="99"/>
      <c r="VVM886" s="99"/>
      <c r="VVN886" s="99"/>
      <c r="VVO886" s="99"/>
      <c r="VVP886" s="99"/>
      <c r="VVQ886" s="99"/>
      <c r="VVR886" s="99"/>
      <c r="VVS886" s="99"/>
      <c r="VVT886" s="99"/>
      <c r="VVU886" s="99"/>
      <c r="VVV886" s="99"/>
      <c r="VVW886" s="99"/>
      <c r="VVX886" s="99"/>
      <c r="VVY886" s="99"/>
      <c r="VVZ886" s="99"/>
      <c r="VWA886" s="99"/>
      <c r="VWB886" s="99"/>
      <c r="VWC886" s="99"/>
      <c r="VWD886" s="99"/>
      <c r="VWE886" s="99"/>
      <c r="VWF886" s="99"/>
      <c r="VWG886" s="99"/>
      <c r="VWH886" s="99"/>
      <c r="VWI886" s="99"/>
      <c r="VWJ886" s="99"/>
      <c r="VWK886" s="99"/>
      <c r="VWL886" s="99"/>
      <c r="VWM886" s="99"/>
      <c r="VWN886" s="99"/>
      <c r="VWO886" s="99"/>
      <c r="VWP886" s="99"/>
      <c r="VWQ886" s="99"/>
      <c r="VWR886" s="99"/>
      <c r="VWS886" s="99"/>
      <c r="VWT886" s="99"/>
      <c r="VWU886" s="99"/>
      <c r="VWV886" s="99"/>
      <c r="VWW886" s="99"/>
      <c r="VWX886" s="99"/>
      <c r="VWY886" s="99"/>
      <c r="VWZ886" s="99"/>
      <c r="VXA886" s="99"/>
      <c r="VXB886" s="99"/>
      <c r="VXC886" s="99"/>
      <c r="VXD886" s="99"/>
      <c r="VXE886" s="99"/>
      <c r="VXF886" s="99"/>
      <c r="VXG886" s="99"/>
      <c r="VXH886" s="99"/>
      <c r="VXI886" s="99"/>
      <c r="VXJ886" s="99"/>
      <c r="VXK886" s="99"/>
      <c r="VXL886" s="99"/>
      <c r="VXM886" s="99"/>
      <c r="VXN886" s="99"/>
      <c r="VXO886" s="99"/>
      <c r="VXP886" s="99"/>
      <c r="VXQ886" s="99"/>
      <c r="VXR886" s="99"/>
      <c r="VXS886" s="99"/>
      <c r="VXT886" s="99"/>
      <c r="VXU886" s="99"/>
      <c r="VXV886" s="99"/>
      <c r="VXW886" s="99"/>
      <c r="VXX886" s="99"/>
      <c r="VXY886" s="99"/>
      <c r="VXZ886" s="99"/>
      <c r="VYA886" s="99"/>
      <c r="VYB886" s="99"/>
      <c r="VYC886" s="99"/>
      <c r="VYD886" s="99"/>
      <c r="VYE886" s="99"/>
      <c r="VYF886" s="99"/>
      <c r="VYG886" s="99"/>
      <c r="VYH886" s="99"/>
      <c r="VYI886" s="99"/>
      <c r="VYJ886" s="99"/>
      <c r="VYK886" s="99"/>
      <c r="VYL886" s="99"/>
      <c r="VYM886" s="99"/>
      <c r="VYN886" s="99"/>
      <c r="VYO886" s="99"/>
      <c r="VYP886" s="99"/>
      <c r="VYQ886" s="99"/>
      <c r="VYR886" s="99"/>
      <c r="VYS886" s="99"/>
      <c r="VYT886" s="99"/>
      <c r="VYU886" s="99"/>
      <c r="VYV886" s="99"/>
      <c r="VYW886" s="99"/>
      <c r="VYX886" s="99"/>
      <c r="VYY886" s="99"/>
      <c r="VYZ886" s="99"/>
      <c r="VZA886" s="99"/>
      <c r="VZB886" s="99"/>
      <c r="VZC886" s="99"/>
      <c r="VZD886" s="99"/>
      <c r="VZE886" s="99"/>
      <c r="VZF886" s="99"/>
      <c r="VZG886" s="99"/>
      <c r="VZH886" s="99"/>
      <c r="VZI886" s="99"/>
      <c r="VZJ886" s="99"/>
      <c r="VZK886" s="99"/>
      <c r="VZL886" s="99"/>
      <c r="VZM886" s="99"/>
      <c r="VZN886" s="99"/>
      <c r="VZO886" s="99"/>
      <c r="VZP886" s="99"/>
      <c r="VZQ886" s="99"/>
      <c r="VZR886" s="99"/>
      <c r="VZS886" s="99"/>
      <c r="VZT886" s="99"/>
      <c r="VZU886" s="99"/>
      <c r="VZV886" s="99"/>
      <c r="VZW886" s="99"/>
      <c r="VZX886" s="99"/>
      <c r="VZY886" s="99"/>
      <c r="VZZ886" s="99"/>
      <c r="WAA886" s="99"/>
      <c r="WAB886" s="99"/>
      <c r="WAC886" s="99"/>
      <c r="WAD886" s="99"/>
      <c r="WAE886" s="99"/>
      <c r="WAF886" s="99"/>
      <c r="WAG886" s="99"/>
      <c r="WAH886" s="99"/>
      <c r="WAI886" s="99"/>
      <c r="WAJ886" s="99"/>
      <c r="WAK886" s="99"/>
      <c r="WAL886" s="99"/>
      <c r="WAM886" s="99"/>
      <c r="WAN886" s="99"/>
      <c r="WAO886" s="99"/>
      <c r="WAP886" s="99"/>
      <c r="WAQ886" s="99"/>
      <c r="WAR886" s="99"/>
      <c r="WAS886" s="99"/>
      <c r="WAT886" s="99"/>
      <c r="WAU886" s="99"/>
      <c r="WAV886" s="99"/>
      <c r="WAW886" s="99"/>
      <c r="WAX886" s="99"/>
      <c r="WAY886" s="99"/>
      <c r="WAZ886" s="99"/>
      <c r="WBA886" s="99"/>
      <c r="WBB886" s="99"/>
      <c r="WBC886" s="99"/>
      <c r="WBD886" s="99"/>
      <c r="WBE886" s="99"/>
      <c r="WBF886" s="99"/>
      <c r="WBG886" s="99"/>
      <c r="WBH886" s="99"/>
      <c r="WBI886" s="99"/>
      <c r="WBJ886" s="99"/>
      <c r="WBK886" s="99"/>
      <c r="WBL886" s="99"/>
      <c r="WBM886" s="99"/>
      <c r="WBN886" s="99"/>
      <c r="WBO886" s="99"/>
      <c r="WBP886" s="99"/>
      <c r="WBQ886" s="99"/>
      <c r="WBR886" s="99"/>
      <c r="WBS886" s="99"/>
      <c r="WBT886" s="99"/>
      <c r="WBU886" s="99"/>
      <c r="WBV886" s="99"/>
      <c r="WBW886" s="99"/>
      <c r="WBX886" s="99"/>
      <c r="WBY886" s="99"/>
      <c r="WBZ886" s="99"/>
      <c r="WCA886" s="99"/>
      <c r="WCB886" s="99"/>
      <c r="WCC886" s="99"/>
      <c r="WCD886" s="99"/>
      <c r="WCE886" s="99"/>
      <c r="WCF886" s="99"/>
      <c r="WCG886" s="99"/>
      <c r="WCH886" s="99"/>
      <c r="WCI886" s="99"/>
      <c r="WCJ886" s="99"/>
      <c r="WCK886" s="99"/>
      <c r="WCL886" s="99"/>
      <c r="WCM886" s="99"/>
      <c r="WCN886" s="99"/>
      <c r="WCO886" s="99"/>
      <c r="WCP886" s="99"/>
      <c r="WCQ886" s="99"/>
      <c r="WCR886" s="99"/>
      <c r="WCS886" s="99"/>
      <c r="WCT886" s="99"/>
      <c r="WCU886" s="99"/>
      <c r="WCV886" s="99"/>
      <c r="WCW886" s="99"/>
      <c r="WCX886" s="99"/>
      <c r="WCY886" s="99"/>
      <c r="WCZ886" s="99"/>
      <c r="WDA886" s="99"/>
      <c r="WDB886" s="99"/>
      <c r="WDC886" s="99"/>
      <c r="WDD886" s="99"/>
      <c r="WDE886" s="99"/>
      <c r="WDF886" s="99"/>
      <c r="WDG886" s="99"/>
      <c r="WDH886" s="99"/>
      <c r="WDI886" s="99"/>
      <c r="WDJ886" s="99"/>
      <c r="WDK886" s="99"/>
      <c r="WDL886" s="99"/>
      <c r="WDM886" s="99"/>
      <c r="WDN886" s="99"/>
      <c r="WDO886" s="99"/>
      <c r="WDP886" s="99"/>
      <c r="WDQ886" s="99"/>
      <c r="WDR886" s="99"/>
      <c r="WDS886" s="99"/>
      <c r="WDT886" s="99"/>
      <c r="WDU886" s="99"/>
      <c r="WDV886" s="99"/>
      <c r="WDW886" s="99"/>
      <c r="WDX886" s="99"/>
      <c r="WDY886" s="99"/>
      <c r="WDZ886" s="99"/>
      <c r="WEA886" s="99"/>
      <c r="WEB886" s="99"/>
      <c r="WEC886" s="99"/>
      <c r="WED886" s="99"/>
      <c r="WEE886" s="99"/>
      <c r="WEF886" s="99"/>
      <c r="WEG886" s="99"/>
      <c r="WEH886" s="99"/>
      <c r="WEI886" s="99"/>
      <c r="WEJ886" s="99"/>
      <c r="WEK886" s="99"/>
      <c r="WEL886" s="99"/>
      <c r="WEM886" s="99"/>
      <c r="WEN886" s="99"/>
      <c r="WEO886" s="99"/>
      <c r="WEP886" s="99"/>
      <c r="WEQ886" s="99"/>
      <c r="WER886" s="99"/>
      <c r="WES886" s="99"/>
      <c r="WET886" s="99"/>
      <c r="WEU886" s="99"/>
      <c r="WEV886" s="99"/>
      <c r="WEW886" s="99"/>
      <c r="WEX886" s="99"/>
      <c r="WEY886" s="99"/>
      <c r="WEZ886" s="99"/>
      <c r="WFA886" s="99"/>
      <c r="WFB886" s="99"/>
      <c r="WFC886" s="99"/>
      <c r="WFD886" s="99"/>
      <c r="WFE886" s="99"/>
      <c r="WFF886" s="99"/>
      <c r="WFG886" s="99"/>
      <c r="WFH886" s="99"/>
      <c r="WFI886" s="99"/>
      <c r="WFJ886" s="99"/>
      <c r="WFK886" s="99"/>
      <c r="WFL886" s="99"/>
      <c r="WFM886" s="99"/>
      <c r="WFN886" s="99"/>
      <c r="WFO886" s="99"/>
      <c r="WFP886" s="99"/>
      <c r="WFQ886" s="99"/>
      <c r="WFR886" s="99"/>
      <c r="WFS886" s="99"/>
      <c r="WFT886" s="99"/>
      <c r="WFU886" s="99"/>
      <c r="WFV886" s="99"/>
      <c r="WFW886" s="99"/>
      <c r="WFX886" s="99"/>
      <c r="WFY886" s="99"/>
      <c r="WFZ886" s="99"/>
      <c r="WGA886" s="99"/>
      <c r="WGB886" s="99"/>
      <c r="WGC886" s="99"/>
      <c r="WGD886" s="99"/>
      <c r="WGE886" s="99"/>
      <c r="WGF886" s="99"/>
      <c r="WGG886" s="99"/>
      <c r="WGH886" s="99"/>
      <c r="WGI886" s="99"/>
      <c r="WGJ886" s="99"/>
      <c r="WGK886" s="99"/>
      <c r="WGL886" s="99"/>
      <c r="WGM886" s="99"/>
      <c r="WGN886" s="99"/>
      <c r="WGO886" s="99"/>
      <c r="WGP886" s="99"/>
      <c r="WGQ886" s="99"/>
      <c r="WGR886" s="99"/>
      <c r="WGS886" s="99"/>
      <c r="WGT886" s="99"/>
      <c r="WGU886" s="99"/>
      <c r="WGV886" s="99"/>
      <c r="WGW886" s="99"/>
      <c r="WGX886" s="99"/>
      <c r="WGY886" s="99"/>
      <c r="WGZ886" s="99"/>
      <c r="WHA886" s="99"/>
      <c r="WHB886" s="99"/>
      <c r="WHC886" s="99"/>
      <c r="WHD886" s="99"/>
      <c r="WHE886" s="99"/>
      <c r="WHF886" s="99"/>
      <c r="WHG886" s="99"/>
      <c r="WHH886" s="99"/>
      <c r="WHI886" s="99"/>
      <c r="WHJ886" s="99"/>
      <c r="WHK886" s="99"/>
      <c r="WHL886" s="99"/>
      <c r="WHM886" s="99"/>
      <c r="WHN886" s="99"/>
      <c r="WHO886" s="99"/>
      <c r="WHP886" s="99"/>
      <c r="WHQ886" s="99"/>
      <c r="WHR886" s="99"/>
      <c r="WHS886" s="99"/>
      <c r="WHT886" s="99"/>
      <c r="WHU886" s="99"/>
      <c r="WHV886" s="99"/>
      <c r="WHW886" s="99"/>
      <c r="WHX886" s="99"/>
      <c r="WHY886" s="99"/>
      <c r="WHZ886" s="99"/>
      <c r="WIA886" s="99"/>
      <c r="WIB886" s="99"/>
      <c r="WIC886" s="99"/>
      <c r="WID886" s="99"/>
      <c r="WIE886" s="99"/>
      <c r="WIF886" s="99"/>
      <c r="WIG886" s="99"/>
      <c r="WIH886" s="99"/>
      <c r="WII886" s="99"/>
      <c r="WIJ886" s="99"/>
      <c r="WIK886" s="99"/>
      <c r="WIL886" s="99"/>
      <c r="WIM886" s="99"/>
      <c r="WIN886" s="99"/>
      <c r="WIO886" s="99"/>
      <c r="WIP886" s="99"/>
      <c r="WIQ886" s="99"/>
      <c r="WIR886" s="99"/>
      <c r="WIS886" s="99"/>
      <c r="WIT886" s="99"/>
      <c r="WIU886" s="99"/>
      <c r="WIV886" s="99"/>
      <c r="WIW886" s="99"/>
      <c r="WIX886" s="99"/>
      <c r="WIY886" s="99"/>
      <c r="WIZ886" s="99"/>
      <c r="WJA886" s="99"/>
      <c r="WJB886" s="99"/>
      <c r="WJC886" s="99"/>
      <c r="WJD886" s="99"/>
      <c r="WJE886" s="99"/>
      <c r="WJF886" s="99"/>
      <c r="WJG886" s="99"/>
      <c r="WJH886" s="99"/>
      <c r="WJI886" s="99"/>
      <c r="WJJ886" s="99"/>
      <c r="WJK886" s="99"/>
      <c r="WJL886" s="99"/>
      <c r="WJM886" s="99"/>
      <c r="WJN886" s="99"/>
      <c r="WJO886" s="99"/>
      <c r="WJP886" s="99"/>
      <c r="WJQ886" s="99"/>
      <c r="WJR886" s="99"/>
      <c r="WJS886" s="99"/>
      <c r="WJT886" s="99"/>
      <c r="WJU886" s="99"/>
      <c r="WJV886" s="99"/>
      <c r="WJW886" s="99"/>
      <c r="WJX886" s="99"/>
      <c r="WJY886" s="99"/>
      <c r="WJZ886" s="99"/>
      <c r="WKA886" s="99"/>
      <c r="WKB886" s="99"/>
      <c r="WKC886" s="99"/>
      <c r="WKD886" s="99"/>
      <c r="WKE886" s="99"/>
      <c r="WKF886" s="99"/>
      <c r="WKG886" s="99"/>
      <c r="WKH886" s="99"/>
      <c r="WKI886" s="99"/>
      <c r="WKJ886" s="99"/>
      <c r="WKK886" s="99"/>
      <c r="WKL886" s="99"/>
      <c r="WKM886" s="99"/>
      <c r="WKN886" s="99"/>
      <c r="WKO886" s="99"/>
      <c r="WKP886" s="99"/>
      <c r="WKQ886" s="99"/>
      <c r="WKR886" s="99"/>
      <c r="WKS886" s="99"/>
      <c r="WKT886" s="99"/>
      <c r="WKU886" s="99"/>
      <c r="WKV886" s="99"/>
      <c r="WKW886" s="99"/>
      <c r="WKX886" s="99"/>
      <c r="WKY886" s="99"/>
      <c r="WKZ886" s="99"/>
      <c r="WLA886" s="99"/>
      <c r="WLB886" s="99"/>
      <c r="WLC886" s="99"/>
      <c r="WLD886" s="99"/>
      <c r="WLE886" s="99"/>
      <c r="WLF886" s="99"/>
      <c r="WLG886" s="99"/>
      <c r="WLH886" s="99"/>
      <c r="WLI886" s="99"/>
      <c r="WLJ886" s="99"/>
      <c r="WLK886" s="99"/>
      <c r="WLL886" s="99"/>
      <c r="WLM886" s="99"/>
      <c r="WLN886" s="99"/>
      <c r="WLO886" s="99"/>
      <c r="WLP886" s="99"/>
      <c r="WLQ886" s="99"/>
      <c r="WLR886" s="99"/>
      <c r="WLS886" s="99"/>
      <c r="WLT886" s="99"/>
      <c r="WLU886" s="99"/>
      <c r="WLV886" s="99"/>
      <c r="WLW886" s="99"/>
      <c r="WLX886" s="99"/>
      <c r="WLY886" s="99"/>
      <c r="WLZ886" s="99"/>
      <c r="WMA886" s="99"/>
      <c r="WMB886" s="99"/>
      <c r="WMC886" s="99"/>
      <c r="WMD886" s="99"/>
      <c r="WME886" s="99"/>
      <c r="WMF886" s="99"/>
      <c r="WMG886" s="99"/>
      <c r="WMH886" s="99"/>
      <c r="WMI886" s="99"/>
      <c r="WMJ886" s="99"/>
      <c r="WMK886" s="99"/>
      <c r="WML886" s="99"/>
      <c r="WMM886" s="99"/>
      <c r="WMN886" s="99"/>
      <c r="WMO886" s="99"/>
      <c r="WMP886" s="99"/>
      <c r="WMQ886" s="99"/>
      <c r="WMR886" s="99"/>
      <c r="WMS886" s="99"/>
      <c r="WMT886" s="99"/>
      <c r="WMU886" s="99"/>
      <c r="WMV886" s="99"/>
      <c r="WMW886" s="99"/>
      <c r="WMX886" s="99"/>
      <c r="WMY886" s="99"/>
      <c r="WMZ886" s="99"/>
      <c r="WNA886" s="99"/>
      <c r="WNB886" s="99"/>
      <c r="WNC886" s="99"/>
      <c r="WND886" s="99"/>
      <c r="WNE886" s="99"/>
      <c r="WNF886" s="99"/>
      <c r="WNG886" s="99"/>
      <c r="WNH886" s="99"/>
      <c r="WNI886" s="99"/>
      <c r="WNJ886" s="99"/>
      <c r="WNK886" s="99"/>
      <c r="WNL886" s="99"/>
      <c r="WNM886" s="99"/>
      <c r="WNN886" s="99"/>
      <c r="WNO886" s="99"/>
      <c r="WNP886" s="99"/>
      <c r="WNQ886" s="99"/>
      <c r="WNR886" s="99"/>
      <c r="WNS886" s="99"/>
      <c r="WNT886" s="99"/>
      <c r="WNU886" s="99"/>
      <c r="WNV886" s="99"/>
      <c r="WNW886" s="99"/>
      <c r="WNX886" s="99"/>
      <c r="WNY886" s="99"/>
      <c r="WNZ886" s="99"/>
      <c r="WOA886" s="99"/>
      <c r="WOB886" s="99"/>
      <c r="WOC886" s="99"/>
      <c r="WOD886" s="99"/>
      <c r="WOE886" s="99"/>
      <c r="WOF886" s="99"/>
      <c r="WOG886" s="99"/>
      <c r="WOH886" s="99"/>
      <c r="WOI886" s="99"/>
      <c r="WOJ886" s="99"/>
      <c r="WOK886" s="99"/>
      <c r="WOL886" s="99"/>
      <c r="WOM886" s="99"/>
      <c r="WON886" s="99"/>
      <c r="WOO886" s="99"/>
      <c r="WOP886" s="99"/>
      <c r="WOQ886" s="99"/>
      <c r="WOR886" s="99"/>
      <c r="WOS886" s="99"/>
      <c r="WOT886" s="99"/>
      <c r="WOU886" s="99"/>
      <c r="WOV886" s="99"/>
      <c r="WOW886" s="99"/>
      <c r="WOX886" s="99"/>
      <c r="WOY886" s="99"/>
      <c r="WOZ886" s="99"/>
      <c r="WPA886" s="99"/>
      <c r="WPB886" s="99"/>
      <c r="WPC886" s="99"/>
      <c r="WPD886" s="99"/>
      <c r="WPE886" s="99"/>
      <c r="WPF886" s="99"/>
      <c r="WPG886" s="99"/>
      <c r="WPH886" s="99"/>
      <c r="WPI886" s="99"/>
      <c r="WPJ886" s="99"/>
      <c r="WPK886" s="99"/>
      <c r="WPL886" s="99"/>
      <c r="WPM886" s="99"/>
      <c r="WPN886" s="99"/>
      <c r="WPO886" s="99"/>
      <c r="WPP886" s="99"/>
      <c r="WPQ886" s="99"/>
      <c r="WPR886" s="99"/>
      <c r="WPS886" s="99"/>
      <c r="WPT886" s="99"/>
      <c r="WPU886" s="99"/>
      <c r="WPV886" s="99"/>
      <c r="WPW886" s="99"/>
      <c r="WPX886" s="99"/>
      <c r="WPY886" s="99"/>
      <c r="WPZ886" s="99"/>
      <c r="WQA886" s="99"/>
      <c r="WQB886" s="99"/>
      <c r="WQC886" s="99"/>
      <c r="WQD886" s="99"/>
      <c r="WQE886" s="99"/>
      <c r="WQF886" s="99"/>
      <c r="WQG886" s="99"/>
      <c r="WQH886" s="99"/>
      <c r="WQI886" s="99"/>
      <c r="WQJ886" s="99"/>
      <c r="WQK886" s="99"/>
      <c r="WQL886" s="99"/>
      <c r="WQM886" s="99"/>
      <c r="WQN886" s="99"/>
      <c r="WQO886" s="99"/>
      <c r="WQP886" s="99"/>
      <c r="WQQ886" s="99"/>
      <c r="WQR886" s="99"/>
      <c r="WQS886" s="99"/>
      <c r="WQT886" s="99"/>
      <c r="WQU886" s="99"/>
      <c r="WQV886" s="99"/>
      <c r="WQW886" s="99"/>
      <c r="WQX886" s="99"/>
      <c r="WQY886" s="99"/>
      <c r="WQZ886" s="99"/>
      <c r="WRA886" s="99"/>
      <c r="WRB886" s="99"/>
      <c r="WRC886" s="99"/>
      <c r="WRD886" s="99"/>
      <c r="WRE886" s="99"/>
      <c r="WRF886" s="99"/>
      <c r="WRG886" s="99"/>
      <c r="WRH886" s="99"/>
      <c r="WRI886" s="99"/>
      <c r="WRJ886" s="99"/>
      <c r="WRK886" s="99"/>
      <c r="WRL886" s="99"/>
      <c r="WRM886" s="99"/>
      <c r="WRN886" s="99"/>
      <c r="WRO886" s="99"/>
      <c r="WRP886" s="99"/>
      <c r="WRQ886" s="99"/>
      <c r="WRR886" s="99"/>
      <c r="WRS886" s="99"/>
      <c r="WRT886" s="99"/>
      <c r="WRU886" s="99"/>
      <c r="WRV886" s="99"/>
      <c r="WRW886" s="99"/>
      <c r="WRX886" s="99"/>
      <c r="WRY886" s="99"/>
      <c r="WRZ886" s="99"/>
      <c r="WSA886" s="99"/>
      <c r="WSB886" s="99"/>
      <c r="WSC886" s="99"/>
      <c r="WSD886" s="99"/>
      <c r="WSE886" s="99"/>
      <c r="WSF886" s="99"/>
      <c r="WSG886" s="99"/>
      <c r="WSH886" s="99"/>
      <c r="WSI886" s="99"/>
      <c r="WSJ886" s="99"/>
      <c r="WSK886" s="99"/>
      <c r="WSL886" s="99"/>
      <c r="WSM886" s="99"/>
      <c r="WSN886" s="99"/>
      <c r="WSO886" s="99"/>
      <c r="WSP886" s="99"/>
      <c r="WSQ886" s="99"/>
      <c r="WSR886" s="99"/>
      <c r="WSS886" s="99"/>
      <c r="WST886" s="99"/>
      <c r="WSU886" s="99"/>
      <c r="WSV886" s="99"/>
      <c r="WSW886" s="99"/>
      <c r="WSX886" s="99"/>
      <c r="WSY886" s="99"/>
      <c r="WSZ886" s="99"/>
      <c r="WTA886" s="99"/>
      <c r="WTB886" s="99"/>
      <c r="WTC886" s="99"/>
      <c r="WTD886" s="99"/>
      <c r="WTE886" s="99"/>
      <c r="WTF886" s="99"/>
      <c r="WTG886" s="99"/>
      <c r="WTH886" s="99"/>
      <c r="WTI886" s="99"/>
      <c r="WTJ886" s="99"/>
      <c r="WTK886" s="99"/>
      <c r="WTL886" s="99"/>
      <c r="WTM886" s="99"/>
      <c r="WTN886" s="99"/>
      <c r="WTO886" s="99"/>
      <c r="WTP886" s="99"/>
      <c r="WTQ886" s="99"/>
      <c r="WTR886" s="99"/>
      <c r="WTS886" s="99"/>
      <c r="WTT886" s="99"/>
      <c r="WTU886" s="99"/>
      <c r="WTV886" s="99"/>
      <c r="WTW886" s="99"/>
      <c r="WTX886" s="99"/>
      <c r="WTY886" s="99"/>
      <c r="WTZ886" s="99"/>
      <c r="WUA886" s="99"/>
      <c r="WUB886" s="99"/>
      <c r="WUC886" s="99"/>
      <c r="WUD886" s="99"/>
      <c r="WUE886" s="99"/>
      <c r="WUF886" s="99"/>
      <c r="WUG886" s="99"/>
      <c r="WUH886" s="99"/>
      <c r="WUI886" s="99"/>
      <c r="WUJ886" s="99"/>
      <c r="WUK886" s="99"/>
      <c r="WUL886" s="99"/>
      <c r="WUM886" s="99"/>
      <c r="WUN886" s="99"/>
      <c r="WUO886" s="99"/>
      <c r="WUP886" s="99"/>
      <c r="WUQ886" s="99"/>
      <c r="WUR886" s="99"/>
      <c r="WUS886" s="99"/>
      <c r="WUT886" s="99"/>
      <c r="WUU886" s="99"/>
      <c r="WUV886" s="99"/>
      <c r="WUW886" s="99"/>
      <c r="WUX886" s="99"/>
      <c r="WUY886" s="99"/>
      <c r="WUZ886" s="99"/>
      <c r="WVA886" s="99"/>
      <c r="WVB886" s="99"/>
      <c r="WVC886" s="99"/>
      <c r="WVD886" s="99"/>
      <c r="WVE886" s="99"/>
      <c r="WVF886" s="99"/>
      <c r="WVG886" s="99"/>
      <c r="WVH886" s="99"/>
      <c r="WVI886" s="99"/>
      <c r="WVJ886" s="99"/>
      <c r="WVK886" s="99"/>
      <c r="WVL886" s="99"/>
      <c r="WVM886" s="99"/>
      <c r="WVN886" s="99"/>
      <c r="WVO886" s="99"/>
      <c r="WVP886" s="99"/>
      <c r="WVQ886" s="99"/>
      <c r="WVR886" s="99"/>
      <c r="WVS886" s="99"/>
      <c r="WVT886" s="99"/>
      <c r="WVU886" s="99"/>
      <c r="WVV886" s="99"/>
      <c r="WVW886" s="99"/>
      <c r="WVX886" s="99"/>
      <c r="WVY886" s="99"/>
      <c r="WVZ886" s="99"/>
      <c r="WWA886" s="99"/>
      <c r="WWB886" s="99"/>
      <c r="WWC886" s="99"/>
      <c r="WWD886" s="99"/>
      <c r="WWE886" s="99"/>
      <c r="WWF886" s="99"/>
      <c r="WWG886" s="99"/>
      <c r="WWH886" s="99"/>
      <c r="WWI886" s="99"/>
      <c r="WWJ886" s="99"/>
      <c r="WWK886" s="99"/>
      <c r="WWL886" s="99"/>
      <c r="WWM886" s="99"/>
      <c r="WWN886" s="99"/>
      <c r="WWO886" s="99"/>
      <c r="WWP886" s="99"/>
      <c r="WWQ886" s="99"/>
      <c r="WWR886" s="99"/>
      <c r="WWS886" s="99"/>
      <c r="WWT886" s="99"/>
      <c r="WWU886" s="99"/>
      <c r="WWV886" s="99"/>
      <c r="WWW886" s="99"/>
      <c r="WWX886" s="99"/>
      <c r="WWY886" s="99"/>
      <c r="WWZ886" s="99"/>
      <c r="WXA886" s="99"/>
      <c r="WXB886" s="99"/>
      <c r="WXC886" s="99"/>
      <c r="WXD886" s="99"/>
      <c r="WXE886" s="99"/>
      <c r="WXF886" s="99"/>
      <c r="WXG886" s="99"/>
      <c r="WXH886" s="99"/>
      <c r="WXI886" s="99"/>
      <c r="WXJ886" s="99"/>
      <c r="WXK886" s="99"/>
      <c r="WXL886" s="99"/>
      <c r="WXM886" s="99"/>
      <c r="WXN886" s="99"/>
      <c r="WXO886" s="99"/>
      <c r="WXP886" s="99"/>
      <c r="WXQ886" s="99"/>
      <c r="WXR886" s="99"/>
      <c r="WXS886" s="99"/>
      <c r="WXT886" s="99"/>
      <c r="WXU886" s="99"/>
      <c r="WXV886" s="99"/>
      <c r="WXW886" s="99"/>
      <c r="WXX886" s="99"/>
      <c r="WXY886" s="99"/>
      <c r="WXZ886" s="99"/>
      <c r="WYA886" s="99"/>
      <c r="WYB886" s="99"/>
      <c r="WYC886" s="99"/>
      <c r="WYD886" s="99"/>
      <c r="WYE886" s="99"/>
      <c r="WYF886" s="99"/>
      <c r="WYG886" s="99"/>
      <c r="WYH886" s="99"/>
      <c r="WYI886" s="99"/>
      <c r="WYJ886" s="99"/>
      <c r="WYK886" s="99"/>
      <c r="WYL886" s="99"/>
      <c r="WYM886" s="99"/>
      <c r="WYN886" s="99"/>
      <c r="WYO886" s="99"/>
      <c r="WYP886" s="99"/>
      <c r="WYQ886" s="99"/>
      <c r="WYR886" s="99"/>
      <c r="WYS886" s="99"/>
      <c r="WYT886" s="99"/>
      <c r="WYU886" s="99"/>
      <c r="WYV886" s="99"/>
      <c r="WYW886" s="99"/>
      <c r="WYX886" s="99"/>
      <c r="WYY886" s="99"/>
      <c r="WYZ886" s="99"/>
      <c r="WZA886" s="99"/>
      <c r="WZB886" s="99"/>
      <c r="WZC886" s="99"/>
      <c r="WZD886" s="99"/>
      <c r="WZE886" s="99"/>
      <c r="WZF886" s="99"/>
      <c r="WZG886" s="99"/>
      <c r="WZH886" s="99"/>
      <c r="WZI886" s="99"/>
      <c r="WZJ886" s="99"/>
      <c r="WZK886" s="99"/>
      <c r="WZL886" s="99"/>
      <c r="WZM886" s="99"/>
      <c r="WZN886" s="99"/>
      <c r="WZO886" s="99"/>
      <c r="WZP886" s="99"/>
      <c r="WZQ886" s="99"/>
      <c r="WZR886" s="99"/>
      <c r="WZS886" s="99"/>
      <c r="WZT886" s="99"/>
      <c r="WZU886" s="99"/>
      <c r="WZV886" s="99"/>
      <c r="WZW886" s="99"/>
      <c r="WZX886" s="99"/>
      <c r="WZY886" s="99"/>
      <c r="WZZ886" s="99"/>
      <c r="XAA886" s="99"/>
      <c r="XAB886" s="99"/>
      <c r="XAC886" s="99"/>
      <c r="XAD886" s="99"/>
      <c r="XAE886" s="99"/>
      <c r="XAF886" s="99"/>
      <c r="XAG886" s="99"/>
      <c r="XAH886" s="99"/>
      <c r="XAI886" s="99"/>
      <c r="XAJ886" s="99"/>
      <c r="XAK886" s="99"/>
      <c r="XAL886" s="99"/>
      <c r="XAM886" s="99"/>
      <c r="XAN886" s="99"/>
      <c r="XAO886" s="99"/>
      <c r="XAP886" s="99"/>
      <c r="XAQ886" s="99"/>
      <c r="XAR886" s="99"/>
      <c r="XAS886" s="99"/>
      <c r="XAT886" s="99"/>
      <c r="XAU886" s="99"/>
      <c r="XAV886" s="99"/>
      <c r="XAW886" s="99"/>
      <c r="XAX886" s="99"/>
      <c r="XAY886" s="99"/>
      <c r="XAZ886" s="99"/>
      <c r="XBA886" s="99"/>
      <c r="XBB886" s="99"/>
      <c r="XBC886" s="99"/>
      <c r="XBD886" s="99"/>
      <c r="XBE886" s="99"/>
      <c r="XBF886" s="99"/>
      <c r="XBG886" s="99"/>
      <c r="XBH886" s="99"/>
      <c r="XBI886" s="99"/>
      <c r="XBJ886" s="99"/>
      <c r="XBK886" s="99"/>
      <c r="XBL886" s="99"/>
      <c r="XBM886" s="99"/>
      <c r="XBN886" s="99"/>
      <c r="XBO886" s="99"/>
      <c r="XBP886" s="99"/>
      <c r="XBQ886" s="99"/>
      <c r="XBR886" s="99"/>
      <c r="XBS886" s="99"/>
      <c r="XBT886" s="99"/>
      <c r="XBU886" s="99"/>
      <c r="XBV886" s="99"/>
      <c r="XBW886" s="99"/>
      <c r="XBX886" s="99"/>
      <c r="XBY886" s="99"/>
      <c r="XBZ886" s="99"/>
      <c r="XCA886" s="99"/>
      <c r="XCB886" s="99"/>
      <c r="XCC886" s="99"/>
      <c r="XCD886" s="99"/>
      <c r="XCE886" s="99"/>
      <c r="XCF886" s="99"/>
      <c r="XCG886" s="99"/>
      <c r="XCH886" s="99"/>
      <c r="XCI886" s="99"/>
      <c r="XCJ886" s="99"/>
      <c r="XCK886" s="99"/>
      <c r="XCL886" s="99"/>
      <c r="XCM886" s="99"/>
      <c r="XCN886" s="99"/>
      <c r="XCO886" s="99"/>
      <c r="XCP886" s="99"/>
      <c r="XCQ886" s="99"/>
      <c r="XCR886" s="99"/>
      <c r="XCS886" s="99"/>
      <c r="XCT886" s="99"/>
      <c r="XCU886" s="99"/>
      <c r="XCV886" s="99"/>
      <c r="XCW886" s="99"/>
      <c r="XCX886" s="99"/>
      <c r="XCY886" s="99"/>
      <c r="XCZ886" s="99"/>
      <c r="XDA886" s="99"/>
      <c r="XDB886" s="99"/>
      <c r="XDC886" s="99"/>
      <c r="XDD886" s="99"/>
      <c r="XDE886" s="99"/>
      <c r="XDF886" s="99"/>
      <c r="XDG886" s="99"/>
      <c r="XDH886" s="99"/>
      <c r="XDI886" s="99"/>
      <c r="XDJ886" s="99"/>
      <c r="XDK886" s="99"/>
      <c r="XDL886" s="99"/>
      <c r="XDM886" s="99"/>
      <c r="XDN886" s="99"/>
      <c r="XDO886" s="99"/>
      <c r="XDP886" s="99"/>
      <c r="XDQ886" s="99"/>
      <c r="XDR886" s="99"/>
      <c r="XDS886" s="99"/>
      <c r="XDT886" s="99"/>
      <c r="XDU886" s="99"/>
      <c r="XDV886" s="99"/>
      <c r="XDW886" s="99"/>
      <c r="XDX886" s="99"/>
      <c r="XDY886" s="99"/>
      <c r="XDZ886" s="99"/>
      <c r="XEA886" s="99"/>
      <c r="XEB886" s="99"/>
      <c r="XEC886" s="99"/>
      <c r="XED886" s="99"/>
      <c r="XEE886" s="99"/>
      <c r="XEF886" s="99"/>
      <c r="XEG886" s="99"/>
      <c r="XEH886" s="99"/>
      <c r="XEI886" s="99"/>
      <c r="XEJ886" s="99"/>
      <c r="XEK886" s="99"/>
      <c r="XEL886" s="99"/>
      <c r="XEM886" s="99"/>
      <c r="XEN886" s="99"/>
      <c r="XEO886" s="99"/>
      <c r="XEP886" s="99"/>
      <c r="XEQ886" s="99"/>
      <c r="XER886" s="99"/>
      <c r="XES886" s="99"/>
      <c r="XET886" s="99"/>
      <c r="XEU886" s="99"/>
      <c r="XEV886" s="99"/>
      <c r="XEW886" s="99"/>
      <c r="XEX886" s="99"/>
      <c r="XEY886" s="99"/>
      <c r="XEZ886" s="99"/>
      <c r="XFA886" s="86"/>
    </row>
    <row r="887" spans="1:16381" s="77" customFormat="1" ht="14.15" customHeight="1" x14ac:dyDescent="0.2">
      <c r="A887" s="165" t="s">
        <v>2281</v>
      </c>
      <c r="B887" s="166" t="s">
        <v>2921</v>
      </c>
      <c r="C887" s="258">
        <f t="shared" ref="C887:C948" si="122">SUM(D887+G887)</f>
        <v>86</v>
      </c>
      <c r="D887" s="263">
        <f t="shared" ref="D887:D948" si="123">SUM(E887:F887)</f>
        <v>86</v>
      </c>
      <c r="E887" s="125">
        <v>86</v>
      </c>
      <c r="F887" s="125"/>
      <c r="G887" s="125"/>
      <c r="H887" s="126"/>
      <c r="I887" s="126"/>
      <c r="J887" s="126"/>
      <c r="K887" s="126"/>
      <c r="L887" s="126"/>
      <c r="M887" s="126"/>
      <c r="N887" s="126"/>
      <c r="O887" s="126"/>
      <c r="P887" s="126"/>
      <c r="Q887" s="126"/>
      <c r="R887" s="126"/>
      <c r="S887" s="126"/>
      <c r="T887" s="126"/>
      <c r="U887" s="126"/>
      <c r="V887" s="126"/>
      <c r="W887" s="126"/>
      <c r="X887" s="126"/>
      <c r="Y887" s="126"/>
      <c r="Z887" s="126"/>
      <c r="AA887" s="125">
        <v>34</v>
      </c>
      <c r="AB887" s="125">
        <v>52</v>
      </c>
      <c r="AC887" s="125"/>
      <c r="AD887" s="125"/>
      <c r="AE887" s="125"/>
      <c r="AF887" s="125"/>
      <c r="AG887" s="125"/>
      <c r="AH887" s="125">
        <v>20</v>
      </c>
      <c r="AI887" s="125">
        <v>66</v>
      </c>
      <c r="AJ887" s="125"/>
      <c r="AK887" s="310">
        <v>174910</v>
      </c>
      <c r="AL887" s="310">
        <f t="shared" ref="AL887:AL925" si="124">AK887*E887</f>
        <v>15042260</v>
      </c>
      <c r="AM887" s="65" t="s">
        <v>654</v>
      </c>
      <c r="AN887" s="65"/>
      <c r="AO887" s="65"/>
      <c r="AP887" s="65"/>
      <c r="AQ887" s="65"/>
      <c r="AR887" s="65"/>
      <c r="AS887" s="76"/>
    </row>
    <row r="888" spans="1:16381" s="67" customFormat="1" ht="14.15" customHeight="1" x14ac:dyDescent="0.2">
      <c r="A888" s="165" t="s">
        <v>2282</v>
      </c>
      <c r="B888" s="166" t="s">
        <v>1463</v>
      </c>
      <c r="C888" s="258">
        <f t="shared" si="122"/>
        <v>3</v>
      </c>
      <c r="D888" s="263">
        <f t="shared" si="123"/>
        <v>3</v>
      </c>
      <c r="E888" s="125">
        <v>3</v>
      </c>
      <c r="F888" s="125"/>
      <c r="G888" s="125"/>
      <c r="H888" s="126"/>
      <c r="I888" s="126"/>
      <c r="J888" s="126"/>
      <c r="K888" s="126"/>
      <c r="L888" s="126"/>
      <c r="M888" s="126"/>
      <c r="N888" s="126"/>
      <c r="O888" s="126"/>
      <c r="P888" s="126"/>
      <c r="Q888" s="126"/>
      <c r="R888" s="126"/>
      <c r="S888" s="126"/>
      <c r="T888" s="126"/>
      <c r="U888" s="126"/>
      <c r="V888" s="126"/>
      <c r="W888" s="126"/>
      <c r="X888" s="126"/>
      <c r="Y888" s="126"/>
      <c r="Z888" s="126"/>
      <c r="AA888" s="125"/>
      <c r="AB888" s="125">
        <v>3</v>
      </c>
      <c r="AC888" s="125"/>
      <c r="AD888" s="125"/>
      <c r="AE888" s="125"/>
      <c r="AF888" s="125"/>
      <c r="AG888" s="125"/>
      <c r="AH888" s="125">
        <v>2</v>
      </c>
      <c r="AI888" s="125">
        <v>1</v>
      </c>
      <c r="AJ888" s="125"/>
      <c r="AK888" s="310">
        <v>174910</v>
      </c>
      <c r="AL888" s="310">
        <f t="shared" si="124"/>
        <v>524730</v>
      </c>
      <c r="AM888" s="65" t="s">
        <v>654</v>
      </c>
      <c r="AN888" s="65"/>
      <c r="AO888" s="65"/>
      <c r="AP888" s="65"/>
      <c r="AQ888" s="65"/>
      <c r="AR888" s="65"/>
      <c r="AS888" s="66"/>
    </row>
    <row r="889" spans="1:16381" s="67" customFormat="1" ht="14.15" customHeight="1" x14ac:dyDescent="0.2">
      <c r="A889" s="165" t="s">
        <v>2283</v>
      </c>
      <c r="B889" s="166" t="s">
        <v>1464</v>
      </c>
      <c r="C889" s="258">
        <f t="shared" si="122"/>
        <v>1</v>
      </c>
      <c r="D889" s="263">
        <f t="shared" si="123"/>
        <v>1</v>
      </c>
      <c r="E889" s="125">
        <v>1</v>
      </c>
      <c r="F889" s="125"/>
      <c r="G889" s="125"/>
      <c r="H889" s="126"/>
      <c r="I889" s="126"/>
      <c r="J889" s="126"/>
      <c r="K889" s="126"/>
      <c r="L889" s="126"/>
      <c r="M889" s="126"/>
      <c r="N889" s="126"/>
      <c r="O889" s="126"/>
      <c r="P889" s="126"/>
      <c r="Q889" s="126"/>
      <c r="R889" s="126"/>
      <c r="S889" s="126"/>
      <c r="T889" s="126"/>
      <c r="U889" s="126"/>
      <c r="V889" s="126"/>
      <c r="W889" s="126"/>
      <c r="X889" s="126"/>
      <c r="Y889" s="126"/>
      <c r="Z889" s="126"/>
      <c r="AA889" s="125"/>
      <c r="AB889" s="125">
        <v>1</v>
      </c>
      <c r="AC889" s="125"/>
      <c r="AD889" s="125"/>
      <c r="AE889" s="125"/>
      <c r="AF889" s="125"/>
      <c r="AG889" s="125"/>
      <c r="AH889" s="125">
        <v>1</v>
      </c>
      <c r="AI889" s="125"/>
      <c r="AJ889" s="125"/>
      <c r="AK889" s="310">
        <v>165900</v>
      </c>
      <c r="AL889" s="310">
        <f t="shared" si="124"/>
        <v>165900</v>
      </c>
      <c r="AM889" s="65" t="s">
        <v>654</v>
      </c>
      <c r="AN889" s="65"/>
      <c r="AO889" s="65"/>
      <c r="AP889" s="65"/>
      <c r="AQ889" s="65"/>
      <c r="AR889" s="65"/>
      <c r="AS889" s="66"/>
    </row>
    <row r="890" spans="1:16381" s="67" customFormat="1" ht="14.15" customHeight="1" x14ac:dyDescent="0.2">
      <c r="A890" s="165" t="s">
        <v>2284</v>
      </c>
      <c r="B890" s="166" t="s">
        <v>1465</v>
      </c>
      <c r="C890" s="258">
        <f t="shared" si="122"/>
        <v>0</v>
      </c>
      <c r="D890" s="263">
        <f t="shared" si="123"/>
        <v>0</v>
      </c>
      <c r="E890" s="125"/>
      <c r="F890" s="125"/>
      <c r="G890" s="125"/>
      <c r="H890" s="126"/>
      <c r="I890" s="126"/>
      <c r="J890" s="126"/>
      <c r="K890" s="126"/>
      <c r="L890" s="126"/>
      <c r="M890" s="126"/>
      <c r="N890" s="126"/>
      <c r="O890" s="126"/>
      <c r="P890" s="126"/>
      <c r="Q890" s="126"/>
      <c r="R890" s="126"/>
      <c r="S890" s="126"/>
      <c r="T890" s="126"/>
      <c r="U890" s="126"/>
      <c r="V890" s="126"/>
      <c r="W890" s="126"/>
      <c r="X890" s="126"/>
      <c r="Y890" s="126"/>
      <c r="Z890" s="126"/>
      <c r="AA890" s="125"/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310">
        <v>165900</v>
      </c>
      <c r="AL890" s="310">
        <f t="shared" si="124"/>
        <v>0</v>
      </c>
      <c r="AM890" s="65" t="s">
        <v>654</v>
      </c>
      <c r="AN890" s="65"/>
      <c r="AO890" s="65"/>
      <c r="AP890" s="65"/>
      <c r="AQ890" s="65"/>
      <c r="AR890" s="65"/>
      <c r="AS890" s="66"/>
    </row>
    <row r="891" spans="1:16381" s="67" customFormat="1" ht="14.15" customHeight="1" x14ac:dyDescent="0.2">
      <c r="A891" s="165" t="s">
        <v>2285</v>
      </c>
      <c r="B891" s="166" t="s">
        <v>1466</v>
      </c>
      <c r="C891" s="258">
        <f t="shared" si="122"/>
        <v>7</v>
      </c>
      <c r="D891" s="263">
        <f t="shared" si="123"/>
        <v>7</v>
      </c>
      <c r="E891" s="125">
        <v>7</v>
      </c>
      <c r="F891" s="125"/>
      <c r="G891" s="125"/>
      <c r="H891" s="126"/>
      <c r="I891" s="126"/>
      <c r="J891" s="126"/>
      <c r="K891" s="126"/>
      <c r="L891" s="126"/>
      <c r="M891" s="126"/>
      <c r="N891" s="126"/>
      <c r="O891" s="126"/>
      <c r="P891" s="126"/>
      <c r="Q891" s="126"/>
      <c r="R891" s="126"/>
      <c r="S891" s="126"/>
      <c r="T891" s="126"/>
      <c r="U891" s="126"/>
      <c r="V891" s="126"/>
      <c r="W891" s="126"/>
      <c r="X891" s="126"/>
      <c r="Y891" s="126"/>
      <c r="Z891" s="126"/>
      <c r="AA891" s="125">
        <v>1</v>
      </c>
      <c r="AB891" s="125">
        <v>6</v>
      </c>
      <c r="AC891" s="125"/>
      <c r="AD891" s="125"/>
      <c r="AE891" s="125"/>
      <c r="AF891" s="125"/>
      <c r="AG891" s="125"/>
      <c r="AH891" s="125">
        <v>7</v>
      </c>
      <c r="AI891" s="125"/>
      <c r="AJ891" s="125"/>
      <c r="AK891" s="310">
        <v>174910</v>
      </c>
      <c r="AL891" s="310">
        <f t="shared" si="124"/>
        <v>1224370</v>
      </c>
      <c r="AM891" s="65" t="s">
        <v>654</v>
      </c>
      <c r="AN891" s="65"/>
      <c r="AO891" s="65"/>
      <c r="AP891" s="65"/>
      <c r="AQ891" s="65"/>
      <c r="AR891" s="65"/>
      <c r="AS891" s="66"/>
    </row>
    <row r="892" spans="1:16381" s="67" customFormat="1" ht="14.15" customHeight="1" x14ac:dyDescent="0.2">
      <c r="A892" s="165" t="s">
        <v>2286</v>
      </c>
      <c r="B892" s="166" t="s">
        <v>1467</v>
      </c>
      <c r="C892" s="258">
        <f t="shared" si="122"/>
        <v>7</v>
      </c>
      <c r="D892" s="263">
        <f t="shared" si="123"/>
        <v>7</v>
      </c>
      <c r="E892" s="125">
        <v>7</v>
      </c>
      <c r="F892" s="125"/>
      <c r="G892" s="125"/>
      <c r="H892" s="126"/>
      <c r="I892" s="126"/>
      <c r="J892" s="126"/>
      <c r="K892" s="126"/>
      <c r="L892" s="126"/>
      <c r="M892" s="126"/>
      <c r="N892" s="126"/>
      <c r="O892" s="126"/>
      <c r="P892" s="126"/>
      <c r="Q892" s="126"/>
      <c r="R892" s="126"/>
      <c r="S892" s="126"/>
      <c r="T892" s="126"/>
      <c r="U892" s="126"/>
      <c r="V892" s="126"/>
      <c r="W892" s="126"/>
      <c r="X892" s="126"/>
      <c r="Y892" s="126"/>
      <c r="Z892" s="126"/>
      <c r="AA892" s="125">
        <v>1</v>
      </c>
      <c r="AB892" s="125">
        <v>6</v>
      </c>
      <c r="AC892" s="125"/>
      <c r="AD892" s="125"/>
      <c r="AE892" s="125"/>
      <c r="AF892" s="125"/>
      <c r="AG892" s="125"/>
      <c r="AH892" s="125">
        <v>7</v>
      </c>
      <c r="AI892" s="125"/>
      <c r="AJ892" s="125"/>
      <c r="AK892" s="310">
        <v>174910</v>
      </c>
      <c r="AL892" s="310">
        <f t="shared" si="124"/>
        <v>1224370</v>
      </c>
      <c r="AM892" s="65" t="s">
        <v>654</v>
      </c>
      <c r="AN892" s="65"/>
      <c r="AO892" s="65"/>
      <c r="AP892" s="65"/>
      <c r="AQ892" s="65"/>
      <c r="AR892" s="65"/>
      <c r="AS892" s="66"/>
    </row>
    <row r="893" spans="1:16381" s="67" customFormat="1" ht="14.15" customHeight="1" x14ac:dyDescent="0.2">
      <c r="A893" s="165" t="s">
        <v>2287</v>
      </c>
      <c r="B893" s="166" t="s">
        <v>1468</v>
      </c>
      <c r="C893" s="258">
        <f t="shared" si="122"/>
        <v>7</v>
      </c>
      <c r="D893" s="263">
        <f t="shared" si="123"/>
        <v>7</v>
      </c>
      <c r="E893" s="125">
        <v>7</v>
      </c>
      <c r="F893" s="125"/>
      <c r="G893" s="125"/>
      <c r="H893" s="126"/>
      <c r="I893" s="126"/>
      <c r="J893" s="126"/>
      <c r="K893" s="126"/>
      <c r="L893" s="126"/>
      <c r="M893" s="126"/>
      <c r="N893" s="126"/>
      <c r="O893" s="126"/>
      <c r="P893" s="126"/>
      <c r="Q893" s="126"/>
      <c r="R893" s="126"/>
      <c r="S893" s="126"/>
      <c r="T893" s="126"/>
      <c r="U893" s="126"/>
      <c r="V893" s="126"/>
      <c r="W893" s="126"/>
      <c r="X893" s="126"/>
      <c r="Y893" s="126"/>
      <c r="Z893" s="126"/>
      <c r="AA893" s="125"/>
      <c r="AB893" s="125">
        <v>7</v>
      </c>
      <c r="AC893" s="125"/>
      <c r="AD893" s="125"/>
      <c r="AE893" s="125"/>
      <c r="AF893" s="125"/>
      <c r="AG893" s="125"/>
      <c r="AH893" s="125">
        <v>7</v>
      </c>
      <c r="AI893" s="125"/>
      <c r="AJ893" s="125"/>
      <c r="AK893" s="310">
        <v>174910</v>
      </c>
      <c r="AL893" s="310">
        <f t="shared" si="124"/>
        <v>1224370</v>
      </c>
      <c r="AM893" s="65" t="s">
        <v>654</v>
      </c>
      <c r="AN893" s="65"/>
      <c r="AO893" s="65"/>
      <c r="AP893" s="65"/>
      <c r="AQ893" s="65"/>
      <c r="AR893" s="65"/>
      <c r="AS893" s="66"/>
    </row>
    <row r="894" spans="1:16381" s="67" customFormat="1" ht="14.15" customHeight="1" x14ac:dyDescent="0.2">
      <c r="A894" s="165" t="s">
        <v>2592</v>
      </c>
      <c r="B894" s="166" t="s">
        <v>2593</v>
      </c>
      <c r="C894" s="258">
        <f t="shared" si="122"/>
        <v>4</v>
      </c>
      <c r="D894" s="263">
        <f t="shared" si="123"/>
        <v>4</v>
      </c>
      <c r="E894" s="125">
        <v>4</v>
      </c>
      <c r="F894" s="125"/>
      <c r="G894" s="125"/>
      <c r="H894" s="126"/>
      <c r="I894" s="126"/>
      <c r="J894" s="126"/>
      <c r="K894" s="126"/>
      <c r="L894" s="126"/>
      <c r="M894" s="126"/>
      <c r="N894" s="126"/>
      <c r="O894" s="126"/>
      <c r="P894" s="126"/>
      <c r="Q894" s="126"/>
      <c r="R894" s="126"/>
      <c r="S894" s="126"/>
      <c r="T894" s="126"/>
      <c r="U894" s="126"/>
      <c r="V894" s="126"/>
      <c r="W894" s="126"/>
      <c r="X894" s="126"/>
      <c r="Y894" s="126"/>
      <c r="Z894" s="126"/>
      <c r="AA894" s="125">
        <v>1</v>
      </c>
      <c r="AB894" s="125">
        <v>3</v>
      </c>
      <c r="AC894" s="125"/>
      <c r="AD894" s="125"/>
      <c r="AE894" s="125"/>
      <c r="AF894" s="125"/>
      <c r="AG894" s="125"/>
      <c r="AH894" s="125">
        <v>1</v>
      </c>
      <c r="AI894" s="125">
        <v>3</v>
      </c>
      <c r="AJ894" s="125"/>
      <c r="AK894" s="310">
        <v>174910</v>
      </c>
      <c r="AL894" s="310">
        <f t="shared" si="124"/>
        <v>699640</v>
      </c>
      <c r="AM894" s="65" t="s">
        <v>654</v>
      </c>
      <c r="AN894" s="65"/>
      <c r="AO894" s="65"/>
      <c r="AP894" s="65"/>
      <c r="AQ894" s="65"/>
      <c r="AR894" s="65"/>
      <c r="AS894" s="66"/>
    </row>
    <row r="895" spans="1:16381" s="67" customFormat="1" ht="14.15" customHeight="1" x14ac:dyDescent="0.2">
      <c r="A895" s="165" t="s">
        <v>2594</v>
      </c>
      <c r="B895" s="166" t="s">
        <v>2595</v>
      </c>
      <c r="C895" s="258">
        <f t="shared" si="122"/>
        <v>1</v>
      </c>
      <c r="D895" s="263">
        <f t="shared" si="123"/>
        <v>1</v>
      </c>
      <c r="E895" s="125">
        <v>1</v>
      </c>
      <c r="F895" s="125"/>
      <c r="G895" s="125"/>
      <c r="H895" s="126"/>
      <c r="I895" s="126"/>
      <c r="J895" s="126"/>
      <c r="K895" s="126"/>
      <c r="L895" s="126"/>
      <c r="M895" s="126"/>
      <c r="N895" s="126"/>
      <c r="O895" s="126"/>
      <c r="P895" s="126"/>
      <c r="Q895" s="126"/>
      <c r="R895" s="126"/>
      <c r="S895" s="126"/>
      <c r="T895" s="126"/>
      <c r="U895" s="126"/>
      <c r="V895" s="126"/>
      <c r="W895" s="126"/>
      <c r="X895" s="126"/>
      <c r="Y895" s="126"/>
      <c r="Z895" s="126"/>
      <c r="AA895" s="125">
        <v>1</v>
      </c>
      <c r="AB895" s="125"/>
      <c r="AC895" s="125"/>
      <c r="AD895" s="125"/>
      <c r="AE895" s="125"/>
      <c r="AF895" s="125"/>
      <c r="AG895" s="125"/>
      <c r="AH895" s="125">
        <v>1</v>
      </c>
      <c r="AI895" s="125"/>
      <c r="AJ895" s="125"/>
      <c r="AK895" s="310">
        <v>174910</v>
      </c>
      <c r="AL895" s="310">
        <f t="shared" si="124"/>
        <v>174910</v>
      </c>
      <c r="AM895" s="65" t="s">
        <v>654</v>
      </c>
      <c r="AN895" s="65"/>
      <c r="AO895" s="65"/>
      <c r="AP895" s="65"/>
      <c r="AQ895" s="65"/>
      <c r="AR895" s="65"/>
      <c r="AS895" s="66"/>
    </row>
    <row r="896" spans="1:16381" s="67" customFormat="1" ht="14.15" customHeight="1" x14ac:dyDescent="0.2">
      <c r="A896" s="165" t="s">
        <v>2596</v>
      </c>
      <c r="B896" s="166" t="s">
        <v>2597</v>
      </c>
      <c r="C896" s="258">
        <f t="shared" si="122"/>
        <v>0</v>
      </c>
      <c r="D896" s="263">
        <f t="shared" si="123"/>
        <v>0</v>
      </c>
      <c r="E896" s="125"/>
      <c r="F896" s="125"/>
      <c r="G896" s="125"/>
      <c r="H896" s="126"/>
      <c r="I896" s="126"/>
      <c r="J896" s="126"/>
      <c r="K896" s="126"/>
      <c r="L896" s="126"/>
      <c r="M896" s="126"/>
      <c r="N896" s="126"/>
      <c r="O896" s="126"/>
      <c r="P896" s="126"/>
      <c r="Q896" s="126"/>
      <c r="R896" s="126"/>
      <c r="S896" s="126"/>
      <c r="T896" s="126"/>
      <c r="U896" s="126"/>
      <c r="V896" s="126"/>
      <c r="W896" s="126"/>
      <c r="X896" s="126"/>
      <c r="Y896" s="126"/>
      <c r="Z896" s="126"/>
      <c r="AA896" s="125"/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310">
        <v>174910</v>
      </c>
      <c r="AL896" s="310">
        <f t="shared" si="124"/>
        <v>0</v>
      </c>
      <c r="AM896" s="65" t="s">
        <v>654</v>
      </c>
      <c r="AN896" s="65"/>
      <c r="AO896" s="65"/>
      <c r="AP896" s="65"/>
      <c r="AQ896" s="65"/>
      <c r="AR896" s="65"/>
      <c r="AS896" s="66"/>
    </row>
    <row r="897" spans="1:45" s="67" customFormat="1" ht="14.15" customHeight="1" x14ac:dyDescent="0.2">
      <c r="A897" s="165" t="s">
        <v>2598</v>
      </c>
      <c r="B897" s="166" t="s">
        <v>2599</v>
      </c>
      <c r="C897" s="258">
        <f t="shared" si="122"/>
        <v>0</v>
      </c>
      <c r="D897" s="263">
        <f t="shared" si="123"/>
        <v>0</v>
      </c>
      <c r="E897" s="125"/>
      <c r="F897" s="125"/>
      <c r="G897" s="125"/>
      <c r="H897" s="126"/>
      <c r="I897" s="126"/>
      <c r="J897" s="126"/>
      <c r="K897" s="126"/>
      <c r="L897" s="126"/>
      <c r="M897" s="126"/>
      <c r="N897" s="126"/>
      <c r="O897" s="126"/>
      <c r="P897" s="126"/>
      <c r="Q897" s="126"/>
      <c r="R897" s="126"/>
      <c r="S897" s="126"/>
      <c r="T897" s="126"/>
      <c r="U897" s="126"/>
      <c r="V897" s="126"/>
      <c r="W897" s="126"/>
      <c r="X897" s="126"/>
      <c r="Y897" s="126"/>
      <c r="Z897" s="126"/>
      <c r="AA897" s="125"/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310">
        <v>174910</v>
      </c>
      <c r="AL897" s="310">
        <f t="shared" si="124"/>
        <v>0</v>
      </c>
      <c r="AM897" s="65" t="s">
        <v>654</v>
      </c>
      <c r="AN897" s="65"/>
      <c r="AO897" s="65"/>
      <c r="AP897" s="65"/>
      <c r="AQ897" s="65"/>
      <c r="AR897" s="65"/>
      <c r="AS897" s="66"/>
    </row>
    <row r="898" spans="1:45" s="67" customFormat="1" ht="14.15" customHeight="1" x14ac:dyDescent="0.2">
      <c r="A898" s="165" t="s">
        <v>2600</v>
      </c>
      <c r="B898" s="166" t="s">
        <v>2601</v>
      </c>
      <c r="C898" s="258">
        <f t="shared" si="122"/>
        <v>0</v>
      </c>
      <c r="D898" s="263">
        <f t="shared" si="123"/>
        <v>0</v>
      </c>
      <c r="E898" s="125"/>
      <c r="F898" s="125"/>
      <c r="G898" s="125"/>
      <c r="H898" s="126"/>
      <c r="I898" s="126"/>
      <c r="J898" s="126"/>
      <c r="K898" s="126"/>
      <c r="L898" s="126"/>
      <c r="M898" s="126"/>
      <c r="N898" s="126"/>
      <c r="O898" s="126"/>
      <c r="P898" s="126"/>
      <c r="Q898" s="126"/>
      <c r="R898" s="126"/>
      <c r="S898" s="126"/>
      <c r="T898" s="126"/>
      <c r="U898" s="126"/>
      <c r="V898" s="126"/>
      <c r="W898" s="126"/>
      <c r="X898" s="126"/>
      <c r="Y898" s="126"/>
      <c r="Z898" s="126"/>
      <c r="AA898" s="125"/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310">
        <v>174910</v>
      </c>
      <c r="AL898" s="310">
        <f t="shared" si="124"/>
        <v>0</v>
      </c>
      <c r="AM898" s="65" t="s">
        <v>654</v>
      </c>
      <c r="AN898" s="65"/>
      <c r="AO898" s="65"/>
      <c r="AP898" s="65"/>
      <c r="AQ898" s="65"/>
      <c r="AR898" s="65"/>
      <c r="AS898" s="66"/>
    </row>
    <row r="899" spans="1:45" s="67" customFormat="1" ht="14.15" customHeight="1" x14ac:dyDescent="0.2">
      <c r="A899" s="165" t="s">
        <v>2602</v>
      </c>
      <c r="B899" s="166" t="s">
        <v>2603</v>
      </c>
      <c r="C899" s="258">
        <f t="shared" si="122"/>
        <v>0</v>
      </c>
      <c r="D899" s="263">
        <f t="shared" si="123"/>
        <v>0</v>
      </c>
      <c r="E899" s="125"/>
      <c r="F899" s="125"/>
      <c r="G899" s="125"/>
      <c r="H899" s="126"/>
      <c r="I899" s="126"/>
      <c r="J899" s="126"/>
      <c r="K899" s="126"/>
      <c r="L899" s="126"/>
      <c r="M899" s="126"/>
      <c r="N899" s="126"/>
      <c r="O899" s="126"/>
      <c r="P899" s="126"/>
      <c r="Q899" s="126"/>
      <c r="R899" s="126"/>
      <c r="S899" s="126"/>
      <c r="T899" s="126"/>
      <c r="U899" s="126"/>
      <c r="V899" s="126"/>
      <c r="W899" s="126"/>
      <c r="X899" s="126"/>
      <c r="Y899" s="126"/>
      <c r="Z899" s="126"/>
      <c r="AA899" s="125"/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310">
        <v>174910</v>
      </c>
      <c r="AL899" s="310">
        <f t="shared" si="124"/>
        <v>0</v>
      </c>
      <c r="AM899" s="65" t="s">
        <v>654</v>
      </c>
      <c r="AN899" s="65"/>
      <c r="AO899" s="65"/>
      <c r="AP899" s="65"/>
      <c r="AQ899" s="65"/>
      <c r="AR899" s="65"/>
      <c r="AS899" s="66"/>
    </row>
    <row r="900" spans="1:45" s="67" customFormat="1" ht="14.15" customHeight="1" x14ac:dyDescent="0.2">
      <c r="A900" s="165" t="s">
        <v>2604</v>
      </c>
      <c r="B900" s="166" t="s">
        <v>2605</v>
      </c>
      <c r="C900" s="258">
        <f t="shared" si="122"/>
        <v>0</v>
      </c>
      <c r="D900" s="263">
        <f t="shared" si="123"/>
        <v>0</v>
      </c>
      <c r="E900" s="125"/>
      <c r="F900" s="125"/>
      <c r="G900" s="125"/>
      <c r="H900" s="126"/>
      <c r="I900" s="126"/>
      <c r="J900" s="126"/>
      <c r="K900" s="126"/>
      <c r="L900" s="126"/>
      <c r="M900" s="126"/>
      <c r="N900" s="126"/>
      <c r="O900" s="126"/>
      <c r="P900" s="126"/>
      <c r="Q900" s="126"/>
      <c r="R900" s="126"/>
      <c r="S900" s="126"/>
      <c r="T900" s="126"/>
      <c r="U900" s="126"/>
      <c r="V900" s="126"/>
      <c r="W900" s="126"/>
      <c r="X900" s="126"/>
      <c r="Y900" s="126"/>
      <c r="Z900" s="126"/>
      <c r="AA900" s="125"/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310">
        <v>174910</v>
      </c>
      <c r="AL900" s="310">
        <f t="shared" si="124"/>
        <v>0</v>
      </c>
      <c r="AM900" s="65" t="s">
        <v>654</v>
      </c>
      <c r="AN900" s="65"/>
      <c r="AO900" s="65"/>
      <c r="AP900" s="65"/>
      <c r="AQ900" s="65"/>
      <c r="AR900" s="65"/>
      <c r="AS900" s="66"/>
    </row>
    <row r="901" spans="1:45" s="67" customFormat="1" ht="30" x14ac:dyDescent="0.2">
      <c r="A901" s="165" t="s">
        <v>2288</v>
      </c>
      <c r="B901" s="166" t="s">
        <v>2922</v>
      </c>
      <c r="C901" s="258">
        <f t="shared" si="122"/>
        <v>1</v>
      </c>
      <c r="D901" s="263">
        <f t="shared" si="123"/>
        <v>1</v>
      </c>
      <c r="E901" s="125">
        <v>1</v>
      </c>
      <c r="F901" s="125"/>
      <c r="G901" s="125"/>
      <c r="H901" s="126"/>
      <c r="I901" s="126"/>
      <c r="J901" s="126"/>
      <c r="K901" s="126"/>
      <c r="L901" s="126"/>
      <c r="M901" s="126"/>
      <c r="N901" s="126"/>
      <c r="O901" s="126"/>
      <c r="P901" s="126"/>
      <c r="Q901" s="126"/>
      <c r="R901" s="126"/>
      <c r="S901" s="126"/>
      <c r="T901" s="126"/>
      <c r="U901" s="126"/>
      <c r="V901" s="126"/>
      <c r="W901" s="126"/>
      <c r="X901" s="126"/>
      <c r="Y901" s="126"/>
      <c r="Z901" s="126"/>
      <c r="AA901" s="125"/>
      <c r="AB901" s="125">
        <v>1</v>
      </c>
      <c r="AC901" s="125"/>
      <c r="AD901" s="125"/>
      <c r="AE901" s="125"/>
      <c r="AF901" s="125"/>
      <c r="AG901" s="125"/>
      <c r="AH901" s="125"/>
      <c r="AI901" s="125">
        <v>1</v>
      </c>
      <c r="AJ901" s="125"/>
      <c r="AK901" s="310">
        <v>174910</v>
      </c>
      <c r="AL901" s="310">
        <f t="shared" si="124"/>
        <v>174910</v>
      </c>
      <c r="AM901" s="65" t="s">
        <v>654</v>
      </c>
      <c r="AN901" s="65"/>
      <c r="AO901" s="65"/>
      <c r="AP901" s="65"/>
      <c r="AQ901" s="65"/>
      <c r="AR901" s="65"/>
      <c r="AS901" s="66"/>
    </row>
    <row r="902" spans="1:45" s="67" customFormat="1" ht="12" customHeight="1" x14ac:dyDescent="0.2">
      <c r="A902" s="165" t="s">
        <v>2289</v>
      </c>
      <c r="B902" s="166" t="s">
        <v>1469</v>
      </c>
      <c r="C902" s="258">
        <f t="shared" si="122"/>
        <v>1</v>
      </c>
      <c r="D902" s="263">
        <f t="shared" si="123"/>
        <v>1</v>
      </c>
      <c r="E902" s="125">
        <v>1</v>
      </c>
      <c r="F902" s="125"/>
      <c r="G902" s="125"/>
      <c r="H902" s="126"/>
      <c r="I902" s="126"/>
      <c r="J902" s="126"/>
      <c r="K902" s="126"/>
      <c r="L902" s="126"/>
      <c r="M902" s="126"/>
      <c r="N902" s="126"/>
      <c r="O902" s="126"/>
      <c r="P902" s="126"/>
      <c r="Q902" s="126"/>
      <c r="R902" s="126"/>
      <c r="S902" s="126"/>
      <c r="T902" s="126"/>
      <c r="U902" s="126"/>
      <c r="V902" s="126"/>
      <c r="W902" s="126"/>
      <c r="X902" s="126"/>
      <c r="Y902" s="126"/>
      <c r="Z902" s="126"/>
      <c r="AA902" s="125">
        <v>1</v>
      </c>
      <c r="AB902" s="125"/>
      <c r="AC902" s="125"/>
      <c r="AD902" s="125"/>
      <c r="AE902" s="125"/>
      <c r="AF902" s="125"/>
      <c r="AG902" s="125"/>
      <c r="AH902" s="125">
        <v>1</v>
      </c>
      <c r="AI902" s="125"/>
      <c r="AJ902" s="125"/>
      <c r="AK902" s="310">
        <v>174910</v>
      </c>
      <c r="AL902" s="310">
        <f t="shared" si="124"/>
        <v>174910</v>
      </c>
      <c r="AM902" s="65" t="s">
        <v>654</v>
      </c>
      <c r="AN902" s="65"/>
      <c r="AO902" s="65"/>
      <c r="AP902" s="65"/>
      <c r="AQ902" s="65"/>
      <c r="AR902" s="65"/>
      <c r="AS902" s="66"/>
    </row>
    <row r="903" spans="1:45" s="67" customFormat="1" ht="20" x14ac:dyDescent="0.2">
      <c r="A903" s="165" t="s">
        <v>2290</v>
      </c>
      <c r="B903" s="166" t="s">
        <v>2923</v>
      </c>
      <c r="C903" s="258">
        <f t="shared" si="122"/>
        <v>2</v>
      </c>
      <c r="D903" s="263">
        <f t="shared" si="123"/>
        <v>2</v>
      </c>
      <c r="E903" s="125">
        <v>2</v>
      </c>
      <c r="F903" s="125"/>
      <c r="G903" s="125"/>
      <c r="H903" s="126"/>
      <c r="I903" s="126"/>
      <c r="J903" s="126"/>
      <c r="K903" s="126"/>
      <c r="L903" s="126"/>
      <c r="M903" s="126"/>
      <c r="N903" s="126"/>
      <c r="O903" s="126"/>
      <c r="P903" s="126"/>
      <c r="Q903" s="126"/>
      <c r="R903" s="126"/>
      <c r="S903" s="126"/>
      <c r="T903" s="126"/>
      <c r="U903" s="126"/>
      <c r="V903" s="126"/>
      <c r="W903" s="126"/>
      <c r="X903" s="126"/>
      <c r="Y903" s="126"/>
      <c r="Z903" s="126"/>
      <c r="AA903" s="125"/>
      <c r="AB903" s="125">
        <v>2</v>
      </c>
      <c r="AC903" s="125"/>
      <c r="AD903" s="125"/>
      <c r="AE903" s="125"/>
      <c r="AF903" s="125"/>
      <c r="AG903" s="125"/>
      <c r="AH903" s="125">
        <v>2</v>
      </c>
      <c r="AI903" s="125"/>
      <c r="AJ903" s="125"/>
      <c r="AK903" s="310">
        <v>174910</v>
      </c>
      <c r="AL903" s="310">
        <f t="shared" si="124"/>
        <v>349820</v>
      </c>
      <c r="AM903" s="65" t="s">
        <v>654</v>
      </c>
      <c r="AN903" s="65"/>
      <c r="AO903" s="65"/>
      <c r="AP903" s="65"/>
      <c r="AQ903" s="65"/>
      <c r="AR903" s="65"/>
      <c r="AS903" s="66"/>
    </row>
    <row r="904" spans="1:45" s="67" customFormat="1" ht="14.15" customHeight="1" x14ac:dyDescent="0.2">
      <c r="A904" s="165" t="s">
        <v>2291</v>
      </c>
      <c r="B904" s="166" t="s">
        <v>1470</v>
      </c>
      <c r="C904" s="258">
        <f t="shared" si="122"/>
        <v>1</v>
      </c>
      <c r="D904" s="263">
        <f t="shared" si="123"/>
        <v>1</v>
      </c>
      <c r="E904" s="125">
        <v>1</v>
      </c>
      <c r="F904" s="125"/>
      <c r="G904" s="125"/>
      <c r="H904" s="126"/>
      <c r="I904" s="126"/>
      <c r="J904" s="126"/>
      <c r="K904" s="126"/>
      <c r="L904" s="126"/>
      <c r="M904" s="126"/>
      <c r="N904" s="126"/>
      <c r="O904" s="126"/>
      <c r="P904" s="126"/>
      <c r="Q904" s="126"/>
      <c r="R904" s="126"/>
      <c r="S904" s="126"/>
      <c r="T904" s="126"/>
      <c r="U904" s="126"/>
      <c r="V904" s="126"/>
      <c r="W904" s="126"/>
      <c r="X904" s="126"/>
      <c r="Y904" s="126"/>
      <c r="Z904" s="126"/>
      <c r="AA904" s="125"/>
      <c r="AB904" s="125">
        <v>1</v>
      </c>
      <c r="AC904" s="125"/>
      <c r="AD904" s="125"/>
      <c r="AE904" s="125"/>
      <c r="AF904" s="125"/>
      <c r="AG904" s="125"/>
      <c r="AH904" s="125"/>
      <c r="AI904" s="125">
        <v>1</v>
      </c>
      <c r="AJ904" s="125"/>
      <c r="AK904" s="310">
        <v>262350</v>
      </c>
      <c r="AL904" s="310">
        <f t="shared" si="124"/>
        <v>262350</v>
      </c>
      <c r="AM904" s="65" t="s">
        <v>654</v>
      </c>
      <c r="AN904" s="65"/>
      <c r="AO904" s="65"/>
      <c r="AP904" s="65"/>
      <c r="AQ904" s="65"/>
      <c r="AR904" s="65"/>
      <c r="AS904" s="66"/>
    </row>
    <row r="905" spans="1:45" s="67" customFormat="1" ht="14.15" customHeight="1" x14ac:dyDescent="0.2">
      <c r="A905" s="165" t="s">
        <v>2292</v>
      </c>
      <c r="B905" s="166" t="s">
        <v>1471</v>
      </c>
      <c r="C905" s="258">
        <f t="shared" si="122"/>
        <v>0</v>
      </c>
      <c r="D905" s="263">
        <f t="shared" si="123"/>
        <v>0</v>
      </c>
      <c r="E905" s="125"/>
      <c r="F905" s="125"/>
      <c r="G905" s="125"/>
      <c r="H905" s="126"/>
      <c r="I905" s="126"/>
      <c r="J905" s="126"/>
      <c r="K905" s="126"/>
      <c r="L905" s="126"/>
      <c r="M905" s="126"/>
      <c r="N905" s="126"/>
      <c r="O905" s="126"/>
      <c r="P905" s="126"/>
      <c r="Q905" s="126"/>
      <c r="R905" s="126"/>
      <c r="S905" s="126"/>
      <c r="T905" s="126"/>
      <c r="U905" s="126"/>
      <c r="V905" s="126"/>
      <c r="W905" s="126"/>
      <c r="X905" s="126"/>
      <c r="Y905" s="126"/>
      <c r="Z905" s="126"/>
      <c r="AA905" s="125"/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310">
        <v>143420</v>
      </c>
      <c r="AL905" s="310">
        <f t="shared" si="124"/>
        <v>0</v>
      </c>
      <c r="AM905" s="65" t="s">
        <v>654</v>
      </c>
      <c r="AN905" s="65"/>
      <c r="AO905" s="65"/>
      <c r="AP905" s="65"/>
      <c r="AQ905" s="65"/>
      <c r="AR905" s="65"/>
      <c r="AS905" s="66"/>
    </row>
    <row r="906" spans="1:45" s="67" customFormat="1" ht="14.15" customHeight="1" x14ac:dyDescent="0.2">
      <c r="A906" s="165" t="s">
        <v>2654</v>
      </c>
      <c r="B906" s="166" t="s">
        <v>2655</v>
      </c>
      <c r="C906" s="258">
        <f t="shared" si="122"/>
        <v>0</v>
      </c>
      <c r="D906" s="263">
        <f t="shared" si="123"/>
        <v>0</v>
      </c>
      <c r="E906" s="125"/>
      <c r="F906" s="125"/>
      <c r="G906" s="125"/>
      <c r="H906" s="126"/>
      <c r="I906" s="126"/>
      <c r="J906" s="126"/>
      <c r="K906" s="126"/>
      <c r="L906" s="126"/>
      <c r="M906" s="126"/>
      <c r="N906" s="126"/>
      <c r="O906" s="126"/>
      <c r="P906" s="126"/>
      <c r="Q906" s="126"/>
      <c r="R906" s="126"/>
      <c r="S906" s="126"/>
      <c r="T906" s="126"/>
      <c r="U906" s="126"/>
      <c r="V906" s="126"/>
      <c r="W906" s="126"/>
      <c r="X906" s="126"/>
      <c r="Y906" s="126"/>
      <c r="Z906" s="126"/>
      <c r="AA906" s="125"/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310">
        <v>143420</v>
      </c>
      <c r="AL906" s="310">
        <f t="shared" si="124"/>
        <v>0</v>
      </c>
      <c r="AM906" s="65" t="s">
        <v>654</v>
      </c>
      <c r="AN906" s="65"/>
      <c r="AO906" s="65"/>
      <c r="AP906" s="65"/>
      <c r="AQ906" s="65"/>
      <c r="AR906" s="65"/>
      <c r="AS906" s="66"/>
    </row>
    <row r="907" spans="1:45" s="67" customFormat="1" ht="14.15" customHeight="1" x14ac:dyDescent="0.2">
      <c r="A907" s="165" t="s">
        <v>2656</v>
      </c>
      <c r="B907" s="166" t="s">
        <v>2657</v>
      </c>
      <c r="C907" s="258">
        <f t="shared" si="122"/>
        <v>0</v>
      </c>
      <c r="D907" s="263">
        <f t="shared" si="123"/>
        <v>0</v>
      </c>
      <c r="E907" s="125"/>
      <c r="F907" s="125"/>
      <c r="G907" s="125"/>
      <c r="H907" s="126"/>
      <c r="I907" s="126"/>
      <c r="J907" s="126"/>
      <c r="K907" s="126"/>
      <c r="L907" s="126"/>
      <c r="M907" s="126"/>
      <c r="N907" s="126"/>
      <c r="O907" s="126"/>
      <c r="P907" s="126"/>
      <c r="Q907" s="126"/>
      <c r="R907" s="126"/>
      <c r="S907" s="126"/>
      <c r="T907" s="126"/>
      <c r="U907" s="126"/>
      <c r="V907" s="126"/>
      <c r="W907" s="126"/>
      <c r="X907" s="126"/>
      <c r="Y907" s="126"/>
      <c r="Z907" s="126"/>
      <c r="AA907" s="125"/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310">
        <v>143420</v>
      </c>
      <c r="AL907" s="310">
        <f t="shared" si="124"/>
        <v>0</v>
      </c>
      <c r="AM907" s="65" t="s">
        <v>654</v>
      </c>
      <c r="AN907" s="65"/>
      <c r="AO907" s="65"/>
      <c r="AP907" s="65"/>
      <c r="AQ907" s="65"/>
      <c r="AR907" s="65"/>
      <c r="AS907" s="66"/>
    </row>
    <row r="908" spans="1:45" s="67" customFormat="1" ht="14.15" customHeight="1" x14ac:dyDescent="0.2">
      <c r="A908" s="165" t="s">
        <v>2658</v>
      </c>
      <c r="B908" s="166" t="s">
        <v>2659</v>
      </c>
      <c r="C908" s="258">
        <f t="shared" si="122"/>
        <v>0</v>
      </c>
      <c r="D908" s="263">
        <f t="shared" si="123"/>
        <v>0</v>
      </c>
      <c r="E908" s="125"/>
      <c r="F908" s="125"/>
      <c r="G908" s="125"/>
      <c r="H908" s="126"/>
      <c r="I908" s="126"/>
      <c r="J908" s="126"/>
      <c r="K908" s="126"/>
      <c r="L908" s="126"/>
      <c r="M908" s="126"/>
      <c r="N908" s="126"/>
      <c r="O908" s="126"/>
      <c r="P908" s="126"/>
      <c r="Q908" s="126"/>
      <c r="R908" s="126"/>
      <c r="S908" s="126"/>
      <c r="T908" s="126"/>
      <c r="U908" s="126"/>
      <c r="V908" s="126"/>
      <c r="W908" s="126"/>
      <c r="X908" s="126"/>
      <c r="Y908" s="126"/>
      <c r="Z908" s="126"/>
      <c r="AA908" s="125"/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310">
        <v>143420</v>
      </c>
      <c r="AL908" s="310">
        <f t="shared" si="124"/>
        <v>0</v>
      </c>
      <c r="AM908" s="65" t="s">
        <v>654</v>
      </c>
      <c r="AN908" s="65"/>
      <c r="AO908" s="65"/>
      <c r="AP908" s="65"/>
      <c r="AQ908" s="65"/>
      <c r="AR908" s="65"/>
      <c r="AS908" s="66"/>
    </row>
    <row r="909" spans="1:45" s="67" customFormat="1" ht="14.15" customHeight="1" x14ac:dyDescent="0.2">
      <c r="A909" s="165" t="s">
        <v>2660</v>
      </c>
      <c r="B909" s="166" t="s">
        <v>2661</v>
      </c>
      <c r="C909" s="258">
        <f t="shared" si="122"/>
        <v>0</v>
      </c>
      <c r="D909" s="263">
        <f t="shared" si="123"/>
        <v>0</v>
      </c>
      <c r="E909" s="125"/>
      <c r="F909" s="125"/>
      <c r="G909" s="125"/>
      <c r="H909" s="126"/>
      <c r="I909" s="126"/>
      <c r="J909" s="126"/>
      <c r="K909" s="126"/>
      <c r="L909" s="126"/>
      <c r="M909" s="126"/>
      <c r="N909" s="126"/>
      <c r="O909" s="126"/>
      <c r="P909" s="126"/>
      <c r="Q909" s="126"/>
      <c r="R909" s="126"/>
      <c r="S909" s="126"/>
      <c r="T909" s="126"/>
      <c r="U909" s="126"/>
      <c r="V909" s="126"/>
      <c r="W909" s="126"/>
      <c r="X909" s="126"/>
      <c r="Y909" s="126"/>
      <c r="Z909" s="126"/>
      <c r="AA909" s="125"/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310">
        <v>143420</v>
      </c>
      <c r="AL909" s="310">
        <f t="shared" si="124"/>
        <v>0</v>
      </c>
      <c r="AM909" s="65" t="s">
        <v>654</v>
      </c>
      <c r="AN909" s="65"/>
      <c r="AO909" s="65"/>
      <c r="AP909" s="65"/>
      <c r="AQ909" s="65"/>
      <c r="AR909" s="65"/>
      <c r="AS909" s="66"/>
    </row>
    <row r="910" spans="1:45" s="67" customFormat="1" ht="14.15" customHeight="1" x14ac:dyDescent="0.2">
      <c r="A910" s="165" t="s">
        <v>2662</v>
      </c>
      <c r="B910" s="166" t="s">
        <v>2663</v>
      </c>
      <c r="C910" s="258">
        <f t="shared" si="122"/>
        <v>0</v>
      </c>
      <c r="D910" s="263">
        <f t="shared" si="123"/>
        <v>0</v>
      </c>
      <c r="E910" s="125"/>
      <c r="F910" s="125"/>
      <c r="G910" s="125"/>
      <c r="H910" s="126"/>
      <c r="I910" s="126"/>
      <c r="J910" s="126"/>
      <c r="K910" s="126"/>
      <c r="L910" s="126"/>
      <c r="M910" s="126"/>
      <c r="N910" s="126"/>
      <c r="O910" s="126"/>
      <c r="P910" s="126"/>
      <c r="Q910" s="126"/>
      <c r="R910" s="126"/>
      <c r="S910" s="126"/>
      <c r="T910" s="126"/>
      <c r="U910" s="126"/>
      <c r="V910" s="126"/>
      <c r="W910" s="126"/>
      <c r="X910" s="126"/>
      <c r="Y910" s="126"/>
      <c r="Z910" s="126"/>
      <c r="AA910" s="125"/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310">
        <v>143420</v>
      </c>
      <c r="AL910" s="310">
        <f t="shared" si="124"/>
        <v>0</v>
      </c>
      <c r="AM910" s="65" t="s">
        <v>654</v>
      </c>
      <c r="AN910" s="65"/>
      <c r="AO910" s="65"/>
      <c r="AP910" s="65"/>
      <c r="AQ910" s="65"/>
      <c r="AR910" s="65"/>
      <c r="AS910" s="66"/>
    </row>
    <row r="911" spans="1:45" s="67" customFormat="1" ht="14.15" customHeight="1" x14ac:dyDescent="0.2">
      <c r="A911" s="165" t="s">
        <v>2664</v>
      </c>
      <c r="B911" s="166" t="s">
        <v>2665</v>
      </c>
      <c r="C911" s="258">
        <f t="shared" si="122"/>
        <v>0</v>
      </c>
      <c r="D911" s="263">
        <f t="shared" si="123"/>
        <v>0</v>
      </c>
      <c r="E911" s="125"/>
      <c r="F911" s="125"/>
      <c r="G911" s="125"/>
      <c r="H911" s="126"/>
      <c r="I911" s="126"/>
      <c r="J911" s="126"/>
      <c r="K911" s="126"/>
      <c r="L911" s="126"/>
      <c r="M911" s="126"/>
      <c r="N911" s="126"/>
      <c r="O911" s="126"/>
      <c r="P911" s="126"/>
      <c r="Q911" s="126"/>
      <c r="R911" s="126"/>
      <c r="S911" s="126"/>
      <c r="T911" s="126"/>
      <c r="U911" s="126"/>
      <c r="V911" s="126"/>
      <c r="W911" s="126"/>
      <c r="X911" s="126"/>
      <c r="Y911" s="126"/>
      <c r="Z911" s="126"/>
      <c r="AA911" s="125"/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310">
        <v>143420</v>
      </c>
      <c r="AL911" s="310">
        <f t="shared" si="124"/>
        <v>0</v>
      </c>
      <c r="AM911" s="65" t="s">
        <v>654</v>
      </c>
      <c r="AN911" s="65"/>
      <c r="AO911" s="65"/>
      <c r="AP911" s="65"/>
      <c r="AQ911" s="65"/>
      <c r="AR911" s="65"/>
      <c r="AS911" s="66"/>
    </row>
    <row r="912" spans="1:45" s="67" customFormat="1" ht="14.15" customHeight="1" x14ac:dyDescent="0.2">
      <c r="A912" s="165" t="s">
        <v>2666</v>
      </c>
      <c r="B912" s="166" t="s">
        <v>2924</v>
      </c>
      <c r="C912" s="258">
        <f t="shared" si="122"/>
        <v>1</v>
      </c>
      <c r="D912" s="263">
        <f t="shared" si="123"/>
        <v>1</v>
      </c>
      <c r="E912" s="125">
        <v>1</v>
      </c>
      <c r="F912" s="125"/>
      <c r="G912" s="125"/>
      <c r="H912" s="126"/>
      <c r="I912" s="126"/>
      <c r="J912" s="126"/>
      <c r="K912" s="126"/>
      <c r="L912" s="126"/>
      <c r="M912" s="126"/>
      <c r="N912" s="126"/>
      <c r="O912" s="126"/>
      <c r="P912" s="126"/>
      <c r="Q912" s="126"/>
      <c r="R912" s="126"/>
      <c r="S912" s="126"/>
      <c r="T912" s="126"/>
      <c r="U912" s="126"/>
      <c r="V912" s="126"/>
      <c r="W912" s="126"/>
      <c r="X912" s="126"/>
      <c r="Y912" s="126"/>
      <c r="Z912" s="126"/>
      <c r="AA912" s="125">
        <v>1</v>
      </c>
      <c r="AB912" s="125"/>
      <c r="AC912" s="125"/>
      <c r="AD912" s="125"/>
      <c r="AE912" s="125"/>
      <c r="AF912" s="125"/>
      <c r="AG912" s="125"/>
      <c r="AH912" s="125"/>
      <c r="AI912" s="125">
        <v>1</v>
      </c>
      <c r="AJ912" s="125"/>
      <c r="AK912" s="310">
        <v>143420</v>
      </c>
      <c r="AL912" s="310">
        <f t="shared" si="124"/>
        <v>143420</v>
      </c>
      <c r="AM912" s="65" t="s">
        <v>654</v>
      </c>
      <c r="AN912" s="65"/>
      <c r="AO912" s="65"/>
      <c r="AP912" s="65"/>
      <c r="AQ912" s="65"/>
      <c r="AR912" s="65"/>
      <c r="AS912" s="66"/>
    </row>
    <row r="913" spans="1:16381" s="67" customFormat="1" ht="14.15" customHeight="1" x14ac:dyDescent="0.2">
      <c r="A913" s="180" t="s">
        <v>2670</v>
      </c>
      <c r="B913" s="166" t="s">
        <v>2667</v>
      </c>
      <c r="C913" s="258">
        <f t="shared" si="122"/>
        <v>0</v>
      </c>
      <c r="D913" s="263">
        <f t="shared" si="123"/>
        <v>0</v>
      </c>
      <c r="E913" s="125"/>
      <c r="F913" s="125"/>
      <c r="G913" s="125"/>
      <c r="H913" s="126"/>
      <c r="I913" s="126"/>
      <c r="J913" s="126"/>
      <c r="K913" s="126"/>
      <c r="L913" s="126"/>
      <c r="M913" s="126"/>
      <c r="N913" s="126"/>
      <c r="O913" s="126"/>
      <c r="P913" s="126"/>
      <c r="Q913" s="126"/>
      <c r="R913" s="126"/>
      <c r="S913" s="126"/>
      <c r="T913" s="126"/>
      <c r="U913" s="126"/>
      <c r="V913" s="126"/>
      <c r="W913" s="126"/>
      <c r="X913" s="126"/>
      <c r="Y913" s="126"/>
      <c r="Z913" s="126"/>
      <c r="AA913" s="125"/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310">
        <v>143420</v>
      </c>
      <c r="AL913" s="310">
        <f t="shared" si="124"/>
        <v>0</v>
      </c>
      <c r="AM913" s="65" t="s">
        <v>654</v>
      </c>
      <c r="AN913" s="65"/>
      <c r="AO913" s="65"/>
      <c r="AP913" s="65"/>
      <c r="AQ913" s="65"/>
      <c r="AR913" s="65"/>
      <c r="AS913" s="66"/>
    </row>
    <row r="914" spans="1:16381" s="67" customFormat="1" ht="14.15" customHeight="1" x14ac:dyDescent="0.2">
      <c r="A914" s="362" t="s">
        <v>3812</v>
      </c>
      <c r="B914" s="166" t="s">
        <v>2940</v>
      </c>
      <c r="C914" s="258">
        <f t="shared" si="122"/>
        <v>0</v>
      </c>
      <c r="D914" s="263">
        <f t="shared" si="123"/>
        <v>0</v>
      </c>
      <c r="E914" s="125"/>
      <c r="F914" s="125"/>
      <c r="G914" s="125"/>
      <c r="H914" s="126"/>
      <c r="I914" s="126"/>
      <c r="J914" s="126"/>
      <c r="K914" s="126"/>
      <c r="L914" s="126"/>
      <c r="M914" s="126"/>
      <c r="N914" s="126"/>
      <c r="O914" s="126"/>
      <c r="P914" s="126"/>
      <c r="Q914" s="126"/>
      <c r="R914" s="126"/>
      <c r="S914" s="126"/>
      <c r="T914" s="126"/>
      <c r="U914" s="126"/>
      <c r="V914" s="126"/>
      <c r="W914" s="126"/>
      <c r="X914" s="126"/>
      <c r="Y914" s="126"/>
      <c r="Z914" s="126"/>
      <c r="AA914" s="125"/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310">
        <v>174910</v>
      </c>
      <c r="AL914" s="310">
        <f t="shared" si="124"/>
        <v>0</v>
      </c>
      <c r="AM914" s="65" t="s">
        <v>654</v>
      </c>
      <c r="AN914" s="65"/>
      <c r="AO914" s="65"/>
      <c r="AP914" s="65"/>
      <c r="AQ914" s="65"/>
      <c r="AR914" s="65"/>
      <c r="AS914" s="66"/>
    </row>
    <row r="915" spans="1:16381" s="67" customFormat="1" ht="14.15" customHeight="1" x14ac:dyDescent="0.2">
      <c r="A915" s="180" t="s">
        <v>3242</v>
      </c>
      <c r="B915" s="166" t="s">
        <v>3243</v>
      </c>
      <c r="C915" s="258">
        <f t="shared" si="122"/>
        <v>0</v>
      </c>
      <c r="D915" s="263">
        <f t="shared" si="123"/>
        <v>0</v>
      </c>
      <c r="E915" s="125"/>
      <c r="F915" s="125"/>
      <c r="G915" s="125"/>
      <c r="H915" s="126"/>
      <c r="I915" s="126"/>
      <c r="J915" s="126"/>
      <c r="K915" s="126"/>
      <c r="L915" s="126"/>
      <c r="M915" s="126"/>
      <c r="N915" s="126"/>
      <c r="O915" s="126"/>
      <c r="P915" s="126"/>
      <c r="Q915" s="126"/>
      <c r="R915" s="126"/>
      <c r="S915" s="126"/>
      <c r="T915" s="126"/>
      <c r="U915" s="126"/>
      <c r="V915" s="126"/>
      <c r="W915" s="126"/>
      <c r="X915" s="126"/>
      <c r="Y915" s="126"/>
      <c r="Z915" s="126"/>
      <c r="AA915" s="125"/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319">
        <v>68350</v>
      </c>
      <c r="AL915" s="319">
        <f t="shared" si="124"/>
        <v>0</v>
      </c>
      <c r="AM915" s="65" t="s">
        <v>654</v>
      </c>
      <c r="AN915" s="65"/>
      <c r="AO915" s="65"/>
      <c r="AP915" s="65"/>
      <c r="AQ915" s="65"/>
      <c r="AR915" s="65"/>
      <c r="AS915" s="66"/>
    </row>
    <row r="916" spans="1:16381" s="67" customFormat="1" ht="14.15" customHeight="1" x14ac:dyDescent="0.2">
      <c r="A916" s="165" t="s">
        <v>2293</v>
      </c>
      <c r="B916" s="166" t="s">
        <v>1472</v>
      </c>
      <c r="C916" s="258">
        <f t="shared" si="122"/>
        <v>0</v>
      </c>
      <c r="D916" s="263">
        <f t="shared" si="123"/>
        <v>0</v>
      </c>
      <c r="E916" s="125"/>
      <c r="F916" s="125"/>
      <c r="G916" s="125"/>
      <c r="H916" s="126"/>
      <c r="I916" s="126"/>
      <c r="J916" s="126"/>
      <c r="K916" s="126"/>
      <c r="L916" s="126"/>
      <c r="M916" s="126"/>
      <c r="N916" s="126"/>
      <c r="O916" s="126"/>
      <c r="P916" s="126"/>
      <c r="Q916" s="126"/>
      <c r="R916" s="126"/>
      <c r="S916" s="126"/>
      <c r="T916" s="126"/>
      <c r="U916" s="126"/>
      <c r="V916" s="126"/>
      <c r="W916" s="126"/>
      <c r="X916" s="126"/>
      <c r="Y916" s="126"/>
      <c r="Z916" s="126"/>
      <c r="AA916" s="125"/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310">
        <v>314810</v>
      </c>
      <c r="AL916" s="310">
        <f t="shared" si="124"/>
        <v>0</v>
      </c>
      <c r="AM916" s="65" t="s">
        <v>654</v>
      </c>
      <c r="AN916" s="65"/>
      <c r="AO916" s="65"/>
      <c r="AP916" s="65"/>
      <c r="AQ916" s="65"/>
      <c r="AR916" s="65"/>
      <c r="AS916" s="66"/>
    </row>
    <row r="917" spans="1:16381" s="72" customFormat="1" ht="14.15" customHeight="1" x14ac:dyDescent="0.2">
      <c r="A917" s="165" t="s">
        <v>3813</v>
      </c>
      <c r="B917" s="166" t="s">
        <v>3821</v>
      </c>
      <c r="C917" s="350">
        <f t="shared" si="122"/>
        <v>0</v>
      </c>
      <c r="D917" s="348">
        <f t="shared" si="123"/>
        <v>0</v>
      </c>
      <c r="E917" s="125"/>
      <c r="F917" s="125"/>
      <c r="G917" s="125"/>
      <c r="H917" s="126"/>
      <c r="I917" s="126"/>
      <c r="J917" s="126"/>
      <c r="K917" s="126"/>
      <c r="L917" s="126"/>
      <c r="M917" s="126"/>
      <c r="N917" s="126"/>
      <c r="O917" s="126"/>
      <c r="P917" s="126"/>
      <c r="Q917" s="126"/>
      <c r="R917" s="126"/>
      <c r="S917" s="126"/>
      <c r="T917" s="126"/>
      <c r="U917" s="126"/>
      <c r="V917" s="126"/>
      <c r="W917" s="126"/>
      <c r="X917" s="126"/>
      <c r="Y917" s="126"/>
      <c r="Z917" s="126"/>
      <c r="AA917" s="125"/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310">
        <v>171060</v>
      </c>
      <c r="AL917" s="310">
        <f t="shared" si="124"/>
        <v>0</v>
      </c>
      <c r="AM917" s="65" t="s">
        <v>654</v>
      </c>
      <c r="AN917" s="65"/>
      <c r="AO917" s="65"/>
      <c r="AP917" s="65"/>
      <c r="AQ917" s="65"/>
      <c r="AR917" s="65"/>
      <c r="AS917" s="71"/>
    </row>
    <row r="918" spans="1:16381" s="72" customFormat="1" ht="14.15" customHeight="1" x14ac:dyDescent="0.2">
      <c r="A918" s="165" t="s">
        <v>3814</v>
      </c>
      <c r="B918" s="166" t="s">
        <v>3822</v>
      </c>
      <c r="C918" s="350">
        <f t="shared" si="122"/>
        <v>0</v>
      </c>
      <c r="D918" s="348">
        <f t="shared" si="123"/>
        <v>0</v>
      </c>
      <c r="E918" s="125"/>
      <c r="F918" s="125"/>
      <c r="G918" s="125"/>
      <c r="H918" s="126"/>
      <c r="I918" s="126"/>
      <c r="J918" s="126"/>
      <c r="K918" s="126"/>
      <c r="L918" s="126"/>
      <c r="M918" s="126"/>
      <c r="N918" s="126"/>
      <c r="O918" s="126"/>
      <c r="P918" s="126"/>
      <c r="Q918" s="126"/>
      <c r="R918" s="126"/>
      <c r="S918" s="126"/>
      <c r="T918" s="126"/>
      <c r="U918" s="126"/>
      <c r="V918" s="126"/>
      <c r="W918" s="126"/>
      <c r="X918" s="126"/>
      <c r="Y918" s="126"/>
      <c r="Z918" s="126"/>
      <c r="AA918" s="125"/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310">
        <v>171060</v>
      </c>
      <c r="AL918" s="310">
        <f t="shared" si="124"/>
        <v>0</v>
      </c>
      <c r="AM918" s="65" t="s">
        <v>654</v>
      </c>
      <c r="AN918" s="65"/>
      <c r="AO918" s="65"/>
      <c r="AP918" s="65"/>
      <c r="AQ918" s="65"/>
      <c r="AR918" s="65"/>
      <c r="AS918" s="71"/>
    </row>
    <row r="919" spans="1:16381" s="72" customFormat="1" ht="14.15" customHeight="1" x14ac:dyDescent="0.2">
      <c r="A919" s="165" t="s">
        <v>3815</v>
      </c>
      <c r="B919" s="166" t="s">
        <v>3823</v>
      </c>
      <c r="C919" s="350">
        <f t="shared" si="122"/>
        <v>0</v>
      </c>
      <c r="D919" s="348">
        <f t="shared" si="123"/>
        <v>0</v>
      </c>
      <c r="E919" s="125"/>
      <c r="F919" s="125"/>
      <c r="G919" s="125"/>
      <c r="H919" s="126"/>
      <c r="I919" s="126"/>
      <c r="J919" s="126"/>
      <c r="K919" s="126"/>
      <c r="L919" s="126"/>
      <c r="M919" s="126"/>
      <c r="N919" s="126"/>
      <c r="O919" s="126"/>
      <c r="P919" s="126"/>
      <c r="Q919" s="126"/>
      <c r="R919" s="126"/>
      <c r="S919" s="126"/>
      <c r="T919" s="126"/>
      <c r="U919" s="126"/>
      <c r="V919" s="126"/>
      <c r="W919" s="126"/>
      <c r="X919" s="126"/>
      <c r="Y919" s="126"/>
      <c r="Z919" s="126"/>
      <c r="AA919" s="125"/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310">
        <v>171060</v>
      </c>
      <c r="AL919" s="310">
        <f t="shared" si="124"/>
        <v>0</v>
      </c>
      <c r="AM919" s="65" t="s">
        <v>654</v>
      </c>
      <c r="AN919" s="65"/>
      <c r="AO919" s="65"/>
      <c r="AP919" s="65"/>
      <c r="AQ919" s="65"/>
      <c r="AR919" s="65"/>
      <c r="AS919" s="71"/>
    </row>
    <row r="920" spans="1:16381" s="72" customFormat="1" ht="14.15" customHeight="1" x14ac:dyDescent="0.2">
      <c r="A920" s="165" t="s">
        <v>3816</v>
      </c>
      <c r="B920" s="166" t="s">
        <v>3824</v>
      </c>
      <c r="C920" s="350">
        <f t="shared" si="122"/>
        <v>0</v>
      </c>
      <c r="D920" s="348">
        <f t="shared" si="123"/>
        <v>0</v>
      </c>
      <c r="E920" s="125"/>
      <c r="F920" s="125"/>
      <c r="G920" s="125"/>
      <c r="H920" s="126"/>
      <c r="I920" s="126"/>
      <c r="J920" s="126"/>
      <c r="K920" s="126"/>
      <c r="L920" s="126"/>
      <c r="M920" s="126"/>
      <c r="N920" s="126"/>
      <c r="O920" s="126"/>
      <c r="P920" s="126"/>
      <c r="Q920" s="126"/>
      <c r="R920" s="126"/>
      <c r="S920" s="126"/>
      <c r="T920" s="126"/>
      <c r="U920" s="126"/>
      <c r="V920" s="126"/>
      <c r="W920" s="126"/>
      <c r="X920" s="126"/>
      <c r="Y920" s="126"/>
      <c r="Z920" s="126"/>
      <c r="AA920" s="125"/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310">
        <v>171060</v>
      </c>
      <c r="AL920" s="310">
        <f t="shared" si="124"/>
        <v>0</v>
      </c>
      <c r="AM920" s="65" t="s">
        <v>654</v>
      </c>
      <c r="AN920" s="65"/>
      <c r="AO920" s="65"/>
      <c r="AP920" s="65"/>
      <c r="AQ920" s="65"/>
      <c r="AR920" s="65"/>
      <c r="AS920" s="71"/>
    </row>
    <row r="921" spans="1:16381" s="72" customFormat="1" ht="14.15" customHeight="1" x14ac:dyDescent="0.2">
      <c r="A921" s="165" t="s">
        <v>3817</v>
      </c>
      <c r="B921" s="166" t="s">
        <v>3825</v>
      </c>
      <c r="C921" s="350">
        <f t="shared" si="122"/>
        <v>0</v>
      </c>
      <c r="D921" s="348">
        <f t="shared" si="123"/>
        <v>0</v>
      </c>
      <c r="E921" s="125"/>
      <c r="F921" s="125"/>
      <c r="G921" s="125"/>
      <c r="H921" s="126"/>
      <c r="I921" s="126"/>
      <c r="J921" s="126"/>
      <c r="K921" s="126"/>
      <c r="L921" s="126"/>
      <c r="M921" s="126"/>
      <c r="N921" s="126"/>
      <c r="O921" s="126"/>
      <c r="P921" s="126"/>
      <c r="Q921" s="126"/>
      <c r="R921" s="126"/>
      <c r="S921" s="126"/>
      <c r="T921" s="126"/>
      <c r="U921" s="126"/>
      <c r="V921" s="126"/>
      <c r="W921" s="126"/>
      <c r="X921" s="126"/>
      <c r="Y921" s="126"/>
      <c r="Z921" s="126"/>
      <c r="AA921" s="125"/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310">
        <v>171060</v>
      </c>
      <c r="AL921" s="310">
        <f t="shared" si="124"/>
        <v>0</v>
      </c>
      <c r="AM921" s="65" t="s">
        <v>654</v>
      </c>
      <c r="AN921" s="65"/>
      <c r="AO921" s="65"/>
      <c r="AP921" s="65"/>
      <c r="AQ921" s="65"/>
      <c r="AR921" s="65"/>
      <c r="AS921" s="71"/>
    </row>
    <row r="922" spans="1:16381" s="72" customFormat="1" ht="14.15" customHeight="1" x14ac:dyDescent="0.2">
      <c r="A922" s="165" t="s">
        <v>3818</v>
      </c>
      <c r="B922" s="166" t="s">
        <v>3826</v>
      </c>
      <c r="C922" s="350">
        <f t="shared" si="122"/>
        <v>0</v>
      </c>
      <c r="D922" s="348">
        <f t="shared" si="123"/>
        <v>0</v>
      </c>
      <c r="E922" s="125"/>
      <c r="F922" s="125"/>
      <c r="G922" s="125"/>
      <c r="H922" s="126"/>
      <c r="I922" s="126"/>
      <c r="J922" s="126"/>
      <c r="K922" s="126"/>
      <c r="L922" s="126"/>
      <c r="M922" s="126"/>
      <c r="N922" s="126"/>
      <c r="O922" s="126"/>
      <c r="P922" s="126"/>
      <c r="Q922" s="126"/>
      <c r="R922" s="126"/>
      <c r="S922" s="126"/>
      <c r="T922" s="126"/>
      <c r="U922" s="126"/>
      <c r="V922" s="126"/>
      <c r="W922" s="126"/>
      <c r="X922" s="126"/>
      <c r="Y922" s="126"/>
      <c r="Z922" s="126"/>
      <c r="AA922" s="125"/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310">
        <v>171060</v>
      </c>
      <c r="AL922" s="310">
        <f t="shared" si="124"/>
        <v>0</v>
      </c>
      <c r="AM922" s="65" t="s">
        <v>654</v>
      </c>
      <c r="AN922" s="65"/>
      <c r="AO922" s="65"/>
      <c r="AP922" s="65"/>
      <c r="AQ922" s="65"/>
      <c r="AR922" s="65"/>
      <c r="AS922" s="71"/>
    </row>
    <row r="923" spans="1:16381" s="72" customFormat="1" ht="14.15" customHeight="1" x14ac:dyDescent="0.2">
      <c r="A923" s="165" t="s">
        <v>3819</v>
      </c>
      <c r="B923" s="166" t="s">
        <v>3827</v>
      </c>
      <c r="C923" s="350">
        <f t="shared" si="122"/>
        <v>0</v>
      </c>
      <c r="D923" s="348">
        <f t="shared" si="123"/>
        <v>0</v>
      </c>
      <c r="E923" s="125"/>
      <c r="F923" s="125"/>
      <c r="G923" s="125"/>
      <c r="H923" s="126"/>
      <c r="I923" s="126"/>
      <c r="J923" s="126"/>
      <c r="K923" s="126"/>
      <c r="L923" s="126"/>
      <c r="M923" s="126"/>
      <c r="N923" s="126"/>
      <c r="O923" s="126"/>
      <c r="P923" s="126"/>
      <c r="Q923" s="126"/>
      <c r="R923" s="126"/>
      <c r="S923" s="126"/>
      <c r="T923" s="126"/>
      <c r="U923" s="126"/>
      <c r="V923" s="126"/>
      <c r="W923" s="126"/>
      <c r="X923" s="126"/>
      <c r="Y923" s="126"/>
      <c r="Z923" s="126"/>
      <c r="AA923" s="125"/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310">
        <v>171060</v>
      </c>
      <c r="AL923" s="310">
        <f t="shared" si="124"/>
        <v>0</v>
      </c>
      <c r="AM923" s="65" t="s">
        <v>654</v>
      </c>
      <c r="AN923" s="65"/>
      <c r="AO923" s="65"/>
      <c r="AP923" s="65"/>
      <c r="AQ923" s="65"/>
      <c r="AR923" s="65"/>
      <c r="AS923" s="71"/>
    </row>
    <row r="924" spans="1:16381" s="72" customFormat="1" ht="14.15" customHeight="1" x14ac:dyDescent="0.2">
      <c r="A924" s="165" t="s">
        <v>3820</v>
      </c>
      <c r="B924" s="166" t="s">
        <v>3828</v>
      </c>
      <c r="C924" s="350">
        <f t="shared" si="122"/>
        <v>0</v>
      </c>
      <c r="D924" s="348">
        <f t="shared" si="123"/>
        <v>0</v>
      </c>
      <c r="E924" s="125"/>
      <c r="F924" s="125"/>
      <c r="G924" s="125"/>
      <c r="H924" s="126"/>
      <c r="I924" s="126"/>
      <c r="J924" s="126"/>
      <c r="K924" s="126"/>
      <c r="L924" s="126"/>
      <c r="M924" s="126"/>
      <c r="N924" s="126"/>
      <c r="O924" s="126"/>
      <c r="P924" s="126"/>
      <c r="Q924" s="126"/>
      <c r="R924" s="126"/>
      <c r="S924" s="126"/>
      <c r="T924" s="126"/>
      <c r="U924" s="126"/>
      <c r="V924" s="126"/>
      <c r="W924" s="126"/>
      <c r="X924" s="126"/>
      <c r="Y924" s="126"/>
      <c r="Z924" s="126"/>
      <c r="AA924" s="125"/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310">
        <v>171060</v>
      </c>
      <c r="AL924" s="310">
        <f t="shared" si="124"/>
        <v>0</v>
      </c>
      <c r="AM924" s="65" t="s">
        <v>654</v>
      </c>
      <c r="AN924" s="65"/>
      <c r="AO924" s="65"/>
      <c r="AP924" s="65"/>
      <c r="AQ924" s="65"/>
      <c r="AR924" s="65"/>
      <c r="AS924" s="71"/>
    </row>
    <row r="925" spans="1:16381" s="72" customFormat="1" ht="14.15" customHeight="1" x14ac:dyDescent="0.2">
      <c r="A925" s="165" t="s">
        <v>2294</v>
      </c>
      <c r="B925" s="166" t="s">
        <v>1025</v>
      </c>
      <c r="C925" s="258">
        <f t="shared" si="122"/>
        <v>0</v>
      </c>
      <c r="D925" s="263">
        <f t="shared" si="123"/>
        <v>0</v>
      </c>
      <c r="E925" s="125"/>
      <c r="F925" s="125"/>
      <c r="G925" s="125"/>
      <c r="H925" s="126"/>
      <c r="I925" s="126"/>
      <c r="J925" s="126"/>
      <c r="K925" s="126"/>
      <c r="L925" s="126"/>
      <c r="M925" s="126"/>
      <c r="N925" s="126"/>
      <c r="O925" s="126"/>
      <c r="P925" s="126"/>
      <c r="Q925" s="126"/>
      <c r="R925" s="126"/>
      <c r="S925" s="126"/>
      <c r="T925" s="126"/>
      <c r="U925" s="126"/>
      <c r="V925" s="126"/>
      <c r="W925" s="126"/>
      <c r="X925" s="126"/>
      <c r="Y925" s="126"/>
      <c r="Z925" s="126"/>
      <c r="AA925" s="125"/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310">
        <v>117170</v>
      </c>
      <c r="AL925" s="310">
        <f t="shared" si="124"/>
        <v>0</v>
      </c>
      <c r="AM925" s="65" t="s">
        <v>654</v>
      </c>
      <c r="AN925" s="65"/>
      <c r="AO925" s="65"/>
      <c r="AP925" s="65"/>
      <c r="AQ925" s="65"/>
      <c r="AR925" s="65"/>
      <c r="AS925" s="71"/>
    </row>
    <row r="926" spans="1:16381" s="75" customFormat="1" ht="14.15" customHeight="1" x14ac:dyDescent="0.2">
      <c r="A926" s="327"/>
      <c r="B926" s="141" t="s">
        <v>467</v>
      </c>
      <c r="C926" s="133">
        <f>SUM(C887:C925)</f>
        <v>122</v>
      </c>
      <c r="D926" s="133">
        <f>SUM(D887:D925)</f>
        <v>122</v>
      </c>
      <c r="E926" s="133">
        <f>SUM(E887:E925)</f>
        <v>122</v>
      </c>
      <c r="F926" s="133">
        <f>SUM(F887:F925)</f>
        <v>0</v>
      </c>
      <c r="G926" s="133">
        <f>SUM(G887:G925)</f>
        <v>0</v>
      </c>
      <c r="H926" s="891"/>
      <c r="I926" s="892"/>
      <c r="J926" s="892"/>
      <c r="K926" s="892"/>
      <c r="L926" s="892"/>
      <c r="M926" s="892"/>
      <c r="N926" s="892"/>
      <c r="O926" s="892"/>
      <c r="P926" s="892"/>
      <c r="Q926" s="892"/>
      <c r="R926" s="892"/>
      <c r="S926" s="892"/>
      <c r="T926" s="892"/>
      <c r="U926" s="892"/>
      <c r="V926" s="892"/>
      <c r="W926" s="892"/>
      <c r="X926" s="892"/>
      <c r="Y926" s="892"/>
      <c r="Z926" s="893"/>
      <c r="AA926" s="133">
        <f t="shared" ref="AA926:AL926" si="125">SUM(AA887:AA925)</f>
        <v>40</v>
      </c>
      <c r="AB926" s="133">
        <f t="shared" si="125"/>
        <v>82</v>
      </c>
      <c r="AC926" s="133">
        <f t="shared" si="125"/>
        <v>0</v>
      </c>
      <c r="AD926" s="133">
        <f t="shared" si="125"/>
        <v>0</v>
      </c>
      <c r="AE926" s="133">
        <f t="shared" si="125"/>
        <v>0</v>
      </c>
      <c r="AF926" s="133">
        <f t="shared" si="125"/>
        <v>0</v>
      </c>
      <c r="AG926" s="133">
        <f t="shared" si="125"/>
        <v>0</v>
      </c>
      <c r="AH926" s="133">
        <f t="shared" si="125"/>
        <v>49</v>
      </c>
      <c r="AI926" s="133">
        <f t="shared" si="125"/>
        <v>73</v>
      </c>
      <c r="AJ926" s="133">
        <f t="shared" si="125"/>
        <v>0</v>
      </c>
      <c r="AK926" s="313">
        <f t="shared" si="125"/>
        <v>6552300</v>
      </c>
      <c r="AL926" s="313">
        <f t="shared" si="125"/>
        <v>21385960</v>
      </c>
      <c r="AM926" s="828"/>
      <c r="AN926" s="78"/>
      <c r="AO926" s="78"/>
      <c r="AP926" s="78"/>
      <c r="AQ926" s="78"/>
      <c r="AR926" s="78"/>
      <c r="AS926" s="79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  <c r="BG926" s="80"/>
      <c r="BH926" s="80"/>
      <c r="BI926" s="80"/>
      <c r="BJ926" s="80"/>
      <c r="BK926" s="80"/>
      <c r="BL926" s="80"/>
      <c r="BM926" s="80"/>
      <c r="BN926" s="80"/>
      <c r="BO926" s="80"/>
      <c r="BP926" s="80"/>
      <c r="BQ926" s="80"/>
      <c r="BR926" s="80"/>
      <c r="BS926" s="80"/>
      <c r="BT926" s="80"/>
      <c r="BU926" s="80"/>
      <c r="BV926" s="80"/>
      <c r="BW926" s="80"/>
      <c r="BX926" s="80"/>
      <c r="BY926" s="80"/>
      <c r="BZ926" s="80"/>
      <c r="CA926" s="80"/>
      <c r="CB926" s="80"/>
      <c r="CC926" s="80"/>
      <c r="CD926" s="80"/>
      <c r="CE926" s="80"/>
      <c r="CF926" s="80"/>
      <c r="CG926" s="80"/>
      <c r="CH926" s="80"/>
      <c r="CI926" s="80"/>
      <c r="CJ926" s="80"/>
      <c r="CK926" s="80"/>
      <c r="CL926" s="80"/>
      <c r="CM926" s="80"/>
      <c r="CN926" s="80"/>
      <c r="CO926" s="80"/>
      <c r="CP926" s="80"/>
      <c r="CQ926" s="80"/>
      <c r="CR926" s="80"/>
      <c r="CS926" s="80"/>
      <c r="CT926" s="80"/>
      <c r="CU926" s="80"/>
      <c r="CV926" s="80"/>
      <c r="CW926" s="80"/>
      <c r="CX926" s="80"/>
      <c r="CY926" s="80"/>
      <c r="CZ926" s="80"/>
      <c r="DA926" s="80"/>
      <c r="DB926" s="80"/>
      <c r="DC926" s="80"/>
      <c r="DD926" s="80"/>
      <c r="DE926" s="80"/>
      <c r="DF926" s="80"/>
      <c r="DG926" s="80"/>
      <c r="DH926" s="80"/>
      <c r="DI926" s="80"/>
      <c r="DJ926" s="80"/>
      <c r="DK926" s="80"/>
      <c r="DL926" s="80"/>
      <c r="DM926" s="80"/>
      <c r="DN926" s="80"/>
      <c r="DO926" s="80"/>
      <c r="DP926" s="80"/>
      <c r="DQ926" s="80"/>
      <c r="DR926" s="80"/>
      <c r="DS926" s="80"/>
      <c r="DT926" s="80"/>
      <c r="DU926" s="80"/>
      <c r="DV926" s="80"/>
      <c r="DW926" s="80"/>
      <c r="DX926" s="80"/>
      <c r="DY926" s="80"/>
      <c r="DZ926" s="80"/>
      <c r="EA926" s="80"/>
      <c r="EB926" s="80"/>
      <c r="EC926" s="80"/>
      <c r="ED926" s="80"/>
      <c r="EE926" s="80"/>
      <c r="EF926" s="80"/>
      <c r="EG926" s="80"/>
      <c r="EH926" s="80"/>
      <c r="EI926" s="80"/>
      <c r="EJ926" s="80"/>
      <c r="EK926" s="80"/>
      <c r="EL926" s="80"/>
      <c r="EM926" s="80"/>
      <c r="EN926" s="80"/>
      <c r="EO926" s="80"/>
      <c r="EP926" s="80"/>
      <c r="EQ926" s="80"/>
      <c r="ER926" s="80"/>
      <c r="ES926" s="80"/>
      <c r="ET926" s="80"/>
      <c r="EU926" s="80"/>
      <c r="EV926" s="80"/>
      <c r="EW926" s="80"/>
      <c r="EX926" s="80"/>
      <c r="EY926" s="80"/>
      <c r="EZ926" s="80"/>
      <c r="FA926" s="80"/>
      <c r="FB926" s="80"/>
      <c r="FC926" s="80"/>
      <c r="FD926" s="80"/>
      <c r="FE926" s="80"/>
      <c r="FF926" s="80"/>
      <c r="FG926" s="80"/>
      <c r="FH926" s="80"/>
      <c r="FI926" s="80"/>
      <c r="FJ926" s="80"/>
      <c r="FK926" s="80"/>
      <c r="FL926" s="80"/>
      <c r="FM926" s="80"/>
      <c r="FN926" s="80"/>
      <c r="FO926" s="80"/>
      <c r="FP926" s="80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80"/>
      <c r="GD926" s="80"/>
      <c r="GE926" s="80"/>
      <c r="GF926" s="80"/>
      <c r="GG926" s="80"/>
      <c r="GH926" s="80"/>
      <c r="GI926" s="80"/>
      <c r="GJ926" s="80"/>
      <c r="GK926" s="80"/>
      <c r="GL926" s="80"/>
      <c r="GM926" s="80"/>
      <c r="GN926" s="80"/>
      <c r="GO926" s="80"/>
      <c r="GP926" s="80"/>
      <c r="GQ926" s="80"/>
      <c r="GR926" s="80"/>
      <c r="GS926" s="80"/>
      <c r="GT926" s="80"/>
      <c r="GU926" s="80"/>
      <c r="GV926" s="80"/>
      <c r="GW926" s="80"/>
      <c r="GX926" s="80"/>
      <c r="GY926" s="80"/>
      <c r="GZ926" s="80"/>
      <c r="HA926" s="80"/>
      <c r="HB926" s="80"/>
      <c r="HC926" s="80"/>
      <c r="HD926" s="80"/>
      <c r="HE926" s="80"/>
      <c r="HF926" s="80"/>
      <c r="HG926" s="80"/>
      <c r="HH926" s="80"/>
      <c r="HI926" s="80"/>
      <c r="HJ926" s="80"/>
      <c r="HK926" s="80"/>
      <c r="HL926" s="80"/>
      <c r="HM926" s="80"/>
      <c r="HN926" s="80"/>
      <c r="HO926" s="80"/>
      <c r="HP926" s="80"/>
      <c r="HQ926" s="80"/>
      <c r="HR926" s="80"/>
      <c r="HS926" s="80"/>
      <c r="HT926" s="80"/>
      <c r="HU926" s="80"/>
      <c r="HV926" s="80"/>
      <c r="HW926" s="80"/>
      <c r="HX926" s="80"/>
      <c r="HY926" s="80"/>
      <c r="HZ926" s="80"/>
      <c r="IA926" s="80"/>
      <c r="IB926" s="80"/>
      <c r="IC926" s="80"/>
      <c r="ID926" s="80"/>
      <c r="IE926" s="80"/>
      <c r="IF926" s="80"/>
      <c r="IG926" s="80"/>
      <c r="IH926" s="80"/>
      <c r="II926" s="80"/>
      <c r="IJ926" s="80"/>
      <c r="IK926" s="80"/>
      <c r="IL926" s="80"/>
      <c r="IM926" s="80"/>
      <c r="IN926" s="80"/>
      <c r="IO926" s="80"/>
      <c r="IP926" s="80"/>
      <c r="IQ926" s="80"/>
      <c r="IR926" s="80"/>
      <c r="IS926" s="80"/>
      <c r="IT926" s="80"/>
      <c r="IU926" s="80"/>
      <c r="IV926" s="80"/>
      <c r="IW926" s="80"/>
      <c r="IX926" s="80"/>
      <c r="IY926" s="80"/>
      <c r="IZ926" s="80"/>
      <c r="JA926" s="80"/>
      <c r="JB926" s="80"/>
      <c r="JC926" s="80"/>
      <c r="JD926" s="80"/>
      <c r="JE926" s="80"/>
      <c r="JF926" s="80"/>
      <c r="JG926" s="80"/>
      <c r="JH926" s="80"/>
      <c r="JI926" s="80"/>
      <c r="JJ926" s="80"/>
      <c r="JK926" s="80"/>
      <c r="JL926" s="80"/>
      <c r="JM926" s="80"/>
      <c r="JN926" s="80"/>
      <c r="JO926" s="80"/>
      <c r="JP926" s="80"/>
      <c r="JQ926" s="80"/>
      <c r="JR926" s="80"/>
      <c r="JS926" s="80"/>
      <c r="JT926" s="80"/>
      <c r="JU926" s="80"/>
      <c r="JV926" s="80"/>
      <c r="JW926" s="80"/>
      <c r="JX926" s="80"/>
      <c r="JY926" s="80"/>
      <c r="JZ926" s="80"/>
      <c r="KA926" s="80"/>
      <c r="KB926" s="80"/>
      <c r="KC926" s="80"/>
      <c r="KD926" s="80"/>
      <c r="KE926" s="80"/>
      <c r="KF926" s="80"/>
      <c r="KG926" s="80"/>
      <c r="KH926" s="80"/>
      <c r="KI926" s="80"/>
      <c r="KJ926" s="80"/>
      <c r="KK926" s="80"/>
      <c r="KL926" s="80"/>
      <c r="KM926" s="80"/>
      <c r="KN926" s="80"/>
      <c r="KO926" s="80"/>
      <c r="KP926" s="80"/>
      <c r="KQ926" s="80"/>
      <c r="KR926" s="80"/>
      <c r="KS926" s="80"/>
      <c r="KT926" s="80"/>
      <c r="KU926" s="80"/>
      <c r="KV926" s="80"/>
      <c r="KW926" s="80"/>
      <c r="KX926" s="80"/>
      <c r="KY926" s="80"/>
      <c r="KZ926" s="80"/>
      <c r="LA926" s="80"/>
      <c r="LB926" s="80"/>
      <c r="LC926" s="80"/>
      <c r="LD926" s="80"/>
      <c r="LE926" s="80"/>
      <c r="LF926" s="80"/>
      <c r="LG926" s="80"/>
      <c r="LH926" s="80"/>
      <c r="LI926" s="80"/>
      <c r="LJ926" s="80"/>
      <c r="LK926" s="80"/>
      <c r="LL926" s="80"/>
      <c r="LM926" s="80"/>
      <c r="LN926" s="80"/>
      <c r="LO926" s="80"/>
      <c r="LP926" s="80"/>
      <c r="LQ926" s="80"/>
      <c r="LR926" s="80"/>
      <c r="LS926" s="80"/>
      <c r="LT926" s="80"/>
      <c r="LU926" s="80"/>
      <c r="LV926" s="80"/>
      <c r="LW926" s="80"/>
      <c r="LX926" s="80"/>
      <c r="LY926" s="80"/>
      <c r="LZ926" s="80"/>
      <c r="MA926" s="80"/>
      <c r="MB926" s="80"/>
      <c r="MC926" s="80"/>
      <c r="MD926" s="80"/>
      <c r="ME926" s="80"/>
      <c r="MF926" s="80"/>
      <c r="MG926" s="80"/>
      <c r="MH926" s="80"/>
      <c r="MI926" s="80"/>
      <c r="MJ926" s="80"/>
      <c r="MK926" s="80"/>
      <c r="ML926" s="80"/>
      <c r="MM926" s="80"/>
      <c r="MN926" s="80"/>
      <c r="MO926" s="80"/>
      <c r="MP926" s="80"/>
      <c r="MQ926" s="80"/>
      <c r="MR926" s="80"/>
      <c r="MS926" s="80"/>
      <c r="MT926" s="80"/>
      <c r="MU926" s="80"/>
      <c r="MV926" s="80"/>
      <c r="MW926" s="80"/>
      <c r="MX926" s="80"/>
      <c r="MY926" s="80"/>
      <c r="MZ926" s="80"/>
      <c r="NA926" s="80"/>
      <c r="NB926" s="80"/>
      <c r="NC926" s="80"/>
      <c r="ND926" s="80"/>
      <c r="NE926" s="80"/>
      <c r="NF926" s="80"/>
      <c r="NG926" s="80"/>
      <c r="NH926" s="80"/>
      <c r="NI926" s="80"/>
      <c r="NJ926" s="80"/>
      <c r="NK926" s="80"/>
      <c r="NL926" s="80"/>
      <c r="NM926" s="80"/>
      <c r="NN926" s="80"/>
      <c r="NO926" s="80"/>
      <c r="NP926" s="80"/>
      <c r="NQ926" s="80"/>
      <c r="NR926" s="80"/>
      <c r="NS926" s="80"/>
      <c r="NT926" s="80"/>
      <c r="NU926" s="80"/>
      <c r="NV926" s="80"/>
      <c r="NW926" s="80"/>
      <c r="NX926" s="80"/>
      <c r="NY926" s="80"/>
      <c r="NZ926" s="80"/>
      <c r="OA926" s="80"/>
      <c r="OB926" s="80"/>
      <c r="OC926" s="80"/>
      <c r="OD926" s="80"/>
      <c r="OE926" s="80"/>
      <c r="OF926" s="80"/>
      <c r="OG926" s="80"/>
      <c r="OH926" s="80"/>
      <c r="OI926" s="80"/>
      <c r="OJ926" s="80"/>
      <c r="OK926" s="80"/>
      <c r="OL926" s="80"/>
      <c r="OM926" s="80"/>
      <c r="ON926" s="80"/>
      <c r="OO926" s="80"/>
      <c r="OP926" s="80"/>
      <c r="OQ926" s="80"/>
      <c r="OR926" s="80"/>
      <c r="OS926" s="80"/>
      <c r="OT926" s="80"/>
      <c r="OU926" s="80"/>
      <c r="OV926" s="80"/>
      <c r="OW926" s="80"/>
      <c r="OX926" s="80"/>
      <c r="OY926" s="80"/>
      <c r="OZ926" s="80"/>
      <c r="PA926" s="80"/>
      <c r="PB926" s="80"/>
      <c r="PC926" s="80"/>
      <c r="PD926" s="80"/>
      <c r="PE926" s="80"/>
      <c r="PF926" s="80"/>
      <c r="PG926" s="80"/>
      <c r="PH926" s="80"/>
      <c r="PI926" s="80"/>
      <c r="PJ926" s="80"/>
      <c r="PK926" s="80"/>
      <c r="PL926" s="80"/>
      <c r="PM926" s="80"/>
      <c r="PN926" s="80"/>
      <c r="PO926" s="80"/>
      <c r="PP926" s="80"/>
      <c r="PQ926" s="80"/>
      <c r="PR926" s="80"/>
      <c r="PS926" s="80"/>
      <c r="PT926" s="80"/>
      <c r="PU926" s="80"/>
      <c r="PV926" s="80"/>
      <c r="PW926" s="80"/>
      <c r="PX926" s="80"/>
      <c r="PY926" s="80"/>
      <c r="PZ926" s="80"/>
      <c r="QA926" s="80"/>
      <c r="QB926" s="80"/>
      <c r="QC926" s="80"/>
      <c r="QD926" s="80"/>
      <c r="QE926" s="80"/>
      <c r="QF926" s="80"/>
      <c r="QG926" s="80"/>
      <c r="QH926" s="80"/>
      <c r="QI926" s="80"/>
      <c r="QJ926" s="80"/>
      <c r="QK926" s="80"/>
      <c r="QL926" s="80"/>
      <c r="QM926" s="80"/>
      <c r="QN926" s="80"/>
      <c r="QO926" s="80"/>
      <c r="QP926" s="80"/>
      <c r="QQ926" s="80"/>
      <c r="QR926" s="80"/>
      <c r="QS926" s="80"/>
      <c r="QT926" s="80"/>
      <c r="QU926" s="80"/>
      <c r="QV926" s="80"/>
      <c r="QW926" s="80"/>
      <c r="QX926" s="80"/>
      <c r="QY926" s="80"/>
      <c r="QZ926" s="80"/>
      <c r="RA926" s="80"/>
      <c r="RB926" s="80"/>
      <c r="RC926" s="80"/>
      <c r="RD926" s="80"/>
      <c r="RE926" s="80"/>
      <c r="RF926" s="80"/>
      <c r="RG926" s="80"/>
      <c r="RH926" s="80"/>
      <c r="RI926" s="80"/>
      <c r="RJ926" s="80"/>
      <c r="RK926" s="80"/>
      <c r="RL926" s="80"/>
      <c r="RM926" s="80"/>
      <c r="RN926" s="80"/>
      <c r="RO926" s="80"/>
      <c r="RP926" s="80"/>
      <c r="RQ926" s="80"/>
      <c r="RR926" s="80"/>
      <c r="RS926" s="80"/>
      <c r="RT926" s="80"/>
      <c r="RU926" s="80"/>
      <c r="RV926" s="80"/>
      <c r="RW926" s="80"/>
      <c r="RX926" s="80"/>
      <c r="RY926" s="80"/>
      <c r="RZ926" s="80"/>
      <c r="SA926" s="80"/>
      <c r="SB926" s="80"/>
      <c r="SC926" s="80"/>
      <c r="SD926" s="80"/>
      <c r="SE926" s="80"/>
      <c r="SF926" s="80"/>
      <c r="SG926" s="80"/>
      <c r="SH926" s="80"/>
      <c r="SI926" s="80"/>
      <c r="SJ926" s="80"/>
      <c r="SK926" s="80"/>
      <c r="SL926" s="80"/>
      <c r="SM926" s="80"/>
      <c r="SN926" s="80"/>
      <c r="SO926" s="80"/>
      <c r="SP926" s="80"/>
      <c r="SQ926" s="80"/>
      <c r="SR926" s="80"/>
      <c r="SS926" s="80"/>
      <c r="ST926" s="80"/>
      <c r="SU926" s="80"/>
      <c r="SV926" s="80"/>
      <c r="SW926" s="80"/>
      <c r="SX926" s="80"/>
      <c r="SY926" s="80"/>
      <c r="SZ926" s="80"/>
      <c r="TA926" s="80"/>
      <c r="TB926" s="80"/>
      <c r="TC926" s="80"/>
      <c r="TD926" s="80"/>
      <c r="TE926" s="80"/>
      <c r="TF926" s="80"/>
      <c r="TG926" s="80"/>
      <c r="TH926" s="80"/>
      <c r="TI926" s="80"/>
      <c r="TJ926" s="80"/>
      <c r="TK926" s="80"/>
      <c r="TL926" s="80"/>
      <c r="TM926" s="80"/>
      <c r="TN926" s="80"/>
      <c r="TO926" s="80"/>
      <c r="TP926" s="80"/>
      <c r="TQ926" s="80"/>
      <c r="TR926" s="80"/>
      <c r="TS926" s="80"/>
      <c r="TT926" s="80"/>
      <c r="TU926" s="80"/>
      <c r="TV926" s="80"/>
      <c r="TW926" s="80"/>
      <c r="TX926" s="80"/>
      <c r="TY926" s="80"/>
      <c r="TZ926" s="80"/>
      <c r="UA926" s="80"/>
      <c r="UB926" s="80"/>
      <c r="UC926" s="80"/>
      <c r="UD926" s="80"/>
      <c r="UE926" s="80"/>
      <c r="UF926" s="80"/>
      <c r="UG926" s="80"/>
      <c r="UH926" s="80"/>
      <c r="UI926" s="80"/>
      <c r="UJ926" s="80"/>
      <c r="UK926" s="80"/>
      <c r="UL926" s="80"/>
      <c r="UM926" s="80"/>
      <c r="UN926" s="80"/>
      <c r="UO926" s="80"/>
      <c r="UP926" s="80"/>
      <c r="UQ926" s="80"/>
      <c r="UR926" s="80"/>
      <c r="US926" s="80"/>
      <c r="UT926" s="80"/>
      <c r="UU926" s="80"/>
      <c r="UV926" s="80"/>
      <c r="UW926" s="80"/>
      <c r="UX926" s="80"/>
      <c r="UY926" s="80"/>
      <c r="UZ926" s="80"/>
      <c r="VA926" s="80"/>
      <c r="VB926" s="80"/>
      <c r="VC926" s="80"/>
      <c r="VD926" s="80"/>
      <c r="VE926" s="80"/>
      <c r="VF926" s="80"/>
      <c r="VG926" s="80"/>
      <c r="VH926" s="80"/>
      <c r="VI926" s="80"/>
      <c r="VJ926" s="80"/>
      <c r="VK926" s="80"/>
      <c r="VL926" s="80"/>
      <c r="VM926" s="80"/>
      <c r="VN926" s="80"/>
      <c r="VO926" s="80"/>
      <c r="VP926" s="80"/>
      <c r="VQ926" s="80"/>
      <c r="VR926" s="80"/>
      <c r="VS926" s="80"/>
      <c r="VT926" s="80"/>
      <c r="VU926" s="80"/>
      <c r="VV926" s="80"/>
      <c r="VW926" s="80"/>
      <c r="VX926" s="80"/>
      <c r="VY926" s="80"/>
      <c r="VZ926" s="80"/>
      <c r="WA926" s="80"/>
      <c r="WB926" s="80"/>
      <c r="WC926" s="80"/>
      <c r="WD926" s="80"/>
      <c r="WE926" s="80"/>
      <c r="WF926" s="80"/>
      <c r="WG926" s="80"/>
      <c r="WH926" s="80"/>
      <c r="WI926" s="80"/>
      <c r="WJ926" s="80"/>
      <c r="WK926" s="80"/>
      <c r="WL926" s="80"/>
      <c r="WM926" s="80"/>
      <c r="WN926" s="80"/>
      <c r="WO926" s="80"/>
      <c r="WP926" s="80"/>
      <c r="WQ926" s="80"/>
      <c r="WR926" s="80"/>
      <c r="WS926" s="80"/>
      <c r="WT926" s="80"/>
      <c r="WU926" s="80"/>
      <c r="WV926" s="80"/>
      <c r="WW926" s="80"/>
      <c r="WX926" s="80"/>
      <c r="WY926" s="80"/>
      <c r="WZ926" s="80"/>
      <c r="XA926" s="80"/>
      <c r="XB926" s="80"/>
      <c r="XC926" s="80"/>
      <c r="XD926" s="80"/>
      <c r="XE926" s="80"/>
      <c r="XF926" s="80"/>
      <c r="XG926" s="80"/>
      <c r="XH926" s="80"/>
      <c r="XI926" s="80"/>
      <c r="XJ926" s="80"/>
      <c r="XK926" s="80"/>
      <c r="XL926" s="80"/>
      <c r="XM926" s="80"/>
      <c r="XN926" s="80"/>
      <c r="XO926" s="80"/>
      <c r="XP926" s="80"/>
      <c r="XQ926" s="80"/>
      <c r="XR926" s="80"/>
      <c r="XS926" s="80"/>
      <c r="XT926" s="80"/>
      <c r="XU926" s="80"/>
      <c r="XV926" s="80"/>
      <c r="XW926" s="80"/>
      <c r="XX926" s="80"/>
      <c r="XY926" s="80"/>
      <c r="XZ926" s="80"/>
      <c r="YA926" s="80"/>
      <c r="YB926" s="80"/>
      <c r="YC926" s="80"/>
      <c r="YD926" s="80"/>
      <c r="YE926" s="80"/>
      <c r="YF926" s="80"/>
      <c r="YG926" s="80"/>
      <c r="YH926" s="80"/>
      <c r="YI926" s="80"/>
      <c r="YJ926" s="80"/>
      <c r="YK926" s="80"/>
      <c r="YL926" s="80"/>
      <c r="YM926" s="80"/>
      <c r="YN926" s="80"/>
      <c r="YO926" s="80"/>
      <c r="YP926" s="80"/>
      <c r="YQ926" s="80"/>
      <c r="YR926" s="80"/>
      <c r="YS926" s="80"/>
      <c r="YT926" s="80"/>
      <c r="YU926" s="80"/>
      <c r="YV926" s="80"/>
      <c r="YW926" s="80"/>
      <c r="YX926" s="80"/>
      <c r="YY926" s="80"/>
      <c r="YZ926" s="80"/>
      <c r="ZA926" s="80"/>
      <c r="ZB926" s="80"/>
      <c r="ZC926" s="80"/>
      <c r="ZD926" s="80"/>
      <c r="ZE926" s="80"/>
      <c r="ZF926" s="80"/>
      <c r="ZG926" s="80"/>
      <c r="ZH926" s="80"/>
      <c r="ZI926" s="80"/>
      <c r="ZJ926" s="80"/>
      <c r="ZK926" s="80"/>
      <c r="ZL926" s="80"/>
      <c r="ZM926" s="80"/>
      <c r="ZN926" s="80"/>
      <c r="ZO926" s="80"/>
      <c r="ZP926" s="80"/>
      <c r="ZQ926" s="80"/>
      <c r="ZR926" s="80"/>
      <c r="ZS926" s="80"/>
      <c r="ZT926" s="80"/>
      <c r="ZU926" s="80"/>
      <c r="ZV926" s="80"/>
      <c r="ZW926" s="80"/>
      <c r="ZX926" s="80"/>
      <c r="ZY926" s="80"/>
      <c r="ZZ926" s="80"/>
      <c r="AAA926" s="80"/>
      <c r="AAB926" s="80"/>
      <c r="AAC926" s="80"/>
      <c r="AAD926" s="80"/>
      <c r="AAE926" s="80"/>
      <c r="AAF926" s="80"/>
      <c r="AAG926" s="80"/>
      <c r="AAH926" s="80"/>
      <c r="AAI926" s="80"/>
      <c r="AAJ926" s="80"/>
      <c r="AAK926" s="80"/>
      <c r="AAL926" s="80"/>
      <c r="AAM926" s="80"/>
      <c r="AAN926" s="80"/>
      <c r="AAO926" s="80"/>
      <c r="AAP926" s="80"/>
      <c r="AAQ926" s="80"/>
      <c r="AAR926" s="80"/>
      <c r="AAS926" s="80"/>
      <c r="AAT926" s="80"/>
      <c r="AAU926" s="80"/>
      <c r="AAV926" s="80"/>
      <c r="AAW926" s="80"/>
      <c r="AAX926" s="80"/>
      <c r="AAY926" s="80"/>
      <c r="AAZ926" s="80"/>
      <c r="ABA926" s="80"/>
      <c r="ABB926" s="80"/>
      <c r="ABC926" s="80"/>
      <c r="ABD926" s="80"/>
      <c r="ABE926" s="80"/>
      <c r="ABF926" s="80"/>
      <c r="ABG926" s="80"/>
      <c r="ABH926" s="80"/>
      <c r="ABI926" s="80"/>
      <c r="ABJ926" s="80"/>
      <c r="ABK926" s="80"/>
      <c r="ABL926" s="80"/>
      <c r="ABM926" s="80"/>
      <c r="ABN926" s="80"/>
      <c r="ABO926" s="80"/>
      <c r="ABP926" s="80"/>
      <c r="ABQ926" s="80"/>
      <c r="ABR926" s="80"/>
      <c r="ABS926" s="80"/>
      <c r="ABT926" s="80"/>
      <c r="ABU926" s="80"/>
      <c r="ABV926" s="80"/>
      <c r="ABW926" s="80"/>
      <c r="ABX926" s="80"/>
      <c r="ABY926" s="80"/>
      <c r="ABZ926" s="80"/>
      <c r="ACA926" s="80"/>
      <c r="ACB926" s="80"/>
      <c r="ACC926" s="80"/>
      <c r="ACD926" s="80"/>
      <c r="ACE926" s="80"/>
      <c r="ACF926" s="80"/>
      <c r="ACG926" s="80"/>
      <c r="ACH926" s="80"/>
      <c r="ACI926" s="80"/>
      <c r="ACJ926" s="80"/>
      <c r="ACK926" s="80"/>
      <c r="ACL926" s="80"/>
      <c r="ACM926" s="80"/>
      <c r="ACN926" s="80"/>
      <c r="ACO926" s="80"/>
      <c r="ACP926" s="80"/>
      <c r="ACQ926" s="80"/>
      <c r="ACR926" s="80"/>
      <c r="ACS926" s="80"/>
      <c r="ACT926" s="80"/>
      <c r="ACU926" s="80"/>
      <c r="ACV926" s="80"/>
      <c r="ACW926" s="80"/>
      <c r="ACX926" s="80"/>
      <c r="ACY926" s="80"/>
      <c r="ACZ926" s="80"/>
      <c r="ADA926" s="80"/>
      <c r="ADB926" s="80"/>
      <c r="ADC926" s="80"/>
      <c r="ADD926" s="80"/>
      <c r="ADE926" s="80"/>
      <c r="ADF926" s="80"/>
      <c r="ADG926" s="80"/>
      <c r="ADH926" s="80"/>
      <c r="ADI926" s="80"/>
      <c r="ADJ926" s="80"/>
      <c r="ADK926" s="80"/>
      <c r="ADL926" s="80"/>
      <c r="ADM926" s="80"/>
      <c r="ADN926" s="80"/>
      <c r="ADO926" s="80"/>
      <c r="ADP926" s="80"/>
      <c r="ADQ926" s="80"/>
      <c r="ADR926" s="80"/>
      <c r="ADS926" s="80"/>
      <c r="ADT926" s="80"/>
      <c r="ADU926" s="80"/>
      <c r="ADV926" s="80"/>
      <c r="ADW926" s="80"/>
      <c r="ADX926" s="80"/>
      <c r="ADY926" s="80"/>
      <c r="ADZ926" s="80"/>
      <c r="AEA926" s="80"/>
      <c r="AEB926" s="80"/>
      <c r="AEC926" s="80"/>
      <c r="AED926" s="80"/>
      <c r="AEE926" s="80"/>
      <c r="AEF926" s="80"/>
      <c r="AEG926" s="80"/>
      <c r="AEH926" s="80"/>
      <c r="AEI926" s="80"/>
      <c r="AEJ926" s="80"/>
      <c r="AEK926" s="80"/>
      <c r="AEL926" s="80"/>
      <c r="AEM926" s="80"/>
      <c r="AEN926" s="80"/>
      <c r="AEO926" s="80"/>
      <c r="AEP926" s="80"/>
      <c r="AEQ926" s="80"/>
      <c r="AER926" s="80"/>
      <c r="AES926" s="80"/>
      <c r="AET926" s="80"/>
      <c r="AEU926" s="80"/>
      <c r="AEV926" s="80"/>
      <c r="AEW926" s="80"/>
      <c r="AEX926" s="80"/>
      <c r="AEY926" s="80"/>
      <c r="AEZ926" s="80"/>
      <c r="AFA926" s="80"/>
      <c r="AFB926" s="80"/>
      <c r="AFC926" s="80"/>
      <c r="AFD926" s="80"/>
      <c r="AFE926" s="80"/>
      <c r="AFF926" s="80"/>
      <c r="AFG926" s="80"/>
      <c r="AFH926" s="80"/>
      <c r="AFI926" s="80"/>
      <c r="AFJ926" s="80"/>
      <c r="AFK926" s="80"/>
      <c r="AFL926" s="80"/>
      <c r="AFM926" s="80"/>
      <c r="AFN926" s="80"/>
      <c r="AFO926" s="80"/>
      <c r="AFP926" s="80"/>
      <c r="AFQ926" s="80"/>
      <c r="AFR926" s="80"/>
      <c r="AFS926" s="80"/>
      <c r="AFT926" s="80"/>
      <c r="AFU926" s="80"/>
      <c r="AFV926" s="80"/>
      <c r="AFW926" s="80"/>
      <c r="AFX926" s="80"/>
      <c r="AFY926" s="80"/>
      <c r="AFZ926" s="80"/>
      <c r="AGA926" s="80"/>
      <c r="AGB926" s="80"/>
      <c r="AGC926" s="80"/>
      <c r="AGD926" s="80"/>
      <c r="AGE926" s="80"/>
      <c r="AGF926" s="80"/>
      <c r="AGG926" s="80"/>
      <c r="AGH926" s="80"/>
      <c r="AGI926" s="80"/>
      <c r="AGJ926" s="80"/>
      <c r="AGK926" s="80"/>
      <c r="AGL926" s="80"/>
      <c r="AGM926" s="80"/>
      <c r="AGN926" s="80"/>
      <c r="AGO926" s="80"/>
      <c r="AGP926" s="80"/>
      <c r="AGQ926" s="80"/>
      <c r="AGR926" s="80"/>
      <c r="AGS926" s="80"/>
      <c r="AGT926" s="80"/>
      <c r="AGU926" s="80"/>
      <c r="AGV926" s="80"/>
      <c r="AGW926" s="80"/>
      <c r="AGX926" s="80"/>
      <c r="AGY926" s="80"/>
      <c r="AGZ926" s="80"/>
      <c r="AHA926" s="80"/>
      <c r="AHB926" s="80"/>
      <c r="AHC926" s="80"/>
      <c r="AHD926" s="80"/>
      <c r="AHE926" s="80"/>
      <c r="AHF926" s="80"/>
      <c r="AHG926" s="80"/>
      <c r="AHH926" s="80"/>
      <c r="AHI926" s="80"/>
      <c r="AHJ926" s="80"/>
      <c r="AHK926" s="80"/>
      <c r="AHL926" s="80"/>
      <c r="AHM926" s="80"/>
      <c r="AHN926" s="80"/>
      <c r="AHO926" s="80"/>
      <c r="AHP926" s="80"/>
      <c r="AHQ926" s="80"/>
      <c r="AHR926" s="80"/>
      <c r="AHS926" s="80"/>
      <c r="AHT926" s="80"/>
      <c r="AHU926" s="80"/>
      <c r="AHV926" s="80"/>
      <c r="AHW926" s="80"/>
      <c r="AHX926" s="80"/>
      <c r="AHY926" s="80"/>
      <c r="AHZ926" s="80"/>
      <c r="AIA926" s="80"/>
      <c r="AIB926" s="80"/>
      <c r="AIC926" s="80"/>
      <c r="AID926" s="80"/>
      <c r="AIE926" s="80"/>
      <c r="AIF926" s="80"/>
      <c r="AIG926" s="80"/>
      <c r="AIH926" s="80"/>
      <c r="AII926" s="80"/>
      <c r="AIJ926" s="80"/>
      <c r="AIK926" s="80"/>
      <c r="AIL926" s="80"/>
      <c r="AIM926" s="80"/>
      <c r="AIN926" s="80"/>
      <c r="AIO926" s="80"/>
      <c r="AIP926" s="80"/>
      <c r="AIQ926" s="80"/>
      <c r="AIR926" s="80"/>
      <c r="AIS926" s="80"/>
      <c r="AIT926" s="80"/>
      <c r="AIU926" s="80"/>
      <c r="AIV926" s="80"/>
      <c r="AIW926" s="80"/>
      <c r="AIX926" s="80"/>
      <c r="AIY926" s="80"/>
      <c r="AIZ926" s="80"/>
      <c r="AJA926" s="80"/>
      <c r="AJB926" s="80"/>
      <c r="AJC926" s="80"/>
      <c r="AJD926" s="80"/>
      <c r="AJE926" s="80"/>
      <c r="AJF926" s="80"/>
      <c r="AJG926" s="80"/>
      <c r="AJH926" s="80"/>
      <c r="AJI926" s="80"/>
      <c r="AJJ926" s="80"/>
      <c r="AJK926" s="80"/>
      <c r="AJL926" s="80"/>
      <c r="AJM926" s="80"/>
      <c r="AJN926" s="80"/>
      <c r="AJO926" s="80"/>
      <c r="AJP926" s="80"/>
      <c r="AJQ926" s="80"/>
      <c r="AJR926" s="80"/>
      <c r="AJS926" s="80"/>
      <c r="AJT926" s="80"/>
      <c r="AJU926" s="80"/>
      <c r="AJV926" s="80"/>
      <c r="AJW926" s="80"/>
      <c r="AJX926" s="80"/>
      <c r="AJY926" s="80"/>
      <c r="AJZ926" s="80"/>
      <c r="AKA926" s="80"/>
      <c r="AKB926" s="80"/>
      <c r="AKC926" s="80"/>
      <c r="AKD926" s="80"/>
      <c r="AKE926" s="80"/>
      <c r="AKF926" s="80"/>
      <c r="AKG926" s="80"/>
      <c r="AKH926" s="80"/>
      <c r="AKI926" s="80"/>
      <c r="AKJ926" s="80"/>
      <c r="AKK926" s="80"/>
      <c r="AKL926" s="80"/>
      <c r="AKM926" s="80"/>
      <c r="AKN926" s="80"/>
      <c r="AKO926" s="80"/>
      <c r="AKP926" s="80"/>
      <c r="AKQ926" s="80"/>
      <c r="AKR926" s="80"/>
      <c r="AKS926" s="80"/>
      <c r="AKT926" s="80"/>
      <c r="AKU926" s="80"/>
      <c r="AKV926" s="80"/>
      <c r="AKW926" s="80"/>
      <c r="AKX926" s="80"/>
      <c r="AKY926" s="80"/>
      <c r="AKZ926" s="80"/>
      <c r="ALA926" s="80"/>
      <c r="ALB926" s="80"/>
      <c r="ALC926" s="80"/>
      <c r="ALD926" s="80"/>
      <c r="ALE926" s="80"/>
      <c r="ALF926" s="80"/>
      <c r="ALG926" s="80"/>
      <c r="ALH926" s="80"/>
      <c r="ALI926" s="80"/>
      <c r="ALJ926" s="80"/>
      <c r="ALK926" s="80"/>
      <c r="ALL926" s="80"/>
      <c r="ALM926" s="80"/>
      <c r="ALN926" s="80"/>
      <c r="ALO926" s="80"/>
      <c r="ALP926" s="80"/>
      <c r="ALQ926" s="80"/>
      <c r="ALR926" s="80"/>
      <c r="ALS926" s="80"/>
      <c r="ALT926" s="80"/>
      <c r="ALU926" s="80"/>
      <c r="ALV926" s="80"/>
      <c r="ALW926" s="80"/>
      <c r="ALX926" s="80"/>
      <c r="ALY926" s="80"/>
      <c r="ALZ926" s="80"/>
      <c r="AMA926" s="80"/>
      <c r="AMB926" s="80"/>
      <c r="AMC926" s="80"/>
      <c r="AMD926" s="80"/>
      <c r="AME926" s="80"/>
      <c r="AMF926" s="80"/>
      <c r="AMG926" s="80"/>
      <c r="AMH926" s="80"/>
      <c r="AMI926" s="80"/>
      <c r="AMJ926" s="80"/>
      <c r="AMK926" s="80"/>
      <c r="AML926" s="80"/>
      <c r="AMM926" s="80"/>
      <c r="AMN926" s="80"/>
      <c r="AMO926" s="80"/>
      <c r="AMP926" s="80"/>
      <c r="AMQ926" s="80"/>
      <c r="AMR926" s="80"/>
      <c r="AMS926" s="80"/>
      <c r="AMT926" s="80"/>
      <c r="AMU926" s="80"/>
      <c r="AMV926" s="80"/>
      <c r="AMW926" s="80"/>
      <c r="AMX926" s="80"/>
      <c r="AMY926" s="80"/>
      <c r="AMZ926" s="80"/>
      <c r="ANA926" s="80"/>
      <c r="ANB926" s="80"/>
      <c r="ANC926" s="80"/>
      <c r="AND926" s="80"/>
      <c r="ANE926" s="80"/>
      <c r="ANF926" s="80"/>
      <c r="ANG926" s="80"/>
      <c r="ANH926" s="80"/>
      <c r="ANI926" s="80"/>
      <c r="ANJ926" s="80"/>
      <c r="ANK926" s="80"/>
      <c r="ANL926" s="80"/>
      <c r="ANM926" s="80"/>
      <c r="ANN926" s="80"/>
      <c r="ANO926" s="80"/>
      <c r="ANP926" s="80"/>
      <c r="ANQ926" s="80"/>
      <c r="ANR926" s="80"/>
      <c r="ANS926" s="80"/>
      <c r="ANT926" s="80"/>
      <c r="ANU926" s="80"/>
      <c r="ANV926" s="80"/>
      <c r="ANW926" s="80"/>
      <c r="ANX926" s="80"/>
      <c r="ANY926" s="80"/>
      <c r="ANZ926" s="80"/>
      <c r="AOA926" s="80"/>
      <c r="AOB926" s="80"/>
      <c r="AOC926" s="80"/>
      <c r="AOD926" s="80"/>
      <c r="AOE926" s="80"/>
      <c r="AOF926" s="80"/>
      <c r="AOG926" s="80"/>
      <c r="AOH926" s="80"/>
      <c r="AOI926" s="80"/>
      <c r="AOJ926" s="80"/>
      <c r="AOK926" s="80"/>
      <c r="AOL926" s="80"/>
      <c r="AOM926" s="80"/>
      <c r="AON926" s="80"/>
      <c r="AOO926" s="80"/>
      <c r="AOP926" s="80"/>
      <c r="AOQ926" s="80"/>
      <c r="AOR926" s="80"/>
      <c r="AOS926" s="80"/>
      <c r="AOT926" s="80"/>
      <c r="AOU926" s="80"/>
      <c r="AOV926" s="80"/>
      <c r="AOW926" s="80"/>
      <c r="AOX926" s="80"/>
      <c r="AOY926" s="80"/>
      <c r="AOZ926" s="80"/>
      <c r="APA926" s="80"/>
      <c r="APB926" s="80"/>
      <c r="APC926" s="80"/>
      <c r="APD926" s="80"/>
      <c r="APE926" s="80"/>
      <c r="APF926" s="80"/>
      <c r="APG926" s="80"/>
      <c r="APH926" s="80"/>
      <c r="API926" s="80"/>
      <c r="APJ926" s="80"/>
      <c r="APK926" s="80"/>
      <c r="APL926" s="80"/>
      <c r="APM926" s="80"/>
      <c r="APN926" s="80"/>
      <c r="APO926" s="80"/>
      <c r="APP926" s="80"/>
      <c r="APQ926" s="80"/>
      <c r="APR926" s="80"/>
      <c r="APS926" s="80"/>
      <c r="APT926" s="80"/>
      <c r="APU926" s="80"/>
      <c r="APV926" s="80"/>
      <c r="APW926" s="80"/>
      <c r="APX926" s="80"/>
      <c r="APY926" s="80"/>
      <c r="APZ926" s="80"/>
      <c r="AQA926" s="80"/>
      <c r="AQB926" s="80"/>
      <c r="AQC926" s="80"/>
      <c r="AQD926" s="80"/>
      <c r="AQE926" s="80"/>
      <c r="AQF926" s="80"/>
      <c r="AQG926" s="80"/>
      <c r="AQH926" s="80"/>
      <c r="AQI926" s="80"/>
      <c r="AQJ926" s="80"/>
      <c r="AQK926" s="80"/>
      <c r="AQL926" s="80"/>
      <c r="AQM926" s="80"/>
      <c r="AQN926" s="80"/>
      <c r="AQO926" s="80"/>
      <c r="AQP926" s="80"/>
      <c r="AQQ926" s="80"/>
      <c r="AQR926" s="80"/>
      <c r="AQS926" s="80"/>
      <c r="AQT926" s="80"/>
      <c r="AQU926" s="80"/>
      <c r="AQV926" s="80"/>
      <c r="AQW926" s="80"/>
      <c r="AQX926" s="80"/>
      <c r="AQY926" s="80"/>
      <c r="AQZ926" s="80"/>
      <c r="ARA926" s="80"/>
      <c r="ARB926" s="80"/>
      <c r="ARC926" s="80"/>
      <c r="ARD926" s="80"/>
      <c r="ARE926" s="80"/>
      <c r="ARF926" s="80"/>
      <c r="ARG926" s="80"/>
      <c r="ARH926" s="80"/>
      <c r="ARI926" s="80"/>
      <c r="ARJ926" s="80"/>
      <c r="ARK926" s="80"/>
      <c r="ARL926" s="80"/>
      <c r="ARM926" s="80"/>
      <c r="ARN926" s="80"/>
      <c r="ARO926" s="80"/>
      <c r="ARP926" s="80"/>
      <c r="ARQ926" s="80"/>
      <c r="ARR926" s="80"/>
      <c r="ARS926" s="80"/>
      <c r="ART926" s="80"/>
      <c r="ARU926" s="80"/>
      <c r="ARV926" s="80"/>
      <c r="ARW926" s="80"/>
      <c r="ARX926" s="80"/>
      <c r="ARY926" s="80"/>
      <c r="ARZ926" s="80"/>
      <c r="ASA926" s="80"/>
      <c r="ASB926" s="80"/>
      <c r="ASC926" s="80"/>
      <c r="ASD926" s="80"/>
      <c r="ASE926" s="80"/>
      <c r="ASF926" s="80"/>
      <c r="ASG926" s="80"/>
      <c r="ASH926" s="80"/>
      <c r="ASI926" s="80"/>
      <c r="ASJ926" s="80"/>
      <c r="ASK926" s="80"/>
      <c r="ASL926" s="80"/>
      <c r="ASM926" s="80"/>
      <c r="ASN926" s="80"/>
      <c r="ASO926" s="80"/>
      <c r="ASP926" s="80"/>
      <c r="ASQ926" s="80"/>
      <c r="ASR926" s="80"/>
      <c r="ASS926" s="80"/>
      <c r="AST926" s="80"/>
      <c r="ASU926" s="80"/>
      <c r="ASV926" s="80"/>
      <c r="ASW926" s="80"/>
      <c r="ASX926" s="80"/>
      <c r="ASY926" s="80"/>
      <c r="ASZ926" s="80"/>
      <c r="ATA926" s="80"/>
      <c r="ATB926" s="80"/>
      <c r="ATC926" s="80"/>
      <c r="ATD926" s="80"/>
      <c r="ATE926" s="80"/>
      <c r="ATF926" s="80"/>
      <c r="ATG926" s="80"/>
      <c r="ATH926" s="80"/>
      <c r="ATI926" s="80"/>
      <c r="ATJ926" s="80"/>
      <c r="ATK926" s="80"/>
      <c r="ATL926" s="80"/>
      <c r="ATM926" s="80"/>
      <c r="ATN926" s="80"/>
      <c r="ATO926" s="80"/>
      <c r="ATP926" s="80"/>
      <c r="ATQ926" s="80"/>
      <c r="ATR926" s="80"/>
      <c r="ATS926" s="80"/>
      <c r="ATT926" s="80"/>
      <c r="ATU926" s="80"/>
      <c r="ATV926" s="80"/>
      <c r="ATW926" s="80"/>
      <c r="ATX926" s="80"/>
      <c r="ATY926" s="80"/>
      <c r="ATZ926" s="80"/>
      <c r="AUA926" s="80"/>
      <c r="AUB926" s="80"/>
      <c r="AUC926" s="80"/>
      <c r="AUD926" s="80"/>
      <c r="AUE926" s="80"/>
      <c r="AUF926" s="80"/>
      <c r="AUG926" s="80"/>
      <c r="AUH926" s="80"/>
      <c r="AUI926" s="80"/>
      <c r="AUJ926" s="80"/>
      <c r="AUK926" s="80"/>
      <c r="AUL926" s="80"/>
      <c r="AUM926" s="80"/>
      <c r="AUN926" s="80"/>
      <c r="AUO926" s="80"/>
      <c r="AUP926" s="80"/>
      <c r="AUQ926" s="80"/>
      <c r="AUR926" s="80"/>
      <c r="AUS926" s="80"/>
      <c r="AUT926" s="80"/>
      <c r="AUU926" s="80"/>
      <c r="AUV926" s="80"/>
      <c r="AUW926" s="80"/>
      <c r="AUX926" s="80"/>
      <c r="AUY926" s="80"/>
      <c r="AUZ926" s="80"/>
      <c r="AVA926" s="80"/>
      <c r="AVB926" s="80"/>
      <c r="AVC926" s="80"/>
      <c r="AVD926" s="80"/>
      <c r="AVE926" s="80"/>
      <c r="AVF926" s="80"/>
      <c r="AVG926" s="80"/>
      <c r="AVH926" s="80"/>
      <c r="AVI926" s="80"/>
      <c r="AVJ926" s="80"/>
      <c r="AVK926" s="80"/>
      <c r="AVL926" s="80"/>
      <c r="AVM926" s="80"/>
      <c r="AVN926" s="80"/>
      <c r="AVO926" s="80"/>
      <c r="AVP926" s="80"/>
      <c r="AVQ926" s="80"/>
      <c r="AVR926" s="80"/>
      <c r="AVS926" s="80"/>
      <c r="AVT926" s="80"/>
      <c r="AVU926" s="80"/>
      <c r="AVV926" s="80"/>
      <c r="AVW926" s="80"/>
      <c r="AVX926" s="80"/>
      <c r="AVY926" s="80"/>
      <c r="AVZ926" s="80"/>
      <c r="AWA926" s="80"/>
      <c r="AWB926" s="80"/>
      <c r="AWC926" s="80"/>
      <c r="AWD926" s="80"/>
      <c r="AWE926" s="80"/>
      <c r="AWF926" s="80"/>
      <c r="AWG926" s="80"/>
      <c r="AWH926" s="80"/>
      <c r="AWI926" s="80"/>
      <c r="AWJ926" s="80"/>
      <c r="AWK926" s="80"/>
      <c r="AWL926" s="80"/>
      <c r="AWM926" s="80"/>
      <c r="AWN926" s="80"/>
      <c r="AWO926" s="80"/>
      <c r="AWP926" s="80"/>
      <c r="AWQ926" s="80"/>
      <c r="AWR926" s="80"/>
      <c r="AWS926" s="80"/>
      <c r="AWT926" s="80"/>
      <c r="AWU926" s="80"/>
      <c r="AWV926" s="80"/>
      <c r="AWW926" s="80"/>
      <c r="AWX926" s="80"/>
      <c r="AWY926" s="80"/>
      <c r="AWZ926" s="80"/>
      <c r="AXA926" s="80"/>
      <c r="AXB926" s="80"/>
      <c r="AXC926" s="80"/>
      <c r="AXD926" s="80"/>
      <c r="AXE926" s="80"/>
      <c r="AXF926" s="80"/>
      <c r="AXG926" s="80"/>
      <c r="AXH926" s="80"/>
      <c r="AXI926" s="80"/>
      <c r="AXJ926" s="80"/>
      <c r="AXK926" s="80"/>
      <c r="AXL926" s="80"/>
      <c r="AXM926" s="80"/>
      <c r="AXN926" s="80"/>
      <c r="AXO926" s="80"/>
      <c r="AXP926" s="80"/>
      <c r="AXQ926" s="80"/>
      <c r="AXR926" s="80"/>
      <c r="AXS926" s="80"/>
      <c r="AXT926" s="80"/>
      <c r="AXU926" s="80"/>
      <c r="AXV926" s="80"/>
      <c r="AXW926" s="80"/>
      <c r="AXX926" s="80"/>
      <c r="AXY926" s="80"/>
      <c r="AXZ926" s="80"/>
      <c r="AYA926" s="80"/>
      <c r="AYB926" s="80"/>
      <c r="AYC926" s="80"/>
      <c r="AYD926" s="80"/>
      <c r="AYE926" s="80"/>
      <c r="AYF926" s="80"/>
      <c r="AYG926" s="80"/>
      <c r="AYH926" s="80"/>
      <c r="AYI926" s="80"/>
      <c r="AYJ926" s="80"/>
      <c r="AYK926" s="80"/>
      <c r="AYL926" s="80"/>
      <c r="AYM926" s="80"/>
      <c r="AYN926" s="80"/>
      <c r="AYO926" s="80"/>
      <c r="AYP926" s="80"/>
      <c r="AYQ926" s="80"/>
      <c r="AYR926" s="80"/>
      <c r="AYS926" s="80"/>
      <c r="AYT926" s="80"/>
      <c r="AYU926" s="80"/>
      <c r="AYV926" s="80"/>
      <c r="AYW926" s="80"/>
      <c r="AYX926" s="80"/>
      <c r="AYY926" s="80"/>
      <c r="AYZ926" s="80"/>
      <c r="AZA926" s="80"/>
      <c r="AZB926" s="80"/>
      <c r="AZC926" s="80"/>
      <c r="AZD926" s="80"/>
      <c r="AZE926" s="80"/>
      <c r="AZF926" s="80"/>
      <c r="AZG926" s="80"/>
      <c r="AZH926" s="80"/>
      <c r="AZI926" s="80"/>
      <c r="AZJ926" s="80"/>
      <c r="AZK926" s="80"/>
      <c r="AZL926" s="80"/>
      <c r="AZM926" s="80"/>
      <c r="AZN926" s="80"/>
      <c r="AZO926" s="80"/>
      <c r="AZP926" s="80"/>
      <c r="AZQ926" s="80"/>
      <c r="AZR926" s="80"/>
      <c r="AZS926" s="80"/>
      <c r="AZT926" s="80"/>
      <c r="AZU926" s="80"/>
      <c r="AZV926" s="80"/>
      <c r="AZW926" s="80"/>
      <c r="AZX926" s="80"/>
      <c r="AZY926" s="80"/>
      <c r="AZZ926" s="80"/>
      <c r="BAA926" s="80"/>
      <c r="BAB926" s="80"/>
      <c r="BAC926" s="80"/>
      <c r="BAD926" s="80"/>
      <c r="BAE926" s="80"/>
      <c r="BAF926" s="80"/>
      <c r="BAG926" s="80"/>
      <c r="BAH926" s="80"/>
      <c r="BAI926" s="80"/>
      <c r="BAJ926" s="80"/>
      <c r="BAK926" s="80"/>
      <c r="BAL926" s="80"/>
      <c r="BAM926" s="80"/>
      <c r="BAN926" s="80"/>
      <c r="BAO926" s="80"/>
      <c r="BAP926" s="80"/>
      <c r="BAQ926" s="80"/>
      <c r="BAR926" s="80"/>
      <c r="BAS926" s="80"/>
      <c r="BAT926" s="80"/>
      <c r="BAU926" s="80"/>
      <c r="BAV926" s="80"/>
      <c r="BAW926" s="80"/>
      <c r="BAX926" s="80"/>
      <c r="BAY926" s="80"/>
      <c r="BAZ926" s="80"/>
      <c r="BBA926" s="80"/>
      <c r="BBB926" s="80"/>
      <c r="BBC926" s="80"/>
      <c r="BBD926" s="80"/>
      <c r="BBE926" s="80"/>
      <c r="BBF926" s="80"/>
      <c r="BBG926" s="80"/>
      <c r="BBH926" s="80"/>
      <c r="BBI926" s="80"/>
      <c r="BBJ926" s="80"/>
      <c r="BBK926" s="80"/>
      <c r="BBL926" s="80"/>
      <c r="BBM926" s="80"/>
      <c r="BBN926" s="80"/>
      <c r="BBO926" s="80"/>
      <c r="BBP926" s="80"/>
      <c r="BBQ926" s="80"/>
      <c r="BBR926" s="80"/>
      <c r="BBS926" s="80"/>
      <c r="BBT926" s="80"/>
      <c r="BBU926" s="80"/>
      <c r="BBV926" s="80"/>
      <c r="BBW926" s="80"/>
      <c r="BBX926" s="80"/>
      <c r="BBY926" s="80"/>
      <c r="BBZ926" s="80"/>
      <c r="BCA926" s="80"/>
      <c r="BCB926" s="80"/>
      <c r="BCC926" s="80"/>
      <c r="BCD926" s="80"/>
      <c r="BCE926" s="80"/>
      <c r="BCF926" s="80"/>
      <c r="BCG926" s="80"/>
      <c r="BCH926" s="80"/>
      <c r="BCI926" s="80"/>
      <c r="BCJ926" s="80"/>
      <c r="BCK926" s="80"/>
      <c r="BCL926" s="80"/>
      <c r="BCM926" s="80"/>
      <c r="BCN926" s="80"/>
      <c r="BCO926" s="80"/>
      <c r="BCP926" s="80"/>
      <c r="BCQ926" s="80"/>
      <c r="BCR926" s="80"/>
      <c r="BCS926" s="80"/>
      <c r="BCT926" s="80"/>
      <c r="BCU926" s="80"/>
      <c r="BCV926" s="80"/>
      <c r="BCW926" s="80"/>
      <c r="BCX926" s="80"/>
      <c r="BCY926" s="80"/>
      <c r="BCZ926" s="80"/>
      <c r="BDA926" s="80"/>
      <c r="BDB926" s="80"/>
      <c r="BDC926" s="80"/>
      <c r="BDD926" s="80"/>
      <c r="BDE926" s="80"/>
      <c r="BDF926" s="80"/>
      <c r="BDG926" s="80"/>
      <c r="BDH926" s="80"/>
      <c r="BDI926" s="80"/>
      <c r="BDJ926" s="80"/>
      <c r="BDK926" s="80"/>
      <c r="BDL926" s="80"/>
      <c r="BDM926" s="80"/>
      <c r="BDN926" s="80"/>
      <c r="BDO926" s="80"/>
      <c r="BDP926" s="80"/>
      <c r="BDQ926" s="80"/>
      <c r="BDR926" s="80"/>
      <c r="BDS926" s="80"/>
      <c r="BDT926" s="80"/>
      <c r="BDU926" s="80"/>
      <c r="BDV926" s="80"/>
      <c r="BDW926" s="80"/>
      <c r="BDX926" s="80"/>
      <c r="BDY926" s="80"/>
      <c r="BDZ926" s="80"/>
      <c r="BEA926" s="80"/>
      <c r="BEB926" s="80"/>
      <c r="BEC926" s="80"/>
      <c r="BED926" s="80"/>
      <c r="BEE926" s="80"/>
      <c r="BEF926" s="80"/>
      <c r="BEG926" s="80"/>
      <c r="BEH926" s="80"/>
      <c r="BEI926" s="80"/>
      <c r="BEJ926" s="80"/>
      <c r="BEK926" s="80"/>
      <c r="BEL926" s="80"/>
      <c r="BEM926" s="80"/>
      <c r="BEN926" s="80"/>
      <c r="BEO926" s="80"/>
      <c r="BEP926" s="80"/>
      <c r="BEQ926" s="80"/>
      <c r="BER926" s="80"/>
      <c r="BES926" s="80"/>
      <c r="BET926" s="80"/>
      <c r="BEU926" s="80"/>
      <c r="BEV926" s="80"/>
      <c r="BEW926" s="80"/>
      <c r="BEX926" s="80"/>
      <c r="BEY926" s="80"/>
      <c r="BEZ926" s="80"/>
      <c r="BFA926" s="80"/>
      <c r="BFB926" s="80"/>
      <c r="BFC926" s="80"/>
      <c r="BFD926" s="80"/>
      <c r="BFE926" s="80"/>
      <c r="BFF926" s="80"/>
      <c r="BFG926" s="80"/>
      <c r="BFH926" s="80"/>
      <c r="BFI926" s="80"/>
      <c r="BFJ926" s="80"/>
      <c r="BFK926" s="80"/>
      <c r="BFL926" s="80"/>
      <c r="BFM926" s="80"/>
      <c r="BFN926" s="80"/>
      <c r="BFO926" s="80"/>
      <c r="BFP926" s="80"/>
      <c r="BFQ926" s="80"/>
      <c r="BFR926" s="80"/>
      <c r="BFS926" s="80"/>
      <c r="BFT926" s="80"/>
      <c r="BFU926" s="80"/>
      <c r="BFV926" s="80"/>
      <c r="BFW926" s="80"/>
      <c r="BFX926" s="80"/>
      <c r="BFY926" s="80"/>
      <c r="BFZ926" s="80"/>
      <c r="BGA926" s="80"/>
      <c r="BGB926" s="80"/>
      <c r="BGC926" s="80"/>
      <c r="BGD926" s="80"/>
      <c r="BGE926" s="80"/>
      <c r="BGF926" s="80"/>
      <c r="BGG926" s="80"/>
      <c r="BGH926" s="80"/>
      <c r="BGI926" s="80"/>
      <c r="BGJ926" s="80"/>
      <c r="BGK926" s="80"/>
      <c r="BGL926" s="80"/>
      <c r="BGM926" s="80"/>
      <c r="BGN926" s="80"/>
      <c r="BGO926" s="80"/>
      <c r="BGP926" s="80"/>
      <c r="BGQ926" s="80"/>
      <c r="BGR926" s="80"/>
      <c r="BGS926" s="80"/>
      <c r="BGT926" s="80"/>
      <c r="BGU926" s="80"/>
      <c r="BGV926" s="80"/>
      <c r="BGW926" s="80"/>
      <c r="BGX926" s="80"/>
      <c r="BGY926" s="80"/>
      <c r="BGZ926" s="80"/>
      <c r="BHA926" s="80"/>
      <c r="BHB926" s="80"/>
      <c r="BHC926" s="80"/>
      <c r="BHD926" s="80"/>
      <c r="BHE926" s="80"/>
      <c r="BHF926" s="80"/>
      <c r="BHG926" s="80"/>
      <c r="BHH926" s="80"/>
      <c r="BHI926" s="80"/>
      <c r="BHJ926" s="80"/>
      <c r="BHK926" s="80"/>
      <c r="BHL926" s="80"/>
      <c r="BHM926" s="80"/>
      <c r="BHN926" s="80"/>
      <c r="BHO926" s="80"/>
      <c r="BHP926" s="80"/>
      <c r="BHQ926" s="80"/>
      <c r="BHR926" s="80"/>
      <c r="BHS926" s="80"/>
      <c r="BHT926" s="80"/>
      <c r="BHU926" s="80"/>
      <c r="BHV926" s="80"/>
      <c r="BHW926" s="80"/>
      <c r="BHX926" s="80"/>
      <c r="BHY926" s="80"/>
      <c r="BHZ926" s="80"/>
      <c r="BIA926" s="80"/>
      <c r="BIB926" s="80"/>
      <c r="BIC926" s="80"/>
      <c r="BID926" s="80"/>
      <c r="BIE926" s="80"/>
      <c r="BIF926" s="80"/>
      <c r="BIG926" s="80"/>
      <c r="BIH926" s="80"/>
      <c r="BII926" s="80"/>
      <c r="BIJ926" s="80"/>
      <c r="BIK926" s="80"/>
      <c r="BIL926" s="80"/>
      <c r="BIM926" s="80"/>
      <c r="BIN926" s="80"/>
      <c r="BIO926" s="80"/>
      <c r="BIP926" s="80"/>
      <c r="BIQ926" s="80"/>
      <c r="BIR926" s="80"/>
      <c r="BIS926" s="80"/>
      <c r="BIT926" s="80"/>
      <c r="BIU926" s="80"/>
      <c r="BIV926" s="80"/>
      <c r="BIW926" s="80"/>
      <c r="BIX926" s="80"/>
      <c r="BIY926" s="80"/>
      <c r="BIZ926" s="80"/>
      <c r="BJA926" s="80"/>
      <c r="BJB926" s="80"/>
      <c r="BJC926" s="80"/>
      <c r="BJD926" s="80"/>
      <c r="BJE926" s="80"/>
      <c r="BJF926" s="80"/>
      <c r="BJG926" s="80"/>
      <c r="BJH926" s="80"/>
      <c r="BJI926" s="80"/>
      <c r="BJJ926" s="80"/>
      <c r="BJK926" s="80"/>
      <c r="BJL926" s="80"/>
      <c r="BJM926" s="80"/>
      <c r="BJN926" s="80"/>
      <c r="BJO926" s="80"/>
      <c r="BJP926" s="80"/>
      <c r="BJQ926" s="80"/>
      <c r="BJR926" s="80"/>
      <c r="BJS926" s="80"/>
      <c r="BJT926" s="80"/>
      <c r="BJU926" s="80"/>
      <c r="BJV926" s="80"/>
      <c r="BJW926" s="80"/>
      <c r="BJX926" s="80"/>
      <c r="BJY926" s="80"/>
      <c r="BJZ926" s="80"/>
      <c r="BKA926" s="80"/>
      <c r="BKB926" s="80"/>
      <c r="BKC926" s="80"/>
      <c r="BKD926" s="80"/>
      <c r="BKE926" s="80"/>
      <c r="BKF926" s="80"/>
      <c r="BKG926" s="80"/>
      <c r="BKH926" s="80"/>
      <c r="BKI926" s="80"/>
      <c r="BKJ926" s="80"/>
      <c r="BKK926" s="80"/>
      <c r="BKL926" s="80"/>
      <c r="BKM926" s="80"/>
      <c r="BKN926" s="80"/>
      <c r="BKO926" s="80"/>
      <c r="BKP926" s="80"/>
      <c r="BKQ926" s="80"/>
      <c r="BKR926" s="80"/>
      <c r="BKS926" s="80"/>
      <c r="BKT926" s="80"/>
      <c r="BKU926" s="80"/>
      <c r="BKV926" s="80"/>
      <c r="BKW926" s="80"/>
      <c r="BKX926" s="80"/>
      <c r="BKY926" s="80"/>
      <c r="BKZ926" s="80"/>
      <c r="BLA926" s="80"/>
      <c r="BLB926" s="80"/>
      <c r="BLC926" s="80"/>
      <c r="BLD926" s="80"/>
      <c r="BLE926" s="80"/>
      <c r="BLF926" s="80"/>
      <c r="BLG926" s="80"/>
      <c r="BLH926" s="80"/>
      <c r="BLI926" s="80"/>
      <c r="BLJ926" s="80"/>
      <c r="BLK926" s="80"/>
      <c r="BLL926" s="80"/>
      <c r="BLM926" s="80"/>
      <c r="BLN926" s="80"/>
      <c r="BLO926" s="80"/>
      <c r="BLP926" s="80"/>
      <c r="BLQ926" s="80"/>
      <c r="BLR926" s="80"/>
      <c r="BLS926" s="80"/>
      <c r="BLT926" s="80"/>
      <c r="BLU926" s="80"/>
      <c r="BLV926" s="80"/>
      <c r="BLW926" s="80"/>
      <c r="BLX926" s="80"/>
      <c r="BLY926" s="80"/>
      <c r="BLZ926" s="80"/>
      <c r="BMA926" s="80"/>
      <c r="BMB926" s="80"/>
      <c r="BMC926" s="80"/>
      <c r="BMD926" s="80"/>
      <c r="BME926" s="80"/>
      <c r="BMF926" s="80"/>
      <c r="BMG926" s="80"/>
      <c r="BMH926" s="80"/>
      <c r="BMI926" s="80"/>
      <c r="BMJ926" s="80"/>
      <c r="BMK926" s="80"/>
      <c r="BML926" s="80"/>
      <c r="BMM926" s="80"/>
      <c r="BMN926" s="80"/>
      <c r="BMO926" s="80"/>
      <c r="BMP926" s="80"/>
      <c r="BMQ926" s="80"/>
      <c r="BMR926" s="80"/>
      <c r="BMS926" s="80"/>
      <c r="BMT926" s="80"/>
      <c r="BMU926" s="80"/>
      <c r="BMV926" s="80"/>
      <c r="BMW926" s="80"/>
      <c r="BMX926" s="80"/>
      <c r="BMY926" s="80"/>
      <c r="BMZ926" s="80"/>
      <c r="BNA926" s="80"/>
      <c r="BNB926" s="80"/>
      <c r="BNC926" s="80"/>
      <c r="BND926" s="80"/>
      <c r="BNE926" s="80"/>
      <c r="BNF926" s="80"/>
      <c r="BNG926" s="80"/>
      <c r="BNH926" s="80"/>
      <c r="BNI926" s="80"/>
      <c r="BNJ926" s="80"/>
      <c r="BNK926" s="80"/>
      <c r="BNL926" s="80"/>
      <c r="BNM926" s="80"/>
      <c r="BNN926" s="80"/>
      <c r="BNO926" s="80"/>
      <c r="BNP926" s="80"/>
      <c r="BNQ926" s="80"/>
      <c r="BNR926" s="80"/>
      <c r="BNS926" s="80"/>
      <c r="BNT926" s="80"/>
      <c r="BNU926" s="80"/>
      <c r="BNV926" s="80"/>
      <c r="BNW926" s="80"/>
      <c r="BNX926" s="80"/>
      <c r="BNY926" s="80"/>
      <c r="BNZ926" s="80"/>
      <c r="BOA926" s="80"/>
      <c r="BOB926" s="80"/>
      <c r="BOC926" s="80"/>
      <c r="BOD926" s="80"/>
      <c r="BOE926" s="80"/>
      <c r="BOF926" s="80"/>
      <c r="BOG926" s="80"/>
      <c r="BOH926" s="80"/>
      <c r="BOI926" s="80"/>
      <c r="BOJ926" s="80"/>
      <c r="BOK926" s="80"/>
      <c r="BOL926" s="80"/>
      <c r="BOM926" s="80"/>
      <c r="BON926" s="80"/>
      <c r="BOO926" s="80"/>
      <c r="BOP926" s="80"/>
      <c r="BOQ926" s="80"/>
      <c r="BOR926" s="80"/>
      <c r="BOS926" s="80"/>
      <c r="BOT926" s="80"/>
      <c r="BOU926" s="80"/>
      <c r="BOV926" s="80"/>
      <c r="BOW926" s="80"/>
      <c r="BOX926" s="80"/>
      <c r="BOY926" s="80"/>
      <c r="BOZ926" s="80"/>
      <c r="BPA926" s="80"/>
      <c r="BPB926" s="80"/>
      <c r="BPC926" s="80"/>
      <c r="BPD926" s="80"/>
      <c r="BPE926" s="80"/>
      <c r="BPF926" s="80"/>
      <c r="BPG926" s="80"/>
      <c r="BPH926" s="80"/>
      <c r="BPI926" s="80"/>
      <c r="BPJ926" s="80"/>
      <c r="BPK926" s="80"/>
      <c r="BPL926" s="80"/>
      <c r="BPM926" s="80"/>
      <c r="BPN926" s="80"/>
      <c r="BPO926" s="80"/>
      <c r="BPP926" s="80"/>
      <c r="BPQ926" s="80"/>
      <c r="BPR926" s="80"/>
      <c r="BPS926" s="80"/>
      <c r="BPT926" s="80"/>
      <c r="BPU926" s="80"/>
      <c r="BPV926" s="80"/>
      <c r="BPW926" s="80"/>
      <c r="BPX926" s="80"/>
      <c r="BPY926" s="80"/>
      <c r="BPZ926" s="80"/>
      <c r="BQA926" s="80"/>
      <c r="BQB926" s="80"/>
      <c r="BQC926" s="80"/>
      <c r="BQD926" s="80"/>
      <c r="BQE926" s="80"/>
      <c r="BQF926" s="80"/>
      <c r="BQG926" s="80"/>
      <c r="BQH926" s="80"/>
      <c r="BQI926" s="80"/>
      <c r="BQJ926" s="80"/>
      <c r="BQK926" s="80"/>
      <c r="BQL926" s="80"/>
      <c r="BQM926" s="80"/>
      <c r="BQN926" s="80"/>
      <c r="BQO926" s="80"/>
      <c r="BQP926" s="80"/>
      <c r="BQQ926" s="80"/>
      <c r="BQR926" s="80"/>
      <c r="BQS926" s="80"/>
      <c r="BQT926" s="80"/>
      <c r="BQU926" s="80"/>
      <c r="BQV926" s="80"/>
      <c r="BQW926" s="80"/>
      <c r="BQX926" s="80"/>
      <c r="BQY926" s="80"/>
      <c r="BQZ926" s="80"/>
      <c r="BRA926" s="80"/>
      <c r="BRB926" s="80"/>
      <c r="BRC926" s="80"/>
      <c r="BRD926" s="80"/>
      <c r="BRE926" s="80"/>
      <c r="BRF926" s="80"/>
      <c r="BRG926" s="80"/>
      <c r="BRH926" s="80"/>
      <c r="BRI926" s="80"/>
      <c r="BRJ926" s="80"/>
      <c r="BRK926" s="80"/>
      <c r="BRL926" s="80"/>
      <c r="BRM926" s="80"/>
      <c r="BRN926" s="80"/>
      <c r="BRO926" s="80"/>
      <c r="BRP926" s="80"/>
      <c r="BRQ926" s="80"/>
      <c r="BRR926" s="80"/>
      <c r="BRS926" s="80"/>
      <c r="BRT926" s="80"/>
      <c r="BRU926" s="80"/>
      <c r="BRV926" s="80"/>
      <c r="BRW926" s="80"/>
      <c r="BRX926" s="80"/>
      <c r="BRY926" s="80"/>
      <c r="BRZ926" s="80"/>
      <c r="BSA926" s="80"/>
      <c r="BSB926" s="80"/>
      <c r="BSC926" s="80"/>
      <c r="BSD926" s="80"/>
      <c r="BSE926" s="80"/>
      <c r="BSF926" s="80"/>
      <c r="BSG926" s="80"/>
      <c r="BSH926" s="80"/>
      <c r="BSI926" s="80"/>
      <c r="BSJ926" s="80"/>
      <c r="BSK926" s="80"/>
      <c r="BSL926" s="80"/>
      <c r="BSM926" s="80"/>
      <c r="BSN926" s="80"/>
      <c r="BSO926" s="80"/>
      <c r="BSP926" s="80"/>
      <c r="BSQ926" s="80"/>
      <c r="BSR926" s="80"/>
      <c r="BSS926" s="80"/>
      <c r="BST926" s="80"/>
      <c r="BSU926" s="80"/>
      <c r="BSV926" s="80"/>
      <c r="BSW926" s="80"/>
      <c r="BSX926" s="80"/>
      <c r="BSY926" s="80"/>
      <c r="BSZ926" s="80"/>
      <c r="BTA926" s="80"/>
      <c r="BTB926" s="80"/>
      <c r="BTC926" s="80"/>
      <c r="BTD926" s="80"/>
      <c r="BTE926" s="80"/>
      <c r="BTF926" s="80"/>
      <c r="BTG926" s="80"/>
      <c r="BTH926" s="80"/>
      <c r="BTI926" s="80"/>
      <c r="BTJ926" s="80"/>
      <c r="BTK926" s="80"/>
      <c r="BTL926" s="80"/>
      <c r="BTM926" s="80"/>
      <c r="BTN926" s="80"/>
      <c r="BTO926" s="80"/>
      <c r="BTP926" s="80"/>
      <c r="BTQ926" s="80"/>
      <c r="BTR926" s="80"/>
      <c r="BTS926" s="80"/>
      <c r="BTT926" s="80"/>
      <c r="BTU926" s="80"/>
      <c r="BTV926" s="80"/>
      <c r="BTW926" s="80"/>
      <c r="BTX926" s="80"/>
      <c r="BTY926" s="80"/>
      <c r="BTZ926" s="80"/>
      <c r="BUA926" s="80"/>
      <c r="BUB926" s="80"/>
      <c r="BUC926" s="80"/>
      <c r="BUD926" s="80"/>
      <c r="BUE926" s="80"/>
      <c r="BUF926" s="80"/>
      <c r="BUG926" s="80"/>
      <c r="BUH926" s="80"/>
      <c r="BUI926" s="80"/>
      <c r="BUJ926" s="80"/>
      <c r="BUK926" s="80"/>
      <c r="BUL926" s="80"/>
      <c r="BUM926" s="80"/>
      <c r="BUN926" s="80"/>
      <c r="BUO926" s="80"/>
      <c r="BUP926" s="80"/>
      <c r="BUQ926" s="80"/>
      <c r="BUR926" s="80"/>
      <c r="BUS926" s="80"/>
      <c r="BUT926" s="80"/>
      <c r="BUU926" s="80"/>
      <c r="BUV926" s="80"/>
      <c r="BUW926" s="80"/>
      <c r="BUX926" s="80"/>
      <c r="BUY926" s="80"/>
      <c r="BUZ926" s="80"/>
      <c r="BVA926" s="80"/>
      <c r="BVB926" s="80"/>
      <c r="BVC926" s="80"/>
      <c r="BVD926" s="80"/>
      <c r="BVE926" s="80"/>
      <c r="BVF926" s="80"/>
      <c r="BVG926" s="80"/>
      <c r="BVH926" s="80"/>
      <c r="BVI926" s="80"/>
      <c r="BVJ926" s="80"/>
      <c r="BVK926" s="80"/>
      <c r="BVL926" s="80"/>
      <c r="BVM926" s="80"/>
      <c r="BVN926" s="80"/>
      <c r="BVO926" s="80"/>
      <c r="BVP926" s="80"/>
      <c r="BVQ926" s="80"/>
      <c r="BVR926" s="80"/>
      <c r="BVS926" s="80"/>
      <c r="BVT926" s="80"/>
      <c r="BVU926" s="80"/>
      <c r="BVV926" s="80"/>
      <c r="BVW926" s="80"/>
      <c r="BVX926" s="80"/>
      <c r="BVY926" s="80"/>
      <c r="BVZ926" s="80"/>
      <c r="BWA926" s="80"/>
      <c r="BWB926" s="80"/>
      <c r="BWC926" s="80"/>
      <c r="BWD926" s="80"/>
      <c r="BWE926" s="80"/>
      <c r="BWF926" s="80"/>
      <c r="BWG926" s="80"/>
      <c r="BWH926" s="80"/>
      <c r="BWI926" s="80"/>
      <c r="BWJ926" s="80"/>
      <c r="BWK926" s="80"/>
      <c r="BWL926" s="80"/>
      <c r="BWM926" s="80"/>
      <c r="BWN926" s="80"/>
      <c r="BWO926" s="80"/>
      <c r="BWP926" s="80"/>
      <c r="BWQ926" s="80"/>
      <c r="BWR926" s="80"/>
      <c r="BWS926" s="80"/>
      <c r="BWT926" s="80"/>
      <c r="BWU926" s="80"/>
      <c r="BWV926" s="80"/>
      <c r="BWW926" s="80"/>
      <c r="BWX926" s="80"/>
      <c r="BWY926" s="80"/>
      <c r="BWZ926" s="80"/>
      <c r="BXA926" s="80"/>
      <c r="BXB926" s="80"/>
      <c r="BXC926" s="80"/>
      <c r="BXD926" s="80"/>
      <c r="BXE926" s="80"/>
      <c r="BXF926" s="80"/>
      <c r="BXG926" s="80"/>
      <c r="BXH926" s="80"/>
      <c r="BXI926" s="80"/>
      <c r="BXJ926" s="80"/>
      <c r="BXK926" s="80"/>
      <c r="BXL926" s="80"/>
      <c r="BXM926" s="80"/>
      <c r="BXN926" s="80"/>
      <c r="BXO926" s="80"/>
      <c r="BXP926" s="80"/>
      <c r="BXQ926" s="80"/>
      <c r="BXR926" s="80"/>
      <c r="BXS926" s="80"/>
      <c r="BXT926" s="80"/>
      <c r="BXU926" s="80"/>
      <c r="BXV926" s="80"/>
      <c r="BXW926" s="80"/>
      <c r="BXX926" s="80"/>
      <c r="BXY926" s="80"/>
      <c r="BXZ926" s="80"/>
      <c r="BYA926" s="80"/>
      <c r="BYB926" s="80"/>
      <c r="BYC926" s="80"/>
      <c r="BYD926" s="80"/>
      <c r="BYE926" s="80"/>
      <c r="BYF926" s="80"/>
      <c r="BYG926" s="80"/>
      <c r="BYH926" s="80"/>
      <c r="BYI926" s="80"/>
      <c r="BYJ926" s="80"/>
      <c r="BYK926" s="80"/>
      <c r="BYL926" s="80"/>
      <c r="BYM926" s="80"/>
      <c r="BYN926" s="80"/>
      <c r="BYO926" s="80"/>
      <c r="BYP926" s="80"/>
      <c r="BYQ926" s="80"/>
      <c r="BYR926" s="80"/>
      <c r="BYS926" s="80"/>
      <c r="BYT926" s="80"/>
      <c r="BYU926" s="80"/>
      <c r="BYV926" s="80"/>
      <c r="BYW926" s="80"/>
      <c r="BYX926" s="80"/>
      <c r="BYY926" s="80"/>
      <c r="BYZ926" s="80"/>
      <c r="BZA926" s="80"/>
      <c r="BZB926" s="80"/>
      <c r="BZC926" s="80"/>
      <c r="BZD926" s="80"/>
      <c r="BZE926" s="80"/>
      <c r="BZF926" s="80"/>
      <c r="BZG926" s="80"/>
      <c r="BZH926" s="80"/>
      <c r="BZI926" s="80"/>
      <c r="BZJ926" s="80"/>
      <c r="BZK926" s="80"/>
      <c r="BZL926" s="80"/>
      <c r="BZM926" s="80"/>
      <c r="BZN926" s="80"/>
      <c r="BZO926" s="80"/>
      <c r="BZP926" s="80"/>
      <c r="BZQ926" s="80"/>
      <c r="BZR926" s="80"/>
      <c r="BZS926" s="80"/>
      <c r="BZT926" s="80"/>
      <c r="BZU926" s="80"/>
      <c r="BZV926" s="80"/>
      <c r="BZW926" s="80"/>
      <c r="BZX926" s="80"/>
      <c r="BZY926" s="80"/>
      <c r="BZZ926" s="80"/>
      <c r="CAA926" s="80"/>
      <c r="CAB926" s="80"/>
      <c r="CAC926" s="80"/>
      <c r="CAD926" s="80"/>
      <c r="CAE926" s="80"/>
      <c r="CAF926" s="80"/>
      <c r="CAG926" s="80"/>
      <c r="CAH926" s="80"/>
      <c r="CAI926" s="80"/>
      <c r="CAJ926" s="80"/>
      <c r="CAK926" s="80"/>
      <c r="CAL926" s="80"/>
      <c r="CAM926" s="80"/>
      <c r="CAN926" s="80"/>
      <c r="CAO926" s="80"/>
      <c r="CAP926" s="80"/>
      <c r="CAQ926" s="80"/>
      <c r="CAR926" s="80"/>
      <c r="CAS926" s="80"/>
      <c r="CAT926" s="80"/>
      <c r="CAU926" s="80"/>
      <c r="CAV926" s="80"/>
      <c r="CAW926" s="80"/>
      <c r="CAX926" s="80"/>
      <c r="CAY926" s="80"/>
      <c r="CAZ926" s="80"/>
      <c r="CBA926" s="80"/>
      <c r="CBB926" s="80"/>
      <c r="CBC926" s="80"/>
      <c r="CBD926" s="80"/>
      <c r="CBE926" s="80"/>
      <c r="CBF926" s="80"/>
      <c r="CBG926" s="80"/>
      <c r="CBH926" s="80"/>
      <c r="CBI926" s="80"/>
      <c r="CBJ926" s="80"/>
      <c r="CBK926" s="80"/>
      <c r="CBL926" s="80"/>
      <c r="CBM926" s="80"/>
      <c r="CBN926" s="80"/>
      <c r="CBO926" s="80"/>
      <c r="CBP926" s="80"/>
      <c r="CBQ926" s="80"/>
      <c r="CBR926" s="80"/>
      <c r="CBS926" s="80"/>
      <c r="CBT926" s="80"/>
      <c r="CBU926" s="80"/>
      <c r="CBV926" s="80"/>
      <c r="CBW926" s="80"/>
      <c r="CBX926" s="80"/>
      <c r="CBY926" s="80"/>
      <c r="CBZ926" s="80"/>
      <c r="CCA926" s="80"/>
      <c r="CCB926" s="80"/>
      <c r="CCC926" s="80"/>
      <c r="CCD926" s="80"/>
      <c r="CCE926" s="80"/>
      <c r="CCF926" s="80"/>
      <c r="CCG926" s="80"/>
      <c r="CCH926" s="80"/>
      <c r="CCI926" s="80"/>
      <c r="CCJ926" s="80"/>
      <c r="CCK926" s="80"/>
      <c r="CCL926" s="80"/>
      <c r="CCM926" s="80"/>
      <c r="CCN926" s="80"/>
      <c r="CCO926" s="80"/>
      <c r="CCP926" s="80"/>
      <c r="CCQ926" s="80"/>
      <c r="CCR926" s="80"/>
      <c r="CCS926" s="80"/>
      <c r="CCT926" s="80"/>
      <c r="CCU926" s="80"/>
      <c r="CCV926" s="80"/>
      <c r="CCW926" s="80"/>
      <c r="CCX926" s="80"/>
      <c r="CCY926" s="80"/>
      <c r="CCZ926" s="80"/>
      <c r="CDA926" s="80"/>
      <c r="CDB926" s="80"/>
      <c r="CDC926" s="80"/>
      <c r="CDD926" s="80"/>
      <c r="CDE926" s="80"/>
      <c r="CDF926" s="80"/>
      <c r="CDG926" s="80"/>
      <c r="CDH926" s="80"/>
      <c r="CDI926" s="80"/>
      <c r="CDJ926" s="80"/>
      <c r="CDK926" s="80"/>
      <c r="CDL926" s="80"/>
      <c r="CDM926" s="80"/>
      <c r="CDN926" s="80"/>
      <c r="CDO926" s="80"/>
      <c r="CDP926" s="80"/>
      <c r="CDQ926" s="80"/>
      <c r="CDR926" s="80"/>
      <c r="CDS926" s="80"/>
      <c r="CDT926" s="80"/>
      <c r="CDU926" s="80"/>
      <c r="CDV926" s="80"/>
      <c r="CDW926" s="80"/>
      <c r="CDX926" s="80"/>
      <c r="CDY926" s="80"/>
      <c r="CDZ926" s="80"/>
      <c r="CEA926" s="80"/>
      <c r="CEB926" s="80"/>
      <c r="CEC926" s="80"/>
      <c r="CED926" s="80"/>
      <c r="CEE926" s="80"/>
      <c r="CEF926" s="80"/>
      <c r="CEG926" s="80"/>
      <c r="CEH926" s="80"/>
      <c r="CEI926" s="80"/>
      <c r="CEJ926" s="80"/>
      <c r="CEK926" s="80"/>
      <c r="CEL926" s="80"/>
      <c r="CEM926" s="80"/>
      <c r="CEN926" s="80"/>
      <c r="CEO926" s="80"/>
      <c r="CEP926" s="80"/>
      <c r="CEQ926" s="80"/>
      <c r="CER926" s="80"/>
      <c r="CES926" s="80"/>
      <c r="CET926" s="80"/>
      <c r="CEU926" s="80"/>
      <c r="CEV926" s="80"/>
      <c r="CEW926" s="80"/>
      <c r="CEX926" s="80"/>
      <c r="CEY926" s="80"/>
      <c r="CEZ926" s="80"/>
      <c r="CFA926" s="80"/>
      <c r="CFB926" s="80"/>
      <c r="CFC926" s="80"/>
      <c r="CFD926" s="80"/>
      <c r="CFE926" s="80"/>
      <c r="CFF926" s="80"/>
      <c r="CFG926" s="80"/>
      <c r="CFH926" s="80"/>
      <c r="CFI926" s="80"/>
      <c r="CFJ926" s="80"/>
      <c r="CFK926" s="80"/>
      <c r="CFL926" s="80"/>
      <c r="CFM926" s="80"/>
      <c r="CFN926" s="80"/>
      <c r="CFO926" s="80"/>
      <c r="CFP926" s="80"/>
      <c r="CFQ926" s="80"/>
      <c r="CFR926" s="80"/>
      <c r="CFS926" s="80"/>
      <c r="CFT926" s="80"/>
      <c r="CFU926" s="80"/>
      <c r="CFV926" s="80"/>
      <c r="CFW926" s="80"/>
      <c r="CFX926" s="80"/>
      <c r="CFY926" s="80"/>
      <c r="CFZ926" s="80"/>
      <c r="CGA926" s="80"/>
      <c r="CGB926" s="80"/>
      <c r="CGC926" s="80"/>
      <c r="CGD926" s="80"/>
      <c r="CGE926" s="80"/>
      <c r="CGF926" s="80"/>
      <c r="CGG926" s="80"/>
      <c r="CGH926" s="80"/>
      <c r="CGI926" s="80"/>
      <c r="CGJ926" s="80"/>
      <c r="CGK926" s="80"/>
      <c r="CGL926" s="80"/>
      <c r="CGM926" s="80"/>
      <c r="CGN926" s="80"/>
      <c r="CGO926" s="80"/>
      <c r="CGP926" s="80"/>
      <c r="CGQ926" s="80"/>
      <c r="CGR926" s="80"/>
      <c r="CGS926" s="80"/>
      <c r="CGT926" s="80"/>
      <c r="CGU926" s="80"/>
      <c r="CGV926" s="80"/>
      <c r="CGW926" s="80"/>
      <c r="CGX926" s="80"/>
      <c r="CGY926" s="80"/>
      <c r="CGZ926" s="80"/>
      <c r="CHA926" s="80"/>
      <c r="CHB926" s="80"/>
      <c r="CHC926" s="80"/>
      <c r="CHD926" s="80"/>
      <c r="CHE926" s="80"/>
      <c r="CHF926" s="80"/>
      <c r="CHG926" s="80"/>
      <c r="CHH926" s="80"/>
      <c r="CHI926" s="80"/>
      <c r="CHJ926" s="80"/>
      <c r="CHK926" s="80"/>
      <c r="CHL926" s="80"/>
      <c r="CHM926" s="80"/>
      <c r="CHN926" s="80"/>
      <c r="CHO926" s="80"/>
      <c r="CHP926" s="80"/>
      <c r="CHQ926" s="80"/>
      <c r="CHR926" s="80"/>
      <c r="CHS926" s="80"/>
      <c r="CHT926" s="80"/>
      <c r="CHU926" s="80"/>
      <c r="CHV926" s="80"/>
      <c r="CHW926" s="80"/>
      <c r="CHX926" s="80"/>
      <c r="CHY926" s="80"/>
      <c r="CHZ926" s="80"/>
      <c r="CIA926" s="80"/>
      <c r="CIB926" s="80"/>
      <c r="CIC926" s="80"/>
      <c r="CID926" s="80"/>
      <c r="CIE926" s="80"/>
      <c r="CIF926" s="80"/>
      <c r="CIG926" s="80"/>
      <c r="CIH926" s="80"/>
      <c r="CII926" s="80"/>
      <c r="CIJ926" s="80"/>
      <c r="CIK926" s="80"/>
      <c r="CIL926" s="80"/>
      <c r="CIM926" s="80"/>
      <c r="CIN926" s="80"/>
      <c r="CIO926" s="80"/>
      <c r="CIP926" s="80"/>
      <c r="CIQ926" s="80"/>
      <c r="CIR926" s="80"/>
      <c r="CIS926" s="80"/>
      <c r="CIT926" s="80"/>
      <c r="CIU926" s="80"/>
      <c r="CIV926" s="80"/>
      <c r="CIW926" s="80"/>
      <c r="CIX926" s="80"/>
      <c r="CIY926" s="80"/>
      <c r="CIZ926" s="80"/>
      <c r="CJA926" s="80"/>
      <c r="CJB926" s="80"/>
      <c r="CJC926" s="80"/>
      <c r="CJD926" s="80"/>
      <c r="CJE926" s="80"/>
      <c r="CJF926" s="80"/>
      <c r="CJG926" s="80"/>
      <c r="CJH926" s="80"/>
      <c r="CJI926" s="80"/>
      <c r="CJJ926" s="80"/>
      <c r="CJK926" s="80"/>
      <c r="CJL926" s="80"/>
      <c r="CJM926" s="80"/>
      <c r="CJN926" s="80"/>
      <c r="CJO926" s="80"/>
      <c r="CJP926" s="80"/>
      <c r="CJQ926" s="80"/>
      <c r="CJR926" s="80"/>
      <c r="CJS926" s="80"/>
      <c r="CJT926" s="80"/>
      <c r="CJU926" s="80"/>
      <c r="CJV926" s="80"/>
      <c r="CJW926" s="80"/>
      <c r="CJX926" s="80"/>
      <c r="CJY926" s="80"/>
      <c r="CJZ926" s="80"/>
      <c r="CKA926" s="80"/>
      <c r="CKB926" s="80"/>
      <c r="CKC926" s="80"/>
      <c r="CKD926" s="80"/>
      <c r="CKE926" s="80"/>
      <c r="CKF926" s="80"/>
      <c r="CKG926" s="80"/>
      <c r="CKH926" s="80"/>
      <c r="CKI926" s="80"/>
      <c r="CKJ926" s="80"/>
      <c r="CKK926" s="80"/>
      <c r="CKL926" s="80"/>
      <c r="CKM926" s="80"/>
      <c r="CKN926" s="80"/>
      <c r="CKO926" s="80"/>
      <c r="CKP926" s="80"/>
      <c r="CKQ926" s="80"/>
      <c r="CKR926" s="80"/>
      <c r="CKS926" s="80"/>
      <c r="CKT926" s="80"/>
      <c r="CKU926" s="80"/>
      <c r="CKV926" s="80"/>
      <c r="CKW926" s="80"/>
      <c r="CKX926" s="80"/>
      <c r="CKY926" s="80"/>
      <c r="CKZ926" s="80"/>
      <c r="CLA926" s="80"/>
      <c r="CLB926" s="80"/>
      <c r="CLC926" s="80"/>
      <c r="CLD926" s="80"/>
      <c r="CLE926" s="80"/>
      <c r="CLF926" s="80"/>
      <c r="CLG926" s="80"/>
      <c r="CLH926" s="80"/>
      <c r="CLI926" s="80"/>
      <c r="CLJ926" s="80"/>
      <c r="CLK926" s="80"/>
      <c r="CLL926" s="80"/>
      <c r="CLM926" s="80"/>
      <c r="CLN926" s="80"/>
      <c r="CLO926" s="80"/>
      <c r="CLP926" s="80"/>
      <c r="CLQ926" s="80"/>
      <c r="CLR926" s="80"/>
      <c r="CLS926" s="80"/>
      <c r="CLT926" s="80"/>
      <c r="CLU926" s="80"/>
      <c r="CLV926" s="80"/>
      <c r="CLW926" s="80"/>
      <c r="CLX926" s="80"/>
      <c r="CLY926" s="80"/>
      <c r="CLZ926" s="80"/>
      <c r="CMA926" s="80"/>
      <c r="CMB926" s="80"/>
      <c r="CMC926" s="80"/>
      <c r="CMD926" s="80"/>
      <c r="CME926" s="80"/>
      <c r="CMF926" s="80"/>
      <c r="CMG926" s="80"/>
      <c r="CMH926" s="80"/>
      <c r="CMI926" s="80"/>
      <c r="CMJ926" s="80"/>
      <c r="CMK926" s="80"/>
      <c r="CML926" s="80"/>
      <c r="CMM926" s="80"/>
      <c r="CMN926" s="80"/>
      <c r="CMO926" s="80"/>
      <c r="CMP926" s="80"/>
      <c r="CMQ926" s="80"/>
      <c r="CMR926" s="80"/>
      <c r="CMS926" s="80"/>
      <c r="CMT926" s="80"/>
      <c r="CMU926" s="80"/>
      <c r="CMV926" s="80"/>
      <c r="CMW926" s="80"/>
      <c r="CMX926" s="80"/>
      <c r="CMY926" s="80"/>
      <c r="CMZ926" s="80"/>
      <c r="CNA926" s="80"/>
      <c r="CNB926" s="80"/>
      <c r="CNC926" s="80"/>
      <c r="CND926" s="80"/>
      <c r="CNE926" s="80"/>
      <c r="CNF926" s="80"/>
      <c r="CNG926" s="80"/>
      <c r="CNH926" s="80"/>
      <c r="CNI926" s="80"/>
      <c r="CNJ926" s="80"/>
      <c r="CNK926" s="80"/>
      <c r="CNL926" s="80"/>
      <c r="CNM926" s="80"/>
      <c r="CNN926" s="80"/>
      <c r="CNO926" s="80"/>
      <c r="CNP926" s="80"/>
      <c r="CNQ926" s="80"/>
      <c r="CNR926" s="80"/>
      <c r="CNS926" s="80"/>
      <c r="CNT926" s="80"/>
      <c r="CNU926" s="80"/>
      <c r="CNV926" s="80"/>
      <c r="CNW926" s="80"/>
      <c r="CNX926" s="80"/>
      <c r="CNY926" s="80"/>
      <c r="CNZ926" s="80"/>
      <c r="COA926" s="80"/>
      <c r="COB926" s="80"/>
      <c r="COC926" s="80"/>
      <c r="COD926" s="80"/>
      <c r="COE926" s="80"/>
      <c r="COF926" s="80"/>
      <c r="COG926" s="80"/>
      <c r="COH926" s="80"/>
      <c r="COI926" s="80"/>
      <c r="COJ926" s="80"/>
      <c r="COK926" s="80"/>
      <c r="COL926" s="80"/>
      <c r="COM926" s="80"/>
      <c r="CON926" s="80"/>
      <c r="COO926" s="80"/>
      <c r="COP926" s="80"/>
      <c r="COQ926" s="80"/>
      <c r="COR926" s="80"/>
      <c r="COS926" s="80"/>
      <c r="COT926" s="80"/>
      <c r="COU926" s="80"/>
      <c r="COV926" s="80"/>
      <c r="COW926" s="80"/>
      <c r="COX926" s="80"/>
      <c r="COY926" s="80"/>
      <c r="COZ926" s="80"/>
      <c r="CPA926" s="80"/>
      <c r="CPB926" s="80"/>
      <c r="CPC926" s="80"/>
      <c r="CPD926" s="80"/>
      <c r="CPE926" s="80"/>
      <c r="CPF926" s="80"/>
      <c r="CPG926" s="80"/>
      <c r="CPH926" s="80"/>
      <c r="CPI926" s="80"/>
      <c r="CPJ926" s="80"/>
      <c r="CPK926" s="80"/>
      <c r="CPL926" s="80"/>
      <c r="CPM926" s="80"/>
      <c r="CPN926" s="80"/>
      <c r="CPO926" s="80"/>
      <c r="CPP926" s="80"/>
      <c r="CPQ926" s="80"/>
      <c r="CPR926" s="80"/>
      <c r="CPS926" s="80"/>
      <c r="CPT926" s="80"/>
      <c r="CPU926" s="80"/>
      <c r="CPV926" s="80"/>
      <c r="CPW926" s="80"/>
      <c r="CPX926" s="80"/>
      <c r="CPY926" s="80"/>
      <c r="CPZ926" s="80"/>
      <c r="CQA926" s="80"/>
      <c r="CQB926" s="80"/>
      <c r="CQC926" s="80"/>
      <c r="CQD926" s="80"/>
      <c r="CQE926" s="80"/>
      <c r="CQF926" s="80"/>
      <c r="CQG926" s="80"/>
      <c r="CQH926" s="80"/>
      <c r="CQI926" s="80"/>
      <c r="CQJ926" s="80"/>
      <c r="CQK926" s="80"/>
      <c r="CQL926" s="80"/>
      <c r="CQM926" s="80"/>
      <c r="CQN926" s="80"/>
      <c r="CQO926" s="80"/>
      <c r="CQP926" s="80"/>
      <c r="CQQ926" s="80"/>
      <c r="CQR926" s="80"/>
      <c r="CQS926" s="80"/>
      <c r="CQT926" s="80"/>
      <c r="CQU926" s="80"/>
      <c r="CQV926" s="80"/>
      <c r="CQW926" s="80"/>
      <c r="CQX926" s="80"/>
      <c r="CQY926" s="80"/>
      <c r="CQZ926" s="80"/>
      <c r="CRA926" s="80"/>
      <c r="CRB926" s="80"/>
      <c r="CRC926" s="80"/>
      <c r="CRD926" s="80"/>
      <c r="CRE926" s="80"/>
      <c r="CRF926" s="80"/>
      <c r="CRG926" s="80"/>
      <c r="CRH926" s="80"/>
      <c r="CRI926" s="80"/>
      <c r="CRJ926" s="80"/>
      <c r="CRK926" s="80"/>
      <c r="CRL926" s="80"/>
      <c r="CRM926" s="80"/>
      <c r="CRN926" s="80"/>
      <c r="CRO926" s="80"/>
      <c r="CRP926" s="80"/>
      <c r="CRQ926" s="80"/>
      <c r="CRR926" s="80"/>
      <c r="CRS926" s="80"/>
      <c r="CRT926" s="80"/>
      <c r="CRU926" s="80"/>
      <c r="CRV926" s="80"/>
      <c r="CRW926" s="80"/>
      <c r="CRX926" s="80"/>
      <c r="CRY926" s="80"/>
      <c r="CRZ926" s="80"/>
      <c r="CSA926" s="80"/>
      <c r="CSB926" s="80"/>
      <c r="CSC926" s="80"/>
      <c r="CSD926" s="80"/>
      <c r="CSE926" s="80"/>
      <c r="CSF926" s="80"/>
      <c r="CSG926" s="80"/>
      <c r="CSH926" s="80"/>
      <c r="CSI926" s="80"/>
      <c r="CSJ926" s="80"/>
      <c r="CSK926" s="80"/>
      <c r="CSL926" s="80"/>
      <c r="CSM926" s="80"/>
      <c r="CSN926" s="80"/>
      <c r="CSO926" s="80"/>
      <c r="CSP926" s="80"/>
      <c r="CSQ926" s="80"/>
      <c r="CSR926" s="80"/>
      <c r="CSS926" s="80"/>
      <c r="CST926" s="80"/>
      <c r="CSU926" s="80"/>
      <c r="CSV926" s="80"/>
      <c r="CSW926" s="80"/>
      <c r="CSX926" s="80"/>
      <c r="CSY926" s="80"/>
      <c r="CSZ926" s="80"/>
      <c r="CTA926" s="80"/>
      <c r="CTB926" s="80"/>
      <c r="CTC926" s="80"/>
      <c r="CTD926" s="80"/>
      <c r="CTE926" s="80"/>
      <c r="CTF926" s="80"/>
      <c r="CTG926" s="80"/>
      <c r="CTH926" s="80"/>
      <c r="CTI926" s="80"/>
      <c r="CTJ926" s="80"/>
      <c r="CTK926" s="80"/>
      <c r="CTL926" s="80"/>
      <c r="CTM926" s="80"/>
      <c r="CTN926" s="80"/>
      <c r="CTO926" s="80"/>
      <c r="CTP926" s="80"/>
      <c r="CTQ926" s="80"/>
      <c r="CTR926" s="80"/>
      <c r="CTS926" s="80"/>
      <c r="CTT926" s="80"/>
      <c r="CTU926" s="80"/>
      <c r="CTV926" s="80"/>
      <c r="CTW926" s="80"/>
      <c r="CTX926" s="80"/>
      <c r="CTY926" s="80"/>
      <c r="CTZ926" s="80"/>
      <c r="CUA926" s="80"/>
      <c r="CUB926" s="80"/>
      <c r="CUC926" s="80"/>
      <c r="CUD926" s="80"/>
      <c r="CUE926" s="80"/>
      <c r="CUF926" s="80"/>
      <c r="CUG926" s="80"/>
      <c r="CUH926" s="80"/>
      <c r="CUI926" s="80"/>
      <c r="CUJ926" s="80"/>
      <c r="CUK926" s="80"/>
      <c r="CUL926" s="80"/>
      <c r="CUM926" s="80"/>
      <c r="CUN926" s="80"/>
      <c r="CUO926" s="80"/>
      <c r="CUP926" s="80"/>
      <c r="CUQ926" s="80"/>
      <c r="CUR926" s="80"/>
      <c r="CUS926" s="80"/>
      <c r="CUT926" s="80"/>
      <c r="CUU926" s="80"/>
      <c r="CUV926" s="80"/>
      <c r="CUW926" s="80"/>
      <c r="CUX926" s="80"/>
      <c r="CUY926" s="80"/>
      <c r="CUZ926" s="80"/>
      <c r="CVA926" s="80"/>
      <c r="CVB926" s="80"/>
      <c r="CVC926" s="80"/>
      <c r="CVD926" s="80"/>
      <c r="CVE926" s="80"/>
      <c r="CVF926" s="80"/>
      <c r="CVG926" s="80"/>
      <c r="CVH926" s="80"/>
      <c r="CVI926" s="80"/>
      <c r="CVJ926" s="80"/>
      <c r="CVK926" s="80"/>
      <c r="CVL926" s="80"/>
      <c r="CVM926" s="80"/>
      <c r="CVN926" s="80"/>
      <c r="CVO926" s="80"/>
      <c r="CVP926" s="80"/>
      <c r="CVQ926" s="80"/>
      <c r="CVR926" s="80"/>
      <c r="CVS926" s="80"/>
      <c r="CVT926" s="80"/>
      <c r="CVU926" s="80"/>
      <c r="CVV926" s="80"/>
      <c r="CVW926" s="80"/>
      <c r="CVX926" s="80"/>
      <c r="CVY926" s="80"/>
      <c r="CVZ926" s="80"/>
      <c r="CWA926" s="80"/>
      <c r="CWB926" s="80"/>
      <c r="CWC926" s="80"/>
      <c r="CWD926" s="80"/>
      <c r="CWE926" s="80"/>
      <c r="CWF926" s="80"/>
      <c r="CWG926" s="80"/>
      <c r="CWH926" s="80"/>
      <c r="CWI926" s="80"/>
      <c r="CWJ926" s="80"/>
      <c r="CWK926" s="80"/>
      <c r="CWL926" s="80"/>
      <c r="CWM926" s="80"/>
      <c r="CWN926" s="80"/>
      <c r="CWO926" s="80"/>
      <c r="CWP926" s="80"/>
      <c r="CWQ926" s="80"/>
      <c r="CWR926" s="80"/>
      <c r="CWS926" s="80"/>
      <c r="CWT926" s="80"/>
      <c r="CWU926" s="80"/>
      <c r="CWV926" s="80"/>
      <c r="CWW926" s="80"/>
      <c r="CWX926" s="80"/>
      <c r="CWY926" s="80"/>
      <c r="CWZ926" s="80"/>
      <c r="CXA926" s="80"/>
      <c r="CXB926" s="80"/>
      <c r="CXC926" s="80"/>
      <c r="CXD926" s="80"/>
      <c r="CXE926" s="80"/>
      <c r="CXF926" s="80"/>
      <c r="CXG926" s="80"/>
      <c r="CXH926" s="80"/>
      <c r="CXI926" s="80"/>
      <c r="CXJ926" s="80"/>
      <c r="CXK926" s="80"/>
      <c r="CXL926" s="80"/>
      <c r="CXM926" s="80"/>
      <c r="CXN926" s="80"/>
      <c r="CXO926" s="80"/>
      <c r="CXP926" s="80"/>
      <c r="CXQ926" s="80"/>
      <c r="CXR926" s="80"/>
      <c r="CXS926" s="80"/>
      <c r="CXT926" s="80"/>
      <c r="CXU926" s="80"/>
      <c r="CXV926" s="80"/>
      <c r="CXW926" s="80"/>
      <c r="CXX926" s="80"/>
      <c r="CXY926" s="80"/>
      <c r="CXZ926" s="80"/>
      <c r="CYA926" s="80"/>
      <c r="CYB926" s="80"/>
      <c r="CYC926" s="80"/>
      <c r="CYD926" s="80"/>
      <c r="CYE926" s="80"/>
      <c r="CYF926" s="80"/>
      <c r="CYG926" s="80"/>
      <c r="CYH926" s="80"/>
      <c r="CYI926" s="80"/>
      <c r="CYJ926" s="80"/>
      <c r="CYK926" s="80"/>
      <c r="CYL926" s="80"/>
      <c r="CYM926" s="80"/>
      <c r="CYN926" s="80"/>
      <c r="CYO926" s="80"/>
      <c r="CYP926" s="80"/>
      <c r="CYQ926" s="80"/>
      <c r="CYR926" s="80"/>
      <c r="CYS926" s="80"/>
      <c r="CYT926" s="80"/>
      <c r="CYU926" s="80"/>
      <c r="CYV926" s="80"/>
      <c r="CYW926" s="80"/>
      <c r="CYX926" s="80"/>
      <c r="CYY926" s="80"/>
      <c r="CYZ926" s="80"/>
      <c r="CZA926" s="80"/>
      <c r="CZB926" s="80"/>
      <c r="CZC926" s="80"/>
      <c r="CZD926" s="80"/>
      <c r="CZE926" s="80"/>
      <c r="CZF926" s="80"/>
      <c r="CZG926" s="80"/>
      <c r="CZH926" s="80"/>
      <c r="CZI926" s="80"/>
      <c r="CZJ926" s="80"/>
      <c r="CZK926" s="80"/>
      <c r="CZL926" s="80"/>
      <c r="CZM926" s="80"/>
      <c r="CZN926" s="80"/>
      <c r="CZO926" s="80"/>
      <c r="CZP926" s="80"/>
      <c r="CZQ926" s="80"/>
      <c r="CZR926" s="80"/>
      <c r="CZS926" s="80"/>
      <c r="CZT926" s="80"/>
      <c r="CZU926" s="80"/>
      <c r="CZV926" s="80"/>
      <c r="CZW926" s="80"/>
      <c r="CZX926" s="80"/>
      <c r="CZY926" s="80"/>
      <c r="CZZ926" s="80"/>
      <c r="DAA926" s="80"/>
      <c r="DAB926" s="80"/>
      <c r="DAC926" s="80"/>
      <c r="DAD926" s="80"/>
      <c r="DAE926" s="80"/>
      <c r="DAF926" s="80"/>
      <c r="DAG926" s="80"/>
      <c r="DAH926" s="80"/>
      <c r="DAI926" s="80"/>
      <c r="DAJ926" s="80"/>
      <c r="DAK926" s="80"/>
      <c r="DAL926" s="80"/>
      <c r="DAM926" s="80"/>
      <c r="DAN926" s="80"/>
      <c r="DAO926" s="80"/>
      <c r="DAP926" s="80"/>
      <c r="DAQ926" s="80"/>
      <c r="DAR926" s="80"/>
      <c r="DAS926" s="80"/>
      <c r="DAT926" s="80"/>
      <c r="DAU926" s="80"/>
      <c r="DAV926" s="80"/>
      <c r="DAW926" s="80"/>
      <c r="DAX926" s="80"/>
      <c r="DAY926" s="80"/>
      <c r="DAZ926" s="80"/>
      <c r="DBA926" s="80"/>
      <c r="DBB926" s="80"/>
      <c r="DBC926" s="80"/>
      <c r="DBD926" s="80"/>
      <c r="DBE926" s="80"/>
      <c r="DBF926" s="80"/>
      <c r="DBG926" s="80"/>
      <c r="DBH926" s="80"/>
      <c r="DBI926" s="80"/>
      <c r="DBJ926" s="80"/>
      <c r="DBK926" s="80"/>
      <c r="DBL926" s="80"/>
      <c r="DBM926" s="80"/>
      <c r="DBN926" s="80"/>
      <c r="DBO926" s="80"/>
      <c r="DBP926" s="80"/>
      <c r="DBQ926" s="80"/>
      <c r="DBR926" s="80"/>
      <c r="DBS926" s="80"/>
      <c r="DBT926" s="80"/>
      <c r="DBU926" s="80"/>
      <c r="DBV926" s="80"/>
      <c r="DBW926" s="80"/>
      <c r="DBX926" s="80"/>
      <c r="DBY926" s="80"/>
      <c r="DBZ926" s="80"/>
      <c r="DCA926" s="80"/>
      <c r="DCB926" s="80"/>
      <c r="DCC926" s="80"/>
      <c r="DCD926" s="80"/>
      <c r="DCE926" s="80"/>
      <c r="DCF926" s="80"/>
      <c r="DCG926" s="80"/>
      <c r="DCH926" s="80"/>
      <c r="DCI926" s="80"/>
      <c r="DCJ926" s="80"/>
      <c r="DCK926" s="80"/>
      <c r="DCL926" s="80"/>
      <c r="DCM926" s="80"/>
      <c r="DCN926" s="80"/>
      <c r="DCO926" s="80"/>
      <c r="DCP926" s="80"/>
      <c r="DCQ926" s="80"/>
      <c r="DCR926" s="80"/>
      <c r="DCS926" s="80"/>
      <c r="DCT926" s="80"/>
      <c r="DCU926" s="80"/>
      <c r="DCV926" s="80"/>
      <c r="DCW926" s="80"/>
      <c r="DCX926" s="80"/>
      <c r="DCY926" s="80"/>
      <c r="DCZ926" s="80"/>
      <c r="DDA926" s="80"/>
      <c r="DDB926" s="80"/>
      <c r="DDC926" s="80"/>
      <c r="DDD926" s="80"/>
      <c r="DDE926" s="80"/>
      <c r="DDF926" s="80"/>
      <c r="DDG926" s="80"/>
      <c r="DDH926" s="80"/>
      <c r="DDI926" s="80"/>
      <c r="DDJ926" s="80"/>
      <c r="DDK926" s="80"/>
      <c r="DDL926" s="80"/>
      <c r="DDM926" s="80"/>
      <c r="DDN926" s="80"/>
      <c r="DDO926" s="80"/>
      <c r="DDP926" s="80"/>
      <c r="DDQ926" s="80"/>
      <c r="DDR926" s="80"/>
      <c r="DDS926" s="80"/>
      <c r="DDT926" s="80"/>
      <c r="DDU926" s="80"/>
      <c r="DDV926" s="80"/>
      <c r="DDW926" s="80"/>
      <c r="DDX926" s="80"/>
      <c r="DDY926" s="80"/>
      <c r="DDZ926" s="80"/>
      <c r="DEA926" s="80"/>
      <c r="DEB926" s="80"/>
      <c r="DEC926" s="80"/>
      <c r="DED926" s="80"/>
      <c r="DEE926" s="80"/>
      <c r="DEF926" s="80"/>
      <c r="DEG926" s="80"/>
      <c r="DEH926" s="80"/>
      <c r="DEI926" s="80"/>
      <c r="DEJ926" s="80"/>
      <c r="DEK926" s="80"/>
      <c r="DEL926" s="80"/>
      <c r="DEM926" s="80"/>
      <c r="DEN926" s="80"/>
      <c r="DEO926" s="80"/>
      <c r="DEP926" s="80"/>
      <c r="DEQ926" s="80"/>
      <c r="DER926" s="80"/>
      <c r="DES926" s="80"/>
      <c r="DET926" s="80"/>
      <c r="DEU926" s="80"/>
      <c r="DEV926" s="80"/>
      <c r="DEW926" s="80"/>
      <c r="DEX926" s="80"/>
      <c r="DEY926" s="80"/>
      <c r="DEZ926" s="80"/>
      <c r="DFA926" s="80"/>
      <c r="DFB926" s="80"/>
      <c r="DFC926" s="80"/>
      <c r="DFD926" s="80"/>
      <c r="DFE926" s="80"/>
      <c r="DFF926" s="80"/>
      <c r="DFG926" s="80"/>
      <c r="DFH926" s="80"/>
      <c r="DFI926" s="80"/>
      <c r="DFJ926" s="80"/>
      <c r="DFK926" s="80"/>
      <c r="DFL926" s="80"/>
      <c r="DFM926" s="80"/>
      <c r="DFN926" s="80"/>
      <c r="DFO926" s="80"/>
      <c r="DFP926" s="80"/>
      <c r="DFQ926" s="80"/>
      <c r="DFR926" s="80"/>
      <c r="DFS926" s="80"/>
      <c r="DFT926" s="80"/>
      <c r="DFU926" s="80"/>
      <c r="DFV926" s="80"/>
      <c r="DFW926" s="80"/>
      <c r="DFX926" s="80"/>
      <c r="DFY926" s="80"/>
      <c r="DFZ926" s="80"/>
      <c r="DGA926" s="80"/>
      <c r="DGB926" s="80"/>
      <c r="DGC926" s="80"/>
      <c r="DGD926" s="80"/>
      <c r="DGE926" s="80"/>
      <c r="DGF926" s="80"/>
      <c r="DGG926" s="80"/>
      <c r="DGH926" s="80"/>
      <c r="DGI926" s="80"/>
      <c r="DGJ926" s="80"/>
      <c r="DGK926" s="80"/>
      <c r="DGL926" s="80"/>
      <c r="DGM926" s="80"/>
      <c r="DGN926" s="80"/>
      <c r="DGO926" s="80"/>
      <c r="DGP926" s="80"/>
      <c r="DGQ926" s="80"/>
      <c r="DGR926" s="80"/>
      <c r="DGS926" s="80"/>
      <c r="DGT926" s="80"/>
      <c r="DGU926" s="80"/>
      <c r="DGV926" s="80"/>
      <c r="DGW926" s="80"/>
      <c r="DGX926" s="80"/>
      <c r="DGY926" s="80"/>
      <c r="DGZ926" s="80"/>
      <c r="DHA926" s="80"/>
      <c r="DHB926" s="80"/>
      <c r="DHC926" s="80"/>
      <c r="DHD926" s="80"/>
      <c r="DHE926" s="80"/>
      <c r="DHF926" s="80"/>
      <c r="DHG926" s="80"/>
      <c r="DHH926" s="80"/>
      <c r="DHI926" s="80"/>
      <c r="DHJ926" s="80"/>
      <c r="DHK926" s="80"/>
      <c r="DHL926" s="80"/>
      <c r="DHM926" s="80"/>
      <c r="DHN926" s="80"/>
      <c r="DHO926" s="80"/>
      <c r="DHP926" s="80"/>
      <c r="DHQ926" s="80"/>
      <c r="DHR926" s="80"/>
      <c r="DHS926" s="80"/>
      <c r="DHT926" s="80"/>
      <c r="DHU926" s="80"/>
      <c r="DHV926" s="80"/>
      <c r="DHW926" s="80"/>
      <c r="DHX926" s="80"/>
      <c r="DHY926" s="80"/>
      <c r="DHZ926" s="80"/>
      <c r="DIA926" s="80"/>
      <c r="DIB926" s="80"/>
      <c r="DIC926" s="80"/>
      <c r="DID926" s="80"/>
      <c r="DIE926" s="80"/>
      <c r="DIF926" s="80"/>
      <c r="DIG926" s="80"/>
      <c r="DIH926" s="80"/>
      <c r="DII926" s="80"/>
      <c r="DIJ926" s="80"/>
      <c r="DIK926" s="80"/>
      <c r="DIL926" s="80"/>
      <c r="DIM926" s="80"/>
      <c r="DIN926" s="80"/>
      <c r="DIO926" s="80"/>
      <c r="DIP926" s="80"/>
      <c r="DIQ926" s="80"/>
      <c r="DIR926" s="80"/>
      <c r="DIS926" s="80"/>
      <c r="DIT926" s="80"/>
      <c r="DIU926" s="80"/>
      <c r="DIV926" s="80"/>
      <c r="DIW926" s="80"/>
      <c r="DIX926" s="80"/>
      <c r="DIY926" s="80"/>
      <c r="DIZ926" s="80"/>
      <c r="DJA926" s="80"/>
      <c r="DJB926" s="80"/>
      <c r="DJC926" s="80"/>
      <c r="DJD926" s="80"/>
      <c r="DJE926" s="80"/>
      <c r="DJF926" s="80"/>
      <c r="DJG926" s="80"/>
      <c r="DJH926" s="80"/>
      <c r="DJI926" s="80"/>
      <c r="DJJ926" s="80"/>
      <c r="DJK926" s="80"/>
      <c r="DJL926" s="80"/>
      <c r="DJM926" s="80"/>
      <c r="DJN926" s="80"/>
      <c r="DJO926" s="80"/>
      <c r="DJP926" s="80"/>
      <c r="DJQ926" s="80"/>
      <c r="DJR926" s="80"/>
      <c r="DJS926" s="80"/>
      <c r="DJT926" s="80"/>
      <c r="DJU926" s="80"/>
      <c r="DJV926" s="80"/>
      <c r="DJW926" s="80"/>
      <c r="DJX926" s="80"/>
      <c r="DJY926" s="80"/>
      <c r="DJZ926" s="80"/>
      <c r="DKA926" s="80"/>
      <c r="DKB926" s="80"/>
      <c r="DKC926" s="80"/>
      <c r="DKD926" s="80"/>
      <c r="DKE926" s="80"/>
      <c r="DKF926" s="80"/>
      <c r="DKG926" s="80"/>
      <c r="DKH926" s="80"/>
      <c r="DKI926" s="80"/>
      <c r="DKJ926" s="80"/>
      <c r="DKK926" s="80"/>
      <c r="DKL926" s="80"/>
      <c r="DKM926" s="80"/>
      <c r="DKN926" s="80"/>
      <c r="DKO926" s="80"/>
      <c r="DKP926" s="80"/>
      <c r="DKQ926" s="80"/>
      <c r="DKR926" s="80"/>
      <c r="DKS926" s="80"/>
      <c r="DKT926" s="80"/>
      <c r="DKU926" s="80"/>
      <c r="DKV926" s="80"/>
      <c r="DKW926" s="80"/>
      <c r="DKX926" s="80"/>
      <c r="DKY926" s="80"/>
      <c r="DKZ926" s="80"/>
      <c r="DLA926" s="80"/>
      <c r="DLB926" s="80"/>
      <c r="DLC926" s="80"/>
      <c r="DLD926" s="80"/>
      <c r="DLE926" s="80"/>
      <c r="DLF926" s="80"/>
      <c r="DLG926" s="80"/>
      <c r="DLH926" s="80"/>
      <c r="DLI926" s="80"/>
      <c r="DLJ926" s="80"/>
      <c r="DLK926" s="80"/>
      <c r="DLL926" s="80"/>
      <c r="DLM926" s="80"/>
      <c r="DLN926" s="80"/>
      <c r="DLO926" s="80"/>
      <c r="DLP926" s="80"/>
      <c r="DLQ926" s="80"/>
      <c r="DLR926" s="80"/>
      <c r="DLS926" s="80"/>
      <c r="DLT926" s="80"/>
      <c r="DLU926" s="80"/>
      <c r="DLV926" s="80"/>
      <c r="DLW926" s="80"/>
      <c r="DLX926" s="80"/>
      <c r="DLY926" s="80"/>
      <c r="DLZ926" s="80"/>
      <c r="DMA926" s="80"/>
      <c r="DMB926" s="80"/>
      <c r="DMC926" s="80"/>
      <c r="DMD926" s="80"/>
      <c r="DME926" s="80"/>
      <c r="DMF926" s="80"/>
      <c r="DMG926" s="80"/>
      <c r="DMH926" s="80"/>
      <c r="DMI926" s="80"/>
      <c r="DMJ926" s="80"/>
      <c r="DMK926" s="80"/>
      <c r="DML926" s="80"/>
      <c r="DMM926" s="80"/>
      <c r="DMN926" s="80"/>
      <c r="DMO926" s="80"/>
      <c r="DMP926" s="80"/>
      <c r="DMQ926" s="80"/>
      <c r="DMR926" s="80"/>
      <c r="DMS926" s="80"/>
      <c r="DMT926" s="80"/>
      <c r="DMU926" s="80"/>
      <c r="DMV926" s="80"/>
      <c r="DMW926" s="80"/>
      <c r="DMX926" s="80"/>
      <c r="DMY926" s="80"/>
      <c r="DMZ926" s="80"/>
      <c r="DNA926" s="80"/>
      <c r="DNB926" s="80"/>
      <c r="DNC926" s="80"/>
      <c r="DND926" s="80"/>
      <c r="DNE926" s="80"/>
      <c r="DNF926" s="80"/>
      <c r="DNG926" s="80"/>
      <c r="DNH926" s="80"/>
      <c r="DNI926" s="80"/>
      <c r="DNJ926" s="80"/>
      <c r="DNK926" s="80"/>
      <c r="DNL926" s="80"/>
      <c r="DNM926" s="80"/>
      <c r="DNN926" s="80"/>
      <c r="DNO926" s="80"/>
      <c r="DNP926" s="80"/>
      <c r="DNQ926" s="80"/>
      <c r="DNR926" s="80"/>
      <c r="DNS926" s="80"/>
      <c r="DNT926" s="80"/>
      <c r="DNU926" s="80"/>
      <c r="DNV926" s="80"/>
      <c r="DNW926" s="80"/>
      <c r="DNX926" s="80"/>
      <c r="DNY926" s="80"/>
      <c r="DNZ926" s="80"/>
      <c r="DOA926" s="80"/>
      <c r="DOB926" s="80"/>
      <c r="DOC926" s="80"/>
      <c r="DOD926" s="80"/>
      <c r="DOE926" s="80"/>
      <c r="DOF926" s="80"/>
      <c r="DOG926" s="80"/>
      <c r="DOH926" s="80"/>
      <c r="DOI926" s="80"/>
      <c r="DOJ926" s="80"/>
      <c r="DOK926" s="80"/>
      <c r="DOL926" s="80"/>
      <c r="DOM926" s="80"/>
      <c r="DON926" s="80"/>
      <c r="DOO926" s="80"/>
      <c r="DOP926" s="80"/>
      <c r="DOQ926" s="80"/>
      <c r="DOR926" s="80"/>
      <c r="DOS926" s="80"/>
      <c r="DOT926" s="80"/>
      <c r="DOU926" s="80"/>
      <c r="DOV926" s="80"/>
      <c r="DOW926" s="80"/>
      <c r="DOX926" s="80"/>
      <c r="DOY926" s="80"/>
      <c r="DOZ926" s="80"/>
      <c r="DPA926" s="80"/>
      <c r="DPB926" s="80"/>
      <c r="DPC926" s="80"/>
      <c r="DPD926" s="80"/>
      <c r="DPE926" s="80"/>
      <c r="DPF926" s="80"/>
      <c r="DPG926" s="80"/>
      <c r="DPH926" s="80"/>
      <c r="DPI926" s="80"/>
      <c r="DPJ926" s="80"/>
      <c r="DPK926" s="80"/>
      <c r="DPL926" s="80"/>
      <c r="DPM926" s="80"/>
      <c r="DPN926" s="80"/>
      <c r="DPO926" s="80"/>
      <c r="DPP926" s="80"/>
      <c r="DPQ926" s="80"/>
      <c r="DPR926" s="80"/>
      <c r="DPS926" s="80"/>
      <c r="DPT926" s="80"/>
      <c r="DPU926" s="80"/>
      <c r="DPV926" s="80"/>
      <c r="DPW926" s="80"/>
      <c r="DPX926" s="80"/>
      <c r="DPY926" s="80"/>
      <c r="DPZ926" s="80"/>
      <c r="DQA926" s="80"/>
      <c r="DQB926" s="80"/>
      <c r="DQC926" s="80"/>
      <c r="DQD926" s="80"/>
      <c r="DQE926" s="80"/>
      <c r="DQF926" s="80"/>
      <c r="DQG926" s="80"/>
      <c r="DQH926" s="80"/>
      <c r="DQI926" s="80"/>
      <c r="DQJ926" s="80"/>
      <c r="DQK926" s="80"/>
      <c r="DQL926" s="80"/>
      <c r="DQM926" s="80"/>
      <c r="DQN926" s="80"/>
      <c r="DQO926" s="80"/>
      <c r="DQP926" s="80"/>
      <c r="DQQ926" s="80"/>
      <c r="DQR926" s="80"/>
      <c r="DQS926" s="80"/>
      <c r="DQT926" s="80"/>
      <c r="DQU926" s="80"/>
      <c r="DQV926" s="80"/>
      <c r="DQW926" s="80"/>
      <c r="DQX926" s="80"/>
      <c r="DQY926" s="80"/>
      <c r="DQZ926" s="80"/>
      <c r="DRA926" s="80"/>
      <c r="DRB926" s="80"/>
      <c r="DRC926" s="80"/>
      <c r="DRD926" s="80"/>
      <c r="DRE926" s="80"/>
      <c r="DRF926" s="80"/>
      <c r="DRG926" s="80"/>
      <c r="DRH926" s="80"/>
      <c r="DRI926" s="80"/>
      <c r="DRJ926" s="80"/>
      <c r="DRK926" s="80"/>
      <c r="DRL926" s="80"/>
      <c r="DRM926" s="80"/>
      <c r="DRN926" s="80"/>
      <c r="DRO926" s="80"/>
      <c r="DRP926" s="80"/>
      <c r="DRQ926" s="80"/>
      <c r="DRR926" s="80"/>
      <c r="DRS926" s="80"/>
      <c r="DRT926" s="80"/>
      <c r="DRU926" s="80"/>
      <c r="DRV926" s="80"/>
      <c r="DRW926" s="80"/>
      <c r="DRX926" s="80"/>
      <c r="DRY926" s="80"/>
      <c r="DRZ926" s="80"/>
      <c r="DSA926" s="80"/>
      <c r="DSB926" s="80"/>
      <c r="DSC926" s="80"/>
      <c r="DSD926" s="80"/>
      <c r="DSE926" s="80"/>
      <c r="DSF926" s="80"/>
      <c r="DSG926" s="80"/>
      <c r="DSH926" s="80"/>
      <c r="DSI926" s="80"/>
      <c r="DSJ926" s="80"/>
      <c r="DSK926" s="80"/>
      <c r="DSL926" s="80"/>
      <c r="DSM926" s="80"/>
      <c r="DSN926" s="80"/>
      <c r="DSO926" s="80"/>
      <c r="DSP926" s="80"/>
      <c r="DSQ926" s="80"/>
      <c r="DSR926" s="80"/>
      <c r="DSS926" s="80"/>
      <c r="DST926" s="80"/>
      <c r="DSU926" s="80"/>
      <c r="DSV926" s="80"/>
      <c r="DSW926" s="80"/>
      <c r="DSX926" s="80"/>
      <c r="DSY926" s="80"/>
      <c r="DSZ926" s="80"/>
      <c r="DTA926" s="80"/>
      <c r="DTB926" s="80"/>
      <c r="DTC926" s="80"/>
      <c r="DTD926" s="80"/>
      <c r="DTE926" s="80"/>
      <c r="DTF926" s="80"/>
      <c r="DTG926" s="80"/>
      <c r="DTH926" s="80"/>
      <c r="DTI926" s="80"/>
      <c r="DTJ926" s="80"/>
      <c r="DTK926" s="80"/>
      <c r="DTL926" s="80"/>
      <c r="DTM926" s="80"/>
      <c r="DTN926" s="80"/>
      <c r="DTO926" s="80"/>
      <c r="DTP926" s="80"/>
      <c r="DTQ926" s="80"/>
      <c r="DTR926" s="80"/>
      <c r="DTS926" s="80"/>
      <c r="DTT926" s="80"/>
      <c r="DTU926" s="80"/>
      <c r="DTV926" s="80"/>
      <c r="DTW926" s="80"/>
      <c r="DTX926" s="80"/>
      <c r="DTY926" s="80"/>
      <c r="DTZ926" s="80"/>
      <c r="DUA926" s="80"/>
      <c r="DUB926" s="80"/>
      <c r="DUC926" s="80"/>
      <c r="DUD926" s="80"/>
      <c r="DUE926" s="80"/>
      <c r="DUF926" s="80"/>
      <c r="DUG926" s="80"/>
      <c r="DUH926" s="80"/>
      <c r="DUI926" s="80"/>
      <c r="DUJ926" s="80"/>
      <c r="DUK926" s="80"/>
      <c r="DUL926" s="80"/>
      <c r="DUM926" s="80"/>
      <c r="DUN926" s="80"/>
      <c r="DUO926" s="80"/>
      <c r="DUP926" s="80"/>
      <c r="DUQ926" s="80"/>
      <c r="DUR926" s="80"/>
      <c r="DUS926" s="80"/>
      <c r="DUT926" s="80"/>
      <c r="DUU926" s="80"/>
      <c r="DUV926" s="80"/>
      <c r="DUW926" s="80"/>
      <c r="DUX926" s="80"/>
      <c r="DUY926" s="80"/>
      <c r="DUZ926" s="80"/>
      <c r="DVA926" s="80"/>
      <c r="DVB926" s="80"/>
      <c r="DVC926" s="80"/>
      <c r="DVD926" s="80"/>
      <c r="DVE926" s="80"/>
      <c r="DVF926" s="80"/>
      <c r="DVG926" s="80"/>
      <c r="DVH926" s="80"/>
      <c r="DVI926" s="80"/>
      <c r="DVJ926" s="80"/>
      <c r="DVK926" s="80"/>
      <c r="DVL926" s="80"/>
      <c r="DVM926" s="80"/>
      <c r="DVN926" s="80"/>
      <c r="DVO926" s="80"/>
      <c r="DVP926" s="80"/>
      <c r="DVQ926" s="80"/>
      <c r="DVR926" s="80"/>
      <c r="DVS926" s="80"/>
      <c r="DVT926" s="80"/>
      <c r="DVU926" s="80"/>
      <c r="DVV926" s="80"/>
      <c r="DVW926" s="80"/>
      <c r="DVX926" s="80"/>
      <c r="DVY926" s="80"/>
      <c r="DVZ926" s="80"/>
      <c r="DWA926" s="80"/>
      <c r="DWB926" s="80"/>
      <c r="DWC926" s="80"/>
      <c r="DWD926" s="80"/>
      <c r="DWE926" s="80"/>
      <c r="DWF926" s="80"/>
      <c r="DWG926" s="80"/>
      <c r="DWH926" s="80"/>
      <c r="DWI926" s="80"/>
      <c r="DWJ926" s="80"/>
      <c r="DWK926" s="80"/>
      <c r="DWL926" s="80"/>
      <c r="DWM926" s="80"/>
      <c r="DWN926" s="80"/>
      <c r="DWO926" s="80"/>
      <c r="DWP926" s="80"/>
      <c r="DWQ926" s="80"/>
      <c r="DWR926" s="80"/>
      <c r="DWS926" s="80"/>
      <c r="DWT926" s="80"/>
      <c r="DWU926" s="80"/>
      <c r="DWV926" s="80"/>
      <c r="DWW926" s="80"/>
      <c r="DWX926" s="80"/>
      <c r="DWY926" s="80"/>
      <c r="DWZ926" s="80"/>
      <c r="DXA926" s="80"/>
      <c r="DXB926" s="80"/>
      <c r="DXC926" s="80"/>
      <c r="DXD926" s="80"/>
      <c r="DXE926" s="80"/>
      <c r="DXF926" s="80"/>
      <c r="DXG926" s="80"/>
      <c r="DXH926" s="80"/>
      <c r="DXI926" s="80"/>
      <c r="DXJ926" s="80"/>
      <c r="DXK926" s="80"/>
      <c r="DXL926" s="80"/>
      <c r="DXM926" s="80"/>
      <c r="DXN926" s="80"/>
      <c r="DXO926" s="80"/>
      <c r="DXP926" s="80"/>
      <c r="DXQ926" s="80"/>
      <c r="DXR926" s="80"/>
      <c r="DXS926" s="80"/>
      <c r="DXT926" s="80"/>
      <c r="DXU926" s="80"/>
      <c r="DXV926" s="80"/>
      <c r="DXW926" s="80"/>
      <c r="DXX926" s="80"/>
      <c r="DXY926" s="80"/>
      <c r="DXZ926" s="80"/>
      <c r="DYA926" s="80"/>
      <c r="DYB926" s="80"/>
      <c r="DYC926" s="80"/>
      <c r="DYD926" s="80"/>
      <c r="DYE926" s="80"/>
      <c r="DYF926" s="80"/>
      <c r="DYG926" s="80"/>
      <c r="DYH926" s="80"/>
      <c r="DYI926" s="80"/>
      <c r="DYJ926" s="80"/>
      <c r="DYK926" s="80"/>
      <c r="DYL926" s="80"/>
      <c r="DYM926" s="80"/>
      <c r="DYN926" s="80"/>
      <c r="DYO926" s="80"/>
      <c r="DYP926" s="80"/>
      <c r="DYQ926" s="80"/>
      <c r="DYR926" s="80"/>
      <c r="DYS926" s="80"/>
      <c r="DYT926" s="80"/>
      <c r="DYU926" s="80"/>
      <c r="DYV926" s="80"/>
      <c r="DYW926" s="80"/>
      <c r="DYX926" s="80"/>
      <c r="DYY926" s="80"/>
      <c r="DYZ926" s="80"/>
      <c r="DZA926" s="80"/>
      <c r="DZB926" s="80"/>
      <c r="DZC926" s="80"/>
      <c r="DZD926" s="80"/>
      <c r="DZE926" s="80"/>
      <c r="DZF926" s="80"/>
      <c r="DZG926" s="80"/>
      <c r="DZH926" s="80"/>
      <c r="DZI926" s="80"/>
      <c r="DZJ926" s="80"/>
      <c r="DZK926" s="80"/>
      <c r="DZL926" s="80"/>
      <c r="DZM926" s="80"/>
      <c r="DZN926" s="80"/>
      <c r="DZO926" s="80"/>
      <c r="DZP926" s="80"/>
      <c r="DZQ926" s="80"/>
      <c r="DZR926" s="80"/>
      <c r="DZS926" s="80"/>
      <c r="DZT926" s="80"/>
      <c r="DZU926" s="80"/>
      <c r="DZV926" s="80"/>
      <c r="DZW926" s="80"/>
      <c r="DZX926" s="80"/>
      <c r="DZY926" s="80"/>
      <c r="DZZ926" s="80"/>
      <c r="EAA926" s="80"/>
      <c r="EAB926" s="80"/>
      <c r="EAC926" s="80"/>
      <c r="EAD926" s="80"/>
      <c r="EAE926" s="80"/>
      <c r="EAF926" s="80"/>
      <c r="EAG926" s="80"/>
      <c r="EAH926" s="80"/>
      <c r="EAI926" s="80"/>
      <c r="EAJ926" s="80"/>
      <c r="EAK926" s="80"/>
      <c r="EAL926" s="80"/>
      <c r="EAM926" s="80"/>
      <c r="EAN926" s="80"/>
      <c r="EAO926" s="80"/>
      <c r="EAP926" s="80"/>
      <c r="EAQ926" s="80"/>
      <c r="EAR926" s="80"/>
      <c r="EAS926" s="80"/>
      <c r="EAT926" s="80"/>
      <c r="EAU926" s="80"/>
      <c r="EAV926" s="80"/>
      <c r="EAW926" s="80"/>
      <c r="EAX926" s="80"/>
      <c r="EAY926" s="80"/>
      <c r="EAZ926" s="80"/>
      <c r="EBA926" s="80"/>
      <c r="EBB926" s="80"/>
      <c r="EBC926" s="80"/>
      <c r="EBD926" s="80"/>
      <c r="EBE926" s="80"/>
      <c r="EBF926" s="80"/>
      <c r="EBG926" s="80"/>
      <c r="EBH926" s="80"/>
      <c r="EBI926" s="80"/>
      <c r="EBJ926" s="80"/>
      <c r="EBK926" s="80"/>
      <c r="EBL926" s="80"/>
      <c r="EBM926" s="80"/>
      <c r="EBN926" s="80"/>
      <c r="EBO926" s="80"/>
      <c r="EBP926" s="80"/>
      <c r="EBQ926" s="80"/>
      <c r="EBR926" s="80"/>
      <c r="EBS926" s="80"/>
      <c r="EBT926" s="80"/>
      <c r="EBU926" s="80"/>
      <c r="EBV926" s="80"/>
      <c r="EBW926" s="80"/>
      <c r="EBX926" s="80"/>
      <c r="EBY926" s="80"/>
      <c r="EBZ926" s="80"/>
      <c r="ECA926" s="80"/>
      <c r="ECB926" s="80"/>
      <c r="ECC926" s="80"/>
      <c r="ECD926" s="80"/>
      <c r="ECE926" s="80"/>
      <c r="ECF926" s="80"/>
      <c r="ECG926" s="80"/>
      <c r="ECH926" s="80"/>
      <c r="ECI926" s="80"/>
      <c r="ECJ926" s="80"/>
      <c r="ECK926" s="80"/>
      <c r="ECL926" s="80"/>
      <c r="ECM926" s="80"/>
      <c r="ECN926" s="80"/>
      <c r="ECO926" s="80"/>
      <c r="ECP926" s="80"/>
      <c r="ECQ926" s="80"/>
      <c r="ECR926" s="80"/>
      <c r="ECS926" s="80"/>
      <c r="ECT926" s="80"/>
      <c r="ECU926" s="80"/>
      <c r="ECV926" s="80"/>
      <c r="ECW926" s="80"/>
      <c r="ECX926" s="80"/>
      <c r="ECY926" s="80"/>
      <c r="ECZ926" s="80"/>
      <c r="EDA926" s="80"/>
      <c r="EDB926" s="80"/>
      <c r="EDC926" s="80"/>
      <c r="EDD926" s="80"/>
      <c r="EDE926" s="80"/>
      <c r="EDF926" s="80"/>
      <c r="EDG926" s="80"/>
      <c r="EDH926" s="80"/>
      <c r="EDI926" s="80"/>
      <c r="EDJ926" s="80"/>
      <c r="EDK926" s="80"/>
      <c r="EDL926" s="80"/>
      <c r="EDM926" s="80"/>
      <c r="EDN926" s="80"/>
      <c r="EDO926" s="80"/>
      <c r="EDP926" s="80"/>
      <c r="EDQ926" s="80"/>
      <c r="EDR926" s="80"/>
      <c r="EDS926" s="80"/>
      <c r="EDT926" s="80"/>
      <c r="EDU926" s="80"/>
      <c r="EDV926" s="80"/>
      <c r="EDW926" s="80"/>
      <c r="EDX926" s="80"/>
      <c r="EDY926" s="80"/>
      <c r="EDZ926" s="80"/>
      <c r="EEA926" s="80"/>
      <c r="EEB926" s="80"/>
      <c r="EEC926" s="80"/>
      <c r="EED926" s="80"/>
      <c r="EEE926" s="80"/>
      <c r="EEF926" s="80"/>
      <c r="EEG926" s="80"/>
      <c r="EEH926" s="80"/>
      <c r="EEI926" s="80"/>
      <c r="EEJ926" s="80"/>
      <c r="EEK926" s="80"/>
      <c r="EEL926" s="80"/>
      <c r="EEM926" s="80"/>
      <c r="EEN926" s="80"/>
      <c r="EEO926" s="80"/>
      <c r="EEP926" s="80"/>
      <c r="EEQ926" s="80"/>
      <c r="EER926" s="80"/>
      <c r="EES926" s="80"/>
      <c r="EET926" s="80"/>
      <c r="EEU926" s="80"/>
      <c r="EEV926" s="80"/>
      <c r="EEW926" s="80"/>
      <c r="EEX926" s="80"/>
      <c r="EEY926" s="80"/>
      <c r="EEZ926" s="80"/>
      <c r="EFA926" s="80"/>
      <c r="EFB926" s="80"/>
      <c r="EFC926" s="80"/>
      <c r="EFD926" s="80"/>
      <c r="EFE926" s="80"/>
      <c r="EFF926" s="80"/>
      <c r="EFG926" s="80"/>
      <c r="EFH926" s="80"/>
      <c r="EFI926" s="80"/>
      <c r="EFJ926" s="80"/>
      <c r="EFK926" s="80"/>
      <c r="EFL926" s="80"/>
      <c r="EFM926" s="80"/>
      <c r="EFN926" s="80"/>
      <c r="EFO926" s="80"/>
      <c r="EFP926" s="80"/>
      <c r="EFQ926" s="80"/>
      <c r="EFR926" s="80"/>
      <c r="EFS926" s="80"/>
      <c r="EFT926" s="80"/>
      <c r="EFU926" s="80"/>
      <c r="EFV926" s="80"/>
      <c r="EFW926" s="80"/>
      <c r="EFX926" s="80"/>
      <c r="EFY926" s="80"/>
      <c r="EFZ926" s="80"/>
      <c r="EGA926" s="80"/>
      <c r="EGB926" s="80"/>
      <c r="EGC926" s="80"/>
      <c r="EGD926" s="80"/>
      <c r="EGE926" s="80"/>
      <c r="EGF926" s="80"/>
      <c r="EGG926" s="80"/>
      <c r="EGH926" s="80"/>
      <c r="EGI926" s="80"/>
      <c r="EGJ926" s="80"/>
      <c r="EGK926" s="80"/>
      <c r="EGL926" s="80"/>
      <c r="EGM926" s="80"/>
      <c r="EGN926" s="80"/>
      <c r="EGO926" s="80"/>
      <c r="EGP926" s="80"/>
      <c r="EGQ926" s="80"/>
      <c r="EGR926" s="80"/>
      <c r="EGS926" s="80"/>
      <c r="EGT926" s="80"/>
      <c r="EGU926" s="80"/>
      <c r="EGV926" s="80"/>
      <c r="EGW926" s="80"/>
      <c r="EGX926" s="80"/>
      <c r="EGY926" s="80"/>
      <c r="EGZ926" s="80"/>
      <c r="EHA926" s="80"/>
      <c r="EHB926" s="80"/>
      <c r="EHC926" s="80"/>
      <c r="EHD926" s="80"/>
      <c r="EHE926" s="80"/>
      <c r="EHF926" s="80"/>
      <c r="EHG926" s="80"/>
      <c r="EHH926" s="80"/>
      <c r="EHI926" s="80"/>
      <c r="EHJ926" s="80"/>
      <c r="EHK926" s="80"/>
      <c r="EHL926" s="80"/>
      <c r="EHM926" s="80"/>
      <c r="EHN926" s="80"/>
      <c r="EHO926" s="80"/>
      <c r="EHP926" s="80"/>
      <c r="EHQ926" s="80"/>
      <c r="EHR926" s="80"/>
      <c r="EHS926" s="80"/>
      <c r="EHT926" s="80"/>
      <c r="EHU926" s="80"/>
      <c r="EHV926" s="80"/>
      <c r="EHW926" s="80"/>
      <c r="EHX926" s="80"/>
      <c r="EHY926" s="80"/>
      <c r="EHZ926" s="80"/>
      <c r="EIA926" s="80"/>
      <c r="EIB926" s="80"/>
      <c r="EIC926" s="80"/>
      <c r="EID926" s="80"/>
      <c r="EIE926" s="80"/>
      <c r="EIF926" s="80"/>
      <c r="EIG926" s="80"/>
      <c r="EIH926" s="80"/>
      <c r="EII926" s="80"/>
      <c r="EIJ926" s="80"/>
      <c r="EIK926" s="80"/>
      <c r="EIL926" s="80"/>
      <c r="EIM926" s="80"/>
      <c r="EIN926" s="80"/>
      <c r="EIO926" s="80"/>
      <c r="EIP926" s="80"/>
      <c r="EIQ926" s="80"/>
      <c r="EIR926" s="80"/>
      <c r="EIS926" s="80"/>
      <c r="EIT926" s="80"/>
      <c r="EIU926" s="80"/>
      <c r="EIV926" s="80"/>
      <c r="EIW926" s="80"/>
      <c r="EIX926" s="80"/>
      <c r="EIY926" s="80"/>
      <c r="EIZ926" s="80"/>
      <c r="EJA926" s="80"/>
      <c r="EJB926" s="80"/>
      <c r="EJC926" s="80"/>
      <c r="EJD926" s="80"/>
      <c r="EJE926" s="80"/>
      <c r="EJF926" s="80"/>
      <c r="EJG926" s="80"/>
      <c r="EJH926" s="80"/>
      <c r="EJI926" s="80"/>
      <c r="EJJ926" s="80"/>
      <c r="EJK926" s="80"/>
      <c r="EJL926" s="80"/>
      <c r="EJM926" s="80"/>
      <c r="EJN926" s="80"/>
      <c r="EJO926" s="80"/>
      <c r="EJP926" s="80"/>
      <c r="EJQ926" s="80"/>
      <c r="EJR926" s="80"/>
      <c r="EJS926" s="80"/>
      <c r="EJT926" s="80"/>
      <c r="EJU926" s="80"/>
      <c r="EJV926" s="80"/>
      <c r="EJW926" s="80"/>
      <c r="EJX926" s="80"/>
      <c r="EJY926" s="80"/>
      <c r="EJZ926" s="80"/>
      <c r="EKA926" s="80"/>
      <c r="EKB926" s="80"/>
      <c r="EKC926" s="80"/>
      <c r="EKD926" s="80"/>
      <c r="EKE926" s="80"/>
      <c r="EKF926" s="80"/>
      <c r="EKG926" s="80"/>
      <c r="EKH926" s="80"/>
      <c r="EKI926" s="80"/>
      <c r="EKJ926" s="80"/>
      <c r="EKK926" s="80"/>
      <c r="EKL926" s="80"/>
      <c r="EKM926" s="80"/>
      <c r="EKN926" s="80"/>
      <c r="EKO926" s="80"/>
      <c r="EKP926" s="80"/>
      <c r="EKQ926" s="80"/>
      <c r="EKR926" s="80"/>
      <c r="EKS926" s="80"/>
      <c r="EKT926" s="80"/>
      <c r="EKU926" s="80"/>
      <c r="EKV926" s="80"/>
      <c r="EKW926" s="80"/>
      <c r="EKX926" s="80"/>
      <c r="EKY926" s="80"/>
      <c r="EKZ926" s="80"/>
      <c r="ELA926" s="80"/>
      <c r="ELB926" s="80"/>
      <c r="ELC926" s="80"/>
      <c r="ELD926" s="80"/>
      <c r="ELE926" s="80"/>
      <c r="ELF926" s="80"/>
      <c r="ELG926" s="80"/>
      <c r="ELH926" s="80"/>
      <c r="ELI926" s="80"/>
      <c r="ELJ926" s="80"/>
      <c r="ELK926" s="80"/>
      <c r="ELL926" s="80"/>
      <c r="ELM926" s="80"/>
      <c r="ELN926" s="80"/>
      <c r="ELO926" s="80"/>
      <c r="ELP926" s="80"/>
      <c r="ELQ926" s="80"/>
      <c r="ELR926" s="80"/>
      <c r="ELS926" s="80"/>
      <c r="ELT926" s="80"/>
      <c r="ELU926" s="80"/>
      <c r="ELV926" s="80"/>
      <c r="ELW926" s="80"/>
      <c r="ELX926" s="80"/>
      <c r="ELY926" s="80"/>
      <c r="ELZ926" s="80"/>
      <c r="EMA926" s="80"/>
      <c r="EMB926" s="80"/>
      <c r="EMC926" s="80"/>
      <c r="EMD926" s="80"/>
      <c r="EME926" s="80"/>
      <c r="EMF926" s="80"/>
      <c r="EMG926" s="80"/>
      <c r="EMH926" s="80"/>
      <c r="EMI926" s="80"/>
      <c r="EMJ926" s="80"/>
      <c r="EMK926" s="80"/>
      <c r="EML926" s="80"/>
      <c r="EMM926" s="80"/>
      <c r="EMN926" s="80"/>
      <c r="EMO926" s="80"/>
      <c r="EMP926" s="80"/>
      <c r="EMQ926" s="80"/>
      <c r="EMR926" s="80"/>
      <c r="EMS926" s="80"/>
      <c r="EMT926" s="80"/>
      <c r="EMU926" s="80"/>
      <c r="EMV926" s="80"/>
      <c r="EMW926" s="80"/>
      <c r="EMX926" s="80"/>
      <c r="EMY926" s="80"/>
      <c r="EMZ926" s="80"/>
      <c r="ENA926" s="80"/>
      <c r="ENB926" s="80"/>
      <c r="ENC926" s="80"/>
      <c r="END926" s="80"/>
      <c r="ENE926" s="80"/>
      <c r="ENF926" s="80"/>
      <c r="ENG926" s="80"/>
      <c r="ENH926" s="80"/>
      <c r="ENI926" s="80"/>
      <c r="ENJ926" s="80"/>
      <c r="ENK926" s="80"/>
      <c r="ENL926" s="80"/>
      <c r="ENM926" s="80"/>
      <c r="ENN926" s="80"/>
      <c r="ENO926" s="80"/>
      <c r="ENP926" s="80"/>
      <c r="ENQ926" s="80"/>
      <c r="ENR926" s="80"/>
      <c r="ENS926" s="80"/>
      <c r="ENT926" s="80"/>
      <c r="ENU926" s="80"/>
      <c r="ENV926" s="80"/>
      <c r="ENW926" s="80"/>
      <c r="ENX926" s="80"/>
      <c r="ENY926" s="80"/>
      <c r="ENZ926" s="80"/>
      <c r="EOA926" s="80"/>
      <c r="EOB926" s="80"/>
      <c r="EOC926" s="80"/>
      <c r="EOD926" s="80"/>
      <c r="EOE926" s="80"/>
      <c r="EOF926" s="80"/>
      <c r="EOG926" s="80"/>
      <c r="EOH926" s="80"/>
      <c r="EOI926" s="80"/>
      <c r="EOJ926" s="80"/>
      <c r="EOK926" s="80"/>
      <c r="EOL926" s="80"/>
      <c r="EOM926" s="80"/>
      <c r="EON926" s="80"/>
      <c r="EOO926" s="80"/>
      <c r="EOP926" s="80"/>
      <c r="EOQ926" s="80"/>
      <c r="EOR926" s="80"/>
      <c r="EOS926" s="80"/>
      <c r="EOT926" s="80"/>
      <c r="EOU926" s="80"/>
      <c r="EOV926" s="80"/>
      <c r="EOW926" s="80"/>
      <c r="EOX926" s="80"/>
      <c r="EOY926" s="80"/>
      <c r="EOZ926" s="80"/>
      <c r="EPA926" s="80"/>
      <c r="EPB926" s="80"/>
      <c r="EPC926" s="80"/>
      <c r="EPD926" s="80"/>
      <c r="EPE926" s="80"/>
      <c r="EPF926" s="80"/>
      <c r="EPG926" s="80"/>
      <c r="EPH926" s="80"/>
      <c r="EPI926" s="80"/>
      <c r="EPJ926" s="80"/>
      <c r="EPK926" s="80"/>
      <c r="EPL926" s="80"/>
      <c r="EPM926" s="80"/>
      <c r="EPN926" s="80"/>
      <c r="EPO926" s="80"/>
      <c r="EPP926" s="80"/>
      <c r="EPQ926" s="80"/>
      <c r="EPR926" s="80"/>
      <c r="EPS926" s="80"/>
      <c r="EPT926" s="80"/>
      <c r="EPU926" s="80"/>
      <c r="EPV926" s="80"/>
      <c r="EPW926" s="80"/>
      <c r="EPX926" s="80"/>
      <c r="EPY926" s="80"/>
      <c r="EPZ926" s="80"/>
      <c r="EQA926" s="80"/>
      <c r="EQB926" s="80"/>
      <c r="EQC926" s="80"/>
      <c r="EQD926" s="80"/>
      <c r="EQE926" s="80"/>
      <c r="EQF926" s="80"/>
      <c r="EQG926" s="80"/>
      <c r="EQH926" s="80"/>
      <c r="EQI926" s="80"/>
      <c r="EQJ926" s="80"/>
      <c r="EQK926" s="80"/>
      <c r="EQL926" s="80"/>
      <c r="EQM926" s="80"/>
      <c r="EQN926" s="80"/>
      <c r="EQO926" s="80"/>
      <c r="EQP926" s="80"/>
      <c r="EQQ926" s="80"/>
      <c r="EQR926" s="80"/>
      <c r="EQS926" s="80"/>
      <c r="EQT926" s="80"/>
      <c r="EQU926" s="80"/>
      <c r="EQV926" s="80"/>
      <c r="EQW926" s="80"/>
      <c r="EQX926" s="80"/>
      <c r="EQY926" s="80"/>
      <c r="EQZ926" s="80"/>
      <c r="ERA926" s="80"/>
      <c r="ERB926" s="80"/>
      <c r="ERC926" s="80"/>
      <c r="ERD926" s="80"/>
      <c r="ERE926" s="80"/>
      <c r="ERF926" s="80"/>
      <c r="ERG926" s="80"/>
      <c r="ERH926" s="80"/>
      <c r="ERI926" s="80"/>
      <c r="ERJ926" s="80"/>
      <c r="ERK926" s="80"/>
      <c r="ERL926" s="80"/>
      <c r="ERM926" s="80"/>
      <c r="ERN926" s="80"/>
      <c r="ERO926" s="80"/>
      <c r="ERP926" s="80"/>
      <c r="ERQ926" s="80"/>
      <c r="ERR926" s="80"/>
      <c r="ERS926" s="80"/>
      <c r="ERT926" s="80"/>
      <c r="ERU926" s="80"/>
      <c r="ERV926" s="80"/>
      <c r="ERW926" s="80"/>
      <c r="ERX926" s="80"/>
      <c r="ERY926" s="80"/>
      <c r="ERZ926" s="80"/>
      <c r="ESA926" s="80"/>
      <c r="ESB926" s="80"/>
      <c r="ESC926" s="80"/>
      <c r="ESD926" s="80"/>
      <c r="ESE926" s="80"/>
      <c r="ESF926" s="80"/>
      <c r="ESG926" s="80"/>
      <c r="ESH926" s="80"/>
      <c r="ESI926" s="80"/>
      <c r="ESJ926" s="80"/>
      <c r="ESK926" s="80"/>
      <c r="ESL926" s="80"/>
      <c r="ESM926" s="80"/>
      <c r="ESN926" s="80"/>
      <c r="ESO926" s="80"/>
      <c r="ESP926" s="80"/>
      <c r="ESQ926" s="80"/>
      <c r="ESR926" s="80"/>
      <c r="ESS926" s="80"/>
      <c r="EST926" s="80"/>
      <c r="ESU926" s="80"/>
      <c r="ESV926" s="80"/>
      <c r="ESW926" s="80"/>
      <c r="ESX926" s="80"/>
      <c r="ESY926" s="80"/>
      <c r="ESZ926" s="80"/>
      <c r="ETA926" s="80"/>
      <c r="ETB926" s="80"/>
      <c r="ETC926" s="80"/>
      <c r="ETD926" s="80"/>
      <c r="ETE926" s="80"/>
      <c r="ETF926" s="80"/>
      <c r="ETG926" s="80"/>
      <c r="ETH926" s="80"/>
      <c r="ETI926" s="80"/>
      <c r="ETJ926" s="80"/>
      <c r="ETK926" s="80"/>
      <c r="ETL926" s="80"/>
      <c r="ETM926" s="80"/>
      <c r="ETN926" s="80"/>
      <c r="ETO926" s="80"/>
      <c r="ETP926" s="80"/>
      <c r="ETQ926" s="80"/>
      <c r="ETR926" s="80"/>
      <c r="ETS926" s="80"/>
      <c r="ETT926" s="80"/>
      <c r="ETU926" s="80"/>
      <c r="ETV926" s="80"/>
      <c r="ETW926" s="80"/>
      <c r="ETX926" s="80"/>
      <c r="ETY926" s="80"/>
      <c r="ETZ926" s="80"/>
      <c r="EUA926" s="80"/>
      <c r="EUB926" s="80"/>
      <c r="EUC926" s="80"/>
      <c r="EUD926" s="80"/>
      <c r="EUE926" s="80"/>
      <c r="EUF926" s="80"/>
      <c r="EUG926" s="80"/>
      <c r="EUH926" s="80"/>
      <c r="EUI926" s="80"/>
      <c r="EUJ926" s="80"/>
      <c r="EUK926" s="80"/>
      <c r="EUL926" s="80"/>
      <c r="EUM926" s="80"/>
      <c r="EUN926" s="80"/>
      <c r="EUO926" s="80"/>
      <c r="EUP926" s="80"/>
      <c r="EUQ926" s="80"/>
      <c r="EUR926" s="80"/>
      <c r="EUS926" s="80"/>
      <c r="EUT926" s="80"/>
      <c r="EUU926" s="80"/>
      <c r="EUV926" s="80"/>
      <c r="EUW926" s="80"/>
      <c r="EUX926" s="80"/>
      <c r="EUY926" s="80"/>
      <c r="EUZ926" s="80"/>
      <c r="EVA926" s="80"/>
      <c r="EVB926" s="80"/>
      <c r="EVC926" s="80"/>
      <c r="EVD926" s="80"/>
      <c r="EVE926" s="80"/>
      <c r="EVF926" s="80"/>
      <c r="EVG926" s="80"/>
      <c r="EVH926" s="80"/>
      <c r="EVI926" s="80"/>
      <c r="EVJ926" s="80"/>
      <c r="EVK926" s="80"/>
      <c r="EVL926" s="80"/>
      <c r="EVM926" s="80"/>
      <c r="EVN926" s="80"/>
      <c r="EVO926" s="80"/>
      <c r="EVP926" s="80"/>
      <c r="EVQ926" s="80"/>
      <c r="EVR926" s="80"/>
      <c r="EVS926" s="80"/>
      <c r="EVT926" s="80"/>
      <c r="EVU926" s="80"/>
      <c r="EVV926" s="80"/>
      <c r="EVW926" s="80"/>
      <c r="EVX926" s="80"/>
      <c r="EVY926" s="80"/>
      <c r="EVZ926" s="80"/>
      <c r="EWA926" s="80"/>
      <c r="EWB926" s="80"/>
      <c r="EWC926" s="80"/>
      <c r="EWD926" s="80"/>
      <c r="EWE926" s="80"/>
      <c r="EWF926" s="80"/>
      <c r="EWG926" s="80"/>
      <c r="EWH926" s="80"/>
      <c r="EWI926" s="80"/>
      <c r="EWJ926" s="80"/>
      <c r="EWK926" s="80"/>
      <c r="EWL926" s="80"/>
      <c r="EWM926" s="80"/>
      <c r="EWN926" s="80"/>
      <c r="EWO926" s="80"/>
      <c r="EWP926" s="80"/>
      <c r="EWQ926" s="80"/>
      <c r="EWR926" s="80"/>
      <c r="EWS926" s="80"/>
      <c r="EWT926" s="80"/>
      <c r="EWU926" s="80"/>
      <c r="EWV926" s="80"/>
      <c r="EWW926" s="80"/>
      <c r="EWX926" s="80"/>
      <c r="EWY926" s="80"/>
      <c r="EWZ926" s="80"/>
      <c r="EXA926" s="80"/>
      <c r="EXB926" s="80"/>
      <c r="EXC926" s="80"/>
      <c r="EXD926" s="80"/>
      <c r="EXE926" s="80"/>
      <c r="EXF926" s="80"/>
      <c r="EXG926" s="80"/>
      <c r="EXH926" s="80"/>
      <c r="EXI926" s="80"/>
      <c r="EXJ926" s="80"/>
      <c r="EXK926" s="80"/>
      <c r="EXL926" s="80"/>
      <c r="EXM926" s="80"/>
      <c r="EXN926" s="80"/>
      <c r="EXO926" s="80"/>
      <c r="EXP926" s="80"/>
      <c r="EXQ926" s="80"/>
      <c r="EXR926" s="80"/>
      <c r="EXS926" s="80"/>
      <c r="EXT926" s="80"/>
      <c r="EXU926" s="80"/>
      <c r="EXV926" s="80"/>
      <c r="EXW926" s="80"/>
      <c r="EXX926" s="80"/>
      <c r="EXY926" s="80"/>
      <c r="EXZ926" s="80"/>
      <c r="EYA926" s="80"/>
      <c r="EYB926" s="80"/>
      <c r="EYC926" s="80"/>
      <c r="EYD926" s="80"/>
      <c r="EYE926" s="80"/>
      <c r="EYF926" s="80"/>
      <c r="EYG926" s="80"/>
      <c r="EYH926" s="80"/>
      <c r="EYI926" s="80"/>
      <c r="EYJ926" s="80"/>
      <c r="EYK926" s="80"/>
      <c r="EYL926" s="80"/>
      <c r="EYM926" s="80"/>
      <c r="EYN926" s="80"/>
      <c r="EYO926" s="80"/>
      <c r="EYP926" s="80"/>
      <c r="EYQ926" s="80"/>
      <c r="EYR926" s="80"/>
      <c r="EYS926" s="80"/>
      <c r="EYT926" s="80"/>
      <c r="EYU926" s="80"/>
      <c r="EYV926" s="80"/>
      <c r="EYW926" s="80"/>
      <c r="EYX926" s="80"/>
      <c r="EYY926" s="80"/>
      <c r="EYZ926" s="80"/>
      <c r="EZA926" s="80"/>
      <c r="EZB926" s="80"/>
      <c r="EZC926" s="80"/>
      <c r="EZD926" s="80"/>
      <c r="EZE926" s="80"/>
      <c r="EZF926" s="80"/>
      <c r="EZG926" s="80"/>
      <c r="EZH926" s="80"/>
      <c r="EZI926" s="80"/>
      <c r="EZJ926" s="80"/>
      <c r="EZK926" s="80"/>
      <c r="EZL926" s="80"/>
      <c r="EZM926" s="80"/>
      <c r="EZN926" s="80"/>
      <c r="EZO926" s="80"/>
      <c r="EZP926" s="80"/>
      <c r="EZQ926" s="80"/>
      <c r="EZR926" s="80"/>
      <c r="EZS926" s="80"/>
      <c r="EZT926" s="80"/>
      <c r="EZU926" s="80"/>
      <c r="EZV926" s="80"/>
      <c r="EZW926" s="80"/>
      <c r="EZX926" s="80"/>
      <c r="EZY926" s="80"/>
      <c r="EZZ926" s="80"/>
      <c r="FAA926" s="80"/>
      <c r="FAB926" s="80"/>
      <c r="FAC926" s="80"/>
      <c r="FAD926" s="80"/>
      <c r="FAE926" s="80"/>
      <c r="FAF926" s="80"/>
      <c r="FAG926" s="80"/>
      <c r="FAH926" s="80"/>
      <c r="FAI926" s="80"/>
      <c r="FAJ926" s="80"/>
      <c r="FAK926" s="80"/>
      <c r="FAL926" s="80"/>
      <c r="FAM926" s="80"/>
      <c r="FAN926" s="80"/>
      <c r="FAO926" s="80"/>
      <c r="FAP926" s="80"/>
      <c r="FAQ926" s="80"/>
      <c r="FAR926" s="80"/>
      <c r="FAS926" s="80"/>
      <c r="FAT926" s="80"/>
      <c r="FAU926" s="80"/>
      <c r="FAV926" s="80"/>
      <c r="FAW926" s="80"/>
      <c r="FAX926" s="80"/>
      <c r="FAY926" s="80"/>
      <c r="FAZ926" s="80"/>
      <c r="FBA926" s="80"/>
      <c r="FBB926" s="80"/>
      <c r="FBC926" s="80"/>
      <c r="FBD926" s="80"/>
      <c r="FBE926" s="80"/>
      <c r="FBF926" s="80"/>
      <c r="FBG926" s="80"/>
      <c r="FBH926" s="80"/>
      <c r="FBI926" s="80"/>
      <c r="FBJ926" s="80"/>
      <c r="FBK926" s="80"/>
      <c r="FBL926" s="80"/>
      <c r="FBM926" s="80"/>
      <c r="FBN926" s="80"/>
      <c r="FBO926" s="80"/>
      <c r="FBP926" s="80"/>
      <c r="FBQ926" s="80"/>
      <c r="FBR926" s="80"/>
      <c r="FBS926" s="80"/>
      <c r="FBT926" s="80"/>
      <c r="FBU926" s="80"/>
      <c r="FBV926" s="80"/>
      <c r="FBW926" s="80"/>
      <c r="FBX926" s="80"/>
      <c r="FBY926" s="80"/>
      <c r="FBZ926" s="80"/>
      <c r="FCA926" s="80"/>
      <c r="FCB926" s="80"/>
      <c r="FCC926" s="80"/>
      <c r="FCD926" s="80"/>
      <c r="FCE926" s="80"/>
      <c r="FCF926" s="80"/>
      <c r="FCG926" s="80"/>
      <c r="FCH926" s="80"/>
      <c r="FCI926" s="80"/>
      <c r="FCJ926" s="80"/>
      <c r="FCK926" s="80"/>
      <c r="FCL926" s="80"/>
      <c r="FCM926" s="80"/>
      <c r="FCN926" s="80"/>
      <c r="FCO926" s="80"/>
      <c r="FCP926" s="80"/>
      <c r="FCQ926" s="80"/>
      <c r="FCR926" s="80"/>
      <c r="FCS926" s="80"/>
      <c r="FCT926" s="80"/>
      <c r="FCU926" s="80"/>
      <c r="FCV926" s="80"/>
      <c r="FCW926" s="80"/>
      <c r="FCX926" s="80"/>
      <c r="FCY926" s="80"/>
      <c r="FCZ926" s="80"/>
      <c r="FDA926" s="80"/>
      <c r="FDB926" s="80"/>
      <c r="FDC926" s="80"/>
      <c r="FDD926" s="80"/>
      <c r="FDE926" s="80"/>
      <c r="FDF926" s="80"/>
      <c r="FDG926" s="80"/>
      <c r="FDH926" s="80"/>
      <c r="FDI926" s="80"/>
      <c r="FDJ926" s="80"/>
      <c r="FDK926" s="80"/>
      <c r="FDL926" s="80"/>
      <c r="FDM926" s="80"/>
      <c r="FDN926" s="80"/>
      <c r="FDO926" s="80"/>
      <c r="FDP926" s="80"/>
      <c r="FDQ926" s="80"/>
      <c r="FDR926" s="80"/>
      <c r="FDS926" s="80"/>
      <c r="FDT926" s="80"/>
      <c r="FDU926" s="80"/>
      <c r="FDV926" s="80"/>
      <c r="FDW926" s="80"/>
      <c r="FDX926" s="80"/>
      <c r="FDY926" s="80"/>
      <c r="FDZ926" s="80"/>
      <c r="FEA926" s="80"/>
      <c r="FEB926" s="80"/>
      <c r="FEC926" s="80"/>
      <c r="FED926" s="80"/>
      <c r="FEE926" s="80"/>
      <c r="FEF926" s="80"/>
      <c r="FEG926" s="80"/>
      <c r="FEH926" s="80"/>
      <c r="FEI926" s="80"/>
      <c r="FEJ926" s="80"/>
      <c r="FEK926" s="80"/>
      <c r="FEL926" s="80"/>
      <c r="FEM926" s="80"/>
      <c r="FEN926" s="80"/>
      <c r="FEO926" s="80"/>
      <c r="FEP926" s="80"/>
      <c r="FEQ926" s="80"/>
      <c r="FER926" s="80"/>
      <c r="FES926" s="80"/>
      <c r="FET926" s="80"/>
      <c r="FEU926" s="80"/>
      <c r="FEV926" s="80"/>
      <c r="FEW926" s="80"/>
      <c r="FEX926" s="80"/>
      <c r="FEY926" s="80"/>
      <c r="FEZ926" s="80"/>
      <c r="FFA926" s="80"/>
      <c r="FFB926" s="80"/>
      <c r="FFC926" s="80"/>
      <c r="FFD926" s="80"/>
      <c r="FFE926" s="80"/>
      <c r="FFF926" s="80"/>
      <c r="FFG926" s="80"/>
      <c r="FFH926" s="80"/>
      <c r="FFI926" s="80"/>
      <c r="FFJ926" s="80"/>
      <c r="FFK926" s="80"/>
      <c r="FFL926" s="80"/>
      <c r="FFM926" s="80"/>
      <c r="FFN926" s="80"/>
      <c r="FFO926" s="80"/>
      <c r="FFP926" s="80"/>
      <c r="FFQ926" s="80"/>
      <c r="FFR926" s="80"/>
      <c r="FFS926" s="80"/>
      <c r="FFT926" s="80"/>
      <c r="FFU926" s="80"/>
      <c r="FFV926" s="80"/>
      <c r="FFW926" s="80"/>
      <c r="FFX926" s="80"/>
      <c r="FFY926" s="80"/>
      <c r="FFZ926" s="80"/>
      <c r="FGA926" s="80"/>
      <c r="FGB926" s="80"/>
      <c r="FGC926" s="80"/>
      <c r="FGD926" s="80"/>
      <c r="FGE926" s="80"/>
      <c r="FGF926" s="80"/>
      <c r="FGG926" s="80"/>
      <c r="FGH926" s="80"/>
      <c r="FGI926" s="80"/>
      <c r="FGJ926" s="80"/>
      <c r="FGK926" s="80"/>
      <c r="FGL926" s="80"/>
      <c r="FGM926" s="80"/>
      <c r="FGN926" s="80"/>
      <c r="FGO926" s="80"/>
      <c r="FGP926" s="80"/>
      <c r="FGQ926" s="80"/>
      <c r="FGR926" s="80"/>
      <c r="FGS926" s="80"/>
      <c r="FGT926" s="80"/>
      <c r="FGU926" s="80"/>
      <c r="FGV926" s="80"/>
      <c r="FGW926" s="80"/>
      <c r="FGX926" s="80"/>
      <c r="FGY926" s="80"/>
      <c r="FGZ926" s="80"/>
      <c r="FHA926" s="80"/>
      <c r="FHB926" s="80"/>
      <c r="FHC926" s="80"/>
      <c r="FHD926" s="80"/>
      <c r="FHE926" s="80"/>
      <c r="FHF926" s="80"/>
      <c r="FHG926" s="80"/>
      <c r="FHH926" s="80"/>
      <c r="FHI926" s="80"/>
      <c r="FHJ926" s="80"/>
      <c r="FHK926" s="80"/>
      <c r="FHL926" s="80"/>
      <c r="FHM926" s="80"/>
      <c r="FHN926" s="80"/>
      <c r="FHO926" s="80"/>
      <c r="FHP926" s="80"/>
      <c r="FHQ926" s="80"/>
      <c r="FHR926" s="80"/>
      <c r="FHS926" s="80"/>
      <c r="FHT926" s="80"/>
      <c r="FHU926" s="80"/>
      <c r="FHV926" s="80"/>
      <c r="FHW926" s="80"/>
      <c r="FHX926" s="80"/>
      <c r="FHY926" s="80"/>
      <c r="FHZ926" s="80"/>
      <c r="FIA926" s="80"/>
      <c r="FIB926" s="80"/>
      <c r="FIC926" s="80"/>
      <c r="FID926" s="80"/>
      <c r="FIE926" s="80"/>
      <c r="FIF926" s="80"/>
      <c r="FIG926" s="80"/>
      <c r="FIH926" s="80"/>
      <c r="FII926" s="80"/>
      <c r="FIJ926" s="80"/>
      <c r="FIK926" s="80"/>
      <c r="FIL926" s="80"/>
      <c r="FIM926" s="80"/>
      <c r="FIN926" s="80"/>
      <c r="FIO926" s="80"/>
      <c r="FIP926" s="80"/>
      <c r="FIQ926" s="80"/>
      <c r="FIR926" s="80"/>
      <c r="FIS926" s="80"/>
      <c r="FIT926" s="80"/>
      <c r="FIU926" s="80"/>
      <c r="FIV926" s="80"/>
      <c r="FIW926" s="80"/>
      <c r="FIX926" s="80"/>
      <c r="FIY926" s="80"/>
      <c r="FIZ926" s="80"/>
      <c r="FJA926" s="80"/>
      <c r="FJB926" s="80"/>
      <c r="FJC926" s="80"/>
      <c r="FJD926" s="80"/>
      <c r="FJE926" s="80"/>
      <c r="FJF926" s="80"/>
      <c r="FJG926" s="80"/>
      <c r="FJH926" s="80"/>
      <c r="FJI926" s="80"/>
      <c r="FJJ926" s="80"/>
      <c r="FJK926" s="80"/>
      <c r="FJL926" s="80"/>
      <c r="FJM926" s="80"/>
      <c r="FJN926" s="80"/>
      <c r="FJO926" s="80"/>
      <c r="FJP926" s="80"/>
      <c r="FJQ926" s="80"/>
      <c r="FJR926" s="80"/>
      <c r="FJS926" s="80"/>
      <c r="FJT926" s="80"/>
      <c r="FJU926" s="80"/>
      <c r="FJV926" s="80"/>
      <c r="FJW926" s="80"/>
      <c r="FJX926" s="80"/>
      <c r="FJY926" s="80"/>
      <c r="FJZ926" s="80"/>
      <c r="FKA926" s="80"/>
      <c r="FKB926" s="80"/>
      <c r="FKC926" s="80"/>
      <c r="FKD926" s="80"/>
      <c r="FKE926" s="80"/>
      <c r="FKF926" s="80"/>
      <c r="FKG926" s="80"/>
      <c r="FKH926" s="80"/>
      <c r="FKI926" s="80"/>
      <c r="FKJ926" s="80"/>
      <c r="FKK926" s="80"/>
      <c r="FKL926" s="80"/>
      <c r="FKM926" s="80"/>
      <c r="FKN926" s="80"/>
      <c r="FKO926" s="80"/>
      <c r="FKP926" s="80"/>
      <c r="FKQ926" s="80"/>
      <c r="FKR926" s="80"/>
      <c r="FKS926" s="80"/>
      <c r="FKT926" s="80"/>
      <c r="FKU926" s="80"/>
      <c r="FKV926" s="80"/>
      <c r="FKW926" s="80"/>
      <c r="FKX926" s="80"/>
      <c r="FKY926" s="80"/>
      <c r="FKZ926" s="80"/>
      <c r="FLA926" s="80"/>
      <c r="FLB926" s="80"/>
      <c r="FLC926" s="80"/>
      <c r="FLD926" s="80"/>
      <c r="FLE926" s="80"/>
      <c r="FLF926" s="80"/>
      <c r="FLG926" s="80"/>
      <c r="FLH926" s="80"/>
      <c r="FLI926" s="80"/>
      <c r="FLJ926" s="80"/>
      <c r="FLK926" s="80"/>
      <c r="FLL926" s="80"/>
      <c r="FLM926" s="80"/>
      <c r="FLN926" s="80"/>
      <c r="FLO926" s="80"/>
      <c r="FLP926" s="80"/>
      <c r="FLQ926" s="80"/>
      <c r="FLR926" s="80"/>
      <c r="FLS926" s="80"/>
      <c r="FLT926" s="80"/>
      <c r="FLU926" s="80"/>
      <c r="FLV926" s="80"/>
      <c r="FLW926" s="80"/>
      <c r="FLX926" s="80"/>
      <c r="FLY926" s="80"/>
      <c r="FLZ926" s="80"/>
      <c r="FMA926" s="80"/>
      <c r="FMB926" s="80"/>
      <c r="FMC926" s="80"/>
      <c r="FMD926" s="80"/>
      <c r="FME926" s="80"/>
      <c r="FMF926" s="80"/>
      <c r="FMG926" s="80"/>
      <c r="FMH926" s="80"/>
      <c r="FMI926" s="80"/>
      <c r="FMJ926" s="80"/>
      <c r="FMK926" s="80"/>
      <c r="FML926" s="80"/>
      <c r="FMM926" s="80"/>
      <c r="FMN926" s="80"/>
      <c r="FMO926" s="80"/>
      <c r="FMP926" s="80"/>
      <c r="FMQ926" s="80"/>
      <c r="FMR926" s="80"/>
      <c r="FMS926" s="80"/>
      <c r="FMT926" s="80"/>
      <c r="FMU926" s="80"/>
      <c r="FMV926" s="80"/>
      <c r="FMW926" s="80"/>
      <c r="FMX926" s="80"/>
      <c r="FMY926" s="80"/>
      <c r="FMZ926" s="80"/>
      <c r="FNA926" s="80"/>
      <c r="FNB926" s="80"/>
      <c r="FNC926" s="80"/>
      <c r="FND926" s="80"/>
      <c r="FNE926" s="80"/>
      <c r="FNF926" s="80"/>
      <c r="FNG926" s="80"/>
      <c r="FNH926" s="80"/>
      <c r="FNI926" s="80"/>
      <c r="FNJ926" s="80"/>
      <c r="FNK926" s="80"/>
      <c r="FNL926" s="80"/>
      <c r="FNM926" s="80"/>
      <c r="FNN926" s="80"/>
      <c r="FNO926" s="80"/>
      <c r="FNP926" s="80"/>
      <c r="FNQ926" s="80"/>
      <c r="FNR926" s="80"/>
      <c r="FNS926" s="80"/>
      <c r="FNT926" s="80"/>
      <c r="FNU926" s="80"/>
      <c r="FNV926" s="80"/>
      <c r="FNW926" s="80"/>
      <c r="FNX926" s="80"/>
      <c r="FNY926" s="80"/>
      <c r="FNZ926" s="80"/>
      <c r="FOA926" s="80"/>
      <c r="FOB926" s="80"/>
      <c r="FOC926" s="80"/>
      <c r="FOD926" s="80"/>
      <c r="FOE926" s="80"/>
      <c r="FOF926" s="80"/>
      <c r="FOG926" s="80"/>
      <c r="FOH926" s="80"/>
      <c r="FOI926" s="80"/>
      <c r="FOJ926" s="80"/>
      <c r="FOK926" s="80"/>
      <c r="FOL926" s="80"/>
      <c r="FOM926" s="80"/>
      <c r="FON926" s="80"/>
      <c r="FOO926" s="80"/>
      <c r="FOP926" s="80"/>
      <c r="FOQ926" s="80"/>
      <c r="FOR926" s="80"/>
      <c r="FOS926" s="80"/>
      <c r="FOT926" s="80"/>
      <c r="FOU926" s="80"/>
      <c r="FOV926" s="80"/>
      <c r="FOW926" s="80"/>
      <c r="FOX926" s="80"/>
      <c r="FOY926" s="80"/>
      <c r="FOZ926" s="80"/>
      <c r="FPA926" s="80"/>
      <c r="FPB926" s="80"/>
      <c r="FPC926" s="80"/>
      <c r="FPD926" s="80"/>
      <c r="FPE926" s="80"/>
      <c r="FPF926" s="80"/>
      <c r="FPG926" s="80"/>
      <c r="FPH926" s="80"/>
      <c r="FPI926" s="80"/>
      <c r="FPJ926" s="80"/>
      <c r="FPK926" s="80"/>
      <c r="FPL926" s="80"/>
      <c r="FPM926" s="80"/>
      <c r="FPN926" s="80"/>
      <c r="FPO926" s="80"/>
      <c r="FPP926" s="80"/>
      <c r="FPQ926" s="80"/>
      <c r="FPR926" s="80"/>
      <c r="FPS926" s="80"/>
      <c r="FPT926" s="80"/>
      <c r="FPU926" s="80"/>
      <c r="FPV926" s="80"/>
      <c r="FPW926" s="80"/>
      <c r="FPX926" s="80"/>
      <c r="FPY926" s="80"/>
      <c r="FPZ926" s="80"/>
      <c r="FQA926" s="80"/>
      <c r="FQB926" s="80"/>
      <c r="FQC926" s="80"/>
      <c r="FQD926" s="80"/>
      <c r="FQE926" s="80"/>
      <c r="FQF926" s="80"/>
      <c r="FQG926" s="80"/>
      <c r="FQH926" s="80"/>
      <c r="FQI926" s="80"/>
      <c r="FQJ926" s="80"/>
      <c r="FQK926" s="80"/>
      <c r="FQL926" s="80"/>
      <c r="FQM926" s="80"/>
      <c r="FQN926" s="80"/>
      <c r="FQO926" s="80"/>
      <c r="FQP926" s="80"/>
      <c r="FQQ926" s="80"/>
      <c r="FQR926" s="80"/>
      <c r="FQS926" s="80"/>
      <c r="FQT926" s="80"/>
      <c r="FQU926" s="80"/>
      <c r="FQV926" s="80"/>
      <c r="FQW926" s="80"/>
      <c r="FQX926" s="80"/>
      <c r="FQY926" s="80"/>
      <c r="FQZ926" s="80"/>
      <c r="FRA926" s="80"/>
      <c r="FRB926" s="80"/>
      <c r="FRC926" s="80"/>
      <c r="FRD926" s="80"/>
      <c r="FRE926" s="80"/>
      <c r="FRF926" s="80"/>
      <c r="FRG926" s="80"/>
      <c r="FRH926" s="80"/>
      <c r="FRI926" s="80"/>
      <c r="FRJ926" s="80"/>
      <c r="FRK926" s="80"/>
      <c r="FRL926" s="80"/>
      <c r="FRM926" s="80"/>
      <c r="FRN926" s="80"/>
      <c r="FRO926" s="80"/>
      <c r="FRP926" s="80"/>
      <c r="FRQ926" s="80"/>
      <c r="FRR926" s="80"/>
      <c r="FRS926" s="80"/>
      <c r="FRT926" s="80"/>
      <c r="FRU926" s="80"/>
      <c r="FRV926" s="80"/>
      <c r="FRW926" s="80"/>
      <c r="FRX926" s="80"/>
      <c r="FRY926" s="80"/>
      <c r="FRZ926" s="80"/>
      <c r="FSA926" s="80"/>
      <c r="FSB926" s="80"/>
      <c r="FSC926" s="80"/>
      <c r="FSD926" s="80"/>
      <c r="FSE926" s="80"/>
      <c r="FSF926" s="80"/>
      <c r="FSG926" s="80"/>
      <c r="FSH926" s="80"/>
      <c r="FSI926" s="80"/>
      <c r="FSJ926" s="80"/>
      <c r="FSK926" s="80"/>
      <c r="FSL926" s="80"/>
      <c r="FSM926" s="80"/>
      <c r="FSN926" s="80"/>
      <c r="FSO926" s="80"/>
      <c r="FSP926" s="80"/>
      <c r="FSQ926" s="80"/>
      <c r="FSR926" s="80"/>
      <c r="FSS926" s="80"/>
      <c r="FST926" s="80"/>
      <c r="FSU926" s="80"/>
      <c r="FSV926" s="80"/>
      <c r="FSW926" s="80"/>
      <c r="FSX926" s="80"/>
      <c r="FSY926" s="80"/>
      <c r="FSZ926" s="80"/>
      <c r="FTA926" s="80"/>
      <c r="FTB926" s="80"/>
      <c r="FTC926" s="80"/>
      <c r="FTD926" s="80"/>
      <c r="FTE926" s="80"/>
      <c r="FTF926" s="80"/>
      <c r="FTG926" s="80"/>
      <c r="FTH926" s="80"/>
      <c r="FTI926" s="80"/>
      <c r="FTJ926" s="80"/>
      <c r="FTK926" s="80"/>
      <c r="FTL926" s="80"/>
      <c r="FTM926" s="80"/>
      <c r="FTN926" s="80"/>
      <c r="FTO926" s="80"/>
      <c r="FTP926" s="80"/>
      <c r="FTQ926" s="80"/>
      <c r="FTR926" s="80"/>
      <c r="FTS926" s="80"/>
      <c r="FTT926" s="80"/>
      <c r="FTU926" s="80"/>
      <c r="FTV926" s="80"/>
      <c r="FTW926" s="80"/>
      <c r="FTX926" s="80"/>
      <c r="FTY926" s="80"/>
      <c r="FTZ926" s="80"/>
      <c r="FUA926" s="80"/>
      <c r="FUB926" s="80"/>
      <c r="FUC926" s="80"/>
      <c r="FUD926" s="80"/>
      <c r="FUE926" s="80"/>
      <c r="FUF926" s="80"/>
      <c r="FUG926" s="80"/>
      <c r="FUH926" s="80"/>
      <c r="FUI926" s="80"/>
      <c r="FUJ926" s="80"/>
      <c r="FUK926" s="80"/>
      <c r="FUL926" s="80"/>
      <c r="FUM926" s="80"/>
      <c r="FUN926" s="80"/>
      <c r="FUO926" s="80"/>
      <c r="FUP926" s="80"/>
      <c r="FUQ926" s="80"/>
      <c r="FUR926" s="80"/>
      <c r="FUS926" s="80"/>
      <c r="FUT926" s="80"/>
      <c r="FUU926" s="80"/>
      <c r="FUV926" s="80"/>
      <c r="FUW926" s="80"/>
      <c r="FUX926" s="80"/>
      <c r="FUY926" s="80"/>
      <c r="FUZ926" s="80"/>
      <c r="FVA926" s="80"/>
      <c r="FVB926" s="80"/>
      <c r="FVC926" s="80"/>
      <c r="FVD926" s="80"/>
      <c r="FVE926" s="80"/>
      <c r="FVF926" s="80"/>
      <c r="FVG926" s="80"/>
      <c r="FVH926" s="80"/>
      <c r="FVI926" s="80"/>
      <c r="FVJ926" s="80"/>
      <c r="FVK926" s="80"/>
      <c r="FVL926" s="80"/>
      <c r="FVM926" s="80"/>
      <c r="FVN926" s="80"/>
      <c r="FVO926" s="80"/>
      <c r="FVP926" s="80"/>
      <c r="FVQ926" s="80"/>
      <c r="FVR926" s="80"/>
      <c r="FVS926" s="80"/>
      <c r="FVT926" s="80"/>
      <c r="FVU926" s="80"/>
      <c r="FVV926" s="80"/>
      <c r="FVW926" s="80"/>
      <c r="FVX926" s="80"/>
      <c r="FVY926" s="80"/>
      <c r="FVZ926" s="80"/>
      <c r="FWA926" s="80"/>
      <c r="FWB926" s="80"/>
      <c r="FWC926" s="80"/>
      <c r="FWD926" s="80"/>
      <c r="FWE926" s="80"/>
      <c r="FWF926" s="80"/>
      <c r="FWG926" s="80"/>
      <c r="FWH926" s="80"/>
      <c r="FWI926" s="80"/>
      <c r="FWJ926" s="80"/>
      <c r="FWK926" s="80"/>
      <c r="FWL926" s="80"/>
      <c r="FWM926" s="80"/>
      <c r="FWN926" s="80"/>
      <c r="FWO926" s="80"/>
      <c r="FWP926" s="80"/>
      <c r="FWQ926" s="80"/>
      <c r="FWR926" s="80"/>
      <c r="FWS926" s="80"/>
      <c r="FWT926" s="80"/>
      <c r="FWU926" s="80"/>
      <c r="FWV926" s="80"/>
      <c r="FWW926" s="80"/>
      <c r="FWX926" s="80"/>
      <c r="FWY926" s="80"/>
      <c r="FWZ926" s="80"/>
      <c r="FXA926" s="80"/>
      <c r="FXB926" s="80"/>
      <c r="FXC926" s="80"/>
      <c r="FXD926" s="80"/>
      <c r="FXE926" s="80"/>
      <c r="FXF926" s="80"/>
      <c r="FXG926" s="80"/>
      <c r="FXH926" s="80"/>
      <c r="FXI926" s="80"/>
      <c r="FXJ926" s="80"/>
      <c r="FXK926" s="80"/>
      <c r="FXL926" s="80"/>
      <c r="FXM926" s="80"/>
      <c r="FXN926" s="80"/>
      <c r="FXO926" s="80"/>
      <c r="FXP926" s="80"/>
      <c r="FXQ926" s="80"/>
      <c r="FXR926" s="80"/>
      <c r="FXS926" s="80"/>
      <c r="FXT926" s="80"/>
      <c r="FXU926" s="80"/>
      <c r="FXV926" s="80"/>
      <c r="FXW926" s="80"/>
      <c r="FXX926" s="80"/>
      <c r="FXY926" s="80"/>
      <c r="FXZ926" s="80"/>
      <c r="FYA926" s="80"/>
      <c r="FYB926" s="80"/>
      <c r="FYC926" s="80"/>
      <c r="FYD926" s="80"/>
      <c r="FYE926" s="80"/>
      <c r="FYF926" s="80"/>
      <c r="FYG926" s="80"/>
      <c r="FYH926" s="80"/>
      <c r="FYI926" s="80"/>
      <c r="FYJ926" s="80"/>
      <c r="FYK926" s="80"/>
      <c r="FYL926" s="80"/>
      <c r="FYM926" s="80"/>
      <c r="FYN926" s="80"/>
      <c r="FYO926" s="80"/>
      <c r="FYP926" s="80"/>
      <c r="FYQ926" s="80"/>
      <c r="FYR926" s="80"/>
      <c r="FYS926" s="80"/>
      <c r="FYT926" s="80"/>
      <c r="FYU926" s="80"/>
      <c r="FYV926" s="80"/>
      <c r="FYW926" s="80"/>
      <c r="FYX926" s="80"/>
      <c r="FYY926" s="80"/>
      <c r="FYZ926" s="80"/>
      <c r="FZA926" s="80"/>
      <c r="FZB926" s="80"/>
      <c r="FZC926" s="80"/>
      <c r="FZD926" s="80"/>
      <c r="FZE926" s="80"/>
      <c r="FZF926" s="80"/>
      <c r="FZG926" s="80"/>
      <c r="FZH926" s="80"/>
      <c r="FZI926" s="80"/>
      <c r="FZJ926" s="80"/>
      <c r="FZK926" s="80"/>
      <c r="FZL926" s="80"/>
      <c r="FZM926" s="80"/>
      <c r="FZN926" s="80"/>
      <c r="FZO926" s="80"/>
      <c r="FZP926" s="80"/>
      <c r="FZQ926" s="80"/>
      <c r="FZR926" s="80"/>
      <c r="FZS926" s="80"/>
      <c r="FZT926" s="80"/>
      <c r="FZU926" s="80"/>
      <c r="FZV926" s="80"/>
      <c r="FZW926" s="80"/>
      <c r="FZX926" s="80"/>
      <c r="FZY926" s="80"/>
      <c r="FZZ926" s="80"/>
      <c r="GAA926" s="80"/>
      <c r="GAB926" s="80"/>
      <c r="GAC926" s="80"/>
      <c r="GAD926" s="80"/>
      <c r="GAE926" s="80"/>
      <c r="GAF926" s="80"/>
      <c r="GAG926" s="80"/>
      <c r="GAH926" s="80"/>
      <c r="GAI926" s="80"/>
      <c r="GAJ926" s="80"/>
      <c r="GAK926" s="80"/>
      <c r="GAL926" s="80"/>
      <c r="GAM926" s="80"/>
      <c r="GAN926" s="80"/>
      <c r="GAO926" s="80"/>
      <c r="GAP926" s="80"/>
      <c r="GAQ926" s="80"/>
      <c r="GAR926" s="80"/>
      <c r="GAS926" s="80"/>
      <c r="GAT926" s="80"/>
      <c r="GAU926" s="80"/>
      <c r="GAV926" s="80"/>
      <c r="GAW926" s="80"/>
      <c r="GAX926" s="80"/>
      <c r="GAY926" s="80"/>
      <c r="GAZ926" s="80"/>
      <c r="GBA926" s="80"/>
      <c r="GBB926" s="80"/>
      <c r="GBC926" s="80"/>
      <c r="GBD926" s="80"/>
      <c r="GBE926" s="80"/>
      <c r="GBF926" s="80"/>
      <c r="GBG926" s="80"/>
      <c r="GBH926" s="80"/>
      <c r="GBI926" s="80"/>
      <c r="GBJ926" s="80"/>
      <c r="GBK926" s="80"/>
      <c r="GBL926" s="80"/>
      <c r="GBM926" s="80"/>
      <c r="GBN926" s="80"/>
      <c r="GBO926" s="80"/>
      <c r="GBP926" s="80"/>
      <c r="GBQ926" s="80"/>
      <c r="GBR926" s="80"/>
      <c r="GBS926" s="80"/>
      <c r="GBT926" s="80"/>
      <c r="GBU926" s="80"/>
      <c r="GBV926" s="80"/>
      <c r="GBW926" s="80"/>
      <c r="GBX926" s="80"/>
      <c r="GBY926" s="80"/>
      <c r="GBZ926" s="80"/>
      <c r="GCA926" s="80"/>
      <c r="GCB926" s="80"/>
      <c r="GCC926" s="80"/>
      <c r="GCD926" s="80"/>
      <c r="GCE926" s="80"/>
      <c r="GCF926" s="80"/>
      <c r="GCG926" s="80"/>
      <c r="GCH926" s="80"/>
      <c r="GCI926" s="80"/>
      <c r="GCJ926" s="80"/>
      <c r="GCK926" s="80"/>
      <c r="GCL926" s="80"/>
      <c r="GCM926" s="80"/>
      <c r="GCN926" s="80"/>
      <c r="GCO926" s="80"/>
      <c r="GCP926" s="80"/>
      <c r="GCQ926" s="80"/>
      <c r="GCR926" s="80"/>
      <c r="GCS926" s="80"/>
      <c r="GCT926" s="80"/>
      <c r="GCU926" s="80"/>
      <c r="GCV926" s="80"/>
      <c r="GCW926" s="80"/>
      <c r="GCX926" s="80"/>
      <c r="GCY926" s="80"/>
      <c r="GCZ926" s="80"/>
      <c r="GDA926" s="80"/>
      <c r="GDB926" s="80"/>
      <c r="GDC926" s="80"/>
      <c r="GDD926" s="80"/>
      <c r="GDE926" s="80"/>
      <c r="GDF926" s="80"/>
      <c r="GDG926" s="80"/>
      <c r="GDH926" s="80"/>
      <c r="GDI926" s="80"/>
      <c r="GDJ926" s="80"/>
      <c r="GDK926" s="80"/>
      <c r="GDL926" s="80"/>
      <c r="GDM926" s="80"/>
      <c r="GDN926" s="80"/>
      <c r="GDO926" s="80"/>
      <c r="GDP926" s="80"/>
      <c r="GDQ926" s="80"/>
      <c r="GDR926" s="80"/>
      <c r="GDS926" s="80"/>
      <c r="GDT926" s="80"/>
      <c r="GDU926" s="80"/>
      <c r="GDV926" s="80"/>
      <c r="GDW926" s="80"/>
      <c r="GDX926" s="80"/>
      <c r="GDY926" s="80"/>
      <c r="GDZ926" s="80"/>
      <c r="GEA926" s="80"/>
      <c r="GEB926" s="80"/>
      <c r="GEC926" s="80"/>
      <c r="GED926" s="80"/>
      <c r="GEE926" s="80"/>
      <c r="GEF926" s="80"/>
      <c r="GEG926" s="80"/>
      <c r="GEH926" s="80"/>
      <c r="GEI926" s="80"/>
      <c r="GEJ926" s="80"/>
      <c r="GEK926" s="80"/>
      <c r="GEL926" s="80"/>
      <c r="GEM926" s="80"/>
      <c r="GEN926" s="80"/>
      <c r="GEO926" s="80"/>
      <c r="GEP926" s="80"/>
      <c r="GEQ926" s="80"/>
      <c r="GER926" s="80"/>
      <c r="GES926" s="80"/>
      <c r="GET926" s="80"/>
      <c r="GEU926" s="80"/>
      <c r="GEV926" s="80"/>
      <c r="GEW926" s="80"/>
      <c r="GEX926" s="80"/>
      <c r="GEY926" s="80"/>
      <c r="GEZ926" s="80"/>
      <c r="GFA926" s="80"/>
      <c r="GFB926" s="80"/>
      <c r="GFC926" s="80"/>
      <c r="GFD926" s="80"/>
      <c r="GFE926" s="80"/>
      <c r="GFF926" s="80"/>
      <c r="GFG926" s="80"/>
      <c r="GFH926" s="80"/>
      <c r="GFI926" s="80"/>
      <c r="GFJ926" s="80"/>
      <c r="GFK926" s="80"/>
      <c r="GFL926" s="80"/>
      <c r="GFM926" s="80"/>
      <c r="GFN926" s="80"/>
      <c r="GFO926" s="80"/>
      <c r="GFP926" s="80"/>
      <c r="GFQ926" s="80"/>
      <c r="GFR926" s="80"/>
      <c r="GFS926" s="80"/>
      <c r="GFT926" s="80"/>
      <c r="GFU926" s="80"/>
      <c r="GFV926" s="80"/>
      <c r="GFW926" s="80"/>
      <c r="GFX926" s="80"/>
      <c r="GFY926" s="80"/>
      <c r="GFZ926" s="80"/>
      <c r="GGA926" s="80"/>
      <c r="GGB926" s="80"/>
      <c r="GGC926" s="80"/>
      <c r="GGD926" s="80"/>
      <c r="GGE926" s="80"/>
      <c r="GGF926" s="80"/>
      <c r="GGG926" s="80"/>
      <c r="GGH926" s="80"/>
      <c r="GGI926" s="80"/>
      <c r="GGJ926" s="80"/>
      <c r="GGK926" s="80"/>
      <c r="GGL926" s="80"/>
      <c r="GGM926" s="80"/>
      <c r="GGN926" s="80"/>
      <c r="GGO926" s="80"/>
      <c r="GGP926" s="80"/>
      <c r="GGQ926" s="80"/>
      <c r="GGR926" s="80"/>
      <c r="GGS926" s="80"/>
      <c r="GGT926" s="80"/>
      <c r="GGU926" s="80"/>
      <c r="GGV926" s="80"/>
      <c r="GGW926" s="80"/>
      <c r="GGX926" s="80"/>
      <c r="GGY926" s="80"/>
      <c r="GGZ926" s="80"/>
      <c r="GHA926" s="80"/>
      <c r="GHB926" s="80"/>
      <c r="GHC926" s="80"/>
      <c r="GHD926" s="80"/>
      <c r="GHE926" s="80"/>
      <c r="GHF926" s="80"/>
      <c r="GHG926" s="80"/>
      <c r="GHH926" s="80"/>
      <c r="GHI926" s="80"/>
      <c r="GHJ926" s="80"/>
      <c r="GHK926" s="80"/>
      <c r="GHL926" s="80"/>
      <c r="GHM926" s="80"/>
      <c r="GHN926" s="80"/>
      <c r="GHO926" s="80"/>
      <c r="GHP926" s="80"/>
      <c r="GHQ926" s="80"/>
      <c r="GHR926" s="80"/>
      <c r="GHS926" s="80"/>
      <c r="GHT926" s="80"/>
      <c r="GHU926" s="80"/>
      <c r="GHV926" s="80"/>
      <c r="GHW926" s="80"/>
      <c r="GHX926" s="80"/>
      <c r="GHY926" s="80"/>
      <c r="GHZ926" s="80"/>
      <c r="GIA926" s="80"/>
      <c r="GIB926" s="80"/>
      <c r="GIC926" s="80"/>
      <c r="GID926" s="80"/>
      <c r="GIE926" s="80"/>
      <c r="GIF926" s="80"/>
      <c r="GIG926" s="80"/>
      <c r="GIH926" s="80"/>
      <c r="GII926" s="80"/>
      <c r="GIJ926" s="80"/>
      <c r="GIK926" s="80"/>
      <c r="GIL926" s="80"/>
      <c r="GIM926" s="80"/>
      <c r="GIN926" s="80"/>
      <c r="GIO926" s="80"/>
      <c r="GIP926" s="80"/>
      <c r="GIQ926" s="80"/>
      <c r="GIR926" s="80"/>
      <c r="GIS926" s="80"/>
      <c r="GIT926" s="80"/>
      <c r="GIU926" s="80"/>
      <c r="GIV926" s="80"/>
      <c r="GIW926" s="80"/>
      <c r="GIX926" s="80"/>
      <c r="GIY926" s="80"/>
      <c r="GIZ926" s="80"/>
      <c r="GJA926" s="80"/>
      <c r="GJB926" s="80"/>
      <c r="GJC926" s="80"/>
      <c r="GJD926" s="80"/>
      <c r="GJE926" s="80"/>
      <c r="GJF926" s="80"/>
      <c r="GJG926" s="80"/>
      <c r="GJH926" s="80"/>
      <c r="GJI926" s="80"/>
      <c r="GJJ926" s="80"/>
      <c r="GJK926" s="80"/>
      <c r="GJL926" s="80"/>
      <c r="GJM926" s="80"/>
      <c r="GJN926" s="80"/>
      <c r="GJO926" s="80"/>
      <c r="GJP926" s="80"/>
      <c r="GJQ926" s="80"/>
      <c r="GJR926" s="80"/>
      <c r="GJS926" s="80"/>
      <c r="GJT926" s="80"/>
      <c r="GJU926" s="80"/>
      <c r="GJV926" s="80"/>
      <c r="GJW926" s="80"/>
      <c r="GJX926" s="80"/>
      <c r="GJY926" s="80"/>
      <c r="GJZ926" s="80"/>
      <c r="GKA926" s="80"/>
      <c r="GKB926" s="80"/>
      <c r="GKC926" s="80"/>
      <c r="GKD926" s="80"/>
      <c r="GKE926" s="80"/>
      <c r="GKF926" s="80"/>
      <c r="GKG926" s="80"/>
      <c r="GKH926" s="80"/>
      <c r="GKI926" s="80"/>
      <c r="GKJ926" s="80"/>
      <c r="GKK926" s="80"/>
      <c r="GKL926" s="80"/>
      <c r="GKM926" s="80"/>
      <c r="GKN926" s="80"/>
      <c r="GKO926" s="80"/>
      <c r="GKP926" s="80"/>
      <c r="GKQ926" s="80"/>
      <c r="GKR926" s="80"/>
      <c r="GKS926" s="80"/>
      <c r="GKT926" s="80"/>
      <c r="GKU926" s="80"/>
      <c r="GKV926" s="80"/>
      <c r="GKW926" s="80"/>
      <c r="GKX926" s="80"/>
      <c r="GKY926" s="80"/>
      <c r="GKZ926" s="80"/>
      <c r="GLA926" s="80"/>
      <c r="GLB926" s="80"/>
      <c r="GLC926" s="80"/>
      <c r="GLD926" s="80"/>
      <c r="GLE926" s="80"/>
      <c r="GLF926" s="80"/>
      <c r="GLG926" s="80"/>
      <c r="GLH926" s="80"/>
      <c r="GLI926" s="80"/>
      <c r="GLJ926" s="80"/>
      <c r="GLK926" s="80"/>
      <c r="GLL926" s="80"/>
      <c r="GLM926" s="80"/>
      <c r="GLN926" s="80"/>
      <c r="GLO926" s="80"/>
      <c r="GLP926" s="80"/>
      <c r="GLQ926" s="80"/>
      <c r="GLR926" s="80"/>
      <c r="GLS926" s="80"/>
      <c r="GLT926" s="80"/>
      <c r="GLU926" s="80"/>
      <c r="GLV926" s="80"/>
      <c r="GLW926" s="80"/>
      <c r="GLX926" s="80"/>
      <c r="GLY926" s="80"/>
      <c r="GLZ926" s="80"/>
      <c r="GMA926" s="80"/>
      <c r="GMB926" s="80"/>
      <c r="GMC926" s="80"/>
      <c r="GMD926" s="80"/>
      <c r="GME926" s="80"/>
      <c r="GMF926" s="80"/>
      <c r="GMG926" s="80"/>
      <c r="GMH926" s="80"/>
      <c r="GMI926" s="80"/>
      <c r="GMJ926" s="80"/>
      <c r="GMK926" s="80"/>
      <c r="GML926" s="80"/>
      <c r="GMM926" s="80"/>
      <c r="GMN926" s="80"/>
      <c r="GMO926" s="80"/>
      <c r="GMP926" s="80"/>
      <c r="GMQ926" s="80"/>
      <c r="GMR926" s="80"/>
      <c r="GMS926" s="80"/>
      <c r="GMT926" s="80"/>
      <c r="GMU926" s="80"/>
      <c r="GMV926" s="80"/>
      <c r="GMW926" s="80"/>
      <c r="GMX926" s="80"/>
      <c r="GMY926" s="80"/>
      <c r="GMZ926" s="80"/>
      <c r="GNA926" s="80"/>
      <c r="GNB926" s="80"/>
      <c r="GNC926" s="80"/>
      <c r="GND926" s="80"/>
      <c r="GNE926" s="80"/>
      <c r="GNF926" s="80"/>
      <c r="GNG926" s="80"/>
      <c r="GNH926" s="80"/>
      <c r="GNI926" s="80"/>
      <c r="GNJ926" s="80"/>
      <c r="GNK926" s="80"/>
      <c r="GNL926" s="80"/>
      <c r="GNM926" s="80"/>
      <c r="GNN926" s="80"/>
      <c r="GNO926" s="80"/>
      <c r="GNP926" s="80"/>
      <c r="GNQ926" s="80"/>
      <c r="GNR926" s="80"/>
      <c r="GNS926" s="80"/>
      <c r="GNT926" s="80"/>
      <c r="GNU926" s="80"/>
      <c r="GNV926" s="80"/>
      <c r="GNW926" s="80"/>
      <c r="GNX926" s="80"/>
      <c r="GNY926" s="80"/>
      <c r="GNZ926" s="80"/>
      <c r="GOA926" s="80"/>
      <c r="GOB926" s="80"/>
      <c r="GOC926" s="80"/>
      <c r="GOD926" s="80"/>
      <c r="GOE926" s="80"/>
      <c r="GOF926" s="80"/>
      <c r="GOG926" s="80"/>
      <c r="GOH926" s="80"/>
      <c r="GOI926" s="80"/>
      <c r="GOJ926" s="80"/>
      <c r="GOK926" s="80"/>
      <c r="GOL926" s="80"/>
      <c r="GOM926" s="80"/>
      <c r="GON926" s="80"/>
      <c r="GOO926" s="80"/>
      <c r="GOP926" s="80"/>
      <c r="GOQ926" s="80"/>
      <c r="GOR926" s="80"/>
      <c r="GOS926" s="80"/>
      <c r="GOT926" s="80"/>
      <c r="GOU926" s="80"/>
      <c r="GOV926" s="80"/>
      <c r="GOW926" s="80"/>
      <c r="GOX926" s="80"/>
      <c r="GOY926" s="80"/>
      <c r="GOZ926" s="80"/>
      <c r="GPA926" s="80"/>
      <c r="GPB926" s="80"/>
      <c r="GPC926" s="80"/>
      <c r="GPD926" s="80"/>
      <c r="GPE926" s="80"/>
      <c r="GPF926" s="80"/>
      <c r="GPG926" s="80"/>
      <c r="GPH926" s="80"/>
      <c r="GPI926" s="80"/>
      <c r="GPJ926" s="80"/>
      <c r="GPK926" s="80"/>
      <c r="GPL926" s="80"/>
      <c r="GPM926" s="80"/>
      <c r="GPN926" s="80"/>
      <c r="GPO926" s="80"/>
      <c r="GPP926" s="80"/>
      <c r="GPQ926" s="80"/>
      <c r="GPR926" s="80"/>
      <c r="GPS926" s="80"/>
      <c r="GPT926" s="80"/>
      <c r="GPU926" s="80"/>
      <c r="GPV926" s="80"/>
      <c r="GPW926" s="80"/>
      <c r="GPX926" s="80"/>
      <c r="GPY926" s="80"/>
      <c r="GPZ926" s="80"/>
      <c r="GQA926" s="80"/>
      <c r="GQB926" s="80"/>
      <c r="GQC926" s="80"/>
      <c r="GQD926" s="80"/>
      <c r="GQE926" s="80"/>
      <c r="GQF926" s="80"/>
      <c r="GQG926" s="80"/>
      <c r="GQH926" s="80"/>
      <c r="GQI926" s="80"/>
      <c r="GQJ926" s="80"/>
      <c r="GQK926" s="80"/>
      <c r="GQL926" s="80"/>
      <c r="GQM926" s="80"/>
      <c r="GQN926" s="80"/>
      <c r="GQO926" s="80"/>
      <c r="GQP926" s="80"/>
      <c r="GQQ926" s="80"/>
      <c r="GQR926" s="80"/>
      <c r="GQS926" s="80"/>
      <c r="GQT926" s="80"/>
      <c r="GQU926" s="80"/>
      <c r="GQV926" s="80"/>
      <c r="GQW926" s="80"/>
      <c r="GQX926" s="80"/>
      <c r="GQY926" s="80"/>
      <c r="GQZ926" s="80"/>
      <c r="GRA926" s="80"/>
      <c r="GRB926" s="80"/>
      <c r="GRC926" s="80"/>
      <c r="GRD926" s="80"/>
      <c r="GRE926" s="80"/>
      <c r="GRF926" s="80"/>
      <c r="GRG926" s="80"/>
      <c r="GRH926" s="80"/>
      <c r="GRI926" s="80"/>
      <c r="GRJ926" s="80"/>
      <c r="GRK926" s="80"/>
      <c r="GRL926" s="80"/>
      <c r="GRM926" s="80"/>
      <c r="GRN926" s="80"/>
      <c r="GRO926" s="80"/>
      <c r="GRP926" s="80"/>
      <c r="GRQ926" s="80"/>
      <c r="GRR926" s="80"/>
      <c r="GRS926" s="80"/>
      <c r="GRT926" s="80"/>
      <c r="GRU926" s="80"/>
      <c r="GRV926" s="80"/>
      <c r="GRW926" s="80"/>
      <c r="GRX926" s="80"/>
      <c r="GRY926" s="80"/>
      <c r="GRZ926" s="80"/>
      <c r="GSA926" s="80"/>
      <c r="GSB926" s="80"/>
      <c r="GSC926" s="80"/>
      <c r="GSD926" s="80"/>
      <c r="GSE926" s="80"/>
      <c r="GSF926" s="80"/>
      <c r="GSG926" s="80"/>
      <c r="GSH926" s="80"/>
      <c r="GSI926" s="80"/>
      <c r="GSJ926" s="80"/>
      <c r="GSK926" s="80"/>
      <c r="GSL926" s="80"/>
      <c r="GSM926" s="80"/>
      <c r="GSN926" s="80"/>
      <c r="GSO926" s="80"/>
      <c r="GSP926" s="80"/>
      <c r="GSQ926" s="80"/>
      <c r="GSR926" s="80"/>
      <c r="GSS926" s="80"/>
      <c r="GST926" s="80"/>
      <c r="GSU926" s="80"/>
      <c r="GSV926" s="80"/>
      <c r="GSW926" s="80"/>
      <c r="GSX926" s="80"/>
      <c r="GSY926" s="80"/>
      <c r="GSZ926" s="80"/>
      <c r="GTA926" s="80"/>
      <c r="GTB926" s="80"/>
      <c r="GTC926" s="80"/>
      <c r="GTD926" s="80"/>
      <c r="GTE926" s="80"/>
      <c r="GTF926" s="80"/>
      <c r="GTG926" s="80"/>
      <c r="GTH926" s="80"/>
      <c r="GTI926" s="80"/>
      <c r="GTJ926" s="80"/>
      <c r="GTK926" s="80"/>
      <c r="GTL926" s="80"/>
      <c r="GTM926" s="80"/>
      <c r="GTN926" s="80"/>
      <c r="GTO926" s="80"/>
      <c r="GTP926" s="80"/>
      <c r="GTQ926" s="80"/>
      <c r="GTR926" s="80"/>
      <c r="GTS926" s="80"/>
      <c r="GTT926" s="80"/>
      <c r="GTU926" s="80"/>
      <c r="GTV926" s="80"/>
      <c r="GTW926" s="80"/>
      <c r="GTX926" s="80"/>
      <c r="GTY926" s="80"/>
      <c r="GTZ926" s="80"/>
      <c r="GUA926" s="80"/>
      <c r="GUB926" s="80"/>
      <c r="GUC926" s="80"/>
      <c r="GUD926" s="80"/>
      <c r="GUE926" s="80"/>
      <c r="GUF926" s="80"/>
      <c r="GUG926" s="80"/>
      <c r="GUH926" s="80"/>
      <c r="GUI926" s="80"/>
      <c r="GUJ926" s="80"/>
      <c r="GUK926" s="80"/>
      <c r="GUL926" s="80"/>
      <c r="GUM926" s="80"/>
      <c r="GUN926" s="80"/>
      <c r="GUO926" s="80"/>
      <c r="GUP926" s="80"/>
      <c r="GUQ926" s="80"/>
      <c r="GUR926" s="80"/>
      <c r="GUS926" s="80"/>
      <c r="GUT926" s="80"/>
      <c r="GUU926" s="80"/>
      <c r="GUV926" s="80"/>
      <c r="GUW926" s="80"/>
      <c r="GUX926" s="80"/>
      <c r="GUY926" s="80"/>
      <c r="GUZ926" s="80"/>
      <c r="GVA926" s="80"/>
      <c r="GVB926" s="80"/>
      <c r="GVC926" s="80"/>
      <c r="GVD926" s="80"/>
      <c r="GVE926" s="80"/>
      <c r="GVF926" s="80"/>
      <c r="GVG926" s="80"/>
      <c r="GVH926" s="80"/>
      <c r="GVI926" s="80"/>
      <c r="GVJ926" s="80"/>
      <c r="GVK926" s="80"/>
      <c r="GVL926" s="80"/>
      <c r="GVM926" s="80"/>
      <c r="GVN926" s="80"/>
      <c r="GVO926" s="80"/>
      <c r="GVP926" s="80"/>
      <c r="GVQ926" s="80"/>
      <c r="GVR926" s="80"/>
      <c r="GVS926" s="80"/>
      <c r="GVT926" s="80"/>
      <c r="GVU926" s="80"/>
      <c r="GVV926" s="80"/>
      <c r="GVW926" s="80"/>
      <c r="GVX926" s="80"/>
      <c r="GVY926" s="80"/>
      <c r="GVZ926" s="80"/>
      <c r="GWA926" s="80"/>
      <c r="GWB926" s="80"/>
      <c r="GWC926" s="80"/>
      <c r="GWD926" s="80"/>
      <c r="GWE926" s="80"/>
      <c r="GWF926" s="80"/>
      <c r="GWG926" s="80"/>
      <c r="GWH926" s="80"/>
      <c r="GWI926" s="80"/>
      <c r="GWJ926" s="80"/>
      <c r="GWK926" s="80"/>
      <c r="GWL926" s="80"/>
      <c r="GWM926" s="80"/>
      <c r="GWN926" s="80"/>
      <c r="GWO926" s="80"/>
      <c r="GWP926" s="80"/>
      <c r="GWQ926" s="80"/>
      <c r="GWR926" s="80"/>
      <c r="GWS926" s="80"/>
      <c r="GWT926" s="80"/>
      <c r="GWU926" s="80"/>
      <c r="GWV926" s="80"/>
      <c r="GWW926" s="80"/>
      <c r="GWX926" s="80"/>
      <c r="GWY926" s="80"/>
      <c r="GWZ926" s="80"/>
      <c r="GXA926" s="80"/>
      <c r="GXB926" s="80"/>
      <c r="GXC926" s="80"/>
      <c r="GXD926" s="80"/>
      <c r="GXE926" s="80"/>
      <c r="GXF926" s="80"/>
      <c r="GXG926" s="80"/>
      <c r="GXH926" s="80"/>
      <c r="GXI926" s="80"/>
      <c r="GXJ926" s="80"/>
      <c r="GXK926" s="80"/>
      <c r="GXL926" s="80"/>
      <c r="GXM926" s="80"/>
      <c r="GXN926" s="80"/>
      <c r="GXO926" s="80"/>
      <c r="GXP926" s="80"/>
      <c r="GXQ926" s="80"/>
      <c r="GXR926" s="80"/>
      <c r="GXS926" s="80"/>
      <c r="GXT926" s="80"/>
      <c r="GXU926" s="80"/>
      <c r="GXV926" s="80"/>
      <c r="GXW926" s="80"/>
      <c r="GXX926" s="80"/>
      <c r="GXY926" s="80"/>
      <c r="GXZ926" s="80"/>
      <c r="GYA926" s="80"/>
      <c r="GYB926" s="80"/>
      <c r="GYC926" s="80"/>
      <c r="GYD926" s="80"/>
      <c r="GYE926" s="80"/>
      <c r="GYF926" s="80"/>
      <c r="GYG926" s="80"/>
      <c r="GYH926" s="80"/>
      <c r="GYI926" s="80"/>
      <c r="GYJ926" s="80"/>
      <c r="GYK926" s="80"/>
      <c r="GYL926" s="80"/>
      <c r="GYM926" s="80"/>
      <c r="GYN926" s="80"/>
      <c r="GYO926" s="80"/>
      <c r="GYP926" s="80"/>
      <c r="GYQ926" s="80"/>
      <c r="GYR926" s="80"/>
      <c r="GYS926" s="80"/>
      <c r="GYT926" s="80"/>
      <c r="GYU926" s="80"/>
      <c r="GYV926" s="80"/>
      <c r="GYW926" s="80"/>
      <c r="GYX926" s="80"/>
      <c r="GYY926" s="80"/>
      <c r="GYZ926" s="80"/>
      <c r="GZA926" s="80"/>
      <c r="GZB926" s="80"/>
      <c r="GZC926" s="80"/>
      <c r="GZD926" s="80"/>
      <c r="GZE926" s="80"/>
      <c r="GZF926" s="80"/>
      <c r="GZG926" s="80"/>
      <c r="GZH926" s="80"/>
      <c r="GZI926" s="80"/>
      <c r="GZJ926" s="80"/>
      <c r="GZK926" s="80"/>
      <c r="GZL926" s="80"/>
      <c r="GZM926" s="80"/>
      <c r="GZN926" s="80"/>
      <c r="GZO926" s="80"/>
      <c r="GZP926" s="80"/>
      <c r="GZQ926" s="80"/>
      <c r="GZR926" s="80"/>
      <c r="GZS926" s="80"/>
      <c r="GZT926" s="80"/>
      <c r="GZU926" s="80"/>
      <c r="GZV926" s="80"/>
      <c r="GZW926" s="80"/>
      <c r="GZX926" s="80"/>
      <c r="GZY926" s="80"/>
      <c r="GZZ926" s="80"/>
      <c r="HAA926" s="80"/>
      <c r="HAB926" s="80"/>
      <c r="HAC926" s="80"/>
      <c r="HAD926" s="80"/>
      <c r="HAE926" s="80"/>
      <c r="HAF926" s="80"/>
      <c r="HAG926" s="80"/>
      <c r="HAH926" s="80"/>
      <c r="HAI926" s="80"/>
      <c r="HAJ926" s="80"/>
      <c r="HAK926" s="80"/>
      <c r="HAL926" s="80"/>
      <c r="HAM926" s="80"/>
      <c r="HAN926" s="80"/>
      <c r="HAO926" s="80"/>
      <c r="HAP926" s="80"/>
      <c r="HAQ926" s="80"/>
      <c r="HAR926" s="80"/>
      <c r="HAS926" s="80"/>
      <c r="HAT926" s="80"/>
      <c r="HAU926" s="80"/>
      <c r="HAV926" s="80"/>
      <c r="HAW926" s="80"/>
      <c r="HAX926" s="80"/>
      <c r="HAY926" s="80"/>
      <c r="HAZ926" s="80"/>
      <c r="HBA926" s="80"/>
      <c r="HBB926" s="80"/>
      <c r="HBC926" s="80"/>
      <c r="HBD926" s="80"/>
      <c r="HBE926" s="80"/>
      <c r="HBF926" s="80"/>
      <c r="HBG926" s="80"/>
      <c r="HBH926" s="80"/>
      <c r="HBI926" s="80"/>
      <c r="HBJ926" s="80"/>
      <c r="HBK926" s="80"/>
      <c r="HBL926" s="80"/>
      <c r="HBM926" s="80"/>
      <c r="HBN926" s="80"/>
      <c r="HBO926" s="80"/>
      <c r="HBP926" s="80"/>
      <c r="HBQ926" s="80"/>
      <c r="HBR926" s="80"/>
      <c r="HBS926" s="80"/>
      <c r="HBT926" s="80"/>
      <c r="HBU926" s="80"/>
      <c r="HBV926" s="80"/>
      <c r="HBW926" s="80"/>
      <c r="HBX926" s="80"/>
      <c r="HBY926" s="80"/>
      <c r="HBZ926" s="80"/>
      <c r="HCA926" s="80"/>
      <c r="HCB926" s="80"/>
      <c r="HCC926" s="80"/>
      <c r="HCD926" s="80"/>
      <c r="HCE926" s="80"/>
      <c r="HCF926" s="80"/>
      <c r="HCG926" s="80"/>
      <c r="HCH926" s="80"/>
      <c r="HCI926" s="80"/>
      <c r="HCJ926" s="80"/>
      <c r="HCK926" s="80"/>
      <c r="HCL926" s="80"/>
      <c r="HCM926" s="80"/>
      <c r="HCN926" s="80"/>
      <c r="HCO926" s="80"/>
      <c r="HCP926" s="80"/>
      <c r="HCQ926" s="80"/>
      <c r="HCR926" s="80"/>
      <c r="HCS926" s="80"/>
      <c r="HCT926" s="80"/>
      <c r="HCU926" s="80"/>
      <c r="HCV926" s="80"/>
      <c r="HCW926" s="80"/>
      <c r="HCX926" s="80"/>
      <c r="HCY926" s="80"/>
      <c r="HCZ926" s="80"/>
      <c r="HDA926" s="80"/>
      <c r="HDB926" s="80"/>
      <c r="HDC926" s="80"/>
      <c r="HDD926" s="80"/>
      <c r="HDE926" s="80"/>
      <c r="HDF926" s="80"/>
      <c r="HDG926" s="80"/>
      <c r="HDH926" s="80"/>
      <c r="HDI926" s="80"/>
      <c r="HDJ926" s="80"/>
      <c r="HDK926" s="80"/>
      <c r="HDL926" s="80"/>
      <c r="HDM926" s="80"/>
      <c r="HDN926" s="80"/>
      <c r="HDO926" s="80"/>
      <c r="HDP926" s="80"/>
      <c r="HDQ926" s="80"/>
      <c r="HDR926" s="80"/>
      <c r="HDS926" s="80"/>
      <c r="HDT926" s="80"/>
      <c r="HDU926" s="80"/>
      <c r="HDV926" s="80"/>
      <c r="HDW926" s="80"/>
      <c r="HDX926" s="80"/>
      <c r="HDY926" s="80"/>
      <c r="HDZ926" s="80"/>
      <c r="HEA926" s="80"/>
      <c r="HEB926" s="80"/>
      <c r="HEC926" s="80"/>
      <c r="HED926" s="80"/>
      <c r="HEE926" s="80"/>
      <c r="HEF926" s="80"/>
      <c r="HEG926" s="80"/>
      <c r="HEH926" s="80"/>
      <c r="HEI926" s="80"/>
      <c r="HEJ926" s="80"/>
      <c r="HEK926" s="80"/>
      <c r="HEL926" s="80"/>
      <c r="HEM926" s="80"/>
      <c r="HEN926" s="80"/>
      <c r="HEO926" s="80"/>
      <c r="HEP926" s="80"/>
      <c r="HEQ926" s="80"/>
      <c r="HER926" s="80"/>
      <c r="HES926" s="80"/>
      <c r="HET926" s="80"/>
      <c r="HEU926" s="80"/>
      <c r="HEV926" s="80"/>
      <c r="HEW926" s="80"/>
      <c r="HEX926" s="80"/>
      <c r="HEY926" s="80"/>
      <c r="HEZ926" s="80"/>
      <c r="HFA926" s="80"/>
      <c r="HFB926" s="80"/>
      <c r="HFC926" s="80"/>
      <c r="HFD926" s="80"/>
      <c r="HFE926" s="80"/>
      <c r="HFF926" s="80"/>
      <c r="HFG926" s="80"/>
      <c r="HFH926" s="80"/>
      <c r="HFI926" s="80"/>
      <c r="HFJ926" s="80"/>
      <c r="HFK926" s="80"/>
      <c r="HFL926" s="80"/>
      <c r="HFM926" s="80"/>
      <c r="HFN926" s="80"/>
      <c r="HFO926" s="80"/>
      <c r="HFP926" s="80"/>
      <c r="HFQ926" s="80"/>
      <c r="HFR926" s="80"/>
      <c r="HFS926" s="80"/>
      <c r="HFT926" s="80"/>
      <c r="HFU926" s="80"/>
      <c r="HFV926" s="80"/>
      <c r="HFW926" s="80"/>
      <c r="HFX926" s="80"/>
      <c r="HFY926" s="80"/>
      <c r="HFZ926" s="80"/>
      <c r="HGA926" s="80"/>
      <c r="HGB926" s="80"/>
      <c r="HGC926" s="80"/>
      <c r="HGD926" s="80"/>
      <c r="HGE926" s="80"/>
      <c r="HGF926" s="80"/>
      <c r="HGG926" s="80"/>
      <c r="HGH926" s="80"/>
      <c r="HGI926" s="80"/>
      <c r="HGJ926" s="80"/>
      <c r="HGK926" s="80"/>
      <c r="HGL926" s="80"/>
      <c r="HGM926" s="80"/>
      <c r="HGN926" s="80"/>
      <c r="HGO926" s="80"/>
      <c r="HGP926" s="80"/>
      <c r="HGQ926" s="80"/>
      <c r="HGR926" s="80"/>
      <c r="HGS926" s="80"/>
      <c r="HGT926" s="80"/>
      <c r="HGU926" s="80"/>
      <c r="HGV926" s="80"/>
      <c r="HGW926" s="80"/>
      <c r="HGX926" s="80"/>
      <c r="HGY926" s="80"/>
      <c r="HGZ926" s="80"/>
      <c r="HHA926" s="80"/>
      <c r="HHB926" s="80"/>
      <c r="HHC926" s="80"/>
      <c r="HHD926" s="80"/>
      <c r="HHE926" s="80"/>
      <c r="HHF926" s="80"/>
      <c r="HHG926" s="80"/>
      <c r="HHH926" s="80"/>
      <c r="HHI926" s="80"/>
      <c r="HHJ926" s="80"/>
      <c r="HHK926" s="80"/>
      <c r="HHL926" s="80"/>
      <c r="HHM926" s="80"/>
      <c r="HHN926" s="80"/>
      <c r="HHO926" s="80"/>
      <c r="HHP926" s="80"/>
      <c r="HHQ926" s="80"/>
      <c r="HHR926" s="80"/>
      <c r="HHS926" s="80"/>
      <c r="HHT926" s="80"/>
      <c r="HHU926" s="80"/>
      <c r="HHV926" s="80"/>
      <c r="HHW926" s="80"/>
      <c r="HHX926" s="80"/>
      <c r="HHY926" s="80"/>
      <c r="HHZ926" s="80"/>
      <c r="HIA926" s="80"/>
      <c r="HIB926" s="80"/>
      <c r="HIC926" s="80"/>
      <c r="HID926" s="80"/>
      <c r="HIE926" s="80"/>
      <c r="HIF926" s="80"/>
      <c r="HIG926" s="80"/>
      <c r="HIH926" s="80"/>
      <c r="HII926" s="80"/>
      <c r="HIJ926" s="80"/>
      <c r="HIK926" s="80"/>
      <c r="HIL926" s="80"/>
      <c r="HIM926" s="80"/>
      <c r="HIN926" s="80"/>
      <c r="HIO926" s="80"/>
      <c r="HIP926" s="80"/>
      <c r="HIQ926" s="80"/>
      <c r="HIR926" s="80"/>
      <c r="HIS926" s="80"/>
      <c r="HIT926" s="80"/>
      <c r="HIU926" s="80"/>
      <c r="HIV926" s="80"/>
      <c r="HIW926" s="80"/>
      <c r="HIX926" s="80"/>
      <c r="HIY926" s="80"/>
      <c r="HIZ926" s="80"/>
      <c r="HJA926" s="80"/>
      <c r="HJB926" s="80"/>
      <c r="HJC926" s="80"/>
      <c r="HJD926" s="80"/>
      <c r="HJE926" s="80"/>
      <c r="HJF926" s="80"/>
      <c r="HJG926" s="80"/>
      <c r="HJH926" s="80"/>
      <c r="HJI926" s="80"/>
      <c r="HJJ926" s="80"/>
      <c r="HJK926" s="80"/>
      <c r="HJL926" s="80"/>
      <c r="HJM926" s="80"/>
      <c r="HJN926" s="80"/>
      <c r="HJO926" s="80"/>
      <c r="HJP926" s="80"/>
      <c r="HJQ926" s="80"/>
      <c r="HJR926" s="80"/>
      <c r="HJS926" s="80"/>
      <c r="HJT926" s="80"/>
      <c r="HJU926" s="80"/>
      <c r="HJV926" s="80"/>
      <c r="HJW926" s="80"/>
      <c r="HJX926" s="80"/>
      <c r="HJY926" s="80"/>
      <c r="HJZ926" s="80"/>
      <c r="HKA926" s="80"/>
      <c r="HKB926" s="80"/>
      <c r="HKC926" s="80"/>
      <c r="HKD926" s="80"/>
      <c r="HKE926" s="80"/>
      <c r="HKF926" s="80"/>
      <c r="HKG926" s="80"/>
      <c r="HKH926" s="80"/>
      <c r="HKI926" s="80"/>
      <c r="HKJ926" s="80"/>
      <c r="HKK926" s="80"/>
      <c r="HKL926" s="80"/>
      <c r="HKM926" s="80"/>
      <c r="HKN926" s="80"/>
      <c r="HKO926" s="80"/>
      <c r="HKP926" s="80"/>
      <c r="HKQ926" s="80"/>
      <c r="HKR926" s="80"/>
      <c r="HKS926" s="80"/>
      <c r="HKT926" s="80"/>
      <c r="HKU926" s="80"/>
      <c r="HKV926" s="80"/>
      <c r="HKW926" s="80"/>
      <c r="HKX926" s="80"/>
      <c r="HKY926" s="80"/>
      <c r="HKZ926" s="80"/>
      <c r="HLA926" s="80"/>
      <c r="HLB926" s="80"/>
      <c r="HLC926" s="80"/>
      <c r="HLD926" s="80"/>
      <c r="HLE926" s="80"/>
      <c r="HLF926" s="80"/>
      <c r="HLG926" s="80"/>
      <c r="HLH926" s="80"/>
      <c r="HLI926" s="80"/>
      <c r="HLJ926" s="80"/>
      <c r="HLK926" s="80"/>
      <c r="HLL926" s="80"/>
      <c r="HLM926" s="80"/>
      <c r="HLN926" s="80"/>
      <c r="HLO926" s="80"/>
      <c r="HLP926" s="80"/>
      <c r="HLQ926" s="80"/>
      <c r="HLR926" s="80"/>
      <c r="HLS926" s="80"/>
      <c r="HLT926" s="80"/>
      <c r="HLU926" s="80"/>
      <c r="HLV926" s="80"/>
      <c r="HLW926" s="80"/>
      <c r="HLX926" s="80"/>
      <c r="HLY926" s="80"/>
      <c r="HLZ926" s="80"/>
      <c r="HMA926" s="80"/>
      <c r="HMB926" s="80"/>
      <c r="HMC926" s="80"/>
      <c r="HMD926" s="80"/>
      <c r="HME926" s="80"/>
      <c r="HMF926" s="80"/>
      <c r="HMG926" s="80"/>
      <c r="HMH926" s="80"/>
      <c r="HMI926" s="80"/>
      <c r="HMJ926" s="80"/>
      <c r="HMK926" s="80"/>
      <c r="HML926" s="80"/>
      <c r="HMM926" s="80"/>
      <c r="HMN926" s="80"/>
      <c r="HMO926" s="80"/>
      <c r="HMP926" s="80"/>
      <c r="HMQ926" s="80"/>
      <c r="HMR926" s="80"/>
      <c r="HMS926" s="80"/>
      <c r="HMT926" s="80"/>
      <c r="HMU926" s="80"/>
      <c r="HMV926" s="80"/>
      <c r="HMW926" s="80"/>
      <c r="HMX926" s="80"/>
      <c r="HMY926" s="80"/>
      <c r="HMZ926" s="80"/>
      <c r="HNA926" s="80"/>
      <c r="HNB926" s="80"/>
      <c r="HNC926" s="80"/>
      <c r="HND926" s="80"/>
      <c r="HNE926" s="80"/>
      <c r="HNF926" s="80"/>
      <c r="HNG926" s="80"/>
      <c r="HNH926" s="80"/>
      <c r="HNI926" s="80"/>
      <c r="HNJ926" s="80"/>
      <c r="HNK926" s="80"/>
      <c r="HNL926" s="80"/>
      <c r="HNM926" s="80"/>
      <c r="HNN926" s="80"/>
      <c r="HNO926" s="80"/>
      <c r="HNP926" s="80"/>
      <c r="HNQ926" s="80"/>
      <c r="HNR926" s="80"/>
      <c r="HNS926" s="80"/>
      <c r="HNT926" s="80"/>
      <c r="HNU926" s="80"/>
      <c r="HNV926" s="80"/>
      <c r="HNW926" s="80"/>
      <c r="HNX926" s="80"/>
      <c r="HNY926" s="80"/>
      <c r="HNZ926" s="80"/>
      <c r="HOA926" s="80"/>
      <c r="HOB926" s="80"/>
      <c r="HOC926" s="80"/>
      <c r="HOD926" s="80"/>
      <c r="HOE926" s="80"/>
      <c r="HOF926" s="80"/>
      <c r="HOG926" s="80"/>
      <c r="HOH926" s="80"/>
      <c r="HOI926" s="80"/>
      <c r="HOJ926" s="80"/>
      <c r="HOK926" s="80"/>
      <c r="HOL926" s="80"/>
      <c r="HOM926" s="80"/>
      <c r="HON926" s="80"/>
      <c r="HOO926" s="80"/>
      <c r="HOP926" s="80"/>
      <c r="HOQ926" s="80"/>
      <c r="HOR926" s="80"/>
      <c r="HOS926" s="80"/>
      <c r="HOT926" s="80"/>
      <c r="HOU926" s="80"/>
      <c r="HOV926" s="80"/>
      <c r="HOW926" s="80"/>
      <c r="HOX926" s="80"/>
      <c r="HOY926" s="80"/>
      <c r="HOZ926" s="80"/>
      <c r="HPA926" s="80"/>
      <c r="HPB926" s="80"/>
      <c r="HPC926" s="80"/>
      <c r="HPD926" s="80"/>
      <c r="HPE926" s="80"/>
      <c r="HPF926" s="80"/>
      <c r="HPG926" s="80"/>
      <c r="HPH926" s="80"/>
      <c r="HPI926" s="80"/>
      <c r="HPJ926" s="80"/>
      <c r="HPK926" s="80"/>
      <c r="HPL926" s="80"/>
      <c r="HPM926" s="80"/>
      <c r="HPN926" s="80"/>
      <c r="HPO926" s="80"/>
      <c r="HPP926" s="80"/>
      <c r="HPQ926" s="80"/>
      <c r="HPR926" s="80"/>
      <c r="HPS926" s="80"/>
      <c r="HPT926" s="80"/>
      <c r="HPU926" s="80"/>
      <c r="HPV926" s="80"/>
      <c r="HPW926" s="80"/>
      <c r="HPX926" s="80"/>
      <c r="HPY926" s="80"/>
      <c r="HPZ926" s="80"/>
      <c r="HQA926" s="80"/>
      <c r="HQB926" s="80"/>
      <c r="HQC926" s="80"/>
      <c r="HQD926" s="80"/>
      <c r="HQE926" s="80"/>
      <c r="HQF926" s="80"/>
      <c r="HQG926" s="80"/>
      <c r="HQH926" s="80"/>
      <c r="HQI926" s="80"/>
      <c r="HQJ926" s="80"/>
      <c r="HQK926" s="80"/>
      <c r="HQL926" s="80"/>
      <c r="HQM926" s="80"/>
      <c r="HQN926" s="80"/>
      <c r="HQO926" s="80"/>
      <c r="HQP926" s="80"/>
      <c r="HQQ926" s="80"/>
      <c r="HQR926" s="80"/>
      <c r="HQS926" s="80"/>
      <c r="HQT926" s="80"/>
      <c r="HQU926" s="80"/>
      <c r="HQV926" s="80"/>
      <c r="HQW926" s="80"/>
      <c r="HQX926" s="80"/>
      <c r="HQY926" s="80"/>
      <c r="HQZ926" s="80"/>
      <c r="HRA926" s="80"/>
      <c r="HRB926" s="80"/>
      <c r="HRC926" s="80"/>
      <c r="HRD926" s="80"/>
      <c r="HRE926" s="80"/>
      <c r="HRF926" s="80"/>
      <c r="HRG926" s="80"/>
      <c r="HRH926" s="80"/>
      <c r="HRI926" s="80"/>
      <c r="HRJ926" s="80"/>
      <c r="HRK926" s="80"/>
      <c r="HRL926" s="80"/>
      <c r="HRM926" s="80"/>
      <c r="HRN926" s="80"/>
      <c r="HRO926" s="80"/>
      <c r="HRP926" s="80"/>
      <c r="HRQ926" s="80"/>
      <c r="HRR926" s="80"/>
      <c r="HRS926" s="80"/>
      <c r="HRT926" s="80"/>
      <c r="HRU926" s="80"/>
      <c r="HRV926" s="80"/>
      <c r="HRW926" s="80"/>
      <c r="HRX926" s="80"/>
      <c r="HRY926" s="80"/>
      <c r="HRZ926" s="80"/>
      <c r="HSA926" s="80"/>
      <c r="HSB926" s="80"/>
      <c r="HSC926" s="80"/>
      <c r="HSD926" s="80"/>
      <c r="HSE926" s="80"/>
      <c r="HSF926" s="80"/>
      <c r="HSG926" s="80"/>
      <c r="HSH926" s="80"/>
      <c r="HSI926" s="80"/>
      <c r="HSJ926" s="80"/>
      <c r="HSK926" s="80"/>
      <c r="HSL926" s="80"/>
      <c r="HSM926" s="80"/>
      <c r="HSN926" s="80"/>
      <c r="HSO926" s="80"/>
      <c r="HSP926" s="80"/>
      <c r="HSQ926" s="80"/>
      <c r="HSR926" s="80"/>
      <c r="HSS926" s="80"/>
      <c r="HST926" s="80"/>
      <c r="HSU926" s="80"/>
      <c r="HSV926" s="80"/>
      <c r="HSW926" s="80"/>
      <c r="HSX926" s="80"/>
      <c r="HSY926" s="80"/>
      <c r="HSZ926" s="80"/>
      <c r="HTA926" s="80"/>
      <c r="HTB926" s="80"/>
      <c r="HTC926" s="80"/>
      <c r="HTD926" s="80"/>
      <c r="HTE926" s="80"/>
      <c r="HTF926" s="80"/>
      <c r="HTG926" s="80"/>
      <c r="HTH926" s="80"/>
      <c r="HTI926" s="80"/>
      <c r="HTJ926" s="80"/>
      <c r="HTK926" s="80"/>
      <c r="HTL926" s="80"/>
      <c r="HTM926" s="80"/>
      <c r="HTN926" s="80"/>
      <c r="HTO926" s="80"/>
      <c r="HTP926" s="80"/>
      <c r="HTQ926" s="80"/>
      <c r="HTR926" s="80"/>
      <c r="HTS926" s="80"/>
      <c r="HTT926" s="80"/>
      <c r="HTU926" s="80"/>
      <c r="HTV926" s="80"/>
      <c r="HTW926" s="80"/>
      <c r="HTX926" s="80"/>
      <c r="HTY926" s="80"/>
      <c r="HTZ926" s="80"/>
      <c r="HUA926" s="80"/>
      <c r="HUB926" s="80"/>
      <c r="HUC926" s="80"/>
      <c r="HUD926" s="80"/>
      <c r="HUE926" s="80"/>
      <c r="HUF926" s="80"/>
      <c r="HUG926" s="80"/>
      <c r="HUH926" s="80"/>
      <c r="HUI926" s="80"/>
      <c r="HUJ926" s="80"/>
      <c r="HUK926" s="80"/>
      <c r="HUL926" s="80"/>
      <c r="HUM926" s="80"/>
      <c r="HUN926" s="80"/>
      <c r="HUO926" s="80"/>
      <c r="HUP926" s="80"/>
      <c r="HUQ926" s="80"/>
      <c r="HUR926" s="80"/>
      <c r="HUS926" s="80"/>
      <c r="HUT926" s="80"/>
      <c r="HUU926" s="80"/>
      <c r="HUV926" s="80"/>
      <c r="HUW926" s="80"/>
      <c r="HUX926" s="80"/>
      <c r="HUY926" s="80"/>
      <c r="HUZ926" s="80"/>
      <c r="HVA926" s="80"/>
      <c r="HVB926" s="80"/>
      <c r="HVC926" s="80"/>
      <c r="HVD926" s="80"/>
      <c r="HVE926" s="80"/>
      <c r="HVF926" s="80"/>
      <c r="HVG926" s="80"/>
      <c r="HVH926" s="80"/>
      <c r="HVI926" s="80"/>
      <c r="HVJ926" s="80"/>
      <c r="HVK926" s="80"/>
      <c r="HVL926" s="80"/>
      <c r="HVM926" s="80"/>
      <c r="HVN926" s="80"/>
      <c r="HVO926" s="80"/>
      <c r="HVP926" s="80"/>
      <c r="HVQ926" s="80"/>
      <c r="HVR926" s="80"/>
      <c r="HVS926" s="80"/>
      <c r="HVT926" s="80"/>
      <c r="HVU926" s="80"/>
      <c r="HVV926" s="80"/>
      <c r="HVW926" s="80"/>
      <c r="HVX926" s="80"/>
      <c r="HVY926" s="80"/>
      <c r="HVZ926" s="80"/>
      <c r="HWA926" s="80"/>
      <c r="HWB926" s="80"/>
      <c r="HWC926" s="80"/>
      <c r="HWD926" s="80"/>
      <c r="HWE926" s="80"/>
      <c r="HWF926" s="80"/>
      <c r="HWG926" s="80"/>
      <c r="HWH926" s="80"/>
      <c r="HWI926" s="80"/>
      <c r="HWJ926" s="80"/>
      <c r="HWK926" s="80"/>
      <c r="HWL926" s="80"/>
      <c r="HWM926" s="80"/>
      <c r="HWN926" s="80"/>
      <c r="HWO926" s="80"/>
      <c r="HWP926" s="80"/>
      <c r="HWQ926" s="80"/>
      <c r="HWR926" s="80"/>
      <c r="HWS926" s="80"/>
      <c r="HWT926" s="80"/>
      <c r="HWU926" s="80"/>
      <c r="HWV926" s="80"/>
      <c r="HWW926" s="80"/>
      <c r="HWX926" s="80"/>
      <c r="HWY926" s="80"/>
      <c r="HWZ926" s="80"/>
      <c r="HXA926" s="80"/>
      <c r="HXB926" s="80"/>
      <c r="HXC926" s="80"/>
      <c r="HXD926" s="80"/>
      <c r="HXE926" s="80"/>
      <c r="HXF926" s="80"/>
      <c r="HXG926" s="80"/>
      <c r="HXH926" s="80"/>
      <c r="HXI926" s="80"/>
      <c r="HXJ926" s="80"/>
      <c r="HXK926" s="80"/>
      <c r="HXL926" s="80"/>
      <c r="HXM926" s="80"/>
      <c r="HXN926" s="80"/>
      <c r="HXO926" s="80"/>
      <c r="HXP926" s="80"/>
      <c r="HXQ926" s="80"/>
      <c r="HXR926" s="80"/>
      <c r="HXS926" s="80"/>
      <c r="HXT926" s="80"/>
      <c r="HXU926" s="80"/>
      <c r="HXV926" s="80"/>
      <c r="HXW926" s="80"/>
      <c r="HXX926" s="80"/>
      <c r="HXY926" s="80"/>
      <c r="HXZ926" s="80"/>
      <c r="HYA926" s="80"/>
      <c r="HYB926" s="80"/>
      <c r="HYC926" s="80"/>
      <c r="HYD926" s="80"/>
      <c r="HYE926" s="80"/>
      <c r="HYF926" s="80"/>
      <c r="HYG926" s="80"/>
      <c r="HYH926" s="80"/>
      <c r="HYI926" s="80"/>
      <c r="HYJ926" s="80"/>
      <c r="HYK926" s="80"/>
      <c r="HYL926" s="80"/>
      <c r="HYM926" s="80"/>
      <c r="HYN926" s="80"/>
      <c r="HYO926" s="80"/>
      <c r="HYP926" s="80"/>
      <c r="HYQ926" s="80"/>
      <c r="HYR926" s="80"/>
      <c r="HYS926" s="80"/>
      <c r="HYT926" s="80"/>
      <c r="HYU926" s="80"/>
      <c r="HYV926" s="80"/>
      <c r="HYW926" s="80"/>
      <c r="HYX926" s="80"/>
      <c r="HYY926" s="80"/>
      <c r="HYZ926" s="80"/>
      <c r="HZA926" s="80"/>
      <c r="HZB926" s="80"/>
      <c r="HZC926" s="80"/>
      <c r="HZD926" s="80"/>
      <c r="HZE926" s="80"/>
      <c r="HZF926" s="80"/>
      <c r="HZG926" s="80"/>
      <c r="HZH926" s="80"/>
      <c r="HZI926" s="80"/>
      <c r="HZJ926" s="80"/>
      <c r="HZK926" s="80"/>
      <c r="HZL926" s="80"/>
      <c r="HZM926" s="80"/>
      <c r="HZN926" s="80"/>
      <c r="HZO926" s="80"/>
      <c r="HZP926" s="80"/>
      <c r="HZQ926" s="80"/>
      <c r="HZR926" s="80"/>
      <c r="HZS926" s="80"/>
      <c r="HZT926" s="80"/>
      <c r="HZU926" s="80"/>
      <c r="HZV926" s="80"/>
      <c r="HZW926" s="80"/>
      <c r="HZX926" s="80"/>
      <c r="HZY926" s="80"/>
      <c r="HZZ926" s="80"/>
      <c r="IAA926" s="80"/>
      <c r="IAB926" s="80"/>
      <c r="IAC926" s="80"/>
      <c r="IAD926" s="80"/>
      <c r="IAE926" s="80"/>
      <c r="IAF926" s="80"/>
      <c r="IAG926" s="80"/>
      <c r="IAH926" s="80"/>
      <c r="IAI926" s="80"/>
      <c r="IAJ926" s="80"/>
      <c r="IAK926" s="80"/>
      <c r="IAL926" s="80"/>
      <c r="IAM926" s="80"/>
      <c r="IAN926" s="80"/>
      <c r="IAO926" s="80"/>
      <c r="IAP926" s="80"/>
      <c r="IAQ926" s="80"/>
      <c r="IAR926" s="80"/>
      <c r="IAS926" s="80"/>
      <c r="IAT926" s="80"/>
      <c r="IAU926" s="80"/>
      <c r="IAV926" s="80"/>
      <c r="IAW926" s="80"/>
      <c r="IAX926" s="80"/>
      <c r="IAY926" s="80"/>
      <c r="IAZ926" s="80"/>
      <c r="IBA926" s="80"/>
      <c r="IBB926" s="80"/>
      <c r="IBC926" s="80"/>
      <c r="IBD926" s="80"/>
      <c r="IBE926" s="80"/>
      <c r="IBF926" s="80"/>
      <c r="IBG926" s="80"/>
      <c r="IBH926" s="80"/>
      <c r="IBI926" s="80"/>
      <c r="IBJ926" s="80"/>
      <c r="IBK926" s="80"/>
      <c r="IBL926" s="80"/>
      <c r="IBM926" s="80"/>
      <c r="IBN926" s="80"/>
      <c r="IBO926" s="80"/>
      <c r="IBP926" s="80"/>
      <c r="IBQ926" s="80"/>
      <c r="IBR926" s="80"/>
      <c r="IBS926" s="80"/>
      <c r="IBT926" s="80"/>
      <c r="IBU926" s="80"/>
      <c r="IBV926" s="80"/>
      <c r="IBW926" s="80"/>
      <c r="IBX926" s="80"/>
      <c r="IBY926" s="80"/>
      <c r="IBZ926" s="80"/>
      <c r="ICA926" s="80"/>
      <c r="ICB926" s="80"/>
      <c r="ICC926" s="80"/>
      <c r="ICD926" s="80"/>
      <c r="ICE926" s="80"/>
      <c r="ICF926" s="80"/>
      <c r="ICG926" s="80"/>
      <c r="ICH926" s="80"/>
      <c r="ICI926" s="80"/>
      <c r="ICJ926" s="80"/>
      <c r="ICK926" s="80"/>
      <c r="ICL926" s="80"/>
      <c r="ICM926" s="80"/>
      <c r="ICN926" s="80"/>
      <c r="ICO926" s="80"/>
      <c r="ICP926" s="80"/>
      <c r="ICQ926" s="80"/>
      <c r="ICR926" s="80"/>
      <c r="ICS926" s="80"/>
      <c r="ICT926" s="80"/>
      <c r="ICU926" s="80"/>
      <c r="ICV926" s="80"/>
      <c r="ICW926" s="80"/>
      <c r="ICX926" s="80"/>
      <c r="ICY926" s="80"/>
      <c r="ICZ926" s="80"/>
      <c r="IDA926" s="80"/>
      <c r="IDB926" s="80"/>
      <c r="IDC926" s="80"/>
      <c r="IDD926" s="80"/>
      <c r="IDE926" s="80"/>
      <c r="IDF926" s="80"/>
      <c r="IDG926" s="80"/>
      <c r="IDH926" s="80"/>
      <c r="IDI926" s="80"/>
      <c r="IDJ926" s="80"/>
      <c r="IDK926" s="80"/>
      <c r="IDL926" s="80"/>
      <c r="IDM926" s="80"/>
      <c r="IDN926" s="80"/>
      <c r="IDO926" s="80"/>
      <c r="IDP926" s="80"/>
      <c r="IDQ926" s="80"/>
      <c r="IDR926" s="80"/>
      <c r="IDS926" s="80"/>
      <c r="IDT926" s="80"/>
      <c r="IDU926" s="80"/>
      <c r="IDV926" s="80"/>
      <c r="IDW926" s="80"/>
      <c r="IDX926" s="80"/>
      <c r="IDY926" s="80"/>
      <c r="IDZ926" s="80"/>
      <c r="IEA926" s="80"/>
      <c r="IEB926" s="80"/>
      <c r="IEC926" s="80"/>
      <c r="IED926" s="80"/>
      <c r="IEE926" s="80"/>
      <c r="IEF926" s="80"/>
      <c r="IEG926" s="80"/>
      <c r="IEH926" s="80"/>
      <c r="IEI926" s="80"/>
      <c r="IEJ926" s="80"/>
      <c r="IEK926" s="80"/>
      <c r="IEL926" s="80"/>
      <c r="IEM926" s="80"/>
      <c r="IEN926" s="80"/>
      <c r="IEO926" s="80"/>
      <c r="IEP926" s="80"/>
      <c r="IEQ926" s="80"/>
      <c r="IER926" s="80"/>
      <c r="IES926" s="80"/>
      <c r="IET926" s="80"/>
      <c r="IEU926" s="80"/>
      <c r="IEV926" s="80"/>
      <c r="IEW926" s="80"/>
      <c r="IEX926" s="80"/>
      <c r="IEY926" s="80"/>
      <c r="IEZ926" s="80"/>
      <c r="IFA926" s="80"/>
      <c r="IFB926" s="80"/>
      <c r="IFC926" s="80"/>
      <c r="IFD926" s="80"/>
      <c r="IFE926" s="80"/>
      <c r="IFF926" s="80"/>
      <c r="IFG926" s="80"/>
      <c r="IFH926" s="80"/>
      <c r="IFI926" s="80"/>
      <c r="IFJ926" s="80"/>
      <c r="IFK926" s="80"/>
      <c r="IFL926" s="80"/>
      <c r="IFM926" s="80"/>
      <c r="IFN926" s="80"/>
      <c r="IFO926" s="80"/>
      <c r="IFP926" s="80"/>
      <c r="IFQ926" s="80"/>
      <c r="IFR926" s="80"/>
      <c r="IFS926" s="80"/>
      <c r="IFT926" s="80"/>
      <c r="IFU926" s="80"/>
      <c r="IFV926" s="80"/>
      <c r="IFW926" s="80"/>
      <c r="IFX926" s="80"/>
      <c r="IFY926" s="80"/>
      <c r="IFZ926" s="80"/>
      <c r="IGA926" s="80"/>
      <c r="IGB926" s="80"/>
      <c r="IGC926" s="80"/>
      <c r="IGD926" s="80"/>
      <c r="IGE926" s="80"/>
      <c r="IGF926" s="80"/>
      <c r="IGG926" s="80"/>
      <c r="IGH926" s="80"/>
      <c r="IGI926" s="80"/>
      <c r="IGJ926" s="80"/>
      <c r="IGK926" s="80"/>
      <c r="IGL926" s="80"/>
      <c r="IGM926" s="80"/>
      <c r="IGN926" s="80"/>
      <c r="IGO926" s="80"/>
      <c r="IGP926" s="80"/>
      <c r="IGQ926" s="80"/>
      <c r="IGR926" s="80"/>
      <c r="IGS926" s="80"/>
      <c r="IGT926" s="80"/>
      <c r="IGU926" s="80"/>
      <c r="IGV926" s="80"/>
      <c r="IGW926" s="80"/>
      <c r="IGX926" s="80"/>
      <c r="IGY926" s="80"/>
      <c r="IGZ926" s="80"/>
      <c r="IHA926" s="80"/>
      <c r="IHB926" s="80"/>
      <c r="IHC926" s="80"/>
      <c r="IHD926" s="80"/>
      <c r="IHE926" s="80"/>
      <c r="IHF926" s="80"/>
      <c r="IHG926" s="80"/>
      <c r="IHH926" s="80"/>
      <c r="IHI926" s="80"/>
      <c r="IHJ926" s="80"/>
      <c r="IHK926" s="80"/>
      <c r="IHL926" s="80"/>
      <c r="IHM926" s="80"/>
      <c r="IHN926" s="80"/>
      <c r="IHO926" s="80"/>
      <c r="IHP926" s="80"/>
      <c r="IHQ926" s="80"/>
      <c r="IHR926" s="80"/>
      <c r="IHS926" s="80"/>
      <c r="IHT926" s="80"/>
      <c r="IHU926" s="80"/>
      <c r="IHV926" s="80"/>
      <c r="IHW926" s="80"/>
      <c r="IHX926" s="80"/>
      <c r="IHY926" s="80"/>
      <c r="IHZ926" s="80"/>
      <c r="IIA926" s="80"/>
      <c r="IIB926" s="80"/>
      <c r="IIC926" s="80"/>
      <c r="IID926" s="80"/>
      <c r="IIE926" s="80"/>
      <c r="IIF926" s="80"/>
      <c r="IIG926" s="80"/>
      <c r="IIH926" s="80"/>
      <c r="III926" s="80"/>
      <c r="IIJ926" s="80"/>
      <c r="IIK926" s="80"/>
      <c r="IIL926" s="80"/>
      <c r="IIM926" s="80"/>
      <c r="IIN926" s="80"/>
      <c r="IIO926" s="80"/>
      <c r="IIP926" s="80"/>
      <c r="IIQ926" s="80"/>
      <c r="IIR926" s="80"/>
      <c r="IIS926" s="80"/>
      <c r="IIT926" s="80"/>
      <c r="IIU926" s="80"/>
      <c r="IIV926" s="80"/>
      <c r="IIW926" s="80"/>
      <c r="IIX926" s="80"/>
      <c r="IIY926" s="80"/>
      <c r="IIZ926" s="80"/>
      <c r="IJA926" s="80"/>
      <c r="IJB926" s="80"/>
      <c r="IJC926" s="80"/>
      <c r="IJD926" s="80"/>
      <c r="IJE926" s="80"/>
      <c r="IJF926" s="80"/>
      <c r="IJG926" s="80"/>
      <c r="IJH926" s="80"/>
      <c r="IJI926" s="80"/>
      <c r="IJJ926" s="80"/>
      <c r="IJK926" s="80"/>
      <c r="IJL926" s="80"/>
      <c r="IJM926" s="80"/>
      <c r="IJN926" s="80"/>
      <c r="IJO926" s="80"/>
      <c r="IJP926" s="80"/>
      <c r="IJQ926" s="80"/>
      <c r="IJR926" s="80"/>
      <c r="IJS926" s="80"/>
      <c r="IJT926" s="80"/>
      <c r="IJU926" s="80"/>
      <c r="IJV926" s="80"/>
      <c r="IJW926" s="80"/>
      <c r="IJX926" s="80"/>
      <c r="IJY926" s="80"/>
      <c r="IJZ926" s="80"/>
      <c r="IKA926" s="80"/>
      <c r="IKB926" s="80"/>
      <c r="IKC926" s="80"/>
      <c r="IKD926" s="80"/>
      <c r="IKE926" s="80"/>
      <c r="IKF926" s="80"/>
      <c r="IKG926" s="80"/>
      <c r="IKH926" s="80"/>
      <c r="IKI926" s="80"/>
      <c r="IKJ926" s="80"/>
      <c r="IKK926" s="80"/>
      <c r="IKL926" s="80"/>
      <c r="IKM926" s="80"/>
      <c r="IKN926" s="80"/>
      <c r="IKO926" s="80"/>
      <c r="IKP926" s="80"/>
      <c r="IKQ926" s="80"/>
      <c r="IKR926" s="80"/>
      <c r="IKS926" s="80"/>
      <c r="IKT926" s="80"/>
      <c r="IKU926" s="80"/>
      <c r="IKV926" s="80"/>
      <c r="IKW926" s="80"/>
      <c r="IKX926" s="80"/>
      <c r="IKY926" s="80"/>
      <c r="IKZ926" s="80"/>
      <c r="ILA926" s="80"/>
      <c r="ILB926" s="80"/>
      <c r="ILC926" s="80"/>
      <c r="ILD926" s="80"/>
      <c r="ILE926" s="80"/>
      <c r="ILF926" s="80"/>
      <c r="ILG926" s="80"/>
      <c r="ILH926" s="80"/>
      <c r="ILI926" s="80"/>
      <c r="ILJ926" s="80"/>
      <c r="ILK926" s="80"/>
      <c r="ILL926" s="80"/>
      <c r="ILM926" s="80"/>
      <c r="ILN926" s="80"/>
      <c r="ILO926" s="80"/>
      <c r="ILP926" s="80"/>
      <c r="ILQ926" s="80"/>
      <c r="ILR926" s="80"/>
      <c r="ILS926" s="80"/>
      <c r="ILT926" s="80"/>
      <c r="ILU926" s="80"/>
      <c r="ILV926" s="80"/>
      <c r="ILW926" s="80"/>
      <c r="ILX926" s="80"/>
      <c r="ILY926" s="80"/>
      <c r="ILZ926" s="80"/>
      <c r="IMA926" s="80"/>
      <c r="IMB926" s="80"/>
      <c r="IMC926" s="80"/>
      <c r="IMD926" s="80"/>
      <c r="IME926" s="80"/>
      <c r="IMF926" s="80"/>
      <c r="IMG926" s="80"/>
      <c r="IMH926" s="80"/>
      <c r="IMI926" s="80"/>
      <c r="IMJ926" s="80"/>
      <c r="IMK926" s="80"/>
      <c r="IML926" s="80"/>
      <c r="IMM926" s="80"/>
      <c r="IMN926" s="80"/>
      <c r="IMO926" s="80"/>
      <c r="IMP926" s="80"/>
      <c r="IMQ926" s="80"/>
      <c r="IMR926" s="80"/>
      <c r="IMS926" s="80"/>
      <c r="IMT926" s="80"/>
      <c r="IMU926" s="80"/>
      <c r="IMV926" s="80"/>
      <c r="IMW926" s="80"/>
      <c r="IMX926" s="80"/>
      <c r="IMY926" s="80"/>
      <c r="IMZ926" s="80"/>
      <c r="INA926" s="80"/>
      <c r="INB926" s="80"/>
      <c r="INC926" s="80"/>
      <c r="IND926" s="80"/>
      <c r="INE926" s="80"/>
      <c r="INF926" s="80"/>
      <c r="ING926" s="80"/>
      <c r="INH926" s="80"/>
      <c r="INI926" s="80"/>
      <c r="INJ926" s="80"/>
      <c r="INK926" s="80"/>
      <c r="INL926" s="80"/>
      <c r="INM926" s="80"/>
      <c r="INN926" s="80"/>
      <c r="INO926" s="80"/>
      <c r="INP926" s="80"/>
      <c r="INQ926" s="80"/>
      <c r="INR926" s="80"/>
      <c r="INS926" s="80"/>
      <c r="INT926" s="80"/>
      <c r="INU926" s="80"/>
      <c r="INV926" s="80"/>
      <c r="INW926" s="80"/>
      <c r="INX926" s="80"/>
      <c r="INY926" s="80"/>
      <c r="INZ926" s="80"/>
      <c r="IOA926" s="80"/>
      <c r="IOB926" s="80"/>
      <c r="IOC926" s="80"/>
      <c r="IOD926" s="80"/>
      <c r="IOE926" s="80"/>
      <c r="IOF926" s="80"/>
      <c r="IOG926" s="80"/>
      <c r="IOH926" s="80"/>
      <c r="IOI926" s="80"/>
      <c r="IOJ926" s="80"/>
      <c r="IOK926" s="80"/>
      <c r="IOL926" s="80"/>
      <c r="IOM926" s="80"/>
      <c r="ION926" s="80"/>
      <c r="IOO926" s="80"/>
      <c r="IOP926" s="80"/>
      <c r="IOQ926" s="80"/>
      <c r="IOR926" s="80"/>
      <c r="IOS926" s="80"/>
      <c r="IOT926" s="80"/>
      <c r="IOU926" s="80"/>
      <c r="IOV926" s="80"/>
      <c r="IOW926" s="80"/>
      <c r="IOX926" s="80"/>
      <c r="IOY926" s="80"/>
      <c r="IOZ926" s="80"/>
      <c r="IPA926" s="80"/>
      <c r="IPB926" s="80"/>
      <c r="IPC926" s="80"/>
      <c r="IPD926" s="80"/>
      <c r="IPE926" s="80"/>
      <c r="IPF926" s="80"/>
      <c r="IPG926" s="80"/>
      <c r="IPH926" s="80"/>
      <c r="IPI926" s="80"/>
      <c r="IPJ926" s="80"/>
      <c r="IPK926" s="80"/>
      <c r="IPL926" s="80"/>
      <c r="IPM926" s="80"/>
      <c r="IPN926" s="80"/>
      <c r="IPO926" s="80"/>
      <c r="IPP926" s="80"/>
      <c r="IPQ926" s="80"/>
      <c r="IPR926" s="80"/>
      <c r="IPS926" s="80"/>
      <c r="IPT926" s="80"/>
      <c r="IPU926" s="80"/>
      <c r="IPV926" s="80"/>
      <c r="IPW926" s="80"/>
      <c r="IPX926" s="80"/>
      <c r="IPY926" s="80"/>
      <c r="IPZ926" s="80"/>
      <c r="IQA926" s="80"/>
      <c r="IQB926" s="80"/>
      <c r="IQC926" s="80"/>
      <c r="IQD926" s="80"/>
      <c r="IQE926" s="80"/>
      <c r="IQF926" s="80"/>
      <c r="IQG926" s="80"/>
      <c r="IQH926" s="80"/>
      <c r="IQI926" s="80"/>
      <c r="IQJ926" s="80"/>
      <c r="IQK926" s="80"/>
      <c r="IQL926" s="80"/>
      <c r="IQM926" s="80"/>
      <c r="IQN926" s="80"/>
      <c r="IQO926" s="80"/>
      <c r="IQP926" s="80"/>
      <c r="IQQ926" s="80"/>
      <c r="IQR926" s="80"/>
      <c r="IQS926" s="80"/>
      <c r="IQT926" s="80"/>
      <c r="IQU926" s="80"/>
      <c r="IQV926" s="80"/>
      <c r="IQW926" s="80"/>
      <c r="IQX926" s="80"/>
      <c r="IQY926" s="80"/>
      <c r="IQZ926" s="80"/>
      <c r="IRA926" s="80"/>
      <c r="IRB926" s="80"/>
      <c r="IRC926" s="80"/>
      <c r="IRD926" s="80"/>
      <c r="IRE926" s="80"/>
      <c r="IRF926" s="80"/>
      <c r="IRG926" s="80"/>
      <c r="IRH926" s="80"/>
      <c r="IRI926" s="80"/>
      <c r="IRJ926" s="80"/>
      <c r="IRK926" s="80"/>
      <c r="IRL926" s="80"/>
      <c r="IRM926" s="80"/>
      <c r="IRN926" s="80"/>
      <c r="IRO926" s="80"/>
      <c r="IRP926" s="80"/>
      <c r="IRQ926" s="80"/>
      <c r="IRR926" s="80"/>
      <c r="IRS926" s="80"/>
      <c r="IRT926" s="80"/>
      <c r="IRU926" s="80"/>
      <c r="IRV926" s="80"/>
      <c r="IRW926" s="80"/>
      <c r="IRX926" s="80"/>
      <c r="IRY926" s="80"/>
      <c r="IRZ926" s="80"/>
      <c r="ISA926" s="80"/>
      <c r="ISB926" s="80"/>
      <c r="ISC926" s="80"/>
      <c r="ISD926" s="80"/>
      <c r="ISE926" s="80"/>
      <c r="ISF926" s="80"/>
      <c r="ISG926" s="80"/>
      <c r="ISH926" s="80"/>
      <c r="ISI926" s="80"/>
      <c r="ISJ926" s="80"/>
      <c r="ISK926" s="80"/>
      <c r="ISL926" s="80"/>
      <c r="ISM926" s="80"/>
      <c r="ISN926" s="80"/>
      <c r="ISO926" s="80"/>
      <c r="ISP926" s="80"/>
      <c r="ISQ926" s="80"/>
      <c r="ISR926" s="80"/>
      <c r="ISS926" s="80"/>
      <c r="IST926" s="80"/>
      <c r="ISU926" s="80"/>
      <c r="ISV926" s="80"/>
      <c r="ISW926" s="80"/>
      <c r="ISX926" s="80"/>
      <c r="ISY926" s="80"/>
      <c r="ISZ926" s="80"/>
      <c r="ITA926" s="80"/>
      <c r="ITB926" s="80"/>
      <c r="ITC926" s="80"/>
      <c r="ITD926" s="80"/>
      <c r="ITE926" s="80"/>
      <c r="ITF926" s="80"/>
      <c r="ITG926" s="80"/>
      <c r="ITH926" s="80"/>
      <c r="ITI926" s="80"/>
      <c r="ITJ926" s="80"/>
      <c r="ITK926" s="80"/>
      <c r="ITL926" s="80"/>
      <c r="ITM926" s="80"/>
      <c r="ITN926" s="80"/>
      <c r="ITO926" s="80"/>
      <c r="ITP926" s="80"/>
      <c r="ITQ926" s="80"/>
      <c r="ITR926" s="80"/>
      <c r="ITS926" s="80"/>
      <c r="ITT926" s="80"/>
      <c r="ITU926" s="80"/>
      <c r="ITV926" s="80"/>
      <c r="ITW926" s="80"/>
      <c r="ITX926" s="80"/>
      <c r="ITY926" s="80"/>
      <c r="ITZ926" s="80"/>
      <c r="IUA926" s="80"/>
      <c r="IUB926" s="80"/>
      <c r="IUC926" s="80"/>
      <c r="IUD926" s="80"/>
      <c r="IUE926" s="80"/>
      <c r="IUF926" s="80"/>
      <c r="IUG926" s="80"/>
      <c r="IUH926" s="80"/>
      <c r="IUI926" s="80"/>
      <c r="IUJ926" s="80"/>
      <c r="IUK926" s="80"/>
      <c r="IUL926" s="80"/>
      <c r="IUM926" s="80"/>
      <c r="IUN926" s="80"/>
      <c r="IUO926" s="80"/>
      <c r="IUP926" s="80"/>
      <c r="IUQ926" s="80"/>
      <c r="IUR926" s="80"/>
      <c r="IUS926" s="80"/>
      <c r="IUT926" s="80"/>
      <c r="IUU926" s="80"/>
      <c r="IUV926" s="80"/>
      <c r="IUW926" s="80"/>
      <c r="IUX926" s="80"/>
      <c r="IUY926" s="80"/>
      <c r="IUZ926" s="80"/>
      <c r="IVA926" s="80"/>
      <c r="IVB926" s="80"/>
      <c r="IVC926" s="80"/>
      <c r="IVD926" s="80"/>
      <c r="IVE926" s="80"/>
      <c r="IVF926" s="80"/>
      <c r="IVG926" s="80"/>
      <c r="IVH926" s="80"/>
      <c r="IVI926" s="80"/>
      <c r="IVJ926" s="80"/>
      <c r="IVK926" s="80"/>
      <c r="IVL926" s="80"/>
      <c r="IVM926" s="80"/>
      <c r="IVN926" s="80"/>
      <c r="IVO926" s="80"/>
      <c r="IVP926" s="80"/>
      <c r="IVQ926" s="80"/>
      <c r="IVR926" s="80"/>
      <c r="IVS926" s="80"/>
      <c r="IVT926" s="80"/>
      <c r="IVU926" s="80"/>
      <c r="IVV926" s="80"/>
      <c r="IVW926" s="80"/>
      <c r="IVX926" s="80"/>
      <c r="IVY926" s="80"/>
      <c r="IVZ926" s="80"/>
      <c r="IWA926" s="80"/>
      <c r="IWB926" s="80"/>
      <c r="IWC926" s="80"/>
      <c r="IWD926" s="80"/>
      <c r="IWE926" s="80"/>
      <c r="IWF926" s="80"/>
      <c r="IWG926" s="80"/>
      <c r="IWH926" s="80"/>
      <c r="IWI926" s="80"/>
      <c r="IWJ926" s="80"/>
      <c r="IWK926" s="80"/>
      <c r="IWL926" s="80"/>
      <c r="IWM926" s="80"/>
      <c r="IWN926" s="80"/>
      <c r="IWO926" s="80"/>
      <c r="IWP926" s="80"/>
      <c r="IWQ926" s="80"/>
      <c r="IWR926" s="80"/>
      <c r="IWS926" s="80"/>
      <c r="IWT926" s="80"/>
      <c r="IWU926" s="80"/>
      <c r="IWV926" s="80"/>
      <c r="IWW926" s="80"/>
      <c r="IWX926" s="80"/>
      <c r="IWY926" s="80"/>
      <c r="IWZ926" s="80"/>
      <c r="IXA926" s="80"/>
      <c r="IXB926" s="80"/>
      <c r="IXC926" s="80"/>
      <c r="IXD926" s="80"/>
      <c r="IXE926" s="80"/>
      <c r="IXF926" s="80"/>
      <c r="IXG926" s="80"/>
      <c r="IXH926" s="80"/>
      <c r="IXI926" s="80"/>
      <c r="IXJ926" s="80"/>
      <c r="IXK926" s="80"/>
      <c r="IXL926" s="80"/>
      <c r="IXM926" s="80"/>
      <c r="IXN926" s="80"/>
      <c r="IXO926" s="80"/>
      <c r="IXP926" s="80"/>
      <c r="IXQ926" s="80"/>
      <c r="IXR926" s="80"/>
      <c r="IXS926" s="80"/>
      <c r="IXT926" s="80"/>
      <c r="IXU926" s="80"/>
      <c r="IXV926" s="80"/>
      <c r="IXW926" s="80"/>
      <c r="IXX926" s="80"/>
      <c r="IXY926" s="80"/>
      <c r="IXZ926" s="80"/>
      <c r="IYA926" s="80"/>
      <c r="IYB926" s="80"/>
      <c r="IYC926" s="80"/>
      <c r="IYD926" s="80"/>
      <c r="IYE926" s="80"/>
      <c r="IYF926" s="80"/>
      <c r="IYG926" s="80"/>
      <c r="IYH926" s="80"/>
      <c r="IYI926" s="80"/>
      <c r="IYJ926" s="80"/>
      <c r="IYK926" s="80"/>
      <c r="IYL926" s="80"/>
      <c r="IYM926" s="80"/>
      <c r="IYN926" s="80"/>
      <c r="IYO926" s="80"/>
      <c r="IYP926" s="80"/>
      <c r="IYQ926" s="80"/>
      <c r="IYR926" s="80"/>
      <c r="IYS926" s="80"/>
      <c r="IYT926" s="80"/>
      <c r="IYU926" s="80"/>
      <c r="IYV926" s="80"/>
      <c r="IYW926" s="80"/>
      <c r="IYX926" s="80"/>
      <c r="IYY926" s="80"/>
      <c r="IYZ926" s="80"/>
      <c r="IZA926" s="80"/>
      <c r="IZB926" s="80"/>
      <c r="IZC926" s="80"/>
      <c r="IZD926" s="80"/>
      <c r="IZE926" s="80"/>
      <c r="IZF926" s="80"/>
      <c r="IZG926" s="80"/>
      <c r="IZH926" s="80"/>
      <c r="IZI926" s="80"/>
      <c r="IZJ926" s="80"/>
      <c r="IZK926" s="80"/>
      <c r="IZL926" s="80"/>
      <c r="IZM926" s="80"/>
      <c r="IZN926" s="80"/>
      <c r="IZO926" s="80"/>
      <c r="IZP926" s="80"/>
      <c r="IZQ926" s="80"/>
      <c r="IZR926" s="80"/>
      <c r="IZS926" s="80"/>
      <c r="IZT926" s="80"/>
      <c r="IZU926" s="80"/>
      <c r="IZV926" s="80"/>
      <c r="IZW926" s="80"/>
      <c r="IZX926" s="80"/>
      <c r="IZY926" s="80"/>
      <c r="IZZ926" s="80"/>
      <c r="JAA926" s="80"/>
      <c r="JAB926" s="80"/>
      <c r="JAC926" s="80"/>
      <c r="JAD926" s="80"/>
      <c r="JAE926" s="80"/>
      <c r="JAF926" s="80"/>
      <c r="JAG926" s="80"/>
      <c r="JAH926" s="80"/>
      <c r="JAI926" s="80"/>
      <c r="JAJ926" s="80"/>
      <c r="JAK926" s="80"/>
      <c r="JAL926" s="80"/>
      <c r="JAM926" s="80"/>
      <c r="JAN926" s="80"/>
      <c r="JAO926" s="80"/>
      <c r="JAP926" s="80"/>
      <c r="JAQ926" s="80"/>
      <c r="JAR926" s="80"/>
      <c r="JAS926" s="80"/>
      <c r="JAT926" s="80"/>
      <c r="JAU926" s="80"/>
      <c r="JAV926" s="80"/>
      <c r="JAW926" s="80"/>
      <c r="JAX926" s="80"/>
      <c r="JAY926" s="80"/>
      <c r="JAZ926" s="80"/>
      <c r="JBA926" s="80"/>
      <c r="JBB926" s="80"/>
      <c r="JBC926" s="80"/>
      <c r="JBD926" s="80"/>
      <c r="JBE926" s="80"/>
      <c r="JBF926" s="80"/>
      <c r="JBG926" s="80"/>
      <c r="JBH926" s="80"/>
      <c r="JBI926" s="80"/>
      <c r="JBJ926" s="80"/>
      <c r="JBK926" s="80"/>
      <c r="JBL926" s="80"/>
      <c r="JBM926" s="80"/>
      <c r="JBN926" s="80"/>
      <c r="JBO926" s="80"/>
      <c r="JBP926" s="80"/>
      <c r="JBQ926" s="80"/>
      <c r="JBR926" s="80"/>
      <c r="JBS926" s="80"/>
      <c r="JBT926" s="80"/>
      <c r="JBU926" s="80"/>
      <c r="JBV926" s="80"/>
      <c r="JBW926" s="80"/>
      <c r="JBX926" s="80"/>
      <c r="JBY926" s="80"/>
      <c r="JBZ926" s="80"/>
      <c r="JCA926" s="80"/>
      <c r="JCB926" s="80"/>
      <c r="JCC926" s="80"/>
      <c r="JCD926" s="80"/>
      <c r="JCE926" s="80"/>
      <c r="JCF926" s="80"/>
      <c r="JCG926" s="80"/>
      <c r="JCH926" s="80"/>
      <c r="JCI926" s="80"/>
      <c r="JCJ926" s="80"/>
      <c r="JCK926" s="80"/>
      <c r="JCL926" s="80"/>
      <c r="JCM926" s="80"/>
      <c r="JCN926" s="80"/>
      <c r="JCO926" s="80"/>
      <c r="JCP926" s="80"/>
      <c r="JCQ926" s="80"/>
      <c r="JCR926" s="80"/>
      <c r="JCS926" s="80"/>
      <c r="JCT926" s="80"/>
      <c r="JCU926" s="80"/>
      <c r="JCV926" s="80"/>
      <c r="JCW926" s="80"/>
      <c r="JCX926" s="80"/>
      <c r="JCY926" s="80"/>
      <c r="JCZ926" s="80"/>
      <c r="JDA926" s="80"/>
      <c r="JDB926" s="80"/>
      <c r="JDC926" s="80"/>
      <c r="JDD926" s="80"/>
      <c r="JDE926" s="80"/>
      <c r="JDF926" s="80"/>
      <c r="JDG926" s="80"/>
      <c r="JDH926" s="80"/>
      <c r="JDI926" s="80"/>
      <c r="JDJ926" s="80"/>
      <c r="JDK926" s="80"/>
      <c r="JDL926" s="80"/>
      <c r="JDM926" s="80"/>
      <c r="JDN926" s="80"/>
      <c r="JDO926" s="80"/>
      <c r="JDP926" s="80"/>
      <c r="JDQ926" s="80"/>
      <c r="JDR926" s="80"/>
      <c r="JDS926" s="80"/>
      <c r="JDT926" s="80"/>
      <c r="JDU926" s="80"/>
      <c r="JDV926" s="80"/>
      <c r="JDW926" s="80"/>
      <c r="JDX926" s="80"/>
      <c r="JDY926" s="80"/>
      <c r="JDZ926" s="80"/>
      <c r="JEA926" s="80"/>
      <c r="JEB926" s="80"/>
      <c r="JEC926" s="80"/>
      <c r="JED926" s="80"/>
      <c r="JEE926" s="80"/>
      <c r="JEF926" s="80"/>
      <c r="JEG926" s="80"/>
      <c r="JEH926" s="80"/>
      <c r="JEI926" s="80"/>
      <c r="JEJ926" s="80"/>
      <c r="JEK926" s="80"/>
      <c r="JEL926" s="80"/>
      <c r="JEM926" s="80"/>
      <c r="JEN926" s="80"/>
      <c r="JEO926" s="80"/>
      <c r="JEP926" s="80"/>
      <c r="JEQ926" s="80"/>
      <c r="JER926" s="80"/>
      <c r="JES926" s="80"/>
      <c r="JET926" s="80"/>
      <c r="JEU926" s="80"/>
      <c r="JEV926" s="80"/>
      <c r="JEW926" s="80"/>
      <c r="JEX926" s="80"/>
      <c r="JEY926" s="80"/>
      <c r="JEZ926" s="80"/>
      <c r="JFA926" s="80"/>
      <c r="JFB926" s="80"/>
      <c r="JFC926" s="80"/>
      <c r="JFD926" s="80"/>
      <c r="JFE926" s="80"/>
      <c r="JFF926" s="80"/>
      <c r="JFG926" s="80"/>
      <c r="JFH926" s="80"/>
      <c r="JFI926" s="80"/>
      <c r="JFJ926" s="80"/>
      <c r="JFK926" s="80"/>
      <c r="JFL926" s="80"/>
      <c r="JFM926" s="80"/>
      <c r="JFN926" s="80"/>
      <c r="JFO926" s="80"/>
      <c r="JFP926" s="80"/>
      <c r="JFQ926" s="80"/>
      <c r="JFR926" s="80"/>
      <c r="JFS926" s="80"/>
      <c r="JFT926" s="80"/>
      <c r="JFU926" s="80"/>
      <c r="JFV926" s="80"/>
      <c r="JFW926" s="80"/>
      <c r="JFX926" s="80"/>
      <c r="JFY926" s="80"/>
      <c r="JFZ926" s="80"/>
      <c r="JGA926" s="80"/>
      <c r="JGB926" s="80"/>
      <c r="JGC926" s="80"/>
      <c r="JGD926" s="80"/>
      <c r="JGE926" s="80"/>
      <c r="JGF926" s="80"/>
      <c r="JGG926" s="80"/>
      <c r="JGH926" s="80"/>
      <c r="JGI926" s="80"/>
      <c r="JGJ926" s="80"/>
      <c r="JGK926" s="80"/>
      <c r="JGL926" s="80"/>
      <c r="JGM926" s="80"/>
      <c r="JGN926" s="80"/>
      <c r="JGO926" s="80"/>
      <c r="JGP926" s="80"/>
      <c r="JGQ926" s="80"/>
      <c r="JGR926" s="80"/>
      <c r="JGS926" s="80"/>
      <c r="JGT926" s="80"/>
      <c r="JGU926" s="80"/>
      <c r="JGV926" s="80"/>
      <c r="JGW926" s="80"/>
      <c r="JGX926" s="80"/>
      <c r="JGY926" s="80"/>
      <c r="JGZ926" s="80"/>
      <c r="JHA926" s="80"/>
      <c r="JHB926" s="80"/>
      <c r="JHC926" s="80"/>
      <c r="JHD926" s="80"/>
      <c r="JHE926" s="80"/>
      <c r="JHF926" s="80"/>
      <c r="JHG926" s="80"/>
      <c r="JHH926" s="80"/>
      <c r="JHI926" s="80"/>
      <c r="JHJ926" s="80"/>
      <c r="JHK926" s="80"/>
      <c r="JHL926" s="80"/>
      <c r="JHM926" s="80"/>
      <c r="JHN926" s="80"/>
      <c r="JHO926" s="80"/>
      <c r="JHP926" s="80"/>
      <c r="JHQ926" s="80"/>
      <c r="JHR926" s="80"/>
      <c r="JHS926" s="80"/>
      <c r="JHT926" s="80"/>
      <c r="JHU926" s="80"/>
      <c r="JHV926" s="80"/>
      <c r="JHW926" s="80"/>
      <c r="JHX926" s="80"/>
      <c r="JHY926" s="80"/>
      <c r="JHZ926" s="80"/>
      <c r="JIA926" s="80"/>
      <c r="JIB926" s="80"/>
      <c r="JIC926" s="80"/>
      <c r="JID926" s="80"/>
      <c r="JIE926" s="80"/>
      <c r="JIF926" s="80"/>
      <c r="JIG926" s="80"/>
      <c r="JIH926" s="80"/>
      <c r="JII926" s="80"/>
      <c r="JIJ926" s="80"/>
      <c r="JIK926" s="80"/>
      <c r="JIL926" s="80"/>
      <c r="JIM926" s="80"/>
      <c r="JIN926" s="80"/>
      <c r="JIO926" s="80"/>
      <c r="JIP926" s="80"/>
      <c r="JIQ926" s="80"/>
      <c r="JIR926" s="80"/>
      <c r="JIS926" s="80"/>
      <c r="JIT926" s="80"/>
      <c r="JIU926" s="80"/>
      <c r="JIV926" s="80"/>
      <c r="JIW926" s="80"/>
      <c r="JIX926" s="80"/>
      <c r="JIY926" s="80"/>
      <c r="JIZ926" s="80"/>
      <c r="JJA926" s="80"/>
      <c r="JJB926" s="80"/>
      <c r="JJC926" s="80"/>
      <c r="JJD926" s="80"/>
      <c r="JJE926" s="80"/>
      <c r="JJF926" s="80"/>
      <c r="JJG926" s="80"/>
      <c r="JJH926" s="80"/>
      <c r="JJI926" s="80"/>
      <c r="JJJ926" s="80"/>
      <c r="JJK926" s="80"/>
      <c r="JJL926" s="80"/>
      <c r="JJM926" s="80"/>
      <c r="JJN926" s="80"/>
      <c r="JJO926" s="80"/>
      <c r="JJP926" s="80"/>
      <c r="JJQ926" s="80"/>
      <c r="JJR926" s="80"/>
      <c r="JJS926" s="80"/>
      <c r="JJT926" s="80"/>
      <c r="JJU926" s="80"/>
      <c r="JJV926" s="80"/>
      <c r="JJW926" s="80"/>
      <c r="JJX926" s="80"/>
      <c r="JJY926" s="80"/>
      <c r="JJZ926" s="80"/>
      <c r="JKA926" s="80"/>
      <c r="JKB926" s="80"/>
      <c r="JKC926" s="80"/>
      <c r="JKD926" s="80"/>
      <c r="JKE926" s="80"/>
      <c r="JKF926" s="80"/>
      <c r="JKG926" s="80"/>
      <c r="JKH926" s="80"/>
      <c r="JKI926" s="80"/>
      <c r="JKJ926" s="80"/>
      <c r="JKK926" s="80"/>
      <c r="JKL926" s="80"/>
      <c r="JKM926" s="80"/>
      <c r="JKN926" s="80"/>
      <c r="JKO926" s="80"/>
      <c r="JKP926" s="80"/>
      <c r="JKQ926" s="80"/>
      <c r="JKR926" s="80"/>
      <c r="JKS926" s="80"/>
      <c r="JKT926" s="80"/>
      <c r="JKU926" s="80"/>
      <c r="JKV926" s="80"/>
      <c r="JKW926" s="80"/>
      <c r="JKX926" s="80"/>
      <c r="JKY926" s="80"/>
      <c r="JKZ926" s="80"/>
      <c r="JLA926" s="80"/>
      <c r="JLB926" s="80"/>
      <c r="JLC926" s="80"/>
      <c r="JLD926" s="80"/>
      <c r="JLE926" s="80"/>
      <c r="JLF926" s="80"/>
      <c r="JLG926" s="80"/>
      <c r="JLH926" s="80"/>
      <c r="JLI926" s="80"/>
      <c r="JLJ926" s="80"/>
      <c r="JLK926" s="80"/>
      <c r="JLL926" s="80"/>
      <c r="JLM926" s="80"/>
      <c r="JLN926" s="80"/>
      <c r="JLO926" s="80"/>
      <c r="JLP926" s="80"/>
      <c r="JLQ926" s="80"/>
      <c r="JLR926" s="80"/>
      <c r="JLS926" s="80"/>
      <c r="JLT926" s="80"/>
      <c r="JLU926" s="80"/>
      <c r="JLV926" s="80"/>
      <c r="JLW926" s="80"/>
      <c r="JLX926" s="80"/>
      <c r="JLY926" s="80"/>
      <c r="JLZ926" s="80"/>
      <c r="JMA926" s="80"/>
      <c r="JMB926" s="80"/>
      <c r="JMC926" s="80"/>
      <c r="JMD926" s="80"/>
      <c r="JME926" s="80"/>
      <c r="JMF926" s="80"/>
      <c r="JMG926" s="80"/>
      <c r="JMH926" s="80"/>
      <c r="JMI926" s="80"/>
      <c r="JMJ926" s="80"/>
      <c r="JMK926" s="80"/>
      <c r="JML926" s="80"/>
      <c r="JMM926" s="80"/>
      <c r="JMN926" s="80"/>
      <c r="JMO926" s="80"/>
      <c r="JMP926" s="80"/>
      <c r="JMQ926" s="80"/>
      <c r="JMR926" s="80"/>
      <c r="JMS926" s="80"/>
      <c r="JMT926" s="80"/>
      <c r="JMU926" s="80"/>
      <c r="JMV926" s="80"/>
      <c r="JMW926" s="80"/>
      <c r="JMX926" s="80"/>
      <c r="JMY926" s="80"/>
      <c r="JMZ926" s="80"/>
      <c r="JNA926" s="80"/>
      <c r="JNB926" s="80"/>
      <c r="JNC926" s="80"/>
      <c r="JND926" s="80"/>
      <c r="JNE926" s="80"/>
      <c r="JNF926" s="80"/>
      <c r="JNG926" s="80"/>
      <c r="JNH926" s="80"/>
      <c r="JNI926" s="80"/>
      <c r="JNJ926" s="80"/>
      <c r="JNK926" s="80"/>
      <c r="JNL926" s="80"/>
      <c r="JNM926" s="80"/>
      <c r="JNN926" s="80"/>
      <c r="JNO926" s="80"/>
      <c r="JNP926" s="80"/>
      <c r="JNQ926" s="80"/>
      <c r="JNR926" s="80"/>
      <c r="JNS926" s="80"/>
      <c r="JNT926" s="80"/>
      <c r="JNU926" s="80"/>
      <c r="JNV926" s="80"/>
      <c r="JNW926" s="80"/>
      <c r="JNX926" s="80"/>
      <c r="JNY926" s="80"/>
      <c r="JNZ926" s="80"/>
      <c r="JOA926" s="80"/>
      <c r="JOB926" s="80"/>
      <c r="JOC926" s="80"/>
      <c r="JOD926" s="80"/>
      <c r="JOE926" s="80"/>
      <c r="JOF926" s="80"/>
      <c r="JOG926" s="80"/>
      <c r="JOH926" s="80"/>
      <c r="JOI926" s="80"/>
      <c r="JOJ926" s="80"/>
      <c r="JOK926" s="80"/>
      <c r="JOL926" s="80"/>
      <c r="JOM926" s="80"/>
      <c r="JON926" s="80"/>
      <c r="JOO926" s="80"/>
      <c r="JOP926" s="80"/>
      <c r="JOQ926" s="80"/>
      <c r="JOR926" s="80"/>
      <c r="JOS926" s="80"/>
      <c r="JOT926" s="80"/>
      <c r="JOU926" s="80"/>
      <c r="JOV926" s="80"/>
      <c r="JOW926" s="80"/>
      <c r="JOX926" s="80"/>
      <c r="JOY926" s="80"/>
      <c r="JOZ926" s="80"/>
      <c r="JPA926" s="80"/>
      <c r="JPB926" s="80"/>
      <c r="JPC926" s="80"/>
      <c r="JPD926" s="80"/>
      <c r="JPE926" s="80"/>
      <c r="JPF926" s="80"/>
      <c r="JPG926" s="80"/>
      <c r="JPH926" s="80"/>
      <c r="JPI926" s="80"/>
      <c r="JPJ926" s="80"/>
      <c r="JPK926" s="80"/>
      <c r="JPL926" s="80"/>
      <c r="JPM926" s="80"/>
      <c r="JPN926" s="80"/>
      <c r="JPO926" s="80"/>
      <c r="JPP926" s="80"/>
      <c r="JPQ926" s="80"/>
      <c r="JPR926" s="80"/>
      <c r="JPS926" s="80"/>
      <c r="JPT926" s="80"/>
      <c r="JPU926" s="80"/>
      <c r="JPV926" s="80"/>
      <c r="JPW926" s="80"/>
      <c r="JPX926" s="80"/>
      <c r="JPY926" s="80"/>
      <c r="JPZ926" s="80"/>
      <c r="JQA926" s="80"/>
      <c r="JQB926" s="80"/>
      <c r="JQC926" s="80"/>
      <c r="JQD926" s="80"/>
      <c r="JQE926" s="80"/>
      <c r="JQF926" s="80"/>
      <c r="JQG926" s="80"/>
      <c r="JQH926" s="80"/>
      <c r="JQI926" s="80"/>
      <c r="JQJ926" s="80"/>
      <c r="JQK926" s="80"/>
      <c r="JQL926" s="80"/>
      <c r="JQM926" s="80"/>
      <c r="JQN926" s="80"/>
      <c r="JQO926" s="80"/>
      <c r="JQP926" s="80"/>
      <c r="JQQ926" s="80"/>
      <c r="JQR926" s="80"/>
      <c r="JQS926" s="80"/>
      <c r="JQT926" s="80"/>
      <c r="JQU926" s="80"/>
      <c r="JQV926" s="80"/>
      <c r="JQW926" s="80"/>
      <c r="JQX926" s="80"/>
      <c r="JQY926" s="80"/>
      <c r="JQZ926" s="80"/>
      <c r="JRA926" s="80"/>
      <c r="JRB926" s="80"/>
      <c r="JRC926" s="80"/>
      <c r="JRD926" s="80"/>
      <c r="JRE926" s="80"/>
      <c r="JRF926" s="80"/>
      <c r="JRG926" s="80"/>
      <c r="JRH926" s="80"/>
      <c r="JRI926" s="80"/>
      <c r="JRJ926" s="80"/>
      <c r="JRK926" s="80"/>
      <c r="JRL926" s="80"/>
      <c r="JRM926" s="80"/>
      <c r="JRN926" s="80"/>
      <c r="JRO926" s="80"/>
      <c r="JRP926" s="80"/>
      <c r="JRQ926" s="80"/>
      <c r="JRR926" s="80"/>
      <c r="JRS926" s="80"/>
      <c r="JRT926" s="80"/>
      <c r="JRU926" s="80"/>
      <c r="JRV926" s="80"/>
      <c r="JRW926" s="80"/>
      <c r="JRX926" s="80"/>
      <c r="JRY926" s="80"/>
      <c r="JRZ926" s="80"/>
      <c r="JSA926" s="80"/>
      <c r="JSB926" s="80"/>
      <c r="JSC926" s="80"/>
      <c r="JSD926" s="80"/>
      <c r="JSE926" s="80"/>
      <c r="JSF926" s="80"/>
      <c r="JSG926" s="80"/>
      <c r="JSH926" s="80"/>
      <c r="JSI926" s="80"/>
      <c r="JSJ926" s="80"/>
      <c r="JSK926" s="80"/>
      <c r="JSL926" s="80"/>
      <c r="JSM926" s="80"/>
      <c r="JSN926" s="80"/>
      <c r="JSO926" s="80"/>
      <c r="JSP926" s="80"/>
      <c r="JSQ926" s="80"/>
      <c r="JSR926" s="80"/>
      <c r="JSS926" s="80"/>
      <c r="JST926" s="80"/>
      <c r="JSU926" s="80"/>
      <c r="JSV926" s="80"/>
      <c r="JSW926" s="80"/>
      <c r="JSX926" s="80"/>
      <c r="JSY926" s="80"/>
      <c r="JSZ926" s="80"/>
      <c r="JTA926" s="80"/>
      <c r="JTB926" s="80"/>
      <c r="JTC926" s="80"/>
      <c r="JTD926" s="80"/>
      <c r="JTE926" s="80"/>
      <c r="JTF926" s="80"/>
      <c r="JTG926" s="80"/>
      <c r="JTH926" s="80"/>
      <c r="JTI926" s="80"/>
      <c r="JTJ926" s="80"/>
      <c r="JTK926" s="80"/>
      <c r="JTL926" s="80"/>
      <c r="JTM926" s="80"/>
      <c r="JTN926" s="80"/>
      <c r="JTO926" s="80"/>
      <c r="JTP926" s="80"/>
      <c r="JTQ926" s="80"/>
      <c r="JTR926" s="80"/>
      <c r="JTS926" s="80"/>
      <c r="JTT926" s="80"/>
      <c r="JTU926" s="80"/>
      <c r="JTV926" s="80"/>
      <c r="JTW926" s="80"/>
      <c r="JTX926" s="80"/>
      <c r="JTY926" s="80"/>
      <c r="JTZ926" s="80"/>
      <c r="JUA926" s="80"/>
      <c r="JUB926" s="80"/>
      <c r="JUC926" s="80"/>
      <c r="JUD926" s="80"/>
      <c r="JUE926" s="80"/>
      <c r="JUF926" s="80"/>
      <c r="JUG926" s="80"/>
      <c r="JUH926" s="80"/>
      <c r="JUI926" s="80"/>
      <c r="JUJ926" s="80"/>
      <c r="JUK926" s="80"/>
      <c r="JUL926" s="80"/>
      <c r="JUM926" s="80"/>
      <c r="JUN926" s="80"/>
      <c r="JUO926" s="80"/>
      <c r="JUP926" s="80"/>
      <c r="JUQ926" s="80"/>
      <c r="JUR926" s="80"/>
      <c r="JUS926" s="80"/>
      <c r="JUT926" s="80"/>
      <c r="JUU926" s="80"/>
      <c r="JUV926" s="80"/>
      <c r="JUW926" s="80"/>
      <c r="JUX926" s="80"/>
      <c r="JUY926" s="80"/>
      <c r="JUZ926" s="80"/>
      <c r="JVA926" s="80"/>
      <c r="JVB926" s="80"/>
      <c r="JVC926" s="80"/>
      <c r="JVD926" s="80"/>
      <c r="JVE926" s="80"/>
      <c r="JVF926" s="80"/>
      <c r="JVG926" s="80"/>
      <c r="JVH926" s="80"/>
      <c r="JVI926" s="80"/>
      <c r="JVJ926" s="80"/>
      <c r="JVK926" s="80"/>
      <c r="JVL926" s="80"/>
      <c r="JVM926" s="80"/>
      <c r="JVN926" s="80"/>
      <c r="JVO926" s="80"/>
      <c r="JVP926" s="80"/>
      <c r="JVQ926" s="80"/>
      <c r="JVR926" s="80"/>
      <c r="JVS926" s="80"/>
      <c r="JVT926" s="80"/>
      <c r="JVU926" s="80"/>
      <c r="JVV926" s="80"/>
      <c r="JVW926" s="80"/>
      <c r="JVX926" s="80"/>
      <c r="JVY926" s="80"/>
      <c r="JVZ926" s="80"/>
      <c r="JWA926" s="80"/>
      <c r="JWB926" s="80"/>
      <c r="JWC926" s="80"/>
      <c r="JWD926" s="80"/>
      <c r="JWE926" s="80"/>
      <c r="JWF926" s="80"/>
      <c r="JWG926" s="80"/>
      <c r="JWH926" s="80"/>
      <c r="JWI926" s="80"/>
      <c r="JWJ926" s="80"/>
      <c r="JWK926" s="80"/>
      <c r="JWL926" s="80"/>
      <c r="JWM926" s="80"/>
      <c r="JWN926" s="80"/>
      <c r="JWO926" s="80"/>
      <c r="JWP926" s="80"/>
      <c r="JWQ926" s="80"/>
      <c r="JWR926" s="80"/>
      <c r="JWS926" s="80"/>
      <c r="JWT926" s="80"/>
      <c r="JWU926" s="80"/>
      <c r="JWV926" s="80"/>
      <c r="JWW926" s="80"/>
      <c r="JWX926" s="80"/>
      <c r="JWY926" s="80"/>
      <c r="JWZ926" s="80"/>
      <c r="JXA926" s="80"/>
      <c r="JXB926" s="80"/>
      <c r="JXC926" s="80"/>
      <c r="JXD926" s="80"/>
      <c r="JXE926" s="80"/>
      <c r="JXF926" s="80"/>
      <c r="JXG926" s="80"/>
      <c r="JXH926" s="80"/>
      <c r="JXI926" s="80"/>
      <c r="JXJ926" s="80"/>
      <c r="JXK926" s="80"/>
      <c r="JXL926" s="80"/>
      <c r="JXM926" s="80"/>
      <c r="JXN926" s="80"/>
      <c r="JXO926" s="80"/>
      <c r="JXP926" s="80"/>
      <c r="JXQ926" s="80"/>
      <c r="JXR926" s="80"/>
      <c r="JXS926" s="80"/>
      <c r="JXT926" s="80"/>
      <c r="JXU926" s="80"/>
      <c r="JXV926" s="80"/>
      <c r="JXW926" s="80"/>
      <c r="JXX926" s="80"/>
      <c r="JXY926" s="80"/>
      <c r="JXZ926" s="80"/>
      <c r="JYA926" s="80"/>
      <c r="JYB926" s="80"/>
      <c r="JYC926" s="80"/>
      <c r="JYD926" s="80"/>
      <c r="JYE926" s="80"/>
      <c r="JYF926" s="80"/>
      <c r="JYG926" s="80"/>
      <c r="JYH926" s="80"/>
      <c r="JYI926" s="80"/>
      <c r="JYJ926" s="80"/>
      <c r="JYK926" s="80"/>
      <c r="JYL926" s="80"/>
      <c r="JYM926" s="80"/>
      <c r="JYN926" s="80"/>
      <c r="JYO926" s="80"/>
      <c r="JYP926" s="80"/>
      <c r="JYQ926" s="80"/>
      <c r="JYR926" s="80"/>
      <c r="JYS926" s="80"/>
      <c r="JYT926" s="80"/>
      <c r="JYU926" s="80"/>
      <c r="JYV926" s="80"/>
      <c r="JYW926" s="80"/>
      <c r="JYX926" s="80"/>
      <c r="JYY926" s="80"/>
      <c r="JYZ926" s="80"/>
      <c r="JZA926" s="80"/>
      <c r="JZB926" s="80"/>
      <c r="JZC926" s="80"/>
      <c r="JZD926" s="80"/>
      <c r="JZE926" s="80"/>
      <c r="JZF926" s="80"/>
      <c r="JZG926" s="80"/>
      <c r="JZH926" s="80"/>
      <c r="JZI926" s="80"/>
      <c r="JZJ926" s="80"/>
      <c r="JZK926" s="80"/>
      <c r="JZL926" s="80"/>
      <c r="JZM926" s="80"/>
      <c r="JZN926" s="80"/>
      <c r="JZO926" s="80"/>
      <c r="JZP926" s="80"/>
      <c r="JZQ926" s="80"/>
      <c r="JZR926" s="80"/>
      <c r="JZS926" s="80"/>
      <c r="JZT926" s="80"/>
      <c r="JZU926" s="80"/>
      <c r="JZV926" s="80"/>
      <c r="JZW926" s="80"/>
      <c r="JZX926" s="80"/>
      <c r="JZY926" s="80"/>
      <c r="JZZ926" s="80"/>
      <c r="KAA926" s="80"/>
      <c r="KAB926" s="80"/>
      <c r="KAC926" s="80"/>
      <c r="KAD926" s="80"/>
      <c r="KAE926" s="80"/>
      <c r="KAF926" s="80"/>
      <c r="KAG926" s="80"/>
      <c r="KAH926" s="80"/>
      <c r="KAI926" s="80"/>
      <c r="KAJ926" s="80"/>
      <c r="KAK926" s="80"/>
      <c r="KAL926" s="80"/>
      <c r="KAM926" s="80"/>
      <c r="KAN926" s="80"/>
      <c r="KAO926" s="80"/>
      <c r="KAP926" s="80"/>
      <c r="KAQ926" s="80"/>
      <c r="KAR926" s="80"/>
      <c r="KAS926" s="80"/>
      <c r="KAT926" s="80"/>
      <c r="KAU926" s="80"/>
      <c r="KAV926" s="80"/>
      <c r="KAW926" s="80"/>
      <c r="KAX926" s="80"/>
      <c r="KAY926" s="80"/>
      <c r="KAZ926" s="80"/>
      <c r="KBA926" s="80"/>
      <c r="KBB926" s="80"/>
      <c r="KBC926" s="80"/>
      <c r="KBD926" s="80"/>
      <c r="KBE926" s="80"/>
      <c r="KBF926" s="80"/>
      <c r="KBG926" s="80"/>
      <c r="KBH926" s="80"/>
      <c r="KBI926" s="80"/>
      <c r="KBJ926" s="80"/>
      <c r="KBK926" s="80"/>
      <c r="KBL926" s="80"/>
      <c r="KBM926" s="80"/>
      <c r="KBN926" s="80"/>
      <c r="KBO926" s="80"/>
      <c r="KBP926" s="80"/>
      <c r="KBQ926" s="80"/>
      <c r="KBR926" s="80"/>
      <c r="KBS926" s="80"/>
      <c r="KBT926" s="80"/>
      <c r="KBU926" s="80"/>
      <c r="KBV926" s="80"/>
      <c r="KBW926" s="80"/>
      <c r="KBX926" s="80"/>
      <c r="KBY926" s="80"/>
      <c r="KBZ926" s="80"/>
      <c r="KCA926" s="80"/>
      <c r="KCB926" s="80"/>
      <c r="KCC926" s="80"/>
      <c r="KCD926" s="80"/>
      <c r="KCE926" s="80"/>
      <c r="KCF926" s="80"/>
      <c r="KCG926" s="80"/>
      <c r="KCH926" s="80"/>
      <c r="KCI926" s="80"/>
      <c r="KCJ926" s="80"/>
      <c r="KCK926" s="80"/>
      <c r="KCL926" s="80"/>
      <c r="KCM926" s="80"/>
      <c r="KCN926" s="80"/>
      <c r="KCO926" s="80"/>
      <c r="KCP926" s="80"/>
      <c r="KCQ926" s="80"/>
      <c r="KCR926" s="80"/>
      <c r="KCS926" s="80"/>
      <c r="KCT926" s="80"/>
      <c r="KCU926" s="80"/>
      <c r="KCV926" s="80"/>
      <c r="KCW926" s="80"/>
      <c r="KCX926" s="80"/>
      <c r="KCY926" s="80"/>
      <c r="KCZ926" s="80"/>
      <c r="KDA926" s="80"/>
      <c r="KDB926" s="80"/>
      <c r="KDC926" s="80"/>
      <c r="KDD926" s="80"/>
      <c r="KDE926" s="80"/>
      <c r="KDF926" s="80"/>
      <c r="KDG926" s="80"/>
      <c r="KDH926" s="80"/>
      <c r="KDI926" s="80"/>
      <c r="KDJ926" s="80"/>
      <c r="KDK926" s="80"/>
      <c r="KDL926" s="80"/>
      <c r="KDM926" s="80"/>
      <c r="KDN926" s="80"/>
      <c r="KDO926" s="80"/>
      <c r="KDP926" s="80"/>
      <c r="KDQ926" s="80"/>
      <c r="KDR926" s="80"/>
      <c r="KDS926" s="80"/>
      <c r="KDT926" s="80"/>
      <c r="KDU926" s="80"/>
      <c r="KDV926" s="80"/>
      <c r="KDW926" s="80"/>
      <c r="KDX926" s="80"/>
      <c r="KDY926" s="80"/>
      <c r="KDZ926" s="80"/>
      <c r="KEA926" s="80"/>
      <c r="KEB926" s="80"/>
      <c r="KEC926" s="80"/>
      <c r="KED926" s="80"/>
      <c r="KEE926" s="80"/>
      <c r="KEF926" s="80"/>
      <c r="KEG926" s="80"/>
      <c r="KEH926" s="80"/>
      <c r="KEI926" s="80"/>
      <c r="KEJ926" s="80"/>
      <c r="KEK926" s="80"/>
      <c r="KEL926" s="80"/>
      <c r="KEM926" s="80"/>
      <c r="KEN926" s="80"/>
      <c r="KEO926" s="80"/>
      <c r="KEP926" s="80"/>
      <c r="KEQ926" s="80"/>
      <c r="KER926" s="80"/>
      <c r="KES926" s="80"/>
      <c r="KET926" s="80"/>
      <c r="KEU926" s="80"/>
      <c r="KEV926" s="80"/>
      <c r="KEW926" s="80"/>
      <c r="KEX926" s="80"/>
      <c r="KEY926" s="80"/>
      <c r="KEZ926" s="80"/>
      <c r="KFA926" s="80"/>
      <c r="KFB926" s="80"/>
      <c r="KFC926" s="80"/>
      <c r="KFD926" s="80"/>
      <c r="KFE926" s="80"/>
      <c r="KFF926" s="80"/>
      <c r="KFG926" s="80"/>
      <c r="KFH926" s="80"/>
      <c r="KFI926" s="80"/>
      <c r="KFJ926" s="80"/>
      <c r="KFK926" s="80"/>
      <c r="KFL926" s="80"/>
      <c r="KFM926" s="80"/>
      <c r="KFN926" s="80"/>
      <c r="KFO926" s="80"/>
      <c r="KFP926" s="80"/>
      <c r="KFQ926" s="80"/>
      <c r="KFR926" s="80"/>
      <c r="KFS926" s="80"/>
      <c r="KFT926" s="80"/>
      <c r="KFU926" s="80"/>
      <c r="KFV926" s="80"/>
      <c r="KFW926" s="80"/>
      <c r="KFX926" s="80"/>
      <c r="KFY926" s="80"/>
      <c r="KFZ926" s="80"/>
      <c r="KGA926" s="80"/>
      <c r="KGB926" s="80"/>
      <c r="KGC926" s="80"/>
      <c r="KGD926" s="80"/>
      <c r="KGE926" s="80"/>
      <c r="KGF926" s="80"/>
      <c r="KGG926" s="80"/>
      <c r="KGH926" s="80"/>
      <c r="KGI926" s="80"/>
      <c r="KGJ926" s="80"/>
      <c r="KGK926" s="80"/>
      <c r="KGL926" s="80"/>
      <c r="KGM926" s="80"/>
      <c r="KGN926" s="80"/>
      <c r="KGO926" s="80"/>
      <c r="KGP926" s="80"/>
      <c r="KGQ926" s="80"/>
      <c r="KGR926" s="80"/>
      <c r="KGS926" s="80"/>
      <c r="KGT926" s="80"/>
      <c r="KGU926" s="80"/>
      <c r="KGV926" s="80"/>
      <c r="KGW926" s="80"/>
      <c r="KGX926" s="80"/>
      <c r="KGY926" s="80"/>
      <c r="KGZ926" s="80"/>
      <c r="KHA926" s="80"/>
      <c r="KHB926" s="80"/>
      <c r="KHC926" s="80"/>
      <c r="KHD926" s="80"/>
      <c r="KHE926" s="80"/>
      <c r="KHF926" s="80"/>
      <c r="KHG926" s="80"/>
      <c r="KHH926" s="80"/>
      <c r="KHI926" s="80"/>
      <c r="KHJ926" s="80"/>
      <c r="KHK926" s="80"/>
      <c r="KHL926" s="80"/>
      <c r="KHM926" s="80"/>
      <c r="KHN926" s="80"/>
      <c r="KHO926" s="80"/>
      <c r="KHP926" s="80"/>
      <c r="KHQ926" s="80"/>
      <c r="KHR926" s="80"/>
      <c r="KHS926" s="80"/>
      <c r="KHT926" s="80"/>
      <c r="KHU926" s="80"/>
      <c r="KHV926" s="80"/>
      <c r="KHW926" s="80"/>
      <c r="KHX926" s="80"/>
      <c r="KHY926" s="80"/>
      <c r="KHZ926" s="80"/>
      <c r="KIA926" s="80"/>
      <c r="KIB926" s="80"/>
      <c r="KIC926" s="80"/>
      <c r="KID926" s="80"/>
      <c r="KIE926" s="80"/>
      <c r="KIF926" s="80"/>
      <c r="KIG926" s="80"/>
      <c r="KIH926" s="80"/>
      <c r="KII926" s="80"/>
      <c r="KIJ926" s="80"/>
      <c r="KIK926" s="80"/>
      <c r="KIL926" s="80"/>
      <c r="KIM926" s="80"/>
      <c r="KIN926" s="80"/>
      <c r="KIO926" s="80"/>
      <c r="KIP926" s="80"/>
      <c r="KIQ926" s="80"/>
      <c r="KIR926" s="80"/>
      <c r="KIS926" s="80"/>
      <c r="KIT926" s="80"/>
      <c r="KIU926" s="80"/>
      <c r="KIV926" s="80"/>
      <c r="KIW926" s="80"/>
      <c r="KIX926" s="80"/>
      <c r="KIY926" s="80"/>
      <c r="KIZ926" s="80"/>
      <c r="KJA926" s="80"/>
      <c r="KJB926" s="80"/>
      <c r="KJC926" s="80"/>
      <c r="KJD926" s="80"/>
      <c r="KJE926" s="80"/>
      <c r="KJF926" s="80"/>
      <c r="KJG926" s="80"/>
      <c r="KJH926" s="80"/>
      <c r="KJI926" s="80"/>
      <c r="KJJ926" s="80"/>
      <c r="KJK926" s="80"/>
      <c r="KJL926" s="80"/>
      <c r="KJM926" s="80"/>
      <c r="KJN926" s="80"/>
      <c r="KJO926" s="80"/>
      <c r="KJP926" s="80"/>
      <c r="KJQ926" s="80"/>
      <c r="KJR926" s="80"/>
      <c r="KJS926" s="80"/>
      <c r="KJT926" s="80"/>
      <c r="KJU926" s="80"/>
      <c r="KJV926" s="80"/>
      <c r="KJW926" s="80"/>
      <c r="KJX926" s="80"/>
      <c r="KJY926" s="80"/>
      <c r="KJZ926" s="80"/>
      <c r="KKA926" s="80"/>
      <c r="KKB926" s="80"/>
      <c r="KKC926" s="80"/>
      <c r="KKD926" s="80"/>
      <c r="KKE926" s="80"/>
      <c r="KKF926" s="80"/>
      <c r="KKG926" s="80"/>
      <c r="KKH926" s="80"/>
      <c r="KKI926" s="80"/>
      <c r="KKJ926" s="80"/>
      <c r="KKK926" s="80"/>
      <c r="KKL926" s="80"/>
      <c r="KKM926" s="80"/>
      <c r="KKN926" s="80"/>
      <c r="KKO926" s="80"/>
      <c r="KKP926" s="80"/>
      <c r="KKQ926" s="80"/>
      <c r="KKR926" s="80"/>
      <c r="KKS926" s="80"/>
      <c r="KKT926" s="80"/>
      <c r="KKU926" s="80"/>
      <c r="KKV926" s="80"/>
      <c r="KKW926" s="80"/>
      <c r="KKX926" s="80"/>
      <c r="KKY926" s="80"/>
      <c r="KKZ926" s="80"/>
      <c r="KLA926" s="80"/>
      <c r="KLB926" s="80"/>
      <c r="KLC926" s="80"/>
      <c r="KLD926" s="80"/>
      <c r="KLE926" s="80"/>
      <c r="KLF926" s="80"/>
      <c r="KLG926" s="80"/>
      <c r="KLH926" s="80"/>
      <c r="KLI926" s="80"/>
      <c r="KLJ926" s="80"/>
      <c r="KLK926" s="80"/>
      <c r="KLL926" s="80"/>
      <c r="KLM926" s="80"/>
      <c r="KLN926" s="80"/>
      <c r="KLO926" s="80"/>
      <c r="KLP926" s="80"/>
      <c r="KLQ926" s="80"/>
      <c r="KLR926" s="80"/>
      <c r="KLS926" s="80"/>
      <c r="KLT926" s="80"/>
      <c r="KLU926" s="80"/>
      <c r="KLV926" s="80"/>
      <c r="KLW926" s="80"/>
      <c r="KLX926" s="80"/>
      <c r="KLY926" s="80"/>
      <c r="KLZ926" s="80"/>
      <c r="KMA926" s="80"/>
      <c r="KMB926" s="80"/>
      <c r="KMC926" s="80"/>
      <c r="KMD926" s="80"/>
      <c r="KME926" s="80"/>
      <c r="KMF926" s="80"/>
      <c r="KMG926" s="80"/>
      <c r="KMH926" s="80"/>
      <c r="KMI926" s="80"/>
      <c r="KMJ926" s="80"/>
      <c r="KMK926" s="80"/>
      <c r="KML926" s="80"/>
      <c r="KMM926" s="80"/>
      <c r="KMN926" s="80"/>
      <c r="KMO926" s="80"/>
      <c r="KMP926" s="80"/>
      <c r="KMQ926" s="80"/>
      <c r="KMR926" s="80"/>
      <c r="KMS926" s="80"/>
      <c r="KMT926" s="80"/>
      <c r="KMU926" s="80"/>
      <c r="KMV926" s="80"/>
      <c r="KMW926" s="80"/>
      <c r="KMX926" s="80"/>
      <c r="KMY926" s="80"/>
      <c r="KMZ926" s="80"/>
      <c r="KNA926" s="80"/>
      <c r="KNB926" s="80"/>
      <c r="KNC926" s="80"/>
      <c r="KND926" s="80"/>
      <c r="KNE926" s="80"/>
      <c r="KNF926" s="80"/>
      <c r="KNG926" s="80"/>
      <c r="KNH926" s="80"/>
      <c r="KNI926" s="80"/>
      <c r="KNJ926" s="80"/>
      <c r="KNK926" s="80"/>
      <c r="KNL926" s="80"/>
      <c r="KNM926" s="80"/>
      <c r="KNN926" s="80"/>
      <c r="KNO926" s="80"/>
      <c r="KNP926" s="80"/>
      <c r="KNQ926" s="80"/>
      <c r="KNR926" s="80"/>
      <c r="KNS926" s="80"/>
      <c r="KNT926" s="80"/>
      <c r="KNU926" s="80"/>
      <c r="KNV926" s="80"/>
      <c r="KNW926" s="80"/>
      <c r="KNX926" s="80"/>
      <c r="KNY926" s="80"/>
      <c r="KNZ926" s="80"/>
      <c r="KOA926" s="80"/>
      <c r="KOB926" s="80"/>
      <c r="KOC926" s="80"/>
      <c r="KOD926" s="80"/>
      <c r="KOE926" s="80"/>
      <c r="KOF926" s="80"/>
      <c r="KOG926" s="80"/>
      <c r="KOH926" s="80"/>
      <c r="KOI926" s="80"/>
      <c r="KOJ926" s="80"/>
      <c r="KOK926" s="80"/>
      <c r="KOL926" s="80"/>
      <c r="KOM926" s="80"/>
      <c r="KON926" s="80"/>
      <c r="KOO926" s="80"/>
      <c r="KOP926" s="80"/>
      <c r="KOQ926" s="80"/>
      <c r="KOR926" s="80"/>
      <c r="KOS926" s="80"/>
      <c r="KOT926" s="80"/>
      <c r="KOU926" s="80"/>
      <c r="KOV926" s="80"/>
      <c r="KOW926" s="80"/>
      <c r="KOX926" s="80"/>
      <c r="KOY926" s="80"/>
      <c r="KOZ926" s="80"/>
      <c r="KPA926" s="80"/>
      <c r="KPB926" s="80"/>
      <c r="KPC926" s="80"/>
      <c r="KPD926" s="80"/>
      <c r="KPE926" s="80"/>
      <c r="KPF926" s="80"/>
      <c r="KPG926" s="80"/>
      <c r="KPH926" s="80"/>
      <c r="KPI926" s="80"/>
      <c r="KPJ926" s="80"/>
      <c r="KPK926" s="80"/>
      <c r="KPL926" s="80"/>
      <c r="KPM926" s="80"/>
      <c r="KPN926" s="80"/>
      <c r="KPO926" s="80"/>
      <c r="KPP926" s="80"/>
      <c r="KPQ926" s="80"/>
      <c r="KPR926" s="80"/>
      <c r="KPS926" s="80"/>
      <c r="KPT926" s="80"/>
      <c r="KPU926" s="80"/>
      <c r="KPV926" s="80"/>
      <c r="KPW926" s="80"/>
      <c r="KPX926" s="80"/>
      <c r="KPY926" s="80"/>
      <c r="KPZ926" s="80"/>
      <c r="KQA926" s="80"/>
      <c r="KQB926" s="80"/>
      <c r="KQC926" s="80"/>
      <c r="KQD926" s="80"/>
      <c r="KQE926" s="80"/>
      <c r="KQF926" s="80"/>
      <c r="KQG926" s="80"/>
      <c r="KQH926" s="80"/>
      <c r="KQI926" s="80"/>
      <c r="KQJ926" s="80"/>
      <c r="KQK926" s="80"/>
      <c r="KQL926" s="80"/>
      <c r="KQM926" s="80"/>
      <c r="KQN926" s="80"/>
      <c r="KQO926" s="80"/>
      <c r="KQP926" s="80"/>
      <c r="KQQ926" s="80"/>
      <c r="KQR926" s="80"/>
      <c r="KQS926" s="80"/>
      <c r="KQT926" s="80"/>
      <c r="KQU926" s="80"/>
      <c r="KQV926" s="80"/>
      <c r="KQW926" s="80"/>
      <c r="KQX926" s="80"/>
      <c r="KQY926" s="80"/>
      <c r="KQZ926" s="80"/>
      <c r="KRA926" s="80"/>
      <c r="KRB926" s="80"/>
      <c r="KRC926" s="80"/>
      <c r="KRD926" s="80"/>
      <c r="KRE926" s="80"/>
      <c r="KRF926" s="80"/>
      <c r="KRG926" s="80"/>
      <c r="KRH926" s="80"/>
      <c r="KRI926" s="80"/>
      <c r="KRJ926" s="80"/>
      <c r="KRK926" s="80"/>
      <c r="KRL926" s="80"/>
      <c r="KRM926" s="80"/>
      <c r="KRN926" s="80"/>
      <c r="KRO926" s="80"/>
      <c r="KRP926" s="80"/>
      <c r="KRQ926" s="80"/>
      <c r="KRR926" s="80"/>
      <c r="KRS926" s="80"/>
      <c r="KRT926" s="80"/>
      <c r="KRU926" s="80"/>
      <c r="KRV926" s="80"/>
      <c r="KRW926" s="80"/>
      <c r="KRX926" s="80"/>
      <c r="KRY926" s="80"/>
      <c r="KRZ926" s="80"/>
      <c r="KSA926" s="80"/>
      <c r="KSB926" s="80"/>
      <c r="KSC926" s="80"/>
      <c r="KSD926" s="80"/>
      <c r="KSE926" s="80"/>
      <c r="KSF926" s="80"/>
      <c r="KSG926" s="80"/>
      <c r="KSH926" s="80"/>
      <c r="KSI926" s="80"/>
      <c r="KSJ926" s="80"/>
      <c r="KSK926" s="80"/>
      <c r="KSL926" s="80"/>
      <c r="KSM926" s="80"/>
      <c r="KSN926" s="80"/>
      <c r="KSO926" s="80"/>
      <c r="KSP926" s="80"/>
      <c r="KSQ926" s="80"/>
      <c r="KSR926" s="80"/>
      <c r="KSS926" s="80"/>
      <c r="KST926" s="80"/>
      <c r="KSU926" s="80"/>
      <c r="KSV926" s="80"/>
      <c r="KSW926" s="80"/>
      <c r="KSX926" s="80"/>
      <c r="KSY926" s="80"/>
      <c r="KSZ926" s="80"/>
      <c r="KTA926" s="80"/>
      <c r="KTB926" s="80"/>
      <c r="KTC926" s="80"/>
      <c r="KTD926" s="80"/>
      <c r="KTE926" s="80"/>
      <c r="KTF926" s="80"/>
      <c r="KTG926" s="80"/>
      <c r="KTH926" s="80"/>
      <c r="KTI926" s="80"/>
      <c r="KTJ926" s="80"/>
      <c r="KTK926" s="80"/>
      <c r="KTL926" s="80"/>
      <c r="KTM926" s="80"/>
      <c r="KTN926" s="80"/>
      <c r="KTO926" s="80"/>
      <c r="KTP926" s="80"/>
      <c r="KTQ926" s="80"/>
      <c r="KTR926" s="80"/>
      <c r="KTS926" s="80"/>
      <c r="KTT926" s="80"/>
      <c r="KTU926" s="80"/>
      <c r="KTV926" s="80"/>
      <c r="KTW926" s="80"/>
      <c r="KTX926" s="80"/>
      <c r="KTY926" s="80"/>
      <c r="KTZ926" s="80"/>
      <c r="KUA926" s="80"/>
      <c r="KUB926" s="80"/>
      <c r="KUC926" s="80"/>
      <c r="KUD926" s="80"/>
      <c r="KUE926" s="80"/>
      <c r="KUF926" s="80"/>
      <c r="KUG926" s="80"/>
      <c r="KUH926" s="80"/>
      <c r="KUI926" s="80"/>
      <c r="KUJ926" s="80"/>
      <c r="KUK926" s="80"/>
      <c r="KUL926" s="80"/>
      <c r="KUM926" s="80"/>
      <c r="KUN926" s="80"/>
      <c r="KUO926" s="80"/>
      <c r="KUP926" s="80"/>
      <c r="KUQ926" s="80"/>
      <c r="KUR926" s="80"/>
      <c r="KUS926" s="80"/>
      <c r="KUT926" s="80"/>
      <c r="KUU926" s="80"/>
      <c r="KUV926" s="80"/>
      <c r="KUW926" s="80"/>
      <c r="KUX926" s="80"/>
      <c r="KUY926" s="80"/>
      <c r="KUZ926" s="80"/>
      <c r="KVA926" s="80"/>
      <c r="KVB926" s="80"/>
      <c r="KVC926" s="80"/>
      <c r="KVD926" s="80"/>
      <c r="KVE926" s="80"/>
      <c r="KVF926" s="80"/>
      <c r="KVG926" s="80"/>
      <c r="KVH926" s="80"/>
      <c r="KVI926" s="80"/>
      <c r="KVJ926" s="80"/>
      <c r="KVK926" s="80"/>
      <c r="KVL926" s="80"/>
      <c r="KVM926" s="80"/>
      <c r="KVN926" s="80"/>
      <c r="KVO926" s="80"/>
      <c r="KVP926" s="80"/>
      <c r="KVQ926" s="80"/>
      <c r="KVR926" s="80"/>
      <c r="KVS926" s="80"/>
      <c r="KVT926" s="80"/>
      <c r="KVU926" s="80"/>
      <c r="KVV926" s="80"/>
      <c r="KVW926" s="80"/>
      <c r="KVX926" s="80"/>
      <c r="KVY926" s="80"/>
      <c r="KVZ926" s="80"/>
      <c r="KWA926" s="80"/>
      <c r="KWB926" s="80"/>
      <c r="KWC926" s="80"/>
      <c r="KWD926" s="80"/>
      <c r="KWE926" s="80"/>
      <c r="KWF926" s="80"/>
      <c r="KWG926" s="80"/>
      <c r="KWH926" s="80"/>
      <c r="KWI926" s="80"/>
      <c r="KWJ926" s="80"/>
      <c r="KWK926" s="80"/>
      <c r="KWL926" s="80"/>
      <c r="KWM926" s="80"/>
      <c r="KWN926" s="80"/>
      <c r="KWO926" s="80"/>
      <c r="KWP926" s="80"/>
      <c r="KWQ926" s="80"/>
      <c r="KWR926" s="80"/>
      <c r="KWS926" s="80"/>
      <c r="KWT926" s="80"/>
      <c r="KWU926" s="80"/>
      <c r="KWV926" s="80"/>
      <c r="KWW926" s="80"/>
      <c r="KWX926" s="80"/>
      <c r="KWY926" s="80"/>
      <c r="KWZ926" s="80"/>
      <c r="KXA926" s="80"/>
      <c r="KXB926" s="80"/>
      <c r="KXC926" s="80"/>
      <c r="KXD926" s="80"/>
      <c r="KXE926" s="80"/>
      <c r="KXF926" s="80"/>
      <c r="KXG926" s="80"/>
      <c r="KXH926" s="80"/>
      <c r="KXI926" s="80"/>
      <c r="KXJ926" s="80"/>
      <c r="KXK926" s="80"/>
      <c r="KXL926" s="80"/>
      <c r="KXM926" s="80"/>
      <c r="KXN926" s="80"/>
      <c r="KXO926" s="80"/>
      <c r="KXP926" s="80"/>
      <c r="KXQ926" s="80"/>
      <c r="KXR926" s="80"/>
      <c r="KXS926" s="80"/>
      <c r="KXT926" s="80"/>
      <c r="KXU926" s="80"/>
      <c r="KXV926" s="80"/>
      <c r="KXW926" s="80"/>
      <c r="KXX926" s="80"/>
      <c r="KXY926" s="80"/>
      <c r="KXZ926" s="80"/>
      <c r="KYA926" s="80"/>
      <c r="KYB926" s="80"/>
      <c r="KYC926" s="80"/>
      <c r="KYD926" s="80"/>
      <c r="KYE926" s="80"/>
      <c r="KYF926" s="80"/>
      <c r="KYG926" s="80"/>
      <c r="KYH926" s="80"/>
      <c r="KYI926" s="80"/>
      <c r="KYJ926" s="80"/>
      <c r="KYK926" s="80"/>
      <c r="KYL926" s="80"/>
      <c r="KYM926" s="80"/>
      <c r="KYN926" s="80"/>
      <c r="KYO926" s="80"/>
      <c r="KYP926" s="80"/>
      <c r="KYQ926" s="80"/>
      <c r="KYR926" s="80"/>
      <c r="KYS926" s="80"/>
      <c r="KYT926" s="80"/>
      <c r="KYU926" s="80"/>
      <c r="KYV926" s="80"/>
      <c r="KYW926" s="80"/>
      <c r="KYX926" s="80"/>
      <c r="KYY926" s="80"/>
      <c r="KYZ926" s="80"/>
      <c r="KZA926" s="80"/>
      <c r="KZB926" s="80"/>
      <c r="KZC926" s="80"/>
      <c r="KZD926" s="80"/>
      <c r="KZE926" s="80"/>
      <c r="KZF926" s="80"/>
      <c r="KZG926" s="80"/>
      <c r="KZH926" s="80"/>
      <c r="KZI926" s="80"/>
      <c r="KZJ926" s="80"/>
      <c r="KZK926" s="80"/>
      <c r="KZL926" s="80"/>
      <c r="KZM926" s="80"/>
      <c r="KZN926" s="80"/>
      <c r="KZO926" s="80"/>
      <c r="KZP926" s="80"/>
      <c r="KZQ926" s="80"/>
      <c r="KZR926" s="80"/>
      <c r="KZS926" s="80"/>
      <c r="KZT926" s="80"/>
      <c r="KZU926" s="80"/>
      <c r="KZV926" s="80"/>
      <c r="KZW926" s="80"/>
      <c r="KZX926" s="80"/>
      <c r="KZY926" s="80"/>
      <c r="KZZ926" s="80"/>
      <c r="LAA926" s="80"/>
      <c r="LAB926" s="80"/>
      <c r="LAC926" s="80"/>
      <c r="LAD926" s="80"/>
      <c r="LAE926" s="80"/>
      <c r="LAF926" s="80"/>
      <c r="LAG926" s="80"/>
      <c r="LAH926" s="80"/>
      <c r="LAI926" s="80"/>
      <c r="LAJ926" s="80"/>
      <c r="LAK926" s="80"/>
      <c r="LAL926" s="80"/>
      <c r="LAM926" s="80"/>
      <c r="LAN926" s="80"/>
      <c r="LAO926" s="80"/>
      <c r="LAP926" s="80"/>
      <c r="LAQ926" s="80"/>
      <c r="LAR926" s="80"/>
      <c r="LAS926" s="80"/>
      <c r="LAT926" s="80"/>
      <c r="LAU926" s="80"/>
      <c r="LAV926" s="80"/>
      <c r="LAW926" s="80"/>
      <c r="LAX926" s="80"/>
      <c r="LAY926" s="80"/>
      <c r="LAZ926" s="80"/>
      <c r="LBA926" s="80"/>
      <c r="LBB926" s="80"/>
      <c r="LBC926" s="80"/>
      <c r="LBD926" s="80"/>
      <c r="LBE926" s="80"/>
      <c r="LBF926" s="80"/>
      <c r="LBG926" s="80"/>
      <c r="LBH926" s="80"/>
      <c r="LBI926" s="80"/>
      <c r="LBJ926" s="80"/>
      <c r="LBK926" s="80"/>
      <c r="LBL926" s="80"/>
      <c r="LBM926" s="80"/>
      <c r="LBN926" s="80"/>
      <c r="LBO926" s="80"/>
      <c r="LBP926" s="80"/>
      <c r="LBQ926" s="80"/>
      <c r="LBR926" s="80"/>
      <c r="LBS926" s="80"/>
      <c r="LBT926" s="80"/>
      <c r="LBU926" s="80"/>
      <c r="LBV926" s="80"/>
      <c r="LBW926" s="80"/>
      <c r="LBX926" s="80"/>
      <c r="LBY926" s="80"/>
      <c r="LBZ926" s="80"/>
      <c r="LCA926" s="80"/>
      <c r="LCB926" s="80"/>
      <c r="LCC926" s="80"/>
      <c r="LCD926" s="80"/>
      <c r="LCE926" s="80"/>
      <c r="LCF926" s="80"/>
      <c r="LCG926" s="80"/>
      <c r="LCH926" s="80"/>
      <c r="LCI926" s="80"/>
      <c r="LCJ926" s="80"/>
      <c r="LCK926" s="80"/>
      <c r="LCL926" s="80"/>
      <c r="LCM926" s="80"/>
      <c r="LCN926" s="80"/>
      <c r="LCO926" s="80"/>
      <c r="LCP926" s="80"/>
      <c r="LCQ926" s="80"/>
      <c r="LCR926" s="80"/>
      <c r="LCS926" s="80"/>
      <c r="LCT926" s="80"/>
      <c r="LCU926" s="80"/>
      <c r="LCV926" s="80"/>
      <c r="LCW926" s="80"/>
      <c r="LCX926" s="80"/>
      <c r="LCY926" s="80"/>
      <c r="LCZ926" s="80"/>
      <c r="LDA926" s="80"/>
      <c r="LDB926" s="80"/>
      <c r="LDC926" s="80"/>
      <c r="LDD926" s="80"/>
      <c r="LDE926" s="80"/>
      <c r="LDF926" s="80"/>
      <c r="LDG926" s="80"/>
      <c r="LDH926" s="80"/>
      <c r="LDI926" s="80"/>
      <c r="LDJ926" s="80"/>
      <c r="LDK926" s="80"/>
      <c r="LDL926" s="80"/>
      <c r="LDM926" s="80"/>
      <c r="LDN926" s="80"/>
      <c r="LDO926" s="80"/>
      <c r="LDP926" s="80"/>
      <c r="LDQ926" s="80"/>
      <c r="LDR926" s="80"/>
      <c r="LDS926" s="80"/>
      <c r="LDT926" s="80"/>
      <c r="LDU926" s="80"/>
      <c r="LDV926" s="80"/>
      <c r="LDW926" s="80"/>
      <c r="LDX926" s="80"/>
      <c r="LDY926" s="80"/>
      <c r="LDZ926" s="80"/>
      <c r="LEA926" s="80"/>
      <c r="LEB926" s="80"/>
      <c r="LEC926" s="80"/>
      <c r="LED926" s="80"/>
      <c r="LEE926" s="80"/>
      <c r="LEF926" s="80"/>
      <c r="LEG926" s="80"/>
      <c r="LEH926" s="80"/>
      <c r="LEI926" s="80"/>
      <c r="LEJ926" s="80"/>
      <c r="LEK926" s="80"/>
      <c r="LEL926" s="80"/>
      <c r="LEM926" s="80"/>
      <c r="LEN926" s="80"/>
      <c r="LEO926" s="80"/>
      <c r="LEP926" s="80"/>
      <c r="LEQ926" s="80"/>
      <c r="LER926" s="80"/>
      <c r="LES926" s="80"/>
      <c r="LET926" s="80"/>
      <c r="LEU926" s="80"/>
      <c r="LEV926" s="80"/>
      <c r="LEW926" s="80"/>
      <c r="LEX926" s="80"/>
      <c r="LEY926" s="80"/>
      <c r="LEZ926" s="80"/>
      <c r="LFA926" s="80"/>
      <c r="LFB926" s="80"/>
      <c r="LFC926" s="80"/>
      <c r="LFD926" s="80"/>
      <c r="LFE926" s="80"/>
      <c r="LFF926" s="80"/>
      <c r="LFG926" s="80"/>
      <c r="LFH926" s="80"/>
      <c r="LFI926" s="80"/>
      <c r="LFJ926" s="80"/>
      <c r="LFK926" s="80"/>
      <c r="LFL926" s="80"/>
      <c r="LFM926" s="80"/>
      <c r="LFN926" s="80"/>
      <c r="LFO926" s="80"/>
      <c r="LFP926" s="80"/>
      <c r="LFQ926" s="80"/>
      <c r="LFR926" s="80"/>
      <c r="LFS926" s="80"/>
      <c r="LFT926" s="80"/>
      <c r="LFU926" s="80"/>
      <c r="LFV926" s="80"/>
      <c r="LFW926" s="80"/>
      <c r="LFX926" s="80"/>
      <c r="LFY926" s="80"/>
      <c r="LFZ926" s="80"/>
      <c r="LGA926" s="80"/>
      <c r="LGB926" s="80"/>
      <c r="LGC926" s="80"/>
      <c r="LGD926" s="80"/>
      <c r="LGE926" s="80"/>
      <c r="LGF926" s="80"/>
      <c r="LGG926" s="80"/>
      <c r="LGH926" s="80"/>
      <c r="LGI926" s="80"/>
      <c r="LGJ926" s="80"/>
      <c r="LGK926" s="80"/>
      <c r="LGL926" s="80"/>
      <c r="LGM926" s="80"/>
      <c r="LGN926" s="80"/>
      <c r="LGO926" s="80"/>
      <c r="LGP926" s="80"/>
      <c r="LGQ926" s="80"/>
      <c r="LGR926" s="80"/>
      <c r="LGS926" s="80"/>
      <c r="LGT926" s="80"/>
      <c r="LGU926" s="80"/>
      <c r="LGV926" s="80"/>
      <c r="LGW926" s="80"/>
      <c r="LGX926" s="80"/>
      <c r="LGY926" s="80"/>
      <c r="LGZ926" s="80"/>
      <c r="LHA926" s="80"/>
      <c r="LHB926" s="80"/>
      <c r="LHC926" s="80"/>
      <c r="LHD926" s="80"/>
      <c r="LHE926" s="80"/>
      <c r="LHF926" s="80"/>
      <c r="LHG926" s="80"/>
      <c r="LHH926" s="80"/>
      <c r="LHI926" s="80"/>
      <c r="LHJ926" s="80"/>
      <c r="LHK926" s="80"/>
      <c r="LHL926" s="80"/>
      <c r="LHM926" s="80"/>
      <c r="LHN926" s="80"/>
      <c r="LHO926" s="80"/>
      <c r="LHP926" s="80"/>
      <c r="LHQ926" s="80"/>
      <c r="LHR926" s="80"/>
      <c r="LHS926" s="80"/>
      <c r="LHT926" s="80"/>
      <c r="LHU926" s="80"/>
      <c r="LHV926" s="80"/>
      <c r="LHW926" s="80"/>
      <c r="LHX926" s="80"/>
      <c r="LHY926" s="80"/>
      <c r="LHZ926" s="80"/>
      <c r="LIA926" s="80"/>
      <c r="LIB926" s="80"/>
      <c r="LIC926" s="80"/>
      <c r="LID926" s="80"/>
      <c r="LIE926" s="80"/>
      <c r="LIF926" s="80"/>
      <c r="LIG926" s="80"/>
      <c r="LIH926" s="80"/>
      <c r="LII926" s="80"/>
      <c r="LIJ926" s="80"/>
      <c r="LIK926" s="80"/>
      <c r="LIL926" s="80"/>
      <c r="LIM926" s="80"/>
      <c r="LIN926" s="80"/>
      <c r="LIO926" s="80"/>
      <c r="LIP926" s="80"/>
      <c r="LIQ926" s="80"/>
      <c r="LIR926" s="80"/>
      <c r="LIS926" s="80"/>
      <c r="LIT926" s="80"/>
      <c r="LIU926" s="80"/>
      <c r="LIV926" s="80"/>
      <c r="LIW926" s="80"/>
      <c r="LIX926" s="80"/>
      <c r="LIY926" s="80"/>
      <c r="LIZ926" s="80"/>
      <c r="LJA926" s="80"/>
      <c r="LJB926" s="80"/>
      <c r="LJC926" s="80"/>
      <c r="LJD926" s="80"/>
      <c r="LJE926" s="80"/>
      <c r="LJF926" s="80"/>
      <c r="LJG926" s="80"/>
      <c r="LJH926" s="80"/>
      <c r="LJI926" s="80"/>
      <c r="LJJ926" s="80"/>
      <c r="LJK926" s="80"/>
      <c r="LJL926" s="80"/>
      <c r="LJM926" s="80"/>
      <c r="LJN926" s="80"/>
      <c r="LJO926" s="80"/>
      <c r="LJP926" s="80"/>
      <c r="LJQ926" s="80"/>
      <c r="LJR926" s="80"/>
      <c r="LJS926" s="80"/>
      <c r="LJT926" s="80"/>
      <c r="LJU926" s="80"/>
      <c r="LJV926" s="80"/>
      <c r="LJW926" s="80"/>
      <c r="LJX926" s="80"/>
      <c r="LJY926" s="80"/>
      <c r="LJZ926" s="80"/>
      <c r="LKA926" s="80"/>
      <c r="LKB926" s="80"/>
      <c r="LKC926" s="80"/>
      <c r="LKD926" s="80"/>
      <c r="LKE926" s="80"/>
      <c r="LKF926" s="80"/>
      <c r="LKG926" s="80"/>
      <c r="LKH926" s="80"/>
      <c r="LKI926" s="80"/>
      <c r="LKJ926" s="80"/>
      <c r="LKK926" s="80"/>
      <c r="LKL926" s="80"/>
      <c r="LKM926" s="80"/>
      <c r="LKN926" s="80"/>
      <c r="LKO926" s="80"/>
      <c r="LKP926" s="80"/>
      <c r="LKQ926" s="80"/>
      <c r="LKR926" s="80"/>
      <c r="LKS926" s="80"/>
      <c r="LKT926" s="80"/>
      <c r="LKU926" s="80"/>
      <c r="LKV926" s="80"/>
      <c r="LKW926" s="80"/>
      <c r="LKX926" s="80"/>
      <c r="LKY926" s="80"/>
      <c r="LKZ926" s="80"/>
      <c r="LLA926" s="80"/>
      <c r="LLB926" s="80"/>
      <c r="LLC926" s="80"/>
      <c r="LLD926" s="80"/>
      <c r="LLE926" s="80"/>
      <c r="LLF926" s="80"/>
      <c r="LLG926" s="80"/>
      <c r="LLH926" s="80"/>
      <c r="LLI926" s="80"/>
      <c r="LLJ926" s="80"/>
      <c r="LLK926" s="80"/>
      <c r="LLL926" s="80"/>
      <c r="LLM926" s="80"/>
      <c r="LLN926" s="80"/>
      <c r="LLO926" s="80"/>
      <c r="LLP926" s="80"/>
      <c r="LLQ926" s="80"/>
      <c r="LLR926" s="80"/>
      <c r="LLS926" s="80"/>
      <c r="LLT926" s="80"/>
      <c r="LLU926" s="80"/>
      <c r="LLV926" s="80"/>
      <c r="LLW926" s="80"/>
      <c r="LLX926" s="80"/>
      <c r="LLY926" s="80"/>
      <c r="LLZ926" s="80"/>
      <c r="LMA926" s="80"/>
      <c r="LMB926" s="80"/>
      <c r="LMC926" s="80"/>
      <c r="LMD926" s="80"/>
      <c r="LME926" s="80"/>
      <c r="LMF926" s="80"/>
      <c r="LMG926" s="80"/>
      <c r="LMH926" s="80"/>
      <c r="LMI926" s="80"/>
      <c r="LMJ926" s="80"/>
      <c r="LMK926" s="80"/>
      <c r="LML926" s="80"/>
      <c r="LMM926" s="80"/>
      <c r="LMN926" s="80"/>
      <c r="LMO926" s="80"/>
      <c r="LMP926" s="80"/>
      <c r="LMQ926" s="80"/>
      <c r="LMR926" s="80"/>
      <c r="LMS926" s="80"/>
      <c r="LMT926" s="80"/>
      <c r="LMU926" s="80"/>
      <c r="LMV926" s="80"/>
      <c r="LMW926" s="80"/>
      <c r="LMX926" s="80"/>
      <c r="LMY926" s="80"/>
      <c r="LMZ926" s="80"/>
      <c r="LNA926" s="80"/>
      <c r="LNB926" s="80"/>
      <c r="LNC926" s="80"/>
      <c r="LND926" s="80"/>
      <c r="LNE926" s="80"/>
      <c r="LNF926" s="80"/>
      <c r="LNG926" s="80"/>
      <c r="LNH926" s="80"/>
      <c r="LNI926" s="80"/>
      <c r="LNJ926" s="80"/>
      <c r="LNK926" s="80"/>
      <c r="LNL926" s="80"/>
      <c r="LNM926" s="80"/>
      <c r="LNN926" s="80"/>
      <c r="LNO926" s="80"/>
      <c r="LNP926" s="80"/>
      <c r="LNQ926" s="80"/>
      <c r="LNR926" s="80"/>
      <c r="LNS926" s="80"/>
      <c r="LNT926" s="80"/>
      <c r="LNU926" s="80"/>
      <c r="LNV926" s="80"/>
      <c r="LNW926" s="80"/>
      <c r="LNX926" s="80"/>
      <c r="LNY926" s="80"/>
      <c r="LNZ926" s="80"/>
      <c r="LOA926" s="80"/>
      <c r="LOB926" s="80"/>
      <c r="LOC926" s="80"/>
      <c r="LOD926" s="80"/>
      <c r="LOE926" s="80"/>
      <c r="LOF926" s="80"/>
      <c r="LOG926" s="80"/>
      <c r="LOH926" s="80"/>
      <c r="LOI926" s="80"/>
      <c r="LOJ926" s="80"/>
      <c r="LOK926" s="80"/>
      <c r="LOL926" s="80"/>
      <c r="LOM926" s="80"/>
      <c r="LON926" s="80"/>
      <c r="LOO926" s="80"/>
      <c r="LOP926" s="80"/>
      <c r="LOQ926" s="80"/>
      <c r="LOR926" s="80"/>
      <c r="LOS926" s="80"/>
      <c r="LOT926" s="80"/>
      <c r="LOU926" s="80"/>
      <c r="LOV926" s="80"/>
      <c r="LOW926" s="80"/>
      <c r="LOX926" s="80"/>
      <c r="LOY926" s="80"/>
      <c r="LOZ926" s="80"/>
      <c r="LPA926" s="80"/>
      <c r="LPB926" s="80"/>
      <c r="LPC926" s="80"/>
      <c r="LPD926" s="80"/>
      <c r="LPE926" s="80"/>
      <c r="LPF926" s="80"/>
      <c r="LPG926" s="80"/>
      <c r="LPH926" s="80"/>
      <c r="LPI926" s="80"/>
      <c r="LPJ926" s="80"/>
      <c r="LPK926" s="80"/>
      <c r="LPL926" s="80"/>
      <c r="LPM926" s="80"/>
      <c r="LPN926" s="80"/>
      <c r="LPO926" s="80"/>
      <c r="LPP926" s="80"/>
      <c r="LPQ926" s="80"/>
      <c r="LPR926" s="80"/>
      <c r="LPS926" s="80"/>
      <c r="LPT926" s="80"/>
      <c r="LPU926" s="80"/>
      <c r="LPV926" s="80"/>
      <c r="LPW926" s="80"/>
      <c r="LPX926" s="80"/>
      <c r="LPY926" s="80"/>
      <c r="LPZ926" s="80"/>
      <c r="LQA926" s="80"/>
      <c r="LQB926" s="80"/>
      <c r="LQC926" s="80"/>
      <c r="LQD926" s="80"/>
      <c r="LQE926" s="80"/>
      <c r="LQF926" s="80"/>
      <c r="LQG926" s="80"/>
      <c r="LQH926" s="80"/>
      <c r="LQI926" s="80"/>
      <c r="LQJ926" s="80"/>
      <c r="LQK926" s="80"/>
      <c r="LQL926" s="80"/>
      <c r="LQM926" s="80"/>
      <c r="LQN926" s="80"/>
      <c r="LQO926" s="80"/>
      <c r="LQP926" s="80"/>
      <c r="LQQ926" s="80"/>
      <c r="LQR926" s="80"/>
      <c r="LQS926" s="80"/>
      <c r="LQT926" s="80"/>
      <c r="LQU926" s="80"/>
      <c r="LQV926" s="80"/>
      <c r="LQW926" s="80"/>
      <c r="LQX926" s="80"/>
      <c r="LQY926" s="80"/>
      <c r="LQZ926" s="80"/>
      <c r="LRA926" s="80"/>
      <c r="LRB926" s="80"/>
      <c r="LRC926" s="80"/>
      <c r="LRD926" s="80"/>
      <c r="LRE926" s="80"/>
      <c r="LRF926" s="80"/>
      <c r="LRG926" s="80"/>
      <c r="LRH926" s="80"/>
      <c r="LRI926" s="80"/>
      <c r="LRJ926" s="80"/>
      <c r="LRK926" s="80"/>
      <c r="LRL926" s="80"/>
      <c r="LRM926" s="80"/>
      <c r="LRN926" s="80"/>
      <c r="LRO926" s="80"/>
      <c r="LRP926" s="80"/>
      <c r="LRQ926" s="80"/>
      <c r="LRR926" s="80"/>
      <c r="LRS926" s="80"/>
      <c r="LRT926" s="80"/>
      <c r="LRU926" s="80"/>
      <c r="LRV926" s="80"/>
      <c r="LRW926" s="80"/>
      <c r="LRX926" s="80"/>
      <c r="LRY926" s="80"/>
      <c r="LRZ926" s="80"/>
      <c r="LSA926" s="80"/>
      <c r="LSB926" s="80"/>
      <c r="LSC926" s="80"/>
      <c r="LSD926" s="80"/>
      <c r="LSE926" s="80"/>
      <c r="LSF926" s="80"/>
      <c r="LSG926" s="80"/>
      <c r="LSH926" s="80"/>
      <c r="LSI926" s="80"/>
      <c r="LSJ926" s="80"/>
      <c r="LSK926" s="80"/>
      <c r="LSL926" s="80"/>
      <c r="LSM926" s="80"/>
      <c r="LSN926" s="80"/>
      <c r="LSO926" s="80"/>
      <c r="LSP926" s="80"/>
      <c r="LSQ926" s="80"/>
      <c r="LSR926" s="80"/>
      <c r="LSS926" s="80"/>
      <c r="LST926" s="80"/>
      <c r="LSU926" s="80"/>
      <c r="LSV926" s="80"/>
      <c r="LSW926" s="80"/>
      <c r="LSX926" s="80"/>
      <c r="LSY926" s="80"/>
      <c r="LSZ926" s="80"/>
      <c r="LTA926" s="80"/>
      <c r="LTB926" s="80"/>
      <c r="LTC926" s="80"/>
      <c r="LTD926" s="80"/>
      <c r="LTE926" s="80"/>
      <c r="LTF926" s="80"/>
      <c r="LTG926" s="80"/>
      <c r="LTH926" s="80"/>
      <c r="LTI926" s="80"/>
      <c r="LTJ926" s="80"/>
      <c r="LTK926" s="80"/>
      <c r="LTL926" s="80"/>
      <c r="LTM926" s="80"/>
      <c r="LTN926" s="80"/>
      <c r="LTO926" s="80"/>
      <c r="LTP926" s="80"/>
      <c r="LTQ926" s="80"/>
      <c r="LTR926" s="80"/>
      <c r="LTS926" s="80"/>
      <c r="LTT926" s="80"/>
      <c r="LTU926" s="80"/>
      <c r="LTV926" s="80"/>
      <c r="LTW926" s="80"/>
      <c r="LTX926" s="80"/>
      <c r="LTY926" s="80"/>
      <c r="LTZ926" s="80"/>
      <c r="LUA926" s="80"/>
      <c r="LUB926" s="80"/>
      <c r="LUC926" s="80"/>
      <c r="LUD926" s="80"/>
      <c r="LUE926" s="80"/>
      <c r="LUF926" s="80"/>
      <c r="LUG926" s="80"/>
      <c r="LUH926" s="80"/>
      <c r="LUI926" s="80"/>
      <c r="LUJ926" s="80"/>
      <c r="LUK926" s="80"/>
      <c r="LUL926" s="80"/>
      <c r="LUM926" s="80"/>
      <c r="LUN926" s="80"/>
      <c r="LUO926" s="80"/>
      <c r="LUP926" s="80"/>
      <c r="LUQ926" s="80"/>
      <c r="LUR926" s="80"/>
      <c r="LUS926" s="80"/>
      <c r="LUT926" s="80"/>
      <c r="LUU926" s="80"/>
      <c r="LUV926" s="80"/>
      <c r="LUW926" s="80"/>
      <c r="LUX926" s="80"/>
      <c r="LUY926" s="80"/>
      <c r="LUZ926" s="80"/>
      <c r="LVA926" s="80"/>
      <c r="LVB926" s="80"/>
      <c r="LVC926" s="80"/>
      <c r="LVD926" s="80"/>
      <c r="LVE926" s="80"/>
      <c r="LVF926" s="80"/>
      <c r="LVG926" s="80"/>
      <c r="LVH926" s="80"/>
      <c r="LVI926" s="80"/>
      <c r="LVJ926" s="80"/>
      <c r="LVK926" s="80"/>
      <c r="LVL926" s="80"/>
      <c r="LVM926" s="80"/>
      <c r="LVN926" s="80"/>
      <c r="LVO926" s="80"/>
      <c r="LVP926" s="80"/>
      <c r="LVQ926" s="80"/>
      <c r="LVR926" s="80"/>
      <c r="LVS926" s="80"/>
      <c r="LVT926" s="80"/>
      <c r="LVU926" s="80"/>
      <c r="LVV926" s="80"/>
      <c r="LVW926" s="80"/>
      <c r="LVX926" s="80"/>
      <c r="LVY926" s="80"/>
      <c r="LVZ926" s="80"/>
      <c r="LWA926" s="80"/>
      <c r="LWB926" s="80"/>
      <c r="LWC926" s="80"/>
      <c r="LWD926" s="80"/>
      <c r="LWE926" s="80"/>
      <c r="LWF926" s="80"/>
      <c r="LWG926" s="80"/>
      <c r="LWH926" s="80"/>
      <c r="LWI926" s="80"/>
      <c r="LWJ926" s="80"/>
      <c r="LWK926" s="80"/>
      <c r="LWL926" s="80"/>
      <c r="LWM926" s="80"/>
      <c r="LWN926" s="80"/>
      <c r="LWO926" s="80"/>
      <c r="LWP926" s="80"/>
      <c r="LWQ926" s="80"/>
      <c r="LWR926" s="80"/>
      <c r="LWS926" s="80"/>
      <c r="LWT926" s="80"/>
      <c r="LWU926" s="80"/>
      <c r="LWV926" s="80"/>
      <c r="LWW926" s="80"/>
      <c r="LWX926" s="80"/>
      <c r="LWY926" s="80"/>
      <c r="LWZ926" s="80"/>
      <c r="LXA926" s="80"/>
      <c r="LXB926" s="80"/>
      <c r="LXC926" s="80"/>
      <c r="LXD926" s="80"/>
      <c r="LXE926" s="80"/>
      <c r="LXF926" s="80"/>
      <c r="LXG926" s="80"/>
      <c r="LXH926" s="80"/>
      <c r="LXI926" s="80"/>
      <c r="LXJ926" s="80"/>
      <c r="LXK926" s="80"/>
      <c r="LXL926" s="80"/>
      <c r="LXM926" s="80"/>
      <c r="LXN926" s="80"/>
      <c r="LXO926" s="80"/>
      <c r="LXP926" s="80"/>
      <c r="LXQ926" s="80"/>
      <c r="LXR926" s="80"/>
      <c r="LXS926" s="80"/>
      <c r="LXT926" s="80"/>
      <c r="LXU926" s="80"/>
      <c r="LXV926" s="80"/>
      <c r="LXW926" s="80"/>
      <c r="LXX926" s="80"/>
      <c r="LXY926" s="80"/>
      <c r="LXZ926" s="80"/>
      <c r="LYA926" s="80"/>
      <c r="LYB926" s="80"/>
      <c r="LYC926" s="80"/>
      <c r="LYD926" s="80"/>
      <c r="LYE926" s="80"/>
      <c r="LYF926" s="80"/>
      <c r="LYG926" s="80"/>
      <c r="LYH926" s="80"/>
      <c r="LYI926" s="80"/>
      <c r="LYJ926" s="80"/>
      <c r="LYK926" s="80"/>
      <c r="LYL926" s="80"/>
      <c r="LYM926" s="80"/>
      <c r="LYN926" s="80"/>
      <c r="LYO926" s="80"/>
      <c r="LYP926" s="80"/>
      <c r="LYQ926" s="80"/>
      <c r="LYR926" s="80"/>
      <c r="LYS926" s="80"/>
      <c r="LYT926" s="80"/>
      <c r="LYU926" s="80"/>
      <c r="LYV926" s="80"/>
      <c r="LYW926" s="80"/>
      <c r="LYX926" s="80"/>
      <c r="LYY926" s="80"/>
      <c r="LYZ926" s="80"/>
      <c r="LZA926" s="80"/>
      <c r="LZB926" s="80"/>
      <c r="LZC926" s="80"/>
      <c r="LZD926" s="80"/>
      <c r="LZE926" s="80"/>
      <c r="LZF926" s="80"/>
      <c r="LZG926" s="80"/>
      <c r="LZH926" s="80"/>
      <c r="LZI926" s="80"/>
      <c r="LZJ926" s="80"/>
      <c r="LZK926" s="80"/>
      <c r="LZL926" s="80"/>
      <c r="LZM926" s="80"/>
      <c r="LZN926" s="80"/>
      <c r="LZO926" s="80"/>
      <c r="LZP926" s="80"/>
      <c r="LZQ926" s="80"/>
      <c r="LZR926" s="80"/>
      <c r="LZS926" s="80"/>
      <c r="LZT926" s="80"/>
      <c r="LZU926" s="80"/>
      <c r="LZV926" s="80"/>
      <c r="LZW926" s="80"/>
      <c r="LZX926" s="80"/>
      <c r="LZY926" s="80"/>
      <c r="LZZ926" s="80"/>
      <c r="MAA926" s="80"/>
      <c r="MAB926" s="80"/>
      <c r="MAC926" s="80"/>
      <c r="MAD926" s="80"/>
      <c r="MAE926" s="80"/>
      <c r="MAF926" s="80"/>
      <c r="MAG926" s="80"/>
      <c r="MAH926" s="80"/>
      <c r="MAI926" s="80"/>
      <c r="MAJ926" s="80"/>
      <c r="MAK926" s="80"/>
      <c r="MAL926" s="80"/>
      <c r="MAM926" s="80"/>
      <c r="MAN926" s="80"/>
      <c r="MAO926" s="80"/>
      <c r="MAP926" s="80"/>
      <c r="MAQ926" s="80"/>
      <c r="MAR926" s="80"/>
      <c r="MAS926" s="80"/>
      <c r="MAT926" s="80"/>
      <c r="MAU926" s="80"/>
      <c r="MAV926" s="80"/>
      <c r="MAW926" s="80"/>
      <c r="MAX926" s="80"/>
      <c r="MAY926" s="80"/>
      <c r="MAZ926" s="80"/>
      <c r="MBA926" s="80"/>
      <c r="MBB926" s="80"/>
      <c r="MBC926" s="80"/>
      <c r="MBD926" s="80"/>
      <c r="MBE926" s="80"/>
      <c r="MBF926" s="80"/>
      <c r="MBG926" s="80"/>
      <c r="MBH926" s="80"/>
      <c r="MBI926" s="80"/>
      <c r="MBJ926" s="80"/>
      <c r="MBK926" s="80"/>
      <c r="MBL926" s="80"/>
      <c r="MBM926" s="80"/>
      <c r="MBN926" s="80"/>
      <c r="MBO926" s="80"/>
      <c r="MBP926" s="80"/>
      <c r="MBQ926" s="80"/>
      <c r="MBR926" s="80"/>
      <c r="MBS926" s="80"/>
      <c r="MBT926" s="80"/>
      <c r="MBU926" s="80"/>
      <c r="MBV926" s="80"/>
      <c r="MBW926" s="80"/>
      <c r="MBX926" s="80"/>
      <c r="MBY926" s="80"/>
      <c r="MBZ926" s="80"/>
      <c r="MCA926" s="80"/>
      <c r="MCB926" s="80"/>
      <c r="MCC926" s="80"/>
      <c r="MCD926" s="80"/>
      <c r="MCE926" s="80"/>
      <c r="MCF926" s="80"/>
      <c r="MCG926" s="80"/>
      <c r="MCH926" s="80"/>
      <c r="MCI926" s="80"/>
      <c r="MCJ926" s="80"/>
      <c r="MCK926" s="80"/>
      <c r="MCL926" s="80"/>
      <c r="MCM926" s="80"/>
      <c r="MCN926" s="80"/>
      <c r="MCO926" s="80"/>
      <c r="MCP926" s="80"/>
      <c r="MCQ926" s="80"/>
      <c r="MCR926" s="80"/>
      <c r="MCS926" s="80"/>
      <c r="MCT926" s="80"/>
      <c r="MCU926" s="80"/>
      <c r="MCV926" s="80"/>
      <c r="MCW926" s="80"/>
      <c r="MCX926" s="80"/>
      <c r="MCY926" s="80"/>
      <c r="MCZ926" s="80"/>
      <c r="MDA926" s="80"/>
      <c r="MDB926" s="80"/>
      <c r="MDC926" s="80"/>
      <c r="MDD926" s="80"/>
      <c r="MDE926" s="80"/>
      <c r="MDF926" s="80"/>
      <c r="MDG926" s="80"/>
      <c r="MDH926" s="80"/>
      <c r="MDI926" s="80"/>
      <c r="MDJ926" s="80"/>
      <c r="MDK926" s="80"/>
      <c r="MDL926" s="80"/>
      <c r="MDM926" s="80"/>
      <c r="MDN926" s="80"/>
      <c r="MDO926" s="80"/>
      <c r="MDP926" s="80"/>
      <c r="MDQ926" s="80"/>
      <c r="MDR926" s="80"/>
      <c r="MDS926" s="80"/>
      <c r="MDT926" s="80"/>
      <c r="MDU926" s="80"/>
      <c r="MDV926" s="80"/>
      <c r="MDW926" s="80"/>
      <c r="MDX926" s="80"/>
      <c r="MDY926" s="80"/>
      <c r="MDZ926" s="80"/>
      <c r="MEA926" s="80"/>
      <c r="MEB926" s="80"/>
      <c r="MEC926" s="80"/>
      <c r="MED926" s="80"/>
      <c r="MEE926" s="80"/>
      <c r="MEF926" s="80"/>
      <c r="MEG926" s="80"/>
      <c r="MEH926" s="80"/>
      <c r="MEI926" s="80"/>
      <c r="MEJ926" s="80"/>
      <c r="MEK926" s="80"/>
      <c r="MEL926" s="80"/>
      <c r="MEM926" s="80"/>
      <c r="MEN926" s="80"/>
      <c r="MEO926" s="80"/>
      <c r="MEP926" s="80"/>
      <c r="MEQ926" s="80"/>
      <c r="MER926" s="80"/>
      <c r="MES926" s="80"/>
      <c r="MET926" s="80"/>
      <c r="MEU926" s="80"/>
      <c r="MEV926" s="80"/>
      <c r="MEW926" s="80"/>
      <c r="MEX926" s="80"/>
      <c r="MEY926" s="80"/>
      <c r="MEZ926" s="80"/>
      <c r="MFA926" s="80"/>
      <c r="MFB926" s="80"/>
      <c r="MFC926" s="80"/>
      <c r="MFD926" s="80"/>
      <c r="MFE926" s="80"/>
      <c r="MFF926" s="80"/>
      <c r="MFG926" s="80"/>
      <c r="MFH926" s="80"/>
      <c r="MFI926" s="80"/>
      <c r="MFJ926" s="80"/>
      <c r="MFK926" s="80"/>
      <c r="MFL926" s="80"/>
      <c r="MFM926" s="80"/>
      <c r="MFN926" s="80"/>
      <c r="MFO926" s="80"/>
      <c r="MFP926" s="80"/>
      <c r="MFQ926" s="80"/>
      <c r="MFR926" s="80"/>
      <c r="MFS926" s="80"/>
      <c r="MFT926" s="80"/>
      <c r="MFU926" s="80"/>
      <c r="MFV926" s="80"/>
      <c r="MFW926" s="80"/>
      <c r="MFX926" s="80"/>
      <c r="MFY926" s="80"/>
      <c r="MFZ926" s="80"/>
      <c r="MGA926" s="80"/>
      <c r="MGB926" s="80"/>
      <c r="MGC926" s="80"/>
      <c r="MGD926" s="80"/>
      <c r="MGE926" s="80"/>
      <c r="MGF926" s="80"/>
      <c r="MGG926" s="80"/>
      <c r="MGH926" s="80"/>
      <c r="MGI926" s="80"/>
      <c r="MGJ926" s="80"/>
      <c r="MGK926" s="80"/>
      <c r="MGL926" s="80"/>
      <c r="MGM926" s="80"/>
      <c r="MGN926" s="80"/>
      <c r="MGO926" s="80"/>
      <c r="MGP926" s="80"/>
      <c r="MGQ926" s="80"/>
      <c r="MGR926" s="80"/>
      <c r="MGS926" s="80"/>
      <c r="MGT926" s="80"/>
      <c r="MGU926" s="80"/>
      <c r="MGV926" s="80"/>
      <c r="MGW926" s="80"/>
      <c r="MGX926" s="80"/>
      <c r="MGY926" s="80"/>
      <c r="MGZ926" s="80"/>
      <c r="MHA926" s="80"/>
      <c r="MHB926" s="80"/>
      <c r="MHC926" s="80"/>
      <c r="MHD926" s="80"/>
      <c r="MHE926" s="80"/>
      <c r="MHF926" s="80"/>
      <c r="MHG926" s="80"/>
      <c r="MHH926" s="80"/>
      <c r="MHI926" s="80"/>
      <c r="MHJ926" s="80"/>
      <c r="MHK926" s="80"/>
      <c r="MHL926" s="80"/>
      <c r="MHM926" s="80"/>
      <c r="MHN926" s="80"/>
      <c r="MHO926" s="80"/>
      <c r="MHP926" s="80"/>
      <c r="MHQ926" s="80"/>
      <c r="MHR926" s="80"/>
      <c r="MHS926" s="80"/>
      <c r="MHT926" s="80"/>
      <c r="MHU926" s="80"/>
      <c r="MHV926" s="80"/>
      <c r="MHW926" s="80"/>
      <c r="MHX926" s="80"/>
      <c r="MHY926" s="80"/>
      <c r="MHZ926" s="80"/>
      <c r="MIA926" s="80"/>
      <c r="MIB926" s="80"/>
      <c r="MIC926" s="80"/>
      <c r="MID926" s="80"/>
      <c r="MIE926" s="80"/>
      <c r="MIF926" s="80"/>
      <c r="MIG926" s="80"/>
      <c r="MIH926" s="80"/>
      <c r="MII926" s="80"/>
      <c r="MIJ926" s="80"/>
      <c r="MIK926" s="80"/>
      <c r="MIL926" s="80"/>
      <c r="MIM926" s="80"/>
      <c r="MIN926" s="80"/>
      <c r="MIO926" s="80"/>
      <c r="MIP926" s="80"/>
      <c r="MIQ926" s="80"/>
      <c r="MIR926" s="80"/>
      <c r="MIS926" s="80"/>
      <c r="MIT926" s="80"/>
      <c r="MIU926" s="80"/>
      <c r="MIV926" s="80"/>
      <c r="MIW926" s="80"/>
      <c r="MIX926" s="80"/>
      <c r="MIY926" s="80"/>
      <c r="MIZ926" s="80"/>
      <c r="MJA926" s="80"/>
      <c r="MJB926" s="80"/>
      <c r="MJC926" s="80"/>
      <c r="MJD926" s="80"/>
      <c r="MJE926" s="80"/>
      <c r="MJF926" s="80"/>
      <c r="MJG926" s="80"/>
      <c r="MJH926" s="80"/>
      <c r="MJI926" s="80"/>
      <c r="MJJ926" s="80"/>
      <c r="MJK926" s="80"/>
      <c r="MJL926" s="80"/>
      <c r="MJM926" s="80"/>
      <c r="MJN926" s="80"/>
      <c r="MJO926" s="80"/>
      <c r="MJP926" s="80"/>
      <c r="MJQ926" s="80"/>
      <c r="MJR926" s="80"/>
      <c r="MJS926" s="80"/>
      <c r="MJT926" s="80"/>
      <c r="MJU926" s="80"/>
      <c r="MJV926" s="80"/>
      <c r="MJW926" s="80"/>
      <c r="MJX926" s="80"/>
      <c r="MJY926" s="80"/>
      <c r="MJZ926" s="80"/>
      <c r="MKA926" s="80"/>
      <c r="MKB926" s="80"/>
      <c r="MKC926" s="80"/>
      <c r="MKD926" s="80"/>
      <c r="MKE926" s="80"/>
      <c r="MKF926" s="80"/>
      <c r="MKG926" s="80"/>
      <c r="MKH926" s="80"/>
      <c r="MKI926" s="80"/>
      <c r="MKJ926" s="80"/>
      <c r="MKK926" s="80"/>
      <c r="MKL926" s="80"/>
      <c r="MKM926" s="80"/>
      <c r="MKN926" s="80"/>
      <c r="MKO926" s="80"/>
      <c r="MKP926" s="80"/>
      <c r="MKQ926" s="80"/>
      <c r="MKR926" s="80"/>
      <c r="MKS926" s="80"/>
      <c r="MKT926" s="80"/>
      <c r="MKU926" s="80"/>
      <c r="MKV926" s="80"/>
      <c r="MKW926" s="80"/>
      <c r="MKX926" s="80"/>
      <c r="MKY926" s="80"/>
      <c r="MKZ926" s="80"/>
      <c r="MLA926" s="80"/>
      <c r="MLB926" s="80"/>
      <c r="MLC926" s="80"/>
      <c r="MLD926" s="80"/>
      <c r="MLE926" s="80"/>
      <c r="MLF926" s="80"/>
      <c r="MLG926" s="80"/>
      <c r="MLH926" s="80"/>
      <c r="MLI926" s="80"/>
      <c r="MLJ926" s="80"/>
      <c r="MLK926" s="80"/>
      <c r="MLL926" s="80"/>
      <c r="MLM926" s="80"/>
      <c r="MLN926" s="80"/>
      <c r="MLO926" s="80"/>
      <c r="MLP926" s="80"/>
      <c r="MLQ926" s="80"/>
      <c r="MLR926" s="80"/>
      <c r="MLS926" s="80"/>
      <c r="MLT926" s="80"/>
      <c r="MLU926" s="80"/>
      <c r="MLV926" s="80"/>
      <c r="MLW926" s="80"/>
      <c r="MLX926" s="80"/>
      <c r="MLY926" s="80"/>
      <c r="MLZ926" s="80"/>
      <c r="MMA926" s="80"/>
      <c r="MMB926" s="80"/>
      <c r="MMC926" s="80"/>
      <c r="MMD926" s="80"/>
      <c r="MME926" s="80"/>
      <c r="MMF926" s="80"/>
      <c r="MMG926" s="80"/>
      <c r="MMH926" s="80"/>
      <c r="MMI926" s="80"/>
      <c r="MMJ926" s="80"/>
      <c r="MMK926" s="80"/>
      <c r="MML926" s="80"/>
      <c r="MMM926" s="80"/>
      <c r="MMN926" s="80"/>
      <c r="MMO926" s="80"/>
      <c r="MMP926" s="80"/>
      <c r="MMQ926" s="80"/>
      <c r="MMR926" s="80"/>
      <c r="MMS926" s="80"/>
      <c r="MMT926" s="80"/>
      <c r="MMU926" s="80"/>
      <c r="MMV926" s="80"/>
      <c r="MMW926" s="80"/>
      <c r="MMX926" s="80"/>
      <c r="MMY926" s="80"/>
      <c r="MMZ926" s="80"/>
      <c r="MNA926" s="80"/>
      <c r="MNB926" s="80"/>
      <c r="MNC926" s="80"/>
      <c r="MND926" s="80"/>
      <c r="MNE926" s="80"/>
      <c r="MNF926" s="80"/>
      <c r="MNG926" s="80"/>
      <c r="MNH926" s="80"/>
      <c r="MNI926" s="80"/>
      <c r="MNJ926" s="80"/>
      <c r="MNK926" s="80"/>
      <c r="MNL926" s="80"/>
      <c r="MNM926" s="80"/>
      <c r="MNN926" s="80"/>
      <c r="MNO926" s="80"/>
      <c r="MNP926" s="80"/>
      <c r="MNQ926" s="80"/>
      <c r="MNR926" s="80"/>
      <c r="MNS926" s="80"/>
      <c r="MNT926" s="80"/>
      <c r="MNU926" s="80"/>
      <c r="MNV926" s="80"/>
      <c r="MNW926" s="80"/>
      <c r="MNX926" s="80"/>
      <c r="MNY926" s="80"/>
      <c r="MNZ926" s="80"/>
      <c r="MOA926" s="80"/>
      <c r="MOB926" s="80"/>
      <c r="MOC926" s="80"/>
      <c r="MOD926" s="80"/>
      <c r="MOE926" s="80"/>
      <c r="MOF926" s="80"/>
      <c r="MOG926" s="80"/>
      <c r="MOH926" s="80"/>
      <c r="MOI926" s="80"/>
      <c r="MOJ926" s="80"/>
      <c r="MOK926" s="80"/>
      <c r="MOL926" s="80"/>
      <c r="MOM926" s="80"/>
      <c r="MON926" s="80"/>
      <c r="MOO926" s="80"/>
      <c r="MOP926" s="80"/>
      <c r="MOQ926" s="80"/>
      <c r="MOR926" s="80"/>
      <c r="MOS926" s="80"/>
      <c r="MOT926" s="80"/>
      <c r="MOU926" s="80"/>
      <c r="MOV926" s="80"/>
      <c r="MOW926" s="80"/>
      <c r="MOX926" s="80"/>
      <c r="MOY926" s="80"/>
      <c r="MOZ926" s="80"/>
      <c r="MPA926" s="80"/>
      <c r="MPB926" s="80"/>
      <c r="MPC926" s="80"/>
      <c r="MPD926" s="80"/>
      <c r="MPE926" s="80"/>
      <c r="MPF926" s="80"/>
      <c r="MPG926" s="80"/>
      <c r="MPH926" s="80"/>
      <c r="MPI926" s="80"/>
      <c r="MPJ926" s="80"/>
      <c r="MPK926" s="80"/>
      <c r="MPL926" s="80"/>
      <c r="MPM926" s="80"/>
      <c r="MPN926" s="80"/>
      <c r="MPO926" s="80"/>
      <c r="MPP926" s="80"/>
      <c r="MPQ926" s="80"/>
      <c r="MPR926" s="80"/>
      <c r="MPS926" s="80"/>
      <c r="MPT926" s="80"/>
      <c r="MPU926" s="80"/>
      <c r="MPV926" s="80"/>
      <c r="MPW926" s="80"/>
      <c r="MPX926" s="80"/>
      <c r="MPY926" s="80"/>
      <c r="MPZ926" s="80"/>
      <c r="MQA926" s="80"/>
      <c r="MQB926" s="80"/>
      <c r="MQC926" s="80"/>
      <c r="MQD926" s="80"/>
      <c r="MQE926" s="80"/>
      <c r="MQF926" s="80"/>
      <c r="MQG926" s="80"/>
      <c r="MQH926" s="80"/>
      <c r="MQI926" s="80"/>
      <c r="MQJ926" s="80"/>
      <c r="MQK926" s="80"/>
      <c r="MQL926" s="80"/>
      <c r="MQM926" s="80"/>
      <c r="MQN926" s="80"/>
      <c r="MQO926" s="80"/>
      <c r="MQP926" s="80"/>
      <c r="MQQ926" s="80"/>
      <c r="MQR926" s="80"/>
      <c r="MQS926" s="80"/>
      <c r="MQT926" s="80"/>
      <c r="MQU926" s="80"/>
      <c r="MQV926" s="80"/>
      <c r="MQW926" s="80"/>
      <c r="MQX926" s="80"/>
      <c r="MQY926" s="80"/>
      <c r="MQZ926" s="80"/>
      <c r="MRA926" s="80"/>
      <c r="MRB926" s="80"/>
      <c r="MRC926" s="80"/>
      <c r="MRD926" s="80"/>
      <c r="MRE926" s="80"/>
      <c r="MRF926" s="80"/>
      <c r="MRG926" s="80"/>
      <c r="MRH926" s="80"/>
      <c r="MRI926" s="80"/>
      <c r="MRJ926" s="80"/>
      <c r="MRK926" s="80"/>
      <c r="MRL926" s="80"/>
      <c r="MRM926" s="80"/>
      <c r="MRN926" s="80"/>
      <c r="MRO926" s="80"/>
      <c r="MRP926" s="80"/>
      <c r="MRQ926" s="80"/>
      <c r="MRR926" s="80"/>
      <c r="MRS926" s="80"/>
      <c r="MRT926" s="80"/>
      <c r="MRU926" s="80"/>
      <c r="MRV926" s="80"/>
      <c r="MRW926" s="80"/>
      <c r="MRX926" s="80"/>
      <c r="MRY926" s="80"/>
      <c r="MRZ926" s="80"/>
      <c r="MSA926" s="80"/>
      <c r="MSB926" s="80"/>
      <c r="MSC926" s="80"/>
      <c r="MSD926" s="80"/>
      <c r="MSE926" s="80"/>
      <c r="MSF926" s="80"/>
      <c r="MSG926" s="80"/>
      <c r="MSH926" s="80"/>
      <c r="MSI926" s="80"/>
      <c r="MSJ926" s="80"/>
      <c r="MSK926" s="80"/>
      <c r="MSL926" s="80"/>
      <c r="MSM926" s="80"/>
      <c r="MSN926" s="80"/>
      <c r="MSO926" s="80"/>
      <c r="MSP926" s="80"/>
      <c r="MSQ926" s="80"/>
      <c r="MSR926" s="80"/>
      <c r="MSS926" s="80"/>
      <c r="MST926" s="80"/>
      <c r="MSU926" s="80"/>
      <c r="MSV926" s="80"/>
      <c r="MSW926" s="80"/>
      <c r="MSX926" s="80"/>
      <c r="MSY926" s="80"/>
      <c r="MSZ926" s="80"/>
      <c r="MTA926" s="80"/>
      <c r="MTB926" s="80"/>
      <c r="MTC926" s="80"/>
      <c r="MTD926" s="80"/>
      <c r="MTE926" s="80"/>
      <c r="MTF926" s="80"/>
      <c r="MTG926" s="80"/>
      <c r="MTH926" s="80"/>
      <c r="MTI926" s="80"/>
      <c r="MTJ926" s="80"/>
      <c r="MTK926" s="80"/>
      <c r="MTL926" s="80"/>
      <c r="MTM926" s="80"/>
      <c r="MTN926" s="80"/>
      <c r="MTO926" s="80"/>
      <c r="MTP926" s="80"/>
      <c r="MTQ926" s="80"/>
      <c r="MTR926" s="80"/>
      <c r="MTS926" s="80"/>
      <c r="MTT926" s="80"/>
      <c r="MTU926" s="80"/>
      <c r="MTV926" s="80"/>
      <c r="MTW926" s="80"/>
      <c r="MTX926" s="80"/>
      <c r="MTY926" s="80"/>
      <c r="MTZ926" s="80"/>
      <c r="MUA926" s="80"/>
      <c r="MUB926" s="80"/>
      <c r="MUC926" s="80"/>
      <c r="MUD926" s="80"/>
      <c r="MUE926" s="80"/>
      <c r="MUF926" s="80"/>
      <c r="MUG926" s="80"/>
      <c r="MUH926" s="80"/>
      <c r="MUI926" s="80"/>
      <c r="MUJ926" s="80"/>
      <c r="MUK926" s="80"/>
      <c r="MUL926" s="80"/>
      <c r="MUM926" s="80"/>
      <c r="MUN926" s="80"/>
      <c r="MUO926" s="80"/>
      <c r="MUP926" s="80"/>
      <c r="MUQ926" s="80"/>
      <c r="MUR926" s="80"/>
      <c r="MUS926" s="80"/>
      <c r="MUT926" s="80"/>
      <c r="MUU926" s="80"/>
      <c r="MUV926" s="80"/>
      <c r="MUW926" s="80"/>
      <c r="MUX926" s="80"/>
      <c r="MUY926" s="80"/>
      <c r="MUZ926" s="80"/>
      <c r="MVA926" s="80"/>
      <c r="MVB926" s="80"/>
      <c r="MVC926" s="80"/>
      <c r="MVD926" s="80"/>
      <c r="MVE926" s="80"/>
      <c r="MVF926" s="80"/>
      <c r="MVG926" s="80"/>
      <c r="MVH926" s="80"/>
      <c r="MVI926" s="80"/>
      <c r="MVJ926" s="80"/>
      <c r="MVK926" s="80"/>
      <c r="MVL926" s="80"/>
      <c r="MVM926" s="80"/>
      <c r="MVN926" s="80"/>
      <c r="MVO926" s="80"/>
      <c r="MVP926" s="80"/>
      <c r="MVQ926" s="80"/>
      <c r="MVR926" s="80"/>
      <c r="MVS926" s="80"/>
      <c r="MVT926" s="80"/>
      <c r="MVU926" s="80"/>
      <c r="MVV926" s="80"/>
      <c r="MVW926" s="80"/>
      <c r="MVX926" s="80"/>
      <c r="MVY926" s="80"/>
      <c r="MVZ926" s="80"/>
      <c r="MWA926" s="80"/>
      <c r="MWB926" s="80"/>
      <c r="MWC926" s="80"/>
      <c r="MWD926" s="80"/>
      <c r="MWE926" s="80"/>
      <c r="MWF926" s="80"/>
      <c r="MWG926" s="80"/>
      <c r="MWH926" s="80"/>
      <c r="MWI926" s="80"/>
      <c r="MWJ926" s="80"/>
      <c r="MWK926" s="80"/>
      <c r="MWL926" s="80"/>
      <c r="MWM926" s="80"/>
      <c r="MWN926" s="80"/>
      <c r="MWO926" s="80"/>
      <c r="MWP926" s="80"/>
      <c r="MWQ926" s="80"/>
      <c r="MWR926" s="80"/>
      <c r="MWS926" s="80"/>
      <c r="MWT926" s="80"/>
      <c r="MWU926" s="80"/>
      <c r="MWV926" s="80"/>
      <c r="MWW926" s="80"/>
      <c r="MWX926" s="80"/>
      <c r="MWY926" s="80"/>
      <c r="MWZ926" s="80"/>
      <c r="MXA926" s="80"/>
      <c r="MXB926" s="80"/>
      <c r="MXC926" s="80"/>
      <c r="MXD926" s="80"/>
      <c r="MXE926" s="80"/>
      <c r="MXF926" s="80"/>
      <c r="MXG926" s="80"/>
      <c r="MXH926" s="80"/>
      <c r="MXI926" s="80"/>
      <c r="MXJ926" s="80"/>
      <c r="MXK926" s="80"/>
      <c r="MXL926" s="80"/>
      <c r="MXM926" s="80"/>
      <c r="MXN926" s="80"/>
      <c r="MXO926" s="80"/>
      <c r="MXP926" s="80"/>
      <c r="MXQ926" s="80"/>
      <c r="MXR926" s="80"/>
      <c r="MXS926" s="80"/>
      <c r="MXT926" s="80"/>
      <c r="MXU926" s="80"/>
      <c r="MXV926" s="80"/>
      <c r="MXW926" s="80"/>
      <c r="MXX926" s="80"/>
      <c r="MXY926" s="80"/>
      <c r="MXZ926" s="80"/>
      <c r="MYA926" s="80"/>
      <c r="MYB926" s="80"/>
      <c r="MYC926" s="80"/>
      <c r="MYD926" s="80"/>
      <c r="MYE926" s="80"/>
      <c r="MYF926" s="80"/>
      <c r="MYG926" s="80"/>
      <c r="MYH926" s="80"/>
      <c r="MYI926" s="80"/>
      <c r="MYJ926" s="80"/>
      <c r="MYK926" s="80"/>
      <c r="MYL926" s="80"/>
      <c r="MYM926" s="80"/>
      <c r="MYN926" s="80"/>
      <c r="MYO926" s="80"/>
      <c r="MYP926" s="80"/>
      <c r="MYQ926" s="80"/>
      <c r="MYR926" s="80"/>
      <c r="MYS926" s="80"/>
      <c r="MYT926" s="80"/>
      <c r="MYU926" s="80"/>
      <c r="MYV926" s="80"/>
      <c r="MYW926" s="80"/>
      <c r="MYX926" s="80"/>
      <c r="MYY926" s="80"/>
      <c r="MYZ926" s="80"/>
      <c r="MZA926" s="80"/>
      <c r="MZB926" s="80"/>
      <c r="MZC926" s="80"/>
      <c r="MZD926" s="80"/>
      <c r="MZE926" s="80"/>
      <c r="MZF926" s="80"/>
      <c r="MZG926" s="80"/>
      <c r="MZH926" s="80"/>
      <c r="MZI926" s="80"/>
      <c r="MZJ926" s="80"/>
      <c r="MZK926" s="80"/>
      <c r="MZL926" s="80"/>
      <c r="MZM926" s="80"/>
      <c r="MZN926" s="80"/>
      <c r="MZO926" s="80"/>
      <c r="MZP926" s="80"/>
      <c r="MZQ926" s="80"/>
      <c r="MZR926" s="80"/>
      <c r="MZS926" s="80"/>
      <c r="MZT926" s="80"/>
      <c r="MZU926" s="80"/>
      <c r="MZV926" s="80"/>
      <c r="MZW926" s="80"/>
      <c r="MZX926" s="80"/>
      <c r="MZY926" s="80"/>
      <c r="MZZ926" s="80"/>
      <c r="NAA926" s="80"/>
      <c r="NAB926" s="80"/>
      <c r="NAC926" s="80"/>
      <c r="NAD926" s="80"/>
      <c r="NAE926" s="80"/>
      <c r="NAF926" s="80"/>
      <c r="NAG926" s="80"/>
      <c r="NAH926" s="80"/>
      <c r="NAI926" s="80"/>
      <c r="NAJ926" s="80"/>
      <c r="NAK926" s="80"/>
      <c r="NAL926" s="80"/>
      <c r="NAM926" s="80"/>
      <c r="NAN926" s="80"/>
      <c r="NAO926" s="80"/>
      <c r="NAP926" s="80"/>
      <c r="NAQ926" s="80"/>
      <c r="NAR926" s="80"/>
      <c r="NAS926" s="80"/>
      <c r="NAT926" s="80"/>
      <c r="NAU926" s="80"/>
      <c r="NAV926" s="80"/>
      <c r="NAW926" s="80"/>
      <c r="NAX926" s="80"/>
      <c r="NAY926" s="80"/>
      <c r="NAZ926" s="80"/>
      <c r="NBA926" s="80"/>
      <c r="NBB926" s="80"/>
      <c r="NBC926" s="80"/>
      <c r="NBD926" s="80"/>
      <c r="NBE926" s="80"/>
      <c r="NBF926" s="80"/>
      <c r="NBG926" s="80"/>
      <c r="NBH926" s="80"/>
      <c r="NBI926" s="80"/>
      <c r="NBJ926" s="80"/>
      <c r="NBK926" s="80"/>
      <c r="NBL926" s="80"/>
      <c r="NBM926" s="80"/>
      <c r="NBN926" s="80"/>
      <c r="NBO926" s="80"/>
      <c r="NBP926" s="80"/>
      <c r="NBQ926" s="80"/>
      <c r="NBR926" s="80"/>
      <c r="NBS926" s="80"/>
      <c r="NBT926" s="80"/>
      <c r="NBU926" s="80"/>
      <c r="NBV926" s="80"/>
      <c r="NBW926" s="80"/>
      <c r="NBX926" s="80"/>
      <c r="NBY926" s="80"/>
      <c r="NBZ926" s="80"/>
      <c r="NCA926" s="80"/>
      <c r="NCB926" s="80"/>
      <c r="NCC926" s="80"/>
      <c r="NCD926" s="80"/>
      <c r="NCE926" s="80"/>
      <c r="NCF926" s="80"/>
      <c r="NCG926" s="80"/>
      <c r="NCH926" s="80"/>
      <c r="NCI926" s="80"/>
      <c r="NCJ926" s="80"/>
      <c r="NCK926" s="80"/>
      <c r="NCL926" s="80"/>
      <c r="NCM926" s="80"/>
      <c r="NCN926" s="80"/>
      <c r="NCO926" s="80"/>
      <c r="NCP926" s="80"/>
      <c r="NCQ926" s="80"/>
      <c r="NCR926" s="80"/>
      <c r="NCS926" s="80"/>
      <c r="NCT926" s="80"/>
      <c r="NCU926" s="80"/>
      <c r="NCV926" s="80"/>
      <c r="NCW926" s="80"/>
      <c r="NCX926" s="80"/>
      <c r="NCY926" s="80"/>
      <c r="NCZ926" s="80"/>
      <c r="NDA926" s="80"/>
      <c r="NDB926" s="80"/>
      <c r="NDC926" s="80"/>
      <c r="NDD926" s="80"/>
      <c r="NDE926" s="80"/>
      <c r="NDF926" s="80"/>
      <c r="NDG926" s="80"/>
      <c r="NDH926" s="80"/>
      <c r="NDI926" s="80"/>
      <c r="NDJ926" s="80"/>
      <c r="NDK926" s="80"/>
      <c r="NDL926" s="80"/>
      <c r="NDM926" s="80"/>
      <c r="NDN926" s="80"/>
      <c r="NDO926" s="80"/>
      <c r="NDP926" s="80"/>
      <c r="NDQ926" s="80"/>
      <c r="NDR926" s="80"/>
      <c r="NDS926" s="80"/>
      <c r="NDT926" s="80"/>
      <c r="NDU926" s="80"/>
      <c r="NDV926" s="80"/>
      <c r="NDW926" s="80"/>
      <c r="NDX926" s="80"/>
      <c r="NDY926" s="80"/>
      <c r="NDZ926" s="80"/>
      <c r="NEA926" s="80"/>
      <c r="NEB926" s="80"/>
      <c r="NEC926" s="80"/>
      <c r="NED926" s="80"/>
      <c r="NEE926" s="80"/>
      <c r="NEF926" s="80"/>
      <c r="NEG926" s="80"/>
      <c r="NEH926" s="80"/>
      <c r="NEI926" s="80"/>
      <c r="NEJ926" s="80"/>
      <c r="NEK926" s="80"/>
      <c r="NEL926" s="80"/>
      <c r="NEM926" s="80"/>
      <c r="NEN926" s="80"/>
      <c r="NEO926" s="80"/>
      <c r="NEP926" s="80"/>
      <c r="NEQ926" s="80"/>
      <c r="NER926" s="80"/>
      <c r="NES926" s="80"/>
      <c r="NET926" s="80"/>
      <c r="NEU926" s="80"/>
      <c r="NEV926" s="80"/>
      <c r="NEW926" s="80"/>
      <c r="NEX926" s="80"/>
      <c r="NEY926" s="80"/>
      <c r="NEZ926" s="80"/>
      <c r="NFA926" s="80"/>
      <c r="NFB926" s="80"/>
      <c r="NFC926" s="80"/>
      <c r="NFD926" s="80"/>
      <c r="NFE926" s="80"/>
      <c r="NFF926" s="80"/>
      <c r="NFG926" s="80"/>
      <c r="NFH926" s="80"/>
      <c r="NFI926" s="80"/>
      <c r="NFJ926" s="80"/>
      <c r="NFK926" s="80"/>
      <c r="NFL926" s="80"/>
      <c r="NFM926" s="80"/>
      <c r="NFN926" s="80"/>
      <c r="NFO926" s="80"/>
      <c r="NFP926" s="80"/>
      <c r="NFQ926" s="80"/>
      <c r="NFR926" s="80"/>
      <c r="NFS926" s="80"/>
      <c r="NFT926" s="80"/>
      <c r="NFU926" s="80"/>
      <c r="NFV926" s="80"/>
      <c r="NFW926" s="80"/>
      <c r="NFX926" s="80"/>
      <c r="NFY926" s="80"/>
      <c r="NFZ926" s="80"/>
      <c r="NGA926" s="80"/>
      <c r="NGB926" s="80"/>
      <c r="NGC926" s="80"/>
      <c r="NGD926" s="80"/>
      <c r="NGE926" s="80"/>
      <c r="NGF926" s="80"/>
      <c r="NGG926" s="80"/>
      <c r="NGH926" s="80"/>
      <c r="NGI926" s="80"/>
      <c r="NGJ926" s="80"/>
      <c r="NGK926" s="80"/>
      <c r="NGL926" s="80"/>
      <c r="NGM926" s="80"/>
      <c r="NGN926" s="80"/>
      <c r="NGO926" s="80"/>
      <c r="NGP926" s="80"/>
      <c r="NGQ926" s="80"/>
      <c r="NGR926" s="80"/>
      <c r="NGS926" s="80"/>
      <c r="NGT926" s="80"/>
      <c r="NGU926" s="80"/>
      <c r="NGV926" s="80"/>
      <c r="NGW926" s="80"/>
      <c r="NGX926" s="80"/>
      <c r="NGY926" s="80"/>
      <c r="NGZ926" s="80"/>
      <c r="NHA926" s="80"/>
      <c r="NHB926" s="80"/>
      <c r="NHC926" s="80"/>
      <c r="NHD926" s="80"/>
      <c r="NHE926" s="80"/>
      <c r="NHF926" s="80"/>
      <c r="NHG926" s="80"/>
      <c r="NHH926" s="80"/>
      <c r="NHI926" s="80"/>
      <c r="NHJ926" s="80"/>
      <c r="NHK926" s="80"/>
      <c r="NHL926" s="80"/>
      <c r="NHM926" s="80"/>
      <c r="NHN926" s="80"/>
      <c r="NHO926" s="80"/>
      <c r="NHP926" s="80"/>
      <c r="NHQ926" s="80"/>
      <c r="NHR926" s="80"/>
      <c r="NHS926" s="80"/>
      <c r="NHT926" s="80"/>
      <c r="NHU926" s="80"/>
      <c r="NHV926" s="80"/>
      <c r="NHW926" s="80"/>
      <c r="NHX926" s="80"/>
      <c r="NHY926" s="80"/>
      <c r="NHZ926" s="80"/>
      <c r="NIA926" s="80"/>
      <c r="NIB926" s="80"/>
      <c r="NIC926" s="80"/>
      <c r="NID926" s="80"/>
      <c r="NIE926" s="80"/>
      <c r="NIF926" s="80"/>
      <c r="NIG926" s="80"/>
      <c r="NIH926" s="80"/>
      <c r="NII926" s="80"/>
      <c r="NIJ926" s="80"/>
      <c r="NIK926" s="80"/>
      <c r="NIL926" s="80"/>
      <c r="NIM926" s="80"/>
      <c r="NIN926" s="80"/>
      <c r="NIO926" s="80"/>
      <c r="NIP926" s="80"/>
      <c r="NIQ926" s="80"/>
      <c r="NIR926" s="80"/>
      <c r="NIS926" s="80"/>
      <c r="NIT926" s="80"/>
      <c r="NIU926" s="80"/>
      <c r="NIV926" s="80"/>
      <c r="NIW926" s="80"/>
      <c r="NIX926" s="80"/>
      <c r="NIY926" s="80"/>
      <c r="NIZ926" s="80"/>
      <c r="NJA926" s="80"/>
      <c r="NJB926" s="80"/>
      <c r="NJC926" s="80"/>
      <c r="NJD926" s="80"/>
      <c r="NJE926" s="80"/>
      <c r="NJF926" s="80"/>
      <c r="NJG926" s="80"/>
      <c r="NJH926" s="80"/>
      <c r="NJI926" s="80"/>
      <c r="NJJ926" s="80"/>
      <c r="NJK926" s="80"/>
      <c r="NJL926" s="80"/>
      <c r="NJM926" s="80"/>
      <c r="NJN926" s="80"/>
      <c r="NJO926" s="80"/>
      <c r="NJP926" s="80"/>
      <c r="NJQ926" s="80"/>
      <c r="NJR926" s="80"/>
      <c r="NJS926" s="80"/>
      <c r="NJT926" s="80"/>
      <c r="NJU926" s="80"/>
      <c r="NJV926" s="80"/>
      <c r="NJW926" s="80"/>
      <c r="NJX926" s="80"/>
      <c r="NJY926" s="80"/>
      <c r="NJZ926" s="80"/>
      <c r="NKA926" s="80"/>
      <c r="NKB926" s="80"/>
      <c r="NKC926" s="80"/>
      <c r="NKD926" s="80"/>
      <c r="NKE926" s="80"/>
      <c r="NKF926" s="80"/>
      <c r="NKG926" s="80"/>
      <c r="NKH926" s="80"/>
      <c r="NKI926" s="80"/>
      <c r="NKJ926" s="80"/>
      <c r="NKK926" s="80"/>
      <c r="NKL926" s="80"/>
      <c r="NKM926" s="80"/>
      <c r="NKN926" s="80"/>
      <c r="NKO926" s="80"/>
      <c r="NKP926" s="80"/>
      <c r="NKQ926" s="80"/>
      <c r="NKR926" s="80"/>
      <c r="NKS926" s="80"/>
      <c r="NKT926" s="80"/>
      <c r="NKU926" s="80"/>
      <c r="NKV926" s="80"/>
      <c r="NKW926" s="80"/>
      <c r="NKX926" s="80"/>
      <c r="NKY926" s="80"/>
      <c r="NKZ926" s="80"/>
      <c r="NLA926" s="80"/>
      <c r="NLB926" s="80"/>
      <c r="NLC926" s="80"/>
      <c r="NLD926" s="80"/>
      <c r="NLE926" s="80"/>
      <c r="NLF926" s="80"/>
      <c r="NLG926" s="80"/>
      <c r="NLH926" s="80"/>
      <c r="NLI926" s="80"/>
      <c r="NLJ926" s="80"/>
      <c r="NLK926" s="80"/>
      <c r="NLL926" s="80"/>
      <c r="NLM926" s="80"/>
      <c r="NLN926" s="80"/>
      <c r="NLO926" s="80"/>
      <c r="NLP926" s="80"/>
      <c r="NLQ926" s="80"/>
      <c r="NLR926" s="80"/>
      <c r="NLS926" s="80"/>
      <c r="NLT926" s="80"/>
      <c r="NLU926" s="80"/>
      <c r="NLV926" s="80"/>
      <c r="NLW926" s="80"/>
      <c r="NLX926" s="80"/>
      <c r="NLY926" s="80"/>
      <c r="NLZ926" s="80"/>
      <c r="NMA926" s="80"/>
      <c r="NMB926" s="80"/>
      <c r="NMC926" s="80"/>
      <c r="NMD926" s="80"/>
      <c r="NME926" s="80"/>
      <c r="NMF926" s="80"/>
      <c r="NMG926" s="80"/>
      <c r="NMH926" s="80"/>
      <c r="NMI926" s="80"/>
      <c r="NMJ926" s="80"/>
      <c r="NMK926" s="80"/>
      <c r="NML926" s="80"/>
      <c r="NMM926" s="80"/>
      <c r="NMN926" s="80"/>
      <c r="NMO926" s="80"/>
      <c r="NMP926" s="80"/>
      <c r="NMQ926" s="80"/>
      <c r="NMR926" s="80"/>
      <c r="NMS926" s="80"/>
      <c r="NMT926" s="80"/>
      <c r="NMU926" s="80"/>
      <c r="NMV926" s="80"/>
      <c r="NMW926" s="80"/>
      <c r="NMX926" s="80"/>
      <c r="NMY926" s="80"/>
      <c r="NMZ926" s="80"/>
      <c r="NNA926" s="80"/>
      <c r="NNB926" s="80"/>
      <c r="NNC926" s="80"/>
      <c r="NND926" s="80"/>
      <c r="NNE926" s="80"/>
      <c r="NNF926" s="80"/>
      <c r="NNG926" s="80"/>
      <c r="NNH926" s="80"/>
      <c r="NNI926" s="80"/>
      <c r="NNJ926" s="80"/>
      <c r="NNK926" s="80"/>
      <c r="NNL926" s="80"/>
      <c r="NNM926" s="80"/>
      <c r="NNN926" s="80"/>
      <c r="NNO926" s="80"/>
      <c r="NNP926" s="80"/>
      <c r="NNQ926" s="80"/>
      <c r="NNR926" s="80"/>
      <c r="NNS926" s="80"/>
      <c r="NNT926" s="80"/>
      <c r="NNU926" s="80"/>
      <c r="NNV926" s="80"/>
      <c r="NNW926" s="80"/>
      <c r="NNX926" s="80"/>
      <c r="NNY926" s="80"/>
      <c r="NNZ926" s="80"/>
      <c r="NOA926" s="80"/>
      <c r="NOB926" s="80"/>
      <c r="NOC926" s="80"/>
      <c r="NOD926" s="80"/>
      <c r="NOE926" s="80"/>
      <c r="NOF926" s="80"/>
      <c r="NOG926" s="80"/>
      <c r="NOH926" s="80"/>
      <c r="NOI926" s="80"/>
      <c r="NOJ926" s="80"/>
      <c r="NOK926" s="80"/>
      <c r="NOL926" s="80"/>
      <c r="NOM926" s="80"/>
      <c r="NON926" s="80"/>
      <c r="NOO926" s="80"/>
      <c r="NOP926" s="80"/>
      <c r="NOQ926" s="80"/>
      <c r="NOR926" s="80"/>
      <c r="NOS926" s="80"/>
      <c r="NOT926" s="80"/>
      <c r="NOU926" s="80"/>
      <c r="NOV926" s="80"/>
      <c r="NOW926" s="80"/>
      <c r="NOX926" s="80"/>
      <c r="NOY926" s="80"/>
      <c r="NOZ926" s="80"/>
      <c r="NPA926" s="80"/>
      <c r="NPB926" s="80"/>
      <c r="NPC926" s="80"/>
      <c r="NPD926" s="80"/>
      <c r="NPE926" s="80"/>
      <c r="NPF926" s="80"/>
      <c r="NPG926" s="80"/>
      <c r="NPH926" s="80"/>
      <c r="NPI926" s="80"/>
      <c r="NPJ926" s="80"/>
      <c r="NPK926" s="80"/>
      <c r="NPL926" s="80"/>
      <c r="NPM926" s="80"/>
      <c r="NPN926" s="80"/>
      <c r="NPO926" s="80"/>
      <c r="NPP926" s="80"/>
      <c r="NPQ926" s="80"/>
      <c r="NPR926" s="80"/>
      <c r="NPS926" s="80"/>
      <c r="NPT926" s="80"/>
      <c r="NPU926" s="80"/>
      <c r="NPV926" s="80"/>
      <c r="NPW926" s="80"/>
      <c r="NPX926" s="80"/>
      <c r="NPY926" s="80"/>
      <c r="NPZ926" s="80"/>
      <c r="NQA926" s="80"/>
      <c r="NQB926" s="80"/>
      <c r="NQC926" s="80"/>
      <c r="NQD926" s="80"/>
      <c r="NQE926" s="80"/>
      <c r="NQF926" s="80"/>
      <c r="NQG926" s="80"/>
      <c r="NQH926" s="80"/>
      <c r="NQI926" s="80"/>
      <c r="NQJ926" s="80"/>
      <c r="NQK926" s="80"/>
      <c r="NQL926" s="80"/>
      <c r="NQM926" s="80"/>
      <c r="NQN926" s="80"/>
      <c r="NQO926" s="80"/>
      <c r="NQP926" s="80"/>
      <c r="NQQ926" s="80"/>
      <c r="NQR926" s="80"/>
      <c r="NQS926" s="80"/>
      <c r="NQT926" s="80"/>
      <c r="NQU926" s="80"/>
      <c r="NQV926" s="80"/>
      <c r="NQW926" s="80"/>
      <c r="NQX926" s="80"/>
      <c r="NQY926" s="80"/>
      <c r="NQZ926" s="80"/>
      <c r="NRA926" s="80"/>
      <c r="NRB926" s="80"/>
      <c r="NRC926" s="80"/>
      <c r="NRD926" s="80"/>
      <c r="NRE926" s="80"/>
      <c r="NRF926" s="80"/>
      <c r="NRG926" s="80"/>
      <c r="NRH926" s="80"/>
      <c r="NRI926" s="80"/>
      <c r="NRJ926" s="80"/>
      <c r="NRK926" s="80"/>
      <c r="NRL926" s="80"/>
      <c r="NRM926" s="80"/>
      <c r="NRN926" s="80"/>
      <c r="NRO926" s="80"/>
      <c r="NRP926" s="80"/>
      <c r="NRQ926" s="80"/>
      <c r="NRR926" s="80"/>
      <c r="NRS926" s="80"/>
      <c r="NRT926" s="80"/>
      <c r="NRU926" s="80"/>
      <c r="NRV926" s="80"/>
      <c r="NRW926" s="80"/>
      <c r="NRX926" s="80"/>
      <c r="NRY926" s="80"/>
      <c r="NRZ926" s="80"/>
      <c r="NSA926" s="80"/>
      <c r="NSB926" s="80"/>
      <c r="NSC926" s="80"/>
      <c r="NSD926" s="80"/>
      <c r="NSE926" s="80"/>
      <c r="NSF926" s="80"/>
      <c r="NSG926" s="80"/>
      <c r="NSH926" s="80"/>
      <c r="NSI926" s="80"/>
      <c r="NSJ926" s="80"/>
      <c r="NSK926" s="80"/>
      <c r="NSL926" s="80"/>
      <c r="NSM926" s="80"/>
      <c r="NSN926" s="80"/>
      <c r="NSO926" s="80"/>
      <c r="NSP926" s="80"/>
      <c r="NSQ926" s="80"/>
      <c r="NSR926" s="80"/>
      <c r="NSS926" s="80"/>
      <c r="NST926" s="80"/>
      <c r="NSU926" s="80"/>
      <c r="NSV926" s="80"/>
      <c r="NSW926" s="80"/>
      <c r="NSX926" s="80"/>
      <c r="NSY926" s="80"/>
      <c r="NSZ926" s="80"/>
      <c r="NTA926" s="80"/>
      <c r="NTB926" s="80"/>
      <c r="NTC926" s="80"/>
      <c r="NTD926" s="80"/>
      <c r="NTE926" s="80"/>
      <c r="NTF926" s="80"/>
      <c r="NTG926" s="80"/>
      <c r="NTH926" s="80"/>
      <c r="NTI926" s="80"/>
      <c r="NTJ926" s="80"/>
      <c r="NTK926" s="80"/>
      <c r="NTL926" s="80"/>
      <c r="NTM926" s="80"/>
      <c r="NTN926" s="80"/>
      <c r="NTO926" s="80"/>
      <c r="NTP926" s="80"/>
      <c r="NTQ926" s="80"/>
      <c r="NTR926" s="80"/>
      <c r="NTS926" s="80"/>
      <c r="NTT926" s="80"/>
      <c r="NTU926" s="80"/>
      <c r="NTV926" s="80"/>
      <c r="NTW926" s="80"/>
      <c r="NTX926" s="80"/>
      <c r="NTY926" s="80"/>
      <c r="NTZ926" s="80"/>
      <c r="NUA926" s="80"/>
      <c r="NUB926" s="80"/>
      <c r="NUC926" s="80"/>
      <c r="NUD926" s="80"/>
      <c r="NUE926" s="80"/>
      <c r="NUF926" s="80"/>
      <c r="NUG926" s="80"/>
      <c r="NUH926" s="80"/>
      <c r="NUI926" s="80"/>
      <c r="NUJ926" s="80"/>
      <c r="NUK926" s="80"/>
      <c r="NUL926" s="80"/>
      <c r="NUM926" s="80"/>
      <c r="NUN926" s="80"/>
      <c r="NUO926" s="80"/>
      <c r="NUP926" s="80"/>
      <c r="NUQ926" s="80"/>
      <c r="NUR926" s="80"/>
      <c r="NUS926" s="80"/>
      <c r="NUT926" s="80"/>
      <c r="NUU926" s="80"/>
      <c r="NUV926" s="80"/>
      <c r="NUW926" s="80"/>
      <c r="NUX926" s="80"/>
      <c r="NUY926" s="80"/>
      <c r="NUZ926" s="80"/>
      <c r="NVA926" s="80"/>
      <c r="NVB926" s="80"/>
      <c r="NVC926" s="80"/>
      <c r="NVD926" s="80"/>
      <c r="NVE926" s="80"/>
      <c r="NVF926" s="80"/>
      <c r="NVG926" s="80"/>
      <c r="NVH926" s="80"/>
      <c r="NVI926" s="80"/>
      <c r="NVJ926" s="80"/>
      <c r="NVK926" s="80"/>
      <c r="NVL926" s="80"/>
      <c r="NVM926" s="80"/>
      <c r="NVN926" s="80"/>
      <c r="NVO926" s="80"/>
      <c r="NVP926" s="80"/>
      <c r="NVQ926" s="80"/>
      <c r="NVR926" s="80"/>
      <c r="NVS926" s="80"/>
      <c r="NVT926" s="80"/>
      <c r="NVU926" s="80"/>
      <c r="NVV926" s="80"/>
      <c r="NVW926" s="80"/>
      <c r="NVX926" s="80"/>
      <c r="NVY926" s="80"/>
      <c r="NVZ926" s="80"/>
      <c r="NWA926" s="80"/>
      <c r="NWB926" s="80"/>
      <c r="NWC926" s="80"/>
      <c r="NWD926" s="80"/>
      <c r="NWE926" s="80"/>
      <c r="NWF926" s="80"/>
      <c r="NWG926" s="80"/>
      <c r="NWH926" s="80"/>
      <c r="NWI926" s="80"/>
      <c r="NWJ926" s="80"/>
      <c r="NWK926" s="80"/>
      <c r="NWL926" s="80"/>
      <c r="NWM926" s="80"/>
      <c r="NWN926" s="80"/>
      <c r="NWO926" s="80"/>
      <c r="NWP926" s="80"/>
      <c r="NWQ926" s="80"/>
      <c r="NWR926" s="80"/>
      <c r="NWS926" s="80"/>
      <c r="NWT926" s="80"/>
      <c r="NWU926" s="80"/>
      <c r="NWV926" s="80"/>
      <c r="NWW926" s="80"/>
      <c r="NWX926" s="80"/>
      <c r="NWY926" s="80"/>
      <c r="NWZ926" s="80"/>
      <c r="NXA926" s="80"/>
      <c r="NXB926" s="80"/>
      <c r="NXC926" s="80"/>
      <c r="NXD926" s="80"/>
      <c r="NXE926" s="80"/>
      <c r="NXF926" s="80"/>
      <c r="NXG926" s="80"/>
      <c r="NXH926" s="80"/>
      <c r="NXI926" s="80"/>
      <c r="NXJ926" s="80"/>
      <c r="NXK926" s="80"/>
      <c r="NXL926" s="80"/>
      <c r="NXM926" s="80"/>
      <c r="NXN926" s="80"/>
      <c r="NXO926" s="80"/>
      <c r="NXP926" s="80"/>
      <c r="NXQ926" s="80"/>
      <c r="NXR926" s="80"/>
      <c r="NXS926" s="80"/>
      <c r="NXT926" s="80"/>
      <c r="NXU926" s="80"/>
      <c r="NXV926" s="80"/>
      <c r="NXW926" s="80"/>
      <c r="NXX926" s="80"/>
      <c r="NXY926" s="80"/>
      <c r="NXZ926" s="80"/>
      <c r="NYA926" s="80"/>
      <c r="NYB926" s="80"/>
      <c r="NYC926" s="80"/>
      <c r="NYD926" s="80"/>
      <c r="NYE926" s="80"/>
      <c r="NYF926" s="80"/>
      <c r="NYG926" s="80"/>
      <c r="NYH926" s="80"/>
      <c r="NYI926" s="80"/>
      <c r="NYJ926" s="80"/>
      <c r="NYK926" s="80"/>
      <c r="NYL926" s="80"/>
      <c r="NYM926" s="80"/>
      <c r="NYN926" s="80"/>
      <c r="NYO926" s="80"/>
      <c r="NYP926" s="80"/>
      <c r="NYQ926" s="80"/>
      <c r="NYR926" s="80"/>
      <c r="NYS926" s="80"/>
      <c r="NYT926" s="80"/>
      <c r="NYU926" s="80"/>
      <c r="NYV926" s="80"/>
      <c r="NYW926" s="80"/>
      <c r="NYX926" s="80"/>
      <c r="NYY926" s="80"/>
      <c r="NYZ926" s="80"/>
      <c r="NZA926" s="80"/>
      <c r="NZB926" s="80"/>
      <c r="NZC926" s="80"/>
      <c r="NZD926" s="80"/>
      <c r="NZE926" s="80"/>
      <c r="NZF926" s="80"/>
      <c r="NZG926" s="80"/>
      <c r="NZH926" s="80"/>
      <c r="NZI926" s="80"/>
      <c r="NZJ926" s="80"/>
      <c r="NZK926" s="80"/>
      <c r="NZL926" s="80"/>
      <c r="NZM926" s="80"/>
      <c r="NZN926" s="80"/>
      <c r="NZO926" s="80"/>
      <c r="NZP926" s="80"/>
      <c r="NZQ926" s="80"/>
      <c r="NZR926" s="80"/>
      <c r="NZS926" s="80"/>
      <c r="NZT926" s="80"/>
      <c r="NZU926" s="80"/>
      <c r="NZV926" s="80"/>
      <c r="NZW926" s="80"/>
      <c r="NZX926" s="80"/>
      <c r="NZY926" s="80"/>
      <c r="NZZ926" s="80"/>
      <c r="OAA926" s="80"/>
      <c r="OAB926" s="80"/>
      <c r="OAC926" s="80"/>
      <c r="OAD926" s="80"/>
      <c r="OAE926" s="80"/>
      <c r="OAF926" s="80"/>
      <c r="OAG926" s="80"/>
      <c r="OAH926" s="80"/>
      <c r="OAI926" s="80"/>
      <c r="OAJ926" s="80"/>
      <c r="OAK926" s="80"/>
      <c r="OAL926" s="80"/>
      <c r="OAM926" s="80"/>
      <c r="OAN926" s="80"/>
      <c r="OAO926" s="80"/>
      <c r="OAP926" s="80"/>
      <c r="OAQ926" s="80"/>
      <c r="OAR926" s="80"/>
      <c r="OAS926" s="80"/>
      <c r="OAT926" s="80"/>
      <c r="OAU926" s="80"/>
      <c r="OAV926" s="80"/>
      <c r="OAW926" s="80"/>
      <c r="OAX926" s="80"/>
      <c r="OAY926" s="80"/>
      <c r="OAZ926" s="80"/>
      <c r="OBA926" s="80"/>
      <c r="OBB926" s="80"/>
      <c r="OBC926" s="80"/>
      <c r="OBD926" s="80"/>
      <c r="OBE926" s="80"/>
      <c r="OBF926" s="80"/>
      <c r="OBG926" s="80"/>
      <c r="OBH926" s="80"/>
      <c r="OBI926" s="80"/>
      <c r="OBJ926" s="80"/>
      <c r="OBK926" s="80"/>
      <c r="OBL926" s="80"/>
      <c r="OBM926" s="80"/>
      <c r="OBN926" s="80"/>
      <c r="OBO926" s="80"/>
      <c r="OBP926" s="80"/>
      <c r="OBQ926" s="80"/>
      <c r="OBR926" s="80"/>
      <c r="OBS926" s="80"/>
      <c r="OBT926" s="80"/>
      <c r="OBU926" s="80"/>
      <c r="OBV926" s="80"/>
      <c r="OBW926" s="80"/>
      <c r="OBX926" s="80"/>
      <c r="OBY926" s="80"/>
      <c r="OBZ926" s="80"/>
      <c r="OCA926" s="80"/>
      <c r="OCB926" s="80"/>
      <c r="OCC926" s="80"/>
      <c r="OCD926" s="80"/>
      <c r="OCE926" s="80"/>
      <c r="OCF926" s="80"/>
      <c r="OCG926" s="80"/>
      <c r="OCH926" s="80"/>
      <c r="OCI926" s="80"/>
      <c r="OCJ926" s="80"/>
      <c r="OCK926" s="80"/>
      <c r="OCL926" s="80"/>
      <c r="OCM926" s="80"/>
      <c r="OCN926" s="80"/>
      <c r="OCO926" s="80"/>
      <c r="OCP926" s="80"/>
      <c r="OCQ926" s="80"/>
      <c r="OCR926" s="80"/>
      <c r="OCS926" s="80"/>
      <c r="OCT926" s="80"/>
      <c r="OCU926" s="80"/>
      <c r="OCV926" s="80"/>
      <c r="OCW926" s="80"/>
      <c r="OCX926" s="80"/>
      <c r="OCY926" s="80"/>
      <c r="OCZ926" s="80"/>
      <c r="ODA926" s="80"/>
      <c r="ODB926" s="80"/>
      <c r="ODC926" s="80"/>
      <c r="ODD926" s="80"/>
      <c r="ODE926" s="80"/>
      <c r="ODF926" s="80"/>
      <c r="ODG926" s="80"/>
      <c r="ODH926" s="80"/>
      <c r="ODI926" s="80"/>
      <c r="ODJ926" s="80"/>
      <c r="ODK926" s="80"/>
      <c r="ODL926" s="80"/>
      <c r="ODM926" s="80"/>
      <c r="ODN926" s="80"/>
      <c r="ODO926" s="80"/>
      <c r="ODP926" s="80"/>
      <c r="ODQ926" s="80"/>
      <c r="ODR926" s="80"/>
      <c r="ODS926" s="80"/>
      <c r="ODT926" s="80"/>
      <c r="ODU926" s="80"/>
      <c r="ODV926" s="80"/>
      <c r="ODW926" s="80"/>
      <c r="ODX926" s="80"/>
      <c r="ODY926" s="80"/>
      <c r="ODZ926" s="80"/>
      <c r="OEA926" s="80"/>
      <c r="OEB926" s="80"/>
      <c r="OEC926" s="80"/>
      <c r="OED926" s="80"/>
      <c r="OEE926" s="80"/>
      <c r="OEF926" s="80"/>
      <c r="OEG926" s="80"/>
      <c r="OEH926" s="80"/>
      <c r="OEI926" s="80"/>
      <c r="OEJ926" s="80"/>
      <c r="OEK926" s="80"/>
      <c r="OEL926" s="80"/>
      <c r="OEM926" s="80"/>
      <c r="OEN926" s="80"/>
      <c r="OEO926" s="80"/>
      <c r="OEP926" s="80"/>
      <c r="OEQ926" s="80"/>
      <c r="OER926" s="80"/>
      <c r="OES926" s="80"/>
      <c r="OET926" s="80"/>
      <c r="OEU926" s="80"/>
      <c r="OEV926" s="80"/>
      <c r="OEW926" s="80"/>
      <c r="OEX926" s="80"/>
      <c r="OEY926" s="80"/>
      <c r="OEZ926" s="80"/>
      <c r="OFA926" s="80"/>
      <c r="OFB926" s="80"/>
      <c r="OFC926" s="80"/>
      <c r="OFD926" s="80"/>
      <c r="OFE926" s="80"/>
      <c r="OFF926" s="80"/>
      <c r="OFG926" s="80"/>
      <c r="OFH926" s="80"/>
      <c r="OFI926" s="80"/>
      <c r="OFJ926" s="80"/>
      <c r="OFK926" s="80"/>
      <c r="OFL926" s="80"/>
      <c r="OFM926" s="80"/>
      <c r="OFN926" s="80"/>
      <c r="OFO926" s="80"/>
      <c r="OFP926" s="80"/>
      <c r="OFQ926" s="80"/>
      <c r="OFR926" s="80"/>
      <c r="OFS926" s="80"/>
      <c r="OFT926" s="80"/>
      <c r="OFU926" s="80"/>
      <c r="OFV926" s="80"/>
      <c r="OFW926" s="80"/>
      <c r="OFX926" s="80"/>
      <c r="OFY926" s="80"/>
      <c r="OFZ926" s="80"/>
      <c r="OGA926" s="80"/>
      <c r="OGB926" s="80"/>
      <c r="OGC926" s="80"/>
      <c r="OGD926" s="80"/>
      <c r="OGE926" s="80"/>
      <c r="OGF926" s="80"/>
      <c r="OGG926" s="80"/>
      <c r="OGH926" s="80"/>
      <c r="OGI926" s="80"/>
      <c r="OGJ926" s="80"/>
      <c r="OGK926" s="80"/>
      <c r="OGL926" s="80"/>
      <c r="OGM926" s="80"/>
      <c r="OGN926" s="80"/>
      <c r="OGO926" s="80"/>
      <c r="OGP926" s="80"/>
      <c r="OGQ926" s="80"/>
      <c r="OGR926" s="80"/>
      <c r="OGS926" s="80"/>
      <c r="OGT926" s="80"/>
      <c r="OGU926" s="80"/>
      <c r="OGV926" s="80"/>
      <c r="OGW926" s="80"/>
      <c r="OGX926" s="80"/>
      <c r="OGY926" s="80"/>
      <c r="OGZ926" s="80"/>
      <c r="OHA926" s="80"/>
      <c r="OHB926" s="80"/>
      <c r="OHC926" s="80"/>
      <c r="OHD926" s="80"/>
      <c r="OHE926" s="80"/>
      <c r="OHF926" s="80"/>
      <c r="OHG926" s="80"/>
      <c r="OHH926" s="80"/>
      <c r="OHI926" s="80"/>
      <c r="OHJ926" s="80"/>
      <c r="OHK926" s="80"/>
      <c r="OHL926" s="80"/>
      <c r="OHM926" s="80"/>
      <c r="OHN926" s="80"/>
      <c r="OHO926" s="80"/>
      <c r="OHP926" s="80"/>
      <c r="OHQ926" s="80"/>
      <c r="OHR926" s="80"/>
      <c r="OHS926" s="80"/>
      <c r="OHT926" s="80"/>
      <c r="OHU926" s="80"/>
      <c r="OHV926" s="80"/>
      <c r="OHW926" s="80"/>
      <c r="OHX926" s="80"/>
      <c r="OHY926" s="80"/>
      <c r="OHZ926" s="80"/>
      <c r="OIA926" s="80"/>
      <c r="OIB926" s="80"/>
      <c r="OIC926" s="80"/>
      <c r="OID926" s="80"/>
      <c r="OIE926" s="80"/>
      <c r="OIF926" s="80"/>
      <c r="OIG926" s="80"/>
      <c r="OIH926" s="80"/>
      <c r="OII926" s="80"/>
      <c r="OIJ926" s="80"/>
      <c r="OIK926" s="80"/>
      <c r="OIL926" s="80"/>
      <c r="OIM926" s="80"/>
      <c r="OIN926" s="80"/>
      <c r="OIO926" s="80"/>
      <c r="OIP926" s="80"/>
      <c r="OIQ926" s="80"/>
      <c r="OIR926" s="80"/>
      <c r="OIS926" s="80"/>
      <c r="OIT926" s="80"/>
      <c r="OIU926" s="80"/>
      <c r="OIV926" s="80"/>
      <c r="OIW926" s="80"/>
      <c r="OIX926" s="80"/>
      <c r="OIY926" s="80"/>
      <c r="OIZ926" s="80"/>
      <c r="OJA926" s="80"/>
      <c r="OJB926" s="80"/>
      <c r="OJC926" s="80"/>
      <c r="OJD926" s="80"/>
      <c r="OJE926" s="80"/>
      <c r="OJF926" s="80"/>
      <c r="OJG926" s="80"/>
      <c r="OJH926" s="80"/>
      <c r="OJI926" s="80"/>
      <c r="OJJ926" s="80"/>
      <c r="OJK926" s="80"/>
      <c r="OJL926" s="80"/>
      <c r="OJM926" s="80"/>
      <c r="OJN926" s="80"/>
      <c r="OJO926" s="80"/>
      <c r="OJP926" s="80"/>
      <c r="OJQ926" s="80"/>
      <c r="OJR926" s="80"/>
      <c r="OJS926" s="80"/>
      <c r="OJT926" s="80"/>
      <c r="OJU926" s="80"/>
      <c r="OJV926" s="80"/>
      <c r="OJW926" s="80"/>
      <c r="OJX926" s="80"/>
      <c r="OJY926" s="80"/>
      <c r="OJZ926" s="80"/>
      <c r="OKA926" s="80"/>
      <c r="OKB926" s="80"/>
      <c r="OKC926" s="80"/>
      <c r="OKD926" s="80"/>
      <c r="OKE926" s="80"/>
      <c r="OKF926" s="80"/>
      <c r="OKG926" s="80"/>
      <c r="OKH926" s="80"/>
      <c r="OKI926" s="80"/>
      <c r="OKJ926" s="80"/>
      <c r="OKK926" s="80"/>
      <c r="OKL926" s="80"/>
      <c r="OKM926" s="80"/>
      <c r="OKN926" s="80"/>
      <c r="OKO926" s="80"/>
      <c r="OKP926" s="80"/>
      <c r="OKQ926" s="80"/>
      <c r="OKR926" s="80"/>
      <c r="OKS926" s="80"/>
      <c r="OKT926" s="80"/>
      <c r="OKU926" s="80"/>
      <c r="OKV926" s="80"/>
      <c r="OKW926" s="80"/>
      <c r="OKX926" s="80"/>
      <c r="OKY926" s="80"/>
      <c r="OKZ926" s="80"/>
      <c r="OLA926" s="80"/>
      <c r="OLB926" s="80"/>
      <c r="OLC926" s="80"/>
      <c r="OLD926" s="80"/>
      <c r="OLE926" s="80"/>
      <c r="OLF926" s="80"/>
      <c r="OLG926" s="80"/>
      <c r="OLH926" s="80"/>
      <c r="OLI926" s="80"/>
      <c r="OLJ926" s="80"/>
      <c r="OLK926" s="80"/>
      <c r="OLL926" s="80"/>
      <c r="OLM926" s="80"/>
      <c r="OLN926" s="80"/>
      <c r="OLO926" s="80"/>
      <c r="OLP926" s="80"/>
      <c r="OLQ926" s="80"/>
      <c r="OLR926" s="80"/>
      <c r="OLS926" s="80"/>
      <c r="OLT926" s="80"/>
      <c r="OLU926" s="80"/>
      <c r="OLV926" s="80"/>
      <c r="OLW926" s="80"/>
      <c r="OLX926" s="80"/>
      <c r="OLY926" s="80"/>
      <c r="OLZ926" s="80"/>
      <c r="OMA926" s="80"/>
      <c r="OMB926" s="80"/>
      <c r="OMC926" s="80"/>
      <c r="OMD926" s="80"/>
      <c r="OME926" s="80"/>
      <c r="OMF926" s="80"/>
      <c r="OMG926" s="80"/>
      <c r="OMH926" s="80"/>
      <c r="OMI926" s="80"/>
      <c r="OMJ926" s="80"/>
      <c r="OMK926" s="80"/>
      <c r="OML926" s="80"/>
      <c r="OMM926" s="80"/>
      <c r="OMN926" s="80"/>
      <c r="OMO926" s="80"/>
      <c r="OMP926" s="80"/>
      <c r="OMQ926" s="80"/>
      <c r="OMR926" s="80"/>
      <c r="OMS926" s="80"/>
      <c r="OMT926" s="80"/>
      <c r="OMU926" s="80"/>
      <c r="OMV926" s="80"/>
      <c r="OMW926" s="80"/>
      <c r="OMX926" s="80"/>
      <c r="OMY926" s="80"/>
      <c r="OMZ926" s="80"/>
      <c r="ONA926" s="80"/>
      <c r="ONB926" s="80"/>
      <c r="ONC926" s="80"/>
      <c r="OND926" s="80"/>
      <c r="ONE926" s="80"/>
      <c r="ONF926" s="80"/>
      <c r="ONG926" s="80"/>
      <c r="ONH926" s="80"/>
      <c r="ONI926" s="80"/>
      <c r="ONJ926" s="80"/>
      <c r="ONK926" s="80"/>
      <c r="ONL926" s="80"/>
      <c r="ONM926" s="80"/>
      <c r="ONN926" s="80"/>
      <c r="ONO926" s="80"/>
      <c r="ONP926" s="80"/>
      <c r="ONQ926" s="80"/>
      <c r="ONR926" s="80"/>
      <c r="ONS926" s="80"/>
      <c r="ONT926" s="80"/>
      <c r="ONU926" s="80"/>
      <c r="ONV926" s="80"/>
      <c r="ONW926" s="80"/>
      <c r="ONX926" s="80"/>
      <c r="ONY926" s="80"/>
      <c r="ONZ926" s="80"/>
      <c r="OOA926" s="80"/>
      <c r="OOB926" s="80"/>
      <c r="OOC926" s="80"/>
      <c r="OOD926" s="80"/>
      <c r="OOE926" s="80"/>
      <c r="OOF926" s="80"/>
      <c r="OOG926" s="80"/>
      <c r="OOH926" s="80"/>
      <c r="OOI926" s="80"/>
      <c r="OOJ926" s="80"/>
      <c r="OOK926" s="80"/>
      <c r="OOL926" s="80"/>
      <c r="OOM926" s="80"/>
      <c r="OON926" s="80"/>
      <c r="OOO926" s="80"/>
      <c r="OOP926" s="80"/>
      <c r="OOQ926" s="80"/>
      <c r="OOR926" s="80"/>
      <c r="OOS926" s="80"/>
      <c r="OOT926" s="80"/>
      <c r="OOU926" s="80"/>
      <c r="OOV926" s="80"/>
      <c r="OOW926" s="80"/>
      <c r="OOX926" s="80"/>
      <c r="OOY926" s="80"/>
      <c r="OOZ926" s="80"/>
      <c r="OPA926" s="80"/>
      <c r="OPB926" s="80"/>
      <c r="OPC926" s="80"/>
      <c r="OPD926" s="80"/>
      <c r="OPE926" s="80"/>
      <c r="OPF926" s="80"/>
      <c r="OPG926" s="80"/>
      <c r="OPH926" s="80"/>
      <c r="OPI926" s="80"/>
      <c r="OPJ926" s="80"/>
      <c r="OPK926" s="80"/>
      <c r="OPL926" s="80"/>
      <c r="OPM926" s="80"/>
      <c r="OPN926" s="80"/>
      <c r="OPO926" s="80"/>
      <c r="OPP926" s="80"/>
      <c r="OPQ926" s="80"/>
      <c r="OPR926" s="80"/>
      <c r="OPS926" s="80"/>
      <c r="OPT926" s="80"/>
      <c r="OPU926" s="80"/>
      <c r="OPV926" s="80"/>
      <c r="OPW926" s="80"/>
      <c r="OPX926" s="80"/>
      <c r="OPY926" s="80"/>
      <c r="OPZ926" s="80"/>
      <c r="OQA926" s="80"/>
      <c r="OQB926" s="80"/>
      <c r="OQC926" s="80"/>
      <c r="OQD926" s="80"/>
      <c r="OQE926" s="80"/>
      <c r="OQF926" s="80"/>
      <c r="OQG926" s="80"/>
      <c r="OQH926" s="80"/>
      <c r="OQI926" s="80"/>
      <c r="OQJ926" s="80"/>
      <c r="OQK926" s="80"/>
      <c r="OQL926" s="80"/>
      <c r="OQM926" s="80"/>
      <c r="OQN926" s="80"/>
      <c r="OQO926" s="80"/>
      <c r="OQP926" s="80"/>
      <c r="OQQ926" s="80"/>
      <c r="OQR926" s="80"/>
      <c r="OQS926" s="80"/>
      <c r="OQT926" s="80"/>
      <c r="OQU926" s="80"/>
      <c r="OQV926" s="80"/>
      <c r="OQW926" s="80"/>
      <c r="OQX926" s="80"/>
      <c r="OQY926" s="80"/>
      <c r="OQZ926" s="80"/>
      <c r="ORA926" s="80"/>
      <c r="ORB926" s="80"/>
      <c r="ORC926" s="80"/>
      <c r="ORD926" s="80"/>
      <c r="ORE926" s="80"/>
      <c r="ORF926" s="80"/>
      <c r="ORG926" s="80"/>
      <c r="ORH926" s="80"/>
      <c r="ORI926" s="80"/>
      <c r="ORJ926" s="80"/>
      <c r="ORK926" s="80"/>
      <c r="ORL926" s="80"/>
      <c r="ORM926" s="80"/>
      <c r="ORN926" s="80"/>
      <c r="ORO926" s="80"/>
      <c r="ORP926" s="80"/>
      <c r="ORQ926" s="80"/>
      <c r="ORR926" s="80"/>
      <c r="ORS926" s="80"/>
      <c r="ORT926" s="80"/>
      <c r="ORU926" s="80"/>
      <c r="ORV926" s="80"/>
      <c r="ORW926" s="80"/>
      <c r="ORX926" s="80"/>
      <c r="ORY926" s="80"/>
      <c r="ORZ926" s="80"/>
      <c r="OSA926" s="80"/>
      <c r="OSB926" s="80"/>
      <c r="OSC926" s="80"/>
      <c r="OSD926" s="80"/>
      <c r="OSE926" s="80"/>
      <c r="OSF926" s="80"/>
      <c r="OSG926" s="80"/>
      <c r="OSH926" s="80"/>
      <c r="OSI926" s="80"/>
      <c r="OSJ926" s="80"/>
      <c r="OSK926" s="80"/>
      <c r="OSL926" s="80"/>
      <c r="OSM926" s="80"/>
      <c r="OSN926" s="80"/>
      <c r="OSO926" s="80"/>
      <c r="OSP926" s="80"/>
      <c r="OSQ926" s="80"/>
      <c r="OSR926" s="80"/>
      <c r="OSS926" s="80"/>
      <c r="OST926" s="80"/>
      <c r="OSU926" s="80"/>
      <c r="OSV926" s="80"/>
      <c r="OSW926" s="80"/>
      <c r="OSX926" s="80"/>
      <c r="OSY926" s="80"/>
      <c r="OSZ926" s="80"/>
      <c r="OTA926" s="80"/>
      <c r="OTB926" s="80"/>
      <c r="OTC926" s="80"/>
      <c r="OTD926" s="80"/>
      <c r="OTE926" s="80"/>
      <c r="OTF926" s="80"/>
      <c r="OTG926" s="80"/>
      <c r="OTH926" s="80"/>
      <c r="OTI926" s="80"/>
      <c r="OTJ926" s="80"/>
      <c r="OTK926" s="80"/>
      <c r="OTL926" s="80"/>
      <c r="OTM926" s="80"/>
      <c r="OTN926" s="80"/>
      <c r="OTO926" s="80"/>
      <c r="OTP926" s="80"/>
      <c r="OTQ926" s="80"/>
      <c r="OTR926" s="80"/>
      <c r="OTS926" s="80"/>
      <c r="OTT926" s="80"/>
      <c r="OTU926" s="80"/>
      <c r="OTV926" s="80"/>
      <c r="OTW926" s="80"/>
      <c r="OTX926" s="80"/>
      <c r="OTY926" s="80"/>
      <c r="OTZ926" s="80"/>
      <c r="OUA926" s="80"/>
      <c r="OUB926" s="80"/>
      <c r="OUC926" s="80"/>
      <c r="OUD926" s="80"/>
      <c r="OUE926" s="80"/>
      <c r="OUF926" s="80"/>
      <c r="OUG926" s="80"/>
      <c r="OUH926" s="80"/>
      <c r="OUI926" s="80"/>
      <c r="OUJ926" s="80"/>
      <c r="OUK926" s="80"/>
      <c r="OUL926" s="80"/>
      <c r="OUM926" s="80"/>
      <c r="OUN926" s="80"/>
      <c r="OUO926" s="80"/>
      <c r="OUP926" s="80"/>
      <c r="OUQ926" s="80"/>
      <c r="OUR926" s="80"/>
      <c r="OUS926" s="80"/>
      <c r="OUT926" s="80"/>
      <c r="OUU926" s="80"/>
      <c r="OUV926" s="80"/>
      <c r="OUW926" s="80"/>
      <c r="OUX926" s="80"/>
      <c r="OUY926" s="80"/>
      <c r="OUZ926" s="80"/>
      <c r="OVA926" s="80"/>
      <c r="OVB926" s="80"/>
      <c r="OVC926" s="80"/>
      <c r="OVD926" s="80"/>
      <c r="OVE926" s="80"/>
      <c r="OVF926" s="80"/>
      <c r="OVG926" s="80"/>
      <c r="OVH926" s="80"/>
      <c r="OVI926" s="80"/>
      <c r="OVJ926" s="80"/>
      <c r="OVK926" s="80"/>
      <c r="OVL926" s="80"/>
      <c r="OVM926" s="80"/>
      <c r="OVN926" s="80"/>
      <c r="OVO926" s="80"/>
      <c r="OVP926" s="80"/>
      <c r="OVQ926" s="80"/>
      <c r="OVR926" s="80"/>
      <c r="OVS926" s="80"/>
      <c r="OVT926" s="80"/>
      <c r="OVU926" s="80"/>
      <c r="OVV926" s="80"/>
      <c r="OVW926" s="80"/>
      <c r="OVX926" s="80"/>
      <c r="OVY926" s="80"/>
      <c r="OVZ926" s="80"/>
      <c r="OWA926" s="80"/>
      <c r="OWB926" s="80"/>
      <c r="OWC926" s="80"/>
      <c r="OWD926" s="80"/>
      <c r="OWE926" s="80"/>
      <c r="OWF926" s="80"/>
      <c r="OWG926" s="80"/>
      <c r="OWH926" s="80"/>
      <c r="OWI926" s="80"/>
      <c r="OWJ926" s="80"/>
      <c r="OWK926" s="80"/>
      <c r="OWL926" s="80"/>
      <c r="OWM926" s="80"/>
      <c r="OWN926" s="80"/>
      <c r="OWO926" s="80"/>
      <c r="OWP926" s="80"/>
      <c r="OWQ926" s="80"/>
      <c r="OWR926" s="80"/>
      <c r="OWS926" s="80"/>
      <c r="OWT926" s="80"/>
      <c r="OWU926" s="80"/>
      <c r="OWV926" s="80"/>
      <c r="OWW926" s="80"/>
      <c r="OWX926" s="80"/>
      <c r="OWY926" s="80"/>
      <c r="OWZ926" s="80"/>
      <c r="OXA926" s="80"/>
      <c r="OXB926" s="80"/>
      <c r="OXC926" s="80"/>
      <c r="OXD926" s="80"/>
      <c r="OXE926" s="80"/>
      <c r="OXF926" s="80"/>
      <c r="OXG926" s="80"/>
      <c r="OXH926" s="80"/>
      <c r="OXI926" s="80"/>
      <c r="OXJ926" s="80"/>
      <c r="OXK926" s="80"/>
      <c r="OXL926" s="80"/>
      <c r="OXM926" s="80"/>
      <c r="OXN926" s="80"/>
      <c r="OXO926" s="80"/>
      <c r="OXP926" s="80"/>
      <c r="OXQ926" s="80"/>
      <c r="OXR926" s="80"/>
      <c r="OXS926" s="80"/>
      <c r="OXT926" s="80"/>
      <c r="OXU926" s="80"/>
      <c r="OXV926" s="80"/>
      <c r="OXW926" s="80"/>
      <c r="OXX926" s="80"/>
      <c r="OXY926" s="80"/>
      <c r="OXZ926" s="80"/>
      <c r="OYA926" s="80"/>
      <c r="OYB926" s="80"/>
      <c r="OYC926" s="80"/>
      <c r="OYD926" s="80"/>
      <c r="OYE926" s="80"/>
      <c r="OYF926" s="80"/>
      <c r="OYG926" s="80"/>
      <c r="OYH926" s="80"/>
      <c r="OYI926" s="80"/>
      <c r="OYJ926" s="80"/>
      <c r="OYK926" s="80"/>
      <c r="OYL926" s="80"/>
      <c r="OYM926" s="80"/>
      <c r="OYN926" s="80"/>
      <c r="OYO926" s="80"/>
      <c r="OYP926" s="80"/>
      <c r="OYQ926" s="80"/>
      <c r="OYR926" s="80"/>
      <c r="OYS926" s="80"/>
      <c r="OYT926" s="80"/>
      <c r="OYU926" s="80"/>
      <c r="OYV926" s="80"/>
      <c r="OYW926" s="80"/>
      <c r="OYX926" s="80"/>
      <c r="OYY926" s="80"/>
      <c r="OYZ926" s="80"/>
      <c r="OZA926" s="80"/>
      <c r="OZB926" s="80"/>
      <c r="OZC926" s="80"/>
      <c r="OZD926" s="80"/>
      <c r="OZE926" s="80"/>
      <c r="OZF926" s="80"/>
      <c r="OZG926" s="80"/>
      <c r="OZH926" s="80"/>
      <c r="OZI926" s="80"/>
      <c r="OZJ926" s="80"/>
      <c r="OZK926" s="80"/>
      <c r="OZL926" s="80"/>
      <c r="OZM926" s="80"/>
      <c r="OZN926" s="80"/>
      <c r="OZO926" s="80"/>
      <c r="OZP926" s="80"/>
      <c r="OZQ926" s="80"/>
      <c r="OZR926" s="80"/>
      <c r="OZS926" s="80"/>
      <c r="OZT926" s="80"/>
      <c r="OZU926" s="80"/>
      <c r="OZV926" s="80"/>
      <c r="OZW926" s="80"/>
      <c r="OZX926" s="80"/>
      <c r="OZY926" s="80"/>
      <c r="OZZ926" s="80"/>
      <c r="PAA926" s="80"/>
      <c r="PAB926" s="80"/>
      <c r="PAC926" s="80"/>
      <c r="PAD926" s="80"/>
      <c r="PAE926" s="80"/>
      <c r="PAF926" s="80"/>
      <c r="PAG926" s="80"/>
      <c r="PAH926" s="80"/>
      <c r="PAI926" s="80"/>
      <c r="PAJ926" s="80"/>
      <c r="PAK926" s="80"/>
      <c r="PAL926" s="80"/>
      <c r="PAM926" s="80"/>
      <c r="PAN926" s="80"/>
      <c r="PAO926" s="80"/>
      <c r="PAP926" s="80"/>
      <c r="PAQ926" s="80"/>
      <c r="PAR926" s="80"/>
      <c r="PAS926" s="80"/>
      <c r="PAT926" s="80"/>
      <c r="PAU926" s="80"/>
      <c r="PAV926" s="80"/>
      <c r="PAW926" s="80"/>
      <c r="PAX926" s="80"/>
      <c r="PAY926" s="80"/>
      <c r="PAZ926" s="80"/>
      <c r="PBA926" s="80"/>
      <c r="PBB926" s="80"/>
      <c r="PBC926" s="80"/>
      <c r="PBD926" s="80"/>
      <c r="PBE926" s="80"/>
      <c r="PBF926" s="80"/>
      <c r="PBG926" s="80"/>
      <c r="PBH926" s="80"/>
      <c r="PBI926" s="80"/>
      <c r="PBJ926" s="80"/>
      <c r="PBK926" s="80"/>
      <c r="PBL926" s="80"/>
      <c r="PBM926" s="80"/>
      <c r="PBN926" s="80"/>
      <c r="PBO926" s="80"/>
      <c r="PBP926" s="80"/>
      <c r="PBQ926" s="80"/>
      <c r="PBR926" s="80"/>
      <c r="PBS926" s="80"/>
      <c r="PBT926" s="80"/>
      <c r="PBU926" s="80"/>
      <c r="PBV926" s="80"/>
      <c r="PBW926" s="80"/>
      <c r="PBX926" s="80"/>
      <c r="PBY926" s="80"/>
      <c r="PBZ926" s="80"/>
      <c r="PCA926" s="80"/>
      <c r="PCB926" s="80"/>
      <c r="PCC926" s="80"/>
      <c r="PCD926" s="80"/>
      <c r="PCE926" s="80"/>
      <c r="PCF926" s="80"/>
      <c r="PCG926" s="80"/>
      <c r="PCH926" s="80"/>
      <c r="PCI926" s="80"/>
      <c r="PCJ926" s="80"/>
      <c r="PCK926" s="80"/>
      <c r="PCL926" s="80"/>
      <c r="PCM926" s="80"/>
      <c r="PCN926" s="80"/>
      <c r="PCO926" s="80"/>
      <c r="PCP926" s="80"/>
      <c r="PCQ926" s="80"/>
      <c r="PCR926" s="80"/>
      <c r="PCS926" s="80"/>
      <c r="PCT926" s="80"/>
      <c r="PCU926" s="80"/>
      <c r="PCV926" s="80"/>
      <c r="PCW926" s="80"/>
      <c r="PCX926" s="80"/>
      <c r="PCY926" s="80"/>
      <c r="PCZ926" s="80"/>
      <c r="PDA926" s="80"/>
      <c r="PDB926" s="80"/>
      <c r="PDC926" s="80"/>
      <c r="PDD926" s="80"/>
      <c r="PDE926" s="80"/>
      <c r="PDF926" s="80"/>
      <c r="PDG926" s="80"/>
      <c r="PDH926" s="80"/>
      <c r="PDI926" s="80"/>
      <c r="PDJ926" s="80"/>
      <c r="PDK926" s="80"/>
      <c r="PDL926" s="80"/>
      <c r="PDM926" s="80"/>
      <c r="PDN926" s="80"/>
      <c r="PDO926" s="80"/>
      <c r="PDP926" s="80"/>
      <c r="PDQ926" s="80"/>
      <c r="PDR926" s="80"/>
      <c r="PDS926" s="80"/>
      <c r="PDT926" s="80"/>
      <c r="PDU926" s="80"/>
      <c r="PDV926" s="80"/>
      <c r="PDW926" s="80"/>
      <c r="PDX926" s="80"/>
      <c r="PDY926" s="80"/>
      <c r="PDZ926" s="80"/>
      <c r="PEA926" s="80"/>
      <c r="PEB926" s="80"/>
      <c r="PEC926" s="80"/>
      <c r="PED926" s="80"/>
      <c r="PEE926" s="80"/>
      <c r="PEF926" s="80"/>
      <c r="PEG926" s="80"/>
      <c r="PEH926" s="80"/>
      <c r="PEI926" s="80"/>
      <c r="PEJ926" s="80"/>
      <c r="PEK926" s="80"/>
      <c r="PEL926" s="80"/>
      <c r="PEM926" s="80"/>
      <c r="PEN926" s="80"/>
      <c r="PEO926" s="80"/>
      <c r="PEP926" s="80"/>
      <c r="PEQ926" s="80"/>
      <c r="PER926" s="80"/>
      <c r="PES926" s="80"/>
      <c r="PET926" s="80"/>
      <c r="PEU926" s="80"/>
      <c r="PEV926" s="80"/>
      <c r="PEW926" s="80"/>
      <c r="PEX926" s="80"/>
      <c r="PEY926" s="80"/>
      <c r="PEZ926" s="80"/>
      <c r="PFA926" s="80"/>
      <c r="PFB926" s="80"/>
      <c r="PFC926" s="80"/>
      <c r="PFD926" s="80"/>
      <c r="PFE926" s="80"/>
      <c r="PFF926" s="80"/>
      <c r="PFG926" s="80"/>
      <c r="PFH926" s="80"/>
      <c r="PFI926" s="80"/>
      <c r="PFJ926" s="80"/>
      <c r="PFK926" s="80"/>
      <c r="PFL926" s="80"/>
      <c r="PFM926" s="80"/>
      <c r="PFN926" s="80"/>
      <c r="PFO926" s="80"/>
      <c r="PFP926" s="80"/>
      <c r="PFQ926" s="80"/>
      <c r="PFR926" s="80"/>
      <c r="PFS926" s="80"/>
      <c r="PFT926" s="80"/>
      <c r="PFU926" s="80"/>
      <c r="PFV926" s="80"/>
      <c r="PFW926" s="80"/>
      <c r="PFX926" s="80"/>
      <c r="PFY926" s="80"/>
      <c r="PFZ926" s="80"/>
      <c r="PGA926" s="80"/>
      <c r="PGB926" s="80"/>
      <c r="PGC926" s="80"/>
      <c r="PGD926" s="80"/>
      <c r="PGE926" s="80"/>
      <c r="PGF926" s="80"/>
      <c r="PGG926" s="80"/>
      <c r="PGH926" s="80"/>
      <c r="PGI926" s="80"/>
      <c r="PGJ926" s="80"/>
      <c r="PGK926" s="80"/>
      <c r="PGL926" s="80"/>
      <c r="PGM926" s="80"/>
      <c r="PGN926" s="80"/>
      <c r="PGO926" s="80"/>
      <c r="PGP926" s="80"/>
      <c r="PGQ926" s="80"/>
      <c r="PGR926" s="80"/>
      <c r="PGS926" s="80"/>
      <c r="PGT926" s="80"/>
      <c r="PGU926" s="80"/>
      <c r="PGV926" s="80"/>
      <c r="PGW926" s="80"/>
      <c r="PGX926" s="80"/>
      <c r="PGY926" s="80"/>
      <c r="PGZ926" s="80"/>
      <c r="PHA926" s="80"/>
      <c r="PHB926" s="80"/>
      <c r="PHC926" s="80"/>
      <c r="PHD926" s="80"/>
      <c r="PHE926" s="80"/>
      <c r="PHF926" s="80"/>
      <c r="PHG926" s="80"/>
      <c r="PHH926" s="80"/>
      <c r="PHI926" s="80"/>
      <c r="PHJ926" s="80"/>
      <c r="PHK926" s="80"/>
      <c r="PHL926" s="80"/>
      <c r="PHM926" s="80"/>
      <c r="PHN926" s="80"/>
      <c r="PHO926" s="80"/>
      <c r="PHP926" s="80"/>
      <c r="PHQ926" s="80"/>
      <c r="PHR926" s="80"/>
      <c r="PHS926" s="80"/>
      <c r="PHT926" s="80"/>
      <c r="PHU926" s="80"/>
      <c r="PHV926" s="80"/>
      <c r="PHW926" s="80"/>
      <c r="PHX926" s="80"/>
      <c r="PHY926" s="80"/>
      <c r="PHZ926" s="80"/>
      <c r="PIA926" s="80"/>
      <c r="PIB926" s="80"/>
      <c r="PIC926" s="80"/>
      <c r="PID926" s="80"/>
      <c r="PIE926" s="80"/>
      <c r="PIF926" s="80"/>
      <c r="PIG926" s="80"/>
      <c r="PIH926" s="80"/>
      <c r="PII926" s="80"/>
      <c r="PIJ926" s="80"/>
      <c r="PIK926" s="80"/>
      <c r="PIL926" s="80"/>
      <c r="PIM926" s="80"/>
      <c r="PIN926" s="80"/>
      <c r="PIO926" s="80"/>
      <c r="PIP926" s="80"/>
      <c r="PIQ926" s="80"/>
      <c r="PIR926" s="80"/>
      <c r="PIS926" s="80"/>
      <c r="PIT926" s="80"/>
      <c r="PIU926" s="80"/>
      <c r="PIV926" s="80"/>
      <c r="PIW926" s="80"/>
      <c r="PIX926" s="80"/>
      <c r="PIY926" s="80"/>
      <c r="PIZ926" s="80"/>
      <c r="PJA926" s="80"/>
      <c r="PJB926" s="80"/>
      <c r="PJC926" s="80"/>
      <c r="PJD926" s="80"/>
      <c r="PJE926" s="80"/>
      <c r="PJF926" s="80"/>
      <c r="PJG926" s="80"/>
      <c r="PJH926" s="80"/>
      <c r="PJI926" s="80"/>
      <c r="PJJ926" s="80"/>
      <c r="PJK926" s="80"/>
      <c r="PJL926" s="80"/>
      <c r="PJM926" s="80"/>
      <c r="PJN926" s="80"/>
      <c r="PJO926" s="80"/>
      <c r="PJP926" s="80"/>
      <c r="PJQ926" s="80"/>
      <c r="PJR926" s="80"/>
      <c r="PJS926" s="80"/>
      <c r="PJT926" s="80"/>
      <c r="PJU926" s="80"/>
      <c r="PJV926" s="80"/>
      <c r="PJW926" s="80"/>
      <c r="PJX926" s="80"/>
      <c r="PJY926" s="80"/>
      <c r="PJZ926" s="80"/>
      <c r="PKA926" s="80"/>
      <c r="PKB926" s="80"/>
      <c r="PKC926" s="80"/>
      <c r="PKD926" s="80"/>
      <c r="PKE926" s="80"/>
      <c r="PKF926" s="80"/>
      <c r="PKG926" s="80"/>
      <c r="PKH926" s="80"/>
      <c r="PKI926" s="80"/>
      <c r="PKJ926" s="80"/>
      <c r="PKK926" s="80"/>
      <c r="PKL926" s="80"/>
      <c r="PKM926" s="80"/>
      <c r="PKN926" s="80"/>
      <c r="PKO926" s="80"/>
      <c r="PKP926" s="80"/>
      <c r="PKQ926" s="80"/>
      <c r="PKR926" s="80"/>
      <c r="PKS926" s="80"/>
      <c r="PKT926" s="80"/>
      <c r="PKU926" s="80"/>
      <c r="PKV926" s="80"/>
      <c r="PKW926" s="80"/>
      <c r="PKX926" s="80"/>
      <c r="PKY926" s="80"/>
      <c r="PKZ926" s="80"/>
      <c r="PLA926" s="80"/>
      <c r="PLB926" s="80"/>
      <c r="PLC926" s="80"/>
      <c r="PLD926" s="80"/>
      <c r="PLE926" s="80"/>
      <c r="PLF926" s="80"/>
      <c r="PLG926" s="80"/>
      <c r="PLH926" s="80"/>
      <c r="PLI926" s="80"/>
      <c r="PLJ926" s="80"/>
      <c r="PLK926" s="80"/>
      <c r="PLL926" s="80"/>
      <c r="PLM926" s="80"/>
      <c r="PLN926" s="80"/>
      <c r="PLO926" s="80"/>
      <c r="PLP926" s="80"/>
      <c r="PLQ926" s="80"/>
      <c r="PLR926" s="80"/>
      <c r="PLS926" s="80"/>
      <c r="PLT926" s="80"/>
      <c r="PLU926" s="80"/>
      <c r="PLV926" s="80"/>
      <c r="PLW926" s="80"/>
      <c r="PLX926" s="80"/>
      <c r="PLY926" s="80"/>
      <c r="PLZ926" s="80"/>
      <c r="PMA926" s="80"/>
      <c r="PMB926" s="80"/>
      <c r="PMC926" s="80"/>
      <c r="PMD926" s="80"/>
      <c r="PME926" s="80"/>
      <c r="PMF926" s="80"/>
      <c r="PMG926" s="80"/>
      <c r="PMH926" s="80"/>
      <c r="PMI926" s="80"/>
      <c r="PMJ926" s="80"/>
      <c r="PMK926" s="80"/>
      <c r="PML926" s="80"/>
      <c r="PMM926" s="80"/>
      <c r="PMN926" s="80"/>
      <c r="PMO926" s="80"/>
      <c r="PMP926" s="80"/>
      <c r="PMQ926" s="80"/>
      <c r="PMR926" s="80"/>
      <c r="PMS926" s="80"/>
      <c r="PMT926" s="80"/>
      <c r="PMU926" s="80"/>
      <c r="PMV926" s="80"/>
      <c r="PMW926" s="80"/>
      <c r="PMX926" s="80"/>
      <c r="PMY926" s="80"/>
      <c r="PMZ926" s="80"/>
      <c r="PNA926" s="80"/>
      <c r="PNB926" s="80"/>
      <c r="PNC926" s="80"/>
      <c r="PND926" s="80"/>
      <c r="PNE926" s="80"/>
      <c r="PNF926" s="80"/>
      <c r="PNG926" s="80"/>
      <c r="PNH926" s="80"/>
      <c r="PNI926" s="80"/>
      <c r="PNJ926" s="80"/>
      <c r="PNK926" s="80"/>
      <c r="PNL926" s="80"/>
      <c r="PNM926" s="80"/>
      <c r="PNN926" s="80"/>
      <c r="PNO926" s="80"/>
      <c r="PNP926" s="80"/>
      <c r="PNQ926" s="80"/>
      <c r="PNR926" s="80"/>
      <c r="PNS926" s="80"/>
      <c r="PNT926" s="80"/>
      <c r="PNU926" s="80"/>
      <c r="PNV926" s="80"/>
      <c r="PNW926" s="80"/>
      <c r="PNX926" s="80"/>
      <c r="PNY926" s="80"/>
      <c r="PNZ926" s="80"/>
      <c r="POA926" s="80"/>
      <c r="POB926" s="80"/>
      <c r="POC926" s="80"/>
      <c r="POD926" s="80"/>
      <c r="POE926" s="80"/>
      <c r="POF926" s="80"/>
      <c r="POG926" s="80"/>
      <c r="POH926" s="80"/>
      <c r="POI926" s="80"/>
      <c r="POJ926" s="80"/>
      <c r="POK926" s="80"/>
      <c r="POL926" s="80"/>
      <c r="POM926" s="80"/>
      <c r="PON926" s="80"/>
      <c r="POO926" s="80"/>
      <c r="POP926" s="80"/>
      <c r="POQ926" s="80"/>
      <c r="POR926" s="80"/>
      <c r="POS926" s="80"/>
      <c r="POT926" s="80"/>
      <c r="POU926" s="80"/>
      <c r="POV926" s="80"/>
      <c r="POW926" s="80"/>
      <c r="POX926" s="80"/>
      <c r="POY926" s="80"/>
      <c r="POZ926" s="80"/>
      <c r="PPA926" s="80"/>
      <c r="PPB926" s="80"/>
      <c r="PPC926" s="80"/>
      <c r="PPD926" s="80"/>
      <c r="PPE926" s="80"/>
      <c r="PPF926" s="80"/>
      <c r="PPG926" s="80"/>
      <c r="PPH926" s="80"/>
      <c r="PPI926" s="80"/>
      <c r="PPJ926" s="80"/>
      <c r="PPK926" s="80"/>
      <c r="PPL926" s="80"/>
      <c r="PPM926" s="80"/>
      <c r="PPN926" s="80"/>
      <c r="PPO926" s="80"/>
      <c r="PPP926" s="80"/>
      <c r="PPQ926" s="80"/>
      <c r="PPR926" s="80"/>
      <c r="PPS926" s="80"/>
      <c r="PPT926" s="80"/>
      <c r="PPU926" s="80"/>
      <c r="PPV926" s="80"/>
      <c r="PPW926" s="80"/>
      <c r="PPX926" s="80"/>
      <c r="PPY926" s="80"/>
      <c r="PPZ926" s="80"/>
      <c r="PQA926" s="80"/>
      <c r="PQB926" s="80"/>
      <c r="PQC926" s="80"/>
      <c r="PQD926" s="80"/>
      <c r="PQE926" s="80"/>
      <c r="PQF926" s="80"/>
      <c r="PQG926" s="80"/>
      <c r="PQH926" s="80"/>
      <c r="PQI926" s="80"/>
      <c r="PQJ926" s="80"/>
      <c r="PQK926" s="80"/>
      <c r="PQL926" s="80"/>
      <c r="PQM926" s="80"/>
      <c r="PQN926" s="80"/>
      <c r="PQO926" s="80"/>
      <c r="PQP926" s="80"/>
      <c r="PQQ926" s="80"/>
      <c r="PQR926" s="80"/>
      <c r="PQS926" s="80"/>
      <c r="PQT926" s="80"/>
      <c r="PQU926" s="80"/>
      <c r="PQV926" s="80"/>
      <c r="PQW926" s="80"/>
      <c r="PQX926" s="80"/>
      <c r="PQY926" s="80"/>
      <c r="PQZ926" s="80"/>
      <c r="PRA926" s="80"/>
      <c r="PRB926" s="80"/>
      <c r="PRC926" s="80"/>
      <c r="PRD926" s="80"/>
      <c r="PRE926" s="80"/>
      <c r="PRF926" s="80"/>
      <c r="PRG926" s="80"/>
      <c r="PRH926" s="80"/>
      <c r="PRI926" s="80"/>
      <c r="PRJ926" s="80"/>
      <c r="PRK926" s="80"/>
      <c r="PRL926" s="80"/>
      <c r="PRM926" s="80"/>
      <c r="PRN926" s="80"/>
      <c r="PRO926" s="80"/>
      <c r="PRP926" s="80"/>
      <c r="PRQ926" s="80"/>
      <c r="PRR926" s="80"/>
      <c r="PRS926" s="80"/>
      <c r="PRT926" s="80"/>
      <c r="PRU926" s="80"/>
      <c r="PRV926" s="80"/>
      <c r="PRW926" s="80"/>
      <c r="PRX926" s="80"/>
      <c r="PRY926" s="80"/>
      <c r="PRZ926" s="80"/>
      <c r="PSA926" s="80"/>
      <c r="PSB926" s="80"/>
      <c r="PSC926" s="80"/>
      <c r="PSD926" s="80"/>
      <c r="PSE926" s="80"/>
      <c r="PSF926" s="80"/>
      <c r="PSG926" s="80"/>
      <c r="PSH926" s="80"/>
      <c r="PSI926" s="80"/>
      <c r="PSJ926" s="80"/>
      <c r="PSK926" s="80"/>
      <c r="PSL926" s="80"/>
      <c r="PSM926" s="80"/>
      <c r="PSN926" s="80"/>
      <c r="PSO926" s="80"/>
      <c r="PSP926" s="80"/>
      <c r="PSQ926" s="80"/>
      <c r="PSR926" s="80"/>
      <c r="PSS926" s="80"/>
      <c r="PST926" s="80"/>
      <c r="PSU926" s="80"/>
      <c r="PSV926" s="80"/>
      <c r="PSW926" s="80"/>
      <c r="PSX926" s="80"/>
      <c r="PSY926" s="80"/>
      <c r="PSZ926" s="80"/>
      <c r="PTA926" s="80"/>
      <c r="PTB926" s="80"/>
      <c r="PTC926" s="80"/>
      <c r="PTD926" s="80"/>
      <c r="PTE926" s="80"/>
      <c r="PTF926" s="80"/>
      <c r="PTG926" s="80"/>
      <c r="PTH926" s="80"/>
      <c r="PTI926" s="80"/>
      <c r="PTJ926" s="80"/>
      <c r="PTK926" s="80"/>
      <c r="PTL926" s="80"/>
      <c r="PTM926" s="80"/>
      <c r="PTN926" s="80"/>
      <c r="PTO926" s="80"/>
      <c r="PTP926" s="80"/>
      <c r="PTQ926" s="80"/>
      <c r="PTR926" s="80"/>
      <c r="PTS926" s="80"/>
      <c r="PTT926" s="80"/>
      <c r="PTU926" s="80"/>
      <c r="PTV926" s="80"/>
      <c r="PTW926" s="80"/>
      <c r="PTX926" s="80"/>
      <c r="PTY926" s="80"/>
      <c r="PTZ926" s="80"/>
      <c r="PUA926" s="80"/>
      <c r="PUB926" s="80"/>
      <c r="PUC926" s="80"/>
      <c r="PUD926" s="80"/>
      <c r="PUE926" s="80"/>
      <c r="PUF926" s="80"/>
      <c r="PUG926" s="80"/>
      <c r="PUH926" s="80"/>
      <c r="PUI926" s="80"/>
      <c r="PUJ926" s="80"/>
      <c r="PUK926" s="80"/>
      <c r="PUL926" s="80"/>
      <c r="PUM926" s="80"/>
      <c r="PUN926" s="80"/>
      <c r="PUO926" s="80"/>
      <c r="PUP926" s="80"/>
      <c r="PUQ926" s="80"/>
      <c r="PUR926" s="80"/>
      <c r="PUS926" s="80"/>
      <c r="PUT926" s="80"/>
      <c r="PUU926" s="80"/>
      <c r="PUV926" s="80"/>
      <c r="PUW926" s="80"/>
      <c r="PUX926" s="80"/>
      <c r="PUY926" s="80"/>
      <c r="PUZ926" s="80"/>
      <c r="PVA926" s="80"/>
      <c r="PVB926" s="80"/>
      <c r="PVC926" s="80"/>
      <c r="PVD926" s="80"/>
      <c r="PVE926" s="80"/>
      <c r="PVF926" s="80"/>
      <c r="PVG926" s="80"/>
      <c r="PVH926" s="80"/>
      <c r="PVI926" s="80"/>
      <c r="PVJ926" s="80"/>
      <c r="PVK926" s="80"/>
      <c r="PVL926" s="80"/>
      <c r="PVM926" s="80"/>
      <c r="PVN926" s="80"/>
      <c r="PVO926" s="80"/>
      <c r="PVP926" s="80"/>
      <c r="PVQ926" s="80"/>
      <c r="PVR926" s="80"/>
      <c r="PVS926" s="80"/>
      <c r="PVT926" s="80"/>
      <c r="PVU926" s="80"/>
      <c r="PVV926" s="80"/>
      <c r="PVW926" s="80"/>
      <c r="PVX926" s="80"/>
      <c r="PVY926" s="80"/>
      <c r="PVZ926" s="80"/>
      <c r="PWA926" s="80"/>
      <c r="PWB926" s="80"/>
      <c r="PWC926" s="80"/>
      <c r="PWD926" s="80"/>
      <c r="PWE926" s="80"/>
      <c r="PWF926" s="80"/>
      <c r="PWG926" s="80"/>
      <c r="PWH926" s="80"/>
      <c r="PWI926" s="80"/>
      <c r="PWJ926" s="80"/>
      <c r="PWK926" s="80"/>
      <c r="PWL926" s="80"/>
      <c r="PWM926" s="80"/>
      <c r="PWN926" s="80"/>
      <c r="PWO926" s="80"/>
      <c r="PWP926" s="80"/>
      <c r="PWQ926" s="80"/>
      <c r="PWR926" s="80"/>
      <c r="PWS926" s="80"/>
      <c r="PWT926" s="80"/>
      <c r="PWU926" s="80"/>
      <c r="PWV926" s="80"/>
      <c r="PWW926" s="80"/>
      <c r="PWX926" s="80"/>
      <c r="PWY926" s="80"/>
      <c r="PWZ926" s="80"/>
      <c r="PXA926" s="80"/>
      <c r="PXB926" s="80"/>
      <c r="PXC926" s="80"/>
      <c r="PXD926" s="80"/>
      <c r="PXE926" s="80"/>
      <c r="PXF926" s="80"/>
      <c r="PXG926" s="80"/>
      <c r="PXH926" s="80"/>
      <c r="PXI926" s="80"/>
      <c r="PXJ926" s="80"/>
      <c r="PXK926" s="80"/>
      <c r="PXL926" s="80"/>
      <c r="PXM926" s="80"/>
      <c r="PXN926" s="80"/>
      <c r="PXO926" s="80"/>
      <c r="PXP926" s="80"/>
      <c r="PXQ926" s="80"/>
      <c r="PXR926" s="80"/>
      <c r="PXS926" s="80"/>
      <c r="PXT926" s="80"/>
      <c r="PXU926" s="80"/>
      <c r="PXV926" s="80"/>
      <c r="PXW926" s="80"/>
      <c r="PXX926" s="80"/>
      <c r="PXY926" s="80"/>
      <c r="PXZ926" s="80"/>
      <c r="PYA926" s="80"/>
      <c r="PYB926" s="80"/>
      <c r="PYC926" s="80"/>
      <c r="PYD926" s="80"/>
      <c r="PYE926" s="80"/>
      <c r="PYF926" s="80"/>
      <c r="PYG926" s="80"/>
      <c r="PYH926" s="80"/>
      <c r="PYI926" s="80"/>
      <c r="PYJ926" s="80"/>
      <c r="PYK926" s="80"/>
      <c r="PYL926" s="80"/>
      <c r="PYM926" s="80"/>
      <c r="PYN926" s="80"/>
      <c r="PYO926" s="80"/>
      <c r="PYP926" s="80"/>
      <c r="PYQ926" s="80"/>
      <c r="PYR926" s="80"/>
      <c r="PYS926" s="80"/>
      <c r="PYT926" s="80"/>
      <c r="PYU926" s="80"/>
      <c r="PYV926" s="80"/>
      <c r="PYW926" s="80"/>
      <c r="PYX926" s="80"/>
      <c r="PYY926" s="80"/>
      <c r="PYZ926" s="80"/>
      <c r="PZA926" s="80"/>
      <c r="PZB926" s="80"/>
      <c r="PZC926" s="80"/>
      <c r="PZD926" s="80"/>
      <c r="PZE926" s="80"/>
      <c r="PZF926" s="80"/>
      <c r="PZG926" s="80"/>
      <c r="PZH926" s="80"/>
      <c r="PZI926" s="80"/>
      <c r="PZJ926" s="80"/>
      <c r="PZK926" s="80"/>
      <c r="PZL926" s="80"/>
      <c r="PZM926" s="80"/>
      <c r="PZN926" s="80"/>
      <c r="PZO926" s="80"/>
      <c r="PZP926" s="80"/>
      <c r="PZQ926" s="80"/>
      <c r="PZR926" s="80"/>
      <c r="PZS926" s="80"/>
      <c r="PZT926" s="80"/>
      <c r="PZU926" s="80"/>
      <c r="PZV926" s="80"/>
      <c r="PZW926" s="80"/>
      <c r="PZX926" s="80"/>
      <c r="PZY926" s="80"/>
      <c r="PZZ926" s="80"/>
      <c r="QAA926" s="80"/>
      <c r="QAB926" s="80"/>
      <c r="QAC926" s="80"/>
      <c r="QAD926" s="80"/>
      <c r="QAE926" s="80"/>
      <c r="QAF926" s="80"/>
      <c r="QAG926" s="80"/>
      <c r="QAH926" s="80"/>
      <c r="QAI926" s="80"/>
      <c r="QAJ926" s="80"/>
      <c r="QAK926" s="80"/>
      <c r="QAL926" s="80"/>
      <c r="QAM926" s="80"/>
      <c r="QAN926" s="80"/>
      <c r="QAO926" s="80"/>
      <c r="QAP926" s="80"/>
      <c r="QAQ926" s="80"/>
      <c r="QAR926" s="80"/>
      <c r="QAS926" s="80"/>
      <c r="QAT926" s="80"/>
      <c r="QAU926" s="80"/>
      <c r="QAV926" s="80"/>
      <c r="QAW926" s="80"/>
      <c r="QAX926" s="80"/>
      <c r="QAY926" s="80"/>
      <c r="QAZ926" s="80"/>
      <c r="QBA926" s="80"/>
      <c r="QBB926" s="80"/>
      <c r="QBC926" s="80"/>
      <c r="QBD926" s="80"/>
      <c r="QBE926" s="80"/>
      <c r="QBF926" s="80"/>
      <c r="QBG926" s="80"/>
      <c r="QBH926" s="80"/>
      <c r="QBI926" s="80"/>
      <c r="QBJ926" s="80"/>
      <c r="QBK926" s="80"/>
      <c r="QBL926" s="80"/>
      <c r="QBM926" s="80"/>
      <c r="QBN926" s="80"/>
      <c r="QBO926" s="80"/>
      <c r="QBP926" s="80"/>
      <c r="QBQ926" s="80"/>
      <c r="QBR926" s="80"/>
      <c r="QBS926" s="80"/>
      <c r="QBT926" s="80"/>
      <c r="QBU926" s="80"/>
      <c r="QBV926" s="80"/>
      <c r="QBW926" s="80"/>
      <c r="QBX926" s="80"/>
      <c r="QBY926" s="80"/>
      <c r="QBZ926" s="80"/>
      <c r="QCA926" s="80"/>
      <c r="QCB926" s="80"/>
      <c r="QCC926" s="80"/>
      <c r="QCD926" s="80"/>
      <c r="QCE926" s="80"/>
      <c r="QCF926" s="80"/>
      <c r="QCG926" s="80"/>
      <c r="QCH926" s="80"/>
      <c r="QCI926" s="80"/>
      <c r="QCJ926" s="80"/>
      <c r="QCK926" s="80"/>
      <c r="QCL926" s="80"/>
      <c r="QCM926" s="80"/>
      <c r="QCN926" s="80"/>
      <c r="QCO926" s="80"/>
      <c r="QCP926" s="80"/>
      <c r="QCQ926" s="80"/>
      <c r="QCR926" s="80"/>
      <c r="QCS926" s="80"/>
      <c r="QCT926" s="80"/>
      <c r="QCU926" s="80"/>
      <c r="QCV926" s="80"/>
      <c r="QCW926" s="80"/>
      <c r="QCX926" s="80"/>
      <c r="QCY926" s="80"/>
      <c r="QCZ926" s="80"/>
      <c r="QDA926" s="80"/>
      <c r="QDB926" s="80"/>
      <c r="QDC926" s="80"/>
      <c r="QDD926" s="80"/>
      <c r="QDE926" s="80"/>
      <c r="QDF926" s="80"/>
      <c r="QDG926" s="80"/>
      <c r="QDH926" s="80"/>
      <c r="QDI926" s="80"/>
      <c r="QDJ926" s="80"/>
      <c r="QDK926" s="80"/>
      <c r="QDL926" s="80"/>
      <c r="QDM926" s="80"/>
      <c r="QDN926" s="80"/>
      <c r="QDO926" s="80"/>
      <c r="QDP926" s="80"/>
      <c r="QDQ926" s="80"/>
      <c r="QDR926" s="80"/>
      <c r="QDS926" s="80"/>
      <c r="QDT926" s="80"/>
      <c r="QDU926" s="80"/>
      <c r="QDV926" s="80"/>
      <c r="QDW926" s="80"/>
      <c r="QDX926" s="80"/>
      <c r="QDY926" s="80"/>
      <c r="QDZ926" s="80"/>
      <c r="QEA926" s="80"/>
      <c r="QEB926" s="80"/>
      <c r="QEC926" s="80"/>
      <c r="QED926" s="80"/>
      <c r="QEE926" s="80"/>
      <c r="QEF926" s="80"/>
      <c r="QEG926" s="80"/>
      <c r="QEH926" s="80"/>
      <c r="QEI926" s="80"/>
      <c r="QEJ926" s="80"/>
      <c r="QEK926" s="80"/>
      <c r="QEL926" s="80"/>
      <c r="QEM926" s="80"/>
      <c r="QEN926" s="80"/>
      <c r="QEO926" s="80"/>
      <c r="QEP926" s="80"/>
      <c r="QEQ926" s="80"/>
      <c r="QER926" s="80"/>
      <c r="QES926" s="80"/>
      <c r="QET926" s="80"/>
      <c r="QEU926" s="80"/>
      <c r="QEV926" s="80"/>
      <c r="QEW926" s="80"/>
      <c r="QEX926" s="80"/>
      <c r="QEY926" s="80"/>
      <c r="QEZ926" s="80"/>
      <c r="QFA926" s="80"/>
      <c r="QFB926" s="80"/>
      <c r="QFC926" s="80"/>
      <c r="QFD926" s="80"/>
      <c r="QFE926" s="80"/>
      <c r="QFF926" s="80"/>
      <c r="QFG926" s="80"/>
      <c r="QFH926" s="80"/>
      <c r="QFI926" s="80"/>
      <c r="QFJ926" s="80"/>
      <c r="QFK926" s="80"/>
      <c r="QFL926" s="80"/>
      <c r="QFM926" s="80"/>
      <c r="QFN926" s="80"/>
      <c r="QFO926" s="80"/>
      <c r="QFP926" s="80"/>
      <c r="QFQ926" s="80"/>
      <c r="QFR926" s="80"/>
      <c r="QFS926" s="80"/>
      <c r="QFT926" s="80"/>
      <c r="QFU926" s="80"/>
      <c r="QFV926" s="80"/>
      <c r="QFW926" s="80"/>
      <c r="QFX926" s="80"/>
      <c r="QFY926" s="80"/>
      <c r="QFZ926" s="80"/>
      <c r="QGA926" s="80"/>
      <c r="QGB926" s="80"/>
      <c r="QGC926" s="80"/>
      <c r="QGD926" s="80"/>
      <c r="QGE926" s="80"/>
      <c r="QGF926" s="80"/>
      <c r="QGG926" s="80"/>
      <c r="QGH926" s="80"/>
      <c r="QGI926" s="80"/>
      <c r="QGJ926" s="80"/>
      <c r="QGK926" s="80"/>
      <c r="QGL926" s="80"/>
      <c r="QGM926" s="80"/>
      <c r="QGN926" s="80"/>
      <c r="QGO926" s="80"/>
      <c r="QGP926" s="80"/>
      <c r="QGQ926" s="80"/>
      <c r="QGR926" s="80"/>
      <c r="QGS926" s="80"/>
      <c r="QGT926" s="80"/>
      <c r="QGU926" s="80"/>
      <c r="QGV926" s="80"/>
      <c r="QGW926" s="80"/>
      <c r="QGX926" s="80"/>
      <c r="QGY926" s="80"/>
      <c r="QGZ926" s="80"/>
      <c r="QHA926" s="80"/>
      <c r="QHB926" s="80"/>
      <c r="QHC926" s="80"/>
      <c r="QHD926" s="80"/>
      <c r="QHE926" s="80"/>
      <c r="QHF926" s="80"/>
      <c r="QHG926" s="80"/>
      <c r="QHH926" s="80"/>
      <c r="QHI926" s="80"/>
      <c r="QHJ926" s="80"/>
      <c r="QHK926" s="80"/>
      <c r="QHL926" s="80"/>
      <c r="QHM926" s="80"/>
      <c r="QHN926" s="80"/>
      <c r="QHO926" s="80"/>
      <c r="QHP926" s="80"/>
      <c r="QHQ926" s="80"/>
      <c r="QHR926" s="80"/>
      <c r="QHS926" s="80"/>
      <c r="QHT926" s="80"/>
      <c r="QHU926" s="80"/>
      <c r="QHV926" s="80"/>
      <c r="QHW926" s="80"/>
      <c r="QHX926" s="80"/>
      <c r="QHY926" s="80"/>
      <c r="QHZ926" s="80"/>
      <c r="QIA926" s="80"/>
      <c r="QIB926" s="80"/>
      <c r="QIC926" s="80"/>
      <c r="QID926" s="80"/>
      <c r="QIE926" s="80"/>
      <c r="QIF926" s="80"/>
      <c r="QIG926" s="80"/>
      <c r="QIH926" s="80"/>
      <c r="QII926" s="80"/>
      <c r="QIJ926" s="80"/>
      <c r="QIK926" s="80"/>
      <c r="QIL926" s="80"/>
      <c r="QIM926" s="80"/>
      <c r="QIN926" s="80"/>
      <c r="QIO926" s="80"/>
      <c r="QIP926" s="80"/>
      <c r="QIQ926" s="80"/>
      <c r="QIR926" s="80"/>
      <c r="QIS926" s="80"/>
      <c r="QIT926" s="80"/>
      <c r="QIU926" s="80"/>
      <c r="QIV926" s="80"/>
      <c r="QIW926" s="80"/>
      <c r="QIX926" s="80"/>
      <c r="QIY926" s="80"/>
      <c r="QIZ926" s="80"/>
      <c r="QJA926" s="80"/>
      <c r="QJB926" s="80"/>
      <c r="QJC926" s="80"/>
      <c r="QJD926" s="80"/>
      <c r="QJE926" s="80"/>
      <c r="QJF926" s="80"/>
      <c r="QJG926" s="80"/>
      <c r="QJH926" s="80"/>
      <c r="QJI926" s="80"/>
      <c r="QJJ926" s="80"/>
      <c r="QJK926" s="80"/>
      <c r="QJL926" s="80"/>
      <c r="QJM926" s="80"/>
      <c r="QJN926" s="80"/>
      <c r="QJO926" s="80"/>
      <c r="QJP926" s="80"/>
      <c r="QJQ926" s="80"/>
      <c r="QJR926" s="80"/>
      <c r="QJS926" s="80"/>
      <c r="QJT926" s="80"/>
      <c r="QJU926" s="80"/>
      <c r="QJV926" s="80"/>
      <c r="QJW926" s="80"/>
      <c r="QJX926" s="80"/>
      <c r="QJY926" s="80"/>
      <c r="QJZ926" s="80"/>
      <c r="QKA926" s="80"/>
      <c r="QKB926" s="80"/>
      <c r="QKC926" s="80"/>
      <c r="QKD926" s="80"/>
      <c r="QKE926" s="80"/>
      <c r="QKF926" s="80"/>
      <c r="QKG926" s="80"/>
      <c r="QKH926" s="80"/>
      <c r="QKI926" s="80"/>
      <c r="QKJ926" s="80"/>
      <c r="QKK926" s="80"/>
      <c r="QKL926" s="80"/>
      <c r="QKM926" s="80"/>
      <c r="QKN926" s="80"/>
      <c r="QKO926" s="80"/>
      <c r="QKP926" s="80"/>
      <c r="QKQ926" s="80"/>
      <c r="QKR926" s="80"/>
      <c r="QKS926" s="80"/>
      <c r="QKT926" s="80"/>
      <c r="QKU926" s="80"/>
      <c r="QKV926" s="80"/>
      <c r="QKW926" s="80"/>
      <c r="QKX926" s="80"/>
      <c r="QKY926" s="80"/>
      <c r="QKZ926" s="80"/>
      <c r="QLA926" s="80"/>
      <c r="QLB926" s="80"/>
      <c r="QLC926" s="80"/>
      <c r="QLD926" s="80"/>
      <c r="QLE926" s="80"/>
      <c r="QLF926" s="80"/>
      <c r="QLG926" s="80"/>
      <c r="QLH926" s="80"/>
      <c r="QLI926" s="80"/>
      <c r="QLJ926" s="80"/>
      <c r="QLK926" s="80"/>
      <c r="QLL926" s="80"/>
      <c r="QLM926" s="80"/>
      <c r="QLN926" s="80"/>
      <c r="QLO926" s="80"/>
      <c r="QLP926" s="80"/>
      <c r="QLQ926" s="80"/>
      <c r="QLR926" s="80"/>
      <c r="QLS926" s="80"/>
      <c r="QLT926" s="80"/>
      <c r="QLU926" s="80"/>
      <c r="QLV926" s="80"/>
      <c r="QLW926" s="80"/>
      <c r="QLX926" s="80"/>
      <c r="QLY926" s="80"/>
      <c r="QLZ926" s="80"/>
      <c r="QMA926" s="80"/>
      <c r="QMB926" s="80"/>
      <c r="QMC926" s="80"/>
      <c r="QMD926" s="80"/>
      <c r="QME926" s="80"/>
      <c r="QMF926" s="80"/>
      <c r="QMG926" s="80"/>
      <c r="QMH926" s="80"/>
      <c r="QMI926" s="80"/>
      <c r="QMJ926" s="80"/>
      <c r="QMK926" s="80"/>
      <c r="QML926" s="80"/>
      <c r="QMM926" s="80"/>
      <c r="QMN926" s="80"/>
      <c r="QMO926" s="80"/>
      <c r="QMP926" s="80"/>
      <c r="QMQ926" s="80"/>
      <c r="QMR926" s="80"/>
      <c r="QMS926" s="80"/>
      <c r="QMT926" s="80"/>
      <c r="QMU926" s="80"/>
      <c r="QMV926" s="80"/>
      <c r="QMW926" s="80"/>
      <c r="QMX926" s="80"/>
      <c r="QMY926" s="80"/>
      <c r="QMZ926" s="80"/>
      <c r="QNA926" s="80"/>
      <c r="QNB926" s="80"/>
      <c r="QNC926" s="80"/>
      <c r="QND926" s="80"/>
      <c r="QNE926" s="80"/>
      <c r="QNF926" s="80"/>
      <c r="QNG926" s="80"/>
      <c r="QNH926" s="80"/>
      <c r="QNI926" s="80"/>
      <c r="QNJ926" s="80"/>
      <c r="QNK926" s="80"/>
      <c r="QNL926" s="80"/>
      <c r="QNM926" s="80"/>
      <c r="QNN926" s="80"/>
      <c r="QNO926" s="80"/>
      <c r="QNP926" s="80"/>
      <c r="QNQ926" s="80"/>
      <c r="QNR926" s="80"/>
      <c r="QNS926" s="80"/>
      <c r="QNT926" s="80"/>
      <c r="QNU926" s="80"/>
      <c r="QNV926" s="80"/>
      <c r="QNW926" s="80"/>
      <c r="QNX926" s="80"/>
      <c r="QNY926" s="80"/>
      <c r="QNZ926" s="80"/>
      <c r="QOA926" s="80"/>
      <c r="QOB926" s="80"/>
      <c r="QOC926" s="80"/>
      <c r="QOD926" s="80"/>
      <c r="QOE926" s="80"/>
      <c r="QOF926" s="80"/>
      <c r="QOG926" s="80"/>
      <c r="QOH926" s="80"/>
      <c r="QOI926" s="80"/>
      <c r="QOJ926" s="80"/>
      <c r="QOK926" s="80"/>
      <c r="QOL926" s="80"/>
      <c r="QOM926" s="80"/>
      <c r="QON926" s="80"/>
      <c r="QOO926" s="80"/>
      <c r="QOP926" s="80"/>
      <c r="QOQ926" s="80"/>
      <c r="QOR926" s="80"/>
      <c r="QOS926" s="80"/>
      <c r="QOT926" s="80"/>
      <c r="QOU926" s="80"/>
      <c r="QOV926" s="80"/>
      <c r="QOW926" s="80"/>
      <c r="QOX926" s="80"/>
      <c r="QOY926" s="80"/>
      <c r="QOZ926" s="80"/>
      <c r="QPA926" s="80"/>
      <c r="QPB926" s="80"/>
      <c r="QPC926" s="80"/>
      <c r="QPD926" s="80"/>
      <c r="QPE926" s="80"/>
      <c r="QPF926" s="80"/>
      <c r="QPG926" s="80"/>
      <c r="QPH926" s="80"/>
      <c r="QPI926" s="80"/>
      <c r="QPJ926" s="80"/>
      <c r="QPK926" s="80"/>
      <c r="QPL926" s="80"/>
      <c r="QPM926" s="80"/>
      <c r="QPN926" s="80"/>
      <c r="QPO926" s="80"/>
      <c r="QPP926" s="80"/>
      <c r="QPQ926" s="80"/>
      <c r="QPR926" s="80"/>
      <c r="QPS926" s="80"/>
      <c r="QPT926" s="80"/>
      <c r="QPU926" s="80"/>
      <c r="QPV926" s="80"/>
      <c r="QPW926" s="80"/>
      <c r="QPX926" s="80"/>
      <c r="QPY926" s="80"/>
      <c r="QPZ926" s="80"/>
      <c r="QQA926" s="80"/>
      <c r="QQB926" s="80"/>
      <c r="QQC926" s="80"/>
      <c r="QQD926" s="80"/>
      <c r="QQE926" s="80"/>
      <c r="QQF926" s="80"/>
      <c r="QQG926" s="80"/>
      <c r="QQH926" s="80"/>
      <c r="QQI926" s="80"/>
      <c r="QQJ926" s="80"/>
      <c r="QQK926" s="80"/>
      <c r="QQL926" s="80"/>
      <c r="QQM926" s="80"/>
      <c r="QQN926" s="80"/>
      <c r="QQO926" s="80"/>
      <c r="QQP926" s="80"/>
      <c r="QQQ926" s="80"/>
      <c r="QQR926" s="80"/>
      <c r="QQS926" s="80"/>
      <c r="QQT926" s="80"/>
      <c r="QQU926" s="80"/>
      <c r="QQV926" s="80"/>
      <c r="QQW926" s="80"/>
      <c r="QQX926" s="80"/>
      <c r="QQY926" s="80"/>
      <c r="QQZ926" s="80"/>
      <c r="QRA926" s="80"/>
      <c r="QRB926" s="80"/>
      <c r="QRC926" s="80"/>
      <c r="QRD926" s="80"/>
      <c r="QRE926" s="80"/>
      <c r="QRF926" s="80"/>
      <c r="QRG926" s="80"/>
      <c r="QRH926" s="80"/>
      <c r="QRI926" s="80"/>
      <c r="QRJ926" s="80"/>
      <c r="QRK926" s="80"/>
      <c r="QRL926" s="80"/>
      <c r="QRM926" s="80"/>
      <c r="QRN926" s="80"/>
      <c r="QRO926" s="80"/>
      <c r="QRP926" s="80"/>
      <c r="QRQ926" s="80"/>
      <c r="QRR926" s="80"/>
      <c r="QRS926" s="80"/>
      <c r="QRT926" s="80"/>
      <c r="QRU926" s="80"/>
      <c r="QRV926" s="80"/>
      <c r="QRW926" s="80"/>
      <c r="QRX926" s="80"/>
      <c r="QRY926" s="80"/>
      <c r="QRZ926" s="80"/>
      <c r="QSA926" s="80"/>
      <c r="QSB926" s="80"/>
      <c r="QSC926" s="80"/>
      <c r="QSD926" s="80"/>
      <c r="QSE926" s="80"/>
      <c r="QSF926" s="80"/>
      <c r="QSG926" s="80"/>
      <c r="QSH926" s="80"/>
      <c r="QSI926" s="80"/>
      <c r="QSJ926" s="80"/>
      <c r="QSK926" s="80"/>
      <c r="QSL926" s="80"/>
      <c r="QSM926" s="80"/>
      <c r="QSN926" s="80"/>
      <c r="QSO926" s="80"/>
      <c r="QSP926" s="80"/>
      <c r="QSQ926" s="80"/>
      <c r="QSR926" s="80"/>
      <c r="QSS926" s="80"/>
      <c r="QST926" s="80"/>
      <c r="QSU926" s="80"/>
      <c r="QSV926" s="80"/>
      <c r="QSW926" s="80"/>
      <c r="QSX926" s="80"/>
      <c r="QSY926" s="80"/>
      <c r="QSZ926" s="80"/>
      <c r="QTA926" s="80"/>
      <c r="QTB926" s="80"/>
      <c r="QTC926" s="80"/>
      <c r="QTD926" s="80"/>
      <c r="QTE926" s="80"/>
      <c r="QTF926" s="80"/>
      <c r="QTG926" s="80"/>
      <c r="QTH926" s="80"/>
      <c r="QTI926" s="80"/>
      <c r="QTJ926" s="80"/>
      <c r="QTK926" s="80"/>
      <c r="QTL926" s="80"/>
      <c r="QTM926" s="80"/>
      <c r="QTN926" s="80"/>
      <c r="QTO926" s="80"/>
      <c r="QTP926" s="80"/>
      <c r="QTQ926" s="80"/>
      <c r="QTR926" s="80"/>
      <c r="QTS926" s="80"/>
      <c r="QTT926" s="80"/>
      <c r="QTU926" s="80"/>
      <c r="QTV926" s="80"/>
      <c r="QTW926" s="80"/>
      <c r="QTX926" s="80"/>
      <c r="QTY926" s="80"/>
      <c r="QTZ926" s="80"/>
      <c r="QUA926" s="80"/>
      <c r="QUB926" s="80"/>
      <c r="QUC926" s="80"/>
      <c r="QUD926" s="80"/>
      <c r="QUE926" s="80"/>
      <c r="QUF926" s="80"/>
      <c r="QUG926" s="80"/>
      <c r="QUH926" s="80"/>
      <c r="QUI926" s="80"/>
      <c r="QUJ926" s="80"/>
      <c r="QUK926" s="80"/>
      <c r="QUL926" s="80"/>
      <c r="QUM926" s="80"/>
      <c r="QUN926" s="80"/>
      <c r="QUO926" s="80"/>
      <c r="QUP926" s="80"/>
      <c r="QUQ926" s="80"/>
      <c r="QUR926" s="80"/>
      <c r="QUS926" s="80"/>
      <c r="QUT926" s="80"/>
      <c r="QUU926" s="80"/>
      <c r="QUV926" s="80"/>
      <c r="QUW926" s="80"/>
      <c r="QUX926" s="80"/>
      <c r="QUY926" s="80"/>
      <c r="QUZ926" s="80"/>
      <c r="QVA926" s="80"/>
      <c r="QVB926" s="80"/>
      <c r="QVC926" s="80"/>
      <c r="QVD926" s="80"/>
      <c r="QVE926" s="80"/>
      <c r="QVF926" s="80"/>
      <c r="QVG926" s="80"/>
      <c r="QVH926" s="80"/>
      <c r="QVI926" s="80"/>
      <c r="QVJ926" s="80"/>
      <c r="QVK926" s="80"/>
      <c r="QVL926" s="80"/>
      <c r="QVM926" s="80"/>
      <c r="QVN926" s="80"/>
      <c r="QVO926" s="80"/>
      <c r="QVP926" s="80"/>
      <c r="QVQ926" s="80"/>
      <c r="QVR926" s="80"/>
      <c r="QVS926" s="80"/>
      <c r="QVT926" s="80"/>
      <c r="QVU926" s="80"/>
      <c r="QVV926" s="80"/>
      <c r="QVW926" s="80"/>
      <c r="QVX926" s="80"/>
      <c r="QVY926" s="80"/>
      <c r="QVZ926" s="80"/>
      <c r="QWA926" s="80"/>
      <c r="QWB926" s="80"/>
      <c r="QWC926" s="80"/>
      <c r="QWD926" s="80"/>
      <c r="QWE926" s="80"/>
      <c r="QWF926" s="80"/>
      <c r="QWG926" s="80"/>
      <c r="QWH926" s="80"/>
      <c r="QWI926" s="80"/>
      <c r="QWJ926" s="80"/>
      <c r="QWK926" s="80"/>
      <c r="QWL926" s="80"/>
      <c r="QWM926" s="80"/>
      <c r="QWN926" s="80"/>
      <c r="QWO926" s="80"/>
      <c r="QWP926" s="80"/>
      <c r="QWQ926" s="80"/>
      <c r="QWR926" s="80"/>
      <c r="QWS926" s="80"/>
      <c r="QWT926" s="80"/>
      <c r="QWU926" s="80"/>
      <c r="QWV926" s="80"/>
      <c r="QWW926" s="80"/>
      <c r="QWX926" s="80"/>
      <c r="QWY926" s="80"/>
      <c r="QWZ926" s="80"/>
      <c r="QXA926" s="80"/>
      <c r="QXB926" s="80"/>
      <c r="QXC926" s="80"/>
      <c r="QXD926" s="80"/>
      <c r="QXE926" s="80"/>
      <c r="QXF926" s="80"/>
      <c r="QXG926" s="80"/>
      <c r="QXH926" s="80"/>
      <c r="QXI926" s="80"/>
      <c r="QXJ926" s="80"/>
      <c r="QXK926" s="80"/>
      <c r="QXL926" s="80"/>
      <c r="QXM926" s="80"/>
      <c r="QXN926" s="80"/>
      <c r="QXO926" s="80"/>
      <c r="QXP926" s="80"/>
      <c r="QXQ926" s="80"/>
      <c r="QXR926" s="80"/>
      <c r="QXS926" s="80"/>
      <c r="QXT926" s="80"/>
      <c r="QXU926" s="80"/>
      <c r="QXV926" s="80"/>
      <c r="QXW926" s="80"/>
      <c r="QXX926" s="80"/>
      <c r="QXY926" s="80"/>
      <c r="QXZ926" s="80"/>
      <c r="QYA926" s="80"/>
      <c r="QYB926" s="80"/>
      <c r="QYC926" s="80"/>
      <c r="QYD926" s="80"/>
      <c r="QYE926" s="80"/>
      <c r="QYF926" s="80"/>
      <c r="QYG926" s="80"/>
      <c r="QYH926" s="80"/>
      <c r="QYI926" s="80"/>
      <c r="QYJ926" s="80"/>
      <c r="QYK926" s="80"/>
      <c r="QYL926" s="80"/>
      <c r="QYM926" s="80"/>
      <c r="QYN926" s="80"/>
      <c r="QYO926" s="80"/>
      <c r="QYP926" s="80"/>
      <c r="QYQ926" s="80"/>
      <c r="QYR926" s="80"/>
      <c r="QYS926" s="80"/>
      <c r="QYT926" s="80"/>
      <c r="QYU926" s="80"/>
      <c r="QYV926" s="80"/>
      <c r="QYW926" s="80"/>
      <c r="QYX926" s="80"/>
      <c r="QYY926" s="80"/>
      <c r="QYZ926" s="80"/>
      <c r="QZA926" s="80"/>
      <c r="QZB926" s="80"/>
      <c r="QZC926" s="80"/>
      <c r="QZD926" s="80"/>
      <c r="QZE926" s="80"/>
      <c r="QZF926" s="80"/>
      <c r="QZG926" s="80"/>
      <c r="QZH926" s="80"/>
      <c r="QZI926" s="80"/>
      <c r="QZJ926" s="80"/>
      <c r="QZK926" s="80"/>
      <c r="QZL926" s="80"/>
      <c r="QZM926" s="80"/>
      <c r="QZN926" s="80"/>
      <c r="QZO926" s="80"/>
      <c r="QZP926" s="80"/>
      <c r="QZQ926" s="80"/>
      <c r="QZR926" s="80"/>
      <c r="QZS926" s="80"/>
      <c r="QZT926" s="80"/>
      <c r="QZU926" s="80"/>
      <c r="QZV926" s="80"/>
      <c r="QZW926" s="80"/>
      <c r="QZX926" s="80"/>
      <c r="QZY926" s="80"/>
      <c r="QZZ926" s="80"/>
      <c r="RAA926" s="80"/>
      <c r="RAB926" s="80"/>
      <c r="RAC926" s="80"/>
      <c r="RAD926" s="80"/>
      <c r="RAE926" s="80"/>
      <c r="RAF926" s="80"/>
      <c r="RAG926" s="80"/>
      <c r="RAH926" s="80"/>
      <c r="RAI926" s="80"/>
      <c r="RAJ926" s="80"/>
      <c r="RAK926" s="80"/>
      <c r="RAL926" s="80"/>
      <c r="RAM926" s="80"/>
      <c r="RAN926" s="80"/>
      <c r="RAO926" s="80"/>
      <c r="RAP926" s="80"/>
      <c r="RAQ926" s="80"/>
      <c r="RAR926" s="80"/>
      <c r="RAS926" s="80"/>
      <c r="RAT926" s="80"/>
      <c r="RAU926" s="80"/>
      <c r="RAV926" s="80"/>
      <c r="RAW926" s="80"/>
      <c r="RAX926" s="80"/>
      <c r="RAY926" s="80"/>
      <c r="RAZ926" s="80"/>
      <c r="RBA926" s="80"/>
      <c r="RBB926" s="80"/>
      <c r="RBC926" s="80"/>
      <c r="RBD926" s="80"/>
      <c r="RBE926" s="80"/>
      <c r="RBF926" s="80"/>
      <c r="RBG926" s="80"/>
      <c r="RBH926" s="80"/>
      <c r="RBI926" s="80"/>
      <c r="RBJ926" s="80"/>
      <c r="RBK926" s="80"/>
      <c r="RBL926" s="80"/>
      <c r="RBM926" s="80"/>
      <c r="RBN926" s="80"/>
      <c r="RBO926" s="80"/>
      <c r="RBP926" s="80"/>
      <c r="RBQ926" s="80"/>
      <c r="RBR926" s="80"/>
      <c r="RBS926" s="80"/>
      <c r="RBT926" s="80"/>
      <c r="RBU926" s="80"/>
      <c r="RBV926" s="80"/>
      <c r="RBW926" s="80"/>
      <c r="RBX926" s="80"/>
      <c r="RBY926" s="80"/>
      <c r="RBZ926" s="80"/>
      <c r="RCA926" s="80"/>
      <c r="RCB926" s="80"/>
      <c r="RCC926" s="80"/>
      <c r="RCD926" s="80"/>
      <c r="RCE926" s="80"/>
      <c r="RCF926" s="80"/>
      <c r="RCG926" s="80"/>
      <c r="RCH926" s="80"/>
      <c r="RCI926" s="80"/>
      <c r="RCJ926" s="80"/>
      <c r="RCK926" s="80"/>
      <c r="RCL926" s="80"/>
      <c r="RCM926" s="80"/>
      <c r="RCN926" s="80"/>
      <c r="RCO926" s="80"/>
      <c r="RCP926" s="80"/>
      <c r="RCQ926" s="80"/>
      <c r="RCR926" s="80"/>
      <c r="RCS926" s="80"/>
      <c r="RCT926" s="80"/>
      <c r="RCU926" s="80"/>
      <c r="RCV926" s="80"/>
      <c r="RCW926" s="80"/>
      <c r="RCX926" s="80"/>
      <c r="RCY926" s="80"/>
      <c r="RCZ926" s="80"/>
      <c r="RDA926" s="80"/>
      <c r="RDB926" s="80"/>
      <c r="RDC926" s="80"/>
      <c r="RDD926" s="80"/>
      <c r="RDE926" s="80"/>
      <c r="RDF926" s="80"/>
      <c r="RDG926" s="80"/>
      <c r="RDH926" s="80"/>
      <c r="RDI926" s="80"/>
      <c r="RDJ926" s="80"/>
      <c r="RDK926" s="80"/>
      <c r="RDL926" s="80"/>
      <c r="RDM926" s="80"/>
      <c r="RDN926" s="80"/>
      <c r="RDO926" s="80"/>
      <c r="RDP926" s="80"/>
      <c r="RDQ926" s="80"/>
      <c r="RDR926" s="80"/>
      <c r="RDS926" s="80"/>
      <c r="RDT926" s="80"/>
      <c r="RDU926" s="80"/>
      <c r="RDV926" s="80"/>
      <c r="RDW926" s="80"/>
      <c r="RDX926" s="80"/>
      <c r="RDY926" s="80"/>
      <c r="RDZ926" s="80"/>
      <c r="REA926" s="80"/>
      <c r="REB926" s="80"/>
      <c r="REC926" s="80"/>
      <c r="RED926" s="80"/>
      <c r="REE926" s="80"/>
      <c r="REF926" s="80"/>
      <c r="REG926" s="80"/>
      <c r="REH926" s="80"/>
      <c r="REI926" s="80"/>
      <c r="REJ926" s="80"/>
      <c r="REK926" s="80"/>
      <c r="REL926" s="80"/>
      <c r="REM926" s="80"/>
      <c r="REN926" s="80"/>
      <c r="REO926" s="80"/>
      <c r="REP926" s="80"/>
      <c r="REQ926" s="80"/>
      <c r="RER926" s="80"/>
      <c r="RES926" s="80"/>
      <c r="RET926" s="80"/>
      <c r="REU926" s="80"/>
      <c r="REV926" s="80"/>
      <c r="REW926" s="80"/>
      <c r="REX926" s="80"/>
      <c r="REY926" s="80"/>
      <c r="REZ926" s="80"/>
      <c r="RFA926" s="80"/>
      <c r="RFB926" s="80"/>
      <c r="RFC926" s="80"/>
      <c r="RFD926" s="80"/>
      <c r="RFE926" s="80"/>
      <c r="RFF926" s="80"/>
      <c r="RFG926" s="80"/>
      <c r="RFH926" s="80"/>
      <c r="RFI926" s="80"/>
      <c r="RFJ926" s="80"/>
      <c r="RFK926" s="80"/>
      <c r="RFL926" s="80"/>
      <c r="RFM926" s="80"/>
      <c r="RFN926" s="80"/>
      <c r="RFO926" s="80"/>
      <c r="RFP926" s="80"/>
      <c r="RFQ926" s="80"/>
      <c r="RFR926" s="80"/>
      <c r="RFS926" s="80"/>
      <c r="RFT926" s="80"/>
      <c r="RFU926" s="80"/>
      <c r="RFV926" s="80"/>
      <c r="RFW926" s="80"/>
      <c r="RFX926" s="80"/>
      <c r="RFY926" s="80"/>
      <c r="RFZ926" s="80"/>
      <c r="RGA926" s="80"/>
      <c r="RGB926" s="80"/>
      <c r="RGC926" s="80"/>
      <c r="RGD926" s="80"/>
      <c r="RGE926" s="80"/>
      <c r="RGF926" s="80"/>
      <c r="RGG926" s="80"/>
      <c r="RGH926" s="80"/>
      <c r="RGI926" s="80"/>
      <c r="RGJ926" s="80"/>
      <c r="RGK926" s="80"/>
      <c r="RGL926" s="80"/>
      <c r="RGM926" s="80"/>
      <c r="RGN926" s="80"/>
      <c r="RGO926" s="80"/>
      <c r="RGP926" s="80"/>
      <c r="RGQ926" s="80"/>
      <c r="RGR926" s="80"/>
      <c r="RGS926" s="80"/>
      <c r="RGT926" s="80"/>
      <c r="RGU926" s="80"/>
      <c r="RGV926" s="80"/>
      <c r="RGW926" s="80"/>
      <c r="RGX926" s="80"/>
      <c r="RGY926" s="80"/>
      <c r="RGZ926" s="80"/>
      <c r="RHA926" s="80"/>
      <c r="RHB926" s="80"/>
      <c r="RHC926" s="80"/>
      <c r="RHD926" s="80"/>
      <c r="RHE926" s="80"/>
      <c r="RHF926" s="80"/>
      <c r="RHG926" s="80"/>
      <c r="RHH926" s="80"/>
      <c r="RHI926" s="80"/>
      <c r="RHJ926" s="80"/>
      <c r="RHK926" s="80"/>
      <c r="RHL926" s="80"/>
      <c r="RHM926" s="80"/>
      <c r="RHN926" s="80"/>
      <c r="RHO926" s="80"/>
      <c r="RHP926" s="80"/>
      <c r="RHQ926" s="80"/>
      <c r="RHR926" s="80"/>
      <c r="RHS926" s="80"/>
      <c r="RHT926" s="80"/>
      <c r="RHU926" s="80"/>
      <c r="RHV926" s="80"/>
      <c r="RHW926" s="80"/>
      <c r="RHX926" s="80"/>
      <c r="RHY926" s="80"/>
      <c r="RHZ926" s="80"/>
      <c r="RIA926" s="80"/>
      <c r="RIB926" s="80"/>
      <c r="RIC926" s="80"/>
      <c r="RID926" s="80"/>
      <c r="RIE926" s="80"/>
      <c r="RIF926" s="80"/>
      <c r="RIG926" s="80"/>
      <c r="RIH926" s="80"/>
      <c r="RII926" s="80"/>
      <c r="RIJ926" s="80"/>
      <c r="RIK926" s="80"/>
      <c r="RIL926" s="80"/>
      <c r="RIM926" s="80"/>
      <c r="RIN926" s="80"/>
      <c r="RIO926" s="80"/>
      <c r="RIP926" s="80"/>
      <c r="RIQ926" s="80"/>
      <c r="RIR926" s="80"/>
      <c r="RIS926" s="80"/>
      <c r="RIT926" s="80"/>
      <c r="RIU926" s="80"/>
      <c r="RIV926" s="80"/>
      <c r="RIW926" s="80"/>
      <c r="RIX926" s="80"/>
      <c r="RIY926" s="80"/>
      <c r="RIZ926" s="80"/>
      <c r="RJA926" s="80"/>
      <c r="RJB926" s="80"/>
      <c r="RJC926" s="80"/>
      <c r="RJD926" s="80"/>
      <c r="RJE926" s="80"/>
      <c r="RJF926" s="80"/>
      <c r="RJG926" s="80"/>
      <c r="RJH926" s="80"/>
      <c r="RJI926" s="80"/>
      <c r="RJJ926" s="80"/>
      <c r="RJK926" s="80"/>
      <c r="RJL926" s="80"/>
      <c r="RJM926" s="80"/>
      <c r="RJN926" s="80"/>
      <c r="RJO926" s="80"/>
      <c r="RJP926" s="80"/>
      <c r="RJQ926" s="80"/>
      <c r="RJR926" s="80"/>
      <c r="RJS926" s="80"/>
      <c r="RJT926" s="80"/>
      <c r="RJU926" s="80"/>
      <c r="RJV926" s="80"/>
      <c r="RJW926" s="80"/>
      <c r="RJX926" s="80"/>
      <c r="RJY926" s="80"/>
      <c r="RJZ926" s="80"/>
      <c r="RKA926" s="80"/>
      <c r="RKB926" s="80"/>
      <c r="RKC926" s="80"/>
      <c r="RKD926" s="80"/>
      <c r="RKE926" s="80"/>
      <c r="RKF926" s="80"/>
      <c r="RKG926" s="80"/>
      <c r="RKH926" s="80"/>
      <c r="RKI926" s="80"/>
      <c r="RKJ926" s="80"/>
      <c r="RKK926" s="80"/>
      <c r="RKL926" s="80"/>
      <c r="RKM926" s="80"/>
      <c r="RKN926" s="80"/>
      <c r="RKO926" s="80"/>
      <c r="RKP926" s="80"/>
      <c r="RKQ926" s="80"/>
      <c r="RKR926" s="80"/>
      <c r="RKS926" s="80"/>
      <c r="RKT926" s="80"/>
      <c r="RKU926" s="80"/>
      <c r="RKV926" s="80"/>
      <c r="RKW926" s="80"/>
      <c r="RKX926" s="80"/>
      <c r="RKY926" s="80"/>
      <c r="RKZ926" s="80"/>
      <c r="RLA926" s="80"/>
      <c r="RLB926" s="80"/>
      <c r="RLC926" s="80"/>
      <c r="RLD926" s="80"/>
      <c r="RLE926" s="80"/>
      <c r="RLF926" s="80"/>
      <c r="RLG926" s="80"/>
      <c r="RLH926" s="80"/>
      <c r="RLI926" s="80"/>
      <c r="RLJ926" s="80"/>
      <c r="RLK926" s="80"/>
      <c r="RLL926" s="80"/>
      <c r="RLM926" s="80"/>
      <c r="RLN926" s="80"/>
      <c r="RLO926" s="80"/>
      <c r="RLP926" s="80"/>
      <c r="RLQ926" s="80"/>
      <c r="RLR926" s="80"/>
      <c r="RLS926" s="80"/>
      <c r="RLT926" s="80"/>
      <c r="RLU926" s="80"/>
      <c r="RLV926" s="80"/>
      <c r="RLW926" s="80"/>
      <c r="RLX926" s="80"/>
      <c r="RLY926" s="80"/>
      <c r="RLZ926" s="80"/>
      <c r="RMA926" s="80"/>
      <c r="RMB926" s="80"/>
      <c r="RMC926" s="80"/>
      <c r="RMD926" s="80"/>
      <c r="RME926" s="80"/>
      <c r="RMF926" s="80"/>
      <c r="RMG926" s="80"/>
      <c r="RMH926" s="80"/>
      <c r="RMI926" s="80"/>
      <c r="RMJ926" s="80"/>
      <c r="RMK926" s="80"/>
      <c r="RML926" s="80"/>
      <c r="RMM926" s="80"/>
      <c r="RMN926" s="80"/>
      <c r="RMO926" s="80"/>
      <c r="RMP926" s="80"/>
      <c r="RMQ926" s="80"/>
      <c r="RMR926" s="80"/>
      <c r="RMS926" s="80"/>
      <c r="RMT926" s="80"/>
      <c r="RMU926" s="80"/>
      <c r="RMV926" s="80"/>
      <c r="RMW926" s="80"/>
      <c r="RMX926" s="80"/>
      <c r="RMY926" s="80"/>
      <c r="RMZ926" s="80"/>
      <c r="RNA926" s="80"/>
      <c r="RNB926" s="80"/>
      <c r="RNC926" s="80"/>
      <c r="RND926" s="80"/>
      <c r="RNE926" s="80"/>
      <c r="RNF926" s="80"/>
      <c r="RNG926" s="80"/>
      <c r="RNH926" s="80"/>
      <c r="RNI926" s="80"/>
      <c r="RNJ926" s="80"/>
      <c r="RNK926" s="80"/>
      <c r="RNL926" s="80"/>
      <c r="RNM926" s="80"/>
      <c r="RNN926" s="80"/>
      <c r="RNO926" s="80"/>
      <c r="RNP926" s="80"/>
      <c r="RNQ926" s="80"/>
      <c r="RNR926" s="80"/>
      <c r="RNS926" s="80"/>
      <c r="RNT926" s="80"/>
      <c r="RNU926" s="80"/>
      <c r="RNV926" s="80"/>
      <c r="RNW926" s="80"/>
      <c r="RNX926" s="80"/>
      <c r="RNY926" s="80"/>
      <c r="RNZ926" s="80"/>
      <c r="ROA926" s="80"/>
      <c r="ROB926" s="80"/>
      <c r="ROC926" s="80"/>
      <c r="ROD926" s="80"/>
      <c r="ROE926" s="80"/>
      <c r="ROF926" s="80"/>
      <c r="ROG926" s="80"/>
      <c r="ROH926" s="80"/>
      <c r="ROI926" s="80"/>
      <c r="ROJ926" s="80"/>
      <c r="ROK926" s="80"/>
      <c r="ROL926" s="80"/>
      <c r="ROM926" s="80"/>
      <c r="RON926" s="80"/>
      <c r="ROO926" s="80"/>
      <c r="ROP926" s="80"/>
      <c r="ROQ926" s="80"/>
      <c r="ROR926" s="80"/>
      <c r="ROS926" s="80"/>
      <c r="ROT926" s="80"/>
      <c r="ROU926" s="80"/>
      <c r="ROV926" s="80"/>
      <c r="ROW926" s="80"/>
      <c r="ROX926" s="80"/>
      <c r="ROY926" s="80"/>
      <c r="ROZ926" s="80"/>
      <c r="RPA926" s="80"/>
      <c r="RPB926" s="80"/>
      <c r="RPC926" s="80"/>
      <c r="RPD926" s="80"/>
      <c r="RPE926" s="80"/>
      <c r="RPF926" s="80"/>
      <c r="RPG926" s="80"/>
      <c r="RPH926" s="80"/>
      <c r="RPI926" s="80"/>
      <c r="RPJ926" s="80"/>
      <c r="RPK926" s="80"/>
      <c r="RPL926" s="80"/>
      <c r="RPM926" s="80"/>
      <c r="RPN926" s="80"/>
      <c r="RPO926" s="80"/>
      <c r="RPP926" s="80"/>
      <c r="RPQ926" s="80"/>
      <c r="RPR926" s="80"/>
      <c r="RPS926" s="80"/>
      <c r="RPT926" s="80"/>
      <c r="RPU926" s="80"/>
      <c r="RPV926" s="80"/>
      <c r="RPW926" s="80"/>
      <c r="RPX926" s="80"/>
      <c r="RPY926" s="80"/>
      <c r="RPZ926" s="80"/>
      <c r="RQA926" s="80"/>
      <c r="RQB926" s="80"/>
      <c r="RQC926" s="80"/>
      <c r="RQD926" s="80"/>
      <c r="RQE926" s="80"/>
      <c r="RQF926" s="80"/>
      <c r="RQG926" s="80"/>
      <c r="RQH926" s="80"/>
      <c r="RQI926" s="80"/>
      <c r="RQJ926" s="80"/>
      <c r="RQK926" s="80"/>
      <c r="RQL926" s="80"/>
      <c r="RQM926" s="80"/>
      <c r="RQN926" s="80"/>
      <c r="RQO926" s="80"/>
      <c r="RQP926" s="80"/>
      <c r="RQQ926" s="80"/>
      <c r="RQR926" s="80"/>
      <c r="RQS926" s="80"/>
      <c r="RQT926" s="80"/>
      <c r="RQU926" s="80"/>
      <c r="RQV926" s="80"/>
      <c r="RQW926" s="80"/>
      <c r="RQX926" s="80"/>
      <c r="RQY926" s="80"/>
      <c r="RQZ926" s="80"/>
      <c r="RRA926" s="80"/>
      <c r="RRB926" s="80"/>
      <c r="RRC926" s="80"/>
      <c r="RRD926" s="80"/>
      <c r="RRE926" s="80"/>
      <c r="RRF926" s="80"/>
      <c r="RRG926" s="80"/>
      <c r="RRH926" s="80"/>
      <c r="RRI926" s="80"/>
      <c r="RRJ926" s="80"/>
      <c r="RRK926" s="80"/>
      <c r="RRL926" s="80"/>
      <c r="RRM926" s="80"/>
      <c r="RRN926" s="80"/>
      <c r="RRO926" s="80"/>
      <c r="RRP926" s="80"/>
      <c r="RRQ926" s="80"/>
      <c r="RRR926" s="80"/>
      <c r="RRS926" s="80"/>
      <c r="RRT926" s="80"/>
      <c r="RRU926" s="80"/>
      <c r="RRV926" s="80"/>
      <c r="RRW926" s="80"/>
      <c r="RRX926" s="80"/>
      <c r="RRY926" s="80"/>
      <c r="RRZ926" s="80"/>
      <c r="RSA926" s="80"/>
      <c r="RSB926" s="80"/>
      <c r="RSC926" s="80"/>
      <c r="RSD926" s="80"/>
      <c r="RSE926" s="80"/>
      <c r="RSF926" s="80"/>
      <c r="RSG926" s="80"/>
      <c r="RSH926" s="80"/>
      <c r="RSI926" s="80"/>
      <c r="RSJ926" s="80"/>
      <c r="RSK926" s="80"/>
      <c r="RSL926" s="80"/>
      <c r="RSM926" s="80"/>
      <c r="RSN926" s="80"/>
      <c r="RSO926" s="80"/>
      <c r="RSP926" s="80"/>
      <c r="RSQ926" s="80"/>
      <c r="RSR926" s="80"/>
      <c r="RSS926" s="80"/>
      <c r="RST926" s="80"/>
      <c r="RSU926" s="80"/>
      <c r="RSV926" s="80"/>
      <c r="RSW926" s="80"/>
      <c r="RSX926" s="80"/>
      <c r="RSY926" s="80"/>
      <c r="RSZ926" s="80"/>
      <c r="RTA926" s="80"/>
      <c r="RTB926" s="80"/>
      <c r="RTC926" s="80"/>
      <c r="RTD926" s="80"/>
      <c r="RTE926" s="80"/>
      <c r="RTF926" s="80"/>
      <c r="RTG926" s="80"/>
      <c r="RTH926" s="80"/>
      <c r="RTI926" s="80"/>
      <c r="RTJ926" s="80"/>
      <c r="RTK926" s="80"/>
      <c r="RTL926" s="80"/>
      <c r="RTM926" s="80"/>
      <c r="RTN926" s="80"/>
      <c r="RTO926" s="80"/>
      <c r="RTP926" s="80"/>
      <c r="RTQ926" s="80"/>
      <c r="RTR926" s="80"/>
      <c r="RTS926" s="80"/>
      <c r="RTT926" s="80"/>
      <c r="RTU926" s="80"/>
      <c r="RTV926" s="80"/>
      <c r="RTW926" s="80"/>
      <c r="RTX926" s="80"/>
      <c r="RTY926" s="80"/>
      <c r="RTZ926" s="80"/>
      <c r="RUA926" s="80"/>
      <c r="RUB926" s="80"/>
      <c r="RUC926" s="80"/>
      <c r="RUD926" s="80"/>
      <c r="RUE926" s="80"/>
      <c r="RUF926" s="80"/>
      <c r="RUG926" s="80"/>
      <c r="RUH926" s="80"/>
      <c r="RUI926" s="80"/>
      <c r="RUJ926" s="80"/>
      <c r="RUK926" s="80"/>
      <c r="RUL926" s="80"/>
      <c r="RUM926" s="80"/>
      <c r="RUN926" s="80"/>
      <c r="RUO926" s="80"/>
      <c r="RUP926" s="80"/>
      <c r="RUQ926" s="80"/>
      <c r="RUR926" s="80"/>
      <c r="RUS926" s="80"/>
      <c r="RUT926" s="80"/>
      <c r="RUU926" s="80"/>
      <c r="RUV926" s="80"/>
      <c r="RUW926" s="80"/>
      <c r="RUX926" s="80"/>
      <c r="RUY926" s="80"/>
      <c r="RUZ926" s="80"/>
      <c r="RVA926" s="80"/>
      <c r="RVB926" s="80"/>
      <c r="RVC926" s="80"/>
      <c r="RVD926" s="80"/>
      <c r="RVE926" s="80"/>
      <c r="RVF926" s="80"/>
      <c r="RVG926" s="80"/>
      <c r="RVH926" s="80"/>
      <c r="RVI926" s="80"/>
      <c r="RVJ926" s="80"/>
      <c r="RVK926" s="80"/>
      <c r="RVL926" s="80"/>
      <c r="RVM926" s="80"/>
      <c r="RVN926" s="80"/>
      <c r="RVO926" s="80"/>
      <c r="RVP926" s="80"/>
      <c r="RVQ926" s="80"/>
      <c r="RVR926" s="80"/>
      <c r="RVS926" s="80"/>
      <c r="RVT926" s="80"/>
      <c r="RVU926" s="80"/>
      <c r="RVV926" s="80"/>
      <c r="RVW926" s="80"/>
      <c r="RVX926" s="80"/>
      <c r="RVY926" s="80"/>
      <c r="RVZ926" s="80"/>
      <c r="RWA926" s="80"/>
      <c r="RWB926" s="80"/>
      <c r="RWC926" s="80"/>
      <c r="RWD926" s="80"/>
      <c r="RWE926" s="80"/>
      <c r="RWF926" s="80"/>
      <c r="RWG926" s="80"/>
      <c r="RWH926" s="80"/>
      <c r="RWI926" s="80"/>
      <c r="RWJ926" s="80"/>
      <c r="RWK926" s="80"/>
      <c r="RWL926" s="80"/>
      <c r="RWM926" s="80"/>
      <c r="RWN926" s="80"/>
      <c r="RWO926" s="80"/>
      <c r="RWP926" s="80"/>
      <c r="RWQ926" s="80"/>
      <c r="RWR926" s="80"/>
      <c r="RWS926" s="80"/>
      <c r="RWT926" s="80"/>
      <c r="RWU926" s="80"/>
      <c r="RWV926" s="80"/>
      <c r="RWW926" s="80"/>
      <c r="RWX926" s="80"/>
      <c r="RWY926" s="80"/>
      <c r="RWZ926" s="80"/>
      <c r="RXA926" s="80"/>
      <c r="RXB926" s="80"/>
      <c r="RXC926" s="80"/>
      <c r="RXD926" s="80"/>
      <c r="RXE926" s="80"/>
      <c r="RXF926" s="80"/>
      <c r="RXG926" s="80"/>
      <c r="RXH926" s="80"/>
      <c r="RXI926" s="80"/>
      <c r="RXJ926" s="80"/>
      <c r="RXK926" s="80"/>
      <c r="RXL926" s="80"/>
      <c r="RXM926" s="80"/>
      <c r="RXN926" s="80"/>
      <c r="RXO926" s="80"/>
      <c r="RXP926" s="80"/>
      <c r="RXQ926" s="80"/>
      <c r="RXR926" s="80"/>
      <c r="RXS926" s="80"/>
      <c r="RXT926" s="80"/>
      <c r="RXU926" s="80"/>
      <c r="RXV926" s="80"/>
      <c r="RXW926" s="80"/>
      <c r="RXX926" s="80"/>
      <c r="RXY926" s="80"/>
      <c r="RXZ926" s="80"/>
      <c r="RYA926" s="80"/>
      <c r="RYB926" s="80"/>
      <c r="RYC926" s="80"/>
      <c r="RYD926" s="80"/>
      <c r="RYE926" s="80"/>
      <c r="RYF926" s="80"/>
      <c r="RYG926" s="80"/>
      <c r="RYH926" s="80"/>
      <c r="RYI926" s="80"/>
      <c r="RYJ926" s="80"/>
      <c r="RYK926" s="80"/>
      <c r="RYL926" s="80"/>
      <c r="RYM926" s="80"/>
      <c r="RYN926" s="80"/>
      <c r="RYO926" s="80"/>
      <c r="RYP926" s="80"/>
      <c r="RYQ926" s="80"/>
      <c r="RYR926" s="80"/>
      <c r="RYS926" s="80"/>
      <c r="RYT926" s="80"/>
      <c r="RYU926" s="80"/>
      <c r="RYV926" s="80"/>
      <c r="RYW926" s="80"/>
      <c r="RYX926" s="80"/>
      <c r="RYY926" s="80"/>
      <c r="RYZ926" s="80"/>
      <c r="RZA926" s="80"/>
      <c r="RZB926" s="80"/>
      <c r="RZC926" s="80"/>
      <c r="RZD926" s="80"/>
      <c r="RZE926" s="80"/>
      <c r="RZF926" s="80"/>
      <c r="RZG926" s="80"/>
      <c r="RZH926" s="80"/>
      <c r="RZI926" s="80"/>
      <c r="RZJ926" s="80"/>
      <c r="RZK926" s="80"/>
      <c r="RZL926" s="80"/>
      <c r="RZM926" s="80"/>
      <c r="RZN926" s="80"/>
      <c r="RZO926" s="80"/>
      <c r="RZP926" s="80"/>
      <c r="RZQ926" s="80"/>
      <c r="RZR926" s="80"/>
      <c r="RZS926" s="80"/>
      <c r="RZT926" s="80"/>
      <c r="RZU926" s="80"/>
      <c r="RZV926" s="80"/>
      <c r="RZW926" s="80"/>
      <c r="RZX926" s="80"/>
      <c r="RZY926" s="80"/>
      <c r="RZZ926" s="80"/>
      <c r="SAA926" s="80"/>
      <c r="SAB926" s="80"/>
      <c r="SAC926" s="80"/>
      <c r="SAD926" s="80"/>
      <c r="SAE926" s="80"/>
      <c r="SAF926" s="80"/>
      <c r="SAG926" s="80"/>
      <c r="SAH926" s="80"/>
      <c r="SAI926" s="80"/>
      <c r="SAJ926" s="80"/>
      <c r="SAK926" s="80"/>
      <c r="SAL926" s="80"/>
      <c r="SAM926" s="80"/>
      <c r="SAN926" s="80"/>
      <c r="SAO926" s="80"/>
      <c r="SAP926" s="80"/>
      <c r="SAQ926" s="80"/>
      <c r="SAR926" s="80"/>
      <c r="SAS926" s="80"/>
      <c r="SAT926" s="80"/>
      <c r="SAU926" s="80"/>
      <c r="SAV926" s="80"/>
      <c r="SAW926" s="80"/>
      <c r="SAX926" s="80"/>
      <c r="SAY926" s="80"/>
      <c r="SAZ926" s="80"/>
      <c r="SBA926" s="80"/>
      <c r="SBB926" s="80"/>
      <c r="SBC926" s="80"/>
      <c r="SBD926" s="80"/>
      <c r="SBE926" s="80"/>
      <c r="SBF926" s="80"/>
      <c r="SBG926" s="80"/>
      <c r="SBH926" s="80"/>
      <c r="SBI926" s="80"/>
      <c r="SBJ926" s="80"/>
      <c r="SBK926" s="80"/>
      <c r="SBL926" s="80"/>
      <c r="SBM926" s="80"/>
      <c r="SBN926" s="80"/>
      <c r="SBO926" s="80"/>
      <c r="SBP926" s="80"/>
      <c r="SBQ926" s="80"/>
      <c r="SBR926" s="80"/>
      <c r="SBS926" s="80"/>
      <c r="SBT926" s="80"/>
      <c r="SBU926" s="80"/>
      <c r="SBV926" s="80"/>
      <c r="SBW926" s="80"/>
      <c r="SBX926" s="80"/>
      <c r="SBY926" s="80"/>
      <c r="SBZ926" s="80"/>
      <c r="SCA926" s="80"/>
      <c r="SCB926" s="80"/>
      <c r="SCC926" s="80"/>
      <c r="SCD926" s="80"/>
      <c r="SCE926" s="80"/>
      <c r="SCF926" s="80"/>
      <c r="SCG926" s="80"/>
      <c r="SCH926" s="80"/>
      <c r="SCI926" s="80"/>
      <c r="SCJ926" s="80"/>
      <c r="SCK926" s="80"/>
      <c r="SCL926" s="80"/>
      <c r="SCM926" s="80"/>
      <c r="SCN926" s="80"/>
      <c r="SCO926" s="80"/>
      <c r="SCP926" s="80"/>
      <c r="SCQ926" s="80"/>
      <c r="SCR926" s="80"/>
      <c r="SCS926" s="80"/>
      <c r="SCT926" s="80"/>
      <c r="SCU926" s="80"/>
      <c r="SCV926" s="80"/>
      <c r="SCW926" s="80"/>
      <c r="SCX926" s="80"/>
      <c r="SCY926" s="80"/>
      <c r="SCZ926" s="80"/>
      <c r="SDA926" s="80"/>
      <c r="SDB926" s="80"/>
      <c r="SDC926" s="80"/>
      <c r="SDD926" s="80"/>
      <c r="SDE926" s="80"/>
      <c r="SDF926" s="80"/>
      <c r="SDG926" s="80"/>
      <c r="SDH926" s="80"/>
      <c r="SDI926" s="80"/>
      <c r="SDJ926" s="80"/>
      <c r="SDK926" s="80"/>
      <c r="SDL926" s="80"/>
      <c r="SDM926" s="80"/>
      <c r="SDN926" s="80"/>
      <c r="SDO926" s="80"/>
      <c r="SDP926" s="80"/>
      <c r="SDQ926" s="80"/>
      <c r="SDR926" s="80"/>
      <c r="SDS926" s="80"/>
      <c r="SDT926" s="80"/>
      <c r="SDU926" s="80"/>
      <c r="SDV926" s="80"/>
      <c r="SDW926" s="80"/>
      <c r="SDX926" s="80"/>
      <c r="SDY926" s="80"/>
      <c r="SDZ926" s="80"/>
      <c r="SEA926" s="80"/>
      <c r="SEB926" s="80"/>
      <c r="SEC926" s="80"/>
      <c r="SED926" s="80"/>
      <c r="SEE926" s="80"/>
      <c r="SEF926" s="80"/>
      <c r="SEG926" s="80"/>
      <c r="SEH926" s="80"/>
      <c r="SEI926" s="80"/>
      <c r="SEJ926" s="80"/>
      <c r="SEK926" s="80"/>
      <c r="SEL926" s="80"/>
      <c r="SEM926" s="80"/>
      <c r="SEN926" s="80"/>
      <c r="SEO926" s="80"/>
      <c r="SEP926" s="80"/>
      <c r="SEQ926" s="80"/>
      <c r="SER926" s="80"/>
      <c r="SES926" s="80"/>
      <c r="SET926" s="80"/>
      <c r="SEU926" s="80"/>
      <c r="SEV926" s="80"/>
      <c r="SEW926" s="80"/>
      <c r="SEX926" s="80"/>
      <c r="SEY926" s="80"/>
      <c r="SEZ926" s="80"/>
      <c r="SFA926" s="80"/>
      <c r="SFB926" s="80"/>
      <c r="SFC926" s="80"/>
      <c r="SFD926" s="80"/>
      <c r="SFE926" s="80"/>
      <c r="SFF926" s="80"/>
      <c r="SFG926" s="80"/>
      <c r="SFH926" s="80"/>
      <c r="SFI926" s="80"/>
      <c r="SFJ926" s="80"/>
      <c r="SFK926" s="80"/>
      <c r="SFL926" s="80"/>
      <c r="SFM926" s="80"/>
      <c r="SFN926" s="80"/>
      <c r="SFO926" s="80"/>
      <c r="SFP926" s="80"/>
      <c r="SFQ926" s="80"/>
      <c r="SFR926" s="80"/>
      <c r="SFS926" s="80"/>
      <c r="SFT926" s="80"/>
      <c r="SFU926" s="80"/>
      <c r="SFV926" s="80"/>
      <c r="SFW926" s="80"/>
      <c r="SFX926" s="80"/>
      <c r="SFY926" s="80"/>
      <c r="SFZ926" s="80"/>
      <c r="SGA926" s="80"/>
      <c r="SGB926" s="80"/>
      <c r="SGC926" s="80"/>
      <c r="SGD926" s="80"/>
      <c r="SGE926" s="80"/>
      <c r="SGF926" s="80"/>
      <c r="SGG926" s="80"/>
      <c r="SGH926" s="80"/>
      <c r="SGI926" s="80"/>
      <c r="SGJ926" s="80"/>
      <c r="SGK926" s="80"/>
      <c r="SGL926" s="80"/>
      <c r="SGM926" s="80"/>
      <c r="SGN926" s="80"/>
      <c r="SGO926" s="80"/>
      <c r="SGP926" s="80"/>
      <c r="SGQ926" s="80"/>
      <c r="SGR926" s="80"/>
      <c r="SGS926" s="80"/>
      <c r="SGT926" s="80"/>
      <c r="SGU926" s="80"/>
      <c r="SGV926" s="80"/>
      <c r="SGW926" s="80"/>
      <c r="SGX926" s="80"/>
      <c r="SGY926" s="80"/>
      <c r="SGZ926" s="80"/>
      <c r="SHA926" s="80"/>
      <c r="SHB926" s="80"/>
      <c r="SHC926" s="80"/>
      <c r="SHD926" s="80"/>
      <c r="SHE926" s="80"/>
      <c r="SHF926" s="80"/>
      <c r="SHG926" s="80"/>
      <c r="SHH926" s="80"/>
      <c r="SHI926" s="80"/>
      <c r="SHJ926" s="80"/>
      <c r="SHK926" s="80"/>
      <c r="SHL926" s="80"/>
      <c r="SHM926" s="80"/>
      <c r="SHN926" s="80"/>
      <c r="SHO926" s="80"/>
      <c r="SHP926" s="80"/>
      <c r="SHQ926" s="80"/>
      <c r="SHR926" s="80"/>
      <c r="SHS926" s="80"/>
      <c r="SHT926" s="80"/>
      <c r="SHU926" s="80"/>
      <c r="SHV926" s="80"/>
      <c r="SHW926" s="80"/>
      <c r="SHX926" s="80"/>
      <c r="SHY926" s="80"/>
      <c r="SHZ926" s="80"/>
      <c r="SIA926" s="80"/>
      <c r="SIB926" s="80"/>
      <c r="SIC926" s="80"/>
      <c r="SID926" s="80"/>
      <c r="SIE926" s="80"/>
      <c r="SIF926" s="80"/>
      <c r="SIG926" s="80"/>
      <c r="SIH926" s="80"/>
      <c r="SII926" s="80"/>
      <c r="SIJ926" s="80"/>
      <c r="SIK926" s="80"/>
      <c r="SIL926" s="80"/>
      <c r="SIM926" s="80"/>
      <c r="SIN926" s="80"/>
      <c r="SIO926" s="80"/>
      <c r="SIP926" s="80"/>
      <c r="SIQ926" s="80"/>
      <c r="SIR926" s="80"/>
      <c r="SIS926" s="80"/>
      <c r="SIT926" s="80"/>
      <c r="SIU926" s="80"/>
      <c r="SIV926" s="80"/>
      <c r="SIW926" s="80"/>
      <c r="SIX926" s="80"/>
      <c r="SIY926" s="80"/>
      <c r="SIZ926" s="80"/>
      <c r="SJA926" s="80"/>
      <c r="SJB926" s="80"/>
      <c r="SJC926" s="80"/>
      <c r="SJD926" s="80"/>
      <c r="SJE926" s="80"/>
      <c r="SJF926" s="80"/>
      <c r="SJG926" s="80"/>
      <c r="SJH926" s="80"/>
      <c r="SJI926" s="80"/>
      <c r="SJJ926" s="80"/>
      <c r="SJK926" s="80"/>
      <c r="SJL926" s="80"/>
      <c r="SJM926" s="80"/>
      <c r="SJN926" s="80"/>
      <c r="SJO926" s="80"/>
      <c r="SJP926" s="80"/>
      <c r="SJQ926" s="80"/>
      <c r="SJR926" s="80"/>
      <c r="SJS926" s="80"/>
      <c r="SJT926" s="80"/>
      <c r="SJU926" s="80"/>
      <c r="SJV926" s="80"/>
      <c r="SJW926" s="80"/>
      <c r="SJX926" s="80"/>
      <c r="SJY926" s="80"/>
      <c r="SJZ926" s="80"/>
      <c r="SKA926" s="80"/>
      <c r="SKB926" s="80"/>
      <c r="SKC926" s="80"/>
      <c r="SKD926" s="80"/>
      <c r="SKE926" s="80"/>
      <c r="SKF926" s="80"/>
      <c r="SKG926" s="80"/>
      <c r="SKH926" s="80"/>
      <c r="SKI926" s="80"/>
      <c r="SKJ926" s="80"/>
      <c r="SKK926" s="80"/>
      <c r="SKL926" s="80"/>
      <c r="SKM926" s="80"/>
      <c r="SKN926" s="80"/>
      <c r="SKO926" s="80"/>
      <c r="SKP926" s="80"/>
      <c r="SKQ926" s="80"/>
      <c r="SKR926" s="80"/>
      <c r="SKS926" s="80"/>
      <c r="SKT926" s="80"/>
      <c r="SKU926" s="80"/>
      <c r="SKV926" s="80"/>
      <c r="SKW926" s="80"/>
      <c r="SKX926" s="80"/>
      <c r="SKY926" s="80"/>
      <c r="SKZ926" s="80"/>
      <c r="SLA926" s="80"/>
      <c r="SLB926" s="80"/>
      <c r="SLC926" s="80"/>
      <c r="SLD926" s="80"/>
      <c r="SLE926" s="80"/>
      <c r="SLF926" s="80"/>
      <c r="SLG926" s="80"/>
      <c r="SLH926" s="80"/>
      <c r="SLI926" s="80"/>
      <c r="SLJ926" s="80"/>
      <c r="SLK926" s="80"/>
      <c r="SLL926" s="80"/>
      <c r="SLM926" s="80"/>
      <c r="SLN926" s="80"/>
      <c r="SLO926" s="80"/>
      <c r="SLP926" s="80"/>
      <c r="SLQ926" s="80"/>
      <c r="SLR926" s="80"/>
      <c r="SLS926" s="80"/>
      <c r="SLT926" s="80"/>
      <c r="SLU926" s="80"/>
      <c r="SLV926" s="80"/>
      <c r="SLW926" s="80"/>
      <c r="SLX926" s="80"/>
      <c r="SLY926" s="80"/>
      <c r="SLZ926" s="80"/>
      <c r="SMA926" s="80"/>
      <c r="SMB926" s="80"/>
      <c r="SMC926" s="80"/>
      <c r="SMD926" s="80"/>
      <c r="SME926" s="80"/>
      <c r="SMF926" s="80"/>
      <c r="SMG926" s="80"/>
      <c r="SMH926" s="80"/>
      <c r="SMI926" s="80"/>
      <c r="SMJ926" s="80"/>
      <c r="SMK926" s="80"/>
      <c r="SML926" s="80"/>
      <c r="SMM926" s="80"/>
      <c r="SMN926" s="80"/>
      <c r="SMO926" s="80"/>
      <c r="SMP926" s="80"/>
      <c r="SMQ926" s="80"/>
      <c r="SMR926" s="80"/>
      <c r="SMS926" s="80"/>
      <c r="SMT926" s="80"/>
      <c r="SMU926" s="80"/>
      <c r="SMV926" s="80"/>
      <c r="SMW926" s="80"/>
      <c r="SMX926" s="80"/>
      <c r="SMY926" s="80"/>
      <c r="SMZ926" s="80"/>
      <c r="SNA926" s="80"/>
      <c r="SNB926" s="80"/>
      <c r="SNC926" s="80"/>
      <c r="SND926" s="80"/>
      <c r="SNE926" s="80"/>
      <c r="SNF926" s="80"/>
      <c r="SNG926" s="80"/>
      <c r="SNH926" s="80"/>
      <c r="SNI926" s="80"/>
      <c r="SNJ926" s="80"/>
      <c r="SNK926" s="80"/>
      <c r="SNL926" s="80"/>
      <c r="SNM926" s="80"/>
      <c r="SNN926" s="80"/>
      <c r="SNO926" s="80"/>
      <c r="SNP926" s="80"/>
      <c r="SNQ926" s="80"/>
      <c r="SNR926" s="80"/>
      <c r="SNS926" s="80"/>
      <c r="SNT926" s="80"/>
      <c r="SNU926" s="80"/>
      <c r="SNV926" s="80"/>
      <c r="SNW926" s="80"/>
      <c r="SNX926" s="80"/>
      <c r="SNY926" s="80"/>
      <c r="SNZ926" s="80"/>
      <c r="SOA926" s="80"/>
      <c r="SOB926" s="80"/>
      <c r="SOC926" s="80"/>
      <c r="SOD926" s="80"/>
      <c r="SOE926" s="80"/>
      <c r="SOF926" s="80"/>
      <c r="SOG926" s="80"/>
      <c r="SOH926" s="80"/>
      <c r="SOI926" s="80"/>
      <c r="SOJ926" s="80"/>
      <c r="SOK926" s="80"/>
      <c r="SOL926" s="80"/>
      <c r="SOM926" s="80"/>
      <c r="SON926" s="80"/>
      <c r="SOO926" s="80"/>
      <c r="SOP926" s="80"/>
      <c r="SOQ926" s="80"/>
      <c r="SOR926" s="80"/>
      <c r="SOS926" s="80"/>
      <c r="SOT926" s="80"/>
      <c r="SOU926" s="80"/>
      <c r="SOV926" s="80"/>
      <c r="SOW926" s="80"/>
      <c r="SOX926" s="80"/>
      <c r="SOY926" s="80"/>
      <c r="SOZ926" s="80"/>
      <c r="SPA926" s="80"/>
      <c r="SPB926" s="80"/>
      <c r="SPC926" s="80"/>
      <c r="SPD926" s="80"/>
      <c r="SPE926" s="80"/>
      <c r="SPF926" s="80"/>
      <c r="SPG926" s="80"/>
      <c r="SPH926" s="80"/>
      <c r="SPI926" s="80"/>
      <c r="SPJ926" s="80"/>
      <c r="SPK926" s="80"/>
      <c r="SPL926" s="80"/>
      <c r="SPM926" s="80"/>
      <c r="SPN926" s="80"/>
      <c r="SPO926" s="80"/>
      <c r="SPP926" s="80"/>
      <c r="SPQ926" s="80"/>
      <c r="SPR926" s="80"/>
      <c r="SPS926" s="80"/>
      <c r="SPT926" s="80"/>
      <c r="SPU926" s="80"/>
      <c r="SPV926" s="80"/>
      <c r="SPW926" s="80"/>
      <c r="SPX926" s="80"/>
      <c r="SPY926" s="80"/>
      <c r="SPZ926" s="80"/>
      <c r="SQA926" s="80"/>
      <c r="SQB926" s="80"/>
      <c r="SQC926" s="80"/>
      <c r="SQD926" s="80"/>
      <c r="SQE926" s="80"/>
      <c r="SQF926" s="80"/>
      <c r="SQG926" s="80"/>
      <c r="SQH926" s="80"/>
      <c r="SQI926" s="80"/>
      <c r="SQJ926" s="80"/>
      <c r="SQK926" s="80"/>
      <c r="SQL926" s="80"/>
      <c r="SQM926" s="80"/>
      <c r="SQN926" s="80"/>
      <c r="SQO926" s="80"/>
      <c r="SQP926" s="80"/>
      <c r="SQQ926" s="80"/>
      <c r="SQR926" s="80"/>
      <c r="SQS926" s="80"/>
      <c r="SQT926" s="80"/>
      <c r="SQU926" s="80"/>
      <c r="SQV926" s="80"/>
      <c r="SQW926" s="80"/>
      <c r="SQX926" s="80"/>
      <c r="SQY926" s="80"/>
      <c r="SQZ926" s="80"/>
      <c r="SRA926" s="80"/>
      <c r="SRB926" s="80"/>
      <c r="SRC926" s="80"/>
      <c r="SRD926" s="80"/>
      <c r="SRE926" s="80"/>
      <c r="SRF926" s="80"/>
      <c r="SRG926" s="80"/>
      <c r="SRH926" s="80"/>
      <c r="SRI926" s="80"/>
      <c r="SRJ926" s="80"/>
      <c r="SRK926" s="80"/>
      <c r="SRL926" s="80"/>
      <c r="SRM926" s="80"/>
      <c r="SRN926" s="80"/>
      <c r="SRO926" s="80"/>
      <c r="SRP926" s="80"/>
      <c r="SRQ926" s="80"/>
      <c r="SRR926" s="80"/>
      <c r="SRS926" s="80"/>
      <c r="SRT926" s="80"/>
      <c r="SRU926" s="80"/>
      <c r="SRV926" s="80"/>
      <c r="SRW926" s="80"/>
      <c r="SRX926" s="80"/>
      <c r="SRY926" s="80"/>
      <c r="SRZ926" s="80"/>
      <c r="SSA926" s="80"/>
      <c r="SSB926" s="80"/>
      <c r="SSC926" s="80"/>
      <c r="SSD926" s="80"/>
      <c r="SSE926" s="80"/>
      <c r="SSF926" s="80"/>
      <c r="SSG926" s="80"/>
      <c r="SSH926" s="80"/>
      <c r="SSI926" s="80"/>
      <c r="SSJ926" s="80"/>
      <c r="SSK926" s="80"/>
      <c r="SSL926" s="80"/>
      <c r="SSM926" s="80"/>
      <c r="SSN926" s="80"/>
      <c r="SSO926" s="80"/>
      <c r="SSP926" s="80"/>
      <c r="SSQ926" s="80"/>
      <c r="SSR926" s="80"/>
      <c r="SSS926" s="80"/>
      <c r="SST926" s="80"/>
      <c r="SSU926" s="80"/>
      <c r="SSV926" s="80"/>
      <c r="SSW926" s="80"/>
      <c r="SSX926" s="80"/>
      <c r="SSY926" s="80"/>
      <c r="SSZ926" s="80"/>
      <c r="STA926" s="80"/>
      <c r="STB926" s="80"/>
      <c r="STC926" s="80"/>
      <c r="STD926" s="80"/>
      <c r="STE926" s="80"/>
      <c r="STF926" s="80"/>
      <c r="STG926" s="80"/>
      <c r="STH926" s="80"/>
      <c r="STI926" s="80"/>
      <c r="STJ926" s="80"/>
      <c r="STK926" s="80"/>
      <c r="STL926" s="80"/>
      <c r="STM926" s="80"/>
      <c r="STN926" s="80"/>
      <c r="STO926" s="80"/>
      <c r="STP926" s="80"/>
      <c r="STQ926" s="80"/>
      <c r="STR926" s="80"/>
      <c r="STS926" s="80"/>
      <c r="STT926" s="80"/>
      <c r="STU926" s="80"/>
      <c r="STV926" s="80"/>
      <c r="STW926" s="80"/>
      <c r="STX926" s="80"/>
      <c r="STY926" s="80"/>
      <c r="STZ926" s="80"/>
      <c r="SUA926" s="80"/>
      <c r="SUB926" s="80"/>
      <c r="SUC926" s="80"/>
      <c r="SUD926" s="80"/>
      <c r="SUE926" s="80"/>
      <c r="SUF926" s="80"/>
      <c r="SUG926" s="80"/>
      <c r="SUH926" s="80"/>
      <c r="SUI926" s="80"/>
      <c r="SUJ926" s="80"/>
      <c r="SUK926" s="80"/>
      <c r="SUL926" s="80"/>
      <c r="SUM926" s="80"/>
      <c r="SUN926" s="80"/>
      <c r="SUO926" s="80"/>
      <c r="SUP926" s="80"/>
      <c r="SUQ926" s="80"/>
      <c r="SUR926" s="80"/>
      <c r="SUS926" s="80"/>
      <c r="SUT926" s="80"/>
      <c r="SUU926" s="80"/>
      <c r="SUV926" s="80"/>
      <c r="SUW926" s="80"/>
      <c r="SUX926" s="80"/>
      <c r="SUY926" s="80"/>
      <c r="SUZ926" s="80"/>
      <c r="SVA926" s="80"/>
      <c r="SVB926" s="80"/>
      <c r="SVC926" s="80"/>
      <c r="SVD926" s="80"/>
      <c r="SVE926" s="80"/>
      <c r="SVF926" s="80"/>
      <c r="SVG926" s="80"/>
      <c r="SVH926" s="80"/>
      <c r="SVI926" s="80"/>
      <c r="SVJ926" s="80"/>
      <c r="SVK926" s="80"/>
      <c r="SVL926" s="80"/>
      <c r="SVM926" s="80"/>
      <c r="SVN926" s="80"/>
      <c r="SVO926" s="80"/>
      <c r="SVP926" s="80"/>
      <c r="SVQ926" s="80"/>
      <c r="SVR926" s="80"/>
      <c r="SVS926" s="80"/>
      <c r="SVT926" s="80"/>
      <c r="SVU926" s="80"/>
      <c r="SVV926" s="80"/>
      <c r="SVW926" s="80"/>
      <c r="SVX926" s="80"/>
      <c r="SVY926" s="80"/>
      <c r="SVZ926" s="80"/>
      <c r="SWA926" s="80"/>
      <c r="SWB926" s="80"/>
      <c r="SWC926" s="80"/>
      <c r="SWD926" s="80"/>
      <c r="SWE926" s="80"/>
      <c r="SWF926" s="80"/>
      <c r="SWG926" s="80"/>
      <c r="SWH926" s="80"/>
      <c r="SWI926" s="80"/>
      <c r="SWJ926" s="80"/>
      <c r="SWK926" s="80"/>
      <c r="SWL926" s="80"/>
      <c r="SWM926" s="80"/>
      <c r="SWN926" s="80"/>
      <c r="SWO926" s="80"/>
      <c r="SWP926" s="80"/>
      <c r="SWQ926" s="80"/>
      <c r="SWR926" s="80"/>
      <c r="SWS926" s="80"/>
      <c r="SWT926" s="80"/>
      <c r="SWU926" s="80"/>
      <c r="SWV926" s="80"/>
      <c r="SWW926" s="80"/>
      <c r="SWX926" s="80"/>
      <c r="SWY926" s="80"/>
      <c r="SWZ926" s="80"/>
      <c r="SXA926" s="80"/>
      <c r="SXB926" s="80"/>
      <c r="SXC926" s="80"/>
      <c r="SXD926" s="80"/>
      <c r="SXE926" s="80"/>
      <c r="SXF926" s="80"/>
      <c r="SXG926" s="80"/>
      <c r="SXH926" s="80"/>
      <c r="SXI926" s="80"/>
      <c r="SXJ926" s="80"/>
      <c r="SXK926" s="80"/>
      <c r="SXL926" s="80"/>
      <c r="SXM926" s="80"/>
      <c r="SXN926" s="80"/>
      <c r="SXO926" s="80"/>
      <c r="SXP926" s="80"/>
      <c r="SXQ926" s="80"/>
      <c r="SXR926" s="80"/>
      <c r="SXS926" s="80"/>
      <c r="SXT926" s="80"/>
      <c r="SXU926" s="80"/>
      <c r="SXV926" s="80"/>
      <c r="SXW926" s="80"/>
      <c r="SXX926" s="80"/>
      <c r="SXY926" s="80"/>
      <c r="SXZ926" s="80"/>
      <c r="SYA926" s="80"/>
      <c r="SYB926" s="80"/>
      <c r="SYC926" s="80"/>
      <c r="SYD926" s="80"/>
      <c r="SYE926" s="80"/>
      <c r="SYF926" s="80"/>
      <c r="SYG926" s="80"/>
      <c r="SYH926" s="80"/>
      <c r="SYI926" s="80"/>
      <c r="SYJ926" s="80"/>
      <c r="SYK926" s="80"/>
      <c r="SYL926" s="80"/>
      <c r="SYM926" s="80"/>
      <c r="SYN926" s="80"/>
      <c r="SYO926" s="80"/>
      <c r="SYP926" s="80"/>
      <c r="SYQ926" s="80"/>
      <c r="SYR926" s="80"/>
      <c r="SYS926" s="80"/>
      <c r="SYT926" s="80"/>
      <c r="SYU926" s="80"/>
      <c r="SYV926" s="80"/>
      <c r="SYW926" s="80"/>
      <c r="SYX926" s="80"/>
      <c r="SYY926" s="80"/>
      <c r="SYZ926" s="80"/>
      <c r="SZA926" s="80"/>
      <c r="SZB926" s="80"/>
      <c r="SZC926" s="80"/>
      <c r="SZD926" s="80"/>
      <c r="SZE926" s="80"/>
      <c r="SZF926" s="80"/>
      <c r="SZG926" s="80"/>
      <c r="SZH926" s="80"/>
      <c r="SZI926" s="80"/>
      <c r="SZJ926" s="80"/>
      <c r="SZK926" s="80"/>
      <c r="SZL926" s="80"/>
      <c r="SZM926" s="80"/>
      <c r="SZN926" s="80"/>
      <c r="SZO926" s="80"/>
      <c r="SZP926" s="80"/>
      <c r="SZQ926" s="80"/>
      <c r="SZR926" s="80"/>
      <c r="SZS926" s="80"/>
      <c r="SZT926" s="80"/>
      <c r="SZU926" s="80"/>
      <c r="SZV926" s="80"/>
      <c r="SZW926" s="80"/>
      <c r="SZX926" s="80"/>
      <c r="SZY926" s="80"/>
      <c r="SZZ926" s="80"/>
      <c r="TAA926" s="80"/>
      <c r="TAB926" s="80"/>
      <c r="TAC926" s="80"/>
      <c r="TAD926" s="80"/>
      <c r="TAE926" s="80"/>
      <c r="TAF926" s="80"/>
      <c r="TAG926" s="80"/>
      <c r="TAH926" s="80"/>
      <c r="TAI926" s="80"/>
      <c r="TAJ926" s="80"/>
      <c r="TAK926" s="80"/>
      <c r="TAL926" s="80"/>
      <c r="TAM926" s="80"/>
      <c r="TAN926" s="80"/>
      <c r="TAO926" s="80"/>
      <c r="TAP926" s="80"/>
      <c r="TAQ926" s="80"/>
      <c r="TAR926" s="80"/>
      <c r="TAS926" s="80"/>
      <c r="TAT926" s="80"/>
      <c r="TAU926" s="80"/>
      <c r="TAV926" s="80"/>
      <c r="TAW926" s="80"/>
      <c r="TAX926" s="80"/>
      <c r="TAY926" s="80"/>
      <c r="TAZ926" s="80"/>
      <c r="TBA926" s="80"/>
      <c r="TBB926" s="80"/>
      <c r="TBC926" s="80"/>
      <c r="TBD926" s="80"/>
      <c r="TBE926" s="80"/>
      <c r="TBF926" s="80"/>
      <c r="TBG926" s="80"/>
      <c r="TBH926" s="80"/>
      <c r="TBI926" s="80"/>
      <c r="TBJ926" s="80"/>
      <c r="TBK926" s="80"/>
      <c r="TBL926" s="80"/>
      <c r="TBM926" s="80"/>
      <c r="TBN926" s="80"/>
      <c r="TBO926" s="80"/>
      <c r="TBP926" s="80"/>
      <c r="TBQ926" s="80"/>
      <c r="TBR926" s="80"/>
      <c r="TBS926" s="80"/>
      <c r="TBT926" s="80"/>
      <c r="TBU926" s="80"/>
      <c r="TBV926" s="80"/>
      <c r="TBW926" s="80"/>
      <c r="TBX926" s="80"/>
      <c r="TBY926" s="80"/>
      <c r="TBZ926" s="80"/>
      <c r="TCA926" s="80"/>
      <c r="TCB926" s="80"/>
      <c r="TCC926" s="80"/>
      <c r="TCD926" s="80"/>
      <c r="TCE926" s="80"/>
      <c r="TCF926" s="80"/>
      <c r="TCG926" s="80"/>
      <c r="TCH926" s="80"/>
      <c r="TCI926" s="80"/>
      <c r="TCJ926" s="80"/>
      <c r="TCK926" s="80"/>
      <c r="TCL926" s="80"/>
      <c r="TCM926" s="80"/>
      <c r="TCN926" s="80"/>
      <c r="TCO926" s="80"/>
      <c r="TCP926" s="80"/>
      <c r="TCQ926" s="80"/>
      <c r="TCR926" s="80"/>
      <c r="TCS926" s="80"/>
      <c r="TCT926" s="80"/>
      <c r="TCU926" s="80"/>
      <c r="TCV926" s="80"/>
      <c r="TCW926" s="80"/>
      <c r="TCX926" s="80"/>
      <c r="TCY926" s="80"/>
      <c r="TCZ926" s="80"/>
      <c r="TDA926" s="80"/>
      <c r="TDB926" s="80"/>
      <c r="TDC926" s="80"/>
      <c r="TDD926" s="80"/>
      <c r="TDE926" s="80"/>
      <c r="TDF926" s="80"/>
      <c r="TDG926" s="80"/>
      <c r="TDH926" s="80"/>
      <c r="TDI926" s="80"/>
      <c r="TDJ926" s="80"/>
      <c r="TDK926" s="80"/>
      <c r="TDL926" s="80"/>
      <c r="TDM926" s="80"/>
      <c r="TDN926" s="80"/>
      <c r="TDO926" s="80"/>
      <c r="TDP926" s="80"/>
      <c r="TDQ926" s="80"/>
      <c r="TDR926" s="80"/>
      <c r="TDS926" s="80"/>
      <c r="TDT926" s="80"/>
      <c r="TDU926" s="80"/>
      <c r="TDV926" s="80"/>
      <c r="TDW926" s="80"/>
      <c r="TDX926" s="80"/>
      <c r="TDY926" s="80"/>
      <c r="TDZ926" s="80"/>
      <c r="TEA926" s="80"/>
      <c r="TEB926" s="80"/>
      <c r="TEC926" s="80"/>
      <c r="TED926" s="80"/>
      <c r="TEE926" s="80"/>
      <c r="TEF926" s="80"/>
      <c r="TEG926" s="80"/>
      <c r="TEH926" s="80"/>
      <c r="TEI926" s="80"/>
      <c r="TEJ926" s="80"/>
      <c r="TEK926" s="80"/>
      <c r="TEL926" s="80"/>
      <c r="TEM926" s="80"/>
      <c r="TEN926" s="80"/>
      <c r="TEO926" s="80"/>
      <c r="TEP926" s="80"/>
      <c r="TEQ926" s="80"/>
      <c r="TER926" s="80"/>
      <c r="TES926" s="80"/>
      <c r="TET926" s="80"/>
      <c r="TEU926" s="80"/>
      <c r="TEV926" s="80"/>
      <c r="TEW926" s="80"/>
      <c r="TEX926" s="80"/>
      <c r="TEY926" s="80"/>
      <c r="TEZ926" s="80"/>
      <c r="TFA926" s="80"/>
      <c r="TFB926" s="80"/>
      <c r="TFC926" s="80"/>
      <c r="TFD926" s="80"/>
      <c r="TFE926" s="80"/>
      <c r="TFF926" s="80"/>
      <c r="TFG926" s="80"/>
      <c r="TFH926" s="80"/>
      <c r="TFI926" s="80"/>
      <c r="TFJ926" s="80"/>
      <c r="TFK926" s="80"/>
      <c r="TFL926" s="80"/>
      <c r="TFM926" s="80"/>
      <c r="TFN926" s="80"/>
      <c r="TFO926" s="80"/>
      <c r="TFP926" s="80"/>
      <c r="TFQ926" s="80"/>
      <c r="TFR926" s="80"/>
      <c r="TFS926" s="80"/>
      <c r="TFT926" s="80"/>
      <c r="TFU926" s="80"/>
      <c r="TFV926" s="80"/>
      <c r="TFW926" s="80"/>
      <c r="TFX926" s="80"/>
      <c r="TFY926" s="80"/>
      <c r="TFZ926" s="80"/>
      <c r="TGA926" s="80"/>
      <c r="TGB926" s="80"/>
      <c r="TGC926" s="80"/>
      <c r="TGD926" s="80"/>
      <c r="TGE926" s="80"/>
      <c r="TGF926" s="80"/>
      <c r="TGG926" s="80"/>
      <c r="TGH926" s="80"/>
      <c r="TGI926" s="80"/>
      <c r="TGJ926" s="80"/>
      <c r="TGK926" s="80"/>
      <c r="TGL926" s="80"/>
      <c r="TGM926" s="80"/>
      <c r="TGN926" s="80"/>
      <c r="TGO926" s="80"/>
      <c r="TGP926" s="80"/>
      <c r="TGQ926" s="80"/>
      <c r="TGR926" s="80"/>
      <c r="TGS926" s="80"/>
      <c r="TGT926" s="80"/>
      <c r="TGU926" s="80"/>
      <c r="TGV926" s="80"/>
      <c r="TGW926" s="80"/>
      <c r="TGX926" s="80"/>
      <c r="TGY926" s="80"/>
      <c r="TGZ926" s="80"/>
      <c r="THA926" s="80"/>
      <c r="THB926" s="80"/>
      <c r="THC926" s="80"/>
      <c r="THD926" s="80"/>
      <c r="THE926" s="80"/>
      <c r="THF926" s="80"/>
      <c r="THG926" s="80"/>
      <c r="THH926" s="80"/>
      <c r="THI926" s="80"/>
      <c r="THJ926" s="80"/>
      <c r="THK926" s="80"/>
      <c r="THL926" s="80"/>
      <c r="THM926" s="80"/>
      <c r="THN926" s="80"/>
      <c r="THO926" s="80"/>
      <c r="THP926" s="80"/>
      <c r="THQ926" s="80"/>
      <c r="THR926" s="80"/>
      <c r="THS926" s="80"/>
      <c r="THT926" s="80"/>
      <c r="THU926" s="80"/>
      <c r="THV926" s="80"/>
      <c r="THW926" s="80"/>
      <c r="THX926" s="80"/>
      <c r="THY926" s="80"/>
      <c r="THZ926" s="80"/>
      <c r="TIA926" s="80"/>
      <c r="TIB926" s="80"/>
      <c r="TIC926" s="80"/>
      <c r="TID926" s="80"/>
      <c r="TIE926" s="80"/>
      <c r="TIF926" s="80"/>
      <c r="TIG926" s="80"/>
      <c r="TIH926" s="80"/>
      <c r="TII926" s="80"/>
      <c r="TIJ926" s="80"/>
      <c r="TIK926" s="80"/>
      <c r="TIL926" s="80"/>
      <c r="TIM926" s="80"/>
      <c r="TIN926" s="80"/>
      <c r="TIO926" s="80"/>
      <c r="TIP926" s="80"/>
      <c r="TIQ926" s="80"/>
      <c r="TIR926" s="80"/>
      <c r="TIS926" s="80"/>
      <c r="TIT926" s="80"/>
      <c r="TIU926" s="80"/>
      <c r="TIV926" s="80"/>
      <c r="TIW926" s="80"/>
      <c r="TIX926" s="80"/>
      <c r="TIY926" s="80"/>
      <c r="TIZ926" s="80"/>
      <c r="TJA926" s="80"/>
      <c r="TJB926" s="80"/>
      <c r="TJC926" s="80"/>
      <c r="TJD926" s="80"/>
      <c r="TJE926" s="80"/>
      <c r="TJF926" s="80"/>
      <c r="TJG926" s="80"/>
      <c r="TJH926" s="80"/>
      <c r="TJI926" s="80"/>
      <c r="TJJ926" s="80"/>
      <c r="TJK926" s="80"/>
      <c r="TJL926" s="80"/>
      <c r="TJM926" s="80"/>
      <c r="TJN926" s="80"/>
      <c r="TJO926" s="80"/>
      <c r="TJP926" s="80"/>
      <c r="TJQ926" s="80"/>
      <c r="TJR926" s="80"/>
      <c r="TJS926" s="80"/>
      <c r="TJT926" s="80"/>
      <c r="TJU926" s="80"/>
      <c r="TJV926" s="80"/>
      <c r="TJW926" s="80"/>
      <c r="TJX926" s="80"/>
      <c r="TJY926" s="80"/>
      <c r="TJZ926" s="80"/>
      <c r="TKA926" s="80"/>
      <c r="TKB926" s="80"/>
      <c r="TKC926" s="80"/>
      <c r="TKD926" s="80"/>
      <c r="TKE926" s="80"/>
      <c r="TKF926" s="80"/>
      <c r="TKG926" s="80"/>
      <c r="TKH926" s="80"/>
      <c r="TKI926" s="80"/>
      <c r="TKJ926" s="80"/>
      <c r="TKK926" s="80"/>
      <c r="TKL926" s="80"/>
      <c r="TKM926" s="80"/>
      <c r="TKN926" s="80"/>
      <c r="TKO926" s="80"/>
      <c r="TKP926" s="80"/>
      <c r="TKQ926" s="80"/>
      <c r="TKR926" s="80"/>
      <c r="TKS926" s="80"/>
      <c r="TKT926" s="80"/>
      <c r="TKU926" s="80"/>
      <c r="TKV926" s="80"/>
      <c r="TKW926" s="80"/>
      <c r="TKX926" s="80"/>
      <c r="TKY926" s="80"/>
      <c r="TKZ926" s="80"/>
      <c r="TLA926" s="80"/>
      <c r="TLB926" s="80"/>
      <c r="TLC926" s="80"/>
      <c r="TLD926" s="80"/>
      <c r="TLE926" s="80"/>
      <c r="TLF926" s="80"/>
      <c r="TLG926" s="80"/>
      <c r="TLH926" s="80"/>
      <c r="TLI926" s="80"/>
      <c r="TLJ926" s="80"/>
      <c r="TLK926" s="80"/>
      <c r="TLL926" s="80"/>
      <c r="TLM926" s="80"/>
      <c r="TLN926" s="80"/>
      <c r="TLO926" s="80"/>
      <c r="TLP926" s="80"/>
      <c r="TLQ926" s="80"/>
      <c r="TLR926" s="80"/>
      <c r="TLS926" s="80"/>
      <c r="TLT926" s="80"/>
      <c r="TLU926" s="80"/>
      <c r="TLV926" s="80"/>
      <c r="TLW926" s="80"/>
      <c r="TLX926" s="80"/>
      <c r="TLY926" s="80"/>
      <c r="TLZ926" s="80"/>
      <c r="TMA926" s="80"/>
      <c r="TMB926" s="80"/>
      <c r="TMC926" s="80"/>
      <c r="TMD926" s="80"/>
      <c r="TME926" s="80"/>
      <c r="TMF926" s="80"/>
      <c r="TMG926" s="80"/>
      <c r="TMH926" s="80"/>
      <c r="TMI926" s="80"/>
      <c r="TMJ926" s="80"/>
      <c r="TMK926" s="80"/>
      <c r="TML926" s="80"/>
      <c r="TMM926" s="80"/>
      <c r="TMN926" s="80"/>
      <c r="TMO926" s="80"/>
      <c r="TMP926" s="80"/>
      <c r="TMQ926" s="80"/>
      <c r="TMR926" s="80"/>
      <c r="TMS926" s="80"/>
      <c r="TMT926" s="80"/>
      <c r="TMU926" s="80"/>
      <c r="TMV926" s="80"/>
      <c r="TMW926" s="80"/>
      <c r="TMX926" s="80"/>
      <c r="TMY926" s="80"/>
      <c r="TMZ926" s="80"/>
      <c r="TNA926" s="80"/>
      <c r="TNB926" s="80"/>
      <c r="TNC926" s="80"/>
      <c r="TND926" s="80"/>
      <c r="TNE926" s="80"/>
      <c r="TNF926" s="80"/>
      <c r="TNG926" s="80"/>
      <c r="TNH926" s="80"/>
      <c r="TNI926" s="80"/>
      <c r="TNJ926" s="80"/>
      <c r="TNK926" s="80"/>
      <c r="TNL926" s="80"/>
      <c r="TNM926" s="80"/>
      <c r="TNN926" s="80"/>
      <c r="TNO926" s="80"/>
      <c r="TNP926" s="80"/>
      <c r="TNQ926" s="80"/>
      <c r="TNR926" s="80"/>
      <c r="TNS926" s="80"/>
      <c r="TNT926" s="80"/>
      <c r="TNU926" s="80"/>
      <c r="TNV926" s="80"/>
      <c r="TNW926" s="80"/>
      <c r="TNX926" s="80"/>
      <c r="TNY926" s="80"/>
      <c r="TNZ926" s="80"/>
      <c r="TOA926" s="80"/>
      <c r="TOB926" s="80"/>
      <c r="TOC926" s="80"/>
      <c r="TOD926" s="80"/>
      <c r="TOE926" s="80"/>
      <c r="TOF926" s="80"/>
      <c r="TOG926" s="80"/>
      <c r="TOH926" s="80"/>
      <c r="TOI926" s="80"/>
      <c r="TOJ926" s="80"/>
      <c r="TOK926" s="80"/>
      <c r="TOL926" s="80"/>
      <c r="TOM926" s="80"/>
      <c r="TON926" s="80"/>
      <c r="TOO926" s="80"/>
      <c r="TOP926" s="80"/>
      <c r="TOQ926" s="80"/>
      <c r="TOR926" s="80"/>
      <c r="TOS926" s="80"/>
      <c r="TOT926" s="80"/>
      <c r="TOU926" s="80"/>
      <c r="TOV926" s="80"/>
      <c r="TOW926" s="80"/>
      <c r="TOX926" s="80"/>
      <c r="TOY926" s="80"/>
      <c r="TOZ926" s="80"/>
      <c r="TPA926" s="80"/>
      <c r="TPB926" s="80"/>
      <c r="TPC926" s="80"/>
      <c r="TPD926" s="80"/>
      <c r="TPE926" s="80"/>
      <c r="TPF926" s="80"/>
      <c r="TPG926" s="80"/>
      <c r="TPH926" s="80"/>
      <c r="TPI926" s="80"/>
      <c r="TPJ926" s="80"/>
      <c r="TPK926" s="80"/>
      <c r="TPL926" s="80"/>
      <c r="TPM926" s="80"/>
      <c r="TPN926" s="80"/>
      <c r="TPO926" s="80"/>
      <c r="TPP926" s="80"/>
      <c r="TPQ926" s="80"/>
      <c r="TPR926" s="80"/>
      <c r="TPS926" s="80"/>
      <c r="TPT926" s="80"/>
      <c r="TPU926" s="80"/>
      <c r="TPV926" s="80"/>
      <c r="TPW926" s="80"/>
      <c r="TPX926" s="80"/>
      <c r="TPY926" s="80"/>
      <c r="TPZ926" s="80"/>
      <c r="TQA926" s="80"/>
      <c r="TQB926" s="80"/>
      <c r="TQC926" s="80"/>
      <c r="TQD926" s="80"/>
      <c r="TQE926" s="80"/>
      <c r="TQF926" s="80"/>
      <c r="TQG926" s="80"/>
      <c r="TQH926" s="80"/>
      <c r="TQI926" s="80"/>
      <c r="TQJ926" s="80"/>
      <c r="TQK926" s="80"/>
      <c r="TQL926" s="80"/>
      <c r="TQM926" s="80"/>
      <c r="TQN926" s="80"/>
      <c r="TQO926" s="80"/>
      <c r="TQP926" s="80"/>
      <c r="TQQ926" s="80"/>
      <c r="TQR926" s="80"/>
      <c r="TQS926" s="80"/>
      <c r="TQT926" s="80"/>
      <c r="TQU926" s="80"/>
      <c r="TQV926" s="80"/>
      <c r="TQW926" s="80"/>
      <c r="TQX926" s="80"/>
      <c r="TQY926" s="80"/>
      <c r="TQZ926" s="80"/>
      <c r="TRA926" s="80"/>
      <c r="TRB926" s="80"/>
      <c r="TRC926" s="80"/>
      <c r="TRD926" s="80"/>
      <c r="TRE926" s="80"/>
      <c r="TRF926" s="80"/>
      <c r="TRG926" s="80"/>
      <c r="TRH926" s="80"/>
      <c r="TRI926" s="80"/>
      <c r="TRJ926" s="80"/>
      <c r="TRK926" s="80"/>
      <c r="TRL926" s="80"/>
      <c r="TRM926" s="80"/>
      <c r="TRN926" s="80"/>
      <c r="TRO926" s="80"/>
      <c r="TRP926" s="80"/>
      <c r="TRQ926" s="80"/>
      <c r="TRR926" s="80"/>
      <c r="TRS926" s="80"/>
      <c r="TRT926" s="80"/>
      <c r="TRU926" s="80"/>
      <c r="TRV926" s="80"/>
      <c r="TRW926" s="80"/>
      <c r="TRX926" s="80"/>
      <c r="TRY926" s="80"/>
      <c r="TRZ926" s="80"/>
      <c r="TSA926" s="80"/>
      <c r="TSB926" s="80"/>
      <c r="TSC926" s="80"/>
      <c r="TSD926" s="80"/>
      <c r="TSE926" s="80"/>
      <c r="TSF926" s="80"/>
      <c r="TSG926" s="80"/>
      <c r="TSH926" s="80"/>
      <c r="TSI926" s="80"/>
      <c r="TSJ926" s="80"/>
      <c r="TSK926" s="80"/>
      <c r="TSL926" s="80"/>
      <c r="TSM926" s="80"/>
      <c r="TSN926" s="80"/>
      <c r="TSO926" s="80"/>
      <c r="TSP926" s="80"/>
      <c r="TSQ926" s="80"/>
      <c r="TSR926" s="80"/>
      <c r="TSS926" s="80"/>
      <c r="TST926" s="80"/>
      <c r="TSU926" s="80"/>
      <c r="TSV926" s="80"/>
      <c r="TSW926" s="80"/>
      <c r="TSX926" s="80"/>
      <c r="TSY926" s="80"/>
      <c r="TSZ926" s="80"/>
      <c r="TTA926" s="80"/>
      <c r="TTB926" s="80"/>
      <c r="TTC926" s="80"/>
      <c r="TTD926" s="80"/>
      <c r="TTE926" s="80"/>
      <c r="TTF926" s="80"/>
      <c r="TTG926" s="80"/>
      <c r="TTH926" s="80"/>
      <c r="TTI926" s="80"/>
      <c r="TTJ926" s="80"/>
      <c r="TTK926" s="80"/>
      <c r="TTL926" s="80"/>
      <c r="TTM926" s="80"/>
      <c r="TTN926" s="80"/>
      <c r="TTO926" s="80"/>
      <c r="TTP926" s="80"/>
      <c r="TTQ926" s="80"/>
      <c r="TTR926" s="80"/>
      <c r="TTS926" s="80"/>
      <c r="TTT926" s="80"/>
      <c r="TTU926" s="80"/>
      <c r="TTV926" s="80"/>
      <c r="TTW926" s="80"/>
      <c r="TTX926" s="80"/>
      <c r="TTY926" s="80"/>
      <c r="TTZ926" s="80"/>
      <c r="TUA926" s="80"/>
      <c r="TUB926" s="80"/>
      <c r="TUC926" s="80"/>
      <c r="TUD926" s="80"/>
      <c r="TUE926" s="80"/>
      <c r="TUF926" s="80"/>
      <c r="TUG926" s="80"/>
      <c r="TUH926" s="80"/>
      <c r="TUI926" s="80"/>
      <c r="TUJ926" s="80"/>
      <c r="TUK926" s="80"/>
      <c r="TUL926" s="80"/>
      <c r="TUM926" s="80"/>
      <c r="TUN926" s="80"/>
      <c r="TUO926" s="80"/>
      <c r="TUP926" s="80"/>
      <c r="TUQ926" s="80"/>
      <c r="TUR926" s="80"/>
      <c r="TUS926" s="80"/>
      <c r="TUT926" s="80"/>
      <c r="TUU926" s="80"/>
      <c r="TUV926" s="80"/>
      <c r="TUW926" s="80"/>
      <c r="TUX926" s="80"/>
      <c r="TUY926" s="80"/>
      <c r="TUZ926" s="80"/>
      <c r="TVA926" s="80"/>
      <c r="TVB926" s="80"/>
      <c r="TVC926" s="80"/>
      <c r="TVD926" s="80"/>
      <c r="TVE926" s="80"/>
      <c r="TVF926" s="80"/>
      <c r="TVG926" s="80"/>
      <c r="TVH926" s="80"/>
      <c r="TVI926" s="80"/>
      <c r="TVJ926" s="80"/>
      <c r="TVK926" s="80"/>
      <c r="TVL926" s="80"/>
      <c r="TVM926" s="80"/>
      <c r="TVN926" s="80"/>
      <c r="TVO926" s="80"/>
      <c r="TVP926" s="80"/>
      <c r="TVQ926" s="80"/>
      <c r="TVR926" s="80"/>
      <c r="TVS926" s="80"/>
      <c r="TVT926" s="80"/>
      <c r="TVU926" s="80"/>
      <c r="TVV926" s="80"/>
      <c r="TVW926" s="80"/>
      <c r="TVX926" s="80"/>
      <c r="TVY926" s="80"/>
      <c r="TVZ926" s="80"/>
      <c r="TWA926" s="80"/>
      <c r="TWB926" s="80"/>
      <c r="TWC926" s="80"/>
      <c r="TWD926" s="80"/>
      <c r="TWE926" s="80"/>
      <c r="TWF926" s="80"/>
      <c r="TWG926" s="80"/>
      <c r="TWH926" s="80"/>
      <c r="TWI926" s="80"/>
      <c r="TWJ926" s="80"/>
      <c r="TWK926" s="80"/>
      <c r="TWL926" s="80"/>
      <c r="TWM926" s="80"/>
      <c r="TWN926" s="80"/>
      <c r="TWO926" s="80"/>
      <c r="TWP926" s="80"/>
      <c r="TWQ926" s="80"/>
      <c r="TWR926" s="80"/>
      <c r="TWS926" s="80"/>
      <c r="TWT926" s="80"/>
      <c r="TWU926" s="80"/>
      <c r="TWV926" s="80"/>
      <c r="TWW926" s="80"/>
      <c r="TWX926" s="80"/>
      <c r="TWY926" s="80"/>
      <c r="TWZ926" s="80"/>
      <c r="TXA926" s="80"/>
      <c r="TXB926" s="80"/>
      <c r="TXC926" s="80"/>
      <c r="TXD926" s="80"/>
      <c r="TXE926" s="80"/>
      <c r="TXF926" s="80"/>
      <c r="TXG926" s="80"/>
      <c r="TXH926" s="80"/>
      <c r="TXI926" s="80"/>
      <c r="TXJ926" s="80"/>
      <c r="TXK926" s="80"/>
      <c r="TXL926" s="80"/>
      <c r="TXM926" s="80"/>
      <c r="TXN926" s="80"/>
      <c r="TXO926" s="80"/>
      <c r="TXP926" s="80"/>
      <c r="TXQ926" s="80"/>
      <c r="TXR926" s="80"/>
      <c r="TXS926" s="80"/>
      <c r="TXT926" s="80"/>
      <c r="TXU926" s="80"/>
      <c r="TXV926" s="80"/>
      <c r="TXW926" s="80"/>
      <c r="TXX926" s="80"/>
      <c r="TXY926" s="80"/>
      <c r="TXZ926" s="80"/>
      <c r="TYA926" s="80"/>
      <c r="TYB926" s="80"/>
      <c r="TYC926" s="80"/>
      <c r="TYD926" s="80"/>
      <c r="TYE926" s="80"/>
      <c r="TYF926" s="80"/>
      <c r="TYG926" s="80"/>
      <c r="TYH926" s="80"/>
      <c r="TYI926" s="80"/>
      <c r="TYJ926" s="80"/>
      <c r="TYK926" s="80"/>
      <c r="TYL926" s="80"/>
      <c r="TYM926" s="80"/>
      <c r="TYN926" s="80"/>
      <c r="TYO926" s="80"/>
      <c r="TYP926" s="80"/>
      <c r="TYQ926" s="80"/>
      <c r="TYR926" s="80"/>
      <c r="TYS926" s="80"/>
      <c r="TYT926" s="80"/>
      <c r="TYU926" s="80"/>
      <c r="TYV926" s="80"/>
      <c r="TYW926" s="80"/>
      <c r="TYX926" s="80"/>
      <c r="TYY926" s="80"/>
      <c r="TYZ926" s="80"/>
      <c r="TZA926" s="80"/>
      <c r="TZB926" s="80"/>
      <c r="TZC926" s="80"/>
      <c r="TZD926" s="80"/>
      <c r="TZE926" s="80"/>
      <c r="TZF926" s="80"/>
      <c r="TZG926" s="80"/>
      <c r="TZH926" s="80"/>
      <c r="TZI926" s="80"/>
      <c r="TZJ926" s="80"/>
      <c r="TZK926" s="80"/>
      <c r="TZL926" s="80"/>
      <c r="TZM926" s="80"/>
      <c r="TZN926" s="80"/>
      <c r="TZO926" s="80"/>
      <c r="TZP926" s="80"/>
      <c r="TZQ926" s="80"/>
      <c r="TZR926" s="80"/>
      <c r="TZS926" s="80"/>
      <c r="TZT926" s="80"/>
      <c r="TZU926" s="80"/>
      <c r="TZV926" s="80"/>
      <c r="TZW926" s="80"/>
      <c r="TZX926" s="80"/>
      <c r="TZY926" s="80"/>
      <c r="TZZ926" s="80"/>
      <c r="UAA926" s="80"/>
      <c r="UAB926" s="80"/>
      <c r="UAC926" s="80"/>
      <c r="UAD926" s="80"/>
      <c r="UAE926" s="80"/>
      <c r="UAF926" s="80"/>
      <c r="UAG926" s="80"/>
      <c r="UAH926" s="80"/>
      <c r="UAI926" s="80"/>
      <c r="UAJ926" s="80"/>
      <c r="UAK926" s="80"/>
      <c r="UAL926" s="80"/>
      <c r="UAM926" s="80"/>
      <c r="UAN926" s="80"/>
      <c r="UAO926" s="80"/>
      <c r="UAP926" s="80"/>
      <c r="UAQ926" s="80"/>
      <c r="UAR926" s="80"/>
      <c r="UAS926" s="80"/>
      <c r="UAT926" s="80"/>
      <c r="UAU926" s="80"/>
      <c r="UAV926" s="80"/>
      <c r="UAW926" s="80"/>
      <c r="UAX926" s="80"/>
      <c r="UAY926" s="80"/>
      <c r="UAZ926" s="80"/>
      <c r="UBA926" s="80"/>
      <c r="UBB926" s="80"/>
      <c r="UBC926" s="80"/>
      <c r="UBD926" s="80"/>
      <c r="UBE926" s="80"/>
      <c r="UBF926" s="80"/>
      <c r="UBG926" s="80"/>
      <c r="UBH926" s="80"/>
      <c r="UBI926" s="80"/>
      <c r="UBJ926" s="80"/>
      <c r="UBK926" s="80"/>
      <c r="UBL926" s="80"/>
      <c r="UBM926" s="80"/>
      <c r="UBN926" s="80"/>
      <c r="UBO926" s="80"/>
      <c r="UBP926" s="80"/>
      <c r="UBQ926" s="80"/>
      <c r="UBR926" s="80"/>
      <c r="UBS926" s="80"/>
      <c r="UBT926" s="80"/>
      <c r="UBU926" s="80"/>
      <c r="UBV926" s="80"/>
      <c r="UBW926" s="80"/>
      <c r="UBX926" s="80"/>
      <c r="UBY926" s="80"/>
      <c r="UBZ926" s="80"/>
      <c r="UCA926" s="80"/>
      <c r="UCB926" s="80"/>
      <c r="UCC926" s="80"/>
      <c r="UCD926" s="80"/>
      <c r="UCE926" s="80"/>
      <c r="UCF926" s="80"/>
      <c r="UCG926" s="80"/>
      <c r="UCH926" s="80"/>
      <c r="UCI926" s="80"/>
      <c r="UCJ926" s="80"/>
      <c r="UCK926" s="80"/>
      <c r="UCL926" s="80"/>
      <c r="UCM926" s="80"/>
      <c r="UCN926" s="80"/>
      <c r="UCO926" s="80"/>
      <c r="UCP926" s="80"/>
      <c r="UCQ926" s="80"/>
      <c r="UCR926" s="80"/>
      <c r="UCS926" s="80"/>
      <c r="UCT926" s="80"/>
      <c r="UCU926" s="80"/>
      <c r="UCV926" s="80"/>
      <c r="UCW926" s="80"/>
      <c r="UCX926" s="80"/>
      <c r="UCY926" s="80"/>
      <c r="UCZ926" s="80"/>
      <c r="UDA926" s="80"/>
      <c r="UDB926" s="80"/>
      <c r="UDC926" s="80"/>
      <c r="UDD926" s="80"/>
      <c r="UDE926" s="80"/>
      <c r="UDF926" s="80"/>
      <c r="UDG926" s="80"/>
      <c r="UDH926" s="80"/>
      <c r="UDI926" s="80"/>
      <c r="UDJ926" s="80"/>
      <c r="UDK926" s="80"/>
      <c r="UDL926" s="80"/>
      <c r="UDM926" s="80"/>
      <c r="UDN926" s="80"/>
      <c r="UDO926" s="80"/>
      <c r="UDP926" s="80"/>
      <c r="UDQ926" s="80"/>
      <c r="UDR926" s="80"/>
      <c r="UDS926" s="80"/>
      <c r="UDT926" s="80"/>
      <c r="UDU926" s="80"/>
      <c r="UDV926" s="80"/>
      <c r="UDW926" s="80"/>
      <c r="UDX926" s="80"/>
      <c r="UDY926" s="80"/>
      <c r="UDZ926" s="80"/>
      <c r="UEA926" s="80"/>
      <c r="UEB926" s="80"/>
      <c r="UEC926" s="80"/>
      <c r="UED926" s="80"/>
      <c r="UEE926" s="80"/>
      <c r="UEF926" s="80"/>
      <c r="UEG926" s="80"/>
      <c r="UEH926" s="80"/>
      <c r="UEI926" s="80"/>
      <c r="UEJ926" s="80"/>
      <c r="UEK926" s="80"/>
      <c r="UEL926" s="80"/>
      <c r="UEM926" s="80"/>
      <c r="UEN926" s="80"/>
      <c r="UEO926" s="80"/>
      <c r="UEP926" s="80"/>
      <c r="UEQ926" s="80"/>
      <c r="UER926" s="80"/>
      <c r="UES926" s="80"/>
      <c r="UET926" s="80"/>
      <c r="UEU926" s="80"/>
      <c r="UEV926" s="80"/>
      <c r="UEW926" s="80"/>
      <c r="UEX926" s="80"/>
      <c r="UEY926" s="80"/>
      <c r="UEZ926" s="80"/>
      <c r="UFA926" s="80"/>
      <c r="UFB926" s="80"/>
      <c r="UFC926" s="80"/>
      <c r="UFD926" s="80"/>
      <c r="UFE926" s="80"/>
      <c r="UFF926" s="80"/>
      <c r="UFG926" s="80"/>
      <c r="UFH926" s="80"/>
      <c r="UFI926" s="80"/>
      <c r="UFJ926" s="80"/>
      <c r="UFK926" s="80"/>
      <c r="UFL926" s="80"/>
      <c r="UFM926" s="80"/>
      <c r="UFN926" s="80"/>
      <c r="UFO926" s="80"/>
      <c r="UFP926" s="80"/>
      <c r="UFQ926" s="80"/>
      <c r="UFR926" s="80"/>
      <c r="UFS926" s="80"/>
      <c r="UFT926" s="80"/>
      <c r="UFU926" s="80"/>
      <c r="UFV926" s="80"/>
      <c r="UFW926" s="80"/>
      <c r="UFX926" s="80"/>
      <c r="UFY926" s="80"/>
      <c r="UFZ926" s="80"/>
      <c r="UGA926" s="80"/>
      <c r="UGB926" s="80"/>
      <c r="UGC926" s="80"/>
      <c r="UGD926" s="80"/>
      <c r="UGE926" s="80"/>
      <c r="UGF926" s="80"/>
      <c r="UGG926" s="80"/>
      <c r="UGH926" s="80"/>
      <c r="UGI926" s="80"/>
      <c r="UGJ926" s="80"/>
      <c r="UGK926" s="80"/>
      <c r="UGL926" s="80"/>
      <c r="UGM926" s="80"/>
      <c r="UGN926" s="80"/>
      <c r="UGO926" s="80"/>
      <c r="UGP926" s="80"/>
      <c r="UGQ926" s="80"/>
      <c r="UGR926" s="80"/>
      <c r="UGS926" s="80"/>
      <c r="UGT926" s="80"/>
      <c r="UGU926" s="80"/>
      <c r="UGV926" s="80"/>
      <c r="UGW926" s="80"/>
      <c r="UGX926" s="80"/>
      <c r="UGY926" s="80"/>
      <c r="UGZ926" s="80"/>
      <c r="UHA926" s="80"/>
      <c r="UHB926" s="80"/>
      <c r="UHC926" s="80"/>
      <c r="UHD926" s="80"/>
      <c r="UHE926" s="80"/>
      <c r="UHF926" s="80"/>
      <c r="UHG926" s="80"/>
      <c r="UHH926" s="80"/>
      <c r="UHI926" s="80"/>
      <c r="UHJ926" s="80"/>
      <c r="UHK926" s="80"/>
      <c r="UHL926" s="80"/>
      <c r="UHM926" s="80"/>
      <c r="UHN926" s="80"/>
      <c r="UHO926" s="80"/>
      <c r="UHP926" s="80"/>
      <c r="UHQ926" s="80"/>
      <c r="UHR926" s="80"/>
      <c r="UHS926" s="80"/>
      <c r="UHT926" s="80"/>
      <c r="UHU926" s="80"/>
      <c r="UHV926" s="80"/>
      <c r="UHW926" s="80"/>
      <c r="UHX926" s="80"/>
      <c r="UHY926" s="80"/>
      <c r="UHZ926" s="80"/>
      <c r="UIA926" s="80"/>
      <c r="UIB926" s="80"/>
      <c r="UIC926" s="80"/>
      <c r="UID926" s="80"/>
      <c r="UIE926" s="80"/>
      <c r="UIF926" s="80"/>
      <c r="UIG926" s="80"/>
      <c r="UIH926" s="80"/>
      <c r="UII926" s="80"/>
      <c r="UIJ926" s="80"/>
      <c r="UIK926" s="80"/>
      <c r="UIL926" s="80"/>
      <c r="UIM926" s="80"/>
      <c r="UIN926" s="80"/>
      <c r="UIO926" s="80"/>
      <c r="UIP926" s="80"/>
      <c r="UIQ926" s="80"/>
      <c r="UIR926" s="80"/>
      <c r="UIS926" s="80"/>
      <c r="UIT926" s="80"/>
      <c r="UIU926" s="80"/>
      <c r="UIV926" s="80"/>
      <c r="UIW926" s="80"/>
      <c r="UIX926" s="80"/>
      <c r="UIY926" s="80"/>
      <c r="UIZ926" s="80"/>
      <c r="UJA926" s="80"/>
      <c r="UJB926" s="80"/>
      <c r="UJC926" s="80"/>
      <c r="UJD926" s="80"/>
      <c r="UJE926" s="80"/>
      <c r="UJF926" s="80"/>
      <c r="UJG926" s="80"/>
      <c r="UJH926" s="80"/>
      <c r="UJI926" s="80"/>
      <c r="UJJ926" s="80"/>
      <c r="UJK926" s="80"/>
      <c r="UJL926" s="80"/>
      <c r="UJM926" s="80"/>
      <c r="UJN926" s="80"/>
      <c r="UJO926" s="80"/>
      <c r="UJP926" s="80"/>
      <c r="UJQ926" s="80"/>
      <c r="UJR926" s="80"/>
      <c r="UJS926" s="80"/>
      <c r="UJT926" s="80"/>
      <c r="UJU926" s="80"/>
      <c r="UJV926" s="80"/>
      <c r="UJW926" s="80"/>
      <c r="UJX926" s="80"/>
      <c r="UJY926" s="80"/>
      <c r="UJZ926" s="80"/>
      <c r="UKA926" s="80"/>
      <c r="UKB926" s="80"/>
      <c r="UKC926" s="80"/>
      <c r="UKD926" s="80"/>
      <c r="UKE926" s="80"/>
      <c r="UKF926" s="80"/>
      <c r="UKG926" s="80"/>
      <c r="UKH926" s="80"/>
      <c r="UKI926" s="80"/>
      <c r="UKJ926" s="80"/>
      <c r="UKK926" s="80"/>
      <c r="UKL926" s="80"/>
      <c r="UKM926" s="80"/>
      <c r="UKN926" s="80"/>
      <c r="UKO926" s="80"/>
      <c r="UKP926" s="80"/>
      <c r="UKQ926" s="80"/>
      <c r="UKR926" s="80"/>
      <c r="UKS926" s="80"/>
      <c r="UKT926" s="80"/>
      <c r="UKU926" s="80"/>
      <c r="UKV926" s="80"/>
      <c r="UKW926" s="80"/>
      <c r="UKX926" s="80"/>
      <c r="UKY926" s="80"/>
      <c r="UKZ926" s="80"/>
      <c r="ULA926" s="80"/>
      <c r="ULB926" s="80"/>
      <c r="ULC926" s="80"/>
      <c r="ULD926" s="80"/>
      <c r="ULE926" s="80"/>
      <c r="ULF926" s="80"/>
      <c r="ULG926" s="80"/>
      <c r="ULH926" s="80"/>
      <c r="ULI926" s="80"/>
      <c r="ULJ926" s="80"/>
      <c r="ULK926" s="80"/>
      <c r="ULL926" s="80"/>
      <c r="ULM926" s="80"/>
      <c r="ULN926" s="80"/>
      <c r="ULO926" s="80"/>
      <c r="ULP926" s="80"/>
      <c r="ULQ926" s="80"/>
      <c r="ULR926" s="80"/>
      <c r="ULS926" s="80"/>
      <c r="ULT926" s="80"/>
      <c r="ULU926" s="80"/>
      <c r="ULV926" s="80"/>
      <c r="ULW926" s="80"/>
      <c r="ULX926" s="80"/>
      <c r="ULY926" s="80"/>
      <c r="ULZ926" s="80"/>
      <c r="UMA926" s="80"/>
      <c r="UMB926" s="80"/>
      <c r="UMC926" s="80"/>
      <c r="UMD926" s="80"/>
      <c r="UME926" s="80"/>
      <c r="UMF926" s="80"/>
      <c r="UMG926" s="80"/>
      <c r="UMH926" s="80"/>
      <c r="UMI926" s="80"/>
      <c r="UMJ926" s="80"/>
      <c r="UMK926" s="80"/>
      <c r="UML926" s="80"/>
      <c r="UMM926" s="80"/>
      <c r="UMN926" s="80"/>
      <c r="UMO926" s="80"/>
      <c r="UMP926" s="80"/>
      <c r="UMQ926" s="80"/>
      <c r="UMR926" s="80"/>
      <c r="UMS926" s="80"/>
      <c r="UMT926" s="80"/>
      <c r="UMU926" s="80"/>
      <c r="UMV926" s="80"/>
      <c r="UMW926" s="80"/>
      <c r="UMX926" s="80"/>
      <c r="UMY926" s="80"/>
      <c r="UMZ926" s="80"/>
      <c r="UNA926" s="80"/>
      <c r="UNB926" s="80"/>
      <c r="UNC926" s="80"/>
      <c r="UND926" s="80"/>
      <c r="UNE926" s="80"/>
      <c r="UNF926" s="80"/>
      <c r="UNG926" s="80"/>
      <c r="UNH926" s="80"/>
      <c r="UNI926" s="80"/>
      <c r="UNJ926" s="80"/>
      <c r="UNK926" s="80"/>
      <c r="UNL926" s="80"/>
      <c r="UNM926" s="80"/>
      <c r="UNN926" s="80"/>
      <c r="UNO926" s="80"/>
      <c r="UNP926" s="80"/>
      <c r="UNQ926" s="80"/>
      <c r="UNR926" s="80"/>
      <c r="UNS926" s="80"/>
      <c r="UNT926" s="80"/>
      <c r="UNU926" s="80"/>
      <c r="UNV926" s="80"/>
      <c r="UNW926" s="80"/>
      <c r="UNX926" s="80"/>
      <c r="UNY926" s="80"/>
      <c r="UNZ926" s="80"/>
      <c r="UOA926" s="80"/>
      <c r="UOB926" s="80"/>
      <c r="UOC926" s="80"/>
      <c r="UOD926" s="80"/>
      <c r="UOE926" s="80"/>
      <c r="UOF926" s="80"/>
      <c r="UOG926" s="80"/>
      <c r="UOH926" s="80"/>
      <c r="UOI926" s="80"/>
      <c r="UOJ926" s="80"/>
      <c r="UOK926" s="80"/>
      <c r="UOL926" s="80"/>
      <c r="UOM926" s="80"/>
      <c r="UON926" s="80"/>
      <c r="UOO926" s="80"/>
      <c r="UOP926" s="80"/>
      <c r="UOQ926" s="80"/>
      <c r="UOR926" s="80"/>
      <c r="UOS926" s="80"/>
      <c r="UOT926" s="80"/>
      <c r="UOU926" s="80"/>
      <c r="UOV926" s="80"/>
      <c r="UOW926" s="80"/>
      <c r="UOX926" s="80"/>
      <c r="UOY926" s="80"/>
      <c r="UOZ926" s="80"/>
      <c r="UPA926" s="80"/>
      <c r="UPB926" s="80"/>
      <c r="UPC926" s="80"/>
      <c r="UPD926" s="80"/>
      <c r="UPE926" s="80"/>
      <c r="UPF926" s="80"/>
      <c r="UPG926" s="80"/>
      <c r="UPH926" s="80"/>
      <c r="UPI926" s="80"/>
      <c r="UPJ926" s="80"/>
      <c r="UPK926" s="80"/>
      <c r="UPL926" s="80"/>
      <c r="UPM926" s="80"/>
      <c r="UPN926" s="80"/>
      <c r="UPO926" s="80"/>
      <c r="UPP926" s="80"/>
      <c r="UPQ926" s="80"/>
      <c r="UPR926" s="80"/>
      <c r="UPS926" s="80"/>
      <c r="UPT926" s="80"/>
      <c r="UPU926" s="80"/>
      <c r="UPV926" s="80"/>
      <c r="UPW926" s="80"/>
      <c r="UPX926" s="80"/>
      <c r="UPY926" s="80"/>
      <c r="UPZ926" s="80"/>
      <c r="UQA926" s="80"/>
      <c r="UQB926" s="80"/>
      <c r="UQC926" s="80"/>
      <c r="UQD926" s="80"/>
      <c r="UQE926" s="80"/>
      <c r="UQF926" s="80"/>
      <c r="UQG926" s="80"/>
      <c r="UQH926" s="80"/>
      <c r="UQI926" s="80"/>
      <c r="UQJ926" s="80"/>
      <c r="UQK926" s="80"/>
      <c r="UQL926" s="80"/>
      <c r="UQM926" s="80"/>
      <c r="UQN926" s="80"/>
      <c r="UQO926" s="80"/>
      <c r="UQP926" s="80"/>
      <c r="UQQ926" s="80"/>
      <c r="UQR926" s="80"/>
      <c r="UQS926" s="80"/>
      <c r="UQT926" s="80"/>
      <c r="UQU926" s="80"/>
      <c r="UQV926" s="80"/>
      <c r="UQW926" s="80"/>
      <c r="UQX926" s="80"/>
      <c r="UQY926" s="80"/>
      <c r="UQZ926" s="80"/>
      <c r="URA926" s="80"/>
      <c r="URB926" s="80"/>
      <c r="URC926" s="80"/>
      <c r="URD926" s="80"/>
      <c r="URE926" s="80"/>
      <c r="URF926" s="80"/>
      <c r="URG926" s="80"/>
      <c r="URH926" s="80"/>
      <c r="URI926" s="80"/>
      <c r="URJ926" s="80"/>
      <c r="URK926" s="80"/>
      <c r="URL926" s="80"/>
      <c r="URM926" s="80"/>
      <c r="URN926" s="80"/>
      <c r="URO926" s="80"/>
      <c r="URP926" s="80"/>
      <c r="URQ926" s="80"/>
      <c r="URR926" s="80"/>
      <c r="URS926" s="80"/>
      <c r="URT926" s="80"/>
      <c r="URU926" s="80"/>
      <c r="URV926" s="80"/>
      <c r="URW926" s="80"/>
      <c r="URX926" s="80"/>
      <c r="URY926" s="80"/>
      <c r="URZ926" s="80"/>
      <c r="USA926" s="80"/>
      <c r="USB926" s="80"/>
      <c r="USC926" s="80"/>
      <c r="USD926" s="80"/>
      <c r="USE926" s="80"/>
      <c r="USF926" s="80"/>
      <c r="USG926" s="80"/>
      <c r="USH926" s="80"/>
      <c r="USI926" s="80"/>
      <c r="USJ926" s="80"/>
      <c r="USK926" s="80"/>
      <c r="USL926" s="80"/>
      <c r="USM926" s="80"/>
      <c r="USN926" s="80"/>
      <c r="USO926" s="80"/>
      <c r="USP926" s="80"/>
      <c r="USQ926" s="80"/>
      <c r="USR926" s="80"/>
      <c r="USS926" s="80"/>
      <c r="UST926" s="80"/>
      <c r="USU926" s="80"/>
      <c r="USV926" s="80"/>
      <c r="USW926" s="80"/>
      <c r="USX926" s="80"/>
      <c r="USY926" s="80"/>
      <c r="USZ926" s="80"/>
      <c r="UTA926" s="80"/>
      <c r="UTB926" s="80"/>
      <c r="UTC926" s="80"/>
      <c r="UTD926" s="80"/>
      <c r="UTE926" s="80"/>
      <c r="UTF926" s="80"/>
      <c r="UTG926" s="80"/>
      <c r="UTH926" s="80"/>
      <c r="UTI926" s="80"/>
      <c r="UTJ926" s="80"/>
      <c r="UTK926" s="80"/>
      <c r="UTL926" s="80"/>
      <c r="UTM926" s="80"/>
      <c r="UTN926" s="80"/>
      <c r="UTO926" s="80"/>
      <c r="UTP926" s="80"/>
      <c r="UTQ926" s="80"/>
      <c r="UTR926" s="80"/>
      <c r="UTS926" s="80"/>
      <c r="UTT926" s="80"/>
      <c r="UTU926" s="80"/>
      <c r="UTV926" s="80"/>
      <c r="UTW926" s="80"/>
      <c r="UTX926" s="80"/>
      <c r="UTY926" s="80"/>
      <c r="UTZ926" s="80"/>
      <c r="UUA926" s="80"/>
      <c r="UUB926" s="80"/>
      <c r="UUC926" s="80"/>
      <c r="UUD926" s="80"/>
      <c r="UUE926" s="80"/>
      <c r="UUF926" s="80"/>
      <c r="UUG926" s="80"/>
      <c r="UUH926" s="80"/>
      <c r="UUI926" s="80"/>
      <c r="UUJ926" s="80"/>
      <c r="UUK926" s="80"/>
      <c r="UUL926" s="80"/>
      <c r="UUM926" s="80"/>
      <c r="UUN926" s="80"/>
      <c r="UUO926" s="80"/>
      <c r="UUP926" s="80"/>
      <c r="UUQ926" s="80"/>
      <c r="UUR926" s="80"/>
      <c r="UUS926" s="80"/>
      <c r="UUT926" s="80"/>
      <c r="UUU926" s="80"/>
      <c r="UUV926" s="80"/>
      <c r="UUW926" s="80"/>
      <c r="UUX926" s="80"/>
      <c r="UUY926" s="80"/>
      <c r="UUZ926" s="80"/>
      <c r="UVA926" s="80"/>
      <c r="UVB926" s="80"/>
      <c r="UVC926" s="80"/>
      <c r="UVD926" s="80"/>
      <c r="UVE926" s="80"/>
      <c r="UVF926" s="80"/>
      <c r="UVG926" s="80"/>
      <c r="UVH926" s="80"/>
      <c r="UVI926" s="80"/>
      <c r="UVJ926" s="80"/>
      <c r="UVK926" s="80"/>
      <c r="UVL926" s="80"/>
      <c r="UVM926" s="80"/>
      <c r="UVN926" s="80"/>
      <c r="UVO926" s="80"/>
      <c r="UVP926" s="80"/>
      <c r="UVQ926" s="80"/>
      <c r="UVR926" s="80"/>
      <c r="UVS926" s="80"/>
      <c r="UVT926" s="80"/>
      <c r="UVU926" s="80"/>
      <c r="UVV926" s="80"/>
      <c r="UVW926" s="80"/>
      <c r="UVX926" s="80"/>
      <c r="UVY926" s="80"/>
      <c r="UVZ926" s="80"/>
      <c r="UWA926" s="80"/>
      <c r="UWB926" s="80"/>
      <c r="UWC926" s="80"/>
      <c r="UWD926" s="80"/>
      <c r="UWE926" s="80"/>
      <c r="UWF926" s="80"/>
      <c r="UWG926" s="80"/>
      <c r="UWH926" s="80"/>
      <c r="UWI926" s="80"/>
      <c r="UWJ926" s="80"/>
      <c r="UWK926" s="80"/>
      <c r="UWL926" s="80"/>
      <c r="UWM926" s="80"/>
      <c r="UWN926" s="80"/>
      <c r="UWO926" s="80"/>
      <c r="UWP926" s="80"/>
      <c r="UWQ926" s="80"/>
      <c r="UWR926" s="80"/>
      <c r="UWS926" s="80"/>
      <c r="UWT926" s="80"/>
      <c r="UWU926" s="80"/>
      <c r="UWV926" s="80"/>
      <c r="UWW926" s="80"/>
      <c r="UWX926" s="80"/>
      <c r="UWY926" s="80"/>
      <c r="UWZ926" s="80"/>
      <c r="UXA926" s="80"/>
      <c r="UXB926" s="80"/>
      <c r="UXC926" s="80"/>
      <c r="UXD926" s="80"/>
      <c r="UXE926" s="80"/>
      <c r="UXF926" s="80"/>
      <c r="UXG926" s="80"/>
      <c r="UXH926" s="80"/>
      <c r="UXI926" s="80"/>
      <c r="UXJ926" s="80"/>
      <c r="UXK926" s="80"/>
      <c r="UXL926" s="80"/>
      <c r="UXM926" s="80"/>
      <c r="UXN926" s="80"/>
      <c r="UXO926" s="80"/>
      <c r="UXP926" s="80"/>
      <c r="UXQ926" s="80"/>
      <c r="UXR926" s="80"/>
      <c r="UXS926" s="80"/>
      <c r="UXT926" s="80"/>
      <c r="UXU926" s="80"/>
      <c r="UXV926" s="80"/>
      <c r="UXW926" s="80"/>
      <c r="UXX926" s="80"/>
      <c r="UXY926" s="80"/>
      <c r="UXZ926" s="80"/>
      <c r="UYA926" s="80"/>
      <c r="UYB926" s="80"/>
      <c r="UYC926" s="80"/>
      <c r="UYD926" s="80"/>
      <c r="UYE926" s="80"/>
      <c r="UYF926" s="80"/>
      <c r="UYG926" s="80"/>
      <c r="UYH926" s="80"/>
      <c r="UYI926" s="80"/>
      <c r="UYJ926" s="80"/>
      <c r="UYK926" s="80"/>
      <c r="UYL926" s="80"/>
      <c r="UYM926" s="80"/>
      <c r="UYN926" s="80"/>
      <c r="UYO926" s="80"/>
      <c r="UYP926" s="80"/>
      <c r="UYQ926" s="80"/>
      <c r="UYR926" s="80"/>
      <c r="UYS926" s="80"/>
      <c r="UYT926" s="80"/>
      <c r="UYU926" s="80"/>
      <c r="UYV926" s="80"/>
      <c r="UYW926" s="80"/>
      <c r="UYX926" s="80"/>
      <c r="UYY926" s="80"/>
      <c r="UYZ926" s="80"/>
      <c r="UZA926" s="80"/>
      <c r="UZB926" s="80"/>
      <c r="UZC926" s="80"/>
      <c r="UZD926" s="80"/>
      <c r="UZE926" s="80"/>
      <c r="UZF926" s="80"/>
      <c r="UZG926" s="80"/>
      <c r="UZH926" s="80"/>
      <c r="UZI926" s="80"/>
      <c r="UZJ926" s="80"/>
      <c r="UZK926" s="80"/>
      <c r="UZL926" s="80"/>
      <c r="UZM926" s="80"/>
      <c r="UZN926" s="80"/>
      <c r="UZO926" s="80"/>
      <c r="UZP926" s="80"/>
      <c r="UZQ926" s="80"/>
      <c r="UZR926" s="80"/>
      <c r="UZS926" s="80"/>
      <c r="UZT926" s="80"/>
      <c r="UZU926" s="80"/>
      <c r="UZV926" s="80"/>
      <c r="UZW926" s="80"/>
      <c r="UZX926" s="80"/>
      <c r="UZY926" s="80"/>
      <c r="UZZ926" s="80"/>
      <c r="VAA926" s="80"/>
      <c r="VAB926" s="80"/>
      <c r="VAC926" s="80"/>
      <c r="VAD926" s="80"/>
      <c r="VAE926" s="80"/>
      <c r="VAF926" s="80"/>
      <c r="VAG926" s="80"/>
      <c r="VAH926" s="80"/>
      <c r="VAI926" s="80"/>
      <c r="VAJ926" s="80"/>
      <c r="VAK926" s="80"/>
      <c r="VAL926" s="80"/>
      <c r="VAM926" s="80"/>
      <c r="VAN926" s="80"/>
      <c r="VAO926" s="80"/>
      <c r="VAP926" s="80"/>
      <c r="VAQ926" s="80"/>
      <c r="VAR926" s="80"/>
      <c r="VAS926" s="80"/>
      <c r="VAT926" s="80"/>
      <c r="VAU926" s="80"/>
      <c r="VAV926" s="80"/>
      <c r="VAW926" s="80"/>
      <c r="VAX926" s="80"/>
      <c r="VAY926" s="80"/>
      <c r="VAZ926" s="80"/>
      <c r="VBA926" s="80"/>
      <c r="VBB926" s="80"/>
      <c r="VBC926" s="80"/>
      <c r="VBD926" s="80"/>
      <c r="VBE926" s="80"/>
      <c r="VBF926" s="80"/>
      <c r="VBG926" s="80"/>
      <c r="VBH926" s="80"/>
      <c r="VBI926" s="80"/>
      <c r="VBJ926" s="80"/>
      <c r="VBK926" s="80"/>
      <c r="VBL926" s="80"/>
      <c r="VBM926" s="80"/>
      <c r="VBN926" s="80"/>
      <c r="VBO926" s="80"/>
      <c r="VBP926" s="80"/>
      <c r="VBQ926" s="80"/>
      <c r="VBR926" s="80"/>
      <c r="VBS926" s="80"/>
      <c r="VBT926" s="80"/>
      <c r="VBU926" s="80"/>
      <c r="VBV926" s="80"/>
      <c r="VBW926" s="80"/>
      <c r="VBX926" s="80"/>
      <c r="VBY926" s="80"/>
      <c r="VBZ926" s="80"/>
      <c r="VCA926" s="80"/>
      <c r="VCB926" s="80"/>
      <c r="VCC926" s="80"/>
      <c r="VCD926" s="80"/>
      <c r="VCE926" s="80"/>
      <c r="VCF926" s="80"/>
      <c r="VCG926" s="80"/>
      <c r="VCH926" s="80"/>
      <c r="VCI926" s="80"/>
      <c r="VCJ926" s="80"/>
      <c r="VCK926" s="80"/>
      <c r="VCL926" s="80"/>
      <c r="VCM926" s="80"/>
      <c r="VCN926" s="80"/>
      <c r="VCO926" s="80"/>
      <c r="VCP926" s="80"/>
      <c r="VCQ926" s="80"/>
      <c r="VCR926" s="80"/>
      <c r="VCS926" s="80"/>
      <c r="VCT926" s="80"/>
      <c r="VCU926" s="80"/>
      <c r="VCV926" s="80"/>
      <c r="VCW926" s="80"/>
      <c r="VCX926" s="80"/>
      <c r="VCY926" s="80"/>
      <c r="VCZ926" s="80"/>
      <c r="VDA926" s="80"/>
      <c r="VDB926" s="80"/>
      <c r="VDC926" s="80"/>
      <c r="VDD926" s="80"/>
      <c r="VDE926" s="80"/>
      <c r="VDF926" s="80"/>
      <c r="VDG926" s="80"/>
      <c r="VDH926" s="80"/>
      <c r="VDI926" s="80"/>
      <c r="VDJ926" s="80"/>
      <c r="VDK926" s="80"/>
      <c r="VDL926" s="80"/>
      <c r="VDM926" s="80"/>
      <c r="VDN926" s="80"/>
      <c r="VDO926" s="80"/>
      <c r="VDP926" s="80"/>
      <c r="VDQ926" s="80"/>
      <c r="VDR926" s="80"/>
      <c r="VDS926" s="80"/>
      <c r="VDT926" s="80"/>
      <c r="VDU926" s="80"/>
      <c r="VDV926" s="80"/>
      <c r="VDW926" s="80"/>
      <c r="VDX926" s="80"/>
      <c r="VDY926" s="80"/>
      <c r="VDZ926" s="80"/>
      <c r="VEA926" s="80"/>
      <c r="VEB926" s="80"/>
      <c r="VEC926" s="80"/>
      <c r="VED926" s="80"/>
      <c r="VEE926" s="80"/>
      <c r="VEF926" s="80"/>
      <c r="VEG926" s="80"/>
      <c r="VEH926" s="80"/>
      <c r="VEI926" s="80"/>
      <c r="VEJ926" s="80"/>
      <c r="VEK926" s="80"/>
      <c r="VEL926" s="80"/>
      <c r="VEM926" s="80"/>
      <c r="VEN926" s="80"/>
      <c r="VEO926" s="80"/>
      <c r="VEP926" s="80"/>
      <c r="VEQ926" s="80"/>
      <c r="VER926" s="80"/>
      <c r="VES926" s="80"/>
      <c r="VET926" s="80"/>
      <c r="VEU926" s="80"/>
      <c r="VEV926" s="80"/>
      <c r="VEW926" s="80"/>
      <c r="VEX926" s="80"/>
      <c r="VEY926" s="80"/>
      <c r="VEZ926" s="80"/>
      <c r="VFA926" s="80"/>
      <c r="VFB926" s="80"/>
      <c r="VFC926" s="80"/>
      <c r="VFD926" s="80"/>
      <c r="VFE926" s="80"/>
      <c r="VFF926" s="80"/>
      <c r="VFG926" s="80"/>
      <c r="VFH926" s="80"/>
      <c r="VFI926" s="80"/>
      <c r="VFJ926" s="80"/>
      <c r="VFK926" s="80"/>
      <c r="VFL926" s="80"/>
      <c r="VFM926" s="80"/>
      <c r="VFN926" s="80"/>
      <c r="VFO926" s="80"/>
      <c r="VFP926" s="80"/>
      <c r="VFQ926" s="80"/>
      <c r="VFR926" s="80"/>
      <c r="VFS926" s="80"/>
      <c r="VFT926" s="80"/>
      <c r="VFU926" s="80"/>
      <c r="VFV926" s="80"/>
      <c r="VFW926" s="80"/>
      <c r="VFX926" s="80"/>
      <c r="VFY926" s="80"/>
      <c r="VFZ926" s="80"/>
      <c r="VGA926" s="80"/>
      <c r="VGB926" s="80"/>
      <c r="VGC926" s="80"/>
      <c r="VGD926" s="80"/>
      <c r="VGE926" s="80"/>
      <c r="VGF926" s="80"/>
      <c r="VGG926" s="80"/>
      <c r="VGH926" s="80"/>
      <c r="VGI926" s="80"/>
      <c r="VGJ926" s="80"/>
      <c r="VGK926" s="80"/>
      <c r="VGL926" s="80"/>
      <c r="VGM926" s="80"/>
      <c r="VGN926" s="80"/>
      <c r="VGO926" s="80"/>
      <c r="VGP926" s="80"/>
      <c r="VGQ926" s="80"/>
      <c r="VGR926" s="80"/>
      <c r="VGS926" s="80"/>
      <c r="VGT926" s="80"/>
      <c r="VGU926" s="80"/>
      <c r="VGV926" s="80"/>
      <c r="VGW926" s="80"/>
      <c r="VGX926" s="80"/>
      <c r="VGY926" s="80"/>
      <c r="VGZ926" s="80"/>
      <c r="VHA926" s="80"/>
      <c r="VHB926" s="80"/>
      <c r="VHC926" s="80"/>
      <c r="VHD926" s="80"/>
      <c r="VHE926" s="80"/>
      <c r="VHF926" s="80"/>
      <c r="VHG926" s="80"/>
      <c r="VHH926" s="80"/>
      <c r="VHI926" s="80"/>
      <c r="VHJ926" s="80"/>
      <c r="VHK926" s="80"/>
      <c r="VHL926" s="80"/>
      <c r="VHM926" s="80"/>
      <c r="VHN926" s="80"/>
      <c r="VHO926" s="80"/>
      <c r="VHP926" s="80"/>
      <c r="VHQ926" s="80"/>
      <c r="VHR926" s="80"/>
      <c r="VHS926" s="80"/>
      <c r="VHT926" s="80"/>
      <c r="VHU926" s="80"/>
      <c r="VHV926" s="80"/>
      <c r="VHW926" s="80"/>
      <c r="VHX926" s="80"/>
      <c r="VHY926" s="80"/>
      <c r="VHZ926" s="80"/>
      <c r="VIA926" s="80"/>
      <c r="VIB926" s="80"/>
      <c r="VIC926" s="80"/>
      <c r="VID926" s="80"/>
      <c r="VIE926" s="80"/>
      <c r="VIF926" s="80"/>
      <c r="VIG926" s="80"/>
      <c r="VIH926" s="80"/>
      <c r="VII926" s="80"/>
      <c r="VIJ926" s="80"/>
      <c r="VIK926" s="80"/>
      <c r="VIL926" s="80"/>
      <c r="VIM926" s="80"/>
      <c r="VIN926" s="80"/>
      <c r="VIO926" s="80"/>
      <c r="VIP926" s="80"/>
      <c r="VIQ926" s="80"/>
      <c r="VIR926" s="80"/>
      <c r="VIS926" s="80"/>
      <c r="VIT926" s="80"/>
      <c r="VIU926" s="80"/>
      <c r="VIV926" s="80"/>
      <c r="VIW926" s="80"/>
      <c r="VIX926" s="80"/>
      <c r="VIY926" s="80"/>
      <c r="VIZ926" s="80"/>
      <c r="VJA926" s="80"/>
      <c r="VJB926" s="80"/>
      <c r="VJC926" s="80"/>
      <c r="VJD926" s="80"/>
      <c r="VJE926" s="80"/>
      <c r="VJF926" s="80"/>
      <c r="VJG926" s="80"/>
      <c r="VJH926" s="80"/>
      <c r="VJI926" s="80"/>
      <c r="VJJ926" s="80"/>
      <c r="VJK926" s="80"/>
      <c r="VJL926" s="80"/>
      <c r="VJM926" s="80"/>
      <c r="VJN926" s="80"/>
      <c r="VJO926" s="80"/>
      <c r="VJP926" s="80"/>
      <c r="VJQ926" s="80"/>
      <c r="VJR926" s="80"/>
      <c r="VJS926" s="80"/>
      <c r="VJT926" s="80"/>
      <c r="VJU926" s="80"/>
      <c r="VJV926" s="80"/>
      <c r="VJW926" s="80"/>
      <c r="VJX926" s="80"/>
      <c r="VJY926" s="80"/>
      <c r="VJZ926" s="80"/>
      <c r="VKA926" s="80"/>
      <c r="VKB926" s="80"/>
      <c r="VKC926" s="80"/>
      <c r="VKD926" s="80"/>
      <c r="VKE926" s="80"/>
      <c r="VKF926" s="80"/>
      <c r="VKG926" s="80"/>
      <c r="VKH926" s="80"/>
      <c r="VKI926" s="80"/>
      <c r="VKJ926" s="80"/>
      <c r="VKK926" s="80"/>
      <c r="VKL926" s="80"/>
      <c r="VKM926" s="80"/>
      <c r="VKN926" s="80"/>
      <c r="VKO926" s="80"/>
      <c r="VKP926" s="80"/>
      <c r="VKQ926" s="80"/>
      <c r="VKR926" s="80"/>
      <c r="VKS926" s="80"/>
      <c r="VKT926" s="80"/>
      <c r="VKU926" s="80"/>
      <c r="VKV926" s="80"/>
      <c r="VKW926" s="80"/>
      <c r="VKX926" s="80"/>
      <c r="VKY926" s="80"/>
      <c r="VKZ926" s="80"/>
      <c r="VLA926" s="80"/>
      <c r="VLB926" s="80"/>
      <c r="VLC926" s="80"/>
      <c r="VLD926" s="80"/>
      <c r="VLE926" s="80"/>
      <c r="VLF926" s="80"/>
      <c r="VLG926" s="80"/>
      <c r="VLH926" s="80"/>
      <c r="VLI926" s="80"/>
      <c r="VLJ926" s="80"/>
      <c r="VLK926" s="80"/>
      <c r="VLL926" s="80"/>
      <c r="VLM926" s="80"/>
      <c r="VLN926" s="80"/>
      <c r="VLO926" s="80"/>
      <c r="VLP926" s="80"/>
      <c r="VLQ926" s="80"/>
      <c r="VLR926" s="80"/>
      <c r="VLS926" s="80"/>
      <c r="VLT926" s="80"/>
      <c r="VLU926" s="80"/>
      <c r="VLV926" s="80"/>
      <c r="VLW926" s="80"/>
      <c r="VLX926" s="80"/>
      <c r="VLY926" s="80"/>
      <c r="VLZ926" s="80"/>
      <c r="VMA926" s="80"/>
      <c r="VMB926" s="80"/>
      <c r="VMC926" s="80"/>
      <c r="VMD926" s="80"/>
      <c r="VME926" s="80"/>
      <c r="VMF926" s="80"/>
      <c r="VMG926" s="80"/>
      <c r="VMH926" s="80"/>
      <c r="VMI926" s="80"/>
      <c r="VMJ926" s="80"/>
      <c r="VMK926" s="80"/>
      <c r="VML926" s="80"/>
      <c r="VMM926" s="80"/>
      <c r="VMN926" s="80"/>
      <c r="VMO926" s="80"/>
      <c r="VMP926" s="80"/>
      <c r="VMQ926" s="80"/>
      <c r="VMR926" s="80"/>
      <c r="VMS926" s="80"/>
      <c r="VMT926" s="80"/>
      <c r="VMU926" s="80"/>
      <c r="VMV926" s="80"/>
      <c r="VMW926" s="80"/>
      <c r="VMX926" s="80"/>
      <c r="VMY926" s="80"/>
      <c r="VMZ926" s="80"/>
      <c r="VNA926" s="80"/>
      <c r="VNB926" s="80"/>
      <c r="VNC926" s="80"/>
      <c r="VND926" s="80"/>
      <c r="VNE926" s="80"/>
      <c r="VNF926" s="80"/>
      <c r="VNG926" s="80"/>
      <c r="VNH926" s="80"/>
      <c r="VNI926" s="80"/>
      <c r="VNJ926" s="80"/>
      <c r="VNK926" s="80"/>
      <c r="VNL926" s="80"/>
      <c r="VNM926" s="80"/>
      <c r="VNN926" s="80"/>
      <c r="VNO926" s="80"/>
      <c r="VNP926" s="80"/>
      <c r="VNQ926" s="80"/>
      <c r="VNR926" s="80"/>
      <c r="VNS926" s="80"/>
      <c r="VNT926" s="80"/>
      <c r="VNU926" s="80"/>
      <c r="VNV926" s="80"/>
      <c r="VNW926" s="80"/>
      <c r="VNX926" s="80"/>
      <c r="VNY926" s="80"/>
      <c r="VNZ926" s="80"/>
      <c r="VOA926" s="80"/>
      <c r="VOB926" s="80"/>
      <c r="VOC926" s="80"/>
      <c r="VOD926" s="80"/>
      <c r="VOE926" s="80"/>
      <c r="VOF926" s="80"/>
      <c r="VOG926" s="80"/>
      <c r="VOH926" s="80"/>
      <c r="VOI926" s="80"/>
      <c r="VOJ926" s="80"/>
      <c r="VOK926" s="80"/>
      <c r="VOL926" s="80"/>
      <c r="VOM926" s="80"/>
      <c r="VON926" s="80"/>
      <c r="VOO926" s="80"/>
      <c r="VOP926" s="80"/>
      <c r="VOQ926" s="80"/>
      <c r="VOR926" s="80"/>
      <c r="VOS926" s="80"/>
      <c r="VOT926" s="80"/>
      <c r="VOU926" s="80"/>
      <c r="VOV926" s="80"/>
      <c r="VOW926" s="80"/>
      <c r="VOX926" s="80"/>
      <c r="VOY926" s="80"/>
      <c r="VOZ926" s="80"/>
      <c r="VPA926" s="80"/>
      <c r="VPB926" s="80"/>
      <c r="VPC926" s="80"/>
      <c r="VPD926" s="80"/>
      <c r="VPE926" s="80"/>
      <c r="VPF926" s="80"/>
      <c r="VPG926" s="80"/>
      <c r="VPH926" s="80"/>
      <c r="VPI926" s="80"/>
      <c r="VPJ926" s="80"/>
      <c r="VPK926" s="80"/>
      <c r="VPL926" s="80"/>
      <c r="VPM926" s="80"/>
      <c r="VPN926" s="80"/>
      <c r="VPO926" s="80"/>
      <c r="VPP926" s="80"/>
      <c r="VPQ926" s="80"/>
      <c r="VPR926" s="80"/>
      <c r="VPS926" s="80"/>
      <c r="VPT926" s="80"/>
      <c r="VPU926" s="80"/>
      <c r="VPV926" s="80"/>
      <c r="VPW926" s="80"/>
      <c r="VPX926" s="80"/>
      <c r="VPY926" s="80"/>
      <c r="VPZ926" s="80"/>
      <c r="VQA926" s="80"/>
      <c r="VQB926" s="80"/>
      <c r="VQC926" s="80"/>
      <c r="VQD926" s="80"/>
      <c r="VQE926" s="80"/>
      <c r="VQF926" s="80"/>
      <c r="VQG926" s="80"/>
      <c r="VQH926" s="80"/>
      <c r="VQI926" s="80"/>
      <c r="VQJ926" s="80"/>
      <c r="VQK926" s="80"/>
      <c r="VQL926" s="80"/>
      <c r="VQM926" s="80"/>
      <c r="VQN926" s="80"/>
      <c r="VQO926" s="80"/>
      <c r="VQP926" s="80"/>
      <c r="VQQ926" s="80"/>
      <c r="VQR926" s="80"/>
      <c r="VQS926" s="80"/>
      <c r="VQT926" s="80"/>
      <c r="VQU926" s="80"/>
      <c r="VQV926" s="80"/>
      <c r="VQW926" s="80"/>
      <c r="VQX926" s="80"/>
      <c r="VQY926" s="80"/>
      <c r="VQZ926" s="80"/>
      <c r="VRA926" s="80"/>
      <c r="VRB926" s="80"/>
      <c r="VRC926" s="80"/>
      <c r="VRD926" s="80"/>
      <c r="VRE926" s="80"/>
      <c r="VRF926" s="80"/>
      <c r="VRG926" s="80"/>
      <c r="VRH926" s="80"/>
      <c r="VRI926" s="80"/>
      <c r="VRJ926" s="80"/>
      <c r="VRK926" s="80"/>
      <c r="VRL926" s="80"/>
      <c r="VRM926" s="80"/>
      <c r="VRN926" s="80"/>
      <c r="VRO926" s="80"/>
      <c r="VRP926" s="80"/>
      <c r="VRQ926" s="80"/>
      <c r="VRR926" s="80"/>
      <c r="VRS926" s="80"/>
      <c r="VRT926" s="80"/>
      <c r="VRU926" s="80"/>
      <c r="VRV926" s="80"/>
      <c r="VRW926" s="80"/>
      <c r="VRX926" s="80"/>
      <c r="VRY926" s="80"/>
      <c r="VRZ926" s="80"/>
      <c r="VSA926" s="80"/>
      <c r="VSB926" s="80"/>
      <c r="VSC926" s="80"/>
      <c r="VSD926" s="80"/>
      <c r="VSE926" s="80"/>
      <c r="VSF926" s="80"/>
      <c r="VSG926" s="80"/>
      <c r="VSH926" s="80"/>
      <c r="VSI926" s="80"/>
      <c r="VSJ926" s="80"/>
      <c r="VSK926" s="80"/>
      <c r="VSL926" s="80"/>
      <c r="VSM926" s="80"/>
      <c r="VSN926" s="80"/>
      <c r="VSO926" s="80"/>
      <c r="VSP926" s="80"/>
      <c r="VSQ926" s="80"/>
      <c r="VSR926" s="80"/>
      <c r="VSS926" s="80"/>
      <c r="VST926" s="80"/>
      <c r="VSU926" s="80"/>
      <c r="VSV926" s="80"/>
      <c r="VSW926" s="80"/>
      <c r="VSX926" s="80"/>
      <c r="VSY926" s="80"/>
      <c r="VSZ926" s="80"/>
      <c r="VTA926" s="80"/>
      <c r="VTB926" s="80"/>
      <c r="VTC926" s="80"/>
      <c r="VTD926" s="80"/>
      <c r="VTE926" s="80"/>
      <c r="VTF926" s="80"/>
      <c r="VTG926" s="80"/>
      <c r="VTH926" s="80"/>
      <c r="VTI926" s="80"/>
      <c r="VTJ926" s="80"/>
      <c r="VTK926" s="80"/>
      <c r="VTL926" s="80"/>
      <c r="VTM926" s="80"/>
      <c r="VTN926" s="80"/>
      <c r="VTO926" s="80"/>
      <c r="VTP926" s="80"/>
      <c r="VTQ926" s="80"/>
      <c r="VTR926" s="80"/>
      <c r="VTS926" s="80"/>
      <c r="VTT926" s="80"/>
      <c r="VTU926" s="80"/>
      <c r="VTV926" s="80"/>
      <c r="VTW926" s="80"/>
      <c r="VTX926" s="80"/>
      <c r="VTY926" s="80"/>
      <c r="VTZ926" s="80"/>
      <c r="VUA926" s="80"/>
      <c r="VUB926" s="80"/>
      <c r="VUC926" s="80"/>
      <c r="VUD926" s="80"/>
      <c r="VUE926" s="80"/>
      <c r="VUF926" s="80"/>
      <c r="VUG926" s="80"/>
      <c r="VUH926" s="80"/>
      <c r="VUI926" s="80"/>
      <c r="VUJ926" s="80"/>
      <c r="VUK926" s="80"/>
      <c r="VUL926" s="80"/>
      <c r="VUM926" s="80"/>
      <c r="VUN926" s="80"/>
      <c r="VUO926" s="80"/>
      <c r="VUP926" s="80"/>
      <c r="VUQ926" s="80"/>
      <c r="VUR926" s="80"/>
      <c r="VUS926" s="80"/>
      <c r="VUT926" s="80"/>
      <c r="VUU926" s="80"/>
      <c r="VUV926" s="80"/>
      <c r="VUW926" s="80"/>
      <c r="VUX926" s="80"/>
      <c r="VUY926" s="80"/>
      <c r="VUZ926" s="80"/>
      <c r="VVA926" s="80"/>
      <c r="VVB926" s="80"/>
      <c r="VVC926" s="80"/>
      <c r="VVD926" s="80"/>
      <c r="VVE926" s="80"/>
      <c r="VVF926" s="80"/>
      <c r="VVG926" s="80"/>
      <c r="VVH926" s="80"/>
      <c r="VVI926" s="80"/>
      <c r="VVJ926" s="80"/>
      <c r="VVK926" s="80"/>
      <c r="VVL926" s="80"/>
      <c r="VVM926" s="80"/>
      <c r="VVN926" s="80"/>
      <c r="VVO926" s="80"/>
      <c r="VVP926" s="80"/>
      <c r="VVQ926" s="80"/>
      <c r="VVR926" s="80"/>
      <c r="VVS926" s="80"/>
      <c r="VVT926" s="80"/>
      <c r="VVU926" s="80"/>
      <c r="VVV926" s="80"/>
      <c r="VVW926" s="80"/>
      <c r="VVX926" s="80"/>
      <c r="VVY926" s="80"/>
      <c r="VVZ926" s="80"/>
      <c r="VWA926" s="80"/>
      <c r="VWB926" s="80"/>
      <c r="VWC926" s="80"/>
      <c r="VWD926" s="80"/>
      <c r="VWE926" s="80"/>
      <c r="VWF926" s="80"/>
      <c r="VWG926" s="80"/>
      <c r="VWH926" s="80"/>
      <c r="VWI926" s="80"/>
      <c r="VWJ926" s="80"/>
      <c r="VWK926" s="80"/>
      <c r="VWL926" s="80"/>
      <c r="VWM926" s="80"/>
      <c r="VWN926" s="80"/>
      <c r="VWO926" s="80"/>
      <c r="VWP926" s="80"/>
      <c r="VWQ926" s="80"/>
      <c r="VWR926" s="80"/>
      <c r="VWS926" s="80"/>
      <c r="VWT926" s="80"/>
      <c r="VWU926" s="80"/>
      <c r="VWV926" s="80"/>
      <c r="VWW926" s="80"/>
      <c r="VWX926" s="80"/>
      <c r="VWY926" s="80"/>
      <c r="VWZ926" s="80"/>
      <c r="VXA926" s="80"/>
      <c r="VXB926" s="80"/>
      <c r="VXC926" s="80"/>
      <c r="VXD926" s="80"/>
      <c r="VXE926" s="80"/>
      <c r="VXF926" s="80"/>
      <c r="VXG926" s="80"/>
      <c r="VXH926" s="80"/>
      <c r="VXI926" s="80"/>
      <c r="VXJ926" s="80"/>
      <c r="VXK926" s="80"/>
      <c r="VXL926" s="80"/>
      <c r="VXM926" s="80"/>
      <c r="VXN926" s="80"/>
      <c r="VXO926" s="80"/>
      <c r="VXP926" s="80"/>
      <c r="VXQ926" s="80"/>
      <c r="VXR926" s="80"/>
      <c r="VXS926" s="80"/>
      <c r="VXT926" s="80"/>
      <c r="VXU926" s="80"/>
      <c r="VXV926" s="80"/>
      <c r="VXW926" s="80"/>
      <c r="VXX926" s="80"/>
      <c r="VXY926" s="80"/>
      <c r="VXZ926" s="80"/>
      <c r="VYA926" s="80"/>
      <c r="VYB926" s="80"/>
      <c r="VYC926" s="80"/>
      <c r="VYD926" s="80"/>
      <c r="VYE926" s="80"/>
      <c r="VYF926" s="80"/>
      <c r="VYG926" s="80"/>
      <c r="VYH926" s="80"/>
      <c r="VYI926" s="80"/>
      <c r="VYJ926" s="80"/>
      <c r="VYK926" s="80"/>
      <c r="VYL926" s="80"/>
      <c r="VYM926" s="80"/>
      <c r="VYN926" s="80"/>
      <c r="VYO926" s="80"/>
      <c r="VYP926" s="80"/>
      <c r="VYQ926" s="80"/>
      <c r="VYR926" s="80"/>
      <c r="VYS926" s="80"/>
      <c r="VYT926" s="80"/>
      <c r="VYU926" s="80"/>
      <c r="VYV926" s="80"/>
      <c r="VYW926" s="80"/>
      <c r="VYX926" s="80"/>
      <c r="VYY926" s="80"/>
      <c r="VYZ926" s="80"/>
      <c r="VZA926" s="80"/>
      <c r="VZB926" s="80"/>
      <c r="VZC926" s="80"/>
      <c r="VZD926" s="80"/>
      <c r="VZE926" s="80"/>
      <c r="VZF926" s="80"/>
      <c r="VZG926" s="80"/>
      <c r="VZH926" s="80"/>
      <c r="VZI926" s="80"/>
      <c r="VZJ926" s="80"/>
      <c r="VZK926" s="80"/>
      <c r="VZL926" s="80"/>
      <c r="VZM926" s="80"/>
      <c r="VZN926" s="80"/>
      <c r="VZO926" s="80"/>
      <c r="VZP926" s="80"/>
      <c r="VZQ926" s="80"/>
      <c r="VZR926" s="80"/>
      <c r="VZS926" s="80"/>
      <c r="VZT926" s="80"/>
      <c r="VZU926" s="80"/>
      <c r="VZV926" s="80"/>
      <c r="VZW926" s="80"/>
      <c r="VZX926" s="80"/>
      <c r="VZY926" s="80"/>
      <c r="VZZ926" s="80"/>
      <c r="WAA926" s="80"/>
      <c r="WAB926" s="80"/>
      <c r="WAC926" s="80"/>
      <c r="WAD926" s="80"/>
      <c r="WAE926" s="80"/>
      <c r="WAF926" s="80"/>
      <c r="WAG926" s="80"/>
      <c r="WAH926" s="80"/>
      <c r="WAI926" s="80"/>
      <c r="WAJ926" s="80"/>
      <c r="WAK926" s="80"/>
      <c r="WAL926" s="80"/>
      <c r="WAM926" s="80"/>
      <c r="WAN926" s="80"/>
      <c r="WAO926" s="80"/>
      <c r="WAP926" s="80"/>
      <c r="WAQ926" s="80"/>
      <c r="WAR926" s="80"/>
      <c r="WAS926" s="80"/>
      <c r="WAT926" s="80"/>
      <c r="WAU926" s="80"/>
      <c r="WAV926" s="80"/>
      <c r="WAW926" s="80"/>
      <c r="WAX926" s="80"/>
      <c r="WAY926" s="80"/>
      <c r="WAZ926" s="80"/>
      <c r="WBA926" s="80"/>
      <c r="WBB926" s="80"/>
      <c r="WBC926" s="80"/>
      <c r="WBD926" s="80"/>
      <c r="WBE926" s="80"/>
      <c r="WBF926" s="80"/>
      <c r="WBG926" s="80"/>
      <c r="WBH926" s="80"/>
      <c r="WBI926" s="80"/>
      <c r="WBJ926" s="80"/>
      <c r="WBK926" s="80"/>
      <c r="WBL926" s="80"/>
      <c r="WBM926" s="80"/>
      <c r="WBN926" s="80"/>
      <c r="WBO926" s="80"/>
      <c r="WBP926" s="80"/>
      <c r="WBQ926" s="80"/>
      <c r="WBR926" s="80"/>
      <c r="WBS926" s="80"/>
      <c r="WBT926" s="80"/>
      <c r="WBU926" s="80"/>
      <c r="WBV926" s="80"/>
      <c r="WBW926" s="80"/>
      <c r="WBX926" s="80"/>
      <c r="WBY926" s="80"/>
      <c r="WBZ926" s="80"/>
      <c r="WCA926" s="80"/>
      <c r="WCB926" s="80"/>
      <c r="WCC926" s="80"/>
      <c r="WCD926" s="80"/>
      <c r="WCE926" s="80"/>
      <c r="WCF926" s="80"/>
      <c r="WCG926" s="80"/>
      <c r="WCH926" s="80"/>
      <c r="WCI926" s="80"/>
      <c r="WCJ926" s="80"/>
      <c r="WCK926" s="80"/>
      <c r="WCL926" s="80"/>
      <c r="WCM926" s="80"/>
      <c r="WCN926" s="80"/>
      <c r="WCO926" s="80"/>
      <c r="WCP926" s="80"/>
      <c r="WCQ926" s="80"/>
      <c r="WCR926" s="80"/>
      <c r="WCS926" s="80"/>
      <c r="WCT926" s="80"/>
      <c r="WCU926" s="80"/>
      <c r="WCV926" s="80"/>
      <c r="WCW926" s="80"/>
      <c r="WCX926" s="80"/>
      <c r="WCY926" s="80"/>
      <c r="WCZ926" s="80"/>
      <c r="WDA926" s="80"/>
      <c r="WDB926" s="80"/>
      <c r="WDC926" s="80"/>
      <c r="WDD926" s="80"/>
      <c r="WDE926" s="80"/>
      <c r="WDF926" s="80"/>
      <c r="WDG926" s="80"/>
      <c r="WDH926" s="80"/>
      <c r="WDI926" s="80"/>
      <c r="WDJ926" s="80"/>
      <c r="WDK926" s="80"/>
      <c r="WDL926" s="80"/>
      <c r="WDM926" s="80"/>
      <c r="WDN926" s="80"/>
      <c r="WDO926" s="80"/>
      <c r="WDP926" s="80"/>
      <c r="WDQ926" s="80"/>
      <c r="WDR926" s="80"/>
      <c r="WDS926" s="80"/>
      <c r="WDT926" s="80"/>
      <c r="WDU926" s="80"/>
      <c r="WDV926" s="80"/>
      <c r="WDW926" s="80"/>
      <c r="WDX926" s="80"/>
      <c r="WDY926" s="80"/>
      <c r="WDZ926" s="80"/>
      <c r="WEA926" s="80"/>
      <c r="WEB926" s="80"/>
      <c r="WEC926" s="80"/>
      <c r="WED926" s="80"/>
      <c r="WEE926" s="80"/>
      <c r="WEF926" s="80"/>
      <c r="WEG926" s="80"/>
      <c r="WEH926" s="80"/>
      <c r="WEI926" s="80"/>
      <c r="WEJ926" s="80"/>
      <c r="WEK926" s="80"/>
      <c r="WEL926" s="80"/>
      <c r="WEM926" s="80"/>
      <c r="WEN926" s="80"/>
      <c r="WEO926" s="80"/>
      <c r="WEP926" s="80"/>
      <c r="WEQ926" s="80"/>
      <c r="WER926" s="80"/>
      <c r="WES926" s="80"/>
      <c r="WET926" s="80"/>
      <c r="WEU926" s="80"/>
      <c r="WEV926" s="80"/>
      <c r="WEW926" s="80"/>
      <c r="WEX926" s="80"/>
      <c r="WEY926" s="80"/>
      <c r="WEZ926" s="80"/>
      <c r="WFA926" s="80"/>
      <c r="WFB926" s="80"/>
      <c r="WFC926" s="80"/>
      <c r="WFD926" s="80"/>
      <c r="WFE926" s="80"/>
      <c r="WFF926" s="80"/>
      <c r="WFG926" s="80"/>
      <c r="WFH926" s="80"/>
      <c r="WFI926" s="80"/>
      <c r="WFJ926" s="80"/>
      <c r="WFK926" s="80"/>
      <c r="WFL926" s="80"/>
      <c r="WFM926" s="80"/>
      <c r="WFN926" s="80"/>
      <c r="WFO926" s="80"/>
      <c r="WFP926" s="80"/>
      <c r="WFQ926" s="80"/>
      <c r="WFR926" s="80"/>
      <c r="WFS926" s="80"/>
      <c r="WFT926" s="80"/>
      <c r="WFU926" s="80"/>
      <c r="WFV926" s="80"/>
      <c r="WFW926" s="80"/>
      <c r="WFX926" s="80"/>
      <c r="WFY926" s="80"/>
      <c r="WFZ926" s="80"/>
      <c r="WGA926" s="80"/>
      <c r="WGB926" s="80"/>
      <c r="WGC926" s="80"/>
      <c r="WGD926" s="80"/>
      <c r="WGE926" s="80"/>
      <c r="WGF926" s="80"/>
      <c r="WGG926" s="80"/>
      <c r="WGH926" s="80"/>
      <c r="WGI926" s="80"/>
      <c r="WGJ926" s="80"/>
      <c r="WGK926" s="80"/>
      <c r="WGL926" s="80"/>
      <c r="WGM926" s="80"/>
      <c r="WGN926" s="80"/>
      <c r="WGO926" s="80"/>
      <c r="WGP926" s="80"/>
      <c r="WGQ926" s="80"/>
      <c r="WGR926" s="80"/>
      <c r="WGS926" s="80"/>
      <c r="WGT926" s="80"/>
      <c r="WGU926" s="80"/>
      <c r="WGV926" s="80"/>
      <c r="WGW926" s="80"/>
      <c r="WGX926" s="80"/>
      <c r="WGY926" s="80"/>
      <c r="WGZ926" s="80"/>
      <c r="WHA926" s="80"/>
      <c r="WHB926" s="80"/>
      <c r="WHC926" s="80"/>
      <c r="WHD926" s="80"/>
      <c r="WHE926" s="80"/>
      <c r="WHF926" s="80"/>
      <c r="WHG926" s="80"/>
      <c r="WHH926" s="80"/>
      <c r="WHI926" s="80"/>
      <c r="WHJ926" s="80"/>
      <c r="WHK926" s="80"/>
      <c r="WHL926" s="80"/>
      <c r="WHM926" s="80"/>
      <c r="WHN926" s="80"/>
      <c r="WHO926" s="80"/>
      <c r="WHP926" s="80"/>
      <c r="WHQ926" s="80"/>
      <c r="WHR926" s="80"/>
      <c r="WHS926" s="80"/>
      <c r="WHT926" s="80"/>
      <c r="WHU926" s="80"/>
      <c r="WHV926" s="80"/>
      <c r="WHW926" s="80"/>
      <c r="WHX926" s="80"/>
      <c r="WHY926" s="80"/>
      <c r="WHZ926" s="80"/>
      <c r="WIA926" s="80"/>
      <c r="WIB926" s="80"/>
      <c r="WIC926" s="80"/>
      <c r="WID926" s="80"/>
      <c r="WIE926" s="80"/>
      <c r="WIF926" s="80"/>
      <c r="WIG926" s="80"/>
      <c r="WIH926" s="80"/>
      <c r="WII926" s="80"/>
      <c r="WIJ926" s="80"/>
      <c r="WIK926" s="80"/>
      <c r="WIL926" s="80"/>
      <c r="WIM926" s="80"/>
      <c r="WIN926" s="80"/>
      <c r="WIO926" s="80"/>
      <c r="WIP926" s="80"/>
      <c r="WIQ926" s="80"/>
      <c r="WIR926" s="80"/>
      <c r="WIS926" s="80"/>
      <c r="WIT926" s="80"/>
      <c r="WIU926" s="80"/>
      <c r="WIV926" s="80"/>
      <c r="WIW926" s="80"/>
      <c r="WIX926" s="80"/>
      <c r="WIY926" s="80"/>
      <c r="WIZ926" s="80"/>
      <c r="WJA926" s="80"/>
      <c r="WJB926" s="80"/>
      <c r="WJC926" s="80"/>
      <c r="WJD926" s="80"/>
      <c r="WJE926" s="80"/>
      <c r="WJF926" s="80"/>
      <c r="WJG926" s="80"/>
      <c r="WJH926" s="80"/>
      <c r="WJI926" s="80"/>
      <c r="WJJ926" s="80"/>
      <c r="WJK926" s="80"/>
      <c r="WJL926" s="80"/>
      <c r="WJM926" s="80"/>
      <c r="WJN926" s="80"/>
      <c r="WJO926" s="80"/>
      <c r="WJP926" s="80"/>
      <c r="WJQ926" s="80"/>
      <c r="WJR926" s="80"/>
      <c r="WJS926" s="80"/>
      <c r="WJT926" s="80"/>
      <c r="WJU926" s="80"/>
      <c r="WJV926" s="80"/>
      <c r="WJW926" s="80"/>
      <c r="WJX926" s="80"/>
      <c r="WJY926" s="80"/>
      <c r="WJZ926" s="80"/>
      <c r="WKA926" s="80"/>
      <c r="WKB926" s="80"/>
      <c r="WKC926" s="80"/>
      <c r="WKD926" s="80"/>
      <c r="WKE926" s="80"/>
      <c r="WKF926" s="80"/>
      <c r="WKG926" s="80"/>
      <c r="WKH926" s="80"/>
      <c r="WKI926" s="80"/>
      <c r="WKJ926" s="80"/>
      <c r="WKK926" s="80"/>
      <c r="WKL926" s="80"/>
      <c r="WKM926" s="80"/>
      <c r="WKN926" s="80"/>
      <c r="WKO926" s="80"/>
      <c r="WKP926" s="80"/>
      <c r="WKQ926" s="80"/>
      <c r="WKR926" s="80"/>
      <c r="WKS926" s="80"/>
      <c r="WKT926" s="80"/>
      <c r="WKU926" s="80"/>
      <c r="WKV926" s="80"/>
      <c r="WKW926" s="80"/>
      <c r="WKX926" s="80"/>
      <c r="WKY926" s="80"/>
      <c r="WKZ926" s="80"/>
      <c r="WLA926" s="80"/>
      <c r="WLB926" s="80"/>
      <c r="WLC926" s="80"/>
      <c r="WLD926" s="80"/>
      <c r="WLE926" s="80"/>
      <c r="WLF926" s="80"/>
      <c r="WLG926" s="80"/>
      <c r="WLH926" s="80"/>
      <c r="WLI926" s="80"/>
      <c r="WLJ926" s="80"/>
      <c r="WLK926" s="80"/>
      <c r="WLL926" s="80"/>
      <c r="WLM926" s="80"/>
      <c r="WLN926" s="80"/>
      <c r="WLO926" s="80"/>
      <c r="WLP926" s="80"/>
      <c r="WLQ926" s="80"/>
      <c r="WLR926" s="80"/>
      <c r="WLS926" s="80"/>
      <c r="WLT926" s="80"/>
      <c r="WLU926" s="80"/>
      <c r="WLV926" s="80"/>
      <c r="WLW926" s="80"/>
      <c r="WLX926" s="80"/>
      <c r="WLY926" s="80"/>
      <c r="WLZ926" s="80"/>
      <c r="WMA926" s="80"/>
      <c r="WMB926" s="80"/>
      <c r="WMC926" s="80"/>
      <c r="WMD926" s="80"/>
      <c r="WME926" s="80"/>
      <c r="WMF926" s="80"/>
      <c r="WMG926" s="80"/>
      <c r="WMH926" s="80"/>
      <c r="WMI926" s="80"/>
      <c r="WMJ926" s="80"/>
      <c r="WMK926" s="80"/>
      <c r="WML926" s="80"/>
      <c r="WMM926" s="80"/>
      <c r="WMN926" s="80"/>
      <c r="WMO926" s="80"/>
      <c r="WMP926" s="80"/>
      <c r="WMQ926" s="80"/>
      <c r="WMR926" s="80"/>
      <c r="WMS926" s="80"/>
      <c r="WMT926" s="80"/>
      <c r="WMU926" s="80"/>
      <c r="WMV926" s="80"/>
      <c r="WMW926" s="80"/>
      <c r="WMX926" s="80"/>
      <c r="WMY926" s="80"/>
      <c r="WMZ926" s="80"/>
      <c r="WNA926" s="80"/>
      <c r="WNB926" s="80"/>
      <c r="WNC926" s="80"/>
      <c r="WND926" s="80"/>
      <c r="WNE926" s="80"/>
      <c r="WNF926" s="80"/>
      <c r="WNG926" s="80"/>
      <c r="WNH926" s="80"/>
      <c r="WNI926" s="80"/>
      <c r="WNJ926" s="80"/>
      <c r="WNK926" s="80"/>
      <c r="WNL926" s="80"/>
      <c r="WNM926" s="80"/>
      <c r="WNN926" s="80"/>
      <c r="WNO926" s="80"/>
      <c r="WNP926" s="80"/>
      <c r="WNQ926" s="80"/>
      <c r="WNR926" s="80"/>
      <c r="WNS926" s="80"/>
      <c r="WNT926" s="80"/>
      <c r="WNU926" s="80"/>
      <c r="WNV926" s="80"/>
      <c r="WNW926" s="80"/>
      <c r="WNX926" s="80"/>
      <c r="WNY926" s="80"/>
      <c r="WNZ926" s="80"/>
      <c r="WOA926" s="80"/>
      <c r="WOB926" s="80"/>
      <c r="WOC926" s="80"/>
      <c r="WOD926" s="80"/>
      <c r="WOE926" s="80"/>
      <c r="WOF926" s="80"/>
      <c r="WOG926" s="80"/>
      <c r="WOH926" s="80"/>
      <c r="WOI926" s="80"/>
      <c r="WOJ926" s="80"/>
      <c r="WOK926" s="80"/>
      <c r="WOL926" s="80"/>
      <c r="WOM926" s="80"/>
      <c r="WON926" s="80"/>
      <c r="WOO926" s="80"/>
      <c r="WOP926" s="80"/>
      <c r="WOQ926" s="80"/>
      <c r="WOR926" s="80"/>
      <c r="WOS926" s="80"/>
      <c r="WOT926" s="80"/>
      <c r="WOU926" s="80"/>
      <c r="WOV926" s="80"/>
      <c r="WOW926" s="80"/>
      <c r="WOX926" s="80"/>
      <c r="WOY926" s="80"/>
      <c r="WOZ926" s="80"/>
      <c r="WPA926" s="80"/>
      <c r="WPB926" s="80"/>
      <c r="WPC926" s="80"/>
      <c r="WPD926" s="80"/>
      <c r="WPE926" s="80"/>
      <c r="WPF926" s="80"/>
      <c r="WPG926" s="80"/>
      <c r="WPH926" s="80"/>
      <c r="WPI926" s="80"/>
      <c r="WPJ926" s="80"/>
      <c r="WPK926" s="80"/>
      <c r="WPL926" s="80"/>
      <c r="WPM926" s="80"/>
      <c r="WPN926" s="80"/>
      <c r="WPO926" s="80"/>
      <c r="WPP926" s="80"/>
      <c r="WPQ926" s="80"/>
      <c r="WPR926" s="80"/>
      <c r="WPS926" s="80"/>
      <c r="WPT926" s="80"/>
      <c r="WPU926" s="80"/>
      <c r="WPV926" s="80"/>
      <c r="WPW926" s="80"/>
      <c r="WPX926" s="80"/>
      <c r="WPY926" s="80"/>
      <c r="WPZ926" s="80"/>
      <c r="WQA926" s="80"/>
      <c r="WQB926" s="80"/>
      <c r="WQC926" s="80"/>
      <c r="WQD926" s="80"/>
      <c r="WQE926" s="80"/>
      <c r="WQF926" s="80"/>
      <c r="WQG926" s="80"/>
      <c r="WQH926" s="80"/>
      <c r="WQI926" s="80"/>
      <c r="WQJ926" s="80"/>
      <c r="WQK926" s="80"/>
      <c r="WQL926" s="80"/>
      <c r="WQM926" s="80"/>
      <c r="WQN926" s="80"/>
      <c r="WQO926" s="80"/>
      <c r="WQP926" s="80"/>
      <c r="WQQ926" s="80"/>
      <c r="WQR926" s="80"/>
      <c r="WQS926" s="80"/>
      <c r="WQT926" s="80"/>
      <c r="WQU926" s="80"/>
      <c r="WQV926" s="80"/>
      <c r="WQW926" s="80"/>
      <c r="WQX926" s="80"/>
      <c r="WQY926" s="80"/>
      <c r="WQZ926" s="80"/>
      <c r="WRA926" s="80"/>
      <c r="WRB926" s="80"/>
      <c r="WRC926" s="80"/>
      <c r="WRD926" s="80"/>
      <c r="WRE926" s="80"/>
      <c r="WRF926" s="80"/>
      <c r="WRG926" s="80"/>
      <c r="WRH926" s="80"/>
      <c r="WRI926" s="80"/>
      <c r="WRJ926" s="80"/>
      <c r="WRK926" s="80"/>
      <c r="WRL926" s="80"/>
      <c r="WRM926" s="80"/>
      <c r="WRN926" s="80"/>
      <c r="WRO926" s="80"/>
      <c r="WRP926" s="80"/>
      <c r="WRQ926" s="80"/>
      <c r="WRR926" s="80"/>
      <c r="WRS926" s="80"/>
      <c r="WRT926" s="80"/>
      <c r="WRU926" s="80"/>
      <c r="WRV926" s="80"/>
      <c r="WRW926" s="80"/>
      <c r="WRX926" s="80"/>
      <c r="WRY926" s="80"/>
      <c r="WRZ926" s="80"/>
      <c r="WSA926" s="80"/>
      <c r="WSB926" s="80"/>
      <c r="WSC926" s="80"/>
      <c r="WSD926" s="80"/>
      <c r="WSE926" s="80"/>
      <c r="WSF926" s="80"/>
      <c r="WSG926" s="80"/>
      <c r="WSH926" s="80"/>
      <c r="WSI926" s="80"/>
      <c r="WSJ926" s="80"/>
      <c r="WSK926" s="80"/>
      <c r="WSL926" s="80"/>
      <c r="WSM926" s="80"/>
      <c r="WSN926" s="80"/>
      <c r="WSO926" s="80"/>
      <c r="WSP926" s="80"/>
      <c r="WSQ926" s="80"/>
      <c r="WSR926" s="80"/>
      <c r="WSS926" s="80"/>
      <c r="WST926" s="80"/>
      <c r="WSU926" s="80"/>
      <c r="WSV926" s="80"/>
      <c r="WSW926" s="80"/>
      <c r="WSX926" s="80"/>
      <c r="WSY926" s="80"/>
      <c r="WSZ926" s="80"/>
      <c r="WTA926" s="80"/>
      <c r="WTB926" s="80"/>
      <c r="WTC926" s="80"/>
      <c r="WTD926" s="80"/>
      <c r="WTE926" s="80"/>
      <c r="WTF926" s="80"/>
      <c r="WTG926" s="80"/>
      <c r="WTH926" s="80"/>
      <c r="WTI926" s="80"/>
      <c r="WTJ926" s="80"/>
      <c r="WTK926" s="80"/>
      <c r="WTL926" s="80"/>
      <c r="WTM926" s="80"/>
      <c r="WTN926" s="80"/>
      <c r="WTO926" s="80"/>
      <c r="WTP926" s="80"/>
      <c r="WTQ926" s="80"/>
      <c r="WTR926" s="80"/>
      <c r="WTS926" s="80"/>
      <c r="WTT926" s="80"/>
      <c r="WTU926" s="80"/>
      <c r="WTV926" s="80"/>
      <c r="WTW926" s="80"/>
      <c r="WTX926" s="80"/>
      <c r="WTY926" s="80"/>
      <c r="WTZ926" s="80"/>
      <c r="WUA926" s="80"/>
      <c r="WUB926" s="80"/>
      <c r="WUC926" s="80"/>
      <c r="WUD926" s="80"/>
      <c r="WUE926" s="80"/>
      <c r="WUF926" s="80"/>
      <c r="WUG926" s="80"/>
      <c r="WUH926" s="80"/>
      <c r="WUI926" s="80"/>
      <c r="WUJ926" s="80"/>
      <c r="WUK926" s="80"/>
      <c r="WUL926" s="80"/>
      <c r="WUM926" s="80"/>
      <c r="WUN926" s="80"/>
      <c r="WUO926" s="80"/>
      <c r="WUP926" s="80"/>
      <c r="WUQ926" s="80"/>
      <c r="WUR926" s="80"/>
      <c r="WUS926" s="80"/>
      <c r="WUT926" s="80"/>
      <c r="WUU926" s="80"/>
      <c r="WUV926" s="80"/>
      <c r="WUW926" s="80"/>
      <c r="WUX926" s="80"/>
      <c r="WUY926" s="80"/>
      <c r="WUZ926" s="80"/>
      <c r="WVA926" s="80"/>
      <c r="WVB926" s="80"/>
      <c r="WVC926" s="80"/>
      <c r="WVD926" s="80"/>
      <c r="WVE926" s="80"/>
      <c r="WVF926" s="80"/>
      <c r="WVG926" s="80"/>
      <c r="WVH926" s="80"/>
      <c r="WVI926" s="80"/>
      <c r="WVJ926" s="80"/>
      <c r="WVK926" s="80"/>
      <c r="WVL926" s="80"/>
      <c r="WVM926" s="80"/>
      <c r="WVN926" s="80"/>
      <c r="WVO926" s="80"/>
      <c r="WVP926" s="80"/>
      <c r="WVQ926" s="80"/>
      <c r="WVR926" s="80"/>
      <c r="WVS926" s="80"/>
      <c r="WVT926" s="80"/>
      <c r="WVU926" s="80"/>
      <c r="WVV926" s="80"/>
      <c r="WVW926" s="80"/>
      <c r="WVX926" s="80"/>
      <c r="WVY926" s="80"/>
      <c r="WVZ926" s="80"/>
      <c r="WWA926" s="80"/>
      <c r="WWB926" s="80"/>
      <c r="WWC926" s="80"/>
      <c r="WWD926" s="80"/>
      <c r="WWE926" s="80"/>
      <c r="WWF926" s="80"/>
      <c r="WWG926" s="80"/>
      <c r="WWH926" s="80"/>
      <c r="WWI926" s="80"/>
      <c r="WWJ926" s="80"/>
      <c r="WWK926" s="80"/>
      <c r="WWL926" s="80"/>
      <c r="WWM926" s="80"/>
      <c r="WWN926" s="80"/>
      <c r="WWO926" s="80"/>
      <c r="WWP926" s="80"/>
      <c r="WWQ926" s="80"/>
      <c r="WWR926" s="80"/>
      <c r="WWS926" s="80"/>
      <c r="WWT926" s="80"/>
      <c r="WWU926" s="80"/>
      <c r="WWV926" s="80"/>
      <c r="WWW926" s="80"/>
      <c r="WWX926" s="80"/>
      <c r="WWY926" s="80"/>
      <c r="WWZ926" s="80"/>
      <c r="WXA926" s="80"/>
      <c r="WXB926" s="80"/>
      <c r="WXC926" s="80"/>
      <c r="WXD926" s="80"/>
      <c r="WXE926" s="80"/>
      <c r="WXF926" s="80"/>
      <c r="WXG926" s="80"/>
      <c r="WXH926" s="80"/>
      <c r="WXI926" s="80"/>
      <c r="WXJ926" s="80"/>
      <c r="WXK926" s="80"/>
      <c r="WXL926" s="80"/>
      <c r="WXM926" s="80"/>
      <c r="WXN926" s="80"/>
      <c r="WXO926" s="80"/>
      <c r="WXP926" s="80"/>
      <c r="WXQ926" s="80"/>
      <c r="WXR926" s="80"/>
      <c r="WXS926" s="80"/>
      <c r="WXT926" s="80"/>
      <c r="WXU926" s="80"/>
      <c r="WXV926" s="80"/>
      <c r="WXW926" s="80"/>
      <c r="WXX926" s="80"/>
      <c r="WXY926" s="80"/>
      <c r="WXZ926" s="80"/>
      <c r="WYA926" s="80"/>
      <c r="WYB926" s="80"/>
      <c r="WYC926" s="80"/>
      <c r="WYD926" s="80"/>
      <c r="WYE926" s="80"/>
      <c r="WYF926" s="80"/>
      <c r="WYG926" s="80"/>
      <c r="WYH926" s="80"/>
      <c r="WYI926" s="80"/>
      <c r="WYJ926" s="80"/>
      <c r="WYK926" s="80"/>
      <c r="WYL926" s="80"/>
      <c r="WYM926" s="80"/>
      <c r="WYN926" s="80"/>
      <c r="WYO926" s="80"/>
      <c r="WYP926" s="80"/>
      <c r="WYQ926" s="80"/>
      <c r="WYR926" s="80"/>
      <c r="WYS926" s="80"/>
      <c r="WYT926" s="80"/>
      <c r="WYU926" s="80"/>
      <c r="WYV926" s="80"/>
      <c r="WYW926" s="80"/>
      <c r="WYX926" s="80"/>
      <c r="WYY926" s="80"/>
      <c r="WYZ926" s="80"/>
      <c r="WZA926" s="80"/>
      <c r="WZB926" s="80"/>
      <c r="WZC926" s="80"/>
      <c r="WZD926" s="80"/>
      <c r="WZE926" s="80"/>
      <c r="WZF926" s="80"/>
      <c r="WZG926" s="80"/>
      <c r="WZH926" s="80"/>
      <c r="WZI926" s="80"/>
      <c r="WZJ926" s="80"/>
      <c r="WZK926" s="80"/>
      <c r="WZL926" s="80"/>
      <c r="WZM926" s="80"/>
      <c r="WZN926" s="80"/>
      <c r="WZO926" s="80"/>
      <c r="WZP926" s="80"/>
      <c r="WZQ926" s="80"/>
      <c r="WZR926" s="80"/>
      <c r="WZS926" s="80"/>
      <c r="WZT926" s="80"/>
      <c r="WZU926" s="80"/>
      <c r="WZV926" s="80"/>
      <c r="WZW926" s="80"/>
      <c r="WZX926" s="80"/>
      <c r="WZY926" s="80"/>
      <c r="WZZ926" s="80"/>
      <c r="XAA926" s="80"/>
      <c r="XAB926" s="80"/>
      <c r="XAC926" s="80"/>
      <c r="XAD926" s="80"/>
      <c r="XAE926" s="80"/>
      <c r="XAF926" s="80"/>
      <c r="XAG926" s="80"/>
      <c r="XAH926" s="80"/>
      <c r="XAI926" s="80"/>
      <c r="XAJ926" s="80"/>
      <c r="XAK926" s="80"/>
      <c r="XAL926" s="80"/>
      <c r="XAM926" s="80"/>
      <c r="XAN926" s="80"/>
      <c r="XAO926" s="80"/>
      <c r="XAP926" s="80"/>
      <c r="XAQ926" s="80"/>
      <c r="XAR926" s="80"/>
      <c r="XAS926" s="80"/>
      <c r="XAT926" s="80"/>
      <c r="XAU926" s="80"/>
      <c r="XAV926" s="80"/>
      <c r="XAW926" s="80"/>
      <c r="XAX926" s="80"/>
      <c r="XAY926" s="80"/>
      <c r="XAZ926" s="80"/>
      <c r="XBA926" s="80"/>
      <c r="XBB926" s="80"/>
      <c r="XBC926" s="80"/>
      <c r="XBD926" s="80"/>
      <c r="XBE926" s="80"/>
      <c r="XBF926" s="80"/>
      <c r="XBG926" s="80"/>
      <c r="XBH926" s="80"/>
      <c r="XBI926" s="80"/>
      <c r="XBJ926" s="80"/>
      <c r="XBK926" s="80"/>
      <c r="XBL926" s="80"/>
      <c r="XBM926" s="80"/>
      <c r="XBN926" s="80"/>
      <c r="XBO926" s="80"/>
      <c r="XBP926" s="80"/>
      <c r="XBQ926" s="80"/>
      <c r="XBR926" s="80"/>
      <c r="XBS926" s="80"/>
      <c r="XBT926" s="80"/>
      <c r="XBU926" s="80"/>
      <c r="XBV926" s="80"/>
      <c r="XBW926" s="80"/>
      <c r="XBX926" s="80"/>
      <c r="XBY926" s="80"/>
      <c r="XBZ926" s="80"/>
      <c r="XCA926" s="80"/>
      <c r="XCB926" s="80"/>
      <c r="XCC926" s="80"/>
      <c r="XCD926" s="80"/>
      <c r="XCE926" s="80"/>
      <c r="XCF926" s="80"/>
      <c r="XCG926" s="80"/>
      <c r="XCH926" s="80"/>
      <c r="XCI926" s="80"/>
      <c r="XCJ926" s="80"/>
      <c r="XCK926" s="80"/>
      <c r="XCL926" s="80"/>
      <c r="XCM926" s="80"/>
      <c r="XCN926" s="80"/>
      <c r="XCO926" s="80"/>
      <c r="XCP926" s="80"/>
      <c r="XCQ926" s="80"/>
      <c r="XCR926" s="80"/>
      <c r="XCS926" s="80"/>
      <c r="XCT926" s="80"/>
      <c r="XCU926" s="80"/>
      <c r="XCV926" s="80"/>
      <c r="XCW926" s="80"/>
      <c r="XCX926" s="80"/>
      <c r="XCY926" s="80"/>
      <c r="XCZ926" s="80"/>
      <c r="XDA926" s="80"/>
      <c r="XDB926" s="80"/>
      <c r="XDC926" s="80"/>
      <c r="XDD926" s="80"/>
      <c r="XDE926" s="80"/>
      <c r="XDF926" s="80"/>
      <c r="XDG926" s="80"/>
      <c r="XDH926" s="80"/>
      <c r="XDI926" s="80"/>
      <c r="XDJ926" s="80"/>
      <c r="XDK926" s="80"/>
      <c r="XDL926" s="80"/>
      <c r="XDM926" s="80"/>
      <c r="XDN926" s="80"/>
      <c r="XDO926" s="80"/>
      <c r="XDP926" s="80"/>
      <c r="XDQ926" s="80"/>
      <c r="XDR926" s="80"/>
      <c r="XDS926" s="80"/>
      <c r="XDT926" s="80"/>
      <c r="XDU926" s="80"/>
      <c r="XDV926" s="80"/>
      <c r="XDW926" s="80"/>
      <c r="XDX926" s="80"/>
      <c r="XDY926" s="80"/>
      <c r="XDZ926" s="80"/>
      <c r="XEA926" s="80"/>
      <c r="XEB926" s="80"/>
      <c r="XEC926" s="80"/>
      <c r="XED926" s="80"/>
      <c r="XEE926" s="80"/>
      <c r="XEF926" s="80"/>
      <c r="XEG926" s="80"/>
      <c r="XEH926" s="80"/>
      <c r="XEI926" s="80"/>
      <c r="XEJ926" s="80"/>
      <c r="XEK926" s="80"/>
      <c r="XEL926" s="80"/>
      <c r="XEM926" s="80"/>
      <c r="XEN926" s="80"/>
      <c r="XEO926" s="80"/>
      <c r="XEP926" s="80"/>
      <c r="XEQ926" s="80"/>
      <c r="XER926" s="80"/>
      <c r="XES926" s="80"/>
      <c r="XET926" s="80"/>
      <c r="XEU926" s="80"/>
      <c r="XEV926" s="80"/>
      <c r="XEW926" s="80"/>
      <c r="XEX926" s="80"/>
      <c r="XEY926" s="80"/>
      <c r="XEZ926" s="80"/>
      <c r="XFA926" s="80"/>
    </row>
    <row r="927" spans="1:16381" s="87" customFormat="1" ht="14.15" customHeight="1" x14ac:dyDescent="0.2">
      <c r="A927" s="327"/>
      <c r="B927" s="144" t="s">
        <v>4374</v>
      </c>
      <c r="C927" s="913"/>
      <c r="D927" s="913"/>
      <c r="E927" s="913"/>
      <c r="F927" s="913"/>
      <c r="G927" s="913"/>
      <c r="H927" s="913"/>
      <c r="I927" s="913"/>
      <c r="J927" s="913"/>
      <c r="K927" s="913"/>
      <c r="L927" s="913"/>
      <c r="M927" s="913"/>
      <c r="N927" s="913"/>
      <c r="O927" s="913"/>
      <c r="P927" s="913"/>
      <c r="Q927" s="913"/>
      <c r="R927" s="913"/>
      <c r="S927" s="913"/>
      <c r="T927" s="913"/>
      <c r="U927" s="913"/>
      <c r="V927" s="913"/>
      <c r="W927" s="913"/>
      <c r="X927" s="913"/>
      <c r="Y927" s="913"/>
      <c r="Z927" s="913"/>
      <c r="AA927" s="913"/>
      <c r="AB927" s="913"/>
      <c r="AC927" s="913"/>
      <c r="AD927" s="913"/>
      <c r="AE927" s="913"/>
      <c r="AF927" s="913"/>
      <c r="AG927" s="913"/>
      <c r="AH927" s="913"/>
      <c r="AI927" s="913"/>
      <c r="AJ927" s="913"/>
      <c r="AK927" s="913"/>
      <c r="AL927" s="913"/>
      <c r="AM927" s="85" t="s">
        <v>654</v>
      </c>
      <c r="AN927" s="85"/>
      <c r="AO927" s="85"/>
      <c r="AP927" s="85"/>
      <c r="AQ927" s="85"/>
      <c r="AR927" s="85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  <c r="BR927" s="99"/>
      <c r="BS927" s="99"/>
      <c r="BT927" s="99"/>
      <c r="BU927" s="99"/>
      <c r="BV927" s="99"/>
      <c r="BW927" s="99"/>
      <c r="BX927" s="99"/>
      <c r="BY927" s="99"/>
      <c r="BZ927" s="99"/>
      <c r="CA927" s="99"/>
      <c r="CB927" s="99"/>
      <c r="CC927" s="99"/>
      <c r="CD927" s="99"/>
      <c r="CE927" s="99"/>
      <c r="CF927" s="99"/>
      <c r="CG927" s="99"/>
      <c r="CH927" s="99"/>
      <c r="CI927" s="99"/>
      <c r="CJ927" s="99"/>
      <c r="CK927" s="99"/>
      <c r="CL927" s="99"/>
      <c r="CM927" s="99"/>
      <c r="CN927" s="99"/>
      <c r="CO927" s="99"/>
      <c r="CP927" s="99"/>
      <c r="CQ927" s="99"/>
      <c r="CR927" s="99"/>
      <c r="CS927" s="99"/>
      <c r="CT927" s="99"/>
      <c r="CU927" s="99"/>
      <c r="CV927" s="99"/>
      <c r="CW927" s="99"/>
      <c r="CX927" s="99"/>
      <c r="CY927" s="99"/>
      <c r="CZ927" s="99"/>
      <c r="DA927" s="99"/>
      <c r="DB927" s="99"/>
      <c r="DC927" s="99"/>
      <c r="DD927" s="99"/>
      <c r="DE927" s="99"/>
      <c r="DF927" s="99"/>
      <c r="DG927" s="99"/>
      <c r="DH927" s="99"/>
      <c r="DI927" s="99"/>
      <c r="DJ927" s="99"/>
      <c r="DK927" s="99"/>
      <c r="DL927" s="99"/>
      <c r="DM927" s="99"/>
      <c r="DN927" s="99"/>
      <c r="DO927" s="99"/>
      <c r="DP927" s="99"/>
      <c r="DQ927" s="99"/>
      <c r="DR927" s="99"/>
      <c r="DS927" s="99"/>
      <c r="DT927" s="99"/>
      <c r="DU927" s="99"/>
      <c r="DV927" s="99"/>
      <c r="DW927" s="99"/>
      <c r="DX927" s="99"/>
      <c r="DY927" s="99"/>
      <c r="DZ927" s="99"/>
      <c r="EA927" s="99"/>
      <c r="EB927" s="99"/>
      <c r="EC927" s="99"/>
      <c r="ED927" s="99"/>
      <c r="EE927" s="99"/>
      <c r="EF927" s="99"/>
      <c r="EG927" s="99"/>
      <c r="EH927" s="99"/>
      <c r="EI927" s="99"/>
      <c r="EJ927" s="99"/>
      <c r="EK927" s="99"/>
      <c r="EL927" s="99"/>
      <c r="EM927" s="99"/>
      <c r="EN927" s="99"/>
      <c r="EO927" s="99"/>
      <c r="EP927" s="99"/>
      <c r="EQ927" s="99"/>
      <c r="ER927" s="99"/>
      <c r="ES927" s="99"/>
      <c r="ET927" s="99"/>
      <c r="EU927" s="99"/>
      <c r="EV927" s="99"/>
      <c r="EW927" s="99"/>
      <c r="EX927" s="99"/>
      <c r="EY927" s="99"/>
      <c r="EZ927" s="99"/>
      <c r="FA927" s="99"/>
      <c r="FB927" s="99"/>
      <c r="FC927" s="99"/>
      <c r="FD927" s="99"/>
      <c r="FE927" s="99"/>
      <c r="FF927" s="99"/>
      <c r="FG927" s="99"/>
      <c r="FH927" s="99"/>
      <c r="FI927" s="99"/>
      <c r="FJ927" s="99"/>
      <c r="FK927" s="99"/>
      <c r="FL927" s="99"/>
      <c r="FM927" s="99"/>
      <c r="FN927" s="99"/>
      <c r="FO927" s="99"/>
      <c r="FP927" s="99"/>
      <c r="FQ927" s="99"/>
      <c r="FR927" s="99"/>
      <c r="FS927" s="99"/>
      <c r="FT927" s="99"/>
      <c r="FU927" s="99"/>
      <c r="FV927" s="99"/>
      <c r="FW927" s="99"/>
      <c r="FX927" s="99"/>
      <c r="FY927" s="99"/>
      <c r="FZ927" s="99"/>
      <c r="GA927" s="99"/>
      <c r="GB927" s="99"/>
      <c r="GC927" s="99"/>
      <c r="GD927" s="99"/>
      <c r="GE927" s="99"/>
      <c r="GF927" s="99"/>
      <c r="GG927" s="99"/>
      <c r="GH927" s="99"/>
      <c r="GI927" s="99"/>
      <c r="GJ927" s="99"/>
      <c r="GK927" s="99"/>
      <c r="GL927" s="99"/>
      <c r="GM927" s="99"/>
      <c r="GN927" s="99"/>
      <c r="GO927" s="99"/>
      <c r="GP927" s="99"/>
      <c r="GQ927" s="99"/>
      <c r="GR927" s="99"/>
      <c r="GS927" s="99"/>
      <c r="GT927" s="99"/>
      <c r="GU927" s="99"/>
      <c r="GV927" s="99"/>
      <c r="GW927" s="99"/>
      <c r="GX927" s="99"/>
      <c r="GY927" s="99"/>
      <c r="GZ927" s="99"/>
      <c r="HA927" s="99"/>
      <c r="HB927" s="99"/>
      <c r="HC927" s="99"/>
      <c r="HD927" s="99"/>
      <c r="HE927" s="99"/>
      <c r="HF927" s="99"/>
      <c r="HG927" s="99"/>
      <c r="HH927" s="99"/>
      <c r="HI927" s="99"/>
      <c r="HJ927" s="99"/>
      <c r="HK927" s="99"/>
      <c r="HL927" s="99"/>
      <c r="HM927" s="99"/>
      <c r="HN927" s="99"/>
      <c r="HO927" s="99"/>
      <c r="HP927" s="99"/>
      <c r="HQ927" s="99"/>
      <c r="HR927" s="99"/>
      <c r="HS927" s="99"/>
      <c r="HT927" s="99"/>
      <c r="HU927" s="99"/>
      <c r="HV927" s="99"/>
      <c r="HW927" s="99"/>
      <c r="HX927" s="99"/>
      <c r="HY927" s="99"/>
      <c r="HZ927" s="99"/>
      <c r="IA927" s="99"/>
      <c r="IB927" s="99"/>
      <c r="IC927" s="99"/>
      <c r="ID927" s="99"/>
      <c r="IE927" s="99"/>
      <c r="IF927" s="99"/>
      <c r="IG927" s="99"/>
      <c r="IH927" s="99"/>
      <c r="II927" s="99"/>
      <c r="IJ927" s="99"/>
      <c r="IK927" s="99"/>
      <c r="IL927" s="99"/>
      <c r="IM927" s="99"/>
      <c r="IN927" s="99"/>
      <c r="IO927" s="99"/>
      <c r="IP927" s="99"/>
      <c r="IQ927" s="99"/>
      <c r="IR927" s="99"/>
      <c r="IS927" s="99"/>
      <c r="IT927" s="99"/>
      <c r="IU927" s="99"/>
      <c r="IV927" s="99"/>
      <c r="IW927" s="99"/>
      <c r="IX927" s="99"/>
      <c r="IY927" s="99"/>
      <c r="IZ927" s="99"/>
      <c r="JA927" s="99"/>
      <c r="JB927" s="99"/>
      <c r="JC927" s="99"/>
      <c r="JD927" s="99"/>
      <c r="JE927" s="99"/>
      <c r="JF927" s="99"/>
      <c r="JG927" s="99"/>
      <c r="JH927" s="99"/>
      <c r="JI927" s="99"/>
      <c r="JJ927" s="99"/>
      <c r="JK927" s="99"/>
      <c r="JL927" s="99"/>
      <c r="JM927" s="99"/>
      <c r="JN927" s="99"/>
      <c r="JO927" s="99"/>
      <c r="JP927" s="99"/>
      <c r="JQ927" s="99"/>
      <c r="JR927" s="99"/>
      <c r="JS927" s="99"/>
      <c r="JT927" s="99"/>
      <c r="JU927" s="99"/>
      <c r="JV927" s="99"/>
      <c r="JW927" s="99"/>
      <c r="JX927" s="99"/>
      <c r="JY927" s="99"/>
      <c r="JZ927" s="99"/>
      <c r="KA927" s="99"/>
      <c r="KB927" s="99"/>
      <c r="KC927" s="99"/>
      <c r="KD927" s="99"/>
      <c r="KE927" s="99"/>
      <c r="KF927" s="99"/>
      <c r="KG927" s="99"/>
      <c r="KH927" s="99"/>
      <c r="KI927" s="99"/>
      <c r="KJ927" s="99"/>
      <c r="KK927" s="99"/>
      <c r="KL927" s="99"/>
      <c r="KM927" s="99"/>
      <c r="KN927" s="99"/>
      <c r="KO927" s="99"/>
      <c r="KP927" s="99"/>
      <c r="KQ927" s="99"/>
      <c r="KR927" s="99"/>
      <c r="KS927" s="99"/>
      <c r="KT927" s="99"/>
      <c r="KU927" s="99"/>
      <c r="KV927" s="99"/>
      <c r="KW927" s="99"/>
      <c r="KX927" s="99"/>
      <c r="KY927" s="99"/>
      <c r="KZ927" s="99"/>
      <c r="LA927" s="99"/>
      <c r="LB927" s="99"/>
      <c r="LC927" s="99"/>
      <c r="LD927" s="99"/>
      <c r="LE927" s="99"/>
      <c r="LF927" s="99"/>
      <c r="LG927" s="99"/>
      <c r="LH927" s="99"/>
      <c r="LI927" s="99"/>
      <c r="LJ927" s="99"/>
      <c r="LK927" s="99"/>
      <c r="LL927" s="99"/>
      <c r="LM927" s="99"/>
      <c r="LN927" s="99"/>
      <c r="LO927" s="99"/>
      <c r="LP927" s="99"/>
      <c r="LQ927" s="99"/>
      <c r="LR927" s="99"/>
      <c r="LS927" s="99"/>
      <c r="LT927" s="99"/>
      <c r="LU927" s="99"/>
      <c r="LV927" s="99"/>
      <c r="LW927" s="99"/>
      <c r="LX927" s="99"/>
      <c r="LY927" s="99"/>
      <c r="LZ927" s="99"/>
      <c r="MA927" s="99"/>
      <c r="MB927" s="99"/>
      <c r="MC927" s="99"/>
      <c r="MD927" s="99"/>
      <c r="ME927" s="99"/>
      <c r="MF927" s="99"/>
      <c r="MG927" s="99"/>
      <c r="MH927" s="99"/>
      <c r="MI927" s="99"/>
      <c r="MJ927" s="99"/>
      <c r="MK927" s="99"/>
      <c r="ML927" s="99"/>
      <c r="MM927" s="99"/>
      <c r="MN927" s="99"/>
      <c r="MO927" s="99"/>
      <c r="MP927" s="99"/>
      <c r="MQ927" s="99"/>
      <c r="MR927" s="99"/>
      <c r="MS927" s="99"/>
      <c r="MT927" s="99"/>
      <c r="MU927" s="99"/>
      <c r="MV927" s="99"/>
      <c r="MW927" s="99"/>
      <c r="MX927" s="99"/>
      <c r="MY927" s="99"/>
      <c r="MZ927" s="99"/>
      <c r="NA927" s="99"/>
      <c r="NB927" s="99"/>
      <c r="NC927" s="99"/>
      <c r="ND927" s="99"/>
      <c r="NE927" s="99"/>
      <c r="NF927" s="99"/>
      <c r="NG927" s="99"/>
      <c r="NH927" s="99"/>
      <c r="NI927" s="99"/>
      <c r="NJ927" s="99"/>
      <c r="NK927" s="99"/>
      <c r="NL927" s="99"/>
      <c r="NM927" s="99"/>
      <c r="NN927" s="99"/>
      <c r="NO927" s="99"/>
      <c r="NP927" s="99"/>
      <c r="NQ927" s="99"/>
      <c r="NR927" s="99"/>
      <c r="NS927" s="99"/>
      <c r="NT927" s="99"/>
      <c r="NU927" s="99"/>
      <c r="NV927" s="99"/>
      <c r="NW927" s="99"/>
      <c r="NX927" s="99"/>
      <c r="NY927" s="99"/>
      <c r="NZ927" s="99"/>
      <c r="OA927" s="99"/>
      <c r="OB927" s="99"/>
      <c r="OC927" s="99"/>
      <c r="OD927" s="99"/>
      <c r="OE927" s="99"/>
      <c r="OF927" s="99"/>
      <c r="OG927" s="99"/>
      <c r="OH927" s="99"/>
      <c r="OI927" s="99"/>
      <c r="OJ927" s="99"/>
      <c r="OK927" s="99"/>
      <c r="OL927" s="99"/>
      <c r="OM927" s="99"/>
      <c r="ON927" s="99"/>
      <c r="OO927" s="99"/>
      <c r="OP927" s="99"/>
      <c r="OQ927" s="99"/>
      <c r="OR927" s="99"/>
      <c r="OS927" s="99"/>
      <c r="OT927" s="99"/>
      <c r="OU927" s="99"/>
      <c r="OV927" s="99"/>
      <c r="OW927" s="99"/>
      <c r="OX927" s="99"/>
      <c r="OY927" s="99"/>
      <c r="OZ927" s="99"/>
      <c r="PA927" s="99"/>
      <c r="PB927" s="99"/>
      <c r="PC927" s="99"/>
      <c r="PD927" s="99"/>
      <c r="PE927" s="99"/>
      <c r="PF927" s="99"/>
      <c r="PG927" s="99"/>
      <c r="PH927" s="99"/>
      <c r="PI927" s="99"/>
      <c r="PJ927" s="99"/>
      <c r="PK927" s="99"/>
      <c r="PL927" s="99"/>
      <c r="PM927" s="99"/>
      <c r="PN927" s="99"/>
      <c r="PO927" s="99"/>
      <c r="PP927" s="99"/>
      <c r="PQ927" s="99"/>
      <c r="PR927" s="99"/>
      <c r="PS927" s="99"/>
      <c r="PT927" s="99"/>
      <c r="PU927" s="99"/>
      <c r="PV927" s="99"/>
      <c r="PW927" s="99"/>
      <c r="PX927" s="99"/>
      <c r="PY927" s="99"/>
      <c r="PZ927" s="99"/>
      <c r="QA927" s="99"/>
      <c r="QB927" s="99"/>
      <c r="QC927" s="99"/>
      <c r="QD927" s="99"/>
      <c r="QE927" s="99"/>
      <c r="QF927" s="99"/>
      <c r="QG927" s="99"/>
      <c r="QH927" s="99"/>
      <c r="QI927" s="99"/>
      <c r="QJ927" s="99"/>
      <c r="QK927" s="99"/>
      <c r="QL927" s="99"/>
      <c r="QM927" s="99"/>
      <c r="QN927" s="99"/>
      <c r="QO927" s="99"/>
      <c r="QP927" s="99"/>
      <c r="QQ927" s="99"/>
      <c r="QR927" s="99"/>
      <c r="QS927" s="99"/>
      <c r="QT927" s="99"/>
      <c r="QU927" s="99"/>
      <c r="QV927" s="99"/>
      <c r="QW927" s="99"/>
      <c r="QX927" s="99"/>
      <c r="QY927" s="99"/>
      <c r="QZ927" s="99"/>
      <c r="RA927" s="99"/>
      <c r="RB927" s="99"/>
      <c r="RC927" s="99"/>
      <c r="RD927" s="99"/>
      <c r="RE927" s="99"/>
      <c r="RF927" s="99"/>
      <c r="RG927" s="99"/>
      <c r="RH927" s="99"/>
      <c r="RI927" s="99"/>
      <c r="RJ927" s="99"/>
      <c r="RK927" s="99"/>
      <c r="RL927" s="99"/>
      <c r="RM927" s="99"/>
      <c r="RN927" s="99"/>
      <c r="RO927" s="99"/>
      <c r="RP927" s="99"/>
      <c r="RQ927" s="99"/>
      <c r="RR927" s="99"/>
      <c r="RS927" s="99"/>
      <c r="RT927" s="99"/>
      <c r="RU927" s="99"/>
      <c r="RV927" s="99"/>
      <c r="RW927" s="99"/>
      <c r="RX927" s="99"/>
      <c r="RY927" s="99"/>
      <c r="RZ927" s="99"/>
      <c r="SA927" s="99"/>
      <c r="SB927" s="99"/>
      <c r="SC927" s="99"/>
      <c r="SD927" s="99"/>
      <c r="SE927" s="99"/>
      <c r="SF927" s="99"/>
      <c r="SG927" s="99"/>
      <c r="SH927" s="99"/>
      <c r="SI927" s="99"/>
      <c r="SJ927" s="99"/>
      <c r="SK927" s="99"/>
      <c r="SL927" s="99"/>
      <c r="SM927" s="99"/>
      <c r="SN927" s="99"/>
      <c r="SO927" s="99"/>
      <c r="SP927" s="99"/>
      <c r="SQ927" s="99"/>
      <c r="SR927" s="99"/>
      <c r="SS927" s="99"/>
      <c r="ST927" s="99"/>
      <c r="SU927" s="99"/>
      <c r="SV927" s="99"/>
      <c r="SW927" s="99"/>
      <c r="SX927" s="99"/>
      <c r="SY927" s="99"/>
      <c r="SZ927" s="99"/>
      <c r="TA927" s="99"/>
      <c r="TB927" s="99"/>
      <c r="TC927" s="99"/>
      <c r="TD927" s="99"/>
      <c r="TE927" s="99"/>
      <c r="TF927" s="99"/>
      <c r="TG927" s="99"/>
      <c r="TH927" s="99"/>
      <c r="TI927" s="99"/>
      <c r="TJ927" s="99"/>
      <c r="TK927" s="99"/>
      <c r="TL927" s="99"/>
      <c r="TM927" s="99"/>
      <c r="TN927" s="99"/>
      <c r="TO927" s="99"/>
      <c r="TP927" s="99"/>
      <c r="TQ927" s="99"/>
      <c r="TR927" s="99"/>
      <c r="TS927" s="99"/>
      <c r="TT927" s="99"/>
      <c r="TU927" s="99"/>
      <c r="TV927" s="99"/>
      <c r="TW927" s="99"/>
      <c r="TX927" s="99"/>
      <c r="TY927" s="99"/>
      <c r="TZ927" s="99"/>
      <c r="UA927" s="99"/>
      <c r="UB927" s="99"/>
      <c r="UC927" s="99"/>
      <c r="UD927" s="99"/>
      <c r="UE927" s="99"/>
      <c r="UF927" s="99"/>
      <c r="UG927" s="99"/>
      <c r="UH927" s="99"/>
      <c r="UI927" s="99"/>
      <c r="UJ927" s="99"/>
      <c r="UK927" s="99"/>
      <c r="UL927" s="99"/>
      <c r="UM927" s="99"/>
      <c r="UN927" s="99"/>
      <c r="UO927" s="99"/>
      <c r="UP927" s="99"/>
      <c r="UQ927" s="99"/>
      <c r="UR927" s="99"/>
      <c r="US927" s="99"/>
      <c r="UT927" s="99"/>
      <c r="UU927" s="99"/>
      <c r="UV927" s="99"/>
      <c r="UW927" s="99"/>
      <c r="UX927" s="99"/>
      <c r="UY927" s="99"/>
      <c r="UZ927" s="99"/>
      <c r="VA927" s="99"/>
      <c r="VB927" s="99"/>
      <c r="VC927" s="99"/>
      <c r="VD927" s="99"/>
      <c r="VE927" s="99"/>
      <c r="VF927" s="99"/>
      <c r="VG927" s="99"/>
      <c r="VH927" s="99"/>
      <c r="VI927" s="99"/>
      <c r="VJ927" s="99"/>
      <c r="VK927" s="99"/>
      <c r="VL927" s="99"/>
      <c r="VM927" s="99"/>
      <c r="VN927" s="99"/>
      <c r="VO927" s="99"/>
      <c r="VP927" s="99"/>
      <c r="VQ927" s="99"/>
      <c r="VR927" s="99"/>
      <c r="VS927" s="99"/>
      <c r="VT927" s="99"/>
      <c r="VU927" s="99"/>
      <c r="VV927" s="99"/>
      <c r="VW927" s="99"/>
      <c r="VX927" s="99"/>
      <c r="VY927" s="99"/>
      <c r="VZ927" s="99"/>
      <c r="WA927" s="99"/>
      <c r="WB927" s="99"/>
      <c r="WC927" s="99"/>
      <c r="WD927" s="99"/>
      <c r="WE927" s="99"/>
      <c r="WF927" s="99"/>
      <c r="WG927" s="99"/>
      <c r="WH927" s="99"/>
      <c r="WI927" s="99"/>
      <c r="WJ927" s="99"/>
      <c r="WK927" s="99"/>
      <c r="WL927" s="99"/>
      <c r="WM927" s="99"/>
      <c r="WN927" s="99"/>
      <c r="WO927" s="99"/>
      <c r="WP927" s="99"/>
      <c r="WQ927" s="99"/>
      <c r="WR927" s="99"/>
      <c r="WS927" s="99"/>
      <c r="WT927" s="99"/>
      <c r="WU927" s="99"/>
      <c r="WV927" s="99"/>
      <c r="WW927" s="99"/>
      <c r="WX927" s="99"/>
      <c r="WY927" s="99"/>
      <c r="WZ927" s="99"/>
      <c r="XA927" s="99"/>
      <c r="XB927" s="99"/>
      <c r="XC927" s="99"/>
      <c r="XD927" s="99"/>
      <c r="XE927" s="99"/>
      <c r="XF927" s="99"/>
      <c r="XG927" s="99"/>
      <c r="XH927" s="99"/>
      <c r="XI927" s="99"/>
      <c r="XJ927" s="99"/>
      <c r="XK927" s="99"/>
      <c r="XL927" s="99"/>
      <c r="XM927" s="99"/>
      <c r="XN927" s="99"/>
      <c r="XO927" s="99"/>
      <c r="XP927" s="99"/>
      <c r="XQ927" s="99"/>
      <c r="XR927" s="99"/>
      <c r="XS927" s="99"/>
      <c r="XT927" s="99"/>
      <c r="XU927" s="99"/>
      <c r="XV927" s="99"/>
      <c r="XW927" s="99"/>
      <c r="XX927" s="99"/>
      <c r="XY927" s="99"/>
      <c r="XZ927" s="99"/>
      <c r="YA927" s="99"/>
      <c r="YB927" s="99"/>
      <c r="YC927" s="99"/>
      <c r="YD927" s="99"/>
      <c r="YE927" s="99"/>
      <c r="YF927" s="99"/>
      <c r="YG927" s="99"/>
      <c r="YH927" s="99"/>
      <c r="YI927" s="99"/>
      <c r="YJ927" s="99"/>
      <c r="YK927" s="99"/>
      <c r="YL927" s="99"/>
      <c r="YM927" s="99"/>
      <c r="YN927" s="99"/>
      <c r="YO927" s="99"/>
      <c r="YP927" s="99"/>
      <c r="YQ927" s="99"/>
      <c r="YR927" s="99"/>
      <c r="YS927" s="99"/>
      <c r="YT927" s="99"/>
      <c r="YU927" s="99"/>
      <c r="YV927" s="99"/>
      <c r="YW927" s="99"/>
      <c r="YX927" s="99"/>
      <c r="YY927" s="99"/>
      <c r="YZ927" s="99"/>
      <c r="ZA927" s="99"/>
      <c r="ZB927" s="99"/>
      <c r="ZC927" s="99"/>
      <c r="ZD927" s="99"/>
      <c r="ZE927" s="99"/>
      <c r="ZF927" s="99"/>
      <c r="ZG927" s="99"/>
      <c r="ZH927" s="99"/>
      <c r="ZI927" s="99"/>
      <c r="ZJ927" s="99"/>
      <c r="ZK927" s="99"/>
      <c r="ZL927" s="99"/>
      <c r="ZM927" s="99"/>
      <c r="ZN927" s="99"/>
      <c r="ZO927" s="99"/>
      <c r="ZP927" s="99"/>
      <c r="ZQ927" s="99"/>
      <c r="ZR927" s="99"/>
      <c r="ZS927" s="99"/>
      <c r="ZT927" s="99"/>
      <c r="ZU927" s="99"/>
      <c r="ZV927" s="99"/>
      <c r="ZW927" s="99"/>
      <c r="ZX927" s="99"/>
      <c r="ZY927" s="99"/>
      <c r="ZZ927" s="99"/>
      <c r="AAA927" s="99"/>
      <c r="AAB927" s="99"/>
      <c r="AAC927" s="99"/>
      <c r="AAD927" s="99"/>
      <c r="AAE927" s="99"/>
      <c r="AAF927" s="99"/>
      <c r="AAG927" s="99"/>
      <c r="AAH927" s="99"/>
      <c r="AAI927" s="99"/>
      <c r="AAJ927" s="99"/>
      <c r="AAK927" s="99"/>
      <c r="AAL927" s="99"/>
      <c r="AAM927" s="99"/>
      <c r="AAN927" s="99"/>
      <c r="AAO927" s="99"/>
      <c r="AAP927" s="99"/>
      <c r="AAQ927" s="99"/>
      <c r="AAR927" s="99"/>
      <c r="AAS927" s="99"/>
      <c r="AAT927" s="99"/>
      <c r="AAU927" s="99"/>
      <c r="AAV927" s="99"/>
      <c r="AAW927" s="99"/>
      <c r="AAX927" s="99"/>
      <c r="AAY927" s="99"/>
      <c r="AAZ927" s="99"/>
      <c r="ABA927" s="99"/>
      <c r="ABB927" s="99"/>
      <c r="ABC927" s="99"/>
      <c r="ABD927" s="99"/>
      <c r="ABE927" s="99"/>
      <c r="ABF927" s="99"/>
      <c r="ABG927" s="99"/>
      <c r="ABH927" s="99"/>
      <c r="ABI927" s="99"/>
      <c r="ABJ927" s="99"/>
      <c r="ABK927" s="99"/>
      <c r="ABL927" s="99"/>
      <c r="ABM927" s="99"/>
      <c r="ABN927" s="99"/>
      <c r="ABO927" s="99"/>
      <c r="ABP927" s="99"/>
      <c r="ABQ927" s="99"/>
      <c r="ABR927" s="99"/>
      <c r="ABS927" s="99"/>
      <c r="ABT927" s="99"/>
      <c r="ABU927" s="99"/>
      <c r="ABV927" s="99"/>
      <c r="ABW927" s="99"/>
      <c r="ABX927" s="99"/>
      <c r="ABY927" s="99"/>
      <c r="ABZ927" s="99"/>
      <c r="ACA927" s="99"/>
      <c r="ACB927" s="99"/>
      <c r="ACC927" s="99"/>
      <c r="ACD927" s="99"/>
      <c r="ACE927" s="99"/>
      <c r="ACF927" s="99"/>
      <c r="ACG927" s="99"/>
      <c r="ACH927" s="99"/>
      <c r="ACI927" s="99"/>
      <c r="ACJ927" s="99"/>
      <c r="ACK927" s="99"/>
      <c r="ACL927" s="99"/>
      <c r="ACM927" s="99"/>
      <c r="ACN927" s="99"/>
      <c r="ACO927" s="99"/>
      <c r="ACP927" s="99"/>
      <c r="ACQ927" s="99"/>
      <c r="ACR927" s="99"/>
      <c r="ACS927" s="99"/>
      <c r="ACT927" s="99"/>
      <c r="ACU927" s="99"/>
      <c r="ACV927" s="99"/>
      <c r="ACW927" s="99"/>
      <c r="ACX927" s="99"/>
      <c r="ACY927" s="99"/>
      <c r="ACZ927" s="99"/>
      <c r="ADA927" s="99"/>
      <c r="ADB927" s="99"/>
      <c r="ADC927" s="99"/>
      <c r="ADD927" s="99"/>
      <c r="ADE927" s="99"/>
      <c r="ADF927" s="99"/>
      <c r="ADG927" s="99"/>
      <c r="ADH927" s="99"/>
      <c r="ADI927" s="99"/>
      <c r="ADJ927" s="99"/>
      <c r="ADK927" s="99"/>
      <c r="ADL927" s="99"/>
      <c r="ADM927" s="99"/>
      <c r="ADN927" s="99"/>
      <c r="ADO927" s="99"/>
      <c r="ADP927" s="99"/>
      <c r="ADQ927" s="99"/>
      <c r="ADR927" s="99"/>
      <c r="ADS927" s="99"/>
      <c r="ADT927" s="99"/>
      <c r="ADU927" s="99"/>
      <c r="ADV927" s="99"/>
      <c r="ADW927" s="99"/>
      <c r="ADX927" s="99"/>
      <c r="ADY927" s="99"/>
      <c r="ADZ927" s="99"/>
      <c r="AEA927" s="99"/>
      <c r="AEB927" s="99"/>
      <c r="AEC927" s="99"/>
      <c r="AED927" s="99"/>
      <c r="AEE927" s="99"/>
      <c r="AEF927" s="99"/>
      <c r="AEG927" s="99"/>
      <c r="AEH927" s="99"/>
      <c r="AEI927" s="99"/>
      <c r="AEJ927" s="99"/>
      <c r="AEK927" s="99"/>
      <c r="AEL927" s="99"/>
      <c r="AEM927" s="99"/>
      <c r="AEN927" s="99"/>
      <c r="AEO927" s="99"/>
      <c r="AEP927" s="99"/>
      <c r="AEQ927" s="99"/>
      <c r="AER927" s="99"/>
      <c r="AES927" s="99"/>
      <c r="AET927" s="99"/>
      <c r="AEU927" s="99"/>
      <c r="AEV927" s="99"/>
      <c r="AEW927" s="99"/>
      <c r="AEX927" s="99"/>
      <c r="AEY927" s="99"/>
      <c r="AEZ927" s="99"/>
      <c r="AFA927" s="99"/>
      <c r="AFB927" s="99"/>
      <c r="AFC927" s="99"/>
      <c r="AFD927" s="99"/>
      <c r="AFE927" s="99"/>
      <c r="AFF927" s="99"/>
      <c r="AFG927" s="99"/>
      <c r="AFH927" s="99"/>
      <c r="AFI927" s="99"/>
      <c r="AFJ927" s="99"/>
      <c r="AFK927" s="99"/>
      <c r="AFL927" s="99"/>
      <c r="AFM927" s="99"/>
      <c r="AFN927" s="99"/>
      <c r="AFO927" s="99"/>
      <c r="AFP927" s="99"/>
      <c r="AFQ927" s="99"/>
      <c r="AFR927" s="99"/>
      <c r="AFS927" s="99"/>
      <c r="AFT927" s="99"/>
      <c r="AFU927" s="99"/>
      <c r="AFV927" s="99"/>
      <c r="AFW927" s="99"/>
      <c r="AFX927" s="99"/>
      <c r="AFY927" s="99"/>
      <c r="AFZ927" s="99"/>
      <c r="AGA927" s="99"/>
      <c r="AGB927" s="99"/>
      <c r="AGC927" s="99"/>
      <c r="AGD927" s="99"/>
      <c r="AGE927" s="99"/>
      <c r="AGF927" s="99"/>
      <c r="AGG927" s="99"/>
      <c r="AGH927" s="99"/>
      <c r="AGI927" s="99"/>
      <c r="AGJ927" s="99"/>
      <c r="AGK927" s="99"/>
      <c r="AGL927" s="99"/>
      <c r="AGM927" s="99"/>
      <c r="AGN927" s="99"/>
      <c r="AGO927" s="99"/>
      <c r="AGP927" s="99"/>
      <c r="AGQ927" s="99"/>
      <c r="AGR927" s="99"/>
      <c r="AGS927" s="99"/>
      <c r="AGT927" s="99"/>
      <c r="AGU927" s="99"/>
      <c r="AGV927" s="99"/>
      <c r="AGW927" s="99"/>
      <c r="AGX927" s="99"/>
      <c r="AGY927" s="99"/>
      <c r="AGZ927" s="99"/>
      <c r="AHA927" s="99"/>
      <c r="AHB927" s="99"/>
      <c r="AHC927" s="99"/>
      <c r="AHD927" s="99"/>
      <c r="AHE927" s="99"/>
      <c r="AHF927" s="99"/>
      <c r="AHG927" s="99"/>
      <c r="AHH927" s="99"/>
      <c r="AHI927" s="99"/>
      <c r="AHJ927" s="99"/>
      <c r="AHK927" s="99"/>
      <c r="AHL927" s="99"/>
      <c r="AHM927" s="99"/>
      <c r="AHN927" s="99"/>
      <c r="AHO927" s="99"/>
      <c r="AHP927" s="99"/>
      <c r="AHQ927" s="99"/>
      <c r="AHR927" s="99"/>
      <c r="AHS927" s="99"/>
      <c r="AHT927" s="99"/>
      <c r="AHU927" s="99"/>
      <c r="AHV927" s="99"/>
      <c r="AHW927" s="99"/>
      <c r="AHX927" s="99"/>
      <c r="AHY927" s="99"/>
      <c r="AHZ927" s="99"/>
      <c r="AIA927" s="99"/>
      <c r="AIB927" s="99"/>
      <c r="AIC927" s="99"/>
      <c r="AID927" s="99"/>
      <c r="AIE927" s="99"/>
      <c r="AIF927" s="99"/>
      <c r="AIG927" s="99"/>
      <c r="AIH927" s="99"/>
      <c r="AII927" s="99"/>
      <c r="AIJ927" s="99"/>
      <c r="AIK927" s="99"/>
      <c r="AIL927" s="99"/>
      <c r="AIM927" s="99"/>
      <c r="AIN927" s="99"/>
      <c r="AIO927" s="99"/>
      <c r="AIP927" s="99"/>
      <c r="AIQ927" s="99"/>
      <c r="AIR927" s="99"/>
      <c r="AIS927" s="99"/>
      <c r="AIT927" s="99"/>
      <c r="AIU927" s="99"/>
      <c r="AIV927" s="99"/>
      <c r="AIW927" s="99"/>
      <c r="AIX927" s="99"/>
      <c r="AIY927" s="99"/>
      <c r="AIZ927" s="99"/>
      <c r="AJA927" s="99"/>
      <c r="AJB927" s="99"/>
      <c r="AJC927" s="99"/>
      <c r="AJD927" s="99"/>
      <c r="AJE927" s="99"/>
      <c r="AJF927" s="99"/>
      <c r="AJG927" s="99"/>
      <c r="AJH927" s="99"/>
      <c r="AJI927" s="99"/>
      <c r="AJJ927" s="99"/>
      <c r="AJK927" s="99"/>
      <c r="AJL927" s="99"/>
      <c r="AJM927" s="99"/>
      <c r="AJN927" s="99"/>
      <c r="AJO927" s="99"/>
      <c r="AJP927" s="99"/>
      <c r="AJQ927" s="99"/>
      <c r="AJR927" s="99"/>
      <c r="AJS927" s="99"/>
      <c r="AJT927" s="99"/>
      <c r="AJU927" s="99"/>
      <c r="AJV927" s="99"/>
      <c r="AJW927" s="99"/>
      <c r="AJX927" s="99"/>
      <c r="AJY927" s="99"/>
      <c r="AJZ927" s="99"/>
      <c r="AKA927" s="99"/>
      <c r="AKB927" s="99"/>
      <c r="AKC927" s="99"/>
      <c r="AKD927" s="99"/>
      <c r="AKE927" s="99"/>
      <c r="AKF927" s="99"/>
      <c r="AKG927" s="99"/>
      <c r="AKH927" s="99"/>
      <c r="AKI927" s="99"/>
      <c r="AKJ927" s="99"/>
      <c r="AKK927" s="99"/>
      <c r="AKL927" s="99"/>
      <c r="AKM927" s="99"/>
      <c r="AKN927" s="99"/>
      <c r="AKO927" s="99"/>
      <c r="AKP927" s="99"/>
      <c r="AKQ927" s="99"/>
      <c r="AKR927" s="99"/>
      <c r="AKS927" s="99"/>
      <c r="AKT927" s="99"/>
      <c r="AKU927" s="99"/>
      <c r="AKV927" s="99"/>
      <c r="AKW927" s="99"/>
      <c r="AKX927" s="99"/>
      <c r="AKY927" s="99"/>
      <c r="AKZ927" s="99"/>
      <c r="ALA927" s="99"/>
      <c r="ALB927" s="99"/>
      <c r="ALC927" s="99"/>
      <c r="ALD927" s="99"/>
      <c r="ALE927" s="99"/>
      <c r="ALF927" s="99"/>
      <c r="ALG927" s="99"/>
      <c r="ALH927" s="99"/>
      <c r="ALI927" s="99"/>
      <c r="ALJ927" s="99"/>
      <c r="ALK927" s="99"/>
      <c r="ALL927" s="99"/>
      <c r="ALM927" s="99"/>
      <c r="ALN927" s="99"/>
      <c r="ALO927" s="99"/>
      <c r="ALP927" s="99"/>
      <c r="ALQ927" s="99"/>
      <c r="ALR927" s="99"/>
      <c r="ALS927" s="99"/>
      <c r="ALT927" s="99"/>
      <c r="ALU927" s="99"/>
      <c r="ALV927" s="99"/>
      <c r="ALW927" s="99"/>
      <c r="ALX927" s="99"/>
      <c r="ALY927" s="99"/>
      <c r="ALZ927" s="99"/>
      <c r="AMA927" s="99"/>
      <c r="AMB927" s="99"/>
      <c r="AMC927" s="99"/>
      <c r="AMD927" s="99"/>
      <c r="AME927" s="99"/>
      <c r="AMF927" s="99"/>
      <c r="AMG927" s="99"/>
      <c r="AMH927" s="99"/>
      <c r="AMI927" s="99"/>
      <c r="AMJ927" s="99"/>
      <c r="AMK927" s="99"/>
      <c r="AML927" s="99"/>
      <c r="AMM927" s="99"/>
      <c r="AMN927" s="99"/>
      <c r="AMO927" s="99"/>
      <c r="AMP927" s="99"/>
      <c r="AMQ927" s="99"/>
      <c r="AMR927" s="99"/>
      <c r="AMS927" s="99"/>
      <c r="AMT927" s="99"/>
      <c r="AMU927" s="99"/>
      <c r="AMV927" s="99"/>
      <c r="AMW927" s="99"/>
      <c r="AMX927" s="99"/>
      <c r="AMY927" s="99"/>
      <c r="AMZ927" s="99"/>
      <c r="ANA927" s="99"/>
      <c r="ANB927" s="99"/>
      <c r="ANC927" s="99"/>
      <c r="AND927" s="99"/>
      <c r="ANE927" s="99"/>
      <c r="ANF927" s="99"/>
      <c r="ANG927" s="99"/>
      <c r="ANH927" s="99"/>
      <c r="ANI927" s="99"/>
      <c r="ANJ927" s="99"/>
      <c r="ANK927" s="99"/>
      <c r="ANL927" s="99"/>
      <c r="ANM927" s="99"/>
      <c r="ANN927" s="99"/>
      <c r="ANO927" s="99"/>
      <c r="ANP927" s="99"/>
      <c r="ANQ927" s="99"/>
      <c r="ANR927" s="99"/>
      <c r="ANS927" s="99"/>
      <c r="ANT927" s="99"/>
      <c r="ANU927" s="99"/>
      <c r="ANV927" s="99"/>
      <c r="ANW927" s="99"/>
      <c r="ANX927" s="99"/>
      <c r="ANY927" s="99"/>
      <c r="ANZ927" s="99"/>
      <c r="AOA927" s="99"/>
      <c r="AOB927" s="99"/>
      <c r="AOC927" s="99"/>
      <c r="AOD927" s="99"/>
      <c r="AOE927" s="99"/>
      <c r="AOF927" s="99"/>
      <c r="AOG927" s="99"/>
      <c r="AOH927" s="99"/>
      <c r="AOI927" s="99"/>
      <c r="AOJ927" s="99"/>
      <c r="AOK927" s="99"/>
      <c r="AOL927" s="99"/>
      <c r="AOM927" s="99"/>
      <c r="AON927" s="99"/>
      <c r="AOO927" s="99"/>
      <c r="AOP927" s="99"/>
      <c r="AOQ927" s="99"/>
      <c r="AOR927" s="99"/>
      <c r="AOS927" s="99"/>
      <c r="AOT927" s="99"/>
      <c r="AOU927" s="99"/>
      <c r="AOV927" s="99"/>
      <c r="AOW927" s="99"/>
      <c r="AOX927" s="99"/>
      <c r="AOY927" s="99"/>
      <c r="AOZ927" s="99"/>
      <c r="APA927" s="99"/>
      <c r="APB927" s="99"/>
      <c r="APC927" s="99"/>
      <c r="APD927" s="99"/>
      <c r="APE927" s="99"/>
      <c r="APF927" s="99"/>
      <c r="APG927" s="99"/>
      <c r="APH927" s="99"/>
      <c r="API927" s="99"/>
      <c r="APJ927" s="99"/>
      <c r="APK927" s="99"/>
      <c r="APL927" s="99"/>
      <c r="APM927" s="99"/>
      <c r="APN927" s="99"/>
      <c r="APO927" s="99"/>
      <c r="APP927" s="99"/>
      <c r="APQ927" s="99"/>
      <c r="APR927" s="99"/>
      <c r="APS927" s="99"/>
      <c r="APT927" s="99"/>
      <c r="APU927" s="99"/>
      <c r="APV927" s="99"/>
      <c r="APW927" s="99"/>
      <c r="APX927" s="99"/>
      <c r="APY927" s="99"/>
      <c r="APZ927" s="99"/>
      <c r="AQA927" s="99"/>
      <c r="AQB927" s="99"/>
      <c r="AQC927" s="99"/>
      <c r="AQD927" s="99"/>
      <c r="AQE927" s="99"/>
      <c r="AQF927" s="99"/>
      <c r="AQG927" s="99"/>
      <c r="AQH927" s="99"/>
      <c r="AQI927" s="99"/>
      <c r="AQJ927" s="99"/>
      <c r="AQK927" s="99"/>
      <c r="AQL927" s="99"/>
      <c r="AQM927" s="99"/>
      <c r="AQN927" s="99"/>
      <c r="AQO927" s="99"/>
      <c r="AQP927" s="99"/>
      <c r="AQQ927" s="99"/>
      <c r="AQR927" s="99"/>
      <c r="AQS927" s="99"/>
      <c r="AQT927" s="99"/>
      <c r="AQU927" s="99"/>
      <c r="AQV927" s="99"/>
      <c r="AQW927" s="99"/>
      <c r="AQX927" s="99"/>
      <c r="AQY927" s="99"/>
      <c r="AQZ927" s="99"/>
      <c r="ARA927" s="99"/>
      <c r="ARB927" s="99"/>
      <c r="ARC927" s="99"/>
      <c r="ARD927" s="99"/>
      <c r="ARE927" s="99"/>
      <c r="ARF927" s="99"/>
      <c r="ARG927" s="99"/>
      <c r="ARH927" s="99"/>
      <c r="ARI927" s="99"/>
      <c r="ARJ927" s="99"/>
      <c r="ARK927" s="99"/>
      <c r="ARL927" s="99"/>
      <c r="ARM927" s="99"/>
      <c r="ARN927" s="99"/>
      <c r="ARO927" s="99"/>
      <c r="ARP927" s="99"/>
      <c r="ARQ927" s="99"/>
      <c r="ARR927" s="99"/>
      <c r="ARS927" s="99"/>
      <c r="ART927" s="99"/>
      <c r="ARU927" s="99"/>
      <c r="ARV927" s="99"/>
      <c r="ARW927" s="99"/>
      <c r="ARX927" s="99"/>
      <c r="ARY927" s="99"/>
      <c r="ARZ927" s="99"/>
      <c r="ASA927" s="99"/>
      <c r="ASB927" s="99"/>
      <c r="ASC927" s="99"/>
      <c r="ASD927" s="99"/>
      <c r="ASE927" s="99"/>
      <c r="ASF927" s="99"/>
      <c r="ASG927" s="99"/>
      <c r="ASH927" s="99"/>
      <c r="ASI927" s="99"/>
      <c r="ASJ927" s="99"/>
      <c r="ASK927" s="99"/>
      <c r="ASL927" s="99"/>
      <c r="ASM927" s="99"/>
      <c r="ASN927" s="99"/>
      <c r="ASO927" s="99"/>
      <c r="ASP927" s="99"/>
      <c r="ASQ927" s="99"/>
      <c r="ASR927" s="99"/>
      <c r="ASS927" s="99"/>
      <c r="AST927" s="99"/>
      <c r="ASU927" s="99"/>
      <c r="ASV927" s="99"/>
      <c r="ASW927" s="99"/>
      <c r="ASX927" s="99"/>
      <c r="ASY927" s="99"/>
      <c r="ASZ927" s="99"/>
      <c r="ATA927" s="99"/>
      <c r="ATB927" s="99"/>
      <c r="ATC927" s="99"/>
      <c r="ATD927" s="99"/>
      <c r="ATE927" s="99"/>
      <c r="ATF927" s="99"/>
      <c r="ATG927" s="99"/>
      <c r="ATH927" s="99"/>
      <c r="ATI927" s="99"/>
      <c r="ATJ927" s="99"/>
      <c r="ATK927" s="99"/>
      <c r="ATL927" s="99"/>
      <c r="ATM927" s="99"/>
      <c r="ATN927" s="99"/>
      <c r="ATO927" s="99"/>
      <c r="ATP927" s="99"/>
      <c r="ATQ927" s="99"/>
      <c r="ATR927" s="99"/>
      <c r="ATS927" s="99"/>
      <c r="ATT927" s="99"/>
      <c r="ATU927" s="99"/>
      <c r="ATV927" s="99"/>
      <c r="ATW927" s="99"/>
      <c r="ATX927" s="99"/>
      <c r="ATY927" s="99"/>
      <c r="ATZ927" s="99"/>
      <c r="AUA927" s="99"/>
      <c r="AUB927" s="99"/>
      <c r="AUC927" s="99"/>
      <c r="AUD927" s="99"/>
      <c r="AUE927" s="99"/>
      <c r="AUF927" s="99"/>
      <c r="AUG927" s="99"/>
      <c r="AUH927" s="99"/>
      <c r="AUI927" s="99"/>
      <c r="AUJ927" s="99"/>
      <c r="AUK927" s="99"/>
      <c r="AUL927" s="99"/>
      <c r="AUM927" s="99"/>
      <c r="AUN927" s="99"/>
      <c r="AUO927" s="99"/>
      <c r="AUP927" s="99"/>
      <c r="AUQ927" s="99"/>
      <c r="AUR927" s="99"/>
      <c r="AUS927" s="99"/>
      <c r="AUT927" s="99"/>
      <c r="AUU927" s="99"/>
      <c r="AUV927" s="99"/>
      <c r="AUW927" s="99"/>
      <c r="AUX927" s="99"/>
      <c r="AUY927" s="99"/>
      <c r="AUZ927" s="99"/>
      <c r="AVA927" s="99"/>
      <c r="AVB927" s="99"/>
      <c r="AVC927" s="99"/>
      <c r="AVD927" s="99"/>
      <c r="AVE927" s="99"/>
      <c r="AVF927" s="99"/>
      <c r="AVG927" s="99"/>
      <c r="AVH927" s="99"/>
      <c r="AVI927" s="99"/>
      <c r="AVJ927" s="99"/>
      <c r="AVK927" s="99"/>
      <c r="AVL927" s="99"/>
      <c r="AVM927" s="99"/>
      <c r="AVN927" s="99"/>
      <c r="AVO927" s="99"/>
      <c r="AVP927" s="99"/>
      <c r="AVQ927" s="99"/>
      <c r="AVR927" s="99"/>
      <c r="AVS927" s="99"/>
      <c r="AVT927" s="99"/>
      <c r="AVU927" s="99"/>
      <c r="AVV927" s="99"/>
      <c r="AVW927" s="99"/>
      <c r="AVX927" s="99"/>
      <c r="AVY927" s="99"/>
      <c r="AVZ927" s="99"/>
      <c r="AWA927" s="99"/>
      <c r="AWB927" s="99"/>
      <c r="AWC927" s="99"/>
      <c r="AWD927" s="99"/>
      <c r="AWE927" s="99"/>
      <c r="AWF927" s="99"/>
      <c r="AWG927" s="99"/>
      <c r="AWH927" s="99"/>
      <c r="AWI927" s="99"/>
      <c r="AWJ927" s="99"/>
      <c r="AWK927" s="99"/>
      <c r="AWL927" s="99"/>
      <c r="AWM927" s="99"/>
      <c r="AWN927" s="99"/>
      <c r="AWO927" s="99"/>
      <c r="AWP927" s="99"/>
      <c r="AWQ927" s="99"/>
      <c r="AWR927" s="99"/>
      <c r="AWS927" s="99"/>
      <c r="AWT927" s="99"/>
      <c r="AWU927" s="99"/>
      <c r="AWV927" s="99"/>
      <c r="AWW927" s="99"/>
      <c r="AWX927" s="99"/>
      <c r="AWY927" s="99"/>
      <c r="AWZ927" s="99"/>
      <c r="AXA927" s="99"/>
      <c r="AXB927" s="99"/>
      <c r="AXC927" s="99"/>
      <c r="AXD927" s="99"/>
      <c r="AXE927" s="99"/>
      <c r="AXF927" s="99"/>
      <c r="AXG927" s="99"/>
      <c r="AXH927" s="99"/>
      <c r="AXI927" s="99"/>
      <c r="AXJ927" s="99"/>
      <c r="AXK927" s="99"/>
      <c r="AXL927" s="99"/>
      <c r="AXM927" s="99"/>
      <c r="AXN927" s="99"/>
      <c r="AXO927" s="99"/>
      <c r="AXP927" s="99"/>
      <c r="AXQ927" s="99"/>
      <c r="AXR927" s="99"/>
      <c r="AXS927" s="99"/>
      <c r="AXT927" s="99"/>
      <c r="AXU927" s="99"/>
      <c r="AXV927" s="99"/>
      <c r="AXW927" s="99"/>
      <c r="AXX927" s="99"/>
      <c r="AXY927" s="99"/>
      <c r="AXZ927" s="99"/>
      <c r="AYA927" s="99"/>
      <c r="AYB927" s="99"/>
      <c r="AYC927" s="99"/>
      <c r="AYD927" s="99"/>
      <c r="AYE927" s="99"/>
      <c r="AYF927" s="99"/>
      <c r="AYG927" s="99"/>
      <c r="AYH927" s="99"/>
      <c r="AYI927" s="99"/>
      <c r="AYJ927" s="99"/>
      <c r="AYK927" s="99"/>
      <c r="AYL927" s="99"/>
      <c r="AYM927" s="99"/>
      <c r="AYN927" s="99"/>
      <c r="AYO927" s="99"/>
      <c r="AYP927" s="99"/>
      <c r="AYQ927" s="99"/>
      <c r="AYR927" s="99"/>
      <c r="AYS927" s="99"/>
      <c r="AYT927" s="99"/>
      <c r="AYU927" s="99"/>
      <c r="AYV927" s="99"/>
      <c r="AYW927" s="99"/>
      <c r="AYX927" s="99"/>
      <c r="AYY927" s="99"/>
      <c r="AYZ927" s="99"/>
      <c r="AZA927" s="99"/>
      <c r="AZB927" s="99"/>
      <c r="AZC927" s="99"/>
      <c r="AZD927" s="99"/>
      <c r="AZE927" s="99"/>
      <c r="AZF927" s="99"/>
      <c r="AZG927" s="99"/>
      <c r="AZH927" s="99"/>
      <c r="AZI927" s="99"/>
      <c r="AZJ927" s="99"/>
      <c r="AZK927" s="99"/>
      <c r="AZL927" s="99"/>
      <c r="AZM927" s="99"/>
      <c r="AZN927" s="99"/>
      <c r="AZO927" s="99"/>
      <c r="AZP927" s="99"/>
      <c r="AZQ927" s="99"/>
      <c r="AZR927" s="99"/>
      <c r="AZS927" s="99"/>
      <c r="AZT927" s="99"/>
      <c r="AZU927" s="99"/>
      <c r="AZV927" s="99"/>
      <c r="AZW927" s="99"/>
      <c r="AZX927" s="99"/>
      <c r="AZY927" s="99"/>
      <c r="AZZ927" s="99"/>
      <c r="BAA927" s="99"/>
      <c r="BAB927" s="99"/>
      <c r="BAC927" s="99"/>
      <c r="BAD927" s="99"/>
      <c r="BAE927" s="99"/>
      <c r="BAF927" s="99"/>
      <c r="BAG927" s="99"/>
      <c r="BAH927" s="99"/>
      <c r="BAI927" s="99"/>
      <c r="BAJ927" s="99"/>
      <c r="BAK927" s="99"/>
      <c r="BAL927" s="99"/>
      <c r="BAM927" s="99"/>
      <c r="BAN927" s="99"/>
      <c r="BAO927" s="99"/>
      <c r="BAP927" s="99"/>
      <c r="BAQ927" s="99"/>
      <c r="BAR927" s="99"/>
      <c r="BAS927" s="99"/>
      <c r="BAT927" s="99"/>
      <c r="BAU927" s="99"/>
      <c r="BAV927" s="99"/>
      <c r="BAW927" s="99"/>
      <c r="BAX927" s="99"/>
      <c r="BAY927" s="99"/>
      <c r="BAZ927" s="99"/>
      <c r="BBA927" s="99"/>
      <c r="BBB927" s="99"/>
      <c r="BBC927" s="99"/>
      <c r="BBD927" s="99"/>
      <c r="BBE927" s="99"/>
      <c r="BBF927" s="99"/>
      <c r="BBG927" s="99"/>
      <c r="BBH927" s="99"/>
      <c r="BBI927" s="99"/>
      <c r="BBJ927" s="99"/>
      <c r="BBK927" s="99"/>
      <c r="BBL927" s="99"/>
      <c r="BBM927" s="99"/>
      <c r="BBN927" s="99"/>
      <c r="BBO927" s="99"/>
      <c r="BBP927" s="99"/>
      <c r="BBQ927" s="99"/>
      <c r="BBR927" s="99"/>
      <c r="BBS927" s="99"/>
      <c r="BBT927" s="99"/>
      <c r="BBU927" s="99"/>
      <c r="BBV927" s="99"/>
      <c r="BBW927" s="99"/>
      <c r="BBX927" s="99"/>
      <c r="BBY927" s="99"/>
      <c r="BBZ927" s="99"/>
      <c r="BCA927" s="99"/>
      <c r="BCB927" s="99"/>
      <c r="BCC927" s="99"/>
      <c r="BCD927" s="99"/>
      <c r="BCE927" s="99"/>
      <c r="BCF927" s="99"/>
      <c r="BCG927" s="99"/>
      <c r="BCH927" s="99"/>
      <c r="BCI927" s="99"/>
      <c r="BCJ927" s="99"/>
      <c r="BCK927" s="99"/>
      <c r="BCL927" s="99"/>
      <c r="BCM927" s="99"/>
      <c r="BCN927" s="99"/>
      <c r="BCO927" s="99"/>
      <c r="BCP927" s="99"/>
      <c r="BCQ927" s="99"/>
      <c r="BCR927" s="99"/>
      <c r="BCS927" s="99"/>
      <c r="BCT927" s="99"/>
      <c r="BCU927" s="99"/>
      <c r="BCV927" s="99"/>
      <c r="BCW927" s="99"/>
      <c r="BCX927" s="99"/>
      <c r="BCY927" s="99"/>
      <c r="BCZ927" s="99"/>
      <c r="BDA927" s="99"/>
      <c r="BDB927" s="99"/>
      <c r="BDC927" s="99"/>
      <c r="BDD927" s="99"/>
      <c r="BDE927" s="99"/>
      <c r="BDF927" s="99"/>
      <c r="BDG927" s="99"/>
      <c r="BDH927" s="99"/>
      <c r="BDI927" s="99"/>
      <c r="BDJ927" s="99"/>
      <c r="BDK927" s="99"/>
      <c r="BDL927" s="99"/>
      <c r="BDM927" s="99"/>
      <c r="BDN927" s="99"/>
      <c r="BDO927" s="99"/>
      <c r="BDP927" s="99"/>
      <c r="BDQ927" s="99"/>
      <c r="BDR927" s="99"/>
      <c r="BDS927" s="99"/>
      <c r="BDT927" s="99"/>
      <c r="BDU927" s="99"/>
      <c r="BDV927" s="99"/>
      <c r="BDW927" s="99"/>
      <c r="BDX927" s="99"/>
      <c r="BDY927" s="99"/>
      <c r="BDZ927" s="99"/>
      <c r="BEA927" s="99"/>
      <c r="BEB927" s="99"/>
      <c r="BEC927" s="99"/>
      <c r="BED927" s="99"/>
      <c r="BEE927" s="99"/>
      <c r="BEF927" s="99"/>
      <c r="BEG927" s="99"/>
      <c r="BEH927" s="99"/>
      <c r="BEI927" s="99"/>
      <c r="BEJ927" s="99"/>
      <c r="BEK927" s="99"/>
      <c r="BEL927" s="99"/>
      <c r="BEM927" s="99"/>
      <c r="BEN927" s="99"/>
      <c r="BEO927" s="99"/>
      <c r="BEP927" s="99"/>
      <c r="BEQ927" s="99"/>
      <c r="BER927" s="99"/>
      <c r="BES927" s="99"/>
      <c r="BET927" s="99"/>
      <c r="BEU927" s="99"/>
      <c r="BEV927" s="99"/>
      <c r="BEW927" s="99"/>
      <c r="BEX927" s="99"/>
      <c r="BEY927" s="99"/>
      <c r="BEZ927" s="99"/>
      <c r="BFA927" s="99"/>
      <c r="BFB927" s="99"/>
      <c r="BFC927" s="99"/>
      <c r="BFD927" s="99"/>
      <c r="BFE927" s="99"/>
      <c r="BFF927" s="99"/>
      <c r="BFG927" s="99"/>
      <c r="BFH927" s="99"/>
      <c r="BFI927" s="99"/>
      <c r="BFJ927" s="99"/>
      <c r="BFK927" s="99"/>
      <c r="BFL927" s="99"/>
      <c r="BFM927" s="99"/>
      <c r="BFN927" s="99"/>
      <c r="BFO927" s="99"/>
      <c r="BFP927" s="99"/>
      <c r="BFQ927" s="99"/>
      <c r="BFR927" s="99"/>
      <c r="BFS927" s="99"/>
      <c r="BFT927" s="99"/>
      <c r="BFU927" s="99"/>
      <c r="BFV927" s="99"/>
      <c r="BFW927" s="99"/>
      <c r="BFX927" s="99"/>
      <c r="BFY927" s="99"/>
      <c r="BFZ927" s="99"/>
      <c r="BGA927" s="99"/>
      <c r="BGB927" s="99"/>
      <c r="BGC927" s="99"/>
      <c r="BGD927" s="99"/>
      <c r="BGE927" s="99"/>
      <c r="BGF927" s="99"/>
      <c r="BGG927" s="99"/>
      <c r="BGH927" s="99"/>
      <c r="BGI927" s="99"/>
      <c r="BGJ927" s="99"/>
      <c r="BGK927" s="99"/>
      <c r="BGL927" s="99"/>
      <c r="BGM927" s="99"/>
      <c r="BGN927" s="99"/>
      <c r="BGO927" s="99"/>
      <c r="BGP927" s="99"/>
      <c r="BGQ927" s="99"/>
      <c r="BGR927" s="99"/>
      <c r="BGS927" s="99"/>
      <c r="BGT927" s="99"/>
      <c r="BGU927" s="99"/>
      <c r="BGV927" s="99"/>
      <c r="BGW927" s="99"/>
      <c r="BGX927" s="99"/>
      <c r="BGY927" s="99"/>
      <c r="BGZ927" s="99"/>
      <c r="BHA927" s="99"/>
      <c r="BHB927" s="99"/>
      <c r="BHC927" s="99"/>
      <c r="BHD927" s="99"/>
      <c r="BHE927" s="99"/>
      <c r="BHF927" s="99"/>
      <c r="BHG927" s="99"/>
      <c r="BHH927" s="99"/>
      <c r="BHI927" s="99"/>
      <c r="BHJ927" s="99"/>
      <c r="BHK927" s="99"/>
      <c r="BHL927" s="99"/>
      <c r="BHM927" s="99"/>
      <c r="BHN927" s="99"/>
      <c r="BHO927" s="99"/>
      <c r="BHP927" s="99"/>
      <c r="BHQ927" s="99"/>
      <c r="BHR927" s="99"/>
      <c r="BHS927" s="99"/>
      <c r="BHT927" s="99"/>
      <c r="BHU927" s="99"/>
      <c r="BHV927" s="99"/>
      <c r="BHW927" s="99"/>
      <c r="BHX927" s="99"/>
      <c r="BHY927" s="99"/>
      <c r="BHZ927" s="99"/>
      <c r="BIA927" s="99"/>
      <c r="BIB927" s="99"/>
      <c r="BIC927" s="99"/>
      <c r="BID927" s="99"/>
      <c r="BIE927" s="99"/>
      <c r="BIF927" s="99"/>
      <c r="BIG927" s="99"/>
      <c r="BIH927" s="99"/>
      <c r="BII927" s="99"/>
      <c r="BIJ927" s="99"/>
      <c r="BIK927" s="99"/>
      <c r="BIL927" s="99"/>
      <c r="BIM927" s="99"/>
      <c r="BIN927" s="99"/>
      <c r="BIO927" s="99"/>
      <c r="BIP927" s="99"/>
      <c r="BIQ927" s="99"/>
      <c r="BIR927" s="99"/>
      <c r="BIS927" s="99"/>
      <c r="BIT927" s="99"/>
      <c r="BIU927" s="99"/>
      <c r="BIV927" s="99"/>
      <c r="BIW927" s="99"/>
      <c r="BIX927" s="99"/>
      <c r="BIY927" s="99"/>
      <c r="BIZ927" s="99"/>
      <c r="BJA927" s="99"/>
      <c r="BJB927" s="99"/>
      <c r="BJC927" s="99"/>
      <c r="BJD927" s="99"/>
      <c r="BJE927" s="99"/>
      <c r="BJF927" s="99"/>
      <c r="BJG927" s="99"/>
      <c r="BJH927" s="99"/>
      <c r="BJI927" s="99"/>
      <c r="BJJ927" s="99"/>
      <c r="BJK927" s="99"/>
      <c r="BJL927" s="99"/>
      <c r="BJM927" s="99"/>
      <c r="BJN927" s="99"/>
      <c r="BJO927" s="99"/>
      <c r="BJP927" s="99"/>
      <c r="BJQ927" s="99"/>
      <c r="BJR927" s="99"/>
      <c r="BJS927" s="99"/>
      <c r="BJT927" s="99"/>
      <c r="BJU927" s="99"/>
      <c r="BJV927" s="99"/>
      <c r="BJW927" s="99"/>
      <c r="BJX927" s="99"/>
      <c r="BJY927" s="99"/>
      <c r="BJZ927" s="99"/>
      <c r="BKA927" s="99"/>
      <c r="BKB927" s="99"/>
      <c r="BKC927" s="99"/>
      <c r="BKD927" s="99"/>
      <c r="BKE927" s="99"/>
      <c r="BKF927" s="99"/>
      <c r="BKG927" s="99"/>
      <c r="BKH927" s="99"/>
      <c r="BKI927" s="99"/>
      <c r="BKJ927" s="99"/>
      <c r="BKK927" s="99"/>
      <c r="BKL927" s="99"/>
      <c r="BKM927" s="99"/>
      <c r="BKN927" s="99"/>
      <c r="BKO927" s="99"/>
      <c r="BKP927" s="99"/>
      <c r="BKQ927" s="99"/>
      <c r="BKR927" s="99"/>
      <c r="BKS927" s="99"/>
      <c r="BKT927" s="99"/>
      <c r="BKU927" s="99"/>
      <c r="BKV927" s="99"/>
      <c r="BKW927" s="99"/>
      <c r="BKX927" s="99"/>
      <c r="BKY927" s="99"/>
      <c r="BKZ927" s="99"/>
      <c r="BLA927" s="99"/>
      <c r="BLB927" s="99"/>
      <c r="BLC927" s="99"/>
      <c r="BLD927" s="99"/>
      <c r="BLE927" s="99"/>
      <c r="BLF927" s="99"/>
      <c r="BLG927" s="99"/>
      <c r="BLH927" s="99"/>
      <c r="BLI927" s="99"/>
      <c r="BLJ927" s="99"/>
      <c r="BLK927" s="99"/>
      <c r="BLL927" s="99"/>
      <c r="BLM927" s="99"/>
      <c r="BLN927" s="99"/>
      <c r="BLO927" s="99"/>
      <c r="BLP927" s="99"/>
      <c r="BLQ927" s="99"/>
      <c r="BLR927" s="99"/>
      <c r="BLS927" s="99"/>
      <c r="BLT927" s="99"/>
      <c r="BLU927" s="99"/>
      <c r="BLV927" s="99"/>
      <c r="BLW927" s="99"/>
      <c r="BLX927" s="99"/>
      <c r="BLY927" s="99"/>
      <c r="BLZ927" s="99"/>
      <c r="BMA927" s="99"/>
      <c r="BMB927" s="99"/>
      <c r="BMC927" s="99"/>
      <c r="BMD927" s="99"/>
      <c r="BME927" s="99"/>
      <c r="BMF927" s="99"/>
      <c r="BMG927" s="99"/>
      <c r="BMH927" s="99"/>
      <c r="BMI927" s="99"/>
      <c r="BMJ927" s="99"/>
      <c r="BMK927" s="99"/>
      <c r="BML927" s="99"/>
      <c r="BMM927" s="99"/>
      <c r="BMN927" s="99"/>
      <c r="BMO927" s="99"/>
      <c r="BMP927" s="99"/>
      <c r="BMQ927" s="99"/>
      <c r="BMR927" s="99"/>
      <c r="BMS927" s="99"/>
      <c r="BMT927" s="99"/>
      <c r="BMU927" s="99"/>
      <c r="BMV927" s="99"/>
      <c r="BMW927" s="99"/>
      <c r="BMX927" s="99"/>
      <c r="BMY927" s="99"/>
      <c r="BMZ927" s="99"/>
      <c r="BNA927" s="99"/>
      <c r="BNB927" s="99"/>
      <c r="BNC927" s="99"/>
      <c r="BND927" s="99"/>
      <c r="BNE927" s="99"/>
      <c r="BNF927" s="99"/>
      <c r="BNG927" s="99"/>
      <c r="BNH927" s="99"/>
      <c r="BNI927" s="99"/>
      <c r="BNJ927" s="99"/>
      <c r="BNK927" s="99"/>
      <c r="BNL927" s="99"/>
      <c r="BNM927" s="99"/>
      <c r="BNN927" s="99"/>
      <c r="BNO927" s="99"/>
      <c r="BNP927" s="99"/>
      <c r="BNQ927" s="99"/>
      <c r="BNR927" s="99"/>
      <c r="BNS927" s="99"/>
      <c r="BNT927" s="99"/>
      <c r="BNU927" s="99"/>
      <c r="BNV927" s="99"/>
      <c r="BNW927" s="99"/>
      <c r="BNX927" s="99"/>
      <c r="BNY927" s="99"/>
      <c r="BNZ927" s="99"/>
      <c r="BOA927" s="99"/>
      <c r="BOB927" s="99"/>
      <c r="BOC927" s="99"/>
      <c r="BOD927" s="99"/>
      <c r="BOE927" s="99"/>
      <c r="BOF927" s="99"/>
      <c r="BOG927" s="99"/>
      <c r="BOH927" s="99"/>
      <c r="BOI927" s="99"/>
      <c r="BOJ927" s="99"/>
      <c r="BOK927" s="99"/>
      <c r="BOL927" s="99"/>
      <c r="BOM927" s="99"/>
      <c r="BON927" s="99"/>
      <c r="BOO927" s="99"/>
      <c r="BOP927" s="99"/>
      <c r="BOQ927" s="99"/>
      <c r="BOR927" s="99"/>
      <c r="BOS927" s="99"/>
      <c r="BOT927" s="99"/>
      <c r="BOU927" s="99"/>
      <c r="BOV927" s="99"/>
      <c r="BOW927" s="99"/>
      <c r="BOX927" s="99"/>
      <c r="BOY927" s="99"/>
      <c r="BOZ927" s="99"/>
      <c r="BPA927" s="99"/>
      <c r="BPB927" s="99"/>
      <c r="BPC927" s="99"/>
      <c r="BPD927" s="99"/>
      <c r="BPE927" s="99"/>
      <c r="BPF927" s="99"/>
      <c r="BPG927" s="99"/>
      <c r="BPH927" s="99"/>
      <c r="BPI927" s="99"/>
      <c r="BPJ927" s="99"/>
      <c r="BPK927" s="99"/>
      <c r="BPL927" s="99"/>
      <c r="BPM927" s="99"/>
      <c r="BPN927" s="99"/>
      <c r="BPO927" s="99"/>
      <c r="BPP927" s="99"/>
      <c r="BPQ927" s="99"/>
      <c r="BPR927" s="99"/>
      <c r="BPS927" s="99"/>
      <c r="BPT927" s="99"/>
      <c r="BPU927" s="99"/>
      <c r="BPV927" s="99"/>
      <c r="BPW927" s="99"/>
      <c r="BPX927" s="99"/>
      <c r="BPY927" s="99"/>
      <c r="BPZ927" s="99"/>
      <c r="BQA927" s="99"/>
      <c r="BQB927" s="99"/>
      <c r="BQC927" s="99"/>
      <c r="BQD927" s="99"/>
      <c r="BQE927" s="99"/>
      <c r="BQF927" s="99"/>
      <c r="BQG927" s="99"/>
      <c r="BQH927" s="99"/>
      <c r="BQI927" s="99"/>
      <c r="BQJ927" s="99"/>
      <c r="BQK927" s="99"/>
      <c r="BQL927" s="99"/>
      <c r="BQM927" s="99"/>
      <c r="BQN927" s="99"/>
      <c r="BQO927" s="99"/>
      <c r="BQP927" s="99"/>
      <c r="BQQ927" s="99"/>
      <c r="BQR927" s="99"/>
      <c r="BQS927" s="99"/>
      <c r="BQT927" s="99"/>
      <c r="BQU927" s="99"/>
      <c r="BQV927" s="99"/>
      <c r="BQW927" s="99"/>
      <c r="BQX927" s="99"/>
      <c r="BQY927" s="99"/>
      <c r="BQZ927" s="99"/>
      <c r="BRA927" s="99"/>
      <c r="BRB927" s="99"/>
      <c r="BRC927" s="99"/>
      <c r="BRD927" s="99"/>
      <c r="BRE927" s="99"/>
      <c r="BRF927" s="99"/>
      <c r="BRG927" s="99"/>
      <c r="BRH927" s="99"/>
      <c r="BRI927" s="99"/>
      <c r="BRJ927" s="99"/>
      <c r="BRK927" s="99"/>
      <c r="BRL927" s="99"/>
      <c r="BRM927" s="99"/>
      <c r="BRN927" s="99"/>
      <c r="BRO927" s="99"/>
      <c r="BRP927" s="99"/>
      <c r="BRQ927" s="99"/>
      <c r="BRR927" s="99"/>
      <c r="BRS927" s="99"/>
      <c r="BRT927" s="99"/>
      <c r="BRU927" s="99"/>
      <c r="BRV927" s="99"/>
      <c r="BRW927" s="99"/>
      <c r="BRX927" s="99"/>
      <c r="BRY927" s="99"/>
      <c r="BRZ927" s="99"/>
      <c r="BSA927" s="99"/>
      <c r="BSB927" s="99"/>
      <c r="BSC927" s="99"/>
      <c r="BSD927" s="99"/>
      <c r="BSE927" s="99"/>
      <c r="BSF927" s="99"/>
      <c r="BSG927" s="99"/>
      <c r="BSH927" s="99"/>
      <c r="BSI927" s="99"/>
      <c r="BSJ927" s="99"/>
      <c r="BSK927" s="99"/>
      <c r="BSL927" s="99"/>
      <c r="BSM927" s="99"/>
      <c r="BSN927" s="99"/>
      <c r="BSO927" s="99"/>
      <c r="BSP927" s="99"/>
      <c r="BSQ927" s="99"/>
      <c r="BSR927" s="99"/>
      <c r="BSS927" s="99"/>
      <c r="BST927" s="99"/>
      <c r="BSU927" s="99"/>
      <c r="BSV927" s="99"/>
      <c r="BSW927" s="99"/>
      <c r="BSX927" s="99"/>
      <c r="BSY927" s="99"/>
      <c r="BSZ927" s="99"/>
      <c r="BTA927" s="99"/>
      <c r="BTB927" s="99"/>
      <c r="BTC927" s="99"/>
      <c r="BTD927" s="99"/>
      <c r="BTE927" s="99"/>
      <c r="BTF927" s="99"/>
      <c r="BTG927" s="99"/>
      <c r="BTH927" s="99"/>
      <c r="BTI927" s="99"/>
      <c r="BTJ927" s="99"/>
      <c r="BTK927" s="99"/>
      <c r="BTL927" s="99"/>
      <c r="BTM927" s="99"/>
      <c r="BTN927" s="99"/>
      <c r="BTO927" s="99"/>
      <c r="BTP927" s="99"/>
      <c r="BTQ927" s="99"/>
      <c r="BTR927" s="99"/>
      <c r="BTS927" s="99"/>
      <c r="BTT927" s="99"/>
      <c r="BTU927" s="99"/>
      <c r="BTV927" s="99"/>
      <c r="BTW927" s="99"/>
      <c r="BTX927" s="99"/>
      <c r="BTY927" s="99"/>
      <c r="BTZ927" s="99"/>
      <c r="BUA927" s="99"/>
      <c r="BUB927" s="99"/>
      <c r="BUC927" s="99"/>
      <c r="BUD927" s="99"/>
      <c r="BUE927" s="99"/>
      <c r="BUF927" s="99"/>
      <c r="BUG927" s="99"/>
      <c r="BUH927" s="99"/>
      <c r="BUI927" s="99"/>
      <c r="BUJ927" s="99"/>
      <c r="BUK927" s="99"/>
      <c r="BUL927" s="99"/>
      <c r="BUM927" s="99"/>
      <c r="BUN927" s="99"/>
      <c r="BUO927" s="99"/>
      <c r="BUP927" s="99"/>
      <c r="BUQ927" s="99"/>
      <c r="BUR927" s="99"/>
      <c r="BUS927" s="99"/>
      <c r="BUT927" s="99"/>
      <c r="BUU927" s="99"/>
      <c r="BUV927" s="99"/>
      <c r="BUW927" s="99"/>
      <c r="BUX927" s="99"/>
      <c r="BUY927" s="99"/>
      <c r="BUZ927" s="99"/>
      <c r="BVA927" s="99"/>
      <c r="BVB927" s="99"/>
      <c r="BVC927" s="99"/>
      <c r="BVD927" s="99"/>
      <c r="BVE927" s="99"/>
      <c r="BVF927" s="99"/>
      <c r="BVG927" s="99"/>
      <c r="BVH927" s="99"/>
      <c r="BVI927" s="99"/>
      <c r="BVJ927" s="99"/>
      <c r="BVK927" s="99"/>
      <c r="BVL927" s="99"/>
      <c r="BVM927" s="99"/>
      <c r="BVN927" s="99"/>
      <c r="BVO927" s="99"/>
      <c r="BVP927" s="99"/>
      <c r="BVQ927" s="99"/>
      <c r="BVR927" s="99"/>
      <c r="BVS927" s="99"/>
      <c r="BVT927" s="99"/>
      <c r="BVU927" s="99"/>
      <c r="BVV927" s="99"/>
      <c r="BVW927" s="99"/>
      <c r="BVX927" s="99"/>
      <c r="BVY927" s="99"/>
      <c r="BVZ927" s="99"/>
      <c r="BWA927" s="99"/>
      <c r="BWB927" s="99"/>
      <c r="BWC927" s="99"/>
      <c r="BWD927" s="99"/>
      <c r="BWE927" s="99"/>
      <c r="BWF927" s="99"/>
      <c r="BWG927" s="99"/>
      <c r="BWH927" s="99"/>
      <c r="BWI927" s="99"/>
      <c r="BWJ927" s="99"/>
      <c r="BWK927" s="99"/>
      <c r="BWL927" s="99"/>
      <c r="BWM927" s="99"/>
      <c r="BWN927" s="99"/>
      <c r="BWO927" s="99"/>
      <c r="BWP927" s="99"/>
      <c r="BWQ927" s="99"/>
      <c r="BWR927" s="99"/>
      <c r="BWS927" s="99"/>
      <c r="BWT927" s="99"/>
      <c r="BWU927" s="99"/>
      <c r="BWV927" s="99"/>
      <c r="BWW927" s="99"/>
      <c r="BWX927" s="99"/>
      <c r="BWY927" s="99"/>
      <c r="BWZ927" s="99"/>
      <c r="BXA927" s="99"/>
      <c r="BXB927" s="99"/>
      <c r="BXC927" s="99"/>
      <c r="BXD927" s="99"/>
      <c r="BXE927" s="99"/>
      <c r="BXF927" s="99"/>
      <c r="BXG927" s="99"/>
      <c r="BXH927" s="99"/>
      <c r="BXI927" s="99"/>
      <c r="BXJ927" s="99"/>
      <c r="BXK927" s="99"/>
      <c r="BXL927" s="99"/>
      <c r="BXM927" s="99"/>
      <c r="BXN927" s="99"/>
      <c r="BXO927" s="99"/>
      <c r="BXP927" s="99"/>
      <c r="BXQ927" s="99"/>
      <c r="BXR927" s="99"/>
      <c r="BXS927" s="99"/>
      <c r="BXT927" s="99"/>
      <c r="BXU927" s="99"/>
      <c r="BXV927" s="99"/>
      <c r="BXW927" s="99"/>
      <c r="BXX927" s="99"/>
      <c r="BXY927" s="99"/>
      <c r="BXZ927" s="99"/>
      <c r="BYA927" s="99"/>
      <c r="BYB927" s="99"/>
      <c r="BYC927" s="99"/>
      <c r="BYD927" s="99"/>
      <c r="BYE927" s="99"/>
      <c r="BYF927" s="99"/>
      <c r="BYG927" s="99"/>
      <c r="BYH927" s="99"/>
      <c r="BYI927" s="99"/>
      <c r="BYJ927" s="99"/>
      <c r="BYK927" s="99"/>
      <c r="BYL927" s="99"/>
      <c r="BYM927" s="99"/>
      <c r="BYN927" s="99"/>
      <c r="BYO927" s="99"/>
      <c r="BYP927" s="99"/>
      <c r="BYQ927" s="99"/>
      <c r="BYR927" s="99"/>
      <c r="BYS927" s="99"/>
      <c r="BYT927" s="99"/>
      <c r="BYU927" s="99"/>
      <c r="BYV927" s="99"/>
      <c r="BYW927" s="99"/>
      <c r="BYX927" s="99"/>
      <c r="BYY927" s="99"/>
      <c r="BYZ927" s="99"/>
      <c r="BZA927" s="99"/>
      <c r="BZB927" s="99"/>
      <c r="BZC927" s="99"/>
      <c r="BZD927" s="99"/>
      <c r="BZE927" s="99"/>
      <c r="BZF927" s="99"/>
      <c r="BZG927" s="99"/>
      <c r="BZH927" s="99"/>
      <c r="BZI927" s="99"/>
      <c r="BZJ927" s="99"/>
      <c r="BZK927" s="99"/>
      <c r="BZL927" s="99"/>
      <c r="BZM927" s="99"/>
      <c r="BZN927" s="99"/>
      <c r="BZO927" s="99"/>
      <c r="BZP927" s="99"/>
      <c r="BZQ927" s="99"/>
      <c r="BZR927" s="99"/>
      <c r="BZS927" s="99"/>
      <c r="BZT927" s="99"/>
      <c r="BZU927" s="99"/>
      <c r="BZV927" s="99"/>
      <c r="BZW927" s="99"/>
      <c r="BZX927" s="99"/>
      <c r="BZY927" s="99"/>
      <c r="BZZ927" s="99"/>
      <c r="CAA927" s="99"/>
      <c r="CAB927" s="99"/>
      <c r="CAC927" s="99"/>
      <c r="CAD927" s="99"/>
      <c r="CAE927" s="99"/>
      <c r="CAF927" s="99"/>
      <c r="CAG927" s="99"/>
      <c r="CAH927" s="99"/>
      <c r="CAI927" s="99"/>
      <c r="CAJ927" s="99"/>
      <c r="CAK927" s="99"/>
      <c r="CAL927" s="99"/>
      <c r="CAM927" s="99"/>
      <c r="CAN927" s="99"/>
      <c r="CAO927" s="99"/>
      <c r="CAP927" s="99"/>
      <c r="CAQ927" s="99"/>
      <c r="CAR927" s="99"/>
      <c r="CAS927" s="99"/>
      <c r="CAT927" s="99"/>
      <c r="CAU927" s="99"/>
      <c r="CAV927" s="99"/>
      <c r="CAW927" s="99"/>
      <c r="CAX927" s="99"/>
      <c r="CAY927" s="99"/>
      <c r="CAZ927" s="99"/>
      <c r="CBA927" s="99"/>
      <c r="CBB927" s="99"/>
      <c r="CBC927" s="99"/>
      <c r="CBD927" s="99"/>
      <c r="CBE927" s="99"/>
      <c r="CBF927" s="99"/>
      <c r="CBG927" s="99"/>
      <c r="CBH927" s="99"/>
      <c r="CBI927" s="99"/>
      <c r="CBJ927" s="99"/>
      <c r="CBK927" s="99"/>
      <c r="CBL927" s="99"/>
      <c r="CBM927" s="99"/>
      <c r="CBN927" s="99"/>
      <c r="CBO927" s="99"/>
      <c r="CBP927" s="99"/>
      <c r="CBQ927" s="99"/>
      <c r="CBR927" s="99"/>
      <c r="CBS927" s="99"/>
      <c r="CBT927" s="99"/>
      <c r="CBU927" s="99"/>
      <c r="CBV927" s="99"/>
      <c r="CBW927" s="99"/>
      <c r="CBX927" s="99"/>
      <c r="CBY927" s="99"/>
      <c r="CBZ927" s="99"/>
      <c r="CCA927" s="99"/>
      <c r="CCB927" s="99"/>
      <c r="CCC927" s="99"/>
      <c r="CCD927" s="99"/>
      <c r="CCE927" s="99"/>
      <c r="CCF927" s="99"/>
      <c r="CCG927" s="99"/>
      <c r="CCH927" s="99"/>
      <c r="CCI927" s="99"/>
      <c r="CCJ927" s="99"/>
      <c r="CCK927" s="99"/>
      <c r="CCL927" s="99"/>
      <c r="CCM927" s="99"/>
      <c r="CCN927" s="99"/>
      <c r="CCO927" s="99"/>
      <c r="CCP927" s="99"/>
      <c r="CCQ927" s="99"/>
      <c r="CCR927" s="99"/>
      <c r="CCS927" s="99"/>
      <c r="CCT927" s="99"/>
      <c r="CCU927" s="99"/>
      <c r="CCV927" s="99"/>
      <c r="CCW927" s="99"/>
      <c r="CCX927" s="99"/>
      <c r="CCY927" s="99"/>
      <c r="CCZ927" s="99"/>
      <c r="CDA927" s="99"/>
      <c r="CDB927" s="99"/>
      <c r="CDC927" s="99"/>
      <c r="CDD927" s="99"/>
      <c r="CDE927" s="99"/>
      <c r="CDF927" s="99"/>
      <c r="CDG927" s="99"/>
      <c r="CDH927" s="99"/>
      <c r="CDI927" s="99"/>
      <c r="CDJ927" s="99"/>
      <c r="CDK927" s="99"/>
      <c r="CDL927" s="99"/>
      <c r="CDM927" s="99"/>
      <c r="CDN927" s="99"/>
      <c r="CDO927" s="99"/>
      <c r="CDP927" s="99"/>
      <c r="CDQ927" s="99"/>
      <c r="CDR927" s="99"/>
      <c r="CDS927" s="99"/>
      <c r="CDT927" s="99"/>
      <c r="CDU927" s="99"/>
      <c r="CDV927" s="99"/>
      <c r="CDW927" s="99"/>
      <c r="CDX927" s="99"/>
      <c r="CDY927" s="99"/>
      <c r="CDZ927" s="99"/>
      <c r="CEA927" s="99"/>
      <c r="CEB927" s="99"/>
      <c r="CEC927" s="99"/>
      <c r="CED927" s="99"/>
      <c r="CEE927" s="99"/>
      <c r="CEF927" s="99"/>
      <c r="CEG927" s="99"/>
      <c r="CEH927" s="99"/>
      <c r="CEI927" s="99"/>
      <c r="CEJ927" s="99"/>
      <c r="CEK927" s="99"/>
      <c r="CEL927" s="99"/>
      <c r="CEM927" s="99"/>
      <c r="CEN927" s="99"/>
      <c r="CEO927" s="99"/>
      <c r="CEP927" s="99"/>
      <c r="CEQ927" s="99"/>
      <c r="CER927" s="99"/>
      <c r="CES927" s="99"/>
      <c r="CET927" s="99"/>
      <c r="CEU927" s="99"/>
      <c r="CEV927" s="99"/>
      <c r="CEW927" s="99"/>
      <c r="CEX927" s="99"/>
      <c r="CEY927" s="99"/>
      <c r="CEZ927" s="99"/>
      <c r="CFA927" s="99"/>
      <c r="CFB927" s="99"/>
      <c r="CFC927" s="99"/>
      <c r="CFD927" s="99"/>
      <c r="CFE927" s="99"/>
      <c r="CFF927" s="99"/>
      <c r="CFG927" s="99"/>
      <c r="CFH927" s="99"/>
      <c r="CFI927" s="99"/>
      <c r="CFJ927" s="99"/>
      <c r="CFK927" s="99"/>
      <c r="CFL927" s="99"/>
      <c r="CFM927" s="99"/>
      <c r="CFN927" s="99"/>
      <c r="CFO927" s="99"/>
      <c r="CFP927" s="99"/>
      <c r="CFQ927" s="99"/>
      <c r="CFR927" s="99"/>
      <c r="CFS927" s="99"/>
      <c r="CFT927" s="99"/>
      <c r="CFU927" s="99"/>
      <c r="CFV927" s="99"/>
      <c r="CFW927" s="99"/>
      <c r="CFX927" s="99"/>
      <c r="CFY927" s="99"/>
      <c r="CFZ927" s="99"/>
      <c r="CGA927" s="99"/>
      <c r="CGB927" s="99"/>
      <c r="CGC927" s="99"/>
      <c r="CGD927" s="99"/>
      <c r="CGE927" s="99"/>
      <c r="CGF927" s="99"/>
      <c r="CGG927" s="99"/>
      <c r="CGH927" s="99"/>
      <c r="CGI927" s="99"/>
      <c r="CGJ927" s="99"/>
      <c r="CGK927" s="99"/>
      <c r="CGL927" s="99"/>
      <c r="CGM927" s="99"/>
      <c r="CGN927" s="99"/>
      <c r="CGO927" s="99"/>
      <c r="CGP927" s="99"/>
      <c r="CGQ927" s="99"/>
      <c r="CGR927" s="99"/>
      <c r="CGS927" s="99"/>
      <c r="CGT927" s="99"/>
      <c r="CGU927" s="99"/>
      <c r="CGV927" s="99"/>
      <c r="CGW927" s="99"/>
      <c r="CGX927" s="99"/>
      <c r="CGY927" s="99"/>
      <c r="CGZ927" s="99"/>
      <c r="CHA927" s="99"/>
      <c r="CHB927" s="99"/>
      <c r="CHC927" s="99"/>
      <c r="CHD927" s="99"/>
      <c r="CHE927" s="99"/>
      <c r="CHF927" s="99"/>
      <c r="CHG927" s="99"/>
      <c r="CHH927" s="99"/>
      <c r="CHI927" s="99"/>
      <c r="CHJ927" s="99"/>
      <c r="CHK927" s="99"/>
      <c r="CHL927" s="99"/>
      <c r="CHM927" s="99"/>
      <c r="CHN927" s="99"/>
      <c r="CHO927" s="99"/>
      <c r="CHP927" s="99"/>
      <c r="CHQ927" s="99"/>
      <c r="CHR927" s="99"/>
      <c r="CHS927" s="99"/>
      <c r="CHT927" s="99"/>
      <c r="CHU927" s="99"/>
      <c r="CHV927" s="99"/>
      <c r="CHW927" s="99"/>
      <c r="CHX927" s="99"/>
      <c r="CHY927" s="99"/>
      <c r="CHZ927" s="99"/>
      <c r="CIA927" s="99"/>
      <c r="CIB927" s="99"/>
      <c r="CIC927" s="99"/>
      <c r="CID927" s="99"/>
      <c r="CIE927" s="99"/>
      <c r="CIF927" s="99"/>
      <c r="CIG927" s="99"/>
      <c r="CIH927" s="99"/>
      <c r="CII927" s="99"/>
      <c r="CIJ927" s="99"/>
      <c r="CIK927" s="99"/>
      <c r="CIL927" s="99"/>
      <c r="CIM927" s="99"/>
      <c r="CIN927" s="99"/>
      <c r="CIO927" s="99"/>
      <c r="CIP927" s="99"/>
      <c r="CIQ927" s="99"/>
      <c r="CIR927" s="99"/>
      <c r="CIS927" s="99"/>
      <c r="CIT927" s="99"/>
      <c r="CIU927" s="99"/>
      <c r="CIV927" s="99"/>
      <c r="CIW927" s="99"/>
      <c r="CIX927" s="99"/>
      <c r="CIY927" s="99"/>
      <c r="CIZ927" s="99"/>
      <c r="CJA927" s="99"/>
      <c r="CJB927" s="99"/>
      <c r="CJC927" s="99"/>
      <c r="CJD927" s="99"/>
      <c r="CJE927" s="99"/>
      <c r="CJF927" s="99"/>
      <c r="CJG927" s="99"/>
      <c r="CJH927" s="99"/>
      <c r="CJI927" s="99"/>
      <c r="CJJ927" s="99"/>
      <c r="CJK927" s="99"/>
      <c r="CJL927" s="99"/>
      <c r="CJM927" s="99"/>
      <c r="CJN927" s="99"/>
      <c r="CJO927" s="99"/>
      <c r="CJP927" s="99"/>
      <c r="CJQ927" s="99"/>
      <c r="CJR927" s="99"/>
      <c r="CJS927" s="99"/>
      <c r="CJT927" s="99"/>
      <c r="CJU927" s="99"/>
      <c r="CJV927" s="99"/>
      <c r="CJW927" s="99"/>
      <c r="CJX927" s="99"/>
      <c r="CJY927" s="99"/>
      <c r="CJZ927" s="99"/>
      <c r="CKA927" s="99"/>
      <c r="CKB927" s="99"/>
      <c r="CKC927" s="99"/>
      <c r="CKD927" s="99"/>
      <c r="CKE927" s="99"/>
      <c r="CKF927" s="99"/>
      <c r="CKG927" s="99"/>
      <c r="CKH927" s="99"/>
      <c r="CKI927" s="99"/>
      <c r="CKJ927" s="99"/>
      <c r="CKK927" s="99"/>
      <c r="CKL927" s="99"/>
      <c r="CKM927" s="99"/>
      <c r="CKN927" s="99"/>
      <c r="CKO927" s="99"/>
      <c r="CKP927" s="99"/>
      <c r="CKQ927" s="99"/>
      <c r="CKR927" s="99"/>
      <c r="CKS927" s="99"/>
      <c r="CKT927" s="99"/>
      <c r="CKU927" s="99"/>
      <c r="CKV927" s="99"/>
      <c r="CKW927" s="99"/>
      <c r="CKX927" s="99"/>
      <c r="CKY927" s="99"/>
      <c r="CKZ927" s="99"/>
      <c r="CLA927" s="99"/>
      <c r="CLB927" s="99"/>
      <c r="CLC927" s="99"/>
      <c r="CLD927" s="99"/>
      <c r="CLE927" s="99"/>
      <c r="CLF927" s="99"/>
      <c r="CLG927" s="99"/>
      <c r="CLH927" s="99"/>
      <c r="CLI927" s="99"/>
      <c r="CLJ927" s="99"/>
      <c r="CLK927" s="99"/>
      <c r="CLL927" s="99"/>
      <c r="CLM927" s="99"/>
      <c r="CLN927" s="99"/>
      <c r="CLO927" s="99"/>
      <c r="CLP927" s="99"/>
      <c r="CLQ927" s="99"/>
      <c r="CLR927" s="99"/>
      <c r="CLS927" s="99"/>
      <c r="CLT927" s="99"/>
      <c r="CLU927" s="99"/>
      <c r="CLV927" s="99"/>
      <c r="CLW927" s="99"/>
      <c r="CLX927" s="99"/>
      <c r="CLY927" s="99"/>
      <c r="CLZ927" s="99"/>
      <c r="CMA927" s="99"/>
      <c r="CMB927" s="99"/>
      <c r="CMC927" s="99"/>
      <c r="CMD927" s="99"/>
      <c r="CME927" s="99"/>
      <c r="CMF927" s="99"/>
      <c r="CMG927" s="99"/>
      <c r="CMH927" s="99"/>
      <c r="CMI927" s="99"/>
      <c r="CMJ927" s="99"/>
      <c r="CMK927" s="99"/>
      <c r="CML927" s="99"/>
      <c r="CMM927" s="99"/>
      <c r="CMN927" s="99"/>
      <c r="CMO927" s="99"/>
      <c r="CMP927" s="99"/>
      <c r="CMQ927" s="99"/>
      <c r="CMR927" s="99"/>
      <c r="CMS927" s="99"/>
      <c r="CMT927" s="99"/>
      <c r="CMU927" s="99"/>
      <c r="CMV927" s="99"/>
      <c r="CMW927" s="99"/>
      <c r="CMX927" s="99"/>
      <c r="CMY927" s="99"/>
      <c r="CMZ927" s="99"/>
      <c r="CNA927" s="99"/>
      <c r="CNB927" s="99"/>
      <c r="CNC927" s="99"/>
      <c r="CND927" s="99"/>
      <c r="CNE927" s="99"/>
      <c r="CNF927" s="99"/>
      <c r="CNG927" s="99"/>
      <c r="CNH927" s="99"/>
      <c r="CNI927" s="99"/>
      <c r="CNJ927" s="99"/>
      <c r="CNK927" s="99"/>
      <c r="CNL927" s="99"/>
      <c r="CNM927" s="99"/>
      <c r="CNN927" s="99"/>
      <c r="CNO927" s="99"/>
      <c r="CNP927" s="99"/>
      <c r="CNQ927" s="99"/>
      <c r="CNR927" s="99"/>
      <c r="CNS927" s="99"/>
      <c r="CNT927" s="99"/>
      <c r="CNU927" s="99"/>
      <c r="CNV927" s="99"/>
      <c r="CNW927" s="99"/>
      <c r="CNX927" s="99"/>
      <c r="CNY927" s="99"/>
      <c r="CNZ927" s="99"/>
      <c r="COA927" s="99"/>
      <c r="COB927" s="99"/>
      <c r="COC927" s="99"/>
      <c r="COD927" s="99"/>
      <c r="COE927" s="99"/>
      <c r="COF927" s="99"/>
      <c r="COG927" s="99"/>
      <c r="COH927" s="99"/>
      <c r="COI927" s="99"/>
      <c r="COJ927" s="99"/>
      <c r="COK927" s="99"/>
      <c r="COL927" s="99"/>
      <c r="COM927" s="99"/>
      <c r="CON927" s="99"/>
      <c r="COO927" s="99"/>
      <c r="COP927" s="99"/>
      <c r="COQ927" s="99"/>
      <c r="COR927" s="99"/>
      <c r="COS927" s="99"/>
      <c r="COT927" s="99"/>
      <c r="COU927" s="99"/>
      <c r="COV927" s="99"/>
      <c r="COW927" s="99"/>
      <c r="COX927" s="99"/>
      <c r="COY927" s="99"/>
      <c r="COZ927" s="99"/>
      <c r="CPA927" s="99"/>
      <c r="CPB927" s="99"/>
      <c r="CPC927" s="99"/>
      <c r="CPD927" s="99"/>
      <c r="CPE927" s="99"/>
      <c r="CPF927" s="99"/>
      <c r="CPG927" s="99"/>
      <c r="CPH927" s="99"/>
      <c r="CPI927" s="99"/>
      <c r="CPJ927" s="99"/>
      <c r="CPK927" s="99"/>
      <c r="CPL927" s="99"/>
      <c r="CPM927" s="99"/>
      <c r="CPN927" s="99"/>
      <c r="CPO927" s="99"/>
      <c r="CPP927" s="99"/>
      <c r="CPQ927" s="99"/>
      <c r="CPR927" s="99"/>
      <c r="CPS927" s="99"/>
      <c r="CPT927" s="99"/>
      <c r="CPU927" s="99"/>
      <c r="CPV927" s="99"/>
      <c r="CPW927" s="99"/>
      <c r="CPX927" s="99"/>
      <c r="CPY927" s="99"/>
      <c r="CPZ927" s="99"/>
      <c r="CQA927" s="99"/>
      <c r="CQB927" s="99"/>
      <c r="CQC927" s="99"/>
      <c r="CQD927" s="99"/>
      <c r="CQE927" s="99"/>
      <c r="CQF927" s="99"/>
      <c r="CQG927" s="99"/>
      <c r="CQH927" s="99"/>
      <c r="CQI927" s="99"/>
      <c r="CQJ927" s="99"/>
      <c r="CQK927" s="99"/>
      <c r="CQL927" s="99"/>
      <c r="CQM927" s="99"/>
      <c r="CQN927" s="99"/>
      <c r="CQO927" s="99"/>
      <c r="CQP927" s="99"/>
      <c r="CQQ927" s="99"/>
      <c r="CQR927" s="99"/>
      <c r="CQS927" s="99"/>
      <c r="CQT927" s="99"/>
      <c r="CQU927" s="99"/>
      <c r="CQV927" s="99"/>
      <c r="CQW927" s="99"/>
      <c r="CQX927" s="99"/>
      <c r="CQY927" s="99"/>
      <c r="CQZ927" s="99"/>
      <c r="CRA927" s="99"/>
      <c r="CRB927" s="99"/>
      <c r="CRC927" s="99"/>
      <c r="CRD927" s="99"/>
      <c r="CRE927" s="99"/>
      <c r="CRF927" s="99"/>
      <c r="CRG927" s="99"/>
      <c r="CRH927" s="99"/>
      <c r="CRI927" s="99"/>
      <c r="CRJ927" s="99"/>
      <c r="CRK927" s="99"/>
      <c r="CRL927" s="99"/>
      <c r="CRM927" s="99"/>
      <c r="CRN927" s="99"/>
      <c r="CRO927" s="99"/>
      <c r="CRP927" s="99"/>
      <c r="CRQ927" s="99"/>
      <c r="CRR927" s="99"/>
      <c r="CRS927" s="99"/>
      <c r="CRT927" s="99"/>
      <c r="CRU927" s="99"/>
      <c r="CRV927" s="99"/>
      <c r="CRW927" s="99"/>
      <c r="CRX927" s="99"/>
      <c r="CRY927" s="99"/>
      <c r="CRZ927" s="99"/>
      <c r="CSA927" s="99"/>
      <c r="CSB927" s="99"/>
      <c r="CSC927" s="99"/>
      <c r="CSD927" s="99"/>
      <c r="CSE927" s="99"/>
      <c r="CSF927" s="99"/>
      <c r="CSG927" s="99"/>
      <c r="CSH927" s="99"/>
      <c r="CSI927" s="99"/>
      <c r="CSJ927" s="99"/>
      <c r="CSK927" s="99"/>
      <c r="CSL927" s="99"/>
      <c r="CSM927" s="99"/>
      <c r="CSN927" s="99"/>
      <c r="CSO927" s="99"/>
      <c r="CSP927" s="99"/>
      <c r="CSQ927" s="99"/>
      <c r="CSR927" s="99"/>
      <c r="CSS927" s="99"/>
      <c r="CST927" s="99"/>
      <c r="CSU927" s="99"/>
      <c r="CSV927" s="99"/>
      <c r="CSW927" s="99"/>
      <c r="CSX927" s="99"/>
      <c r="CSY927" s="99"/>
      <c r="CSZ927" s="99"/>
      <c r="CTA927" s="99"/>
      <c r="CTB927" s="99"/>
      <c r="CTC927" s="99"/>
      <c r="CTD927" s="99"/>
      <c r="CTE927" s="99"/>
      <c r="CTF927" s="99"/>
      <c r="CTG927" s="99"/>
      <c r="CTH927" s="99"/>
      <c r="CTI927" s="99"/>
      <c r="CTJ927" s="99"/>
      <c r="CTK927" s="99"/>
      <c r="CTL927" s="99"/>
      <c r="CTM927" s="99"/>
      <c r="CTN927" s="99"/>
      <c r="CTO927" s="99"/>
      <c r="CTP927" s="99"/>
      <c r="CTQ927" s="99"/>
      <c r="CTR927" s="99"/>
      <c r="CTS927" s="99"/>
      <c r="CTT927" s="99"/>
      <c r="CTU927" s="99"/>
      <c r="CTV927" s="99"/>
      <c r="CTW927" s="99"/>
      <c r="CTX927" s="99"/>
      <c r="CTY927" s="99"/>
      <c r="CTZ927" s="99"/>
      <c r="CUA927" s="99"/>
      <c r="CUB927" s="99"/>
      <c r="CUC927" s="99"/>
      <c r="CUD927" s="99"/>
      <c r="CUE927" s="99"/>
      <c r="CUF927" s="99"/>
      <c r="CUG927" s="99"/>
      <c r="CUH927" s="99"/>
      <c r="CUI927" s="99"/>
      <c r="CUJ927" s="99"/>
      <c r="CUK927" s="99"/>
      <c r="CUL927" s="99"/>
      <c r="CUM927" s="99"/>
      <c r="CUN927" s="99"/>
      <c r="CUO927" s="99"/>
      <c r="CUP927" s="99"/>
      <c r="CUQ927" s="99"/>
      <c r="CUR927" s="99"/>
      <c r="CUS927" s="99"/>
      <c r="CUT927" s="99"/>
      <c r="CUU927" s="99"/>
      <c r="CUV927" s="99"/>
      <c r="CUW927" s="99"/>
      <c r="CUX927" s="99"/>
      <c r="CUY927" s="99"/>
      <c r="CUZ927" s="99"/>
      <c r="CVA927" s="99"/>
      <c r="CVB927" s="99"/>
      <c r="CVC927" s="99"/>
      <c r="CVD927" s="99"/>
      <c r="CVE927" s="99"/>
      <c r="CVF927" s="99"/>
      <c r="CVG927" s="99"/>
      <c r="CVH927" s="99"/>
      <c r="CVI927" s="99"/>
      <c r="CVJ927" s="99"/>
      <c r="CVK927" s="99"/>
      <c r="CVL927" s="99"/>
      <c r="CVM927" s="99"/>
      <c r="CVN927" s="99"/>
      <c r="CVO927" s="99"/>
      <c r="CVP927" s="99"/>
      <c r="CVQ927" s="99"/>
      <c r="CVR927" s="99"/>
      <c r="CVS927" s="99"/>
      <c r="CVT927" s="99"/>
      <c r="CVU927" s="99"/>
      <c r="CVV927" s="99"/>
      <c r="CVW927" s="99"/>
      <c r="CVX927" s="99"/>
      <c r="CVY927" s="99"/>
      <c r="CVZ927" s="99"/>
      <c r="CWA927" s="99"/>
      <c r="CWB927" s="99"/>
      <c r="CWC927" s="99"/>
      <c r="CWD927" s="99"/>
      <c r="CWE927" s="99"/>
      <c r="CWF927" s="99"/>
      <c r="CWG927" s="99"/>
      <c r="CWH927" s="99"/>
      <c r="CWI927" s="99"/>
      <c r="CWJ927" s="99"/>
      <c r="CWK927" s="99"/>
      <c r="CWL927" s="99"/>
      <c r="CWM927" s="99"/>
      <c r="CWN927" s="99"/>
      <c r="CWO927" s="99"/>
      <c r="CWP927" s="99"/>
      <c r="CWQ927" s="99"/>
      <c r="CWR927" s="99"/>
      <c r="CWS927" s="99"/>
      <c r="CWT927" s="99"/>
      <c r="CWU927" s="99"/>
      <c r="CWV927" s="99"/>
      <c r="CWW927" s="99"/>
      <c r="CWX927" s="99"/>
      <c r="CWY927" s="99"/>
      <c r="CWZ927" s="99"/>
      <c r="CXA927" s="99"/>
      <c r="CXB927" s="99"/>
      <c r="CXC927" s="99"/>
      <c r="CXD927" s="99"/>
      <c r="CXE927" s="99"/>
      <c r="CXF927" s="99"/>
      <c r="CXG927" s="99"/>
      <c r="CXH927" s="99"/>
      <c r="CXI927" s="99"/>
      <c r="CXJ927" s="99"/>
      <c r="CXK927" s="99"/>
      <c r="CXL927" s="99"/>
      <c r="CXM927" s="99"/>
      <c r="CXN927" s="99"/>
      <c r="CXO927" s="99"/>
      <c r="CXP927" s="99"/>
      <c r="CXQ927" s="99"/>
      <c r="CXR927" s="99"/>
      <c r="CXS927" s="99"/>
      <c r="CXT927" s="99"/>
      <c r="CXU927" s="99"/>
      <c r="CXV927" s="99"/>
      <c r="CXW927" s="99"/>
      <c r="CXX927" s="99"/>
      <c r="CXY927" s="99"/>
      <c r="CXZ927" s="99"/>
      <c r="CYA927" s="99"/>
      <c r="CYB927" s="99"/>
      <c r="CYC927" s="99"/>
      <c r="CYD927" s="99"/>
      <c r="CYE927" s="99"/>
      <c r="CYF927" s="99"/>
      <c r="CYG927" s="99"/>
      <c r="CYH927" s="99"/>
      <c r="CYI927" s="99"/>
      <c r="CYJ927" s="99"/>
      <c r="CYK927" s="99"/>
      <c r="CYL927" s="99"/>
      <c r="CYM927" s="99"/>
      <c r="CYN927" s="99"/>
      <c r="CYO927" s="99"/>
      <c r="CYP927" s="99"/>
      <c r="CYQ927" s="99"/>
      <c r="CYR927" s="99"/>
      <c r="CYS927" s="99"/>
      <c r="CYT927" s="99"/>
      <c r="CYU927" s="99"/>
      <c r="CYV927" s="99"/>
      <c r="CYW927" s="99"/>
      <c r="CYX927" s="99"/>
      <c r="CYY927" s="99"/>
      <c r="CYZ927" s="99"/>
      <c r="CZA927" s="99"/>
      <c r="CZB927" s="99"/>
      <c r="CZC927" s="99"/>
      <c r="CZD927" s="99"/>
      <c r="CZE927" s="99"/>
      <c r="CZF927" s="99"/>
      <c r="CZG927" s="99"/>
      <c r="CZH927" s="99"/>
      <c r="CZI927" s="99"/>
      <c r="CZJ927" s="99"/>
      <c r="CZK927" s="99"/>
      <c r="CZL927" s="99"/>
      <c r="CZM927" s="99"/>
      <c r="CZN927" s="99"/>
      <c r="CZO927" s="99"/>
      <c r="CZP927" s="99"/>
      <c r="CZQ927" s="99"/>
      <c r="CZR927" s="99"/>
      <c r="CZS927" s="99"/>
      <c r="CZT927" s="99"/>
      <c r="CZU927" s="99"/>
      <c r="CZV927" s="99"/>
      <c r="CZW927" s="99"/>
      <c r="CZX927" s="99"/>
      <c r="CZY927" s="99"/>
      <c r="CZZ927" s="99"/>
      <c r="DAA927" s="99"/>
      <c r="DAB927" s="99"/>
      <c r="DAC927" s="99"/>
      <c r="DAD927" s="99"/>
      <c r="DAE927" s="99"/>
      <c r="DAF927" s="99"/>
      <c r="DAG927" s="99"/>
      <c r="DAH927" s="99"/>
      <c r="DAI927" s="99"/>
      <c r="DAJ927" s="99"/>
      <c r="DAK927" s="99"/>
      <c r="DAL927" s="99"/>
      <c r="DAM927" s="99"/>
      <c r="DAN927" s="99"/>
      <c r="DAO927" s="99"/>
      <c r="DAP927" s="99"/>
      <c r="DAQ927" s="99"/>
      <c r="DAR927" s="99"/>
      <c r="DAS927" s="99"/>
      <c r="DAT927" s="99"/>
      <c r="DAU927" s="99"/>
      <c r="DAV927" s="99"/>
      <c r="DAW927" s="99"/>
      <c r="DAX927" s="99"/>
      <c r="DAY927" s="99"/>
      <c r="DAZ927" s="99"/>
      <c r="DBA927" s="99"/>
      <c r="DBB927" s="99"/>
      <c r="DBC927" s="99"/>
      <c r="DBD927" s="99"/>
      <c r="DBE927" s="99"/>
      <c r="DBF927" s="99"/>
      <c r="DBG927" s="99"/>
      <c r="DBH927" s="99"/>
      <c r="DBI927" s="99"/>
      <c r="DBJ927" s="99"/>
      <c r="DBK927" s="99"/>
      <c r="DBL927" s="99"/>
      <c r="DBM927" s="99"/>
      <c r="DBN927" s="99"/>
      <c r="DBO927" s="99"/>
      <c r="DBP927" s="99"/>
      <c r="DBQ927" s="99"/>
      <c r="DBR927" s="99"/>
      <c r="DBS927" s="99"/>
      <c r="DBT927" s="99"/>
      <c r="DBU927" s="99"/>
      <c r="DBV927" s="99"/>
      <c r="DBW927" s="99"/>
      <c r="DBX927" s="99"/>
      <c r="DBY927" s="99"/>
      <c r="DBZ927" s="99"/>
      <c r="DCA927" s="99"/>
      <c r="DCB927" s="99"/>
      <c r="DCC927" s="99"/>
      <c r="DCD927" s="99"/>
      <c r="DCE927" s="99"/>
      <c r="DCF927" s="99"/>
      <c r="DCG927" s="99"/>
      <c r="DCH927" s="99"/>
      <c r="DCI927" s="99"/>
      <c r="DCJ927" s="99"/>
      <c r="DCK927" s="99"/>
      <c r="DCL927" s="99"/>
      <c r="DCM927" s="99"/>
      <c r="DCN927" s="99"/>
      <c r="DCO927" s="99"/>
      <c r="DCP927" s="99"/>
      <c r="DCQ927" s="99"/>
      <c r="DCR927" s="99"/>
      <c r="DCS927" s="99"/>
      <c r="DCT927" s="99"/>
      <c r="DCU927" s="99"/>
      <c r="DCV927" s="99"/>
      <c r="DCW927" s="99"/>
      <c r="DCX927" s="99"/>
      <c r="DCY927" s="99"/>
      <c r="DCZ927" s="99"/>
      <c r="DDA927" s="99"/>
      <c r="DDB927" s="99"/>
      <c r="DDC927" s="99"/>
      <c r="DDD927" s="99"/>
      <c r="DDE927" s="99"/>
      <c r="DDF927" s="99"/>
      <c r="DDG927" s="99"/>
      <c r="DDH927" s="99"/>
      <c r="DDI927" s="99"/>
      <c r="DDJ927" s="99"/>
      <c r="DDK927" s="99"/>
      <c r="DDL927" s="99"/>
      <c r="DDM927" s="99"/>
      <c r="DDN927" s="99"/>
      <c r="DDO927" s="99"/>
      <c r="DDP927" s="99"/>
      <c r="DDQ927" s="99"/>
      <c r="DDR927" s="99"/>
      <c r="DDS927" s="99"/>
      <c r="DDT927" s="99"/>
      <c r="DDU927" s="99"/>
      <c r="DDV927" s="99"/>
      <c r="DDW927" s="99"/>
      <c r="DDX927" s="99"/>
      <c r="DDY927" s="99"/>
      <c r="DDZ927" s="99"/>
      <c r="DEA927" s="99"/>
      <c r="DEB927" s="99"/>
      <c r="DEC927" s="99"/>
      <c r="DED927" s="99"/>
      <c r="DEE927" s="99"/>
      <c r="DEF927" s="99"/>
      <c r="DEG927" s="99"/>
      <c r="DEH927" s="99"/>
      <c r="DEI927" s="99"/>
      <c r="DEJ927" s="99"/>
      <c r="DEK927" s="99"/>
      <c r="DEL927" s="99"/>
      <c r="DEM927" s="99"/>
      <c r="DEN927" s="99"/>
      <c r="DEO927" s="99"/>
      <c r="DEP927" s="99"/>
      <c r="DEQ927" s="99"/>
      <c r="DER927" s="99"/>
      <c r="DES927" s="99"/>
      <c r="DET927" s="99"/>
      <c r="DEU927" s="99"/>
      <c r="DEV927" s="99"/>
      <c r="DEW927" s="99"/>
      <c r="DEX927" s="99"/>
      <c r="DEY927" s="99"/>
      <c r="DEZ927" s="99"/>
      <c r="DFA927" s="99"/>
      <c r="DFB927" s="99"/>
      <c r="DFC927" s="99"/>
      <c r="DFD927" s="99"/>
      <c r="DFE927" s="99"/>
      <c r="DFF927" s="99"/>
      <c r="DFG927" s="99"/>
      <c r="DFH927" s="99"/>
      <c r="DFI927" s="99"/>
      <c r="DFJ927" s="99"/>
      <c r="DFK927" s="99"/>
      <c r="DFL927" s="99"/>
      <c r="DFM927" s="99"/>
      <c r="DFN927" s="99"/>
      <c r="DFO927" s="99"/>
      <c r="DFP927" s="99"/>
      <c r="DFQ927" s="99"/>
      <c r="DFR927" s="99"/>
      <c r="DFS927" s="99"/>
      <c r="DFT927" s="99"/>
      <c r="DFU927" s="99"/>
      <c r="DFV927" s="99"/>
      <c r="DFW927" s="99"/>
      <c r="DFX927" s="99"/>
      <c r="DFY927" s="99"/>
      <c r="DFZ927" s="99"/>
      <c r="DGA927" s="99"/>
      <c r="DGB927" s="99"/>
      <c r="DGC927" s="99"/>
      <c r="DGD927" s="99"/>
      <c r="DGE927" s="99"/>
      <c r="DGF927" s="99"/>
      <c r="DGG927" s="99"/>
      <c r="DGH927" s="99"/>
      <c r="DGI927" s="99"/>
      <c r="DGJ927" s="99"/>
      <c r="DGK927" s="99"/>
      <c r="DGL927" s="99"/>
      <c r="DGM927" s="99"/>
      <c r="DGN927" s="99"/>
      <c r="DGO927" s="99"/>
      <c r="DGP927" s="99"/>
      <c r="DGQ927" s="99"/>
      <c r="DGR927" s="99"/>
      <c r="DGS927" s="99"/>
      <c r="DGT927" s="99"/>
      <c r="DGU927" s="99"/>
      <c r="DGV927" s="99"/>
      <c r="DGW927" s="99"/>
      <c r="DGX927" s="99"/>
      <c r="DGY927" s="99"/>
      <c r="DGZ927" s="99"/>
      <c r="DHA927" s="99"/>
      <c r="DHB927" s="99"/>
      <c r="DHC927" s="99"/>
      <c r="DHD927" s="99"/>
      <c r="DHE927" s="99"/>
      <c r="DHF927" s="99"/>
      <c r="DHG927" s="99"/>
      <c r="DHH927" s="99"/>
      <c r="DHI927" s="99"/>
      <c r="DHJ927" s="99"/>
      <c r="DHK927" s="99"/>
      <c r="DHL927" s="99"/>
      <c r="DHM927" s="99"/>
      <c r="DHN927" s="99"/>
      <c r="DHO927" s="99"/>
      <c r="DHP927" s="99"/>
      <c r="DHQ927" s="99"/>
      <c r="DHR927" s="99"/>
      <c r="DHS927" s="99"/>
      <c r="DHT927" s="99"/>
      <c r="DHU927" s="99"/>
      <c r="DHV927" s="99"/>
      <c r="DHW927" s="99"/>
      <c r="DHX927" s="99"/>
      <c r="DHY927" s="99"/>
      <c r="DHZ927" s="99"/>
      <c r="DIA927" s="99"/>
      <c r="DIB927" s="99"/>
      <c r="DIC927" s="99"/>
      <c r="DID927" s="99"/>
      <c r="DIE927" s="99"/>
      <c r="DIF927" s="99"/>
      <c r="DIG927" s="99"/>
      <c r="DIH927" s="99"/>
      <c r="DII927" s="99"/>
      <c r="DIJ927" s="99"/>
      <c r="DIK927" s="99"/>
      <c r="DIL927" s="99"/>
      <c r="DIM927" s="99"/>
      <c r="DIN927" s="99"/>
      <c r="DIO927" s="99"/>
      <c r="DIP927" s="99"/>
      <c r="DIQ927" s="99"/>
      <c r="DIR927" s="99"/>
      <c r="DIS927" s="99"/>
      <c r="DIT927" s="99"/>
      <c r="DIU927" s="99"/>
      <c r="DIV927" s="99"/>
      <c r="DIW927" s="99"/>
      <c r="DIX927" s="99"/>
      <c r="DIY927" s="99"/>
      <c r="DIZ927" s="99"/>
      <c r="DJA927" s="99"/>
      <c r="DJB927" s="99"/>
      <c r="DJC927" s="99"/>
      <c r="DJD927" s="99"/>
      <c r="DJE927" s="99"/>
      <c r="DJF927" s="99"/>
      <c r="DJG927" s="99"/>
      <c r="DJH927" s="99"/>
      <c r="DJI927" s="99"/>
      <c r="DJJ927" s="99"/>
      <c r="DJK927" s="99"/>
      <c r="DJL927" s="99"/>
      <c r="DJM927" s="99"/>
      <c r="DJN927" s="99"/>
      <c r="DJO927" s="99"/>
      <c r="DJP927" s="99"/>
      <c r="DJQ927" s="99"/>
      <c r="DJR927" s="99"/>
      <c r="DJS927" s="99"/>
      <c r="DJT927" s="99"/>
      <c r="DJU927" s="99"/>
      <c r="DJV927" s="99"/>
      <c r="DJW927" s="99"/>
      <c r="DJX927" s="99"/>
      <c r="DJY927" s="99"/>
      <c r="DJZ927" s="99"/>
      <c r="DKA927" s="99"/>
      <c r="DKB927" s="99"/>
      <c r="DKC927" s="99"/>
      <c r="DKD927" s="99"/>
      <c r="DKE927" s="99"/>
      <c r="DKF927" s="99"/>
      <c r="DKG927" s="99"/>
      <c r="DKH927" s="99"/>
      <c r="DKI927" s="99"/>
      <c r="DKJ927" s="99"/>
      <c r="DKK927" s="99"/>
      <c r="DKL927" s="99"/>
      <c r="DKM927" s="99"/>
      <c r="DKN927" s="99"/>
      <c r="DKO927" s="99"/>
      <c r="DKP927" s="99"/>
      <c r="DKQ927" s="99"/>
      <c r="DKR927" s="99"/>
      <c r="DKS927" s="99"/>
      <c r="DKT927" s="99"/>
      <c r="DKU927" s="99"/>
      <c r="DKV927" s="99"/>
      <c r="DKW927" s="99"/>
      <c r="DKX927" s="99"/>
      <c r="DKY927" s="99"/>
      <c r="DKZ927" s="99"/>
      <c r="DLA927" s="99"/>
      <c r="DLB927" s="99"/>
      <c r="DLC927" s="99"/>
      <c r="DLD927" s="99"/>
      <c r="DLE927" s="99"/>
      <c r="DLF927" s="99"/>
      <c r="DLG927" s="99"/>
      <c r="DLH927" s="99"/>
      <c r="DLI927" s="99"/>
      <c r="DLJ927" s="99"/>
      <c r="DLK927" s="99"/>
      <c r="DLL927" s="99"/>
      <c r="DLM927" s="99"/>
      <c r="DLN927" s="99"/>
      <c r="DLO927" s="99"/>
      <c r="DLP927" s="99"/>
      <c r="DLQ927" s="99"/>
      <c r="DLR927" s="99"/>
      <c r="DLS927" s="99"/>
      <c r="DLT927" s="99"/>
      <c r="DLU927" s="99"/>
      <c r="DLV927" s="99"/>
      <c r="DLW927" s="99"/>
      <c r="DLX927" s="99"/>
      <c r="DLY927" s="99"/>
      <c r="DLZ927" s="99"/>
      <c r="DMA927" s="99"/>
      <c r="DMB927" s="99"/>
      <c r="DMC927" s="99"/>
      <c r="DMD927" s="99"/>
      <c r="DME927" s="99"/>
      <c r="DMF927" s="99"/>
      <c r="DMG927" s="99"/>
      <c r="DMH927" s="99"/>
      <c r="DMI927" s="99"/>
      <c r="DMJ927" s="99"/>
      <c r="DMK927" s="99"/>
      <c r="DML927" s="99"/>
      <c r="DMM927" s="99"/>
      <c r="DMN927" s="99"/>
      <c r="DMO927" s="99"/>
      <c r="DMP927" s="99"/>
      <c r="DMQ927" s="99"/>
      <c r="DMR927" s="99"/>
      <c r="DMS927" s="99"/>
      <c r="DMT927" s="99"/>
      <c r="DMU927" s="99"/>
      <c r="DMV927" s="99"/>
      <c r="DMW927" s="99"/>
      <c r="DMX927" s="99"/>
      <c r="DMY927" s="99"/>
      <c r="DMZ927" s="99"/>
      <c r="DNA927" s="99"/>
      <c r="DNB927" s="99"/>
      <c r="DNC927" s="99"/>
      <c r="DND927" s="99"/>
      <c r="DNE927" s="99"/>
      <c r="DNF927" s="99"/>
      <c r="DNG927" s="99"/>
      <c r="DNH927" s="99"/>
      <c r="DNI927" s="99"/>
      <c r="DNJ927" s="99"/>
      <c r="DNK927" s="99"/>
      <c r="DNL927" s="99"/>
      <c r="DNM927" s="99"/>
      <c r="DNN927" s="99"/>
      <c r="DNO927" s="99"/>
      <c r="DNP927" s="99"/>
      <c r="DNQ927" s="99"/>
      <c r="DNR927" s="99"/>
      <c r="DNS927" s="99"/>
      <c r="DNT927" s="99"/>
      <c r="DNU927" s="99"/>
      <c r="DNV927" s="99"/>
      <c r="DNW927" s="99"/>
      <c r="DNX927" s="99"/>
      <c r="DNY927" s="99"/>
      <c r="DNZ927" s="99"/>
      <c r="DOA927" s="99"/>
      <c r="DOB927" s="99"/>
      <c r="DOC927" s="99"/>
      <c r="DOD927" s="99"/>
      <c r="DOE927" s="99"/>
      <c r="DOF927" s="99"/>
      <c r="DOG927" s="99"/>
      <c r="DOH927" s="99"/>
      <c r="DOI927" s="99"/>
      <c r="DOJ927" s="99"/>
      <c r="DOK927" s="99"/>
      <c r="DOL927" s="99"/>
      <c r="DOM927" s="99"/>
      <c r="DON927" s="99"/>
      <c r="DOO927" s="99"/>
      <c r="DOP927" s="99"/>
      <c r="DOQ927" s="99"/>
      <c r="DOR927" s="99"/>
      <c r="DOS927" s="99"/>
      <c r="DOT927" s="99"/>
      <c r="DOU927" s="99"/>
      <c r="DOV927" s="99"/>
      <c r="DOW927" s="99"/>
      <c r="DOX927" s="99"/>
      <c r="DOY927" s="99"/>
      <c r="DOZ927" s="99"/>
      <c r="DPA927" s="99"/>
      <c r="DPB927" s="99"/>
      <c r="DPC927" s="99"/>
      <c r="DPD927" s="99"/>
      <c r="DPE927" s="99"/>
      <c r="DPF927" s="99"/>
      <c r="DPG927" s="99"/>
      <c r="DPH927" s="99"/>
      <c r="DPI927" s="99"/>
      <c r="DPJ927" s="99"/>
      <c r="DPK927" s="99"/>
      <c r="DPL927" s="99"/>
      <c r="DPM927" s="99"/>
      <c r="DPN927" s="99"/>
      <c r="DPO927" s="99"/>
      <c r="DPP927" s="99"/>
      <c r="DPQ927" s="99"/>
      <c r="DPR927" s="99"/>
      <c r="DPS927" s="99"/>
      <c r="DPT927" s="99"/>
      <c r="DPU927" s="99"/>
      <c r="DPV927" s="99"/>
      <c r="DPW927" s="99"/>
      <c r="DPX927" s="99"/>
      <c r="DPY927" s="99"/>
      <c r="DPZ927" s="99"/>
      <c r="DQA927" s="99"/>
      <c r="DQB927" s="99"/>
      <c r="DQC927" s="99"/>
      <c r="DQD927" s="99"/>
      <c r="DQE927" s="99"/>
      <c r="DQF927" s="99"/>
      <c r="DQG927" s="99"/>
      <c r="DQH927" s="99"/>
      <c r="DQI927" s="99"/>
      <c r="DQJ927" s="99"/>
      <c r="DQK927" s="99"/>
      <c r="DQL927" s="99"/>
      <c r="DQM927" s="99"/>
      <c r="DQN927" s="99"/>
      <c r="DQO927" s="99"/>
      <c r="DQP927" s="99"/>
      <c r="DQQ927" s="99"/>
      <c r="DQR927" s="99"/>
      <c r="DQS927" s="99"/>
      <c r="DQT927" s="99"/>
      <c r="DQU927" s="99"/>
      <c r="DQV927" s="99"/>
      <c r="DQW927" s="99"/>
      <c r="DQX927" s="99"/>
      <c r="DQY927" s="99"/>
      <c r="DQZ927" s="99"/>
      <c r="DRA927" s="99"/>
      <c r="DRB927" s="99"/>
      <c r="DRC927" s="99"/>
      <c r="DRD927" s="99"/>
      <c r="DRE927" s="99"/>
      <c r="DRF927" s="99"/>
      <c r="DRG927" s="99"/>
      <c r="DRH927" s="99"/>
      <c r="DRI927" s="99"/>
      <c r="DRJ927" s="99"/>
      <c r="DRK927" s="99"/>
      <c r="DRL927" s="99"/>
      <c r="DRM927" s="99"/>
      <c r="DRN927" s="99"/>
      <c r="DRO927" s="99"/>
      <c r="DRP927" s="99"/>
      <c r="DRQ927" s="99"/>
      <c r="DRR927" s="99"/>
      <c r="DRS927" s="99"/>
      <c r="DRT927" s="99"/>
      <c r="DRU927" s="99"/>
      <c r="DRV927" s="99"/>
      <c r="DRW927" s="99"/>
      <c r="DRX927" s="99"/>
      <c r="DRY927" s="99"/>
      <c r="DRZ927" s="99"/>
      <c r="DSA927" s="99"/>
      <c r="DSB927" s="99"/>
      <c r="DSC927" s="99"/>
      <c r="DSD927" s="99"/>
      <c r="DSE927" s="99"/>
      <c r="DSF927" s="99"/>
      <c r="DSG927" s="99"/>
      <c r="DSH927" s="99"/>
      <c r="DSI927" s="99"/>
      <c r="DSJ927" s="99"/>
      <c r="DSK927" s="99"/>
      <c r="DSL927" s="99"/>
      <c r="DSM927" s="99"/>
      <c r="DSN927" s="99"/>
      <c r="DSO927" s="99"/>
      <c r="DSP927" s="99"/>
      <c r="DSQ927" s="99"/>
      <c r="DSR927" s="99"/>
      <c r="DSS927" s="99"/>
      <c r="DST927" s="99"/>
      <c r="DSU927" s="99"/>
      <c r="DSV927" s="99"/>
      <c r="DSW927" s="99"/>
      <c r="DSX927" s="99"/>
      <c r="DSY927" s="99"/>
      <c r="DSZ927" s="99"/>
      <c r="DTA927" s="99"/>
      <c r="DTB927" s="99"/>
      <c r="DTC927" s="99"/>
      <c r="DTD927" s="99"/>
      <c r="DTE927" s="99"/>
      <c r="DTF927" s="99"/>
      <c r="DTG927" s="99"/>
      <c r="DTH927" s="99"/>
      <c r="DTI927" s="99"/>
      <c r="DTJ927" s="99"/>
      <c r="DTK927" s="99"/>
      <c r="DTL927" s="99"/>
      <c r="DTM927" s="99"/>
      <c r="DTN927" s="99"/>
      <c r="DTO927" s="99"/>
      <c r="DTP927" s="99"/>
      <c r="DTQ927" s="99"/>
      <c r="DTR927" s="99"/>
      <c r="DTS927" s="99"/>
      <c r="DTT927" s="99"/>
      <c r="DTU927" s="99"/>
      <c r="DTV927" s="99"/>
      <c r="DTW927" s="99"/>
      <c r="DTX927" s="99"/>
      <c r="DTY927" s="99"/>
      <c r="DTZ927" s="99"/>
      <c r="DUA927" s="99"/>
      <c r="DUB927" s="99"/>
      <c r="DUC927" s="99"/>
      <c r="DUD927" s="99"/>
      <c r="DUE927" s="99"/>
      <c r="DUF927" s="99"/>
      <c r="DUG927" s="99"/>
      <c r="DUH927" s="99"/>
      <c r="DUI927" s="99"/>
      <c r="DUJ927" s="99"/>
      <c r="DUK927" s="99"/>
      <c r="DUL927" s="99"/>
      <c r="DUM927" s="99"/>
      <c r="DUN927" s="99"/>
      <c r="DUO927" s="99"/>
      <c r="DUP927" s="99"/>
      <c r="DUQ927" s="99"/>
      <c r="DUR927" s="99"/>
      <c r="DUS927" s="99"/>
      <c r="DUT927" s="99"/>
      <c r="DUU927" s="99"/>
      <c r="DUV927" s="99"/>
      <c r="DUW927" s="99"/>
      <c r="DUX927" s="99"/>
      <c r="DUY927" s="99"/>
      <c r="DUZ927" s="99"/>
      <c r="DVA927" s="99"/>
      <c r="DVB927" s="99"/>
      <c r="DVC927" s="99"/>
      <c r="DVD927" s="99"/>
      <c r="DVE927" s="99"/>
      <c r="DVF927" s="99"/>
      <c r="DVG927" s="99"/>
      <c r="DVH927" s="99"/>
      <c r="DVI927" s="99"/>
      <c r="DVJ927" s="99"/>
      <c r="DVK927" s="99"/>
      <c r="DVL927" s="99"/>
      <c r="DVM927" s="99"/>
      <c r="DVN927" s="99"/>
      <c r="DVO927" s="99"/>
      <c r="DVP927" s="99"/>
      <c r="DVQ927" s="99"/>
      <c r="DVR927" s="99"/>
      <c r="DVS927" s="99"/>
      <c r="DVT927" s="99"/>
      <c r="DVU927" s="99"/>
      <c r="DVV927" s="99"/>
      <c r="DVW927" s="99"/>
      <c r="DVX927" s="99"/>
      <c r="DVY927" s="99"/>
      <c r="DVZ927" s="99"/>
      <c r="DWA927" s="99"/>
      <c r="DWB927" s="99"/>
      <c r="DWC927" s="99"/>
      <c r="DWD927" s="99"/>
      <c r="DWE927" s="99"/>
      <c r="DWF927" s="99"/>
      <c r="DWG927" s="99"/>
      <c r="DWH927" s="99"/>
      <c r="DWI927" s="99"/>
      <c r="DWJ927" s="99"/>
      <c r="DWK927" s="99"/>
      <c r="DWL927" s="99"/>
      <c r="DWM927" s="99"/>
      <c r="DWN927" s="99"/>
      <c r="DWO927" s="99"/>
      <c r="DWP927" s="99"/>
      <c r="DWQ927" s="99"/>
      <c r="DWR927" s="99"/>
      <c r="DWS927" s="99"/>
      <c r="DWT927" s="99"/>
      <c r="DWU927" s="99"/>
      <c r="DWV927" s="99"/>
      <c r="DWW927" s="99"/>
      <c r="DWX927" s="99"/>
      <c r="DWY927" s="99"/>
      <c r="DWZ927" s="99"/>
      <c r="DXA927" s="99"/>
      <c r="DXB927" s="99"/>
      <c r="DXC927" s="99"/>
      <c r="DXD927" s="99"/>
      <c r="DXE927" s="99"/>
      <c r="DXF927" s="99"/>
      <c r="DXG927" s="99"/>
      <c r="DXH927" s="99"/>
      <c r="DXI927" s="99"/>
      <c r="DXJ927" s="99"/>
      <c r="DXK927" s="99"/>
      <c r="DXL927" s="99"/>
      <c r="DXM927" s="99"/>
      <c r="DXN927" s="99"/>
      <c r="DXO927" s="99"/>
      <c r="DXP927" s="99"/>
      <c r="DXQ927" s="99"/>
      <c r="DXR927" s="99"/>
      <c r="DXS927" s="99"/>
      <c r="DXT927" s="99"/>
      <c r="DXU927" s="99"/>
      <c r="DXV927" s="99"/>
      <c r="DXW927" s="99"/>
      <c r="DXX927" s="99"/>
      <c r="DXY927" s="99"/>
      <c r="DXZ927" s="99"/>
      <c r="DYA927" s="99"/>
      <c r="DYB927" s="99"/>
      <c r="DYC927" s="99"/>
      <c r="DYD927" s="99"/>
      <c r="DYE927" s="99"/>
      <c r="DYF927" s="99"/>
      <c r="DYG927" s="99"/>
      <c r="DYH927" s="99"/>
      <c r="DYI927" s="99"/>
      <c r="DYJ927" s="99"/>
      <c r="DYK927" s="99"/>
      <c r="DYL927" s="99"/>
      <c r="DYM927" s="99"/>
      <c r="DYN927" s="99"/>
      <c r="DYO927" s="99"/>
      <c r="DYP927" s="99"/>
      <c r="DYQ927" s="99"/>
      <c r="DYR927" s="99"/>
      <c r="DYS927" s="99"/>
      <c r="DYT927" s="99"/>
      <c r="DYU927" s="99"/>
      <c r="DYV927" s="99"/>
      <c r="DYW927" s="99"/>
      <c r="DYX927" s="99"/>
      <c r="DYY927" s="99"/>
      <c r="DYZ927" s="99"/>
      <c r="DZA927" s="99"/>
      <c r="DZB927" s="99"/>
      <c r="DZC927" s="99"/>
      <c r="DZD927" s="99"/>
      <c r="DZE927" s="99"/>
      <c r="DZF927" s="99"/>
      <c r="DZG927" s="99"/>
      <c r="DZH927" s="99"/>
      <c r="DZI927" s="99"/>
      <c r="DZJ927" s="99"/>
      <c r="DZK927" s="99"/>
      <c r="DZL927" s="99"/>
      <c r="DZM927" s="99"/>
      <c r="DZN927" s="99"/>
      <c r="DZO927" s="99"/>
      <c r="DZP927" s="99"/>
      <c r="DZQ927" s="99"/>
      <c r="DZR927" s="99"/>
      <c r="DZS927" s="99"/>
      <c r="DZT927" s="99"/>
      <c r="DZU927" s="99"/>
      <c r="DZV927" s="99"/>
      <c r="DZW927" s="99"/>
      <c r="DZX927" s="99"/>
      <c r="DZY927" s="99"/>
      <c r="DZZ927" s="99"/>
      <c r="EAA927" s="99"/>
      <c r="EAB927" s="99"/>
      <c r="EAC927" s="99"/>
      <c r="EAD927" s="99"/>
      <c r="EAE927" s="99"/>
      <c r="EAF927" s="99"/>
      <c r="EAG927" s="99"/>
      <c r="EAH927" s="99"/>
      <c r="EAI927" s="99"/>
      <c r="EAJ927" s="99"/>
      <c r="EAK927" s="99"/>
      <c r="EAL927" s="99"/>
      <c r="EAM927" s="99"/>
      <c r="EAN927" s="99"/>
      <c r="EAO927" s="99"/>
      <c r="EAP927" s="99"/>
      <c r="EAQ927" s="99"/>
      <c r="EAR927" s="99"/>
      <c r="EAS927" s="99"/>
      <c r="EAT927" s="99"/>
      <c r="EAU927" s="99"/>
      <c r="EAV927" s="99"/>
      <c r="EAW927" s="99"/>
      <c r="EAX927" s="99"/>
      <c r="EAY927" s="99"/>
      <c r="EAZ927" s="99"/>
      <c r="EBA927" s="99"/>
      <c r="EBB927" s="99"/>
      <c r="EBC927" s="99"/>
      <c r="EBD927" s="99"/>
      <c r="EBE927" s="99"/>
      <c r="EBF927" s="99"/>
      <c r="EBG927" s="99"/>
      <c r="EBH927" s="99"/>
      <c r="EBI927" s="99"/>
      <c r="EBJ927" s="99"/>
      <c r="EBK927" s="99"/>
      <c r="EBL927" s="99"/>
      <c r="EBM927" s="99"/>
      <c r="EBN927" s="99"/>
      <c r="EBO927" s="99"/>
      <c r="EBP927" s="99"/>
      <c r="EBQ927" s="99"/>
      <c r="EBR927" s="99"/>
      <c r="EBS927" s="99"/>
      <c r="EBT927" s="99"/>
      <c r="EBU927" s="99"/>
      <c r="EBV927" s="99"/>
      <c r="EBW927" s="99"/>
      <c r="EBX927" s="99"/>
      <c r="EBY927" s="99"/>
      <c r="EBZ927" s="99"/>
      <c r="ECA927" s="99"/>
      <c r="ECB927" s="99"/>
      <c r="ECC927" s="99"/>
      <c r="ECD927" s="99"/>
      <c r="ECE927" s="99"/>
      <c r="ECF927" s="99"/>
      <c r="ECG927" s="99"/>
      <c r="ECH927" s="99"/>
      <c r="ECI927" s="99"/>
      <c r="ECJ927" s="99"/>
      <c r="ECK927" s="99"/>
      <c r="ECL927" s="99"/>
      <c r="ECM927" s="99"/>
      <c r="ECN927" s="99"/>
      <c r="ECO927" s="99"/>
      <c r="ECP927" s="99"/>
      <c r="ECQ927" s="99"/>
      <c r="ECR927" s="99"/>
      <c r="ECS927" s="99"/>
      <c r="ECT927" s="99"/>
      <c r="ECU927" s="99"/>
      <c r="ECV927" s="99"/>
      <c r="ECW927" s="99"/>
      <c r="ECX927" s="99"/>
      <c r="ECY927" s="99"/>
      <c r="ECZ927" s="99"/>
      <c r="EDA927" s="99"/>
      <c r="EDB927" s="99"/>
      <c r="EDC927" s="99"/>
      <c r="EDD927" s="99"/>
      <c r="EDE927" s="99"/>
      <c r="EDF927" s="99"/>
      <c r="EDG927" s="99"/>
      <c r="EDH927" s="99"/>
      <c r="EDI927" s="99"/>
      <c r="EDJ927" s="99"/>
      <c r="EDK927" s="99"/>
      <c r="EDL927" s="99"/>
      <c r="EDM927" s="99"/>
      <c r="EDN927" s="99"/>
      <c r="EDO927" s="99"/>
      <c r="EDP927" s="99"/>
      <c r="EDQ927" s="99"/>
      <c r="EDR927" s="99"/>
      <c r="EDS927" s="99"/>
      <c r="EDT927" s="99"/>
      <c r="EDU927" s="99"/>
      <c r="EDV927" s="99"/>
      <c r="EDW927" s="99"/>
      <c r="EDX927" s="99"/>
      <c r="EDY927" s="99"/>
      <c r="EDZ927" s="99"/>
      <c r="EEA927" s="99"/>
      <c r="EEB927" s="99"/>
      <c r="EEC927" s="99"/>
      <c r="EED927" s="99"/>
      <c r="EEE927" s="99"/>
      <c r="EEF927" s="99"/>
      <c r="EEG927" s="99"/>
      <c r="EEH927" s="99"/>
      <c r="EEI927" s="99"/>
      <c r="EEJ927" s="99"/>
      <c r="EEK927" s="99"/>
      <c r="EEL927" s="99"/>
      <c r="EEM927" s="99"/>
      <c r="EEN927" s="99"/>
      <c r="EEO927" s="99"/>
      <c r="EEP927" s="99"/>
      <c r="EEQ927" s="99"/>
      <c r="EER927" s="99"/>
      <c r="EES927" s="99"/>
      <c r="EET927" s="99"/>
      <c r="EEU927" s="99"/>
      <c r="EEV927" s="99"/>
      <c r="EEW927" s="99"/>
      <c r="EEX927" s="99"/>
      <c r="EEY927" s="99"/>
      <c r="EEZ927" s="99"/>
      <c r="EFA927" s="99"/>
      <c r="EFB927" s="99"/>
      <c r="EFC927" s="99"/>
      <c r="EFD927" s="99"/>
      <c r="EFE927" s="99"/>
      <c r="EFF927" s="99"/>
      <c r="EFG927" s="99"/>
      <c r="EFH927" s="99"/>
      <c r="EFI927" s="99"/>
      <c r="EFJ927" s="99"/>
      <c r="EFK927" s="99"/>
      <c r="EFL927" s="99"/>
      <c r="EFM927" s="99"/>
      <c r="EFN927" s="99"/>
      <c r="EFO927" s="99"/>
      <c r="EFP927" s="99"/>
      <c r="EFQ927" s="99"/>
      <c r="EFR927" s="99"/>
      <c r="EFS927" s="99"/>
      <c r="EFT927" s="99"/>
      <c r="EFU927" s="99"/>
      <c r="EFV927" s="99"/>
      <c r="EFW927" s="99"/>
      <c r="EFX927" s="99"/>
      <c r="EFY927" s="99"/>
      <c r="EFZ927" s="99"/>
      <c r="EGA927" s="99"/>
      <c r="EGB927" s="99"/>
      <c r="EGC927" s="99"/>
      <c r="EGD927" s="99"/>
      <c r="EGE927" s="99"/>
      <c r="EGF927" s="99"/>
      <c r="EGG927" s="99"/>
      <c r="EGH927" s="99"/>
      <c r="EGI927" s="99"/>
      <c r="EGJ927" s="99"/>
      <c r="EGK927" s="99"/>
      <c r="EGL927" s="99"/>
      <c r="EGM927" s="99"/>
      <c r="EGN927" s="99"/>
      <c r="EGO927" s="99"/>
      <c r="EGP927" s="99"/>
      <c r="EGQ927" s="99"/>
      <c r="EGR927" s="99"/>
      <c r="EGS927" s="99"/>
      <c r="EGT927" s="99"/>
      <c r="EGU927" s="99"/>
      <c r="EGV927" s="99"/>
      <c r="EGW927" s="99"/>
      <c r="EGX927" s="99"/>
      <c r="EGY927" s="99"/>
      <c r="EGZ927" s="99"/>
      <c r="EHA927" s="99"/>
      <c r="EHB927" s="99"/>
      <c r="EHC927" s="99"/>
      <c r="EHD927" s="99"/>
      <c r="EHE927" s="99"/>
      <c r="EHF927" s="99"/>
      <c r="EHG927" s="99"/>
      <c r="EHH927" s="99"/>
      <c r="EHI927" s="99"/>
      <c r="EHJ927" s="99"/>
      <c r="EHK927" s="99"/>
      <c r="EHL927" s="99"/>
      <c r="EHM927" s="99"/>
      <c r="EHN927" s="99"/>
      <c r="EHO927" s="99"/>
      <c r="EHP927" s="99"/>
      <c r="EHQ927" s="99"/>
      <c r="EHR927" s="99"/>
      <c r="EHS927" s="99"/>
      <c r="EHT927" s="99"/>
      <c r="EHU927" s="99"/>
      <c r="EHV927" s="99"/>
      <c r="EHW927" s="99"/>
      <c r="EHX927" s="99"/>
      <c r="EHY927" s="99"/>
      <c r="EHZ927" s="99"/>
      <c r="EIA927" s="99"/>
      <c r="EIB927" s="99"/>
      <c r="EIC927" s="99"/>
      <c r="EID927" s="99"/>
      <c r="EIE927" s="99"/>
      <c r="EIF927" s="99"/>
      <c r="EIG927" s="99"/>
      <c r="EIH927" s="99"/>
      <c r="EII927" s="99"/>
      <c r="EIJ927" s="99"/>
      <c r="EIK927" s="99"/>
      <c r="EIL927" s="99"/>
      <c r="EIM927" s="99"/>
      <c r="EIN927" s="99"/>
      <c r="EIO927" s="99"/>
      <c r="EIP927" s="99"/>
      <c r="EIQ927" s="99"/>
      <c r="EIR927" s="99"/>
      <c r="EIS927" s="99"/>
      <c r="EIT927" s="99"/>
      <c r="EIU927" s="99"/>
      <c r="EIV927" s="99"/>
      <c r="EIW927" s="99"/>
      <c r="EIX927" s="99"/>
      <c r="EIY927" s="99"/>
      <c r="EIZ927" s="99"/>
      <c r="EJA927" s="99"/>
      <c r="EJB927" s="99"/>
      <c r="EJC927" s="99"/>
      <c r="EJD927" s="99"/>
      <c r="EJE927" s="99"/>
      <c r="EJF927" s="99"/>
      <c r="EJG927" s="99"/>
      <c r="EJH927" s="99"/>
      <c r="EJI927" s="99"/>
      <c r="EJJ927" s="99"/>
      <c r="EJK927" s="99"/>
      <c r="EJL927" s="99"/>
      <c r="EJM927" s="99"/>
      <c r="EJN927" s="99"/>
      <c r="EJO927" s="99"/>
      <c r="EJP927" s="99"/>
      <c r="EJQ927" s="99"/>
      <c r="EJR927" s="99"/>
      <c r="EJS927" s="99"/>
      <c r="EJT927" s="99"/>
      <c r="EJU927" s="99"/>
      <c r="EJV927" s="99"/>
      <c r="EJW927" s="99"/>
      <c r="EJX927" s="99"/>
      <c r="EJY927" s="99"/>
      <c r="EJZ927" s="99"/>
      <c r="EKA927" s="99"/>
      <c r="EKB927" s="99"/>
      <c r="EKC927" s="99"/>
      <c r="EKD927" s="99"/>
      <c r="EKE927" s="99"/>
      <c r="EKF927" s="99"/>
      <c r="EKG927" s="99"/>
      <c r="EKH927" s="99"/>
      <c r="EKI927" s="99"/>
      <c r="EKJ927" s="99"/>
      <c r="EKK927" s="99"/>
      <c r="EKL927" s="99"/>
      <c r="EKM927" s="99"/>
      <c r="EKN927" s="99"/>
      <c r="EKO927" s="99"/>
      <c r="EKP927" s="99"/>
      <c r="EKQ927" s="99"/>
      <c r="EKR927" s="99"/>
      <c r="EKS927" s="99"/>
      <c r="EKT927" s="99"/>
      <c r="EKU927" s="99"/>
      <c r="EKV927" s="99"/>
      <c r="EKW927" s="99"/>
      <c r="EKX927" s="99"/>
      <c r="EKY927" s="99"/>
      <c r="EKZ927" s="99"/>
      <c r="ELA927" s="99"/>
      <c r="ELB927" s="99"/>
      <c r="ELC927" s="99"/>
      <c r="ELD927" s="99"/>
      <c r="ELE927" s="99"/>
      <c r="ELF927" s="99"/>
      <c r="ELG927" s="99"/>
      <c r="ELH927" s="99"/>
      <c r="ELI927" s="99"/>
      <c r="ELJ927" s="99"/>
      <c r="ELK927" s="99"/>
      <c r="ELL927" s="99"/>
      <c r="ELM927" s="99"/>
      <c r="ELN927" s="99"/>
      <c r="ELO927" s="99"/>
      <c r="ELP927" s="99"/>
      <c r="ELQ927" s="99"/>
      <c r="ELR927" s="99"/>
      <c r="ELS927" s="99"/>
      <c r="ELT927" s="99"/>
      <c r="ELU927" s="99"/>
      <c r="ELV927" s="99"/>
      <c r="ELW927" s="99"/>
      <c r="ELX927" s="99"/>
      <c r="ELY927" s="99"/>
      <c r="ELZ927" s="99"/>
      <c r="EMA927" s="99"/>
      <c r="EMB927" s="99"/>
      <c r="EMC927" s="99"/>
      <c r="EMD927" s="99"/>
      <c r="EME927" s="99"/>
      <c r="EMF927" s="99"/>
      <c r="EMG927" s="99"/>
      <c r="EMH927" s="99"/>
      <c r="EMI927" s="99"/>
      <c r="EMJ927" s="99"/>
      <c r="EMK927" s="99"/>
      <c r="EML927" s="99"/>
      <c r="EMM927" s="99"/>
      <c r="EMN927" s="99"/>
      <c r="EMO927" s="99"/>
      <c r="EMP927" s="99"/>
      <c r="EMQ927" s="99"/>
      <c r="EMR927" s="99"/>
      <c r="EMS927" s="99"/>
      <c r="EMT927" s="99"/>
      <c r="EMU927" s="99"/>
      <c r="EMV927" s="99"/>
      <c r="EMW927" s="99"/>
      <c r="EMX927" s="99"/>
      <c r="EMY927" s="99"/>
      <c r="EMZ927" s="99"/>
      <c r="ENA927" s="99"/>
      <c r="ENB927" s="99"/>
      <c r="ENC927" s="99"/>
      <c r="END927" s="99"/>
      <c r="ENE927" s="99"/>
      <c r="ENF927" s="99"/>
      <c r="ENG927" s="99"/>
      <c r="ENH927" s="99"/>
      <c r="ENI927" s="99"/>
      <c r="ENJ927" s="99"/>
      <c r="ENK927" s="99"/>
      <c r="ENL927" s="99"/>
      <c r="ENM927" s="99"/>
      <c r="ENN927" s="99"/>
      <c r="ENO927" s="99"/>
      <c r="ENP927" s="99"/>
      <c r="ENQ927" s="99"/>
      <c r="ENR927" s="99"/>
      <c r="ENS927" s="99"/>
      <c r="ENT927" s="99"/>
      <c r="ENU927" s="99"/>
      <c r="ENV927" s="99"/>
      <c r="ENW927" s="99"/>
      <c r="ENX927" s="99"/>
      <c r="ENY927" s="99"/>
      <c r="ENZ927" s="99"/>
      <c r="EOA927" s="99"/>
      <c r="EOB927" s="99"/>
      <c r="EOC927" s="99"/>
      <c r="EOD927" s="99"/>
      <c r="EOE927" s="99"/>
      <c r="EOF927" s="99"/>
      <c r="EOG927" s="99"/>
      <c r="EOH927" s="99"/>
      <c r="EOI927" s="99"/>
      <c r="EOJ927" s="99"/>
      <c r="EOK927" s="99"/>
      <c r="EOL927" s="99"/>
      <c r="EOM927" s="99"/>
      <c r="EON927" s="99"/>
      <c r="EOO927" s="99"/>
      <c r="EOP927" s="99"/>
      <c r="EOQ927" s="99"/>
      <c r="EOR927" s="99"/>
      <c r="EOS927" s="99"/>
      <c r="EOT927" s="99"/>
      <c r="EOU927" s="99"/>
      <c r="EOV927" s="99"/>
      <c r="EOW927" s="99"/>
      <c r="EOX927" s="99"/>
      <c r="EOY927" s="99"/>
      <c r="EOZ927" s="99"/>
      <c r="EPA927" s="99"/>
      <c r="EPB927" s="99"/>
      <c r="EPC927" s="99"/>
      <c r="EPD927" s="99"/>
      <c r="EPE927" s="99"/>
      <c r="EPF927" s="99"/>
      <c r="EPG927" s="99"/>
      <c r="EPH927" s="99"/>
      <c r="EPI927" s="99"/>
      <c r="EPJ927" s="99"/>
      <c r="EPK927" s="99"/>
      <c r="EPL927" s="99"/>
      <c r="EPM927" s="99"/>
      <c r="EPN927" s="99"/>
      <c r="EPO927" s="99"/>
      <c r="EPP927" s="99"/>
      <c r="EPQ927" s="99"/>
      <c r="EPR927" s="99"/>
      <c r="EPS927" s="99"/>
      <c r="EPT927" s="99"/>
      <c r="EPU927" s="99"/>
      <c r="EPV927" s="99"/>
      <c r="EPW927" s="99"/>
      <c r="EPX927" s="99"/>
      <c r="EPY927" s="99"/>
      <c r="EPZ927" s="99"/>
      <c r="EQA927" s="99"/>
      <c r="EQB927" s="99"/>
      <c r="EQC927" s="99"/>
      <c r="EQD927" s="99"/>
      <c r="EQE927" s="99"/>
      <c r="EQF927" s="99"/>
      <c r="EQG927" s="99"/>
      <c r="EQH927" s="99"/>
      <c r="EQI927" s="99"/>
      <c r="EQJ927" s="99"/>
      <c r="EQK927" s="99"/>
      <c r="EQL927" s="99"/>
      <c r="EQM927" s="99"/>
      <c r="EQN927" s="99"/>
      <c r="EQO927" s="99"/>
      <c r="EQP927" s="99"/>
      <c r="EQQ927" s="99"/>
      <c r="EQR927" s="99"/>
      <c r="EQS927" s="99"/>
      <c r="EQT927" s="99"/>
      <c r="EQU927" s="99"/>
      <c r="EQV927" s="99"/>
      <c r="EQW927" s="99"/>
      <c r="EQX927" s="99"/>
      <c r="EQY927" s="99"/>
      <c r="EQZ927" s="99"/>
      <c r="ERA927" s="99"/>
      <c r="ERB927" s="99"/>
      <c r="ERC927" s="99"/>
      <c r="ERD927" s="99"/>
      <c r="ERE927" s="99"/>
      <c r="ERF927" s="99"/>
      <c r="ERG927" s="99"/>
      <c r="ERH927" s="99"/>
      <c r="ERI927" s="99"/>
      <c r="ERJ927" s="99"/>
      <c r="ERK927" s="99"/>
      <c r="ERL927" s="99"/>
      <c r="ERM927" s="99"/>
      <c r="ERN927" s="99"/>
      <c r="ERO927" s="99"/>
      <c r="ERP927" s="99"/>
      <c r="ERQ927" s="99"/>
      <c r="ERR927" s="99"/>
      <c r="ERS927" s="99"/>
      <c r="ERT927" s="99"/>
      <c r="ERU927" s="99"/>
      <c r="ERV927" s="99"/>
      <c r="ERW927" s="99"/>
      <c r="ERX927" s="99"/>
      <c r="ERY927" s="99"/>
      <c r="ERZ927" s="99"/>
      <c r="ESA927" s="99"/>
      <c r="ESB927" s="99"/>
      <c r="ESC927" s="99"/>
      <c r="ESD927" s="99"/>
      <c r="ESE927" s="99"/>
      <c r="ESF927" s="99"/>
      <c r="ESG927" s="99"/>
      <c r="ESH927" s="99"/>
      <c r="ESI927" s="99"/>
      <c r="ESJ927" s="99"/>
      <c r="ESK927" s="99"/>
      <c r="ESL927" s="99"/>
      <c r="ESM927" s="99"/>
      <c r="ESN927" s="99"/>
      <c r="ESO927" s="99"/>
      <c r="ESP927" s="99"/>
      <c r="ESQ927" s="99"/>
      <c r="ESR927" s="99"/>
      <c r="ESS927" s="99"/>
      <c r="EST927" s="99"/>
      <c r="ESU927" s="99"/>
      <c r="ESV927" s="99"/>
      <c r="ESW927" s="99"/>
      <c r="ESX927" s="99"/>
      <c r="ESY927" s="99"/>
      <c r="ESZ927" s="99"/>
      <c r="ETA927" s="99"/>
      <c r="ETB927" s="99"/>
      <c r="ETC927" s="99"/>
      <c r="ETD927" s="99"/>
      <c r="ETE927" s="99"/>
      <c r="ETF927" s="99"/>
      <c r="ETG927" s="99"/>
      <c r="ETH927" s="99"/>
      <c r="ETI927" s="99"/>
      <c r="ETJ927" s="99"/>
      <c r="ETK927" s="99"/>
      <c r="ETL927" s="99"/>
      <c r="ETM927" s="99"/>
      <c r="ETN927" s="99"/>
      <c r="ETO927" s="99"/>
      <c r="ETP927" s="99"/>
      <c r="ETQ927" s="99"/>
      <c r="ETR927" s="99"/>
      <c r="ETS927" s="99"/>
      <c r="ETT927" s="99"/>
      <c r="ETU927" s="99"/>
      <c r="ETV927" s="99"/>
      <c r="ETW927" s="99"/>
      <c r="ETX927" s="99"/>
      <c r="ETY927" s="99"/>
      <c r="ETZ927" s="99"/>
      <c r="EUA927" s="99"/>
      <c r="EUB927" s="99"/>
      <c r="EUC927" s="99"/>
      <c r="EUD927" s="99"/>
      <c r="EUE927" s="99"/>
      <c r="EUF927" s="99"/>
      <c r="EUG927" s="99"/>
      <c r="EUH927" s="99"/>
      <c r="EUI927" s="99"/>
      <c r="EUJ927" s="99"/>
      <c r="EUK927" s="99"/>
      <c r="EUL927" s="99"/>
      <c r="EUM927" s="99"/>
      <c r="EUN927" s="99"/>
      <c r="EUO927" s="99"/>
      <c r="EUP927" s="99"/>
      <c r="EUQ927" s="99"/>
      <c r="EUR927" s="99"/>
      <c r="EUS927" s="99"/>
      <c r="EUT927" s="99"/>
      <c r="EUU927" s="99"/>
      <c r="EUV927" s="99"/>
      <c r="EUW927" s="99"/>
      <c r="EUX927" s="99"/>
      <c r="EUY927" s="99"/>
      <c r="EUZ927" s="99"/>
      <c r="EVA927" s="99"/>
      <c r="EVB927" s="99"/>
      <c r="EVC927" s="99"/>
      <c r="EVD927" s="99"/>
      <c r="EVE927" s="99"/>
      <c r="EVF927" s="99"/>
      <c r="EVG927" s="99"/>
      <c r="EVH927" s="99"/>
      <c r="EVI927" s="99"/>
      <c r="EVJ927" s="99"/>
      <c r="EVK927" s="99"/>
      <c r="EVL927" s="99"/>
      <c r="EVM927" s="99"/>
      <c r="EVN927" s="99"/>
      <c r="EVO927" s="99"/>
      <c r="EVP927" s="99"/>
      <c r="EVQ927" s="99"/>
      <c r="EVR927" s="99"/>
      <c r="EVS927" s="99"/>
      <c r="EVT927" s="99"/>
      <c r="EVU927" s="99"/>
      <c r="EVV927" s="99"/>
      <c r="EVW927" s="99"/>
      <c r="EVX927" s="99"/>
      <c r="EVY927" s="99"/>
      <c r="EVZ927" s="99"/>
      <c r="EWA927" s="99"/>
      <c r="EWB927" s="99"/>
      <c r="EWC927" s="99"/>
      <c r="EWD927" s="99"/>
      <c r="EWE927" s="99"/>
      <c r="EWF927" s="99"/>
      <c r="EWG927" s="99"/>
      <c r="EWH927" s="99"/>
      <c r="EWI927" s="99"/>
      <c r="EWJ927" s="99"/>
      <c r="EWK927" s="99"/>
      <c r="EWL927" s="99"/>
      <c r="EWM927" s="99"/>
      <c r="EWN927" s="99"/>
      <c r="EWO927" s="99"/>
      <c r="EWP927" s="99"/>
      <c r="EWQ927" s="99"/>
      <c r="EWR927" s="99"/>
      <c r="EWS927" s="99"/>
      <c r="EWT927" s="99"/>
      <c r="EWU927" s="99"/>
      <c r="EWV927" s="99"/>
      <c r="EWW927" s="99"/>
      <c r="EWX927" s="99"/>
      <c r="EWY927" s="99"/>
      <c r="EWZ927" s="99"/>
      <c r="EXA927" s="99"/>
      <c r="EXB927" s="99"/>
      <c r="EXC927" s="99"/>
      <c r="EXD927" s="99"/>
      <c r="EXE927" s="99"/>
      <c r="EXF927" s="99"/>
      <c r="EXG927" s="99"/>
      <c r="EXH927" s="99"/>
      <c r="EXI927" s="99"/>
      <c r="EXJ927" s="99"/>
      <c r="EXK927" s="99"/>
      <c r="EXL927" s="99"/>
      <c r="EXM927" s="99"/>
      <c r="EXN927" s="99"/>
      <c r="EXO927" s="99"/>
      <c r="EXP927" s="99"/>
      <c r="EXQ927" s="99"/>
      <c r="EXR927" s="99"/>
      <c r="EXS927" s="99"/>
      <c r="EXT927" s="99"/>
      <c r="EXU927" s="99"/>
      <c r="EXV927" s="99"/>
      <c r="EXW927" s="99"/>
      <c r="EXX927" s="99"/>
      <c r="EXY927" s="99"/>
      <c r="EXZ927" s="99"/>
      <c r="EYA927" s="99"/>
      <c r="EYB927" s="99"/>
      <c r="EYC927" s="99"/>
      <c r="EYD927" s="99"/>
      <c r="EYE927" s="99"/>
      <c r="EYF927" s="99"/>
      <c r="EYG927" s="99"/>
      <c r="EYH927" s="99"/>
      <c r="EYI927" s="99"/>
      <c r="EYJ927" s="99"/>
      <c r="EYK927" s="99"/>
      <c r="EYL927" s="99"/>
      <c r="EYM927" s="99"/>
      <c r="EYN927" s="99"/>
      <c r="EYO927" s="99"/>
      <c r="EYP927" s="99"/>
      <c r="EYQ927" s="99"/>
      <c r="EYR927" s="99"/>
      <c r="EYS927" s="99"/>
      <c r="EYT927" s="99"/>
      <c r="EYU927" s="99"/>
      <c r="EYV927" s="99"/>
      <c r="EYW927" s="99"/>
      <c r="EYX927" s="99"/>
      <c r="EYY927" s="99"/>
      <c r="EYZ927" s="99"/>
      <c r="EZA927" s="99"/>
      <c r="EZB927" s="99"/>
      <c r="EZC927" s="99"/>
      <c r="EZD927" s="99"/>
      <c r="EZE927" s="99"/>
      <c r="EZF927" s="99"/>
      <c r="EZG927" s="99"/>
      <c r="EZH927" s="99"/>
      <c r="EZI927" s="99"/>
      <c r="EZJ927" s="99"/>
      <c r="EZK927" s="99"/>
      <c r="EZL927" s="99"/>
      <c r="EZM927" s="99"/>
      <c r="EZN927" s="99"/>
      <c r="EZO927" s="99"/>
      <c r="EZP927" s="99"/>
      <c r="EZQ927" s="99"/>
      <c r="EZR927" s="99"/>
      <c r="EZS927" s="99"/>
      <c r="EZT927" s="99"/>
      <c r="EZU927" s="99"/>
      <c r="EZV927" s="99"/>
      <c r="EZW927" s="99"/>
      <c r="EZX927" s="99"/>
      <c r="EZY927" s="99"/>
      <c r="EZZ927" s="99"/>
      <c r="FAA927" s="99"/>
      <c r="FAB927" s="99"/>
      <c r="FAC927" s="99"/>
      <c r="FAD927" s="99"/>
      <c r="FAE927" s="99"/>
      <c r="FAF927" s="99"/>
      <c r="FAG927" s="99"/>
      <c r="FAH927" s="99"/>
      <c r="FAI927" s="99"/>
      <c r="FAJ927" s="99"/>
      <c r="FAK927" s="99"/>
      <c r="FAL927" s="99"/>
      <c r="FAM927" s="99"/>
      <c r="FAN927" s="99"/>
      <c r="FAO927" s="99"/>
      <c r="FAP927" s="99"/>
      <c r="FAQ927" s="99"/>
      <c r="FAR927" s="99"/>
      <c r="FAS927" s="99"/>
      <c r="FAT927" s="99"/>
      <c r="FAU927" s="99"/>
      <c r="FAV927" s="99"/>
      <c r="FAW927" s="99"/>
      <c r="FAX927" s="99"/>
      <c r="FAY927" s="99"/>
      <c r="FAZ927" s="99"/>
      <c r="FBA927" s="99"/>
      <c r="FBB927" s="99"/>
      <c r="FBC927" s="99"/>
      <c r="FBD927" s="99"/>
      <c r="FBE927" s="99"/>
      <c r="FBF927" s="99"/>
      <c r="FBG927" s="99"/>
      <c r="FBH927" s="99"/>
      <c r="FBI927" s="99"/>
      <c r="FBJ927" s="99"/>
      <c r="FBK927" s="99"/>
      <c r="FBL927" s="99"/>
      <c r="FBM927" s="99"/>
      <c r="FBN927" s="99"/>
      <c r="FBO927" s="99"/>
      <c r="FBP927" s="99"/>
      <c r="FBQ927" s="99"/>
      <c r="FBR927" s="99"/>
      <c r="FBS927" s="99"/>
      <c r="FBT927" s="99"/>
      <c r="FBU927" s="99"/>
      <c r="FBV927" s="99"/>
      <c r="FBW927" s="99"/>
      <c r="FBX927" s="99"/>
      <c r="FBY927" s="99"/>
      <c r="FBZ927" s="99"/>
      <c r="FCA927" s="99"/>
      <c r="FCB927" s="99"/>
      <c r="FCC927" s="99"/>
      <c r="FCD927" s="99"/>
      <c r="FCE927" s="99"/>
      <c r="FCF927" s="99"/>
      <c r="FCG927" s="99"/>
      <c r="FCH927" s="99"/>
      <c r="FCI927" s="99"/>
      <c r="FCJ927" s="99"/>
      <c r="FCK927" s="99"/>
      <c r="FCL927" s="99"/>
      <c r="FCM927" s="99"/>
      <c r="FCN927" s="99"/>
      <c r="FCO927" s="99"/>
      <c r="FCP927" s="99"/>
      <c r="FCQ927" s="99"/>
      <c r="FCR927" s="99"/>
      <c r="FCS927" s="99"/>
      <c r="FCT927" s="99"/>
      <c r="FCU927" s="99"/>
      <c r="FCV927" s="99"/>
      <c r="FCW927" s="99"/>
      <c r="FCX927" s="99"/>
      <c r="FCY927" s="99"/>
      <c r="FCZ927" s="99"/>
      <c r="FDA927" s="99"/>
      <c r="FDB927" s="99"/>
      <c r="FDC927" s="99"/>
      <c r="FDD927" s="99"/>
      <c r="FDE927" s="99"/>
      <c r="FDF927" s="99"/>
      <c r="FDG927" s="99"/>
      <c r="FDH927" s="99"/>
      <c r="FDI927" s="99"/>
      <c r="FDJ927" s="99"/>
      <c r="FDK927" s="99"/>
      <c r="FDL927" s="99"/>
      <c r="FDM927" s="99"/>
      <c r="FDN927" s="99"/>
      <c r="FDO927" s="99"/>
      <c r="FDP927" s="99"/>
      <c r="FDQ927" s="99"/>
      <c r="FDR927" s="99"/>
      <c r="FDS927" s="99"/>
      <c r="FDT927" s="99"/>
      <c r="FDU927" s="99"/>
      <c r="FDV927" s="99"/>
      <c r="FDW927" s="99"/>
      <c r="FDX927" s="99"/>
      <c r="FDY927" s="99"/>
      <c r="FDZ927" s="99"/>
      <c r="FEA927" s="99"/>
      <c r="FEB927" s="99"/>
      <c r="FEC927" s="99"/>
      <c r="FED927" s="99"/>
      <c r="FEE927" s="99"/>
      <c r="FEF927" s="99"/>
      <c r="FEG927" s="99"/>
      <c r="FEH927" s="99"/>
      <c r="FEI927" s="99"/>
      <c r="FEJ927" s="99"/>
      <c r="FEK927" s="99"/>
      <c r="FEL927" s="99"/>
      <c r="FEM927" s="99"/>
      <c r="FEN927" s="99"/>
      <c r="FEO927" s="99"/>
      <c r="FEP927" s="99"/>
      <c r="FEQ927" s="99"/>
      <c r="FER927" s="99"/>
      <c r="FES927" s="99"/>
      <c r="FET927" s="99"/>
      <c r="FEU927" s="99"/>
      <c r="FEV927" s="99"/>
      <c r="FEW927" s="99"/>
      <c r="FEX927" s="99"/>
      <c r="FEY927" s="99"/>
      <c r="FEZ927" s="99"/>
      <c r="FFA927" s="99"/>
      <c r="FFB927" s="99"/>
      <c r="FFC927" s="99"/>
      <c r="FFD927" s="99"/>
      <c r="FFE927" s="99"/>
      <c r="FFF927" s="99"/>
      <c r="FFG927" s="99"/>
      <c r="FFH927" s="99"/>
      <c r="FFI927" s="99"/>
      <c r="FFJ927" s="99"/>
      <c r="FFK927" s="99"/>
      <c r="FFL927" s="99"/>
      <c r="FFM927" s="99"/>
      <c r="FFN927" s="99"/>
      <c r="FFO927" s="99"/>
      <c r="FFP927" s="99"/>
      <c r="FFQ927" s="99"/>
      <c r="FFR927" s="99"/>
      <c r="FFS927" s="99"/>
      <c r="FFT927" s="99"/>
      <c r="FFU927" s="99"/>
      <c r="FFV927" s="99"/>
      <c r="FFW927" s="99"/>
      <c r="FFX927" s="99"/>
      <c r="FFY927" s="99"/>
      <c r="FFZ927" s="99"/>
      <c r="FGA927" s="99"/>
      <c r="FGB927" s="99"/>
      <c r="FGC927" s="99"/>
      <c r="FGD927" s="99"/>
      <c r="FGE927" s="99"/>
      <c r="FGF927" s="99"/>
      <c r="FGG927" s="99"/>
      <c r="FGH927" s="99"/>
      <c r="FGI927" s="99"/>
      <c r="FGJ927" s="99"/>
      <c r="FGK927" s="99"/>
      <c r="FGL927" s="99"/>
      <c r="FGM927" s="99"/>
      <c r="FGN927" s="99"/>
      <c r="FGO927" s="99"/>
      <c r="FGP927" s="99"/>
      <c r="FGQ927" s="99"/>
      <c r="FGR927" s="99"/>
      <c r="FGS927" s="99"/>
      <c r="FGT927" s="99"/>
      <c r="FGU927" s="99"/>
      <c r="FGV927" s="99"/>
      <c r="FGW927" s="99"/>
      <c r="FGX927" s="99"/>
      <c r="FGY927" s="99"/>
      <c r="FGZ927" s="99"/>
      <c r="FHA927" s="99"/>
      <c r="FHB927" s="99"/>
      <c r="FHC927" s="99"/>
      <c r="FHD927" s="99"/>
      <c r="FHE927" s="99"/>
      <c r="FHF927" s="99"/>
      <c r="FHG927" s="99"/>
      <c r="FHH927" s="99"/>
      <c r="FHI927" s="99"/>
      <c r="FHJ927" s="99"/>
      <c r="FHK927" s="99"/>
      <c r="FHL927" s="99"/>
      <c r="FHM927" s="99"/>
      <c r="FHN927" s="99"/>
      <c r="FHO927" s="99"/>
      <c r="FHP927" s="99"/>
      <c r="FHQ927" s="99"/>
      <c r="FHR927" s="99"/>
      <c r="FHS927" s="99"/>
      <c r="FHT927" s="99"/>
      <c r="FHU927" s="99"/>
      <c r="FHV927" s="99"/>
      <c r="FHW927" s="99"/>
      <c r="FHX927" s="99"/>
      <c r="FHY927" s="99"/>
      <c r="FHZ927" s="99"/>
      <c r="FIA927" s="99"/>
      <c r="FIB927" s="99"/>
      <c r="FIC927" s="99"/>
      <c r="FID927" s="99"/>
      <c r="FIE927" s="99"/>
      <c r="FIF927" s="99"/>
      <c r="FIG927" s="99"/>
      <c r="FIH927" s="99"/>
      <c r="FII927" s="99"/>
      <c r="FIJ927" s="99"/>
      <c r="FIK927" s="99"/>
      <c r="FIL927" s="99"/>
      <c r="FIM927" s="99"/>
      <c r="FIN927" s="99"/>
      <c r="FIO927" s="99"/>
      <c r="FIP927" s="99"/>
      <c r="FIQ927" s="99"/>
      <c r="FIR927" s="99"/>
      <c r="FIS927" s="99"/>
      <c r="FIT927" s="99"/>
      <c r="FIU927" s="99"/>
      <c r="FIV927" s="99"/>
      <c r="FIW927" s="99"/>
      <c r="FIX927" s="99"/>
      <c r="FIY927" s="99"/>
      <c r="FIZ927" s="99"/>
      <c r="FJA927" s="99"/>
      <c r="FJB927" s="99"/>
      <c r="FJC927" s="99"/>
      <c r="FJD927" s="99"/>
      <c r="FJE927" s="99"/>
      <c r="FJF927" s="99"/>
      <c r="FJG927" s="99"/>
      <c r="FJH927" s="99"/>
      <c r="FJI927" s="99"/>
      <c r="FJJ927" s="99"/>
      <c r="FJK927" s="99"/>
      <c r="FJL927" s="99"/>
      <c r="FJM927" s="99"/>
      <c r="FJN927" s="99"/>
      <c r="FJO927" s="99"/>
      <c r="FJP927" s="99"/>
      <c r="FJQ927" s="99"/>
      <c r="FJR927" s="99"/>
      <c r="FJS927" s="99"/>
      <c r="FJT927" s="99"/>
      <c r="FJU927" s="99"/>
      <c r="FJV927" s="99"/>
      <c r="FJW927" s="99"/>
      <c r="FJX927" s="99"/>
      <c r="FJY927" s="99"/>
      <c r="FJZ927" s="99"/>
      <c r="FKA927" s="99"/>
      <c r="FKB927" s="99"/>
      <c r="FKC927" s="99"/>
      <c r="FKD927" s="99"/>
      <c r="FKE927" s="99"/>
      <c r="FKF927" s="99"/>
      <c r="FKG927" s="99"/>
      <c r="FKH927" s="99"/>
      <c r="FKI927" s="99"/>
      <c r="FKJ927" s="99"/>
      <c r="FKK927" s="99"/>
      <c r="FKL927" s="99"/>
      <c r="FKM927" s="99"/>
      <c r="FKN927" s="99"/>
      <c r="FKO927" s="99"/>
      <c r="FKP927" s="99"/>
      <c r="FKQ927" s="99"/>
      <c r="FKR927" s="99"/>
      <c r="FKS927" s="99"/>
      <c r="FKT927" s="99"/>
      <c r="FKU927" s="99"/>
      <c r="FKV927" s="99"/>
      <c r="FKW927" s="99"/>
      <c r="FKX927" s="99"/>
      <c r="FKY927" s="99"/>
      <c r="FKZ927" s="99"/>
      <c r="FLA927" s="99"/>
      <c r="FLB927" s="99"/>
      <c r="FLC927" s="99"/>
      <c r="FLD927" s="99"/>
      <c r="FLE927" s="99"/>
      <c r="FLF927" s="99"/>
      <c r="FLG927" s="99"/>
      <c r="FLH927" s="99"/>
      <c r="FLI927" s="99"/>
      <c r="FLJ927" s="99"/>
      <c r="FLK927" s="99"/>
      <c r="FLL927" s="99"/>
      <c r="FLM927" s="99"/>
      <c r="FLN927" s="99"/>
      <c r="FLO927" s="99"/>
      <c r="FLP927" s="99"/>
      <c r="FLQ927" s="99"/>
      <c r="FLR927" s="99"/>
      <c r="FLS927" s="99"/>
      <c r="FLT927" s="99"/>
      <c r="FLU927" s="99"/>
      <c r="FLV927" s="99"/>
      <c r="FLW927" s="99"/>
      <c r="FLX927" s="99"/>
      <c r="FLY927" s="99"/>
      <c r="FLZ927" s="99"/>
      <c r="FMA927" s="99"/>
      <c r="FMB927" s="99"/>
      <c r="FMC927" s="99"/>
      <c r="FMD927" s="99"/>
      <c r="FME927" s="99"/>
      <c r="FMF927" s="99"/>
      <c r="FMG927" s="99"/>
      <c r="FMH927" s="99"/>
      <c r="FMI927" s="99"/>
      <c r="FMJ927" s="99"/>
      <c r="FMK927" s="99"/>
      <c r="FML927" s="99"/>
      <c r="FMM927" s="99"/>
      <c r="FMN927" s="99"/>
      <c r="FMO927" s="99"/>
      <c r="FMP927" s="99"/>
      <c r="FMQ927" s="99"/>
      <c r="FMR927" s="99"/>
      <c r="FMS927" s="99"/>
      <c r="FMT927" s="99"/>
      <c r="FMU927" s="99"/>
      <c r="FMV927" s="99"/>
      <c r="FMW927" s="99"/>
      <c r="FMX927" s="99"/>
      <c r="FMY927" s="99"/>
      <c r="FMZ927" s="99"/>
      <c r="FNA927" s="99"/>
      <c r="FNB927" s="99"/>
      <c r="FNC927" s="99"/>
      <c r="FND927" s="99"/>
      <c r="FNE927" s="99"/>
      <c r="FNF927" s="99"/>
      <c r="FNG927" s="99"/>
      <c r="FNH927" s="99"/>
      <c r="FNI927" s="99"/>
      <c r="FNJ927" s="99"/>
      <c r="FNK927" s="99"/>
      <c r="FNL927" s="99"/>
      <c r="FNM927" s="99"/>
      <c r="FNN927" s="99"/>
      <c r="FNO927" s="99"/>
      <c r="FNP927" s="99"/>
      <c r="FNQ927" s="99"/>
      <c r="FNR927" s="99"/>
      <c r="FNS927" s="99"/>
      <c r="FNT927" s="99"/>
      <c r="FNU927" s="99"/>
      <c r="FNV927" s="99"/>
      <c r="FNW927" s="99"/>
      <c r="FNX927" s="99"/>
      <c r="FNY927" s="99"/>
      <c r="FNZ927" s="99"/>
      <c r="FOA927" s="99"/>
      <c r="FOB927" s="99"/>
      <c r="FOC927" s="99"/>
      <c r="FOD927" s="99"/>
      <c r="FOE927" s="99"/>
      <c r="FOF927" s="99"/>
      <c r="FOG927" s="99"/>
      <c r="FOH927" s="99"/>
      <c r="FOI927" s="99"/>
      <c r="FOJ927" s="99"/>
      <c r="FOK927" s="99"/>
      <c r="FOL927" s="99"/>
      <c r="FOM927" s="99"/>
      <c r="FON927" s="99"/>
      <c r="FOO927" s="99"/>
      <c r="FOP927" s="99"/>
      <c r="FOQ927" s="99"/>
      <c r="FOR927" s="99"/>
      <c r="FOS927" s="99"/>
      <c r="FOT927" s="99"/>
      <c r="FOU927" s="99"/>
      <c r="FOV927" s="99"/>
      <c r="FOW927" s="99"/>
      <c r="FOX927" s="99"/>
      <c r="FOY927" s="99"/>
      <c r="FOZ927" s="99"/>
      <c r="FPA927" s="99"/>
      <c r="FPB927" s="99"/>
      <c r="FPC927" s="99"/>
      <c r="FPD927" s="99"/>
      <c r="FPE927" s="99"/>
      <c r="FPF927" s="99"/>
      <c r="FPG927" s="99"/>
      <c r="FPH927" s="99"/>
      <c r="FPI927" s="99"/>
      <c r="FPJ927" s="99"/>
      <c r="FPK927" s="99"/>
      <c r="FPL927" s="99"/>
      <c r="FPM927" s="99"/>
      <c r="FPN927" s="99"/>
      <c r="FPO927" s="99"/>
      <c r="FPP927" s="99"/>
      <c r="FPQ927" s="99"/>
      <c r="FPR927" s="99"/>
      <c r="FPS927" s="99"/>
      <c r="FPT927" s="99"/>
      <c r="FPU927" s="99"/>
      <c r="FPV927" s="99"/>
      <c r="FPW927" s="99"/>
      <c r="FPX927" s="99"/>
      <c r="FPY927" s="99"/>
      <c r="FPZ927" s="99"/>
      <c r="FQA927" s="99"/>
      <c r="FQB927" s="99"/>
      <c r="FQC927" s="99"/>
      <c r="FQD927" s="99"/>
      <c r="FQE927" s="99"/>
      <c r="FQF927" s="99"/>
      <c r="FQG927" s="99"/>
      <c r="FQH927" s="99"/>
      <c r="FQI927" s="99"/>
      <c r="FQJ927" s="99"/>
      <c r="FQK927" s="99"/>
      <c r="FQL927" s="99"/>
      <c r="FQM927" s="99"/>
      <c r="FQN927" s="99"/>
      <c r="FQO927" s="99"/>
      <c r="FQP927" s="99"/>
      <c r="FQQ927" s="99"/>
      <c r="FQR927" s="99"/>
      <c r="FQS927" s="99"/>
      <c r="FQT927" s="99"/>
      <c r="FQU927" s="99"/>
      <c r="FQV927" s="99"/>
      <c r="FQW927" s="99"/>
      <c r="FQX927" s="99"/>
      <c r="FQY927" s="99"/>
      <c r="FQZ927" s="99"/>
      <c r="FRA927" s="99"/>
      <c r="FRB927" s="99"/>
      <c r="FRC927" s="99"/>
      <c r="FRD927" s="99"/>
      <c r="FRE927" s="99"/>
      <c r="FRF927" s="99"/>
      <c r="FRG927" s="99"/>
      <c r="FRH927" s="99"/>
      <c r="FRI927" s="99"/>
      <c r="FRJ927" s="99"/>
      <c r="FRK927" s="99"/>
      <c r="FRL927" s="99"/>
      <c r="FRM927" s="99"/>
      <c r="FRN927" s="99"/>
      <c r="FRO927" s="99"/>
      <c r="FRP927" s="99"/>
      <c r="FRQ927" s="99"/>
      <c r="FRR927" s="99"/>
      <c r="FRS927" s="99"/>
      <c r="FRT927" s="99"/>
      <c r="FRU927" s="99"/>
      <c r="FRV927" s="99"/>
      <c r="FRW927" s="99"/>
      <c r="FRX927" s="99"/>
      <c r="FRY927" s="99"/>
      <c r="FRZ927" s="99"/>
      <c r="FSA927" s="99"/>
      <c r="FSB927" s="99"/>
      <c r="FSC927" s="99"/>
      <c r="FSD927" s="99"/>
      <c r="FSE927" s="99"/>
      <c r="FSF927" s="99"/>
      <c r="FSG927" s="99"/>
      <c r="FSH927" s="99"/>
      <c r="FSI927" s="99"/>
      <c r="FSJ927" s="99"/>
      <c r="FSK927" s="99"/>
      <c r="FSL927" s="99"/>
      <c r="FSM927" s="99"/>
      <c r="FSN927" s="99"/>
      <c r="FSO927" s="99"/>
      <c r="FSP927" s="99"/>
      <c r="FSQ927" s="99"/>
      <c r="FSR927" s="99"/>
      <c r="FSS927" s="99"/>
      <c r="FST927" s="99"/>
      <c r="FSU927" s="99"/>
      <c r="FSV927" s="99"/>
      <c r="FSW927" s="99"/>
      <c r="FSX927" s="99"/>
      <c r="FSY927" s="99"/>
      <c r="FSZ927" s="99"/>
      <c r="FTA927" s="99"/>
      <c r="FTB927" s="99"/>
      <c r="FTC927" s="99"/>
      <c r="FTD927" s="99"/>
      <c r="FTE927" s="99"/>
      <c r="FTF927" s="99"/>
      <c r="FTG927" s="99"/>
      <c r="FTH927" s="99"/>
      <c r="FTI927" s="99"/>
      <c r="FTJ927" s="99"/>
      <c r="FTK927" s="99"/>
      <c r="FTL927" s="99"/>
      <c r="FTM927" s="99"/>
      <c r="FTN927" s="99"/>
      <c r="FTO927" s="99"/>
      <c r="FTP927" s="99"/>
      <c r="FTQ927" s="99"/>
      <c r="FTR927" s="99"/>
      <c r="FTS927" s="99"/>
      <c r="FTT927" s="99"/>
      <c r="FTU927" s="99"/>
      <c r="FTV927" s="99"/>
      <c r="FTW927" s="99"/>
      <c r="FTX927" s="99"/>
      <c r="FTY927" s="99"/>
      <c r="FTZ927" s="99"/>
      <c r="FUA927" s="99"/>
      <c r="FUB927" s="99"/>
      <c r="FUC927" s="99"/>
      <c r="FUD927" s="99"/>
      <c r="FUE927" s="99"/>
      <c r="FUF927" s="99"/>
      <c r="FUG927" s="99"/>
      <c r="FUH927" s="99"/>
      <c r="FUI927" s="99"/>
      <c r="FUJ927" s="99"/>
      <c r="FUK927" s="99"/>
      <c r="FUL927" s="99"/>
      <c r="FUM927" s="99"/>
      <c r="FUN927" s="99"/>
      <c r="FUO927" s="99"/>
      <c r="FUP927" s="99"/>
      <c r="FUQ927" s="99"/>
      <c r="FUR927" s="99"/>
      <c r="FUS927" s="99"/>
      <c r="FUT927" s="99"/>
      <c r="FUU927" s="99"/>
      <c r="FUV927" s="99"/>
      <c r="FUW927" s="99"/>
      <c r="FUX927" s="99"/>
      <c r="FUY927" s="99"/>
      <c r="FUZ927" s="99"/>
      <c r="FVA927" s="99"/>
      <c r="FVB927" s="99"/>
      <c r="FVC927" s="99"/>
      <c r="FVD927" s="99"/>
      <c r="FVE927" s="99"/>
      <c r="FVF927" s="99"/>
      <c r="FVG927" s="99"/>
      <c r="FVH927" s="99"/>
      <c r="FVI927" s="99"/>
      <c r="FVJ927" s="99"/>
      <c r="FVK927" s="99"/>
      <c r="FVL927" s="99"/>
      <c r="FVM927" s="99"/>
      <c r="FVN927" s="99"/>
      <c r="FVO927" s="99"/>
      <c r="FVP927" s="99"/>
      <c r="FVQ927" s="99"/>
      <c r="FVR927" s="99"/>
      <c r="FVS927" s="99"/>
      <c r="FVT927" s="99"/>
      <c r="FVU927" s="99"/>
      <c r="FVV927" s="99"/>
      <c r="FVW927" s="99"/>
      <c r="FVX927" s="99"/>
      <c r="FVY927" s="99"/>
      <c r="FVZ927" s="99"/>
      <c r="FWA927" s="99"/>
      <c r="FWB927" s="99"/>
      <c r="FWC927" s="99"/>
      <c r="FWD927" s="99"/>
      <c r="FWE927" s="99"/>
      <c r="FWF927" s="99"/>
      <c r="FWG927" s="99"/>
      <c r="FWH927" s="99"/>
      <c r="FWI927" s="99"/>
      <c r="FWJ927" s="99"/>
      <c r="FWK927" s="99"/>
      <c r="FWL927" s="99"/>
      <c r="FWM927" s="99"/>
      <c r="FWN927" s="99"/>
      <c r="FWO927" s="99"/>
      <c r="FWP927" s="99"/>
      <c r="FWQ927" s="99"/>
      <c r="FWR927" s="99"/>
      <c r="FWS927" s="99"/>
      <c r="FWT927" s="99"/>
      <c r="FWU927" s="99"/>
      <c r="FWV927" s="99"/>
      <c r="FWW927" s="99"/>
      <c r="FWX927" s="99"/>
      <c r="FWY927" s="99"/>
      <c r="FWZ927" s="99"/>
      <c r="FXA927" s="99"/>
      <c r="FXB927" s="99"/>
      <c r="FXC927" s="99"/>
      <c r="FXD927" s="99"/>
      <c r="FXE927" s="99"/>
      <c r="FXF927" s="99"/>
      <c r="FXG927" s="99"/>
      <c r="FXH927" s="99"/>
      <c r="FXI927" s="99"/>
      <c r="FXJ927" s="99"/>
      <c r="FXK927" s="99"/>
      <c r="FXL927" s="99"/>
      <c r="FXM927" s="99"/>
      <c r="FXN927" s="99"/>
      <c r="FXO927" s="99"/>
      <c r="FXP927" s="99"/>
      <c r="FXQ927" s="99"/>
      <c r="FXR927" s="99"/>
      <c r="FXS927" s="99"/>
      <c r="FXT927" s="99"/>
      <c r="FXU927" s="99"/>
      <c r="FXV927" s="99"/>
      <c r="FXW927" s="99"/>
      <c r="FXX927" s="99"/>
      <c r="FXY927" s="99"/>
      <c r="FXZ927" s="99"/>
      <c r="FYA927" s="99"/>
      <c r="FYB927" s="99"/>
      <c r="FYC927" s="99"/>
      <c r="FYD927" s="99"/>
      <c r="FYE927" s="99"/>
      <c r="FYF927" s="99"/>
      <c r="FYG927" s="99"/>
      <c r="FYH927" s="99"/>
      <c r="FYI927" s="99"/>
      <c r="FYJ927" s="99"/>
      <c r="FYK927" s="99"/>
      <c r="FYL927" s="99"/>
      <c r="FYM927" s="99"/>
      <c r="FYN927" s="99"/>
      <c r="FYO927" s="99"/>
      <c r="FYP927" s="99"/>
      <c r="FYQ927" s="99"/>
      <c r="FYR927" s="99"/>
      <c r="FYS927" s="99"/>
      <c r="FYT927" s="99"/>
      <c r="FYU927" s="99"/>
      <c r="FYV927" s="99"/>
      <c r="FYW927" s="99"/>
      <c r="FYX927" s="99"/>
      <c r="FYY927" s="99"/>
      <c r="FYZ927" s="99"/>
      <c r="FZA927" s="99"/>
      <c r="FZB927" s="99"/>
      <c r="FZC927" s="99"/>
      <c r="FZD927" s="99"/>
      <c r="FZE927" s="99"/>
      <c r="FZF927" s="99"/>
      <c r="FZG927" s="99"/>
      <c r="FZH927" s="99"/>
      <c r="FZI927" s="99"/>
      <c r="FZJ927" s="99"/>
      <c r="FZK927" s="99"/>
      <c r="FZL927" s="99"/>
      <c r="FZM927" s="99"/>
      <c r="FZN927" s="99"/>
      <c r="FZO927" s="99"/>
      <c r="FZP927" s="99"/>
      <c r="FZQ927" s="99"/>
      <c r="FZR927" s="99"/>
      <c r="FZS927" s="99"/>
      <c r="FZT927" s="99"/>
      <c r="FZU927" s="99"/>
      <c r="FZV927" s="99"/>
      <c r="FZW927" s="99"/>
      <c r="FZX927" s="99"/>
      <c r="FZY927" s="99"/>
      <c r="FZZ927" s="99"/>
      <c r="GAA927" s="99"/>
      <c r="GAB927" s="99"/>
      <c r="GAC927" s="99"/>
      <c r="GAD927" s="99"/>
      <c r="GAE927" s="99"/>
      <c r="GAF927" s="99"/>
      <c r="GAG927" s="99"/>
      <c r="GAH927" s="99"/>
      <c r="GAI927" s="99"/>
      <c r="GAJ927" s="99"/>
      <c r="GAK927" s="99"/>
      <c r="GAL927" s="99"/>
      <c r="GAM927" s="99"/>
      <c r="GAN927" s="99"/>
      <c r="GAO927" s="99"/>
      <c r="GAP927" s="99"/>
      <c r="GAQ927" s="99"/>
      <c r="GAR927" s="99"/>
      <c r="GAS927" s="99"/>
      <c r="GAT927" s="99"/>
      <c r="GAU927" s="99"/>
      <c r="GAV927" s="99"/>
      <c r="GAW927" s="99"/>
      <c r="GAX927" s="99"/>
      <c r="GAY927" s="99"/>
      <c r="GAZ927" s="99"/>
      <c r="GBA927" s="99"/>
      <c r="GBB927" s="99"/>
      <c r="GBC927" s="99"/>
      <c r="GBD927" s="99"/>
      <c r="GBE927" s="99"/>
      <c r="GBF927" s="99"/>
      <c r="GBG927" s="99"/>
      <c r="GBH927" s="99"/>
      <c r="GBI927" s="99"/>
      <c r="GBJ927" s="99"/>
      <c r="GBK927" s="99"/>
      <c r="GBL927" s="99"/>
      <c r="GBM927" s="99"/>
      <c r="GBN927" s="99"/>
      <c r="GBO927" s="99"/>
      <c r="GBP927" s="99"/>
      <c r="GBQ927" s="99"/>
      <c r="GBR927" s="99"/>
      <c r="GBS927" s="99"/>
      <c r="GBT927" s="99"/>
      <c r="GBU927" s="99"/>
      <c r="GBV927" s="99"/>
      <c r="GBW927" s="99"/>
      <c r="GBX927" s="99"/>
      <c r="GBY927" s="99"/>
      <c r="GBZ927" s="99"/>
      <c r="GCA927" s="99"/>
      <c r="GCB927" s="99"/>
      <c r="GCC927" s="99"/>
      <c r="GCD927" s="99"/>
      <c r="GCE927" s="99"/>
      <c r="GCF927" s="99"/>
      <c r="GCG927" s="99"/>
      <c r="GCH927" s="99"/>
      <c r="GCI927" s="99"/>
      <c r="GCJ927" s="99"/>
      <c r="GCK927" s="99"/>
      <c r="GCL927" s="99"/>
      <c r="GCM927" s="99"/>
      <c r="GCN927" s="99"/>
      <c r="GCO927" s="99"/>
      <c r="GCP927" s="99"/>
      <c r="GCQ927" s="99"/>
      <c r="GCR927" s="99"/>
      <c r="GCS927" s="99"/>
      <c r="GCT927" s="99"/>
      <c r="GCU927" s="99"/>
      <c r="GCV927" s="99"/>
      <c r="GCW927" s="99"/>
      <c r="GCX927" s="99"/>
      <c r="GCY927" s="99"/>
      <c r="GCZ927" s="99"/>
      <c r="GDA927" s="99"/>
      <c r="GDB927" s="99"/>
      <c r="GDC927" s="99"/>
      <c r="GDD927" s="99"/>
      <c r="GDE927" s="99"/>
      <c r="GDF927" s="99"/>
      <c r="GDG927" s="99"/>
      <c r="GDH927" s="99"/>
      <c r="GDI927" s="99"/>
      <c r="GDJ927" s="99"/>
      <c r="GDK927" s="99"/>
      <c r="GDL927" s="99"/>
      <c r="GDM927" s="99"/>
      <c r="GDN927" s="99"/>
      <c r="GDO927" s="99"/>
      <c r="GDP927" s="99"/>
      <c r="GDQ927" s="99"/>
      <c r="GDR927" s="99"/>
      <c r="GDS927" s="99"/>
      <c r="GDT927" s="99"/>
      <c r="GDU927" s="99"/>
      <c r="GDV927" s="99"/>
      <c r="GDW927" s="99"/>
      <c r="GDX927" s="99"/>
      <c r="GDY927" s="99"/>
      <c r="GDZ927" s="99"/>
      <c r="GEA927" s="99"/>
      <c r="GEB927" s="99"/>
      <c r="GEC927" s="99"/>
      <c r="GED927" s="99"/>
      <c r="GEE927" s="99"/>
      <c r="GEF927" s="99"/>
      <c r="GEG927" s="99"/>
      <c r="GEH927" s="99"/>
      <c r="GEI927" s="99"/>
      <c r="GEJ927" s="99"/>
      <c r="GEK927" s="99"/>
      <c r="GEL927" s="99"/>
      <c r="GEM927" s="99"/>
      <c r="GEN927" s="99"/>
      <c r="GEO927" s="99"/>
      <c r="GEP927" s="99"/>
      <c r="GEQ927" s="99"/>
      <c r="GER927" s="99"/>
      <c r="GES927" s="99"/>
      <c r="GET927" s="99"/>
      <c r="GEU927" s="99"/>
      <c r="GEV927" s="99"/>
      <c r="GEW927" s="99"/>
      <c r="GEX927" s="99"/>
      <c r="GEY927" s="99"/>
      <c r="GEZ927" s="99"/>
      <c r="GFA927" s="99"/>
      <c r="GFB927" s="99"/>
      <c r="GFC927" s="99"/>
      <c r="GFD927" s="99"/>
      <c r="GFE927" s="99"/>
      <c r="GFF927" s="99"/>
      <c r="GFG927" s="99"/>
      <c r="GFH927" s="99"/>
      <c r="GFI927" s="99"/>
      <c r="GFJ927" s="99"/>
      <c r="GFK927" s="99"/>
      <c r="GFL927" s="99"/>
      <c r="GFM927" s="99"/>
      <c r="GFN927" s="99"/>
      <c r="GFO927" s="99"/>
      <c r="GFP927" s="99"/>
      <c r="GFQ927" s="99"/>
      <c r="GFR927" s="99"/>
      <c r="GFS927" s="99"/>
      <c r="GFT927" s="99"/>
      <c r="GFU927" s="99"/>
      <c r="GFV927" s="99"/>
      <c r="GFW927" s="99"/>
      <c r="GFX927" s="99"/>
      <c r="GFY927" s="99"/>
      <c r="GFZ927" s="99"/>
      <c r="GGA927" s="99"/>
      <c r="GGB927" s="99"/>
      <c r="GGC927" s="99"/>
      <c r="GGD927" s="99"/>
      <c r="GGE927" s="99"/>
      <c r="GGF927" s="99"/>
      <c r="GGG927" s="99"/>
      <c r="GGH927" s="99"/>
      <c r="GGI927" s="99"/>
      <c r="GGJ927" s="99"/>
      <c r="GGK927" s="99"/>
      <c r="GGL927" s="99"/>
      <c r="GGM927" s="99"/>
      <c r="GGN927" s="99"/>
      <c r="GGO927" s="99"/>
      <c r="GGP927" s="99"/>
      <c r="GGQ927" s="99"/>
      <c r="GGR927" s="99"/>
      <c r="GGS927" s="99"/>
      <c r="GGT927" s="99"/>
      <c r="GGU927" s="99"/>
      <c r="GGV927" s="99"/>
      <c r="GGW927" s="99"/>
      <c r="GGX927" s="99"/>
      <c r="GGY927" s="99"/>
      <c r="GGZ927" s="99"/>
      <c r="GHA927" s="99"/>
      <c r="GHB927" s="99"/>
      <c r="GHC927" s="99"/>
      <c r="GHD927" s="99"/>
      <c r="GHE927" s="99"/>
      <c r="GHF927" s="99"/>
      <c r="GHG927" s="99"/>
      <c r="GHH927" s="99"/>
      <c r="GHI927" s="99"/>
      <c r="GHJ927" s="99"/>
      <c r="GHK927" s="99"/>
      <c r="GHL927" s="99"/>
      <c r="GHM927" s="99"/>
      <c r="GHN927" s="99"/>
      <c r="GHO927" s="99"/>
      <c r="GHP927" s="99"/>
      <c r="GHQ927" s="99"/>
      <c r="GHR927" s="99"/>
      <c r="GHS927" s="99"/>
      <c r="GHT927" s="99"/>
      <c r="GHU927" s="99"/>
      <c r="GHV927" s="99"/>
      <c r="GHW927" s="99"/>
      <c r="GHX927" s="99"/>
      <c r="GHY927" s="99"/>
      <c r="GHZ927" s="99"/>
      <c r="GIA927" s="99"/>
      <c r="GIB927" s="99"/>
      <c r="GIC927" s="99"/>
      <c r="GID927" s="99"/>
      <c r="GIE927" s="99"/>
      <c r="GIF927" s="99"/>
      <c r="GIG927" s="99"/>
      <c r="GIH927" s="99"/>
      <c r="GII927" s="99"/>
      <c r="GIJ927" s="99"/>
      <c r="GIK927" s="99"/>
      <c r="GIL927" s="99"/>
      <c r="GIM927" s="99"/>
      <c r="GIN927" s="99"/>
      <c r="GIO927" s="99"/>
      <c r="GIP927" s="99"/>
      <c r="GIQ927" s="99"/>
      <c r="GIR927" s="99"/>
      <c r="GIS927" s="99"/>
      <c r="GIT927" s="99"/>
      <c r="GIU927" s="99"/>
      <c r="GIV927" s="99"/>
      <c r="GIW927" s="99"/>
      <c r="GIX927" s="99"/>
      <c r="GIY927" s="99"/>
      <c r="GIZ927" s="99"/>
      <c r="GJA927" s="99"/>
      <c r="GJB927" s="99"/>
      <c r="GJC927" s="99"/>
      <c r="GJD927" s="99"/>
      <c r="GJE927" s="99"/>
      <c r="GJF927" s="99"/>
      <c r="GJG927" s="99"/>
      <c r="GJH927" s="99"/>
      <c r="GJI927" s="99"/>
      <c r="GJJ927" s="99"/>
      <c r="GJK927" s="99"/>
      <c r="GJL927" s="99"/>
      <c r="GJM927" s="99"/>
      <c r="GJN927" s="99"/>
      <c r="GJO927" s="99"/>
      <c r="GJP927" s="99"/>
      <c r="GJQ927" s="99"/>
      <c r="GJR927" s="99"/>
      <c r="GJS927" s="99"/>
      <c r="GJT927" s="99"/>
      <c r="GJU927" s="99"/>
      <c r="GJV927" s="99"/>
      <c r="GJW927" s="99"/>
      <c r="GJX927" s="99"/>
      <c r="GJY927" s="99"/>
      <c r="GJZ927" s="99"/>
      <c r="GKA927" s="99"/>
      <c r="GKB927" s="99"/>
      <c r="GKC927" s="99"/>
      <c r="GKD927" s="99"/>
      <c r="GKE927" s="99"/>
      <c r="GKF927" s="99"/>
      <c r="GKG927" s="99"/>
      <c r="GKH927" s="99"/>
      <c r="GKI927" s="99"/>
      <c r="GKJ927" s="99"/>
      <c r="GKK927" s="99"/>
      <c r="GKL927" s="99"/>
      <c r="GKM927" s="99"/>
      <c r="GKN927" s="99"/>
      <c r="GKO927" s="99"/>
      <c r="GKP927" s="99"/>
      <c r="GKQ927" s="99"/>
      <c r="GKR927" s="99"/>
      <c r="GKS927" s="99"/>
      <c r="GKT927" s="99"/>
      <c r="GKU927" s="99"/>
      <c r="GKV927" s="99"/>
      <c r="GKW927" s="99"/>
      <c r="GKX927" s="99"/>
      <c r="GKY927" s="99"/>
      <c r="GKZ927" s="99"/>
      <c r="GLA927" s="99"/>
      <c r="GLB927" s="99"/>
      <c r="GLC927" s="99"/>
      <c r="GLD927" s="99"/>
      <c r="GLE927" s="99"/>
      <c r="GLF927" s="99"/>
      <c r="GLG927" s="99"/>
      <c r="GLH927" s="99"/>
      <c r="GLI927" s="99"/>
      <c r="GLJ927" s="99"/>
      <c r="GLK927" s="99"/>
      <c r="GLL927" s="99"/>
      <c r="GLM927" s="99"/>
      <c r="GLN927" s="99"/>
      <c r="GLO927" s="99"/>
      <c r="GLP927" s="99"/>
      <c r="GLQ927" s="99"/>
      <c r="GLR927" s="99"/>
      <c r="GLS927" s="99"/>
      <c r="GLT927" s="99"/>
      <c r="GLU927" s="99"/>
      <c r="GLV927" s="99"/>
      <c r="GLW927" s="99"/>
      <c r="GLX927" s="99"/>
      <c r="GLY927" s="99"/>
      <c r="GLZ927" s="99"/>
      <c r="GMA927" s="99"/>
      <c r="GMB927" s="99"/>
      <c r="GMC927" s="99"/>
      <c r="GMD927" s="99"/>
      <c r="GME927" s="99"/>
      <c r="GMF927" s="99"/>
      <c r="GMG927" s="99"/>
      <c r="GMH927" s="99"/>
      <c r="GMI927" s="99"/>
      <c r="GMJ927" s="99"/>
      <c r="GMK927" s="99"/>
      <c r="GML927" s="99"/>
      <c r="GMM927" s="99"/>
      <c r="GMN927" s="99"/>
      <c r="GMO927" s="99"/>
      <c r="GMP927" s="99"/>
      <c r="GMQ927" s="99"/>
      <c r="GMR927" s="99"/>
      <c r="GMS927" s="99"/>
      <c r="GMT927" s="99"/>
      <c r="GMU927" s="99"/>
      <c r="GMV927" s="99"/>
      <c r="GMW927" s="99"/>
      <c r="GMX927" s="99"/>
      <c r="GMY927" s="99"/>
      <c r="GMZ927" s="99"/>
      <c r="GNA927" s="99"/>
      <c r="GNB927" s="99"/>
      <c r="GNC927" s="99"/>
      <c r="GND927" s="99"/>
      <c r="GNE927" s="99"/>
      <c r="GNF927" s="99"/>
      <c r="GNG927" s="99"/>
      <c r="GNH927" s="99"/>
      <c r="GNI927" s="99"/>
      <c r="GNJ927" s="99"/>
      <c r="GNK927" s="99"/>
      <c r="GNL927" s="99"/>
      <c r="GNM927" s="99"/>
      <c r="GNN927" s="99"/>
      <c r="GNO927" s="99"/>
      <c r="GNP927" s="99"/>
      <c r="GNQ927" s="99"/>
      <c r="GNR927" s="99"/>
      <c r="GNS927" s="99"/>
      <c r="GNT927" s="99"/>
      <c r="GNU927" s="99"/>
      <c r="GNV927" s="99"/>
      <c r="GNW927" s="99"/>
      <c r="GNX927" s="99"/>
      <c r="GNY927" s="99"/>
      <c r="GNZ927" s="99"/>
      <c r="GOA927" s="99"/>
      <c r="GOB927" s="99"/>
      <c r="GOC927" s="99"/>
      <c r="GOD927" s="99"/>
      <c r="GOE927" s="99"/>
      <c r="GOF927" s="99"/>
      <c r="GOG927" s="99"/>
      <c r="GOH927" s="99"/>
      <c r="GOI927" s="99"/>
      <c r="GOJ927" s="99"/>
      <c r="GOK927" s="99"/>
      <c r="GOL927" s="99"/>
      <c r="GOM927" s="99"/>
      <c r="GON927" s="99"/>
      <c r="GOO927" s="99"/>
      <c r="GOP927" s="99"/>
      <c r="GOQ927" s="99"/>
      <c r="GOR927" s="99"/>
      <c r="GOS927" s="99"/>
      <c r="GOT927" s="99"/>
      <c r="GOU927" s="99"/>
      <c r="GOV927" s="99"/>
      <c r="GOW927" s="99"/>
      <c r="GOX927" s="99"/>
      <c r="GOY927" s="99"/>
      <c r="GOZ927" s="99"/>
      <c r="GPA927" s="99"/>
      <c r="GPB927" s="99"/>
      <c r="GPC927" s="99"/>
      <c r="GPD927" s="99"/>
      <c r="GPE927" s="99"/>
      <c r="GPF927" s="99"/>
      <c r="GPG927" s="99"/>
      <c r="GPH927" s="99"/>
      <c r="GPI927" s="99"/>
      <c r="GPJ927" s="99"/>
      <c r="GPK927" s="99"/>
      <c r="GPL927" s="99"/>
      <c r="GPM927" s="99"/>
      <c r="GPN927" s="99"/>
      <c r="GPO927" s="99"/>
      <c r="GPP927" s="99"/>
      <c r="GPQ927" s="99"/>
      <c r="GPR927" s="99"/>
      <c r="GPS927" s="99"/>
      <c r="GPT927" s="99"/>
      <c r="GPU927" s="99"/>
      <c r="GPV927" s="99"/>
      <c r="GPW927" s="99"/>
      <c r="GPX927" s="99"/>
      <c r="GPY927" s="99"/>
      <c r="GPZ927" s="99"/>
      <c r="GQA927" s="99"/>
      <c r="GQB927" s="99"/>
      <c r="GQC927" s="99"/>
      <c r="GQD927" s="99"/>
      <c r="GQE927" s="99"/>
      <c r="GQF927" s="99"/>
      <c r="GQG927" s="99"/>
      <c r="GQH927" s="99"/>
      <c r="GQI927" s="99"/>
      <c r="GQJ927" s="99"/>
      <c r="GQK927" s="99"/>
      <c r="GQL927" s="99"/>
      <c r="GQM927" s="99"/>
      <c r="GQN927" s="99"/>
      <c r="GQO927" s="99"/>
      <c r="GQP927" s="99"/>
      <c r="GQQ927" s="99"/>
      <c r="GQR927" s="99"/>
      <c r="GQS927" s="99"/>
      <c r="GQT927" s="99"/>
      <c r="GQU927" s="99"/>
      <c r="GQV927" s="99"/>
      <c r="GQW927" s="99"/>
      <c r="GQX927" s="99"/>
      <c r="GQY927" s="99"/>
      <c r="GQZ927" s="99"/>
      <c r="GRA927" s="99"/>
      <c r="GRB927" s="99"/>
      <c r="GRC927" s="99"/>
      <c r="GRD927" s="99"/>
      <c r="GRE927" s="99"/>
      <c r="GRF927" s="99"/>
      <c r="GRG927" s="99"/>
      <c r="GRH927" s="99"/>
      <c r="GRI927" s="99"/>
      <c r="GRJ927" s="99"/>
      <c r="GRK927" s="99"/>
      <c r="GRL927" s="99"/>
      <c r="GRM927" s="99"/>
      <c r="GRN927" s="99"/>
      <c r="GRO927" s="99"/>
      <c r="GRP927" s="99"/>
      <c r="GRQ927" s="99"/>
      <c r="GRR927" s="99"/>
      <c r="GRS927" s="99"/>
      <c r="GRT927" s="99"/>
      <c r="GRU927" s="99"/>
      <c r="GRV927" s="99"/>
      <c r="GRW927" s="99"/>
      <c r="GRX927" s="99"/>
      <c r="GRY927" s="99"/>
      <c r="GRZ927" s="99"/>
      <c r="GSA927" s="99"/>
      <c r="GSB927" s="99"/>
      <c r="GSC927" s="99"/>
      <c r="GSD927" s="99"/>
      <c r="GSE927" s="99"/>
      <c r="GSF927" s="99"/>
      <c r="GSG927" s="99"/>
      <c r="GSH927" s="99"/>
      <c r="GSI927" s="99"/>
      <c r="GSJ927" s="99"/>
      <c r="GSK927" s="99"/>
      <c r="GSL927" s="99"/>
      <c r="GSM927" s="99"/>
      <c r="GSN927" s="99"/>
      <c r="GSO927" s="99"/>
      <c r="GSP927" s="99"/>
      <c r="GSQ927" s="99"/>
      <c r="GSR927" s="99"/>
      <c r="GSS927" s="99"/>
      <c r="GST927" s="99"/>
      <c r="GSU927" s="99"/>
      <c r="GSV927" s="99"/>
      <c r="GSW927" s="99"/>
      <c r="GSX927" s="99"/>
      <c r="GSY927" s="99"/>
      <c r="GSZ927" s="99"/>
      <c r="GTA927" s="99"/>
      <c r="GTB927" s="99"/>
      <c r="GTC927" s="99"/>
      <c r="GTD927" s="99"/>
      <c r="GTE927" s="99"/>
      <c r="GTF927" s="99"/>
      <c r="GTG927" s="99"/>
      <c r="GTH927" s="99"/>
      <c r="GTI927" s="99"/>
      <c r="GTJ927" s="99"/>
      <c r="GTK927" s="99"/>
      <c r="GTL927" s="99"/>
      <c r="GTM927" s="99"/>
      <c r="GTN927" s="99"/>
      <c r="GTO927" s="99"/>
      <c r="GTP927" s="99"/>
      <c r="GTQ927" s="99"/>
      <c r="GTR927" s="99"/>
      <c r="GTS927" s="99"/>
      <c r="GTT927" s="99"/>
      <c r="GTU927" s="99"/>
      <c r="GTV927" s="99"/>
      <c r="GTW927" s="99"/>
      <c r="GTX927" s="99"/>
      <c r="GTY927" s="99"/>
      <c r="GTZ927" s="99"/>
      <c r="GUA927" s="99"/>
      <c r="GUB927" s="99"/>
      <c r="GUC927" s="99"/>
      <c r="GUD927" s="99"/>
      <c r="GUE927" s="99"/>
      <c r="GUF927" s="99"/>
      <c r="GUG927" s="99"/>
      <c r="GUH927" s="99"/>
      <c r="GUI927" s="99"/>
      <c r="GUJ927" s="99"/>
      <c r="GUK927" s="99"/>
      <c r="GUL927" s="99"/>
      <c r="GUM927" s="99"/>
      <c r="GUN927" s="99"/>
      <c r="GUO927" s="99"/>
      <c r="GUP927" s="99"/>
      <c r="GUQ927" s="99"/>
      <c r="GUR927" s="99"/>
      <c r="GUS927" s="99"/>
      <c r="GUT927" s="99"/>
      <c r="GUU927" s="99"/>
      <c r="GUV927" s="99"/>
      <c r="GUW927" s="99"/>
      <c r="GUX927" s="99"/>
      <c r="GUY927" s="99"/>
      <c r="GUZ927" s="99"/>
      <c r="GVA927" s="99"/>
      <c r="GVB927" s="99"/>
      <c r="GVC927" s="99"/>
      <c r="GVD927" s="99"/>
      <c r="GVE927" s="99"/>
      <c r="GVF927" s="99"/>
      <c r="GVG927" s="99"/>
      <c r="GVH927" s="99"/>
      <c r="GVI927" s="99"/>
      <c r="GVJ927" s="99"/>
      <c r="GVK927" s="99"/>
      <c r="GVL927" s="99"/>
      <c r="GVM927" s="99"/>
      <c r="GVN927" s="99"/>
      <c r="GVO927" s="99"/>
      <c r="GVP927" s="99"/>
      <c r="GVQ927" s="99"/>
      <c r="GVR927" s="99"/>
      <c r="GVS927" s="99"/>
      <c r="GVT927" s="99"/>
      <c r="GVU927" s="99"/>
      <c r="GVV927" s="99"/>
      <c r="GVW927" s="99"/>
      <c r="GVX927" s="99"/>
      <c r="GVY927" s="99"/>
      <c r="GVZ927" s="99"/>
      <c r="GWA927" s="99"/>
      <c r="GWB927" s="99"/>
      <c r="GWC927" s="99"/>
      <c r="GWD927" s="99"/>
      <c r="GWE927" s="99"/>
      <c r="GWF927" s="99"/>
      <c r="GWG927" s="99"/>
      <c r="GWH927" s="99"/>
      <c r="GWI927" s="99"/>
      <c r="GWJ927" s="99"/>
      <c r="GWK927" s="99"/>
      <c r="GWL927" s="99"/>
      <c r="GWM927" s="99"/>
      <c r="GWN927" s="99"/>
      <c r="GWO927" s="99"/>
      <c r="GWP927" s="99"/>
      <c r="GWQ927" s="99"/>
      <c r="GWR927" s="99"/>
      <c r="GWS927" s="99"/>
      <c r="GWT927" s="99"/>
      <c r="GWU927" s="99"/>
      <c r="GWV927" s="99"/>
      <c r="GWW927" s="99"/>
      <c r="GWX927" s="99"/>
      <c r="GWY927" s="99"/>
      <c r="GWZ927" s="99"/>
      <c r="GXA927" s="99"/>
      <c r="GXB927" s="99"/>
      <c r="GXC927" s="99"/>
      <c r="GXD927" s="99"/>
      <c r="GXE927" s="99"/>
      <c r="GXF927" s="99"/>
      <c r="GXG927" s="99"/>
      <c r="GXH927" s="99"/>
      <c r="GXI927" s="99"/>
      <c r="GXJ927" s="99"/>
      <c r="GXK927" s="99"/>
      <c r="GXL927" s="99"/>
      <c r="GXM927" s="99"/>
      <c r="GXN927" s="99"/>
      <c r="GXO927" s="99"/>
      <c r="GXP927" s="99"/>
      <c r="GXQ927" s="99"/>
      <c r="GXR927" s="99"/>
      <c r="GXS927" s="99"/>
      <c r="GXT927" s="99"/>
      <c r="GXU927" s="99"/>
      <c r="GXV927" s="99"/>
      <c r="GXW927" s="99"/>
      <c r="GXX927" s="99"/>
      <c r="GXY927" s="99"/>
      <c r="GXZ927" s="99"/>
      <c r="GYA927" s="99"/>
      <c r="GYB927" s="99"/>
      <c r="GYC927" s="99"/>
      <c r="GYD927" s="99"/>
      <c r="GYE927" s="99"/>
      <c r="GYF927" s="99"/>
      <c r="GYG927" s="99"/>
      <c r="GYH927" s="99"/>
      <c r="GYI927" s="99"/>
      <c r="GYJ927" s="99"/>
      <c r="GYK927" s="99"/>
      <c r="GYL927" s="99"/>
      <c r="GYM927" s="99"/>
      <c r="GYN927" s="99"/>
      <c r="GYO927" s="99"/>
      <c r="GYP927" s="99"/>
      <c r="GYQ927" s="99"/>
      <c r="GYR927" s="99"/>
      <c r="GYS927" s="99"/>
      <c r="GYT927" s="99"/>
      <c r="GYU927" s="99"/>
      <c r="GYV927" s="99"/>
      <c r="GYW927" s="99"/>
      <c r="GYX927" s="99"/>
      <c r="GYY927" s="99"/>
      <c r="GYZ927" s="99"/>
      <c r="GZA927" s="99"/>
      <c r="GZB927" s="99"/>
      <c r="GZC927" s="99"/>
      <c r="GZD927" s="99"/>
      <c r="GZE927" s="99"/>
      <c r="GZF927" s="99"/>
      <c r="GZG927" s="99"/>
      <c r="GZH927" s="99"/>
      <c r="GZI927" s="99"/>
      <c r="GZJ927" s="99"/>
      <c r="GZK927" s="99"/>
      <c r="GZL927" s="99"/>
      <c r="GZM927" s="99"/>
      <c r="GZN927" s="99"/>
      <c r="GZO927" s="99"/>
      <c r="GZP927" s="99"/>
      <c r="GZQ927" s="99"/>
      <c r="GZR927" s="99"/>
      <c r="GZS927" s="99"/>
      <c r="GZT927" s="99"/>
      <c r="GZU927" s="99"/>
      <c r="GZV927" s="99"/>
      <c r="GZW927" s="99"/>
      <c r="GZX927" s="99"/>
      <c r="GZY927" s="99"/>
      <c r="GZZ927" s="99"/>
      <c r="HAA927" s="99"/>
      <c r="HAB927" s="99"/>
      <c r="HAC927" s="99"/>
      <c r="HAD927" s="99"/>
      <c r="HAE927" s="99"/>
      <c r="HAF927" s="99"/>
      <c r="HAG927" s="99"/>
      <c r="HAH927" s="99"/>
      <c r="HAI927" s="99"/>
      <c r="HAJ927" s="99"/>
      <c r="HAK927" s="99"/>
      <c r="HAL927" s="99"/>
      <c r="HAM927" s="99"/>
      <c r="HAN927" s="99"/>
      <c r="HAO927" s="99"/>
      <c r="HAP927" s="99"/>
      <c r="HAQ927" s="99"/>
      <c r="HAR927" s="99"/>
      <c r="HAS927" s="99"/>
      <c r="HAT927" s="99"/>
      <c r="HAU927" s="99"/>
      <c r="HAV927" s="99"/>
      <c r="HAW927" s="99"/>
      <c r="HAX927" s="99"/>
      <c r="HAY927" s="99"/>
      <c r="HAZ927" s="99"/>
      <c r="HBA927" s="99"/>
      <c r="HBB927" s="99"/>
      <c r="HBC927" s="99"/>
      <c r="HBD927" s="99"/>
      <c r="HBE927" s="99"/>
      <c r="HBF927" s="99"/>
      <c r="HBG927" s="99"/>
      <c r="HBH927" s="99"/>
      <c r="HBI927" s="99"/>
      <c r="HBJ927" s="99"/>
      <c r="HBK927" s="99"/>
      <c r="HBL927" s="99"/>
      <c r="HBM927" s="99"/>
      <c r="HBN927" s="99"/>
      <c r="HBO927" s="99"/>
      <c r="HBP927" s="99"/>
      <c r="HBQ927" s="99"/>
      <c r="HBR927" s="99"/>
      <c r="HBS927" s="99"/>
      <c r="HBT927" s="99"/>
      <c r="HBU927" s="99"/>
      <c r="HBV927" s="99"/>
      <c r="HBW927" s="99"/>
      <c r="HBX927" s="99"/>
      <c r="HBY927" s="99"/>
      <c r="HBZ927" s="99"/>
      <c r="HCA927" s="99"/>
      <c r="HCB927" s="99"/>
      <c r="HCC927" s="99"/>
      <c r="HCD927" s="99"/>
      <c r="HCE927" s="99"/>
      <c r="HCF927" s="99"/>
      <c r="HCG927" s="99"/>
      <c r="HCH927" s="99"/>
      <c r="HCI927" s="99"/>
      <c r="HCJ927" s="99"/>
      <c r="HCK927" s="99"/>
      <c r="HCL927" s="99"/>
      <c r="HCM927" s="99"/>
      <c r="HCN927" s="99"/>
      <c r="HCO927" s="99"/>
      <c r="HCP927" s="99"/>
      <c r="HCQ927" s="99"/>
      <c r="HCR927" s="99"/>
      <c r="HCS927" s="99"/>
      <c r="HCT927" s="99"/>
      <c r="HCU927" s="99"/>
      <c r="HCV927" s="99"/>
      <c r="HCW927" s="99"/>
      <c r="HCX927" s="99"/>
      <c r="HCY927" s="99"/>
      <c r="HCZ927" s="99"/>
      <c r="HDA927" s="99"/>
      <c r="HDB927" s="99"/>
      <c r="HDC927" s="99"/>
      <c r="HDD927" s="99"/>
      <c r="HDE927" s="99"/>
      <c r="HDF927" s="99"/>
      <c r="HDG927" s="99"/>
      <c r="HDH927" s="99"/>
      <c r="HDI927" s="99"/>
      <c r="HDJ927" s="99"/>
      <c r="HDK927" s="99"/>
      <c r="HDL927" s="99"/>
      <c r="HDM927" s="99"/>
      <c r="HDN927" s="99"/>
      <c r="HDO927" s="99"/>
      <c r="HDP927" s="99"/>
      <c r="HDQ927" s="99"/>
      <c r="HDR927" s="99"/>
      <c r="HDS927" s="99"/>
      <c r="HDT927" s="99"/>
      <c r="HDU927" s="99"/>
      <c r="HDV927" s="99"/>
      <c r="HDW927" s="99"/>
      <c r="HDX927" s="99"/>
      <c r="HDY927" s="99"/>
      <c r="HDZ927" s="99"/>
      <c r="HEA927" s="99"/>
      <c r="HEB927" s="99"/>
      <c r="HEC927" s="99"/>
      <c r="HED927" s="99"/>
      <c r="HEE927" s="99"/>
      <c r="HEF927" s="99"/>
      <c r="HEG927" s="99"/>
      <c r="HEH927" s="99"/>
      <c r="HEI927" s="99"/>
      <c r="HEJ927" s="99"/>
      <c r="HEK927" s="99"/>
      <c r="HEL927" s="99"/>
      <c r="HEM927" s="99"/>
      <c r="HEN927" s="99"/>
      <c r="HEO927" s="99"/>
      <c r="HEP927" s="99"/>
      <c r="HEQ927" s="99"/>
      <c r="HER927" s="99"/>
      <c r="HES927" s="99"/>
      <c r="HET927" s="99"/>
      <c r="HEU927" s="99"/>
      <c r="HEV927" s="99"/>
      <c r="HEW927" s="99"/>
      <c r="HEX927" s="99"/>
      <c r="HEY927" s="99"/>
      <c r="HEZ927" s="99"/>
      <c r="HFA927" s="99"/>
      <c r="HFB927" s="99"/>
      <c r="HFC927" s="99"/>
      <c r="HFD927" s="99"/>
      <c r="HFE927" s="99"/>
      <c r="HFF927" s="99"/>
      <c r="HFG927" s="99"/>
      <c r="HFH927" s="99"/>
      <c r="HFI927" s="99"/>
      <c r="HFJ927" s="99"/>
      <c r="HFK927" s="99"/>
      <c r="HFL927" s="99"/>
      <c r="HFM927" s="99"/>
      <c r="HFN927" s="99"/>
      <c r="HFO927" s="99"/>
      <c r="HFP927" s="99"/>
      <c r="HFQ927" s="99"/>
      <c r="HFR927" s="99"/>
      <c r="HFS927" s="99"/>
      <c r="HFT927" s="99"/>
      <c r="HFU927" s="99"/>
      <c r="HFV927" s="99"/>
      <c r="HFW927" s="99"/>
      <c r="HFX927" s="99"/>
      <c r="HFY927" s="99"/>
      <c r="HFZ927" s="99"/>
      <c r="HGA927" s="99"/>
      <c r="HGB927" s="99"/>
      <c r="HGC927" s="99"/>
      <c r="HGD927" s="99"/>
      <c r="HGE927" s="99"/>
      <c r="HGF927" s="99"/>
      <c r="HGG927" s="99"/>
      <c r="HGH927" s="99"/>
      <c r="HGI927" s="99"/>
      <c r="HGJ927" s="99"/>
      <c r="HGK927" s="99"/>
      <c r="HGL927" s="99"/>
      <c r="HGM927" s="99"/>
      <c r="HGN927" s="99"/>
      <c r="HGO927" s="99"/>
      <c r="HGP927" s="99"/>
      <c r="HGQ927" s="99"/>
      <c r="HGR927" s="99"/>
      <c r="HGS927" s="99"/>
      <c r="HGT927" s="99"/>
      <c r="HGU927" s="99"/>
      <c r="HGV927" s="99"/>
      <c r="HGW927" s="99"/>
      <c r="HGX927" s="99"/>
      <c r="HGY927" s="99"/>
      <c r="HGZ927" s="99"/>
      <c r="HHA927" s="99"/>
      <c r="HHB927" s="99"/>
      <c r="HHC927" s="99"/>
      <c r="HHD927" s="99"/>
      <c r="HHE927" s="99"/>
      <c r="HHF927" s="99"/>
      <c r="HHG927" s="99"/>
      <c r="HHH927" s="99"/>
      <c r="HHI927" s="99"/>
      <c r="HHJ927" s="99"/>
      <c r="HHK927" s="99"/>
      <c r="HHL927" s="99"/>
      <c r="HHM927" s="99"/>
      <c r="HHN927" s="99"/>
      <c r="HHO927" s="99"/>
      <c r="HHP927" s="99"/>
      <c r="HHQ927" s="99"/>
      <c r="HHR927" s="99"/>
      <c r="HHS927" s="99"/>
      <c r="HHT927" s="99"/>
      <c r="HHU927" s="99"/>
      <c r="HHV927" s="99"/>
      <c r="HHW927" s="99"/>
      <c r="HHX927" s="99"/>
      <c r="HHY927" s="99"/>
      <c r="HHZ927" s="99"/>
      <c r="HIA927" s="99"/>
      <c r="HIB927" s="99"/>
      <c r="HIC927" s="99"/>
      <c r="HID927" s="99"/>
      <c r="HIE927" s="99"/>
      <c r="HIF927" s="99"/>
      <c r="HIG927" s="99"/>
      <c r="HIH927" s="99"/>
      <c r="HII927" s="99"/>
      <c r="HIJ927" s="99"/>
      <c r="HIK927" s="99"/>
      <c r="HIL927" s="99"/>
      <c r="HIM927" s="99"/>
      <c r="HIN927" s="99"/>
      <c r="HIO927" s="99"/>
      <c r="HIP927" s="99"/>
      <c r="HIQ927" s="99"/>
      <c r="HIR927" s="99"/>
      <c r="HIS927" s="99"/>
      <c r="HIT927" s="99"/>
      <c r="HIU927" s="99"/>
      <c r="HIV927" s="99"/>
      <c r="HIW927" s="99"/>
      <c r="HIX927" s="99"/>
      <c r="HIY927" s="99"/>
      <c r="HIZ927" s="99"/>
      <c r="HJA927" s="99"/>
      <c r="HJB927" s="99"/>
      <c r="HJC927" s="99"/>
      <c r="HJD927" s="99"/>
      <c r="HJE927" s="99"/>
      <c r="HJF927" s="99"/>
      <c r="HJG927" s="99"/>
      <c r="HJH927" s="99"/>
      <c r="HJI927" s="99"/>
      <c r="HJJ927" s="99"/>
      <c r="HJK927" s="99"/>
      <c r="HJL927" s="99"/>
      <c r="HJM927" s="99"/>
      <c r="HJN927" s="99"/>
      <c r="HJO927" s="99"/>
      <c r="HJP927" s="99"/>
      <c r="HJQ927" s="99"/>
      <c r="HJR927" s="99"/>
      <c r="HJS927" s="99"/>
      <c r="HJT927" s="99"/>
      <c r="HJU927" s="99"/>
      <c r="HJV927" s="99"/>
      <c r="HJW927" s="99"/>
      <c r="HJX927" s="99"/>
      <c r="HJY927" s="99"/>
      <c r="HJZ927" s="99"/>
      <c r="HKA927" s="99"/>
      <c r="HKB927" s="99"/>
      <c r="HKC927" s="99"/>
      <c r="HKD927" s="99"/>
      <c r="HKE927" s="99"/>
      <c r="HKF927" s="99"/>
      <c r="HKG927" s="99"/>
      <c r="HKH927" s="99"/>
      <c r="HKI927" s="99"/>
      <c r="HKJ927" s="99"/>
      <c r="HKK927" s="99"/>
      <c r="HKL927" s="99"/>
      <c r="HKM927" s="99"/>
      <c r="HKN927" s="99"/>
      <c r="HKO927" s="99"/>
      <c r="HKP927" s="99"/>
      <c r="HKQ927" s="99"/>
      <c r="HKR927" s="99"/>
      <c r="HKS927" s="99"/>
      <c r="HKT927" s="99"/>
      <c r="HKU927" s="99"/>
      <c r="HKV927" s="99"/>
      <c r="HKW927" s="99"/>
      <c r="HKX927" s="99"/>
      <c r="HKY927" s="99"/>
      <c r="HKZ927" s="99"/>
      <c r="HLA927" s="99"/>
      <c r="HLB927" s="99"/>
      <c r="HLC927" s="99"/>
      <c r="HLD927" s="99"/>
      <c r="HLE927" s="99"/>
      <c r="HLF927" s="99"/>
      <c r="HLG927" s="99"/>
      <c r="HLH927" s="99"/>
      <c r="HLI927" s="99"/>
      <c r="HLJ927" s="99"/>
      <c r="HLK927" s="99"/>
      <c r="HLL927" s="99"/>
      <c r="HLM927" s="99"/>
      <c r="HLN927" s="99"/>
      <c r="HLO927" s="99"/>
      <c r="HLP927" s="99"/>
      <c r="HLQ927" s="99"/>
      <c r="HLR927" s="99"/>
      <c r="HLS927" s="99"/>
      <c r="HLT927" s="99"/>
      <c r="HLU927" s="99"/>
      <c r="HLV927" s="99"/>
      <c r="HLW927" s="99"/>
      <c r="HLX927" s="99"/>
      <c r="HLY927" s="99"/>
      <c r="HLZ927" s="99"/>
      <c r="HMA927" s="99"/>
      <c r="HMB927" s="99"/>
      <c r="HMC927" s="99"/>
      <c r="HMD927" s="99"/>
      <c r="HME927" s="99"/>
      <c r="HMF927" s="99"/>
      <c r="HMG927" s="99"/>
      <c r="HMH927" s="99"/>
      <c r="HMI927" s="99"/>
      <c r="HMJ927" s="99"/>
      <c r="HMK927" s="99"/>
      <c r="HML927" s="99"/>
      <c r="HMM927" s="99"/>
      <c r="HMN927" s="99"/>
      <c r="HMO927" s="99"/>
      <c r="HMP927" s="99"/>
      <c r="HMQ927" s="99"/>
      <c r="HMR927" s="99"/>
      <c r="HMS927" s="99"/>
      <c r="HMT927" s="99"/>
      <c r="HMU927" s="99"/>
      <c r="HMV927" s="99"/>
      <c r="HMW927" s="99"/>
      <c r="HMX927" s="99"/>
      <c r="HMY927" s="99"/>
      <c r="HMZ927" s="99"/>
      <c r="HNA927" s="99"/>
      <c r="HNB927" s="99"/>
      <c r="HNC927" s="99"/>
      <c r="HND927" s="99"/>
      <c r="HNE927" s="99"/>
      <c r="HNF927" s="99"/>
      <c r="HNG927" s="99"/>
      <c r="HNH927" s="99"/>
      <c r="HNI927" s="99"/>
      <c r="HNJ927" s="99"/>
      <c r="HNK927" s="99"/>
      <c r="HNL927" s="99"/>
      <c r="HNM927" s="99"/>
      <c r="HNN927" s="99"/>
      <c r="HNO927" s="99"/>
      <c r="HNP927" s="99"/>
      <c r="HNQ927" s="99"/>
      <c r="HNR927" s="99"/>
      <c r="HNS927" s="99"/>
      <c r="HNT927" s="99"/>
      <c r="HNU927" s="99"/>
      <c r="HNV927" s="99"/>
      <c r="HNW927" s="99"/>
      <c r="HNX927" s="99"/>
      <c r="HNY927" s="99"/>
      <c r="HNZ927" s="99"/>
      <c r="HOA927" s="99"/>
      <c r="HOB927" s="99"/>
      <c r="HOC927" s="99"/>
      <c r="HOD927" s="99"/>
      <c r="HOE927" s="99"/>
      <c r="HOF927" s="99"/>
      <c r="HOG927" s="99"/>
      <c r="HOH927" s="99"/>
      <c r="HOI927" s="99"/>
      <c r="HOJ927" s="99"/>
      <c r="HOK927" s="99"/>
      <c r="HOL927" s="99"/>
      <c r="HOM927" s="99"/>
      <c r="HON927" s="99"/>
      <c r="HOO927" s="99"/>
      <c r="HOP927" s="99"/>
      <c r="HOQ927" s="99"/>
      <c r="HOR927" s="99"/>
      <c r="HOS927" s="99"/>
      <c r="HOT927" s="99"/>
      <c r="HOU927" s="99"/>
      <c r="HOV927" s="99"/>
      <c r="HOW927" s="99"/>
      <c r="HOX927" s="99"/>
      <c r="HOY927" s="99"/>
      <c r="HOZ927" s="99"/>
      <c r="HPA927" s="99"/>
      <c r="HPB927" s="99"/>
      <c r="HPC927" s="99"/>
      <c r="HPD927" s="99"/>
      <c r="HPE927" s="99"/>
      <c r="HPF927" s="99"/>
      <c r="HPG927" s="99"/>
      <c r="HPH927" s="99"/>
      <c r="HPI927" s="99"/>
      <c r="HPJ927" s="99"/>
      <c r="HPK927" s="99"/>
      <c r="HPL927" s="99"/>
      <c r="HPM927" s="99"/>
      <c r="HPN927" s="99"/>
      <c r="HPO927" s="99"/>
      <c r="HPP927" s="99"/>
      <c r="HPQ927" s="99"/>
      <c r="HPR927" s="99"/>
      <c r="HPS927" s="99"/>
      <c r="HPT927" s="99"/>
      <c r="HPU927" s="99"/>
      <c r="HPV927" s="99"/>
      <c r="HPW927" s="99"/>
      <c r="HPX927" s="99"/>
      <c r="HPY927" s="99"/>
      <c r="HPZ927" s="99"/>
      <c r="HQA927" s="99"/>
      <c r="HQB927" s="99"/>
      <c r="HQC927" s="99"/>
      <c r="HQD927" s="99"/>
      <c r="HQE927" s="99"/>
      <c r="HQF927" s="99"/>
      <c r="HQG927" s="99"/>
      <c r="HQH927" s="99"/>
      <c r="HQI927" s="99"/>
      <c r="HQJ927" s="99"/>
      <c r="HQK927" s="99"/>
      <c r="HQL927" s="99"/>
      <c r="HQM927" s="99"/>
      <c r="HQN927" s="99"/>
      <c r="HQO927" s="99"/>
      <c r="HQP927" s="99"/>
      <c r="HQQ927" s="99"/>
      <c r="HQR927" s="99"/>
      <c r="HQS927" s="99"/>
      <c r="HQT927" s="99"/>
      <c r="HQU927" s="99"/>
      <c r="HQV927" s="99"/>
      <c r="HQW927" s="99"/>
      <c r="HQX927" s="99"/>
      <c r="HQY927" s="99"/>
      <c r="HQZ927" s="99"/>
      <c r="HRA927" s="99"/>
      <c r="HRB927" s="99"/>
      <c r="HRC927" s="99"/>
      <c r="HRD927" s="99"/>
      <c r="HRE927" s="99"/>
      <c r="HRF927" s="99"/>
      <c r="HRG927" s="99"/>
      <c r="HRH927" s="99"/>
      <c r="HRI927" s="99"/>
      <c r="HRJ927" s="99"/>
      <c r="HRK927" s="99"/>
      <c r="HRL927" s="99"/>
      <c r="HRM927" s="99"/>
      <c r="HRN927" s="99"/>
      <c r="HRO927" s="99"/>
      <c r="HRP927" s="99"/>
      <c r="HRQ927" s="99"/>
      <c r="HRR927" s="99"/>
      <c r="HRS927" s="99"/>
      <c r="HRT927" s="99"/>
      <c r="HRU927" s="99"/>
      <c r="HRV927" s="99"/>
      <c r="HRW927" s="99"/>
      <c r="HRX927" s="99"/>
      <c r="HRY927" s="99"/>
      <c r="HRZ927" s="99"/>
      <c r="HSA927" s="99"/>
      <c r="HSB927" s="99"/>
      <c r="HSC927" s="99"/>
      <c r="HSD927" s="99"/>
      <c r="HSE927" s="99"/>
      <c r="HSF927" s="99"/>
      <c r="HSG927" s="99"/>
      <c r="HSH927" s="99"/>
      <c r="HSI927" s="99"/>
      <c r="HSJ927" s="99"/>
      <c r="HSK927" s="99"/>
      <c r="HSL927" s="99"/>
      <c r="HSM927" s="99"/>
      <c r="HSN927" s="99"/>
      <c r="HSO927" s="99"/>
      <c r="HSP927" s="99"/>
      <c r="HSQ927" s="99"/>
      <c r="HSR927" s="99"/>
      <c r="HSS927" s="99"/>
      <c r="HST927" s="99"/>
      <c r="HSU927" s="99"/>
      <c r="HSV927" s="99"/>
      <c r="HSW927" s="99"/>
      <c r="HSX927" s="99"/>
      <c r="HSY927" s="99"/>
      <c r="HSZ927" s="99"/>
      <c r="HTA927" s="99"/>
      <c r="HTB927" s="99"/>
      <c r="HTC927" s="99"/>
      <c r="HTD927" s="99"/>
      <c r="HTE927" s="99"/>
      <c r="HTF927" s="99"/>
      <c r="HTG927" s="99"/>
      <c r="HTH927" s="99"/>
      <c r="HTI927" s="99"/>
      <c r="HTJ927" s="99"/>
      <c r="HTK927" s="99"/>
      <c r="HTL927" s="99"/>
      <c r="HTM927" s="99"/>
      <c r="HTN927" s="99"/>
      <c r="HTO927" s="99"/>
      <c r="HTP927" s="99"/>
      <c r="HTQ927" s="99"/>
      <c r="HTR927" s="99"/>
      <c r="HTS927" s="99"/>
      <c r="HTT927" s="99"/>
      <c r="HTU927" s="99"/>
      <c r="HTV927" s="99"/>
      <c r="HTW927" s="99"/>
      <c r="HTX927" s="99"/>
      <c r="HTY927" s="99"/>
      <c r="HTZ927" s="99"/>
      <c r="HUA927" s="99"/>
      <c r="HUB927" s="99"/>
      <c r="HUC927" s="99"/>
      <c r="HUD927" s="99"/>
      <c r="HUE927" s="99"/>
      <c r="HUF927" s="99"/>
      <c r="HUG927" s="99"/>
      <c r="HUH927" s="99"/>
      <c r="HUI927" s="99"/>
      <c r="HUJ927" s="99"/>
      <c r="HUK927" s="99"/>
      <c r="HUL927" s="99"/>
      <c r="HUM927" s="99"/>
      <c r="HUN927" s="99"/>
      <c r="HUO927" s="99"/>
      <c r="HUP927" s="99"/>
      <c r="HUQ927" s="99"/>
      <c r="HUR927" s="99"/>
      <c r="HUS927" s="99"/>
      <c r="HUT927" s="99"/>
      <c r="HUU927" s="99"/>
      <c r="HUV927" s="99"/>
      <c r="HUW927" s="99"/>
      <c r="HUX927" s="99"/>
      <c r="HUY927" s="99"/>
      <c r="HUZ927" s="99"/>
      <c r="HVA927" s="99"/>
      <c r="HVB927" s="99"/>
      <c r="HVC927" s="99"/>
      <c r="HVD927" s="99"/>
      <c r="HVE927" s="99"/>
      <c r="HVF927" s="99"/>
      <c r="HVG927" s="99"/>
      <c r="HVH927" s="99"/>
      <c r="HVI927" s="99"/>
      <c r="HVJ927" s="99"/>
      <c r="HVK927" s="99"/>
      <c r="HVL927" s="99"/>
      <c r="HVM927" s="99"/>
      <c r="HVN927" s="99"/>
      <c r="HVO927" s="99"/>
      <c r="HVP927" s="99"/>
      <c r="HVQ927" s="99"/>
      <c r="HVR927" s="99"/>
      <c r="HVS927" s="99"/>
      <c r="HVT927" s="99"/>
      <c r="HVU927" s="99"/>
      <c r="HVV927" s="99"/>
      <c r="HVW927" s="99"/>
      <c r="HVX927" s="99"/>
      <c r="HVY927" s="99"/>
      <c r="HVZ927" s="99"/>
      <c r="HWA927" s="99"/>
      <c r="HWB927" s="99"/>
      <c r="HWC927" s="99"/>
      <c r="HWD927" s="99"/>
      <c r="HWE927" s="99"/>
      <c r="HWF927" s="99"/>
      <c r="HWG927" s="99"/>
      <c r="HWH927" s="99"/>
      <c r="HWI927" s="99"/>
      <c r="HWJ927" s="99"/>
      <c r="HWK927" s="99"/>
      <c r="HWL927" s="99"/>
      <c r="HWM927" s="99"/>
      <c r="HWN927" s="99"/>
      <c r="HWO927" s="99"/>
      <c r="HWP927" s="99"/>
      <c r="HWQ927" s="99"/>
      <c r="HWR927" s="99"/>
      <c r="HWS927" s="99"/>
      <c r="HWT927" s="99"/>
      <c r="HWU927" s="99"/>
      <c r="HWV927" s="99"/>
      <c r="HWW927" s="99"/>
      <c r="HWX927" s="99"/>
      <c r="HWY927" s="99"/>
      <c r="HWZ927" s="99"/>
      <c r="HXA927" s="99"/>
      <c r="HXB927" s="99"/>
      <c r="HXC927" s="99"/>
      <c r="HXD927" s="99"/>
      <c r="HXE927" s="99"/>
      <c r="HXF927" s="99"/>
      <c r="HXG927" s="99"/>
      <c r="HXH927" s="99"/>
      <c r="HXI927" s="99"/>
      <c r="HXJ927" s="99"/>
      <c r="HXK927" s="99"/>
      <c r="HXL927" s="99"/>
      <c r="HXM927" s="99"/>
      <c r="HXN927" s="99"/>
      <c r="HXO927" s="99"/>
      <c r="HXP927" s="99"/>
      <c r="HXQ927" s="99"/>
      <c r="HXR927" s="99"/>
      <c r="HXS927" s="99"/>
      <c r="HXT927" s="99"/>
      <c r="HXU927" s="99"/>
      <c r="HXV927" s="99"/>
      <c r="HXW927" s="99"/>
      <c r="HXX927" s="99"/>
      <c r="HXY927" s="99"/>
      <c r="HXZ927" s="99"/>
      <c r="HYA927" s="99"/>
      <c r="HYB927" s="99"/>
      <c r="HYC927" s="99"/>
      <c r="HYD927" s="99"/>
      <c r="HYE927" s="99"/>
      <c r="HYF927" s="99"/>
      <c r="HYG927" s="99"/>
      <c r="HYH927" s="99"/>
      <c r="HYI927" s="99"/>
      <c r="HYJ927" s="99"/>
      <c r="HYK927" s="99"/>
      <c r="HYL927" s="99"/>
      <c r="HYM927" s="99"/>
      <c r="HYN927" s="99"/>
      <c r="HYO927" s="99"/>
      <c r="HYP927" s="99"/>
      <c r="HYQ927" s="99"/>
      <c r="HYR927" s="99"/>
      <c r="HYS927" s="99"/>
      <c r="HYT927" s="99"/>
      <c r="HYU927" s="99"/>
      <c r="HYV927" s="99"/>
      <c r="HYW927" s="99"/>
      <c r="HYX927" s="99"/>
      <c r="HYY927" s="99"/>
      <c r="HYZ927" s="99"/>
      <c r="HZA927" s="99"/>
      <c r="HZB927" s="99"/>
      <c r="HZC927" s="99"/>
      <c r="HZD927" s="99"/>
      <c r="HZE927" s="99"/>
      <c r="HZF927" s="99"/>
      <c r="HZG927" s="99"/>
      <c r="HZH927" s="99"/>
      <c r="HZI927" s="99"/>
      <c r="HZJ927" s="99"/>
      <c r="HZK927" s="99"/>
      <c r="HZL927" s="99"/>
      <c r="HZM927" s="99"/>
      <c r="HZN927" s="99"/>
      <c r="HZO927" s="99"/>
      <c r="HZP927" s="99"/>
      <c r="HZQ927" s="99"/>
      <c r="HZR927" s="99"/>
      <c r="HZS927" s="99"/>
      <c r="HZT927" s="99"/>
      <c r="HZU927" s="99"/>
      <c r="HZV927" s="99"/>
      <c r="HZW927" s="99"/>
      <c r="HZX927" s="99"/>
      <c r="HZY927" s="99"/>
      <c r="HZZ927" s="99"/>
      <c r="IAA927" s="99"/>
      <c r="IAB927" s="99"/>
      <c r="IAC927" s="99"/>
      <c r="IAD927" s="99"/>
      <c r="IAE927" s="99"/>
      <c r="IAF927" s="99"/>
      <c r="IAG927" s="99"/>
      <c r="IAH927" s="99"/>
      <c r="IAI927" s="99"/>
      <c r="IAJ927" s="99"/>
      <c r="IAK927" s="99"/>
      <c r="IAL927" s="99"/>
      <c r="IAM927" s="99"/>
      <c r="IAN927" s="99"/>
      <c r="IAO927" s="99"/>
      <c r="IAP927" s="99"/>
      <c r="IAQ927" s="99"/>
      <c r="IAR927" s="99"/>
      <c r="IAS927" s="99"/>
      <c r="IAT927" s="99"/>
      <c r="IAU927" s="99"/>
      <c r="IAV927" s="99"/>
      <c r="IAW927" s="99"/>
      <c r="IAX927" s="99"/>
      <c r="IAY927" s="99"/>
      <c r="IAZ927" s="99"/>
      <c r="IBA927" s="99"/>
      <c r="IBB927" s="99"/>
      <c r="IBC927" s="99"/>
      <c r="IBD927" s="99"/>
      <c r="IBE927" s="99"/>
      <c r="IBF927" s="99"/>
      <c r="IBG927" s="99"/>
      <c r="IBH927" s="99"/>
      <c r="IBI927" s="99"/>
      <c r="IBJ927" s="99"/>
      <c r="IBK927" s="99"/>
      <c r="IBL927" s="99"/>
      <c r="IBM927" s="99"/>
      <c r="IBN927" s="99"/>
      <c r="IBO927" s="99"/>
      <c r="IBP927" s="99"/>
      <c r="IBQ927" s="99"/>
      <c r="IBR927" s="99"/>
      <c r="IBS927" s="99"/>
      <c r="IBT927" s="99"/>
      <c r="IBU927" s="99"/>
      <c r="IBV927" s="99"/>
      <c r="IBW927" s="99"/>
      <c r="IBX927" s="99"/>
      <c r="IBY927" s="99"/>
      <c r="IBZ927" s="99"/>
      <c r="ICA927" s="99"/>
      <c r="ICB927" s="99"/>
      <c r="ICC927" s="99"/>
      <c r="ICD927" s="99"/>
      <c r="ICE927" s="99"/>
      <c r="ICF927" s="99"/>
      <c r="ICG927" s="99"/>
      <c r="ICH927" s="99"/>
      <c r="ICI927" s="99"/>
      <c r="ICJ927" s="99"/>
      <c r="ICK927" s="99"/>
      <c r="ICL927" s="99"/>
      <c r="ICM927" s="99"/>
      <c r="ICN927" s="99"/>
      <c r="ICO927" s="99"/>
      <c r="ICP927" s="99"/>
      <c r="ICQ927" s="99"/>
      <c r="ICR927" s="99"/>
      <c r="ICS927" s="99"/>
      <c r="ICT927" s="99"/>
      <c r="ICU927" s="99"/>
      <c r="ICV927" s="99"/>
      <c r="ICW927" s="99"/>
      <c r="ICX927" s="99"/>
      <c r="ICY927" s="99"/>
      <c r="ICZ927" s="99"/>
      <c r="IDA927" s="99"/>
      <c r="IDB927" s="99"/>
      <c r="IDC927" s="99"/>
      <c r="IDD927" s="99"/>
      <c r="IDE927" s="99"/>
      <c r="IDF927" s="99"/>
      <c r="IDG927" s="99"/>
      <c r="IDH927" s="99"/>
      <c r="IDI927" s="99"/>
      <c r="IDJ927" s="99"/>
      <c r="IDK927" s="99"/>
      <c r="IDL927" s="99"/>
      <c r="IDM927" s="99"/>
      <c r="IDN927" s="99"/>
      <c r="IDO927" s="99"/>
      <c r="IDP927" s="99"/>
      <c r="IDQ927" s="99"/>
      <c r="IDR927" s="99"/>
      <c r="IDS927" s="99"/>
      <c r="IDT927" s="99"/>
      <c r="IDU927" s="99"/>
      <c r="IDV927" s="99"/>
      <c r="IDW927" s="99"/>
      <c r="IDX927" s="99"/>
      <c r="IDY927" s="99"/>
      <c r="IDZ927" s="99"/>
      <c r="IEA927" s="99"/>
      <c r="IEB927" s="99"/>
      <c r="IEC927" s="99"/>
      <c r="IED927" s="99"/>
      <c r="IEE927" s="99"/>
      <c r="IEF927" s="99"/>
      <c r="IEG927" s="99"/>
      <c r="IEH927" s="99"/>
      <c r="IEI927" s="99"/>
      <c r="IEJ927" s="99"/>
      <c r="IEK927" s="99"/>
      <c r="IEL927" s="99"/>
      <c r="IEM927" s="99"/>
      <c r="IEN927" s="99"/>
      <c r="IEO927" s="99"/>
      <c r="IEP927" s="99"/>
      <c r="IEQ927" s="99"/>
      <c r="IER927" s="99"/>
      <c r="IES927" s="99"/>
      <c r="IET927" s="99"/>
      <c r="IEU927" s="99"/>
      <c r="IEV927" s="99"/>
      <c r="IEW927" s="99"/>
      <c r="IEX927" s="99"/>
      <c r="IEY927" s="99"/>
      <c r="IEZ927" s="99"/>
      <c r="IFA927" s="99"/>
      <c r="IFB927" s="99"/>
      <c r="IFC927" s="99"/>
      <c r="IFD927" s="99"/>
      <c r="IFE927" s="99"/>
      <c r="IFF927" s="99"/>
      <c r="IFG927" s="99"/>
      <c r="IFH927" s="99"/>
      <c r="IFI927" s="99"/>
      <c r="IFJ927" s="99"/>
      <c r="IFK927" s="99"/>
      <c r="IFL927" s="99"/>
      <c r="IFM927" s="99"/>
      <c r="IFN927" s="99"/>
      <c r="IFO927" s="99"/>
      <c r="IFP927" s="99"/>
      <c r="IFQ927" s="99"/>
      <c r="IFR927" s="99"/>
      <c r="IFS927" s="99"/>
      <c r="IFT927" s="99"/>
      <c r="IFU927" s="99"/>
      <c r="IFV927" s="99"/>
      <c r="IFW927" s="99"/>
      <c r="IFX927" s="99"/>
      <c r="IFY927" s="99"/>
      <c r="IFZ927" s="99"/>
      <c r="IGA927" s="99"/>
      <c r="IGB927" s="99"/>
      <c r="IGC927" s="99"/>
      <c r="IGD927" s="99"/>
      <c r="IGE927" s="99"/>
      <c r="IGF927" s="99"/>
      <c r="IGG927" s="99"/>
      <c r="IGH927" s="99"/>
      <c r="IGI927" s="99"/>
      <c r="IGJ927" s="99"/>
      <c r="IGK927" s="99"/>
      <c r="IGL927" s="99"/>
      <c r="IGM927" s="99"/>
      <c r="IGN927" s="99"/>
      <c r="IGO927" s="99"/>
      <c r="IGP927" s="99"/>
      <c r="IGQ927" s="99"/>
      <c r="IGR927" s="99"/>
      <c r="IGS927" s="99"/>
      <c r="IGT927" s="99"/>
      <c r="IGU927" s="99"/>
      <c r="IGV927" s="99"/>
      <c r="IGW927" s="99"/>
      <c r="IGX927" s="99"/>
      <c r="IGY927" s="99"/>
      <c r="IGZ927" s="99"/>
      <c r="IHA927" s="99"/>
      <c r="IHB927" s="99"/>
      <c r="IHC927" s="99"/>
      <c r="IHD927" s="99"/>
      <c r="IHE927" s="99"/>
      <c r="IHF927" s="99"/>
      <c r="IHG927" s="99"/>
      <c r="IHH927" s="99"/>
      <c r="IHI927" s="99"/>
      <c r="IHJ927" s="99"/>
      <c r="IHK927" s="99"/>
      <c r="IHL927" s="99"/>
      <c r="IHM927" s="99"/>
      <c r="IHN927" s="99"/>
      <c r="IHO927" s="99"/>
      <c r="IHP927" s="99"/>
      <c r="IHQ927" s="99"/>
      <c r="IHR927" s="99"/>
      <c r="IHS927" s="99"/>
      <c r="IHT927" s="99"/>
      <c r="IHU927" s="99"/>
      <c r="IHV927" s="99"/>
      <c r="IHW927" s="99"/>
      <c r="IHX927" s="99"/>
      <c r="IHY927" s="99"/>
      <c r="IHZ927" s="99"/>
      <c r="IIA927" s="99"/>
      <c r="IIB927" s="99"/>
      <c r="IIC927" s="99"/>
      <c r="IID927" s="99"/>
      <c r="IIE927" s="99"/>
      <c r="IIF927" s="99"/>
      <c r="IIG927" s="99"/>
      <c r="IIH927" s="99"/>
      <c r="III927" s="99"/>
      <c r="IIJ927" s="99"/>
      <c r="IIK927" s="99"/>
      <c r="IIL927" s="99"/>
      <c r="IIM927" s="99"/>
      <c r="IIN927" s="99"/>
      <c r="IIO927" s="99"/>
      <c r="IIP927" s="99"/>
      <c r="IIQ927" s="99"/>
      <c r="IIR927" s="99"/>
      <c r="IIS927" s="99"/>
      <c r="IIT927" s="99"/>
      <c r="IIU927" s="99"/>
      <c r="IIV927" s="99"/>
      <c r="IIW927" s="99"/>
      <c r="IIX927" s="99"/>
      <c r="IIY927" s="99"/>
      <c r="IIZ927" s="99"/>
      <c r="IJA927" s="99"/>
      <c r="IJB927" s="99"/>
      <c r="IJC927" s="99"/>
      <c r="IJD927" s="99"/>
      <c r="IJE927" s="99"/>
      <c r="IJF927" s="99"/>
      <c r="IJG927" s="99"/>
      <c r="IJH927" s="99"/>
      <c r="IJI927" s="99"/>
      <c r="IJJ927" s="99"/>
      <c r="IJK927" s="99"/>
      <c r="IJL927" s="99"/>
      <c r="IJM927" s="99"/>
      <c r="IJN927" s="99"/>
      <c r="IJO927" s="99"/>
      <c r="IJP927" s="99"/>
      <c r="IJQ927" s="99"/>
      <c r="IJR927" s="99"/>
      <c r="IJS927" s="99"/>
      <c r="IJT927" s="99"/>
      <c r="IJU927" s="99"/>
      <c r="IJV927" s="99"/>
      <c r="IJW927" s="99"/>
      <c r="IJX927" s="99"/>
      <c r="IJY927" s="99"/>
      <c r="IJZ927" s="99"/>
      <c r="IKA927" s="99"/>
      <c r="IKB927" s="99"/>
      <c r="IKC927" s="99"/>
      <c r="IKD927" s="99"/>
      <c r="IKE927" s="99"/>
      <c r="IKF927" s="99"/>
      <c r="IKG927" s="99"/>
      <c r="IKH927" s="99"/>
      <c r="IKI927" s="99"/>
      <c r="IKJ927" s="99"/>
      <c r="IKK927" s="99"/>
      <c r="IKL927" s="99"/>
      <c r="IKM927" s="99"/>
      <c r="IKN927" s="99"/>
      <c r="IKO927" s="99"/>
      <c r="IKP927" s="99"/>
      <c r="IKQ927" s="99"/>
      <c r="IKR927" s="99"/>
      <c r="IKS927" s="99"/>
      <c r="IKT927" s="99"/>
      <c r="IKU927" s="99"/>
      <c r="IKV927" s="99"/>
      <c r="IKW927" s="99"/>
      <c r="IKX927" s="99"/>
      <c r="IKY927" s="99"/>
      <c r="IKZ927" s="99"/>
      <c r="ILA927" s="99"/>
      <c r="ILB927" s="99"/>
      <c r="ILC927" s="99"/>
      <c r="ILD927" s="99"/>
      <c r="ILE927" s="99"/>
      <c r="ILF927" s="99"/>
      <c r="ILG927" s="99"/>
      <c r="ILH927" s="99"/>
      <c r="ILI927" s="99"/>
      <c r="ILJ927" s="99"/>
      <c r="ILK927" s="99"/>
      <c r="ILL927" s="99"/>
      <c r="ILM927" s="99"/>
      <c r="ILN927" s="99"/>
      <c r="ILO927" s="99"/>
      <c r="ILP927" s="99"/>
      <c r="ILQ927" s="99"/>
      <c r="ILR927" s="99"/>
      <c r="ILS927" s="99"/>
      <c r="ILT927" s="99"/>
      <c r="ILU927" s="99"/>
      <c r="ILV927" s="99"/>
      <c r="ILW927" s="99"/>
      <c r="ILX927" s="99"/>
      <c r="ILY927" s="99"/>
      <c r="ILZ927" s="99"/>
      <c r="IMA927" s="99"/>
      <c r="IMB927" s="99"/>
      <c r="IMC927" s="99"/>
      <c r="IMD927" s="99"/>
      <c r="IME927" s="99"/>
      <c r="IMF927" s="99"/>
      <c r="IMG927" s="99"/>
      <c r="IMH927" s="99"/>
      <c r="IMI927" s="99"/>
      <c r="IMJ927" s="99"/>
      <c r="IMK927" s="99"/>
      <c r="IML927" s="99"/>
      <c r="IMM927" s="99"/>
      <c r="IMN927" s="99"/>
      <c r="IMO927" s="99"/>
      <c r="IMP927" s="99"/>
      <c r="IMQ927" s="99"/>
      <c r="IMR927" s="99"/>
      <c r="IMS927" s="99"/>
      <c r="IMT927" s="99"/>
      <c r="IMU927" s="99"/>
      <c r="IMV927" s="99"/>
      <c r="IMW927" s="99"/>
      <c r="IMX927" s="99"/>
      <c r="IMY927" s="99"/>
      <c r="IMZ927" s="99"/>
      <c r="INA927" s="99"/>
      <c r="INB927" s="99"/>
      <c r="INC927" s="99"/>
      <c r="IND927" s="99"/>
      <c r="INE927" s="99"/>
      <c r="INF927" s="99"/>
      <c r="ING927" s="99"/>
      <c r="INH927" s="99"/>
      <c r="INI927" s="99"/>
      <c r="INJ927" s="99"/>
      <c r="INK927" s="99"/>
      <c r="INL927" s="99"/>
      <c r="INM927" s="99"/>
      <c r="INN927" s="99"/>
      <c r="INO927" s="99"/>
      <c r="INP927" s="99"/>
      <c r="INQ927" s="99"/>
      <c r="INR927" s="99"/>
      <c r="INS927" s="99"/>
      <c r="INT927" s="99"/>
      <c r="INU927" s="99"/>
      <c r="INV927" s="99"/>
      <c r="INW927" s="99"/>
      <c r="INX927" s="99"/>
      <c r="INY927" s="99"/>
      <c r="INZ927" s="99"/>
      <c r="IOA927" s="99"/>
      <c r="IOB927" s="99"/>
      <c r="IOC927" s="99"/>
      <c r="IOD927" s="99"/>
      <c r="IOE927" s="99"/>
      <c r="IOF927" s="99"/>
      <c r="IOG927" s="99"/>
      <c r="IOH927" s="99"/>
      <c r="IOI927" s="99"/>
      <c r="IOJ927" s="99"/>
      <c r="IOK927" s="99"/>
      <c r="IOL927" s="99"/>
      <c r="IOM927" s="99"/>
      <c r="ION927" s="99"/>
      <c r="IOO927" s="99"/>
      <c r="IOP927" s="99"/>
      <c r="IOQ927" s="99"/>
      <c r="IOR927" s="99"/>
      <c r="IOS927" s="99"/>
      <c r="IOT927" s="99"/>
      <c r="IOU927" s="99"/>
      <c r="IOV927" s="99"/>
      <c r="IOW927" s="99"/>
      <c r="IOX927" s="99"/>
      <c r="IOY927" s="99"/>
      <c r="IOZ927" s="99"/>
      <c r="IPA927" s="99"/>
      <c r="IPB927" s="99"/>
      <c r="IPC927" s="99"/>
      <c r="IPD927" s="99"/>
      <c r="IPE927" s="99"/>
      <c r="IPF927" s="99"/>
      <c r="IPG927" s="99"/>
      <c r="IPH927" s="99"/>
      <c r="IPI927" s="99"/>
      <c r="IPJ927" s="99"/>
      <c r="IPK927" s="99"/>
      <c r="IPL927" s="99"/>
      <c r="IPM927" s="99"/>
      <c r="IPN927" s="99"/>
      <c r="IPO927" s="99"/>
      <c r="IPP927" s="99"/>
      <c r="IPQ927" s="99"/>
      <c r="IPR927" s="99"/>
      <c r="IPS927" s="99"/>
      <c r="IPT927" s="99"/>
      <c r="IPU927" s="99"/>
      <c r="IPV927" s="99"/>
      <c r="IPW927" s="99"/>
      <c r="IPX927" s="99"/>
      <c r="IPY927" s="99"/>
      <c r="IPZ927" s="99"/>
      <c r="IQA927" s="99"/>
      <c r="IQB927" s="99"/>
      <c r="IQC927" s="99"/>
      <c r="IQD927" s="99"/>
      <c r="IQE927" s="99"/>
      <c r="IQF927" s="99"/>
      <c r="IQG927" s="99"/>
      <c r="IQH927" s="99"/>
      <c r="IQI927" s="99"/>
      <c r="IQJ927" s="99"/>
      <c r="IQK927" s="99"/>
      <c r="IQL927" s="99"/>
      <c r="IQM927" s="99"/>
      <c r="IQN927" s="99"/>
      <c r="IQO927" s="99"/>
      <c r="IQP927" s="99"/>
      <c r="IQQ927" s="99"/>
      <c r="IQR927" s="99"/>
      <c r="IQS927" s="99"/>
      <c r="IQT927" s="99"/>
      <c r="IQU927" s="99"/>
      <c r="IQV927" s="99"/>
      <c r="IQW927" s="99"/>
      <c r="IQX927" s="99"/>
      <c r="IQY927" s="99"/>
      <c r="IQZ927" s="99"/>
      <c r="IRA927" s="99"/>
      <c r="IRB927" s="99"/>
      <c r="IRC927" s="99"/>
      <c r="IRD927" s="99"/>
      <c r="IRE927" s="99"/>
      <c r="IRF927" s="99"/>
      <c r="IRG927" s="99"/>
      <c r="IRH927" s="99"/>
      <c r="IRI927" s="99"/>
      <c r="IRJ927" s="99"/>
      <c r="IRK927" s="99"/>
      <c r="IRL927" s="99"/>
      <c r="IRM927" s="99"/>
      <c r="IRN927" s="99"/>
      <c r="IRO927" s="99"/>
      <c r="IRP927" s="99"/>
      <c r="IRQ927" s="99"/>
      <c r="IRR927" s="99"/>
      <c r="IRS927" s="99"/>
      <c r="IRT927" s="99"/>
      <c r="IRU927" s="99"/>
      <c r="IRV927" s="99"/>
      <c r="IRW927" s="99"/>
      <c r="IRX927" s="99"/>
      <c r="IRY927" s="99"/>
      <c r="IRZ927" s="99"/>
      <c r="ISA927" s="99"/>
      <c r="ISB927" s="99"/>
      <c r="ISC927" s="99"/>
      <c r="ISD927" s="99"/>
      <c r="ISE927" s="99"/>
      <c r="ISF927" s="99"/>
      <c r="ISG927" s="99"/>
      <c r="ISH927" s="99"/>
      <c r="ISI927" s="99"/>
      <c r="ISJ927" s="99"/>
      <c r="ISK927" s="99"/>
      <c r="ISL927" s="99"/>
      <c r="ISM927" s="99"/>
      <c r="ISN927" s="99"/>
      <c r="ISO927" s="99"/>
      <c r="ISP927" s="99"/>
      <c r="ISQ927" s="99"/>
      <c r="ISR927" s="99"/>
      <c r="ISS927" s="99"/>
      <c r="IST927" s="99"/>
      <c r="ISU927" s="99"/>
      <c r="ISV927" s="99"/>
      <c r="ISW927" s="99"/>
      <c r="ISX927" s="99"/>
      <c r="ISY927" s="99"/>
      <c r="ISZ927" s="99"/>
      <c r="ITA927" s="99"/>
      <c r="ITB927" s="99"/>
      <c r="ITC927" s="99"/>
      <c r="ITD927" s="99"/>
      <c r="ITE927" s="99"/>
      <c r="ITF927" s="99"/>
      <c r="ITG927" s="99"/>
      <c r="ITH927" s="99"/>
      <c r="ITI927" s="99"/>
      <c r="ITJ927" s="99"/>
      <c r="ITK927" s="99"/>
      <c r="ITL927" s="99"/>
      <c r="ITM927" s="99"/>
      <c r="ITN927" s="99"/>
      <c r="ITO927" s="99"/>
      <c r="ITP927" s="99"/>
      <c r="ITQ927" s="99"/>
      <c r="ITR927" s="99"/>
      <c r="ITS927" s="99"/>
      <c r="ITT927" s="99"/>
      <c r="ITU927" s="99"/>
      <c r="ITV927" s="99"/>
      <c r="ITW927" s="99"/>
      <c r="ITX927" s="99"/>
      <c r="ITY927" s="99"/>
      <c r="ITZ927" s="99"/>
      <c r="IUA927" s="99"/>
      <c r="IUB927" s="99"/>
      <c r="IUC927" s="99"/>
      <c r="IUD927" s="99"/>
      <c r="IUE927" s="99"/>
      <c r="IUF927" s="99"/>
      <c r="IUG927" s="99"/>
      <c r="IUH927" s="99"/>
      <c r="IUI927" s="99"/>
      <c r="IUJ927" s="99"/>
      <c r="IUK927" s="99"/>
      <c r="IUL927" s="99"/>
      <c r="IUM927" s="99"/>
      <c r="IUN927" s="99"/>
      <c r="IUO927" s="99"/>
      <c r="IUP927" s="99"/>
      <c r="IUQ927" s="99"/>
      <c r="IUR927" s="99"/>
      <c r="IUS927" s="99"/>
      <c r="IUT927" s="99"/>
      <c r="IUU927" s="99"/>
      <c r="IUV927" s="99"/>
      <c r="IUW927" s="99"/>
      <c r="IUX927" s="99"/>
      <c r="IUY927" s="99"/>
      <c r="IUZ927" s="99"/>
      <c r="IVA927" s="99"/>
      <c r="IVB927" s="99"/>
      <c r="IVC927" s="99"/>
      <c r="IVD927" s="99"/>
      <c r="IVE927" s="99"/>
      <c r="IVF927" s="99"/>
      <c r="IVG927" s="99"/>
      <c r="IVH927" s="99"/>
      <c r="IVI927" s="99"/>
      <c r="IVJ927" s="99"/>
      <c r="IVK927" s="99"/>
      <c r="IVL927" s="99"/>
      <c r="IVM927" s="99"/>
      <c r="IVN927" s="99"/>
      <c r="IVO927" s="99"/>
      <c r="IVP927" s="99"/>
      <c r="IVQ927" s="99"/>
      <c r="IVR927" s="99"/>
      <c r="IVS927" s="99"/>
      <c r="IVT927" s="99"/>
      <c r="IVU927" s="99"/>
      <c r="IVV927" s="99"/>
      <c r="IVW927" s="99"/>
      <c r="IVX927" s="99"/>
      <c r="IVY927" s="99"/>
      <c r="IVZ927" s="99"/>
      <c r="IWA927" s="99"/>
      <c r="IWB927" s="99"/>
      <c r="IWC927" s="99"/>
      <c r="IWD927" s="99"/>
      <c r="IWE927" s="99"/>
      <c r="IWF927" s="99"/>
      <c r="IWG927" s="99"/>
      <c r="IWH927" s="99"/>
      <c r="IWI927" s="99"/>
      <c r="IWJ927" s="99"/>
      <c r="IWK927" s="99"/>
      <c r="IWL927" s="99"/>
      <c r="IWM927" s="99"/>
      <c r="IWN927" s="99"/>
      <c r="IWO927" s="99"/>
      <c r="IWP927" s="99"/>
      <c r="IWQ927" s="99"/>
      <c r="IWR927" s="99"/>
      <c r="IWS927" s="99"/>
      <c r="IWT927" s="99"/>
      <c r="IWU927" s="99"/>
      <c r="IWV927" s="99"/>
      <c r="IWW927" s="99"/>
      <c r="IWX927" s="99"/>
      <c r="IWY927" s="99"/>
      <c r="IWZ927" s="99"/>
      <c r="IXA927" s="99"/>
      <c r="IXB927" s="99"/>
      <c r="IXC927" s="99"/>
      <c r="IXD927" s="99"/>
      <c r="IXE927" s="99"/>
      <c r="IXF927" s="99"/>
      <c r="IXG927" s="99"/>
      <c r="IXH927" s="99"/>
      <c r="IXI927" s="99"/>
      <c r="IXJ927" s="99"/>
      <c r="IXK927" s="99"/>
      <c r="IXL927" s="99"/>
      <c r="IXM927" s="99"/>
      <c r="IXN927" s="99"/>
      <c r="IXO927" s="99"/>
      <c r="IXP927" s="99"/>
      <c r="IXQ927" s="99"/>
      <c r="IXR927" s="99"/>
      <c r="IXS927" s="99"/>
      <c r="IXT927" s="99"/>
      <c r="IXU927" s="99"/>
      <c r="IXV927" s="99"/>
      <c r="IXW927" s="99"/>
      <c r="IXX927" s="99"/>
      <c r="IXY927" s="99"/>
      <c r="IXZ927" s="99"/>
      <c r="IYA927" s="99"/>
      <c r="IYB927" s="99"/>
      <c r="IYC927" s="99"/>
      <c r="IYD927" s="99"/>
      <c r="IYE927" s="99"/>
      <c r="IYF927" s="99"/>
      <c r="IYG927" s="99"/>
      <c r="IYH927" s="99"/>
      <c r="IYI927" s="99"/>
      <c r="IYJ927" s="99"/>
      <c r="IYK927" s="99"/>
      <c r="IYL927" s="99"/>
      <c r="IYM927" s="99"/>
      <c r="IYN927" s="99"/>
      <c r="IYO927" s="99"/>
      <c r="IYP927" s="99"/>
      <c r="IYQ927" s="99"/>
      <c r="IYR927" s="99"/>
      <c r="IYS927" s="99"/>
      <c r="IYT927" s="99"/>
      <c r="IYU927" s="99"/>
      <c r="IYV927" s="99"/>
      <c r="IYW927" s="99"/>
      <c r="IYX927" s="99"/>
      <c r="IYY927" s="99"/>
      <c r="IYZ927" s="99"/>
      <c r="IZA927" s="99"/>
      <c r="IZB927" s="99"/>
      <c r="IZC927" s="99"/>
      <c r="IZD927" s="99"/>
      <c r="IZE927" s="99"/>
      <c r="IZF927" s="99"/>
      <c r="IZG927" s="99"/>
      <c r="IZH927" s="99"/>
      <c r="IZI927" s="99"/>
      <c r="IZJ927" s="99"/>
      <c r="IZK927" s="99"/>
      <c r="IZL927" s="99"/>
      <c r="IZM927" s="99"/>
      <c r="IZN927" s="99"/>
      <c r="IZO927" s="99"/>
      <c r="IZP927" s="99"/>
      <c r="IZQ927" s="99"/>
      <c r="IZR927" s="99"/>
      <c r="IZS927" s="99"/>
      <c r="IZT927" s="99"/>
      <c r="IZU927" s="99"/>
      <c r="IZV927" s="99"/>
      <c r="IZW927" s="99"/>
      <c r="IZX927" s="99"/>
      <c r="IZY927" s="99"/>
      <c r="IZZ927" s="99"/>
      <c r="JAA927" s="99"/>
      <c r="JAB927" s="99"/>
      <c r="JAC927" s="99"/>
      <c r="JAD927" s="99"/>
      <c r="JAE927" s="99"/>
      <c r="JAF927" s="99"/>
      <c r="JAG927" s="99"/>
      <c r="JAH927" s="99"/>
      <c r="JAI927" s="99"/>
      <c r="JAJ927" s="99"/>
      <c r="JAK927" s="99"/>
      <c r="JAL927" s="99"/>
      <c r="JAM927" s="99"/>
      <c r="JAN927" s="99"/>
      <c r="JAO927" s="99"/>
      <c r="JAP927" s="99"/>
      <c r="JAQ927" s="99"/>
      <c r="JAR927" s="99"/>
      <c r="JAS927" s="99"/>
      <c r="JAT927" s="99"/>
      <c r="JAU927" s="99"/>
      <c r="JAV927" s="99"/>
      <c r="JAW927" s="99"/>
      <c r="JAX927" s="99"/>
      <c r="JAY927" s="99"/>
      <c r="JAZ927" s="99"/>
      <c r="JBA927" s="99"/>
      <c r="JBB927" s="99"/>
      <c r="JBC927" s="99"/>
      <c r="JBD927" s="99"/>
      <c r="JBE927" s="99"/>
      <c r="JBF927" s="99"/>
      <c r="JBG927" s="99"/>
      <c r="JBH927" s="99"/>
      <c r="JBI927" s="99"/>
      <c r="JBJ927" s="99"/>
      <c r="JBK927" s="99"/>
      <c r="JBL927" s="99"/>
      <c r="JBM927" s="99"/>
      <c r="JBN927" s="99"/>
      <c r="JBO927" s="99"/>
      <c r="JBP927" s="99"/>
      <c r="JBQ927" s="99"/>
      <c r="JBR927" s="99"/>
      <c r="JBS927" s="99"/>
      <c r="JBT927" s="99"/>
      <c r="JBU927" s="99"/>
      <c r="JBV927" s="99"/>
      <c r="JBW927" s="99"/>
      <c r="JBX927" s="99"/>
      <c r="JBY927" s="99"/>
      <c r="JBZ927" s="99"/>
      <c r="JCA927" s="99"/>
      <c r="JCB927" s="99"/>
      <c r="JCC927" s="99"/>
      <c r="JCD927" s="99"/>
      <c r="JCE927" s="99"/>
      <c r="JCF927" s="99"/>
      <c r="JCG927" s="99"/>
      <c r="JCH927" s="99"/>
      <c r="JCI927" s="99"/>
      <c r="JCJ927" s="99"/>
      <c r="JCK927" s="99"/>
      <c r="JCL927" s="99"/>
      <c r="JCM927" s="99"/>
      <c r="JCN927" s="99"/>
      <c r="JCO927" s="99"/>
      <c r="JCP927" s="99"/>
      <c r="JCQ927" s="99"/>
      <c r="JCR927" s="99"/>
      <c r="JCS927" s="99"/>
      <c r="JCT927" s="99"/>
      <c r="JCU927" s="99"/>
      <c r="JCV927" s="99"/>
      <c r="JCW927" s="99"/>
      <c r="JCX927" s="99"/>
      <c r="JCY927" s="99"/>
      <c r="JCZ927" s="99"/>
      <c r="JDA927" s="99"/>
      <c r="JDB927" s="99"/>
      <c r="JDC927" s="99"/>
      <c r="JDD927" s="99"/>
      <c r="JDE927" s="99"/>
      <c r="JDF927" s="99"/>
      <c r="JDG927" s="99"/>
      <c r="JDH927" s="99"/>
      <c r="JDI927" s="99"/>
      <c r="JDJ927" s="99"/>
      <c r="JDK927" s="99"/>
      <c r="JDL927" s="99"/>
      <c r="JDM927" s="99"/>
      <c r="JDN927" s="99"/>
      <c r="JDO927" s="99"/>
      <c r="JDP927" s="99"/>
      <c r="JDQ927" s="99"/>
      <c r="JDR927" s="99"/>
      <c r="JDS927" s="99"/>
      <c r="JDT927" s="99"/>
      <c r="JDU927" s="99"/>
      <c r="JDV927" s="99"/>
      <c r="JDW927" s="99"/>
      <c r="JDX927" s="99"/>
      <c r="JDY927" s="99"/>
      <c r="JDZ927" s="99"/>
      <c r="JEA927" s="99"/>
      <c r="JEB927" s="99"/>
      <c r="JEC927" s="99"/>
      <c r="JED927" s="99"/>
      <c r="JEE927" s="99"/>
      <c r="JEF927" s="99"/>
      <c r="JEG927" s="99"/>
      <c r="JEH927" s="99"/>
      <c r="JEI927" s="99"/>
      <c r="JEJ927" s="99"/>
      <c r="JEK927" s="99"/>
      <c r="JEL927" s="99"/>
      <c r="JEM927" s="99"/>
      <c r="JEN927" s="99"/>
      <c r="JEO927" s="99"/>
      <c r="JEP927" s="99"/>
      <c r="JEQ927" s="99"/>
      <c r="JER927" s="99"/>
      <c r="JES927" s="99"/>
      <c r="JET927" s="99"/>
      <c r="JEU927" s="99"/>
      <c r="JEV927" s="99"/>
      <c r="JEW927" s="99"/>
      <c r="JEX927" s="99"/>
      <c r="JEY927" s="99"/>
      <c r="JEZ927" s="99"/>
      <c r="JFA927" s="99"/>
      <c r="JFB927" s="99"/>
      <c r="JFC927" s="99"/>
      <c r="JFD927" s="99"/>
      <c r="JFE927" s="99"/>
      <c r="JFF927" s="99"/>
      <c r="JFG927" s="99"/>
      <c r="JFH927" s="99"/>
      <c r="JFI927" s="99"/>
      <c r="JFJ927" s="99"/>
      <c r="JFK927" s="99"/>
      <c r="JFL927" s="99"/>
      <c r="JFM927" s="99"/>
      <c r="JFN927" s="99"/>
      <c r="JFO927" s="99"/>
      <c r="JFP927" s="99"/>
      <c r="JFQ927" s="99"/>
      <c r="JFR927" s="99"/>
      <c r="JFS927" s="99"/>
      <c r="JFT927" s="99"/>
      <c r="JFU927" s="99"/>
      <c r="JFV927" s="99"/>
      <c r="JFW927" s="99"/>
      <c r="JFX927" s="99"/>
      <c r="JFY927" s="99"/>
      <c r="JFZ927" s="99"/>
      <c r="JGA927" s="99"/>
      <c r="JGB927" s="99"/>
      <c r="JGC927" s="99"/>
      <c r="JGD927" s="99"/>
      <c r="JGE927" s="99"/>
      <c r="JGF927" s="99"/>
      <c r="JGG927" s="99"/>
      <c r="JGH927" s="99"/>
      <c r="JGI927" s="99"/>
      <c r="JGJ927" s="99"/>
      <c r="JGK927" s="99"/>
      <c r="JGL927" s="99"/>
      <c r="JGM927" s="99"/>
      <c r="JGN927" s="99"/>
      <c r="JGO927" s="99"/>
      <c r="JGP927" s="99"/>
      <c r="JGQ927" s="99"/>
      <c r="JGR927" s="99"/>
      <c r="JGS927" s="99"/>
      <c r="JGT927" s="99"/>
      <c r="JGU927" s="99"/>
      <c r="JGV927" s="99"/>
      <c r="JGW927" s="99"/>
      <c r="JGX927" s="99"/>
      <c r="JGY927" s="99"/>
      <c r="JGZ927" s="99"/>
      <c r="JHA927" s="99"/>
      <c r="JHB927" s="99"/>
      <c r="JHC927" s="99"/>
      <c r="JHD927" s="99"/>
      <c r="JHE927" s="99"/>
      <c r="JHF927" s="99"/>
      <c r="JHG927" s="99"/>
      <c r="JHH927" s="99"/>
      <c r="JHI927" s="99"/>
      <c r="JHJ927" s="99"/>
      <c r="JHK927" s="99"/>
      <c r="JHL927" s="99"/>
      <c r="JHM927" s="99"/>
      <c r="JHN927" s="99"/>
      <c r="JHO927" s="99"/>
      <c r="JHP927" s="99"/>
      <c r="JHQ927" s="99"/>
      <c r="JHR927" s="99"/>
      <c r="JHS927" s="99"/>
      <c r="JHT927" s="99"/>
      <c r="JHU927" s="99"/>
      <c r="JHV927" s="99"/>
      <c r="JHW927" s="99"/>
      <c r="JHX927" s="99"/>
      <c r="JHY927" s="99"/>
      <c r="JHZ927" s="99"/>
      <c r="JIA927" s="99"/>
      <c r="JIB927" s="99"/>
      <c r="JIC927" s="99"/>
      <c r="JID927" s="99"/>
      <c r="JIE927" s="99"/>
      <c r="JIF927" s="99"/>
      <c r="JIG927" s="99"/>
      <c r="JIH927" s="99"/>
      <c r="JII927" s="99"/>
      <c r="JIJ927" s="99"/>
      <c r="JIK927" s="99"/>
      <c r="JIL927" s="99"/>
      <c r="JIM927" s="99"/>
      <c r="JIN927" s="99"/>
      <c r="JIO927" s="99"/>
      <c r="JIP927" s="99"/>
      <c r="JIQ927" s="99"/>
      <c r="JIR927" s="99"/>
      <c r="JIS927" s="99"/>
      <c r="JIT927" s="99"/>
      <c r="JIU927" s="99"/>
      <c r="JIV927" s="99"/>
      <c r="JIW927" s="99"/>
      <c r="JIX927" s="99"/>
      <c r="JIY927" s="99"/>
      <c r="JIZ927" s="99"/>
      <c r="JJA927" s="99"/>
      <c r="JJB927" s="99"/>
      <c r="JJC927" s="99"/>
      <c r="JJD927" s="99"/>
      <c r="JJE927" s="99"/>
      <c r="JJF927" s="99"/>
      <c r="JJG927" s="99"/>
      <c r="JJH927" s="99"/>
      <c r="JJI927" s="99"/>
      <c r="JJJ927" s="99"/>
      <c r="JJK927" s="99"/>
      <c r="JJL927" s="99"/>
      <c r="JJM927" s="99"/>
      <c r="JJN927" s="99"/>
      <c r="JJO927" s="99"/>
      <c r="JJP927" s="99"/>
      <c r="JJQ927" s="99"/>
      <c r="JJR927" s="99"/>
      <c r="JJS927" s="99"/>
      <c r="JJT927" s="99"/>
      <c r="JJU927" s="99"/>
      <c r="JJV927" s="99"/>
      <c r="JJW927" s="99"/>
      <c r="JJX927" s="99"/>
      <c r="JJY927" s="99"/>
      <c r="JJZ927" s="99"/>
      <c r="JKA927" s="99"/>
      <c r="JKB927" s="99"/>
      <c r="JKC927" s="99"/>
      <c r="JKD927" s="99"/>
      <c r="JKE927" s="99"/>
      <c r="JKF927" s="99"/>
      <c r="JKG927" s="99"/>
      <c r="JKH927" s="99"/>
      <c r="JKI927" s="99"/>
      <c r="JKJ927" s="99"/>
      <c r="JKK927" s="99"/>
      <c r="JKL927" s="99"/>
      <c r="JKM927" s="99"/>
      <c r="JKN927" s="99"/>
      <c r="JKO927" s="99"/>
      <c r="JKP927" s="99"/>
      <c r="JKQ927" s="99"/>
      <c r="JKR927" s="99"/>
      <c r="JKS927" s="99"/>
      <c r="JKT927" s="99"/>
      <c r="JKU927" s="99"/>
      <c r="JKV927" s="99"/>
      <c r="JKW927" s="99"/>
      <c r="JKX927" s="99"/>
      <c r="JKY927" s="99"/>
      <c r="JKZ927" s="99"/>
      <c r="JLA927" s="99"/>
      <c r="JLB927" s="99"/>
      <c r="JLC927" s="99"/>
      <c r="JLD927" s="99"/>
      <c r="JLE927" s="99"/>
      <c r="JLF927" s="99"/>
      <c r="JLG927" s="99"/>
      <c r="JLH927" s="99"/>
      <c r="JLI927" s="99"/>
      <c r="JLJ927" s="99"/>
      <c r="JLK927" s="99"/>
      <c r="JLL927" s="99"/>
      <c r="JLM927" s="99"/>
      <c r="JLN927" s="99"/>
      <c r="JLO927" s="99"/>
      <c r="JLP927" s="99"/>
      <c r="JLQ927" s="99"/>
      <c r="JLR927" s="99"/>
      <c r="JLS927" s="99"/>
      <c r="JLT927" s="99"/>
      <c r="JLU927" s="99"/>
      <c r="JLV927" s="99"/>
      <c r="JLW927" s="99"/>
      <c r="JLX927" s="99"/>
      <c r="JLY927" s="99"/>
      <c r="JLZ927" s="99"/>
      <c r="JMA927" s="99"/>
      <c r="JMB927" s="99"/>
      <c r="JMC927" s="99"/>
      <c r="JMD927" s="99"/>
      <c r="JME927" s="99"/>
      <c r="JMF927" s="99"/>
      <c r="JMG927" s="99"/>
      <c r="JMH927" s="99"/>
      <c r="JMI927" s="99"/>
      <c r="JMJ927" s="99"/>
      <c r="JMK927" s="99"/>
      <c r="JML927" s="99"/>
      <c r="JMM927" s="99"/>
      <c r="JMN927" s="99"/>
      <c r="JMO927" s="99"/>
      <c r="JMP927" s="99"/>
      <c r="JMQ927" s="99"/>
      <c r="JMR927" s="99"/>
      <c r="JMS927" s="99"/>
      <c r="JMT927" s="99"/>
      <c r="JMU927" s="99"/>
      <c r="JMV927" s="99"/>
      <c r="JMW927" s="99"/>
      <c r="JMX927" s="99"/>
      <c r="JMY927" s="99"/>
      <c r="JMZ927" s="99"/>
      <c r="JNA927" s="99"/>
      <c r="JNB927" s="99"/>
      <c r="JNC927" s="99"/>
      <c r="JND927" s="99"/>
      <c r="JNE927" s="99"/>
      <c r="JNF927" s="99"/>
      <c r="JNG927" s="99"/>
      <c r="JNH927" s="99"/>
      <c r="JNI927" s="99"/>
      <c r="JNJ927" s="99"/>
      <c r="JNK927" s="99"/>
      <c r="JNL927" s="99"/>
      <c r="JNM927" s="99"/>
      <c r="JNN927" s="99"/>
      <c r="JNO927" s="99"/>
      <c r="JNP927" s="99"/>
      <c r="JNQ927" s="99"/>
      <c r="JNR927" s="99"/>
      <c r="JNS927" s="99"/>
      <c r="JNT927" s="99"/>
      <c r="JNU927" s="99"/>
      <c r="JNV927" s="99"/>
      <c r="JNW927" s="99"/>
      <c r="JNX927" s="99"/>
      <c r="JNY927" s="99"/>
      <c r="JNZ927" s="99"/>
      <c r="JOA927" s="99"/>
      <c r="JOB927" s="99"/>
      <c r="JOC927" s="99"/>
      <c r="JOD927" s="99"/>
      <c r="JOE927" s="99"/>
      <c r="JOF927" s="99"/>
      <c r="JOG927" s="99"/>
      <c r="JOH927" s="99"/>
      <c r="JOI927" s="99"/>
      <c r="JOJ927" s="99"/>
      <c r="JOK927" s="99"/>
      <c r="JOL927" s="99"/>
      <c r="JOM927" s="99"/>
      <c r="JON927" s="99"/>
      <c r="JOO927" s="99"/>
      <c r="JOP927" s="99"/>
      <c r="JOQ927" s="99"/>
      <c r="JOR927" s="99"/>
      <c r="JOS927" s="99"/>
      <c r="JOT927" s="99"/>
      <c r="JOU927" s="99"/>
      <c r="JOV927" s="99"/>
      <c r="JOW927" s="99"/>
      <c r="JOX927" s="99"/>
      <c r="JOY927" s="99"/>
      <c r="JOZ927" s="99"/>
      <c r="JPA927" s="99"/>
      <c r="JPB927" s="99"/>
      <c r="JPC927" s="99"/>
      <c r="JPD927" s="99"/>
      <c r="JPE927" s="99"/>
      <c r="JPF927" s="99"/>
      <c r="JPG927" s="99"/>
      <c r="JPH927" s="99"/>
      <c r="JPI927" s="99"/>
      <c r="JPJ927" s="99"/>
      <c r="JPK927" s="99"/>
      <c r="JPL927" s="99"/>
      <c r="JPM927" s="99"/>
      <c r="JPN927" s="99"/>
      <c r="JPO927" s="99"/>
      <c r="JPP927" s="99"/>
      <c r="JPQ927" s="99"/>
      <c r="JPR927" s="99"/>
      <c r="JPS927" s="99"/>
      <c r="JPT927" s="99"/>
      <c r="JPU927" s="99"/>
      <c r="JPV927" s="99"/>
      <c r="JPW927" s="99"/>
      <c r="JPX927" s="99"/>
      <c r="JPY927" s="99"/>
      <c r="JPZ927" s="99"/>
      <c r="JQA927" s="99"/>
      <c r="JQB927" s="99"/>
      <c r="JQC927" s="99"/>
      <c r="JQD927" s="99"/>
      <c r="JQE927" s="99"/>
      <c r="JQF927" s="99"/>
      <c r="JQG927" s="99"/>
      <c r="JQH927" s="99"/>
      <c r="JQI927" s="99"/>
      <c r="JQJ927" s="99"/>
      <c r="JQK927" s="99"/>
      <c r="JQL927" s="99"/>
      <c r="JQM927" s="99"/>
      <c r="JQN927" s="99"/>
      <c r="JQO927" s="99"/>
      <c r="JQP927" s="99"/>
      <c r="JQQ927" s="99"/>
      <c r="JQR927" s="99"/>
      <c r="JQS927" s="99"/>
      <c r="JQT927" s="99"/>
      <c r="JQU927" s="99"/>
      <c r="JQV927" s="99"/>
      <c r="JQW927" s="99"/>
      <c r="JQX927" s="99"/>
      <c r="JQY927" s="99"/>
      <c r="JQZ927" s="99"/>
      <c r="JRA927" s="99"/>
      <c r="JRB927" s="99"/>
      <c r="JRC927" s="99"/>
      <c r="JRD927" s="99"/>
      <c r="JRE927" s="99"/>
      <c r="JRF927" s="99"/>
      <c r="JRG927" s="99"/>
      <c r="JRH927" s="99"/>
      <c r="JRI927" s="99"/>
      <c r="JRJ927" s="99"/>
      <c r="JRK927" s="99"/>
      <c r="JRL927" s="99"/>
      <c r="JRM927" s="99"/>
      <c r="JRN927" s="99"/>
      <c r="JRO927" s="99"/>
      <c r="JRP927" s="99"/>
      <c r="JRQ927" s="99"/>
      <c r="JRR927" s="99"/>
      <c r="JRS927" s="99"/>
      <c r="JRT927" s="99"/>
      <c r="JRU927" s="99"/>
      <c r="JRV927" s="99"/>
      <c r="JRW927" s="99"/>
      <c r="JRX927" s="99"/>
      <c r="JRY927" s="99"/>
      <c r="JRZ927" s="99"/>
      <c r="JSA927" s="99"/>
      <c r="JSB927" s="99"/>
      <c r="JSC927" s="99"/>
      <c r="JSD927" s="99"/>
      <c r="JSE927" s="99"/>
      <c r="JSF927" s="99"/>
      <c r="JSG927" s="99"/>
      <c r="JSH927" s="99"/>
      <c r="JSI927" s="99"/>
      <c r="JSJ927" s="99"/>
      <c r="JSK927" s="99"/>
      <c r="JSL927" s="99"/>
      <c r="JSM927" s="99"/>
      <c r="JSN927" s="99"/>
      <c r="JSO927" s="99"/>
      <c r="JSP927" s="99"/>
      <c r="JSQ927" s="99"/>
      <c r="JSR927" s="99"/>
      <c r="JSS927" s="99"/>
      <c r="JST927" s="99"/>
      <c r="JSU927" s="99"/>
      <c r="JSV927" s="99"/>
      <c r="JSW927" s="99"/>
      <c r="JSX927" s="99"/>
      <c r="JSY927" s="99"/>
      <c r="JSZ927" s="99"/>
      <c r="JTA927" s="99"/>
      <c r="JTB927" s="99"/>
      <c r="JTC927" s="99"/>
      <c r="JTD927" s="99"/>
      <c r="JTE927" s="99"/>
      <c r="JTF927" s="99"/>
      <c r="JTG927" s="99"/>
      <c r="JTH927" s="99"/>
      <c r="JTI927" s="99"/>
      <c r="JTJ927" s="99"/>
      <c r="JTK927" s="99"/>
      <c r="JTL927" s="99"/>
      <c r="JTM927" s="99"/>
      <c r="JTN927" s="99"/>
      <c r="JTO927" s="99"/>
      <c r="JTP927" s="99"/>
      <c r="JTQ927" s="99"/>
      <c r="JTR927" s="99"/>
      <c r="JTS927" s="99"/>
      <c r="JTT927" s="99"/>
      <c r="JTU927" s="99"/>
      <c r="JTV927" s="99"/>
      <c r="JTW927" s="99"/>
      <c r="JTX927" s="99"/>
      <c r="JTY927" s="99"/>
      <c r="JTZ927" s="99"/>
      <c r="JUA927" s="99"/>
      <c r="JUB927" s="99"/>
      <c r="JUC927" s="99"/>
      <c r="JUD927" s="99"/>
      <c r="JUE927" s="99"/>
      <c r="JUF927" s="99"/>
      <c r="JUG927" s="99"/>
      <c r="JUH927" s="99"/>
      <c r="JUI927" s="99"/>
      <c r="JUJ927" s="99"/>
      <c r="JUK927" s="99"/>
      <c r="JUL927" s="99"/>
      <c r="JUM927" s="99"/>
      <c r="JUN927" s="99"/>
      <c r="JUO927" s="99"/>
      <c r="JUP927" s="99"/>
      <c r="JUQ927" s="99"/>
      <c r="JUR927" s="99"/>
      <c r="JUS927" s="99"/>
      <c r="JUT927" s="99"/>
      <c r="JUU927" s="99"/>
      <c r="JUV927" s="99"/>
      <c r="JUW927" s="99"/>
      <c r="JUX927" s="99"/>
      <c r="JUY927" s="99"/>
      <c r="JUZ927" s="99"/>
      <c r="JVA927" s="99"/>
      <c r="JVB927" s="99"/>
      <c r="JVC927" s="99"/>
      <c r="JVD927" s="99"/>
      <c r="JVE927" s="99"/>
      <c r="JVF927" s="99"/>
      <c r="JVG927" s="99"/>
      <c r="JVH927" s="99"/>
      <c r="JVI927" s="99"/>
      <c r="JVJ927" s="99"/>
      <c r="JVK927" s="99"/>
      <c r="JVL927" s="99"/>
      <c r="JVM927" s="99"/>
      <c r="JVN927" s="99"/>
      <c r="JVO927" s="99"/>
      <c r="JVP927" s="99"/>
      <c r="JVQ927" s="99"/>
      <c r="JVR927" s="99"/>
      <c r="JVS927" s="99"/>
      <c r="JVT927" s="99"/>
      <c r="JVU927" s="99"/>
      <c r="JVV927" s="99"/>
      <c r="JVW927" s="99"/>
      <c r="JVX927" s="99"/>
      <c r="JVY927" s="99"/>
      <c r="JVZ927" s="99"/>
      <c r="JWA927" s="99"/>
      <c r="JWB927" s="99"/>
      <c r="JWC927" s="99"/>
      <c r="JWD927" s="99"/>
      <c r="JWE927" s="99"/>
      <c r="JWF927" s="99"/>
      <c r="JWG927" s="99"/>
      <c r="JWH927" s="99"/>
      <c r="JWI927" s="99"/>
      <c r="JWJ927" s="99"/>
      <c r="JWK927" s="99"/>
      <c r="JWL927" s="99"/>
      <c r="JWM927" s="99"/>
      <c r="JWN927" s="99"/>
      <c r="JWO927" s="99"/>
      <c r="JWP927" s="99"/>
      <c r="JWQ927" s="99"/>
      <c r="JWR927" s="99"/>
      <c r="JWS927" s="99"/>
      <c r="JWT927" s="99"/>
      <c r="JWU927" s="99"/>
      <c r="JWV927" s="99"/>
      <c r="JWW927" s="99"/>
      <c r="JWX927" s="99"/>
      <c r="JWY927" s="99"/>
      <c r="JWZ927" s="99"/>
      <c r="JXA927" s="99"/>
      <c r="JXB927" s="99"/>
      <c r="JXC927" s="99"/>
      <c r="JXD927" s="99"/>
      <c r="JXE927" s="99"/>
      <c r="JXF927" s="99"/>
      <c r="JXG927" s="99"/>
      <c r="JXH927" s="99"/>
      <c r="JXI927" s="99"/>
      <c r="JXJ927" s="99"/>
      <c r="JXK927" s="99"/>
      <c r="JXL927" s="99"/>
      <c r="JXM927" s="99"/>
      <c r="JXN927" s="99"/>
      <c r="JXO927" s="99"/>
      <c r="JXP927" s="99"/>
      <c r="JXQ927" s="99"/>
      <c r="JXR927" s="99"/>
      <c r="JXS927" s="99"/>
      <c r="JXT927" s="99"/>
      <c r="JXU927" s="99"/>
      <c r="JXV927" s="99"/>
      <c r="JXW927" s="99"/>
      <c r="JXX927" s="99"/>
      <c r="JXY927" s="99"/>
      <c r="JXZ927" s="99"/>
      <c r="JYA927" s="99"/>
      <c r="JYB927" s="99"/>
      <c r="JYC927" s="99"/>
      <c r="JYD927" s="99"/>
      <c r="JYE927" s="99"/>
      <c r="JYF927" s="99"/>
      <c r="JYG927" s="99"/>
      <c r="JYH927" s="99"/>
      <c r="JYI927" s="99"/>
      <c r="JYJ927" s="99"/>
      <c r="JYK927" s="99"/>
      <c r="JYL927" s="99"/>
      <c r="JYM927" s="99"/>
      <c r="JYN927" s="99"/>
      <c r="JYO927" s="99"/>
      <c r="JYP927" s="99"/>
      <c r="JYQ927" s="99"/>
      <c r="JYR927" s="99"/>
      <c r="JYS927" s="99"/>
      <c r="JYT927" s="99"/>
      <c r="JYU927" s="99"/>
      <c r="JYV927" s="99"/>
      <c r="JYW927" s="99"/>
      <c r="JYX927" s="99"/>
      <c r="JYY927" s="99"/>
      <c r="JYZ927" s="99"/>
      <c r="JZA927" s="99"/>
      <c r="JZB927" s="99"/>
      <c r="JZC927" s="99"/>
      <c r="JZD927" s="99"/>
      <c r="JZE927" s="99"/>
      <c r="JZF927" s="99"/>
      <c r="JZG927" s="99"/>
      <c r="JZH927" s="99"/>
      <c r="JZI927" s="99"/>
      <c r="JZJ927" s="99"/>
      <c r="JZK927" s="99"/>
      <c r="JZL927" s="99"/>
      <c r="JZM927" s="99"/>
      <c r="JZN927" s="99"/>
      <c r="JZO927" s="99"/>
      <c r="JZP927" s="99"/>
      <c r="JZQ927" s="99"/>
      <c r="JZR927" s="99"/>
      <c r="JZS927" s="99"/>
      <c r="JZT927" s="99"/>
      <c r="JZU927" s="99"/>
      <c r="JZV927" s="99"/>
      <c r="JZW927" s="99"/>
      <c r="JZX927" s="99"/>
      <c r="JZY927" s="99"/>
      <c r="JZZ927" s="99"/>
      <c r="KAA927" s="99"/>
      <c r="KAB927" s="99"/>
      <c r="KAC927" s="99"/>
      <c r="KAD927" s="99"/>
      <c r="KAE927" s="99"/>
      <c r="KAF927" s="99"/>
      <c r="KAG927" s="99"/>
      <c r="KAH927" s="99"/>
      <c r="KAI927" s="99"/>
      <c r="KAJ927" s="99"/>
      <c r="KAK927" s="99"/>
      <c r="KAL927" s="99"/>
      <c r="KAM927" s="99"/>
      <c r="KAN927" s="99"/>
      <c r="KAO927" s="99"/>
      <c r="KAP927" s="99"/>
      <c r="KAQ927" s="99"/>
      <c r="KAR927" s="99"/>
      <c r="KAS927" s="99"/>
      <c r="KAT927" s="99"/>
      <c r="KAU927" s="99"/>
      <c r="KAV927" s="99"/>
      <c r="KAW927" s="99"/>
      <c r="KAX927" s="99"/>
      <c r="KAY927" s="99"/>
      <c r="KAZ927" s="99"/>
      <c r="KBA927" s="99"/>
      <c r="KBB927" s="99"/>
      <c r="KBC927" s="99"/>
      <c r="KBD927" s="99"/>
      <c r="KBE927" s="99"/>
      <c r="KBF927" s="99"/>
      <c r="KBG927" s="99"/>
      <c r="KBH927" s="99"/>
      <c r="KBI927" s="99"/>
      <c r="KBJ927" s="99"/>
      <c r="KBK927" s="99"/>
      <c r="KBL927" s="99"/>
      <c r="KBM927" s="99"/>
      <c r="KBN927" s="99"/>
      <c r="KBO927" s="99"/>
      <c r="KBP927" s="99"/>
      <c r="KBQ927" s="99"/>
      <c r="KBR927" s="99"/>
      <c r="KBS927" s="99"/>
      <c r="KBT927" s="99"/>
      <c r="KBU927" s="99"/>
      <c r="KBV927" s="99"/>
      <c r="KBW927" s="99"/>
      <c r="KBX927" s="99"/>
      <c r="KBY927" s="99"/>
      <c r="KBZ927" s="99"/>
      <c r="KCA927" s="99"/>
      <c r="KCB927" s="99"/>
      <c r="KCC927" s="99"/>
      <c r="KCD927" s="99"/>
      <c r="KCE927" s="99"/>
      <c r="KCF927" s="99"/>
      <c r="KCG927" s="99"/>
      <c r="KCH927" s="99"/>
      <c r="KCI927" s="99"/>
      <c r="KCJ927" s="99"/>
      <c r="KCK927" s="99"/>
      <c r="KCL927" s="99"/>
      <c r="KCM927" s="99"/>
      <c r="KCN927" s="99"/>
      <c r="KCO927" s="99"/>
      <c r="KCP927" s="99"/>
      <c r="KCQ927" s="99"/>
      <c r="KCR927" s="99"/>
      <c r="KCS927" s="99"/>
      <c r="KCT927" s="99"/>
      <c r="KCU927" s="99"/>
      <c r="KCV927" s="99"/>
      <c r="KCW927" s="99"/>
      <c r="KCX927" s="99"/>
      <c r="KCY927" s="99"/>
      <c r="KCZ927" s="99"/>
      <c r="KDA927" s="99"/>
      <c r="KDB927" s="99"/>
      <c r="KDC927" s="99"/>
      <c r="KDD927" s="99"/>
      <c r="KDE927" s="99"/>
      <c r="KDF927" s="99"/>
      <c r="KDG927" s="99"/>
      <c r="KDH927" s="99"/>
      <c r="KDI927" s="99"/>
      <c r="KDJ927" s="99"/>
      <c r="KDK927" s="99"/>
      <c r="KDL927" s="99"/>
      <c r="KDM927" s="99"/>
      <c r="KDN927" s="99"/>
      <c r="KDO927" s="99"/>
      <c r="KDP927" s="99"/>
      <c r="KDQ927" s="99"/>
      <c r="KDR927" s="99"/>
      <c r="KDS927" s="99"/>
      <c r="KDT927" s="99"/>
      <c r="KDU927" s="99"/>
      <c r="KDV927" s="99"/>
      <c r="KDW927" s="99"/>
      <c r="KDX927" s="99"/>
      <c r="KDY927" s="99"/>
      <c r="KDZ927" s="99"/>
      <c r="KEA927" s="99"/>
      <c r="KEB927" s="99"/>
      <c r="KEC927" s="99"/>
      <c r="KED927" s="99"/>
      <c r="KEE927" s="99"/>
      <c r="KEF927" s="99"/>
      <c r="KEG927" s="99"/>
      <c r="KEH927" s="99"/>
      <c r="KEI927" s="99"/>
      <c r="KEJ927" s="99"/>
      <c r="KEK927" s="99"/>
      <c r="KEL927" s="99"/>
      <c r="KEM927" s="99"/>
      <c r="KEN927" s="99"/>
      <c r="KEO927" s="99"/>
      <c r="KEP927" s="99"/>
      <c r="KEQ927" s="99"/>
      <c r="KER927" s="99"/>
      <c r="KES927" s="99"/>
      <c r="KET927" s="99"/>
      <c r="KEU927" s="99"/>
      <c r="KEV927" s="99"/>
      <c r="KEW927" s="99"/>
      <c r="KEX927" s="99"/>
      <c r="KEY927" s="99"/>
      <c r="KEZ927" s="99"/>
      <c r="KFA927" s="99"/>
      <c r="KFB927" s="99"/>
      <c r="KFC927" s="99"/>
      <c r="KFD927" s="99"/>
      <c r="KFE927" s="99"/>
      <c r="KFF927" s="99"/>
      <c r="KFG927" s="99"/>
      <c r="KFH927" s="99"/>
      <c r="KFI927" s="99"/>
      <c r="KFJ927" s="99"/>
      <c r="KFK927" s="99"/>
      <c r="KFL927" s="99"/>
      <c r="KFM927" s="99"/>
      <c r="KFN927" s="99"/>
      <c r="KFO927" s="99"/>
      <c r="KFP927" s="99"/>
      <c r="KFQ927" s="99"/>
      <c r="KFR927" s="99"/>
      <c r="KFS927" s="99"/>
      <c r="KFT927" s="99"/>
      <c r="KFU927" s="99"/>
      <c r="KFV927" s="99"/>
      <c r="KFW927" s="99"/>
      <c r="KFX927" s="99"/>
      <c r="KFY927" s="99"/>
      <c r="KFZ927" s="99"/>
      <c r="KGA927" s="99"/>
      <c r="KGB927" s="99"/>
      <c r="KGC927" s="99"/>
      <c r="KGD927" s="99"/>
      <c r="KGE927" s="99"/>
      <c r="KGF927" s="99"/>
      <c r="KGG927" s="99"/>
      <c r="KGH927" s="99"/>
      <c r="KGI927" s="99"/>
      <c r="KGJ927" s="99"/>
      <c r="KGK927" s="99"/>
      <c r="KGL927" s="99"/>
      <c r="KGM927" s="99"/>
      <c r="KGN927" s="99"/>
      <c r="KGO927" s="99"/>
      <c r="KGP927" s="99"/>
      <c r="KGQ927" s="99"/>
      <c r="KGR927" s="99"/>
      <c r="KGS927" s="99"/>
      <c r="KGT927" s="99"/>
      <c r="KGU927" s="99"/>
      <c r="KGV927" s="99"/>
      <c r="KGW927" s="99"/>
      <c r="KGX927" s="99"/>
      <c r="KGY927" s="99"/>
      <c r="KGZ927" s="99"/>
      <c r="KHA927" s="99"/>
      <c r="KHB927" s="99"/>
      <c r="KHC927" s="99"/>
      <c r="KHD927" s="99"/>
      <c r="KHE927" s="99"/>
      <c r="KHF927" s="99"/>
      <c r="KHG927" s="99"/>
      <c r="KHH927" s="99"/>
      <c r="KHI927" s="99"/>
      <c r="KHJ927" s="99"/>
      <c r="KHK927" s="99"/>
      <c r="KHL927" s="99"/>
      <c r="KHM927" s="99"/>
      <c r="KHN927" s="99"/>
      <c r="KHO927" s="99"/>
      <c r="KHP927" s="99"/>
      <c r="KHQ927" s="99"/>
      <c r="KHR927" s="99"/>
      <c r="KHS927" s="99"/>
      <c r="KHT927" s="99"/>
      <c r="KHU927" s="99"/>
      <c r="KHV927" s="99"/>
      <c r="KHW927" s="99"/>
      <c r="KHX927" s="99"/>
      <c r="KHY927" s="99"/>
      <c r="KHZ927" s="99"/>
      <c r="KIA927" s="99"/>
      <c r="KIB927" s="99"/>
      <c r="KIC927" s="99"/>
      <c r="KID927" s="99"/>
      <c r="KIE927" s="99"/>
      <c r="KIF927" s="99"/>
      <c r="KIG927" s="99"/>
      <c r="KIH927" s="99"/>
      <c r="KII927" s="99"/>
      <c r="KIJ927" s="99"/>
      <c r="KIK927" s="99"/>
      <c r="KIL927" s="99"/>
      <c r="KIM927" s="99"/>
      <c r="KIN927" s="99"/>
      <c r="KIO927" s="99"/>
      <c r="KIP927" s="99"/>
      <c r="KIQ927" s="99"/>
      <c r="KIR927" s="99"/>
      <c r="KIS927" s="99"/>
      <c r="KIT927" s="99"/>
      <c r="KIU927" s="99"/>
      <c r="KIV927" s="99"/>
      <c r="KIW927" s="99"/>
      <c r="KIX927" s="99"/>
      <c r="KIY927" s="99"/>
      <c r="KIZ927" s="99"/>
      <c r="KJA927" s="99"/>
      <c r="KJB927" s="99"/>
      <c r="KJC927" s="99"/>
      <c r="KJD927" s="99"/>
      <c r="KJE927" s="99"/>
      <c r="KJF927" s="99"/>
      <c r="KJG927" s="99"/>
      <c r="KJH927" s="99"/>
      <c r="KJI927" s="99"/>
      <c r="KJJ927" s="99"/>
      <c r="KJK927" s="99"/>
      <c r="KJL927" s="99"/>
      <c r="KJM927" s="99"/>
      <c r="KJN927" s="99"/>
      <c r="KJO927" s="99"/>
      <c r="KJP927" s="99"/>
      <c r="KJQ927" s="99"/>
      <c r="KJR927" s="99"/>
      <c r="KJS927" s="99"/>
      <c r="KJT927" s="99"/>
      <c r="KJU927" s="99"/>
      <c r="KJV927" s="99"/>
      <c r="KJW927" s="99"/>
      <c r="KJX927" s="99"/>
      <c r="KJY927" s="99"/>
      <c r="KJZ927" s="99"/>
      <c r="KKA927" s="99"/>
      <c r="KKB927" s="99"/>
      <c r="KKC927" s="99"/>
      <c r="KKD927" s="99"/>
      <c r="KKE927" s="99"/>
      <c r="KKF927" s="99"/>
      <c r="KKG927" s="99"/>
      <c r="KKH927" s="99"/>
      <c r="KKI927" s="99"/>
      <c r="KKJ927" s="99"/>
      <c r="KKK927" s="99"/>
      <c r="KKL927" s="99"/>
      <c r="KKM927" s="99"/>
      <c r="KKN927" s="99"/>
      <c r="KKO927" s="99"/>
      <c r="KKP927" s="99"/>
      <c r="KKQ927" s="99"/>
      <c r="KKR927" s="99"/>
      <c r="KKS927" s="99"/>
      <c r="KKT927" s="99"/>
      <c r="KKU927" s="99"/>
      <c r="KKV927" s="99"/>
      <c r="KKW927" s="99"/>
      <c r="KKX927" s="99"/>
      <c r="KKY927" s="99"/>
      <c r="KKZ927" s="99"/>
      <c r="KLA927" s="99"/>
      <c r="KLB927" s="99"/>
      <c r="KLC927" s="99"/>
      <c r="KLD927" s="99"/>
      <c r="KLE927" s="99"/>
      <c r="KLF927" s="99"/>
      <c r="KLG927" s="99"/>
      <c r="KLH927" s="99"/>
      <c r="KLI927" s="99"/>
      <c r="KLJ927" s="99"/>
      <c r="KLK927" s="99"/>
      <c r="KLL927" s="99"/>
      <c r="KLM927" s="99"/>
      <c r="KLN927" s="99"/>
      <c r="KLO927" s="99"/>
      <c r="KLP927" s="99"/>
      <c r="KLQ927" s="99"/>
      <c r="KLR927" s="99"/>
      <c r="KLS927" s="99"/>
      <c r="KLT927" s="99"/>
      <c r="KLU927" s="99"/>
      <c r="KLV927" s="99"/>
      <c r="KLW927" s="99"/>
      <c r="KLX927" s="99"/>
      <c r="KLY927" s="99"/>
      <c r="KLZ927" s="99"/>
      <c r="KMA927" s="99"/>
      <c r="KMB927" s="99"/>
      <c r="KMC927" s="99"/>
      <c r="KMD927" s="99"/>
      <c r="KME927" s="99"/>
      <c r="KMF927" s="99"/>
      <c r="KMG927" s="99"/>
      <c r="KMH927" s="99"/>
      <c r="KMI927" s="99"/>
      <c r="KMJ927" s="99"/>
      <c r="KMK927" s="99"/>
      <c r="KML927" s="99"/>
      <c r="KMM927" s="99"/>
      <c r="KMN927" s="99"/>
      <c r="KMO927" s="99"/>
      <c r="KMP927" s="99"/>
      <c r="KMQ927" s="99"/>
      <c r="KMR927" s="99"/>
      <c r="KMS927" s="99"/>
      <c r="KMT927" s="99"/>
      <c r="KMU927" s="99"/>
      <c r="KMV927" s="99"/>
      <c r="KMW927" s="99"/>
      <c r="KMX927" s="99"/>
      <c r="KMY927" s="99"/>
      <c r="KMZ927" s="99"/>
      <c r="KNA927" s="99"/>
      <c r="KNB927" s="99"/>
      <c r="KNC927" s="99"/>
      <c r="KND927" s="99"/>
      <c r="KNE927" s="99"/>
      <c r="KNF927" s="99"/>
      <c r="KNG927" s="99"/>
      <c r="KNH927" s="99"/>
      <c r="KNI927" s="99"/>
      <c r="KNJ927" s="99"/>
      <c r="KNK927" s="99"/>
      <c r="KNL927" s="99"/>
      <c r="KNM927" s="99"/>
      <c r="KNN927" s="99"/>
      <c r="KNO927" s="99"/>
      <c r="KNP927" s="99"/>
      <c r="KNQ927" s="99"/>
      <c r="KNR927" s="99"/>
      <c r="KNS927" s="99"/>
      <c r="KNT927" s="99"/>
      <c r="KNU927" s="99"/>
      <c r="KNV927" s="99"/>
      <c r="KNW927" s="99"/>
      <c r="KNX927" s="99"/>
      <c r="KNY927" s="99"/>
      <c r="KNZ927" s="99"/>
      <c r="KOA927" s="99"/>
      <c r="KOB927" s="99"/>
      <c r="KOC927" s="99"/>
      <c r="KOD927" s="99"/>
      <c r="KOE927" s="99"/>
      <c r="KOF927" s="99"/>
      <c r="KOG927" s="99"/>
      <c r="KOH927" s="99"/>
      <c r="KOI927" s="99"/>
      <c r="KOJ927" s="99"/>
      <c r="KOK927" s="99"/>
      <c r="KOL927" s="99"/>
      <c r="KOM927" s="99"/>
      <c r="KON927" s="99"/>
      <c r="KOO927" s="99"/>
      <c r="KOP927" s="99"/>
      <c r="KOQ927" s="99"/>
      <c r="KOR927" s="99"/>
      <c r="KOS927" s="99"/>
      <c r="KOT927" s="99"/>
      <c r="KOU927" s="99"/>
      <c r="KOV927" s="99"/>
      <c r="KOW927" s="99"/>
      <c r="KOX927" s="99"/>
      <c r="KOY927" s="99"/>
      <c r="KOZ927" s="99"/>
      <c r="KPA927" s="99"/>
      <c r="KPB927" s="99"/>
      <c r="KPC927" s="99"/>
      <c r="KPD927" s="99"/>
      <c r="KPE927" s="99"/>
      <c r="KPF927" s="99"/>
      <c r="KPG927" s="99"/>
      <c r="KPH927" s="99"/>
      <c r="KPI927" s="99"/>
      <c r="KPJ927" s="99"/>
      <c r="KPK927" s="99"/>
      <c r="KPL927" s="99"/>
      <c r="KPM927" s="99"/>
      <c r="KPN927" s="99"/>
      <c r="KPO927" s="99"/>
      <c r="KPP927" s="99"/>
      <c r="KPQ927" s="99"/>
      <c r="KPR927" s="99"/>
      <c r="KPS927" s="99"/>
      <c r="KPT927" s="99"/>
      <c r="KPU927" s="99"/>
      <c r="KPV927" s="99"/>
      <c r="KPW927" s="99"/>
      <c r="KPX927" s="99"/>
      <c r="KPY927" s="99"/>
      <c r="KPZ927" s="99"/>
      <c r="KQA927" s="99"/>
      <c r="KQB927" s="99"/>
      <c r="KQC927" s="99"/>
      <c r="KQD927" s="99"/>
      <c r="KQE927" s="99"/>
      <c r="KQF927" s="99"/>
      <c r="KQG927" s="99"/>
      <c r="KQH927" s="99"/>
      <c r="KQI927" s="99"/>
      <c r="KQJ927" s="99"/>
      <c r="KQK927" s="99"/>
      <c r="KQL927" s="99"/>
      <c r="KQM927" s="99"/>
      <c r="KQN927" s="99"/>
      <c r="KQO927" s="99"/>
      <c r="KQP927" s="99"/>
      <c r="KQQ927" s="99"/>
      <c r="KQR927" s="99"/>
      <c r="KQS927" s="99"/>
      <c r="KQT927" s="99"/>
      <c r="KQU927" s="99"/>
      <c r="KQV927" s="99"/>
      <c r="KQW927" s="99"/>
      <c r="KQX927" s="99"/>
      <c r="KQY927" s="99"/>
      <c r="KQZ927" s="99"/>
      <c r="KRA927" s="99"/>
      <c r="KRB927" s="99"/>
      <c r="KRC927" s="99"/>
      <c r="KRD927" s="99"/>
      <c r="KRE927" s="99"/>
      <c r="KRF927" s="99"/>
      <c r="KRG927" s="99"/>
      <c r="KRH927" s="99"/>
      <c r="KRI927" s="99"/>
      <c r="KRJ927" s="99"/>
      <c r="KRK927" s="99"/>
      <c r="KRL927" s="99"/>
      <c r="KRM927" s="99"/>
      <c r="KRN927" s="99"/>
      <c r="KRO927" s="99"/>
      <c r="KRP927" s="99"/>
      <c r="KRQ927" s="99"/>
      <c r="KRR927" s="99"/>
      <c r="KRS927" s="99"/>
      <c r="KRT927" s="99"/>
      <c r="KRU927" s="99"/>
      <c r="KRV927" s="99"/>
      <c r="KRW927" s="99"/>
      <c r="KRX927" s="99"/>
      <c r="KRY927" s="99"/>
      <c r="KRZ927" s="99"/>
      <c r="KSA927" s="99"/>
      <c r="KSB927" s="99"/>
      <c r="KSC927" s="99"/>
      <c r="KSD927" s="99"/>
      <c r="KSE927" s="99"/>
      <c r="KSF927" s="99"/>
      <c r="KSG927" s="99"/>
      <c r="KSH927" s="99"/>
      <c r="KSI927" s="99"/>
      <c r="KSJ927" s="99"/>
      <c r="KSK927" s="99"/>
      <c r="KSL927" s="99"/>
      <c r="KSM927" s="99"/>
      <c r="KSN927" s="99"/>
      <c r="KSO927" s="99"/>
      <c r="KSP927" s="99"/>
      <c r="KSQ927" s="99"/>
      <c r="KSR927" s="99"/>
      <c r="KSS927" s="99"/>
      <c r="KST927" s="99"/>
      <c r="KSU927" s="99"/>
      <c r="KSV927" s="99"/>
      <c r="KSW927" s="99"/>
      <c r="KSX927" s="99"/>
      <c r="KSY927" s="99"/>
      <c r="KSZ927" s="99"/>
      <c r="KTA927" s="99"/>
      <c r="KTB927" s="99"/>
      <c r="KTC927" s="99"/>
      <c r="KTD927" s="99"/>
      <c r="KTE927" s="99"/>
      <c r="KTF927" s="99"/>
      <c r="KTG927" s="99"/>
      <c r="KTH927" s="99"/>
      <c r="KTI927" s="99"/>
      <c r="KTJ927" s="99"/>
      <c r="KTK927" s="99"/>
      <c r="KTL927" s="99"/>
      <c r="KTM927" s="99"/>
      <c r="KTN927" s="99"/>
      <c r="KTO927" s="99"/>
      <c r="KTP927" s="99"/>
      <c r="KTQ927" s="99"/>
      <c r="KTR927" s="99"/>
      <c r="KTS927" s="99"/>
      <c r="KTT927" s="99"/>
      <c r="KTU927" s="99"/>
      <c r="KTV927" s="99"/>
      <c r="KTW927" s="99"/>
      <c r="KTX927" s="99"/>
      <c r="KTY927" s="99"/>
      <c r="KTZ927" s="99"/>
      <c r="KUA927" s="99"/>
      <c r="KUB927" s="99"/>
      <c r="KUC927" s="99"/>
      <c r="KUD927" s="99"/>
      <c r="KUE927" s="99"/>
      <c r="KUF927" s="99"/>
      <c r="KUG927" s="99"/>
      <c r="KUH927" s="99"/>
      <c r="KUI927" s="99"/>
      <c r="KUJ927" s="99"/>
      <c r="KUK927" s="99"/>
      <c r="KUL927" s="99"/>
      <c r="KUM927" s="99"/>
      <c r="KUN927" s="99"/>
      <c r="KUO927" s="99"/>
      <c r="KUP927" s="99"/>
      <c r="KUQ927" s="99"/>
      <c r="KUR927" s="99"/>
      <c r="KUS927" s="99"/>
      <c r="KUT927" s="99"/>
      <c r="KUU927" s="99"/>
      <c r="KUV927" s="99"/>
      <c r="KUW927" s="99"/>
      <c r="KUX927" s="99"/>
      <c r="KUY927" s="99"/>
      <c r="KUZ927" s="99"/>
      <c r="KVA927" s="99"/>
      <c r="KVB927" s="99"/>
      <c r="KVC927" s="99"/>
      <c r="KVD927" s="99"/>
      <c r="KVE927" s="99"/>
      <c r="KVF927" s="99"/>
      <c r="KVG927" s="99"/>
      <c r="KVH927" s="99"/>
      <c r="KVI927" s="99"/>
      <c r="KVJ927" s="99"/>
      <c r="KVK927" s="99"/>
      <c r="KVL927" s="99"/>
      <c r="KVM927" s="99"/>
      <c r="KVN927" s="99"/>
      <c r="KVO927" s="99"/>
      <c r="KVP927" s="99"/>
      <c r="KVQ927" s="99"/>
      <c r="KVR927" s="99"/>
      <c r="KVS927" s="99"/>
      <c r="KVT927" s="99"/>
      <c r="KVU927" s="99"/>
      <c r="KVV927" s="99"/>
      <c r="KVW927" s="99"/>
      <c r="KVX927" s="99"/>
      <c r="KVY927" s="99"/>
      <c r="KVZ927" s="99"/>
      <c r="KWA927" s="99"/>
      <c r="KWB927" s="99"/>
      <c r="KWC927" s="99"/>
      <c r="KWD927" s="99"/>
      <c r="KWE927" s="99"/>
      <c r="KWF927" s="99"/>
      <c r="KWG927" s="99"/>
      <c r="KWH927" s="99"/>
      <c r="KWI927" s="99"/>
      <c r="KWJ927" s="99"/>
      <c r="KWK927" s="99"/>
      <c r="KWL927" s="99"/>
      <c r="KWM927" s="99"/>
      <c r="KWN927" s="99"/>
      <c r="KWO927" s="99"/>
      <c r="KWP927" s="99"/>
      <c r="KWQ927" s="99"/>
      <c r="KWR927" s="99"/>
      <c r="KWS927" s="99"/>
      <c r="KWT927" s="99"/>
      <c r="KWU927" s="99"/>
      <c r="KWV927" s="99"/>
      <c r="KWW927" s="99"/>
      <c r="KWX927" s="99"/>
      <c r="KWY927" s="99"/>
      <c r="KWZ927" s="99"/>
      <c r="KXA927" s="99"/>
      <c r="KXB927" s="99"/>
      <c r="KXC927" s="99"/>
      <c r="KXD927" s="99"/>
      <c r="KXE927" s="99"/>
      <c r="KXF927" s="99"/>
      <c r="KXG927" s="99"/>
      <c r="KXH927" s="99"/>
      <c r="KXI927" s="99"/>
      <c r="KXJ927" s="99"/>
      <c r="KXK927" s="99"/>
      <c r="KXL927" s="99"/>
      <c r="KXM927" s="99"/>
      <c r="KXN927" s="99"/>
      <c r="KXO927" s="99"/>
      <c r="KXP927" s="99"/>
      <c r="KXQ927" s="99"/>
      <c r="KXR927" s="99"/>
      <c r="KXS927" s="99"/>
      <c r="KXT927" s="99"/>
      <c r="KXU927" s="99"/>
      <c r="KXV927" s="99"/>
      <c r="KXW927" s="99"/>
      <c r="KXX927" s="99"/>
      <c r="KXY927" s="99"/>
      <c r="KXZ927" s="99"/>
      <c r="KYA927" s="99"/>
      <c r="KYB927" s="99"/>
      <c r="KYC927" s="99"/>
      <c r="KYD927" s="99"/>
      <c r="KYE927" s="99"/>
      <c r="KYF927" s="99"/>
      <c r="KYG927" s="99"/>
      <c r="KYH927" s="99"/>
      <c r="KYI927" s="99"/>
      <c r="KYJ927" s="99"/>
      <c r="KYK927" s="99"/>
      <c r="KYL927" s="99"/>
      <c r="KYM927" s="99"/>
      <c r="KYN927" s="99"/>
      <c r="KYO927" s="99"/>
      <c r="KYP927" s="99"/>
      <c r="KYQ927" s="99"/>
      <c r="KYR927" s="99"/>
      <c r="KYS927" s="99"/>
      <c r="KYT927" s="99"/>
      <c r="KYU927" s="99"/>
      <c r="KYV927" s="99"/>
      <c r="KYW927" s="99"/>
      <c r="KYX927" s="99"/>
      <c r="KYY927" s="99"/>
      <c r="KYZ927" s="99"/>
      <c r="KZA927" s="99"/>
      <c r="KZB927" s="99"/>
      <c r="KZC927" s="99"/>
      <c r="KZD927" s="99"/>
      <c r="KZE927" s="99"/>
      <c r="KZF927" s="99"/>
      <c r="KZG927" s="99"/>
      <c r="KZH927" s="99"/>
      <c r="KZI927" s="99"/>
      <c r="KZJ927" s="99"/>
      <c r="KZK927" s="99"/>
      <c r="KZL927" s="99"/>
      <c r="KZM927" s="99"/>
      <c r="KZN927" s="99"/>
      <c r="KZO927" s="99"/>
      <c r="KZP927" s="99"/>
      <c r="KZQ927" s="99"/>
      <c r="KZR927" s="99"/>
      <c r="KZS927" s="99"/>
      <c r="KZT927" s="99"/>
      <c r="KZU927" s="99"/>
      <c r="KZV927" s="99"/>
      <c r="KZW927" s="99"/>
      <c r="KZX927" s="99"/>
      <c r="KZY927" s="99"/>
      <c r="KZZ927" s="99"/>
      <c r="LAA927" s="99"/>
      <c r="LAB927" s="99"/>
      <c r="LAC927" s="99"/>
      <c r="LAD927" s="99"/>
      <c r="LAE927" s="99"/>
      <c r="LAF927" s="99"/>
      <c r="LAG927" s="99"/>
      <c r="LAH927" s="99"/>
      <c r="LAI927" s="99"/>
      <c r="LAJ927" s="99"/>
      <c r="LAK927" s="99"/>
      <c r="LAL927" s="99"/>
      <c r="LAM927" s="99"/>
      <c r="LAN927" s="99"/>
      <c r="LAO927" s="99"/>
      <c r="LAP927" s="99"/>
      <c r="LAQ927" s="99"/>
      <c r="LAR927" s="99"/>
      <c r="LAS927" s="99"/>
      <c r="LAT927" s="99"/>
      <c r="LAU927" s="99"/>
      <c r="LAV927" s="99"/>
      <c r="LAW927" s="99"/>
      <c r="LAX927" s="99"/>
      <c r="LAY927" s="99"/>
      <c r="LAZ927" s="99"/>
      <c r="LBA927" s="99"/>
      <c r="LBB927" s="99"/>
      <c r="LBC927" s="99"/>
      <c r="LBD927" s="99"/>
      <c r="LBE927" s="99"/>
      <c r="LBF927" s="99"/>
      <c r="LBG927" s="99"/>
      <c r="LBH927" s="99"/>
      <c r="LBI927" s="99"/>
      <c r="LBJ927" s="99"/>
      <c r="LBK927" s="99"/>
      <c r="LBL927" s="99"/>
      <c r="LBM927" s="99"/>
      <c r="LBN927" s="99"/>
      <c r="LBO927" s="99"/>
      <c r="LBP927" s="99"/>
      <c r="LBQ927" s="99"/>
      <c r="LBR927" s="99"/>
      <c r="LBS927" s="99"/>
      <c r="LBT927" s="99"/>
      <c r="LBU927" s="99"/>
      <c r="LBV927" s="99"/>
      <c r="LBW927" s="99"/>
      <c r="LBX927" s="99"/>
      <c r="LBY927" s="99"/>
      <c r="LBZ927" s="99"/>
      <c r="LCA927" s="99"/>
      <c r="LCB927" s="99"/>
      <c r="LCC927" s="99"/>
      <c r="LCD927" s="99"/>
      <c r="LCE927" s="99"/>
      <c r="LCF927" s="99"/>
      <c r="LCG927" s="99"/>
      <c r="LCH927" s="99"/>
      <c r="LCI927" s="99"/>
      <c r="LCJ927" s="99"/>
      <c r="LCK927" s="99"/>
      <c r="LCL927" s="99"/>
      <c r="LCM927" s="99"/>
      <c r="LCN927" s="99"/>
      <c r="LCO927" s="99"/>
      <c r="LCP927" s="99"/>
      <c r="LCQ927" s="99"/>
      <c r="LCR927" s="99"/>
      <c r="LCS927" s="99"/>
      <c r="LCT927" s="99"/>
      <c r="LCU927" s="99"/>
      <c r="LCV927" s="99"/>
      <c r="LCW927" s="99"/>
      <c r="LCX927" s="99"/>
      <c r="LCY927" s="99"/>
      <c r="LCZ927" s="99"/>
      <c r="LDA927" s="99"/>
      <c r="LDB927" s="99"/>
      <c r="LDC927" s="99"/>
      <c r="LDD927" s="99"/>
      <c r="LDE927" s="99"/>
      <c r="LDF927" s="99"/>
      <c r="LDG927" s="99"/>
      <c r="LDH927" s="99"/>
      <c r="LDI927" s="99"/>
      <c r="LDJ927" s="99"/>
      <c r="LDK927" s="99"/>
      <c r="LDL927" s="99"/>
      <c r="LDM927" s="99"/>
      <c r="LDN927" s="99"/>
      <c r="LDO927" s="99"/>
      <c r="LDP927" s="99"/>
      <c r="LDQ927" s="99"/>
      <c r="LDR927" s="99"/>
      <c r="LDS927" s="99"/>
      <c r="LDT927" s="99"/>
      <c r="LDU927" s="99"/>
      <c r="LDV927" s="99"/>
      <c r="LDW927" s="99"/>
      <c r="LDX927" s="99"/>
      <c r="LDY927" s="99"/>
      <c r="LDZ927" s="99"/>
      <c r="LEA927" s="99"/>
      <c r="LEB927" s="99"/>
      <c r="LEC927" s="99"/>
      <c r="LED927" s="99"/>
      <c r="LEE927" s="99"/>
      <c r="LEF927" s="99"/>
      <c r="LEG927" s="99"/>
      <c r="LEH927" s="99"/>
      <c r="LEI927" s="99"/>
      <c r="LEJ927" s="99"/>
      <c r="LEK927" s="99"/>
      <c r="LEL927" s="99"/>
      <c r="LEM927" s="99"/>
      <c r="LEN927" s="99"/>
      <c r="LEO927" s="99"/>
      <c r="LEP927" s="99"/>
      <c r="LEQ927" s="99"/>
      <c r="LER927" s="99"/>
      <c r="LES927" s="99"/>
      <c r="LET927" s="99"/>
      <c r="LEU927" s="99"/>
      <c r="LEV927" s="99"/>
      <c r="LEW927" s="99"/>
      <c r="LEX927" s="99"/>
      <c r="LEY927" s="99"/>
      <c r="LEZ927" s="99"/>
      <c r="LFA927" s="99"/>
      <c r="LFB927" s="99"/>
      <c r="LFC927" s="99"/>
      <c r="LFD927" s="99"/>
      <c r="LFE927" s="99"/>
      <c r="LFF927" s="99"/>
      <c r="LFG927" s="99"/>
      <c r="LFH927" s="99"/>
      <c r="LFI927" s="99"/>
      <c r="LFJ927" s="99"/>
      <c r="LFK927" s="99"/>
      <c r="LFL927" s="99"/>
      <c r="LFM927" s="99"/>
      <c r="LFN927" s="99"/>
      <c r="LFO927" s="99"/>
      <c r="LFP927" s="99"/>
      <c r="LFQ927" s="99"/>
      <c r="LFR927" s="99"/>
      <c r="LFS927" s="99"/>
      <c r="LFT927" s="99"/>
      <c r="LFU927" s="99"/>
      <c r="LFV927" s="99"/>
      <c r="LFW927" s="99"/>
      <c r="LFX927" s="99"/>
      <c r="LFY927" s="99"/>
      <c r="LFZ927" s="99"/>
      <c r="LGA927" s="99"/>
      <c r="LGB927" s="99"/>
      <c r="LGC927" s="99"/>
      <c r="LGD927" s="99"/>
      <c r="LGE927" s="99"/>
      <c r="LGF927" s="99"/>
      <c r="LGG927" s="99"/>
      <c r="LGH927" s="99"/>
      <c r="LGI927" s="99"/>
      <c r="LGJ927" s="99"/>
      <c r="LGK927" s="99"/>
      <c r="LGL927" s="99"/>
      <c r="LGM927" s="99"/>
      <c r="LGN927" s="99"/>
      <c r="LGO927" s="99"/>
      <c r="LGP927" s="99"/>
      <c r="LGQ927" s="99"/>
      <c r="LGR927" s="99"/>
      <c r="LGS927" s="99"/>
      <c r="LGT927" s="99"/>
      <c r="LGU927" s="99"/>
      <c r="LGV927" s="99"/>
      <c r="LGW927" s="99"/>
      <c r="LGX927" s="99"/>
      <c r="LGY927" s="99"/>
      <c r="LGZ927" s="99"/>
      <c r="LHA927" s="99"/>
      <c r="LHB927" s="99"/>
      <c r="LHC927" s="99"/>
      <c r="LHD927" s="99"/>
      <c r="LHE927" s="99"/>
      <c r="LHF927" s="99"/>
      <c r="LHG927" s="99"/>
      <c r="LHH927" s="99"/>
      <c r="LHI927" s="99"/>
      <c r="LHJ927" s="99"/>
      <c r="LHK927" s="99"/>
      <c r="LHL927" s="99"/>
      <c r="LHM927" s="99"/>
      <c r="LHN927" s="99"/>
      <c r="LHO927" s="99"/>
      <c r="LHP927" s="99"/>
      <c r="LHQ927" s="99"/>
      <c r="LHR927" s="99"/>
      <c r="LHS927" s="99"/>
      <c r="LHT927" s="99"/>
      <c r="LHU927" s="99"/>
      <c r="LHV927" s="99"/>
      <c r="LHW927" s="99"/>
      <c r="LHX927" s="99"/>
      <c r="LHY927" s="99"/>
      <c r="LHZ927" s="99"/>
      <c r="LIA927" s="99"/>
      <c r="LIB927" s="99"/>
      <c r="LIC927" s="99"/>
      <c r="LID927" s="99"/>
      <c r="LIE927" s="99"/>
      <c r="LIF927" s="99"/>
      <c r="LIG927" s="99"/>
      <c r="LIH927" s="99"/>
      <c r="LII927" s="99"/>
      <c r="LIJ927" s="99"/>
      <c r="LIK927" s="99"/>
      <c r="LIL927" s="99"/>
      <c r="LIM927" s="99"/>
      <c r="LIN927" s="99"/>
      <c r="LIO927" s="99"/>
      <c r="LIP927" s="99"/>
      <c r="LIQ927" s="99"/>
      <c r="LIR927" s="99"/>
      <c r="LIS927" s="99"/>
      <c r="LIT927" s="99"/>
      <c r="LIU927" s="99"/>
      <c r="LIV927" s="99"/>
      <c r="LIW927" s="99"/>
      <c r="LIX927" s="99"/>
      <c r="LIY927" s="99"/>
      <c r="LIZ927" s="99"/>
      <c r="LJA927" s="99"/>
      <c r="LJB927" s="99"/>
      <c r="LJC927" s="99"/>
      <c r="LJD927" s="99"/>
      <c r="LJE927" s="99"/>
      <c r="LJF927" s="99"/>
      <c r="LJG927" s="99"/>
      <c r="LJH927" s="99"/>
      <c r="LJI927" s="99"/>
      <c r="LJJ927" s="99"/>
      <c r="LJK927" s="99"/>
      <c r="LJL927" s="99"/>
      <c r="LJM927" s="99"/>
      <c r="LJN927" s="99"/>
      <c r="LJO927" s="99"/>
      <c r="LJP927" s="99"/>
      <c r="LJQ927" s="99"/>
      <c r="LJR927" s="99"/>
      <c r="LJS927" s="99"/>
      <c r="LJT927" s="99"/>
      <c r="LJU927" s="99"/>
      <c r="LJV927" s="99"/>
      <c r="LJW927" s="99"/>
      <c r="LJX927" s="99"/>
      <c r="LJY927" s="99"/>
      <c r="LJZ927" s="99"/>
      <c r="LKA927" s="99"/>
      <c r="LKB927" s="99"/>
      <c r="LKC927" s="99"/>
      <c r="LKD927" s="99"/>
      <c r="LKE927" s="99"/>
      <c r="LKF927" s="99"/>
      <c r="LKG927" s="99"/>
      <c r="LKH927" s="99"/>
      <c r="LKI927" s="99"/>
      <c r="LKJ927" s="99"/>
      <c r="LKK927" s="99"/>
      <c r="LKL927" s="99"/>
      <c r="LKM927" s="99"/>
      <c r="LKN927" s="99"/>
      <c r="LKO927" s="99"/>
      <c r="LKP927" s="99"/>
      <c r="LKQ927" s="99"/>
      <c r="LKR927" s="99"/>
      <c r="LKS927" s="99"/>
      <c r="LKT927" s="99"/>
      <c r="LKU927" s="99"/>
      <c r="LKV927" s="99"/>
      <c r="LKW927" s="99"/>
      <c r="LKX927" s="99"/>
      <c r="LKY927" s="99"/>
      <c r="LKZ927" s="99"/>
      <c r="LLA927" s="99"/>
      <c r="LLB927" s="99"/>
      <c r="LLC927" s="99"/>
      <c r="LLD927" s="99"/>
      <c r="LLE927" s="99"/>
      <c r="LLF927" s="99"/>
      <c r="LLG927" s="99"/>
      <c r="LLH927" s="99"/>
      <c r="LLI927" s="99"/>
      <c r="LLJ927" s="99"/>
      <c r="LLK927" s="99"/>
      <c r="LLL927" s="99"/>
      <c r="LLM927" s="99"/>
      <c r="LLN927" s="99"/>
      <c r="LLO927" s="99"/>
      <c r="LLP927" s="99"/>
      <c r="LLQ927" s="99"/>
      <c r="LLR927" s="99"/>
      <c r="LLS927" s="99"/>
      <c r="LLT927" s="99"/>
      <c r="LLU927" s="99"/>
      <c r="LLV927" s="99"/>
      <c r="LLW927" s="99"/>
      <c r="LLX927" s="99"/>
      <c r="LLY927" s="99"/>
      <c r="LLZ927" s="99"/>
      <c r="LMA927" s="99"/>
      <c r="LMB927" s="99"/>
      <c r="LMC927" s="99"/>
      <c r="LMD927" s="99"/>
      <c r="LME927" s="99"/>
      <c r="LMF927" s="99"/>
      <c r="LMG927" s="99"/>
      <c r="LMH927" s="99"/>
      <c r="LMI927" s="99"/>
      <c r="LMJ927" s="99"/>
      <c r="LMK927" s="99"/>
      <c r="LML927" s="99"/>
      <c r="LMM927" s="99"/>
      <c r="LMN927" s="99"/>
      <c r="LMO927" s="99"/>
      <c r="LMP927" s="99"/>
      <c r="LMQ927" s="99"/>
      <c r="LMR927" s="99"/>
      <c r="LMS927" s="99"/>
      <c r="LMT927" s="99"/>
      <c r="LMU927" s="99"/>
      <c r="LMV927" s="99"/>
      <c r="LMW927" s="99"/>
      <c r="LMX927" s="99"/>
      <c r="LMY927" s="99"/>
      <c r="LMZ927" s="99"/>
      <c r="LNA927" s="99"/>
      <c r="LNB927" s="99"/>
      <c r="LNC927" s="99"/>
      <c r="LND927" s="99"/>
      <c r="LNE927" s="99"/>
      <c r="LNF927" s="99"/>
      <c r="LNG927" s="99"/>
      <c r="LNH927" s="99"/>
      <c r="LNI927" s="99"/>
      <c r="LNJ927" s="99"/>
      <c r="LNK927" s="99"/>
      <c r="LNL927" s="99"/>
      <c r="LNM927" s="99"/>
      <c r="LNN927" s="99"/>
      <c r="LNO927" s="99"/>
      <c r="LNP927" s="99"/>
      <c r="LNQ927" s="99"/>
      <c r="LNR927" s="99"/>
      <c r="LNS927" s="99"/>
      <c r="LNT927" s="99"/>
      <c r="LNU927" s="99"/>
      <c r="LNV927" s="99"/>
      <c r="LNW927" s="99"/>
      <c r="LNX927" s="99"/>
      <c r="LNY927" s="99"/>
      <c r="LNZ927" s="99"/>
      <c r="LOA927" s="99"/>
      <c r="LOB927" s="99"/>
      <c r="LOC927" s="99"/>
      <c r="LOD927" s="99"/>
      <c r="LOE927" s="99"/>
      <c r="LOF927" s="99"/>
      <c r="LOG927" s="99"/>
      <c r="LOH927" s="99"/>
      <c r="LOI927" s="99"/>
      <c r="LOJ927" s="99"/>
      <c r="LOK927" s="99"/>
      <c r="LOL927" s="99"/>
      <c r="LOM927" s="99"/>
      <c r="LON927" s="99"/>
      <c r="LOO927" s="99"/>
      <c r="LOP927" s="99"/>
      <c r="LOQ927" s="99"/>
      <c r="LOR927" s="99"/>
      <c r="LOS927" s="99"/>
      <c r="LOT927" s="99"/>
      <c r="LOU927" s="99"/>
      <c r="LOV927" s="99"/>
      <c r="LOW927" s="99"/>
      <c r="LOX927" s="99"/>
      <c r="LOY927" s="99"/>
      <c r="LOZ927" s="99"/>
      <c r="LPA927" s="99"/>
      <c r="LPB927" s="99"/>
      <c r="LPC927" s="99"/>
      <c r="LPD927" s="99"/>
      <c r="LPE927" s="99"/>
      <c r="LPF927" s="99"/>
      <c r="LPG927" s="99"/>
      <c r="LPH927" s="99"/>
      <c r="LPI927" s="99"/>
      <c r="LPJ927" s="99"/>
      <c r="LPK927" s="99"/>
      <c r="LPL927" s="99"/>
      <c r="LPM927" s="99"/>
      <c r="LPN927" s="99"/>
      <c r="LPO927" s="99"/>
      <c r="LPP927" s="99"/>
      <c r="LPQ927" s="99"/>
      <c r="LPR927" s="99"/>
      <c r="LPS927" s="99"/>
      <c r="LPT927" s="99"/>
      <c r="LPU927" s="99"/>
      <c r="LPV927" s="99"/>
      <c r="LPW927" s="99"/>
      <c r="LPX927" s="99"/>
      <c r="LPY927" s="99"/>
      <c r="LPZ927" s="99"/>
      <c r="LQA927" s="99"/>
      <c r="LQB927" s="99"/>
      <c r="LQC927" s="99"/>
      <c r="LQD927" s="99"/>
      <c r="LQE927" s="99"/>
      <c r="LQF927" s="99"/>
      <c r="LQG927" s="99"/>
      <c r="LQH927" s="99"/>
      <c r="LQI927" s="99"/>
      <c r="LQJ927" s="99"/>
      <c r="LQK927" s="99"/>
      <c r="LQL927" s="99"/>
      <c r="LQM927" s="99"/>
      <c r="LQN927" s="99"/>
      <c r="LQO927" s="99"/>
      <c r="LQP927" s="99"/>
      <c r="LQQ927" s="99"/>
      <c r="LQR927" s="99"/>
      <c r="LQS927" s="99"/>
      <c r="LQT927" s="99"/>
      <c r="LQU927" s="99"/>
      <c r="LQV927" s="99"/>
      <c r="LQW927" s="99"/>
      <c r="LQX927" s="99"/>
      <c r="LQY927" s="99"/>
      <c r="LQZ927" s="99"/>
      <c r="LRA927" s="99"/>
      <c r="LRB927" s="99"/>
      <c r="LRC927" s="99"/>
      <c r="LRD927" s="99"/>
      <c r="LRE927" s="99"/>
      <c r="LRF927" s="99"/>
      <c r="LRG927" s="99"/>
      <c r="LRH927" s="99"/>
      <c r="LRI927" s="99"/>
      <c r="LRJ927" s="99"/>
      <c r="LRK927" s="99"/>
      <c r="LRL927" s="99"/>
      <c r="LRM927" s="99"/>
      <c r="LRN927" s="99"/>
      <c r="LRO927" s="99"/>
      <c r="LRP927" s="99"/>
      <c r="LRQ927" s="99"/>
      <c r="LRR927" s="99"/>
      <c r="LRS927" s="99"/>
      <c r="LRT927" s="99"/>
      <c r="LRU927" s="99"/>
      <c r="LRV927" s="99"/>
      <c r="LRW927" s="99"/>
      <c r="LRX927" s="99"/>
      <c r="LRY927" s="99"/>
      <c r="LRZ927" s="99"/>
      <c r="LSA927" s="99"/>
      <c r="LSB927" s="99"/>
      <c r="LSC927" s="99"/>
      <c r="LSD927" s="99"/>
      <c r="LSE927" s="99"/>
      <c r="LSF927" s="99"/>
      <c r="LSG927" s="99"/>
      <c r="LSH927" s="99"/>
      <c r="LSI927" s="99"/>
      <c r="LSJ927" s="99"/>
      <c r="LSK927" s="99"/>
      <c r="LSL927" s="99"/>
      <c r="LSM927" s="99"/>
      <c r="LSN927" s="99"/>
      <c r="LSO927" s="99"/>
      <c r="LSP927" s="99"/>
      <c r="LSQ927" s="99"/>
      <c r="LSR927" s="99"/>
      <c r="LSS927" s="99"/>
      <c r="LST927" s="99"/>
      <c r="LSU927" s="99"/>
      <c r="LSV927" s="99"/>
      <c r="LSW927" s="99"/>
      <c r="LSX927" s="99"/>
      <c r="LSY927" s="99"/>
      <c r="LSZ927" s="99"/>
      <c r="LTA927" s="99"/>
      <c r="LTB927" s="99"/>
      <c r="LTC927" s="99"/>
      <c r="LTD927" s="99"/>
      <c r="LTE927" s="99"/>
      <c r="LTF927" s="99"/>
      <c r="LTG927" s="99"/>
      <c r="LTH927" s="99"/>
      <c r="LTI927" s="99"/>
      <c r="LTJ927" s="99"/>
      <c r="LTK927" s="99"/>
      <c r="LTL927" s="99"/>
      <c r="LTM927" s="99"/>
      <c r="LTN927" s="99"/>
      <c r="LTO927" s="99"/>
      <c r="LTP927" s="99"/>
      <c r="LTQ927" s="99"/>
      <c r="LTR927" s="99"/>
      <c r="LTS927" s="99"/>
      <c r="LTT927" s="99"/>
      <c r="LTU927" s="99"/>
      <c r="LTV927" s="99"/>
      <c r="LTW927" s="99"/>
      <c r="LTX927" s="99"/>
      <c r="LTY927" s="99"/>
      <c r="LTZ927" s="99"/>
      <c r="LUA927" s="99"/>
      <c r="LUB927" s="99"/>
      <c r="LUC927" s="99"/>
      <c r="LUD927" s="99"/>
      <c r="LUE927" s="99"/>
      <c r="LUF927" s="99"/>
      <c r="LUG927" s="99"/>
      <c r="LUH927" s="99"/>
      <c r="LUI927" s="99"/>
      <c r="LUJ927" s="99"/>
      <c r="LUK927" s="99"/>
      <c r="LUL927" s="99"/>
      <c r="LUM927" s="99"/>
      <c r="LUN927" s="99"/>
      <c r="LUO927" s="99"/>
      <c r="LUP927" s="99"/>
      <c r="LUQ927" s="99"/>
      <c r="LUR927" s="99"/>
      <c r="LUS927" s="99"/>
      <c r="LUT927" s="99"/>
      <c r="LUU927" s="99"/>
      <c r="LUV927" s="99"/>
      <c r="LUW927" s="99"/>
      <c r="LUX927" s="99"/>
      <c r="LUY927" s="99"/>
      <c r="LUZ927" s="99"/>
      <c r="LVA927" s="99"/>
      <c r="LVB927" s="99"/>
      <c r="LVC927" s="99"/>
      <c r="LVD927" s="99"/>
      <c r="LVE927" s="99"/>
      <c r="LVF927" s="99"/>
      <c r="LVG927" s="99"/>
      <c r="LVH927" s="99"/>
      <c r="LVI927" s="99"/>
      <c r="LVJ927" s="99"/>
      <c r="LVK927" s="99"/>
      <c r="LVL927" s="99"/>
      <c r="LVM927" s="99"/>
      <c r="LVN927" s="99"/>
      <c r="LVO927" s="99"/>
      <c r="LVP927" s="99"/>
      <c r="LVQ927" s="99"/>
      <c r="LVR927" s="99"/>
      <c r="LVS927" s="99"/>
      <c r="LVT927" s="99"/>
      <c r="LVU927" s="99"/>
      <c r="LVV927" s="99"/>
      <c r="LVW927" s="99"/>
      <c r="LVX927" s="99"/>
      <c r="LVY927" s="99"/>
      <c r="LVZ927" s="99"/>
      <c r="LWA927" s="99"/>
      <c r="LWB927" s="99"/>
      <c r="LWC927" s="99"/>
      <c r="LWD927" s="99"/>
      <c r="LWE927" s="99"/>
      <c r="LWF927" s="99"/>
      <c r="LWG927" s="99"/>
      <c r="LWH927" s="99"/>
      <c r="LWI927" s="99"/>
      <c r="LWJ927" s="99"/>
      <c r="LWK927" s="99"/>
      <c r="LWL927" s="99"/>
      <c r="LWM927" s="99"/>
      <c r="LWN927" s="99"/>
      <c r="LWO927" s="99"/>
      <c r="LWP927" s="99"/>
      <c r="LWQ927" s="99"/>
      <c r="LWR927" s="99"/>
      <c r="LWS927" s="99"/>
      <c r="LWT927" s="99"/>
      <c r="LWU927" s="99"/>
      <c r="LWV927" s="99"/>
      <c r="LWW927" s="99"/>
      <c r="LWX927" s="99"/>
      <c r="LWY927" s="99"/>
      <c r="LWZ927" s="99"/>
      <c r="LXA927" s="99"/>
      <c r="LXB927" s="99"/>
      <c r="LXC927" s="99"/>
      <c r="LXD927" s="99"/>
      <c r="LXE927" s="99"/>
      <c r="LXF927" s="99"/>
      <c r="LXG927" s="99"/>
      <c r="LXH927" s="99"/>
      <c r="LXI927" s="99"/>
      <c r="LXJ927" s="99"/>
      <c r="LXK927" s="99"/>
      <c r="LXL927" s="99"/>
      <c r="LXM927" s="99"/>
      <c r="LXN927" s="99"/>
      <c r="LXO927" s="99"/>
      <c r="LXP927" s="99"/>
      <c r="LXQ927" s="99"/>
      <c r="LXR927" s="99"/>
      <c r="LXS927" s="99"/>
      <c r="LXT927" s="99"/>
      <c r="LXU927" s="99"/>
      <c r="LXV927" s="99"/>
      <c r="LXW927" s="99"/>
      <c r="LXX927" s="99"/>
      <c r="LXY927" s="99"/>
      <c r="LXZ927" s="99"/>
      <c r="LYA927" s="99"/>
      <c r="LYB927" s="99"/>
      <c r="LYC927" s="99"/>
      <c r="LYD927" s="99"/>
      <c r="LYE927" s="99"/>
      <c r="LYF927" s="99"/>
      <c r="LYG927" s="99"/>
      <c r="LYH927" s="99"/>
      <c r="LYI927" s="99"/>
      <c r="LYJ927" s="99"/>
      <c r="LYK927" s="99"/>
      <c r="LYL927" s="99"/>
      <c r="LYM927" s="99"/>
      <c r="LYN927" s="99"/>
      <c r="LYO927" s="99"/>
      <c r="LYP927" s="99"/>
      <c r="LYQ927" s="99"/>
      <c r="LYR927" s="99"/>
      <c r="LYS927" s="99"/>
      <c r="LYT927" s="99"/>
      <c r="LYU927" s="99"/>
      <c r="LYV927" s="99"/>
      <c r="LYW927" s="99"/>
      <c r="LYX927" s="99"/>
      <c r="LYY927" s="99"/>
      <c r="LYZ927" s="99"/>
      <c r="LZA927" s="99"/>
      <c r="LZB927" s="99"/>
      <c r="LZC927" s="99"/>
      <c r="LZD927" s="99"/>
      <c r="LZE927" s="99"/>
      <c r="LZF927" s="99"/>
      <c r="LZG927" s="99"/>
      <c r="LZH927" s="99"/>
      <c r="LZI927" s="99"/>
      <c r="LZJ927" s="99"/>
      <c r="LZK927" s="99"/>
      <c r="LZL927" s="99"/>
      <c r="LZM927" s="99"/>
      <c r="LZN927" s="99"/>
      <c r="LZO927" s="99"/>
      <c r="LZP927" s="99"/>
      <c r="LZQ927" s="99"/>
      <c r="LZR927" s="99"/>
      <c r="LZS927" s="99"/>
      <c r="LZT927" s="99"/>
      <c r="LZU927" s="99"/>
      <c r="LZV927" s="99"/>
      <c r="LZW927" s="99"/>
      <c r="LZX927" s="99"/>
      <c r="LZY927" s="99"/>
      <c r="LZZ927" s="99"/>
      <c r="MAA927" s="99"/>
      <c r="MAB927" s="99"/>
      <c r="MAC927" s="99"/>
      <c r="MAD927" s="99"/>
      <c r="MAE927" s="99"/>
      <c r="MAF927" s="99"/>
      <c r="MAG927" s="99"/>
      <c r="MAH927" s="99"/>
      <c r="MAI927" s="99"/>
      <c r="MAJ927" s="99"/>
      <c r="MAK927" s="99"/>
      <c r="MAL927" s="99"/>
      <c r="MAM927" s="99"/>
      <c r="MAN927" s="99"/>
      <c r="MAO927" s="99"/>
      <c r="MAP927" s="99"/>
      <c r="MAQ927" s="99"/>
      <c r="MAR927" s="99"/>
      <c r="MAS927" s="99"/>
      <c r="MAT927" s="99"/>
      <c r="MAU927" s="99"/>
      <c r="MAV927" s="99"/>
      <c r="MAW927" s="99"/>
      <c r="MAX927" s="99"/>
      <c r="MAY927" s="99"/>
      <c r="MAZ927" s="99"/>
      <c r="MBA927" s="99"/>
      <c r="MBB927" s="99"/>
      <c r="MBC927" s="99"/>
      <c r="MBD927" s="99"/>
      <c r="MBE927" s="99"/>
      <c r="MBF927" s="99"/>
      <c r="MBG927" s="99"/>
      <c r="MBH927" s="99"/>
      <c r="MBI927" s="99"/>
      <c r="MBJ927" s="99"/>
      <c r="MBK927" s="99"/>
      <c r="MBL927" s="99"/>
      <c r="MBM927" s="99"/>
      <c r="MBN927" s="99"/>
      <c r="MBO927" s="99"/>
      <c r="MBP927" s="99"/>
      <c r="MBQ927" s="99"/>
      <c r="MBR927" s="99"/>
      <c r="MBS927" s="99"/>
      <c r="MBT927" s="99"/>
      <c r="MBU927" s="99"/>
      <c r="MBV927" s="99"/>
      <c r="MBW927" s="99"/>
      <c r="MBX927" s="99"/>
      <c r="MBY927" s="99"/>
      <c r="MBZ927" s="99"/>
      <c r="MCA927" s="99"/>
      <c r="MCB927" s="99"/>
      <c r="MCC927" s="99"/>
      <c r="MCD927" s="99"/>
      <c r="MCE927" s="99"/>
      <c r="MCF927" s="99"/>
      <c r="MCG927" s="99"/>
      <c r="MCH927" s="99"/>
      <c r="MCI927" s="99"/>
      <c r="MCJ927" s="99"/>
      <c r="MCK927" s="99"/>
      <c r="MCL927" s="99"/>
      <c r="MCM927" s="99"/>
      <c r="MCN927" s="99"/>
      <c r="MCO927" s="99"/>
      <c r="MCP927" s="99"/>
      <c r="MCQ927" s="99"/>
      <c r="MCR927" s="99"/>
      <c r="MCS927" s="99"/>
      <c r="MCT927" s="99"/>
      <c r="MCU927" s="99"/>
      <c r="MCV927" s="99"/>
      <c r="MCW927" s="99"/>
      <c r="MCX927" s="99"/>
      <c r="MCY927" s="99"/>
      <c r="MCZ927" s="99"/>
      <c r="MDA927" s="99"/>
      <c r="MDB927" s="99"/>
      <c r="MDC927" s="99"/>
      <c r="MDD927" s="99"/>
      <c r="MDE927" s="99"/>
      <c r="MDF927" s="99"/>
      <c r="MDG927" s="99"/>
      <c r="MDH927" s="99"/>
      <c r="MDI927" s="99"/>
      <c r="MDJ927" s="99"/>
      <c r="MDK927" s="99"/>
      <c r="MDL927" s="99"/>
      <c r="MDM927" s="99"/>
      <c r="MDN927" s="99"/>
      <c r="MDO927" s="99"/>
      <c r="MDP927" s="99"/>
      <c r="MDQ927" s="99"/>
      <c r="MDR927" s="99"/>
      <c r="MDS927" s="99"/>
      <c r="MDT927" s="99"/>
      <c r="MDU927" s="99"/>
      <c r="MDV927" s="99"/>
      <c r="MDW927" s="99"/>
      <c r="MDX927" s="99"/>
      <c r="MDY927" s="99"/>
      <c r="MDZ927" s="99"/>
      <c r="MEA927" s="99"/>
      <c r="MEB927" s="99"/>
      <c r="MEC927" s="99"/>
      <c r="MED927" s="99"/>
      <c r="MEE927" s="99"/>
      <c r="MEF927" s="99"/>
      <c r="MEG927" s="99"/>
      <c r="MEH927" s="99"/>
      <c r="MEI927" s="99"/>
      <c r="MEJ927" s="99"/>
      <c r="MEK927" s="99"/>
      <c r="MEL927" s="99"/>
      <c r="MEM927" s="99"/>
      <c r="MEN927" s="99"/>
      <c r="MEO927" s="99"/>
      <c r="MEP927" s="99"/>
      <c r="MEQ927" s="99"/>
      <c r="MER927" s="99"/>
      <c r="MES927" s="99"/>
      <c r="MET927" s="99"/>
      <c r="MEU927" s="99"/>
      <c r="MEV927" s="99"/>
      <c r="MEW927" s="99"/>
      <c r="MEX927" s="99"/>
      <c r="MEY927" s="99"/>
      <c r="MEZ927" s="99"/>
      <c r="MFA927" s="99"/>
      <c r="MFB927" s="99"/>
      <c r="MFC927" s="99"/>
      <c r="MFD927" s="99"/>
      <c r="MFE927" s="99"/>
      <c r="MFF927" s="99"/>
      <c r="MFG927" s="99"/>
      <c r="MFH927" s="99"/>
      <c r="MFI927" s="99"/>
      <c r="MFJ927" s="99"/>
      <c r="MFK927" s="99"/>
      <c r="MFL927" s="99"/>
      <c r="MFM927" s="99"/>
      <c r="MFN927" s="99"/>
      <c r="MFO927" s="99"/>
      <c r="MFP927" s="99"/>
      <c r="MFQ927" s="99"/>
      <c r="MFR927" s="99"/>
      <c r="MFS927" s="99"/>
      <c r="MFT927" s="99"/>
      <c r="MFU927" s="99"/>
      <c r="MFV927" s="99"/>
      <c r="MFW927" s="99"/>
      <c r="MFX927" s="99"/>
      <c r="MFY927" s="99"/>
      <c r="MFZ927" s="99"/>
      <c r="MGA927" s="99"/>
      <c r="MGB927" s="99"/>
      <c r="MGC927" s="99"/>
      <c r="MGD927" s="99"/>
      <c r="MGE927" s="99"/>
      <c r="MGF927" s="99"/>
      <c r="MGG927" s="99"/>
      <c r="MGH927" s="99"/>
      <c r="MGI927" s="99"/>
      <c r="MGJ927" s="99"/>
      <c r="MGK927" s="99"/>
      <c r="MGL927" s="99"/>
      <c r="MGM927" s="99"/>
      <c r="MGN927" s="99"/>
      <c r="MGO927" s="99"/>
      <c r="MGP927" s="99"/>
      <c r="MGQ927" s="99"/>
      <c r="MGR927" s="99"/>
      <c r="MGS927" s="99"/>
      <c r="MGT927" s="99"/>
      <c r="MGU927" s="99"/>
      <c r="MGV927" s="99"/>
      <c r="MGW927" s="99"/>
      <c r="MGX927" s="99"/>
      <c r="MGY927" s="99"/>
      <c r="MGZ927" s="99"/>
      <c r="MHA927" s="99"/>
      <c r="MHB927" s="99"/>
      <c r="MHC927" s="99"/>
      <c r="MHD927" s="99"/>
      <c r="MHE927" s="99"/>
      <c r="MHF927" s="99"/>
      <c r="MHG927" s="99"/>
      <c r="MHH927" s="99"/>
      <c r="MHI927" s="99"/>
      <c r="MHJ927" s="99"/>
      <c r="MHK927" s="99"/>
      <c r="MHL927" s="99"/>
      <c r="MHM927" s="99"/>
      <c r="MHN927" s="99"/>
      <c r="MHO927" s="99"/>
      <c r="MHP927" s="99"/>
      <c r="MHQ927" s="99"/>
      <c r="MHR927" s="99"/>
      <c r="MHS927" s="99"/>
      <c r="MHT927" s="99"/>
      <c r="MHU927" s="99"/>
      <c r="MHV927" s="99"/>
      <c r="MHW927" s="99"/>
      <c r="MHX927" s="99"/>
      <c r="MHY927" s="99"/>
      <c r="MHZ927" s="99"/>
      <c r="MIA927" s="99"/>
      <c r="MIB927" s="99"/>
      <c r="MIC927" s="99"/>
      <c r="MID927" s="99"/>
      <c r="MIE927" s="99"/>
      <c r="MIF927" s="99"/>
      <c r="MIG927" s="99"/>
      <c r="MIH927" s="99"/>
      <c r="MII927" s="99"/>
      <c r="MIJ927" s="99"/>
      <c r="MIK927" s="99"/>
      <c r="MIL927" s="99"/>
      <c r="MIM927" s="99"/>
      <c r="MIN927" s="99"/>
      <c r="MIO927" s="99"/>
      <c r="MIP927" s="99"/>
      <c r="MIQ927" s="99"/>
      <c r="MIR927" s="99"/>
      <c r="MIS927" s="99"/>
      <c r="MIT927" s="99"/>
      <c r="MIU927" s="99"/>
      <c r="MIV927" s="99"/>
      <c r="MIW927" s="99"/>
      <c r="MIX927" s="99"/>
      <c r="MIY927" s="99"/>
      <c r="MIZ927" s="99"/>
      <c r="MJA927" s="99"/>
      <c r="MJB927" s="99"/>
      <c r="MJC927" s="99"/>
      <c r="MJD927" s="99"/>
      <c r="MJE927" s="99"/>
      <c r="MJF927" s="99"/>
      <c r="MJG927" s="99"/>
      <c r="MJH927" s="99"/>
      <c r="MJI927" s="99"/>
      <c r="MJJ927" s="99"/>
      <c r="MJK927" s="99"/>
      <c r="MJL927" s="99"/>
      <c r="MJM927" s="99"/>
      <c r="MJN927" s="99"/>
      <c r="MJO927" s="99"/>
      <c r="MJP927" s="99"/>
      <c r="MJQ927" s="99"/>
      <c r="MJR927" s="99"/>
      <c r="MJS927" s="99"/>
      <c r="MJT927" s="99"/>
      <c r="MJU927" s="99"/>
      <c r="MJV927" s="99"/>
      <c r="MJW927" s="99"/>
      <c r="MJX927" s="99"/>
      <c r="MJY927" s="99"/>
      <c r="MJZ927" s="99"/>
      <c r="MKA927" s="99"/>
      <c r="MKB927" s="99"/>
      <c r="MKC927" s="99"/>
      <c r="MKD927" s="99"/>
      <c r="MKE927" s="99"/>
      <c r="MKF927" s="99"/>
      <c r="MKG927" s="99"/>
      <c r="MKH927" s="99"/>
      <c r="MKI927" s="99"/>
      <c r="MKJ927" s="99"/>
      <c r="MKK927" s="99"/>
      <c r="MKL927" s="99"/>
      <c r="MKM927" s="99"/>
      <c r="MKN927" s="99"/>
      <c r="MKO927" s="99"/>
      <c r="MKP927" s="99"/>
      <c r="MKQ927" s="99"/>
      <c r="MKR927" s="99"/>
      <c r="MKS927" s="99"/>
      <c r="MKT927" s="99"/>
      <c r="MKU927" s="99"/>
      <c r="MKV927" s="99"/>
      <c r="MKW927" s="99"/>
      <c r="MKX927" s="99"/>
      <c r="MKY927" s="99"/>
      <c r="MKZ927" s="99"/>
      <c r="MLA927" s="99"/>
      <c r="MLB927" s="99"/>
      <c r="MLC927" s="99"/>
      <c r="MLD927" s="99"/>
      <c r="MLE927" s="99"/>
      <c r="MLF927" s="99"/>
      <c r="MLG927" s="99"/>
      <c r="MLH927" s="99"/>
      <c r="MLI927" s="99"/>
      <c r="MLJ927" s="99"/>
      <c r="MLK927" s="99"/>
      <c r="MLL927" s="99"/>
      <c r="MLM927" s="99"/>
      <c r="MLN927" s="99"/>
      <c r="MLO927" s="99"/>
      <c r="MLP927" s="99"/>
      <c r="MLQ927" s="99"/>
      <c r="MLR927" s="99"/>
      <c r="MLS927" s="99"/>
      <c r="MLT927" s="99"/>
      <c r="MLU927" s="99"/>
      <c r="MLV927" s="99"/>
      <c r="MLW927" s="99"/>
      <c r="MLX927" s="99"/>
      <c r="MLY927" s="99"/>
      <c r="MLZ927" s="99"/>
      <c r="MMA927" s="99"/>
      <c r="MMB927" s="99"/>
      <c r="MMC927" s="99"/>
      <c r="MMD927" s="99"/>
      <c r="MME927" s="99"/>
      <c r="MMF927" s="99"/>
      <c r="MMG927" s="99"/>
      <c r="MMH927" s="99"/>
      <c r="MMI927" s="99"/>
      <c r="MMJ927" s="99"/>
      <c r="MMK927" s="99"/>
      <c r="MML927" s="99"/>
      <c r="MMM927" s="99"/>
      <c r="MMN927" s="99"/>
      <c r="MMO927" s="99"/>
      <c r="MMP927" s="99"/>
      <c r="MMQ927" s="99"/>
      <c r="MMR927" s="99"/>
      <c r="MMS927" s="99"/>
      <c r="MMT927" s="99"/>
      <c r="MMU927" s="99"/>
      <c r="MMV927" s="99"/>
      <c r="MMW927" s="99"/>
      <c r="MMX927" s="99"/>
      <c r="MMY927" s="99"/>
      <c r="MMZ927" s="99"/>
      <c r="MNA927" s="99"/>
      <c r="MNB927" s="99"/>
      <c r="MNC927" s="99"/>
      <c r="MND927" s="99"/>
      <c r="MNE927" s="99"/>
      <c r="MNF927" s="99"/>
      <c r="MNG927" s="99"/>
      <c r="MNH927" s="99"/>
      <c r="MNI927" s="99"/>
      <c r="MNJ927" s="99"/>
      <c r="MNK927" s="99"/>
      <c r="MNL927" s="99"/>
      <c r="MNM927" s="99"/>
      <c r="MNN927" s="99"/>
      <c r="MNO927" s="99"/>
      <c r="MNP927" s="99"/>
      <c r="MNQ927" s="99"/>
      <c r="MNR927" s="99"/>
      <c r="MNS927" s="99"/>
      <c r="MNT927" s="99"/>
      <c r="MNU927" s="99"/>
      <c r="MNV927" s="99"/>
      <c r="MNW927" s="99"/>
      <c r="MNX927" s="99"/>
      <c r="MNY927" s="99"/>
      <c r="MNZ927" s="99"/>
      <c r="MOA927" s="99"/>
      <c r="MOB927" s="99"/>
      <c r="MOC927" s="99"/>
      <c r="MOD927" s="99"/>
      <c r="MOE927" s="99"/>
      <c r="MOF927" s="99"/>
      <c r="MOG927" s="99"/>
      <c r="MOH927" s="99"/>
      <c r="MOI927" s="99"/>
      <c r="MOJ927" s="99"/>
      <c r="MOK927" s="99"/>
      <c r="MOL927" s="99"/>
      <c r="MOM927" s="99"/>
      <c r="MON927" s="99"/>
      <c r="MOO927" s="99"/>
      <c r="MOP927" s="99"/>
      <c r="MOQ927" s="99"/>
      <c r="MOR927" s="99"/>
      <c r="MOS927" s="99"/>
      <c r="MOT927" s="99"/>
      <c r="MOU927" s="99"/>
      <c r="MOV927" s="99"/>
      <c r="MOW927" s="99"/>
      <c r="MOX927" s="99"/>
      <c r="MOY927" s="99"/>
      <c r="MOZ927" s="99"/>
      <c r="MPA927" s="99"/>
      <c r="MPB927" s="99"/>
      <c r="MPC927" s="99"/>
      <c r="MPD927" s="99"/>
      <c r="MPE927" s="99"/>
      <c r="MPF927" s="99"/>
      <c r="MPG927" s="99"/>
      <c r="MPH927" s="99"/>
      <c r="MPI927" s="99"/>
      <c r="MPJ927" s="99"/>
      <c r="MPK927" s="99"/>
      <c r="MPL927" s="99"/>
      <c r="MPM927" s="99"/>
      <c r="MPN927" s="99"/>
      <c r="MPO927" s="99"/>
      <c r="MPP927" s="99"/>
      <c r="MPQ927" s="99"/>
      <c r="MPR927" s="99"/>
      <c r="MPS927" s="99"/>
      <c r="MPT927" s="99"/>
      <c r="MPU927" s="99"/>
      <c r="MPV927" s="99"/>
      <c r="MPW927" s="99"/>
      <c r="MPX927" s="99"/>
      <c r="MPY927" s="99"/>
      <c r="MPZ927" s="99"/>
      <c r="MQA927" s="99"/>
      <c r="MQB927" s="99"/>
      <c r="MQC927" s="99"/>
      <c r="MQD927" s="99"/>
      <c r="MQE927" s="99"/>
      <c r="MQF927" s="99"/>
      <c r="MQG927" s="99"/>
      <c r="MQH927" s="99"/>
      <c r="MQI927" s="99"/>
      <c r="MQJ927" s="99"/>
      <c r="MQK927" s="99"/>
      <c r="MQL927" s="99"/>
      <c r="MQM927" s="99"/>
      <c r="MQN927" s="99"/>
      <c r="MQO927" s="99"/>
      <c r="MQP927" s="99"/>
      <c r="MQQ927" s="99"/>
      <c r="MQR927" s="99"/>
      <c r="MQS927" s="99"/>
      <c r="MQT927" s="99"/>
      <c r="MQU927" s="99"/>
      <c r="MQV927" s="99"/>
      <c r="MQW927" s="99"/>
      <c r="MQX927" s="99"/>
      <c r="MQY927" s="99"/>
      <c r="MQZ927" s="99"/>
      <c r="MRA927" s="99"/>
      <c r="MRB927" s="99"/>
      <c r="MRC927" s="99"/>
      <c r="MRD927" s="99"/>
      <c r="MRE927" s="99"/>
      <c r="MRF927" s="99"/>
      <c r="MRG927" s="99"/>
      <c r="MRH927" s="99"/>
      <c r="MRI927" s="99"/>
      <c r="MRJ927" s="99"/>
      <c r="MRK927" s="99"/>
      <c r="MRL927" s="99"/>
      <c r="MRM927" s="99"/>
      <c r="MRN927" s="99"/>
      <c r="MRO927" s="99"/>
      <c r="MRP927" s="99"/>
      <c r="MRQ927" s="99"/>
      <c r="MRR927" s="99"/>
      <c r="MRS927" s="99"/>
      <c r="MRT927" s="99"/>
      <c r="MRU927" s="99"/>
      <c r="MRV927" s="99"/>
      <c r="MRW927" s="99"/>
      <c r="MRX927" s="99"/>
      <c r="MRY927" s="99"/>
      <c r="MRZ927" s="99"/>
      <c r="MSA927" s="99"/>
      <c r="MSB927" s="99"/>
      <c r="MSC927" s="99"/>
      <c r="MSD927" s="99"/>
      <c r="MSE927" s="99"/>
      <c r="MSF927" s="99"/>
      <c r="MSG927" s="99"/>
      <c r="MSH927" s="99"/>
      <c r="MSI927" s="99"/>
      <c r="MSJ927" s="99"/>
      <c r="MSK927" s="99"/>
      <c r="MSL927" s="99"/>
      <c r="MSM927" s="99"/>
      <c r="MSN927" s="99"/>
      <c r="MSO927" s="99"/>
      <c r="MSP927" s="99"/>
      <c r="MSQ927" s="99"/>
      <c r="MSR927" s="99"/>
      <c r="MSS927" s="99"/>
      <c r="MST927" s="99"/>
      <c r="MSU927" s="99"/>
      <c r="MSV927" s="99"/>
      <c r="MSW927" s="99"/>
      <c r="MSX927" s="99"/>
      <c r="MSY927" s="99"/>
      <c r="MSZ927" s="99"/>
      <c r="MTA927" s="99"/>
      <c r="MTB927" s="99"/>
      <c r="MTC927" s="99"/>
      <c r="MTD927" s="99"/>
      <c r="MTE927" s="99"/>
      <c r="MTF927" s="99"/>
      <c r="MTG927" s="99"/>
      <c r="MTH927" s="99"/>
      <c r="MTI927" s="99"/>
      <c r="MTJ927" s="99"/>
      <c r="MTK927" s="99"/>
      <c r="MTL927" s="99"/>
      <c r="MTM927" s="99"/>
      <c r="MTN927" s="99"/>
      <c r="MTO927" s="99"/>
      <c r="MTP927" s="99"/>
      <c r="MTQ927" s="99"/>
      <c r="MTR927" s="99"/>
      <c r="MTS927" s="99"/>
      <c r="MTT927" s="99"/>
      <c r="MTU927" s="99"/>
      <c r="MTV927" s="99"/>
      <c r="MTW927" s="99"/>
      <c r="MTX927" s="99"/>
      <c r="MTY927" s="99"/>
      <c r="MTZ927" s="99"/>
      <c r="MUA927" s="99"/>
      <c r="MUB927" s="99"/>
      <c r="MUC927" s="99"/>
      <c r="MUD927" s="99"/>
      <c r="MUE927" s="99"/>
      <c r="MUF927" s="99"/>
      <c r="MUG927" s="99"/>
      <c r="MUH927" s="99"/>
      <c r="MUI927" s="99"/>
      <c r="MUJ927" s="99"/>
      <c r="MUK927" s="99"/>
      <c r="MUL927" s="99"/>
      <c r="MUM927" s="99"/>
      <c r="MUN927" s="99"/>
      <c r="MUO927" s="99"/>
      <c r="MUP927" s="99"/>
      <c r="MUQ927" s="99"/>
      <c r="MUR927" s="99"/>
      <c r="MUS927" s="99"/>
      <c r="MUT927" s="99"/>
      <c r="MUU927" s="99"/>
      <c r="MUV927" s="99"/>
      <c r="MUW927" s="99"/>
      <c r="MUX927" s="99"/>
      <c r="MUY927" s="99"/>
      <c r="MUZ927" s="99"/>
      <c r="MVA927" s="99"/>
      <c r="MVB927" s="99"/>
      <c r="MVC927" s="99"/>
      <c r="MVD927" s="99"/>
      <c r="MVE927" s="99"/>
      <c r="MVF927" s="99"/>
      <c r="MVG927" s="99"/>
      <c r="MVH927" s="99"/>
      <c r="MVI927" s="99"/>
      <c r="MVJ927" s="99"/>
      <c r="MVK927" s="99"/>
      <c r="MVL927" s="99"/>
      <c r="MVM927" s="99"/>
      <c r="MVN927" s="99"/>
      <c r="MVO927" s="99"/>
      <c r="MVP927" s="99"/>
      <c r="MVQ927" s="99"/>
      <c r="MVR927" s="99"/>
      <c r="MVS927" s="99"/>
      <c r="MVT927" s="99"/>
      <c r="MVU927" s="99"/>
      <c r="MVV927" s="99"/>
      <c r="MVW927" s="99"/>
      <c r="MVX927" s="99"/>
      <c r="MVY927" s="99"/>
      <c r="MVZ927" s="99"/>
      <c r="MWA927" s="99"/>
      <c r="MWB927" s="99"/>
      <c r="MWC927" s="99"/>
      <c r="MWD927" s="99"/>
      <c r="MWE927" s="99"/>
      <c r="MWF927" s="99"/>
      <c r="MWG927" s="99"/>
      <c r="MWH927" s="99"/>
      <c r="MWI927" s="99"/>
      <c r="MWJ927" s="99"/>
      <c r="MWK927" s="99"/>
      <c r="MWL927" s="99"/>
      <c r="MWM927" s="99"/>
      <c r="MWN927" s="99"/>
      <c r="MWO927" s="99"/>
      <c r="MWP927" s="99"/>
      <c r="MWQ927" s="99"/>
      <c r="MWR927" s="99"/>
      <c r="MWS927" s="99"/>
      <c r="MWT927" s="99"/>
      <c r="MWU927" s="99"/>
      <c r="MWV927" s="99"/>
      <c r="MWW927" s="99"/>
      <c r="MWX927" s="99"/>
      <c r="MWY927" s="99"/>
      <c r="MWZ927" s="99"/>
      <c r="MXA927" s="99"/>
      <c r="MXB927" s="99"/>
      <c r="MXC927" s="99"/>
      <c r="MXD927" s="99"/>
      <c r="MXE927" s="99"/>
      <c r="MXF927" s="99"/>
      <c r="MXG927" s="99"/>
      <c r="MXH927" s="99"/>
      <c r="MXI927" s="99"/>
      <c r="MXJ927" s="99"/>
      <c r="MXK927" s="99"/>
      <c r="MXL927" s="99"/>
      <c r="MXM927" s="99"/>
      <c r="MXN927" s="99"/>
      <c r="MXO927" s="99"/>
      <c r="MXP927" s="99"/>
      <c r="MXQ927" s="99"/>
      <c r="MXR927" s="99"/>
      <c r="MXS927" s="99"/>
      <c r="MXT927" s="99"/>
      <c r="MXU927" s="99"/>
      <c r="MXV927" s="99"/>
      <c r="MXW927" s="99"/>
      <c r="MXX927" s="99"/>
      <c r="MXY927" s="99"/>
      <c r="MXZ927" s="99"/>
      <c r="MYA927" s="99"/>
      <c r="MYB927" s="99"/>
      <c r="MYC927" s="99"/>
      <c r="MYD927" s="99"/>
      <c r="MYE927" s="99"/>
      <c r="MYF927" s="99"/>
      <c r="MYG927" s="99"/>
      <c r="MYH927" s="99"/>
      <c r="MYI927" s="99"/>
      <c r="MYJ927" s="99"/>
      <c r="MYK927" s="99"/>
      <c r="MYL927" s="99"/>
      <c r="MYM927" s="99"/>
      <c r="MYN927" s="99"/>
      <c r="MYO927" s="99"/>
      <c r="MYP927" s="99"/>
      <c r="MYQ927" s="99"/>
      <c r="MYR927" s="99"/>
      <c r="MYS927" s="99"/>
      <c r="MYT927" s="99"/>
      <c r="MYU927" s="99"/>
      <c r="MYV927" s="99"/>
      <c r="MYW927" s="99"/>
      <c r="MYX927" s="99"/>
      <c r="MYY927" s="99"/>
      <c r="MYZ927" s="99"/>
      <c r="MZA927" s="99"/>
      <c r="MZB927" s="99"/>
      <c r="MZC927" s="99"/>
      <c r="MZD927" s="99"/>
      <c r="MZE927" s="99"/>
      <c r="MZF927" s="99"/>
      <c r="MZG927" s="99"/>
      <c r="MZH927" s="99"/>
      <c r="MZI927" s="99"/>
      <c r="MZJ927" s="99"/>
      <c r="MZK927" s="99"/>
      <c r="MZL927" s="99"/>
      <c r="MZM927" s="99"/>
      <c r="MZN927" s="99"/>
      <c r="MZO927" s="99"/>
      <c r="MZP927" s="99"/>
      <c r="MZQ927" s="99"/>
      <c r="MZR927" s="99"/>
      <c r="MZS927" s="99"/>
      <c r="MZT927" s="99"/>
      <c r="MZU927" s="99"/>
      <c r="MZV927" s="99"/>
      <c r="MZW927" s="99"/>
      <c r="MZX927" s="99"/>
      <c r="MZY927" s="99"/>
      <c r="MZZ927" s="99"/>
      <c r="NAA927" s="99"/>
      <c r="NAB927" s="99"/>
      <c r="NAC927" s="99"/>
      <c r="NAD927" s="99"/>
      <c r="NAE927" s="99"/>
      <c r="NAF927" s="99"/>
      <c r="NAG927" s="99"/>
      <c r="NAH927" s="99"/>
      <c r="NAI927" s="99"/>
      <c r="NAJ927" s="99"/>
      <c r="NAK927" s="99"/>
      <c r="NAL927" s="99"/>
      <c r="NAM927" s="99"/>
      <c r="NAN927" s="99"/>
      <c r="NAO927" s="99"/>
      <c r="NAP927" s="99"/>
      <c r="NAQ927" s="99"/>
      <c r="NAR927" s="99"/>
      <c r="NAS927" s="99"/>
      <c r="NAT927" s="99"/>
      <c r="NAU927" s="99"/>
      <c r="NAV927" s="99"/>
      <c r="NAW927" s="99"/>
      <c r="NAX927" s="99"/>
      <c r="NAY927" s="99"/>
      <c r="NAZ927" s="99"/>
      <c r="NBA927" s="99"/>
      <c r="NBB927" s="99"/>
      <c r="NBC927" s="99"/>
      <c r="NBD927" s="99"/>
      <c r="NBE927" s="99"/>
      <c r="NBF927" s="99"/>
      <c r="NBG927" s="99"/>
      <c r="NBH927" s="99"/>
      <c r="NBI927" s="99"/>
      <c r="NBJ927" s="99"/>
      <c r="NBK927" s="99"/>
      <c r="NBL927" s="99"/>
      <c r="NBM927" s="99"/>
      <c r="NBN927" s="99"/>
      <c r="NBO927" s="99"/>
      <c r="NBP927" s="99"/>
      <c r="NBQ927" s="99"/>
      <c r="NBR927" s="99"/>
      <c r="NBS927" s="99"/>
      <c r="NBT927" s="99"/>
      <c r="NBU927" s="99"/>
      <c r="NBV927" s="99"/>
      <c r="NBW927" s="99"/>
      <c r="NBX927" s="99"/>
      <c r="NBY927" s="99"/>
      <c r="NBZ927" s="99"/>
      <c r="NCA927" s="99"/>
      <c r="NCB927" s="99"/>
      <c r="NCC927" s="99"/>
      <c r="NCD927" s="99"/>
      <c r="NCE927" s="99"/>
      <c r="NCF927" s="99"/>
      <c r="NCG927" s="99"/>
      <c r="NCH927" s="99"/>
      <c r="NCI927" s="99"/>
      <c r="NCJ927" s="99"/>
      <c r="NCK927" s="99"/>
      <c r="NCL927" s="99"/>
      <c r="NCM927" s="99"/>
      <c r="NCN927" s="99"/>
      <c r="NCO927" s="99"/>
      <c r="NCP927" s="99"/>
      <c r="NCQ927" s="99"/>
      <c r="NCR927" s="99"/>
      <c r="NCS927" s="99"/>
      <c r="NCT927" s="99"/>
      <c r="NCU927" s="99"/>
      <c r="NCV927" s="99"/>
      <c r="NCW927" s="99"/>
      <c r="NCX927" s="99"/>
      <c r="NCY927" s="99"/>
      <c r="NCZ927" s="99"/>
      <c r="NDA927" s="99"/>
      <c r="NDB927" s="99"/>
      <c r="NDC927" s="99"/>
      <c r="NDD927" s="99"/>
      <c r="NDE927" s="99"/>
      <c r="NDF927" s="99"/>
      <c r="NDG927" s="99"/>
      <c r="NDH927" s="99"/>
      <c r="NDI927" s="99"/>
      <c r="NDJ927" s="99"/>
      <c r="NDK927" s="99"/>
      <c r="NDL927" s="99"/>
      <c r="NDM927" s="99"/>
      <c r="NDN927" s="99"/>
      <c r="NDO927" s="99"/>
      <c r="NDP927" s="99"/>
      <c r="NDQ927" s="99"/>
      <c r="NDR927" s="99"/>
      <c r="NDS927" s="99"/>
      <c r="NDT927" s="99"/>
      <c r="NDU927" s="99"/>
      <c r="NDV927" s="99"/>
      <c r="NDW927" s="99"/>
      <c r="NDX927" s="99"/>
      <c r="NDY927" s="99"/>
      <c r="NDZ927" s="99"/>
      <c r="NEA927" s="99"/>
      <c r="NEB927" s="99"/>
      <c r="NEC927" s="99"/>
      <c r="NED927" s="99"/>
      <c r="NEE927" s="99"/>
      <c r="NEF927" s="99"/>
      <c r="NEG927" s="99"/>
      <c r="NEH927" s="99"/>
      <c r="NEI927" s="99"/>
      <c r="NEJ927" s="99"/>
      <c r="NEK927" s="99"/>
      <c r="NEL927" s="99"/>
      <c r="NEM927" s="99"/>
      <c r="NEN927" s="99"/>
      <c r="NEO927" s="99"/>
      <c r="NEP927" s="99"/>
      <c r="NEQ927" s="99"/>
      <c r="NER927" s="99"/>
      <c r="NES927" s="99"/>
      <c r="NET927" s="99"/>
      <c r="NEU927" s="99"/>
      <c r="NEV927" s="99"/>
      <c r="NEW927" s="99"/>
      <c r="NEX927" s="99"/>
      <c r="NEY927" s="99"/>
      <c r="NEZ927" s="99"/>
      <c r="NFA927" s="99"/>
      <c r="NFB927" s="99"/>
      <c r="NFC927" s="99"/>
      <c r="NFD927" s="99"/>
      <c r="NFE927" s="99"/>
      <c r="NFF927" s="99"/>
      <c r="NFG927" s="99"/>
      <c r="NFH927" s="99"/>
      <c r="NFI927" s="99"/>
      <c r="NFJ927" s="99"/>
      <c r="NFK927" s="99"/>
      <c r="NFL927" s="99"/>
      <c r="NFM927" s="99"/>
      <c r="NFN927" s="99"/>
      <c r="NFO927" s="99"/>
      <c r="NFP927" s="99"/>
      <c r="NFQ927" s="99"/>
      <c r="NFR927" s="99"/>
      <c r="NFS927" s="99"/>
      <c r="NFT927" s="99"/>
      <c r="NFU927" s="99"/>
      <c r="NFV927" s="99"/>
      <c r="NFW927" s="99"/>
      <c r="NFX927" s="99"/>
      <c r="NFY927" s="99"/>
      <c r="NFZ927" s="99"/>
      <c r="NGA927" s="99"/>
      <c r="NGB927" s="99"/>
      <c r="NGC927" s="99"/>
      <c r="NGD927" s="99"/>
      <c r="NGE927" s="99"/>
      <c r="NGF927" s="99"/>
      <c r="NGG927" s="99"/>
      <c r="NGH927" s="99"/>
      <c r="NGI927" s="99"/>
      <c r="NGJ927" s="99"/>
      <c r="NGK927" s="99"/>
      <c r="NGL927" s="99"/>
      <c r="NGM927" s="99"/>
      <c r="NGN927" s="99"/>
      <c r="NGO927" s="99"/>
      <c r="NGP927" s="99"/>
      <c r="NGQ927" s="99"/>
      <c r="NGR927" s="99"/>
      <c r="NGS927" s="99"/>
      <c r="NGT927" s="99"/>
      <c r="NGU927" s="99"/>
      <c r="NGV927" s="99"/>
      <c r="NGW927" s="99"/>
      <c r="NGX927" s="99"/>
      <c r="NGY927" s="99"/>
      <c r="NGZ927" s="99"/>
      <c r="NHA927" s="99"/>
      <c r="NHB927" s="99"/>
      <c r="NHC927" s="99"/>
      <c r="NHD927" s="99"/>
      <c r="NHE927" s="99"/>
      <c r="NHF927" s="99"/>
      <c r="NHG927" s="99"/>
      <c r="NHH927" s="99"/>
      <c r="NHI927" s="99"/>
      <c r="NHJ927" s="99"/>
      <c r="NHK927" s="99"/>
      <c r="NHL927" s="99"/>
      <c r="NHM927" s="99"/>
      <c r="NHN927" s="99"/>
      <c r="NHO927" s="99"/>
      <c r="NHP927" s="99"/>
      <c r="NHQ927" s="99"/>
      <c r="NHR927" s="99"/>
      <c r="NHS927" s="99"/>
      <c r="NHT927" s="99"/>
      <c r="NHU927" s="99"/>
      <c r="NHV927" s="99"/>
      <c r="NHW927" s="99"/>
      <c r="NHX927" s="99"/>
      <c r="NHY927" s="99"/>
      <c r="NHZ927" s="99"/>
      <c r="NIA927" s="99"/>
      <c r="NIB927" s="99"/>
      <c r="NIC927" s="99"/>
      <c r="NID927" s="99"/>
      <c r="NIE927" s="99"/>
      <c r="NIF927" s="99"/>
      <c r="NIG927" s="99"/>
      <c r="NIH927" s="99"/>
      <c r="NII927" s="99"/>
      <c r="NIJ927" s="99"/>
      <c r="NIK927" s="99"/>
      <c r="NIL927" s="99"/>
      <c r="NIM927" s="99"/>
      <c r="NIN927" s="99"/>
      <c r="NIO927" s="99"/>
      <c r="NIP927" s="99"/>
      <c r="NIQ927" s="99"/>
      <c r="NIR927" s="99"/>
      <c r="NIS927" s="99"/>
      <c r="NIT927" s="99"/>
      <c r="NIU927" s="99"/>
      <c r="NIV927" s="99"/>
      <c r="NIW927" s="99"/>
      <c r="NIX927" s="99"/>
      <c r="NIY927" s="99"/>
      <c r="NIZ927" s="99"/>
      <c r="NJA927" s="99"/>
      <c r="NJB927" s="99"/>
      <c r="NJC927" s="99"/>
      <c r="NJD927" s="99"/>
      <c r="NJE927" s="99"/>
      <c r="NJF927" s="99"/>
      <c r="NJG927" s="99"/>
      <c r="NJH927" s="99"/>
      <c r="NJI927" s="99"/>
      <c r="NJJ927" s="99"/>
      <c r="NJK927" s="99"/>
      <c r="NJL927" s="99"/>
      <c r="NJM927" s="99"/>
      <c r="NJN927" s="99"/>
      <c r="NJO927" s="99"/>
      <c r="NJP927" s="99"/>
      <c r="NJQ927" s="99"/>
      <c r="NJR927" s="99"/>
      <c r="NJS927" s="99"/>
      <c r="NJT927" s="99"/>
      <c r="NJU927" s="99"/>
      <c r="NJV927" s="99"/>
      <c r="NJW927" s="99"/>
      <c r="NJX927" s="99"/>
      <c r="NJY927" s="99"/>
      <c r="NJZ927" s="99"/>
      <c r="NKA927" s="99"/>
      <c r="NKB927" s="99"/>
      <c r="NKC927" s="99"/>
      <c r="NKD927" s="99"/>
      <c r="NKE927" s="99"/>
      <c r="NKF927" s="99"/>
      <c r="NKG927" s="99"/>
      <c r="NKH927" s="99"/>
      <c r="NKI927" s="99"/>
      <c r="NKJ927" s="99"/>
      <c r="NKK927" s="99"/>
      <c r="NKL927" s="99"/>
      <c r="NKM927" s="99"/>
      <c r="NKN927" s="99"/>
      <c r="NKO927" s="99"/>
      <c r="NKP927" s="99"/>
      <c r="NKQ927" s="99"/>
      <c r="NKR927" s="99"/>
      <c r="NKS927" s="99"/>
      <c r="NKT927" s="99"/>
      <c r="NKU927" s="99"/>
      <c r="NKV927" s="99"/>
      <c r="NKW927" s="99"/>
      <c r="NKX927" s="99"/>
      <c r="NKY927" s="99"/>
      <c r="NKZ927" s="99"/>
      <c r="NLA927" s="99"/>
      <c r="NLB927" s="99"/>
      <c r="NLC927" s="99"/>
      <c r="NLD927" s="99"/>
      <c r="NLE927" s="99"/>
      <c r="NLF927" s="99"/>
      <c r="NLG927" s="99"/>
      <c r="NLH927" s="99"/>
      <c r="NLI927" s="99"/>
      <c r="NLJ927" s="99"/>
      <c r="NLK927" s="99"/>
      <c r="NLL927" s="99"/>
      <c r="NLM927" s="99"/>
      <c r="NLN927" s="99"/>
      <c r="NLO927" s="99"/>
      <c r="NLP927" s="99"/>
      <c r="NLQ927" s="99"/>
      <c r="NLR927" s="99"/>
      <c r="NLS927" s="99"/>
      <c r="NLT927" s="99"/>
      <c r="NLU927" s="99"/>
      <c r="NLV927" s="99"/>
      <c r="NLW927" s="99"/>
      <c r="NLX927" s="99"/>
      <c r="NLY927" s="99"/>
      <c r="NLZ927" s="99"/>
      <c r="NMA927" s="99"/>
      <c r="NMB927" s="99"/>
      <c r="NMC927" s="99"/>
      <c r="NMD927" s="99"/>
      <c r="NME927" s="99"/>
      <c r="NMF927" s="99"/>
      <c r="NMG927" s="99"/>
      <c r="NMH927" s="99"/>
      <c r="NMI927" s="99"/>
      <c r="NMJ927" s="99"/>
      <c r="NMK927" s="99"/>
      <c r="NML927" s="99"/>
      <c r="NMM927" s="99"/>
      <c r="NMN927" s="99"/>
      <c r="NMO927" s="99"/>
      <c r="NMP927" s="99"/>
      <c r="NMQ927" s="99"/>
      <c r="NMR927" s="99"/>
      <c r="NMS927" s="99"/>
      <c r="NMT927" s="99"/>
      <c r="NMU927" s="99"/>
      <c r="NMV927" s="99"/>
      <c r="NMW927" s="99"/>
      <c r="NMX927" s="99"/>
      <c r="NMY927" s="99"/>
      <c r="NMZ927" s="99"/>
      <c r="NNA927" s="99"/>
      <c r="NNB927" s="99"/>
      <c r="NNC927" s="99"/>
      <c r="NND927" s="99"/>
      <c r="NNE927" s="99"/>
      <c r="NNF927" s="99"/>
      <c r="NNG927" s="99"/>
      <c r="NNH927" s="99"/>
      <c r="NNI927" s="99"/>
      <c r="NNJ927" s="99"/>
      <c r="NNK927" s="99"/>
      <c r="NNL927" s="99"/>
      <c r="NNM927" s="99"/>
      <c r="NNN927" s="99"/>
      <c r="NNO927" s="99"/>
      <c r="NNP927" s="99"/>
      <c r="NNQ927" s="99"/>
      <c r="NNR927" s="99"/>
      <c r="NNS927" s="99"/>
      <c r="NNT927" s="99"/>
      <c r="NNU927" s="99"/>
      <c r="NNV927" s="99"/>
      <c r="NNW927" s="99"/>
      <c r="NNX927" s="99"/>
      <c r="NNY927" s="99"/>
      <c r="NNZ927" s="99"/>
      <c r="NOA927" s="99"/>
      <c r="NOB927" s="99"/>
      <c r="NOC927" s="99"/>
      <c r="NOD927" s="99"/>
      <c r="NOE927" s="99"/>
      <c r="NOF927" s="99"/>
      <c r="NOG927" s="99"/>
      <c r="NOH927" s="99"/>
      <c r="NOI927" s="99"/>
      <c r="NOJ927" s="99"/>
      <c r="NOK927" s="99"/>
      <c r="NOL927" s="99"/>
      <c r="NOM927" s="99"/>
      <c r="NON927" s="99"/>
      <c r="NOO927" s="99"/>
      <c r="NOP927" s="99"/>
      <c r="NOQ927" s="99"/>
      <c r="NOR927" s="99"/>
      <c r="NOS927" s="99"/>
      <c r="NOT927" s="99"/>
      <c r="NOU927" s="99"/>
      <c r="NOV927" s="99"/>
      <c r="NOW927" s="99"/>
      <c r="NOX927" s="99"/>
      <c r="NOY927" s="99"/>
      <c r="NOZ927" s="99"/>
      <c r="NPA927" s="99"/>
      <c r="NPB927" s="99"/>
      <c r="NPC927" s="99"/>
      <c r="NPD927" s="99"/>
      <c r="NPE927" s="99"/>
      <c r="NPF927" s="99"/>
      <c r="NPG927" s="99"/>
      <c r="NPH927" s="99"/>
      <c r="NPI927" s="99"/>
      <c r="NPJ927" s="99"/>
      <c r="NPK927" s="99"/>
      <c r="NPL927" s="99"/>
      <c r="NPM927" s="99"/>
      <c r="NPN927" s="99"/>
      <c r="NPO927" s="99"/>
      <c r="NPP927" s="99"/>
      <c r="NPQ927" s="99"/>
      <c r="NPR927" s="99"/>
      <c r="NPS927" s="99"/>
      <c r="NPT927" s="99"/>
      <c r="NPU927" s="99"/>
      <c r="NPV927" s="99"/>
      <c r="NPW927" s="99"/>
      <c r="NPX927" s="99"/>
      <c r="NPY927" s="99"/>
      <c r="NPZ927" s="99"/>
      <c r="NQA927" s="99"/>
      <c r="NQB927" s="99"/>
      <c r="NQC927" s="99"/>
      <c r="NQD927" s="99"/>
      <c r="NQE927" s="99"/>
      <c r="NQF927" s="99"/>
      <c r="NQG927" s="99"/>
      <c r="NQH927" s="99"/>
      <c r="NQI927" s="99"/>
      <c r="NQJ927" s="99"/>
      <c r="NQK927" s="99"/>
      <c r="NQL927" s="99"/>
      <c r="NQM927" s="99"/>
      <c r="NQN927" s="99"/>
      <c r="NQO927" s="99"/>
      <c r="NQP927" s="99"/>
      <c r="NQQ927" s="99"/>
      <c r="NQR927" s="99"/>
      <c r="NQS927" s="99"/>
      <c r="NQT927" s="99"/>
      <c r="NQU927" s="99"/>
      <c r="NQV927" s="99"/>
      <c r="NQW927" s="99"/>
      <c r="NQX927" s="99"/>
      <c r="NQY927" s="99"/>
      <c r="NQZ927" s="99"/>
      <c r="NRA927" s="99"/>
      <c r="NRB927" s="99"/>
      <c r="NRC927" s="99"/>
      <c r="NRD927" s="99"/>
      <c r="NRE927" s="99"/>
      <c r="NRF927" s="99"/>
      <c r="NRG927" s="99"/>
      <c r="NRH927" s="99"/>
      <c r="NRI927" s="99"/>
      <c r="NRJ927" s="99"/>
      <c r="NRK927" s="99"/>
      <c r="NRL927" s="99"/>
      <c r="NRM927" s="99"/>
      <c r="NRN927" s="99"/>
      <c r="NRO927" s="99"/>
      <c r="NRP927" s="99"/>
      <c r="NRQ927" s="99"/>
      <c r="NRR927" s="99"/>
      <c r="NRS927" s="99"/>
      <c r="NRT927" s="99"/>
      <c r="NRU927" s="99"/>
      <c r="NRV927" s="99"/>
      <c r="NRW927" s="99"/>
      <c r="NRX927" s="99"/>
      <c r="NRY927" s="99"/>
      <c r="NRZ927" s="99"/>
      <c r="NSA927" s="99"/>
      <c r="NSB927" s="99"/>
      <c r="NSC927" s="99"/>
      <c r="NSD927" s="99"/>
      <c r="NSE927" s="99"/>
      <c r="NSF927" s="99"/>
      <c r="NSG927" s="99"/>
      <c r="NSH927" s="99"/>
      <c r="NSI927" s="99"/>
      <c r="NSJ927" s="99"/>
      <c r="NSK927" s="99"/>
      <c r="NSL927" s="99"/>
      <c r="NSM927" s="99"/>
      <c r="NSN927" s="99"/>
      <c r="NSO927" s="99"/>
      <c r="NSP927" s="99"/>
      <c r="NSQ927" s="99"/>
      <c r="NSR927" s="99"/>
      <c r="NSS927" s="99"/>
      <c r="NST927" s="99"/>
      <c r="NSU927" s="99"/>
      <c r="NSV927" s="99"/>
      <c r="NSW927" s="99"/>
      <c r="NSX927" s="99"/>
      <c r="NSY927" s="99"/>
      <c r="NSZ927" s="99"/>
      <c r="NTA927" s="99"/>
      <c r="NTB927" s="99"/>
      <c r="NTC927" s="99"/>
      <c r="NTD927" s="99"/>
      <c r="NTE927" s="99"/>
      <c r="NTF927" s="99"/>
      <c r="NTG927" s="99"/>
      <c r="NTH927" s="99"/>
      <c r="NTI927" s="99"/>
      <c r="NTJ927" s="99"/>
      <c r="NTK927" s="99"/>
      <c r="NTL927" s="99"/>
      <c r="NTM927" s="99"/>
      <c r="NTN927" s="99"/>
      <c r="NTO927" s="99"/>
      <c r="NTP927" s="99"/>
      <c r="NTQ927" s="99"/>
      <c r="NTR927" s="99"/>
      <c r="NTS927" s="99"/>
      <c r="NTT927" s="99"/>
      <c r="NTU927" s="99"/>
      <c r="NTV927" s="99"/>
      <c r="NTW927" s="99"/>
      <c r="NTX927" s="99"/>
      <c r="NTY927" s="99"/>
      <c r="NTZ927" s="99"/>
      <c r="NUA927" s="99"/>
      <c r="NUB927" s="99"/>
      <c r="NUC927" s="99"/>
      <c r="NUD927" s="99"/>
      <c r="NUE927" s="99"/>
      <c r="NUF927" s="99"/>
      <c r="NUG927" s="99"/>
      <c r="NUH927" s="99"/>
      <c r="NUI927" s="99"/>
      <c r="NUJ927" s="99"/>
      <c r="NUK927" s="99"/>
      <c r="NUL927" s="99"/>
      <c r="NUM927" s="99"/>
      <c r="NUN927" s="99"/>
      <c r="NUO927" s="99"/>
      <c r="NUP927" s="99"/>
      <c r="NUQ927" s="99"/>
      <c r="NUR927" s="99"/>
      <c r="NUS927" s="99"/>
      <c r="NUT927" s="99"/>
      <c r="NUU927" s="99"/>
      <c r="NUV927" s="99"/>
      <c r="NUW927" s="99"/>
      <c r="NUX927" s="99"/>
      <c r="NUY927" s="99"/>
      <c r="NUZ927" s="99"/>
      <c r="NVA927" s="99"/>
      <c r="NVB927" s="99"/>
      <c r="NVC927" s="99"/>
      <c r="NVD927" s="99"/>
      <c r="NVE927" s="99"/>
      <c r="NVF927" s="99"/>
      <c r="NVG927" s="99"/>
      <c r="NVH927" s="99"/>
      <c r="NVI927" s="99"/>
      <c r="NVJ927" s="99"/>
      <c r="NVK927" s="99"/>
      <c r="NVL927" s="99"/>
      <c r="NVM927" s="99"/>
      <c r="NVN927" s="99"/>
      <c r="NVO927" s="99"/>
      <c r="NVP927" s="99"/>
      <c r="NVQ927" s="99"/>
      <c r="NVR927" s="99"/>
      <c r="NVS927" s="99"/>
      <c r="NVT927" s="99"/>
      <c r="NVU927" s="99"/>
      <c r="NVV927" s="99"/>
      <c r="NVW927" s="99"/>
      <c r="NVX927" s="99"/>
      <c r="NVY927" s="99"/>
      <c r="NVZ927" s="99"/>
      <c r="NWA927" s="99"/>
      <c r="NWB927" s="99"/>
      <c r="NWC927" s="99"/>
      <c r="NWD927" s="99"/>
      <c r="NWE927" s="99"/>
      <c r="NWF927" s="99"/>
      <c r="NWG927" s="99"/>
      <c r="NWH927" s="99"/>
      <c r="NWI927" s="99"/>
      <c r="NWJ927" s="99"/>
      <c r="NWK927" s="99"/>
      <c r="NWL927" s="99"/>
      <c r="NWM927" s="99"/>
      <c r="NWN927" s="99"/>
      <c r="NWO927" s="99"/>
      <c r="NWP927" s="99"/>
      <c r="NWQ927" s="99"/>
      <c r="NWR927" s="99"/>
      <c r="NWS927" s="99"/>
      <c r="NWT927" s="99"/>
      <c r="NWU927" s="99"/>
      <c r="NWV927" s="99"/>
      <c r="NWW927" s="99"/>
      <c r="NWX927" s="99"/>
      <c r="NWY927" s="99"/>
      <c r="NWZ927" s="99"/>
      <c r="NXA927" s="99"/>
      <c r="NXB927" s="99"/>
      <c r="NXC927" s="99"/>
      <c r="NXD927" s="99"/>
      <c r="NXE927" s="99"/>
      <c r="NXF927" s="99"/>
      <c r="NXG927" s="99"/>
      <c r="NXH927" s="99"/>
      <c r="NXI927" s="99"/>
      <c r="NXJ927" s="99"/>
      <c r="NXK927" s="99"/>
      <c r="NXL927" s="99"/>
      <c r="NXM927" s="99"/>
      <c r="NXN927" s="99"/>
      <c r="NXO927" s="99"/>
      <c r="NXP927" s="99"/>
      <c r="NXQ927" s="99"/>
      <c r="NXR927" s="99"/>
      <c r="NXS927" s="99"/>
      <c r="NXT927" s="99"/>
      <c r="NXU927" s="99"/>
      <c r="NXV927" s="99"/>
      <c r="NXW927" s="99"/>
      <c r="NXX927" s="99"/>
      <c r="NXY927" s="99"/>
      <c r="NXZ927" s="99"/>
      <c r="NYA927" s="99"/>
      <c r="NYB927" s="99"/>
      <c r="NYC927" s="99"/>
      <c r="NYD927" s="99"/>
      <c r="NYE927" s="99"/>
      <c r="NYF927" s="99"/>
      <c r="NYG927" s="99"/>
      <c r="NYH927" s="99"/>
      <c r="NYI927" s="99"/>
      <c r="NYJ927" s="99"/>
      <c r="NYK927" s="99"/>
      <c r="NYL927" s="99"/>
      <c r="NYM927" s="99"/>
      <c r="NYN927" s="99"/>
      <c r="NYO927" s="99"/>
      <c r="NYP927" s="99"/>
      <c r="NYQ927" s="99"/>
      <c r="NYR927" s="99"/>
      <c r="NYS927" s="99"/>
      <c r="NYT927" s="99"/>
      <c r="NYU927" s="99"/>
      <c r="NYV927" s="99"/>
      <c r="NYW927" s="99"/>
      <c r="NYX927" s="99"/>
      <c r="NYY927" s="99"/>
      <c r="NYZ927" s="99"/>
      <c r="NZA927" s="99"/>
      <c r="NZB927" s="99"/>
      <c r="NZC927" s="99"/>
      <c r="NZD927" s="99"/>
      <c r="NZE927" s="99"/>
      <c r="NZF927" s="99"/>
      <c r="NZG927" s="99"/>
      <c r="NZH927" s="99"/>
      <c r="NZI927" s="99"/>
      <c r="NZJ927" s="99"/>
      <c r="NZK927" s="99"/>
      <c r="NZL927" s="99"/>
      <c r="NZM927" s="99"/>
      <c r="NZN927" s="99"/>
      <c r="NZO927" s="99"/>
      <c r="NZP927" s="99"/>
      <c r="NZQ927" s="99"/>
      <c r="NZR927" s="99"/>
      <c r="NZS927" s="99"/>
      <c r="NZT927" s="99"/>
      <c r="NZU927" s="99"/>
      <c r="NZV927" s="99"/>
      <c r="NZW927" s="99"/>
      <c r="NZX927" s="99"/>
      <c r="NZY927" s="99"/>
      <c r="NZZ927" s="99"/>
      <c r="OAA927" s="99"/>
      <c r="OAB927" s="99"/>
      <c r="OAC927" s="99"/>
      <c r="OAD927" s="99"/>
      <c r="OAE927" s="99"/>
      <c r="OAF927" s="99"/>
      <c r="OAG927" s="99"/>
      <c r="OAH927" s="99"/>
      <c r="OAI927" s="99"/>
      <c r="OAJ927" s="99"/>
      <c r="OAK927" s="99"/>
      <c r="OAL927" s="99"/>
      <c r="OAM927" s="99"/>
      <c r="OAN927" s="99"/>
      <c r="OAO927" s="99"/>
      <c r="OAP927" s="99"/>
      <c r="OAQ927" s="99"/>
      <c r="OAR927" s="99"/>
      <c r="OAS927" s="99"/>
      <c r="OAT927" s="99"/>
      <c r="OAU927" s="99"/>
      <c r="OAV927" s="99"/>
      <c r="OAW927" s="99"/>
      <c r="OAX927" s="99"/>
      <c r="OAY927" s="99"/>
      <c r="OAZ927" s="99"/>
      <c r="OBA927" s="99"/>
      <c r="OBB927" s="99"/>
      <c r="OBC927" s="99"/>
      <c r="OBD927" s="99"/>
      <c r="OBE927" s="99"/>
      <c r="OBF927" s="99"/>
      <c r="OBG927" s="99"/>
      <c r="OBH927" s="99"/>
      <c r="OBI927" s="99"/>
      <c r="OBJ927" s="99"/>
      <c r="OBK927" s="99"/>
      <c r="OBL927" s="99"/>
      <c r="OBM927" s="99"/>
      <c r="OBN927" s="99"/>
      <c r="OBO927" s="99"/>
      <c r="OBP927" s="99"/>
      <c r="OBQ927" s="99"/>
      <c r="OBR927" s="99"/>
      <c r="OBS927" s="99"/>
      <c r="OBT927" s="99"/>
      <c r="OBU927" s="99"/>
      <c r="OBV927" s="99"/>
      <c r="OBW927" s="99"/>
      <c r="OBX927" s="99"/>
      <c r="OBY927" s="99"/>
      <c r="OBZ927" s="99"/>
      <c r="OCA927" s="99"/>
      <c r="OCB927" s="99"/>
      <c r="OCC927" s="99"/>
      <c r="OCD927" s="99"/>
      <c r="OCE927" s="99"/>
      <c r="OCF927" s="99"/>
      <c r="OCG927" s="99"/>
      <c r="OCH927" s="99"/>
      <c r="OCI927" s="99"/>
      <c r="OCJ927" s="99"/>
      <c r="OCK927" s="99"/>
      <c r="OCL927" s="99"/>
      <c r="OCM927" s="99"/>
      <c r="OCN927" s="99"/>
      <c r="OCO927" s="99"/>
      <c r="OCP927" s="99"/>
      <c r="OCQ927" s="99"/>
      <c r="OCR927" s="99"/>
      <c r="OCS927" s="99"/>
      <c r="OCT927" s="99"/>
      <c r="OCU927" s="99"/>
      <c r="OCV927" s="99"/>
      <c r="OCW927" s="99"/>
      <c r="OCX927" s="99"/>
      <c r="OCY927" s="99"/>
      <c r="OCZ927" s="99"/>
      <c r="ODA927" s="99"/>
      <c r="ODB927" s="99"/>
      <c r="ODC927" s="99"/>
      <c r="ODD927" s="99"/>
      <c r="ODE927" s="99"/>
      <c r="ODF927" s="99"/>
      <c r="ODG927" s="99"/>
      <c r="ODH927" s="99"/>
      <c r="ODI927" s="99"/>
      <c r="ODJ927" s="99"/>
      <c r="ODK927" s="99"/>
      <c r="ODL927" s="99"/>
      <c r="ODM927" s="99"/>
      <c r="ODN927" s="99"/>
      <c r="ODO927" s="99"/>
      <c r="ODP927" s="99"/>
      <c r="ODQ927" s="99"/>
      <c r="ODR927" s="99"/>
      <c r="ODS927" s="99"/>
      <c r="ODT927" s="99"/>
      <c r="ODU927" s="99"/>
      <c r="ODV927" s="99"/>
      <c r="ODW927" s="99"/>
      <c r="ODX927" s="99"/>
      <c r="ODY927" s="99"/>
      <c r="ODZ927" s="99"/>
      <c r="OEA927" s="99"/>
      <c r="OEB927" s="99"/>
      <c r="OEC927" s="99"/>
      <c r="OED927" s="99"/>
      <c r="OEE927" s="99"/>
      <c r="OEF927" s="99"/>
      <c r="OEG927" s="99"/>
      <c r="OEH927" s="99"/>
      <c r="OEI927" s="99"/>
      <c r="OEJ927" s="99"/>
      <c r="OEK927" s="99"/>
      <c r="OEL927" s="99"/>
      <c r="OEM927" s="99"/>
      <c r="OEN927" s="99"/>
      <c r="OEO927" s="99"/>
      <c r="OEP927" s="99"/>
      <c r="OEQ927" s="99"/>
      <c r="OER927" s="99"/>
      <c r="OES927" s="99"/>
      <c r="OET927" s="99"/>
      <c r="OEU927" s="99"/>
      <c r="OEV927" s="99"/>
      <c r="OEW927" s="99"/>
      <c r="OEX927" s="99"/>
      <c r="OEY927" s="99"/>
      <c r="OEZ927" s="99"/>
      <c r="OFA927" s="99"/>
      <c r="OFB927" s="99"/>
      <c r="OFC927" s="99"/>
      <c r="OFD927" s="99"/>
      <c r="OFE927" s="99"/>
      <c r="OFF927" s="99"/>
      <c r="OFG927" s="99"/>
      <c r="OFH927" s="99"/>
      <c r="OFI927" s="99"/>
      <c r="OFJ927" s="99"/>
      <c r="OFK927" s="99"/>
      <c r="OFL927" s="99"/>
      <c r="OFM927" s="99"/>
      <c r="OFN927" s="99"/>
      <c r="OFO927" s="99"/>
      <c r="OFP927" s="99"/>
      <c r="OFQ927" s="99"/>
      <c r="OFR927" s="99"/>
      <c r="OFS927" s="99"/>
      <c r="OFT927" s="99"/>
      <c r="OFU927" s="99"/>
      <c r="OFV927" s="99"/>
      <c r="OFW927" s="99"/>
      <c r="OFX927" s="99"/>
      <c r="OFY927" s="99"/>
      <c r="OFZ927" s="99"/>
      <c r="OGA927" s="99"/>
      <c r="OGB927" s="99"/>
      <c r="OGC927" s="99"/>
      <c r="OGD927" s="99"/>
      <c r="OGE927" s="99"/>
      <c r="OGF927" s="99"/>
      <c r="OGG927" s="99"/>
      <c r="OGH927" s="99"/>
      <c r="OGI927" s="99"/>
      <c r="OGJ927" s="99"/>
      <c r="OGK927" s="99"/>
      <c r="OGL927" s="99"/>
      <c r="OGM927" s="99"/>
      <c r="OGN927" s="99"/>
      <c r="OGO927" s="99"/>
      <c r="OGP927" s="99"/>
      <c r="OGQ927" s="99"/>
      <c r="OGR927" s="99"/>
      <c r="OGS927" s="99"/>
      <c r="OGT927" s="99"/>
      <c r="OGU927" s="99"/>
      <c r="OGV927" s="99"/>
      <c r="OGW927" s="99"/>
      <c r="OGX927" s="99"/>
      <c r="OGY927" s="99"/>
      <c r="OGZ927" s="99"/>
      <c r="OHA927" s="99"/>
      <c r="OHB927" s="99"/>
      <c r="OHC927" s="99"/>
      <c r="OHD927" s="99"/>
      <c r="OHE927" s="99"/>
      <c r="OHF927" s="99"/>
      <c r="OHG927" s="99"/>
      <c r="OHH927" s="99"/>
      <c r="OHI927" s="99"/>
      <c r="OHJ927" s="99"/>
      <c r="OHK927" s="99"/>
      <c r="OHL927" s="99"/>
      <c r="OHM927" s="99"/>
      <c r="OHN927" s="99"/>
      <c r="OHO927" s="99"/>
      <c r="OHP927" s="99"/>
      <c r="OHQ927" s="99"/>
      <c r="OHR927" s="99"/>
      <c r="OHS927" s="99"/>
      <c r="OHT927" s="99"/>
      <c r="OHU927" s="99"/>
      <c r="OHV927" s="99"/>
      <c r="OHW927" s="99"/>
      <c r="OHX927" s="99"/>
      <c r="OHY927" s="99"/>
      <c r="OHZ927" s="99"/>
      <c r="OIA927" s="99"/>
      <c r="OIB927" s="99"/>
      <c r="OIC927" s="99"/>
      <c r="OID927" s="99"/>
      <c r="OIE927" s="99"/>
      <c r="OIF927" s="99"/>
      <c r="OIG927" s="99"/>
      <c r="OIH927" s="99"/>
      <c r="OII927" s="99"/>
      <c r="OIJ927" s="99"/>
      <c r="OIK927" s="99"/>
      <c r="OIL927" s="99"/>
      <c r="OIM927" s="99"/>
      <c r="OIN927" s="99"/>
      <c r="OIO927" s="99"/>
      <c r="OIP927" s="99"/>
      <c r="OIQ927" s="99"/>
      <c r="OIR927" s="99"/>
      <c r="OIS927" s="99"/>
      <c r="OIT927" s="99"/>
      <c r="OIU927" s="99"/>
      <c r="OIV927" s="99"/>
      <c r="OIW927" s="99"/>
      <c r="OIX927" s="99"/>
      <c r="OIY927" s="99"/>
      <c r="OIZ927" s="99"/>
      <c r="OJA927" s="99"/>
      <c r="OJB927" s="99"/>
      <c r="OJC927" s="99"/>
      <c r="OJD927" s="99"/>
      <c r="OJE927" s="99"/>
      <c r="OJF927" s="99"/>
      <c r="OJG927" s="99"/>
      <c r="OJH927" s="99"/>
      <c r="OJI927" s="99"/>
      <c r="OJJ927" s="99"/>
      <c r="OJK927" s="99"/>
      <c r="OJL927" s="99"/>
      <c r="OJM927" s="99"/>
      <c r="OJN927" s="99"/>
      <c r="OJO927" s="99"/>
      <c r="OJP927" s="99"/>
      <c r="OJQ927" s="99"/>
      <c r="OJR927" s="99"/>
      <c r="OJS927" s="99"/>
      <c r="OJT927" s="99"/>
      <c r="OJU927" s="99"/>
      <c r="OJV927" s="99"/>
      <c r="OJW927" s="99"/>
      <c r="OJX927" s="99"/>
      <c r="OJY927" s="99"/>
      <c r="OJZ927" s="99"/>
      <c r="OKA927" s="99"/>
      <c r="OKB927" s="99"/>
      <c r="OKC927" s="99"/>
      <c r="OKD927" s="99"/>
      <c r="OKE927" s="99"/>
      <c r="OKF927" s="99"/>
      <c r="OKG927" s="99"/>
      <c r="OKH927" s="99"/>
      <c r="OKI927" s="99"/>
      <c r="OKJ927" s="99"/>
      <c r="OKK927" s="99"/>
      <c r="OKL927" s="99"/>
      <c r="OKM927" s="99"/>
      <c r="OKN927" s="99"/>
      <c r="OKO927" s="99"/>
      <c r="OKP927" s="99"/>
      <c r="OKQ927" s="99"/>
      <c r="OKR927" s="99"/>
      <c r="OKS927" s="99"/>
      <c r="OKT927" s="99"/>
      <c r="OKU927" s="99"/>
      <c r="OKV927" s="99"/>
      <c r="OKW927" s="99"/>
      <c r="OKX927" s="99"/>
      <c r="OKY927" s="99"/>
      <c r="OKZ927" s="99"/>
      <c r="OLA927" s="99"/>
      <c r="OLB927" s="99"/>
      <c r="OLC927" s="99"/>
      <c r="OLD927" s="99"/>
      <c r="OLE927" s="99"/>
      <c r="OLF927" s="99"/>
      <c r="OLG927" s="99"/>
      <c r="OLH927" s="99"/>
      <c r="OLI927" s="99"/>
      <c r="OLJ927" s="99"/>
      <c r="OLK927" s="99"/>
      <c r="OLL927" s="99"/>
      <c r="OLM927" s="99"/>
      <c r="OLN927" s="99"/>
      <c r="OLO927" s="99"/>
      <c r="OLP927" s="99"/>
      <c r="OLQ927" s="99"/>
      <c r="OLR927" s="99"/>
      <c r="OLS927" s="99"/>
      <c r="OLT927" s="99"/>
      <c r="OLU927" s="99"/>
      <c r="OLV927" s="99"/>
      <c r="OLW927" s="99"/>
      <c r="OLX927" s="99"/>
      <c r="OLY927" s="99"/>
      <c r="OLZ927" s="99"/>
      <c r="OMA927" s="99"/>
      <c r="OMB927" s="99"/>
      <c r="OMC927" s="99"/>
      <c r="OMD927" s="99"/>
      <c r="OME927" s="99"/>
      <c r="OMF927" s="99"/>
      <c r="OMG927" s="99"/>
      <c r="OMH927" s="99"/>
      <c r="OMI927" s="99"/>
      <c r="OMJ927" s="99"/>
      <c r="OMK927" s="99"/>
      <c r="OML927" s="99"/>
      <c r="OMM927" s="99"/>
      <c r="OMN927" s="99"/>
      <c r="OMO927" s="99"/>
      <c r="OMP927" s="99"/>
      <c r="OMQ927" s="99"/>
      <c r="OMR927" s="99"/>
      <c r="OMS927" s="99"/>
      <c r="OMT927" s="99"/>
      <c r="OMU927" s="99"/>
      <c r="OMV927" s="99"/>
      <c r="OMW927" s="99"/>
      <c r="OMX927" s="99"/>
      <c r="OMY927" s="99"/>
      <c r="OMZ927" s="99"/>
      <c r="ONA927" s="99"/>
      <c r="ONB927" s="99"/>
      <c r="ONC927" s="99"/>
      <c r="OND927" s="99"/>
      <c r="ONE927" s="99"/>
      <c r="ONF927" s="99"/>
      <c r="ONG927" s="99"/>
      <c r="ONH927" s="99"/>
      <c r="ONI927" s="99"/>
      <c r="ONJ927" s="99"/>
      <c r="ONK927" s="99"/>
      <c r="ONL927" s="99"/>
      <c r="ONM927" s="99"/>
      <c r="ONN927" s="99"/>
      <c r="ONO927" s="99"/>
      <c r="ONP927" s="99"/>
      <c r="ONQ927" s="99"/>
      <c r="ONR927" s="99"/>
      <c r="ONS927" s="99"/>
      <c r="ONT927" s="99"/>
      <c r="ONU927" s="99"/>
      <c r="ONV927" s="99"/>
      <c r="ONW927" s="99"/>
      <c r="ONX927" s="99"/>
      <c r="ONY927" s="99"/>
      <c r="ONZ927" s="99"/>
      <c r="OOA927" s="99"/>
      <c r="OOB927" s="99"/>
      <c r="OOC927" s="99"/>
      <c r="OOD927" s="99"/>
      <c r="OOE927" s="99"/>
      <c r="OOF927" s="99"/>
      <c r="OOG927" s="99"/>
      <c r="OOH927" s="99"/>
      <c r="OOI927" s="99"/>
      <c r="OOJ927" s="99"/>
      <c r="OOK927" s="99"/>
      <c r="OOL927" s="99"/>
      <c r="OOM927" s="99"/>
      <c r="OON927" s="99"/>
      <c r="OOO927" s="99"/>
      <c r="OOP927" s="99"/>
      <c r="OOQ927" s="99"/>
      <c r="OOR927" s="99"/>
      <c r="OOS927" s="99"/>
      <c r="OOT927" s="99"/>
      <c r="OOU927" s="99"/>
      <c r="OOV927" s="99"/>
      <c r="OOW927" s="99"/>
      <c r="OOX927" s="99"/>
      <c r="OOY927" s="99"/>
      <c r="OOZ927" s="99"/>
      <c r="OPA927" s="99"/>
      <c r="OPB927" s="99"/>
      <c r="OPC927" s="99"/>
      <c r="OPD927" s="99"/>
      <c r="OPE927" s="99"/>
      <c r="OPF927" s="99"/>
      <c r="OPG927" s="99"/>
      <c r="OPH927" s="99"/>
      <c r="OPI927" s="99"/>
      <c r="OPJ927" s="99"/>
      <c r="OPK927" s="99"/>
      <c r="OPL927" s="99"/>
      <c r="OPM927" s="99"/>
      <c r="OPN927" s="99"/>
      <c r="OPO927" s="99"/>
      <c r="OPP927" s="99"/>
      <c r="OPQ927" s="99"/>
      <c r="OPR927" s="99"/>
      <c r="OPS927" s="99"/>
      <c r="OPT927" s="99"/>
      <c r="OPU927" s="99"/>
      <c r="OPV927" s="99"/>
      <c r="OPW927" s="99"/>
      <c r="OPX927" s="99"/>
      <c r="OPY927" s="99"/>
      <c r="OPZ927" s="99"/>
      <c r="OQA927" s="99"/>
      <c r="OQB927" s="99"/>
      <c r="OQC927" s="99"/>
      <c r="OQD927" s="99"/>
      <c r="OQE927" s="99"/>
      <c r="OQF927" s="99"/>
      <c r="OQG927" s="99"/>
      <c r="OQH927" s="99"/>
      <c r="OQI927" s="99"/>
      <c r="OQJ927" s="99"/>
      <c r="OQK927" s="99"/>
      <c r="OQL927" s="99"/>
      <c r="OQM927" s="99"/>
      <c r="OQN927" s="99"/>
      <c r="OQO927" s="99"/>
      <c r="OQP927" s="99"/>
      <c r="OQQ927" s="99"/>
      <c r="OQR927" s="99"/>
      <c r="OQS927" s="99"/>
      <c r="OQT927" s="99"/>
      <c r="OQU927" s="99"/>
      <c r="OQV927" s="99"/>
      <c r="OQW927" s="99"/>
      <c r="OQX927" s="99"/>
      <c r="OQY927" s="99"/>
      <c r="OQZ927" s="99"/>
      <c r="ORA927" s="99"/>
      <c r="ORB927" s="99"/>
      <c r="ORC927" s="99"/>
      <c r="ORD927" s="99"/>
      <c r="ORE927" s="99"/>
      <c r="ORF927" s="99"/>
      <c r="ORG927" s="99"/>
      <c r="ORH927" s="99"/>
      <c r="ORI927" s="99"/>
      <c r="ORJ927" s="99"/>
      <c r="ORK927" s="99"/>
      <c r="ORL927" s="99"/>
      <c r="ORM927" s="99"/>
      <c r="ORN927" s="99"/>
      <c r="ORO927" s="99"/>
      <c r="ORP927" s="99"/>
      <c r="ORQ927" s="99"/>
      <c r="ORR927" s="99"/>
      <c r="ORS927" s="99"/>
      <c r="ORT927" s="99"/>
      <c r="ORU927" s="99"/>
      <c r="ORV927" s="99"/>
      <c r="ORW927" s="99"/>
      <c r="ORX927" s="99"/>
      <c r="ORY927" s="99"/>
      <c r="ORZ927" s="99"/>
      <c r="OSA927" s="99"/>
      <c r="OSB927" s="99"/>
      <c r="OSC927" s="99"/>
      <c r="OSD927" s="99"/>
      <c r="OSE927" s="99"/>
      <c r="OSF927" s="99"/>
      <c r="OSG927" s="99"/>
      <c r="OSH927" s="99"/>
      <c r="OSI927" s="99"/>
      <c r="OSJ927" s="99"/>
      <c r="OSK927" s="99"/>
      <c r="OSL927" s="99"/>
      <c r="OSM927" s="99"/>
      <c r="OSN927" s="99"/>
      <c r="OSO927" s="99"/>
      <c r="OSP927" s="99"/>
      <c r="OSQ927" s="99"/>
      <c r="OSR927" s="99"/>
      <c r="OSS927" s="99"/>
      <c r="OST927" s="99"/>
      <c r="OSU927" s="99"/>
      <c r="OSV927" s="99"/>
      <c r="OSW927" s="99"/>
      <c r="OSX927" s="99"/>
      <c r="OSY927" s="99"/>
      <c r="OSZ927" s="99"/>
      <c r="OTA927" s="99"/>
      <c r="OTB927" s="99"/>
      <c r="OTC927" s="99"/>
      <c r="OTD927" s="99"/>
      <c r="OTE927" s="99"/>
      <c r="OTF927" s="99"/>
      <c r="OTG927" s="99"/>
      <c r="OTH927" s="99"/>
      <c r="OTI927" s="99"/>
      <c r="OTJ927" s="99"/>
      <c r="OTK927" s="99"/>
      <c r="OTL927" s="99"/>
      <c r="OTM927" s="99"/>
      <c r="OTN927" s="99"/>
      <c r="OTO927" s="99"/>
      <c r="OTP927" s="99"/>
      <c r="OTQ927" s="99"/>
      <c r="OTR927" s="99"/>
      <c r="OTS927" s="99"/>
      <c r="OTT927" s="99"/>
      <c r="OTU927" s="99"/>
      <c r="OTV927" s="99"/>
      <c r="OTW927" s="99"/>
      <c r="OTX927" s="99"/>
      <c r="OTY927" s="99"/>
      <c r="OTZ927" s="99"/>
      <c r="OUA927" s="99"/>
      <c r="OUB927" s="99"/>
      <c r="OUC927" s="99"/>
      <c r="OUD927" s="99"/>
      <c r="OUE927" s="99"/>
      <c r="OUF927" s="99"/>
      <c r="OUG927" s="99"/>
      <c r="OUH927" s="99"/>
      <c r="OUI927" s="99"/>
      <c r="OUJ927" s="99"/>
      <c r="OUK927" s="99"/>
      <c r="OUL927" s="99"/>
      <c r="OUM927" s="99"/>
      <c r="OUN927" s="99"/>
      <c r="OUO927" s="99"/>
      <c r="OUP927" s="99"/>
      <c r="OUQ927" s="99"/>
      <c r="OUR927" s="99"/>
      <c r="OUS927" s="99"/>
      <c r="OUT927" s="99"/>
      <c r="OUU927" s="99"/>
      <c r="OUV927" s="99"/>
      <c r="OUW927" s="99"/>
      <c r="OUX927" s="99"/>
      <c r="OUY927" s="99"/>
      <c r="OUZ927" s="99"/>
      <c r="OVA927" s="99"/>
      <c r="OVB927" s="99"/>
      <c r="OVC927" s="99"/>
      <c r="OVD927" s="99"/>
      <c r="OVE927" s="99"/>
      <c r="OVF927" s="99"/>
      <c r="OVG927" s="99"/>
      <c r="OVH927" s="99"/>
      <c r="OVI927" s="99"/>
      <c r="OVJ927" s="99"/>
      <c r="OVK927" s="99"/>
      <c r="OVL927" s="99"/>
      <c r="OVM927" s="99"/>
      <c r="OVN927" s="99"/>
      <c r="OVO927" s="99"/>
      <c r="OVP927" s="99"/>
      <c r="OVQ927" s="99"/>
      <c r="OVR927" s="99"/>
      <c r="OVS927" s="99"/>
      <c r="OVT927" s="99"/>
      <c r="OVU927" s="99"/>
      <c r="OVV927" s="99"/>
      <c r="OVW927" s="99"/>
      <c r="OVX927" s="99"/>
      <c r="OVY927" s="99"/>
      <c r="OVZ927" s="99"/>
      <c r="OWA927" s="99"/>
      <c r="OWB927" s="99"/>
      <c r="OWC927" s="99"/>
      <c r="OWD927" s="99"/>
      <c r="OWE927" s="99"/>
      <c r="OWF927" s="99"/>
      <c r="OWG927" s="99"/>
      <c r="OWH927" s="99"/>
      <c r="OWI927" s="99"/>
      <c r="OWJ927" s="99"/>
      <c r="OWK927" s="99"/>
      <c r="OWL927" s="99"/>
      <c r="OWM927" s="99"/>
      <c r="OWN927" s="99"/>
      <c r="OWO927" s="99"/>
      <c r="OWP927" s="99"/>
      <c r="OWQ927" s="99"/>
      <c r="OWR927" s="99"/>
      <c r="OWS927" s="99"/>
      <c r="OWT927" s="99"/>
      <c r="OWU927" s="99"/>
      <c r="OWV927" s="99"/>
      <c r="OWW927" s="99"/>
      <c r="OWX927" s="99"/>
      <c r="OWY927" s="99"/>
      <c r="OWZ927" s="99"/>
      <c r="OXA927" s="99"/>
      <c r="OXB927" s="99"/>
      <c r="OXC927" s="99"/>
      <c r="OXD927" s="99"/>
      <c r="OXE927" s="99"/>
      <c r="OXF927" s="99"/>
      <c r="OXG927" s="99"/>
      <c r="OXH927" s="99"/>
      <c r="OXI927" s="99"/>
      <c r="OXJ927" s="99"/>
      <c r="OXK927" s="99"/>
      <c r="OXL927" s="99"/>
      <c r="OXM927" s="99"/>
      <c r="OXN927" s="99"/>
      <c r="OXO927" s="99"/>
      <c r="OXP927" s="99"/>
      <c r="OXQ927" s="99"/>
      <c r="OXR927" s="99"/>
      <c r="OXS927" s="99"/>
      <c r="OXT927" s="99"/>
      <c r="OXU927" s="99"/>
      <c r="OXV927" s="99"/>
      <c r="OXW927" s="99"/>
      <c r="OXX927" s="99"/>
      <c r="OXY927" s="99"/>
      <c r="OXZ927" s="99"/>
      <c r="OYA927" s="99"/>
      <c r="OYB927" s="99"/>
      <c r="OYC927" s="99"/>
      <c r="OYD927" s="99"/>
      <c r="OYE927" s="99"/>
      <c r="OYF927" s="99"/>
      <c r="OYG927" s="99"/>
      <c r="OYH927" s="99"/>
      <c r="OYI927" s="99"/>
      <c r="OYJ927" s="99"/>
      <c r="OYK927" s="99"/>
      <c r="OYL927" s="99"/>
      <c r="OYM927" s="99"/>
      <c r="OYN927" s="99"/>
      <c r="OYO927" s="99"/>
      <c r="OYP927" s="99"/>
      <c r="OYQ927" s="99"/>
      <c r="OYR927" s="99"/>
      <c r="OYS927" s="99"/>
      <c r="OYT927" s="99"/>
      <c r="OYU927" s="99"/>
      <c r="OYV927" s="99"/>
      <c r="OYW927" s="99"/>
      <c r="OYX927" s="99"/>
      <c r="OYY927" s="99"/>
      <c r="OYZ927" s="99"/>
      <c r="OZA927" s="99"/>
      <c r="OZB927" s="99"/>
      <c r="OZC927" s="99"/>
      <c r="OZD927" s="99"/>
      <c r="OZE927" s="99"/>
      <c r="OZF927" s="99"/>
      <c r="OZG927" s="99"/>
      <c r="OZH927" s="99"/>
      <c r="OZI927" s="99"/>
      <c r="OZJ927" s="99"/>
      <c r="OZK927" s="99"/>
      <c r="OZL927" s="99"/>
      <c r="OZM927" s="99"/>
      <c r="OZN927" s="99"/>
      <c r="OZO927" s="99"/>
      <c r="OZP927" s="99"/>
      <c r="OZQ927" s="99"/>
      <c r="OZR927" s="99"/>
      <c r="OZS927" s="99"/>
      <c r="OZT927" s="99"/>
      <c r="OZU927" s="99"/>
      <c r="OZV927" s="99"/>
      <c r="OZW927" s="99"/>
      <c r="OZX927" s="99"/>
      <c r="OZY927" s="99"/>
      <c r="OZZ927" s="99"/>
      <c r="PAA927" s="99"/>
      <c r="PAB927" s="99"/>
      <c r="PAC927" s="99"/>
      <c r="PAD927" s="99"/>
      <c r="PAE927" s="99"/>
      <c r="PAF927" s="99"/>
      <c r="PAG927" s="99"/>
      <c r="PAH927" s="99"/>
      <c r="PAI927" s="99"/>
      <c r="PAJ927" s="99"/>
      <c r="PAK927" s="99"/>
      <c r="PAL927" s="99"/>
      <c r="PAM927" s="99"/>
      <c r="PAN927" s="99"/>
      <c r="PAO927" s="99"/>
      <c r="PAP927" s="99"/>
      <c r="PAQ927" s="99"/>
      <c r="PAR927" s="99"/>
      <c r="PAS927" s="99"/>
      <c r="PAT927" s="99"/>
      <c r="PAU927" s="99"/>
      <c r="PAV927" s="99"/>
      <c r="PAW927" s="99"/>
      <c r="PAX927" s="99"/>
      <c r="PAY927" s="99"/>
      <c r="PAZ927" s="99"/>
      <c r="PBA927" s="99"/>
      <c r="PBB927" s="99"/>
      <c r="PBC927" s="99"/>
      <c r="PBD927" s="99"/>
      <c r="PBE927" s="99"/>
      <c r="PBF927" s="99"/>
      <c r="PBG927" s="99"/>
      <c r="PBH927" s="99"/>
      <c r="PBI927" s="99"/>
      <c r="PBJ927" s="99"/>
      <c r="PBK927" s="99"/>
      <c r="PBL927" s="99"/>
      <c r="PBM927" s="99"/>
      <c r="PBN927" s="99"/>
      <c r="PBO927" s="99"/>
      <c r="PBP927" s="99"/>
      <c r="PBQ927" s="99"/>
      <c r="PBR927" s="99"/>
      <c r="PBS927" s="99"/>
      <c r="PBT927" s="99"/>
      <c r="PBU927" s="99"/>
      <c r="PBV927" s="99"/>
      <c r="PBW927" s="99"/>
      <c r="PBX927" s="99"/>
      <c r="PBY927" s="99"/>
      <c r="PBZ927" s="99"/>
      <c r="PCA927" s="99"/>
      <c r="PCB927" s="99"/>
      <c r="PCC927" s="99"/>
      <c r="PCD927" s="99"/>
      <c r="PCE927" s="99"/>
      <c r="PCF927" s="99"/>
      <c r="PCG927" s="99"/>
      <c r="PCH927" s="99"/>
      <c r="PCI927" s="99"/>
      <c r="PCJ927" s="99"/>
      <c r="PCK927" s="99"/>
      <c r="PCL927" s="99"/>
      <c r="PCM927" s="99"/>
      <c r="PCN927" s="99"/>
      <c r="PCO927" s="99"/>
      <c r="PCP927" s="99"/>
      <c r="PCQ927" s="99"/>
      <c r="PCR927" s="99"/>
      <c r="PCS927" s="99"/>
      <c r="PCT927" s="99"/>
      <c r="PCU927" s="99"/>
      <c r="PCV927" s="99"/>
      <c r="PCW927" s="99"/>
      <c r="PCX927" s="99"/>
      <c r="PCY927" s="99"/>
      <c r="PCZ927" s="99"/>
      <c r="PDA927" s="99"/>
      <c r="PDB927" s="99"/>
      <c r="PDC927" s="99"/>
      <c r="PDD927" s="99"/>
      <c r="PDE927" s="99"/>
      <c r="PDF927" s="99"/>
      <c r="PDG927" s="99"/>
      <c r="PDH927" s="99"/>
      <c r="PDI927" s="99"/>
      <c r="PDJ927" s="99"/>
      <c r="PDK927" s="99"/>
      <c r="PDL927" s="99"/>
      <c r="PDM927" s="99"/>
      <c r="PDN927" s="99"/>
      <c r="PDO927" s="99"/>
      <c r="PDP927" s="99"/>
      <c r="PDQ927" s="99"/>
      <c r="PDR927" s="99"/>
      <c r="PDS927" s="99"/>
      <c r="PDT927" s="99"/>
      <c r="PDU927" s="99"/>
      <c r="PDV927" s="99"/>
      <c r="PDW927" s="99"/>
      <c r="PDX927" s="99"/>
      <c r="PDY927" s="99"/>
      <c r="PDZ927" s="99"/>
      <c r="PEA927" s="99"/>
      <c r="PEB927" s="99"/>
      <c r="PEC927" s="99"/>
      <c r="PED927" s="99"/>
      <c r="PEE927" s="99"/>
      <c r="PEF927" s="99"/>
      <c r="PEG927" s="99"/>
      <c r="PEH927" s="99"/>
      <c r="PEI927" s="99"/>
      <c r="PEJ927" s="99"/>
      <c r="PEK927" s="99"/>
      <c r="PEL927" s="99"/>
      <c r="PEM927" s="99"/>
      <c r="PEN927" s="99"/>
      <c r="PEO927" s="99"/>
      <c r="PEP927" s="99"/>
      <c r="PEQ927" s="99"/>
      <c r="PER927" s="99"/>
      <c r="PES927" s="99"/>
      <c r="PET927" s="99"/>
      <c r="PEU927" s="99"/>
      <c r="PEV927" s="99"/>
      <c r="PEW927" s="99"/>
      <c r="PEX927" s="99"/>
      <c r="PEY927" s="99"/>
      <c r="PEZ927" s="99"/>
      <c r="PFA927" s="99"/>
      <c r="PFB927" s="99"/>
      <c r="PFC927" s="99"/>
      <c r="PFD927" s="99"/>
      <c r="PFE927" s="99"/>
      <c r="PFF927" s="99"/>
      <c r="PFG927" s="99"/>
      <c r="PFH927" s="99"/>
      <c r="PFI927" s="99"/>
      <c r="PFJ927" s="99"/>
      <c r="PFK927" s="99"/>
      <c r="PFL927" s="99"/>
      <c r="PFM927" s="99"/>
      <c r="PFN927" s="99"/>
      <c r="PFO927" s="99"/>
      <c r="PFP927" s="99"/>
      <c r="PFQ927" s="99"/>
      <c r="PFR927" s="99"/>
      <c r="PFS927" s="99"/>
      <c r="PFT927" s="99"/>
      <c r="PFU927" s="99"/>
      <c r="PFV927" s="99"/>
      <c r="PFW927" s="99"/>
      <c r="PFX927" s="99"/>
      <c r="PFY927" s="99"/>
      <c r="PFZ927" s="99"/>
      <c r="PGA927" s="99"/>
      <c r="PGB927" s="99"/>
      <c r="PGC927" s="99"/>
      <c r="PGD927" s="99"/>
      <c r="PGE927" s="99"/>
      <c r="PGF927" s="99"/>
      <c r="PGG927" s="99"/>
      <c r="PGH927" s="99"/>
      <c r="PGI927" s="99"/>
      <c r="PGJ927" s="99"/>
      <c r="PGK927" s="99"/>
      <c r="PGL927" s="99"/>
      <c r="PGM927" s="99"/>
      <c r="PGN927" s="99"/>
      <c r="PGO927" s="99"/>
      <c r="PGP927" s="99"/>
      <c r="PGQ927" s="99"/>
      <c r="PGR927" s="99"/>
      <c r="PGS927" s="99"/>
      <c r="PGT927" s="99"/>
      <c r="PGU927" s="99"/>
      <c r="PGV927" s="99"/>
      <c r="PGW927" s="99"/>
      <c r="PGX927" s="99"/>
      <c r="PGY927" s="99"/>
      <c r="PGZ927" s="99"/>
      <c r="PHA927" s="99"/>
      <c r="PHB927" s="99"/>
      <c r="PHC927" s="99"/>
      <c r="PHD927" s="99"/>
      <c r="PHE927" s="99"/>
      <c r="PHF927" s="99"/>
      <c r="PHG927" s="99"/>
      <c r="PHH927" s="99"/>
      <c r="PHI927" s="99"/>
      <c r="PHJ927" s="99"/>
      <c r="PHK927" s="99"/>
      <c r="PHL927" s="99"/>
      <c r="PHM927" s="99"/>
      <c r="PHN927" s="99"/>
      <c r="PHO927" s="99"/>
      <c r="PHP927" s="99"/>
      <c r="PHQ927" s="99"/>
      <c r="PHR927" s="99"/>
      <c r="PHS927" s="99"/>
      <c r="PHT927" s="99"/>
      <c r="PHU927" s="99"/>
      <c r="PHV927" s="99"/>
      <c r="PHW927" s="99"/>
      <c r="PHX927" s="99"/>
      <c r="PHY927" s="99"/>
      <c r="PHZ927" s="99"/>
      <c r="PIA927" s="99"/>
      <c r="PIB927" s="99"/>
      <c r="PIC927" s="99"/>
      <c r="PID927" s="99"/>
      <c r="PIE927" s="99"/>
      <c r="PIF927" s="99"/>
      <c r="PIG927" s="99"/>
      <c r="PIH927" s="99"/>
      <c r="PII927" s="99"/>
      <c r="PIJ927" s="99"/>
      <c r="PIK927" s="99"/>
      <c r="PIL927" s="99"/>
      <c r="PIM927" s="99"/>
      <c r="PIN927" s="99"/>
      <c r="PIO927" s="99"/>
      <c r="PIP927" s="99"/>
      <c r="PIQ927" s="99"/>
      <c r="PIR927" s="99"/>
      <c r="PIS927" s="99"/>
      <c r="PIT927" s="99"/>
      <c r="PIU927" s="99"/>
      <c r="PIV927" s="99"/>
      <c r="PIW927" s="99"/>
      <c r="PIX927" s="99"/>
      <c r="PIY927" s="99"/>
      <c r="PIZ927" s="99"/>
      <c r="PJA927" s="99"/>
      <c r="PJB927" s="99"/>
      <c r="PJC927" s="99"/>
      <c r="PJD927" s="99"/>
      <c r="PJE927" s="99"/>
      <c r="PJF927" s="99"/>
      <c r="PJG927" s="99"/>
      <c r="PJH927" s="99"/>
      <c r="PJI927" s="99"/>
      <c r="PJJ927" s="99"/>
      <c r="PJK927" s="99"/>
      <c r="PJL927" s="99"/>
      <c r="PJM927" s="99"/>
      <c r="PJN927" s="99"/>
      <c r="PJO927" s="99"/>
      <c r="PJP927" s="99"/>
      <c r="PJQ927" s="99"/>
      <c r="PJR927" s="99"/>
      <c r="PJS927" s="99"/>
      <c r="PJT927" s="99"/>
      <c r="PJU927" s="99"/>
      <c r="PJV927" s="99"/>
      <c r="PJW927" s="99"/>
      <c r="PJX927" s="99"/>
      <c r="PJY927" s="99"/>
      <c r="PJZ927" s="99"/>
      <c r="PKA927" s="99"/>
      <c r="PKB927" s="99"/>
      <c r="PKC927" s="99"/>
      <c r="PKD927" s="99"/>
      <c r="PKE927" s="99"/>
      <c r="PKF927" s="99"/>
      <c r="PKG927" s="99"/>
      <c r="PKH927" s="99"/>
      <c r="PKI927" s="99"/>
      <c r="PKJ927" s="99"/>
      <c r="PKK927" s="99"/>
      <c r="PKL927" s="99"/>
      <c r="PKM927" s="99"/>
      <c r="PKN927" s="99"/>
      <c r="PKO927" s="99"/>
      <c r="PKP927" s="99"/>
      <c r="PKQ927" s="99"/>
      <c r="PKR927" s="99"/>
      <c r="PKS927" s="99"/>
      <c r="PKT927" s="99"/>
      <c r="PKU927" s="99"/>
      <c r="PKV927" s="99"/>
      <c r="PKW927" s="99"/>
      <c r="PKX927" s="99"/>
      <c r="PKY927" s="99"/>
      <c r="PKZ927" s="99"/>
      <c r="PLA927" s="99"/>
      <c r="PLB927" s="99"/>
      <c r="PLC927" s="99"/>
      <c r="PLD927" s="99"/>
      <c r="PLE927" s="99"/>
      <c r="PLF927" s="99"/>
      <c r="PLG927" s="99"/>
      <c r="PLH927" s="99"/>
      <c r="PLI927" s="99"/>
      <c r="PLJ927" s="99"/>
      <c r="PLK927" s="99"/>
      <c r="PLL927" s="99"/>
      <c r="PLM927" s="99"/>
      <c r="PLN927" s="99"/>
      <c r="PLO927" s="99"/>
      <c r="PLP927" s="99"/>
      <c r="PLQ927" s="99"/>
      <c r="PLR927" s="99"/>
      <c r="PLS927" s="99"/>
      <c r="PLT927" s="99"/>
      <c r="PLU927" s="99"/>
      <c r="PLV927" s="99"/>
      <c r="PLW927" s="99"/>
      <c r="PLX927" s="99"/>
      <c r="PLY927" s="99"/>
      <c r="PLZ927" s="99"/>
      <c r="PMA927" s="99"/>
      <c r="PMB927" s="99"/>
      <c r="PMC927" s="99"/>
      <c r="PMD927" s="99"/>
      <c r="PME927" s="99"/>
      <c r="PMF927" s="99"/>
      <c r="PMG927" s="99"/>
      <c r="PMH927" s="99"/>
      <c r="PMI927" s="99"/>
      <c r="PMJ927" s="99"/>
      <c r="PMK927" s="99"/>
      <c r="PML927" s="99"/>
      <c r="PMM927" s="99"/>
      <c r="PMN927" s="99"/>
      <c r="PMO927" s="99"/>
      <c r="PMP927" s="99"/>
      <c r="PMQ927" s="99"/>
      <c r="PMR927" s="99"/>
      <c r="PMS927" s="99"/>
      <c r="PMT927" s="99"/>
      <c r="PMU927" s="99"/>
      <c r="PMV927" s="99"/>
      <c r="PMW927" s="99"/>
      <c r="PMX927" s="99"/>
      <c r="PMY927" s="99"/>
      <c r="PMZ927" s="99"/>
      <c r="PNA927" s="99"/>
      <c r="PNB927" s="99"/>
      <c r="PNC927" s="99"/>
      <c r="PND927" s="99"/>
      <c r="PNE927" s="99"/>
      <c r="PNF927" s="99"/>
      <c r="PNG927" s="99"/>
      <c r="PNH927" s="99"/>
      <c r="PNI927" s="99"/>
      <c r="PNJ927" s="99"/>
      <c r="PNK927" s="99"/>
      <c r="PNL927" s="99"/>
      <c r="PNM927" s="99"/>
      <c r="PNN927" s="99"/>
      <c r="PNO927" s="99"/>
      <c r="PNP927" s="99"/>
      <c r="PNQ927" s="99"/>
      <c r="PNR927" s="99"/>
      <c r="PNS927" s="99"/>
      <c r="PNT927" s="99"/>
      <c r="PNU927" s="99"/>
      <c r="PNV927" s="99"/>
      <c r="PNW927" s="99"/>
      <c r="PNX927" s="99"/>
      <c r="PNY927" s="99"/>
      <c r="PNZ927" s="99"/>
      <c r="POA927" s="99"/>
      <c r="POB927" s="99"/>
      <c r="POC927" s="99"/>
      <c r="POD927" s="99"/>
      <c r="POE927" s="99"/>
      <c r="POF927" s="99"/>
      <c r="POG927" s="99"/>
      <c r="POH927" s="99"/>
      <c r="POI927" s="99"/>
      <c r="POJ927" s="99"/>
      <c r="POK927" s="99"/>
      <c r="POL927" s="99"/>
      <c r="POM927" s="99"/>
      <c r="PON927" s="99"/>
      <c r="POO927" s="99"/>
      <c r="POP927" s="99"/>
      <c r="POQ927" s="99"/>
      <c r="POR927" s="99"/>
      <c r="POS927" s="99"/>
      <c r="POT927" s="99"/>
      <c r="POU927" s="99"/>
      <c r="POV927" s="99"/>
      <c r="POW927" s="99"/>
      <c r="POX927" s="99"/>
      <c r="POY927" s="99"/>
      <c r="POZ927" s="99"/>
      <c r="PPA927" s="99"/>
      <c r="PPB927" s="99"/>
      <c r="PPC927" s="99"/>
      <c r="PPD927" s="99"/>
      <c r="PPE927" s="99"/>
      <c r="PPF927" s="99"/>
      <c r="PPG927" s="99"/>
      <c r="PPH927" s="99"/>
      <c r="PPI927" s="99"/>
      <c r="PPJ927" s="99"/>
      <c r="PPK927" s="99"/>
      <c r="PPL927" s="99"/>
      <c r="PPM927" s="99"/>
      <c r="PPN927" s="99"/>
      <c r="PPO927" s="99"/>
      <c r="PPP927" s="99"/>
      <c r="PPQ927" s="99"/>
      <c r="PPR927" s="99"/>
      <c r="PPS927" s="99"/>
      <c r="PPT927" s="99"/>
      <c r="PPU927" s="99"/>
      <c r="PPV927" s="99"/>
      <c r="PPW927" s="99"/>
      <c r="PPX927" s="99"/>
      <c r="PPY927" s="99"/>
      <c r="PPZ927" s="99"/>
      <c r="PQA927" s="99"/>
      <c r="PQB927" s="99"/>
      <c r="PQC927" s="99"/>
      <c r="PQD927" s="99"/>
      <c r="PQE927" s="99"/>
      <c r="PQF927" s="99"/>
      <c r="PQG927" s="99"/>
      <c r="PQH927" s="99"/>
      <c r="PQI927" s="99"/>
      <c r="PQJ927" s="99"/>
      <c r="PQK927" s="99"/>
      <c r="PQL927" s="99"/>
      <c r="PQM927" s="99"/>
      <c r="PQN927" s="99"/>
      <c r="PQO927" s="99"/>
      <c r="PQP927" s="99"/>
      <c r="PQQ927" s="99"/>
      <c r="PQR927" s="99"/>
      <c r="PQS927" s="99"/>
      <c r="PQT927" s="99"/>
      <c r="PQU927" s="99"/>
      <c r="PQV927" s="99"/>
      <c r="PQW927" s="99"/>
      <c r="PQX927" s="99"/>
      <c r="PQY927" s="99"/>
      <c r="PQZ927" s="99"/>
      <c r="PRA927" s="99"/>
      <c r="PRB927" s="99"/>
      <c r="PRC927" s="99"/>
      <c r="PRD927" s="99"/>
      <c r="PRE927" s="99"/>
      <c r="PRF927" s="99"/>
      <c r="PRG927" s="99"/>
      <c r="PRH927" s="99"/>
      <c r="PRI927" s="99"/>
      <c r="PRJ927" s="99"/>
      <c r="PRK927" s="99"/>
      <c r="PRL927" s="99"/>
      <c r="PRM927" s="99"/>
      <c r="PRN927" s="99"/>
      <c r="PRO927" s="99"/>
      <c r="PRP927" s="99"/>
      <c r="PRQ927" s="99"/>
      <c r="PRR927" s="99"/>
      <c r="PRS927" s="99"/>
      <c r="PRT927" s="99"/>
      <c r="PRU927" s="99"/>
      <c r="PRV927" s="99"/>
      <c r="PRW927" s="99"/>
      <c r="PRX927" s="99"/>
      <c r="PRY927" s="99"/>
      <c r="PRZ927" s="99"/>
      <c r="PSA927" s="99"/>
      <c r="PSB927" s="99"/>
      <c r="PSC927" s="99"/>
      <c r="PSD927" s="99"/>
      <c r="PSE927" s="99"/>
      <c r="PSF927" s="99"/>
      <c r="PSG927" s="99"/>
      <c r="PSH927" s="99"/>
      <c r="PSI927" s="99"/>
      <c r="PSJ927" s="99"/>
      <c r="PSK927" s="99"/>
      <c r="PSL927" s="99"/>
      <c r="PSM927" s="99"/>
      <c r="PSN927" s="99"/>
      <c r="PSO927" s="99"/>
      <c r="PSP927" s="99"/>
      <c r="PSQ927" s="99"/>
      <c r="PSR927" s="99"/>
      <c r="PSS927" s="99"/>
      <c r="PST927" s="99"/>
      <c r="PSU927" s="99"/>
      <c r="PSV927" s="99"/>
      <c r="PSW927" s="99"/>
      <c r="PSX927" s="99"/>
      <c r="PSY927" s="99"/>
      <c r="PSZ927" s="99"/>
      <c r="PTA927" s="99"/>
      <c r="PTB927" s="99"/>
      <c r="PTC927" s="99"/>
      <c r="PTD927" s="99"/>
      <c r="PTE927" s="99"/>
      <c r="PTF927" s="99"/>
      <c r="PTG927" s="99"/>
      <c r="PTH927" s="99"/>
      <c r="PTI927" s="99"/>
      <c r="PTJ927" s="99"/>
      <c r="PTK927" s="99"/>
      <c r="PTL927" s="99"/>
      <c r="PTM927" s="99"/>
      <c r="PTN927" s="99"/>
      <c r="PTO927" s="99"/>
      <c r="PTP927" s="99"/>
      <c r="PTQ927" s="99"/>
      <c r="PTR927" s="99"/>
      <c r="PTS927" s="99"/>
      <c r="PTT927" s="99"/>
      <c r="PTU927" s="99"/>
      <c r="PTV927" s="99"/>
      <c r="PTW927" s="99"/>
      <c r="PTX927" s="99"/>
      <c r="PTY927" s="99"/>
      <c r="PTZ927" s="99"/>
      <c r="PUA927" s="99"/>
      <c r="PUB927" s="99"/>
      <c r="PUC927" s="99"/>
      <c r="PUD927" s="99"/>
      <c r="PUE927" s="99"/>
      <c r="PUF927" s="99"/>
      <c r="PUG927" s="99"/>
      <c r="PUH927" s="99"/>
      <c r="PUI927" s="99"/>
      <c r="PUJ927" s="99"/>
      <c r="PUK927" s="99"/>
      <c r="PUL927" s="99"/>
      <c r="PUM927" s="99"/>
      <c r="PUN927" s="99"/>
      <c r="PUO927" s="99"/>
      <c r="PUP927" s="99"/>
      <c r="PUQ927" s="99"/>
      <c r="PUR927" s="99"/>
      <c r="PUS927" s="99"/>
      <c r="PUT927" s="99"/>
      <c r="PUU927" s="99"/>
      <c r="PUV927" s="99"/>
      <c r="PUW927" s="99"/>
      <c r="PUX927" s="99"/>
      <c r="PUY927" s="99"/>
      <c r="PUZ927" s="99"/>
      <c r="PVA927" s="99"/>
      <c r="PVB927" s="99"/>
      <c r="PVC927" s="99"/>
      <c r="PVD927" s="99"/>
      <c r="PVE927" s="99"/>
      <c r="PVF927" s="99"/>
      <c r="PVG927" s="99"/>
      <c r="PVH927" s="99"/>
      <c r="PVI927" s="99"/>
      <c r="PVJ927" s="99"/>
      <c r="PVK927" s="99"/>
      <c r="PVL927" s="99"/>
      <c r="PVM927" s="99"/>
      <c r="PVN927" s="99"/>
      <c r="PVO927" s="99"/>
      <c r="PVP927" s="99"/>
      <c r="PVQ927" s="99"/>
      <c r="PVR927" s="99"/>
      <c r="PVS927" s="99"/>
      <c r="PVT927" s="99"/>
      <c r="PVU927" s="99"/>
      <c r="PVV927" s="99"/>
      <c r="PVW927" s="99"/>
      <c r="PVX927" s="99"/>
      <c r="PVY927" s="99"/>
      <c r="PVZ927" s="99"/>
      <c r="PWA927" s="99"/>
      <c r="PWB927" s="99"/>
      <c r="PWC927" s="99"/>
      <c r="PWD927" s="99"/>
      <c r="PWE927" s="99"/>
      <c r="PWF927" s="99"/>
      <c r="PWG927" s="99"/>
      <c r="PWH927" s="99"/>
      <c r="PWI927" s="99"/>
      <c r="PWJ927" s="99"/>
      <c r="PWK927" s="99"/>
      <c r="PWL927" s="99"/>
      <c r="PWM927" s="99"/>
      <c r="PWN927" s="99"/>
      <c r="PWO927" s="99"/>
      <c r="PWP927" s="99"/>
      <c r="PWQ927" s="99"/>
      <c r="PWR927" s="99"/>
      <c r="PWS927" s="99"/>
      <c r="PWT927" s="99"/>
      <c r="PWU927" s="99"/>
      <c r="PWV927" s="99"/>
      <c r="PWW927" s="99"/>
      <c r="PWX927" s="99"/>
      <c r="PWY927" s="99"/>
      <c r="PWZ927" s="99"/>
      <c r="PXA927" s="99"/>
      <c r="PXB927" s="99"/>
      <c r="PXC927" s="99"/>
      <c r="PXD927" s="99"/>
      <c r="PXE927" s="99"/>
      <c r="PXF927" s="99"/>
      <c r="PXG927" s="99"/>
      <c r="PXH927" s="99"/>
      <c r="PXI927" s="99"/>
      <c r="PXJ927" s="99"/>
      <c r="PXK927" s="99"/>
      <c r="PXL927" s="99"/>
      <c r="PXM927" s="99"/>
      <c r="PXN927" s="99"/>
      <c r="PXO927" s="99"/>
      <c r="PXP927" s="99"/>
      <c r="PXQ927" s="99"/>
      <c r="PXR927" s="99"/>
      <c r="PXS927" s="99"/>
      <c r="PXT927" s="99"/>
      <c r="PXU927" s="99"/>
      <c r="PXV927" s="99"/>
      <c r="PXW927" s="99"/>
      <c r="PXX927" s="99"/>
      <c r="PXY927" s="99"/>
      <c r="PXZ927" s="99"/>
      <c r="PYA927" s="99"/>
      <c r="PYB927" s="99"/>
      <c r="PYC927" s="99"/>
      <c r="PYD927" s="99"/>
      <c r="PYE927" s="99"/>
      <c r="PYF927" s="99"/>
      <c r="PYG927" s="99"/>
      <c r="PYH927" s="99"/>
      <c r="PYI927" s="99"/>
      <c r="PYJ927" s="99"/>
      <c r="PYK927" s="99"/>
      <c r="PYL927" s="99"/>
      <c r="PYM927" s="99"/>
      <c r="PYN927" s="99"/>
      <c r="PYO927" s="99"/>
      <c r="PYP927" s="99"/>
      <c r="PYQ927" s="99"/>
      <c r="PYR927" s="99"/>
      <c r="PYS927" s="99"/>
      <c r="PYT927" s="99"/>
      <c r="PYU927" s="99"/>
      <c r="PYV927" s="99"/>
      <c r="PYW927" s="99"/>
      <c r="PYX927" s="99"/>
      <c r="PYY927" s="99"/>
      <c r="PYZ927" s="99"/>
      <c r="PZA927" s="99"/>
      <c r="PZB927" s="99"/>
      <c r="PZC927" s="99"/>
      <c r="PZD927" s="99"/>
      <c r="PZE927" s="99"/>
      <c r="PZF927" s="99"/>
      <c r="PZG927" s="99"/>
      <c r="PZH927" s="99"/>
      <c r="PZI927" s="99"/>
      <c r="PZJ927" s="99"/>
      <c r="PZK927" s="99"/>
      <c r="PZL927" s="99"/>
      <c r="PZM927" s="99"/>
      <c r="PZN927" s="99"/>
      <c r="PZO927" s="99"/>
      <c r="PZP927" s="99"/>
      <c r="PZQ927" s="99"/>
      <c r="PZR927" s="99"/>
      <c r="PZS927" s="99"/>
      <c r="PZT927" s="99"/>
      <c r="PZU927" s="99"/>
      <c r="PZV927" s="99"/>
      <c r="PZW927" s="99"/>
      <c r="PZX927" s="99"/>
      <c r="PZY927" s="99"/>
      <c r="PZZ927" s="99"/>
      <c r="QAA927" s="99"/>
      <c r="QAB927" s="99"/>
      <c r="QAC927" s="99"/>
      <c r="QAD927" s="99"/>
      <c r="QAE927" s="99"/>
      <c r="QAF927" s="99"/>
      <c r="QAG927" s="99"/>
      <c r="QAH927" s="99"/>
      <c r="QAI927" s="99"/>
      <c r="QAJ927" s="99"/>
      <c r="QAK927" s="99"/>
      <c r="QAL927" s="99"/>
      <c r="QAM927" s="99"/>
      <c r="QAN927" s="99"/>
      <c r="QAO927" s="99"/>
      <c r="QAP927" s="99"/>
      <c r="QAQ927" s="99"/>
      <c r="QAR927" s="99"/>
      <c r="QAS927" s="99"/>
      <c r="QAT927" s="99"/>
      <c r="QAU927" s="99"/>
      <c r="QAV927" s="99"/>
      <c r="QAW927" s="99"/>
      <c r="QAX927" s="99"/>
      <c r="QAY927" s="99"/>
      <c r="QAZ927" s="99"/>
      <c r="QBA927" s="99"/>
      <c r="QBB927" s="99"/>
      <c r="QBC927" s="99"/>
      <c r="QBD927" s="99"/>
      <c r="QBE927" s="99"/>
      <c r="QBF927" s="99"/>
      <c r="QBG927" s="99"/>
      <c r="QBH927" s="99"/>
      <c r="QBI927" s="99"/>
      <c r="QBJ927" s="99"/>
      <c r="QBK927" s="99"/>
      <c r="QBL927" s="99"/>
      <c r="QBM927" s="99"/>
      <c r="QBN927" s="99"/>
      <c r="QBO927" s="99"/>
      <c r="QBP927" s="99"/>
      <c r="QBQ927" s="99"/>
      <c r="QBR927" s="99"/>
      <c r="QBS927" s="99"/>
      <c r="QBT927" s="99"/>
      <c r="QBU927" s="99"/>
      <c r="QBV927" s="99"/>
      <c r="QBW927" s="99"/>
      <c r="QBX927" s="99"/>
      <c r="QBY927" s="99"/>
      <c r="QBZ927" s="99"/>
      <c r="QCA927" s="99"/>
      <c r="QCB927" s="99"/>
      <c r="QCC927" s="99"/>
      <c r="QCD927" s="99"/>
      <c r="QCE927" s="99"/>
      <c r="QCF927" s="99"/>
      <c r="QCG927" s="99"/>
      <c r="QCH927" s="99"/>
      <c r="QCI927" s="99"/>
      <c r="QCJ927" s="99"/>
      <c r="QCK927" s="99"/>
      <c r="QCL927" s="99"/>
      <c r="QCM927" s="99"/>
      <c r="QCN927" s="99"/>
      <c r="QCO927" s="99"/>
      <c r="QCP927" s="99"/>
      <c r="QCQ927" s="99"/>
      <c r="QCR927" s="99"/>
      <c r="QCS927" s="99"/>
      <c r="QCT927" s="99"/>
      <c r="QCU927" s="99"/>
      <c r="QCV927" s="99"/>
      <c r="QCW927" s="99"/>
      <c r="QCX927" s="99"/>
      <c r="QCY927" s="99"/>
      <c r="QCZ927" s="99"/>
      <c r="QDA927" s="99"/>
      <c r="QDB927" s="99"/>
      <c r="QDC927" s="99"/>
      <c r="QDD927" s="99"/>
      <c r="QDE927" s="99"/>
      <c r="QDF927" s="99"/>
      <c r="QDG927" s="99"/>
      <c r="QDH927" s="99"/>
      <c r="QDI927" s="99"/>
      <c r="QDJ927" s="99"/>
      <c r="QDK927" s="99"/>
      <c r="QDL927" s="99"/>
      <c r="QDM927" s="99"/>
      <c r="QDN927" s="99"/>
      <c r="QDO927" s="99"/>
      <c r="QDP927" s="99"/>
      <c r="QDQ927" s="99"/>
      <c r="QDR927" s="99"/>
      <c r="QDS927" s="99"/>
      <c r="QDT927" s="99"/>
      <c r="QDU927" s="99"/>
      <c r="QDV927" s="99"/>
      <c r="QDW927" s="99"/>
      <c r="QDX927" s="99"/>
      <c r="QDY927" s="99"/>
      <c r="QDZ927" s="99"/>
      <c r="QEA927" s="99"/>
      <c r="QEB927" s="99"/>
      <c r="QEC927" s="99"/>
      <c r="QED927" s="99"/>
      <c r="QEE927" s="99"/>
      <c r="QEF927" s="99"/>
      <c r="QEG927" s="99"/>
      <c r="QEH927" s="99"/>
      <c r="QEI927" s="99"/>
      <c r="QEJ927" s="99"/>
      <c r="QEK927" s="99"/>
      <c r="QEL927" s="99"/>
      <c r="QEM927" s="99"/>
      <c r="QEN927" s="99"/>
      <c r="QEO927" s="99"/>
      <c r="QEP927" s="99"/>
      <c r="QEQ927" s="99"/>
      <c r="QER927" s="99"/>
      <c r="QES927" s="99"/>
      <c r="QET927" s="99"/>
      <c r="QEU927" s="99"/>
      <c r="QEV927" s="99"/>
      <c r="QEW927" s="99"/>
      <c r="QEX927" s="99"/>
      <c r="QEY927" s="99"/>
      <c r="QEZ927" s="99"/>
      <c r="QFA927" s="99"/>
      <c r="QFB927" s="99"/>
      <c r="QFC927" s="99"/>
      <c r="QFD927" s="99"/>
      <c r="QFE927" s="99"/>
      <c r="QFF927" s="99"/>
      <c r="QFG927" s="99"/>
      <c r="QFH927" s="99"/>
      <c r="QFI927" s="99"/>
      <c r="QFJ927" s="99"/>
      <c r="QFK927" s="99"/>
      <c r="QFL927" s="99"/>
      <c r="QFM927" s="99"/>
      <c r="QFN927" s="99"/>
      <c r="QFO927" s="99"/>
      <c r="QFP927" s="99"/>
      <c r="QFQ927" s="99"/>
      <c r="QFR927" s="99"/>
      <c r="QFS927" s="99"/>
      <c r="QFT927" s="99"/>
      <c r="QFU927" s="99"/>
      <c r="QFV927" s="99"/>
      <c r="QFW927" s="99"/>
      <c r="QFX927" s="99"/>
      <c r="QFY927" s="99"/>
      <c r="QFZ927" s="99"/>
      <c r="QGA927" s="99"/>
      <c r="QGB927" s="99"/>
      <c r="QGC927" s="99"/>
      <c r="QGD927" s="99"/>
      <c r="QGE927" s="99"/>
      <c r="QGF927" s="99"/>
      <c r="QGG927" s="99"/>
      <c r="QGH927" s="99"/>
      <c r="QGI927" s="99"/>
      <c r="QGJ927" s="99"/>
      <c r="QGK927" s="99"/>
      <c r="QGL927" s="99"/>
      <c r="QGM927" s="99"/>
      <c r="QGN927" s="99"/>
      <c r="QGO927" s="99"/>
      <c r="QGP927" s="99"/>
      <c r="QGQ927" s="99"/>
      <c r="QGR927" s="99"/>
      <c r="QGS927" s="99"/>
      <c r="QGT927" s="99"/>
      <c r="QGU927" s="99"/>
      <c r="QGV927" s="99"/>
      <c r="QGW927" s="99"/>
      <c r="QGX927" s="99"/>
      <c r="QGY927" s="99"/>
      <c r="QGZ927" s="99"/>
      <c r="QHA927" s="99"/>
      <c r="QHB927" s="99"/>
      <c r="QHC927" s="99"/>
      <c r="QHD927" s="99"/>
      <c r="QHE927" s="99"/>
      <c r="QHF927" s="99"/>
      <c r="QHG927" s="99"/>
      <c r="QHH927" s="99"/>
      <c r="QHI927" s="99"/>
      <c r="QHJ927" s="99"/>
      <c r="QHK927" s="99"/>
      <c r="QHL927" s="99"/>
      <c r="QHM927" s="99"/>
      <c r="QHN927" s="99"/>
      <c r="QHO927" s="99"/>
      <c r="QHP927" s="99"/>
      <c r="QHQ927" s="99"/>
      <c r="QHR927" s="99"/>
      <c r="QHS927" s="99"/>
      <c r="QHT927" s="99"/>
      <c r="QHU927" s="99"/>
      <c r="QHV927" s="99"/>
      <c r="QHW927" s="99"/>
      <c r="QHX927" s="99"/>
      <c r="QHY927" s="99"/>
      <c r="QHZ927" s="99"/>
      <c r="QIA927" s="99"/>
      <c r="QIB927" s="99"/>
      <c r="QIC927" s="99"/>
      <c r="QID927" s="99"/>
      <c r="QIE927" s="99"/>
      <c r="QIF927" s="99"/>
      <c r="QIG927" s="99"/>
      <c r="QIH927" s="99"/>
      <c r="QII927" s="99"/>
      <c r="QIJ927" s="99"/>
      <c r="QIK927" s="99"/>
      <c r="QIL927" s="99"/>
      <c r="QIM927" s="99"/>
      <c r="QIN927" s="99"/>
      <c r="QIO927" s="99"/>
      <c r="QIP927" s="99"/>
      <c r="QIQ927" s="99"/>
      <c r="QIR927" s="99"/>
      <c r="QIS927" s="99"/>
      <c r="QIT927" s="99"/>
      <c r="QIU927" s="99"/>
      <c r="QIV927" s="99"/>
      <c r="QIW927" s="99"/>
      <c r="QIX927" s="99"/>
      <c r="QIY927" s="99"/>
      <c r="QIZ927" s="99"/>
      <c r="QJA927" s="99"/>
      <c r="QJB927" s="99"/>
      <c r="QJC927" s="99"/>
      <c r="QJD927" s="99"/>
      <c r="QJE927" s="99"/>
      <c r="QJF927" s="99"/>
      <c r="QJG927" s="99"/>
      <c r="QJH927" s="99"/>
      <c r="QJI927" s="99"/>
      <c r="QJJ927" s="99"/>
      <c r="QJK927" s="99"/>
      <c r="QJL927" s="99"/>
      <c r="QJM927" s="99"/>
      <c r="QJN927" s="99"/>
      <c r="QJO927" s="99"/>
      <c r="QJP927" s="99"/>
      <c r="QJQ927" s="99"/>
      <c r="QJR927" s="99"/>
      <c r="QJS927" s="99"/>
      <c r="QJT927" s="99"/>
      <c r="QJU927" s="99"/>
      <c r="QJV927" s="99"/>
      <c r="QJW927" s="99"/>
      <c r="QJX927" s="99"/>
      <c r="QJY927" s="99"/>
      <c r="QJZ927" s="99"/>
      <c r="QKA927" s="99"/>
      <c r="QKB927" s="99"/>
      <c r="QKC927" s="99"/>
      <c r="QKD927" s="99"/>
      <c r="QKE927" s="99"/>
      <c r="QKF927" s="99"/>
      <c r="QKG927" s="99"/>
      <c r="QKH927" s="99"/>
      <c r="QKI927" s="99"/>
      <c r="QKJ927" s="99"/>
      <c r="QKK927" s="99"/>
      <c r="QKL927" s="99"/>
      <c r="QKM927" s="99"/>
      <c r="QKN927" s="99"/>
      <c r="QKO927" s="99"/>
      <c r="QKP927" s="99"/>
      <c r="QKQ927" s="99"/>
      <c r="QKR927" s="99"/>
      <c r="QKS927" s="99"/>
      <c r="QKT927" s="99"/>
      <c r="QKU927" s="99"/>
      <c r="QKV927" s="99"/>
      <c r="QKW927" s="99"/>
      <c r="QKX927" s="99"/>
      <c r="QKY927" s="99"/>
      <c r="QKZ927" s="99"/>
      <c r="QLA927" s="99"/>
      <c r="QLB927" s="99"/>
      <c r="QLC927" s="99"/>
      <c r="QLD927" s="99"/>
      <c r="QLE927" s="99"/>
      <c r="QLF927" s="99"/>
      <c r="QLG927" s="99"/>
      <c r="QLH927" s="99"/>
      <c r="QLI927" s="99"/>
      <c r="QLJ927" s="99"/>
      <c r="QLK927" s="99"/>
      <c r="QLL927" s="99"/>
      <c r="QLM927" s="99"/>
      <c r="QLN927" s="99"/>
      <c r="QLO927" s="99"/>
      <c r="QLP927" s="99"/>
      <c r="QLQ927" s="99"/>
      <c r="QLR927" s="99"/>
      <c r="QLS927" s="99"/>
      <c r="QLT927" s="99"/>
      <c r="QLU927" s="99"/>
      <c r="QLV927" s="99"/>
      <c r="QLW927" s="99"/>
      <c r="QLX927" s="99"/>
      <c r="QLY927" s="99"/>
      <c r="QLZ927" s="99"/>
      <c r="QMA927" s="99"/>
      <c r="QMB927" s="99"/>
      <c r="QMC927" s="99"/>
      <c r="QMD927" s="99"/>
      <c r="QME927" s="99"/>
      <c r="QMF927" s="99"/>
      <c r="QMG927" s="99"/>
      <c r="QMH927" s="99"/>
      <c r="QMI927" s="99"/>
      <c r="QMJ927" s="99"/>
      <c r="QMK927" s="99"/>
      <c r="QML927" s="99"/>
      <c r="QMM927" s="99"/>
      <c r="QMN927" s="99"/>
      <c r="QMO927" s="99"/>
      <c r="QMP927" s="99"/>
      <c r="QMQ927" s="99"/>
      <c r="QMR927" s="99"/>
      <c r="QMS927" s="99"/>
      <c r="QMT927" s="99"/>
      <c r="QMU927" s="99"/>
      <c r="QMV927" s="99"/>
      <c r="QMW927" s="99"/>
      <c r="QMX927" s="99"/>
      <c r="QMY927" s="99"/>
      <c r="QMZ927" s="99"/>
      <c r="QNA927" s="99"/>
      <c r="QNB927" s="99"/>
      <c r="QNC927" s="99"/>
      <c r="QND927" s="99"/>
      <c r="QNE927" s="99"/>
      <c r="QNF927" s="99"/>
      <c r="QNG927" s="99"/>
      <c r="QNH927" s="99"/>
      <c r="QNI927" s="99"/>
      <c r="QNJ927" s="99"/>
      <c r="QNK927" s="99"/>
      <c r="QNL927" s="99"/>
      <c r="QNM927" s="99"/>
      <c r="QNN927" s="99"/>
      <c r="QNO927" s="99"/>
      <c r="QNP927" s="99"/>
      <c r="QNQ927" s="99"/>
      <c r="QNR927" s="99"/>
      <c r="QNS927" s="99"/>
      <c r="QNT927" s="99"/>
      <c r="QNU927" s="99"/>
      <c r="QNV927" s="99"/>
      <c r="QNW927" s="99"/>
      <c r="QNX927" s="99"/>
      <c r="QNY927" s="99"/>
      <c r="QNZ927" s="99"/>
      <c r="QOA927" s="99"/>
      <c r="QOB927" s="99"/>
      <c r="QOC927" s="99"/>
      <c r="QOD927" s="99"/>
      <c r="QOE927" s="99"/>
      <c r="QOF927" s="99"/>
      <c r="QOG927" s="99"/>
      <c r="QOH927" s="99"/>
      <c r="QOI927" s="99"/>
      <c r="QOJ927" s="99"/>
      <c r="QOK927" s="99"/>
      <c r="QOL927" s="99"/>
      <c r="QOM927" s="99"/>
      <c r="QON927" s="99"/>
      <c r="QOO927" s="99"/>
      <c r="QOP927" s="99"/>
      <c r="QOQ927" s="99"/>
      <c r="QOR927" s="99"/>
      <c r="QOS927" s="99"/>
      <c r="QOT927" s="99"/>
      <c r="QOU927" s="99"/>
      <c r="QOV927" s="99"/>
      <c r="QOW927" s="99"/>
      <c r="QOX927" s="99"/>
      <c r="QOY927" s="99"/>
      <c r="QOZ927" s="99"/>
      <c r="QPA927" s="99"/>
      <c r="QPB927" s="99"/>
      <c r="QPC927" s="99"/>
      <c r="QPD927" s="99"/>
      <c r="QPE927" s="99"/>
      <c r="QPF927" s="99"/>
      <c r="QPG927" s="99"/>
      <c r="QPH927" s="99"/>
      <c r="QPI927" s="99"/>
      <c r="QPJ927" s="99"/>
      <c r="QPK927" s="99"/>
      <c r="QPL927" s="99"/>
      <c r="QPM927" s="99"/>
      <c r="QPN927" s="99"/>
      <c r="QPO927" s="99"/>
      <c r="QPP927" s="99"/>
      <c r="QPQ927" s="99"/>
      <c r="QPR927" s="99"/>
      <c r="QPS927" s="99"/>
      <c r="QPT927" s="99"/>
      <c r="QPU927" s="99"/>
      <c r="QPV927" s="99"/>
      <c r="QPW927" s="99"/>
      <c r="QPX927" s="99"/>
      <c r="QPY927" s="99"/>
      <c r="QPZ927" s="99"/>
      <c r="QQA927" s="99"/>
      <c r="QQB927" s="99"/>
      <c r="QQC927" s="99"/>
      <c r="QQD927" s="99"/>
      <c r="QQE927" s="99"/>
      <c r="QQF927" s="99"/>
      <c r="QQG927" s="99"/>
      <c r="QQH927" s="99"/>
      <c r="QQI927" s="99"/>
      <c r="QQJ927" s="99"/>
      <c r="QQK927" s="99"/>
      <c r="QQL927" s="99"/>
      <c r="QQM927" s="99"/>
      <c r="QQN927" s="99"/>
      <c r="QQO927" s="99"/>
      <c r="QQP927" s="99"/>
      <c r="QQQ927" s="99"/>
      <c r="QQR927" s="99"/>
      <c r="QQS927" s="99"/>
      <c r="QQT927" s="99"/>
      <c r="QQU927" s="99"/>
      <c r="QQV927" s="99"/>
      <c r="QQW927" s="99"/>
      <c r="QQX927" s="99"/>
      <c r="QQY927" s="99"/>
      <c r="QQZ927" s="99"/>
      <c r="QRA927" s="99"/>
      <c r="QRB927" s="99"/>
      <c r="QRC927" s="99"/>
      <c r="QRD927" s="99"/>
      <c r="QRE927" s="99"/>
      <c r="QRF927" s="99"/>
      <c r="QRG927" s="99"/>
      <c r="QRH927" s="99"/>
      <c r="QRI927" s="99"/>
      <c r="QRJ927" s="99"/>
      <c r="QRK927" s="99"/>
      <c r="QRL927" s="99"/>
      <c r="QRM927" s="99"/>
      <c r="QRN927" s="99"/>
      <c r="QRO927" s="99"/>
      <c r="QRP927" s="99"/>
      <c r="QRQ927" s="99"/>
      <c r="QRR927" s="99"/>
      <c r="QRS927" s="99"/>
      <c r="QRT927" s="99"/>
      <c r="QRU927" s="99"/>
      <c r="QRV927" s="99"/>
      <c r="QRW927" s="99"/>
      <c r="QRX927" s="99"/>
      <c r="QRY927" s="99"/>
      <c r="QRZ927" s="99"/>
      <c r="QSA927" s="99"/>
      <c r="QSB927" s="99"/>
      <c r="QSC927" s="99"/>
      <c r="QSD927" s="99"/>
      <c r="QSE927" s="99"/>
      <c r="QSF927" s="99"/>
      <c r="QSG927" s="99"/>
      <c r="QSH927" s="99"/>
      <c r="QSI927" s="99"/>
      <c r="QSJ927" s="99"/>
      <c r="QSK927" s="99"/>
      <c r="QSL927" s="99"/>
      <c r="QSM927" s="99"/>
      <c r="QSN927" s="99"/>
      <c r="QSO927" s="99"/>
      <c r="QSP927" s="99"/>
      <c r="QSQ927" s="99"/>
      <c r="QSR927" s="99"/>
      <c r="QSS927" s="99"/>
      <c r="QST927" s="99"/>
      <c r="QSU927" s="99"/>
      <c r="QSV927" s="99"/>
      <c r="QSW927" s="99"/>
      <c r="QSX927" s="99"/>
      <c r="QSY927" s="99"/>
      <c r="QSZ927" s="99"/>
      <c r="QTA927" s="99"/>
      <c r="QTB927" s="99"/>
      <c r="QTC927" s="99"/>
      <c r="QTD927" s="99"/>
      <c r="QTE927" s="99"/>
      <c r="QTF927" s="99"/>
      <c r="QTG927" s="99"/>
      <c r="QTH927" s="99"/>
      <c r="QTI927" s="99"/>
      <c r="QTJ927" s="99"/>
      <c r="QTK927" s="99"/>
      <c r="QTL927" s="99"/>
      <c r="QTM927" s="99"/>
      <c r="QTN927" s="99"/>
      <c r="QTO927" s="99"/>
      <c r="QTP927" s="99"/>
      <c r="QTQ927" s="99"/>
      <c r="QTR927" s="99"/>
      <c r="QTS927" s="99"/>
      <c r="QTT927" s="99"/>
      <c r="QTU927" s="99"/>
      <c r="QTV927" s="99"/>
      <c r="QTW927" s="99"/>
      <c r="QTX927" s="99"/>
      <c r="QTY927" s="99"/>
      <c r="QTZ927" s="99"/>
      <c r="QUA927" s="99"/>
      <c r="QUB927" s="99"/>
      <c r="QUC927" s="99"/>
      <c r="QUD927" s="99"/>
      <c r="QUE927" s="99"/>
      <c r="QUF927" s="99"/>
      <c r="QUG927" s="99"/>
      <c r="QUH927" s="99"/>
      <c r="QUI927" s="99"/>
      <c r="QUJ927" s="99"/>
      <c r="QUK927" s="99"/>
      <c r="QUL927" s="99"/>
      <c r="QUM927" s="99"/>
      <c r="QUN927" s="99"/>
      <c r="QUO927" s="99"/>
      <c r="QUP927" s="99"/>
      <c r="QUQ927" s="99"/>
      <c r="QUR927" s="99"/>
      <c r="QUS927" s="99"/>
      <c r="QUT927" s="99"/>
      <c r="QUU927" s="99"/>
      <c r="QUV927" s="99"/>
      <c r="QUW927" s="99"/>
      <c r="QUX927" s="99"/>
      <c r="QUY927" s="99"/>
      <c r="QUZ927" s="99"/>
      <c r="QVA927" s="99"/>
      <c r="QVB927" s="99"/>
      <c r="QVC927" s="99"/>
      <c r="QVD927" s="99"/>
      <c r="QVE927" s="99"/>
      <c r="QVF927" s="99"/>
      <c r="QVG927" s="99"/>
      <c r="QVH927" s="99"/>
      <c r="QVI927" s="99"/>
      <c r="QVJ927" s="99"/>
      <c r="QVK927" s="99"/>
      <c r="QVL927" s="99"/>
      <c r="QVM927" s="99"/>
      <c r="QVN927" s="99"/>
      <c r="QVO927" s="99"/>
      <c r="QVP927" s="99"/>
      <c r="QVQ927" s="99"/>
      <c r="QVR927" s="99"/>
      <c r="QVS927" s="99"/>
      <c r="QVT927" s="99"/>
      <c r="QVU927" s="99"/>
      <c r="QVV927" s="99"/>
      <c r="QVW927" s="99"/>
      <c r="QVX927" s="99"/>
      <c r="QVY927" s="99"/>
      <c r="QVZ927" s="99"/>
      <c r="QWA927" s="99"/>
      <c r="QWB927" s="99"/>
      <c r="QWC927" s="99"/>
      <c r="QWD927" s="99"/>
      <c r="QWE927" s="99"/>
      <c r="QWF927" s="99"/>
      <c r="QWG927" s="99"/>
      <c r="QWH927" s="99"/>
      <c r="QWI927" s="99"/>
      <c r="QWJ927" s="99"/>
      <c r="QWK927" s="99"/>
      <c r="QWL927" s="99"/>
      <c r="QWM927" s="99"/>
      <c r="QWN927" s="99"/>
      <c r="QWO927" s="99"/>
      <c r="QWP927" s="99"/>
      <c r="QWQ927" s="99"/>
      <c r="QWR927" s="99"/>
      <c r="QWS927" s="99"/>
      <c r="QWT927" s="99"/>
      <c r="QWU927" s="99"/>
      <c r="QWV927" s="99"/>
      <c r="QWW927" s="99"/>
      <c r="QWX927" s="99"/>
      <c r="QWY927" s="99"/>
      <c r="QWZ927" s="99"/>
      <c r="QXA927" s="99"/>
      <c r="QXB927" s="99"/>
      <c r="QXC927" s="99"/>
      <c r="QXD927" s="99"/>
      <c r="QXE927" s="99"/>
      <c r="QXF927" s="99"/>
      <c r="QXG927" s="99"/>
      <c r="QXH927" s="99"/>
      <c r="QXI927" s="99"/>
      <c r="QXJ927" s="99"/>
      <c r="QXK927" s="99"/>
      <c r="QXL927" s="99"/>
      <c r="QXM927" s="99"/>
      <c r="QXN927" s="99"/>
      <c r="QXO927" s="99"/>
      <c r="QXP927" s="99"/>
      <c r="QXQ927" s="99"/>
      <c r="QXR927" s="99"/>
      <c r="QXS927" s="99"/>
      <c r="QXT927" s="99"/>
      <c r="QXU927" s="99"/>
      <c r="QXV927" s="99"/>
      <c r="QXW927" s="99"/>
      <c r="QXX927" s="99"/>
      <c r="QXY927" s="99"/>
      <c r="QXZ927" s="99"/>
      <c r="QYA927" s="99"/>
      <c r="QYB927" s="99"/>
      <c r="QYC927" s="99"/>
      <c r="QYD927" s="99"/>
      <c r="QYE927" s="99"/>
      <c r="QYF927" s="99"/>
      <c r="QYG927" s="99"/>
      <c r="QYH927" s="99"/>
      <c r="QYI927" s="99"/>
      <c r="QYJ927" s="99"/>
      <c r="QYK927" s="99"/>
      <c r="QYL927" s="99"/>
      <c r="QYM927" s="99"/>
      <c r="QYN927" s="99"/>
      <c r="QYO927" s="99"/>
      <c r="QYP927" s="99"/>
      <c r="QYQ927" s="99"/>
      <c r="QYR927" s="99"/>
      <c r="QYS927" s="99"/>
      <c r="QYT927" s="99"/>
      <c r="QYU927" s="99"/>
      <c r="QYV927" s="99"/>
      <c r="QYW927" s="99"/>
      <c r="QYX927" s="99"/>
      <c r="QYY927" s="99"/>
      <c r="QYZ927" s="99"/>
      <c r="QZA927" s="99"/>
      <c r="QZB927" s="99"/>
      <c r="QZC927" s="99"/>
      <c r="QZD927" s="99"/>
      <c r="QZE927" s="99"/>
      <c r="QZF927" s="99"/>
      <c r="QZG927" s="99"/>
      <c r="QZH927" s="99"/>
      <c r="QZI927" s="99"/>
      <c r="QZJ927" s="99"/>
      <c r="QZK927" s="99"/>
      <c r="QZL927" s="99"/>
      <c r="QZM927" s="99"/>
      <c r="QZN927" s="99"/>
      <c r="QZO927" s="99"/>
      <c r="QZP927" s="99"/>
      <c r="QZQ927" s="99"/>
      <c r="QZR927" s="99"/>
      <c r="QZS927" s="99"/>
      <c r="QZT927" s="99"/>
      <c r="QZU927" s="99"/>
      <c r="QZV927" s="99"/>
      <c r="QZW927" s="99"/>
      <c r="QZX927" s="99"/>
      <c r="QZY927" s="99"/>
      <c r="QZZ927" s="99"/>
      <c r="RAA927" s="99"/>
      <c r="RAB927" s="99"/>
      <c r="RAC927" s="99"/>
      <c r="RAD927" s="99"/>
      <c r="RAE927" s="99"/>
      <c r="RAF927" s="99"/>
      <c r="RAG927" s="99"/>
      <c r="RAH927" s="99"/>
      <c r="RAI927" s="99"/>
      <c r="RAJ927" s="99"/>
      <c r="RAK927" s="99"/>
      <c r="RAL927" s="99"/>
      <c r="RAM927" s="99"/>
      <c r="RAN927" s="99"/>
      <c r="RAO927" s="99"/>
      <c r="RAP927" s="99"/>
      <c r="RAQ927" s="99"/>
      <c r="RAR927" s="99"/>
      <c r="RAS927" s="99"/>
      <c r="RAT927" s="99"/>
      <c r="RAU927" s="99"/>
      <c r="RAV927" s="99"/>
      <c r="RAW927" s="99"/>
      <c r="RAX927" s="99"/>
      <c r="RAY927" s="99"/>
      <c r="RAZ927" s="99"/>
      <c r="RBA927" s="99"/>
      <c r="RBB927" s="99"/>
      <c r="RBC927" s="99"/>
      <c r="RBD927" s="99"/>
      <c r="RBE927" s="99"/>
      <c r="RBF927" s="99"/>
      <c r="RBG927" s="99"/>
      <c r="RBH927" s="99"/>
      <c r="RBI927" s="99"/>
      <c r="RBJ927" s="99"/>
      <c r="RBK927" s="99"/>
      <c r="RBL927" s="99"/>
      <c r="RBM927" s="99"/>
      <c r="RBN927" s="99"/>
      <c r="RBO927" s="99"/>
      <c r="RBP927" s="99"/>
      <c r="RBQ927" s="99"/>
      <c r="RBR927" s="99"/>
      <c r="RBS927" s="99"/>
      <c r="RBT927" s="99"/>
      <c r="RBU927" s="99"/>
      <c r="RBV927" s="99"/>
      <c r="RBW927" s="99"/>
      <c r="RBX927" s="99"/>
      <c r="RBY927" s="99"/>
      <c r="RBZ927" s="99"/>
      <c r="RCA927" s="99"/>
      <c r="RCB927" s="99"/>
      <c r="RCC927" s="99"/>
      <c r="RCD927" s="99"/>
      <c r="RCE927" s="99"/>
      <c r="RCF927" s="99"/>
      <c r="RCG927" s="99"/>
      <c r="RCH927" s="99"/>
      <c r="RCI927" s="99"/>
      <c r="RCJ927" s="99"/>
      <c r="RCK927" s="99"/>
      <c r="RCL927" s="99"/>
      <c r="RCM927" s="99"/>
      <c r="RCN927" s="99"/>
      <c r="RCO927" s="99"/>
      <c r="RCP927" s="99"/>
      <c r="RCQ927" s="99"/>
      <c r="RCR927" s="99"/>
      <c r="RCS927" s="99"/>
      <c r="RCT927" s="99"/>
      <c r="RCU927" s="99"/>
      <c r="RCV927" s="99"/>
      <c r="RCW927" s="99"/>
      <c r="RCX927" s="99"/>
      <c r="RCY927" s="99"/>
      <c r="RCZ927" s="99"/>
      <c r="RDA927" s="99"/>
      <c r="RDB927" s="99"/>
      <c r="RDC927" s="99"/>
      <c r="RDD927" s="99"/>
      <c r="RDE927" s="99"/>
      <c r="RDF927" s="99"/>
      <c r="RDG927" s="99"/>
      <c r="RDH927" s="99"/>
      <c r="RDI927" s="99"/>
      <c r="RDJ927" s="99"/>
      <c r="RDK927" s="99"/>
      <c r="RDL927" s="99"/>
      <c r="RDM927" s="99"/>
      <c r="RDN927" s="99"/>
      <c r="RDO927" s="99"/>
      <c r="RDP927" s="99"/>
      <c r="RDQ927" s="99"/>
      <c r="RDR927" s="99"/>
      <c r="RDS927" s="99"/>
      <c r="RDT927" s="99"/>
      <c r="RDU927" s="99"/>
      <c r="RDV927" s="99"/>
      <c r="RDW927" s="99"/>
      <c r="RDX927" s="99"/>
      <c r="RDY927" s="99"/>
      <c r="RDZ927" s="99"/>
      <c r="REA927" s="99"/>
      <c r="REB927" s="99"/>
      <c r="REC927" s="99"/>
      <c r="RED927" s="99"/>
      <c r="REE927" s="99"/>
      <c r="REF927" s="99"/>
      <c r="REG927" s="99"/>
      <c r="REH927" s="99"/>
      <c r="REI927" s="99"/>
      <c r="REJ927" s="99"/>
      <c r="REK927" s="99"/>
      <c r="REL927" s="99"/>
      <c r="REM927" s="99"/>
      <c r="REN927" s="99"/>
      <c r="REO927" s="99"/>
      <c r="REP927" s="99"/>
      <c r="REQ927" s="99"/>
      <c r="RER927" s="99"/>
      <c r="RES927" s="99"/>
      <c r="RET927" s="99"/>
      <c r="REU927" s="99"/>
      <c r="REV927" s="99"/>
      <c r="REW927" s="99"/>
      <c r="REX927" s="99"/>
      <c r="REY927" s="99"/>
      <c r="REZ927" s="99"/>
      <c r="RFA927" s="99"/>
      <c r="RFB927" s="99"/>
      <c r="RFC927" s="99"/>
      <c r="RFD927" s="99"/>
      <c r="RFE927" s="99"/>
      <c r="RFF927" s="99"/>
      <c r="RFG927" s="99"/>
      <c r="RFH927" s="99"/>
      <c r="RFI927" s="99"/>
      <c r="RFJ927" s="99"/>
      <c r="RFK927" s="99"/>
      <c r="RFL927" s="99"/>
      <c r="RFM927" s="99"/>
      <c r="RFN927" s="99"/>
      <c r="RFO927" s="99"/>
      <c r="RFP927" s="99"/>
      <c r="RFQ927" s="99"/>
      <c r="RFR927" s="99"/>
      <c r="RFS927" s="99"/>
      <c r="RFT927" s="99"/>
      <c r="RFU927" s="99"/>
      <c r="RFV927" s="99"/>
      <c r="RFW927" s="99"/>
      <c r="RFX927" s="99"/>
      <c r="RFY927" s="99"/>
      <c r="RFZ927" s="99"/>
      <c r="RGA927" s="99"/>
      <c r="RGB927" s="99"/>
      <c r="RGC927" s="99"/>
      <c r="RGD927" s="99"/>
      <c r="RGE927" s="99"/>
      <c r="RGF927" s="99"/>
      <c r="RGG927" s="99"/>
      <c r="RGH927" s="99"/>
      <c r="RGI927" s="99"/>
      <c r="RGJ927" s="99"/>
      <c r="RGK927" s="99"/>
      <c r="RGL927" s="99"/>
      <c r="RGM927" s="99"/>
      <c r="RGN927" s="99"/>
      <c r="RGO927" s="99"/>
      <c r="RGP927" s="99"/>
      <c r="RGQ927" s="99"/>
      <c r="RGR927" s="99"/>
      <c r="RGS927" s="99"/>
      <c r="RGT927" s="99"/>
      <c r="RGU927" s="99"/>
      <c r="RGV927" s="99"/>
      <c r="RGW927" s="99"/>
      <c r="RGX927" s="99"/>
      <c r="RGY927" s="99"/>
      <c r="RGZ927" s="99"/>
      <c r="RHA927" s="99"/>
      <c r="RHB927" s="99"/>
      <c r="RHC927" s="99"/>
      <c r="RHD927" s="99"/>
      <c r="RHE927" s="99"/>
      <c r="RHF927" s="99"/>
      <c r="RHG927" s="99"/>
      <c r="RHH927" s="99"/>
      <c r="RHI927" s="99"/>
      <c r="RHJ927" s="99"/>
      <c r="RHK927" s="99"/>
      <c r="RHL927" s="99"/>
      <c r="RHM927" s="99"/>
      <c r="RHN927" s="99"/>
      <c r="RHO927" s="99"/>
      <c r="RHP927" s="99"/>
      <c r="RHQ927" s="99"/>
      <c r="RHR927" s="99"/>
      <c r="RHS927" s="99"/>
      <c r="RHT927" s="99"/>
      <c r="RHU927" s="99"/>
      <c r="RHV927" s="99"/>
      <c r="RHW927" s="99"/>
      <c r="RHX927" s="99"/>
      <c r="RHY927" s="99"/>
      <c r="RHZ927" s="99"/>
      <c r="RIA927" s="99"/>
      <c r="RIB927" s="99"/>
      <c r="RIC927" s="99"/>
      <c r="RID927" s="99"/>
      <c r="RIE927" s="99"/>
      <c r="RIF927" s="99"/>
      <c r="RIG927" s="99"/>
      <c r="RIH927" s="99"/>
      <c r="RII927" s="99"/>
      <c r="RIJ927" s="99"/>
      <c r="RIK927" s="99"/>
      <c r="RIL927" s="99"/>
      <c r="RIM927" s="99"/>
      <c r="RIN927" s="99"/>
      <c r="RIO927" s="99"/>
      <c r="RIP927" s="99"/>
      <c r="RIQ927" s="99"/>
      <c r="RIR927" s="99"/>
      <c r="RIS927" s="99"/>
      <c r="RIT927" s="99"/>
      <c r="RIU927" s="99"/>
      <c r="RIV927" s="99"/>
      <c r="RIW927" s="99"/>
      <c r="RIX927" s="99"/>
      <c r="RIY927" s="99"/>
      <c r="RIZ927" s="99"/>
      <c r="RJA927" s="99"/>
      <c r="RJB927" s="99"/>
      <c r="RJC927" s="99"/>
      <c r="RJD927" s="99"/>
      <c r="RJE927" s="99"/>
      <c r="RJF927" s="99"/>
      <c r="RJG927" s="99"/>
      <c r="RJH927" s="99"/>
      <c r="RJI927" s="99"/>
      <c r="RJJ927" s="99"/>
      <c r="RJK927" s="99"/>
      <c r="RJL927" s="99"/>
      <c r="RJM927" s="99"/>
      <c r="RJN927" s="99"/>
      <c r="RJO927" s="99"/>
      <c r="RJP927" s="99"/>
      <c r="RJQ927" s="99"/>
      <c r="RJR927" s="99"/>
      <c r="RJS927" s="99"/>
      <c r="RJT927" s="99"/>
      <c r="RJU927" s="99"/>
      <c r="RJV927" s="99"/>
      <c r="RJW927" s="99"/>
      <c r="RJX927" s="99"/>
      <c r="RJY927" s="99"/>
      <c r="RJZ927" s="99"/>
      <c r="RKA927" s="99"/>
      <c r="RKB927" s="99"/>
      <c r="RKC927" s="99"/>
      <c r="RKD927" s="99"/>
      <c r="RKE927" s="99"/>
      <c r="RKF927" s="99"/>
      <c r="RKG927" s="99"/>
      <c r="RKH927" s="99"/>
      <c r="RKI927" s="99"/>
      <c r="RKJ927" s="99"/>
      <c r="RKK927" s="99"/>
      <c r="RKL927" s="99"/>
      <c r="RKM927" s="99"/>
      <c r="RKN927" s="99"/>
      <c r="RKO927" s="99"/>
      <c r="RKP927" s="99"/>
      <c r="RKQ927" s="99"/>
      <c r="RKR927" s="99"/>
      <c r="RKS927" s="99"/>
      <c r="RKT927" s="99"/>
      <c r="RKU927" s="99"/>
      <c r="RKV927" s="99"/>
      <c r="RKW927" s="99"/>
      <c r="RKX927" s="99"/>
      <c r="RKY927" s="99"/>
      <c r="RKZ927" s="99"/>
      <c r="RLA927" s="99"/>
      <c r="RLB927" s="99"/>
      <c r="RLC927" s="99"/>
      <c r="RLD927" s="99"/>
      <c r="RLE927" s="99"/>
      <c r="RLF927" s="99"/>
      <c r="RLG927" s="99"/>
      <c r="RLH927" s="99"/>
      <c r="RLI927" s="99"/>
      <c r="RLJ927" s="99"/>
      <c r="RLK927" s="99"/>
      <c r="RLL927" s="99"/>
      <c r="RLM927" s="99"/>
      <c r="RLN927" s="99"/>
      <c r="RLO927" s="99"/>
      <c r="RLP927" s="99"/>
      <c r="RLQ927" s="99"/>
      <c r="RLR927" s="99"/>
      <c r="RLS927" s="99"/>
      <c r="RLT927" s="99"/>
      <c r="RLU927" s="99"/>
      <c r="RLV927" s="99"/>
      <c r="RLW927" s="99"/>
      <c r="RLX927" s="99"/>
      <c r="RLY927" s="99"/>
      <c r="RLZ927" s="99"/>
      <c r="RMA927" s="99"/>
      <c r="RMB927" s="99"/>
      <c r="RMC927" s="99"/>
      <c r="RMD927" s="99"/>
      <c r="RME927" s="99"/>
      <c r="RMF927" s="99"/>
      <c r="RMG927" s="99"/>
      <c r="RMH927" s="99"/>
      <c r="RMI927" s="99"/>
      <c r="RMJ927" s="99"/>
      <c r="RMK927" s="99"/>
      <c r="RML927" s="99"/>
      <c r="RMM927" s="99"/>
      <c r="RMN927" s="99"/>
      <c r="RMO927" s="99"/>
      <c r="RMP927" s="99"/>
      <c r="RMQ927" s="99"/>
      <c r="RMR927" s="99"/>
      <c r="RMS927" s="99"/>
      <c r="RMT927" s="99"/>
      <c r="RMU927" s="99"/>
      <c r="RMV927" s="99"/>
      <c r="RMW927" s="99"/>
      <c r="RMX927" s="99"/>
      <c r="RMY927" s="99"/>
      <c r="RMZ927" s="99"/>
      <c r="RNA927" s="99"/>
      <c r="RNB927" s="99"/>
      <c r="RNC927" s="99"/>
      <c r="RND927" s="99"/>
      <c r="RNE927" s="99"/>
      <c r="RNF927" s="99"/>
      <c r="RNG927" s="99"/>
      <c r="RNH927" s="99"/>
      <c r="RNI927" s="99"/>
      <c r="RNJ927" s="99"/>
      <c r="RNK927" s="99"/>
      <c r="RNL927" s="99"/>
      <c r="RNM927" s="99"/>
      <c r="RNN927" s="99"/>
      <c r="RNO927" s="99"/>
      <c r="RNP927" s="99"/>
      <c r="RNQ927" s="99"/>
      <c r="RNR927" s="99"/>
      <c r="RNS927" s="99"/>
      <c r="RNT927" s="99"/>
      <c r="RNU927" s="99"/>
      <c r="RNV927" s="99"/>
      <c r="RNW927" s="99"/>
      <c r="RNX927" s="99"/>
      <c r="RNY927" s="99"/>
      <c r="RNZ927" s="99"/>
      <c r="ROA927" s="99"/>
      <c r="ROB927" s="99"/>
      <c r="ROC927" s="99"/>
      <c r="ROD927" s="99"/>
      <c r="ROE927" s="99"/>
      <c r="ROF927" s="99"/>
      <c r="ROG927" s="99"/>
      <c r="ROH927" s="99"/>
      <c r="ROI927" s="99"/>
      <c r="ROJ927" s="99"/>
      <c r="ROK927" s="99"/>
      <c r="ROL927" s="99"/>
      <c r="ROM927" s="99"/>
      <c r="RON927" s="99"/>
      <c r="ROO927" s="99"/>
      <c r="ROP927" s="99"/>
      <c r="ROQ927" s="99"/>
      <c r="ROR927" s="99"/>
      <c r="ROS927" s="99"/>
      <c r="ROT927" s="99"/>
      <c r="ROU927" s="99"/>
      <c r="ROV927" s="99"/>
      <c r="ROW927" s="99"/>
      <c r="ROX927" s="99"/>
      <c r="ROY927" s="99"/>
      <c r="ROZ927" s="99"/>
      <c r="RPA927" s="99"/>
      <c r="RPB927" s="99"/>
      <c r="RPC927" s="99"/>
      <c r="RPD927" s="99"/>
      <c r="RPE927" s="99"/>
      <c r="RPF927" s="99"/>
      <c r="RPG927" s="99"/>
      <c r="RPH927" s="99"/>
      <c r="RPI927" s="99"/>
      <c r="RPJ927" s="99"/>
      <c r="RPK927" s="99"/>
      <c r="RPL927" s="99"/>
      <c r="RPM927" s="99"/>
      <c r="RPN927" s="99"/>
      <c r="RPO927" s="99"/>
      <c r="RPP927" s="99"/>
      <c r="RPQ927" s="99"/>
      <c r="RPR927" s="99"/>
      <c r="RPS927" s="99"/>
      <c r="RPT927" s="99"/>
      <c r="RPU927" s="99"/>
      <c r="RPV927" s="99"/>
      <c r="RPW927" s="99"/>
      <c r="RPX927" s="99"/>
      <c r="RPY927" s="99"/>
      <c r="RPZ927" s="99"/>
      <c r="RQA927" s="99"/>
      <c r="RQB927" s="99"/>
      <c r="RQC927" s="99"/>
      <c r="RQD927" s="99"/>
      <c r="RQE927" s="99"/>
      <c r="RQF927" s="99"/>
      <c r="RQG927" s="99"/>
      <c r="RQH927" s="99"/>
      <c r="RQI927" s="99"/>
      <c r="RQJ927" s="99"/>
      <c r="RQK927" s="99"/>
      <c r="RQL927" s="99"/>
      <c r="RQM927" s="99"/>
      <c r="RQN927" s="99"/>
      <c r="RQO927" s="99"/>
      <c r="RQP927" s="99"/>
      <c r="RQQ927" s="99"/>
      <c r="RQR927" s="99"/>
      <c r="RQS927" s="99"/>
      <c r="RQT927" s="99"/>
      <c r="RQU927" s="99"/>
      <c r="RQV927" s="99"/>
      <c r="RQW927" s="99"/>
      <c r="RQX927" s="99"/>
      <c r="RQY927" s="99"/>
      <c r="RQZ927" s="99"/>
      <c r="RRA927" s="99"/>
      <c r="RRB927" s="99"/>
      <c r="RRC927" s="99"/>
      <c r="RRD927" s="99"/>
      <c r="RRE927" s="99"/>
      <c r="RRF927" s="99"/>
      <c r="RRG927" s="99"/>
      <c r="RRH927" s="99"/>
      <c r="RRI927" s="99"/>
      <c r="RRJ927" s="99"/>
      <c r="RRK927" s="99"/>
      <c r="RRL927" s="99"/>
      <c r="RRM927" s="99"/>
      <c r="RRN927" s="99"/>
      <c r="RRO927" s="99"/>
      <c r="RRP927" s="99"/>
      <c r="RRQ927" s="99"/>
      <c r="RRR927" s="99"/>
      <c r="RRS927" s="99"/>
      <c r="RRT927" s="99"/>
      <c r="RRU927" s="99"/>
      <c r="RRV927" s="99"/>
      <c r="RRW927" s="99"/>
      <c r="RRX927" s="99"/>
      <c r="RRY927" s="99"/>
      <c r="RRZ927" s="99"/>
      <c r="RSA927" s="99"/>
      <c r="RSB927" s="99"/>
      <c r="RSC927" s="99"/>
      <c r="RSD927" s="99"/>
      <c r="RSE927" s="99"/>
      <c r="RSF927" s="99"/>
      <c r="RSG927" s="99"/>
      <c r="RSH927" s="99"/>
      <c r="RSI927" s="99"/>
      <c r="RSJ927" s="99"/>
      <c r="RSK927" s="99"/>
      <c r="RSL927" s="99"/>
      <c r="RSM927" s="99"/>
      <c r="RSN927" s="99"/>
      <c r="RSO927" s="99"/>
      <c r="RSP927" s="99"/>
      <c r="RSQ927" s="99"/>
      <c r="RSR927" s="99"/>
      <c r="RSS927" s="99"/>
      <c r="RST927" s="99"/>
      <c r="RSU927" s="99"/>
      <c r="RSV927" s="99"/>
      <c r="RSW927" s="99"/>
      <c r="RSX927" s="99"/>
      <c r="RSY927" s="99"/>
      <c r="RSZ927" s="99"/>
      <c r="RTA927" s="99"/>
      <c r="RTB927" s="99"/>
      <c r="RTC927" s="99"/>
      <c r="RTD927" s="99"/>
      <c r="RTE927" s="99"/>
      <c r="RTF927" s="99"/>
      <c r="RTG927" s="99"/>
      <c r="RTH927" s="99"/>
      <c r="RTI927" s="99"/>
      <c r="RTJ927" s="99"/>
      <c r="RTK927" s="99"/>
      <c r="RTL927" s="99"/>
      <c r="RTM927" s="99"/>
      <c r="RTN927" s="99"/>
      <c r="RTO927" s="99"/>
      <c r="RTP927" s="99"/>
      <c r="RTQ927" s="99"/>
      <c r="RTR927" s="99"/>
      <c r="RTS927" s="99"/>
      <c r="RTT927" s="99"/>
      <c r="RTU927" s="99"/>
      <c r="RTV927" s="99"/>
      <c r="RTW927" s="99"/>
      <c r="RTX927" s="99"/>
      <c r="RTY927" s="99"/>
      <c r="RTZ927" s="99"/>
      <c r="RUA927" s="99"/>
      <c r="RUB927" s="99"/>
      <c r="RUC927" s="99"/>
      <c r="RUD927" s="99"/>
      <c r="RUE927" s="99"/>
      <c r="RUF927" s="99"/>
      <c r="RUG927" s="99"/>
      <c r="RUH927" s="99"/>
      <c r="RUI927" s="99"/>
      <c r="RUJ927" s="99"/>
      <c r="RUK927" s="99"/>
      <c r="RUL927" s="99"/>
      <c r="RUM927" s="99"/>
      <c r="RUN927" s="99"/>
      <c r="RUO927" s="99"/>
      <c r="RUP927" s="99"/>
      <c r="RUQ927" s="99"/>
      <c r="RUR927" s="99"/>
      <c r="RUS927" s="99"/>
      <c r="RUT927" s="99"/>
      <c r="RUU927" s="99"/>
      <c r="RUV927" s="99"/>
      <c r="RUW927" s="99"/>
      <c r="RUX927" s="99"/>
      <c r="RUY927" s="99"/>
      <c r="RUZ927" s="99"/>
      <c r="RVA927" s="99"/>
      <c r="RVB927" s="99"/>
      <c r="RVC927" s="99"/>
      <c r="RVD927" s="99"/>
      <c r="RVE927" s="99"/>
      <c r="RVF927" s="99"/>
      <c r="RVG927" s="99"/>
      <c r="RVH927" s="99"/>
      <c r="RVI927" s="99"/>
      <c r="RVJ927" s="99"/>
      <c r="RVK927" s="99"/>
      <c r="RVL927" s="99"/>
      <c r="RVM927" s="99"/>
      <c r="RVN927" s="99"/>
      <c r="RVO927" s="99"/>
      <c r="RVP927" s="99"/>
      <c r="RVQ927" s="99"/>
      <c r="RVR927" s="99"/>
      <c r="RVS927" s="99"/>
      <c r="RVT927" s="99"/>
      <c r="RVU927" s="99"/>
      <c r="RVV927" s="99"/>
      <c r="RVW927" s="99"/>
      <c r="RVX927" s="99"/>
      <c r="RVY927" s="99"/>
      <c r="RVZ927" s="99"/>
      <c r="RWA927" s="99"/>
      <c r="RWB927" s="99"/>
      <c r="RWC927" s="99"/>
      <c r="RWD927" s="99"/>
      <c r="RWE927" s="99"/>
      <c r="RWF927" s="99"/>
      <c r="RWG927" s="99"/>
      <c r="RWH927" s="99"/>
      <c r="RWI927" s="99"/>
      <c r="RWJ927" s="99"/>
      <c r="RWK927" s="99"/>
      <c r="RWL927" s="99"/>
      <c r="RWM927" s="99"/>
      <c r="RWN927" s="99"/>
      <c r="RWO927" s="99"/>
      <c r="RWP927" s="99"/>
      <c r="RWQ927" s="99"/>
      <c r="RWR927" s="99"/>
      <c r="RWS927" s="99"/>
      <c r="RWT927" s="99"/>
      <c r="RWU927" s="99"/>
      <c r="RWV927" s="99"/>
      <c r="RWW927" s="99"/>
      <c r="RWX927" s="99"/>
      <c r="RWY927" s="99"/>
      <c r="RWZ927" s="99"/>
      <c r="RXA927" s="99"/>
      <c r="RXB927" s="99"/>
      <c r="RXC927" s="99"/>
      <c r="RXD927" s="99"/>
      <c r="RXE927" s="99"/>
      <c r="RXF927" s="99"/>
      <c r="RXG927" s="99"/>
      <c r="RXH927" s="99"/>
      <c r="RXI927" s="99"/>
      <c r="RXJ927" s="99"/>
      <c r="RXK927" s="99"/>
      <c r="RXL927" s="99"/>
      <c r="RXM927" s="99"/>
      <c r="RXN927" s="99"/>
      <c r="RXO927" s="99"/>
      <c r="RXP927" s="99"/>
      <c r="RXQ927" s="99"/>
      <c r="RXR927" s="99"/>
      <c r="RXS927" s="99"/>
      <c r="RXT927" s="99"/>
      <c r="RXU927" s="99"/>
      <c r="RXV927" s="99"/>
      <c r="RXW927" s="99"/>
      <c r="RXX927" s="99"/>
      <c r="RXY927" s="99"/>
      <c r="RXZ927" s="99"/>
      <c r="RYA927" s="99"/>
      <c r="RYB927" s="99"/>
      <c r="RYC927" s="99"/>
      <c r="RYD927" s="99"/>
      <c r="RYE927" s="99"/>
      <c r="RYF927" s="99"/>
      <c r="RYG927" s="99"/>
      <c r="RYH927" s="99"/>
      <c r="RYI927" s="99"/>
      <c r="RYJ927" s="99"/>
      <c r="RYK927" s="99"/>
      <c r="RYL927" s="99"/>
      <c r="RYM927" s="99"/>
      <c r="RYN927" s="99"/>
      <c r="RYO927" s="99"/>
      <c r="RYP927" s="99"/>
      <c r="RYQ927" s="99"/>
      <c r="RYR927" s="99"/>
      <c r="RYS927" s="99"/>
      <c r="RYT927" s="99"/>
      <c r="RYU927" s="99"/>
      <c r="RYV927" s="99"/>
      <c r="RYW927" s="99"/>
      <c r="RYX927" s="99"/>
      <c r="RYY927" s="99"/>
      <c r="RYZ927" s="99"/>
      <c r="RZA927" s="99"/>
      <c r="RZB927" s="99"/>
      <c r="RZC927" s="99"/>
      <c r="RZD927" s="99"/>
      <c r="RZE927" s="99"/>
      <c r="RZF927" s="99"/>
      <c r="RZG927" s="99"/>
      <c r="RZH927" s="99"/>
      <c r="RZI927" s="99"/>
      <c r="RZJ927" s="99"/>
      <c r="RZK927" s="99"/>
      <c r="RZL927" s="99"/>
      <c r="RZM927" s="99"/>
      <c r="RZN927" s="99"/>
      <c r="RZO927" s="99"/>
      <c r="RZP927" s="99"/>
      <c r="RZQ927" s="99"/>
      <c r="RZR927" s="99"/>
      <c r="RZS927" s="99"/>
      <c r="RZT927" s="99"/>
      <c r="RZU927" s="99"/>
      <c r="RZV927" s="99"/>
      <c r="RZW927" s="99"/>
      <c r="RZX927" s="99"/>
      <c r="RZY927" s="99"/>
      <c r="RZZ927" s="99"/>
      <c r="SAA927" s="99"/>
      <c r="SAB927" s="99"/>
      <c r="SAC927" s="99"/>
      <c r="SAD927" s="99"/>
      <c r="SAE927" s="99"/>
      <c r="SAF927" s="99"/>
      <c r="SAG927" s="99"/>
      <c r="SAH927" s="99"/>
      <c r="SAI927" s="99"/>
      <c r="SAJ927" s="99"/>
      <c r="SAK927" s="99"/>
      <c r="SAL927" s="99"/>
      <c r="SAM927" s="99"/>
      <c r="SAN927" s="99"/>
      <c r="SAO927" s="99"/>
      <c r="SAP927" s="99"/>
      <c r="SAQ927" s="99"/>
      <c r="SAR927" s="99"/>
      <c r="SAS927" s="99"/>
      <c r="SAT927" s="99"/>
      <c r="SAU927" s="99"/>
      <c r="SAV927" s="99"/>
      <c r="SAW927" s="99"/>
      <c r="SAX927" s="99"/>
      <c r="SAY927" s="99"/>
      <c r="SAZ927" s="99"/>
      <c r="SBA927" s="99"/>
      <c r="SBB927" s="99"/>
      <c r="SBC927" s="99"/>
      <c r="SBD927" s="99"/>
      <c r="SBE927" s="99"/>
      <c r="SBF927" s="99"/>
      <c r="SBG927" s="99"/>
      <c r="SBH927" s="99"/>
      <c r="SBI927" s="99"/>
      <c r="SBJ927" s="99"/>
      <c r="SBK927" s="99"/>
      <c r="SBL927" s="99"/>
      <c r="SBM927" s="99"/>
      <c r="SBN927" s="99"/>
      <c r="SBO927" s="99"/>
      <c r="SBP927" s="99"/>
      <c r="SBQ927" s="99"/>
      <c r="SBR927" s="99"/>
      <c r="SBS927" s="99"/>
      <c r="SBT927" s="99"/>
      <c r="SBU927" s="99"/>
      <c r="SBV927" s="99"/>
      <c r="SBW927" s="99"/>
      <c r="SBX927" s="99"/>
      <c r="SBY927" s="99"/>
      <c r="SBZ927" s="99"/>
      <c r="SCA927" s="99"/>
      <c r="SCB927" s="99"/>
      <c r="SCC927" s="99"/>
      <c r="SCD927" s="99"/>
      <c r="SCE927" s="99"/>
      <c r="SCF927" s="99"/>
      <c r="SCG927" s="99"/>
      <c r="SCH927" s="99"/>
      <c r="SCI927" s="99"/>
      <c r="SCJ927" s="99"/>
      <c r="SCK927" s="99"/>
      <c r="SCL927" s="99"/>
      <c r="SCM927" s="99"/>
      <c r="SCN927" s="99"/>
      <c r="SCO927" s="99"/>
      <c r="SCP927" s="99"/>
      <c r="SCQ927" s="99"/>
      <c r="SCR927" s="99"/>
      <c r="SCS927" s="99"/>
      <c r="SCT927" s="99"/>
      <c r="SCU927" s="99"/>
      <c r="SCV927" s="99"/>
      <c r="SCW927" s="99"/>
      <c r="SCX927" s="99"/>
      <c r="SCY927" s="99"/>
      <c r="SCZ927" s="99"/>
      <c r="SDA927" s="99"/>
      <c r="SDB927" s="99"/>
      <c r="SDC927" s="99"/>
      <c r="SDD927" s="99"/>
      <c r="SDE927" s="99"/>
      <c r="SDF927" s="99"/>
      <c r="SDG927" s="99"/>
      <c r="SDH927" s="99"/>
      <c r="SDI927" s="99"/>
      <c r="SDJ927" s="99"/>
      <c r="SDK927" s="99"/>
      <c r="SDL927" s="99"/>
      <c r="SDM927" s="99"/>
      <c r="SDN927" s="99"/>
      <c r="SDO927" s="99"/>
      <c r="SDP927" s="99"/>
      <c r="SDQ927" s="99"/>
      <c r="SDR927" s="99"/>
      <c r="SDS927" s="99"/>
      <c r="SDT927" s="99"/>
      <c r="SDU927" s="99"/>
      <c r="SDV927" s="99"/>
      <c r="SDW927" s="99"/>
      <c r="SDX927" s="99"/>
      <c r="SDY927" s="99"/>
      <c r="SDZ927" s="99"/>
      <c r="SEA927" s="99"/>
      <c r="SEB927" s="99"/>
      <c r="SEC927" s="99"/>
      <c r="SED927" s="99"/>
      <c r="SEE927" s="99"/>
      <c r="SEF927" s="99"/>
      <c r="SEG927" s="99"/>
      <c r="SEH927" s="99"/>
      <c r="SEI927" s="99"/>
      <c r="SEJ927" s="99"/>
      <c r="SEK927" s="99"/>
      <c r="SEL927" s="99"/>
      <c r="SEM927" s="99"/>
      <c r="SEN927" s="99"/>
      <c r="SEO927" s="99"/>
      <c r="SEP927" s="99"/>
      <c r="SEQ927" s="99"/>
      <c r="SER927" s="99"/>
      <c r="SES927" s="99"/>
      <c r="SET927" s="99"/>
      <c r="SEU927" s="99"/>
      <c r="SEV927" s="99"/>
      <c r="SEW927" s="99"/>
      <c r="SEX927" s="99"/>
      <c r="SEY927" s="99"/>
      <c r="SEZ927" s="99"/>
      <c r="SFA927" s="99"/>
      <c r="SFB927" s="99"/>
      <c r="SFC927" s="99"/>
      <c r="SFD927" s="99"/>
      <c r="SFE927" s="99"/>
      <c r="SFF927" s="99"/>
      <c r="SFG927" s="99"/>
      <c r="SFH927" s="99"/>
      <c r="SFI927" s="99"/>
      <c r="SFJ927" s="99"/>
      <c r="SFK927" s="99"/>
      <c r="SFL927" s="99"/>
      <c r="SFM927" s="99"/>
      <c r="SFN927" s="99"/>
      <c r="SFO927" s="99"/>
      <c r="SFP927" s="99"/>
      <c r="SFQ927" s="99"/>
      <c r="SFR927" s="99"/>
      <c r="SFS927" s="99"/>
      <c r="SFT927" s="99"/>
      <c r="SFU927" s="99"/>
      <c r="SFV927" s="99"/>
      <c r="SFW927" s="99"/>
      <c r="SFX927" s="99"/>
      <c r="SFY927" s="99"/>
      <c r="SFZ927" s="99"/>
      <c r="SGA927" s="99"/>
      <c r="SGB927" s="99"/>
      <c r="SGC927" s="99"/>
      <c r="SGD927" s="99"/>
      <c r="SGE927" s="99"/>
      <c r="SGF927" s="99"/>
      <c r="SGG927" s="99"/>
      <c r="SGH927" s="99"/>
      <c r="SGI927" s="99"/>
      <c r="SGJ927" s="99"/>
      <c r="SGK927" s="99"/>
      <c r="SGL927" s="99"/>
      <c r="SGM927" s="99"/>
      <c r="SGN927" s="99"/>
      <c r="SGO927" s="99"/>
      <c r="SGP927" s="99"/>
      <c r="SGQ927" s="99"/>
      <c r="SGR927" s="99"/>
      <c r="SGS927" s="99"/>
      <c r="SGT927" s="99"/>
      <c r="SGU927" s="99"/>
      <c r="SGV927" s="99"/>
      <c r="SGW927" s="99"/>
      <c r="SGX927" s="99"/>
      <c r="SGY927" s="99"/>
      <c r="SGZ927" s="99"/>
      <c r="SHA927" s="99"/>
      <c r="SHB927" s="99"/>
      <c r="SHC927" s="99"/>
      <c r="SHD927" s="99"/>
      <c r="SHE927" s="99"/>
      <c r="SHF927" s="99"/>
      <c r="SHG927" s="99"/>
      <c r="SHH927" s="99"/>
      <c r="SHI927" s="99"/>
      <c r="SHJ927" s="99"/>
      <c r="SHK927" s="99"/>
      <c r="SHL927" s="99"/>
      <c r="SHM927" s="99"/>
      <c r="SHN927" s="99"/>
      <c r="SHO927" s="99"/>
      <c r="SHP927" s="99"/>
      <c r="SHQ927" s="99"/>
      <c r="SHR927" s="99"/>
      <c r="SHS927" s="99"/>
      <c r="SHT927" s="99"/>
      <c r="SHU927" s="99"/>
      <c r="SHV927" s="99"/>
      <c r="SHW927" s="99"/>
      <c r="SHX927" s="99"/>
      <c r="SHY927" s="99"/>
      <c r="SHZ927" s="99"/>
      <c r="SIA927" s="99"/>
      <c r="SIB927" s="99"/>
      <c r="SIC927" s="99"/>
      <c r="SID927" s="99"/>
      <c r="SIE927" s="99"/>
      <c r="SIF927" s="99"/>
      <c r="SIG927" s="99"/>
      <c r="SIH927" s="99"/>
      <c r="SII927" s="99"/>
      <c r="SIJ927" s="99"/>
      <c r="SIK927" s="99"/>
      <c r="SIL927" s="99"/>
      <c r="SIM927" s="99"/>
      <c r="SIN927" s="99"/>
      <c r="SIO927" s="99"/>
      <c r="SIP927" s="99"/>
      <c r="SIQ927" s="99"/>
      <c r="SIR927" s="99"/>
      <c r="SIS927" s="99"/>
      <c r="SIT927" s="99"/>
      <c r="SIU927" s="99"/>
      <c r="SIV927" s="99"/>
      <c r="SIW927" s="99"/>
      <c r="SIX927" s="99"/>
      <c r="SIY927" s="99"/>
      <c r="SIZ927" s="99"/>
      <c r="SJA927" s="99"/>
      <c r="SJB927" s="99"/>
      <c r="SJC927" s="99"/>
      <c r="SJD927" s="99"/>
      <c r="SJE927" s="99"/>
      <c r="SJF927" s="99"/>
      <c r="SJG927" s="99"/>
      <c r="SJH927" s="99"/>
      <c r="SJI927" s="99"/>
      <c r="SJJ927" s="99"/>
      <c r="SJK927" s="99"/>
      <c r="SJL927" s="99"/>
      <c r="SJM927" s="99"/>
      <c r="SJN927" s="99"/>
      <c r="SJO927" s="99"/>
      <c r="SJP927" s="99"/>
      <c r="SJQ927" s="99"/>
      <c r="SJR927" s="99"/>
      <c r="SJS927" s="99"/>
      <c r="SJT927" s="99"/>
      <c r="SJU927" s="99"/>
      <c r="SJV927" s="99"/>
      <c r="SJW927" s="99"/>
      <c r="SJX927" s="99"/>
      <c r="SJY927" s="99"/>
      <c r="SJZ927" s="99"/>
      <c r="SKA927" s="99"/>
      <c r="SKB927" s="99"/>
      <c r="SKC927" s="99"/>
      <c r="SKD927" s="99"/>
      <c r="SKE927" s="99"/>
      <c r="SKF927" s="99"/>
      <c r="SKG927" s="99"/>
      <c r="SKH927" s="99"/>
      <c r="SKI927" s="99"/>
      <c r="SKJ927" s="99"/>
      <c r="SKK927" s="99"/>
      <c r="SKL927" s="99"/>
      <c r="SKM927" s="99"/>
      <c r="SKN927" s="99"/>
      <c r="SKO927" s="99"/>
      <c r="SKP927" s="99"/>
      <c r="SKQ927" s="99"/>
      <c r="SKR927" s="99"/>
      <c r="SKS927" s="99"/>
      <c r="SKT927" s="99"/>
      <c r="SKU927" s="99"/>
      <c r="SKV927" s="99"/>
      <c r="SKW927" s="99"/>
      <c r="SKX927" s="99"/>
      <c r="SKY927" s="99"/>
      <c r="SKZ927" s="99"/>
      <c r="SLA927" s="99"/>
      <c r="SLB927" s="99"/>
      <c r="SLC927" s="99"/>
      <c r="SLD927" s="99"/>
      <c r="SLE927" s="99"/>
      <c r="SLF927" s="99"/>
      <c r="SLG927" s="99"/>
      <c r="SLH927" s="99"/>
      <c r="SLI927" s="99"/>
      <c r="SLJ927" s="99"/>
      <c r="SLK927" s="99"/>
      <c r="SLL927" s="99"/>
      <c r="SLM927" s="99"/>
      <c r="SLN927" s="99"/>
      <c r="SLO927" s="99"/>
      <c r="SLP927" s="99"/>
      <c r="SLQ927" s="99"/>
      <c r="SLR927" s="99"/>
      <c r="SLS927" s="99"/>
      <c r="SLT927" s="99"/>
      <c r="SLU927" s="99"/>
      <c r="SLV927" s="99"/>
      <c r="SLW927" s="99"/>
      <c r="SLX927" s="99"/>
      <c r="SLY927" s="99"/>
      <c r="SLZ927" s="99"/>
      <c r="SMA927" s="99"/>
      <c r="SMB927" s="99"/>
      <c r="SMC927" s="99"/>
      <c r="SMD927" s="99"/>
      <c r="SME927" s="99"/>
      <c r="SMF927" s="99"/>
      <c r="SMG927" s="99"/>
      <c r="SMH927" s="99"/>
      <c r="SMI927" s="99"/>
      <c r="SMJ927" s="99"/>
      <c r="SMK927" s="99"/>
      <c r="SML927" s="99"/>
      <c r="SMM927" s="99"/>
      <c r="SMN927" s="99"/>
      <c r="SMO927" s="99"/>
      <c r="SMP927" s="99"/>
      <c r="SMQ927" s="99"/>
      <c r="SMR927" s="99"/>
      <c r="SMS927" s="99"/>
      <c r="SMT927" s="99"/>
      <c r="SMU927" s="99"/>
      <c r="SMV927" s="99"/>
      <c r="SMW927" s="99"/>
      <c r="SMX927" s="99"/>
      <c r="SMY927" s="99"/>
      <c r="SMZ927" s="99"/>
      <c r="SNA927" s="99"/>
      <c r="SNB927" s="99"/>
      <c r="SNC927" s="99"/>
      <c r="SND927" s="99"/>
      <c r="SNE927" s="99"/>
      <c r="SNF927" s="99"/>
      <c r="SNG927" s="99"/>
      <c r="SNH927" s="99"/>
      <c r="SNI927" s="99"/>
      <c r="SNJ927" s="99"/>
      <c r="SNK927" s="99"/>
      <c r="SNL927" s="99"/>
      <c r="SNM927" s="99"/>
      <c r="SNN927" s="99"/>
      <c r="SNO927" s="99"/>
      <c r="SNP927" s="99"/>
      <c r="SNQ927" s="99"/>
      <c r="SNR927" s="99"/>
      <c r="SNS927" s="99"/>
      <c r="SNT927" s="99"/>
      <c r="SNU927" s="99"/>
      <c r="SNV927" s="99"/>
      <c r="SNW927" s="99"/>
      <c r="SNX927" s="99"/>
      <c r="SNY927" s="99"/>
      <c r="SNZ927" s="99"/>
      <c r="SOA927" s="99"/>
      <c r="SOB927" s="99"/>
      <c r="SOC927" s="99"/>
      <c r="SOD927" s="99"/>
      <c r="SOE927" s="99"/>
      <c r="SOF927" s="99"/>
      <c r="SOG927" s="99"/>
      <c r="SOH927" s="99"/>
      <c r="SOI927" s="99"/>
      <c r="SOJ927" s="99"/>
      <c r="SOK927" s="99"/>
      <c r="SOL927" s="99"/>
      <c r="SOM927" s="99"/>
      <c r="SON927" s="99"/>
      <c r="SOO927" s="99"/>
      <c r="SOP927" s="99"/>
      <c r="SOQ927" s="99"/>
      <c r="SOR927" s="99"/>
      <c r="SOS927" s="99"/>
      <c r="SOT927" s="99"/>
      <c r="SOU927" s="99"/>
      <c r="SOV927" s="99"/>
      <c r="SOW927" s="99"/>
      <c r="SOX927" s="99"/>
      <c r="SOY927" s="99"/>
      <c r="SOZ927" s="99"/>
      <c r="SPA927" s="99"/>
      <c r="SPB927" s="99"/>
      <c r="SPC927" s="99"/>
      <c r="SPD927" s="99"/>
      <c r="SPE927" s="99"/>
      <c r="SPF927" s="99"/>
      <c r="SPG927" s="99"/>
      <c r="SPH927" s="99"/>
      <c r="SPI927" s="99"/>
      <c r="SPJ927" s="99"/>
      <c r="SPK927" s="99"/>
      <c r="SPL927" s="99"/>
      <c r="SPM927" s="99"/>
      <c r="SPN927" s="99"/>
      <c r="SPO927" s="99"/>
      <c r="SPP927" s="99"/>
      <c r="SPQ927" s="99"/>
      <c r="SPR927" s="99"/>
      <c r="SPS927" s="99"/>
      <c r="SPT927" s="99"/>
      <c r="SPU927" s="99"/>
      <c r="SPV927" s="99"/>
      <c r="SPW927" s="99"/>
      <c r="SPX927" s="99"/>
      <c r="SPY927" s="99"/>
      <c r="SPZ927" s="99"/>
      <c r="SQA927" s="99"/>
      <c r="SQB927" s="99"/>
      <c r="SQC927" s="99"/>
      <c r="SQD927" s="99"/>
      <c r="SQE927" s="99"/>
      <c r="SQF927" s="99"/>
      <c r="SQG927" s="99"/>
      <c r="SQH927" s="99"/>
      <c r="SQI927" s="99"/>
      <c r="SQJ927" s="99"/>
      <c r="SQK927" s="99"/>
      <c r="SQL927" s="99"/>
      <c r="SQM927" s="99"/>
      <c r="SQN927" s="99"/>
      <c r="SQO927" s="99"/>
      <c r="SQP927" s="99"/>
      <c r="SQQ927" s="99"/>
      <c r="SQR927" s="99"/>
      <c r="SQS927" s="99"/>
      <c r="SQT927" s="99"/>
      <c r="SQU927" s="99"/>
      <c r="SQV927" s="99"/>
      <c r="SQW927" s="99"/>
      <c r="SQX927" s="99"/>
      <c r="SQY927" s="99"/>
      <c r="SQZ927" s="99"/>
      <c r="SRA927" s="99"/>
      <c r="SRB927" s="99"/>
      <c r="SRC927" s="99"/>
      <c r="SRD927" s="99"/>
      <c r="SRE927" s="99"/>
      <c r="SRF927" s="99"/>
      <c r="SRG927" s="99"/>
      <c r="SRH927" s="99"/>
      <c r="SRI927" s="99"/>
      <c r="SRJ927" s="99"/>
      <c r="SRK927" s="99"/>
      <c r="SRL927" s="99"/>
      <c r="SRM927" s="99"/>
      <c r="SRN927" s="99"/>
      <c r="SRO927" s="99"/>
      <c r="SRP927" s="99"/>
      <c r="SRQ927" s="99"/>
      <c r="SRR927" s="99"/>
      <c r="SRS927" s="99"/>
      <c r="SRT927" s="99"/>
      <c r="SRU927" s="99"/>
      <c r="SRV927" s="99"/>
      <c r="SRW927" s="99"/>
      <c r="SRX927" s="99"/>
      <c r="SRY927" s="99"/>
      <c r="SRZ927" s="99"/>
      <c r="SSA927" s="99"/>
      <c r="SSB927" s="99"/>
      <c r="SSC927" s="99"/>
      <c r="SSD927" s="99"/>
      <c r="SSE927" s="99"/>
      <c r="SSF927" s="99"/>
      <c r="SSG927" s="99"/>
      <c r="SSH927" s="99"/>
      <c r="SSI927" s="99"/>
      <c r="SSJ927" s="99"/>
      <c r="SSK927" s="99"/>
      <c r="SSL927" s="99"/>
      <c r="SSM927" s="99"/>
      <c r="SSN927" s="99"/>
      <c r="SSO927" s="99"/>
      <c r="SSP927" s="99"/>
      <c r="SSQ927" s="99"/>
      <c r="SSR927" s="99"/>
      <c r="SSS927" s="99"/>
      <c r="SST927" s="99"/>
      <c r="SSU927" s="99"/>
      <c r="SSV927" s="99"/>
      <c r="SSW927" s="99"/>
      <c r="SSX927" s="99"/>
      <c r="SSY927" s="99"/>
      <c r="SSZ927" s="99"/>
      <c r="STA927" s="99"/>
      <c r="STB927" s="99"/>
      <c r="STC927" s="99"/>
      <c r="STD927" s="99"/>
      <c r="STE927" s="99"/>
      <c r="STF927" s="99"/>
      <c r="STG927" s="99"/>
      <c r="STH927" s="99"/>
      <c r="STI927" s="99"/>
      <c r="STJ927" s="99"/>
      <c r="STK927" s="99"/>
      <c r="STL927" s="99"/>
      <c r="STM927" s="99"/>
      <c r="STN927" s="99"/>
      <c r="STO927" s="99"/>
      <c r="STP927" s="99"/>
      <c r="STQ927" s="99"/>
      <c r="STR927" s="99"/>
      <c r="STS927" s="99"/>
      <c r="STT927" s="99"/>
      <c r="STU927" s="99"/>
      <c r="STV927" s="99"/>
      <c r="STW927" s="99"/>
      <c r="STX927" s="99"/>
      <c r="STY927" s="99"/>
      <c r="STZ927" s="99"/>
      <c r="SUA927" s="99"/>
      <c r="SUB927" s="99"/>
      <c r="SUC927" s="99"/>
      <c r="SUD927" s="99"/>
      <c r="SUE927" s="99"/>
      <c r="SUF927" s="99"/>
      <c r="SUG927" s="99"/>
      <c r="SUH927" s="99"/>
      <c r="SUI927" s="99"/>
      <c r="SUJ927" s="99"/>
      <c r="SUK927" s="99"/>
      <c r="SUL927" s="99"/>
      <c r="SUM927" s="99"/>
      <c r="SUN927" s="99"/>
      <c r="SUO927" s="99"/>
      <c r="SUP927" s="99"/>
      <c r="SUQ927" s="99"/>
      <c r="SUR927" s="99"/>
      <c r="SUS927" s="99"/>
      <c r="SUT927" s="99"/>
      <c r="SUU927" s="99"/>
      <c r="SUV927" s="99"/>
      <c r="SUW927" s="99"/>
      <c r="SUX927" s="99"/>
      <c r="SUY927" s="99"/>
      <c r="SUZ927" s="99"/>
      <c r="SVA927" s="99"/>
      <c r="SVB927" s="99"/>
      <c r="SVC927" s="99"/>
      <c r="SVD927" s="99"/>
      <c r="SVE927" s="99"/>
      <c r="SVF927" s="99"/>
      <c r="SVG927" s="99"/>
      <c r="SVH927" s="99"/>
      <c r="SVI927" s="99"/>
      <c r="SVJ927" s="99"/>
      <c r="SVK927" s="99"/>
      <c r="SVL927" s="99"/>
      <c r="SVM927" s="99"/>
      <c r="SVN927" s="99"/>
      <c r="SVO927" s="99"/>
      <c r="SVP927" s="99"/>
      <c r="SVQ927" s="99"/>
      <c r="SVR927" s="99"/>
      <c r="SVS927" s="99"/>
      <c r="SVT927" s="99"/>
      <c r="SVU927" s="99"/>
      <c r="SVV927" s="99"/>
      <c r="SVW927" s="99"/>
      <c r="SVX927" s="99"/>
      <c r="SVY927" s="99"/>
      <c r="SVZ927" s="99"/>
      <c r="SWA927" s="99"/>
      <c r="SWB927" s="99"/>
      <c r="SWC927" s="99"/>
      <c r="SWD927" s="99"/>
      <c r="SWE927" s="99"/>
      <c r="SWF927" s="99"/>
      <c r="SWG927" s="99"/>
      <c r="SWH927" s="99"/>
      <c r="SWI927" s="99"/>
      <c r="SWJ927" s="99"/>
      <c r="SWK927" s="99"/>
      <c r="SWL927" s="99"/>
      <c r="SWM927" s="99"/>
      <c r="SWN927" s="99"/>
      <c r="SWO927" s="99"/>
      <c r="SWP927" s="99"/>
      <c r="SWQ927" s="99"/>
      <c r="SWR927" s="99"/>
      <c r="SWS927" s="99"/>
      <c r="SWT927" s="99"/>
      <c r="SWU927" s="99"/>
      <c r="SWV927" s="99"/>
      <c r="SWW927" s="99"/>
      <c r="SWX927" s="99"/>
      <c r="SWY927" s="99"/>
      <c r="SWZ927" s="99"/>
      <c r="SXA927" s="99"/>
      <c r="SXB927" s="99"/>
      <c r="SXC927" s="99"/>
      <c r="SXD927" s="99"/>
      <c r="SXE927" s="99"/>
      <c r="SXF927" s="99"/>
      <c r="SXG927" s="99"/>
      <c r="SXH927" s="99"/>
      <c r="SXI927" s="99"/>
      <c r="SXJ927" s="99"/>
      <c r="SXK927" s="99"/>
      <c r="SXL927" s="99"/>
      <c r="SXM927" s="99"/>
      <c r="SXN927" s="99"/>
      <c r="SXO927" s="99"/>
      <c r="SXP927" s="99"/>
      <c r="SXQ927" s="99"/>
      <c r="SXR927" s="99"/>
      <c r="SXS927" s="99"/>
      <c r="SXT927" s="99"/>
      <c r="SXU927" s="99"/>
      <c r="SXV927" s="99"/>
      <c r="SXW927" s="99"/>
      <c r="SXX927" s="99"/>
      <c r="SXY927" s="99"/>
      <c r="SXZ927" s="99"/>
      <c r="SYA927" s="99"/>
      <c r="SYB927" s="99"/>
      <c r="SYC927" s="99"/>
      <c r="SYD927" s="99"/>
      <c r="SYE927" s="99"/>
      <c r="SYF927" s="99"/>
      <c r="SYG927" s="99"/>
      <c r="SYH927" s="99"/>
      <c r="SYI927" s="99"/>
      <c r="SYJ927" s="99"/>
      <c r="SYK927" s="99"/>
      <c r="SYL927" s="99"/>
      <c r="SYM927" s="99"/>
      <c r="SYN927" s="99"/>
      <c r="SYO927" s="99"/>
      <c r="SYP927" s="99"/>
      <c r="SYQ927" s="99"/>
      <c r="SYR927" s="99"/>
      <c r="SYS927" s="99"/>
      <c r="SYT927" s="99"/>
      <c r="SYU927" s="99"/>
      <c r="SYV927" s="99"/>
      <c r="SYW927" s="99"/>
      <c r="SYX927" s="99"/>
      <c r="SYY927" s="99"/>
      <c r="SYZ927" s="99"/>
      <c r="SZA927" s="99"/>
      <c r="SZB927" s="99"/>
      <c r="SZC927" s="99"/>
      <c r="SZD927" s="99"/>
      <c r="SZE927" s="99"/>
      <c r="SZF927" s="99"/>
      <c r="SZG927" s="99"/>
      <c r="SZH927" s="99"/>
      <c r="SZI927" s="99"/>
      <c r="SZJ927" s="99"/>
      <c r="SZK927" s="99"/>
      <c r="SZL927" s="99"/>
      <c r="SZM927" s="99"/>
      <c r="SZN927" s="99"/>
      <c r="SZO927" s="99"/>
      <c r="SZP927" s="99"/>
      <c r="SZQ927" s="99"/>
      <c r="SZR927" s="99"/>
      <c r="SZS927" s="99"/>
      <c r="SZT927" s="99"/>
      <c r="SZU927" s="99"/>
      <c r="SZV927" s="99"/>
      <c r="SZW927" s="99"/>
      <c r="SZX927" s="99"/>
      <c r="SZY927" s="99"/>
      <c r="SZZ927" s="99"/>
      <c r="TAA927" s="99"/>
      <c r="TAB927" s="99"/>
      <c r="TAC927" s="99"/>
      <c r="TAD927" s="99"/>
      <c r="TAE927" s="99"/>
      <c r="TAF927" s="99"/>
      <c r="TAG927" s="99"/>
      <c r="TAH927" s="99"/>
      <c r="TAI927" s="99"/>
      <c r="TAJ927" s="99"/>
      <c r="TAK927" s="99"/>
      <c r="TAL927" s="99"/>
      <c r="TAM927" s="99"/>
      <c r="TAN927" s="99"/>
      <c r="TAO927" s="99"/>
      <c r="TAP927" s="99"/>
      <c r="TAQ927" s="99"/>
      <c r="TAR927" s="99"/>
      <c r="TAS927" s="99"/>
      <c r="TAT927" s="99"/>
      <c r="TAU927" s="99"/>
      <c r="TAV927" s="99"/>
      <c r="TAW927" s="99"/>
      <c r="TAX927" s="99"/>
      <c r="TAY927" s="99"/>
      <c r="TAZ927" s="99"/>
      <c r="TBA927" s="99"/>
      <c r="TBB927" s="99"/>
      <c r="TBC927" s="99"/>
      <c r="TBD927" s="99"/>
      <c r="TBE927" s="99"/>
      <c r="TBF927" s="99"/>
      <c r="TBG927" s="99"/>
      <c r="TBH927" s="99"/>
      <c r="TBI927" s="99"/>
      <c r="TBJ927" s="99"/>
      <c r="TBK927" s="99"/>
      <c r="TBL927" s="99"/>
      <c r="TBM927" s="99"/>
      <c r="TBN927" s="99"/>
      <c r="TBO927" s="99"/>
      <c r="TBP927" s="99"/>
      <c r="TBQ927" s="99"/>
      <c r="TBR927" s="99"/>
      <c r="TBS927" s="99"/>
      <c r="TBT927" s="99"/>
      <c r="TBU927" s="99"/>
      <c r="TBV927" s="99"/>
      <c r="TBW927" s="99"/>
      <c r="TBX927" s="99"/>
      <c r="TBY927" s="99"/>
      <c r="TBZ927" s="99"/>
      <c r="TCA927" s="99"/>
      <c r="TCB927" s="99"/>
      <c r="TCC927" s="99"/>
      <c r="TCD927" s="99"/>
      <c r="TCE927" s="99"/>
      <c r="TCF927" s="99"/>
      <c r="TCG927" s="99"/>
      <c r="TCH927" s="99"/>
      <c r="TCI927" s="99"/>
      <c r="TCJ927" s="99"/>
      <c r="TCK927" s="99"/>
      <c r="TCL927" s="99"/>
      <c r="TCM927" s="99"/>
      <c r="TCN927" s="99"/>
      <c r="TCO927" s="99"/>
      <c r="TCP927" s="99"/>
      <c r="TCQ927" s="99"/>
      <c r="TCR927" s="99"/>
      <c r="TCS927" s="99"/>
      <c r="TCT927" s="99"/>
      <c r="TCU927" s="99"/>
      <c r="TCV927" s="99"/>
      <c r="TCW927" s="99"/>
      <c r="TCX927" s="99"/>
      <c r="TCY927" s="99"/>
      <c r="TCZ927" s="99"/>
      <c r="TDA927" s="99"/>
      <c r="TDB927" s="99"/>
      <c r="TDC927" s="99"/>
      <c r="TDD927" s="99"/>
      <c r="TDE927" s="99"/>
      <c r="TDF927" s="99"/>
      <c r="TDG927" s="99"/>
      <c r="TDH927" s="99"/>
      <c r="TDI927" s="99"/>
      <c r="TDJ927" s="99"/>
      <c r="TDK927" s="99"/>
      <c r="TDL927" s="99"/>
      <c r="TDM927" s="99"/>
      <c r="TDN927" s="99"/>
      <c r="TDO927" s="99"/>
      <c r="TDP927" s="99"/>
      <c r="TDQ927" s="99"/>
      <c r="TDR927" s="99"/>
      <c r="TDS927" s="99"/>
      <c r="TDT927" s="99"/>
      <c r="TDU927" s="99"/>
      <c r="TDV927" s="99"/>
      <c r="TDW927" s="99"/>
      <c r="TDX927" s="99"/>
      <c r="TDY927" s="99"/>
      <c r="TDZ927" s="99"/>
      <c r="TEA927" s="99"/>
      <c r="TEB927" s="99"/>
      <c r="TEC927" s="99"/>
      <c r="TED927" s="99"/>
      <c r="TEE927" s="99"/>
      <c r="TEF927" s="99"/>
      <c r="TEG927" s="99"/>
      <c r="TEH927" s="99"/>
      <c r="TEI927" s="99"/>
      <c r="TEJ927" s="99"/>
      <c r="TEK927" s="99"/>
      <c r="TEL927" s="99"/>
      <c r="TEM927" s="99"/>
      <c r="TEN927" s="99"/>
      <c r="TEO927" s="99"/>
      <c r="TEP927" s="99"/>
      <c r="TEQ927" s="99"/>
      <c r="TER927" s="99"/>
      <c r="TES927" s="99"/>
      <c r="TET927" s="99"/>
      <c r="TEU927" s="99"/>
      <c r="TEV927" s="99"/>
      <c r="TEW927" s="99"/>
      <c r="TEX927" s="99"/>
      <c r="TEY927" s="99"/>
      <c r="TEZ927" s="99"/>
      <c r="TFA927" s="99"/>
      <c r="TFB927" s="99"/>
      <c r="TFC927" s="99"/>
      <c r="TFD927" s="99"/>
      <c r="TFE927" s="99"/>
      <c r="TFF927" s="99"/>
      <c r="TFG927" s="99"/>
      <c r="TFH927" s="99"/>
      <c r="TFI927" s="99"/>
      <c r="TFJ927" s="99"/>
      <c r="TFK927" s="99"/>
      <c r="TFL927" s="99"/>
      <c r="TFM927" s="99"/>
      <c r="TFN927" s="99"/>
      <c r="TFO927" s="99"/>
      <c r="TFP927" s="99"/>
      <c r="TFQ927" s="99"/>
      <c r="TFR927" s="99"/>
      <c r="TFS927" s="99"/>
      <c r="TFT927" s="99"/>
      <c r="TFU927" s="99"/>
      <c r="TFV927" s="99"/>
      <c r="TFW927" s="99"/>
      <c r="TFX927" s="99"/>
      <c r="TFY927" s="99"/>
      <c r="TFZ927" s="99"/>
      <c r="TGA927" s="99"/>
      <c r="TGB927" s="99"/>
      <c r="TGC927" s="99"/>
      <c r="TGD927" s="99"/>
      <c r="TGE927" s="99"/>
      <c r="TGF927" s="99"/>
      <c r="TGG927" s="99"/>
      <c r="TGH927" s="99"/>
      <c r="TGI927" s="99"/>
      <c r="TGJ927" s="99"/>
      <c r="TGK927" s="99"/>
      <c r="TGL927" s="99"/>
      <c r="TGM927" s="99"/>
      <c r="TGN927" s="99"/>
      <c r="TGO927" s="99"/>
      <c r="TGP927" s="99"/>
      <c r="TGQ927" s="99"/>
      <c r="TGR927" s="99"/>
      <c r="TGS927" s="99"/>
      <c r="TGT927" s="99"/>
      <c r="TGU927" s="99"/>
      <c r="TGV927" s="99"/>
      <c r="TGW927" s="99"/>
      <c r="TGX927" s="99"/>
      <c r="TGY927" s="99"/>
      <c r="TGZ927" s="99"/>
      <c r="THA927" s="99"/>
      <c r="THB927" s="99"/>
      <c r="THC927" s="99"/>
      <c r="THD927" s="99"/>
      <c r="THE927" s="99"/>
      <c r="THF927" s="99"/>
      <c r="THG927" s="99"/>
      <c r="THH927" s="99"/>
      <c r="THI927" s="99"/>
      <c r="THJ927" s="99"/>
      <c r="THK927" s="99"/>
      <c r="THL927" s="99"/>
      <c r="THM927" s="99"/>
      <c r="THN927" s="99"/>
      <c r="THO927" s="99"/>
      <c r="THP927" s="99"/>
      <c r="THQ927" s="99"/>
      <c r="THR927" s="99"/>
      <c r="THS927" s="99"/>
      <c r="THT927" s="99"/>
      <c r="THU927" s="99"/>
      <c r="THV927" s="99"/>
      <c r="THW927" s="99"/>
      <c r="THX927" s="99"/>
      <c r="THY927" s="99"/>
      <c r="THZ927" s="99"/>
      <c r="TIA927" s="99"/>
      <c r="TIB927" s="99"/>
      <c r="TIC927" s="99"/>
      <c r="TID927" s="99"/>
      <c r="TIE927" s="99"/>
      <c r="TIF927" s="99"/>
      <c r="TIG927" s="99"/>
      <c r="TIH927" s="99"/>
      <c r="TII927" s="99"/>
      <c r="TIJ927" s="99"/>
      <c r="TIK927" s="99"/>
      <c r="TIL927" s="99"/>
      <c r="TIM927" s="99"/>
      <c r="TIN927" s="99"/>
      <c r="TIO927" s="99"/>
      <c r="TIP927" s="99"/>
      <c r="TIQ927" s="99"/>
      <c r="TIR927" s="99"/>
      <c r="TIS927" s="99"/>
      <c r="TIT927" s="99"/>
      <c r="TIU927" s="99"/>
      <c r="TIV927" s="99"/>
      <c r="TIW927" s="99"/>
      <c r="TIX927" s="99"/>
      <c r="TIY927" s="99"/>
      <c r="TIZ927" s="99"/>
      <c r="TJA927" s="99"/>
      <c r="TJB927" s="99"/>
      <c r="TJC927" s="99"/>
      <c r="TJD927" s="99"/>
      <c r="TJE927" s="99"/>
      <c r="TJF927" s="99"/>
      <c r="TJG927" s="99"/>
      <c r="TJH927" s="99"/>
      <c r="TJI927" s="99"/>
      <c r="TJJ927" s="99"/>
      <c r="TJK927" s="99"/>
      <c r="TJL927" s="99"/>
      <c r="TJM927" s="99"/>
      <c r="TJN927" s="99"/>
      <c r="TJO927" s="99"/>
      <c r="TJP927" s="99"/>
      <c r="TJQ927" s="99"/>
      <c r="TJR927" s="99"/>
      <c r="TJS927" s="99"/>
      <c r="TJT927" s="99"/>
      <c r="TJU927" s="99"/>
      <c r="TJV927" s="99"/>
      <c r="TJW927" s="99"/>
      <c r="TJX927" s="99"/>
      <c r="TJY927" s="99"/>
      <c r="TJZ927" s="99"/>
      <c r="TKA927" s="99"/>
      <c r="TKB927" s="99"/>
      <c r="TKC927" s="99"/>
      <c r="TKD927" s="99"/>
      <c r="TKE927" s="99"/>
      <c r="TKF927" s="99"/>
      <c r="TKG927" s="99"/>
      <c r="TKH927" s="99"/>
      <c r="TKI927" s="99"/>
      <c r="TKJ927" s="99"/>
      <c r="TKK927" s="99"/>
      <c r="TKL927" s="99"/>
      <c r="TKM927" s="99"/>
      <c r="TKN927" s="99"/>
      <c r="TKO927" s="99"/>
      <c r="TKP927" s="99"/>
      <c r="TKQ927" s="99"/>
      <c r="TKR927" s="99"/>
      <c r="TKS927" s="99"/>
      <c r="TKT927" s="99"/>
      <c r="TKU927" s="99"/>
      <c r="TKV927" s="99"/>
      <c r="TKW927" s="99"/>
      <c r="TKX927" s="99"/>
      <c r="TKY927" s="99"/>
      <c r="TKZ927" s="99"/>
      <c r="TLA927" s="99"/>
      <c r="TLB927" s="99"/>
      <c r="TLC927" s="99"/>
      <c r="TLD927" s="99"/>
      <c r="TLE927" s="99"/>
      <c r="TLF927" s="99"/>
      <c r="TLG927" s="99"/>
      <c r="TLH927" s="99"/>
      <c r="TLI927" s="99"/>
      <c r="TLJ927" s="99"/>
      <c r="TLK927" s="99"/>
      <c r="TLL927" s="99"/>
      <c r="TLM927" s="99"/>
      <c r="TLN927" s="99"/>
      <c r="TLO927" s="99"/>
      <c r="TLP927" s="99"/>
      <c r="TLQ927" s="99"/>
      <c r="TLR927" s="99"/>
      <c r="TLS927" s="99"/>
      <c r="TLT927" s="99"/>
      <c r="TLU927" s="99"/>
      <c r="TLV927" s="99"/>
      <c r="TLW927" s="99"/>
      <c r="TLX927" s="99"/>
      <c r="TLY927" s="99"/>
      <c r="TLZ927" s="99"/>
      <c r="TMA927" s="99"/>
      <c r="TMB927" s="99"/>
      <c r="TMC927" s="99"/>
      <c r="TMD927" s="99"/>
      <c r="TME927" s="99"/>
      <c r="TMF927" s="99"/>
      <c r="TMG927" s="99"/>
      <c r="TMH927" s="99"/>
      <c r="TMI927" s="99"/>
      <c r="TMJ927" s="99"/>
      <c r="TMK927" s="99"/>
      <c r="TML927" s="99"/>
      <c r="TMM927" s="99"/>
      <c r="TMN927" s="99"/>
      <c r="TMO927" s="99"/>
      <c r="TMP927" s="99"/>
      <c r="TMQ927" s="99"/>
      <c r="TMR927" s="99"/>
      <c r="TMS927" s="99"/>
      <c r="TMT927" s="99"/>
      <c r="TMU927" s="99"/>
      <c r="TMV927" s="99"/>
      <c r="TMW927" s="99"/>
      <c r="TMX927" s="99"/>
      <c r="TMY927" s="99"/>
      <c r="TMZ927" s="99"/>
      <c r="TNA927" s="99"/>
      <c r="TNB927" s="99"/>
      <c r="TNC927" s="99"/>
      <c r="TND927" s="99"/>
      <c r="TNE927" s="99"/>
      <c r="TNF927" s="99"/>
      <c r="TNG927" s="99"/>
      <c r="TNH927" s="99"/>
      <c r="TNI927" s="99"/>
      <c r="TNJ927" s="99"/>
      <c r="TNK927" s="99"/>
      <c r="TNL927" s="99"/>
      <c r="TNM927" s="99"/>
      <c r="TNN927" s="99"/>
      <c r="TNO927" s="99"/>
      <c r="TNP927" s="99"/>
      <c r="TNQ927" s="99"/>
      <c r="TNR927" s="99"/>
      <c r="TNS927" s="99"/>
      <c r="TNT927" s="99"/>
      <c r="TNU927" s="99"/>
      <c r="TNV927" s="99"/>
      <c r="TNW927" s="99"/>
      <c r="TNX927" s="99"/>
      <c r="TNY927" s="99"/>
      <c r="TNZ927" s="99"/>
      <c r="TOA927" s="99"/>
      <c r="TOB927" s="99"/>
      <c r="TOC927" s="99"/>
      <c r="TOD927" s="99"/>
      <c r="TOE927" s="99"/>
      <c r="TOF927" s="99"/>
      <c r="TOG927" s="99"/>
      <c r="TOH927" s="99"/>
      <c r="TOI927" s="99"/>
      <c r="TOJ927" s="99"/>
      <c r="TOK927" s="99"/>
      <c r="TOL927" s="99"/>
      <c r="TOM927" s="99"/>
      <c r="TON927" s="99"/>
      <c r="TOO927" s="99"/>
      <c r="TOP927" s="99"/>
      <c r="TOQ927" s="99"/>
      <c r="TOR927" s="99"/>
      <c r="TOS927" s="99"/>
      <c r="TOT927" s="99"/>
      <c r="TOU927" s="99"/>
      <c r="TOV927" s="99"/>
      <c r="TOW927" s="99"/>
      <c r="TOX927" s="99"/>
      <c r="TOY927" s="99"/>
      <c r="TOZ927" s="99"/>
      <c r="TPA927" s="99"/>
      <c r="TPB927" s="99"/>
      <c r="TPC927" s="99"/>
      <c r="TPD927" s="99"/>
      <c r="TPE927" s="99"/>
      <c r="TPF927" s="99"/>
      <c r="TPG927" s="99"/>
      <c r="TPH927" s="99"/>
      <c r="TPI927" s="99"/>
      <c r="TPJ927" s="99"/>
      <c r="TPK927" s="99"/>
      <c r="TPL927" s="99"/>
      <c r="TPM927" s="99"/>
      <c r="TPN927" s="99"/>
      <c r="TPO927" s="99"/>
      <c r="TPP927" s="99"/>
      <c r="TPQ927" s="99"/>
      <c r="TPR927" s="99"/>
      <c r="TPS927" s="99"/>
      <c r="TPT927" s="99"/>
      <c r="TPU927" s="99"/>
      <c r="TPV927" s="99"/>
      <c r="TPW927" s="99"/>
      <c r="TPX927" s="99"/>
      <c r="TPY927" s="99"/>
      <c r="TPZ927" s="99"/>
      <c r="TQA927" s="99"/>
      <c r="TQB927" s="99"/>
      <c r="TQC927" s="99"/>
      <c r="TQD927" s="99"/>
      <c r="TQE927" s="99"/>
      <c r="TQF927" s="99"/>
      <c r="TQG927" s="99"/>
      <c r="TQH927" s="99"/>
      <c r="TQI927" s="99"/>
      <c r="TQJ927" s="99"/>
      <c r="TQK927" s="99"/>
      <c r="TQL927" s="99"/>
      <c r="TQM927" s="99"/>
      <c r="TQN927" s="99"/>
      <c r="TQO927" s="99"/>
      <c r="TQP927" s="99"/>
      <c r="TQQ927" s="99"/>
      <c r="TQR927" s="99"/>
      <c r="TQS927" s="99"/>
      <c r="TQT927" s="99"/>
      <c r="TQU927" s="99"/>
      <c r="TQV927" s="99"/>
      <c r="TQW927" s="99"/>
      <c r="TQX927" s="99"/>
      <c r="TQY927" s="99"/>
      <c r="TQZ927" s="99"/>
      <c r="TRA927" s="99"/>
      <c r="TRB927" s="99"/>
      <c r="TRC927" s="99"/>
      <c r="TRD927" s="99"/>
      <c r="TRE927" s="99"/>
      <c r="TRF927" s="99"/>
      <c r="TRG927" s="99"/>
      <c r="TRH927" s="99"/>
      <c r="TRI927" s="99"/>
      <c r="TRJ927" s="99"/>
      <c r="TRK927" s="99"/>
      <c r="TRL927" s="99"/>
      <c r="TRM927" s="99"/>
      <c r="TRN927" s="99"/>
      <c r="TRO927" s="99"/>
      <c r="TRP927" s="99"/>
      <c r="TRQ927" s="99"/>
      <c r="TRR927" s="99"/>
      <c r="TRS927" s="99"/>
      <c r="TRT927" s="99"/>
      <c r="TRU927" s="99"/>
      <c r="TRV927" s="99"/>
      <c r="TRW927" s="99"/>
      <c r="TRX927" s="99"/>
      <c r="TRY927" s="99"/>
      <c r="TRZ927" s="99"/>
      <c r="TSA927" s="99"/>
      <c r="TSB927" s="99"/>
      <c r="TSC927" s="99"/>
      <c r="TSD927" s="99"/>
      <c r="TSE927" s="99"/>
      <c r="TSF927" s="99"/>
      <c r="TSG927" s="99"/>
      <c r="TSH927" s="99"/>
      <c r="TSI927" s="99"/>
      <c r="TSJ927" s="99"/>
      <c r="TSK927" s="99"/>
      <c r="TSL927" s="99"/>
      <c r="TSM927" s="99"/>
      <c r="TSN927" s="99"/>
      <c r="TSO927" s="99"/>
      <c r="TSP927" s="99"/>
      <c r="TSQ927" s="99"/>
      <c r="TSR927" s="99"/>
      <c r="TSS927" s="99"/>
      <c r="TST927" s="99"/>
      <c r="TSU927" s="99"/>
      <c r="TSV927" s="99"/>
      <c r="TSW927" s="99"/>
      <c r="TSX927" s="99"/>
      <c r="TSY927" s="99"/>
      <c r="TSZ927" s="99"/>
      <c r="TTA927" s="99"/>
      <c r="TTB927" s="99"/>
      <c r="TTC927" s="99"/>
      <c r="TTD927" s="99"/>
      <c r="TTE927" s="99"/>
      <c r="TTF927" s="99"/>
      <c r="TTG927" s="99"/>
      <c r="TTH927" s="99"/>
      <c r="TTI927" s="99"/>
      <c r="TTJ927" s="99"/>
      <c r="TTK927" s="99"/>
      <c r="TTL927" s="99"/>
      <c r="TTM927" s="99"/>
      <c r="TTN927" s="99"/>
      <c r="TTO927" s="99"/>
      <c r="TTP927" s="99"/>
      <c r="TTQ927" s="99"/>
      <c r="TTR927" s="99"/>
      <c r="TTS927" s="99"/>
      <c r="TTT927" s="99"/>
      <c r="TTU927" s="99"/>
      <c r="TTV927" s="99"/>
      <c r="TTW927" s="99"/>
      <c r="TTX927" s="99"/>
      <c r="TTY927" s="99"/>
      <c r="TTZ927" s="99"/>
      <c r="TUA927" s="99"/>
      <c r="TUB927" s="99"/>
      <c r="TUC927" s="99"/>
      <c r="TUD927" s="99"/>
      <c r="TUE927" s="99"/>
      <c r="TUF927" s="99"/>
      <c r="TUG927" s="99"/>
      <c r="TUH927" s="99"/>
      <c r="TUI927" s="99"/>
      <c r="TUJ927" s="99"/>
      <c r="TUK927" s="99"/>
      <c r="TUL927" s="99"/>
      <c r="TUM927" s="99"/>
      <c r="TUN927" s="99"/>
      <c r="TUO927" s="99"/>
      <c r="TUP927" s="99"/>
      <c r="TUQ927" s="99"/>
      <c r="TUR927" s="99"/>
      <c r="TUS927" s="99"/>
      <c r="TUT927" s="99"/>
      <c r="TUU927" s="99"/>
      <c r="TUV927" s="99"/>
      <c r="TUW927" s="99"/>
      <c r="TUX927" s="99"/>
      <c r="TUY927" s="99"/>
      <c r="TUZ927" s="99"/>
      <c r="TVA927" s="99"/>
      <c r="TVB927" s="99"/>
      <c r="TVC927" s="99"/>
      <c r="TVD927" s="99"/>
      <c r="TVE927" s="99"/>
      <c r="TVF927" s="99"/>
      <c r="TVG927" s="99"/>
      <c r="TVH927" s="99"/>
      <c r="TVI927" s="99"/>
      <c r="TVJ927" s="99"/>
      <c r="TVK927" s="99"/>
      <c r="TVL927" s="99"/>
      <c r="TVM927" s="99"/>
      <c r="TVN927" s="99"/>
      <c r="TVO927" s="99"/>
      <c r="TVP927" s="99"/>
      <c r="TVQ927" s="99"/>
      <c r="TVR927" s="99"/>
      <c r="TVS927" s="99"/>
      <c r="TVT927" s="99"/>
      <c r="TVU927" s="99"/>
      <c r="TVV927" s="99"/>
      <c r="TVW927" s="99"/>
      <c r="TVX927" s="99"/>
      <c r="TVY927" s="99"/>
      <c r="TVZ927" s="99"/>
      <c r="TWA927" s="99"/>
      <c r="TWB927" s="99"/>
      <c r="TWC927" s="99"/>
      <c r="TWD927" s="99"/>
      <c r="TWE927" s="99"/>
      <c r="TWF927" s="99"/>
      <c r="TWG927" s="99"/>
      <c r="TWH927" s="99"/>
      <c r="TWI927" s="99"/>
      <c r="TWJ927" s="99"/>
      <c r="TWK927" s="99"/>
      <c r="TWL927" s="99"/>
      <c r="TWM927" s="99"/>
      <c r="TWN927" s="99"/>
      <c r="TWO927" s="99"/>
      <c r="TWP927" s="99"/>
      <c r="TWQ927" s="99"/>
      <c r="TWR927" s="99"/>
      <c r="TWS927" s="99"/>
      <c r="TWT927" s="99"/>
      <c r="TWU927" s="99"/>
      <c r="TWV927" s="99"/>
      <c r="TWW927" s="99"/>
      <c r="TWX927" s="99"/>
      <c r="TWY927" s="99"/>
      <c r="TWZ927" s="99"/>
      <c r="TXA927" s="99"/>
      <c r="TXB927" s="99"/>
      <c r="TXC927" s="99"/>
      <c r="TXD927" s="99"/>
      <c r="TXE927" s="99"/>
      <c r="TXF927" s="99"/>
      <c r="TXG927" s="99"/>
      <c r="TXH927" s="99"/>
      <c r="TXI927" s="99"/>
      <c r="TXJ927" s="99"/>
      <c r="TXK927" s="99"/>
      <c r="TXL927" s="99"/>
      <c r="TXM927" s="99"/>
      <c r="TXN927" s="99"/>
      <c r="TXO927" s="99"/>
      <c r="TXP927" s="99"/>
      <c r="TXQ927" s="99"/>
      <c r="TXR927" s="99"/>
      <c r="TXS927" s="99"/>
      <c r="TXT927" s="99"/>
      <c r="TXU927" s="99"/>
      <c r="TXV927" s="99"/>
      <c r="TXW927" s="99"/>
      <c r="TXX927" s="99"/>
      <c r="TXY927" s="99"/>
      <c r="TXZ927" s="99"/>
      <c r="TYA927" s="99"/>
      <c r="TYB927" s="99"/>
      <c r="TYC927" s="99"/>
      <c r="TYD927" s="99"/>
      <c r="TYE927" s="99"/>
      <c r="TYF927" s="99"/>
      <c r="TYG927" s="99"/>
      <c r="TYH927" s="99"/>
      <c r="TYI927" s="99"/>
      <c r="TYJ927" s="99"/>
      <c r="TYK927" s="99"/>
      <c r="TYL927" s="99"/>
      <c r="TYM927" s="99"/>
      <c r="TYN927" s="99"/>
      <c r="TYO927" s="99"/>
      <c r="TYP927" s="99"/>
      <c r="TYQ927" s="99"/>
      <c r="TYR927" s="99"/>
      <c r="TYS927" s="99"/>
      <c r="TYT927" s="99"/>
      <c r="TYU927" s="99"/>
      <c r="TYV927" s="99"/>
      <c r="TYW927" s="99"/>
      <c r="TYX927" s="99"/>
      <c r="TYY927" s="99"/>
      <c r="TYZ927" s="99"/>
      <c r="TZA927" s="99"/>
      <c r="TZB927" s="99"/>
      <c r="TZC927" s="99"/>
      <c r="TZD927" s="99"/>
      <c r="TZE927" s="99"/>
      <c r="TZF927" s="99"/>
      <c r="TZG927" s="99"/>
      <c r="TZH927" s="99"/>
      <c r="TZI927" s="99"/>
      <c r="TZJ927" s="99"/>
      <c r="TZK927" s="99"/>
      <c r="TZL927" s="99"/>
      <c r="TZM927" s="99"/>
      <c r="TZN927" s="99"/>
      <c r="TZO927" s="99"/>
      <c r="TZP927" s="99"/>
      <c r="TZQ927" s="99"/>
      <c r="TZR927" s="99"/>
      <c r="TZS927" s="99"/>
      <c r="TZT927" s="99"/>
      <c r="TZU927" s="99"/>
      <c r="TZV927" s="99"/>
      <c r="TZW927" s="99"/>
      <c r="TZX927" s="99"/>
      <c r="TZY927" s="99"/>
      <c r="TZZ927" s="99"/>
      <c r="UAA927" s="99"/>
      <c r="UAB927" s="99"/>
      <c r="UAC927" s="99"/>
      <c r="UAD927" s="99"/>
      <c r="UAE927" s="99"/>
      <c r="UAF927" s="99"/>
      <c r="UAG927" s="99"/>
      <c r="UAH927" s="99"/>
      <c r="UAI927" s="99"/>
      <c r="UAJ927" s="99"/>
      <c r="UAK927" s="99"/>
      <c r="UAL927" s="99"/>
      <c r="UAM927" s="99"/>
      <c r="UAN927" s="99"/>
      <c r="UAO927" s="99"/>
      <c r="UAP927" s="99"/>
      <c r="UAQ927" s="99"/>
      <c r="UAR927" s="99"/>
      <c r="UAS927" s="99"/>
      <c r="UAT927" s="99"/>
      <c r="UAU927" s="99"/>
      <c r="UAV927" s="99"/>
      <c r="UAW927" s="99"/>
      <c r="UAX927" s="99"/>
      <c r="UAY927" s="99"/>
      <c r="UAZ927" s="99"/>
      <c r="UBA927" s="99"/>
      <c r="UBB927" s="99"/>
      <c r="UBC927" s="99"/>
      <c r="UBD927" s="99"/>
      <c r="UBE927" s="99"/>
      <c r="UBF927" s="99"/>
      <c r="UBG927" s="99"/>
      <c r="UBH927" s="99"/>
      <c r="UBI927" s="99"/>
      <c r="UBJ927" s="99"/>
      <c r="UBK927" s="99"/>
      <c r="UBL927" s="99"/>
      <c r="UBM927" s="99"/>
      <c r="UBN927" s="99"/>
      <c r="UBO927" s="99"/>
      <c r="UBP927" s="99"/>
      <c r="UBQ927" s="99"/>
      <c r="UBR927" s="99"/>
      <c r="UBS927" s="99"/>
      <c r="UBT927" s="99"/>
      <c r="UBU927" s="99"/>
      <c r="UBV927" s="99"/>
      <c r="UBW927" s="99"/>
      <c r="UBX927" s="99"/>
      <c r="UBY927" s="99"/>
      <c r="UBZ927" s="99"/>
      <c r="UCA927" s="99"/>
      <c r="UCB927" s="99"/>
      <c r="UCC927" s="99"/>
      <c r="UCD927" s="99"/>
      <c r="UCE927" s="99"/>
      <c r="UCF927" s="99"/>
      <c r="UCG927" s="99"/>
      <c r="UCH927" s="99"/>
      <c r="UCI927" s="99"/>
      <c r="UCJ927" s="99"/>
      <c r="UCK927" s="99"/>
      <c r="UCL927" s="99"/>
      <c r="UCM927" s="99"/>
      <c r="UCN927" s="99"/>
      <c r="UCO927" s="99"/>
      <c r="UCP927" s="99"/>
      <c r="UCQ927" s="99"/>
      <c r="UCR927" s="99"/>
      <c r="UCS927" s="99"/>
      <c r="UCT927" s="99"/>
      <c r="UCU927" s="99"/>
      <c r="UCV927" s="99"/>
      <c r="UCW927" s="99"/>
      <c r="UCX927" s="99"/>
      <c r="UCY927" s="99"/>
      <c r="UCZ927" s="99"/>
      <c r="UDA927" s="99"/>
      <c r="UDB927" s="99"/>
      <c r="UDC927" s="99"/>
      <c r="UDD927" s="99"/>
      <c r="UDE927" s="99"/>
      <c r="UDF927" s="99"/>
      <c r="UDG927" s="99"/>
      <c r="UDH927" s="99"/>
      <c r="UDI927" s="99"/>
      <c r="UDJ927" s="99"/>
      <c r="UDK927" s="99"/>
      <c r="UDL927" s="99"/>
      <c r="UDM927" s="99"/>
      <c r="UDN927" s="99"/>
      <c r="UDO927" s="99"/>
      <c r="UDP927" s="99"/>
      <c r="UDQ927" s="99"/>
      <c r="UDR927" s="99"/>
      <c r="UDS927" s="99"/>
      <c r="UDT927" s="99"/>
      <c r="UDU927" s="99"/>
      <c r="UDV927" s="99"/>
      <c r="UDW927" s="99"/>
      <c r="UDX927" s="99"/>
      <c r="UDY927" s="99"/>
      <c r="UDZ927" s="99"/>
      <c r="UEA927" s="99"/>
      <c r="UEB927" s="99"/>
      <c r="UEC927" s="99"/>
      <c r="UED927" s="99"/>
      <c r="UEE927" s="99"/>
      <c r="UEF927" s="99"/>
      <c r="UEG927" s="99"/>
      <c r="UEH927" s="99"/>
      <c r="UEI927" s="99"/>
      <c r="UEJ927" s="99"/>
      <c r="UEK927" s="99"/>
      <c r="UEL927" s="99"/>
      <c r="UEM927" s="99"/>
      <c r="UEN927" s="99"/>
      <c r="UEO927" s="99"/>
      <c r="UEP927" s="99"/>
      <c r="UEQ927" s="99"/>
      <c r="UER927" s="99"/>
      <c r="UES927" s="99"/>
      <c r="UET927" s="99"/>
      <c r="UEU927" s="99"/>
      <c r="UEV927" s="99"/>
      <c r="UEW927" s="99"/>
      <c r="UEX927" s="99"/>
      <c r="UEY927" s="99"/>
      <c r="UEZ927" s="99"/>
      <c r="UFA927" s="99"/>
      <c r="UFB927" s="99"/>
      <c r="UFC927" s="99"/>
      <c r="UFD927" s="99"/>
      <c r="UFE927" s="99"/>
      <c r="UFF927" s="99"/>
      <c r="UFG927" s="99"/>
      <c r="UFH927" s="99"/>
      <c r="UFI927" s="99"/>
      <c r="UFJ927" s="99"/>
      <c r="UFK927" s="99"/>
      <c r="UFL927" s="99"/>
      <c r="UFM927" s="99"/>
      <c r="UFN927" s="99"/>
      <c r="UFO927" s="99"/>
      <c r="UFP927" s="99"/>
      <c r="UFQ927" s="99"/>
      <c r="UFR927" s="99"/>
      <c r="UFS927" s="99"/>
      <c r="UFT927" s="99"/>
      <c r="UFU927" s="99"/>
      <c r="UFV927" s="99"/>
      <c r="UFW927" s="99"/>
      <c r="UFX927" s="99"/>
      <c r="UFY927" s="99"/>
      <c r="UFZ927" s="99"/>
      <c r="UGA927" s="99"/>
      <c r="UGB927" s="99"/>
      <c r="UGC927" s="99"/>
      <c r="UGD927" s="99"/>
      <c r="UGE927" s="99"/>
      <c r="UGF927" s="99"/>
      <c r="UGG927" s="99"/>
      <c r="UGH927" s="99"/>
      <c r="UGI927" s="99"/>
      <c r="UGJ927" s="99"/>
      <c r="UGK927" s="99"/>
      <c r="UGL927" s="99"/>
      <c r="UGM927" s="99"/>
      <c r="UGN927" s="99"/>
      <c r="UGO927" s="99"/>
      <c r="UGP927" s="99"/>
      <c r="UGQ927" s="99"/>
      <c r="UGR927" s="99"/>
      <c r="UGS927" s="99"/>
      <c r="UGT927" s="99"/>
      <c r="UGU927" s="99"/>
      <c r="UGV927" s="99"/>
      <c r="UGW927" s="99"/>
      <c r="UGX927" s="99"/>
      <c r="UGY927" s="99"/>
      <c r="UGZ927" s="99"/>
      <c r="UHA927" s="99"/>
      <c r="UHB927" s="99"/>
      <c r="UHC927" s="99"/>
      <c r="UHD927" s="99"/>
      <c r="UHE927" s="99"/>
      <c r="UHF927" s="99"/>
      <c r="UHG927" s="99"/>
      <c r="UHH927" s="99"/>
      <c r="UHI927" s="99"/>
      <c r="UHJ927" s="99"/>
      <c r="UHK927" s="99"/>
      <c r="UHL927" s="99"/>
      <c r="UHM927" s="99"/>
      <c r="UHN927" s="99"/>
      <c r="UHO927" s="99"/>
      <c r="UHP927" s="99"/>
      <c r="UHQ927" s="99"/>
      <c r="UHR927" s="99"/>
      <c r="UHS927" s="99"/>
      <c r="UHT927" s="99"/>
      <c r="UHU927" s="99"/>
      <c r="UHV927" s="99"/>
      <c r="UHW927" s="99"/>
      <c r="UHX927" s="99"/>
      <c r="UHY927" s="99"/>
      <c r="UHZ927" s="99"/>
      <c r="UIA927" s="99"/>
      <c r="UIB927" s="99"/>
      <c r="UIC927" s="99"/>
      <c r="UID927" s="99"/>
      <c r="UIE927" s="99"/>
      <c r="UIF927" s="99"/>
      <c r="UIG927" s="99"/>
      <c r="UIH927" s="99"/>
      <c r="UII927" s="99"/>
      <c r="UIJ927" s="99"/>
      <c r="UIK927" s="99"/>
      <c r="UIL927" s="99"/>
      <c r="UIM927" s="99"/>
      <c r="UIN927" s="99"/>
      <c r="UIO927" s="99"/>
      <c r="UIP927" s="99"/>
      <c r="UIQ927" s="99"/>
      <c r="UIR927" s="99"/>
      <c r="UIS927" s="99"/>
      <c r="UIT927" s="99"/>
      <c r="UIU927" s="99"/>
      <c r="UIV927" s="99"/>
      <c r="UIW927" s="99"/>
      <c r="UIX927" s="99"/>
      <c r="UIY927" s="99"/>
      <c r="UIZ927" s="99"/>
      <c r="UJA927" s="99"/>
      <c r="UJB927" s="99"/>
      <c r="UJC927" s="99"/>
      <c r="UJD927" s="99"/>
      <c r="UJE927" s="99"/>
      <c r="UJF927" s="99"/>
      <c r="UJG927" s="99"/>
      <c r="UJH927" s="99"/>
      <c r="UJI927" s="99"/>
      <c r="UJJ927" s="99"/>
      <c r="UJK927" s="99"/>
      <c r="UJL927" s="99"/>
      <c r="UJM927" s="99"/>
      <c r="UJN927" s="99"/>
      <c r="UJO927" s="99"/>
      <c r="UJP927" s="99"/>
      <c r="UJQ927" s="99"/>
      <c r="UJR927" s="99"/>
      <c r="UJS927" s="99"/>
      <c r="UJT927" s="99"/>
      <c r="UJU927" s="99"/>
      <c r="UJV927" s="99"/>
      <c r="UJW927" s="99"/>
      <c r="UJX927" s="99"/>
      <c r="UJY927" s="99"/>
      <c r="UJZ927" s="99"/>
      <c r="UKA927" s="99"/>
      <c r="UKB927" s="99"/>
      <c r="UKC927" s="99"/>
      <c r="UKD927" s="99"/>
      <c r="UKE927" s="99"/>
      <c r="UKF927" s="99"/>
      <c r="UKG927" s="99"/>
      <c r="UKH927" s="99"/>
      <c r="UKI927" s="99"/>
      <c r="UKJ927" s="99"/>
      <c r="UKK927" s="99"/>
      <c r="UKL927" s="99"/>
      <c r="UKM927" s="99"/>
      <c r="UKN927" s="99"/>
      <c r="UKO927" s="99"/>
      <c r="UKP927" s="99"/>
      <c r="UKQ927" s="99"/>
      <c r="UKR927" s="99"/>
      <c r="UKS927" s="99"/>
      <c r="UKT927" s="99"/>
      <c r="UKU927" s="99"/>
      <c r="UKV927" s="99"/>
      <c r="UKW927" s="99"/>
      <c r="UKX927" s="99"/>
      <c r="UKY927" s="99"/>
      <c r="UKZ927" s="99"/>
      <c r="ULA927" s="99"/>
      <c r="ULB927" s="99"/>
      <c r="ULC927" s="99"/>
      <c r="ULD927" s="99"/>
      <c r="ULE927" s="99"/>
      <c r="ULF927" s="99"/>
      <c r="ULG927" s="99"/>
      <c r="ULH927" s="99"/>
      <c r="ULI927" s="99"/>
      <c r="ULJ927" s="99"/>
      <c r="ULK927" s="99"/>
      <c r="ULL927" s="99"/>
      <c r="ULM927" s="99"/>
      <c r="ULN927" s="99"/>
      <c r="ULO927" s="99"/>
      <c r="ULP927" s="99"/>
      <c r="ULQ927" s="99"/>
      <c r="ULR927" s="99"/>
      <c r="ULS927" s="99"/>
      <c r="ULT927" s="99"/>
      <c r="ULU927" s="99"/>
      <c r="ULV927" s="99"/>
      <c r="ULW927" s="99"/>
      <c r="ULX927" s="99"/>
      <c r="ULY927" s="99"/>
      <c r="ULZ927" s="99"/>
      <c r="UMA927" s="99"/>
      <c r="UMB927" s="99"/>
      <c r="UMC927" s="99"/>
      <c r="UMD927" s="99"/>
      <c r="UME927" s="99"/>
      <c r="UMF927" s="99"/>
      <c r="UMG927" s="99"/>
      <c r="UMH927" s="99"/>
      <c r="UMI927" s="99"/>
      <c r="UMJ927" s="99"/>
      <c r="UMK927" s="99"/>
      <c r="UML927" s="99"/>
      <c r="UMM927" s="99"/>
      <c r="UMN927" s="99"/>
      <c r="UMO927" s="99"/>
      <c r="UMP927" s="99"/>
      <c r="UMQ927" s="99"/>
      <c r="UMR927" s="99"/>
      <c r="UMS927" s="99"/>
      <c r="UMT927" s="99"/>
      <c r="UMU927" s="99"/>
      <c r="UMV927" s="99"/>
      <c r="UMW927" s="99"/>
      <c r="UMX927" s="99"/>
      <c r="UMY927" s="99"/>
      <c r="UMZ927" s="99"/>
      <c r="UNA927" s="99"/>
      <c r="UNB927" s="99"/>
      <c r="UNC927" s="99"/>
      <c r="UND927" s="99"/>
      <c r="UNE927" s="99"/>
      <c r="UNF927" s="99"/>
      <c r="UNG927" s="99"/>
      <c r="UNH927" s="99"/>
      <c r="UNI927" s="99"/>
      <c r="UNJ927" s="99"/>
      <c r="UNK927" s="99"/>
      <c r="UNL927" s="99"/>
      <c r="UNM927" s="99"/>
      <c r="UNN927" s="99"/>
      <c r="UNO927" s="99"/>
      <c r="UNP927" s="99"/>
      <c r="UNQ927" s="99"/>
      <c r="UNR927" s="99"/>
      <c r="UNS927" s="99"/>
      <c r="UNT927" s="99"/>
      <c r="UNU927" s="99"/>
      <c r="UNV927" s="99"/>
      <c r="UNW927" s="99"/>
      <c r="UNX927" s="99"/>
      <c r="UNY927" s="99"/>
      <c r="UNZ927" s="99"/>
      <c r="UOA927" s="99"/>
      <c r="UOB927" s="99"/>
      <c r="UOC927" s="99"/>
      <c r="UOD927" s="99"/>
      <c r="UOE927" s="99"/>
      <c r="UOF927" s="99"/>
      <c r="UOG927" s="99"/>
      <c r="UOH927" s="99"/>
      <c r="UOI927" s="99"/>
      <c r="UOJ927" s="99"/>
      <c r="UOK927" s="99"/>
      <c r="UOL927" s="99"/>
      <c r="UOM927" s="99"/>
      <c r="UON927" s="99"/>
      <c r="UOO927" s="99"/>
      <c r="UOP927" s="99"/>
      <c r="UOQ927" s="99"/>
      <c r="UOR927" s="99"/>
      <c r="UOS927" s="99"/>
      <c r="UOT927" s="99"/>
      <c r="UOU927" s="99"/>
      <c r="UOV927" s="99"/>
      <c r="UOW927" s="99"/>
      <c r="UOX927" s="99"/>
      <c r="UOY927" s="99"/>
      <c r="UOZ927" s="99"/>
      <c r="UPA927" s="99"/>
      <c r="UPB927" s="99"/>
      <c r="UPC927" s="99"/>
      <c r="UPD927" s="99"/>
      <c r="UPE927" s="99"/>
      <c r="UPF927" s="99"/>
      <c r="UPG927" s="99"/>
      <c r="UPH927" s="99"/>
      <c r="UPI927" s="99"/>
      <c r="UPJ927" s="99"/>
      <c r="UPK927" s="99"/>
      <c r="UPL927" s="99"/>
      <c r="UPM927" s="99"/>
      <c r="UPN927" s="99"/>
      <c r="UPO927" s="99"/>
      <c r="UPP927" s="99"/>
      <c r="UPQ927" s="99"/>
      <c r="UPR927" s="99"/>
      <c r="UPS927" s="99"/>
      <c r="UPT927" s="99"/>
      <c r="UPU927" s="99"/>
      <c r="UPV927" s="99"/>
      <c r="UPW927" s="99"/>
      <c r="UPX927" s="99"/>
      <c r="UPY927" s="99"/>
      <c r="UPZ927" s="99"/>
      <c r="UQA927" s="99"/>
      <c r="UQB927" s="99"/>
      <c r="UQC927" s="99"/>
      <c r="UQD927" s="99"/>
      <c r="UQE927" s="99"/>
      <c r="UQF927" s="99"/>
      <c r="UQG927" s="99"/>
      <c r="UQH927" s="99"/>
      <c r="UQI927" s="99"/>
      <c r="UQJ927" s="99"/>
      <c r="UQK927" s="99"/>
      <c r="UQL927" s="99"/>
      <c r="UQM927" s="99"/>
      <c r="UQN927" s="99"/>
      <c r="UQO927" s="99"/>
      <c r="UQP927" s="99"/>
      <c r="UQQ927" s="99"/>
      <c r="UQR927" s="99"/>
      <c r="UQS927" s="99"/>
      <c r="UQT927" s="99"/>
      <c r="UQU927" s="99"/>
      <c r="UQV927" s="99"/>
      <c r="UQW927" s="99"/>
      <c r="UQX927" s="99"/>
      <c r="UQY927" s="99"/>
      <c r="UQZ927" s="99"/>
      <c r="URA927" s="99"/>
      <c r="URB927" s="99"/>
      <c r="URC927" s="99"/>
      <c r="URD927" s="99"/>
      <c r="URE927" s="99"/>
      <c r="URF927" s="99"/>
      <c r="URG927" s="99"/>
      <c r="URH927" s="99"/>
      <c r="URI927" s="99"/>
      <c r="URJ927" s="99"/>
      <c r="URK927" s="99"/>
      <c r="URL927" s="99"/>
      <c r="URM927" s="99"/>
      <c r="URN927" s="99"/>
      <c r="URO927" s="99"/>
      <c r="URP927" s="99"/>
      <c r="URQ927" s="99"/>
      <c r="URR927" s="99"/>
      <c r="URS927" s="99"/>
      <c r="URT927" s="99"/>
      <c r="URU927" s="99"/>
      <c r="URV927" s="99"/>
      <c r="URW927" s="99"/>
      <c r="URX927" s="99"/>
      <c r="URY927" s="99"/>
      <c r="URZ927" s="99"/>
      <c r="USA927" s="99"/>
      <c r="USB927" s="99"/>
      <c r="USC927" s="99"/>
      <c r="USD927" s="99"/>
      <c r="USE927" s="99"/>
      <c r="USF927" s="99"/>
      <c r="USG927" s="99"/>
      <c r="USH927" s="99"/>
      <c r="USI927" s="99"/>
      <c r="USJ927" s="99"/>
      <c r="USK927" s="99"/>
      <c r="USL927" s="99"/>
      <c r="USM927" s="99"/>
      <c r="USN927" s="99"/>
      <c r="USO927" s="99"/>
      <c r="USP927" s="99"/>
      <c r="USQ927" s="99"/>
      <c r="USR927" s="99"/>
      <c r="USS927" s="99"/>
      <c r="UST927" s="99"/>
      <c r="USU927" s="99"/>
      <c r="USV927" s="99"/>
      <c r="USW927" s="99"/>
      <c r="USX927" s="99"/>
      <c r="USY927" s="99"/>
      <c r="USZ927" s="99"/>
      <c r="UTA927" s="99"/>
      <c r="UTB927" s="99"/>
      <c r="UTC927" s="99"/>
      <c r="UTD927" s="99"/>
      <c r="UTE927" s="99"/>
      <c r="UTF927" s="99"/>
      <c r="UTG927" s="99"/>
      <c r="UTH927" s="99"/>
      <c r="UTI927" s="99"/>
      <c r="UTJ927" s="99"/>
      <c r="UTK927" s="99"/>
      <c r="UTL927" s="99"/>
      <c r="UTM927" s="99"/>
      <c r="UTN927" s="99"/>
      <c r="UTO927" s="99"/>
      <c r="UTP927" s="99"/>
      <c r="UTQ927" s="99"/>
      <c r="UTR927" s="99"/>
      <c r="UTS927" s="99"/>
      <c r="UTT927" s="99"/>
      <c r="UTU927" s="99"/>
      <c r="UTV927" s="99"/>
      <c r="UTW927" s="99"/>
      <c r="UTX927" s="99"/>
      <c r="UTY927" s="99"/>
      <c r="UTZ927" s="99"/>
      <c r="UUA927" s="99"/>
      <c r="UUB927" s="99"/>
      <c r="UUC927" s="99"/>
      <c r="UUD927" s="99"/>
      <c r="UUE927" s="99"/>
      <c r="UUF927" s="99"/>
      <c r="UUG927" s="99"/>
      <c r="UUH927" s="99"/>
      <c r="UUI927" s="99"/>
      <c r="UUJ927" s="99"/>
      <c r="UUK927" s="99"/>
      <c r="UUL927" s="99"/>
      <c r="UUM927" s="99"/>
      <c r="UUN927" s="99"/>
      <c r="UUO927" s="99"/>
      <c r="UUP927" s="99"/>
      <c r="UUQ927" s="99"/>
      <c r="UUR927" s="99"/>
      <c r="UUS927" s="99"/>
      <c r="UUT927" s="99"/>
      <c r="UUU927" s="99"/>
      <c r="UUV927" s="99"/>
      <c r="UUW927" s="99"/>
      <c r="UUX927" s="99"/>
      <c r="UUY927" s="99"/>
      <c r="UUZ927" s="99"/>
      <c r="UVA927" s="99"/>
      <c r="UVB927" s="99"/>
      <c r="UVC927" s="99"/>
      <c r="UVD927" s="99"/>
      <c r="UVE927" s="99"/>
      <c r="UVF927" s="99"/>
      <c r="UVG927" s="99"/>
      <c r="UVH927" s="99"/>
      <c r="UVI927" s="99"/>
      <c r="UVJ927" s="99"/>
      <c r="UVK927" s="99"/>
      <c r="UVL927" s="99"/>
      <c r="UVM927" s="99"/>
      <c r="UVN927" s="99"/>
      <c r="UVO927" s="99"/>
      <c r="UVP927" s="99"/>
      <c r="UVQ927" s="99"/>
      <c r="UVR927" s="99"/>
      <c r="UVS927" s="99"/>
      <c r="UVT927" s="99"/>
      <c r="UVU927" s="99"/>
      <c r="UVV927" s="99"/>
      <c r="UVW927" s="99"/>
      <c r="UVX927" s="99"/>
      <c r="UVY927" s="99"/>
      <c r="UVZ927" s="99"/>
      <c r="UWA927" s="99"/>
      <c r="UWB927" s="99"/>
      <c r="UWC927" s="99"/>
      <c r="UWD927" s="99"/>
      <c r="UWE927" s="99"/>
      <c r="UWF927" s="99"/>
      <c r="UWG927" s="99"/>
      <c r="UWH927" s="99"/>
      <c r="UWI927" s="99"/>
      <c r="UWJ927" s="99"/>
      <c r="UWK927" s="99"/>
      <c r="UWL927" s="99"/>
      <c r="UWM927" s="99"/>
      <c r="UWN927" s="99"/>
      <c r="UWO927" s="99"/>
      <c r="UWP927" s="99"/>
      <c r="UWQ927" s="99"/>
      <c r="UWR927" s="99"/>
      <c r="UWS927" s="99"/>
      <c r="UWT927" s="99"/>
      <c r="UWU927" s="99"/>
      <c r="UWV927" s="99"/>
      <c r="UWW927" s="99"/>
      <c r="UWX927" s="99"/>
      <c r="UWY927" s="99"/>
      <c r="UWZ927" s="99"/>
      <c r="UXA927" s="99"/>
      <c r="UXB927" s="99"/>
      <c r="UXC927" s="99"/>
      <c r="UXD927" s="99"/>
      <c r="UXE927" s="99"/>
      <c r="UXF927" s="99"/>
      <c r="UXG927" s="99"/>
      <c r="UXH927" s="99"/>
      <c r="UXI927" s="99"/>
      <c r="UXJ927" s="99"/>
      <c r="UXK927" s="99"/>
      <c r="UXL927" s="99"/>
      <c r="UXM927" s="99"/>
      <c r="UXN927" s="99"/>
      <c r="UXO927" s="99"/>
      <c r="UXP927" s="99"/>
      <c r="UXQ927" s="99"/>
      <c r="UXR927" s="99"/>
      <c r="UXS927" s="99"/>
      <c r="UXT927" s="99"/>
      <c r="UXU927" s="99"/>
      <c r="UXV927" s="99"/>
      <c r="UXW927" s="99"/>
      <c r="UXX927" s="99"/>
      <c r="UXY927" s="99"/>
      <c r="UXZ927" s="99"/>
      <c r="UYA927" s="99"/>
      <c r="UYB927" s="99"/>
      <c r="UYC927" s="99"/>
      <c r="UYD927" s="99"/>
      <c r="UYE927" s="99"/>
      <c r="UYF927" s="99"/>
      <c r="UYG927" s="99"/>
      <c r="UYH927" s="99"/>
      <c r="UYI927" s="99"/>
      <c r="UYJ927" s="99"/>
      <c r="UYK927" s="99"/>
      <c r="UYL927" s="99"/>
      <c r="UYM927" s="99"/>
      <c r="UYN927" s="99"/>
      <c r="UYO927" s="99"/>
      <c r="UYP927" s="99"/>
      <c r="UYQ927" s="99"/>
      <c r="UYR927" s="99"/>
      <c r="UYS927" s="99"/>
      <c r="UYT927" s="99"/>
      <c r="UYU927" s="99"/>
      <c r="UYV927" s="99"/>
      <c r="UYW927" s="99"/>
      <c r="UYX927" s="99"/>
      <c r="UYY927" s="99"/>
      <c r="UYZ927" s="99"/>
      <c r="UZA927" s="99"/>
      <c r="UZB927" s="99"/>
      <c r="UZC927" s="99"/>
      <c r="UZD927" s="99"/>
      <c r="UZE927" s="99"/>
      <c r="UZF927" s="99"/>
      <c r="UZG927" s="99"/>
      <c r="UZH927" s="99"/>
      <c r="UZI927" s="99"/>
      <c r="UZJ927" s="99"/>
      <c r="UZK927" s="99"/>
      <c r="UZL927" s="99"/>
      <c r="UZM927" s="99"/>
      <c r="UZN927" s="99"/>
      <c r="UZO927" s="99"/>
      <c r="UZP927" s="99"/>
      <c r="UZQ927" s="99"/>
      <c r="UZR927" s="99"/>
      <c r="UZS927" s="99"/>
      <c r="UZT927" s="99"/>
      <c r="UZU927" s="99"/>
      <c r="UZV927" s="99"/>
      <c r="UZW927" s="99"/>
      <c r="UZX927" s="99"/>
      <c r="UZY927" s="99"/>
      <c r="UZZ927" s="99"/>
      <c r="VAA927" s="99"/>
      <c r="VAB927" s="99"/>
      <c r="VAC927" s="99"/>
      <c r="VAD927" s="99"/>
      <c r="VAE927" s="99"/>
      <c r="VAF927" s="99"/>
      <c r="VAG927" s="99"/>
      <c r="VAH927" s="99"/>
      <c r="VAI927" s="99"/>
      <c r="VAJ927" s="99"/>
      <c r="VAK927" s="99"/>
      <c r="VAL927" s="99"/>
      <c r="VAM927" s="99"/>
      <c r="VAN927" s="99"/>
      <c r="VAO927" s="99"/>
      <c r="VAP927" s="99"/>
      <c r="VAQ927" s="99"/>
      <c r="VAR927" s="99"/>
      <c r="VAS927" s="99"/>
      <c r="VAT927" s="99"/>
      <c r="VAU927" s="99"/>
      <c r="VAV927" s="99"/>
      <c r="VAW927" s="99"/>
      <c r="VAX927" s="99"/>
      <c r="VAY927" s="99"/>
      <c r="VAZ927" s="99"/>
      <c r="VBA927" s="99"/>
      <c r="VBB927" s="99"/>
      <c r="VBC927" s="99"/>
      <c r="VBD927" s="99"/>
      <c r="VBE927" s="99"/>
      <c r="VBF927" s="99"/>
      <c r="VBG927" s="99"/>
      <c r="VBH927" s="99"/>
      <c r="VBI927" s="99"/>
      <c r="VBJ927" s="99"/>
      <c r="VBK927" s="99"/>
      <c r="VBL927" s="99"/>
      <c r="VBM927" s="99"/>
      <c r="VBN927" s="99"/>
      <c r="VBO927" s="99"/>
      <c r="VBP927" s="99"/>
      <c r="VBQ927" s="99"/>
      <c r="VBR927" s="99"/>
      <c r="VBS927" s="99"/>
      <c r="VBT927" s="99"/>
      <c r="VBU927" s="99"/>
      <c r="VBV927" s="99"/>
      <c r="VBW927" s="99"/>
      <c r="VBX927" s="99"/>
      <c r="VBY927" s="99"/>
      <c r="VBZ927" s="99"/>
      <c r="VCA927" s="99"/>
      <c r="VCB927" s="99"/>
      <c r="VCC927" s="99"/>
      <c r="VCD927" s="99"/>
      <c r="VCE927" s="99"/>
      <c r="VCF927" s="99"/>
      <c r="VCG927" s="99"/>
      <c r="VCH927" s="99"/>
      <c r="VCI927" s="99"/>
      <c r="VCJ927" s="99"/>
      <c r="VCK927" s="99"/>
      <c r="VCL927" s="99"/>
      <c r="VCM927" s="99"/>
      <c r="VCN927" s="99"/>
      <c r="VCO927" s="99"/>
      <c r="VCP927" s="99"/>
      <c r="VCQ927" s="99"/>
      <c r="VCR927" s="99"/>
      <c r="VCS927" s="99"/>
      <c r="VCT927" s="99"/>
      <c r="VCU927" s="99"/>
      <c r="VCV927" s="99"/>
      <c r="VCW927" s="99"/>
      <c r="VCX927" s="99"/>
      <c r="VCY927" s="99"/>
      <c r="VCZ927" s="99"/>
      <c r="VDA927" s="99"/>
      <c r="VDB927" s="99"/>
      <c r="VDC927" s="99"/>
      <c r="VDD927" s="99"/>
      <c r="VDE927" s="99"/>
      <c r="VDF927" s="99"/>
      <c r="VDG927" s="99"/>
      <c r="VDH927" s="99"/>
      <c r="VDI927" s="99"/>
      <c r="VDJ927" s="99"/>
      <c r="VDK927" s="99"/>
      <c r="VDL927" s="99"/>
      <c r="VDM927" s="99"/>
      <c r="VDN927" s="99"/>
      <c r="VDO927" s="99"/>
      <c r="VDP927" s="99"/>
      <c r="VDQ927" s="99"/>
      <c r="VDR927" s="99"/>
      <c r="VDS927" s="99"/>
      <c r="VDT927" s="99"/>
      <c r="VDU927" s="99"/>
      <c r="VDV927" s="99"/>
      <c r="VDW927" s="99"/>
      <c r="VDX927" s="99"/>
      <c r="VDY927" s="99"/>
      <c r="VDZ927" s="99"/>
      <c r="VEA927" s="99"/>
      <c r="VEB927" s="99"/>
      <c r="VEC927" s="99"/>
      <c r="VED927" s="99"/>
      <c r="VEE927" s="99"/>
      <c r="VEF927" s="99"/>
      <c r="VEG927" s="99"/>
      <c r="VEH927" s="99"/>
      <c r="VEI927" s="99"/>
      <c r="VEJ927" s="99"/>
      <c r="VEK927" s="99"/>
      <c r="VEL927" s="99"/>
      <c r="VEM927" s="99"/>
      <c r="VEN927" s="99"/>
      <c r="VEO927" s="99"/>
      <c r="VEP927" s="99"/>
      <c r="VEQ927" s="99"/>
      <c r="VER927" s="99"/>
      <c r="VES927" s="99"/>
      <c r="VET927" s="99"/>
      <c r="VEU927" s="99"/>
      <c r="VEV927" s="99"/>
      <c r="VEW927" s="99"/>
      <c r="VEX927" s="99"/>
      <c r="VEY927" s="99"/>
      <c r="VEZ927" s="99"/>
      <c r="VFA927" s="99"/>
      <c r="VFB927" s="99"/>
      <c r="VFC927" s="99"/>
      <c r="VFD927" s="99"/>
      <c r="VFE927" s="99"/>
      <c r="VFF927" s="99"/>
      <c r="VFG927" s="99"/>
      <c r="VFH927" s="99"/>
      <c r="VFI927" s="99"/>
      <c r="VFJ927" s="99"/>
      <c r="VFK927" s="99"/>
      <c r="VFL927" s="99"/>
      <c r="VFM927" s="99"/>
      <c r="VFN927" s="99"/>
      <c r="VFO927" s="99"/>
      <c r="VFP927" s="99"/>
      <c r="VFQ927" s="99"/>
      <c r="VFR927" s="99"/>
      <c r="VFS927" s="99"/>
      <c r="VFT927" s="99"/>
      <c r="VFU927" s="99"/>
      <c r="VFV927" s="99"/>
      <c r="VFW927" s="99"/>
      <c r="VFX927" s="99"/>
      <c r="VFY927" s="99"/>
      <c r="VFZ927" s="99"/>
      <c r="VGA927" s="99"/>
      <c r="VGB927" s="99"/>
      <c r="VGC927" s="99"/>
      <c r="VGD927" s="99"/>
      <c r="VGE927" s="99"/>
      <c r="VGF927" s="99"/>
      <c r="VGG927" s="99"/>
      <c r="VGH927" s="99"/>
      <c r="VGI927" s="99"/>
      <c r="VGJ927" s="99"/>
      <c r="VGK927" s="99"/>
      <c r="VGL927" s="99"/>
      <c r="VGM927" s="99"/>
      <c r="VGN927" s="99"/>
      <c r="VGO927" s="99"/>
      <c r="VGP927" s="99"/>
      <c r="VGQ927" s="99"/>
      <c r="VGR927" s="99"/>
      <c r="VGS927" s="99"/>
      <c r="VGT927" s="99"/>
      <c r="VGU927" s="99"/>
      <c r="VGV927" s="99"/>
      <c r="VGW927" s="99"/>
      <c r="VGX927" s="99"/>
      <c r="VGY927" s="99"/>
      <c r="VGZ927" s="99"/>
      <c r="VHA927" s="99"/>
      <c r="VHB927" s="99"/>
      <c r="VHC927" s="99"/>
      <c r="VHD927" s="99"/>
      <c r="VHE927" s="99"/>
      <c r="VHF927" s="99"/>
      <c r="VHG927" s="99"/>
      <c r="VHH927" s="99"/>
      <c r="VHI927" s="99"/>
      <c r="VHJ927" s="99"/>
      <c r="VHK927" s="99"/>
      <c r="VHL927" s="99"/>
      <c r="VHM927" s="99"/>
      <c r="VHN927" s="99"/>
      <c r="VHO927" s="99"/>
      <c r="VHP927" s="99"/>
      <c r="VHQ927" s="99"/>
      <c r="VHR927" s="99"/>
      <c r="VHS927" s="99"/>
      <c r="VHT927" s="99"/>
      <c r="VHU927" s="99"/>
      <c r="VHV927" s="99"/>
      <c r="VHW927" s="99"/>
      <c r="VHX927" s="99"/>
      <c r="VHY927" s="99"/>
      <c r="VHZ927" s="99"/>
      <c r="VIA927" s="99"/>
      <c r="VIB927" s="99"/>
      <c r="VIC927" s="99"/>
      <c r="VID927" s="99"/>
      <c r="VIE927" s="99"/>
      <c r="VIF927" s="99"/>
      <c r="VIG927" s="99"/>
      <c r="VIH927" s="99"/>
      <c r="VII927" s="99"/>
      <c r="VIJ927" s="99"/>
      <c r="VIK927" s="99"/>
      <c r="VIL927" s="99"/>
      <c r="VIM927" s="99"/>
      <c r="VIN927" s="99"/>
      <c r="VIO927" s="99"/>
      <c r="VIP927" s="99"/>
      <c r="VIQ927" s="99"/>
      <c r="VIR927" s="99"/>
      <c r="VIS927" s="99"/>
      <c r="VIT927" s="99"/>
      <c r="VIU927" s="99"/>
      <c r="VIV927" s="99"/>
      <c r="VIW927" s="99"/>
      <c r="VIX927" s="99"/>
      <c r="VIY927" s="99"/>
      <c r="VIZ927" s="99"/>
      <c r="VJA927" s="99"/>
      <c r="VJB927" s="99"/>
      <c r="VJC927" s="99"/>
      <c r="VJD927" s="99"/>
      <c r="VJE927" s="99"/>
      <c r="VJF927" s="99"/>
      <c r="VJG927" s="99"/>
      <c r="VJH927" s="99"/>
      <c r="VJI927" s="99"/>
      <c r="VJJ927" s="99"/>
      <c r="VJK927" s="99"/>
      <c r="VJL927" s="99"/>
      <c r="VJM927" s="99"/>
      <c r="VJN927" s="99"/>
      <c r="VJO927" s="99"/>
      <c r="VJP927" s="99"/>
      <c r="VJQ927" s="99"/>
      <c r="VJR927" s="99"/>
      <c r="VJS927" s="99"/>
      <c r="VJT927" s="99"/>
      <c r="VJU927" s="99"/>
      <c r="VJV927" s="99"/>
      <c r="VJW927" s="99"/>
      <c r="VJX927" s="99"/>
      <c r="VJY927" s="99"/>
      <c r="VJZ927" s="99"/>
      <c r="VKA927" s="99"/>
      <c r="VKB927" s="99"/>
      <c r="VKC927" s="99"/>
      <c r="VKD927" s="99"/>
      <c r="VKE927" s="99"/>
      <c r="VKF927" s="99"/>
      <c r="VKG927" s="99"/>
      <c r="VKH927" s="99"/>
      <c r="VKI927" s="99"/>
      <c r="VKJ927" s="99"/>
      <c r="VKK927" s="99"/>
      <c r="VKL927" s="99"/>
      <c r="VKM927" s="99"/>
      <c r="VKN927" s="99"/>
      <c r="VKO927" s="99"/>
      <c r="VKP927" s="99"/>
      <c r="VKQ927" s="99"/>
      <c r="VKR927" s="99"/>
      <c r="VKS927" s="99"/>
      <c r="VKT927" s="99"/>
      <c r="VKU927" s="99"/>
      <c r="VKV927" s="99"/>
      <c r="VKW927" s="99"/>
      <c r="VKX927" s="99"/>
      <c r="VKY927" s="99"/>
      <c r="VKZ927" s="99"/>
      <c r="VLA927" s="99"/>
      <c r="VLB927" s="99"/>
      <c r="VLC927" s="99"/>
      <c r="VLD927" s="99"/>
      <c r="VLE927" s="99"/>
      <c r="VLF927" s="99"/>
      <c r="VLG927" s="99"/>
      <c r="VLH927" s="99"/>
      <c r="VLI927" s="99"/>
      <c r="VLJ927" s="99"/>
      <c r="VLK927" s="99"/>
      <c r="VLL927" s="99"/>
      <c r="VLM927" s="99"/>
      <c r="VLN927" s="99"/>
      <c r="VLO927" s="99"/>
      <c r="VLP927" s="99"/>
      <c r="VLQ927" s="99"/>
      <c r="VLR927" s="99"/>
      <c r="VLS927" s="99"/>
      <c r="VLT927" s="99"/>
      <c r="VLU927" s="99"/>
      <c r="VLV927" s="99"/>
      <c r="VLW927" s="99"/>
      <c r="VLX927" s="99"/>
      <c r="VLY927" s="99"/>
      <c r="VLZ927" s="99"/>
      <c r="VMA927" s="99"/>
      <c r="VMB927" s="99"/>
      <c r="VMC927" s="99"/>
      <c r="VMD927" s="99"/>
      <c r="VME927" s="99"/>
      <c r="VMF927" s="99"/>
      <c r="VMG927" s="99"/>
      <c r="VMH927" s="99"/>
      <c r="VMI927" s="99"/>
      <c r="VMJ927" s="99"/>
      <c r="VMK927" s="99"/>
      <c r="VML927" s="99"/>
      <c r="VMM927" s="99"/>
      <c r="VMN927" s="99"/>
      <c r="VMO927" s="99"/>
      <c r="VMP927" s="99"/>
      <c r="VMQ927" s="99"/>
      <c r="VMR927" s="99"/>
      <c r="VMS927" s="99"/>
      <c r="VMT927" s="99"/>
      <c r="VMU927" s="99"/>
      <c r="VMV927" s="99"/>
      <c r="VMW927" s="99"/>
      <c r="VMX927" s="99"/>
      <c r="VMY927" s="99"/>
      <c r="VMZ927" s="99"/>
      <c r="VNA927" s="99"/>
      <c r="VNB927" s="99"/>
      <c r="VNC927" s="99"/>
      <c r="VND927" s="99"/>
      <c r="VNE927" s="99"/>
      <c r="VNF927" s="99"/>
      <c r="VNG927" s="99"/>
      <c r="VNH927" s="99"/>
      <c r="VNI927" s="99"/>
      <c r="VNJ927" s="99"/>
      <c r="VNK927" s="99"/>
      <c r="VNL927" s="99"/>
      <c r="VNM927" s="99"/>
      <c r="VNN927" s="99"/>
      <c r="VNO927" s="99"/>
      <c r="VNP927" s="99"/>
      <c r="VNQ927" s="99"/>
      <c r="VNR927" s="99"/>
      <c r="VNS927" s="99"/>
      <c r="VNT927" s="99"/>
      <c r="VNU927" s="99"/>
      <c r="VNV927" s="99"/>
      <c r="VNW927" s="99"/>
      <c r="VNX927" s="99"/>
      <c r="VNY927" s="99"/>
      <c r="VNZ927" s="99"/>
      <c r="VOA927" s="99"/>
      <c r="VOB927" s="99"/>
      <c r="VOC927" s="99"/>
      <c r="VOD927" s="99"/>
      <c r="VOE927" s="99"/>
      <c r="VOF927" s="99"/>
      <c r="VOG927" s="99"/>
      <c r="VOH927" s="99"/>
      <c r="VOI927" s="99"/>
      <c r="VOJ927" s="99"/>
      <c r="VOK927" s="99"/>
      <c r="VOL927" s="99"/>
      <c r="VOM927" s="99"/>
      <c r="VON927" s="99"/>
      <c r="VOO927" s="99"/>
      <c r="VOP927" s="99"/>
      <c r="VOQ927" s="99"/>
      <c r="VOR927" s="99"/>
      <c r="VOS927" s="99"/>
      <c r="VOT927" s="99"/>
      <c r="VOU927" s="99"/>
      <c r="VOV927" s="99"/>
      <c r="VOW927" s="99"/>
      <c r="VOX927" s="99"/>
      <c r="VOY927" s="99"/>
      <c r="VOZ927" s="99"/>
      <c r="VPA927" s="99"/>
      <c r="VPB927" s="99"/>
      <c r="VPC927" s="99"/>
      <c r="VPD927" s="99"/>
      <c r="VPE927" s="99"/>
      <c r="VPF927" s="99"/>
      <c r="VPG927" s="99"/>
      <c r="VPH927" s="99"/>
      <c r="VPI927" s="99"/>
      <c r="VPJ927" s="99"/>
      <c r="VPK927" s="99"/>
      <c r="VPL927" s="99"/>
      <c r="VPM927" s="99"/>
      <c r="VPN927" s="99"/>
      <c r="VPO927" s="99"/>
      <c r="VPP927" s="99"/>
      <c r="VPQ927" s="99"/>
      <c r="VPR927" s="99"/>
      <c r="VPS927" s="99"/>
      <c r="VPT927" s="99"/>
      <c r="VPU927" s="99"/>
      <c r="VPV927" s="99"/>
      <c r="VPW927" s="99"/>
      <c r="VPX927" s="99"/>
      <c r="VPY927" s="99"/>
      <c r="VPZ927" s="99"/>
      <c r="VQA927" s="99"/>
      <c r="VQB927" s="99"/>
      <c r="VQC927" s="99"/>
      <c r="VQD927" s="99"/>
      <c r="VQE927" s="99"/>
      <c r="VQF927" s="99"/>
      <c r="VQG927" s="99"/>
      <c r="VQH927" s="99"/>
      <c r="VQI927" s="99"/>
      <c r="VQJ927" s="99"/>
      <c r="VQK927" s="99"/>
      <c r="VQL927" s="99"/>
      <c r="VQM927" s="99"/>
      <c r="VQN927" s="99"/>
      <c r="VQO927" s="99"/>
      <c r="VQP927" s="99"/>
      <c r="VQQ927" s="99"/>
      <c r="VQR927" s="99"/>
      <c r="VQS927" s="99"/>
      <c r="VQT927" s="99"/>
      <c r="VQU927" s="99"/>
      <c r="VQV927" s="99"/>
      <c r="VQW927" s="99"/>
      <c r="VQX927" s="99"/>
      <c r="VQY927" s="99"/>
      <c r="VQZ927" s="99"/>
      <c r="VRA927" s="99"/>
      <c r="VRB927" s="99"/>
      <c r="VRC927" s="99"/>
      <c r="VRD927" s="99"/>
      <c r="VRE927" s="99"/>
      <c r="VRF927" s="99"/>
      <c r="VRG927" s="99"/>
      <c r="VRH927" s="99"/>
      <c r="VRI927" s="99"/>
      <c r="VRJ927" s="99"/>
      <c r="VRK927" s="99"/>
      <c r="VRL927" s="99"/>
      <c r="VRM927" s="99"/>
      <c r="VRN927" s="99"/>
      <c r="VRO927" s="99"/>
      <c r="VRP927" s="99"/>
      <c r="VRQ927" s="99"/>
      <c r="VRR927" s="99"/>
      <c r="VRS927" s="99"/>
      <c r="VRT927" s="99"/>
      <c r="VRU927" s="99"/>
      <c r="VRV927" s="99"/>
      <c r="VRW927" s="99"/>
      <c r="VRX927" s="99"/>
      <c r="VRY927" s="99"/>
      <c r="VRZ927" s="99"/>
      <c r="VSA927" s="99"/>
      <c r="VSB927" s="99"/>
      <c r="VSC927" s="99"/>
      <c r="VSD927" s="99"/>
      <c r="VSE927" s="99"/>
      <c r="VSF927" s="99"/>
      <c r="VSG927" s="99"/>
      <c r="VSH927" s="99"/>
      <c r="VSI927" s="99"/>
      <c r="VSJ927" s="99"/>
      <c r="VSK927" s="99"/>
      <c r="VSL927" s="99"/>
      <c r="VSM927" s="99"/>
      <c r="VSN927" s="99"/>
      <c r="VSO927" s="99"/>
      <c r="VSP927" s="99"/>
      <c r="VSQ927" s="99"/>
      <c r="VSR927" s="99"/>
      <c r="VSS927" s="99"/>
      <c r="VST927" s="99"/>
      <c r="VSU927" s="99"/>
      <c r="VSV927" s="99"/>
      <c r="VSW927" s="99"/>
      <c r="VSX927" s="99"/>
      <c r="VSY927" s="99"/>
      <c r="VSZ927" s="99"/>
      <c r="VTA927" s="99"/>
      <c r="VTB927" s="99"/>
      <c r="VTC927" s="99"/>
      <c r="VTD927" s="99"/>
      <c r="VTE927" s="99"/>
      <c r="VTF927" s="99"/>
      <c r="VTG927" s="99"/>
      <c r="VTH927" s="99"/>
      <c r="VTI927" s="99"/>
      <c r="VTJ927" s="99"/>
      <c r="VTK927" s="99"/>
      <c r="VTL927" s="99"/>
      <c r="VTM927" s="99"/>
      <c r="VTN927" s="99"/>
      <c r="VTO927" s="99"/>
      <c r="VTP927" s="99"/>
      <c r="VTQ927" s="99"/>
      <c r="VTR927" s="99"/>
      <c r="VTS927" s="99"/>
      <c r="VTT927" s="99"/>
      <c r="VTU927" s="99"/>
      <c r="VTV927" s="99"/>
      <c r="VTW927" s="99"/>
      <c r="VTX927" s="99"/>
      <c r="VTY927" s="99"/>
      <c r="VTZ927" s="99"/>
      <c r="VUA927" s="99"/>
      <c r="VUB927" s="99"/>
      <c r="VUC927" s="99"/>
      <c r="VUD927" s="99"/>
      <c r="VUE927" s="99"/>
      <c r="VUF927" s="99"/>
      <c r="VUG927" s="99"/>
      <c r="VUH927" s="99"/>
      <c r="VUI927" s="99"/>
      <c r="VUJ927" s="99"/>
      <c r="VUK927" s="99"/>
      <c r="VUL927" s="99"/>
      <c r="VUM927" s="99"/>
      <c r="VUN927" s="99"/>
      <c r="VUO927" s="99"/>
      <c r="VUP927" s="99"/>
      <c r="VUQ927" s="99"/>
      <c r="VUR927" s="99"/>
      <c r="VUS927" s="99"/>
      <c r="VUT927" s="99"/>
      <c r="VUU927" s="99"/>
      <c r="VUV927" s="99"/>
      <c r="VUW927" s="99"/>
      <c r="VUX927" s="99"/>
      <c r="VUY927" s="99"/>
      <c r="VUZ927" s="99"/>
      <c r="VVA927" s="99"/>
      <c r="VVB927" s="99"/>
      <c r="VVC927" s="99"/>
      <c r="VVD927" s="99"/>
      <c r="VVE927" s="99"/>
      <c r="VVF927" s="99"/>
      <c r="VVG927" s="99"/>
      <c r="VVH927" s="99"/>
      <c r="VVI927" s="99"/>
      <c r="VVJ927" s="99"/>
      <c r="VVK927" s="99"/>
      <c r="VVL927" s="99"/>
      <c r="VVM927" s="99"/>
      <c r="VVN927" s="99"/>
      <c r="VVO927" s="99"/>
      <c r="VVP927" s="99"/>
      <c r="VVQ927" s="99"/>
      <c r="VVR927" s="99"/>
      <c r="VVS927" s="99"/>
      <c r="VVT927" s="99"/>
      <c r="VVU927" s="99"/>
      <c r="VVV927" s="99"/>
      <c r="VVW927" s="99"/>
      <c r="VVX927" s="99"/>
      <c r="VVY927" s="99"/>
      <c r="VVZ927" s="99"/>
      <c r="VWA927" s="99"/>
      <c r="VWB927" s="99"/>
      <c r="VWC927" s="99"/>
      <c r="VWD927" s="99"/>
      <c r="VWE927" s="99"/>
      <c r="VWF927" s="99"/>
      <c r="VWG927" s="99"/>
      <c r="VWH927" s="99"/>
      <c r="VWI927" s="99"/>
      <c r="VWJ927" s="99"/>
      <c r="VWK927" s="99"/>
      <c r="VWL927" s="99"/>
      <c r="VWM927" s="99"/>
      <c r="VWN927" s="99"/>
      <c r="VWO927" s="99"/>
      <c r="VWP927" s="99"/>
      <c r="VWQ927" s="99"/>
      <c r="VWR927" s="99"/>
      <c r="VWS927" s="99"/>
      <c r="VWT927" s="99"/>
      <c r="VWU927" s="99"/>
      <c r="VWV927" s="99"/>
      <c r="VWW927" s="99"/>
      <c r="VWX927" s="99"/>
      <c r="VWY927" s="99"/>
      <c r="VWZ927" s="99"/>
      <c r="VXA927" s="99"/>
      <c r="VXB927" s="99"/>
      <c r="VXC927" s="99"/>
      <c r="VXD927" s="99"/>
      <c r="VXE927" s="99"/>
      <c r="VXF927" s="99"/>
      <c r="VXG927" s="99"/>
      <c r="VXH927" s="99"/>
      <c r="VXI927" s="99"/>
      <c r="VXJ927" s="99"/>
      <c r="VXK927" s="99"/>
      <c r="VXL927" s="99"/>
      <c r="VXM927" s="99"/>
      <c r="VXN927" s="99"/>
      <c r="VXO927" s="99"/>
      <c r="VXP927" s="99"/>
      <c r="VXQ927" s="99"/>
      <c r="VXR927" s="99"/>
      <c r="VXS927" s="99"/>
      <c r="VXT927" s="99"/>
      <c r="VXU927" s="99"/>
      <c r="VXV927" s="99"/>
      <c r="VXW927" s="99"/>
      <c r="VXX927" s="99"/>
      <c r="VXY927" s="99"/>
      <c r="VXZ927" s="99"/>
      <c r="VYA927" s="99"/>
      <c r="VYB927" s="99"/>
      <c r="VYC927" s="99"/>
      <c r="VYD927" s="99"/>
      <c r="VYE927" s="99"/>
      <c r="VYF927" s="99"/>
      <c r="VYG927" s="99"/>
      <c r="VYH927" s="99"/>
      <c r="VYI927" s="99"/>
      <c r="VYJ927" s="99"/>
      <c r="VYK927" s="99"/>
      <c r="VYL927" s="99"/>
      <c r="VYM927" s="99"/>
      <c r="VYN927" s="99"/>
      <c r="VYO927" s="99"/>
      <c r="VYP927" s="99"/>
      <c r="VYQ927" s="99"/>
      <c r="VYR927" s="99"/>
      <c r="VYS927" s="99"/>
      <c r="VYT927" s="99"/>
      <c r="VYU927" s="99"/>
      <c r="VYV927" s="99"/>
      <c r="VYW927" s="99"/>
      <c r="VYX927" s="99"/>
      <c r="VYY927" s="99"/>
      <c r="VYZ927" s="99"/>
      <c r="VZA927" s="99"/>
      <c r="VZB927" s="99"/>
      <c r="VZC927" s="99"/>
      <c r="VZD927" s="99"/>
      <c r="VZE927" s="99"/>
      <c r="VZF927" s="99"/>
      <c r="VZG927" s="99"/>
      <c r="VZH927" s="99"/>
      <c r="VZI927" s="99"/>
      <c r="VZJ927" s="99"/>
      <c r="VZK927" s="99"/>
      <c r="VZL927" s="99"/>
      <c r="VZM927" s="99"/>
      <c r="VZN927" s="99"/>
      <c r="VZO927" s="99"/>
      <c r="VZP927" s="99"/>
      <c r="VZQ927" s="99"/>
      <c r="VZR927" s="99"/>
      <c r="VZS927" s="99"/>
      <c r="VZT927" s="99"/>
      <c r="VZU927" s="99"/>
      <c r="VZV927" s="99"/>
      <c r="VZW927" s="99"/>
      <c r="VZX927" s="99"/>
      <c r="VZY927" s="99"/>
      <c r="VZZ927" s="99"/>
      <c r="WAA927" s="99"/>
      <c r="WAB927" s="99"/>
      <c r="WAC927" s="99"/>
      <c r="WAD927" s="99"/>
      <c r="WAE927" s="99"/>
      <c r="WAF927" s="99"/>
      <c r="WAG927" s="99"/>
      <c r="WAH927" s="99"/>
      <c r="WAI927" s="99"/>
      <c r="WAJ927" s="99"/>
      <c r="WAK927" s="99"/>
      <c r="WAL927" s="99"/>
      <c r="WAM927" s="99"/>
      <c r="WAN927" s="99"/>
      <c r="WAO927" s="99"/>
      <c r="WAP927" s="99"/>
      <c r="WAQ927" s="99"/>
      <c r="WAR927" s="99"/>
      <c r="WAS927" s="99"/>
      <c r="WAT927" s="99"/>
      <c r="WAU927" s="99"/>
      <c r="WAV927" s="99"/>
      <c r="WAW927" s="99"/>
      <c r="WAX927" s="99"/>
      <c r="WAY927" s="99"/>
      <c r="WAZ927" s="99"/>
      <c r="WBA927" s="99"/>
      <c r="WBB927" s="99"/>
      <c r="WBC927" s="99"/>
      <c r="WBD927" s="99"/>
      <c r="WBE927" s="99"/>
      <c r="WBF927" s="99"/>
      <c r="WBG927" s="99"/>
      <c r="WBH927" s="99"/>
      <c r="WBI927" s="99"/>
      <c r="WBJ927" s="99"/>
      <c r="WBK927" s="99"/>
      <c r="WBL927" s="99"/>
      <c r="WBM927" s="99"/>
      <c r="WBN927" s="99"/>
      <c r="WBO927" s="99"/>
      <c r="WBP927" s="99"/>
      <c r="WBQ927" s="99"/>
      <c r="WBR927" s="99"/>
      <c r="WBS927" s="99"/>
      <c r="WBT927" s="99"/>
      <c r="WBU927" s="99"/>
      <c r="WBV927" s="99"/>
      <c r="WBW927" s="99"/>
      <c r="WBX927" s="99"/>
      <c r="WBY927" s="99"/>
      <c r="WBZ927" s="99"/>
      <c r="WCA927" s="99"/>
      <c r="WCB927" s="99"/>
      <c r="WCC927" s="99"/>
      <c r="WCD927" s="99"/>
      <c r="WCE927" s="99"/>
      <c r="WCF927" s="99"/>
      <c r="WCG927" s="99"/>
      <c r="WCH927" s="99"/>
      <c r="WCI927" s="99"/>
      <c r="WCJ927" s="99"/>
      <c r="WCK927" s="99"/>
      <c r="WCL927" s="99"/>
      <c r="WCM927" s="99"/>
      <c r="WCN927" s="99"/>
      <c r="WCO927" s="99"/>
      <c r="WCP927" s="99"/>
      <c r="WCQ927" s="99"/>
      <c r="WCR927" s="99"/>
      <c r="WCS927" s="99"/>
      <c r="WCT927" s="99"/>
      <c r="WCU927" s="99"/>
      <c r="WCV927" s="99"/>
      <c r="WCW927" s="99"/>
      <c r="WCX927" s="99"/>
      <c r="WCY927" s="99"/>
      <c r="WCZ927" s="99"/>
      <c r="WDA927" s="99"/>
      <c r="WDB927" s="99"/>
      <c r="WDC927" s="99"/>
      <c r="WDD927" s="99"/>
      <c r="WDE927" s="99"/>
      <c r="WDF927" s="99"/>
      <c r="WDG927" s="99"/>
      <c r="WDH927" s="99"/>
      <c r="WDI927" s="99"/>
      <c r="WDJ927" s="99"/>
      <c r="WDK927" s="99"/>
      <c r="WDL927" s="99"/>
      <c r="WDM927" s="99"/>
      <c r="WDN927" s="99"/>
      <c r="WDO927" s="99"/>
      <c r="WDP927" s="99"/>
      <c r="WDQ927" s="99"/>
      <c r="WDR927" s="99"/>
      <c r="WDS927" s="99"/>
      <c r="WDT927" s="99"/>
      <c r="WDU927" s="99"/>
      <c r="WDV927" s="99"/>
      <c r="WDW927" s="99"/>
      <c r="WDX927" s="99"/>
      <c r="WDY927" s="99"/>
      <c r="WDZ927" s="99"/>
      <c r="WEA927" s="99"/>
      <c r="WEB927" s="99"/>
      <c r="WEC927" s="99"/>
      <c r="WED927" s="99"/>
      <c r="WEE927" s="99"/>
      <c r="WEF927" s="99"/>
      <c r="WEG927" s="99"/>
      <c r="WEH927" s="99"/>
      <c r="WEI927" s="99"/>
      <c r="WEJ927" s="99"/>
      <c r="WEK927" s="99"/>
      <c r="WEL927" s="99"/>
      <c r="WEM927" s="99"/>
      <c r="WEN927" s="99"/>
      <c r="WEO927" s="99"/>
      <c r="WEP927" s="99"/>
      <c r="WEQ927" s="99"/>
      <c r="WER927" s="99"/>
      <c r="WES927" s="99"/>
      <c r="WET927" s="99"/>
      <c r="WEU927" s="99"/>
      <c r="WEV927" s="99"/>
      <c r="WEW927" s="99"/>
      <c r="WEX927" s="99"/>
      <c r="WEY927" s="99"/>
      <c r="WEZ927" s="99"/>
      <c r="WFA927" s="99"/>
      <c r="WFB927" s="99"/>
      <c r="WFC927" s="99"/>
      <c r="WFD927" s="99"/>
      <c r="WFE927" s="99"/>
      <c r="WFF927" s="99"/>
      <c r="WFG927" s="99"/>
      <c r="WFH927" s="99"/>
      <c r="WFI927" s="99"/>
      <c r="WFJ927" s="99"/>
      <c r="WFK927" s="99"/>
      <c r="WFL927" s="99"/>
      <c r="WFM927" s="99"/>
      <c r="WFN927" s="99"/>
      <c r="WFO927" s="99"/>
      <c r="WFP927" s="99"/>
      <c r="WFQ927" s="99"/>
      <c r="WFR927" s="99"/>
      <c r="WFS927" s="99"/>
      <c r="WFT927" s="99"/>
      <c r="WFU927" s="99"/>
      <c r="WFV927" s="99"/>
      <c r="WFW927" s="99"/>
      <c r="WFX927" s="99"/>
      <c r="WFY927" s="99"/>
      <c r="WFZ927" s="99"/>
      <c r="WGA927" s="99"/>
      <c r="WGB927" s="99"/>
      <c r="WGC927" s="99"/>
      <c r="WGD927" s="99"/>
      <c r="WGE927" s="99"/>
      <c r="WGF927" s="99"/>
      <c r="WGG927" s="99"/>
      <c r="WGH927" s="99"/>
      <c r="WGI927" s="99"/>
      <c r="WGJ927" s="99"/>
      <c r="WGK927" s="99"/>
      <c r="WGL927" s="99"/>
      <c r="WGM927" s="99"/>
      <c r="WGN927" s="99"/>
      <c r="WGO927" s="99"/>
      <c r="WGP927" s="99"/>
      <c r="WGQ927" s="99"/>
      <c r="WGR927" s="99"/>
      <c r="WGS927" s="99"/>
      <c r="WGT927" s="99"/>
      <c r="WGU927" s="99"/>
      <c r="WGV927" s="99"/>
      <c r="WGW927" s="99"/>
      <c r="WGX927" s="99"/>
      <c r="WGY927" s="99"/>
      <c r="WGZ927" s="99"/>
      <c r="WHA927" s="99"/>
      <c r="WHB927" s="99"/>
      <c r="WHC927" s="99"/>
      <c r="WHD927" s="99"/>
      <c r="WHE927" s="99"/>
      <c r="WHF927" s="99"/>
      <c r="WHG927" s="99"/>
      <c r="WHH927" s="99"/>
      <c r="WHI927" s="99"/>
      <c r="WHJ927" s="99"/>
      <c r="WHK927" s="99"/>
      <c r="WHL927" s="99"/>
      <c r="WHM927" s="99"/>
      <c r="WHN927" s="99"/>
      <c r="WHO927" s="99"/>
      <c r="WHP927" s="99"/>
      <c r="WHQ927" s="99"/>
      <c r="WHR927" s="99"/>
      <c r="WHS927" s="99"/>
      <c r="WHT927" s="99"/>
      <c r="WHU927" s="99"/>
      <c r="WHV927" s="99"/>
      <c r="WHW927" s="99"/>
      <c r="WHX927" s="99"/>
      <c r="WHY927" s="99"/>
      <c r="WHZ927" s="99"/>
      <c r="WIA927" s="99"/>
      <c r="WIB927" s="99"/>
      <c r="WIC927" s="99"/>
      <c r="WID927" s="99"/>
      <c r="WIE927" s="99"/>
      <c r="WIF927" s="99"/>
      <c r="WIG927" s="99"/>
      <c r="WIH927" s="99"/>
      <c r="WII927" s="99"/>
      <c r="WIJ927" s="99"/>
      <c r="WIK927" s="99"/>
      <c r="WIL927" s="99"/>
      <c r="WIM927" s="99"/>
      <c r="WIN927" s="99"/>
      <c r="WIO927" s="99"/>
      <c r="WIP927" s="99"/>
      <c r="WIQ927" s="99"/>
      <c r="WIR927" s="99"/>
      <c r="WIS927" s="99"/>
      <c r="WIT927" s="99"/>
      <c r="WIU927" s="99"/>
      <c r="WIV927" s="99"/>
      <c r="WIW927" s="99"/>
      <c r="WIX927" s="99"/>
      <c r="WIY927" s="99"/>
      <c r="WIZ927" s="99"/>
      <c r="WJA927" s="99"/>
      <c r="WJB927" s="99"/>
      <c r="WJC927" s="99"/>
      <c r="WJD927" s="99"/>
      <c r="WJE927" s="99"/>
      <c r="WJF927" s="99"/>
      <c r="WJG927" s="99"/>
      <c r="WJH927" s="99"/>
      <c r="WJI927" s="99"/>
      <c r="WJJ927" s="99"/>
      <c r="WJK927" s="99"/>
      <c r="WJL927" s="99"/>
      <c r="WJM927" s="99"/>
      <c r="WJN927" s="99"/>
      <c r="WJO927" s="99"/>
      <c r="WJP927" s="99"/>
      <c r="WJQ927" s="99"/>
      <c r="WJR927" s="99"/>
      <c r="WJS927" s="99"/>
      <c r="WJT927" s="99"/>
      <c r="WJU927" s="99"/>
      <c r="WJV927" s="99"/>
      <c r="WJW927" s="99"/>
      <c r="WJX927" s="99"/>
      <c r="WJY927" s="99"/>
      <c r="WJZ927" s="99"/>
      <c r="WKA927" s="99"/>
      <c r="WKB927" s="99"/>
      <c r="WKC927" s="99"/>
      <c r="WKD927" s="99"/>
      <c r="WKE927" s="99"/>
      <c r="WKF927" s="99"/>
      <c r="WKG927" s="99"/>
      <c r="WKH927" s="99"/>
      <c r="WKI927" s="99"/>
      <c r="WKJ927" s="99"/>
      <c r="WKK927" s="99"/>
      <c r="WKL927" s="99"/>
      <c r="WKM927" s="99"/>
      <c r="WKN927" s="99"/>
      <c r="WKO927" s="99"/>
      <c r="WKP927" s="99"/>
      <c r="WKQ927" s="99"/>
      <c r="WKR927" s="99"/>
      <c r="WKS927" s="99"/>
      <c r="WKT927" s="99"/>
      <c r="WKU927" s="99"/>
      <c r="WKV927" s="99"/>
      <c r="WKW927" s="99"/>
      <c r="WKX927" s="99"/>
      <c r="WKY927" s="99"/>
      <c r="WKZ927" s="99"/>
      <c r="WLA927" s="99"/>
      <c r="WLB927" s="99"/>
      <c r="WLC927" s="99"/>
      <c r="WLD927" s="99"/>
      <c r="WLE927" s="99"/>
      <c r="WLF927" s="99"/>
      <c r="WLG927" s="99"/>
      <c r="WLH927" s="99"/>
      <c r="WLI927" s="99"/>
      <c r="WLJ927" s="99"/>
      <c r="WLK927" s="99"/>
      <c r="WLL927" s="99"/>
      <c r="WLM927" s="99"/>
      <c r="WLN927" s="99"/>
      <c r="WLO927" s="99"/>
      <c r="WLP927" s="99"/>
      <c r="WLQ927" s="99"/>
      <c r="WLR927" s="99"/>
      <c r="WLS927" s="99"/>
      <c r="WLT927" s="99"/>
      <c r="WLU927" s="99"/>
      <c r="WLV927" s="99"/>
      <c r="WLW927" s="99"/>
      <c r="WLX927" s="99"/>
      <c r="WLY927" s="99"/>
      <c r="WLZ927" s="99"/>
      <c r="WMA927" s="99"/>
      <c r="WMB927" s="99"/>
      <c r="WMC927" s="99"/>
      <c r="WMD927" s="99"/>
      <c r="WME927" s="99"/>
      <c r="WMF927" s="99"/>
      <c r="WMG927" s="99"/>
      <c r="WMH927" s="99"/>
      <c r="WMI927" s="99"/>
      <c r="WMJ927" s="99"/>
      <c r="WMK927" s="99"/>
      <c r="WML927" s="99"/>
      <c r="WMM927" s="99"/>
      <c r="WMN927" s="99"/>
      <c r="WMO927" s="99"/>
      <c r="WMP927" s="99"/>
      <c r="WMQ927" s="99"/>
      <c r="WMR927" s="99"/>
      <c r="WMS927" s="99"/>
      <c r="WMT927" s="99"/>
      <c r="WMU927" s="99"/>
      <c r="WMV927" s="99"/>
      <c r="WMW927" s="99"/>
      <c r="WMX927" s="99"/>
      <c r="WMY927" s="99"/>
      <c r="WMZ927" s="99"/>
      <c r="WNA927" s="99"/>
      <c r="WNB927" s="99"/>
      <c r="WNC927" s="99"/>
      <c r="WND927" s="99"/>
      <c r="WNE927" s="99"/>
      <c r="WNF927" s="99"/>
      <c r="WNG927" s="99"/>
      <c r="WNH927" s="99"/>
      <c r="WNI927" s="99"/>
      <c r="WNJ927" s="99"/>
      <c r="WNK927" s="99"/>
      <c r="WNL927" s="99"/>
      <c r="WNM927" s="99"/>
      <c r="WNN927" s="99"/>
      <c r="WNO927" s="99"/>
      <c r="WNP927" s="99"/>
      <c r="WNQ927" s="99"/>
      <c r="WNR927" s="99"/>
      <c r="WNS927" s="99"/>
      <c r="WNT927" s="99"/>
      <c r="WNU927" s="99"/>
      <c r="WNV927" s="99"/>
      <c r="WNW927" s="99"/>
      <c r="WNX927" s="99"/>
      <c r="WNY927" s="99"/>
      <c r="WNZ927" s="99"/>
      <c r="WOA927" s="99"/>
      <c r="WOB927" s="99"/>
      <c r="WOC927" s="99"/>
      <c r="WOD927" s="99"/>
      <c r="WOE927" s="99"/>
      <c r="WOF927" s="99"/>
      <c r="WOG927" s="99"/>
      <c r="WOH927" s="99"/>
      <c r="WOI927" s="99"/>
      <c r="WOJ927" s="99"/>
      <c r="WOK927" s="99"/>
      <c r="WOL927" s="99"/>
      <c r="WOM927" s="99"/>
      <c r="WON927" s="99"/>
      <c r="WOO927" s="99"/>
      <c r="WOP927" s="99"/>
      <c r="WOQ927" s="99"/>
      <c r="WOR927" s="99"/>
      <c r="WOS927" s="99"/>
      <c r="WOT927" s="99"/>
      <c r="WOU927" s="99"/>
      <c r="WOV927" s="99"/>
      <c r="WOW927" s="99"/>
      <c r="WOX927" s="99"/>
      <c r="WOY927" s="99"/>
      <c r="WOZ927" s="99"/>
      <c r="WPA927" s="99"/>
      <c r="WPB927" s="99"/>
      <c r="WPC927" s="99"/>
      <c r="WPD927" s="99"/>
      <c r="WPE927" s="99"/>
      <c r="WPF927" s="99"/>
      <c r="WPG927" s="99"/>
      <c r="WPH927" s="99"/>
      <c r="WPI927" s="99"/>
      <c r="WPJ927" s="99"/>
      <c r="WPK927" s="99"/>
      <c r="WPL927" s="99"/>
      <c r="WPM927" s="99"/>
      <c r="WPN927" s="99"/>
      <c r="WPO927" s="99"/>
      <c r="WPP927" s="99"/>
      <c r="WPQ927" s="99"/>
      <c r="WPR927" s="99"/>
      <c r="WPS927" s="99"/>
      <c r="WPT927" s="99"/>
      <c r="WPU927" s="99"/>
      <c r="WPV927" s="99"/>
      <c r="WPW927" s="99"/>
      <c r="WPX927" s="99"/>
      <c r="WPY927" s="99"/>
      <c r="WPZ927" s="99"/>
      <c r="WQA927" s="99"/>
      <c r="WQB927" s="99"/>
      <c r="WQC927" s="99"/>
      <c r="WQD927" s="99"/>
      <c r="WQE927" s="99"/>
      <c r="WQF927" s="99"/>
      <c r="WQG927" s="99"/>
      <c r="WQH927" s="99"/>
      <c r="WQI927" s="99"/>
      <c r="WQJ927" s="99"/>
      <c r="WQK927" s="99"/>
      <c r="WQL927" s="99"/>
      <c r="WQM927" s="99"/>
      <c r="WQN927" s="99"/>
      <c r="WQO927" s="99"/>
      <c r="WQP927" s="99"/>
      <c r="WQQ927" s="99"/>
      <c r="WQR927" s="99"/>
      <c r="WQS927" s="99"/>
      <c r="WQT927" s="99"/>
      <c r="WQU927" s="99"/>
      <c r="WQV927" s="99"/>
      <c r="WQW927" s="99"/>
      <c r="WQX927" s="99"/>
      <c r="WQY927" s="99"/>
      <c r="WQZ927" s="99"/>
      <c r="WRA927" s="99"/>
      <c r="WRB927" s="99"/>
      <c r="WRC927" s="99"/>
      <c r="WRD927" s="99"/>
      <c r="WRE927" s="99"/>
      <c r="WRF927" s="99"/>
      <c r="WRG927" s="99"/>
      <c r="WRH927" s="99"/>
      <c r="WRI927" s="99"/>
      <c r="WRJ927" s="99"/>
      <c r="WRK927" s="99"/>
      <c r="WRL927" s="99"/>
      <c r="WRM927" s="99"/>
      <c r="WRN927" s="99"/>
      <c r="WRO927" s="99"/>
      <c r="WRP927" s="99"/>
      <c r="WRQ927" s="99"/>
      <c r="WRR927" s="99"/>
      <c r="WRS927" s="99"/>
      <c r="WRT927" s="99"/>
      <c r="WRU927" s="99"/>
      <c r="WRV927" s="99"/>
      <c r="WRW927" s="99"/>
      <c r="WRX927" s="99"/>
      <c r="WRY927" s="99"/>
      <c r="WRZ927" s="99"/>
      <c r="WSA927" s="99"/>
      <c r="WSB927" s="99"/>
      <c r="WSC927" s="99"/>
      <c r="WSD927" s="99"/>
      <c r="WSE927" s="99"/>
      <c r="WSF927" s="99"/>
      <c r="WSG927" s="99"/>
      <c r="WSH927" s="99"/>
      <c r="WSI927" s="99"/>
      <c r="WSJ927" s="99"/>
      <c r="WSK927" s="99"/>
      <c r="WSL927" s="99"/>
      <c r="WSM927" s="99"/>
      <c r="WSN927" s="99"/>
      <c r="WSO927" s="99"/>
      <c r="WSP927" s="99"/>
      <c r="WSQ927" s="99"/>
      <c r="WSR927" s="99"/>
      <c r="WSS927" s="99"/>
      <c r="WST927" s="99"/>
      <c r="WSU927" s="99"/>
      <c r="WSV927" s="99"/>
      <c r="WSW927" s="99"/>
      <c r="WSX927" s="99"/>
      <c r="WSY927" s="99"/>
      <c r="WSZ927" s="99"/>
      <c r="WTA927" s="99"/>
      <c r="WTB927" s="99"/>
      <c r="WTC927" s="99"/>
      <c r="WTD927" s="99"/>
      <c r="WTE927" s="99"/>
      <c r="WTF927" s="99"/>
      <c r="WTG927" s="99"/>
      <c r="WTH927" s="99"/>
      <c r="WTI927" s="99"/>
      <c r="WTJ927" s="99"/>
      <c r="WTK927" s="99"/>
      <c r="WTL927" s="99"/>
      <c r="WTM927" s="99"/>
      <c r="WTN927" s="99"/>
      <c r="WTO927" s="99"/>
      <c r="WTP927" s="99"/>
      <c r="WTQ927" s="99"/>
      <c r="WTR927" s="99"/>
      <c r="WTS927" s="99"/>
      <c r="WTT927" s="99"/>
      <c r="WTU927" s="99"/>
      <c r="WTV927" s="99"/>
      <c r="WTW927" s="99"/>
      <c r="WTX927" s="99"/>
      <c r="WTY927" s="99"/>
      <c r="WTZ927" s="99"/>
      <c r="WUA927" s="99"/>
      <c r="WUB927" s="99"/>
      <c r="WUC927" s="99"/>
      <c r="WUD927" s="99"/>
      <c r="WUE927" s="99"/>
      <c r="WUF927" s="99"/>
      <c r="WUG927" s="99"/>
      <c r="WUH927" s="99"/>
      <c r="WUI927" s="99"/>
      <c r="WUJ927" s="99"/>
      <c r="WUK927" s="99"/>
      <c r="WUL927" s="99"/>
      <c r="WUM927" s="99"/>
      <c r="WUN927" s="99"/>
      <c r="WUO927" s="99"/>
      <c r="WUP927" s="99"/>
      <c r="WUQ927" s="99"/>
      <c r="WUR927" s="99"/>
      <c r="WUS927" s="99"/>
      <c r="WUT927" s="99"/>
      <c r="WUU927" s="99"/>
      <c r="WUV927" s="99"/>
      <c r="WUW927" s="99"/>
      <c r="WUX927" s="99"/>
      <c r="WUY927" s="99"/>
      <c r="WUZ927" s="99"/>
      <c r="WVA927" s="99"/>
      <c r="WVB927" s="99"/>
      <c r="WVC927" s="99"/>
      <c r="WVD927" s="99"/>
      <c r="WVE927" s="99"/>
      <c r="WVF927" s="99"/>
      <c r="WVG927" s="99"/>
      <c r="WVH927" s="99"/>
      <c r="WVI927" s="99"/>
      <c r="WVJ927" s="99"/>
      <c r="WVK927" s="99"/>
      <c r="WVL927" s="99"/>
      <c r="WVM927" s="99"/>
      <c r="WVN927" s="99"/>
      <c r="WVO927" s="99"/>
      <c r="WVP927" s="99"/>
      <c r="WVQ927" s="99"/>
      <c r="WVR927" s="99"/>
      <c r="WVS927" s="99"/>
      <c r="WVT927" s="99"/>
      <c r="WVU927" s="99"/>
      <c r="WVV927" s="99"/>
      <c r="WVW927" s="99"/>
      <c r="WVX927" s="99"/>
      <c r="WVY927" s="99"/>
      <c r="WVZ927" s="99"/>
      <c r="WWA927" s="99"/>
      <c r="WWB927" s="99"/>
      <c r="WWC927" s="99"/>
      <c r="WWD927" s="99"/>
      <c r="WWE927" s="99"/>
      <c r="WWF927" s="99"/>
      <c r="WWG927" s="99"/>
      <c r="WWH927" s="99"/>
      <c r="WWI927" s="99"/>
      <c r="WWJ927" s="99"/>
      <c r="WWK927" s="99"/>
      <c r="WWL927" s="99"/>
      <c r="WWM927" s="99"/>
      <c r="WWN927" s="99"/>
      <c r="WWO927" s="99"/>
      <c r="WWP927" s="99"/>
      <c r="WWQ927" s="99"/>
      <c r="WWR927" s="99"/>
      <c r="WWS927" s="99"/>
      <c r="WWT927" s="99"/>
      <c r="WWU927" s="99"/>
      <c r="WWV927" s="99"/>
      <c r="WWW927" s="99"/>
      <c r="WWX927" s="99"/>
      <c r="WWY927" s="99"/>
      <c r="WWZ927" s="99"/>
      <c r="WXA927" s="99"/>
      <c r="WXB927" s="99"/>
      <c r="WXC927" s="99"/>
      <c r="WXD927" s="99"/>
      <c r="WXE927" s="99"/>
      <c r="WXF927" s="99"/>
      <c r="WXG927" s="99"/>
      <c r="WXH927" s="99"/>
      <c r="WXI927" s="99"/>
      <c r="WXJ927" s="99"/>
      <c r="WXK927" s="99"/>
      <c r="WXL927" s="99"/>
      <c r="WXM927" s="99"/>
      <c r="WXN927" s="99"/>
      <c r="WXO927" s="99"/>
      <c r="WXP927" s="99"/>
      <c r="WXQ927" s="99"/>
      <c r="WXR927" s="99"/>
      <c r="WXS927" s="99"/>
      <c r="WXT927" s="99"/>
      <c r="WXU927" s="99"/>
      <c r="WXV927" s="99"/>
      <c r="WXW927" s="99"/>
      <c r="WXX927" s="99"/>
      <c r="WXY927" s="99"/>
      <c r="WXZ927" s="99"/>
      <c r="WYA927" s="99"/>
      <c r="WYB927" s="99"/>
      <c r="WYC927" s="99"/>
      <c r="WYD927" s="99"/>
      <c r="WYE927" s="99"/>
      <c r="WYF927" s="99"/>
      <c r="WYG927" s="99"/>
      <c r="WYH927" s="99"/>
      <c r="WYI927" s="99"/>
      <c r="WYJ927" s="99"/>
      <c r="WYK927" s="99"/>
      <c r="WYL927" s="99"/>
      <c r="WYM927" s="99"/>
      <c r="WYN927" s="99"/>
      <c r="WYO927" s="99"/>
      <c r="WYP927" s="99"/>
      <c r="WYQ927" s="99"/>
      <c r="WYR927" s="99"/>
      <c r="WYS927" s="99"/>
      <c r="WYT927" s="99"/>
      <c r="WYU927" s="99"/>
      <c r="WYV927" s="99"/>
      <c r="WYW927" s="99"/>
      <c r="WYX927" s="99"/>
      <c r="WYY927" s="99"/>
      <c r="WYZ927" s="99"/>
      <c r="WZA927" s="99"/>
      <c r="WZB927" s="99"/>
      <c r="WZC927" s="99"/>
      <c r="WZD927" s="99"/>
      <c r="WZE927" s="99"/>
      <c r="WZF927" s="99"/>
      <c r="WZG927" s="99"/>
      <c r="WZH927" s="99"/>
      <c r="WZI927" s="99"/>
      <c r="WZJ927" s="99"/>
      <c r="WZK927" s="99"/>
      <c r="WZL927" s="99"/>
      <c r="WZM927" s="99"/>
      <c r="WZN927" s="99"/>
      <c r="WZO927" s="99"/>
      <c r="WZP927" s="99"/>
      <c r="WZQ927" s="99"/>
      <c r="WZR927" s="99"/>
      <c r="WZS927" s="99"/>
      <c r="WZT927" s="99"/>
      <c r="WZU927" s="99"/>
      <c r="WZV927" s="99"/>
      <c r="WZW927" s="99"/>
      <c r="WZX927" s="99"/>
      <c r="WZY927" s="99"/>
      <c r="WZZ927" s="99"/>
      <c r="XAA927" s="99"/>
      <c r="XAB927" s="99"/>
      <c r="XAC927" s="99"/>
      <c r="XAD927" s="99"/>
      <c r="XAE927" s="99"/>
      <c r="XAF927" s="99"/>
      <c r="XAG927" s="99"/>
      <c r="XAH927" s="99"/>
      <c r="XAI927" s="99"/>
      <c r="XAJ927" s="99"/>
      <c r="XAK927" s="99"/>
      <c r="XAL927" s="99"/>
      <c r="XAM927" s="99"/>
      <c r="XAN927" s="99"/>
      <c r="XAO927" s="99"/>
      <c r="XAP927" s="99"/>
      <c r="XAQ927" s="99"/>
      <c r="XAR927" s="99"/>
      <c r="XAS927" s="99"/>
      <c r="XAT927" s="99"/>
      <c r="XAU927" s="99"/>
      <c r="XAV927" s="99"/>
      <c r="XAW927" s="99"/>
      <c r="XAX927" s="99"/>
      <c r="XAY927" s="99"/>
      <c r="XAZ927" s="99"/>
      <c r="XBA927" s="99"/>
      <c r="XBB927" s="99"/>
      <c r="XBC927" s="99"/>
      <c r="XBD927" s="99"/>
      <c r="XBE927" s="99"/>
      <c r="XBF927" s="99"/>
      <c r="XBG927" s="99"/>
      <c r="XBH927" s="99"/>
      <c r="XBI927" s="99"/>
      <c r="XBJ927" s="99"/>
      <c r="XBK927" s="99"/>
      <c r="XBL927" s="99"/>
      <c r="XBM927" s="99"/>
      <c r="XBN927" s="99"/>
      <c r="XBO927" s="99"/>
      <c r="XBP927" s="99"/>
      <c r="XBQ927" s="99"/>
      <c r="XBR927" s="99"/>
      <c r="XBS927" s="99"/>
      <c r="XBT927" s="99"/>
      <c r="XBU927" s="99"/>
      <c r="XBV927" s="99"/>
      <c r="XBW927" s="99"/>
      <c r="XBX927" s="99"/>
      <c r="XBY927" s="99"/>
      <c r="XBZ927" s="99"/>
      <c r="XCA927" s="99"/>
      <c r="XCB927" s="99"/>
      <c r="XCC927" s="99"/>
      <c r="XCD927" s="99"/>
      <c r="XCE927" s="99"/>
      <c r="XCF927" s="99"/>
      <c r="XCG927" s="99"/>
      <c r="XCH927" s="99"/>
      <c r="XCI927" s="99"/>
      <c r="XCJ927" s="99"/>
      <c r="XCK927" s="99"/>
      <c r="XCL927" s="99"/>
      <c r="XCM927" s="99"/>
      <c r="XCN927" s="99"/>
      <c r="XCO927" s="99"/>
      <c r="XCP927" s="99"/>
      <c r="XCQ927" s="99"/>
      <c r="XCR927" s="99"/>
      <c r="XCS927" s="99"/>
      <c r="XCT927" s="99"/>
      <c r="XCU927" s="99"/>
      <c r="XCV927" s="99"/>
      <c r="XCW927" s="99"/>
      <c r="XCX927" s="99"/>
      <c r="XCY927" s="99"/>
      <c r="XCZ927" s="99"/>
      <c r="XDA927" s="99"/>
      <c r="XDB927" s="99"/>
      <c r="XDC927" s="99"/>
      <c r="XDD927" s="99"/>
      <c r="XDE927" s="99"/>
      <c r="XDF927" s="99"/>
      <c r="XDG927" s="99"/>
      <c r="XDH927" s="99"/>
      <c r="XDI927" s="99"/>
      <c r="XDJ927" s="99"/>
      <c r="XDK927" s="99"/>
      <c r="XDL927" s="99"/>
      <c r="XDM927" s="99"/>
      <c r="XDN927" s="99"/>
      <c r="XDO927" s="99"/>
      <c r="XDP927" s="99"/>
      <c r="XDQ927" s="99"/>
      <c r="XDR927" s="99"/>
      <c r="XDS927" s="99"/>
      <c r="XDT927" s="99"/>
      <c r="XDU927" s="99"/>
      <c r="XDV927" s="99"/>
      <c r="XDW927" s="99"/>
      <c r="XDX927" s="99"/>
      <c r="XDY927" s="99"/>
      <c r="XDZ927" s="99"/>
      <c r="XEA927" s="99"/>
      <c r="XEB927" s="99"/>
      <c r="XEC927" s="99"/>
      <c r="XED927" s="99"/>
      <c r="XEE927" s="99"/>
      <c r="XEF927" s="99"/>
      <c r="XEG927" s="99"/>
      <c r="XEH927" s="99"/>
      <c r="XEI927" s="99"/>
      <c r="XEJ927" s="99"/>
      <c r="XEK927" s="99"/>
      <c r="XEL927" s="99"/>
      <c r="XEM927" s="99"/>
      <c r="XEN927" s="99"/>
      <c r="XEO927" s="99"/>
      <c r="XEP927" s="99"/>
      <c r="XEQ927" s="99"/>
      <c r="XER927" s="99"/>
      <c r="XES927" s="99"/>
      <c r="XET927" s="99"/>
      <c r="XEU927" s="99"/>
      <c r="XEV927" s="99"/>
      <c r="XEW927" s="99"/>
      <c r="XEX927" s="99"/>
      <c r="XEY927" s="99"/>
      <c r="XEZ927" s="99"/>
      <c r="XFA927" s="86"/>
    </row>
    <row r="928" spans="1:16381" s="77" customFormat="1" ht="14.15" customHeight="1" x14ac:dyDescent="0.2">
      <c r="A928" s="171" t="s">
        <v>1760</v>
      </c>
      <c r="B928" s="174" t="s">
        <v>1761</v>
      </c>
      <c r="C928" s="258">
        <f t="shared" si="122"/>
        <v>0</v>
      </c>
      <c r="D928" s="263">
        <f t="shared" si="123"/>
        <v>0</v>
      </c>
      <c r="E928" s="125"/>
      <c r="F928" s="125"/>
      <c r="G928" s="125"/>
      <c r="H928" s="126"/>
      <c r="I928" s="126"/>
      <c r="J928" s="126"/>
      <c r="K928" s="126"/>
      <c r="L928" s="126"/>
      <c r="M928" s="126"/>
      <c r="N928" s="126"/>
      <c r="O928" s="126"/>
      <c r="P928" s="126"/>
      <c r="Q928" s="126"/>
      <c r="R928" s="126"/>
      <c r="S928" s="126"/>
      <c r="T928" s="126"/>
      <c r="U928" s="126"/>
      <c r="V928" s="126"/>
      <c r="W928" s="126"/>
      <c r="X928" s="126"/>
      <c r="Y928" s="126"/>
      <c r="Z928" s="126"/>
      <c r="AA928" s="125"/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311"/>
      <c r="AL928" s="131"/>
      <c r="AM928" s="65" t="s">
        <v>654</v>
      </c>
      <c r="AN928" s="65"/>
      <c r="AO928" s="65"/>
      <c r="AP928" s="65"/>
      <c r="AQ928" s="65"/>
      <c r="AR928" s="65"/>
      <c r="AS928" s="76"/>
    </row>
    <row r="929" spans="1:45" s="67" customFormat="1" ht="14.15" customHeight="1" x14ac:dyDescent="0.2">
      <c r="A929" s="171"/>
      <c r="B929" s="174" t="s">
        <v>1568</v>
      </c>
      <c r="C929" s="258">
        <f t="shared" si="122"/>
        <v>0</v>
      </c>
      <c r="D929" s="263">
        <f t="shared" si="123"/>
        <v>0</v>
      </c>
      <c r="E929" s="125"/>
      <c r="F929" s="125"/>
      <c r="G929" s="125"/>
      <c r="H929" s="126"/>
      <c r="I929" s="126"/>
      <c r="J929" s="126"/>
      <c r="K929" s="126"/>
      <c r="L929" s="126"/>
      <c r="M929" s="126"/>
      <c r="N929" s="126"/>
      <c r="O929" s="126"/>
      <c r="P929" s="126"/>
      <c r="Q929" s="126"/>
      <c r="R929" s="126"/>
      <c r="S929" s="126"/>
      <c r="T929" s="126"/>
      <c r="U929" s="126"/>
      <c r="V929" s="126"/>
      <c r="W929" s="126"/>
      <c r="X929" s="126"/>
      <c r="Y929" s="126"/>
      <c r="Z929" s="126"/>
      <c r="AA929" s="125"/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311"/>
      <c r="AL929" s="131"/>
      <c r="AM929" s="65" t="s">
        <v>654</v>
      </c>
      <c r="AN929" s="65"/>
      <c r="AO929" s="65"/>
      <c r="AP929" s="65"/>
      <c r="AQ929" s="65"/>
      <c r="AR929" s="65"/>
      <c r="AS929" s="66"/>
    </row>
    <row r="930" spans="1:45" s="67" customFormat="1" ht="14.15" customHeight="1" x14ac:dyDescent="0.2">
      <c r="A930" s="171"/>
      <c r="B930" s="174" t="s">
        <v>1569</v>
      </c>
      <c r="C930" s="258">
        <f t="shared" si="122"/>
        <v>0</v>
      </c>
      <c r="D930" s="263">
        <f t="shared" si="123"/>
        <v>0</v>
      </c>
      <c r="E930" s="125"/>
      <c r="F930" s="125"/>
      <c r="G930" s="125"/>
      <c r="H930" s="126"/>
      <c r="I930" s="126"/>
      <c r="J930" s="126"/>
      <c r="K930" s="126"/>
      <c r="L930" s="126"/>
      <c r="M930" s="126"/>
      <c r="N930" s="126"/>
      <c r="O930" s="126"/>
      <c r="P930" s="126"/>
      <c r="Q930" s="126"/>
      <c r="R930" s="126"/>
      <c r="S930" s="126"/>
      <c r="T930" s="126"/>
      <c r="U930" s="126"/>
      <c r="V930" s="126"/>
      <c r="W930" s="126"/>
      <c r="X930" s="126"/>
      <c r="Y930" s="126"/>
      <c r="Z930" s="126"/>
      <c r="AA930" s="125"/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311"/>
      <c r="AL930" s="131"/>
      <c r="AM930" s="65" t="s">
        <v>654</v>
      </c>
      <c r="AN930" s="65"/>
      <c r="AO930" s="65"/>
      <c r="AP930" s="65"/>
      <c r="AQ930" s="65"/>
      <c r="AR930" s="65"/>
      <c r="AS930" s="66"/>
    </row>
    <row r="931" spans="1:45" s="67" customFormat="1" ht="14.15" customHeight="1" x14ac:dyDescent="0.2">
      <c r="A931" s="171"/>
      <c r="B931" s="174" t="s">
        <v>1587</v>
      </c>
      <c r="C931" s="258">
        <f t="shared" si="122"/>
        <v>0</v>
      </c>
      <c r="D931" s="263">
        <f t="shared" si="123"/>
        <v>0</v>
      </c>
      <c r="E931" s="125"/>
      <c r="F931" s="125"/>
      <c r="G931" s="125"/>
      <c r="H931" s="126"/>
      <c r="I931" s="126"/>
      <c r="J931" s="126"/>
      <c r="K931" s="126"/>
      <c r="L931" s="126"/>
      <c r="M931" s="126"/>
      <c r="N931" s="126"/>
      <c r="O931" s="126"/>
      <c r="P931" s="126"/>
      <c r="Q931" s="126"/>
      <c r="R931" s="126"/>
      <c r="S931" s="126"/>
      <c r="T931" s="126"/>
      <c r="U931" s="126"/>
      <c r="V931" s="126"/>
      <c r="W931" s="126"/>
      <c r="X931" s="126"/>
      <c r="Y931" s="126"/>
      <c r="Z931" s="126"/>
      <c r="AA931" s="125"/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311"/>
      <c r="AL931" s="131"/>
      <c r="AM931" s="65" t="s">
        <v>654</v>
      </c>
      <c r="AN931" s="65"/>
      <c r="AO931" s="65"/>
      <c r="AP931" s="65"/>
      <c r="AQ931" s="65"/>
      <c r="AR931" s="65"/>
      <c r="AS931" s="66"/>
    </row>
    <row r="932" spans="1:45" s="67" customFormat="1" ht="14.15" customHeight="1" x14ac:dyDescent="0.2">
      <c r="A932" s="171"/>
      <c r="B932" s="174" t="s">
        <v>1592</v>
      </c>
      <c r="C932" s="258">
        <f t="shared" si="122"/>
        <v>0</v>
      </c>
      <c r="D932" s="263">
        <f t="shared" si="123"/>
        <v>0</v>
      </c>
      <c r="E932" s="125"/>
      <c r="F932" s="125"/>
      <c r="G932" s="125"/>
      <c r="H932" s="126"/>
      <c r="I932" s="126"/>
      <c r="J932" s="126"/>
      <c r="K932" s="126"/>
      <c r="L932" s="126"/>
      <c r="M932" s="126"/>
      <c r="N932" s="126"/>
      <c r="O932" s="126"/>
      <c r="P932" s="126"/>
      <c r="Q932" s="126"/>
      <c r="R932" s="126"/>
      <c r="S932" s="126"/>
      <c r="T932" s="126"/>
      <c r="U932" s="126"/>
      <c r="V932" s="126"/>
      <c r="W932" s="126"/>
      <c r="X932" s="126"/>
      <c r="Y932" s="126"/>
      <c r="Z932" s="126"/>
      <c r="AA932" s="125"/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311"/>
      <c r="AL932" s="131"/>
      <c r="AM932" s="65" t="s">
        <v>654</v>
      </c>
      <c r="AN932" s="65"/>
      <c r="AO932" s="65"/>
      <c r="AP932" s="65"/>
      <c r="AQ932" s="65"/>
      <c r="AR932" s="65"/>
      <c r="AS932" s="66"/>
    </row>
    <row r="933" spans="1:45" s="67" customFormat="1" ht="14.15" customHeight="1" x14ac:dyDescent="0.2">
      <c r="A933" s="171"/>
      <c r="B933" s="174" t="s">
        <v>1716</v>
      </c>
      <c r="C933" s="258">
        <f t="shared" si="122"/>
        <v>0</v>
      </c>
      <c r="D933" s="263">
        <f t="shared" si="123"/>
        <v>0</v>
      </c>
      <c r="E933" s="125"/>
      <c r="F933" s="125"/>
      <c r="G933" s="125"/>
      <c r="H933" s="126"/>
      <c r="I933" s="126"/>
      <c r="J933" s="126"/>
      <c r="K933" s="126"/>
      <c r="L933" s="126"/>
      <c r="M933" s="126"/>
      <c r="N933" s="126"/>
      <c r="O933" s="126"/>
      <c r="P933" s="126"/>
      <c r="Q933" s="126"/>
      <c r="R933" s="126"/>
      <c r="S933" s="126"/>
      <c r="T933" s="126"/>
      <c r="U933" s="126"/>
      <c r="V933" s="126"/>
      <c r="W933" s="126"/>
      <c r="X933" s="126"/>
      <c r="Y933" s="126"/>
      <c r="Z933" s="126"/>
      <c r="AA933" s="125"/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311"/>
      <c r="AL933" s="131"/>
      <c r="AM933" s="65" t="s">
        <v>654</v>
      </c>
      <c r="AN933" s="65"/>
      <c r="AO933" s="65"/>
      <c r="AP933" s="65"/>
      <c r="AQ933" s="65"/>
      <c r="AR933" s="65"/>
      <c r="AS933" s="66"/>
    </row>
    <row r="934" spans="1:45" s="67" customFormat="1" ht="14.15" customHeight="1" x14ac:dyDescent="0.2">
      <c r="A934" s="171"/>
      <c r="B934" s="174" t="s">
        <v>1717</v>
      </c>
      <c r="C934" s="258">
        <f t="shared" si="122"/>
        <v>0</v>
      </c>
      <c r="D934" s="263">
        <f t="shared" si="123"/>
        <v>0</v>
      </c>
      <c r="E934" s="125"/>
      <c r="F934" s="125"/>
      <c r="G934" s="125"/>
      <c r="H934" s="126"/>
      <c r="I934" s="126"/>
      <c r="J934" s="126"/>
      <c r="K934" s="126"/>
      <c r="L934" s="126"/>
      <c r="M934" s="126"/>
      <c r="N934" s="126"/>
      <c r="O934" s="126"/>
      <c r="P934" s="126"/>
      <c r="Q934" s="126"/>
      <c r="R934" s="126"/>
      <c r="S934" s="126"/>
      <c r="T934" s="126"/>
      <c r="U934" s="126"/>
      <c r="V934" s="126"/>
      <c r="W934" s="126"/>
      <c r="X934" s="126"/>
      <c r="Y934" s="126"/>
      <c r="Z934" s="126"/>
      <c r="AA934" s="125"/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311"/>
      <c r="AL934" s="131"/>
      <c r="AM934" s="65" t="s">
        <v>654</v>
      </c>
      <c r="AN934" s="65"/>
      <c r="AO934" s="65"/>
      <c r="AP934" s="65"/>
      <c r="AQ934" s="65"/>
      <c r="AR934" s="65"/>
      <c r="AS934" s="66"/>
    </row>
    <row r="935" spans="1:45" s="67" customFormat="1" ht="14.15" customHeight="1" x14ac:dyDescent="0.2">
      <c r="A935" s="171"/>
      <c r="B935" s="174" t="s">
        <v>1762</v>
      </c>
      <c r="C935" s="258">
        <f t="shared" si="122"/>
        <v>0</v>
      </c>
      <c r="D935" s="263">
        <f t="shared" si="123"/>
        <v>0</v>
      </c>
      <c r="E935" s="125"/>
      <c r="F935" s="125"/>
      <c r="G935" s="125"/>
      <c r="H935" s="126"/>
      <c r="I935" s="126"/>
      <c r="J935" s="126"/>
      <c r="K935" s="126"/>
      <c r="L935" s="126"/>
      <c r="M935" s="126"/>
      <c r="N935" s="126"/>
      <c r="O935" s="126"/>
      <c r="P935" s="126"/>
      <c r="Q935" s="126"/>
      <c r="R935" s="126"/>
      <c r="S935" s="126"/>
      <c r="T935" s="126"/>
      <c r="U935" s="126"/>
      <c r="V935" s="126"/>
      <c r="W935" s="126"/>
      <c r="X935" s="126"/>
      <c r="Y935" s="126"/>
      <c r="Z935" s="126"/>
      <c r="AA935" s="125"/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311"/>
      <c r="AL935" s="131"/>
      <c r="AM935" s="65" t="s">
        <v>654</v>
      </c>
      <c r="AN935" s="65"/>
      <c r="AO935" s="65"/>
      <c r="AP935" s="65"/>
      <c r="AQ935" s="65"/>
      <c r="AR935" s="65"/>
      <c r="AS935" s="66"/>
    </row>
    <row r="936" spans="1:45" s="67" customFormat="1" ht="14.15" customHeight="1" x14ac:dyDescent="0.2">
      <c r="A936" s="171"/>
      <c r="B936" s="174" t="s">
        <v>1573</v>
      </c>
      <c r="C936" s="258">
        <f t="shared" si="122"/>
        <v>0</v>
      </c>
      <c r="D936" s="263">
        <f t="shared" si="123"/>
        <v>0</v>
      </c>
      <c r="E936" s="125"/>
      <c r="F936" s="125"/>
      <c r="G936" s="125"/>
      <c r="H936" s="126"/>
      <c r="I936" s="126"/>
      <c r="J936" s="126"/>
      <c r="K936" s="126"/>
      <c r="L936" s="126"/>
      <c r="M936" s="126"/>
      <c r="N936" s="126"/>
      <c r="O936" s="126"/>
      <c r="P936" s="126"/>
      <c r="Q936" s="126"/>
      <c r="R936" s="126"/>
      <c r="S936" s="126"/>
      <c r="T936" s="126"/>
      <c r="U936" s="126"/>
      <c r="V936" s="126"/>
      <c r="W936" s="126"/>
      <c r="X936" s="126"/>
      <c r="Y936" s="126"/>
      <c r="Z936" s="126"/>
      <c r="AA936" s="125"/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311"/>
      <c r="AL936" s="131"/>
      <c r="AM936" s="65" t="s">
        <v>654</v>
      </c>
      <c r="AN936" s="65"/>
      <c r="AO936" s="65"/>
      <c r="AP936" s="65"/>
      <c r="AQ936" s="65"/>
      <c r="AR936" s="65"/>
      <c r="AS936" s="66"/>
    </row>
    <row r="937" spans="1:45" s="67" customFormat="1" ht="14.15" customHeight="1" x14ac:dyDescent="0.2">
      <c r="A937" s="171"/>
      <c r="B937" s="174" t="s">
        <v>2398</v>
      </c>
      <c r="C937" s="258">
        <f t="shared" si="122"/>
        <v>0</v>
      </c>
      <c r="D937" s="263">
        <f t="shared" si="123"/>
        <v>0</v>
      </c>
      <c r="E937" s="125"/>
      <c r="F937" s="125"/>
      <c r="G937" s="125"/>
      <c r="H937" s="126"/>
      <c r="I937" s="126"/>
      <c r="J937" s="126"/>
      <c r="K937" s="126"/>
      <c r="L937" s="126"/>
      <c r="M937" s="126"/>
      <c r="N937" s="126"/>
      <c r="O937" s="126"/>
      <c r="P937" s="126"/>
      <c r="Q937" s="126"/>
      <c r="R937" s="126"/>
      <c r="S937" s="126"/>
      <c r="T937" s="126"/>
      <c r="U937" s="126"/>
      <c r="V937" s="126"/>
      <c r="W937" s="126"/>
      <c r="X937" s="126"/>
      <c r="Y937" s="126"/>
      <c r="Z937" s="126"/>
      <c r="AA937" s="125"/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311"/>
      <c r="AL937" s="131"/>
      <c r="AM937" s="65" t="s">
        <v>654</v>
      </c>
      <c r="AN937" s="65"/>
      <c r="AO937" s="65"/>
      <c r="AP937" s="65"/>
      <c r="AQ937" s="65"/>
      <c r="AR937" s="65"/>
      <c r="AS937" s="66"/>
    </row>
    <row r="938" spans="1:45" s="67" customFormat="1" ht="14.15" customHeight="1" x14ac:dyDescent="0.2">
      <c r="A938" s="171"/>
      <c r="B938" s="174" t="s">
        <v>1577</v>
      </c>
      <c r="C938" s="258">
        <f t="shared" si="122"/>
        <v>0</v>
      </c>
      <c r="D938" s="263">
        <f t="shared" si="123"/>
        <v>0</v>
      </c>
      <c r="E938" s="125"/>
      <c r="F938" s="125"/>
      <c r="G938" s="125"/>
      <c r="H938" s="126"/>
      <c r="I938" s="126"/>
      <c r="J938" s="126"/>
      <c r="K938" s="126"/>
      <c r="L938" s="126"/>
      <c r="M938" s="126"/>
      <c r="N938" s="126"/>
      <c r="O938" s="126"/>
      <c r="P938" s="126"/>
      <c r="Q938" s="126"/>
      <c r="R938" s="126"/>
      <c r="S938" s="126"/>
      <c r="T938" s="126"/>
      <c r="U938" s="126"/>
      <c r="V938" s="126"/>
      <c r="W938" s="126"/>
      <c r="X938" s="126"/>
      <c r="Y938" s="126"/>
      <c r="Z938" s="126"/>
      <c r="AA938" s="125"/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311"/>
      <c r="AL938" s="131"/>
      <c r="AM938" s="65" t="s">
        <v>654</v>
      </c>
      <c r="AN938" s="65"/>
      <c r="AO938" s="65"/>
      <c r="AP938" s="65"/>
      <c r="AQ938" s="65"/>
      <c r="AR938" s="65"/>
      <c r="AS938" s="66"/>
    </row>
    <row r="939" spans="1:45" s="67" customFormat="1" ht="14.15" customHeight="1" x14ac:dyDescent="0.2">
      <c r="A939" s="171"/>
      <c r="B939" s="174" t="s">
        <v>1578</v>
      </c>
      <c r="C939" s="258">
        <f t="shared" si="122"/>
        <v>0</v>
      </c>
      <c r="D939" s="263">
        <f t="shared" si="123"/>
        <v>0</v>
      </c>
      <c r="E939" s="125"/>
      <c r="F939" s="125"/>
      <c r="G939" s="125"/>
      <c r="H939" s="126"/>
      <c r="I939" s="126"/>
      <c r="J939" s="126"/>
      <c r="K939" s="126"/>
      <c r="L939" s="126"/>
      <c r="M939" s="126"/>
      <c r="N939" s="126"/>
      <c r="O939" s="126"/>
      <c r="P939" s="126"/>
      <c r="Q939" s="126"/>
      <c r="R939" s="126"/>
      <c r="S939" s="126"/>
      <c r="T939" s="126"/>
      <c r="U939" s="126"/>
      <c r="V939" s="126"/>
      <c r="W939" s="126"/>
      <c r="X939" s="126"/>
      <c r="Y939" s="126"/>
      <c r="Z939" s="126"/>
      <c r="AA939" s="125"/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311"/>
      <c r="AL939" s="131"/>
      <c r="AM939" s="65" t="s">
        <v>654</v>
      </c>
      <c r="AN939" s="65"/>
      <c r="AO939" s="65"/>
      <c r="AP939" s="65"/>
      <c r="AQ939" s="65"/>
      <c r="AR939" s="65"/>
      <c r="AS939" s="66"/>
    </row>
    <row r="940" spans="1:45" s="67" customFormat="1" ht="14.15" customHeight="1" x14ac:dyDescent="0.2">
      <c r="A940" s="171"/>
      <c r="B940" s="174" t="s">
        <v>1580</v>
      </c>
      <c r="C940" s="258">
        <f t="shared" si="122"/>
        <v>0</v>
      </c>
      <c r="D940" s="263">
        <f t="shared" si="123"/>
        <v>0</v>
      </c>
      <c r="E940" s="125"/>
      <c r="F940" s="125"/>
      <c r="G940" s="125"/>
      <c r="H940" s="126"/>
      <c r="I940" s="126"/>
      <c r="J940" s="126"/>
      <c r="K940" s="126"/>
      <c r="L940" s="126"/>
      <c r="M940" s="126"/>
      <c r="N940" s="126"/>
      <c r="O940" s="126"/>
      <c r="P940" s="126"/>
      <c r="Q940" s="126"/>
      <c r="R940" s="126"/>
      <c r="S940" s="126"/>
      <c r="T940" s="126"/>
      <c r="U940" s="126"/>
      <c r="V940" s="126"/>
      <c r="W940" s="126"/>
      <c r="X940" s="126"/>
      <c r="Y940" s="126"/>
      <c r="Z940" s="126"/>
      <c r="AA940" s="125"/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311"/>
      <c r="AL940" s="131"/>
      <c r="AM940" s="65" t="s">
        <v>654</v>
      </c>
      <c r="AN940" s="65"/>
      <c r="AO940" s="65"/>
      <c r="AP940" s="65"/>
      <c r="AQ940" s="65"/>
      <c r="AR940" s="65"/>
      <c r="AS940" s="66"/>
    </row>
    <row r="941" spans="1:45" s="67" customFormat="1" ht="14.15" customHeight="1" x14ac:dyDescent="0.2">
      <c r="A941" s="171"/>
      <c r="B941" s="174" t="s">
        <v>1579</v>
      </c>
      <c r="C941" s="258">
        <f t="shared" si="122"/>
        <v>0</v>
      </c>
      <c r="D941" s="263">
        <f t="shared" si="123"/>
        <v>0</v>
      </c>
      <c r="E941" s="125"/>
      <c r="F941" s="125"/>
      <c r="G941" s="125"/>
      <c r="H941" s="126"/>
      <c r="I941" s="126"/>
      <c r="J941" s="126"/>
      <c r="K941" s="126"/>
      <c r="L941" s="126"/>
      <c r="M941" s="126"/>
      <c r="N941" s="126"/>
      <c r="O941" s="126"/>
      <c r="P941" s="126"/>
      <c r="Q941" s="126"/>
      <c r="R941" s="126"/>
      <c r="S941" s="126"/>
      <c r="T941" s="126"/>
      <c r="U941" s="126"/>
      <c r="V941" s="126"/>
      <c r="W941" s="126"/>
      <c r="X941" s="126"/>
      <c r="Y941" s="126"/>
      <c r="Z941" s="126"/>
      <c r="AA941" s="125"/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311"/>
      <c r="AL941" s="131"/>
      <c r="AM941" s="65" t="s">
        <v>654</v>
      </c>
      <c r="AN941" s="65"/>
      <c r="AO941" s="65"/>
      <c r="AP941" s="65"/>
      <c r="AQ941" s="65"/>
      <c r="AR941" s="65"/>
      <c r="AS941" s="66"/>
    </row>
    <row r="942" spans="1:45" s="67" customFormat="1" ht="14.15" customHeight="1" x14ac:dyDescent="0.2">
      <c r="A942" s="171"/>
      <c r="B942" s="174" t="s">
        <v>1576</v>
      </c>
      <c r="C942" s="258">
        <f t="shared" si="122"/>
        <v>0</v>
      </c>
      <c r="D942" s="263">
        <f t="shared" si="123"/>
        <v>0</v>
      </c>
      <c r="E942" s="125"/>
      <c r="F942" s="125"/>
      <c r="G942" s="125"/>
      <c r="H942" s="126"/>
      <c r="I942" s="126"/>
      <c r="J942" s="126"/>
      <c r="K942" s="126"/>
      <c r="L942" s="126"/>
      <c r="M942" s="126"/>
      <c r="N942" s="126"/>
      <c r="O942" s="126"/>
      <c r="P942" s="126"/>
      <c r="Q942" s="126"/>
      <c r="R942" s="126"/>
      <c r="S942" s="126"/>
      <c r="T942" s="126"/>
      <c r="U942" s="126"/>
      <c r="V942" s="126"/>
      <c r="W942" s="126"/>
      <c r="X942" s="126"/>
      <c r="Y942" s="126"/>
      <c r="Z942" s="126"/>
      <c r="AA942" s="125"/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311"/>
      <c r="AL942" s="131"/>
      <c r="AM942" s="65" t="s">
        <v>654</v>
      </c>
      <c r="AN942" s="65"/>
      <c r="AO942" s="65"/>
      <c r="AP942" s="65"/>
      <c r="AQ942" s="65"/>
      <c r="AR942" s="65"/>
      <c r="AS942" s="66"/>
    </row>
    <row r="943" spans="1:45" s="67" customFormat="1" ht="14.15" customHeight="1" x14ac:dyDescent="0.2">
      <c r="A943" s="171"/>
      <c r="B943" s="174" t="s">
        <v>1584</v>
      </c>
      <c r="C943" s="258">
        <f t="shared" si="122"/>
        <v>0</v>
      </c>
      <c r="D943" s="263">
        <f t="shared" si="123"/>
        <v>0</v>
      </c>
      <c r="E943" s="125"/>
      <c r="F943" s="125"/>
      <c r="G943" s="125"/>
      <c r="H943" s="126"/>
      <c r="I943" s="126"/>
      <c r="J943" s="126"/>
      <c r="K943" s="126"/>
      <c r="L943" s="126"/>
      <c r="M943" s="126"/>
      <c r="N943" s="126"/>
      <c r="O943" s="126"/>
      <c r="P943" s="126"/>
      <c r="Q943" s="126"/>
      <c r="R943" s="126"/>
      <c r="S943" s="126"/>
      <c r="T943" s="126"/>
      <c r="U943" s="126"/>
      <c r="V943" s="126"/>
      <c r="W943" s="126"/>
      <c r="X943" s="126"/>
      <c r="Y943" s="126"/>
      <c r="Z943" s="126"/>
      <c r="AA943" s="125"/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311"/>
      <c r="AL943" s="131"/>
      <c r="AM943" s="65" t="s">
        <v>654</v>
      </c>
      <c r="AN943" s="65"/>
      <c r="AO943" s="65"/>
      <c r="AP943" s="65"/>
      <c r="AQ943" s="65"/>
      <c r="AR943" s="65"/>
      <c r="AS943" s="66"/>
    </row>
    <row r="944" spans="1:45" s="67" customFormat="1" ht="14.15" customHeight="1" x14ac:dyDescent="0.2">
      <c r="A944" s="171"/>
      <c r="B944" s="174" t="s">
        <v>1585</v>
      </c>
      <c r="C944" s="258">
        <f t="shared" si="122"/>
        <v>0</v>
      </c>
      <c r="D944" s="263">
        <f t="shared" si="123"/>
        <v>0</v>
      </c>
      <c r="E944" s="125"/>
      <c r="F944" s="125"/>
      <c r="G944" s="125"/>
      <c r="H944" s="126"/>
      <c r="I944" s="126"/>
      <c r="J944" s="126"/>
      <c r="K944" s="126"/>
      <c r="L944" s="126"/>
      <c r="M944" s="126"/>
      <c r="N944" s="126"/>
      <c r="O944" s="126"/>
      <c r="P944" s="126"/>
      <c r="Q944" s="126"/>
      <c r="R944" s="126"/>
      <c r="S944" s="126"/>
      <c r="T944" s="126"/>
      <c r="U944" s="126"/>
      <c r="V944" s="126"/>
      <c r="W944" s="126"/>
      <c r="X944" s="126"/>
      <c r="Y944" s="126"/>
      <c r="Z944" s="126"/>
      <c r="AA944" s="125"/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311"/>
      <c r="AL944" s="131"/>
      <c r="AM944" s="65" t="s">
        <v>654</v>
      </c>
      <c r="AN944" s="65"/>
      <c r="AO944" s="65"/>
      <c r="AP944" s="65"/>
      <c r="AQ944" s="65"/>
      <c r="AR944" s="65"/>
      <c r="AS944" s="66"/>
    </row>
    <row r="945" spans="1:45" s="67" customFormat="1" ht="14.15" customHeight="1" x14ac:dyDescent="0.2">
      <c r="A945" s="171"/>
      <c r="B945" s="174" t="s">
        <v>1600</v>
      </c>
      <c r="C945" s="258">
        <f t="shared" si="122"/>
        <v>0</v>
      </c>
      <c r="D945" s="263">
        <f t="shared" si="123"/>
        <v>0</v>
      </c>
      <c r="E945" s="125"/>
      <c r="F945" s="125"/>
      <c r="G945" s="125"/>
      <c r="H945" s="126"/>
      <c r="I945" s="126"/>
      <c r="J945" s="126"/>
      <c r="K945" s="126"/>
      <c r="L945" s="126"/>
      <c r="M945" s="126"/>
      <c r="N945" s="126"/>
      <c r="O945" s="126"/>
      <c r="P945" s="126"/>
      <c r="Q945" s="126"/>
      <c r="R945" s="126"/>
      <c r="S945" s="126"/>
      <c r="T945" s="126"/>
      <c r="U945" s="126"/>
      <c r="V945" s="126"/>
      <c r="W945" s="126"/>
      <c r="X945" s="126"/>
      <c r="Y945" s="126"/>
      <c r="Z945" s="126"/>
      <c r="AA945" s="125"/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311"/>
      <c r="AL945" s="131"/>
      <c r="AM945" s="65" t="s">
        <v>654</v>
      </c>
      <c r="AN945" s="65"/>
      <c r="AO945" s="65"/>
      <c r="AP945" s="65"/>
      <c r="AQ945" s="65"/>
      <c r="AR945" s="65"/>
      <c r="AS945" s="66"/>
    </row>
    <row r="946" spans="1:45" s="67" customFormat="1" ht="14.15" customHeight="1" x14ac:dyDescent="0.2">
      <c r="A946" s="171"/>
      <c r="B946" s="174" t="s">
        <v>1586</v>
      </c>
      <c r="C946" s="258">
        <f t="shared" si="122"/>
        <v>0</v>
      </c>
      <c r="D946" s="263">
        <f t="shared" si="123"/>
        <v>0</v>
      </c>
      <c r="E946" s="125"/>
      <c r="F946" s="125"/>
      <c r="G946" s="125"/>
      <c r="H946" s="126"/>
      <c r="I946" s="126"/>
      <c r="J946" s="126"/>
      <c r="K946" s="126"/>
      <c r="L946" s="126"/>
      <c r="M946" s="126"/>
      <c r="N946" s="126"/>
      <c r="O946" s="126"/>
      <c r="P946" s="126"/>
      <c r="Q946" s="126"/>
      <c r="R946" s="126"/>
      <c r="S946" s="126"/>
      <c r="T946" s="126"/>
      <c r="U946" s="126"/>
      <c r="V946" s="126"/>
      <c r="W946" s="126"/>
      <c r="X946" s="126"/>
      <c r="Y946" s="126"/>
      <c r="Z946" s="126"/>
      <c r="AA946" s="125"/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311"/>
      <c r="AL946" s="131"/>
      <c r="AM946" s="65" t="s">
        <v>654</v>
      </c>
      <c r="AN946" s="65"/>
      <c r="AO946" s="65"/>
      <c r="AP946" s="65"/>
      <c r="AQ946" s="65"/>
      <c r="AR946" s="65"/>
      <c r="AS946" s="66"/>
    </row>
    <row r="947" spans="1:45" s="67" customFormat="1" ht="14.15" customHeight="1" x14ac:dyDescent="0.2">
      <c r="A947" s="171"/>
      <c r="B947" s="174" t="s">
        <v>1602</v>
      </c>
      <c r="C947" s="258">
        <f t="shared" si="122"/>
        <v>0</v>
      </c>
      <c r="D947" s="263">
        <f t="shared" si="123"/>
        <v>0</v>
      </c>
      <c r="E947" s="125"/>
      <c r="F947" s="125"/>
      <c r="G947" s="125"/>
      <c r="H947" s="126"/>
      <c r="I947" s="126"/>
      <c r="J947" s="126"/>
      <c r="K947" s="126"/>
      <c r="L947" s="126"/>
      <c r="M947" s="126"/>
      <c r="N947" s="126"/>
      <c r="O947" s="126"/>
      <c r="P947" s="126"/>
      <c r="Q947" s="126"/>
      <c r="R947" s="126"/>
      <c r="S947" s="126"/>
      <c r="T947" s="126"/>
      <c r="U947" s="126"/>
      <c r="V947" s="126"/>
      <c r="W947" s="126"/>
      <c r="X947" s="126"/>
      <c r="Y947" s="126"/>
      <c r="Z947" s="126"/>
      <c r="AA947" s="125"/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311"/>
      <c r="AL947" s="131"/>
      <c r="AM947" s="65" t="s">
        <v>654</v>
      </c>
      <c r="AN947" s="65"/>
      <c r="AO947" s="65"/>
      <c r="AP947" s="65"/>
      <c r="AQ947" s="65"/>
      <c r="AR947" s="65"/>
      <c r="AS947" s="66"/>
    </row>
    <row r="948" spans="1:45" s="67" customFormat="1" ht="14.15" customHeight="1" x14ac:dyDescent="0.2">
      <c r="A948" s="171"/>
      <c r="B948" s="174" t="s">
        <v>1601</v>
      </c>
      <c r="C948" s="258">
        <f t="shared" si="122"/>
        <v>0</v>
      </c>
      <c r="D948" s="263">
        <f t="shared" si="123"/>
        <v>0</v>
      </c>
      <c r="E948" s="125"/>
      <c r="F948" s="125"/>
      <c r="G948" s="125"/>
      <c r="H948" s="126"/>
      <c r="I948" s="126"/>
      <c r="J948" s="126"/>
      <c r="K948" s="126"/>
      <c r="L948" s="126"/>
      <c r="M948" s="126"/>
      <c r="N948" s="126"/>
      <c r="O948" s="126"/>
      <c r="P948" s="126"/>
      <c r="Q948" s="126"/>
      <c r="R948" s="126"/>
      <c r="S948" s="126"/>
      <c r="T948" s="126"/>
      <c r="U948" s="126"/>
      <c r="V948" s="126"/>
      <c r="W948" s="126"/>
      <c r="X948" s="126"/>
      <c r="Y948" s="126"/>
      <c r="Z948" s="126"/>
      <c r="AA948" s="125"/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311"/>
      <c r="AL948" s="131"/>
      <c r="AM948" s="65" t="s">
        <v>654</v>
      </c>
      <c r="AN948" s="65"/>
      <c r="AO948" s="65"/>
      <c r="AP948" s="65"/>
      <c r="AQ948" s="65"/>
      <c r="AR948" s="65"/>
      <c r="AS948" s="66"/>
    </row>
    <row r="949" spans="1:45" s="67" customFormat="1" ht="14.15" customHeight="1" x14ac:dyDescent="0.2">
      <c r="A949" s="171"/>
      <c r="B949" s="174" t="s">
        <v>1588</v>
      </c>
      <c r="C949" s="258">
        <f t="shared" ref="C949:C1023" si="126">SUM(D949+G949)</f>
        <v>0</v>
      </c>
      <c r="D949" s="263">
        <f t="shared" ref="D949:D1023" si="127">SUM(E949:F949)</f>
        <v>0</v>
      </c>
      <c r="E949" s="125"/>
      <c r="F949" s="125"/>
      <c r="G949" s="125"/>
      <c r="H949" s="126"/>
      <c r="I949" s="126"/>
      <c r="J949" s="126"/>
      <c r="K949" s="126"/>
      <c r="L949" s="126"/>
      <c r="M949" s="126"/>
      <c r="N949" s="126"/>
      <c r="O949" s="126"/>
      <c r="P949" s="126"/>
      <c r="Q949" s="126"/>
      <c r="R949" s="126"/>
      <c r="S949" s="126"/>
      <c r="T949" s="126"/>
      <c r="U949" s="126"/>
      <c r="V949" s="126"/>
      <c r="W949" s="126"/>
      <c r="X949" s="126"/>
      <c r="Y949" s="126"/>
      <c r="Z949" s="126"/>
      <c r="AA949" s="125"/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311"/>
      <c r="AL949" s="131"/>
      <c r="AM949" s="65" t="s">
        <v>654</v>
      </c>
      <c r="AN949" s="65"/>
      <c r="AO949" s="65"/>
      <c r="AP949" s="65"/>
      <c r="AQ949" s="65"/>
      <c r="AR949" s="65"/>
      <c r="AS949" s="66"/>
    </row>
    <row r="950" spans="1:45" s="67" customFormat="1" ht="14.15" customHeight="1" x14ac:dyDescent="0.2">
      <c r="A950" s="171"/>
      <c r="B950" s="174" t="s">
        <v>1599</v>
      </c>
      <c r="C950" s="258">
        <f t="shared" si="126"/>
        <v>0</v>
      </c>
      <c r="D950" s="263">
        <f t="shared" si="127"/>
        <v>0</v>
      </c>
      <c r="E950" s="125"/>
      <c r="F950" s="125"/>
      <c r="G950" s="125"/>
      <c r="H950" s="126"/>
      <c r="I950" s="126"/>
      <c r="J950" s="126"/>
      <c r="K950" s="126"/>
      <c r="L950" s="126"/>
      <c r="M950" s="126"/>
      <c r="N950" s="126"/>
      <c r="O950" s="126"/>
      <c r="P950" s="126"/>
      <c r="Q950" s="126"/>
      <c r="R950" s="126"/>
      <c r="S950" s="126"/>
      <c r="T950" s="126"/>
      <c r="U950" s="126"/>
      <c r="V950" s="126"/>
      <c r="W950" s="126"/>
      <c r="X950" s="126"/>
      <c r="Y950" s="126"/>
      <c r="Z950" s="126"/>
      <c r="AA950" s="125"/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311"/>
      <c r="AL950" s="131"/>
      <c r="AM950" s="65" t="s">
        <v>654</v>
      </c>
      <c r="AN950" s="65"/>
      <c r="AO950" s="65"/>
      <c r="AP950" s="65"/>
      <c r="AQ950" s="65"/>
      <c r="AR950" s="65"/>
      <c r="AS950" s="66"/>
    </row>
    <row r="951" spans="1:45" s="67" customFormat="1" ht="14.15" customHeight="1" x14ac:dyDescent="0.2">
      <c r="A951" s="171"/>
      <c r="B951" s="174" t="s">
        <v>1718</v>
      </c>
      <c r="C951" s="258">
        <f t="shared" si="126"/>
        <v>0</v>
      </c>
      <c r="D951" s="263">
        <f t="shared" si="127"/>
        <v>0</v>
      </c>
      <c r="E951" s="125"/>
      <c r="F951" s="125"/>
      <c r="G951" s="125"/>
      <c r="H951" s="126"/>
      <c r="I951" s="126"/>
      <c r="J951" s="126"/>
      <c r="K951" s="126"/>
      <c r="L951" s="126"/>
      <c r="M951" s="126"/>
      <c r="N951" s="126"/>
      <c r="O951" s="126"/>
      <c r="P951" s="126"/>
      <c r="Q951" s="126"/>
      <c r="R951" s="126"/>
      <c r="S951" s="126"/>
      <c r="T951" s="126"/>
      <c r="U951" s="126"/>
      <c r="V951" s="126"/>
      <c r="W951" s="126"/>
      <c r="X951" s="126"/>
      <c r="Y951" s="126"/>
      <c r="Z951" s="126"/>
      <c r="AA951" s="125"/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311"/>
      <c r="AL951" s="131"/>
      <c r="AM951" s="65" t="s">
        <v>654</v>
      </c>
      <c r="AN951" s="65"/>
      <c r="AO951" s="65"/>
      <c r="AP951" s="65"/>
      <c r="AQ951" s="65"/>
      <c r="AR951" s="65"/>
      <c r="AS951" s="66"/>
    </row>
    <row r="952" spans="1:45" s="67" customFormat="1" ht="14.15" customHeight="1" x14ac:dyDescent="0.2">
      <c r="A952" s="171"/>
      <c r="B952" s="174" t="s">
        <v>1570</v>
      </c>
      <c r="C952" s="258">
        <f t="shared" si="126"/>
        <v>0</v>
      </c>
      <c r="D952" s="263">
        <f t="shared" si="127"/>
        <v>0</v>
      </c>
      <c r="E952" s="125"/>
      <c r="F952" s="125"/>
      <c r="G952" s="125"/>
      <c r="H952" s="126"/>
      <c r="I952" s="126"/>
      <c r="J952" s="126"/>
      <c r="K952" s="126"/>
      <c r="L952" s="126"/>
      <c r="M952" s="126"/>
      <c r="N952" s="126"/>
      <c r="O952" s="126"/>
      <c r="P952" s="126"/>
      <c r="Q952" s="126"/>
      <c r="R952" s="126"/>
      <c r="S952" s="126"/>
      <c r="T952" s="126"/>
      <c r="U952" s="126"/>
      <c r="V952" s="126"/>
      <c r="W952" s="126"/>
      <c r="X952" s="126"/>
      <c r="Y952" s="126"/>
      <c r="Z952" s="126"/>
      <c r="AA952" s="125"/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311"/>
      <c r="AL952" s="131"/>
      <c r="AM952" s="65" t="s">
        <v>654</v>
      </c>
      <c r="AN952" s="65"/>
      <c r="AO952" s="65"/>
      <c r="AP952" s="65"/>
      <c r="AQ952" s="65"/>
      <c r="AR952" s="65"/>
      <c r="AS952" s="66"/>
    </row>
    <row r="953" spans="1:45" s="67" customFormat="1" ht="14.15" customHeight="1" x14ac:dyDescent="0.2">
      <c r="A953" s="171"/>
      <c r="B953" s="174" t="s">
        <v>1712</v>
      </c>
      <c r="C953" s="258">
        <f t="shared" si="126"/>
        <v>0</v>
      </c>
      <c r="D953" s="263">
        <f t="shared" si="127"/>
        <v>0</v>
      </c>
      <c r="E953" s="125"/>
      <c r="F953" s="125"/>
      <c r="G953" s="125"/>
      <c r="H953" s="126"/>
      <c r="I953" s="126"/>
      <c r="J953" s="126"/>
      <c r="K953" s="126"/>
      <c r="L953" s="126"/>
      <c r="M953" s="126"/>
      <c r="N953" s="126"/>
      <c r="O953" s="126"/>
      <c r="P953" s="126"/>
      <c r="Q953" s="126"/>
      <c r="R953" s="126"/>
      <c r="S953" s="126"/>
      <c r="T953" s="126"/>
      <c r="U953" s="126"/>
      <c r="V953" s="126"/>
      <c r="W953" s="126"/>
      <c r="X953" s="126"/>
      <c r="Y953" s="126"/>
      <c r="Z953" s="126"/>
      <c r="AA953" s="125"/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311"/>
      <c r="AL953" s="131"/>
      <c r="AM953" s="65" t="s">
        <v>654</v>
      </c>
      <c r="AN953" s="65"/>
      <c r="AO953" s="65"/>
      <c r="AP953" s="65"/>
      <c r="AQ953" s="65"/>
      <c r="AR953" s="65"/>
      <c r="AS953" s="66"/>
    </row>
    <row r="954" spans="1:45" s="67" customFormat="1" ht="14.15" customHeight="1" x14ac:dyDescent="0.2">
      <c r="A954" s="171"/>
      <c r="B954" s="174" t="s">
        <v>1595</v>
      </c>
      <c r="C954" s="258">
        <f t="shared" si="126"/>
        <v>0</v>
      </c>
      <c r="D954" s="263">
        <f t="shared" si="127"/>
        <v>0</v>
      </c>
      <c r="E954" s="125"/>
      <c r="F954" s="125"/>
      <c r="G954" s="125"/>
      <c r="H954" s="126"/>
      <c r="I954" s="126"/>
      <c r="J954" s="126"/>
      <c r="K954" s="126"/>
      <c r="L954" s="126"/>
      <c r="M954" s="126"/>
      <c r="N954" s="126"/>
      <c r="O954" s="126"/>
      <c r="P954" s="126"/>
      <c r="Q954" s="126"/>
      <c r="R954" s="126"/>
      <c r="S954" s="126"/>
      <c r="T954" s="126"/>
      <c r="U954" s="126"/>
      <c r="V954" s="126"/>
      <c r="W954" s="126"/>
      <c r="X954" s="126"/>
      <c r="Y954" s="126"/>
      <c r="Z954" s="126"/>
      <c r="AA954" s="125"/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311"/>
      <c r="AL954" s="131"/>
      <c r="AM954" s="65" t="s">
        <v>654</v>
      </c>
      <c r="AN954" s="65"/>
      <c r="AO954" s="65"/>
      <c r="AP954" s="65"/>
      <c r="AQ954" s="65"/>
      <c r="AR954" s="65"/>
      <c r="AS954" s="66"/>
    </row>
    <row r="955" spans="1:45" s="67" customFormat="1" ht="14.15" customHeight="1" x14ac:dyDescent="0.2">
      <c r="A955" s="171"/>
      <c r="B955" s="174" t="s">
        <v>1596</v>
      </c>
      <c r="C955" s="258">
        <f t="shared" si="126"/>
        <v>0</v>
      </c>
      <c r="D955" s="263">
        <f t="shared" si="127"/>
        <v>0</v>
      </c>
      <c r="E955" s="125"/>
      <c r="F955" s="125"/>
      <c r="G955" s="125"/>
      <c r="H955" s="126"/>
      <c r="I955" s="126"/>
      <c r="J955" s="126"/>
      <c r="K955" s="126"/>
      <c r="L955" s="126"/>
      <c r="M955" s="126"/>
      <c r="N955" s="126"/>
      <c r="O955" s="126"/>
      <c r="P955" s="126"/>
      <c r="Q955" s="126"/>
      <c r="R955" s="126"/>
      <c r="S955" s="126"/>
      <c r="T955" s="126"/>
      <c r="U955" s="126"/>
      <c r="V955" s="126"/>
      <c r="W955" s="126"/>
      <c r="X955" s="126"/>
      <c r="Y955" s="126"/>
      <c r="Z955" s="126"/>
      <c r="AA955" s="125"/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311"/>
      <c r="AL955" s="131"/>
      <c r="AM955" s="65" t="s">
        <v>654</v>
      </c>
      <c r="AN955" s="65"/>
      <c r="AO955" s="65"/>
      <c r="AP955" s="65"/>
      <c r="AQ955" s="65"/>
      <c r="AR955" s="65"/>
      <c r="AS955" s="66"/>
    </row>
    <row r="956" spans="1:45" s="67" customFormat="1" ht="14.15" customHeight="1" x14ac:dyDescent="0.2">
      <c r="A956" s="171"/>
      <c r="B956" s="174" t="s">
        <v>1593</v>
      </c>
      <c r="C956" s="258">
        <f t="shared" si="126"/>
        <v>0</v>
      </c>
      <c r="D956" s="263">
        <f t="shared" si="127"/>
        <v>0</v>
      </c>
      <c r="E956" s="125"/>
      <c r="F956" s="125"/>
      <c r="G956" s="125"/>
      <c r="H956" s="126"/>
      <c r="I956" s="126"/>
      <c r="J956" s="126"/>
      <c r="K956" s="126"/>
      <c r="L956" s="126"/>
      <c r="M956" s="126"/>
      <c r="N956" s="126"/>
      <c r="O956" s="126"/>
      <c r="P956" s="126"/>
      <c r="Q956" s="126"/>
      <c r="R956" s="126"/>
      <c r="S956" s="126"/>
      <c r="T956" s="126"/>
      <c r="U956" s="126"/>
      <c r="V956" s="126"/>
      <c r="W956" s="126"/>
      <c r="X956" s="126"/>
      <c r="Y956" s="126"/>
      <c r="Z956" s="126"/>
      <c r="AA956" s="125"/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311"/>
      <c r="AL956" s="131"/>
      <c r="AM956" s="65" t="s">
        <v>654</v>
      </c>
      <c r="AN956" s="65"/>
      <c r="AO956" s="65"/>
      <c r="AP956" s="65"/>
      <c r="AQ956" s="65"/>
      <c r="AR956" s="65"/>
      <c r="AS956" s="66"/>
    </row>
    <row r="957" spans="1:45" s="67" customFormat="1" ht="14.15" customHeight="1" x14ac:dyDescent="0.2">
      <c r="A957" s="171"/>
      <c r="B957" s="174" t="s">
        <v>1594</v>
      </c>
      <c r="C957" s="258">
        <f t="shared" si="126"/>
        <v>0</v>
      </c>
      <c r="D957" s="263">
        <f t="shared" si="127"/>
        <v>0</v>
      </c>
      <c r="E957" s="125"/>
      <c r="F957" s="125"/>
      <c r="G957" s="125"/>
      <c r="H957" s="126"/>
      <c r="I957" s="126"/>
      <c r="J957" s="126"/>
      <c r="K957" s="126"/>
      <c r="L957" s="126"/>
      <c r="M957" s="126"/>
      <c r="N957" s="126"/>
      <c r="O957" s="126"/>
      <c r="P957" s="126"/>
      <c r="Q957" s="126"/>
      <c r="R957" s="126"/>
      <c r="S957" s="126"/>
      <c r="T957" s="126"/>
      <c r="U957" s="126"/>
      <c r="V957" s="126"/>
      <c r="W957" s="126"/>
      <c r="X957" s="126"/>
      <c r="Y957" s="126"/>
      <c r="Z957" s="126"/>
      <c r="AA957" s="125"/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311"/>
      <c r="AL957" s="131"/>
      <c r="AM957" s="65" t="s">
        <v>654</v>
      </c>
      <c r="AN957" s="65"/>
      <c r="AO957" s="65"/>
      <c r="AP957" s="65"/>
      <c r="AQ957" s="65"/>
      <c r="AR957" s="65"/>
      <c r="AS957" s="66"/>
    </row>
    <row r="958" spans="1:45" s="67" customFormat="1" ht="14.15" customHeight="1" x14ac:dyDescent="0.2">
      <c r="A958" s="171"/>
      <c r="B958" s="181" t="s">
        <v>2687</v>
      </c>
      <c r="C958" s="258">
        <f t="shared" si="126"/>
        <v>0</v>
      </c>
      <c r="D958" s="263">
        <f t="shared" si="127"/>
        <v>0</v>
      </c>
      <c r="E958" s="125"/>
      <c r="F958" s="125"/>
      <c r="G958" s="125"/>
      <c r="H958" s="126"/>
      <c r="I958" s="126"/>
      <c r="J958" s="126"/>
      <c r="K958" s="126"/>
      <c r="L958" s="126"/>
      <c r="M958" s="126"/>
      <c r="N958" s="126"/>
      <c r="O958" s="126"/>
      <c r="P958" s="126"/>
      <c r="Q958" s="126"/>
      <c r="R958" s="126"/>
      <c r="S958" s="126"/>
      <c r="T958" s="126"/>
      <c r="U958" s="126"/>
      <c r="V958" s="126"/>
      <c r="W958" s="126"/>
      <c r="X958" s="126"/>
      <c r="Y958" s="126"/>
      <c r="Z958" s="126"/>
      <c r="AA958" s="125"/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311"/>
      <c r="AL958" s="131"/>
      <c r="AM958" s="65" t="s">
        <v>654</v>
      </c>
      <c r="AN958" s="65"/>
      <c r="AO958" s="65"/>
      <c r="AP958" s="65"/>
      <c r="AQ958" s="65"/>
      <c r="AR958" s="65"/>
      <c r="AS958" s="66"/>
    </row>
    <row r="959" spans="1:45" s="67" customFormat="1" ht="14.15" customHeight="1" x14ac:dyDescent="0.2">
      <c r="A959" s="171"/>
      <c r="B959" s="181" t="s">
        <v>2706</v>
      </c>
      <c r="C959" s="258">
        <f t="shared" si="126"/>
        <v>0</v>
      </c>
      <c r="D959" s="263">
        <f t="shared" si="127"/>
        <v>0</v>
      </c>
      <c r="E959" s="125"/>
      <c r="F959" s="125"/>
      <c r="G959" s="125"/>
      <c r="H959" s="126"/>
      <c r="I959" s="126"/>
      <c r="J959" s="126"/>
      <c r="K959" s="126"/>
      <c r="L959" s="126"/>
      <c r="M959" s="126"/>
      <c r="N959" s="126"/>
      <c r="O959" s="126"/>
      <c r="P959" s="126"/>
      <c r="Q959" s="126"/>
      <c r="R959" s="126"/>
      <c r="S959" s="126"/>
      <c r="T959" s="126"/>
      <c r="U959" s="126"/>
      <c r="V959" s="126"/>
      <c r="W959" s="126"/>
      <c r="X959" s="126"/>
      <c r="Y959" s="126"/>
      <c r="Z959" s="126"/>
      <c r="AA959" s="125"/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311"/>
      <c r="AL959" s="131"/>
      <c r="AM959" s="65" t="s">
        <v>654</v>
      </c>
      <c r="AN959" s="65"/>
      <c r="AO959" s="65"/>
      <c r="AP959" s="65"/>
      <c r="AQ959" s="65"/>
      <c r="AR959" s="65"/>
      <c r="AS959" s="66"/>
    </row>
    <row r="960" spans="1:45" s="67" customFormat="1" ht="14.15" customHeight="1" x14ac:dyDescent="0.2">
      <c r="A960" s="171"/>
      <c r="B960" s="181" t="s">
        <v>2707</v>
      </c>
      <c r="C960" s="258">
        <f t="shared" si="126"/>
        <v>0</v>
      </c>
      <c r="D960" s="263">
        <f t="shared" si="127"/>
        <v>0</v>
      </c>
      <c r="E960" s="125"/>
      <c r="F960" s="125"/>
      <c r="G960" s="125"/>
      <c r="H960" s="126"/>
      <c r="I960" s="126"/>
      <c r="J960" s="126"/>
      <c r="K960" s="126"/>
      <c r="L960" s="126"/>
      <c r="M960" s="126"/>
      <c r="N960" s="126"/>
      <c r="O960" s="126"/>
      <c r="P960" s="126"/>
      <c r="Q960" s="126"/>
      <c r="R960" s="126"/>
      <c r="S960" s="126"/>
      <c r="T960" s="126"/>
      <c r="U960" s="126"/>
      <c r="V960" s="126"/>
      <c r="W960" s="126"/>
      <c r="X960" s="126"/>
      <c r="Y960" s="126"/>
      <c r="Z960" s="126"/>
      <c r="AA960" s="125"/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311"/>
      <c r="AL960" s="131"/>
      <c r="AM960" s="65" t="s">
        <v>654</v>
      </c>
      <c r="AN960" s="65"/>
      <c r="AO960" s="65"/>
      <c r="AP960" s="65"/>
      <c r="AQ960" s="65"/>
      <c r="AR960" s="65"/>
      <c r="AS960" s="66"/>
    </row>
    <row r="961" spans="1:16381" s="67" customFormat="1" ht="14.15" customHeight="1" x14ac:dyDescent="0.2">
      <c r="A961" s="171"/>
      <c r="B961" s="181" t="s">
        <v>2708</v>
      </c>
      <c r="C961" s="258">
        <f t="shared" si="126"/>
        <v>0</v>
      </c>
      <c r="D961" s="263">
        <f t="shared" si="127"/>
        <v>0</v>
      </c>
      <c r="E961" s="125"/>
      <c r="F961" s="125"/>
      <c r="G961" s="125"/>
      <c r="H961" s="126"/>
      <c r="I961" s="126"/>
      <c r="J961" s="126"/>
      <c r="K961" s="126"/>
      <c r="L961" s="126"/>
      <c r="M961" s="126"/>
      <c r="N961" s="126"/>
      <c r="O961" s="126"/>
      <c r="P961" s="126"/>
      <c r="Q961" s="126"/>
      <c r="R961" s="126"/>
      <c r="S961" s="126"/>
      <c r="T961" s="126"/>
      <c r="U961" s="126"/>
      <c r="V961" s="126"/>
      <c r="W961" s="126"/>
      <c r="X961" s="126"/>
      <c r="Y961" s="126"/>
      <c r="Z961" s="126"/>
      <c r="AA961" s="125"/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311"/>
      <c r="AL961" s="131"/>
      <c r="AM961" s="65" t="s">
        <v>654</v>
      </c>
      <c r="AN961" s="65"/>
      <c r="AO961" s="65"/>
      <c r="AP961" s="65"/>
      <c r="AQ961" s="65"/>
      <c r="AR961" s="65"/>
      <c r="AS961" s="66"/>
    </row>
    <row r="962" spans="1:16381" s="67" customFormat="1" ht="14.15" customHeight="1" x14ac:dyDescent="0.2">
      <c r="A962" s="171"/>
      <c r="B962" s="181" t="s">
        <v>2709</v>
      </c>
      <c r="C962" s="258">
        <f t="shared" si="126"/>
        <v>0</v>
      </c>
      <c r="D962" s="263">
        <f t="shared" si="127"/>
        <v>0</v>
      </c>
      <c r="E962" s="125"/>
      <c r="F962" s="125"/>
      <c r="G962" s="125"/>
      <c r="H962" s="126"/>
      <c r="I962" s="126"/>
      <c r="J962" s="126"/>
      <c r="K962" s="126"/>
      <c r="L962" s="126"/>
      <c r="M962" s="126"/>
      <c r="N962" s="126"/>
      <c r="O962" s="126"/>
      <c r="P962" s="126"/>
      <c r="Q962" s="126"/>
      <c r="R962" s="126"/>
      <c r="S962" s="126"/>
      <c r="T962" s="126"/>
      <c r="U962" s="126"/>
      <c r="V962" s="126"/>
      <c r="W962" s="126"/>
      <c r="X962" s="126"/>
      <c r="Y962" s="126"/>
      <c r="Z962" s="126"/>
      <c r="AA962" s="125"/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311"/>
      <c r="AL962" s="131"/>
      <c r="AM962" s="65" t="s">
        <v>654</v>
      </c>
      <c r="AN962" s="65"/>
      <c r="AO962" s="65"/>
      <c r="AP962" s="65"/>
      <c r="AQ962" s="65"/>
      <c r="AR962" s="65"/>
      <c r="AS962" s="66"/>
    </row>
    <row r="963" spans="1:16381" s="67" customFormat="1" ht="14.15" customHeight="1" x14ac:dyDescent="0.2">
      <c r="A963" s="171"/>
      <c r="B963" s="182" t="s">
        <v>1574</v>
      </c>
      <c r="C963" s="258">
        <f t="shared" si="126"/>
        <v>0</v>
      </c>
      <c r="D963" s="263">
        <f t="shared" si="127"/>
        <v>0</v>
      </c>
      <c r="E963" s="125"/>
      <c r="F963" s="125"/>
      <c r="G963" s="125"/>
      <c r="H963" s="126"/>
      <c r="I963" s="126"/>
      <c r="J963" s="126"/>
      <c r="K963" s="126"/>
      <c r="L963" s="126"/>
      <c r="M963" s="126"/>
      <c r="N963" s="126"/>
      <c r="O963" s="126"/>
      <c r="P963" s="126"/>
      <c r="Q963" s="126"/>
      <c r="R963" s="126"/>
      <c r="S963" s="126"/>
      <c r="T963" s="126"/>
      <c r="U963" s="126"/>
      <c r="V963" s="126"/>
      <c r="W963" s="126"/>
      <c r="X963" s="126"/>
      <c r="Y963" s="126"/>
      <c r="Z963" s="126"/>
      <c r="AA963" s="125"/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311"/>
      <c r="AL963" s="131"/>
      <c r="AM963" s="65" t="s">
        <v>654</v>
      </c>
      <c r="AN963" s="65"/>
      <c r="AO963" s="65"/>
      <c r="AP963" s="65"/>
      <c r="AQ963" s="65"/>
      <c r="AR963" s="65"/>
      <c r="AS963" s="66"/>
    </row>
    <row r="964" spans="1:16381" s="67" customFormat="1" ht="14.15" customHeight="1" x14ac:dyDescent="0.2">
      <c r="A964" s="171"/>
      <c r="B964" s="182" t="s">
        <v>1575</v>
      </c>
      <c r="C964" s="258">
        <f t="shared" si="126"/>
        <v>0</v>
      </c>
      <c r="D964" s="263">
        <f t="shared" si="127"/>
        <v>0</v>
      </c>
      <c r="E964" s="125"/>
      <c r="F964" s="125"/>
      <c r="G964" s="125"/>
      <c r="H964" s="126"/>
      <c r="I964" s="126"/>
      <c r="J964" s="126"/>
      <c r="K964" s="126"/>
      <c r="L964" s="126"/>
      <c r="M964" s="126"/>
      <c r="N964" s="126"/>
      <c r="O964" s="126"/>
      <c r="P964" s="126"/>
      <c r="Q964" s="126"/>
      <c r="R964" s="126"/>
      <c r="S964" s="126"/>
      <c r="T964" s="126"/>
      <c r="U964" s="126"/>
      <c r="V964" s="126"/>
      <c r="W964" s="126"/>
      <c r="X964" s="126"/>
      <c r="Y964" s="126"/>
      <c r="Z964" s="126"/>
      <c r="AA964" s="125"/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311"/>
      <c r="AL964" s="131"/>
      <c r="AM964" s="65" t="s">
        <v>654</v>
      </c>
      <c r="AN964" s="65"/>
      <c r="AO964" s="65"/>
      <c r="AP964" s="65"/>
      <c r="AQ964" s="65"/>
      <c r="AR964" s="65"/>
      <c r="AS964" s="66"/>
    </row>
    <row r="965" spans="1:16381" s="67" customFormat="1" ht="14.15" customHeight="1" x14ac:dyDescent="0.2">
      <c r="A965" s="171"/>
      <c r="B965" s="174" t="s">
        <v>1715</v>
      </c>
      <c r="C965" s="258">
        <f t="shared" si="126"/>
        <v>0</v>
      </c>
      <c r="D965" s="263">
        <f t="shared" si="127"/>
        <v>0</v>
      </c>
      <c r="E965" s="125"/>
      <c r="F965" s="125"/>
      <c r="G965" s="125"/>
      <c r="H965" s="126"/>
      <c r="I965" s="126"/>
      <c r="J965" s="126"/>
      <c r="K965" s="126"/>
      <c r="L965" s="126"/>
      <c r="M965" s="126"/>
      <c r="N965" s="126"/>
      <c r="O965" s="126"/>
      <c r="P965" s="126"/>
      <c r="Q965" s="126"/>
      <c r="R965" s="126"/>
      <c r="S965" s="126"/>
      <c r="T965" s="126"/>
      <c r="U965" s="126"/>
      <c r="V965" s="126"/>
      <c r="W965" s="126"/>
      <c r="X965" s="126"/>
      <c r="Y965" s="126"/>
      <c r="Z965" s="126"/>
      <c r="AA965" s="125"/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311"/>
      <c r="AL965" s="131"/>
      <c r="AM965" s="65" t="s">
        <v>654</v>
      </c>
      <c r="AN965" s="65"/>
      <c r="AO965" s="65"/>
      <c r="AP965" s="65"/>
      <c r="AQ965" s="65"/>
      <c r="AR965" s="65"/>
      <c r="AS965" s="66"/>
    </row>
    <row r="966" spans="1:16381" s="67" customFormat="1" ht="14.15" customHeight="1" x14ac:dyDescent="0.2">
      <c r="A966" s="171"/>
      <c r="B966" s="174" t="s">
        <v>1571</v>
      </c>
      <c r="C966" s="258">
        <f t="shared" si="126"/>
        <v>0</v>
      </c>
      <c r="D966" s="263">
        <f t="shared" si="127"/>
        <v>0</v>
      </c>
      <c r="E966" s="125"/>
      <c r="F966" s="125"/>
      <c r="G966" s="125"/>
      <c r="H966" s="126"/>
      <c r="I966" s="126"/>
      <c r="J966" s="126"/>
      <c r="K966" s="126"/>
      <c r="L966" s="126"/>
      <c r="M966" s="126"/>
      <c r="N966" s="126"/>
      <c r="O966" s="126"/>
      <c r="P966" s="126"/>
      <c r="Q966" s="126"/>
      <c r="R966" s="126"/>
      <c r="S966" s="126"/>
      <c r="T966" s="126"/>
      <c r="U966" s="126"/>
      <c r="V966" s="126"/>
      <c r="W966" s="126"/>
      <c r="X966" s="126"/>
      <c r="Y966" s="126"/>
      <c r="Z966" s="126"/>
      <c r="AA966" s="125"/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311"/>
      <c r="AL966" s="131"/>
      <c r="AM966" s="65" t="s">
        <v>654</v>
      </c>
      <c r="AN966" s="65"/>
      <c r="AO966" s="65"/>
      <c r="AP966" s="65"/>
      <c r="AQ966" s="65"/>
      <c r="AR966" s="65"/>
      <c r="AS966" s="66"/>
    </row>
    <row r="967" spans="1:16381" s="67" customFormat="1" ht="14.15" customHeight="1" x14ac:dyDescent="0.2">
      <c r="A967" s="171"/>
      <c r="B967" s="174" t="s">
        <v>1572</v>
      </c>
      <c r="C967" s="258">
        <f t="shared" si="126"/>
        <v>0</v>
      </c>
      <c r="D967" s="263">
        <f t="shared" si="127"/>
        <v>0</v>
      </c>
      <c r="E967" s="125"/>
      <c r="F967" s="125"/>
      <c r="G967" s="125"/>
      <c r="H967" s="126"/>
      <c r="I967" s="126"/>
      <c r="J967" s="126"/>
      <c r="K967" s="126"/>
      <c r="L967" s="126"/>
      <c r="M967" s="126"/>
      <c r="N967" s="126"/>
      <c r="O967" s="126"/>
      <c r="P967" s="126"/>
      <c r="Q967" s="126"/>
      <c r="R967" s="126"/>
      <c r="S967" s="126"/>
      <c r="T967" s="126"/>
      <c r="U967" s="126"/>
      <c r="V967" s="126"/>
      <c r="W967" s="126"/>
      <c r="X967" s="126"/>
      <c r="Y967" s="126"/>
      <c r="Z967" s="126"/>
      <c r="AA967" s="125"/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311"/>
      <c r="AL967" s="131"/>
      <c r="AM967" s="65" t="s">
        <v>654</v>
      </c>
      <c r="AN967" s="65"/>
      <c r="AO967" s="65"/>
      <c r="AP967" s="65"/>
      <c r="AQ967" s="65"/>
      <c r="AR967" s="65"/>
      <c r="AS967" s="66"/>
    </row>
    <row r="968" spans="1:16381" s="67" customFormat="1" ht="14.15" customHeight="1" x14ac:dyDescent="0.2">
      <c r="A968" s="171"/>
      <c r="B968" s="174" t="s">
        <v>1597</v>
      </c>
      <c r="C968" s="258">
        <f t="shared" si="126"/>
        <v>0</v>
      </c>
      <c r="D968" s="263">
        <f t="shared" si="127"/>
        <v>0</v>
      </c>
      <c r="E968" s="125"/>
      <c r="F968" s="125"/>
      <c r="G968" s="125"/>
      <c r="H968" s="126"/>
      <c r="I968" s="126"/>
      <c r="J968" s="126"/>
      <c r="K968" s="126"/>
      <c r="L968" s="126"/>
      <c r="M968" s="126"/>
      <c r="N968" s="126"/>
      <c r="O968" s="126"/>
      <c r="P968" s="126"/>
      <c r="Q968" s="126"/>
      <c r="R968" s="126"/>
      <c r="S968" s="126"/>
      <c r="T968" s="126"/>
      <c r="U968" s="126"/>
      <c r="V968" s="126"/>
      <c r="W968" s="126"/>
      <c r="X968" s="126"/>
      <c r="Y968" s="126"/>
      <c r="Z968" s="126"/>
      <c r="AA968" s="125"/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311"/>
      <c r="AL968" s="131"/>
      <c r="AM968" s="65" t="s">
        <v>654</v>
      </c>
      <c r="AN968" s="65"/>
      <c r="AO968" s="65"/>
      <c r="AP968" s="65"/>
      <c r="AQ968" s="65"/>
      <c r="AR968" s="65"/>
      <c r="AS968" s="66"/>
    </row>
    <row r="969" spans="1:16381" s="72" customFormat="1" ht="14.15" customHeight="1" x14ac:dyDescent="0.2">
      <c r="A969" s="171"/>
      <c r="B969" s="174" t="s">
        <v>1598</v>
      </c>
      <c r="C969" s="258">
        <f t="shared" si="126"/>
        <v>0</v>
      </c>
      <c r="D969" s="263">
        <f t="shared" si="127"/>
        <v>0</v>
      </c>
      <c r="E969" s="125"/>
      <c r="F969" s="125"/>
      <c r="G969" s="125"/>
      <c r="H969" s="126"/>
      <c r="I969" s="126"/>
      <c r="J969" s="126"/>
      <c r="K969" s="126"/>
      <c r="L969" s="126"/>
      <c r="M969" s="126"/>
      <c r="N969" s="126"/>
      <c r="O969" s="126"/>
      <c r="P969" s="126"/>
      <c r="Q969" s="126"/>
      <c r="R969" s="126"/>
      <c r="S969" s="126"/>
      <c r="T969" s="126"/>
      <c r="U969" s="126"/>
      <c r="V969" s="126"/>
      <c r="W969" s="126"/>
      <c r="X969" s="126"/>
      <c r="Y969" s="126"/>
      <c r="Z969" s="126"/>
      <c r="AA969" s="125"/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311"/>
      <c r="AL969" s="131"/>
      <c r="AM969" s="65" t="s">
        <v>654</v>
      </c>
      <c r="AN969" s="65"/>
      <c r="AO969" s="65"/>
      <c r="AP969" s="65"/>
      <c r="AQ969" s="65"/>
      <c r="AR969" s="65"/>
      <c r="AS969" s="71"/>
    </row>
    <row r="970" spans="1:16381" s="75" customFormat="1" ht="12.75" customHeight="1" x14ac:dyDescent="0.2">
      <c r="A970" s="327"/>
      <c r="B970" s="141" t="s">
        <v>467</v>
      </c>
      <c r="C970" s="291">
        <f>SUM(C928:C969)</f>
        <v>0</v>
      </c>
      <c r="D970" s="291">
        <f>SUM(D928:D969)</f>
        <v>0</v>
      </c>
      <c r="E970" s="291">
        <f>SUM(E928:E969)</f>
        <v>0</v>
      </c>
      <c r="F970" s="291">
        <f>SUM(F928:F969)</f>
        <v>0</v>
      </c>
      <c r="G970" s="291">
        <f>SUM(G928:G969)</f>
        <v>0</v>
      </c>
      <c r="H970" s="891"/>
      <c r="I970" s="892"/>
      <c r="J970" s="892"/>
      <c r="K970" s="892"/>
      <c r="L970" s="892"/>
      <c r="M970" s="892"/>
      <c r="N970" s="892"/>
      <c r="O970" s="892"/>
      <c r="P970" s="892"/>
      <c r="Q970" s="892"/>
      <c r="R970" s="892"/>
      <c r="S970" s="892"/>
      <c r="T970" s="892"/>
      <c r="U970" s="892"/>
      <c r="V970" s="892"/>
      <c r="W970" s="892"/>
      <c r="X970" s="892"/>
      <c r="Y970" s="892"/>
      <c r="Z970" s="893"/>
      <c r="AA970" s="291">
        <f t="shared" ref="AA970:AJ970" si="128">SUM(AA928:AA969)</f>
        <v>0</v>
      </c>
      <c r="AB970" s="291">
        <f t="shared" si="128"/>
        <v>0</v>
      </c>
      <c r="AC970" s="291">
        <f t="shared" si="128"/>
        <v>0</v>
      </c>
      <c r="AD970" s="291">
        <f t="shared" si="128"/>
        <v>0</v>
      </c>
      <c r="AE970" s="291">
        <f t="shared" si="128"/>
        <v>0</v>
      </c>
      <c r="AF970" s="291">
        <f t="shared" si="128"/>
        <v>0</v>
      </c>
      <c r="AG970" s="291">
        <f t="shared" si="128"/>
        <v>0</v>
      </c>
      <c r="AH970" s="291">
        <f t="shared" si="128"/>
        <v>0</v>
      </c>
      <c r="AI970" s="291">
        <f t="shared" si="128"/>
        <v>0</v>
      </c>
      <c r="AJ970" s="291">
        <f t="shared" si="128"/>
        <v>0</v>
      </c>
      <c r="AK970" s="310"/>
      <c r="AL970" s="291"/>
      <c r="AM970" s="78"/>
      <c r="AN970" s="78"/>
      <c r="AO970" s="78"/>
      <c r="AP970" s="78"/>
      <c r="AQ970" s="78"/>
      <c r="AR970" s="78"/>
      <c r="AS970" s="79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  <c r="BG970" s="80"/>
      <c r="BH970" s="80"/>
      <c r="BI970" s="80"/>
      <c r="BJ970" s="80"/>
      <c r="BK970" s="80"/>
      <c r="BL970" s="80"/>
      <c r="BM970" s="80"/>
      <c r="BN970" s="80"/>
      <c r="BO970" s="80"/>
      <c r="BP970" s="80"/>
      <c r="BQ970" s="80"/>
      <c r="BR970" s="80"/>
      <c r="BS970" s="80"/>
      <c r="BT970" s="80"/>
      <c r="BU970" s="80"/>
      <c r="BV970" s="80"/>
      <c r="BW970" s="80"/>
      <c r="BX970" s="80"/>
      <c r="BY970" s="80"/>
      <c r="BZ970" s="80"/>
      <c r="CA970" s="80"/>
      <c r="CB970" s="80"/>
      <c r="CC970" s="80"/>
      <c r="CD970" s="80"/>
      <c r="CE970" s="80"/>
      <c r="CF970" s="80"/>
      <c r="CG970" s="80"/>
      <c r="CH970" s="80"/>
      <c r="CI970" s="80"/>
      <c r="CJ970" s="80"/>
      <c r="CK970" s="80"/>
      <c r="CL970" s="80"/>
      <c r="CM970" s="80"/>
      <c r="CN970" s="80"/>
      <c r="CO970" s="80"/>
      <c r="CP970" s="80"/>
      <c r="CQ970" s="80"/>
      <c r="CR970" s="80"/>
      <c r="CS970" s="80"/>
      <c r="CT970" s="80"/>
      <c r="CU970" s="80"/>
      <c r="CV970" s="80"/>
      <c r="CW970" s="80"/>
      <c r="CX970" s="80"/>
      <c r="CY970" s="80"/>
      <c r="CZ970" s="80"/>
      <c r="DA970" s="80"/>
      <c r="DB970" s="80"/>
      <c r="DC970" s="80"/>
      <c r="DD970" s="80"/>
      <c r="DE970" s="80"/>
      <c r="DF970" s="80"/>
      <c r="DG970" s="80"/>
      <c r="DH970" s="80"/>
      <c r="DI970" s="80"/>
      <c r="DJ970" s="80"/>
      <c r="DK970" s="80"/>
      <c r="DL970" s="80"/>
      <c r="DM970" s="80"/>
      <c r="DN970" s="80"/>
      <c r="DO970" s="80"/>
      <c r="DP970" s="80"/>
      <c r="DQ970" s="80"/>
      <c r="DR970" s="80"/>
      <c r="DS970" s="80"/>
      <c r="DT970" s="80"/>
      <c r="DU970" s="80"/>
      <c r="DV970" s="80"/>
      <c r="DW970" s="80"/>
      <c r="DX970" s="80"/>
      <c r="DY970" s="80"/>
      <c r="DZ970" s="80"/>
      <c r="EA970" s="80"/>
      <c r="EB970" s="80"/>
      <c r="EC970" s="80"/>
      <c r="ED970" s="80"/>
      <c r="EE970" s="80"/>
      <c r="EF970" s="80"/>
      <c r="EG970" s="80"/>
      <c r="EH970" s="80"/>
      <c r="EI970" s="80"/>
      <c r="EJ970" s="80"/>
      <c r="EK970" s="80"/>
      <c r="EL970" s="80"/>
      <c r="EM970" s="80"/>
      <c r="EN970" s="80"/>
      <c r="EO970" s="80"/>
      <c r="EP970" s="80"/>
      <c r="EQ970" s="80"/>
      <c r="ER970" s="80"/>
      <c r="ES970" s="80"/>
      <c r="ET970" s="80"/>
      <c r="EU970" s="80"/>
      <c r="EV970" s="80"/>
      <c r="EW970" s="80"/>
      <c r="EX970" s="80"/>
      <c r="EY970" s="80"/>
      <c r="EZ970" s="80"/>
      <c r="FA970" s="80"/>
      <c r="FB970" s="80"/>
      <c r="FC970" s="80"/>
      <c r="FD970" s="80"/>
      <c r="FE970" s="80"/>
      <c r="FF970" s="80"/>
      <c r="FG970" s="80"/>
      <c r="FH970" s="80"/>
      <c r="FI970" s="80"/>
      <c r="FJ970" s="80"/>
      <c r="FK970" s="80"/>
      <c r="FL970" s="80"/>
      <c r="FM970" s="80"/>
      <c r="FN970" s="80"/>
      <c r="FO970" s="80"/>
      <c r="FP970" s="80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80"/>
      <c r="GD970" s="80"/>
      <c r="GE970" s="80"/>
      <c r="GF970" s="80"/>
      <c r="GG970" s="80"/>
      <c r="GH970" s="80"/>
      <c r="GI970" s="80"/>
      <c r="GJ970" s="80"/>
      <c r="GK970" s="80"/>
      <c r="GL970" s="80"/>
      <c r="GM970" s="80"/>
      <c r="GN970" s="80"/>
      <c r="GO970" s="80"/>
      <c r="GP970" s="80"/>
      <c r="GQ970" s="80"/>
      <c r="GR970" s="80"/>
      <c r="GS970" s="80"/>
      <c r="GT970" s="80"/>
      <c r="GU970" s="80"/>
      <c r="GV970" s="80"/>
      <c r="GW970" s="80"/>
      <c r="GX970" s="80"/>
      <c r="GY970" s="80"/>
      <c r="GZ970" s="80"/>
      <c r="HA970" s="80"/>
      <c r="HB970" s="80"/>
      <c r="HC970" s="80"/>
      <c r="HD970" s="80"/>
      <c r="HE970" s="80"/>
      <c r="HF970" s="80"/>
      <c r="HG970" s="80"/>
      <c r="HH970" s="80"/>
      <c r="HI970" s="80"/>
      <c r="HJ970" s="80"/>
      <c r="HK970" s="80"/>
      <c r="HL970" s="80"/>
      <c r="HM970" s="80"/>
      <c r="HN970" s="80"/>
      <c r="HO970" s="80"/>
      <c r="HP970" s="80"/>
      <c r="HQ970" s="80"/>
      <c r="HR970" s="80"/>
      <c r="HS970" s="80"/>
      <c r="HT970" s="80"/>
      <c r="HU970" s="80"/>
      <c r="HV970" s="80"/>
      <c r="HW970" s="80"/>
      <c r="HX970" s="80"/>
      <c r="HY970" s="80"/>
      <c r="HZ970" s="80"/>
      <c r="IA970" s="80"/>
      <c r="IB970" s="80"/>
      <c r="IC970" s="80"/>
      <c r="ID970" s="80"/>
      <c r="IE970" s="80"/>
      <c r="IF970" s="80"/>
      <c r="IG970" s="80"/>
      <c r="IH970" s="80"/>
      <c r="II970" s="80"/>
      <c r="IJ970" s="80"/>
      <c r="IK970" s="80"/>
      <c r="IL970" s="80"/>
      <c r="IM970" s="80"/>
      <c r="IN970" s="80"/>
      <c r="IO970" s="80"/>
      <c r="IP970" s="80"/>
      <c r="IQ970" s="80"/>
      <c r="IR970" s="80"/>
      <c r="IS970" s="80"/>
      <c r="IT970" s="80"/>
      <c r="IU970" s="80"/>
      <c r="IV970" s="80"/>
      <c r="IW970" s="80"/>
      <c r="IX970" s="80"/>
      <c r="IY970" s="80"/>
      <c r="IZ970" s="80"/>
      <c r="JA970" s="80"/>
      <c r="JB970" s="80"/>
      <c r="JC970" s="80"/>
      <c r="JD970" s="80"/>
      <c r="JE970" s="80"/>
      <c r="JF970" s="80"/>
      <c r="JG970" s="80"/>
      <c r="JH970" s="80"/>
      <c r="JI970" s="80"/>
      <c r="JJ970" s="80"/>
      <c r="JK970" s="80"/>
      <c r="JL970" s="80"/>
      <c r="JM970" s="80"/>
      <c r="JN970" s="80"/>
      <c r="JO970" s="80"/>
      <c r="JP970" s="80"/>
      <c r="JQ970" s="80"/>
      <c r="JR970" s="80"/>
      <c r="JS970" s="80"/>
      <c r="JT970" s="80"/>
      <c r="JU970" s="80"/>
      <c r="JV970" s="80"/>
      <c r="JW970" s="80"/>
      <c r="JX970" s="80"/>
      <c r="JY970" s="80"/>
      <c r="JZ970" s="80"/>
      <c r="KA970" s="80"/>
      <c r="KB970" s="80"/>
      <c r="KC970" s="80"/>
      <c r="KD970" s="80"/>
      <c r="KE970" s="80"/>
      <c r="KF970" s="80"/>
      <c r="KG970" s="80"/>
      <c r="KH970" s="80"/>
      <c r="KI970" s="80"/>
      <c r="KJ970" s="80"/>
      <c r="KK970" s="80"/>
      <c r="KL970" s="80"/>
      <c r="KM970" s="80"/>
      <c r="KN970" s="80"/>
      <c r="KO970" s="80"/>
      <c r="KP970" s="80"/>
      <c r="KQ970" s="80"/>
      <c r="KR970" s="80"/>
      <c r="KS970" s="80"/>
      <c r="KT970" s="80"/>
      <c r="KU970" s="80"/>
      <c r="KV970" s="80"/>
      <c r="KW970" s="80"/>
      <c r="KX970" s="80"/>
      <c r="KY970" s="80"/>
      <c r="KZ970" s="80"/>
      <c r="LA970" s="80"/>
      <c r="LB970" s="80"/>
      <c r="LC970" s="80"/>
      <c r="LD970" s="80"/>
      <c r="LE970" s="80"/>
      <c r="LF970" s="80"/>
      <c r="LG970" s="80"/>
      <c r="LH970" s="80"/>
      <c r="LI970" s="80"/>
      <c r="LJ970" s="80"/>
      <c r="LK970" s="80"/>
      <c r="LL970" s="80"/>
      <c r="LM970" s="80"/>
      <c r="LN970" s="80"/>
      <c r="LO970" s="80"/>
      <c r="LP970" s="80"/>
      <c r="LQ970" s="80"/>
      <c r="LR970" s="80"/>
      <c r="LS970" s="80"/>
      <c r="LT970" s="80"/>
      <c r="LU970" s="80"/>
      <c r="LV970" s="80"/>
      <c r="LW970" s="80"/>
      <c r="LX970" s="80"/>
      <c r="LY970" s="80"/>
      <c r="LZ970" s="80"/>
      <c r="MA970" s="80"/>
      <c r="MB970" s="80"/>
      <c r="MC970" s="80"/>
      <c r="MD970" s="80"/>
      <c r="ME970" s="80"/>
      <c r="MF970" s="80"/>
      <c r="MG970" s="80"/>
      <c r="MH970" s="80"/>
      <c r="MI970" s="80"/>
      <c r="MJ970" s="80"/>
      <c r="MK970" s="80"/>
      <c r="ML970" s="80"/>
      <c r="MM970" s="80"/>
      <c r="MN970" s="80"/>
      <c r="MO970" s="80"/>
      <c r="MP970" s="80"/>
      <c r="MQ970" s="80"/>
      <c r="MR970" s="80"/>
      <c r="MS970" s="80"/>
      <c r="MT970" s="80"/>
      <c r="MU970" s="80"/>
      <c r="MV970" s="80"/>
      <c r="MW970" s="80"/>
      <c r="MX970" s="80"/>
      <c r="MY970" s="80"/>
      <c r="MZ970" s="80"/>
      <c r="NA970" s="80"/>
      <c r="NB970" s="80"/>
      <c r="NC970" s="80"/>
      <c r="ND970" s="80"/>
      <c r="NE970" s="80"/>
      <c r="NF970" s="80"/>
      <c r="NG970" s="80"/>
      <c r="NH970" s="80"/>
      <c r="NI970" s="80"/>
      <c r="NJ970" s="80"/>
      <c r="NK970" s="80"/>
      <c r="NL970" s="80"/>
      <c r="NM970" s="80"/>
      <c r="NN970" s="80"/>
      <c r="NO970" s="80"/>
      <c r="NP970" s="80"/>
      <c r="NQ970" s="80"/>
      <c r="NR970" s="80"/>
      <c r="NS970" s="80"/>
      <c r="NT970" s="80"/>
      <c r="NU970" s="80"/>
      <c r="NV970" s="80"/>
      <c r="NW970" s="80"/>
      <c r="NX970" s="80"/>
      <c r="NY970" s="80"/>
      <c r="NZ970" s="80"/>
      <c r="OA970" s="80"/>
      <c r="OB970" s="80"/>
      <c r="OC970" s="80"/>
      <c r="OD970" s="80"/>
      <c r="OE970" s="80"/>
      <c r="OF970" s="80"/>
      <c r="OG970" s="80"/>
      <c r="OH970" s="80"/>
      <c r="OI970" s="80"/>
      <c r="OJ970" s="80"/>
      <c r="OK970" s="80"/>
      <c r="OL970" s="80"/>
      <c r="OM970" s="80"/>
      <c r="ON970" s="80"/>
      <c r="OO970" s="80"/>
      <c r="OP970" s="80"/>
      <c r="OQ970" s="80"/>
      <c r="OR970" s="80"/>
      <c r="OS970" s="80"/>
      <c r="OT970" s="80"/>
      <c r="OU970" s="80"/>
      <c r="OV970" s="80"/>
      <c r="OW970" s="80"/>
      <c r="OX970" s="80"/>
      <c r="OY970" s="80"/>
      <c r="OZ970" s="80"/>
      <c r="PA970" s="80"/>
      <c r="PB970" s="80"/>
      <c r="PC970" s="80"/>
      <c r="PD970" s="80"/>
      <c r="PE970" s="80"/>
      <c r="PF970" s="80"/>
      <c r="PG970" s="80"/>
      <c r="PH970" s="80"/>
      <c r="PI970" s="80"/>
      <c r="PJ970" s="80"/>
      <c r="PK970" s="80"/>
      <c r="PL970" s="80"/>
      <c r="PM970" s="80"/>
      <c r="PN970" s="80"/>
      <c r="PO970" s="80"/>
      <c r="PP970" s="80"/>
      <c r="PQ970" s="80"/>
      <c r="PR970" s="80"/>
      <c r="PS970" s="80"/>
      <c r="PT970" s="80"/>
      <c r="PU970" s="80"/>
      <c r="PV970" s="80"/>
      <c r="PW970" s="80"/>
      <c r="PX970" s="80"/>
      <c r="PY970" s="80"/>
      <c r="PZ970" s="80"/>
      <c r="QA970" s="80"/>
      <c r="QB970" s="80"/>
      <c r="QC970" s="80"/>
      <c r="QD970" s="80"/>
      <c r="QE970" s="80"/>
      <c r="QF970" s="80"/>
      <c r="QG970" s="80"/>
      <c r="QH970" s="80"/>
      <c r="QI970" s="80"/>
      <c r="QJ970" s="80"/>
      <c r="QK970" s="80"/>
      <c r="QL970" s="80"/>
      <c r="QM970" s="80"/>
      <c r="QN970" s="80"/>
      <c r="QO970" s="80"/>
      <c r="QP970" s="80"/>
      <c r="QQ970" s="80"/>
      <c r="QR970" s="80"/>
      <c r="QS970" s="80"/>
      <c r="QT970" s="80"/>
      <c r="QU970" s="80"/>
      <c r="QV970" s="80"/>
      <c r="QW970" s="80"/>
      <c r="QX970" s="80"/>
      <c r="QY970" s="80"/>
      <c r="QZ970" s="80"/>
      <c r="RA970" s="80"/>
      <c r="RB970" s="80"/>
      <c r="RC970" s="80"/>
      <c r="RD970" s="80"/>
      <c r="RE970" s="80"/>
      <c r="RF970" s="80"/>
      <c r="RG970" s="80"/>
      <c r="RH970" s="80"/>
      <c r="RI970" s="80"/>
      <c r="RJ970" s="80"/>
      <c r="RK970" s="80"/>
      <c r="RL970" s="80"/>
      <c r="RM970" s="80"/>
      <c r="RN970" s="80"/>
      <c r="RO970" s="80"/>
      <c r="RP970" s="80"/>
      <c r="RQ970" s="80"/>
      <c r="RR970" s="80"/>
      <c r="RS970" s="80"/>
      <c r="RT970" s="80"/>
      <c r="RU970" s="80"/>
      <c r="RV970" s="80"/>
      <c r="RW970" s="80"/>
      <c r="RX970" s="80"/>
      <c r="RY970" s="80"/>
      <c r="RZ970" s="80"/>
      <c r="SA970" s="80"/>
      <c r="SB970" s="80"/>
      <c r="SC970" s="80"/>
      <c r="SD970" s="80"/>
      <c r="SE970" s="80"/>
      <c r="SF970" s="80"/>
      <c r="SG970" s="80"/>
      <c r="SH970" s="80"/>
      <c r="SI970" s="80"/>
      <c r="SJ970" s="80"/>
      <c r="SK970" s="80"/>
      <c r="SL970" s="80"/>
      <c r="SM970" s="80"/>
      <c r="SN970" s="80"/>
      <c r="SO970" s="80"/>
      <c r="SP970" s="80"/>
      <c r="SQ970" s="80"/>
      <c r="SR970" s="80"/>
      <c r="SS970" s="80"/>
      <c r="ST970" s="80"/>
      <c r="SU970" s="80"/>
      <c r="SV970" s="80"/>
      <c r="SW970" s="80"/>
      <c r="SX970" s="80"/>
      <c r="SY970" s="80"/>
      <c r="SZ970" s="80"/>
      <c r="TA970" s="80"/>
      <c r="TB970" s="80"/>
      <c r="TC970" s="80"/>
      <c r="TD970" s="80"/>
      <c r="TE970" s="80"/>
      <c r="TF970" s="80"/>
      <c r="TG970" s="80"/>
      <c r="TH970" s="80"/>
      <c r="TI970" s="80"/>
      <c r="TJ970" s="80"/>
      <c r="TK970" s="80"/>
      <c r="TL970" s="80"/>
      <c r="TM970" s="80"/>
      <c r="TN970" s="80"/>
      <c r="TO970" s="80"/>
      <c r="TP970" s="80"/>
      <c r="TQ970" s="80"/>
      <c r="TR970" s="80"/>
      <c r="TS970" s="80"/>
      <c r="TT970" s="80"/>
      <c r="TU970" s="80"/>
      <c r="TV970" s="80"/>
      <c r="TW970" s="80"/>
      <c r="TX970" s="80"/>
      <c r="TY970" s="80"/>
      <c r="TZ970" s="80"/>
      <c r="UA970" s="80"/>
      <c r="UB970" s="80"/>
      <c r="UC970" s="80"/>
      <c r="UD970" s="80"/>
      <c r="UE970" s="80"/>
      <c r="UF970" s="80"/>
      <c r="UG970" s="80"/>
      <c r="UH970" s="80"/>
      <c r="UI970" s="80"/>
      <c r="UJ970" s="80"/>
      <c r="UK970" s="80"/>
      <c r="UL970" s="80"/>
      <c r="UM970" s="80"/>
      <c r="UN970" s="80"/>
      <c r="UO970" s="80"/>
      <c r="UP970" s="80"/>
      <c r="UQ970" s="80"/>
      <c r="UR970" s="80"/>
      <c r="US970" s="80"/>
      <c r="UT970" s="80"/>
      <c r="UU970" s="80"/>
      <c r="UV970" s="80"/>
      <c r="UW970" s="80"/>
      <c r="UX970" s="80"/>
      <c r="UY970" s="80"/>
      <c r="UZ970" s="80"/>
      <c r="VA970" s="80"/>
      <c r="VB970" s="80"/>
      <c r="VC970" s="80"/>
      <c r="VD970" s="80"/>
      <c r="VE970" s="80"/>
      <c r="VF970" s="80"/>
      <c r="VG970" s="80"/>
      <c r="VH970" s="80"/>
      <c r="VI970" s="80"/>
      <c r="VJ970" s="80"/>
      <c r="VK970" s="80"/>
      <c r="VL970" s="80"/>
      <c r="VM970" s="80"/>
      <c r="VN970" s="80"/>
      <c r="VO970" s="80"/>
      <c r="VP970" s="80"/>
      <c r="VQ970" s="80"/>
      <c r="VR970" s="80"/>
      <c r="VS970" s="80"/>
      <c r="VT970" s="80"/>
      <c r="VU970" s="80"/>
      <c r="VV970" s="80"/>
      <c r="VW970" s="80"/>
      <c r="VX970" s="80"/>
      <c r="VY970" s="80"/>
      <c r="VZ970" s="80"/>
      <c r="WA970" s="80"/>
      <c r="WB970" s="80"/>
      <c r="WC970" s="80"/>
      <c r="WD970" s="80"/>
      <c r="WE970" s="80"/>
      <c r="WF970" s="80"/>
      <c r="WG970" s="80"/>
      <c r="WH970" s="80"/>
      <c r="WI970" s="80"/>
      <c r="WJ970" s="80"/>
      <c r="WK970" s="80"/>
      <c r="WL970" s="80"/>
      <c r="WM970" s="80"/>
      <c r="WN970" s="80"/>
      <c r="WO970" s="80"/>
      <c r="WP970" s="80"/>
      <c r="WQ970" s="80"/>
      <c r="WR970" s="80"/>
      <c r="WS970" s="80"/>
      <c r="WT970" s="80"/>
      <c r="WU970" s="80"/>
      <c r="WV970" s="80"/>
      <c r="WW970" s="80"/>
      <c r="WX970" s="80"/>
      <c r="WY970" s="80"/>
      <c r="WZ970" s="80"/>
      <c r="XA970" s="80"/>
      <c r="XB970" s="80"/>
      <c r="XC970" s="80"/>
      <c r="XD970" s="80"/>
      <c r="XE970" s="80"/>
      <c r="XF970" s="80"/>
      <c r="XG970" s="80"/>
      <c r="XH970" s="80"/>
      <c r="XI970" s="80"/>
      <c r="XJ970" s="80"/>
      <c r="XK970" s="80"/>
      <c r="XL970" s="80"/>
      <c r="XM970" s="80"/>
      <c r="XN970" s="80"/>
      <c r="XO970" s="80"/>
      <c r="XP970" s="80"/>
      <c r="XQ970" s="80"/>
      <c r="XR970" s="80"/>
      <c r="XS970" s="80"/>
      <c r="XT970" s="80"/>
      <c r="XU970" s="80"/>
      <c r="XV970" s="80"/>
      <c r="XW970" s="80"/>
      <c r="XX970" s="80"/>
      <c r="XY970" s="80"/>
      <c r="XZ970" s="80"/>
      <c r="YA970" s="80"/>
      <c r="YB970" s="80"/>
      <c r="YC970" s="80"/>
      <c r="YD970" s="80"/>
      <c r="YE970" s="80"/>
      <c r="YF970" s="80"/>
      <c r="YG970" s="80"/>
      <c r="YH970" s="80"/>
      <c r="YI970" s="80"/>
      <c r="YJ970" s="80"/>
      <c r="YK970" s="80"/>
      <c r="YL970" s="80"/>
      <c r="YM970" s="80"/>
      <c r="YN970" s="80"/>
      <c r="YO970" s="80"/>
      <c r="YP970" s="80"/>
      <c r="YQ970" s="80"/>
      <c r="YR970" s="80"/>
      <c r="YS970" s="80"/>
      <c r="YT970" s="80"/>
      <c r="YU970" s="80"/>
      <c r="YV970" s="80"/>
      <c r="YW970" s="80"/>
      <c r="YX970" s="80"/>
      <c r="YY970" s="80"/>
      <c r="YZ970" s="80"/>
      <c r="ZA970" s="80"/>
      <c r="ZB970" s="80"/>
      <c r="ZC970" s="80"/>
      <c r="ZD970" s="80"/>
      <c r="ZE970" s="80"/>
      <c r="ZF970" s="80"/>
      <c r="ZG970" s="80"/>
      <c r="ZH970" s="80"/>
      <c r="ZI970" s="80"/>
      <c r="ZJ970" s="80"/>
      <c r="ZK970" s="80"/>
      <c r="ZL970" s="80"/>
      <c r="ZM970" s="80"/>
      <c r="ZN970" s="80"/>
      <c r="ZO970" s="80"/>
      <c r="ZP970" s="80"/>
      <c r="ZQ970" s="80"/>
      <c r="ZR970" s="80"/>
      <c r="ZS970" s="80"/>
      <c r="ZT970" s="80"/>
      <c r="ZU970" s="80"/>
      <c r="ZV970" s="80"/>
      <c r="ZW970" s="80"/>
      <c r="ZX970" s="80"/>
      <c r="ZY970" s="80"/>
      <c r="ZZ970" s="80"/>
      <c r="AAA970" s="80"/>
      <c r="AAB970" s="80"/>
      <c r="AAC970" s="80"/>
      <c r="AAD970" s="80"/>
      <c r="AAE970" s="80"/>
      <c r="AAF970" s="80"/>
      <c r="AAG970" s="80"/>
      <c r="AAH970" s="80"/>
      <c r="AAI970" s="80"/>
      <c r="AAJ970" s="80"/>
      <c r="AAK970" s="80"/>
      <c r="AAL970" s="80"/>
      <c r="AAM970" s="80"/>
      <c r="AAN970" s="80"/>
      <c r="AAO970" s="80"/>
      <c r="AAP970" s="80"/>
      <c r="AAQ970" s="80"/>
      <c r="AAR970" s="80"/>
      <c r="AAS970" s="80"/>
      <c r="AAT970" s="80"/>
      <c r="AAU970" s="80"/>
      <c r="AAV970" s="80"/>
      <c r="AAW970" s="80"/>
      <c r="AAX970" s="80"/>
      <c r="AAY970" s="80"/>
      <c r="AAZ970" s="80"/>
      <c r="ABA970" s="80"/>
      <c r="ABB970" s="80"/>
      <c r="ABC970" s="80"/>
      <c r="ABD970" s="80"/>
      <c r="ABE970" s="80"/>
      <c r="ABF970" s="80"/>
      <c r="ABG970" s="80"/>
      <c r="ABH970" s="80"/>
      <c r="ABI970" s="80"/>
      <c r="ABJ970" s="80"/>
      <c r="ABK970" s="80"/>
      <c r="ABL970" s="80"/>
      <c r="ABM970" s="80"/>
      <c r="ABN970" s="80"/>
      <c r="ABO970" s="80"/>
      <c r="ABP970" s="80"/>
      <c r="ABQ970" s="80"/>
      <c r="ABR970" s="80"/>
      <c r="ABS970" s="80"/>
      <c r="ABT970" s="80"/>
      <c r="ABU970" s="80"/>
      <c r="ABV970" s="80"/>
      <c r="ABW970" s="80"/>
      <c r="ABX970" s="80"/>
      <c r="ABY970" s="80"/>
      <c r="ABZ970" s="80"/>
      <c r="ACA970" s="80"/>
      <c r="ACB970" s="80"/>
      <c r="ACC970" s="80"/>
      <c r="ACD970" s="80"/>
      <c r="ACE970" s="80"/>
      <c r="ACF970" s="80"/>
      <c r="ACG970" s="80"/>
      <c r="ACH970" s="80"/>
      <c r="ACI970" s="80"/>
      <c r="ACJ970" s="80"/>
      <c r="ACK970" s="80"/>
      <c r="ACL970" s="80"/>
      <c r="ACM970" s="80"/>
      <c r="ACN970" s="80"/>
      <c r="ACO970" s="80"/>
      <c r="ACP970" s="80"/>
      <c r="ACQ970" s="80"/>
      <c r="ACR970" s="80"/>
      <c r="ACS970" s="80"/>
      <c r="ACT970" s="80"/>
      <c r="ACU970" s="80"/>
      <c r="ACV970" s="80"/>
      <c r="ACW970" s="80"/>
      <c r="ACX970" s="80"/>
      <c r="ACY970" s="80"/>
      <c r="ACZ970" s="80"/>
      <c r="ADA970" s="80"/>
      <c r="ADB970" s="80"/>
      <c r="ADC970" s="80"/>
      <c r="ADD970" s="80"/>
      <c r="ADE970" s="80"/>
      <c r="ADF970" s="80"/>
      <c r="ADG970" s="80"/>
      <c r="ADH970" s="80"/>
      <c r="ADI970" s="80"/>
      <c r="ADJ970" s="80"/>
      <c r="ADK970" s="80"/>
      <c r="ADL970" s="80"/>
      <c r="ADM970" s="80"/>
      <c r="ADN970" s="80"/>
      <c r="ADO970" s="80"/>
      <c r="ADP970" s="80"/>
      <c r="ADQ970" s="80"/>
      <c r="ADR970" s="80"/>
      <c r="ADS970" s="80"/>
      <c r="ADT970" s="80"/>
      <c r="ADU970" s="80"/>
      <c r="ADV970" s="80"/>
      <c r="ADW970" s="80"/>
      <c r="ADX970" s="80"/>
      <c r="ADY970" s="80"/>
      <c r="ADZ970" s="80"/>
      <c r="AEA970" s="80"/>
      <c r="AEB970" s="80"/>
      <c r="AEC970" s="80"/>
      <c r="AED970" s="80"/>
      <c r="AEE970" s="80"/>
      <c r="AEF970" s="80"/>
      <c r="AEG970" s="80"/>
      <c r="AEH970" s="80"/>
      <c r="AEI970" s="80"/>
      <c r="AEJ970" s="80"/>
      <c r="AEK970" s="80"/>
      <c r="AEL970" s="80"/>
      <c r="AEM970" s="80"/>
      <c r="AEN970" s="80"/>
      <c r="AEO970" s="80"/>
      <c r="AEP970" s="80"/>
      <c r="AEQ970" s="80"/>
      <c r="AER970" s="80"/>
      <c r="AES970" s="80"/>
      <c r="AET970" s="80"/>
      <c r="AEU970" s="80"/>
      <c r="AEV970" s="80"/>
      <c r="AEW970" s="80"/>
      <c r="AEX970" s="80"/>
      <c r="AEY970" s="80"/>
      <c r="AEZ970" s="80"/>
      <c r="AFA970" s="80"/>
      <c r="AFB970" s="80"/>
      <c r="AFC970" s="80"/>
      <c r="AFD970" s="80"/>
      <c r="AFE970" s="80"/>
      <c r="AFF970" s="80"/>
      <c r="AFG970" s="80"/>
      <c r="AFH970" s="80"/>
      <c r="AFI970" s="80"/>
      <c r="AFJ970" s="80"/>
      <c r="AFK970" s="80"/>
      <c r="AFL970" s="80"/>
      <c r="AFM970" s="80"/>
      <c r="AFN970" s="80"/>
      <c r="AFO970" s="80"/>
      <c r="AFP970" s="80"/>
      <c r="AFQ970" s="80"/>
      <c r="AFR970" s="80"/>
      <c r="AFS970" s="80"/>
      <c r="AFT970" s="80"/>
      <c r="AFU970" s="80"/>
      <c r="AFV970" s="80"/>
      <c r="AFW970" s="80"/>
      <c r="AFX970" s="80"/>
      <c r="AFY970" s="80"/>
      <c r="AFZ970" s="80"/>
      <c r="AGA970" s="80"/>
      <c r="AGB970" s="80"/>
      <c r="AGC970" s="80"/>
      <c r="AGD970" s="80"/>
      <c r="AGE970" s="80"/>
      <c r="AGF970" s="80"/>
      <c r="AGG970" s="80"/>
      <c r="AGH970" s="80"/>
      <c r="AGI970" s="80"/>
      <c r="AGJ970" s="80"/>
      <c r="AGK970" s="80"/>
      <c r="AGL970" s="80"/>
      <c r="AGM970" s="80"/>
      <c r="AGN970" s="80"/>
      <c r="AGO970" s="80"/>
      <c r="AGP970" s="80"/>
      <c r="AGQ970" s="80"/>
      <c r="AGR970" s="80"/>
      <c r="AGS970" s="80"/>
      <c r="AGT970" s="80"/>
      <c r="AGU970" s="80"/>
      <c r="AGV970" s="80"/>
      <c r="AGW970" s="80"/>
      <c r="AGX970" s="80"/>
      <c r="AGY970" s="80"/>
      <c r="AGZ970" s="80"/>
      <c r="AHA970" s="80"/>
      <c r="AHB970" s="80"/>
      <c r="AHC970" s="80"/>
      <c r="AHD970" s="80"/>
      <c r="AHE970" s="80"/>
      <c r="AHF970" s="80"/>
      <c r="AHG970" s="80"/>
      <c r="AHH970" s="80"/>
      <c r="AHI970" s="80"/>
      <c r="AHJ970" s="80"/>
      <c r="AHK970" s="80"/>
      <c r="AHL970" s="80"/>
      <c r="AHM970" s="80"/>
      <c r="AHN970" s="80"/>
      <c r="AHO970" s="80"/>
      <c r="AHP970" s="80"/>
      <c r="AHQ970" s="80"/>
      <c r="AHR970" s="80"/>
      <c r="AHS970" s="80"/>
      <c r="AHT970" s="80"/>
      <c r="AHU970" s="80"/>
      <c r="AHV970" s="80"/>
      <c r="AHW970" s="80"/>
      <c r="AHX970" s="80"/>
      <c r="AHY970" s="80"/>
      <c r="AHZ970" s="80"/>
      <c r="AIA970" s="80"/>
      <c r="AIB970" s="80"/>
      <c r="AIC970" s="80"/>
      <c r="AID970" s="80"/>
      <c r="AIE970" s="80"/>
      <c r="AIF970" s="80"/>
      <c r="AIG970" s="80"/>
      <c r="AIH970" s="80"/>
      <c r="AII970" s="80"/>
      <c r="AIJ970" s="80"/>
      <c r="AIK970" s="80"/>
      <c r="AIL970" s="80"/>
      <c r="AIM970" s="80"/>
      <c r="AIN970" s="80"/>
      <c r="AIO970" s="80"/>
      <c r="AIP970" s="80"/>
      <c r="AIQ970" s="80"/>
      <c r="AIR970" s="80"/>
      <c r="AIS970" s="80"/>
      <c r="AIT970" s="80"/>
      <c r="AIU970" s="80"/>
      <c r="AIV970" s="80"/>
      <c r="AIW970" s="80"/>
      <c r="AIX970" s="80"/>
      <c r="AIY970" s="80"/>
      <c r="AIZ970" s="80"/>
      <c r="AJA970" s="80"/>
      <c r="AJB970" s="80"/>
      <c r="AJC970" s="80"/>
      <c r="AJD970" s="80"/>
      <c r="AJE970" s="80"/>
      <c r="AJF970" s="80"/>
      <c r="AJG970" s="80"/>
      <c r="AJH970" s="80"/>
      <c r="AJI970" s="80"/>
      <c r="AJJ970" s="80"/>
      <c r="AJK970" s="80"/>
      <c r="AJL970" s="80"/>
      <c r="AJM970" s="80"/>
      <c r="AJN970" s="80"/>
      <c r="AJO970" s="80"/>
      <c r="AJP970" s="80"/>
      <c r="AJQ970" s="80"/>
      <c r="AJR970" s="80"/>
      <c r="AJS970" s="80"/>
      <c r="AJT970" s="80"/>
      <c r="AJU970" s="80"/>
      <c r="AJV970" s="80"/>
      <c r="AJW970" s="80"/>
      <c r="AJX970" s="80"/>
      <c r="AJY970" s="80"/>
      <c r="AJZ970" s="80"/>
      <c r="AKA970" s="80"/>
      <c r="AKB970" s="80"/>
      <c r="AKC970" s="80"/>
      <c r="AKD970" s="80"/>
      <c r="AKE970" s="80"/>
      <c r="AKF970" s="80"/>
      <c r="AKG970" s="80"/>
      <c r="AKH970" s="80"/>
      <c r="AKI970" s="80"/>
      <c r="AKJ970" s="80"/>
      <c r="AKK970" s="80"/>
      <c r="AKL970" s="80"/>
      <c r="AKM970" s="80"/>
      <c r="AKN970" s="80"/>
      <c r="AKO970" s="80"/>
      <c r="AKP970" s="80"/>
      <c r="AKQ970" s="80"/>
      <c r="AKR970" s="80"/>
      <c r="AKS970" s="80"/>
      <c r="AKT970" s="80"/>
      <c r="AKU970" s="80"/>
      <c r="AKV970" s="80"/>
      <c r="AKW970" s="80"/>
      <c r="AKX970" s="80"/>
      <c r="AKY970" s="80"/>
      <c r="AKZ970" s="80"/>
      <c r="ALA970" s="80"/>
      <c r="ALB970" s="80"/>
      <c r="ALC970" s="80"/>
      <c r="ALD970" s="80"/>
      <c r="ALE970" s="80"/>
      <c r="ALF970" s="80"/>
      <c r="ALG970" s="80"/>
      <c r="ALH970" s="80"/>
      <c r="ALI970" s="80"/>
      <c r="ALJ970" s="80"/>
      <c r="ALK970" s="80"/>
      <c r="ALL970" s="80"/>
      <c r="ALM970" s="80"/>
      <c r="ALN970" s="80"/>
      <c r="ALO970" s="80"/>
      <c r="ALP970" s="80"/>
      <c r="ALQ970" s="80"/>
      <c r="ALR970" s="80"/>
      <c r="ALS970" s="80"/>
      <c r="ALT970" s="80"/>
      <c r="ALU970" s="80"/>
      <c r="ALV970" s="80"/>
      <c r="ALW970" s="80"/>
      <c r="ALX970" s="80"/>
      <c r="ALY970" s="80"/>
      <c r="ALZ970" s="80"/>
      <c r="AMA970" s="80"/>
      <c r="AMB970" s="80"/>
      <c r="AMC970" s="80"/>
      <c r="AMD970" s="80"/>
      <c r="AME970" s="80"/>
      <c r="AMF970" s="80"/>
      <c r="AMG970" s="80"/>
      <c r="AMH970" s="80"/>
      <c r="AMI970" s="80"/>
      <c r="AMJ970" s="80"/>
      <c r="AMK970" s="80"/>
      <c r="AML970" s="80"/>
      <c r="AMM970" s="80"/>
      <c r="AMN970" s="80"/>
      <c r="AMO970" s="80"/>
      <c r="AMP970" s="80"/>
      <c r="AMQ970" s="80"/>
      <c r="AMR970" s="80"/>
      <c r="AMS970" s="80"/>
      <c r="AMT970" s="80"/>
      <c r="AMU970" s="80"/>
      <c r="AMV970" s="80"/>
      <c r="AMW970" s="80"/>
      <c r="AMX970" s="80"/>
      <c r="AMY970" s="80"/>
      <c r="AMZ970" s="80"/>
      <c r="ANA970" s="80"/>
      <c r="ANB970" s="80"/>
      <c r="ANC970" s="80"/>
      <c r="AND970" s="80"/>
      <c r="ANE970" s="80"/>
      <c r="ANF970" s="80"/>
      <c r="ANG970" s="80"/>
      <c r="ANH970" s="80"/>
      <c r="ANI970" s="80"/>
      <c r="ANJ970" s="80"/>
      <c r="ANK970" s="80"/>
      <c r="ANL970" s="80"/>
      <c r="ANM970" s="80"/>
      <c r="ANN970" s="80"/>
      <c r="ANO970" s="80"/>
      <c r="ANP970" s="80"/>
      <c r="ANQ970" s="80"/>
      <c r="ANR970" s="80"/>
      <c r="ANS970" s="80"/>
      <c r="ANT970" s="80"/>
      <c r="ANU970" s="80"/>
      <c r="ANV970" s="80"/>
      <c r="ANW970" s="80"/>
      <c r="ANX970" s="80"/>
      <c r="ANY970" s="80"/>
      <c r="ANZ970" s="80"/>
      <c r="AOA970" s="80"/>
      <c r="AOB970" s="80"/>
      <c r="AOC970" s="80"/>
      <c r="AOD970" s="80"/>
      <c r="AOE970" s="80"/>
      <c r="AOF970" s="80"/>
      <c r="AOG970" s="80"/>
      <c r="AOH970" s="80"/>
      <c r="AOI970" s="80"/>
      <c r="AOJ970" s="80"/>
      <c r="AOK970" s="80"/>
      <c r="AOL970" s="80"/>
      <c r="AOM970" s="80"/>
      <c r="AON970" s="80"/>
      <c r="AOO970" s="80"/>
      <c r="AOP970" s="80"/>
      <c r="AOQ970" s="80"/>
      <c r="AOR970" s="80"/>
      <c r="AOS970" s="80"/>
      <c r="AOT970" s="80"/>
      <c r="AOU970" s="80"/>
      <c r="AOV970" s="80"/>
      <c r="AOW970" s="80"/>
      <c r="AOX970" s="80"/>
      <c r="AOY970" s="80"/>
      <c r="AOZ970" s="80"/>
      <c r="APA970" s="80"/>
      <c r="APB970" s="80"/>
      <c r="APC970" s="80"/>
      <c r="APD970" s="80"/>
      <c r="APE970" s="80"/>
      <c r="APF970" s="80"/>
      <c r="APG970" s="80"/>
      <c r="APH970" s="80"/>
      <c r="API970" s="80"/>
      <c r="APJ970" s="80"/>
      <c r="APK970" s="80"/>
      <c r="APL970" s="80"/>
      <c r="APM970" s="80"/>
      <c r="APN970" s="80"/>
      <c r="APO970" s="80"/>
      <c r="APP970" s="80"/>
      <c r="APQ970" s="80"/>
      <c r="APR970" s="80"/>
      <c r="APS970" s="80"/>
      <c r="APT970" s="80"/>
      <c r="APU970" s="80"/>
      <c r="APV970" s="80"/>
      <c r="APW970" s="80"/>
      <c r="APX970" s="80"/>
      <c r="APY970" s="80"/>
      <c r="APZ970" s="80"/>
      <c r="AQA970" s="80"/>
      <c r="AQB970" s="80"/>
      <c r="AQC970" s="80"/>
      <c r="AQD970" s="80"/>
      <c r="AQE970" s="80"/>
      <c r="AQF970" s="80"/>
      <c r="AQG970" s="80"/>
      <c r="AQH970" s="80"/>
      <c r="AQI970" s="80"/>
      <c r="AQJ970" s="80"/>
      <c r="AQK970" s="80"/>
      <c r="AQL970" s="80"/>
      <c r="AQM970" s="80"/>
      <c r="AQN970" s="80"/>
      <c r="AQO970" s="80"/>
      <c r="AQP970" s="80"/>
      <c r="AQQ970" s="80"/>
      <c r="AQR970" s="80"/>
      <c r="AQS970" s="80"/>
      <c r="AQT970" s="80"/>
      <c r="AQU970" s="80"/>
      <c r="AQV970" s="80"/>
      <c r="AQW970" s="80"/>
      <c r="AQX970" s="80"/>
      <c r="AQY970" s="80"/>
      <c r="AQZ970" s="80"/>
      <c r="ARA970" s="80"/>
      <c r="ARB970" s="80"/>
      <c r="ARC970" s="80"/>
      <c r="ARD970" s="80"/>
      <c r="ARE970" s="80"/>
      <c r="ARF970" s="80"/>
      <c r="ARG970" s="80"/>
      <c r="ARH970" s="80"/>
      <c r="ARI970" s="80"/>
      <c r="ARJ970" s="80"/>
      <c r="ARK970" s="80"/>
      <c r="ARL970" s="80"/>
      <c r="ARM970" s="80"/>
      <c r="ARN970" s="80"/>
      <c r="ARO970" s="80"/>
      <c r="ARP970" s="80"/>
      <c r="ARQ970" s="80"/>
      <c r="ARR970" s="80"/>
      <c r="ARS970" s="80"/>
      <c r="ART970" s="80"/>
      <c r="ARU970" s="80"/>
      <c r="ARV970" s="80"/>
      <c r="ARW970" s="80"/>
      <c r="ARX970" s="80"/>
      <c r="ARY970" s="80"/>
      <c r="ARZ970" s="80"/>
      <c r="ASA970" s="80"/>
      <c r="ASB970" s="80"/>
      <c r="ASC970" s="80"/>
      <c r="ASD970" s="80"/>
      <c r="ASE970" s="80"/>
      <c r="ASF970" s="80"/>
      <c r="ASG970" s="80"/>
      <c r="ASH970" s="80"/>
      <c r="ASI970" s="80"/>
      <c r="ASJ970" s="80"/>
      <c r="ASK970" s="80"/>
      <c r="ASL970" s="80"/>
      <c r="ASM970" s="80"/>
      <c r="ASN970" s="80"/>
      <c r="ASO970" s="80"/>
      <c r="ASP970" s="80"/>
      <c r="ASQ970" s="80"/>
      <c r="ASR970" s="80"/>
      <c r="ASS970" s="80"/>
      <c r="AST970" s="80"/>
      <c r="ASU970" s="80"/>
      <c r="ASV970" s="80"/>
      <c r="ASW970" s="80"/>
      <c r="ASX970" s="80"/>
      <c r="ASY970" s="80"/>
      <c r="ASZ970" s="80"/>
      <c r="ATA970" s="80"/>
      <c r="ATB970" s="80"/>
      <c r="ATC970" s="80"/>
      <c r="ATD970" s="80"/>
      <c r="ATE970" s="80"/>
      <c r="ATF970" s="80"/>
      <c r="ATG970" s="80"/>
      <c r="ATH970" s="80"/>
      <c r="ATI970" s="80"/>
      <c r="ATJ970" s="80"/>
      <c r="ATK970" s="80"/>
      <c r="ATL970" s="80"/>
      <c r="ATM970" s="80"/>
      <c r="ATN970" s="80"/>
      <c r="ATO970" s="80"/>
      <c r="ATP970" s="80"/>
      <c r="ATQ970" s="80"/>
      <c r="ATR970" s="80"/>
      <c r="ATS970" s="80"/>
      <c r="ATT970" s="80"/>
      <c r="ATU970" s="80"/>
      <c r="ATV970" s="80"/>
      <c r="ATW970" s="80"/>
      <c r="ATX970" s="80"/>
      <c r="ATY970" s="80"/>
      <c r="ATZ970" s="80"/>
      <c r="AUA970" s="80"/>
      <c r="AUB970" s="80"/>
      <c r="AUC970" s="80"/>
      <c r="AUD970" s="80"/>
      <c r="AUE970" s="80"/>
      <c r="AUF970" s="80"/>
      <c r="AUG970" s="80"/>
      <c r="AUH970" s="80"/>
      <c r="AUI970" s="80"/>
      <c r="AUJ970" s="80"/>
      <c r="AUK970" s="80"/>
      <c r="AUL970" s="80"/>
      <c r="AUM970" s="80"/>
      <c r="AUN970" s="80"/>
      <c r="AUO970" s="80"/>
      <c r="AUP970" s="80"/>
      <c r="AUQ970" s="80"/>
      <c r="AUR970" s="80"/>
      <c r="AUS970" s="80"/>
      <c r="AUT970" s="80"/>
      <c r="AUU970" s="80"/>
      <c r="AUV970" s="80"/>
      <c r="AUW970" s="80"/>
      <c r="AUX970" s="80"/>
      <c r="AUY970" s="80"/>
      <c r="AUZ970" s="80"/>
      <c r="AVA970" s="80"/>
      <c r="AVB970" s="80"/>
      <c r="AVC970" s="80"/>
      <c r="AVD970" s="80"/>
      <c r="AVE970" s="80"/>
      <c r="AVF970" s="80"/>
      <c r="AVG970" s="80"/>
      <c r="AVH970" s="80"/>
      <c r="AVI970" s="80"/>
      <c r="AVJ970" s="80"/>
      <c r="AVK970" s="80"/>
      <c r="AVL970" s="80"/>
      <c r="AVM970" s="80"/>
      <c r="AVN970" s="80"/>
      <c r="AVO970" s="80"/>
      <c r="AVP970" s="80"/>
      <c r="AVQ970" s="80"/>
      <c r="AVR970" s="80"/>
      <c r="AVS970" s="80"/>
      <c r="AVT970" s="80"/>
      <c r="AVU970" s="80"/>
      <c r="AVV970" s="80"/>
      <c r="AVW970" s="80"/>
      <c r="AVX970" s="80"/>
      <c r="AVY970" s="80"/>
      <c r="AVZ970" s="80"/>
      <c r="AWA970" s="80"/>
      <c r="AWB970" s="80"/>
      <c r="AWC970" s="80"/>
      <c r="AWD970" s="80"/>
      <c r="AWE970" s="80"/>
      <c r="AWF970" s="80"/>
      <c r="AWG970" s="80"/>
      <c r="AWH970" s="80"/>
      <c r="AWI970" s="80"/>
      <c r="AWJ970" s="80"/>
      <c r="AWK970" s="80"/>
      <c r="AWL970" s="80"/>
      <c r="AWM970" s="80"/>
      <c r="AWN970" s="80"/>
      <c r="AWO970" s="80"/>
      <c r="AWP970" s="80"/>
      <c r="AWQ970" s="80"/>
      <c r="AWR970" s="80"/>
      <c r="AWS970" s="80"/>
      <c r="AWT970" s="80"/>
      <c r="AWU970" s="80"/>
      <c r="AWV970" s="80"/>
      <c r="AWW970" s="80"/>
      <c r="AWX970" s="80"/>
      <c r="AWY970" s="80"/>
      <c r="AWZ970" s="80"/>
      <c r="AXA970" s="80"/>
      <c r="AXB970" s="80"/>
      <c r="AXC970" s="80"/>
      <c r="AXD970" s="80"/>
      <c r="AXE970" s="80"/>
      <c r="AXF970" s="80"/>
      <c r="AXG970" s="80"/>
      <c r="AXH970" s="80"/>
      <c r="AXI970" s="80"/>
      <c r="AXJ970" s="80"/>
      <c r="AXK970" s="80"/>
      <c r="AXL970" s="80"/>
      <c r="AXM970" s="80"/>
      <c r="AXN970" s="80"/>
      <c r="AXO970" s="80"/>
      <c r="AXP970" s="80"/>
      <c r="AXQ970" s="80"/>
      <c r="AXR970" s="80"/>
      <c r="AXS970" s="80"/>
      <c r="AXT970" s="80"/>
      <c r="AXU970" s="80"/>
      <c r="AXV970" s="80"/>
      <c r="AXW970" s="80"/>
      <c r="AXX970" s="80"/>
      <c r="AXY970" s="80"/>
      <c r="AXZ970" s="80"/>
      <c r="AYA970" s="80"/>
      <c r="AYB970" s="80"/>
      <c r="AYC970" s="80"/>
      <c r="AYD970" s="80"/>
      <c r="AYE970" s="80"/>
      <c r="AYF970" s="80"/>
      <c r="AYG970" s="80"/>
      <c r="AYH970" s="80"/>
      <c r="AYI970" s="80"/>
      <c r="AYJ970" s="80"/>
      <c r="AYK970" s="80"/>
      <c r="AYL970" s="80"/>
      <c r="AYM970" s="80"/>
      <c r="AYN970" s="80"/>
      <c r="AYO970" s="80"/>
      <c r="AYP970" s="80"/>
      <c r="AYQ970" s="80"/>
      <c r="AYR970" s="80"/>
      <c r="AYS970" s="80"/>
      <c r="AYT970" s="80"/>
      <c r="AYU970" s="80"/>
      <c r="AYV970" s="80"/>
      <c r="AYW970" s="80"/>
      <c r="AYX970" s="80"/>
      <c r="AYY970" s="80"/>
      <c r="AYZ970" s="80"/>
      <c r="AZA970" s="80"/>
      <c r="AZB970" s="80"/>
      <c r="AZC970" s="80"/>
      <c r="AZD970" s="80"/>
      <c r="AZE970" s="80"/>
      <c r="AZF970" s="80"/>
      <c r="AZG970" s="80"/>
      <c r="AZH970" s="80"/>
      <c r="AZI970" s="80"/>
      <c r="AZJ970" s="80"/>
      <c r="AZK970" s="80"/>
      <c r="AZL970" s="80"/>
      <c r="AZM970" s="80"/>
      <c r="AZN970" s="80"/>
      <c r="AZO970" s="80"/>
      <c r="AZP970" s="80"/>
      <c r="AZQ970" s="80"/>
      <c r="AZR970" s="80"/>
      <c r="AZS970" s="80"/>
      <c r="AZT970" s="80"/>
      <c r="AZU970" s="80"/>
      <c r="AZV970" s="80"/>
      <c r="AZW970" s="80"/>
      <c r="AZX970" s="80"/>
      <c r="AZY970" s="80"/>
      <c r="AZZ970" s="80"/>
      <c r="BAA970" s="80"/>
      <c r="BAB970" s="80"/>
      <c r="BAC970" s="80"/>
      <c r="BAD970" s="80"/>
      <c r="BAE970" s="80"/>
      <c r="BAF970" s="80"/>
      <c r="BAG970" s="80"/>
      <c r="BAH970" s="80"/>
      <c r="BAI970" s="80"/>
      <c r="BAJ970" s="80"/>
      <c r="BAK970" s="80"/>
      <c r="BAL970" s="80"/>
      <c r="BAM970" s="80"/>
      <c r="BAN970" s="80"/>
      <c r="BAO970" s="80"/>
      <c r="BAP970" s="80"/>
      <c r="BAQ970" s="80"/>
      <c r="BAR970" s="80"/>
      <c r="BAS970" s="80"/>
      <c r="BAT970" s="80"/>
      <c r="BAU970" s="80"/>
      <c r="BAV970" s="80"/>
      <c r="BAW970" s="80"/>
      <c r="BAX970" s="80"/>
      <c r="BAY970" s="80"/>
      <c r="BAZ970" s="80"/>
      <c r="BBA970" s="80"/>
      <c r="BBB970" s="80"/>
      <c r="BBC970" s="80"/>
      <c r="BBD970" s="80"/>
      <c r="BBE970" s="80"/>
      <c r="BBF970" s="80"/>
      <c r="BBG970" s="80"/>
      <c r="BBH970" s="80"/>
      <c r="BBI970" s="80"/>
      <c r="BBJ970" s="80"/>
      <c r="BBK970" s="80"/>
      <c r="BBL970" s="80"/>
      <c r="BBM970" s="80"/>
      <c r="BBN970" s="80"/>
      <c r="BBO970" s="80"/>
      <c r="BBP970" s="80"/>
      <c r="BBQ970" s="80"/>
      <c r="BBR970" s="80"/>
      <c r="BBS970" s="80"/>
      <c r="BBT970" s="80"/>
      <c r="BBU970" s="80"/>
      <c r="BBV970" s="80"/>
      <c r="BBW970" s="80"/>
      <c r="BBX970" s="80"/>
      <c r="BBY970" s="80"/>
      <c r="BBZ970" s="80"/>
      <c r="BCA970" s="80"/>
      <c r="BCB970" s="80"/>
      <c r="BCC970" s="80"/>
      <c r="BCD970" s="80"/>
      <c r="BCE970" s="80"/>
      <c r="BCF970" s="80"/>
      <c r="BCG970" s="80"/>
      <c r="BCH970" s="80"/>
      <c r="BCI970" s="80"/>
      <c r="BCJ970" s="80"/>
      <c r="BCK970" s="80"/>
      <c r="BCL970" s="80"/>
      <c r="BCM970" s="80"/>
      <c r="BCN970" s="80"/>
      <c r="BCO970" s="80"/>
      <c r="BCP970" s="80"/>
      <c r="BCQ970" s="80"/>
      <c r="BCR970" s="80"/>
      <c r="BCS970" s="80"/>
      <c r="BCT970" s="80"/>
      <c r="BCU970" s="80"/>
      <c r="BCV970" s="80"/>
      <c r="BCW970" s="80"/>
      <c r="BCX970" s="80"/>
      <c r="BCY970" s="80"/>
      <c r="BCZ970" s="80"/>
      <c r="BDA970" s="80"/>
      <c r="BDB970" s="80"/>
      <c r="BDC970" s="80"/>
      <c r="BDD970" s="80"/>
      <c r="BDE970" s="80"/>
      <c r="BDF970" s="80"/>
      <c r="BDG970" s="80"/>
      <c r="BDH970" s="80"/>
      <c r="BDI970" s="80"/>
      <c r="BDJ970" s="80"/>
      <c r="BDK970" s="80"/>
      <c r="BDL970" s="80"/>
      <c r="BDM970" s="80"/>
      <c r="BDN970" s="80"/>
      <c r="BDO970" s="80"/>
      <c r="BDP970" s="80"/>
      <c r="BDQ970" s="80"/>
      <c r="BDR970" s="80"/>
      <c r="BDS970" s="80"/>
      <c r="BDT970" s="80"/>
      <c r="BDU970" s="80"/>
      <c r="BDV970" s="80"/>
      <c r="BDW970" s="80"/>
      <c r="BDX970" s="80"/>
      <c r="BDY970" s="80"/>
      <c r="BDZ970" s="80"/>
      <c r="BEA970" s="80"/>
      <c r="BEB970" s="80"/>
      <c r="BEC970" s="80"/>
      <c r="BED970" s="80"/>
      <c r="BEE970" s="80"/>
      <c r="BEF970" s="80"/>
      <c r="BEG970" s="80"/>
      <c r="BEH970" s="80"/>
      <c r="BEI970" s="80"/>
      <c r="BEJ970" s="80"/>
      <c r="BEK970" s="80"/>
      <c r="BEL970" s="80"/>
      <c r="BEM970" s="80"/>
      <c r="BEN970" s="80"/>
      <c r="BEO970" s="80"/>
      <c r="BEP970" s="80"/>
      <c r="BEQ970" s="80"/>
      <c r="BER970" s="80"/>
      <c r="BES970" s="80"/>
      <c r="BET970" s="80"/>
      <c r="BEU970" s="80"/>
      <c r="BEV970" s="80"/>
      <c r="BEW970" s="80"/>
      <c r="BEX970" s="80"/>
      <c r="BEY970" s="80"/>
      <c r="BEZ970" s="80"/>
      <c r="BFA970" s="80"/>
      <c r="BFB970" s="80"/>
      <c r="BFC970" s="80"/>
      <c r="BFD970" s="80"/>
      <c r="BFE970" s="80"/>
      <c r="BFF970" s="80"/>
      <c r="BFG970" s="80"/>
      <c r="BFH970" s="80"/>
      <c r="BFI970" s="80"/>
      <c r="BFJ970" s="80"/>
      <c r="BFK970" s="80"/>
      <c r="BFL970" s="80"/>
      <c r="BFM970" s="80"/>
      <c r="BFN970" s="80"/>
      <c r="BFO970" s="80"/>
      <c r="BFP970" s="80"/>
      <c r="BFQ970" s="80"/>
      <c r="BFR970" s="80"/>
      <c r="BFS970" s="80"/>
      <c r="BFT970" s="80"/>
      <c r="BFU970" s="80"/>
      <c r="BFV970" s="80"/>
      <c r="BFW970" s="80"/>
      <c r="BFX970" s="80"/>
      <c r="BFY970" s="80"/>
      <c r="BFZ970" s="80"/>
      <c r="BGA970" s="80"/>
      <c r="BGB970" s="80"/>
      <c r="BGC970" s="80"/>
      <c r="BGD970" s="80"/>
      <c r="BGE970" s="80"/>
      <c r="BGF970" s="80"/>
      <c r="BGG970" s="80"/>
      <c r="BGH970" s="80"/>
      <c r="BGI970" s="80"/>
      <c r="BGJ970" s="80"/>
      <c r="BGK970" s="80"/>
      <c r="BGL970" s="80"/>
      <c r="BGM970" s="80"/>
      <c r="BGN970" s="80"/>
      <c r="BGO970" s="80"/>
      <c r="BGP970" s="80"/>
      <c r="BGQ970" s="80"/>
      <c r="BGR970" s="80"/>
      <c r="BGS970" s="80"/>
      <c r="BGT970" s="80"/>
      <c r="BGU970" s="80"/>
      <c r="BGV970" s="80"/>
      <c r="BGW970" s="80"/>
      <c r="BGX970" s="80"/>
      <c r="BGY970" s="80"/>
      <c r="BGZ970" s="80"/>
      <c r="BHA970" s="80"/>
      <c r="BHB970" s="80"/>
      <c r="BHC970" s="80"/>
      <c r="BHD970" s="80"/>
      <c r="BHE970" s="80"/>
      <c r="BHF970" s="80"/>
      <c r="BHG970" s="80"/>
      <c r="BHH970" s="80"/>
      <c r="BHI970" s="80"/>
      <c r="BHJ970" s="80"/>
      <c r="BHK970" s="80"/>
      <c r="BHL970" s="80"/>
      <c r="BHM970" s="80"/>
      <c r="BHN970" s="80"/>
      <c r="BHO970" s="80"/>
      <c r="BHP970" s="80"/>
      <c r="BHQ970" s="80"/>
      <c r="BHR970" s="80"/>
      <c r="BHS970" s="80"/>
      <c r="BHT970" s="80"/>
      <c r="BHU970" s="80"/>
      <c r="BHV970" s="80"/>
      <c r="BHW970" s="80"/>
      <c r="BHX970" s="80"/>
      <c r="BHY970" s="80"/>
      <c r="BHZ970" s="80"/>
      <c r="BIA970" s="80"/>
      <c r="BIB970" s="80"/>
      <c r="BIC970" s="80"/>
      <c r="BID970" s="80"/>
      <c r="BIE970" s="80"/>
      <c r="BIF970" s="80"/>
      <c r="BIG970" s="80"/>
      <c r="BIH970" s="80"/>
      <c r="BII970" s="80"/>
      <c r="BIJ970" s="80"/>
      <c r="BIK970" s="80"/>
      <c r="BIL970" s="80"/>
      <c r="BIM970" s="80"/>
      <c r="BIN970" s="80"/>
      <c r="BIO970" s="80"/>
      <c r="BIP970" s="80"/>
      <c r="BIQ970" s="80"/>
      <c r="BIR970" s="80"/>
      <c r="BIS970" s="80"/>
      <c r="BIT970" s="80"/>
      <c r="BIU970" s="80"/>
      <c r="BIV970" s="80"/>
      <c r="BIW970" s="80"/>
      <c r="BIX970" s="80"/>
      <c r="BIY970" s="80"/>
      <c r="BIZ970" s="80"/>
      <c r="BJA970" s="80"/>
      <c r="BJB970" s="80"/>
      <c r="BJC970" s="80"/>
      <c r="BJD970" s="80"/>
      <c r="BJE970" s="80"/>
      <c r="BJF970" s="80"/>
      <c r="BJG970" s="80"/>
      <c r="BJH970" s="80"/>
      <c r="BJI970" s="80"/>
      <c r="BJJ970" s="80"/>
      <c r="BJK970" s="80"/>
      <c r="BJL970" s="80"/>
      <c r="BJM970" s="80"/>
      <c r="BJN970" s="80"/>
      <c r="BJO970" s="80"/>
      <c r="BJP970" s="80"/>
      <c r="BJQ970" s="80"/>
      <c r="BJR970" s="80"/>
      <c r="BJS970" s="80"/>
      <c r="BJT970" s="80"/>
      <c r="BJU970" s="80"/>
      <c r="BJV970" s="80"/>
      <c r="BJW970" s="80"/>
      <c r="BJX970" s="80"/>
      <c r="BJY970" s="80"/>
      <c r="BJZ970" s="80"/>
      <c r="BKA970" s="80"/>
      <c r="BKB970" s="80"/>
      <c r="BKC970" s="80"/>
      <c r="BKD970" s="80"/>
      <c r="BKE970" s="80"/>
      <c r="BKF970" s="80"/>
      <c r="BKG970" s="80"/>
      <c r="BKH970" s="80"/>
      <c r="BKI970" s="80"/>
      <c r="BKJ970" s="80"/>
      <c r="BKK970" s="80"/>
      <c r="BKL970" s="80"/>
      <c r="BKM970" s="80"/>
      <c r="BKN970" s="80"/>
      <c r="BKO970" s="80"/>
      <c r="BKP970" s="80"/>
      <c r="BKQ970" s="80"/>
      <c r="BKR970" s="80"/>
      <c r="BKS970" s="80"/>
      <c r="BKT970" s="80"/>
      <c r="BKU970" s="80"/>
      <c r="BKV970" s="80"/>
      <c r="BKW970" s="80"/>
      <c r="BKX970" s="80"/>
      <c r="BKY970" s="80"/>
      <c r="BKZ970" s="80"/>
      <c r="BLA970" s="80"/>
      <c r="BLB970" s="80"/>
      <c r="BLC970" s="80"/>
      <c r="BLD970" s="80"/>
      <c r="BLE970" s="80"/>
      <c r="BLF970" s="80"/>
      <c r="BLG970" s="80"/>
      <c r="BLH970" s="80"/>
      <c r="BLI970" s="80"/>
      <c r="BLJ970" s="80"/>
      <c r="BLK970" s="80"/>
      <c r="BLL970" s="80"/>
      <c r="BLM970" s="80"/>
      <c r="BLN970" s="80"/>
      <c r="BLO970" s="80"/>
      <c r="BLP970" s="80"/>
      <c r="BLQ970" s="80"/>
      <c r="BLR970" s="80"/>
      <c r="BLS970" s="80"/>
      <c r="BLT970" s="80"/>
      <c r="BLU970" s="80"/>
      <c r="BLV970" s="80"/>
      <c r="BLW970" s="80"/>
      <c r="BLX970" s="80"/>
      <c r="BLY970" s="80"/>
      <c r="BLZ970" s="80"/>
      <c r="BMA970" s="80"/>
      <c r="BMB970" s="80"/>
      <c r="BMC970" s="80"/>
      <c r="BMD970" s="80"/>
      <c r="BME970" s="80"/>
      <c r="BMF970" s="80"/>
      <c r="BMG970" s="80"/>
      <c r="BMH970" s="80"/>
      <c r="BMI970" s="80"/>
      <c r="BMJ970" s="80"/>
      <c r="BMK970" s="80"/>
      <c r="BML970" s="80"/>
      <c r="BMM970" s="80"/>
      <c r="BMN970" s="80"/>
      <c r="BMO970" s="80"/>
      <c r="BMP970" s="80"/>
      <c r="BMQ970" s="80"/>
      <c r="BMR970" s="80"/>
      <c r="BMS970" s="80"/>
      <c r="BMT970" s="80"/>
      <c r="BMU970" s="80"/>
      <c r="BMV970" s="80"/>
      <c r="BMW970" s="80"/>
      <c r="BMX970" s="80"/>
      <c r="BMY970" s="80"/>
      <c r="BMZ970" s="80"/>
      <c r="BNA970" s="80"/>
      <c r="BNB970" s="80"/>
      <c r="BNC970" s="80"/>
      <c r="BND970" s="80"/>
      <c r="BNE970" s="80"/>
      <c r="BNF970" s="80"/>
      <c r="BNG970" s="80"/>
      <c r="BNH970" s="80"/>
      <c r="BNI970" s="80"/>
      <c r="BNJ970" s="80"/>
      <c r="BNK970" s="80"/>
      <c r="BNL970" s="80"/>
      <c r="BNM970" s="80"/>
      <c r="BNN970" s="80"/>
      <c r="BNO970" s="80"/>
      <c r="BNP970" s="80"/>
      <c r="BNQ970" s="80"/>
      <c r="BNR970" s="80"/>
      <c r="BNS970" s="80"/>
      <c r="BNT970" s="80"/>
      <c r="BNU970" s="80"/>
      <c r="BNV970" s="80"/>
      <c r="BNW970" s="80"/>
      <c r="BNX970" s="80"/>
      <c r="BNY970" s="80"/>
      <c r="BNZ970" s="80"/>
      <c r="BOA970" s="80"/>
      <c r="BOB970" s="80"/>
      <c r="BOC970" s="80"/>
      <c r="BOD970" s="80"/>
      <c r="BOE970" s="80"/>
      <c r="BOF970" s="80"/>
      <c r="BOG970" s="80"/>
      <c r="BOH970" s="80"/>
      <c r="BOI970" s="80"/>
      <c r="BOJ970" s="80"/>
      <c r="BOK970" s="80"/>
      <c r="BOL970" s="80"/>
      <c r="BOM970" s="80"/>
      <c r="BON970" s="80"/>
      <c r="BOO970" s="80"/>
      <c r="BOP970" s="80"/>
      <c r="BOQ970" s="80"/>
      <c r="BOR970" s="80"/>
      <c r="BOS970" s="80"/>
      <c r="BOT970" s="80"/>
      <c r="BOU970" s="80"/>
      <c r="BOV970" s="80"/>
      <c r="BOW970" s="80"/>
      <c r="BOX970" s="80"/>
      <c r="BOY970" s="80"/>
      <c r="BOZ970" s="80"/>
      <c r="BPA970" s="80"/>
      <c r="BPB970" s="80"/>
      <c r="BPC970" s="80"/>
      <c r="BPD970" s="80"/>
      <c r="BPE970" s="80"/>
      <c r="BPF970" s="80"/>
      <c r="BPG970" s="80"/>
      <c r="BPH970" s="80"/>
      <c r="BPI970" s="80"/>
      <c r="BPJ970" s="80"/>
      <c r="BPK970" s="80"/>
      <c r="BPL970" s="80"/>
      <c r="BPM970" s="80"/>
      <c r="BPN970" s="80"/>
      <c r="BPO970" s="80"/>
      <c r="BPP970" s="80"/>
      <c r="BPQ970" s="80"/>
      <c r="BPR970" s="80"/>
      <c r="BPS970" s="80"/>
      <c r="BPT970" s="80"/>
      <c r="BPU970" s="80"/>
      <c r="BPV970" s="80"/>
      <c r="BPW970" s="80"/>
      <c r="BPX970" s="80"/>
      <c r="BPY970" s="80"/>
      <c r="BPZ970" s="80"/>
      <c r="BQA970" s="80"/>
      <c r="BQB970" s="80"/>
      <c r="BQC970" s="80"/>
      <c r="BQD970" s="80"/>
      <c r="BQE970" s="80"/>
      <c r="BQF970" s="80"/>
      <c r="BQG970" s="80"/>
      <c r="BQH970" s="80"/>
      <c r="BQI970" s="80"/>
      <c r="BQJ970" s="80"/>
      <c r="BQK970" s="80"/>
      <c r="BQL970" s="80"/>
      <c r="BQM970" s="80"/>
      <c r="BQN970" s="80"/>
      <c r="BQO970" s="80"/>
      <c r="BQP970" s="80"/>
      <c r="BQQ970" s="80"/>
      <c r="BQR970" s="80"/>
      <c r="BQS970" s="80"/>
      <c r="BQT970" s="80"/>
      <c r="BQU970" s="80"/>
      <c r="BQV970" s="80"/>
      <c r="BQW970" s="80"/>
      <c r="BQX970" s="80"/>
      <c r="BQY970" s="80"/>
      <c r="BQZ970" s="80"/>
      <c r="BRA970" s="80"/>
      <c r="BRB970" s="80"/>
      <c r="BRC970" s="80"/>
      <c r="BRD970" s="80"/>
      <c r="BRE970" s="80"/>
      <c r="BRF970" s="80"/>
      <c r="BRG970" s="80"/>
      <c r="BRH970" s="80"/>
      <c r="BRI970" s="80"/>
      <c r="BRJ970" s="80"/>
      <c r="BRK970" s="80"/>
      <c r="BRL970" s="80"/>
      <c r="BRM970" s="80"/>
      <c r="BRN970" s="80"/>
      <c r="BRO970" s="80"/>
      <c r="BRP970" s="80"/>
      <c r="BRQ970" s="80"/>
      <c r="BRR970" s="80"/>
      <c r="BRS970" s="80"/>
      <c r="BRT970" s="80"/>
      <c r="BRU970" s="80"/>
      <c r="BRV970" s="80"/>
      <c r="BRW970" s="80"/>
      <c r="BRX970" s="80"/>
      <c r="BRY970" s="80"/>
      <c r="BRZ970" s="80"/>
      <c r="BSA970" s="80"/>
      <c r="BSB970" s="80"/>
      <c r="BSC970" s="80"/>
      <c r="BSD970" s="80"/>
      <c r="BSE970" s="80"/>
      <c r="BSF970" s="80"/>
      <c r="BSG970" s="80"/>
      <c r="BSH970" s="80"/>
      <c r="BSI970" s="80"/>
      <c r="BSJ970" s="80"/>
      <c r="BSK970" s="80"/>
      <c r="BSL970" s="80"/>
      <c r="BSM970" s="80"/>
      <c r="BSN970" s="80"/>
      <c r="BSO970" s="80"/>
      <c r="BSP970" s="80"/>
      <c r="BSQ970" s="80"/>
      <c r="BSR970" s="80"/>
      <c r="BSS970" s="80"/>
      <c r="BST970" s="80"/>
      <c r="BSU970" s="80"/>
      <c r="BSV970" s="80"/>
      <c r="BSW970" s="80"/>
      <c r="BSX970" s="80"/>
      <c r="BSY970" s="80"/>
      <c r="BSZ970" s="80"/>
      <c r="BTA970" s="80"/>
      <c r="BTB970" s="80"/>
      <c r="BTC970" s="80"/>
      <c r="BTD970" s="80"/>
      <c r="BTE970" s="80"/>
      <c r="BTF970" s="80"/>
      <c r="BTG970" s="80"/>
      <c r="BTH970" s="80"/>
      <c r="BTI970" s="80"/>
      <c r="BTJ970" s="80"/>
      <c r="BTK970" s="80"/>
      <c r="BTL970" s="80"/>
      <c r="BTM970" s="80"/>
      <c r="BTN970" s="80"/>
      <c r="BTO970" s="80"/>
      <c r="BTP970" s="80"/>
      <c r="BTQ970" s="80"/>
      <c r="BTR970" s="80"/>
      <c r="BTS970" s="80"/>
      <c r="BTT970" s="80"/>
      <c r="BTU970" s="80"/>
      <c r="BTV970" s="80"/>
      <c r="BTW970" s="80"/>
      <c r="BTX970" s="80"/>
      <c r="BTY970" s="80"/>
      <c r="BTZ970" s="80"/>
      <c r="BUA970" s="80"/>
      <c r="BUB970" s="80"/>
      <c r="BUC970" s="80"/>
      <c r="BUD970" s="80"/>
      <c r="BUE970" s="80"/>
      <c r="BUF970" s="80"/>
      <c r="BUG970" s="80"/>
      <c r="BUH970" s="80"/>
      <c r="BUI970" s="80"/>
      <c r="BUJ970" s="80"/>
      <c r="BUK970" s="80"/>
      <c r="BUL970" s="80"/>
      <c r="BUM970" s="80"/>
      <c r="BUN970" s="80"/>
      <c r="BUO970" s="80"/>
      <c r="BUP970" s="80"/>
      <c r="BUQ970" s="80"/>
      <c r="BUR970" s="80"/>
      <c r="BUS970" s="80"/>
      <c r="BUT970" s="80"/>
      <c r="BUU970" s="80"/>
      <c r="BUV970" s="80"/>
      <c r="BUW970" s="80"/>
      <c r="BUX970" s="80"/>
      <c r="BUY970" s="80"/>
      <c r="BUZ970" s="80"/>
      <c r="BVA970" s="80"/>
      <c r="BVB970" s="80"/>
      <c r="BVC970" s="80"/>
      <c r="BVD970" s="80"/>
      <c r="BVE970" s="80"/>
      <c r="BVF970" s="80"/>
      <c r="BVG970" s="80"/>
      <c r="BVH970" s="80"/>
      <c r="BVI970" s="80"/>
      <c r="BVJ970" s="80"/>
      <c r="BVK970" s="80"/>
      <c r="BVL970" s="80"/>
      <c r="BVM970" s="80"/>
      <c r="BVN970" s="80"/>
      <c r="BVO970" s="80"/>
      <c r="BVP970" s="80"/>
      <c r="BVQ970" s="80"/>
      <c r="BVR970" s="80"/>
      <c r="BVS970" s="80"/>
      <c r="BVT970" s="80"/>
      <c r="BVU970" s="80"/>
      <c r="BVV970" s="80"/>
      <c r="BVW970" s="80"/>
      <c r="BVX970" s="80"/>
      <c r="BVY970" s="80"/>
      <c r="BVZ970" s="80"/>
      <c r="BWA970" s="80"/>
      <c r="BWB970" s="80"/>
      <c r="BWC970" s="80"/>
      <c r="BWD970" s="80"/>
      <c r="BWE970" s="80"/>
      <c r="BWF970" s="80"/>
      <c r="BWG970" s="80"/>
      <c r="BWH970" s="80"/>
      <c r="BWI970" s="80"/>
      <c r="BWJ970" s="80"/>
      <c r="BWK970" s="80"/>
      <c r="BWL970" s="80"/>
      <c r="BWM970" s="80"/>
      <c r="BWN970" s="80"/>
      <c r="BWO970" s="80"/>
      <c r="BWP970" s="80"/>
      <c r="BWQ970" s="80"/>
      <c r="BWR970" s="80"/>
      <c r="BWS970" s="80"/>
      <c r="BWT970" s="80"/>
      <c r="BWU970" s="80"/>
      <c r="BWV970" s="80"/>
      <c r="BWW970" s="80"/>
      <c r="BWX970" s="80"/>
      <c r="BWY970" s="80"/>
      <c r="BWZ970" s="80"/>
      <c r="BXA970" s="80"/>
      <c r="BXB970" s="80"/>
      <c r="BXC970" s="80"/>
      <c r="BXD970" s="80"/>
      <c r="BXE970" s="80"/>
      <c r="BXF970" s="80"/>
      <c r="BXG970" s="80"/>
      <c r="BXH970" s="80"/>
      <c r="BXI970" s="80"/>
      <c r="BXJ970" s="80"/>
      <c r="BXK970" s="80"/>
      <c r="BXL970" s="80"/>
      <c r="BXM970" s="80"/>
      <c r="BXN970" s="80"/>
      <c r="BXO970" s="80"/>
      <c r="BXP970" s="80"/>
      <c r="BXQ970" s="80"/>
      <c r="BXR970" s="80"/>
      <c r="BXS970" s="80"/>
      <c r="BXT970" s="80"/>
      <c r="BXU970" s="80"/>
      <c r="BXV970" s="80"/>
      <c r="BXW970" s="80"/>
      <c r="BXX970" s="80"/>
      <c r="BXY970" s="80"/>
      <c r="BXZ970" s="80"/>
      <c r="BYA970" s="80"/>
      <c r="BYB970" s="80"/>
      <c r="BYC970" s="80"/>
      <c r="BYD970" s="80"/>
      <c r="BYE970" s="80"/>
      <c r="BYF970" s="80"/>
      <c r="BYG970" s="80"/>
      <c r="BYH970" s="80"/>
      <c r="BYI970" s="80"/>
      <c r="BYJ970" s="80"/>
      <c r="BYK970" s="80"/>
      <c r="BYL970" s="80"/>
      <c r="BYM970" s="80"/>
      <c r="BYN970" s="80"/>
      <c r="BYO970" s="80"/>
      <c r="BYP970" s="80"/>
      <c r="BYQ970" s="80"/>
      <c r="BYR970" s="80"/>
      <c r="BYS970" s="80"/>
      <c r="BYT970" s="80"/>
      <c r="BYU970" s="80"/>
      <c r="BYV970" s="80"/>
      <c r="BYW970" s="80"/>
      <c r="BYX970" s="80"/>
      <c r="BYY970" s="80"/>
      <c r="BYZ970" s="80"/>
      <c r="BZA970" s="80"/>
      <c r="BZB970" s="80"/>
      <c r="BZC970" s="80"/>
      <c r="BZD970" s="80"/>
      <c r="BZE970" s="80"/>
      <c r="BZF970" s="80"/>
      <c r="BZG970" s="80"/>
      <c r="BZH970" s="80"/>
      <c r="BZI970" s="80"/>
      <c r="BZJ970" s="80"/>
      <c r="BZK970" s="80"/>
      <c r="BZL970" s="80"/>
      <c r="BZM970" s="80"/>
      <c r="BZN970" s="80"/>
      <c r="BZO970" s="80"/>
      <c r="BZP970" s="80"/>
      <c r="BZQ970" s="80"/>
      <c r="BZR970" s="80"/>
      <c r="BZS970" s="80"/>
      <c r="BZT970" s="80"/>
      <c r="BZU970" s="80"/>
      <c r="BZV970" s="80"/>
      <c r="BZW970" s="80"/>
      <c r="BZX970" s="80"/>
      <c r="BZY970" s="80"/>
      <c r="BZZ970" s="80"/>
      <c r="CAA970" s="80"/>
      <c r="CAB970" s="80"/>
      <c r="CAC970" s="80"/>
      <c r="CAD970" s="80"/>
      <c r="CAE970" s="80"/>
      <c r="CAF970" s="80"/>
      <c r="CAG970" s="80"/>
      <c r="CAH970" s="80"/>
      <c r="CAI970" s="80"/>
      <c r="CAJ970" s="80"/>
      <c r="CAK970" s="80"/>
      <c r="CAL970" s="80"/>
      <c r="CAM970" s="80"/>
      <c r="CAN970" s="80"/>
      <c r="CAO970" s="80"/>
      <c r="CAP970" s="80"/>
      <c r="CAQ970" s="80"/>
      <c r="CAR970" s="80"/>
      <c r="CAS970" s="80"/>
      <c r="CAT970" s="80"/>
      <c r="CAU970" s="80"/>
      <c r="CAV970" s="80"/>
      <c r="CAW970" s="80"/>
      <c r="CAX970" s="80"/>
      <c r="CAY970" s="80"/>
      <c r="CAZ970" s="80"/>
      <c r="CBA970" s="80"/>
      <c r="CBB970" s="80"/>
      <c r="CBC970" s="80"/>
      <c r="CBD970" s="80"/>
      <c r="CBE970" s="80"/>
      <c r="CBF970" s="80"/>
      <c r="CBG970" s="80"/>
      <c r="CBH970" s="80"/>
      <c r="CBI970" s="80"/>
      <c r="CBJ970" s="80"/>
      <c r="CBK970" s="80"/>
      <c r="CBL970" s="80"/>
      <c r="CBM970" s="80"/>
      <c r="CBN970" s="80"/>
      <c r="CBO970" s="80"/>
      <c r="CBP970" s="80"/>
      <c r="CBQ970" s="80"/>
      <c r="CBR970" s="80"/>
      <c r="CBS970" s="80"/>
      <c r="CBT970" s="80"/>
      <c r="CBU970" s="80"/>
      <c r="CBV970" s="80"/>
      <c r="CBW970" s="80"/>
      <c r="CBX970" s="80"/>
      <c r="CBY970" s="80"/>
      <c r="CBZ970" s="80"/>
      <c r="CCA970" s="80"/>
      <c r="CCB970" s="80"/>
      <c r="CCC970" s="80"/>
      <c r="CCD970" s="80"/>
      <c r="CCE970" s="80"/>
      <c r="CCF970" s="80"/>
      <c r="CCG970" s="80"/>
      <c r="CCH970" s="80"/>
      <c r="CCI970" s="80"/>
      <c r="CCJ970" s="80"/>
      <c r="CCK970" s="80"/>
      <c r="CCL970" s="80"/>
      <c r="CCM970" s="80"/>
      <c r="CCN970" s="80"/>
      <c r="CCO970" s="80"/>
      <c r="CCP970" s="80"/>
      <c r="CCQ970" s="80"/>
      <c r="CCR970" s="80"/>
      <c r="CCS970" s="80"/>
      <c r="CCT970" s="80"/>
      <c r="CCU970" s="80"/>
      <c r="CCV970" s="80"/>
      <c r="CCW970" s="80"/>
      <c r="CCX970" s="80"/>
      <c r="CCY970" s="80"/>
      <c r="CCZ970" s="80"/>
      <c r="CDA970" s="80"/>
      <c r="CDB970" s="80"/>
      <c r="CDC970" s="80"/>
      <c r="CDD970" s="80"/>
      <c r="CDE970" s="80"/>
      <c r="CDF970" s="80"/>
      <c r="CDG970" s="80"/>
      <c r="CDH970" s="80"/>
      <c r="CDI970" s="80"/>
      <c r="CDJ970" s="80"/>
      <c r="CDK970" s="80"/>
      <c r="CDL970" s="80"/>
      <c r="CDM970" s="80"/>
      <c r="CDN970" s="80"/>
      <c r="CDO970" s="80"/>
      <c r="CDP970" s="80"/>
      <c r="CDQ970" s="80"/>
      <c r="CDR970" s="80"/>
      <c r="CDS970" s="80"/>
      <c r="CDT970" s="80"/>
      <c r="CDU970" s="80"/>
      <c r="CDV970" s="80"/>
      <c r="CDW970" s="80"/>
      <c r="CDX970" s="80"/>
      <c r="CDY970" s="80"/>
      <c r="CDZ970" s="80"/>
      <c r="CEA970" s="80"/>
      <c r="CEB970" s="80"/>
      <c r="CEC970" s="80"/>
      <c r="CED970" s="80"/>
      <c r="CEE970" s="80"/>
      <c r="CEF970" s="80"/>
      <c r="CEG970" s="80"/>
      <c r="CEH970" s="80"/>
      <c r="CEI970" s="80"/>
      <c r="CEJ970" s="80"/>
      <c r="CEK970" s="80"/>
      <c r="CEL970" s="80"/>
      <c r="CEM970" s="80"/>
      <c r="CEN970" s="80"/>
      <c r="CEO970" s="80"/>
      <c r="CEP970" s="80"/>
      <c r="CEQ970" s="80"/>
      <c r="CER970" s="80"/>
      <c r="CES970" s="80"/>
      <c r="CET970" s="80"/>
      <c r="CEU970" s="80"/>
      <c r="CEV970" s="80"/>
      <c r="CEW970" s="80"/>
      <c r="CEX970" s="80"/>
      <c r="CEY970" s="80"/>
      <c r="CEZ970" s="80"/>
      <c r="CFA970" s="80"/>
      <c r="CFB970" s="80"/>
      <c r="CFC970" s="80"/>
      <c r="CFD970" s="80"/>
      <c r="CFE970" s="80"/>
      <c r="CFF970" s="80"/>
      <c r="CFG970" s="80"/>
      <c r="CFH970" s="80"/>
      <c r="CFI970" s="80"/>
      <c r="CFJ970" s="80"/>
      <c r="CFK970" s="80"/>
      <c r="CFL970" s="80"/>
      <c r="CFM970" s="80"/>
      <c r="CFN970" s="80"/>
      <c r="CFO970" s="80"/>
      <c r="CFP970" s="80"/>
      <c r="CFQ970" s="80"/>
      <c r="CFR970" s="80"/>
      <c r="CFS970" s="80"/>
      <c r="CFT970" s="80"/>
      <c r="CFU970" s="80"/>
      <c r="CFV970" s="80"/>
      <c r="CFW970" s="80"/>
      <c r="CFX970" s="80"/>
      <c r="CFY970" s="80"/>
      <c r="CFZ970" s="80"/>
      <c r="CGA970" s="80"/>
      <c r="CGB970" s="80"/>
      <c r="CGC970" s="80"/>
      <c r="CGD970" s="80"/>
      <c r="CGE970" s="80"/>
      <c r="CGF970" s="80"/>
      <c r="CGG970" s="80"/>
      <c r="CGH970" s="80"/>
      <c r="CGI970" s="80"/>
      <c r="CGJ970" s="80"/>
      <c r="CGK970" s="80"/>
      <c r="CGL970" s="80"/>
      <c r="CGM970" s="80"/>
      <c r="CGN970" s="80"/>
      <c r="CGO970" s="80"/>
      <c r="CGP970" s="80"/>
      <c r="CGQ970" s="80"/>
      <c r="CGR970" s="80"/>
      <c r="CGS970" s="80"/>
      <c r="CGT970" s="80"/>
      <c r="CGU970" s="80"/>
      <c r="CGV970" s="80"/>
      <c r="CGW970" s="80"/>
      <c r="CGX970" s="80"/>
      <c r="CGY970" s="80"/>
      <c r="CGZ970" s="80"/>
      <c r="CHA970" s="80"/>
      <c r="CHB970" s="80"/>
      <c r="CHC970" s="80"/>
      <c r="CHD970" s="80"/>
      <c r="CHE970" s="80"/>
      <c r="CHF970" s="80"/>
      <c r="CHG970" s="80"/>
      <c r="CHH970" s="80"/>
      <c r="CHI970" s="80"/>
      <c r="CHJ970" s="80"/>
      <c r="CHK970" s="80"/>
      <c r="CHL970" s="80"/>
      <c r="CHM970" s="80"/>
      <c r="CHN970" s="80"/>
      <c r="CHO970" s="80"/>
      <c r="CHP970" s="80"/>
      <c r="CHQ970" s="80"/>
      <c r="CHR970" s="80"/>
      <c r="CHS970" s="80"/>
      <c r="CHT970" s="80"/>
      <c r="CHU970" s="80"/>
      <c r="CHV970" s="80"/>
      <c r="CHW970" s="80"/>
      <c r="CHX970" s="80"/>
      <c r="CHY970" s="80"/>
      <c r="CHZ970" s="80"/>
      <c r="CIA970" s="80"/>
      <c r="CIB970" s="80"/>
      <c r="CIC970" s="80"/>
      <c r="CID970" s="80"/>
      <c r="CIE970" s="80"/>
      <c r="CIF970" s="80"/>
      <c r="CIG970" s="80"/>
      <c r="CIH970" s="80"/>
      <c r="CII970" s="80"/>
      <c r="CIJ970" s="80"/>
      <c r="CIK970" s="80"/>
      <c r="CIL970" s="80"/>
      <c r="CIM970" s="80"/>
      <c r="CIN970" s="80"/>
      <c r="CIO970" s="80"/>
      <c r="CIP970" s="80"/>
      <c r="CIQ970" s="80"/>
      <c r="CIR970" s="80"/>
      <c r="CIS970" s="80"/>
      <c r="CIT970" s="80"/>
      <c r="CIU970" s="80"/>
      <c r="CIV970" s="80"/>
      <c r="CIW970" s="80"/>
      <c r="CIX970" s="80"/>
      <c r="CIY970" s="80"/>
      <c r="CIZ970" s="80"/>
      <c r="CJA970" s="80"/>
      <c r="CJB970" s="80"/>
      <c r="CJC970" s="80"/>
      <c r="CJD970" s="80"/>
      <c r="CJE970" s="80"/>
      <c r="CJF970" s="80"/>
      <c r="CJG970" s="80"/>
      <c r="CJH970" s="80"/>
      <c r="CJI970" s="80"/>
      <c r="CJJ970" s="80"/>
      <c r="CJK970" s="80"/>
      <c r="CJL970" s="80"/>
      <c r="CJM970" s="80"/>
      <c r="CJN970" s="80"/>
      <c r="CJO970" s="80"/>
      <c r="CJP970" s="80"/>
      <c r="CJQ970" s="80"/>
      <c r="CJR970" s="80"/>
      <c r="CJS970" s="80"/>
      <c r="CJT970" s="80"/>
      <c r="CJU970" s="80"/>
      <c r="CJV970" s="80"/>
      <c r="CJW970" s="80"/>
      <c r="CJX970" s="80"/>
      <c r="CJY970" s="80"/>
      <c r="CJZ970" s="80"/>
      <c r="CKA970" s="80"/>
      <c r="CKB970" s="80"/>
      <c r="CKC970" s="80"/>
      <c r="CKD970" s="80"/>
      <c r="CKE970" s="80"/>
      <c r="CKF970" s="80"/>
      <c r="CKG970" s="80"/>
      <c r="CKH970" s="80"/>
      <c r="CKI970" s="80"/>
      <c r="CKJ970" s="80"/>
      <c r="CKK970" s="80"/>
      <c r="CKL970" s="80"/>
      <c r="CKM970" s="80"/>
      <c r="CKN970" s="80"/>
      <c r="CKO970" s="80"/>
      <c r="CKP970" s="80"/>
      <c r="CKQ970" s="80"/>
      <c r="CKR970" s="80"/>
      <c r="CKS970" s="80"/>
      <c r="CKT970" s="80"/>
      <c r="CKU970" s="80"/>
      <c r="CKV970" s="80"/>
      <c r="CKW970" s="80"/>
      <c r="CKX970" s="80"/>
      <c r="CKY970" s="80"/>
      <c r="CKZ970" s="80"/>
      <c r="CLA970" s="80"/>
      <c r="CLB970" s="80"/>
      <c r="CLC970" s="80"/>
      <c r="CLD970" s="80"/>
      <c r="CLE970" s="80"/>
      <c r="CLF970" s="80"/>
      <c r="CLG970" s="80"/>
      <c r="CLH970" s="80"/>
      <c r="CLI970" s="80"/>
      <c r="CLJ970" s="80"/>
      <c r="CLK970" s="80"/>
      <c r="CLL970" s="80"/>
      <c r="CLM970" s="80"/>
      <c r="CLN970" s="80"/>
      <c r="CLO970" s="80"/>
      <c r="CLP970" s="80"/>
      <c r="CLQ970" s="80"/>
      <c r="CLR970" s="80"/>
      <c r="CLS970" s="80"/>
      <c r="CLT970" s="80"/>
      <c r="CLU970" s="80"/>
      <c r="CLV970" s="80"/>
      <c r="CLW970" s="80"/>
      <c r="CLX970" s="80"/>
      <c r="CLY970" s="80"/>
      <c r="CLZ970" s="80"/>
      <c r="CMA970" s="80"/>
      <c r="CMB970" s="80"/>
      <c r="CMC970" s="80"/>
      <c r="CMD970" s="80"/>
      <c r="CME970" s="80"/>
      <c r="CMF970" s="80"/>
      <c r="CMG970" s="80"/>
      <c r="CMH970" s="80"/>
      <c r="CMI970" s="80"/>
      <c r="CMJ970" s="80"/>
      <c r="CMK970" s="80"/>
      <c r="CML970" s="80"/>
      <c r="CMM970" s="80"/>
      <c r="CMN970" s="80"/>
      <c r="CMO970" s="80"/>
      <c r="CMP970" s="80"/>
      <c r="CMQ970" s="80"/>
      <c r="CMR970" s="80"/>
      <c r="CMS970" s="80"/>
      <c r="CMT970" s="80"/>
      <c r="CMU970" s="80"/>
      <c r="CMV970" s="80"/>
      <c r="CMW970" s="80"/>
      <c r="CMX970" s="80"/>
      <c r="CMY970" s="80"/>
      <c r="CMZ970" s="80"/>
      <c r="CNA970" s="80"/>
      <c r="CNB970" s="80"/>
      <c r="CNC970" s="80"/>
      <c r="CND970" s="80"/>
      <c r="CNE970" s="80"/>
      <c r="CNF970" s="80"/>
      <c r="CNG970" s="80"/>
      <c r="CNH970" s="80"/>
      <c r="CNI970" s="80"/>
      <c r="CNJ970" s="80"/>
      <c r="CNK970" s="80"/>
      <c r="CNL970" s="80"/>
      <c r="CNM970" s="80"/>
      <c r="CNN970" s="80"/>
      <c r="CNO970" s="80"/>
      <c r="CNP970" s="80"/>
      <c r="CNQ970" s="80"/>
      <c r="CNR970" s="80"/>
      <c r="CNS970" s="80"/>
      <c r="CNT970" s="80"/>
      <c r="CNU970" s="80"/>
      <c r="CNV970" s="80"/>
      <c r="CNW970" s="80"/>
      <c r="CNX970" s="80"/>
      <c r="CNY970" s="80"/>
      <c r="CNZ970" s="80"/>
      <c r="COA970" s="80"/>
      <c r="COB970" s="80"/>
      <c r="COC970" s="80"/>
      <c r="COD970" s="80"/>
      <c r="COE970" s="80"/>
      <c r="COF970" s="80"/>
      <c r="COG970" s="80"/>
      <c r="COH970" s="80"/>
      <c r="COI970" s="80"/>
      <c r="COJ970" s="80"/>
      <c r="COK970" s="80"/>
      <c r="COL970" s="80"/>
      <c r="COM970" s="80"/>
      <c r="CON970" s="80"/>
      <c r="COO970" s="80"/>
      <c r="COP970" s="80"/>
      <c r="COQ970" s="80"/>
      <c r="COR970" s="80"/>
      <c r="COS970" s="80"/>
      <c r="COT970" s="80"/>
      <c r="COU970" s="80"/>
      <c r="COV970" s="80"/>
      <c r="COW970" s="80"/>
      <c r="COX970" s="80"/>
      <c r="COY970" s="80"/>
      <c r="COZ970" s="80"/>
      <c r="CPA970" s="80"/>
      <c r="CPB970" s="80"/>
      <c r="CPC970" s="80"/>
      <c r="CPD970" s="80"/>
      <c r="CPE970" s="80"/>
      <c r="CPF970" s="80"/>
      <c r="CPG970" s="80"/>
      <c r="CPH970" s="80"/>
      <c r="CPI970" s="80"/>
      <c r="CPJ970" s="80"/>
      <c r="CPK970" s="80"/>
      <c r="CPL970" s="80"/>
      <c r="CPM970" s="80"/>
      <c r="CPN970" s="80"/>
      <c r="CPO970" s="80"/>
      <c r="CPP970" s="80"/>
      <c r="CPQ970" s="80"/>
      <c r="CPR970" s="80"/>
      <c r="CPS970" s="80"/>
      <c r="CPT970" s="80"/>
      <c r="CPU970" s="80"/>
      <c r="CPV970" s="80"/>
      <c r="CPW970" s="80"/>
      <c r="CPX970" s="80"/>
      <c r="CPY970" s="80"/>
      <c r="CPZ970" s="80"/>
      <c r="CQA970" s="80"/>
      <c r="CQB970" s="80"/>
      <c r="CQC970" s="80"/>
      <c r="CQD970" s="80"/>
      <c r="CQE970" s="80"/>
      <c r="CQF970" s="80"/>
      <c r="CQG970" s="80"/>
      <c r="CQH970" s="80"/>
      <c r="CQI970" s="80"/>
      <c r="CQJ970" s="80"/>
      <c r="CQK970" s="80"/>
      <c r="CQL970" s="80"/>
      <c r="CQM970" s="80"/>
      <c r="CQN970" s="80"/>
      <c r="CQO970" s="80"/>
      <c r="CQP970" s="80"/>
      <c r="CQQ970" s="80"/>
      <c r="CQR970" s="80"/>
      <c r="CQS970" s="80"/>
      <c r="CQT970" s="80"/>
      <c r="CQU970" s="80"/>
      <c r="CQV970" s="80"/>
      <c r="CQW970" s="80"/>
      <c r="CQX970" s="80"/>
      <c r="CQY970" s="80"/>
      <c r="CQZ970" s="80"/>
      <c r="CRA970" s="80"/>
      <c r="CRB970" s="80"/>
      <c r="CRC970" s="80"/>
      <c r="CRD970" s="80"/>
      <c r="CRE970" s="80"/>
      <c r="CRF970" s="80"/>
      <c r="CRG970" s="80"/>
      <c r="CRH970" s="80"/>
      <c r="CRI970" s="80"/>
      <c r="CRJ970" s="80"/>
      <c r="CRK970" s="80"/>
      <c r="CRL970" s="80"/>
      <c r="CRM970" s="80"/>
      <c r="CRN970" s="80"/>
      <c r="CRO970" s="80"/>
      <c r="CRP970" s="80"/>
      <c r="CRQ970" s="80"/>
      <c r="CRR970" s="80"/>
      <c r="CRS970" s="80"/>
      <c r="CRT970" s="80"/>
      <c r="CRU970" s="80"/>
      <c r="CRV970" s="80"/>
      <c r="CRW970" s="80"/>
      <c r="CRX970" s="80"/>
      <c r="CRY970" s="80"/>
      <c r="CRZ970" s="80"/>
      <c r="CSA970" s="80"/>
      <c r="CSB970" s="80"/>
      <c r="CSC970" s="80"/>
      <c r="CSD970" s="80"/>
      <c r="CSE970" s="80"/>
      <c r="CSF970" s="80"/>
      <c r="CSG970" s="80"/>
      <c r="CSH970" s="80"/>
      <c r="CSI970" s="80"/>
      <c r="CSJ970" s="80"/>
      <c r="CSK970" s="80"/>
      <c r="CSL970" s="80"/>
      <c r="CSM970" s="80"/>
      <c r="CSN970" s="80"/>
      <c r="CSO970" s="80"/>
      <c r="CSP970" s="80"/>
      <c r="CSQ970" s="80"/>
      <c r="CSR970" s="80"/>
      <c r="CSS970" s="80"/>
      <c r="CST970" s="80"/>
      <c r="CSU970" s="80"/>
      <c r="CSV970" s="80"/>
      <c r="CSW970" s="80"/>
      <c r="CSX970" s="80"/>
      <c r="CSY970" s="80"/>
      <c r="CSZ970" s="80"/>
      <c r="CTA970" s="80"/>
      <c r="CTB970" s="80"/>
      <c r="CTC970" s="80"/>
      <c r="CTD970" s="80"/>
      <c r="CTE970" s="80"/>
      <c r="CTF970" s="80"/>
      <c r="CTG970" s="80"/>
      <c r="CTH970" s="80"/>
      <c r="CTI970" s="80"/>
      <c r="CTJ970" s="80"/>
      <c r="CTK970" s="80"/>
      <c r="CTL970" s="80"/>
      <c r="CTM970" s="80"/>
      <c r="CTN970" s="80"/>
      <c r="CTO970" s="80"/>
      <c r="CTP970" s="80"/>
      <c r="CTQ970" s="80"/>
      <c r="CTR970" s="80"/>
      <c r="CTS970" s="80"/>
      <c r="CTT970" s="80"/>
      <c r="CTU970" s="80"/>
      <c r="CTV970" s="80"/>
      <c r="CTW970" s="80"/>
      <c r="CTX970" s="80"/>
      <c r="CTY970" s="80"/>
      <c r="CTZ970" s="80"/>
      <c r="CUA970" s="80"/>
      <c r="CUB970" s="80"/>
      <c r="CUC970" s="80"/>
      <c r="CUD970" s="80"/>
      <c r="CUE970" s="80"/>
      <c r="CUF970" s="80"/>
      <c r="CUG970" s="80"/>
      <c r="CUH970" s="80"/>
      <c r="CUI970" s="80"/>
      <c r="CUJ970" s="80"/>
      <c r="CUK970" s="80"/>
      <c r="CUL970" s="80"/>
      <c r="CUM970" s="80"/>
      <c r="CUN970" s="80"/>
      <c r="CUO970" s="80"/>
      <c r="CUP970" s="80"/>
      <c r="CUQ970" s="80"/>
      <c r="CUR970" s="80"/>
      <c r="CUS970" s="80"/>
      <c r="CUT970" s="80"/>
      <c r="CUU970" s="80"/>
      <c r="CUV970" s="80"/>
      <c r="CUW970" s="80"/>
      <c r="CUX970" s="80"/>
      <c r="CUY970" s="80"/>
      <c r="CUZ970" s="80"/>
      <c r="CVA970" s="80"/>
      <c r="CVB970" s="80"/>
      <c r="CVC970" s="80"/>
      <c r="CVD970" s="80"/>
      <c r="CVE970" s="80"/>
      <c r="CVF970" s="80"/>
      <c r="CVG970" s="80"/>
      <c r="CVH970" s="80"/>
      <c r="CVI970" s="80"/>
      <c r="CVJ970" s="80"/>
      <c r="CVK970" s="80"/>
      <c r="CVL970" s="80"/>
      <c r="CVM970" s="80"/>
      <c r="CVN970" s="80"/>
      <c r="CVO970" s="80"/>
      <c r="CVP970" s="80"/>
      <c r="CVQ970" s="80"/>
      <c r="CVR970" s="80"/>
      <c r="CVS970" s="80"/>
      <c r="CVT970" s="80"/>
      <c r="CVU970" s="80"/>
      <c r="CVV970" s="80"/>
      <c r="CVW970" s="80"/>
      <c r="CVX970" s="80"/>
      <c r="CVY970" s="80"/>
      <c r="CVZ970" s="80"/>
      <c r="CWA970" s="80"/>
      <c r="CWB970" s="80"/>
      <c r="CWC970" s="80"/>
      <c r="CWD970" s="80"/>
      <c r="CWE970" s="80"/>
      <c r="CWF970" s="80"/>
      <c r="CWG970" s="80"/>
      <c r="CWH970" s="80"/>
      <c r="CWI970" s="80"/>
      <c r="CWJ970" s="80"/>
      <c r="CWK970" s="80"/>
      <c r="CWL970" s="80"/>
      <c r="CWM970" s="80"/>
      <c r="CWN970" s="80"/>
      <c r="CWO970" s="80"/>
      <c r="CWP970" s="80"/>
      <c r="CWQ970" s="80"/>
      <c r="CWR970" s="80"/>
      <c r="CWS970" s="80"/>
      <c r="CWT970" s="80"/>
      <c r="CWU970" s="80"/>
      <c r="CWV970" s="80"/>
      <c r="CWW970" s="80"/>
      <c r="CWX970" s="80"/>
      <c r="CWY970" s="80"/>
      <c r="CWZ970" s="80"/>
      <c r="CXA970" s="80"/>
      <c r="CXB970" s="80"/>
      <c r="CXC970" s="80"/>
      <c r="CXD970" s="80"/>
      <c r="CXE970" s="80"/>
      <c r="CXF970" s="80"/>
      <c r="CXG970" s="80"/>
      <c r="CXH970" s="80"/>
      <c r="CXI970" s="80"/>
      <c r="CXJ970" s="80"/>
      <c r="CXK970" s="80"/>
      <c r="CXL970" s="80"/>
      <c r="CXM970" s="80"/>
      <c r="CXN970" s="80"/>
      <c r="CXO970" s="80"/>
      <c r="CXP970" s="80"/>
      <c r="CXQ970" s="80"/>
      <c r="CXR970" s="80"/>
      <c r="CXS970" s="80"/>
      <c r="CXT970" s="80"/>
      <c r="CXU970" s="80"/>
      <c r="CXV970" s="80"/>
      <c r="CXW970" s="80"/>
      <c r="CXX970" s="80"/>
      <c r="CXY970" s="80"/>
      <c r="CXZ970" s="80"/>
      <c r="CYA970" s="80"/>
      <c r="CYB970" s="80"/>
      <c r="CYC970" s="80"/>
      <c r="CYD970" s="80"/>
      <c r="CYE970" s="80"/>
      <c r="CYF970" s="80"/>
      <c r="CYG970" s="80"/>
      <c r="CYH970" s="80"/>
      <c r="CYI970" s="80"/>
      <c r="CYJ970" s="80"/>
      <c r="CYK970" s="80"/>
      <c r="CYL970" s="80"/>
      <c r="CYM970" s="80"/>
      <c r="CYN970" s="80"/>
      <c r="CYO970" s="80"/>
      <c r="CYP970" s="80"/>
      <c r="CYQ970" s="80"/>
      <c r="CYR970" s="80"/>
      <c r="CYS970" s="80"/>
      <c r="CYT970" s="80"/>
      <c r="CYU970" s="80"/>
      <c r="CYV970" s="80"/>
      <c r="CYW970" s="80"/>
      <c r="CYX970" s="80"/>
      <c r="CYY970" s="80"/>
      <c r="CYZ970" s="80"/>
      <c r="CZA970" s="80"/>
      <c r="CZB970" s="80"/>
      <c r="CZC970" s="80"/>
      <c r="CZD970" s="80"/>
      <c r="CZE970" s="80"/>
      <c r="CZF970" s="80"/>
      <c r="CZG970" s="80"/>
      <c r="CZH970" s="80"/>
      <c r="CZI970" s="80"/>
      <c r="CZJ970" s="80"/>
      <c r="CZK970" s="80"/>
      <c r="CZL970" s="80"/>
      <c r="CZM970" s="80"/>
      <c r="CZN970" s="80"/>
      <c r="CZO970" s="80"/>
      <c r="CZP970" s="80"/>
      <c r="CZQ970" s="80"/>
      <c r="CZR970" s="80"/>
      <c r="CZS970" s="80"/>
      <c r="CZT970" s="80"/>
      <c r="CZU970" s="80"/>
      <c r="CZV970" s="80"/>
      <c r="CZW970" s="80"/>
      <c r="CZX970" s="80"/>
      <c r="CZY970" s="80"/>
      <c r="CZZ970" s="80"/>
      <c r="DAA970" s="80"/>
      <c r="DAB970" s="80"/>
      <c r="DAC970" s="80"/>
      <c r="DAD970" s="80"/>
      <c r="DAE970" s="80"/>
      <c r="DAF970" s="80"/>
      <c r="DAG970" s="80"/>
      <c r="DAH970" s="80"/>
      <c r="DAI970" s="80"/>
      <c r="DAJ970" s="80"/>
      <c r="DAK970" s="80"/>
      <c r="DAL970" s="80"/>
      <c r="DAM970" s="80"/>
      <c r="DAN970" s="80"/>
      <c r="DAO970" s="80"/>
      <c r="DAP970" s="80"/>
      <c r="DAQ970" s="80"/>
      <c r="DAR970" s="80"/>
      <c r="DAS970" s="80"/>
      <c r="DAT970" s="80"/>
      <c r="DAU970" s="80"/>
      <c r="DAV970" s="80"/>
      <c r="DAW970" s="80"/>
      <c r="DAX970" s="80"/>
      <c r="DAY970" s="80"/>
      <c r="DAZ970" s="80"/>
      <c r="DBA970" s="80"/>
      <c r="DBB970" s="80"/>
      <c r="DBC970" s="80"/>
      <c r="DBD970" s="80"/>
      <c r="DBE970" s="80"/>
      <c r="DBF970" s="80"/>
      <c r="DBG970" s="80"/>
      <c r="DBH970" s="80"/>
      <c r="DBI970" s="80"/>
      <c r="DBJ970" s="80"/>
      <c r="DBK970" s="80"/>
      <c r="DBL970" s="80"/>
      <c r="DBM970" s="80"/>
      <c r="DBN970" s="80"/>
      <c r="DBO970" s="80"/>
      <c r="DBP970" s="80"/>
      <c r="DBQ970" s="80"/>
      <c r="DBR970" s="80"/>
      <c r="DBS970" s="80"/>
      <c r="DBT970" s="80"/>
      <c r="DBU970" s="80"/>
      <c r="DBV970" s="80"/>
      <c r="DBW970" s="80"/>
      <c r="DBX970" s="80"/>
      <c r="DBY970" s="80"/>
      <c r="DBZ970" s="80"/>
      <c r="DCA970" s="80"/>
      <c r="DCB970" s="80"/>
      <c r="DCC970" s="80"/>
      <c r="DCD970" s="80"/>
      <c r="DCE970" s="80"/>
      <c r="DCF970" s="80"/>
      <c r="DCG970" s="80"/>
      <c r="DCH970" s="80"/>
      <c r="DCI970" s="80"/>
      <c r="DCJ970" s="80"/>
      <c r="DCK970" s="80"/>
      <c r="DCL970" s="80"/>
      <c r="DCM970" s="80"/>
      <c r="DCN970" s="80"/>
      <c r="DCO970" s="80"/>
      <c r="DCP970" s="80"/>
      <c r="DCQ970" s="80"/>
      <c r="DCR970" s="80"/>
      <c r="DCS970" s="80"/>
      <c r="DCT970" s="80"/>
      <c r="DCU970" s="80"/>
      <c r="DCV970" s="80"/>
      <c r="DCW970" s="80"/>
      <c r="DCX970" s="80"/>
      <c r="DCY970" s="80"/>
      <c r="DCZ970" s="80"/>
      <c r="DDA970" s="80"/>
      <c r="DDB970" s="80"/>
      <c r="DDC970" s="80"/>
      <c r="DDD970" s="80"/>
      <c r="DDE970" s="80"/>
      <c r="DDF970" s="80"/>
      <c r="DDG970" s="80"/>
      <c r="DDH970" s="80"/>
      <c r="DDI970" s="80"/>
      <c r="DDJ970" s="80"/>
      <c r="DDK970" s="80"/>
      <c r="DDL970" s="80"/>
      <c r="DDM970" s="80"/>
      <c r="DDN970" s="80"/>
      <c r="DDO970" s="80"/>
      <c r="DDP970" s="80"/>
      <c r="DDQ970" s="80"/>
      <c r="DDR970" s="80"/>
      <c r="DDS970" s="80"/>
      <c r="DDT970" s="80"/>
      <c r="DDU970" s="80"/>
      <c r="DDV970" s="80"/>
      <c r="DDW970" s="80"/>
      <c r="DDX970" s="80"/>
      <c r="DDY970" s="80"/>
      <c r="DDZ970" s="80"/>
      <c r="DEA970" s="80"/>
      <c r="DEB970" s="80"/>
      <c r="DEC970" s="80"/>
      <c r="DED970" s="80"/>
      <c r="DEE970" s="80"/>
      <c r="DEF970" s="80"/>
      <c r="DEG970" s="80"/>
      <c r="DEH970" s="80"/>
      <c r="DEI970" s="80"/>
      <c r="DEJ970" s="80"/>
      <c r="DEK970" s="80"/>
      <c r="DEL970" s="80"/>
      <c r="DEM970" s="80"/>
      <c r="DEN970" s="80"/>
      <c r="DEO970" s="80"/>
      <c r="DEP970" s="80"/>
      <c r="DEQ970" s="80"/>
      <c r="DER970" s="80"/>
      <c r="DES970" s="80"/>
      <c r="DET970" s="80"/>
      <c r="DEU970" s="80"/>
      <c r="DEV970" s="80"/>
      <c r="DEW970" s="80"/>
      <c r="DEX970" s="80"/>
      <c r="DEY970" s="80"/>
      <c r="DEZ970" s="80"/>
      <c r="DFA970" s="80"/>
      <c r="DFB970" s="80"/>
      <c r="DFC970" s="80"/>
      <c r="DFD970" s="80"/>
      <c r="DFE970" s="80"/>
      <c r="DFF970" s="80"/>
      <c r="DFG970" s="80"/>
      <c r="DFH970" s="80"/>
      <c r="DFI970" s="80"/>
      <c r="DFJ970" s="80"/>
      <c r="DFK970" s="80"/>
      <c r="DFL970" s="80"/>
      <c r="DFM970" s="80"/>
      <c r="DFN970" s="80"/>
      <c r="DFO970" s="80"/>
      <c r="DFP970" s="80"/>
      <c r="DFQ970" s="80"/>
      <c r="DFR970" s="80"/>
      <c r="DFS970" s="80"/>
      <c r="DFT970" s="80"/>
      <c r="DFU970" s="80"/>
      <c r="DFV970" s="80"/>
      <c r="DFW970" s="80"/>
      <c r="DFX970" s="80"/>
      <c r="DFY970" s="80"/>
      <c r="DFZ970" s="80"/>
      <c r="DGA970" s="80"/>
      <c r="DGB970" s="80"/>
      <c r="DGC970" s="80"/>
      <c r="DGD970" s="80"/>
      <c r="DGE970" s="80"/>
      <c r="DGF970" s="80"/>
      <c r="DGG970" s="80"/>
      <c r="DGH970" s="80"/>
      <c r="DGI970" s="80"/>
      <c r="DGJ970" s="80"/>
      <c r="DGK970" s="80"/>
      <c r="DGL970" s="80"/>
      <c r="DGM970" s="80"/>
      <c r="DGN970" s="80"/>
      <c r="DGO970" s="80"/>
      <c r="DGP970" s="80"/>
      <c r="DGQ970" s="80"/>
      <c r="DGR970" s="80"/>
      <c r="DGS970" s="80"/>
      <c r="DGT970" s="80"/>
      <c r="DGU970" s="80"/>
      <c r="DGV970" s="80"/>
      <c r="DGW970" s="80"/>
      <c r="DGX970" s="80"/>
      <c r="DGY970" s="80"/>
      <c r="DGZ970" s="80"/>
      <c r="DHA970" s="80"/>
      <c r="DHB970" s="80"/>
      <c r="DHC970" s="80"/>
      <c r="DHD970" s="80"/>
      <c r="DHE970" s="80"/>
      <c r="DHF970" s="80"/>
      <c r="DHG970" s="80"/>
      <c r="DHH970" s="80"/>
      <c r="DHI970" s="80"/>
      <c r="DHJ970" s="80"/>
      <c r="DHK970" s="80"/>
      <c r="DHL970" s="80"/>
      <c r="DHM970" s="80"/>
      <c r="DHN970" s="80"/>
      <c r="DHO970" s="80"/>
      <c r="DHP970" s="80"/>
      <c r="DHQ970" s="80"/>
      <c r="DHR970" s="80"/>
      <c r="DHS970" s="80"/>
      <c r="DHT970" s="80"/>
      <c r="DHU970" s="80"/>
      <c r="DHV970" s="80"/>
      <c r="DHW970" s="80"/>
      <c r="DHX970" s="80"/>
      <c r="DHY970" s="80"/>
      <c r="DHZ970" s="80"/>
      <c r="DIA970" s="80"/>
      <c r="DIB970" s="80"/>
      <c r="DIC970" s="80"/>
      <c r="DID970" s="80"/>
      <c r="DIE970" s="80"/>
      <c r="DIF970" s="80"/>
      <c r="DIG970" s="80"/>
      <c r="DIH970" s="80"/>
      <c r="DII970" s="80"/>
      <c r="DIJ970" s="80"/>
      <c r="DIK970" s="80"/>
      <c r="DIL970" s="80"/>
      <c r="DIM970" s="80"/>
      <c r="DIN970" s="80"/>
      <c r="DIO970" s="80"/>
      <c r="DIP970" s="80"/>
      <c r="DIQ970" s="80"/>
      <c r="DIR970" s="80"/>
      <c r="DIS970" s="80"/>
      <c r="DIT970" s="80"/>
      <c r="DIU970" s="80"/>
      <c r="DIV970" s="80"/>
      <c r="DIW970" s="80"/>
      <c r="DIX970" s="80"/>
      <c r="DIY970" s="80"/>
      <c r="DIZ970" s="80"/>
      <c r="DJA970" s="80"/>
      <c r="DJB970" s="80"/>
      <c r="DJC970" s="80"/>
      <c r="DJD970" s="80"/>
      <c r="DJE970" s="80"/>
      <c r="DJF970" s="80"/>
      <c r="DJG970" s="80"/>
      <c r="DJH970" s="80"/>
      <c r="DJI970" s="80"/>
      <c r="DJJ970" s="80"/>
      <c r="DJK970" s="80"/>
      <c r="DJL970" s="80"/>
      <c r="DJM970" s="80"/>
      <c r="DJN970" s="80"/>
      <c r="DJO970" s="80"/>
      <c r="DJP970" s="80"/>
      <c r="DJQ970" s="80"/>
      <c r="DJR970" s="80"/>
      <c r="DJS970" s="80"/>
      <c r="DJT970" s="80"/>
      <c r="DJU970" s="80"/>
      <c r="DJV970" s="80"/>
      <c r="DJW970" s="80"/>
      <c r="DJX970" s="80"/>
      <c r="DJY970" s="80"/>
      <c r="DJZ970" s="80"/>
      <c r="DKA970" s="80"/>
      <c r="DKB970" s="80"/>
      <c r="DKC970" s="80"/>
      <c r="DKD970" s="80"/>
      <c r="DKE970" s="80"/>
      <c r="DKF970" s="80"/>
      <c r="DKG970" s="80"/>
      <c r="DKH970" s="80"/>
      <c r="DKI970" s="80"/>
      <c r="DKJ970" s="80"/>
      <c r="DKK970" s="80"/>
      <c r="DKL970" s="80"/>
      <c r="DKM970" s="80"/>
      <c r="DKN970" s="80"/>
      <c r="DKO970" s="80"/>
      <c r="DKP970" s="80"/>
      <c r="DKQ970" s="80"/>
      <c r="DKR970" s="80"/>
      <c r="DKS970" s="80"/>
      <c r="DKT970" s="80"/>
      <c r="DKU970" s="80"/>
      <c r="DKV970" s="80"/>
      <c r="DKW970" s="80"/>
      <c r="DKX970" s="80"/>
      <c r="DKY970" s="80"/>
      <c r="DKZ970" s="80"/>
      <c r="DLA970" s="80"/>
      <c r="DLB970" s="80"/>
      <c r="DLC970" s="80"/>
      <c r="DLD970" s="80"/>
      <c r="DLE970" s="80"/>
      <c r="DLF970" s="80"/>
      <c r="DLG970" s="80"/>
      <c r="DLH970" s="80"/>
      <c r="DLI970" s="80"/>
      <c r="DLJ970" s="80"/>
      <c r="DLK970" s="80"/>
      <c r="DLL970" s="80"/>
      <c r="DLM970" s="80"/>
      <c r="DLN970" s="80"/>
      <c r="DLO970" s="80"/>
      <c r="DLP970" s="80"/>
      <c r="DLQ970" s="80"/>
      <c r="DLR970" s="80"/>
      <c r="DLS970" s="80"/>
      <c r="DLT970" s="80"/>
      <c r="DLU970" s="80"/>
      <c r="DLV970" s="80"/>
      <c r="DLW970" s="80"/>
      <c r="DLX970" s="80"/>
      <c r="DLY970" s="80"/>
      <c r="DLZ970" s="80"/>
      <c r="DMA970" s="80"/>
      <c r="DMB970" s="80"/>
      <c r="DMC970" s="80"/>
      <c r="DMD970" s="80"/>
      <c r="DME970" s="80"/>
      <c r="DMF970" s="80"/>
      <c r="DMG970" s="80"/>
      <c r="DMH970" s="80"/>
      <c r="DMI970" s="80"/>
      <c r="DMJ970" s="80"/>
      <c r="DMK970" s="80"/>
      <c r="DML970" s="80"/>
      <c r="DMM970" s="80"/>
      <c r="DMN970" s="80"/>
      <c r="DMO970" s="80"/>
      <c r="DMP970" s="80"/>
      <c r="DMQ970" s="80"/>
      <c r="DMR970" s="80"/>
      <c r="DMS970" s="80"/>
      <c r="DMT970" s="80"/>
      <c r="DMU970" s="80"/>
      <c r="DMV970" s="80"/>
      <c r="DMW970" s="80"/>
      <c r="DMX970" s="80"/>
      <c r="DMY970" s="80"/>
      <c r="DMZ970" s="80"/>
      <c r="DNA970" s="80"/>
      <c r="DNB970" s="80"/>
      <c r="DNC970" s="80"/>
      <c r="DND970" s="80"/>
      <c r="DNE970" s="80"/>
      <c r="DNF970" s="80"/>
      <c r="DNG970" s="80"/>
      <c r="DNH970" s="80"/>
      <c r="DNI970" s="80"/>
      <c r="DNJ970" s="80"/>
      <c r="DNK970" s="80"/>
      <c r="DNL970" s="80"/>
      <c r="DNM970" s="80"/>
      <c r="DNN970" s="80"/>
      <c r="DNO970" s="80"/>
      <c r="DNP970" s="80"/>
      <c r="DNQ970" s="80"/>
      <c r="DNR970" s="80"/>
      <c r="DNS970" s="80"/>
      <c r="DNT970" s="80"/>
      <c r="DNU970" s="80"/>
      <c r="DNV970" s="80"/>
      <c r="DNW970" s="80"/>
      <c r="DNX970" s="80"/>
      <c r="DNY970" s="80"/>
      <c r="DNZ970" s="80"/>
      <c r="DOA970" s="80"/>
      <c r="DOB970" s="80"/>
      <c r="DOC970" s="80"/>
      <c r="DOD970" s="80"/>
      <c r="DOE970" s="80"/>
      <c r="DOF970" s="80"/>
      <c r="DOG970" s="80"/>
      <c r="DOH970" s="80"/>
      <c r="DOI970" s="80"/>
      <c r="DOJ970" s="80"/>
      <c r="DOK970" s="80"/>
      <c r="DOL970" s="80"/>
      <c r="DOM970" s="80"/>
      <c r="DON970" s="80"/>
      <c r="DOO970" s="80"/>
      <c r="DOP970" s="80"/>
      <c r="DOQ970" s="80"/>
      <c r="DOR970" s="80"/>
      <c r="DOS970" s="80"/>
      <c r="DOT970" s="80"/>
      <c r="DOU970" s="80"/>
      <c r="DOV970" s="80"/>
      <c r="DOW970" s="80"/>
      <c r="DOX970" s="80"/>
      <c r="DOY970" s="80"/>
      <c r="DOZ970" s="80"/>
      <c r="DPA970" s="80"/>
      <c r="DPB970" s="80"/>
      <c r="DPC970" s="80"/>
      <c r="DPD970" s="80"/>
      <c r="DPE970" s="80"/>
      <c r="DPF970" s="80"/>
      <c r="DPG970" s="80"/>
      <c r="DPH970" s="80"/>
      <c r="DPI970" s="80"/>
      <c r="DPJ970" s="80"/>
      <c r="DPK970" s="80"/>
      <c r="DPL970" s="80"/>
      <c r="DPM970" s="80"/>
      <c r="DPN970" s="80"/>
      <c r="DPO970" s="80"/>
      <c r="DPP970" s="80"/>
      <c r="DPQ970" s="80"/>
      <c r="DPR970" s="80"/>
      <c r="DPS970" s="80"/>
      <c r="DPT970" s="80"/>
      <c r="DPU970" s="80"/>
      <c r="DPV970" s="80"/>
      <c r="DPW970" s="80"/>
      <c r="DPX970" s="80"/>
      <c r="DPY970" s="80"/>
      <c r="DPZ970" s="80"/>
      <c r="DQA970" s="80"/>
      <c r="DQB970" s="80"/>
      <c r="DQC970" s="80"/>
      <c r="DQD970" s="80"/>
      <c r="DQE970" s="80"/>
      <c r="DQF970" s="80"/>
      <c r="DQG970" s="80"/>
      <c r="DQH970" s="80"/>
      <c r="DQI970" s="80"/>
      <c r="DQJ970" s="80"/>
      <c r="DQK970" s="80"/>
      <c r="DQL970" s="80"/>
      <c r="DQM970" s="80"/>
      <c r="DQN970" s="80"/>
      <c r="DQO970" s="80"/>
      <c r="DQP970" s="80"/>
      <c r="DQQ970" s="80"/>
      <c r="DQR970" s="80"/>
      <c r="DQS970" s="80"/>
      <c r="DQT970" s="80"/>
      <c r="DQU970" s="80"/>
      <c r="DQV970" s="80"/>
      <c r="DQW970" s="80"/>
      <c r="DQX970" s="80"/>
      <c r="DQY970" s="80"/>
      <c r="DQZ970" s="80"/>
      <c r="DRA970" s="80"/>
      <c r="DRB970" s="80"/>
      <c r="DRC970" s="80"/>
      <c r="DRD970" s="80"/>
      <c r="DRE970" s="80"/>
      <c r="DRF970" s="80"/>
      <c r="DRG970" s="80"/>
      <c r="DRH970" s="80"/>
      <c r="DRI970" s="80"/>
      <c r="DRJ970" s="80"/>
      <c r="DRK970" s="80"/>
      <c r="DRL970" s="80"/>
      <c r="DRM970" s="80"/>
      <c r="DRN970" s="80"/>
      <c r="DRO970" s="80"/>
      <c r="DRP970" s="80"/>
      <c r="DRQ970" s="80"/>
      <c r="DRR970" s="80"/>
      <c r="DRS970" s="80"/>
      <c r="DRT970" s="80"/>
      <c r="DRU970" s="80"/>
      <c r="DRV970" s="80"/>
      <c r="DRW970" s="80"/>
      <c r="DRX970" s="80"/>
      <c r="DRY970" s="80"/>
      <c r="DRZ970" s="80"/>
      <c r="DSA970" s="80"/>
      <c r="DSB970" s="80"/>
      <c r="DSC970" s="80"/>
      <c r="DSD970" s="80"/>
      <c r="DSE970" s="80"/>
      <c r="DSF970" s="80"/>
      <c r="DSG970" s="80"/>
      <c r="DSH970" s="80"/>
      <c r="DSI970" s="80"/>
      <c r="DSJ970" s="80"/>
      <c r="DSK970" s="80"/>
      <c r="DSL970" s="80"/>
      <c r="DSM970" s="80"/>
      <c r="DSN970" s="80"/>
      <c r="DSO970" s="80"/>
      <c r="DSP970" s="80"/>
      <c r="DSQ970" s="80"/>
      <c r="DSR970" s="80"/>
      <c r="DSS970" s="80"/>
      <c r="DST970" s="80"/>
      <c r="DSU970" s="80"/>
      <c r="DSV970" s="80"/>
      <c r="DSW970" s="80"/>
      <c r="DSX970" s="80"/>
      <c r="DSY970" s="80"/>
      <c r="DSZ970" s="80"/>
      <c r="DTA970" s="80"/>
      <c r="DTB970" s="80"/>
      <c r="DTC970" s="80"/>
      <c r="DTD970" s="80"/>
      <c r="DTE970" s="80"/>
      <c r="DTF970" s="80"/>
      <c r="DTG970" s="80"/>
      <c r="DTH970" s="80"/>
      <c r="DTI970" s="80"/>
      <c r="DTJ970" s="80"/>
      <c r="DTK970" s="80"/>
      <c r="DTL970" s="80"/>
      <c r="DTM970" s="80"/>
      <c r="DTN970" s="80"/>
      <c r="DTO970" s="80"/>
      <c r="DTP970" s="80"/>
      <c r="DTQ970" s="80"/>
      <c r="DTR970" s="80"/>
      <c r="DTS970" s="80"/>
      <c r="DTT970" s="80"/>
      <c r="DTU970" s="80"/>
      <c r="DTV970" s="80"/>
      <c r="DTW970" s="80"/>
      <c r="DTX970" s="80"/>
      <c r="DTY970" s="80"/>
      <c r="DTZ970" s="80"/>
      <c r="DUA970" s="80"/>
      <c r="DUB970" s="80"/>
      <c r="DUC970" s="80"/>
      <c r="DUD970" s="80"/>
      <c r="DUE970" s="80"/>
      <c r="DUF970" s="80"/>
      <c r="DUG970" s="80"/>
      <c r="DUH970" s="80"/>
      <c r="DUI970" s="80"/>
      <c r="DUJ970" s="80"/>
      <c r="DUK970" s="80"/>
      <c r="DUL970" s="80"/>
      <c r="DUM970" s="80"/>
      <c r="DUN970" s="80"/>
      <c r="DUO970" s="80"/>
      <c r="DUP970" s="80"/>
      <c r="DUQ970" s="80"/>
      <c r="DUR970" s="80"/>
      <c r="DUS970" s="80"/>
      <c r="DUT970" s="80"/>
      <c r="DUU970" s="80"/>
      <c r="DUV970" s="80"/>
      <c r="DUW970" s="80"/>
      <c r="DUX970" s="80"/>
      <c r="DUY970" s="80"/>
      <c r="DUZ970" s="80"/>
      <c r="DVA970" s="80"/>
      <c r="DVB970" s="80"/>
      <c r="DVC970" s="80"/>
      <c r="DVD970" s="80"/>
      <c r="DVE970" s="80"/>
      <c r="DVF970" s="80"/>
      <c r="DVG970" s="80"/>
      <c r="DVH970" s="80"/>
      <c r="DVI970" s="80"/>
      <c r="DVJ970" s="80"/>
      <c r="DVK970" s="80"/>
      <c r="DVL970" s="80"/>
      <c r="DVM970" s="80"/>
      <c r="DVN970" s="80"/>
      <c r="DVO970" s="80"/>
      <c r="DVP970" s="80"/>
      <c r="DVQ970" s="80"/>
      <c r="DVR970" s="80"/>
      <c r="DVS970" s="80"/>
      <c r="DVT970" s="80"/>
      <c r="DVU970" s="80"/>
      <c r="DVV970" s="80"/>
      <c r="DVW970" s="80"/>
      <c r="DVX970" s="80"/>
      <c r="DVY970" s="80"/>
      <c r="DVZ970" s="80"/>
      <c r="DWA970" s="80"/>
      <c r="DWB970" s="80"/>
      <c r="DWC970" s="80"/>
      <c r="DWD970" s="80"/>
      <c r="DWE970" s="80"/>
      <c r="DWF970" s="80"/>
      <c r="DWG970" s="80"/>
      <c r="DWH970" s="80"/>
      <c r="DWI970" s="80"/>
      <c r="DWJ970" s="80"/>
      <c r="DWK970" s="80"/>
      <c r="DWL970" s="80"/>
      <c r="DWM970" s="80"/>
      <c r="DWN970" s="80"/>
      <c r="DWO970" s="80"/>
      <c r="DWP970" s="80"/>
      <c r="DWQ970" s="80"/>
      <c r="DWR970" s="80"/>
      <c r="DWS970" s="80"/>
      <c r="DWT970" s="80"/>
      <c r="DWU970" s="80"/>
      <c r="DWV970" s="80"/>
      <c r="DWW970" s="80"/>
      <c r="DWX970" s="80"/>
      <c r="DWY970" s="80"/>
      <c r="DWZ970" s="80"/>
      <c r="DXA970" s="80"/>
      <c r="DXB970" s="80"/>
      <c r="DXC970" s="80"/>
      <c r="DXD970" s="80"/>
      <c r="DXE970" s="80"/>
      <c r="DXF970" s="80"/>
      <c r="DXG970" s="80"/>
      <c r="DXH970" s="80"/>
      <c r="DXI970" s="80"/>
      <c r="DXJ970" s="80"/>
      <c r="DXK970" s="80"/>
      <c r="DXL970" s="80"/>
      <c r="DXM970" s="80"/>
      <c r="DXN970" s="80"/>
      <c r="DXO970" s="80"/>
      <c r="DXP970" s="80"/>
      <c r="DXQ970" s="80"/>
      <c r="DXR970" s="80"/>
      <c r="DXS970" s="80"/>
      <c r="DXT970" s="80"/>
      <c r="DXU970" s="80"/>
      <c r="DXV970" s="80"/>
      <c r="DXW970" s="80"/>
      <c r="DXX970" s="80"/>
      <c r="DXY970" s="80"/>
      <c r="DXZ970" s="80"/>
      <c r="DYA970" s="80"/>
      <c r="DYB970" s="80"/>
      <c r="DYC970" s="80"/>
      <c r="DYD970" s="80"/>
      <c r="DYE970" s="80"/>
      <c r="DYF970" s="80"/>
      <c r="DYG970" s="80"/>
      <c r="DYH970" s="80"/>
      <c r="DYI970" s="80"/>
      <c r="DYJ970" s="80"/>
      <c r="DYK970" s="80"/>
      <c r="DYL970" s="80"/>
      <c r="DYM970" s="80"/>
      <c r="DYN970" s="80"/>
      <c r="DYO970" s="80"/>
      <c r="DYP970" s="80"/>
      <c r="DYQ970" s="80"/>
      <c r="DYR970" s="80"/>
      <c r="DYS970" s="80"/>
      <c r="DYT970" s="80"/>
      <c r="DYU970" s="80"/>
      <c r="DYV970" s="80"/>
      <c r="DYW970" s="80"/>
      <c r="DYX970" s="80"/>
      <c r="DYY970" s="80"/>
      <c r="DYZ970" s="80"/>
      <c r="DZA970" s="80"/>
      <c r="DZB970" s="80"/>
      <c r="DZC970" s="80"/>
      <c r="DZD970" s="80"/>
      <c r="DZE970" s="80"/>
      <c r="DZF970" s="80"/>
      <c r="DZG970" s="80"/>
      <c r="DZH970" s="80"/>
      <c r="DZI970" s="80"/>
      <c r="DZJ970" s="80"/>
      <c r="DZK970" s="80"/>
      <c r="DZL970" s="80"/>
      <c r="DZM970" s="80"/>
      <c r="DZN970" s="80"/>
      <c r="DZO970" s="80"/>
      <c r="DZP970" s="80"/>
      <c r="DZQ970" s="80"/>
      <c r="DZR970" s="80"/>
      <c r="DZS970" s="80"/>
      <c r="DZT970" s="80"/>
      <c r="DZU970" s="80"/>
      <c r="DZV970" s="80"/>
      <c r="DZW970" s="80"/>
      <c r="DZX970" s="80"/>
      <c r="DZY970" s="80"/>
      <c r="DZZ970" s="80"/>
      <c r="EAA970" s="80"/>
      <c r="EAB970" s="80"/>
      <c r="EAC970" s="80"/>
      <c r="EAD970" s="80"/>
      <c r="EAE970" s="80"/>
      <c r="EAF970" s="80"/>
      <c r="EAG970" s="80"/>
      <c r="EAH970" s="80"/>
      <c r="EAI970" s="80"/>
      <c r="EAJ970" s="80"/>
      <c r="EAK970" s="80"/>
      <c r="EAL970" s="80"/>
      <c r="EAM970" s="80"/>
      <c r="EAN970" s="80"/>
      <c r="EAO970" s="80"/>
      <c r="EAP970" s="80"/>
      <c r="EAQ970" s="80"/>
      <c r="EAR970" s="80"/>
      <c r="EAS970" s="80"/>
      <c r="EAT970" s="80"/>
      <c r="EAU970" s="80"/>
      <c r="EAV970" s="80"/>
      <c r="EAW970" s="80"/>
      <c r="EAX970" s="80"/>
      <c r="EAY970" s="80"/>
      <c r="EAZ970" s="80"/>
      <c r="EBA970" s="80"/>
      <c r="EBB970" s="80"/>
      <c r="EBC970" s="80"/>
      <c r="EBD970" s="80"/>
      <c r="EBE970" s="80"/>
      <c r="EBF970" s="80"/>
      <c r="EBG970" s="80"/>
      <c r="EBH970" s="80"/>
      <c r="EBI970" s="80"/>
      <c r="EBJ970" s="80"/>
      <c r="EBK970" s="80"/>
      <c r="EBL970" s="80"/>
      <c r="EBM970" s="80"/>
      <c r="EBN970" s="80"/>
      <c r="EBO970" s="80"/>
      <c r="EBP970" s="80"/>
      <c r="EBQ970" s="80"/>
      <c r="EBR970" s="80"/>
      <c r="EBS970" s="80"/>
      <c r="EBT970" s="80"/>
      <c r="EBU970" s="80"/>
      <c r="EBV970" s="80"/>
      <c r="EBW970" s="80"/>
      <c r="EBX970" s="80"/>
      <c r="EBY970" s="80"/>
      <c r="EBZ970" s="80"/>
      <c r="ECA970" s="80"/>
      <c r="ECB970" s="80"/>
      <c r="ECC970" s="80"/>
      <c r="ECD970" s="80"/>
      <c r="ECE970" s="80"/>
      <c r="ECF970" s="80"/>
      <c r="ECG970" s="80"/>
      <c r="ECH970" s="80"/>
      <c r="ECI970" s="80"/>
      <c r="ECJ970" s="80"/>
      <c r="ECK970" s="80"/>
      <c r="ECL970" s="80"/>
      <c r="ECM970" s="80"/>
      <c r="ECN970" s="80"/>
      <c r="ECO970" s="80"/>
      <c r="ECP970" s="80"/>
      <c r="ECQ970" s="80"/>
      <c r="ECR970" s="80"/>
      <c r="ECS970" s="80"/>
      <c r="ECT970" s="80"/>
      <c r="ECU970" s="80"/>
      <c r="ECV970" s="80"/>
      <c r="ECW970" s="80"/>
      <c r="ECX970" s="80"/>
      <c r="ECY970" s="80"/>
      <c r="ECZ970" s="80"/>
      <c r="EDA970" s="80"/>
      <c r="EDB970" s="80"/>
      <c r="EDC970" s="80"/>
      <c r="EDD970" s="80"/>
      <c r="EDE970" s="80"/>
      <c r="EDF970" s="80"/>
      <c r="EDG970" s="80"/>
      <c r="EDH970" s="80"/>
      <c r="EDI970" s="80"/>
      <c r="EDJ970" s="80"/>
      <c r="EDK970" s="80"/>
      <c r="EDL970" s="80"/>
      <c r="EDM970" s="80"/>
      <c r="EDN970" s="80"/>
      <c r="EDO970" s="80"/>
      <c r="EDP970" s="80"/>
      <c r="EDQ970" s="80"/>
      <c r="EDR970" s="80"/>
      <c r="EDS970" s="80"/>
      <c r="EDT970" s="80"/>
      <c r="EDU970" s="80"/>
      <c r="EDV970" s="80"/>
      <c r="EDW970" s="80"/>
      <c r="EDX970" s="80"/>
      <c r="EDY970" s="80"/>
      <c r="EDZ970" s="80"/>
      <c r="EEA970" s="80"/>
      <c r="EEB970" s="80"/>
      <c r="EEC970" s="80"/>
      <c r="EED970" s="80"/>
      <c r="EEE970" s="80"/>
      <c r="EEF970" s="80"/>
      <c r="EEG970" s="80"/>
      <c r="EEH970" s="80"/>
      <c r="EEI970" s="80"/>
      <c r="EEJ970" s="80"/>
      <c r="EEK970" s="80"/>
      <c r="EEL970" s="80"/>
      <c r="EEM970" s="80"/>
      <c r="EEN970" s="80"/>
      <c r="EEO970" s="80"/>
      <c r="EEP970" s="80"/>
      <c r="EEQ970" s="80"/>
      <c r="EER970" s="80"/>
      <c r="EES970" s="80"/>
      <c r="EET970" s="80"/>
      <c r="EEU970" s="80"/>
      <c r="EEV970" s="80"/>
      <c r="EEW970" s="80"/>
      <c r="EEX970" s="80"/>
      <c r="EEY970" s="80"/>
      <c r="EEZ970" s="80"/>
      <c r="EFA970" s="80"/>
      <c r="EFB970" s="80"/>
      <c r="EFC970" s="80"/>
      <c r="EFD970" s="80"/>
      <c r="EFE970" s="80"/>
      <c r="EFF970" s="80"/>
      <c r="EFG970" s="80"/>
      <c r="EFH970" s="80"/>
      <c r="EFI970" s="80"/>
      <c r="EFJ970" s="80"/>
      <c r="EFK970" s="80"/>
      <c r="EFL970" s="80"/>
      <c r="EFM970" s="80"/>
      <c r="EFN970" s="80"/>
      <c r="EFO970" s="80"/>
      <c r="EFP970" s="80"/>
      <c r="EFQ970" s="80"/>
      <c r="EFR970" s="80"/>
      <c r="EFS970" s="80"/>
      <c r="EFT970" s="80"/>
      <c r="EFU970" s="80"/>
      <c r="EFV970" s="80"/>
      <c r="EFW970" s="80"/>
      <c r="EFX970" s="80"/>
      <c r="EFY970" s="80"/>
      <c r="EFZ970" s="80"/>
      <c r="EGA970" s="80"/>
      <c r="EGB970" s="80"/>
      <c r="EGC970" s="80"/>
      <c r="EGD970" s="80"/>
      <c r="EGE970" s="80"/>
      <c r="EGF970" s="80"/>
      <c r="EGG970" s="80"/>
      <c r="EGH970" s="80"/>
      <c r="EGI970" s="80"/>
      <c r="EGJ970" s="80"/>
      <c r="EGK970" s="80"/>
      <c r="EGL970" s="80"/>
      <c r="EGM970" s="80"/>
      <c r="EGN970" s="80"/>
      <c r="EGO970" s="80"/>
      <c r="EGP970" s="80"/>
      <c r="EGQ970" s="80"/>
      <c r="EGR970" s="80"/>
      <c r="EGS970" s="80"/>
      <c r="EGT970" s="80"/>
      <c r="EGU970" s="80"/>
      <c r="EGV970" s="80"/>
      <c r="EGW970" s="80"/>
      <c r="EGX970" s="80"/>
      <c r="EGY970" s="80"/>
      <c r="EGZ970" s="80"/>
      <c r="EHA970" s="80"/>
      <c r="EHB970" s="80"/>
      <c r="EHC970" s="80"/>
      <c r="EHD970" s="80"/>
      <c r="EHE970" s="80"/>
      <c r="EHF970" s="80"/>
      <c r="EHG970" s="80"/>
      <c r="EHH970" s="80"/>
      <c r="EHI970" s="80"/>
      <c r="EHJ970" s="80"/>
      <c r="EHK970" s="80"/>
      <c r="EHL970" s="80"/>
      <c r="EHM970" s="80"/>
      <c r="EHN970" s="80"/>
      <c r="EHO970" s="80"/>
      <c r="EHP970" s="80"/>
      <c r="EHQ970" s="80"/>
      <c r="EHR970" s="80"/>
      <c r="EHS970" s="80"/>
      <c r="EHT970" s="80"/>
      <c r="EHU970" s="80"/>
      <c r="EHV970" s="80"/>
      <c r="EHW970" s="80"/>
      <c r="EHX970" s="80"/>
      <c r="EHY970" s="80"/>
      <c r="EHZ970" s="80"/>
      <c r="EIA970" s="80"/>
      <c r="EIB970" s="80"/>
      <c r="EIC970" s="80"/>
      <c r="EID970" s="80"/>
      <c r="EIE970" s="80"/>
      <c r="EIF970" s="80"/>
      <c r="EIG970" s="80"/>
      <c r="EIH970" s="80"/>
      <c r="EII970" s="80"/>
      <c r="EIJ970" s="80"/>
      <c r="EIK970" s="80"/>
      <c r="EIL970" s="80"/>
      <c r="EIM970" s="80"/>
      <c r="EIN970" s="80"/>
      <c r="EIO970" s="80"/>
      <c r="EIP970" s="80"/>
      <c r="EIQ970" s="80"/>
      <c r="EIR970" s="80"/>
      <c r="EIS970" s="80"/>
      <c r="EIT970" s="80"/>
      <c r="EIU970" s="80"/>
      <c r="EIV970" s="80"/>
      <c r="EIW970" s="80"/>
      <c r="EIX970" s="80"/>
      <c r="EIY970" s="80"/>
      <c r="EIZ970" s="80"/>
      <c r="EJA970" s="80"/>
      <c r="EJB970" s="80"/>
      <c r="EJC970" s="80"/>
      <c r="EJD970" s="80"/>
      <c r="EJE970" s="80"/>
      <c r="EJF970" s="80"/>
      <c r="EJG970" s="80"/>
      <c r="EJH970" s="80"/>
      <c r="EJI970" s="80"/>
      <c r="EJJ970" s="80"/>
      <c r="EJK970" s="80"/>
      <c r="EJL970" s="80"/>
      <c r="EJM970" s="80"/>
      <c r="EJN970" s="80"/>
      <c r="EJO970" s="80"/>
      <c r="EJP970" s="80"/>
      <c r="EJQ970" s="80"/>
      <c r="EJR970" s="80"/>
      <c r="EJS970" s="80"/>
      <c r="EJT970" s="80"/>
      <c r="EJU970" s="80"/>
      <c r="EJV970" s="80"/>
      <c r="EJW970" s="80"/>
      <c r="EJX970" s="80"/>
      <c r="EJY970" s="80"/>
      <c r="EJZ970" s="80"/>
      <c r="EKA970" s="80"/>
      <c r="EKB970" s="80"/>
      <c r="EKC970" s="80"/>
      <c r="EKD970" s="80"/>
      <c r="EKE970" s="80"/>
      <c r="EKF970" s="80"/>
      <c r="EKG970" s="80"/>
      <c r="EKH970" s="80"/>
      <c r="EKI970" s="80"/>
      <c r="EKJ970" s="80"/>
      <c r="EKK970" s="80"/>
      <c r="EKL970" s="80"/>
      <c r="EKM970" s="80"/>
      <c r="EKN970" s="80"/>
      <c r="EKO970" s="80"/>
      <c r="EKP970" s="80"/>
      <c r="EKQ970" s="80"/>
      <c r="EKR970" s="80"/>
      <c r="EKS970" s="80"/>
      <c r="EKT970" s="80"/>
      <c r="EKU970" s="80"/>
      <c r="EKV970" s="80"/>
      <c r="EKW970" s="80"/>
      <c r="EKX970" s="80"/>
      <c r="EKY970" s="80"/>
      <c r="EKZ970" s="80"/>
      <c r="ELA970" s="80"/>
      <c r="ELB970" s="80"/>
      <c r="ELC970" s="80"/>
      <c r="ELD970" s="80"/>
      <c r="ELE970" s="80"/>
      <c r="ELF970" s="80"/>
      <c r="ELG970" s="80"/>
      <c r="ELH970" s="80"/>
      <c r="ELI970" s="80"/>
      <c r="ELJ970" s="80"/>
      <c r="ELK970" s="80"/>
      <c r="ELL970" s="80"/>
      <c r="ELM970" s="80"/>
      <c r="ELN970" s="80"/>
      <c r="ELO970" s="80"/>
      <c r="ELP970" s="80"/>
      <c r="ELQ970" s="80"/>
      <c r="ELR970" s="80"/>
      <c r="ELS970" s="80"/>
      <c r="ELT970" s="80"/>
      <c r="ELU970" s="80"/>
      <c r="ELV970" s="80"/>
      <c r="ELW970" s="80"/>
      <c r="ELX970" s="80"/>
      <c r="ELY970" s="80"/>
      <c r="ELZ970" s="80"/>
      <c r="EMA970" s="80"/>
      <c r="EMB970" s="80"/>
      <c r="EMC970" s="80"/>
      <c r="EMD970" s="80"/>
      <c r="EME970" s="80"/>
      <c r="EMF970" s="80"/>
      <c r="EMG970" s="80"/>
      <c r="EMH970" s="80"/>
      <c r="EMI970" s="80"/>
      <c r="EMJ970" s="80"/>
      <c r="EMK970" s="80"/>
      <c r="EML970" s="80"/>
      <c r="EMM970" s="80"/>
      <c r="EMN970" s="80"/>
      <c r="EMO970" s="80"/>
      <c r="EMP970" s="80"/>
      <c r="EMQ970" s="80"/>
      <c r="EMR970" s="80"/>
      <c r="EMS970" s="80"/>
      <c r="EMT970" s="80"/>
      <c r="EMU970" s="80"/>
      <c r="EMV970" s="80"/>
      <c r="EMW970" s="80"/>
      <c r="EMX970" s="80"/>
      <c r="EMY970" s="80"/>
      <c r="EMZ970" s="80"/>
      <c r="ENA970" s="80"/>
      <c r="ENB970" s="80"/>
      <c r="ENC970" s="80"/>
      <c r="END970" s="80"/>
      <c r="ENE970" s="80"/>
      <c r="ENF970" s="80"/>
      <c r="ENG970" s="80"/>
      <c r="ENH970" s="80"/>
      <c r="ENI970" s="80"/>
      <c r="ENJ970" s="80"/>
      <c r="ENK970" s="80"/>
      <c r="ENL970" s="80"/>
      <c r="ENM970" s="80"/>
      <c r="ENN970" s="80"/>
      <c r="ENO970" s="80"/>
      <c r="ENP970" s="80"/>
      <c r="ENQ970" s="80"/>
      <c r="ENR970" s="80"/>
      <c r="ENS970" s="80"/>
      <c r="ENT970" s="80"/>
      <c r="ENU970" s="80"/>
      <c r="ENV970" s="80"/>
      <c r="ENW970" s="80"/>
      <c r="ENX970" s="80"/>
      <c r="ENY970" s="80"/>
      <c r="ENZ970" s="80"/>
      <c r="EOA970" s="80"/>
      <c r="EOB970" s="80"/>
      <c r="EOC970" s="80"/>
      <c r="EOD970" s="80"/>
      <c r="EOE970" s="80"/>
      <c r="EOF970" s="80"/>
      <c r="EOG970" s="80"/>
      <c r="EOH970" s="80"/>
      <c r="EOI970" s="80"/>
      <c r="EOJ970" s="80"/>
      <c r="EOK970" s="80"/>
      <c r="EOL970" s="80"/>
      <c r="EOM970" s="80"/>
      <c r="EON970" s="80"/>
      <c r="EOO970" s="80"/>
      <c r="EOP970" s="80"/>
      <c r="EOQ970" s="80"/>
      <c r="EOR970" s="80"/>
      <c r="EOS970" s="80"/>
      <c r="EOT970" s="80"/>
      <c r="EOU970" s="80"/>
      <c r="EOV970" s="80"/>
      <c r="EOW970" s="80"/>
      <c r="EOX970" s="80"/>
      <c r="EOY970" s="80"/>
      <c r="EOZ970" s="80"/>
      <c r="EPA970" s="80"/>
      <c r="EPB970" s="80"/>
      <c r="EPC970" s="80"/>
      <c r="EPD970" s="80"/>
      <c r="EPE970" s="80"/>
      <c r="EPF970" s="80"/>
      <c r="EPG970" s="80"/>
      <c r="EPH970" s="80"/>
      <c r="EPI970" s="80"/>
      <c r="EPJ970" s="80"/>
      <c r="EPK970" s="80"/>
      <c r="EPL970" s="80"/>
      <c r="EPM970" s="80"/>
      <c r="EPN970" s="80"/>
      <c r="EPO970" s="80"/>
      <c r="EPP970" s="80"/>
      <c r="EPQ970" s="80"/>
      <c r="EPR970" s="80"/>
      <c r="EPS970" s="80"/>
      <c r="EPT970" s="80"/>
      <c r="EPU970" s="80"/>
      <c r="EPV970" s="80"/>
      <c r="EPW970" s="80"/>
      <c r="EPX970" s="80"/>
      <c r="EPY970" s="80"/>
      <c r="EPZ970" s="80"/>
      <c r="EQA970" s="80"/>
      <c r="EQB970" s="80"/>
      <c r="EQC970" s="80"/>
      <c r="EQD970" s="80"/>
      <c r="EQE970" s="80"/>
      <c r="EQF970" s="80"/>
      <c r="EQG970" s="80"/>
      <c r="EQH970" s="80"/>
      <c r="EQI970" s="80"/>
      <c r="EQJ970" s="80"/>
      <c r="EQK970" s="80"/>
      <c r="EQL970" s="80"/>
      <c r="EQM970" s="80"/>
      <c r="EQN970" s="80"/>
      <c r="EQO970" s="80"/>
      <c r="EQP970" s="80"/>
      <c r="EQQ970" s="80"/>
      <c r="EQR970" s="80"/>
      <c r="EQS970" s="80"/>
      <c r="EQT970" s="80"/>
      <c r="EQU970" s="80"/>
      <c r="EQV970" s="80"/>
      <c r="EQW970" s="80"/>
      <c r="EQX970" s="80"/>
      <c r="EQY970" s="80"/>
      <c r="EQZ970" s="80"/>
      <c r="ERA970" s="80"/>
      <c r="ERB970" s="80"/>
      <c r="ERC970" s="80"/>
      <c r="ERD970" s="80"/>
      <c r="ERE970" s="80"/>
      <c r="ERF970" s="80"/>
      <c r="ERG970" s="80"/>
      <c r="ERH970" s="80"/>
      <c r="ERI970" s="80"/>
      <c r="ERJ970" s="80"/>
      <c r="ERK970" s="80"/>
      <c r="ERL970" s="80"/>
      <c r="ERM970" s="80"/>
      <c r="ERN970" s="80"/>
      <c r="ERO970" s="80"/>
      <c r="ERP970" s="80"/>
      <c r="ERQ970" s="80"/>
      <c r="ERR970" s="80"/>
      <c r="ERS970" s="80"/>
      <c r="ERT970" s="80"/>
      <c r="ERU970" s="80"/>
      <c r="ERV970" s="80"/>
      <c r="ERW970" s="80"/>
      <c r="ERX970" s="80"/>
      <c r="ERY970" s="80"/>
      <c r="ERZ970" s="80"/>
      <c r="ESA970" s="80"/>
      <c r="ESB970" s="80"/>
      <c r="ESC970" s="80"/>
      <c r="ESD970" s="80"/>
      <c r="ESE970" s="80"/>
      <c r="ESF970" s="80"/>
      <c r="ESG970" s="80"/>
      <c r="ESH970" s="80"/>
      <c r="ESI970" s="80"/>
      <c r="ESJ970" s="80"/>
      <c r="ESK970" s="80"/>
      <c r="ESL970" s="80"/>
      <c r="ESM970" s="80"/>
      <c r="ESN970" s="80"/>
      <c r="ESO970" s="80"/>
      <c r="ESP970" s="80"/>
      <c r="ESQ970" s="80"/>
      <c r="ESR970" s="80"/>
      <c r="ESS970" s="80"/>
      <c r="EST970" s="80"/>
      <c r="ESU970" s="80"/>
      <c r="ESV970" s="80"/>
      <c r="ESW970" s="80"/>
      <c r="ESX970" s="80"/>
      <c r="ESY970" s="80"/>
      <c r="ESZ970" s="80"/>
      <c r="ETA970" s="80"/>
      <c r="ETB970" s="80"/>
      <c r="ETC970" s="80"/>
      <c r="ETD970" s="80"/>
      <c r="ETE970" s="80"/>
      <c r="ETF970" s="80"/>
      <c r="ETG970" s="80"/>
      <c r="ETH970" s="80"/>
      <c r="ETI970" s="80"/>
      <c r="ETJ970" s="80"/>
      <c r="ETK970" s="80"/>
      <c r="ETL970" s="80"/>
      <c r="ETM970" s="80"/>
      <c r="ETN970" s="80"/>
      <c r="ETO970" s="80"/>
      <c r="ETP970" s="80"/>
      <c r="ETQ970" s="80"/>
      <c r="ETR970" s="80"/>
      <c r="ETS970" s="80"/>
      <c r="ETT970" s="80"/>
      <c r="ETU970" s="80"/>
      <c r="ETV970" s="80"/>
      <c r="ETW970" s="80"/>
      <c r="ETX970" s="80"/>
      <c r="ETY970" s="80"/>
      <c r="ETZ970" s="80"/>
      <c r="EUA970" s="80"/>
      <c r="EUB970" s="80"/>
      <c r="EUC970" s="80"/>
      <c r="EUD970" s="80"/>
      <c r="EUE970" s="80"/>
      <c r="EUF970" s="80"/>
      <c r="EUG970" s="80"/>
      <c r="EUH970" s="80"/>
      <c r="EUI970" s="80"/>
      <c r="EUJ970" s="80"/>
      <c r="EUK970" s="80"/>
      <c r="EUL970" s="80"/>
      <c r="EUM970" s="80"/>
      <c r="EUN970" s="80"/>
      <c r="EUO970" s="80"/>
      <c r="EUP970" s="80"/>
      <c r="EUQ970" s="80"/>
      <c r="EUR970" s="80"/>
      <c r="EUS970" s="80"/>
      <c r="EUT970" s="80"/>
      <c r="EUU970" s="80"/>
      <c r="EUV970" s="80"/>
      <c r="EUW970" s="80"/>
      <c r="EUX970" s="80"/>
      <c r="EUY970" s="80"/>
      <c r="EUZ970" s="80"/>
      <c r="EVA970" s="80"/>
      <c r="EVB970" s="80"/>
      <c r="EVC970" s="80"/>
      <c r="EVD970" s="80"/>
      <c r="EVE970" s="80"/>
      <c r="EVF970" s="80"/>
      <c r="EVG970" s="80"/>
      <c r="EVH970" s="80"/>
      <c r="EVI970" s="80"/>
      <c r="EVJ970" s="80"/>
      <c r="EVK970" s="80"/>
      <c r="EVL970" s="80"/>
      <c r="EVM970" s="80"/>
      <c r="EVN970" s="80"/>
      <c r="EVO970" s="80"/>
      <c r="EVP970" s="80"/>
      <c r="EVQ970" s="80"/>
      <c r="EVR970" s="80"/>
      <c r="EVS970" s="80"/>
      <c r="EVT970" s="80"/>
      <c r="EVU970" s="80"/>
      <c r="EVV970" s="80"/>
      <c r="EVW970" s="80"/>
      <c r="EVX970" s="80"/>
      <c r="EVY970" s="80"/>
      <c r="EVZ970" s="80"/>
      <c r="EWA970" s="80"/>
      <c r="EWB970" s="80"/>
      <c r="EWC970" s="80"/>
      <c r="EWD970" s="80"/>
      <c r="EWE970" s="80"/>
      <c r="EWF970" s="80"/>
      <c r="EWG970" s="80"/>
      <c r="EWH970" s="80"/>
      <c r="EWI970" s="80"/>
      <c r="EWJ970" s="80"/>
      <c r="EWK970" s="80"/>
      <c r="EWL970" s="80"/>
      <c r="EWM970" s="80"/>
      <c r="EWN970" s="80"/>
      <c r="EWO970" s="80"/>
      <c r="EWP970" s="80"/>
      <c r="EWQ970" s="80"/>
      <c r="EWR970" s="80"/>
      <c r="EWS970" s="80"/>
      <c r="EWT970" s="80"/>
      <c r="EWU970" s="80"/>
      <c r="EWV970" s="80"/>
      <c r="EWW970" s="80"/>
      <c r="EWX970" s="80"/>
      <c r="EWY970" s="80"/>
      <c r="EWZ970" s="80"/>
      <c r="EXA970" s="80"/>
      <c r="EXB970" s="80"/>
      <c r="EXC970" s="80"/>
      <c r="EXD970" s="80"/>
      <c r="EXE970" s="80"/>
      <c r="EXF970" s="80"/>
      <c r="EXG970" s="80"/>
      <c r="EXH970" s="80"/>
      <c r="EXI970" s="80"/>
      <c r="EXJ970" s="80"/>
      <c r="EXK970" s="80"/>
      <c r="EXL970" s="80"/>
      <c r="EXM970" s="80"/>
      <c r="EXN970" s="80"/>
      <c r="EXO970" s="80"/>
      <c r="EXP970" s="80"/>
      <c r="EXQ970" s="80"/>
      <c r="EXR970" s="80"/>
      <c r="EXS970" s="80"/>
      <c r="EXT970" s="80"/>
      <c r="EXU970" s="80"/>
      <c r="EXV970" s="80"/>
      <c r="EXW970" s="80"/>
      <c r="EXX970" s="80"/>
      <c r="EXY970" s="80"/>
      <c r="EXZ970" s="80"/>
      <c r="EYA970" s="80"/>
      <c r="EYB970" s="80"/>
      <c r="EYC970" s="80"/>
      <c r="EYD970" s="80"/>
      <c r="EYE970" s="80"/>
      <c r="EYF970" s="80"/>
      <c r="EYG970" s="80"/>
      <c r="EYH970" s="80"/>
      <c r="EYI970" s="80"/>
      <c r="EYJ970" s="80"/>
      <c r="EYK970" s="80"/>
      <c r="EYL970" s="80"/>
      <c r="EYM970" s="80"/>
      <c r="EYN970" s="80"/>
      <c r="EYO970" s="80"/>
      <c r="EYP970" s="80"/>
      <c r="EYQ970" s="80"/>
      <c r="EYR970" s="80"/>
      <c r="EYS970" s="80"/>
      <c r="EYT970" s="80"/>
      <c r="EYU970" s="80"/>
      <c r="EYV970" s="80"/>
      <c r="EYW970" s="80"/>
      <c r="EYX970" s="80"/>
      <c r="EYY970" s="80"/>
      <c r="EYZ970" s="80"/>
      <c r="EZA970" s="80"/>
      <c r="EZB970" s="80"/>
      <c r="EZC970" s="80"/>
      <c r="EZD970" s="80"/>
      <c r="EZE970" s="80"/>
      <c r="EZF970" s="80"/>
      <c r="EZG970" s="80"/>
      <c r="EZH970" s="80"/>
      <c r="EZI970" s="80"/>
      <c r="EZJ970" s="80"/>
      <c r="EZK970" s="80"/>
      <c r="EZL970" s="80"/>
      <c r="EZM970" s="80"/>
      <c r="EZN970" s="80"/>
      <c r="EZO970" s="80"/>
      <c r="EZP970" s="80"/>
      <c r="EZQ970" s="80"/>
      <c r="EZR970" s="80"/>
      <c r="EZS970" s="80"/>
      <c r="EZT970" s="80"/>
      <c r="EZU970" s="80"/>
      <c r="EZV970" s="80"/>
      <c r="EZW970" s="80"/>
      <c r="EZX970" s="80"/>
      <c r="EZY970" s="80"/>
      <c r="EZZ970" s="80"/>
      <c r="FAA970" s="80"/>
      <c r="FAB970" s="80"/>
      <c r="FAC970" s="80"/>
      <c r="FAD970" s="80"/>
      <c r="FAE970" s="80"/>
      <c r="FAF970" s="80"/>
      <c r="FAG970" s="80"/>
      <c r="FAH970" s="80"/>
      <c r="FAI970" s="80"/>
      <c r="FAJ970" s="80"/>
      <c r="FAK970" s="80"/>
      <c r="FAL970" s="80"/>
      <c r="FAM970" s="80"/>
      <c r="FAN970" s="80"/>
      <c r="FAO970" s="80"/>
      <c r="FAP970" s="80"/>
      <c r="FAQ970" s="80"/>
      <c r="FAR970" s="80"/>
      <c r="FAS970" s="80"/>
      <c r="FAT970" s="80"/>
      <c r="FAU970" s="80"/>
      <c r="FAV970" s="80"/>
      <c r="FAW970" s="80"/>
      <c r="FAX970" s="80"/>
      <c r="FAY970" s="80"/>
      <c r="FAZ970" s="80"/>
      <c r="FBA970" s="80"/>
      <c r="FBB970" s="80"/>
      <c r="FBC970" s="80"/>
      <c r="FBD970" s="80"/>
      <c r="FBE970" s="80"/>
      <c r="FBF970" s="80"/>
      <c r="FBG970" s="80"/>
      <c r="FBH970" s="80"/>
      <c r="FBI970" s="80"/>
      <c r="FBJ970" s="80"/>
      <c r="FBK970" s="80"/>
      <c r="FBL970" s="80"/>
      <c r="FBM970" s="80"/>
      <c r="FBN970" s="80"/>
      <c r="FBO970" s="80"/>
      <c r="FBP970" s="80"/>
      <c r="FBQ970" s="80"/>
      <c r="FBR970" s="80"/>
      <c r="FBS970" s="80"/>
      <c r="FBT970" s="80"/>
      <c r="FBU970" s="80"/>
      <c r="FBV970" s="80"/>
      <c r="FBW970" s="80"/>
      <c r="FBX970" s="80"/>
      <c r="FBY970" s="80"/>
      <c r="FBZ970" s="80"/>
      <c r="FCA970" s="80"/>
      <c r="FCB970" s="80"/>
      <c r="FCC970" s="80"/>
      <c r="FCD970" s="80"/>
      <c r="FCE970" s="80"/>
      <c r="FCF970" s="80"/>
      <c r="FCG970" s="80"/>
      <c r="FCH970" s="80"/>
      <c r="FCI970" s="80"/>
      <c r="FCJ970" s="80"/>
      <c r="FCK970" s="80"/>
      <c r="FCL970" s="80"/>
      <c r="FCM970" s="80"/>
      <c r="FCN970" s="80"/>
      <c r="FCO970" s="80"/>
      <c r="FCP970" s="80"/>
      <c r="FCQ970" s="80"/>
      <c r="FCR970" s="80"/>
      <c r="FCS970" s="80"/>
      <c r="FCT970" s="80"/>
      <c r="FCU970" s="80"/>
      <c r="FCV970" s="80"/>
      <c r="FCW970" s="80"/>
      <c r="FCX970" s="80"/>
      <c r="FCY970" s="80"/>
      <c r="FCZ970" s="80"/>
      <c r="FDA970" s="80"/>
      <c r="FDB970" s="80"/>
      <c r="FDC970" s="80"/>
      <c r="FDD970" s="80"/>
      <c r="FDE970" s="80"/>
      <c r="FDF970" s="80"/>
      <c r="FDG970" s="80"/>
      <c r="FDH970" s="80"/>
      <c r="FDI970" s="80"/>
      <c r="FDJ970" s="80"/>
      <c r="FDK970" s="80"/>
      <c r="FDL970" s="80"/>
      <c r="FDM970" s="80"/>
      <c r="FDN970" s="80"/>
      <c r="FDO970" s="80"/>
      <c r="FDP970" s="80"/>
      <c r="FDQ970" s="80"/>
      <c r="FDR970" s="80"/>
      <c r="FDS970" s="80"/>
      <c r="FDT970" s="80"/>
      <c r="FDU970" s="80"/>
      <c r="FDV970" s="80"/>
      <c r="FDW970" s="80"/>
      <c r="FDX970" s="80"/>
      <c r="FDY970" s="80"/>
      <c r="FDZ970" s="80"/>
      <c r="FEA970" s="80"/>
      <c r="FEB970" s="80"/>
      <c r="FEC970" s="80"/>
      <c r="FED970" s="80"/>
      <c r="FEE970" s="80"/>
      <c r="FEF970" s="80"/>
      <c r="FEG970" s="80"/>
      <c r="FEH970" s="80"/>
      <c r="FEI970" s="80"/>
      <c r="FEJ970" s="80"/>
      <c r="FEK970" s="80"/>
      <c r="FEL970" s="80"/>
      <c r="FEM970" s="80"/>
      <c r="FEN970" s="80"/>
      <c r="FEO970" s="80"/>
      <c r="FEP970" s="80"/>
      <c r="FEQ970" s="80"/>
      <c r="FER970" s="80"/>
      <c r="FES970" s="80"/>
      <c r="FET970" s="80"/>
      <c r="FEU970" s="80"/>
      <c r="FEV970" s="80"/>
      <c r="FEW970" s="80"/>
      <c r="FEX970" s="80"/>
      <c r="FEY970" s="80"/>
      <c r="FEZ970" s="80"/>
      <c r="FFA970" s="80"/>
      <c r="FFB970" s="80"/>
      <c r="FFC970" s="80"/>
      <c r="FFD970" s="80"/>
      <c r="FFE970" s="80"/>
      <c r="FFF970" s="80"/>
      <c r="FFG970" s="80"/>
      <c r="FFH970" s="80"/>
      <c r="FFI970" s="80"/>
      <c r="FFJ970" s="80"/>
      <c r="FFK970" s="80"/>
      <c r="FFL970" s="80"/>
      <c r="FFM970" s="80"/>
      <c r="FFN970" s="80"/>
      <c r="FFO970" s="80"/>
      <c r="FFP970" s="80"/>
      <c r="FFQ970" s="80"/>
      <c r="FFR970" s="80"/>
      <c r="FFS970" s="80"/>
      <c r="FFT970" s="80"/>
      <c r="FFU970" s="80"/>
      <c r="FFV970" s="80"/>
      <c r="FFW970" s="80"/>
      <c r="FFX970" s="80"/>
      <c r="FFY970" s="80"/>
      <c r="FFZ970" s="80"/>
      <c r="FGA970" s="80"/>
      <c r="FGB970" s="80"/>
      <c r="FGC970" s="80"/>
      <c r="FGD970" s="80"/>
      <c r="FGE970" s="80"/>
      <c r="FGF970" s="80"/>
      <c r="FGG970" s="80"/>
      <c r="FGH970" s="80"/>
      <c r="FGI970" s="80"/>
      <c r="FGJ970" s="80"/>
      <c r="FGK970" s="80"/>
      <c r="FGL970" s="80"/>
      <c r="FGM970" s="80"/>
      <c r="FGN970" s="80"/>
      <c r="FGO970" s="80"/>
      <c r="FGP970" s="80"/>
      <c r="FGQ970" s="80"/>
      <c r="FGR970" s="80"/>
      <c r="FGS970" s="80"/>
      <c r="FGT970" s="80"/>
      <c r="FGU970" s="80"/>
      <c r="FGV970" s="80"/>
      <c r="FGW970" s="80"/>
      <c r="FGX970" s="80"/>
      <c r="FGY970" s="80"/>
      <c r="FGZ970" s="80"/>
      <c r="FHA970" s="80"/>
      <c r="FHB970" s="80"/>
      <c r="FHC970" s="80"/>
      <c r="FHD970" s="80"/>
      <c r="FHE970" s="80"/>
      <c r="FHF970" s="80"/>
      <c r="FHG970" s="80"/>
      <c r="FHH970" s="80"/>
      <c r="FHI970" s="80"/>
      <c r="FHJ970" s="80"/>
      <c r="FHK970" s="80"/>
      <c r="FHL970" s="80"/>
      <c r="FHM970" s="80"/>
      <c r="FHN970" s="80"/>
      <c r="FHO970" s="80"/>
      <c r="FHP970" s="80"/>
      <c r="FHQ970" s="80"/>
      <c r="FHR970" s="80"/>
      <c r="FHS970" s="80"/>
      <c r="FHT970" s="80"/>
      <c r="FHU970" s="80"/>
      <c r="FHV970" s="80"/>
      <c r="FHW970" s="80"/>
      <c r="FHX970" s="80"/>
      <c r="FHY970" s="80"/>
      <c r="FHZ970" s="80"/>
      <c r="FIA970" s="80"/>
      <c r="FIB970" s="80"/>
      <c r="FIC970" s="80"/>
      <c r="FID970" s="80"/>
      <c r="FIE970" s="80"/>
      <c r="FIF970" s="80"/>
      <c r="FIG970" s="80"/>
      <c r="FIH970" s="80"/>
      <c r="FII970" s="80"/>
      <c r="FIJ970" s="80"/>
      <c r="FIK970" s="80"/>
      <c r="FIL970" s="80"/>
      <c r="FIM970" s="80"/>
      <c r="FIN970" s="80"/>
      <c r="FIO970" s="80"/>
      <c r="FIP970" s="80"/>
      <c r="FIQ970" s="80"/>
      <c r="FIR970" s="80"/>
      <c r="FIS970" s="80"/>
      <c r="FIT970" s="80"/>
      <c r="FIU970" s="80"/>
      <c r="FIV970" s="80"/>
      <c r="FIW970" s="80"/>
      <c r="FIX970" s="80"/>
      <c r="FIY970" s="80"/>
      <c r="FIZ970" s="80"/>
      <c r="FJA970" s="80"/>
      <c r="FJB970" s="80"/>
      <c r="FJC970" s="80"/>
      <c r="FJD970" s="80"/>
      <c r="FJE970" s="80"/>
      <c r="FJF970" s="80"/>
      <c r="FJG970" s="80"/>
      <c r="FJH970" s="80"/>
      <c r="FJI970" s="80"/>
      <c r="FJJ970" s="80"/>
      <c r="FJK970" s="80"/>
      <c r="FJL970" s="80"/>
      <c r="FJM970" s="80"/>
      <c r="FJN970" s="80"/>
      <c r="FJO970" s="80"/>
      <c r="FJP970" s="80"/>
      <c r="FJQ970" s="80"/>
      <c r="FJR970" s="80"/>
      <c r="FJS970" s="80"/>
      <c r="FJT970" s="80"/>
      <c r="FJU970" s="80"/>
      <c r="FJV970" s="80"/>
      <c r="FJW970" s="80"/>
      <c r="FJX970" s="80"/>
      <c r="FJY970" s="80"/>
      <c r="FJZ970" s="80"/>
      <c r="FKA970" s="80"/>
      <c r="FKB970" s="80"/>
      <c r="FKC970" s="80"/>
      <c r="FKD970" s="80"/>
      <c r="FKE970" s="80"/>
      <c r="FKF970" s="80"/>
      <c r="FKG970" s="80"/>
      <c r="FKH970" s="80"/>
      <c r="FKI970" s="80"/>
      <c r="FKJ970" s="80"/>
      <c r="FKK970" s="80"/>
      <c r="FKL970" s="80"/>
      <c r="FKM970" s="80"/>
      <c r="FKN970" s="80"/>
      <c r="FKO970" s="80"/>
      <c r="FKP970" s="80"/>
      <c r="FKQ970" s="80"/>
      <c r="FKR970" s="80"/>
      <c r="FKS970" s="80"/>
      <c r="FKT970" s="80"/>
      <c r="FKU970" s="80"/>
      <c r="FKV970" s="80"/>
      <c r="FKW970" s="80"/>
      <c r="FKX970" s="80"/>
      <c r="FKY970" s="80"/>
      <c r="FKZ970" s="80"/>
      <c r="FLA970" s="80"/>
      <c r="FLB970" s="80"/>
      <c r="FLC970" s="80"/>
      <c r="FLD970" s="80"/>
      <c r="FLE970" s="80"/>
      <c r="FLF970" s="80"/>
      <c r="FLG970" s="80"/>
      <c r="FLH970" s="80"/>
      <c r="FLI970" s="80"/>
      <c r="FLJ970" s="80"/>
      <c r="FLK970" s="80"/>
      <c r="FLL970" s="80"/>
      <c r="FLM970" s="80"/>
      <c r="FLN970" s="80"/>
      <c r="FLO970" s="80"/>
      <c r="FLP970" s="80"/>
      <c r="FLQ970" s="80"/>
      <c r="FLR970" s="80"/>
      <c r="FLS970" s="80"/>
      <c r="FLT970" s="80"/>
      <c r="FLU970" s="80"/>
      <c r="FLV970" s="80"/>
      <c r="FLW970" s="80"/>
      <c r="FLX970" s="80"/>
      <c r="FLY970" s="80"/>
      <c r="FLZ970" s="80"/>
      <c r="FMA970" s="80"/>
      <c r="FMB970" s="80"/>
      <c r="FMC970" s="80"/>
      <c r="FMD970" s="80"/>
      <c r="FME970" s="80"/>
      <c r="FMF970" s="80"/>
      <c r="FMG970" s="80"/>
      <c r="FMH970" s="80"/>
      <c r="FMI970" s="80"/>
      <c r="FMJ970" s="80"/>
      <c r="FMK970" s="80"/>
      <c r="FML970" s="80"/>
      <c r="FMM970" s="80"/>
      <c r="FMN970" s="80"/>
      <c r="FMO970" s="80"/>
      <c r="FMP970" s="80"/>
      <c r="FMQ970" s="80"/>
      <c r="FMR970" s="80"/>
      <c r="FMS970" s="80"/>
      <c r="FMT970" s="80"/>
      <c r="FMU970" s="80"/>
      <c r="FMV970" s="80"/>
      <c r="FMW970" s="80"/>
      <c r="FMX970" s="80"/>
      <c r="FMY970" s="80"/>
      <c r="FMZ970" s="80"/>
      <c r="FNA970" s="80"/>
      <c r="FNB970" s="80"/>
      <c r="FNC970" s="80"/>
      <c r="FND970" s="80"/>
      <c r="FNE970" s="80"/>
      <c r="FNF970" s="80"/>
      <c r="FNG970" s="80"/>
      <c r="FNH970" s="80"/>
      <c r="FNI970" s="80"/>
      <c r="FNJ970" s="80"/>
      <c r="FNK970" s="80"/>
      <c r="FNL970" s="80"/>
      <c r="FNM970" s="80"/>
      <c r="FNN970" s="80"/>
      <c r="FNO970" s="80"/>
      <c r="FNP970" s="80"/>
      <c r="FNQ970" s="80"/>
      <c r="FNR970" s="80"/>
      <c r="FNS970" s="80"/>
      <c r="FNT970" s="80"/>
      <c r="FNU970" s="80"/>
      <c r="FNV970" s="80"/>
      <c r="FNW970" s="80"/>
      <c r="FNX970" s="80"/>
      <c r="FNY970" s="80"/>
      <c r="FNZ970" s="80"/>
      <c r="FOA970" s="80"/>
      <c r="FOB970" s="80"/>
      <c r="FOC970" s="80"/>
      <c r="FOD970" s="80"/>
      <c r="FOE970" s="80"/>
      <c r="FOF970" s="80"/>
      <c r="FOG970" s="80"/>
      <c r="FOH970" s="80"/>
      <c r="FOI970" s="80"/>
      <c r="FOJ970" s="80"/>
      <c r="FOK970" s="80"/>
      <c r="FOL970" s="80"/>
      <c r="FOM970" s="80"/>
      <c r="FON970" s="80"/>
      <c r="FOO970" s="80"/>
      <c r="FOP970" s="80"/>
      <c r="FOQ970" s="80"/>
      <c r="FOR970" s="80"/>
      <c r="FOS970" s="80"/>
      <c r="FOT970" s="80"/>
      <c r="FOU970" s="80"/>
      <c r="FOV970" s="80"/>
      <c r="FOW970" s="80"/>
      <c r="FOX970" s="80"/>
      <c r="FOY970" s="80"/>
      <c r="FOZ970" s="80"/>
      <c r="FPA970" s="80"/>
      <c r="FPB970" s="80"/>
      <c r="FPC970" s="80"/>
      <c r="FPD970" s="80"/>
      <c r="FPE970" s="80"/>
      <c r="FPF970" s="80"/>
      <c r="FPG970" s="80"/>
      <c r="FPH970" s="80"/>
      <c r="FPI970" s="80"/>
      <c r="FPJ970" s="80"/>
      <c r="FPK970" s="80"/>
      <c r="FPL970" s="80"/>
      <c r="FPM970" s="80"/>
      <c r="FPN970" s="80"/>
      <c r="FPO970" s="80"/>
      <c r="FPP970" s="80"/>
      <c r="FPQ970" s="80"/>
      <c r="FPR970" s="80"/>
      <c r="FPS970" s="80"/>
      <c r="FPT970" s="80"/>
      <c r="FPU970" s="80"/>
      <c r="FPV970" s="80"/>
      <c r="FPW970" s="80"/>
      <c r="FPX970" s="80"/>
      <c r="FPY970" s="80"/>
      <c r="FPZ970" s="80"/>
      <c r="FQA970" s="80"/>
      <c r="FQB970" s="80"/>
      <c r="FQC970" s="80"/>
      <c r="FQD970" s="80"/>
      <c r="FQE970" s="80"/>
      <c r="FQF970" s="80"/>
      <c r="FQG970" s="80"/>
      <c r="FQH970" s="80"/>
      <c r="FQI970" s="80"/>
      <c r="FQJ970" s="80"/>
      <c r="FQK970" s="80"/>
      <c r="FQL970" s="80"/>
      <c r="FQM970" s="80"/>
      <c r="FQN970" s="80"/>
      <c r="FQO970" s="80"/>
      <c r="FQP970" s="80"/>
      <c r="FQQ970" s="80"/>
      <c r="FQR970" s="80"/>
      <c r="FQS970" s="80"/>
      <c r="FQT970" s="80"/>
      <c r="FQU970" s="80"/>
      <c r="FQV970" s="80"/>
      <c r="FQW970" s="80"/>
      <c r="FQX970" s="80"/>
      <c r="FQY970" s="80"/>
      <c r="FQZ970" s="80"/>
      <c r="FRA970" s="80"/>
      <c r="FRB970" s="80"/>
      <c r="FRC970" s="80"/>
      <c r="FRD970" s="80"/>
      <c r="FRE970" s="80"/>
      <c r="FRF970" s="80"/>
      <c r="FRG970" s="80"/>
      <c r="FRH970" s="80"/>
      <c r="FRI970" s="80"/>
      <c r="FRJ970" s="80"/>
      <c r="FRK970" s="80"/>
      <c r="FRL970" s="80"/>
      <c r="FRM970" s="80"/>
      <c r="FRN970" s="80"/>
      <c r="FRO970" s="80"/>
      <c r="FRP970" s="80"/>
      <c r="FRQ970" s="80"/>
      <c r="FRR970" s="80"/>
      <c r="FRS970" s="80"/>
      <c r="FRT970" s="80"/>
      <c r="FRU970" s="80"/>
      <c r="FRV970" s="80"/>
      <c r="FRW970" s="80"/>
      <c r="FRX970" s="80"/>
      <c r="FRY970" s="80"/>
      <c r="FRZ970" s="80"/>
      <c r="FSA970" s="80"/>
      <c r="FSB970" s="80"/>
      <c r="FSC970" s="80"/>
      <c r="FSD970" s="80"/>
      <c r="FSE970" s="80"/>
      <c r="FSF970" s="80"/>
      <c r="FSG970" s="80"/>
      <c r="FSH970" s="80"/>
      <c r="FSI970" s="80"/>
      <c r="FSJ970" s="80"/>
      <c r="FSK970" s="80"/>
      <c r="FSL970" s="80"/>
      <c r="FSM970" s="80"/>
      <c r="FSN970" s="80"/>
      <c r="FSO970" s="80"/>
      <c r="FSP970" s="80"/>
      <c r="FSQ970" s="80"/>
      <c r="FSR970" s="80"/>
      <c r="FSS970" s="80"/>
      <c r="FST970" s="80"/>
      <c r="FSU970" s="80"/>
      <c r="FSV970" s="80"/>
      <c r="FSW970" s="80"/>
      <c r="FSX970" s="80"/>
      <c r="FSY970" s="80"/>
      <c r="FSZ970" s="80"/>
      <c r="FTA970" s="80"/>
      <c r="FTB970" s="80"/>
      <c r="FTC970" s="80"/>
      <c r="FTD970" s="80"/>
      <c r="FTE970" s="80"/>
      <c r="FTF970" s="80"/>
      <c r="FTG970" s="80"/>
      <c r="FTH970" s="80"/>
      <c r="FTI970" s="80"/>
      <c r="FTJ970" s="80"/>
      <c r="FTK970" s="80"/>
      <c r="FTL970" s="80"/>
      <c r="FTM970" s="80"/>
      <c r="FTN970" s="80"/>
      <c r="FTO970" s="80"/>
      <c r="FTP970" s="80"/>
      <c r="FTQ970" s="80"/>
      <c r="FTR970" s="80"/>
      <c r="FTS970" s="80"/>
      <c r="FTT970" s="80"/>
      <c r="FTU970" s="80"/>
      <c r="FTV970" s="80"/>
      <c r="FTW970" s="80"/>
      <c r="FTX970" s="80"/>
      <c r="FTY970" s="80"/>
      <c r="FTZ970" s="80"/>
      <c r="FUA970" s="80"/>
      <c r="FUB970" s="80"/>
      <c r="FUC970" s="80"/>
      <c r="FUD970" s="80"/>
      <c r="FUE970" s="80"/>
      <c r="FUF970" s="80"/>
      <c r="FUG970" s="80"/>
      <c r="FUH970" s="80"/>
      <c r="FUI970" s="80"/>
      <c r="FUJ970" s="80"/>
      <c r="FUK970" s="80"/>
      <c r="FUL970" s="80"/>
      <c r="FUM970" s="80"/>
      <c r="FUN970" s="80"/>
      <c r="FUO970" s="80"/>
      <c r="FUP970" s="80"/>
      <c r="FUQ970" s="80"/>
      <c r="FUR970" s="80"/>
      <c r="FUS970" s="80"/>
      <c r="FUT970" s="80"/>
      <c r="FUU970" s="80"/>
      <c r="FUV970" s="80"/>
      <c r="FUW970" s="80"/>
      <c r="FUX970" s="80"/>
      <c r="FUY970" s="80"/>
      <c r="FUZ970" s="80"/>
      <c r="FVA970" s="80"/>
      <c r="FVB970" s="80"/>
      <c r="FVC970" s="80"/>
      <c r="FVD970" s="80"/>
      <c r="FVE970" s="80"/>
      <c r="FVF970" s="80"/>
      <c r="FVG970" s="80"/>
      <c r="FVH970" s="80"/>
      <c r="FVI970" s="80"/>
      <c r="FVJ970" s="80"/>
      <c r="FVK970" s="80"/>
      <c r="FVL970" s="80"/>
      <c r="FVM970" s="80"/>
      <c r="FVN970" s="80"/>
      <c r="FVO970" s="80"/>
      <c r="FVP970" s="80"/>
      <c r="FVQ970" s="80"/>
      <c r="FVR970" s="80"/>
      <c r="FVS970" s="80"/>
      <c r="FVT970" s="80"/>
      <c r="FVU970" s="80"/>
      <c r="FVV970" s="80"/>
      <c r="FVW970" s="80"/>
      <c r="FVX970" s="80"/>
      <c r="FVY970" s="80"/>
      <c r="FVZ970" s="80"/>
      <c r="FWA970" s="80"/>
      <c r="FWB970" s="80"/>
      <c r="FWC970" s="80"/>
      <c r="FWD970" s="80"/>
      <c r="FWE970" s="80"/>
      <c r="FWF970" s="80"/>
      <c r="FWG970" s="80"/>
      <c r="FWH970" s="80"/>
      <c r="FWI970" s="80"/>
      <c r="FWJ970" s="80"/>
      <c r="FWK970" s="80"/>
      <c r="FWL970" s="80"/>
      <c r="FWM970" s="80"/>
      <c r="FWN970" s="80"/>
      <c r="FWO970" s="80"/>
      <c r="FWP970" s="80"/>
      <c r="FWQ970" s="80"/>
      <c r="FWR970" s="80"/>
      <c r="FWS970" s="80"/>
      <c r="FWT970" s="80"/>
      <c r="FWU970" s="80"/>
      <c r="FWV970" s="80"/>
      <c r="FWW970" s="80"/>
      <c r="FWX970" s="80"/>
      <c r="FWY970" s="80"/>
      <c r="FWZ970" s="80"/>
      <c r="FXA970" s="80"/>
      <c r="FXB970" s="80"/>
      <c r="FXC970" s="80"/>
      <c r="FXD970" s="80"/>
      <c r="FXE970" s="80"/>
      <c r="FXF970" s="80"/>
      <c r="FXG970" s="80"/>
      <c r="FXH970" s="80"/>
      <c r="FXI970" s="80"/>
      <c r="FXJ970" s="80"/>
      <c r="FXK970" s="80"/>
      <c r="FXL970" s="80"/>
      <c r="FXM970" s="80"/>
      <c r="FXN970" s="80"/>
      <c r="FXO970" s="80"/>
      <c r="FXP970" s="80"/>
      <c r="FXQ970" s="80"/>
      <c r="FXR970" s="80"/>
      <c r="FXS970" s="80"/>
      <c r="FXT970" s="80"/>
      <c r="FXU970" s="80"/>
      <c r="FXV970" s="80"/>
      <c r="FXW970" s="80"/>
      <c r="FXX970" s="80"/>
      <c r="FXY970" s="80"/>
      <c r="FXZ970" s="80"/>
      <c r="FYA970" s="80"/>
      <c r="FYB970" s="80"/>
      <c r="FYC970" s="80"/>
      <c r="FYD970" s="80"/>
      <c r="FYE970" s="80"/>
      <c r="FYF970" s="80"/>
      <c r="FYG970" s="80"/>
      <c r="FYH970" s="80"/>
      <c r="FYI970" s="80"/>
      <c r="FYJ970" s="80"/>
      <c r="FYK970" s="80"/>
      <c r="FYL970" s="80"/>
      <c r="FYM970" s="80"/>
      <c r="FYN970" s="80"/>
      <c r="FYO970" s="80"/>
      <c r="FYP970" s="80"/>
      <c r="FYQ970" s="80"/>
      <c r="FYR970" s="80"/>
      <c r="FYS970" s="80"/>
      <c r="FYT970" s="80"/>
      <c r="FYU970" s="80"/>
      <c r="FYV970" s="80"/>
      <c r="FYW970" s="80"/>
      <c r="FYX970" s="80"/>
      <c r="FYY970" s="80"/>
      <c r="FYZ970" s="80"/>
      <c r="FZA970" s="80"/>
      <c r="FZB970" s="80"/>
      <c r="FZC970" s="80"/>
      <c r="FZD970" s="80"/>
      <c r="FZE970" s="80"/>
      <c r="FZF970" s="80"/>
      <c r="FZG970" s="80"/>
      <c r="FZH970" s="80"/>
      <c r="FZI970" s="80"/>
      <c r="FZJ970" s="80"/>
      <c r="FZK970" s="80"/>
      <c r="FZL970" s="80"/>
      <c r="FZM970" s="80"/>
      <c r="FZN970" s="80"/>
      <c r="FZO970" s="80"/>
      <c r="FZP970" s="80"/>
      <c r="FZQ970" s="80"/>
      <c r="FZR970" s="80"/>
      <c r="FZS970" s="80"/>
      <c r="FZT970" s="80"/>
      <c r="FZU970" s="80"/>
      <c r="FZV970" s="80"/>
      <c r="FZW970" s="80"/>
      <c r="FZX970" s="80"/>
      <c r="FZY970" s="80"/>
      <c r="FZZ970" s="80"/>
      <c r="GAA970" s="80"/>
      <c r="GAB970" s="80"/>
      <c r="GAC970" s="80"/>
      <c r="GAD970" s="80"/>
      <c r="GAE970" s="80"/>
      <c r="GAF970" s="80"/>
      <c r="GAG970" s="80"/>
      <c r="GAH970" s="80"/>
      <c r="GAI970" s="80"/>
      <c r="GAJ970" s="80"/>
      <c r="GAK970" s="80"/>
      <c r="GAL970" s="80"/>
      <c r="GAM970" s="80"/>
      <c r="GAN970" s="80"/>
      <c r="GAO970" s="80"/>
      <c r="GAP970" s="80"/>
      <c r="GAQ970" s="80"/>
      <c r="GAR970" s="80"/>
      <c r="GAS970" s="80"/>
      <c r="GAT970" s="80"/>
      <c r="GAU970" s="80"/>
      <c r="GAV970" s="80"/>
      <c r="GAW970" s="80"/>
      <c r="GAX970" s="80"/>
      <c r="GAY970" s="80"/>
      <c r="GAZ970" s="80"/>
      <c r="GBA970" s="80"/>
      <c r="GBB970" s="80"/>
      <c r="GBC970" s="80"/>
      <c r="GBD970" s="80"/>
      <c r="GBE970" s="80"/>
      <c r="GBF970" s="80"/>
      <c r="GBG970" s="80"/>
      <c r="GBH970" s="80"/>
      <c r="GBI970" s="80"/>
      <c r="GBJ970" s="80"/>
      <c r="GBK970" s="80"/>
      <c r="GBL970" s="80"/>
      <c r="GBM970" s="80"/>
      <c r="GBN970" s="80"/>
      <c r="GBO970" s="80"/>
      <c r="GBP970" s="80"/>
      <c r="GBQ970" s="80"/>
      <c r="GBR970" s="80"/>
      <c r="GBS970" s="80"/>
      <c r="GBT970" s="80"/>
      <c r="GBU970" s="80"/>
      <c r="GBV970" s="80"/>
      <c r="GBW970" s="80"/>
      <c r="GBX970" s="80"/>
      <c r="GBY970" s="80"/>
      <c r="GBZ970" s="80"/>
      <c r="GCA970" s="80"/>
      <c r="GCB970" s="80"/>
      <c r="GCC970" s="80"/>
      <c r="GCD970" s="80"/>
      <c r="GCE970" s="80"/>
      <c r="GCF970" s="80"/>
      <c r="GCG970" s="80"/>
      <c r="GCH970" s="80"/>
      <c r="GCI970" s="80"/>
      <c r="GCJ970" s="80"/>
      <c r="GCK970" s="80"/>
      <c r="GCL970" s="80"/>
      <c r="GCM970" s="80"/>
      <c r="GCN970" s="80"/>
      <c r="GCO970" s="80"/>
      <c r="GCP970" s="80"/>
      <c r="GCQ970" s="80"/>
      <c r="GCR970" s="80"/>
      <c r="GCS970" s="80"/>
      <c r="GCT970" s="80"/>
      <c r="GCU970" s="80"/>
      <c r="GCV970" s="80"/>
      <c r="GCW970" s="80"/>
      <c r="GCX970" s="80"/>
      <c r="GCY970" s="80"/>
      <c r="GCZ970" s="80"/>
      <c r="GDA970" s="80"/>
      <c r="GDB970" s="80"/>
      <c r="GDC970" s="80"/>
      <c r="GDD970" s="80"/>
      <c r="GDE970" s="80"/>
      <c r="GDF970" s="80"/>
      <c r="GDG970" s="80"/>
      <c r="GDH970" s="80"/>
      <c r="GDI970" s="80"/>
      <c r="GDJ970" s="80"/>
      <c r="GDK970" s="80"/>
      <c r="GDL970" s="80"/>
      <c r="GDM970" s="80"/>
      <c r="GDN970" s="80"/>
      <c r="GDO970" s="80"/>
      <c r="GDP970" s="80"/>
      <c r="GDQ970" s="80"/>
      <c r="GDR970" s="80"/>
      <c r="GDS970" s="80"/>
      <c r="GDT970" s="80"/>
      <c r="GDU970" s="80"/>
      <c r="GDV970" s="80"/>
      <c r="GDW970" s="80"/>
      <c r="GDX970" s="80"/>
      <c r="GDY970" s="80"/>
      <c r="GDZ970" s="80"/>
      <c r="GEA970" s="80"/>
      <c r="GEB970" s="80"/>
      <c r="GEC970" s="80"/>
      <c r="GED970" s="80"/>
      <c r="GEE970" s="80"/>
      <c r="GEF970" s="80"/>
      <c r="GEG970" s="80"/>
      <c r="GEH970" s="80"/>
      <c r="GEI970" s="80"/>
      <c r="GEJ970" s="80"/>
      <c r="GEK970" s="80"/>
      <c r="GEL970" s="80"/>
      <c r="GEM970" s="80"/>
      <c r="GEN970" s="80"/>
      <c r="GEO970" s="80"/>
      <c r="GEP970" s="80"/>
      <c r="GEQ970" s="80"/>
      <c r="GER970" s="80"/>
      <c r="GES970" s="80"/>
      <c r="GET970" s="80"/>
      <c r="GEU970" s="80"/>
      <c r="GEV970" s="80"/>
      <c r="GEW970" s="80"/>
      <c r="GEX970" s="80"/>
      <c r="GEY970" s="80"/>
      <c r="GEZ970" s="80"/>
      <c r="GFA970" s="80"/>
      <c r="GFB970" s="80"/>
      <c r="GFC970" s="80"/>
      <c r="GFD970" s="80"/>
      <c r="GFE970" s="80"/>
      <c r="GFF970" s="80"/>
      <c r="GFG970" s="80"/>
      <c r="GFH970" s="80"/>
      <c r="GFI970" s="80"/>
      <c r="GFJ970" s="80"/>
      <c r="GFK970" s="80"/>
      <c r="GFL970" s="80"/>
      <c r="GFM970" s="80"/>
      <c r="GFN970" s="80"/>
      <c r="GFO970" s="80"/>
      <c r="GFP970" s="80"/>
      <c r="GFQ970" s="80"/>
      <c r="GFR970" s="80"/>
      <c r="GFS970" s="80"/>
      <c r="GFT970" s="80"/>
      <c r="GFU970" s="80"/>
      <c r="GFV970" s="80"/>
      <c r="GFW970" s="80"/>
      <c r="GFX970" s="80"/>
      <c r="GFY970" s="80"/>
      <c r="GFZ970" s="80"/>
      <c r="GGA970" s="80"/>
      <c r="GGB970" s="80"/>
      <c r="GGC970" s="80"/>
      <c r="GGD970" s="80"/>
      <c r="GGE970" s="80"/>
      <c r="GGF970" s="80"/>
      <c r="GGG970" s="80"/>
      <c r="GGH970" s="80"/>
      <c r="GGI970" s="80"/>
      <c r="GGJ970" s="80"/>
      <c r="GGK970" s="80"/>
      <c r="GGL970" s="80"/>
      <c r="GGM970" s="80"/>
      <c r="GGN970" s="80"/>
      <c r="GGO970" s="80"/>
      <c r="GGP970" s="80"/>
      <c r="GGQ970" s="80"/>
      <c r="GGR970" s="80"/>
      <c r="GGS970" s="80"/>
      <c r="GGT970" s="80"/>
      <c r="GGU970" s="80"/>
      <c r="GGV970" s="80"/>
      <c r="GGW970" s="80"/>
      <c r="GGX970" s="80"/>
      <c r="GGY970" s="80"/>
      <c r="GGZ970" s="80"/>
      <c r="GHA970" s="80"/>
      <c r="GHB970" s="80"/>
      <c r="GHC970" s="80"/>
      <c r="GHD970" s="80"/>
      <c r="GHE970" s="80"/>
      <c r="GHF970" s="80"/>
      <c r="GHG970" s="80"/>
      <c r="GHH970" s="80"/>
      <c r="GHI970" s="80"/>
      <c r="GHJ970" s="80"/>
      <c r="GHK970" s="80"/>
      <c r="GHL970" s="80"/>
      <c r="GHM970" s="80"/>
      <c r="GHN970" s="80"/>
      <c r="GHO970" s="80"/>
      <c r="GHP970" s="80"/>
      <c r="GHQ970" s="80"/>
      <c r="GHR970" s="80"/>
      <c r="GHS970" s="80"/>
      <c r="GHT970" s="80"/>
      <c r="GHU970" s="80"/>
      <c r="GHV970" s="80"/>
      <c r="GHW970" s="80"/>
      <c r="GHX970" s="80"/>
      <c r="GHY970" s="80"/>
      <c r="GHZ970" s="80"/>
      <c r="GIA970" s="80"/>
      <c r="GIB970" s="80"/>
      <c r="GIC970" s="80"/>
      <c r="GID970" s="80"/>
      <c r="GIE970" s="80"/>
      <c r="GIF970" s="80"/>
      <c r="GIG970" s="80"/>
      <c r="GIH970" s="80"/>
      <c r="GII970" s="80"/>
      <c r="GIJ970" s="80"/>
      <c r="GIK970" s="80"/>
      <c r="GIL970" s="80"/>
      <c r="GIM970" s="80"/>
      <c r="GIN970" s="80"/>
      <c r="GIO970" s="80"/>
      <c r="GIP970" s="80"/>
      <c r="GIQ970" s="80"/>
      <c r="GIR970" s="80"/>
      <c r="GIS970" s="80"/>
      <c r="GIT970" s="80"/>
      <c r="GIU970" s="80"/>
      <c r="GIV970" s="80"/>
      <c r="GIW970" s="80"/>
      <c r="GIX970" s="80"/>
      <c r="GIY970" s="80"/>
      <c r="GIZ970" s="80"/>
      <c r="GJA970" s="80"/>
      <c r="GJB970" s="80"/>
      <c r="GJC970" s="80"/>
      <c r="GJD970" s="80"/>
      <c r="GJE970" s="80"/>
      <c r="GJF970" s="80"/>
      <c r="GJG970" s="80"/>
      <c r="GJH970" s="80"/>
      <c r="GJI970" s="80"/>
      <c r="GJJ970" s="80"/>
      <c r="GJK970" s="80"/>
      <c r="GJL970" s="80"/>
      <c r="GJM970" s="80"/>
      <c r="GJN970" s="80"/>
      <c r="GJO970" s="80"/>
      <c r="GJP970" s="80"/>
      <c r="GJQ970" s="80"/>
      <c r="GJR970" s="80"/>
      <c r="GJS970" s="80"/>
      <c r="GJT970" s="80"/>
      <c r="GJU970" s="80"/>
      <c r="GJV970" s="80"/>
      <c r="GJW970" s="80"/>
      <c r="GJX970" s="80"/>
      <c r="GJY970" s="80"/>
      <c r="GJZ970" s="80"/>
      <c r="GKA970" s="80"/>
      <c r="GKB970" s="80"/>
      <c r="GKC970" s="80"/>
      <c r="GKD970" s="80"/>
      <c r="GKE970" s="80"/>
      <c r="GKF970" s="80"/>
      <c r="GKG970" s="80"/>
      <c r="GKH970" s="80"/>
      <c r="GKI970" s="80"/>
      <c r="GKJ970" s="80"/>
      <c r="GKK970" s="80"/>
      <c r="GKL970" s="80"/>
      <c r="GKM970" s="80"/>
      <c r="GKN970" s="80"/>
      <c r="GKO970" s="80"/>
      <c r="GKP970" s="80"/>
      <c r="GKQ970" s="80"/>
      <c r="GKR970" s="80"/>
      <c r="GKS970" s="80"/>
      <c r="GKT970" s="80"/>
      <c r="GKU970" s="80"/>
      <c r="GKV970" s="80"/>
      <c r="GKW970" s="80"/>
      <c r="GKX970" s="80"/>
      <c r="GKY970" s="80"/>
      <c r="GKZ970" s="80"/>
      <c r="GLA970" s="80"/>
      <c r="GLB970" s="80"/>
      <c r="GLC970" s="80"/>
      <c r="GLD970" s="80"/>
      <c r="GLE970" s="80"/>
      <c r="GLF970" s="80"/>
      <c r="GLG970" s="80"/>
      <c r="GLH970" s="80"/>
      <c r="GLI970" s="80"/>
      <c r="GLJ970" s="80"/>
      <c r="GLK970" s="80"/>
      <c r="GLL970" s="80"/>
      <c r="GLM970" s="80"/>
      <c r="GLN970" s="80"/>
      <c r="GLO970" s="80"/>
      <c r="GLP970" s="80"/>
      <c r="GLQ970" s="80"/>
      <c r="GLR970" s="80"/>
      <c r="GLS970" s="80"/>
      <c r="GLT970" s="80"/>
      <c r="GLU970" s="80"/>
      <c r="GLV970" s="80"/>
      <c r="GLW970" s="80"/>
      <c r="GLX970" s="80"/>
      <c r="GLY970" s="80"/>
      <c r="GLZ970" s="80"/>
      <c r="GMA970" s="80"/>
      <c r="GMB970" s="80"/>
      <c r="GMC970" s="80"/>
      <c r="GMD970" s="80"/>
      <c r="GME970" s="80"/>
      <c r="GMF970" s="80"/>
      <c r="GMG970" s="80"/>
      <c r="GMH970" s="80"/>
      <c r="GMI970" s="80"/>
      <c r="GMJ970" s="80"/>
      <c r="GMK970" s="80"/>
      <c r="GML970" s="80"/>
      <c r="GMM970" s="80"/>
      <c r="GMN970" s="80"/>
      <c r="GMO970" s="80"/>
      <c r="GMP970" s="80"/>
      <c r="GMQ970" s="80"/>
      <c r="GMR970" s="80"/>
      <c r="GMS970" s="80"/>
      <c r="GMT970" s="80"/>
      <c r="GMU970" s="80"/>
      <c r="GMV970" s="80"/>
      <c r="GMW970" s="80"/>
      <c r="GMX970" s="80"/>
      <c r="GMY970" s="80"/>
      <c r="GMZ970" s="80"/>
      <c r="GNA970" s="80"/>
      <c r="GNB970" s="80"/>
      <c r="GNC970" s="80"/>
      <c r="GND970" s="80"/>
      <c r="GNE970" s="80"/>
      <c r="GNF970" s="80"/>
      <c r="GNG970" s="80"/>
      <c r="GNH970" s="80"/>
      <c r="GNI970" s="80"/>
      <c r="GNJ970" s="80"/>
      <c r="GNK970" s="80"/>
      <c r="GNL970" s="80"/>
      <c r="GNM970" s="80"/>
      <c r="GNN970" s="80"/>
      <c r="GNO970" s="80"/>
      <c r="GNP970" s="80"/>
      <c r="GNQ970" s="80"/>
      <c r="GNR970" s="80"/>
      <c r="GNS970" s="80"/>
      <c r="GNT970" s="80"/>
      <c r="GNU970" s="80"/>
      <c r="GNV970" s="80"/>
      <c r="GNW970" s="80"/>
      <c r="GNX970" s="80"/>
      <c r="GNY970" s="80"/>
      <c r="GNZ970" s="80"/>
      <c r="GOA970" s="80"/>
      <c r="GOB970" s="80"/>
      <c r="GOC970" s="80"/>
      <c r="GOD970" s="80"/>
      <c r="GOE970" s="80"/>
      <c r="GOF970" s="80"/>
      <c r="GOG970" s="80"/>
      <c r="GOH970" s="80"/>
      <c r="GOI970" s="80"/>
      <c r="GOJ970" s="80"/>
      <c r="GOK970" s="80"/>
      <c r="GOL970" s="80"/>
      <c r="GOM970" s="80"/>
      <c r="GON970" s="80"/>
      <c r="GOO970" s="80"/>
      <c r="GOP970" s="80"/>
      <c r="GOQ970" s="80"/>
      <c r="GOR970" s="80"/>
      <c r="GOS970" s="80"/>
      <c r="GOT970" s="80"/>
      <c r="GOU970" s="80"/>
      <c r="GOV970" s="80"/>
      <c r="GOW970" s="80"/>
      <c r="GOX970" s="80"/>
      <c r="GOY970" s="80"/>
      <c r="GOZ970" s="80"/>
      <c r="GPA970" s="80"/>
      <c r="GPB970" s="80"/>
      <c r="GPC970" s="80"/>
      <c r="GPD970" s="80"/>
      <c r="GPE970" s="80"/>
      <c r="GPF970" s="80"/>
      <c r="GPG970" s="80"/>
      <c r="GPH970" s="80"/>
      <c r="GPI970" s="80"/>
      <c r="GPJ970" s="80"/>
      <c r="GPK970" s="80"/>
      <c r="GPL970" s="80"/>
      <c r="GPM970" s="80"/>
      <c r="GPN970" s="80"/>
      <c r="GPO970" s="80"/>
      <c r="GPP970" s="80"/>
      <c r="GPQ970" s="80"/>
      <c r="GPR970" s="80"/>
      <c r="GPS970" s="80"/>
      <c r="GPT970" s="80"/>
      <c r="GPU970" s="80"/>
      <c r="GPV970" s="80"/>
      <c r="GPW970" s="80"/>
      <c r="GPX970" s="80"/>
      <c r="GPY970" s="80"/>
      <c r="GPZ970" s="80"/>
      <c r="GQA970" s="80"/>
      <c r="GQB970" s="80"/>
      <c r="GQC970" s="80"/>
      <c r="GQD970" s="80"/>
      <c r="GQE970" s="80"/>
      <c r="GQF970" s="80"/>
      <c r="GQG970" s="80"/>
      <c r="GQH970" s="80"/>
      <c r="GQI970" s="80"/>
      <c r="GQJ970" s="80"/>
      <c r="GQK970" s="80"/>
      <c r="GQL970" s="80"/>
      <c r="GQM970" s="80"/>
      <c r="GQN970" s="80"/>
      <c r="GQO970" s="80"/>
      <c r="GQP970" s="80"/>
      <c r="GQQ970" s="80"/>
      <c r="GQR970" s="80"/>
      <c r="GQS970" s="80"/>
      <c r="GQT970" s="80"/>
      <c r="GQU970" s="80"/>
      <c r="GQV970" s="80"/>
      <c r="GQW970" s="80"/>
      <c r="GQX970" s="80"/>
      <c r="GQY970" s="80"/>
      <c r="GQZ970" s="80"/>
      <c r="GRA970" s="80"/>
      <c r="GRB970" s="80"/>
      <c r="GRC970" s="80"/>
      <c r="GRD970" s="80"/>
      <c r="GRE970" s="80"/>
      <c r="GRF970" s="80"/>
      <c r="GRG970" s="80"/>
      <c r="GRH970" s="80"/>
      <c r="GRI970" s="80"/>
      <c r="GRJ970" s="80"/>
      <c r="GRK970" s="80"/>
      <c r="GRL970" s="80"/>
      <c r="GRM970" s="80"/>
      <c r="GRN970" s="80"/>
      <c r="GRO970" s="80"/>
      <c r="GRP970" s="80"/>
      <c r="GRQ970" s="80"/>
      <c r="GRR970" s="80"/>
      <c r="GRS970" s="80"/>
      <c r="GRT970" s="80"/>
      <c r="GRU970" s="80"/>
      <c r="GRV970" s="80"/>
      <c r="GRW970" s="80"/>
      <c r="GRX970" s="80"/>
      <c r="GRY970" s="80"/>
      <c r="GRZ970" s="80"/>
      <c r="GSA970" s="80"/>
      <c r="GSB970" s="80"/>
      <c r="GSC970" s="80"/>
      <c r="GSD970" s="80"/>
      <c r="GSE970" s="80"/>
      <c r="GSF970" s="80"/>
      <c r="GSG970" s="80"/>
      <c r="GSH970" s="80"/>
      <c r="GSI970" s="80"/>
      <c r="GSJ970" s="80"/>
      <c r="GSK970" s="80"/>
      <c r="GSL970" s="80"/>
      <c r="GSM970" s="80"/>
      <c r="GSN970" s="80"/>
      <c r="GSO970" s="80"/>
      <c r="GSP970" s="80"/>
      <c r="GSQ970" s="80"/>
      <c r="GSR970" s="80"/>
      <c r="GSS970" s="80"/>
      <c r="GST970" s="80"/>
      <c r="GSU970" s="80"/>
      <c r="GSV970" s="80"/>
      <c r="GSW970" s="80"/>
      <c r="GSX970" s="80"/>
      <c r="GSY970" s="80"/>
      <c r="GSZ970" s="80"/>
      <c r="GTA970" s="80"/>
      <c r="GTB970" s="80"/>
      <c r="GTC970" s="80"/>
      <c r="GTD970" s="80"/>
      <c r="GTE970" s="80"/>
      <c r="GTF970" s="80"/>
      <c r="GTG970" s="80"/>
      <c r="GTH970" s="80"/>
      <c r="GTI970" s="80"/>
      <c r="GTJ970" s="80"/>
      <c r="GTK970" s="80"/>
      <c r="GTL970" s="80"/>
      <c r="GTM970" s="80"/>
      <c r="GTN970" s="80"/>
      <c r="GTO970" s="80"/>
      <c r="GTP970" s="80"/>
      <c r="GTQ970" s="80"/>
      <c r="GTR970" s="80"/>
      <c r="GTS970" s="80"/>
      <c r="GTT970" s="80"/>
      <c r="GTU970" s="80"/>
      <c r="GTV970" s="80"/>
      <c r="GTW970" s="80"/>
      <c r="GTX970" s="80"/>
      <c r="GTY970" s="80"/>
      <c r="GTZ970" s="80"/>
      <c r="GUA970" s="80"/>
      <c r="GUB970" s="80"/>
      <c r="GUC970" s="80"/>
      <c r="GUD970" s="80"/>
      <c r="GUE970" s="80"/>
      <c r="GUF970" s="80"/>
      <c r="GUG970" s="80"/>
      <c r="GUH970" s="80"/>
      <c r="GUI970" s="80"/>
      <c r="GUJ970" s="80"/>
      <c r="GUK970" s="80"/>
      <c r="GUL970" s="80"/>
      <c r="GUM970" s="80"/>
      <c r="GUN970" s="80"/>
      <c r="GUO970" s="80"/>
      <c r="GUP970" s="80"/>
      <c r="GUQ970" s="80"/>
      <c r="GUR970" s="80"/>
      <c r="GUS970" s="80"/>
      <c r="GUT970" s="80"/>
      <c r="GUU970" s="80"/>
      <c r="GUV970" s="80"/>
      <c r="GUW970" s="80"/>
      <c r="GUX970" s="80"/>
      <c r="GUY970" s="80"/>
      <c r="GUZ970" s="80"/>
      <c r="GVA970" s="80"/>
      <c r="GVB970" s="80"/>
      <c r="GVC970" s="80"/>
      <c r="GVD970" s="80"/>
      <c r="GVE970" s="80"/>
      <c r="GVF970" s="80"/>
      <c r="GVG970" s="80"/>
      <c r="GVH970" s="80"/>
      <c r="GVI970" s="80"/>
      <c r="GVJ970" s="80"/>
      <c r="GVK970" s="80"/>
      <c r="GVL970" s="80"/>
      <c r="GVM970" s="80"/>
      <c r="GVN970" s="80"/>
      <c r="GVO970" s="80"/>
      <c r="GVP970" s="80"/>
      <c r="GVQ970" s="80"/>
      <c r="GVR970" s="80"/>
      <c r="GVS970" s="80"/>
      <c r="GVT970" s="80"/>
      <c r="GVU970" s="80"/>
      <c r="GVV970" s="80"/>
      <c r="GVW970" s="80"/>
      <c r="GVX970" s="80"/>
      <c r="GVY970" s="80"/>
      <c r="GVZ970" s="80"/>
      <c r="GWA970" s="80"/>
      <c r="GWB970" s="80"/>
      <c r="GWC970" s="80"/>
      <c r="GWD970" s="80"/>
      <c r="GWE970" s="80"/>
      <c r="GWF970" s="80"/>
      <c r="GWG970" s="80"/>
      <c r="GWH970" s="80"/>
      <c r="GWI970" s="80"/>
      <c r="GWJ970" s="80"/>
      <c r="GWK970" s="80"/>
      <c r="GWL970" s="80"/>
      <c r="GWM970" s="80"/>
      <c r="GWN970" s="80"/>
      <c r="GWO970" s="80"/>
      <c r="GWP970" s="80"/>
      <c r="GWQ970" s="80"/>
      <c r="GWR970" s="80"/>
      <c r="GWS970" s="80"/>
      <c r="GWT970" s="80"/>
      <c r="GWU970" s="80"/>
      <c r="GWV970" s="80"/>
      <c r="GWW970" s="80"/>
      <c r="GWX970" s="80"/>
      <c r="GWY970" s="80"/>
      <c r="GWZ970" s="80"/>
      <c r="GXA970" s="80"/>
      <c r="GXB970" s="80"/>
      <c r="GXC970" s="80"/>
      <c r="GXD970" s="80"/>
      <c r="GXE970" s="80"/>
      <c r="GXF970" s="80"/>
      <c r="GXG970" s="80"/>
      <c r="GXH970" s="80"/>
      <c r="GXI970" s="80"/>
      <c r="GXJ970" s="80"/>
      <c r="GXK970" s="80"/>
      <c r="GXL970" s="80"/>
      <c r="GXM970" s="80"/>
      <c r="GXN970" s="80"/>
      <c r="GXO970" s="80"/>
      <c r="GXP970" s="80"/>
      <c r="GXQ970" s="80"/>
      <c r="GXR970" s="80"/>
      <c r="GXS970" s="80"/>
      <c r="GXT970" s="80"/>
      <c r="GXU970" s="80"/>
      <c r="GXV970" s="80"/>
      <c r="GXW970" s="80"/>
      <c r="GXX970" s="80"/>
      <c r="GXY970" s="80"/>
      <c r="GXZ970" s="80"/>
      <c r="GYA970" s="80"/>
      <c r="GYB970" s="80"/>
      <c r="GYC970" s="80"/>
      <c r="GYD970" s="80"/>
      <c r="GYE970" s="80"/>
      <c r="GYF970" s="80"/>
      <c r="GYG970" s="80"/>
      <c r="GYH970" s="80"/>
      <c r="GYI970" s="80"/>
      <c r="GYJ970" s="80"/>
      <c r="GYK970" s="80"/>
      <c r="GYL970" s="80"/>
      <c r="GYM970" s="80"/>
      <c r="GYN970" s="80"/>
      <c r="GYO970" s="80"/>
      <c r="GYP970" s="80"/>
      <c r="GYQ970" s="80"/>
      <c r="GYR970" s="80"/>
      <c r="GYS970" s="80"/>
      <c r="GYT970" s="80"/>
      <c r="GYU970" s="80"/>
      <c r="GYV970" s="80"/>
      <c r="GYW970" s="80"/>
      <c r="GYX970" s="80"/>
      <c r="GYY970" s="80"/>
      <c r="GYZ970" s="80"/>
      <c r="GZA970" s="80"/>
      <c r="GZB970" s="80"/>
      <c r="GZC970" s="80"/>
      <c r="GZD970" s="80"/>
      <c r="GZE970" s="80"/>
      <c r="GZF970" s="80"/>
      <c r="GZG970" s="80"/>
      <c r="GZH970" s="80"/>
      <c r="GZI970" s="80"/>
      <c r="GZJ970" s="80"/>
      <c r="GZK970" s="80"/>
      <c r="GZL970" s="80"/>
      <c r="GZM970" s="80"/>
      <c r="GZN970" s="80"/>
      <c r="GZO970" s="80"/>
      <c r="GZP970" s="80"/>
      <c r="GZQ970" s="80"/>
      <c r="GZR970" s="80"/>
      <c r="GZS970" s="80"/>
      <c r="GZT970" s="80"/>
      <c r="GZU970" s="80"/>
      <c r="GZV970" s="80"/>
      <c r="GZW970" s="80"/>
      <c r="GZX970" s="80"/>
      <c r="GZY970" s="80"/>
      <c r="GZZ970" s="80"/>
      <c r="HAA970" s="80"/>
      <c r="HAB970" s="80"/>
      <c r="HAC970" s="80"/>
      <c r="HAD970" s="80"/>
      <c r="HAE970" s="80"/>
      <c r="HAF970" s="80"/>
      <c r="HAG970" s="80"/>
      <c r="HAH970" s="80"/>
      <c r="HAI970" s="80"/>
      <c r="HAJ970" s="80"/>
      <c r="HAK970" s="80"/>
      <c r="HAL970" s="80"/>
      <c r="HAM970" s="80"/>
      <c r="HAN970" s="80"/>
      <c r="HAO970" s="80"/>
      <c r="HAP970" s="80"/>
      <c r="HAQ970" s="80"/>
      <c r="HAR970" s="80"/>
      <c r="HAS970" s="80"/>
      <c r="HAT970" s="80"/>
      <c r="HAU970" s="80"/>
      <c r="HAV970" s="80"/>
      <c r="HAW970" s="80"/>
      <c r="HAX970" s="80"/>
      <c r="HAY970" s="80"/>
      <c r="HAZ970" s="80"/>
      <c r="HBA970" s="80"/>
      <c r="HBB970" s="80"/>
      <c r="HBC970" s="80"/>
      <c r="HBD970" s="80"/>
      <c r="HBE970" s="80"/>
      <c r="HBF970" s="80"/>
      <c r="HBG970" s="80"/>
      <c r="HBH970" s="80"/>
      <c r="HBI970" s="80"/>
      <c r="HBJ970" s="80"/>
      <c r="HBK970" s="80"/>
      <c r="HBL970" s="80"/>
      <c r="HBM970" s="80"/>
      <c r="HBN970" s="80"/>
      <c r="HBO970" s="80"/>
      <c r="HBP970" s="80"/>
      <c r="HBQ970" s="80"/>
      <c r="HBR970" s="80"/>
      <c r="HBS970" s="80"/>
      <c r="HBT970" s="80"/>
      <c r="HBU970" s="80"/>
      <c r="HBV970" s="80"/>
      <c r="HBW970" s="80"/>
      <c r="HBX970" s="80"/>
      <c r="HBY970" s="80"/>
      <c r="HBZ970" s="80"/>
      <c r="HCA970" s="80"/>
      <c r="HCB970" s="80"/>
      <c r="HCC970" s="80"/>
      <c r="HCD970" s="80"/>
      <c r="HCE970" s="80"/>
      <c r="HCF970" s="80"/>
      <c r="HCG970" s="80"/>
      <c r="HCH970" s="80"/>
      <c r="HCI970" s="80"/>
      <c r="HCJ970" s="80"/>
      <c r="HCK970" s="80"/>
      <c r="HCL970" s="80"/>
      <c r="HCM970" s="80"/>
      <c r="HCN970" s="80"/>
      <c r="HCO970" s="80"/>
      <c r="HCP970" s="80"/>
      <c r="HCQ970" s="80"/>
      <c r="HCR970" s="80"/>
      <c r="HCS970" s="80"/>
      <c r="HCT970" s="80"/>
      <c r="HCU970" s="80"/>
      <c r="HCV970" s="80"/>
      <c r="HCW970" s="80"/>
      <c r="HCX970" s="80"/>
      <c r="HCY970" s="80"/>
      <c r="HCZ970" s="80"/>
      <c r="HDA970" s="80"/>
      <c r="HDB970" s="80"/>
      <c r="HDC970" s="80"/>
      <c r="HDD970" s="80"/>
      <c r="HDE970" s="80"/>
      <c r="HDF970" s="80"/>
      <c r="HDG970" s="80"/>
      <c r="HDH970" s="80"/>
      <c r="HDI970" s="80"/>
      <c r="HDJ970" s="80"/>
      <c r="HDK970" s="80"/>
      <c r="HDL970" s="80"/>
      <c r="HDM970" s="80"/>
      <c r="HDN970" s="80"/>
      <c r="HDO970" s="80"/>
      <c r="HDP970" s="80"/>
      <c r="HDQ970" s="80"/>
      <c r="HDR970" s="80"/>
      <c r="HDS970" s="80"/>
      <c r="HDT970" s="80"/>
      <c r="HDU970" s="80"/>
      <c r="HDV970" s="80"/>
      <c r="HDW970" s="80"/>
      <c r="HDX970" s="80"/>
      <c r="HDY970" s="80"/>
      <c r="HDZ970" s="80"/>
      <c r="HEA970" s="80"/>
      <c r="HEB970" s="80"/>
      <c r="HEC970" s="80"/>
      <c r="HED970" s="80"/>
      <c r="HEE970" s="80"/>
      <c r="HEF970" s="80"/>
      <c r="HEG970" s="80"/>
      <c r="HEH970" s="80"/>
      <c r="HEI970" s="80"/>
      <c r="HEJ970" s="80"/>
      <c r="HEK970" s="80"/>
      <c r="HEL970" s="80"/>
      <c r="HEM970" s="80"/>
      <c r="HEN970" s="80"/>
      <c r="HEO970" s="80"/>
      <c r="HEP970" s="80"/>
      <c r="HEQ970" s="80"/>
      <c r="HER970" s="80"/>
      <c r="HES970" s="80"/>
      <c r="HET970" s="80"/>
      <c r="HEU970" s="80"/>
      <c r="HEV970" s="80"/>
      <c r="HEW970" s="80"/>
      <c r="HEX970" s="80"/>
      <c r="HEY970" s="80"/>
      <c r="HEZ970" s="80"/>
      <c r="HFA970" s="80"/>
      <c r="HFB970" s="80"/>
      <c r="HFC970" s="80"/>
      <c r="HFD970" s="80"/>
      <c r="HFE970" s="80"/>
      <c r="HFF970" s="80"/>
      <c r="HFG970" s="80"/>
      <c r="HFH970" s="80"/>
      <c r="HFI970" s="80"/>
      <c r="HFJ970" s="80"/>
      <c r="HFK970" s="80"/>
      <c r="HFL970" s="80"/>
      <c r="HFM970" s="80"/>
      <c r="HFN970" s="80"/>
      <c r="HFO970" s="80"/>
      <c r="HFP970" s="80"/>
      <c r="HFQ970" s="80"/>
      <c r="HFR970" s="80"/>
      <c r="HFS970" s="80"/>
      <c r="HFT970" s="80"/>
      <c r="HFU970" s="80"/>
      <c r="HFV970" s="80"/>
      <c r="HFW970" s="80"/>
      <c r="HFX970" s="80"/>
      <c r="HFY970" s="80"/>
      <c r="HFZ970" s="80"/>
      <c r="HGA970" s="80"/>
      <c r="HGB970" s="80"/>
      <c r="HGC970" s="80"/>
      <c r="HGD970" s="80"/>
      <c r="HGE970" s="80"/>
      <c r="HGF970" s="80"/>
      <c r="HGG970" s="80"/>
      <c r="HGH970" s="80"/>
      <c r="HGI970" s="80"/>
      <c r="HGJ970" s="80"/>
      <c r="HGK970" s="80"/>
      <c r="HGL970" s="80"/>
      <c r="HGM970" s="80"/>
      <c r="HGN970" s="80"/>
      <c r="HGO970" s="80"/>
      <c r="HGP970" s="80"/>
      <c r="HGQ970" s="80"/>
      <c r="HGR970" s="80"/>
      <c r="HGS970" s="80"/>
      <c r="HGT970" s="80"/>
      <c r="HGU970" s="80"/>
      <c r="HGV970" s="80"/>
      <c r="HGW970" s="80"/>
      <c r="HGX970" s="80"/>
      <c r="HGY970" s="80"/>
      <c r="HGZ970" s="80"/>
      <c r="HHA970" s="80"/>
      <c r="HHB970" s="80"/>
      <c r="HHC970" s="80"/>
      <c r="HHD970" s="80"/>
      <c r="HHE970" s="80"/>
      <c r="HHF970" s="80"/>
      <c r="HHG970" s="80"/>
      <c r="HHH970" s="80"/>
      <c r="HHI970" s="80"/>
      <c r="HHJ970" s="80"/>
      <c r="HHK970" s="80"/>
      <c r="HHL970" s="80"/>
      <c r="HHM970" s="80"/>
      <c r="HHN970" s="80"/>
      <c r="HHO970" s="80"/>
      <c r="HHP970" s="80"/>
      <c r="HHQ970" s="80"/>
      <c r="HHR970" s="80"/>
      <c r="HHS970" s="80"/>
      <c r="HHT970" s="80"/>
      <c r="HHU970" s="80"/>
      <c r="HHV970" s="80"/>
      <c r="HHW970" s="80"/>
      <c r="HHX970" s="80"/>
      <c r="HHY970" s="80"/>
      <c r="HHZ970" s="80"/>
      <c r="HIA970" s="80"/>
      <c r="HIB970" s="80"/>
      <c r="HIC970" s="80"/>
      <c r="HID970" s="80"/>
      <c r="HIE970" s="80"/>
      <c r="HIF970" s="80"/>
      <c r="HIG970" s="80"/>
      <c r="HIH970" s="80"/>
      <c r="HII970" s="80"/>
      <c r="HIJ970" s="80"/>
      <c r="HIK970" s="80"/>
      <c r="HIL970" s="80"/>
      <c r="HIM970" s="80"/>
      <c r="HIN970" s="80"/>
      <c r="HIO970" s="80"/>
      <c r="HIP970" s="80"/>
      <c r="HIQ970" s="80"/>
      <c r="HIR970" s="80"/>
      <c r="HIS970" s="80"/>
      <c r="HIT970" s="80"/>
      <c r="HIU970" s="80"/>
      <c r="HIV970" s="80"/>
      <c r="HIW970" s="80"/>
      <c r="HIX970" s="80"/>
      <c r="HIY970" s="80"/>
      <c r="HIZ970" s="80"/>
      <c r="HJA970" s="80"/>
      <c r="HJB970" s="80"/>
      <c r="HJC970" s="80"/>
      <c r="HJD970" s="80"/>
      <c r="HJE970" s="80"/>
      <c r="HJF970" s="80"/>
      <c r="HJG970" s="80"/>
      <c r="HJH970" s="80"/>
      <c r="HJI970" s="80"/>
      <c r="HJJ970" s="80"/>
      <c r="HJK970" s="80"/>
      <c r="HJL970" s="80"/>
      <c r="HJM970" s="80"/>
      <c r="HJN970" s="80"/>
      <c r="HJO970" s="80"/>
      <c r="HJP970" s="80"/>
      <c r="HJQ970" s="80"/>
      <c r="HJR970" s="80"/>
      <c r="HJS970" s="80"/>
      <c r="HJT970" s="80"/>
      <c r="HJU970" s="80"/>
      <c r="HJV970" s="80"/>
      <c r="HJW970" s="80"/>
      <c r="HJX970" s="80"/>
      <c r="HJY970" s="80"/>
      <c r="HJZ970" s="80"/>
      <c r="HKA970" s="80"/>
      <c r="HKB970" s="80"/>
      <c r="HKC970" s="80"/>
      <c r="HKD970" s="80"/>
      <c r="HKE970" s="80"/>
      <c r="HKF970" s="80"/>
      <c r="HKG970" s="80"/>
      <c r="HKH970" s="80"/>
      <c r="HKI970" s="80"/>
      <c r="HKJ970" s="80"/>
      <c r="HKK970" s="80"/>
      <c r="HKL970" s="80"/>
      <c r="HKM970" s="80"/>
      <c r="HKN970" s="80"/>
      <c r="HKO970" s="80"/>
      <c r="HKP970" s="80"/>
      <c r="HKQ970" s="80"/>
      <c r="HKR970" s="80"/>
      <c r="HKS970" s="80"/>
      <c r="HKT970" s="80"/>
      <c r="HKU970" s="80"/>
      <c r="HKV970" s="80"/>
      <c r="HKW970" s="80"/>
      <c r="HKX970" s="80"/>
      <c r="HKY970" s="80"/>
      <c r="HKZ970" s="80"/>
      <c r="HLA970" s="80"/>
      <c r="HLB970" s="80"/>
      <c r="HLC970" s="80"/>
      <c r="HLD970" s="80"/>
      <c r="HLE970" s="80"/>
      <c r="HLF970" s="80"/>
      <c r="HLG970" s="80"/>
      <c r="HLH970" s="80"/>
      <c r="HLI970" s="80"/>
      <c r="HLJ970" s="80"/>
      <c r="HLK970" s="80"/>
      <c r="HLL970" s="80"/>
      <c r="HLM970" s="80"/>
      <c r="HLN970" s="80"/>
      <c r="HLO970" s="80"/>
      <c r="HLP970" s="80"/>
      <c r="HLQ970" s="80"/>
      <c r="HLR970" s="80"/>
      <c r="HLS970" s="80"/>
      <c r="HLT970" s="80"/>
      <c r="HLU970" s="80"/>
      <c r="HLV970" s="80"/>
      <c r="HLW970" s="80"/>
      <c r="HLX970" s="80"/>
      <c r="HLY970" s="80"/>
      <c r="HLZ970" s="80"/>
      <c r="HMA970" s="80"/>
      <c r="HMB970" s="80"/>
      <c r="HMC970" s="80"/>
      <c r="HMD970" s="80"/>
      <c r="HME970" s="80"/>
      <c r="HMF970" s="80"/>
      <c r="HMG970" s="80"/>
      <c r="HMH970" s="80"/>
      <c r="HMI970" s="80"/>
      <c r="HMJ970" s="80"/>
      <c r="HMK970" s="80"/>
      <c r="HML970" s="80"/>
      <c r="HMM970" s="80"/>
      <c r="HMN970" s="80"/>
      <c r="HMO970" s="80"/>
      <c r="HMP970" s="80"/>
      <c r="HMQ970" s="80"/>
      <c r="HMR970" s="80"/>
      <c r="HMS970" s="80"/>
      <c r="HMT970" s="80"/>
      <c r="HMU970" s="80"/>
      <c r="HMV970" s="80"/>
      <c r="HMW970" s="80"/>
      <c r="HMX970" s="80"/>
      <c r="HMY970" s="80"/>
      <c r="HMZ970" s="80"/>
      <c r="HNA970" s="80"/>
      <c r="HNB970" s="80"/>
      <c r="HNC970" s="80"/>
      <c r="HND970" s="80"/>
      <c r="HNE970" s="80"/>
      <c r="HNF970" s="80"/>
      <c r="HNG970" s="80"/>
      <c r="HNH970" s="80"/>
      <c r="HNI970" s="80"/>
      <c r="HNJ970" s="80"/>
      <c r="HNK970" s="80"/>
      <c r="HNL970" s="80"/>
      <c r="HNM970" s="80"/>
      <c r="HNN970" s="80"/>
      <c r="HNO970" s="80"/>
      <c r="HNP970" s="80"/>
      <c r="HNQ970" s="80"/>
      <c r="HNR970" s="80"/>
      <c r="HNS970" s="80"/>
      <c r="HNT970" s="80"/>
      <c r="HNU970" s="80"/>
      <c r="HNV970" s="80"/>
      <c r="HNW970" s="80"/>
      <c r="HNX970" s="80"/>
      <c r="HNY970" s="80"/>
      <c r="HNZ970" s="80"/>
      <c r="HOA970" s="80"/>
      <c r="HOB970" s="80"/>
      <c r="HOC970" s="80"/>
      <c r="HOD970" s="80"/>
      <c r="HOE970" s="80"/>
      <c r="HOF970" s="80"/>
      <c r="HOG970" s="80"/>
      <c r="HOH970" s="80"/>
      <c r="HOI970" s="80"/>
      <c r="HOJ970" s="80"/>
      <c r="HOK970" s="80"/>
      <c r="HOL970" s="80"/>
      <c r="HOM970" s="80"/>
      <c r="HON970" s="80"/>
      <c r="HOO970" s="80"/>
      <c r="HOP970" s="80"/>
      <c r="HOQ970" s="80"/>
      <c r="HOR970" s="80"/>
      <c r="HOS970" s="80"/>
      <c r="HOT970" s="80"/>
      <c r="HOU970" s="80"/>
      <c r="HOV970" s="80"/>
      <c r="HOW970" s="80"/>
      <c r="HOX970" s="80"/>
      <c r="HOY970" s="80"/>
      <c r="HOZ970" s="80"/>
      <c r="HPA970" s="80"/>
      <c r="HPB970" s="80"/>
      <c r="HPC970" s="80"/>
      <c r="HPD970" s="80"/>
      <c r="HPE970" s="80"/>
      <c r="HPF970" s="80"/>
      <c r="HPG970" s="80"/>
      <c r="HPH970" s="80"/>
      <c r="HPI970" s="80"/>
      <c r="HPJ970" s="80"/>
      <c r="HPK970" s="80"/>
      <c r="HPL970" s="80"/>
      <c r="HPM970" s="80"/>
      <c r="HPN970" s="80"/>
      <c r="HPO970" s="80"/>
      <c r="HPP970" s="80"/>
      <c r="HPQ970" s="80"/>
      <c r="HPR970" s="80"/>
      <c r="HPS970" s="80"/>
      <c r="HPT970" s="80"/>
      <c r="HPU970" s="80"/>
      <c r="HPV970" s="80"/>
      <c r="HPW970" s="80"/>
      <c r="HPX970" s="80"/>
      <c r="HPY970" s="80"/>
      <c r="HPZ970" s="80"/>
      <c r="HQA970" s="80"/>
      <c r="HQB970" s="80"/>
      <c r="HQC970" s="80"/>
      <c r="HQD970" s="80"/>
      <c r="HQE970" s="80"/>
      <c r="HQF970" s="80"/>
      <c r="HQG970" s="80"/>
      <c r="HQH970" s="80"/>
      <c r="HQI970" s="80"/>
      <c r="HQJ970" s="80"/>
      <c r="HQK970" s="80"/>
      <c r="HQL970" s="80"/>
      <c r="HQM970" s="80"/>
      <c r="HQN970" s="80"/>
      <c r="HQO970" s="80"/>
      <c r="HQP970" s="80"/>
      <c r="HQQ970" s="80"/>
      <c r="HQR970" s="80"/>
      <c r="HQS970" s="80"/>
      <c r="HQT970" s="80"/>
      <c r="HQU970" s="80"/>
      <c r="HQV970" s="80"/>
      <c r="HQW970" s="80"/>
      <c r="HQX970" s="80"/>
      <c r="HQY970" s="80"/>
      <c r="HQZ970" s="80"/>
      <c r="HRA970" s="80"/>
      <c r="HRB970" s="80"/>
      <c r="HRC970" s="80"/>
      <c r="HRD970" s="80"/>
      <c r="HRE970" s="80"/>
      <c r="HRF970" s="80"/>
      <c r="HRG970" s="80"/>
      <c r="HRH970" s="80"/>
      <c r="HRI970" s="80"/>
      <c r="HRJ970" s="80"/>
      <c r="HRK970" s="80"/>
      <c r="HRL970" s="80"/>
      <c r="HRM970" s="80"/>
      <c r="HRN970" s="80"/>
      <c r="HRO970" s="80"/>
      <c r="HRP970" s="80"/>
      <c r="HRQ970" s="80"/>
      <c r="HRR970" s="80"/>
      <c r="HRS970" s="80"/>
      <c r="HRT970" s="80"/>
      <c r="HRU970" s="80"/>
      <c r="HRV970" s="80"/>
      <c r="HRW970" s="80"/>
      <c r="HRX970" s="80"/>
      <c r="HRY970" s="80"/>
      <c r="HRZ970" s="80"/>
      <c r="HSA970" s="80"/>
      <c r="HSB970" s="80"/>
      <c r="HSC970" s="80"/>
      <c r="HSD970" s="80"/>
      <c r="HSE970" s="80"/>
      <c r="HSF970" s="80"/>
      <c r="HSG970" s="80"/>
      <c r="HSH970" s="80"/>
      <c r="HSI970" s="80"/>
      <c r="HSJ970" s="80"/>
      <c r="HSK970" s="80"/>
      <c r="HSL970" s="80"/>
      <c r="HSM970" s="80"/>
      <c r="HSN970" s="80"/>
      <c r="HSO970" s="80"/>
      <c r="HSP970" s="80"/>
      <c r="HSQ970" s="80"/>
      <c r="HSR970" s="80"/>
      <c r="HSS970" s="80"/>
      <c r="HST970" s="80"/>
      <c r="HSU970" s="80"/>
      <c r="HSV970" s="80"/>
      <c r="HSW970" s="80"/>
      <c r="HSX970" s="80"/>
      <c r="HSY970" s="80"/>
      <c r="HSZ970" s="80"/>
      <c r="HTA970" s="80"/>
      <c r="HTB970" s="80"/>
      <c r="HTC970" s="80"/>
      <c r="HTD970" s="80"/>
      <c r="HTE970" s="80"/>
      <c r="HTF970" s="80"/>
      <c r="HTG970" s="80"/>
      <c r="HTH970" s="80"/>
      <c r="HTI970" s="80"/>
      <c r="HTJ970" s="80"/>
      <c r="HTK970" s="80"/>
      <c r="HTL970" s="80"/>
      <c r="HTM970" s="80"/>
      <c r="HTN970" s="80"/>
      <c r="HTO970" s="80"/>
      <c r="HTP970" s="80"/>
      <c r="HTQ970" s="80"/>
      <c r="HTR970" s="80"/>
      <c r="HTS970" s="80"/>
      <c r="HTT970" s="80"/>
      <c r="HTU970" s="80"/>
      <c r="HTV970" s="80"/>
      <c r="HTW970" s="80"/>
      <c r="HTX970" s="80"/>
      <c r="HTY970" s="80"/>
      <c r="HTZ970" s="80"/>
      <c r="HUA970" s="80"/>
      <c r="HUB970" s="80"/>
      <c r="HUC970" s="80"/>
      <c r="HUD970" s="80"/>
      <c r="HUE970" s="80"/>
      <c r="HUF970" s="80"/>
      <c r="HUG970" s="80"/>
      <c r="HUH970" s="80"/>
      <c r="HUI970" s="80"/>
      <c r="HUJ970" s="80"/>
      <c r="HUK970" s="80"/>
      <c r="HUL970" s="80"/>
      <c r="HUM970" s="80"/>
      <c r="HUN970" s="80"/>
      <c r="HUO970" s="80"/>
      <c r="HUP970" s="80"/>
      <c r="HUQ970" s="80"/>
      <c r="HUR970" s="80"/>
      <c r="HUS970" s="80"/>
      <c r="HUT970" s="80"/>
      <c r="HUU970" s="80"/>
      <c r="HUV970" s="80"/>
      <c r="HUW970" s="80"/>
      <c r="HUX970" s="80"/>
      <c r="HUY970" s="80"/>
      <c r="HUZ970" s="80"/>
      <c r="HVA970" s="80"/>
      <c r="HVB970" s="80"/>
      <c r="HVC970" s="80"/>
      <c r="HVD970" s="80"/>
      <c r="HVE970" s="80"/>
      <c r="HVF970" s="80"/>
      <c r="HVG970" s="80"/>
      <c r="HVH970" s="80"/>
      <c r="HVI970" s="80"/>
      <c r="HVJ970" s="80"/>
      <c r="HVK970" s="80"/>
      <c r="HVL970" s="80"/>
      <c r="HVM970" s="80"/>
      <c r="HVN970" s="80"/>
      <c r="HVO970" s="80"/>
      <c r="HVP970" s="80"/>
      <c r="HVQ970" s="80"/>
      <c r="HVR970" s="80"/>
      <c r="HVS970" s="80"/>
      <c r="HVT970" s="80"/>
      <c r="HVU970" s="80"/>
      <c r="HVV970" s="80"/>
      <c r="HVW970" s="80"/>
      <c r="HVX970" s="80"/>
      <c r="HVY970" s="80"/>
      <c r="HVZ970" s="80"/>
      <c r="HWA970" s="80"/>
      <c r="HWB970" s="80"/>
      <c r="HWC970" s="80"/>
      <c r="HWD970" s="80"/>
      <c r="HWE970" s="80"/>
      <c r="HWF970" s="80"/>
      <c r="HWG970" s="80"/>
      <c r="HWH970" s="80"/>
      <c r="HWI970" s="80"/>
      <c r="HWJ970" s="80"/>
      <c r="HWK970" s="80"/>
      <c r="HWL970" s="80"/>
      <c r="HWM970" s="80"/>
      <c r="HWN970" s="80"/>
      <c r="HWO970" s="80"/>
      <c r="HWP970" s="80"/>
      <c r="HWQ970" s="80"/>
      <c r="HWR970" s="80"/>
      <c r="HWS970" s="80"/>
      <c r="HWT970" s="80"/>
      <c r="HWU970" s="80"/>
      <c r="HWV970" s="80"/>
      <c r="HWW970" s="80"/>
      <c r="HWX970" s="80"/>
      <c r="HWY970" s="80"/>
      <c r="HWZ970" s="80"/>
      <c r="HXA970" s="80"/>
      <c r="HXB970" s="80"/>
      <c r="HXC970" s="80"/>
      <c r="HXD970" s="80"/>
      <c r="HXE970" s="80"/>
      <c r="HXF970" s="80"/>
      <c r="HXG970" s="80"/>
      <c r="HXH970" s="80"/>
      <c r="HXI970" s="80"/>
      <c r="HXJ970" s="80"/>
      <c r="HXK970" s="80"/>
      <c r="HXL970" s="80"/>
      <c r="HXM970" s="80"/>
      <c r="HXN970" s="80"/>
      <c r="HXO970" s="80"/>
      <c r="HXP970" s="80"/>
      <c r="HXQ970" s="80"/>
      <c r="HXR970" s="80"/>
      <c r="HXS970" s="80"/>
      <c r="HXT970" s="80"/>
      <c r="HXU970" s="80"/>
      <c r="HXV970" s="80"/>
      <c r="HXW970" s="80"/>
      <c r="HXX970" s="80"/>
      <c r="HXY970" s="80"/>
      <c r="HXZ970" s="80"/>
      <c r="HYA970" s="80"/>
      <c r="HYB970" s="80"/>
      <c r="HYC970" s="80"/>
      <c r="HYD970" s="80"/>
      <c r="HYE970" s="80"/>
      <c r="HYF970" s="80"/>
      <c r="HYG970" s="80"/>
      <c r="HYH970" s="80"/>
      <c r="HYI970" s="80"/>
      <c r="HYJ970" s="80"/>
      <c r="HYK970" s="80"/>
      <c r="HYL970" s="80"/>
      <c r="HYM970" s="80"/>
      <c r="HYN970" s="80"/>
      <c r="HYO970" s="80"/>
      <c r="HYP970" s="80"/>
      <c r="HYQ970" s="80"/>
      <c r="HYR970" s="80"/>
      <c r="HYS970" s="80"/>
      <c r="HYT970" s="80"/>
      <c r="HYU970" s="80"/>
      <c r="HYV970" s="80"/>
      <c r="HYW970" s="80"/>
      <c r="HYX970" s="80"/>
      <c r="HYY970" s="80"/>
      <c r="HYZ970" s="80"/>
      <c r="HZA970" s="80"/>
      <c r="HZB970" s="80"/>
      <c r="HZC970" s="80"/>
      <c r="HZD970" s="80"/>
      <c r="HZE970" s="80"/>
      <c r="HZF970" s="80"/>
      <c r="HZG970" s="80"/>
      <c r="HZH970" s="80"/>
      <c r="HZI970" s="80"/>
      <c r="HZJ970" s="80"/>
      <c r="HZK970" s="80"/>
      <c r="HZL970" s="80"/>
      <c r="HZM970" s="80"/>
      <c r="HZN970" s="80"/>
      <c r="HZO970" s="80"/>
      <c r="HZP970" s="80"/>
      <c r="HZQ970" s="80"/>
      <c r="HZR970" s="80"/>
      <c r="HZS970" s="80"/>
      <c r="HZT970" s="80"/>
      <c r="HZU970" s="80"/>
      <c r="HZV970" s="80"/>
      <c r="HZW970" s="80"/>
      <c r="HZX970" s="80"/>
      <c r="HZY970" s="80"/>
      <c r="HZZ970" s="80"/>
      <c r="IAA970" s="80"/>
      <c r="IAB970" s="80"/>
      <c r="IAC970" s="80"/>
      <c r="IAD970" s="80"/>
      <c r="IAE970" s="80"/>
      <c r="IAF970" s="80"/>
      <c r="IAG970" s="80"/>
      <c r="IAH970" s="80"/>
      <c r="IAI970" s="80"/>
      <c r="IAJ970" s="80"/>
      <c r="IAK970" s="80"/>
      <c r="IAL970" s="80"/>
      <c r="IAM970" s="80"/>
      <c r="IAN970" s="80"/>
      <c r="IAO970" s="80"/>
      <c r="IAP970" s="80"/>
      <c r="IAQ970" s="80"/>
      <c r="IAR970" s="80"/>
      <c r="IAS970" s="80"/>
      <c r="IAT970" s="80"/>
      <c r="IAU970" s="80"/>
      <c r="IAV970" s="80"/>
      <c r="IAW970" s="80"/>
      <c r="IAX970" s="80"/>
      <c r="IAY970" s="80"/>
      <c r="IAZ970" s="80"/>
      <c r="IBA970" s="80"/>
      <c r="IBB970" s="80"/>
      <c r="IBC970" s="80"/>
      <c r="IBD970" s="80"/>
      <c r="IBE970" s="80"/>
      <c r="IBF970" s="80"/>
      <c r="IBG970" s="80"/>
      <c r="IBH970" s="80"/>
      <c r="IBI970" s="80"/>
      <c r="IBJ970" s="80"/>
      <c r="IBK970" s="80"/>
      <c r="IBL970" s="80"/>
      <c r="IBM970" s="80"/>
      <c r="IBN970" s="80"/>
      <c r="IBO970" s="80"/>
      <c r="IBP970" s="80"/>
      <c r="IBQ970" s="80"/>
      <c r="IBR970" s="80"/>
      <c r="IBS970" s="80"/>
      <c r="IBT970" s="80"/>
      <c r="IBU970" s="80"/>
      <c r="IBV970" s="80"/>
      <c r="IBW970" s="80"/>
      <c r="IBX970" s="80"/>
      <c r="IBY970" s="80"/>
      <c r="IBZ970" s="80"/>
      <c r="ICA970" s="80"/>
      <c r="ICB970" s="80"/>
      <c r="ICC970" s="80"/>
      <c r="ICD970" s="80"/>
      <c r="ICE970" s="80"/>
      <c r="ICF970" s="80"/>
      <c r="ICG970" s="80"/>
      <c r="ICH970" s="80"/>
      <c r="ICI970" s="80"/>
      <c r="ICJ970" s="80"/>
      <c r="ICK970" s="80"/>
      <c r="ICL970" s="80"/>
      <c r="ICM970" s="80"/>
      <c r="ICN970" s="80"/>
      <c r="ICO970" s="80"/>
      <c r="ICP970" s="80"/>
      <c r="ICQ970" s="80"/>
      <c r="ICR970" s="80"/>
      <c r="ICS970" s="80"/>
      <c r="ICT970" s="80"/>
      <c r="ICU970" s="80"/>
      <c r="ICV970" s="80"/>
      <c r="ICW970" s="80"/>
      <c r="ICX970" s="80"/>
      <c r="ICY970" s="80"/>
      <c r="ICZ970" s="80"/>
      <c r="IDA970" s="80"/>
      <c r="IDB970" s="80"/>
      <c r="IDC970" s="80"/>
      <c r="IDD970" s="80"/>
      <c r="IDE970" s="80"/>
      <c r="IDF970" s="80"/>
      <c r="IDG970" s="80"/>
      <c r="IDH970" s="80"/>
      <c r="IDI970" s="80"/>
      <c r="IDJ970" s="80"/>
      <c r="IDK970" s="80"/>
      <c r="IDL970" s="80"/>
      <c r="IDM970" s="80"/>
      <c r="IDN970" s="80"/>
      <c r="IDO970" s="80"/>
      <c r="IDP970" s="80"/>
      <c r="IDQ970" s="80"/>
      <c r="IDR970" s="80"/>
      <c r="IDS970" s="80"/>
      <c r="IDT970" s="80"/>
      <c r="IDU970" s="80"/>
      <c r="IDV970" s="80"/>
      <c r="IDW970" s="80"/>
      <c r="IDX970" s="80"/>
      <c r="IDY970" s="80"/>
      <c r="IDZ970" s="80"/>
      <c r="IEA970" s="80"/>
      <c r="IEB970" s="80"/>
      <c r="IEC970" s="80"/>
      <c r="IED970" s="80"/>
      <c r="IEE970" s="80"/>
      <c r="IEF970" s="80"/>
      <c r="IEG970" s="80"/>
      <c r="IEH970" s="80"/>
      <c r="IEI970" s="80"/>
      <c r="IEJ970" s="80"/>
      <c r="IEK970" s="80"/>
      <c r="IEL970" s="80"/>
      <c r="IEM970" s="80"/>
      <c r="IEN970" s="80"/>
      <c r="IEO970" s="80"/>
      <c r="IEP970" s="80"/>
      <c r="IEQ970" s="80"/>
      <c r="IER970" s="80"/>
      <c r="IES970" s="80"/>
      <c r="IET970" s="80"/>
      <c r="IEU970" s="80"/>
      <c r="IEV970" s="80"/>
      <c r="IEW970" s="80"/>
      <c r="IEX970" s="80"/>
      <c r="IEY970" s="80"/>
      <c r="IEZ970" s="80"/>
      <c r="IFA970" s="80"/>
      <c r="IFB970" s="80"/>
      <c r="IFC970" s="80"/>
      <c r="IFD970" s="80"/>
      <c r="IFE970" s="80"/>
      <c r="IFF970" s="80"/>
      <c r="IFG970" s="80"/>
      <c r="IFH970" s="80"/>
      <c r="IFI970" s="80"/>
      <c r="IFJ970" s="80"/>
      <c r="IFK970" s="80"/>
      <c r="IFL970" s="80"/>
      <c r="IFM970" s="80"/>
      <c r="IFN970" s="80"/>
      <c r="IFO970" s="80"/>
      <c r="IFP970" s="80"/>
      <c r="IFQ970" s="80"/>
      <c r="IFR970" s="80"/>
      <c r="IFS970" s="80"/>
      <c r="IFT970" s="80"/>
      <c r="IFU970" s="80"/>
      <c r="IFV970" s="80"/>
      <c r="IFW970" s="80"/>
      <c r="IFX970" s="80"/>
      <c r="IFY970" s="80"/>
      <c r="IFZ970" s="80"/>
      <c r="IGA970" s="80"/>
      <c r="IGB970" s="80"/>
      <c r="IGC970" s="80"/>
      <c r="IGD970" s="80"/>
      <c r="IGE970" s="80"/>
      <c r="IGF970" s="80"/>
      <c r="IGG970" s="80"/>
      <c r="IGH970" s="80"/>
      <c r="IGI970" s="80"/>
      <c r="IGJ970" s="80"/>
      <c r="IGK970" s="80"/>
      <c r="IGL970" s="80"/>
      <c r="IGM970" s="80"/>
      <c r="IGN970" s="80"/>
      <c r="IGO970" s="80"/>
      <c r="IGP970" s="80"/>
      <c r="IGQ970" s="80"/>
      <c r="IGR970" s="80"/>
      <c r="IGS970" s="80"/>
      <c r="IGT970" s="80"/>
      <c r="IGU970" s="80"/>
      <c r="IGV970" s="80"/>
      <c r="IGW970" s="80"/>
      <c r="IGX970" s="80"/>
      <c r="IGY970" s="80"/>
      <c r="IGZ970" s="80"/>
      <c r="IHA970" s="80"/>
      <c r="IHB970" s="80"/>
      <c r="IHC970" s="80"/>
      <c r="IHD970" s="80"/>
      <c r="IHE970" s="80"/>
      <c r="IHF970" s="80"/>
      <c r="IHG970" s="80"/>
      <c r="IHH970" s="80"/>
      <c r="IHI970" s="80"/>
      <c r="IHJ970" s="80"/>
      <c r="IHK970" s="80"/>
      <c r="IHL970" s="80"/>
      <c r="IHM970" s="80"/>
      <c r="IHN970" s="80"/>
      <c r="IHO970" s="80"/>
      <c r="IHP970" s="80"/>
      <c r="IHQ970" s="80"/>
      <c r="IHR970" s="80"/>
      <c r="IHS970" s="80"/>
      <c r="IHT970" s="80"/>
      <c r="IHU970" s="80"/>
      <c r="IHV970" s="80"/>
      <c r="IHW970" s="80"/>
      <c r="IHX970" s="80"/>
      <c r="IHY970" s="80"/>
      <c r="IHZ970" s="80"/>
      <c r="IIA970" s="80"/>
      <c r="IIB970" s="80"/>
      <c r="IIC970" s="80"/>
      <c r="IID970" s="80"/>
      <c r="IIE970" s="80"/>
      <c r="IIF970" s="80"/>
      <c r="IIG970" s="80"/>
      <c r="IIH970" s="80"/>
      <c r="III970" s="80"/>
      <c r="IIJ970" s="80"/>
      <c r="IIK970" s="80"/>
      <c r="IIL970" s="80"/>
      <c r="IIM970" s="80"/>
      <c r="IIN970" s="80"/>
      <c r="IIO970" s="80"/>
      <c r="IIP970" s="80"/>
      <c r="IIQ970" s="80"/>
      <c r="IIR970" s="80"/>
      <c r="IIS970" s="80"/>
      <c r="IIT970" s="80"/>
      <c r="IIU970" s="80"/>
      <c r="IIV970" s="80"/>
      <c r="IIW970" s="80"/>
      <c r="IIX970" s="80"/>
      <c r="IIY970" s="80"/>
      <c r="IIZ970" s="80"/>
      <c r="IJA970" s="80"/>
      <c r="IJB970" s="80"/>
      <c r="IJC970" s="80"/>
      <c r="IJD970" s="80"/>
      <c r="IJE970" s="80"/>
      <c r="IJF970" s="80"/>
      <c r="IJG970" s="80"/>
      <c r="IJH970" s="80"/>
      <c r="IJI970" s="80"/>
      <c r="IJJ970" s="80"/>
      <c r="IJK970" s="80"/>
      <c r="IJL970" s="80"/>
      <c r="IJM970" s="80"/>
      <c r="IJN970" s="80"/>
      <c r="IJO970" s="80"/>
      <c r="IJP970" s="80"/>
      <c r="IJQ970" s="80"/>
      <c r="IJR970" s="80"/>
      <c r="IJS970" s="80"/>
      <c r="IJT970" s="80"/>
      <c r="IJU970" s="80"/>
      <c r="IJV970" s="80"/>
      <c r="IJW970" s="80"/>
      <c r="IJX970" s="80"/>
      <c r="IJY970" s="80"/>
      <c r="IJZ970" s="80"/>
      <c r="IKA970" s="80"/>
      <c r="IKB970" s="80"/>
      <c r="IKC970" s="80"/>
      <c r="IKD970" s="80"/>
      <c r="IKE970" s="80"/>
      <c r="IKF970" s="80"/>
      <c r="IKG970" s="80"/>
      <c r="IKH970" s="80"/>
      <c r="IKI970" s="80"/>
      <c r="IKJ970" s="80"/>
      <c r="IKK970" s="80"/>
      <c r="IKL970" s="80"/>
      <c r="IKM970" s="80"/>
      <c r="IKN970" s="80"/>
      <c r="IKO970" s="80"/>
      <c r="IKP970" s="80"/>
      <c r="IKQ970" s="80"/>
      <c r="IKR970" s="80"/>
      <c r="IKS970" s="80"/>
      <c r="IKT970" s="80"/>
      <c r="IKU970" s="80"/>
      <c r="IKV970" s="80"/>
      <c r="IKW970" s="80"/>
      <c r="IKX970" s="80"/>
      <c r="IKY970" s="80"/>
      <c r="IKZ970" s="80"/>
      <c r="ILA970" s="80"/>
      <c r="ILB970" s="80"/>
      <c r="ILC970" s="80"/>
      <c r="ILD970" s="80"/>
      <c r="ILE970" s="80"/>
      <c r="ILF970" s="80"/>
      <c r="ILG970" s="80"/>
      <c r="ILH970" s="80"/>
      <c r="ILI970" s="80"/>
      <c r="ILJ970" s="80"/>
      <c r="ILK970" s="80"/>
      <c r="ILL970" s="80"/>
      <c r="ILM970" s="80"/>
      <c r="ILN970" s="80"/>
      <c r="ILO970" s="80"/>
      <c r="ILP970" s="80"/>
      <c r="ILQ970" s="80"/>
      <c r="ILR970" s="80"/>
      <c r="ILS970" s="80"/>
      <c r="ILT970" s="80"/>
      <c r="ILU970" s="80"/>
      <c r="ILV970" s="80"/>
      <c r="ILW970" s="80"/>
      <c r="ILX970" s="80"/>
      <c r="ILY970" s="80"/>
      <c r="ILZ970" s="80"/>
      <c r="IMA970" s="80"/>
      <c r="IMB970" s="80"/>
      <c r="IMC970" s="80"/>
      <c r="IMD970" s="80"/>
      <c r="IME970" s="80"/>
      <c r="IMF970" s="80"/>
      <c r="IMG970" s="80"/>
      <c r="IMH970" s="80"/>
      <c r="IMI970" s="80"/>
      <c r="IMJ970" s="80"/>
      <c r="IMK970" s="80"/>
      <c r="IML970" s="80"/>
      <c r="IMM970" s="80"/>
      <c r="IMN970" s="80"/>
      <c r="IMO970" s="80"/>
      <c r="IMP970" s="80"/>
      <c r="IMQ970" s="80"/>
      <c r="IMR970" s="80"/>
      <c r="IMS970" s="80"/>
      <c r="IMT970" s="80"/>
      <c r="IMU970" s="80"/>
      <c r="IMV970" s="80"/>
      <c r="IMW970" s="80"/>
      <c r="IMX970" s="80"/>
      <c r="IMY970" s="80"/>
      <c r="IMZ970" s="80"/>
      <c r="INA970" s="80"/>
      <c r="INB970" s="80"/>
      <c r="INC970" s="80"/>
      <c r="IND970" s="80"/>
      <c r="INE970" s="80"/>
      <c r="INF970" s="80"/>
      <c r="ING970" s="80"/>
      <c r="INH970" s="80"/>
      <c r="INI970" s="80"/>
      <c r="INJ970" s="80"/>
      <c r="INK970" s="80"/>
      <c r="INL970" s="80"/>
      <c r="INM970" s="80"/>
      <c r="INN970" s="80"/>
      <c r="INO970" s="80"/>
      <c r="INP970" s="80"/>
      <c r="INQ970" s="80"/>
      <c r="INR970" s="80"/>
      <c r="INS970" s="80"/>
      <c r="INT970" s="80"/>
      <c r="INU970" s="80"/>
      <c r="INV970" s="80"/>
      <c r="INW970" s="80"/>
      <c r="INX970" s="80"/>
      <c r="INY970" s="80"/>
      <c r="INZ970" s="80"/>
      <c r="IOA970" s="80"/>
      <c r="IOB970" s="80"/>
      <c r="IOC970" s="80"/>
      <c r="IOD970" s="80"/>
      <c r="IOE970" s="80"/>
      <c r="IOF970" s="80"/>
      <c r="IOG970" s="80"/>
      <c r="IOH970" s="80"/>
      <c r="IOI970" s="80"/>
      <c r="IOJ970" s="80"/>
      <c r="IOK970" s="80"/>
      <c r="IOL970" s="80"/>
      <c r="IOM970" s="80"/>
      <c r="ION970" s="80"/>
      <c r="IOO970" s="80"/>
      <c r="IOP970" s="80"/>
      <c r="IOQ970" s="80"/>
      <c r="IOR970" s="80"/>
      <c r="IOS970" s="80"/>
      <c r="IOT970" s="80"/>
      <c r="IOU970" s="80"/>
      <c r="IOV970" s="80"/>
      <c r="IOW970" s="80"/>
      <c r="IOX970" s="80"/>
      <c r="IOY970" s="80"/>
      <c r="IOZ970" s="80"/>
      <c r="IPA970" s="80"/>
      <c r="IPB970" s="80"/>
      <c r="IPC970" s="80"/>
      <c r="IPD970" s="80"/>
      <c r="IPE970" s="80"/>
      <c r="IPF970" s="80"/>
      <c r="IPG970" s="80"/>
      <c r="IPH970" s="80"/>
      <c r="IPI970" s="80"/>
      <c r="IPJ970" s="80"/>
      <c r="IPK970" s="80"/>
      <c r="IPL970" s="80"/>
      <c r="IPM970" s="80"/>
      <c r="IPN970" s="80"/>
      <c r="IPO970" s="80"/>
      <c r="IPP970" s="80"/>
      <c r="IPQ970" s="80"/>
      <c r="IPR970" s="80"/>
      <c r="IPS970" s="80"/>
      <c r="IPT970" s="80"/>
      <c r="IPU970" s="80"/>
      <c r="IPV970" s="80"/>
      <c r="IPW970" s="80"/>
      <c r="IPX970" s="80"/>
      <c r="IPY970" s="80"/>
      <c r="IPZ970" s="80"/>
      <c r="IQA970" s="80"/>
      <c r="IQB970" s="80"/>
      <c r="IQC970" s="80"/>
      <c r="IQD970" s="80"/>
      <c r="IQE970" s="80"/>
      <c r="IQF970" s="80"/>
      <c r="IQG970" s="80"/>
      <c r="IQH970" s="80"/>
      <c r="IQI970" s="80"/>
      <c r="IQJ970" s="80"/>
      <c r="IQK970" s="80"/>
      <c r="IQL970" s="80"/>
      <c r="IQM970" s="80"/>
      <c r="IQN970" s="80"/>
      <c r="IQO970" s="80"/>
      <c r="IQP970" s="80"/>
      <c r="IQQ970" s="80"/>
      <c r="IQR970" s="80"/>
      <c r="IQS970" s="80"/>
      <c r="IQT970" s="80"/>
      <c r="IQU970" s="80"/>
      <c r="IQV970" s="80"/>
      <c r="IQW970" s="80"/>
      <c r="IQX970" s="80"/>
      <c r="IQY970" s="80"/>
      <c r="IQZ970" s="80"/>
      <c r="IRA970" s="80"/>
      <c r="IRB970" s="80"/>
      <c r="IRC970" s="80"/>
      <c r="IRD970" s="80"/>
      <c r="IRE970" s="80"/>
      <c r="IRF970" s="80"/>
      <c r="IRG970" s="80"/>
      <c r="IRH970" s="80"/>
      <c r="IRI970" s="80"/>
      <c r="IRJ970" s="80"/>
      <c r="IRK970" s="80"/>
      <c r="IRL970" s="80"/>
      <c r="IRM970" s="80"/>
      <c r="IRN970" s="80"/>
      <c r="IRO970" s="80"/>
      <c r="IRP970" s="80"/>
      <c r="IRQ970" s="80"/>
      <c r="IRR970" s="80"/>
      <c r="IRS970" s="80"/>
      <c r="IRT970" s="80"/>
      <c r="IRU970" s="80"/>
      <c r="IRV970" s="80"/>
      <c r="IRW970" s="80"/>
      <c r="IRX970" s="80"/>
      <c r="IRY970" s="80"/>
      <c r="IRZ970" s="80"/>
      <c r="ISA970" s="80"/>
      <c r="ISB970" s="80"/>
      <c r="ISC970" s="80"/>
      <c r="ISD970" s="80"/>
      <c r="ISE970" s="80"/>
      <c r="ISF970" s="80"/>
      <c r="ISG970" s="80"/>
      <c r="ISH970" s="80"/>
      <c r="ISI970" s="80"/>
      <c r="ISJ970" s="80"/>
      <c r="ISK970" s="80"/>
      <c r="ISL970" s="80"/>
      <c r="ISM970" s="80"/>
      <c r="ISN970" s="80"/>
      <c r="ISO970" s="80"/>
      <c r="ISP970" s="80"/>
      <c r="ISQ970" s="80"/>
      <c r="ISR970" s="80"/>
      <c r="ISS970" s="80"/>
      <c r="IST970" s="80"/>
      <c r="ISU970" s="80"/>
      <c r="ISV970" s="80"/>
      <c r="ISW970" s="80"/>
      <c r="ISX970" s="80"/>
      <c r="ISY970" s="80"/>
      <c r="ISZ970" s="80"/>
      <c r="ITA970" s="80"/>
      <c r="ITB970" s="80"/>
      <c r="ITC970" s="80"/>
      <c r="ITD970" s="80"/>
      <c r="ITE970" s="80"/>
      <c r="ITF970" s="80"/>
      <c r="ITG970" s="80"/>
      <c r="ITH970" s="80"/>
      <c r="ITI970" s="80"/>
      <c r="ITJ970" s="80"/>
      <c r="ITK970" s="80"/>
      <c r="ITL970" s="80"/>
      <c r="ITM970" s="80"/>
      <c r="ITN970" s="80"/>
      <c r="ITO970" s="80"/>
      <c r="ITP970" s="80"/>
      <c r="ITQ970" s="80"/>
      <c r="ITR970" s="80"/>
      <c r="ITS970" s="80"/>
      <c r="ITT970" s="80"/>
      <c r="ITU970" s="80"/>
      <c r="ITV970" s="80"/>
      <c r="ITW970" s="80"/>
      <c r="ITX970" s="80"/>
      <c r="ITY970" s="80"/>
      <c r="ITZ970" s="80"/>
      <c r="IUA970" s="80"/>
      <c r="IUB970" s="80"/>
      <c r="IUC970" s="80"/>
      <c r="IUD970" s="80"/>
      <c r="IUE970" s="80"/>
      <c r="IUF970" s="80"/>
      <c r="IUG970" s="80"/>
      <c r="IUH970" s="80"/>
      <c r="IUI970" s="80"/>
      <c r="IUJ970" s="80"/>
      <c r="IUK970" s="80"/>
      <c r="IUL970" s="80"/>
      <c r="IUM970" s="80"/>
      <c r="IUN970" s="80"/>
      <c r="IUO970" s="80"/>
      <c r="IUP970" s="80"/>
      <c r="IUQ970" s="80"/>
      <c r="IUR970" s="80"/>
      <c r="IUS970" s="80"/>
      <c r="IUT970" s="80"/>
      <c r="IUU970" s="80"/>
      <c r="IUV970" s="80"/>
      <c r="IUW970" s="80"/>
      <c r="IUX970" s="80"/>
      <c r="IUY970" s="80"/>
      <c r="IUZ970" s="80"/>
      <c r="IVA970" s="80"/>
      <c r="IVB970" s="80"/>
      <c r="IVC970" s="80"/>
      <c r="IVD970" s="80"/>
      <c r="IVE970" s="80"/>
      <c r="IVF970" s="80"/>
      <c r="IVG970" s="80"/>
      <c r="IVH970" s="80"/>
      <c r="IVI970" s="80"/>
      <c r="IVJ970" s="80"/>
      <c r="IVK970" s="80"/>
      <c r="IVL970" s="80"/>
      <c r="IVM970" s="80"/>
      <c r="IVN970" s="80"/>
      <c r="IVO970" s="80"/>
      <c r="IVP970" s="80"/>
      <c r="IVQ970" s="80"/>
      <c r="IVR970" s="80"/>
      <c r="IVS970" s="80"/>
      <c r="IVT970" s="80"/>
      <c r="IVU970" s="80"/>
      <c r="IVV970" s="80"/>
      <c r="IVW970" s="80"/>
      <c r="IVX970" s="80"/>
      <c r="IVY970" s="80"/>
      <c r="IVZ970" s="80"/>
      <c r="IWA970" s="80"/>
      <c r="IWB970" s="80"/>
      <c r="IWC970" s="80"/>
      <c r="IWD970" s="80"/>
      <c r="IWE970" s="80"/>
      <c r="IWF970" s="80"/>
      <c r="IWG970" s="80"/>
      <c r="IWH970" s="80"/>
      <c r="IWI970" s="80"/>
      <c r="IWJ970" s="80"/>
      <c r="IWK970" s="80"/>
      <c r="IWL970" s="80"/>
      <c r="IWM970" s="80"/>
      <c r="IWN970" s="80"/>
      <c r="IWO970" s="80"/>
      <c r="IWP970" s="80"/>
      <c r="IWQ970" s="80"/>
      <c r="IWR970" s="80"/>
      <c r="IWS970" s="80"/>
      <c r="IWT970" s="80"/>
      <c r="IWU970" s="80"/>
      <c r="IWV970" s="80"/>
      <c r="IWW970" s="80"/>
      <c r="IWX970" s="80"/>
      <c r="IWY970" s="80"/>
      <c r="IWZ970" s="80"/>
      <c r="IXA970" s="80"/>
      <c r="IXB970" s="80"/>
      <c r="IXC970" s="80"/>
      <c r="IXD970" s="80"/>
      <c r="IXE970" s="80"/>
      <c r="IXF970" s="80"/>
      <c r="IXG970" s="80"/>
      <c r="IXH970" s="80"/>
      <c r="IXI970" s="80"/>
      <c r="IXJ970" s="80"/>
      <c r="IXK970" s="80"/>
      <c r="IXL970" s="80"/>
      <c r="IXM970" s="80"/>
      <c r="IXN970" s="80"/>
      <c r="IXO970" s="80"/>
      <c r="IXP970" s="80"/>
      <c r="IXQ970" s="80"/>
      <c r="IXR970" s="80"/>
      <c r="IXS970" s="80"/>
      <c r="IXT970" s="80"/>
      <c r="IXU970" s="80"/>
      <c r="IXV970" s="80"/>
      <c r="IXW970" s="80"/>
      <c r="IXX970" s="80"/>
      <c r="IXY970" s="80"/>
      <c r="IXZ970" s="80"/>
      <c r="IYA970" s="80"/>
      <c r="IYB970" s="80"/>
      <c r="IYC970" s="80"/>
      <c r="IYD970" s="80"/>
      <c r="IYE970" s="80"/>
      <c r="IYF970" s="80"/>
      <c r="IYG970" s="80"/>
      <c r="IYH970" s="80"/>
      <c r="IYI970" s="80"/>
      <c r="IYJ970" s="80"/>
      <c r="IYK970" s="80"/>
      <c r="IYL970" s="80"/>
      <c r="IYM970" s="80"/>
      <c r="IYN970" s="80"/>
      <c r="IYO970" s="80"/>
      <c r="IYP970" s="80"/>
      <c r="IYQ970" s="80"/>
      <c r="IYR970" s="80"/>
      <c r="IYS970" s="80"/>
      <c r="IYT970" s="80"/>
      <c r="IYU970" s="80"/>
      <c r="IYV970" s="80"/>
      <c r="IYW970" s="80"/>
      <c r="IYX970" s="80"/>
      <c r="IYY970" s="80"/>
      <c r="IYZ970" s="80"/>
      <c r="IZA970" s="80"/>
      <c r="IZB970" s="80"/>
      <c r="IZC970" s="80"/>
      <c r="IZD970" s="80"/>
      <c r="IZE970" s="80"/>
      <c r="IZF970" s="80"/>
      <c r="IZG970" s="80"/>
      <c r="IZH970" s="80"/>
      <c r="IZI970" s="80"/>
      <c r="IZJ970" s="80"/>
      <c r="IZK970" s="80"/>
      <c r="IZL970" s="80"/>
      <c r="IZM970" s="80"/>
      <c r="IZN970" s="80"/>
      <c r="IZO970" s="80"/>
      <c r="IZP970" s="80"/>
      <c r="IZQ970" s="80"/>
      <c r="IZR970" s="80"/>
      <c r="IZS970" s="80"/>
      <c r="IZT970" s="80"/>
      <c r="IZU970" s="80"/>
      <c r="IZV970" s="80"/>
      <c r="IZW970" s="80"/>
      <c r="IZX970" s="80"/>
      <c r="IZY970" s="80"/>
      <c r="IZZ970" s="80"/>
      <c r="JAA970" s="80"/>
      <c r="JAB970" s="80"/>
      <c r="JAC970" s="80"/>
      <c r="JAD970" s="80"/>
      <c r="JAE970" s="80"/>
      <c r="JAF970" s="80"/>
      <c r="JAG970" s="80"/>
      <c r="JAH970" s="80"/>
      <c r="JAI970" s="80"/>
      <c r="JAJ970" s="80"/>
      <c r="JAK970" s="80"/>
      <c r="JAL970" s="80"/>
      <c r="JAM970" s="80"/>
      <c r="JAN970" s="80"/>
      <c r="JAO970" s="80"/>
      <c r="JAP970" s="80"/>
      <c r="JAQ970" s="80"/>
      <c r="JAR970" s="80"/>
      <c r="JAS970" s="80"/>
      <c r="JAT970" s="80"/>
      <c r="JAU970" s="80"/>
      <c r="JAV970" s="80"/>
      <c r="JAW970" s="80"/>
      <c r="JAX970" s="80"/>
      <c r="JAY970" s="80"/>
      <c r="JAZ970" s="80"/>
      <c r="JBA970" s="80"/>
      <c r="JBB970" s="80"/>
      <c r="JBC970" s="80"/>
      <c r="JBD970" s="80"/>
      <c r="JBE970" s="80"/>
      <c r="JBF970" s="80"/>
      <c r="JBG970" s="80"/>
      <c r="JBH970" s="80"/>
      <c r="JBI970" s="80"/>
      <c r="JBJ970" s="80"/>
      <c r="JBK970" s="80"/>
      <c r="JBL970" s="80"/>
      <c r="JBM970" s="80"/>
      <c r="JBN970" s="80"/>
      <c r="JBO970" s="80"/>
      <c r="JBP970" s="80"/>
      <c r="JBQ970" s="80"/>
      <c r="JBR970" s="80"/>
      <c r="JBS970" s="80"/>
      <c r="JBT970" s="80"/>
      <c r="JBU970" s="80"/>
      <c r="JBV970" s="80"/>
      <c r="JBW970" s="80"/>
      <c r="JBX970" s="80"/>
      <c r="JBY970" s="80"/>
      <c r="JBZ970" s="80"/>
      <c r="JCA970" s="80"/>
      <c r="JCB970" s="80"/>
      <c r="JCC970" s="80"/>
      <c r="JCD970" s="80"/>
      <c r="JCE970" s="80"/>
      <c r="JCF970" s="80"/>
      <c r="JCG970" s="80"/>
      <c r="JCH970" s="80"/>
      <c r="JCI970" s="80"/>
      <c r="JCJ970" s="80"/>
      <c r="JCK970" s="80"/>
      <c r="JCL970" s="80"/>
      <c r="JCM970" s="80"/>
      <c r="JCN970" s="80"/>
      <c r="JCO970" s="80"/>
      <c r="JCP970" s="80"/>
      <c r="JCQ970" s="80"/>
      <c r="JCR970" s="80"/>
      <c r="JCS970" s="80"/>
      <c r="JCT970" s="80"/>
      <c r="JCU970" s="80"/>
      <c r="JCV970" s="80"/>
      <c r="JCW970" s="80"/>
      <c r="JCX970" s="80"/>
      <c r="JCY970" s="80"/>
      <c r="JCZ970" s="80"/>
      <c r="JDA970" s="80"/>
      <c r="JDB970" s="80"/>
      <c r="JDC970" s="80"/>
      <c r="JDD970" s="80"/>
      <c r="JDE970" s="80"/>
      <c r="JDF970" s="80"/>
      <c r="JDG970" s="80"/>
      <c r="JDH970" s="80"/>
      <c r="JDI970" s="80"/>
      <c r="JDJ970" s="80"/>
      <c r="JDK970" s="80"/>
      <c r="JDL970" s="80"/>
      <c r="JDM970" s="80"/>
      <c r="JDN970" s="80"/>
      <c r="JDO970" s="80"/>
      <c r="JDP970" s="80"/>
      <c r="JDQ970" s="80"/>
      <c r="JDR970" s="80"/>
      <c r="JDS970" s="80"/>
      <c r="JDT970" s="80"/>
      <c r="JDU970" s="80"/>
      <c r="JDV970" s="80"/>
      <c r="JDW970" s="80"/>
      <c r="JDX970" s="80"/>
      <c r="JDY970" s="80"/>
      <c r="JDZ970" s="80"/>
      <c r="JEA970" s="80"/>
      <c r="JEB970" s="80"/>
      <c r="JEC970" s="80"/>
      <c r="JED970" s="80"/>
      <c r="JEE970" s="80"/>
      <c r="JEF970" s="80"/>
      <c r="JEG970" s="80"/>
      <c r="JEH970" s="80"/>
      <c r="JEI970" s="80"/>
      <c r="JEJ970" s="80"/>
      <c r="JEK970" s="80"/>
      <c r="JEL970" s="80"/>
      <c r="JEM970" s="80"/>
      <c r="JEN970" s="80"/>
      <c r="JEO970" s="80"/>
      <c r="JEP970" s="80"/>
      <c r="JEQ970" s="80"/>
      <c r="JER970" s="80"/>
      <c r="JES970" s="80"/>
      <c r="JET970" s="80"/>
      <c r="JEU970" s="80"/>
      <c r="JEV970" s="80"/>
      <c r="JEW970" s="80"/>
      <c r="JEX970" s="80"/>
      <c r="JEY970" s="80"/>
      <c r="JEZ970" s="80"/>
      <c r="JFA970" s="80"/>
      <c r="JFB970" s="80"/>
      <c r="JFC970" s="80"/>
      <c r="JFD970" s="80"/>
      <c r="JFE970" s="80"/>
      <c r="JFF970" s="80"/>
      <c r="JFG970" s="80"/>
      <c r="JFH970" s="80"/>
      <c r="JFI970" s="80"/>
      <c r="JFJ970" s="80"/>
      <c r="JFK970" s="80"/>
      <c r="JFL970" s="80"/>
      <c r="JFM970" s="80"/>
      <c r="JFN970" s="80"/>
      <c r="JFO970" s="80"/>
      <c r="JFP970" s="80"/>
      <c r="JFQ970" s="80"/>
      <c r="JFR970" s="80"/>
      <c r="JFS970" s="80"/>
      <c r="JFT970" s="80"/>
      <c r="JFU970" s="80"/>
      <c r="JFV970" s="80"/>
      <c r="JFW970" s="80"/>
      <c r="JFX970" s="80"/>
      <c r="JFY970" s="80"/>
      <c r="JFZ970" s="80"/>
      <c r="JGA970" s="80"/>
      <c r="JGB970" s="80"/>
      <c r="JGC970" s="80"/>
      <c r="JGD970" s="80"/>
      <c r="JGE970" s="80"/>
      <c r="JGF970" s="80"/>
      <c r="JGG970" s="80"/>
      <c r="JGH970" s="80"/>
      <c r="JGI970" s="80"/>
      <c r="JGJ970" s="80"/>
      <c r="JGK970" s="80"/>
      <c r="JGL970" s="80"/>
      <c r="JGM970" s="80"/>
      <c r="JGN970" s="80"/>
      <c r="JGO970" s="80"/>
      <c r="JGP970" s="80"/>
      <c r="JGQ970" s="80"/>
      <c r="JGR970" s="80"/>
      <c r="JGS970" s="80"/>
      <c r="JGT970" s="80"/>
      <c r="JGU970" s="80"/>
      <c r="JGV970" s="80"/>
      <c r="JGW970" s="80"/>
      <c r="JGX970" s="80"/>
      <c r="JGY970" s="80"/>
      <c r="JGZ970" s="80"/>
      <c r="JHA970" s="80"/>
      <c r="JHB970" s="80"/>
      <c r="JHC970" s="80"/>
      <c r="JHD970" s="80"/>
      <c r="JHE970" s="80"/>
      <c r="JHF970" s="80"/>
      <c r="JHG970" s="80"/>
      <c r="JHH970" s="80"/>
      <c r="JHI970" s="80"/>
      <c r="JHJ970" s="80"/>
      <c r="JHK970" s="80"/>
      <c r="JHL970" s="80"/>
      <c r="JHM970" s="80"/>
      <c r="JHN970" s="80"/>
      <c r="JHO970" s="80"/>
      <c r="JHP970" s="80"/>
      <c r="JHQ970" s="80"/>
      <c r="JHR970" s="80"/>
      <c r="JHS970" s="80"/>
      <c r="JHT970" s="80"/>
      <c r="JHU970" s="80"/>
      <c r="JHV970" s="80"/>
      <c r="JHW970" s="80"/>
      <c r="JHX970" s="80"/>
      <c r="JHY970" s="80"/>
      <c r="JHZ970" s="80"/>
      <c r="JIA970" s="80"/>
      <c r="JIB970" s="80"/>
      <c r="JIC970" s="80"/>
      <c r="JID970" s="80"/>
      <c r="JIE970" s="80"/>
      <c r="JIF970" s="80"/>
      <c r="JIG970" s="80"/>
      <c r="JIH970" s="80"/>
      <c r="JII970" s="80"/>
      <c r="JIJ970" s="80"/>
      <c r="JIK970" s="80"/>
      <c r="JIL970" s="80"/>
      <c r="JIM970" s="80"/>
      <c r="JIN970" s="80"/>
      <c r="JIO970" s="80"/>
      <c r="JIP970" s="80"/>
      <c r="JIQ970" s="80"/>
      <c r="JIR970" s="80"/>
      <c r="JIS970" s="80"/>
      <c r="JIT970" s="80"/>
      <c r="JIU970" s="80"/>
      <c r="JIV970" s="80"/>
      <c r="JIW970" s="80"/>
      <c r="JIX970" s="80"/>
      <c r="JIY970" s="80"/>
      <c r="JIZ970" s="80"/>
      <c r="JJA970" s="80"/>
      <c r="JJB970" s="80"/>
      <c r="JJC970" s="80"/>
      <c r="JJD970" s="80"/>
      <c r="JJE970" s="80"/>
      <c r="JJF970" s="80"/>
      <c r="JJG970" s="80"/>
      <c r="JJH970" s="80"/>
      <c r="JJI970" s="80"/>
      <c r="JJJ970" s="80"/>
      <c r="JJK970" s="80"/>
      <c r="JJL970" s="80"/>
      <c r="JJM970" s="80"/>
      <c r="JJN970" s="80"/>
      <c r="JJO970" s="80"/>
      <c r="JJP970" s="80"/>
      <c r="JJQ970" s="80"/>
      <c r="JJR970" s="80"/>
      <c r="JJS970" s="80"/>
      <c r="JJT970" s="80"/>
      <c r="JJU970" s="80"/>
      <c r="JJV970" s="80"/>
      <c r="JJW970" s="80"/>
      <c r="JJX970" s="80"/>
      <c r="JJY970" s="80"/>
      <c r="JJZ970" s="80"/>
      <c r="JKA970" s="80"/>
      <c r="JKB970" s="80"/>
      <c r="JKC970" s="80"/>
      <c r="JKD970" s="80"/>
      <c r="JKE970" s="80"/>
      <c r="JKF970" s="80"/>
      <c r="JKG970" s="80"/>
      <c r="JKH970" s="80"/>
      <c r="JKI970" s="80"/>
      <c r="JKJ970" s="80"/>
      <c r="JKK970" s="80"/>
      <c r="JKL970" s="80"/>
      <c r="JKM970" s="80"/>
      <c r="JKN970" s="80"/>
      <c r="JKO970" s="80"/>
      <c r="JKP970" s="80"/>
      <c r="JKQ970" s="80"/>
      <c r="JKR970" s="80"/>
      <c r="JKS970" s="80"/>
      <c r="JKT970" s="80"/>
      <c r="JKU970" s="80"/>
      <c r="JKV970" s="80"/>
      <c r="JKW970" s="80"/>
      <c r="JKX970" s="80"/>
      <c r="JKY970" s="80"/>
      <c r="JKZ970" s="80"/>
      <c r="JLA970" s="80"/>
      <c r="JLB970" s="80"/>
      <c r="JLC970" s="80"/>
      <c r="JLD970" s="80"/>
      <c r="JLE970" s="80"/>
      <c r="JLF970" s="80"/>
      <c r="JLG970" s="80"/>
      <c r="JLH970" s="80"/>
      <c r="JLI970" s="80"/>
      <c r="JLJ970" s="80"/>
      <c r="JLK970" s="80"/>
      <c r="JLL970" s="80"/>
      <c r="JLM970" s="80"/>
      <c r="JLN970" s="80"/>
      <c r="JLO970" s="80"/>
      <c r="JLP970" s="80"/>
      <c r="JLQ970" s="80"/>
      <c r="JLR970" s="80"/>
      <c r="JLS970" s="80"/>
      <c r="JLT970" s="80"/>
      <c r="JLU970" s="80"/>
      <c r="JLV970" s="80"/>
      <c r="JLW970" s="80"/>
      <c r="JLX970" s="80"/>
      <c r="JLY970" s="80"/>
      <c r="JLZ970" s="80"/>
      <c r="JMA970" s="80"/>
      <c r="JMB970" s="80"/>
      <c r="JMC970" s="80"/>
      <c r="JMD970" s="80"/>
      <c r="JME970" s="80"/>
      <c r="JMF970" s="80"/>
      <c r="JMG970" s="80"/>
      <c r="JMH970" s="80"/>
      <c r="JMI970" s="80"/>
      <c r="JMJ970" s="80"/>
      <c r="JMK970" s="80"/>
      <c r="JML970" s="80"/>
      <c r="JMM970" s="80"/>
      <c r="JMN970" s="80"/>
      <c r="JMO970" s="80"/>
      <c r="JMP970" s="80"/>
      <c r="JMQ970" s="80"/>
      <c r="JMR970" s="80"/>
      <c r="JMS970" s="80"/>
      <c r="JMT970" s="80"/>
      <c r="JMU970" s="80"/>
      <c r="JMV970" s="80"/>
      <c r="JMW970" s="80"/>
      <c r="JMX970" s="80"/>
      <c r="JMY970" s="80"/>
      <c r="JMZ970" s="80"/>
      <c r="JNA970" s="80"/>
      <c r="JNB970" s="80"/>
      <c r="JNC970" s="80"/>
      <c r="JND970" s="80"/>
      <c r="JNE970" s="80"/>
      <c r="JNF970" s="80"/>
      <c r="JNG970" s="80"/>
      <c r="JNH970" s="80"/>
      <c r="JNI970" s="80"/>
      <c r="JNJ970" s="80"/>
      <c r="JNK970" s="80"/>
      <c r="JNL970" s="80"/>
      <c r="JNM970" s="80"/>
      <c r="JNN970" s="80"/>
      <c r="JNO970" s="80"/>
      <c r="JNP970" s="80"/>
      <c r="JNQ970" s="80"/>
      <c r="JNR970" s="80"/>
      <c r="JNS970" s="80"/>
      <c r="JNT970" s="80"/>
      <c r="JNU970" s="80"/>
      <c r="JNV970" s="80"/>
      <c r="JNW970" s="80"/>
      <c r="JNX970" s="80"/>
      <c r="JNY970" s="80"/>
      <c r="JNZ970" s="80"/>
      <c r="JOA970" s="80"/>
      <c r="JOB970" s="80"/>
      <c r="JOC970" s="80"/>
      <c r="JOD970" s="80"/>
      <c r="JOE970" s="80"/>
      <c r="JOF970" s="80"/>
      <c r="JOG970" s="80"/>
      <c r="JOH970" s="80"/>
      <c r="JOI970" s="80"/>
      <c r="JOJ970" s="80"/>
      <c r="JOK970" s="80"/>
      <c r="JOL970" s="80"/>
      <c r="JOM970" s="80"/>
      <c r="JON970" s="80"/>
      <c r="JOO970" s="80"/>
      <c r="JOP970" s="80"/>
      <c r="JOQ970" s="80"/>
      <c r="JOR970" s="80"/>
      <c r="JOS970" s="80"/>
      <c r="JOT970" s="80"/>
      <c r="JOU970" s="80"/>
      <c r="JOV970" s="80"/>
      <c r="JOW970" s="80"/>
      <c r="JOX970" s="80"/>
      <c r="JOY970" s="80"/>
      <c r="JOZ970" s="80"/>
      <c r="JPA970" s="80"/>
      <c r="JPB970" s="80"/>
      <c r="JPC970" s="80"/>
      <c r="JPD970" s="80"/>
      <c r="JPE970" s="80"/>
      <c r="JPF970" s="80"/>
      <c r="JPG970" s="80"/>
      <c r="JPH970" s="80"/>
      <c r="JPI970" s="80"/>
      <c r="JPJ970" s="80"/>
      <c r="JPK970" s="80"/>
      <c r="JPL970" s="80"/>
      <c r="JPM970" s="80"/>
      <c r="JPN970" s="80"/>
      <c r="JPO970" s="80"/>
      <c r="JPP970" s="80"/>
      <c r="JPQ970" s="80"/>
      <c r="JPR970" s="80"/>
      <c r="JPS970" s="80"/>
      <c r="JPT970" s="80"/>
      <c r="JPU970" s="80"/>
      <c r="JPV970" s="80"/>
      <c r="JPW970" s="80"/>
      <c r="JPX970" s="80"/>
      <c r="JPY970" s="80"/>
      <c r="JPZ970" s="80"/>
      <c r="JQA970" s="80"/>
      <c r="JQB970" s="80"/>
      <c r="JQC970" s="80"/>
      <c r="JQD970" s="80"/>
      <c r="JQE970" s="80"/>
      <c r="JQF970" s="80"/>
      <c r="JQG970" s="80"/>
      <c r="JQH970" s="80"/>
      <c r="JQI970" s="80"/>
      <c r="JQJ970" s="80"/>
      <c r="JQK970" s="80"/>
      <c r="JQL970" s="80"/>
      <c r="JQM970" s="80"/>
      <c r="JQN970" s="80"/>
      <c r="JQO970" s="80"/>
      <c r="JQP970" s="80"/>
      <c r="JQQ970" s="80"/>
      <c r="JQR970" s="80"/>
      <c r="JQS970" s="80"/>
      <c r="JQT970" s="80"/>
      <c r="JQU970" s="80"/>
      <c r="JQV970" s="80"/>
      <c r="JQW970" s="80"/>
      <c r="JQX970" s="80"/>
      <c r="JQY970" s="80"/>
      <c r="JQZ970" s="80"/>
      <c r="JRA970" s="80"/>
      <c r="JRB970" s="80"/>
      <c r="JRC970" s="80"/>
      <c r="JRD970" s="80"/>
      <c r="JRE970" s="80"/>
      <c r="JRF970" s="80"/>
      <c r="JRG970" s="80"/>
      <c r="JRH970" s="80"/>
      <c r="JRI970" s="80"/>
      <c r="JRJ970" s="80"/>
      <c r="JRK970" s="80"/>
      <c r="JRL970" s="80"/>
      <c r="JRM970" s="80"/>
      <c r="JRN970" s="80"/>
      <c r="JRO970" s="80"/>
      <c r="JRP970" s="80"/>
      <c r="JRQ970" s="80"/>
      <c r="JRR970" s="80"/>
      <c r="JRS970" s="80"/>
      <c r="JRT970" s="80"/>
      <c r="JRU970" s="80"/>
      <c r="JRV970" s="80"/>
      <c r="JRW970" s="80"/>
      <c r="JRX970" s="80"/>
      <c r="JRY970" s="80"/>
      <c r="JRZ970" s="80"/>
      <c r="JSA970" s="80"/>
      <c r="JSB970" s="80"/>
      <c r="JSC970" s="80"/>
      <c r="JSD970" s="80"/>
      <c r="JSE970" s="80"/>
      <c r="JSF970" s="80"/>
      <c r="JSG970" s="80"/>
      <c r="JSH970" s="80"/>
      <c r="JSI970" s="80"/>
      <c r="JSJ970" s="80"/>
      <c r="JSK970" s="80"/>
      <c r="JSL970" s="80"/>
      <c r="JSM970" s="80"/>
      <c r="JSN970" s="80"/>
      <c r="JSO970" s="80"/>
      <c r="JSP970" s="80"/>
      <c r="JSQ970" s="80"/>
      <c r="JSR970" s="80"/>
      <c r="JSS970" s="80"/>
      <c r="JST970" s="80"/>
      <c r="JSU970" s="80"/>
      <c r="JSV970" s="80"/>
      <c r="JSW970" s="80"/>
      <c r="JSX970" s="80"/>
      <c r="JSY970" s="80"/>
      <c r="JSZ970" s="80"/>
      <c r="JTA970" s="80"/>
      <c r="JTB970" s="80"/>
      <c r="JTC970" s="80"/>
      <c r="JTD970" s="80"/>
      <c r="JTE970" s="80"/>
      <c r="JTF970" s="80"/>
      <c r="JTG970" s="80"/>
      <c r="JTH970" s="80"/>
      <c r="JTI970" s="80"/>
      <c r="JTJ970" s="80"/>
      <c r="JTK970" s="80"/>
      <c r="JTL970" s="80"/>
      <c r="JTM970" s="80"/>
      <c r="JTN970" s="80"/>
      <c r="JTO970" s="80"/>
      <c r="JTP970" s="80"/>
      <c r="JTQ970" s="80"/>
      <c r="JTR970" s="80"/>
      <c r="JTS970" s="80"/>
      <c r="JTT970" s="80"/>
      <c r="JTU970" s="80"/>
      <c r="JTV970" s="80"/>
      <c r="JTW970" s="80"/>
      <c r="JTX970" s="80"/>
      <c r="JTY970" s="80"/>
      <c r="JTZ970" s="80"/>
      <c r="JUA970" s="80"/>
      <c r="JUB970" s="80"/>
      <c r="JUC970" s="80"/>
      <c r="JUD970" s="80"/>
      <c r="JUE970" s="80"/>
      <c r="JUF970" s="80"/>
      <c r="JUG970" s="80"/>
      <c r="JUH970" s="80"/>
      <c r="JUI970" s="80"/>
      <c r="JUJ970" s="80"/>
      <c r="JUK970" s="80"/>
      <c r="JUL970" s="80"/>
      <c r="JUM970" s="80"/>
      <c r="JUN970" s="80"/>
      <c r="JUO970" s="80"/>
      <c r="JUP970" s="80"/>
      <c r="JUQ970" s="80"/>
      <c r="JUR970" s="80"/>
      <c r="JUS970" s="80"/>
      <c r="JUT970" s="80"/>
      <c r="JUU970" s="80"/>
      <c r="JUV970" s="80"/>
      <c r="JUW970" s="80"/>
      <c r="JUX970" s="80"/>
      <c r="JUY970" s="80"/>
      <c r="JUZ970" s="80"/>
      <c r="JVA970" s="80"/>
      <c r="JVB970" s="80"/>
      <c r="JVC970" s="80"/>
      <c r="JVD970" s="80"/>
      <c r="JVE970" s="80"/>
      <c r="JVF970" s="80"/>
      <c r="JVG970" s="80"/>
      <c r="JVH970" s="80"/>
      <c r="JVI970" s="80"/>
      <c r="JVJ970" s="80"/>
      <c r="JVK970" s="80"/>
      <c r="JVL970" s="80"/>
      <c r="JVM970" s="80"/>
      <c r="JVN970" s="80"/>
      <c r="JVO970" s="80"/>
      <c r="JVP970" s="80"/>
      <c r="JVQ970" s="80"/>
      <c r="JVR970" s="80"/>
      <c r="JVS970" s="80"/>
      <c r="JVT970" s="80"/>
      <c r="JVU970" s="80"/>
      <c r="JVV970" s="80"/>
      <c r="JVW970" s="80"/>
      <c r="JVX970" s="80"/>
      <c r="JVY970" s="80"/>
      <c r="JVZ970" s="80"/>
      <c r="JWA970" s="80"/>
      <c r="JWB970" s="80"/>
      <c r="JWC970" s="80"/>
      <c r="JWD970" s="80"/>
      <c r="JWE970" s="80"/>
      <c r="JWF970" s="80"/>
      <c r="JWG970" s="80"/>
      <c r="JWH970" s="80"/>
      <c r="JWI970" s="80"/>
      <c r="JWJ970" s="80"/>
      <c r="JWK970" s="80"/>
      <c r="JWL970" s="80"/>
      <c r="JWM970" s="80"/>
      <c r="JWN970" s="80"/>
      <c r="JWO970" s="80"/>
      <c r="JWP970" s="80"/>
      <c r="JWQ970" s="80"/>
      <c r="JWR970" s="80"/>
      <c r="JWS970" s="80"/>
      <c r="JWT970" s="80"/>
      <c r="JWU970" s="80"/>
      <c r="JWV970" s="80"/>
      <c r="JWW970" s="80"/>
      <c r="JWX970" s="80"/>
      <c r="JWY970" s="80"/>
      <c r="JWZ970" s="80"/>
      <c r="JXA970" s="80"/>
      <c r="JXB970" s="80"/>
      <c r="JXC970" s="80"/>
      <c r="JXD970" s="80"/>
      <c r="JXE970" s="80"/>
      <c r="JXF970" s="80"/>
      <c r="JXG970" s="80"/>
      <c r="JXH970" s="80"/>
      <c r="JXI970" s="80"/>
      <c r="JXJ970" s="80"/>
      <c r="JXK970" s="80"/>
      <c r="JXL970" s="80"/>
      <c r="JXM970" s="80"/>
      <c r="JXN970" s="80"/>
      <c r="JXO970" s="80"/>
      <c r="JXP970" s="80"/>
      <c r="JXQ970" s="80"/>
      <c r="JXR970" s="80"/>
      <c r="JXS970" s="80"/>
      <c r="JXT970" s="80"/>
      <c r="JXU970" s="80"/>
      <c r="JXV970" s="80"/>
      <c r="JXW970" s="80"/>
      <c r="JXX970" s="80"/>
      <c r="JXY970" s="80"/>
      <c r="JXZ970" s="80"/>
      <c r="JYA970" s="80"/>
      <c r="JYB970" s="80"/>
      <c r="JYC970" s="80"/>
      <c r="JYD970" s="80"/>
      <c r="JYE970" s="80"/>
      <c r="JYF970" s="80"/>
      <c r="JYG970" s="80"/>
      <c r="JYH970" s="80"/>
      <c r="JYI970" s="80"/>
      <c r="JYJ970" s="80"/>
      <c r="JYK970" s="80"/>
      <c r="JYL970" s="80"/>
      <c r="JYM970" s="80"/>
      <c r="JYN970" s="80"/>
      <c r="JYO970" s="80"/>
      <c r="JYP970" s="80"/>
      <c r="JYQ970" s="80"/>
      <c r="JYR970" s="80"/>
      <c r="JYS970" s="80"/>
      <c r="JYT970" s="80"/>
      <c r="JYU970" s="80"/>
      <c r="JYV970" s="80"/>
      <c r="JYW970" s="80"/>
      <c r="JYX970" s="80"/>
      <c r="JYY970" s="80"/>
      <c r="JYZ970" s="80"/>
      <c r="JZA970" s="80"/>
      <c r="JZB970" s="80"/>
      <c r="JZC970" s="80"/>
      <c r="JZD970" s="80"/>
      <c r="JZE970" s="80"/>
      <c r="JZF970" s="80"/>
      <c r="JZG970" s="80"/>
      <c r="JZH970" s="80"/>
      <c r="JZI970" s="80"/>
      <c r="JZJ970" s="80"/>
      <c r="JZK970" s="80"/>
      <c r="JZL970" s="80"/>
      <c r="JZM970" s="80"/>
      <c r="JZN970" s="80"/>
      <c r="JZO970" s="80"/>
      <c r="JZP970" s="80"/>
      <c r="JZQ970" s="80"/>
      <c r="JZR970" s="80"/>
      <c r="JZS970" s="80"/>
      <c r="JZT970" s="80"/>
      <c r="JZU970" s="80"/>
      <c r="JZV970" s="80"/>
      <c r="JZW970" s="80"/>
      <c r="JZX970" s="80"/>
      <c r="JZY970" s="80"/>
      <c r="JZZ970" s="80"/>
      <c r="KAA970" s="80"/>
      <c r="KAB970" s="80"/>
      <c r="KAC970" s="80"/>
      <c r="KAD970" s="80"/>
      <c r="KAE970" s="80"/>
      <c r="KAF970" s="80"/>
      <c r="KAG970" s="80"/>
      <c r="KAH970" s="80"/>
      <c r="KAI970" s="80"/>
      <c r="KAJ970" s="80"/>
      <c r="KAK970" s="80"/>
      <c r="KAL970" s="80"/>
      <c r="KAM970" s="80"/>
      <c r="KAN970" s="80"/>
      <c r="KAO970" s="80"/>
      <c r="KAP970" s="80"/>
      <c r="KAQ970" s="80"/>
      <c r="KAR970" s="80"/>
      <c r="KAS970" s="80"/>
      <c r="KAT970" s="80"/>
      <c r="KAU970" s="80"/>
      <c r="KAV970" s="80"/>
      <c r="KAW970" s="80"/>
      <c r="KAX970" s="80"/>
      <c r="KAY970" s="80"/>
      <c r="KAZ970" s="80"/>
      <c r="KBA970" s="80"/>
      <c r="KBB970" s="80"/>
      <c r="KBC970" s="80"/>
      <c r="KBD970" s="80"/>
      <c r="KBE970" s="80"/>
      <c r="KBF970" s="80"/>
      <c r="KBG970" s="80"/>
      <c r="KBH970" s="80"/>
      <c r="KBI970" s="80"/>
      <c r="KBJ970" s="80"/>
      <c r="KBK970" s="80"/>
      <c r="KBL970" s="80"/>
      <c r="KBM970" s="80"/>
      <c r="KBN970" s="80"/>
      <c r="KBO970" s="80"/>
      <c r="KBP970" s="80"/>
      <c r="KBQ970" s="80"/>
      <c r="KBR970" s="80"/>
      <c r="KBS970" s="80"/>
      <c r="KBT970" s="80"/>
      <c r="KBU970" s="80"/>
      <c r="KBV970" s="80"/>
      <c r="KBW970" s="80"/>
      <c r="KBX970" s="80"/>
      <c r="KBY970" s="80"/>
      <c r="KBZ970" s="80"/>
      <c r="KCA970" s="80"/>
      <c r="KCB970" s="80"/>
      <c r="KCC970" s="80"/>
      <c r="KCD970" s="80"/>
      <c r="KCE970" s="80"/>
      <c r="KCF970" s="80"/>
      <c r="KCG970" s="80"/>
      <c r="KCH970" s="80"/>
      <c r="KCI970" s="80"/>
      <c r="KCJ970" s="80"/>
      <c r="KCK970" s="80"/>
      <c r="KCL970" s="80"/>
      <c r="KCM970" s="80"/>
      <c r="KCN970" s="80"/>
      <c r="KCO970" s="80"/>
      <c r="KCP970" s="80"/>
      <c r="KCQ970" s="80"/>
      <c r="KCR970" s="80"/>
      <c r="KCS970" s="80"/>
      <c r="KCT970" s="80"/>
      <c r="KCU970" s="80"/>
      <c r="KCV970" s="80"/>
      <c r="KCW970" s="80"/>
      <c r="KCX970" s="80"/>
      <c r="KCY970" s="80"/>
      <c r="KCZ970" s="80"/>
      <c r="KDA970" s="80"/>
      <c r="KDB970" s="80"/>
      <c r="KDC970" s="80"/>
      <c r="KDD970" s="80"/>
      <c r="KDE970" s="80"/>
      <c r="KDF970" s="80"/>
      <c r="KDG970" s="80"/>
      <c r="KDH970" s="80"/>
      <c r="KDI970" s="80"/>
      <c r="KDJ970" s="80"/>
      <c r="KDK970" s="80"/>
      <c r="KDL970" s="80"/>
      <c r="KDM970" s="80"/>
      <c r="KDN970" s="80"/>
      <c r="KDO970" s="80"/>
      <c r="KDP970" s="80"/>
      <c r="KDQ970" s="80"/>
      <c r="KDR970" s="80"/>
      <c r="KDS970" s="80"/>
      <c r="KDT970" s="80"/>
      <c r="KDU970" s="80"/>
      <c r="KDV970" s="80"/>
      <c r="KDW970" s="80"/>
      <c r="KDX970" s="80"/>
      <c r="KDY970" s="80"/>
      <c r="KDZ970" s="80"/>
      <c r="KEA970" s="80"/>
      <c r="KEB970" s="80"/>
      <c r="KEC970" s="80"/>
      <c r="KED970" s="80"/>
      <c r="KEE970" s="80"/>
      <c r="KEF970" s="80"/>
      <c r="KEG970" s="80"/>
      <c r="KEH970" s="80"/>
      <c r="KEI970" s="80"/>
      <c r="KEJ970" s="80"/>
      <c r="KEK970" s="80"/>
      <c r="KEL970" s="80"/>
      <c r="KEM970" s="80"/>
      <c r="KEN970" s="80"/>
      <c r="KEO970" s="80"/>
      <c r="KEP970" s="80"/>
      <c r="KEQ970" s="80"/>
      <c r="KER970" s="80"/>
      <c r="KES970" s="80"/>
      <c r="KET970" s="80"/>
      <c r="KEU970" s="80"/>
      <c r="KEV970" s="80"/>
      <c r="KEW970" s="80"/>
      <c r="KEX970" s="80"/>
      <c r="KEY970" s="80"/>
      <c r="KEZ970" s="80"/>
      <c r="KFA970" s="80"/>
      <c r="KFB970" s="80"/>
      <c r="KFC970" s="80"/>
      <c r="KFD970" s="80"/>
      <c r="KFE970" s="80"/>
      <c r="KFF970" s="80"/>
      <c r="KFG970" s="80"/>
      <c r="KFH970" s="80"/>
      <c r="KFI970" s="80"/>
      <c r="KFJ970" s="80"/>
      <c r="KFK970" s="80"/>
      <c r="KFL970" s="80"/>
      <c r="KFM970" s="80"/>
      <c r="KFN970" s="80"/>
      <c r="KFO970" s="80"/>
      <c r="KFP970" s="80"/>
      <c r="KFQ970" s="80"/>
      <c r="KFR970" s="80"/>
      <c r="KFS970" s="80"/>
      <c r="KFT970" s="80"/>
      <c r="KFU970" s="80"/>
      <c r="KFV970" s="80"/>
      <c r="KFW970" s="80"/>
      <c r="KFX970" s="80"/>
      <c r="KFY970" s="80"/>
      <c r="KFZ970" s="80"/>
      <c r="KGA970" s="80"/>
      <c r="KGB970" s="80"/>
      <c r="KGC970" s="80"/>
      <c r="KGD970" s="80"/>
      <c r="KGE970" s="80"/>
      <c r="KGF970" s="80"/>
      <c r="KGG970" s="80"/>
      <c r="KGH970" s="80"/>
      <c r="KGI970" s="80"/>
      <c r="KGJ970" s="80"/>
      <c r="KGK970" s="80"/>
      <c r="KGL970" s="80"/>
      <c r="KGM970" s="80"/>
      <c r="KGN970" s="80"/>
      <c r="KGO970" s="80"/>
      <c r="KGP970" s="80"/>
      <c r="KGQ970" s="80"/>
      <c r="KGR970" s="80"/>
      <c r="KGS970" s="80"/>
      <c r="KGT970" s="80"/>
      <c r="KGU970" s="80"/>
      <c r="KGV970" s="80"/>
      <c r="KGW970" s="80"/>
      <c r="KGX970" s="80"/>
      <c r="KGY970" s="80"/>
      <c r="KGZ970" s="80"/>
      <c r="KHA970" s="80"/>
      <c r="KHB970" s="80"/>
      <c r="KHC970" s="80"/>
      <c r="KHD970" s="80"/>
      <c r="KHE970" s="80"/>
      <c r="KHF970" s="80"/>
      <c r="KHG970" s="80"/>
      <c r="KHH970" s="80"/>
      <c r="KHI970" s="80"/>
      <c r="KHJ970" s="80"/>
      <c r="KHK970" s="80"/>
      <c r="KHL970" s="80"/>
      <c r="KHM970" s="80"/>
      <c r="KHN970" s="80"/>
      <c r="KHO970" s="80"/>
      <c r="KHP970" s="80"/>
      <c r="KHQ970" s="80"/>
      <c r="KHR970" s="80"/>
      <c r="KHS970" s="80"/>
      <c r="KHT970" s="80"/>
      <c r="KHU970" s="80"/>
      <c r="KHV970" s="80"/>
      <c r="KHW970" s="80"/>
      <c r="KHX970" s="80"/>
      <c r="KHY970" s="80"/>
      <c r="KHZ970" s="80"/>
      <c r="KIA970" s="80"/>
      <c r="KIB970" s="80"/>
      <c r="KIC970" s="80"/>
      <c r="KID970" s="80"/>
      <c r="KIE970" s="80"/>
      <c r="KIF970" s="80"/>
      <c r="KIG970" s="80"/>
      <c r="KIH970" s="80"/>
      <c r="KII970" s="80"/>
      <c r="KIJ970" s="80"/>
      <c r="KIK970" s="80"/>
      <c r="KIL970" s="80"/>
      <c r="KIM970" s="80"/>
      <c r="KIN970" s="80"/>
      <c r="KIO970" s="80"/>
      <c r="KIP970" s="80"/>
      <c r="KIQ970" s="80"/>
      <c r="KIR970" s="80"/>
      <c r="KIS970" s="80"/>
      <c r="KIT970" s="80"/>
      <c r="KIU970" s="80"/>
      <c r="KIV970" s="80"/>
      <c r="KIW970" s="80"/>
      <c r="KIX970" s="80"/>
      <c r="KIY970" s="80"/>
      <c r="KIZ970" s="80"/>
      <c r="KJA970" s="80"/>
      <c r="KJB970" s="80"/>
      <c r="KJC970" s="80"/>
      <c r="KJD970" s="80"/>
      <c r="KJE970" s="80"/>
      <c r="KJF970" s="80"/>
      <c r="KJG970" s="80"/>
      <c r="KJH970" s="80"/>
      <c r="KJI970" s="80"/>
      <c r="KJJ970" s="80"/>
      <c r="KJK970" s="80"/>
      <c r="KJL970" s="80"/>
      <c r="KJM970" s="80"/>
      <c r="KJN970" s="80"/>
      <c r="KJO970" s="80"/>
      <c r="KJP970" s="80"/>
      <c r="KJQ970" s="80"/>
      <c r="KJR970" s="80"/>
      <c r="KJS970" s="80"/>
      <c r="KJT970" s="80"/>
      <c r="KJU970" s="80"/>
      <c r="KJV970" s="80"/>
      <c r="KJW970" s="80"/>
      <c r="KJX970" s="80"/>
      <c r="KJY970" s="80"/>
      <c r="KJZ970" s="80"/>
      <c r="KKA970" s="80"/>
      <c r="KKB970" s="80"/>
      <c r="KKC970" s="80"/>
      <c r="KKD970" s="80"/>
      <c r="KKE970" s="80"/>
      <c r="KKF970" s="80"/>
      <c r="KKG970" s="80"/>
      <c r="KKH970" s="80"/>
      <c r="KKI970" s="80"/>
      <c r="KKJ970" s="80"/>
      <c r="KKK970" s="80"/>
      <c r="KKL970" s="80"/>
      <c r="KKM970" s="80"/>
      <c r="KKN970" s="80"/>
      <c r="KKO970" s="80"/>
      <c r="KKP970" s="80"/>
      <c r="KKQ970" s="80"/>
      <c r="KKR970" s="80"/>
      <c r="KKS970" s="80"/>
      <c r="KKT970" s="80"/>
      <c r="KKU970" s="80"/>
      <c r="KKV970" s="80"/>
      <c r="KKW970" s="80"/>
      <c r="KKX970" s="80"/>
      <c r="KKY970" s="80"/>
      <c r="KKZ970" s="80"/>
      <c r="KLA970" s="80"/>
      <c r="KLB970" s="80"/>
      <c r="KLC970" s="80"/>
      <c r="KLD970" s="80"/>
      <c r="KLE970" s="80"/>
      <c r="KLF970" s="80"/>
      <c r="KLG970" s="80"/>
      <c r="KLH970" s="80"/>
      <c r="KLI970" s="80"/>
      <c r="KLJ970" s="80"/>
      <c r="KLK970" s="80"/>
      <c r="KLL970" s="80"/>
      <c r="KLM970" s="80"/>
      <c r="KLN970" s="80"/>
      <c r="KLO970" s="80"/>
      <c r="KLP970" s="80"/>
      <c r="KLQ970" s="80"/>
      <c r="KLR970" s="80"/>
      <c r="KLS970" s="80"/>
      <c r="KLT970" s="80"/>
      <c r="KLU970" s="80"/>
      <c r="KLV970" s="80"/>
      <c r="KLW970" s="80"/>
      <c r="KLX970" s="80"/>
      <c r="KLY970" s="80"/>
      <c r="KLZ970" s="80"/>
      <c r="KMA970" s="80"/>
      <c r="KMB970" s="80"/>
      <c r="KMC970" s="80"/>
      <c r="KMD970" s="80"/>
      <c r="KME970" s="80"/>
      <c r="KMF970" s="80"/>
      <c r="KMG970" s="80"/>
      <c r="KMH970" s="80"/>
      <c r="KMI970" s="80"/>
      <c r="KMJ970" s="80"/>
      <c r="KMK970" s="80"/>
      <c r="KML970" s="80"/>
      <c r="KMM970" s="80"/>
      <c r="KMN970" s="80"/>
      <c r="KMO970" s="80"/>
      <c r="KMP970" s="80"/>
      <c r="KMQ970" s="80"/>
      <c r="KMR970" s="80"/>
      <c r="KMS970" s="80"/>
      <c r="KMT970" s="80"/>
      <c r="KMU970" s="80"/>
      <c r="KMV970" s="80"/>
      <c r="KMW970" s="80"/>
      <c r="KMX970" s="80"/>
      <c r="KMY970" s="80"/>
      <c r="KMZ970" s="80"/>
      <c r="KNA970" s="80"/>
      <c r="KNB970" s="80"/>
      <c r="KNC970" s="80"/>
      <c r="KND970" s="80"/>
      <c r="KNE970" s="80"/>
      <c r="KNF970" s="80"/>
      <c r="KNG970" s="80"/>
      <c r="KNH970" s="80"/>
      <c r="KNI970" s="80"/>
      <c r="KNJ970" s="80"/>
      <c r="KNK970" s="80"/>
      <c r="KNL970" s="80"/>
      <c r="KNM970" s="80"/>
      <c r="KNN970" s="80"/>
      <c r="KNO970" s="80"/>
      <c r="KNP970" s="80"/>
      <c r="KNQ970" s="80"/>
      <c r="KNR970" s="80"/>
      <c r="KNS970" s="80"/>
      <c r="KNT970" s="80"/>
      <c r="KNU970" s="80"/>
      <c r="KNV970" s="80"/>
      <c r="KNW970" s="80"/>
      <c r="KNX970" s="80"/>
      <c r="KNY970" s="80"/>
      <c r="KNZ970" s="80"/>
      <c r="KOA970" s="80"/>
      <c r="KOB970" s="80"/>
      <c r="KOC970" s="80"/>
      <c r="KOD970" s="80"/>
      <c r="KOE970" s="80"/>
      <c r="KOF970" s="80"/>
      <c r="KOG970" s="80"/>
      <c r="KOH970" s="80"/>
      <c r="KOI970" s="80"/>
      <c r="KOJ970" s="80"/>
      <c r="KOK970" s="80"/>
      <c r="KOL970" s="80"/>
      <c r="KOM970" s="80"/>
      <c r="KON970" s="80"/>
      <c r="KOO970" s="80"/>
      <c r="KOP970" s="80"/>
      <c r="KOQ970" s="80"/>
      <c r="KOR970" s="80"/>
      <c r="KOS970" s="80"/>
      <c r="KOT970" s="80"/>
      <c r="KOU970" s="80"/>
      <c r="KOV970" s="80"/>
      <c r="KOW970" s="80"/>
      <c r="KOX970" s="80"/>
      <c r="KOY970" s="80"/>
      <c r="KOZ970" s="80"/>
      <c r="KPA970" s="80"/>
      <c r="KPB970" s="80"/>
      <c r="KPC970" s="80"/>
      <c r="KPD970" s="80"/>
      <c r="KPE970" s="80"/>
      <c r="KPF970" s="80"/>
      <c r="KPG970" s="80"/>
      <c r="KPH970" s="80"/>
      <c r="KPI970" s="80"/>
      <c r="KPJ970" s="80"/>
      <c r="KPK970" s="80"/>
      <c r="KPL970" s="80"/>
      <c r="KPM970" s="80"/>
      <c r="KPN970" s="80"/>
      <c r="KPO970" s="80"/>
      <c r="KPP970" s="80"/>
      <c r="KPQ970" s="80"/>
      <c r="KPR970" s="80"/>
      <c r="KPS970" s="80"/>
      <c r="KPT970" s="80"/>
      <c r="KPU970" s="80"/>
      <c r="KPV970" s="80"/>
      <c r="KPW970" s="80"/>
      <c r="KPX970" s="80"/>
      <c r="KPY970" s="80"/>
      <c r="KPZ970" s="80"/>
      <c r="KQA970" s="80"/>
      <c r="KQB970" s="80"/>
      <c r="KQC970" s="80"/>
      <c r="KQD970" s="80"/>
      <c r="KQE970" s="80"/>
      <c r="KQF970" s="80"/>
      <c r="KQG970" s="80"/>
      <c r="KQH970" s="80"/>
      <c r="KQI970" s="80"/>
      <c r="KQJ970" s="80"/>
      <c r="KQK970" s="80"/>
      <c r="KQL970" s="80"/>
      <c r="KQM970" s="80"/>
      <c r="KQN970" s="80"/>
      <c r="KQO970" s="80"/>
      <c r="KQP970" s="80"/>
      <c r="KQQ970" s="80"/>
      <c r="KQR970" s="80"/>
      <c r="KQS970" s="80"/>
      <c r="KQT970" s="80"/>
      <c r="KQU970" s="80"/>
      <c r="KQV970" s="80"/>
      <c r="KQW970" s="80"/>
      <c r="KQX970" s="80"/>
      <c r="KQY970" s="80"/>
      <c r="KQZ970" s="80"/>
      <c r="KRA970" s="80"/>
      <c r="KRB970" s="80"/>
      <c r="KRC970" s="80"/>
      <c r="KRD970" s="80"/>
      <c r="KRE970" s="80"/>
      <c r="KRF970" s="80"/>
      <c r="KRG970" s="80"/>
      <c r="KRH970" s="80"/>
      <c r="KRI970" s="80"/>
      <c r="KRJ970" s="80"/>
      <c r="KRK970" s="80"/>
      <c r="KRL970" s="80"/>
      <c r="KRM970" s="80"/>
      <c r="KRN970" s="80"/>
      <c r="KRO970" s="80"/>
      <c r="KRP970" s="80"/>
      <c r="KRQ970" s="80"/>
      <c r="KRR970" s="80"/>
      <c r="KRS970" s="80"/>
      <c r="KRT970" s="80"/>
      <c r="KRU970" s="80"/>
      <c r="KRV970" s="80"/>
      <c r="KRW970" s="80"/>
      <c r="KRX970" s="80"/>
      <c r="KRY970" s="80"/>
      <c r="KRZ970" s="80"/>
      <c r="KSA970" s="80"/>
      <c r="KSB970" s="80"/>
      <c r="KSC970" s="80"/>
      <c r="KSD970" s="80"/>
      <c r="KSE970" s="80"/>
      <c r="KSF970" s="80"/>
      <c r="KSG970" s="80"/>
      <c r="KSH970" s="80"/>
      <c r="KSI970" s="80"/>
      <c r="KSJ970" s="80"/>
      <c r="KSK970" s="80"/>
      <c r="KSL970" s="80"/>
      <c r="KSM970" s="80"/>
      <c r="KSN970" s="80"/>
      <c r="KSO970" s="80"/>
      <c r="KSP970" s="80"/>
      <c r="KSQ970" s="80"/>
      <c r="KSR970" s="80"/>
      <c r="KSS970" s="80"/>
      <c r="KST970" s="80"/>
      <c r="KSU970" s="80"/>
      <c r="KSV970" s="80"/>
      <c r="KSW970" s="80"/>
      <c r="KSX970" s="80"/>
      <c r="KSY970" s="80"/>
      <c r="KSZ970" s="80"/>
      <c r="KTA970" s="80"/>
      <c r="KTB970" s="80"/>
      <c r="KTC970" s="80"/>
      <c r="KTD970" s="80"/>
      <c r="KTE970" s="80"/>
      <c r="KTF970" s="80"/>
      <c r="KTG970" s="80"/>
      <c r="KTH970" s="80"/>
      <c r="KTI970" s="80"/>
      <c r="KTJ970" s="80"/>
      <c r="KTK970" s="80"/>
      <c r="KTL970" s="80"/>
      <c r="KTM970" s="80"/>
      <c r="KTN970" s="80"/>
      <c r="KTO970" s="80"/>
      <c r="KTP970" s="80"/>
      <c r="KTQ970" s="80"/>
      <c r="KTR970" s="80"/>
      <c r="KTS970" s="80"/>
      <c r="KTT970" s="80"/>
      <c r="KTU970" s="80"/>
      <c r="KTV970" s="80"/>
      <c r="KTW970" s="80"/>
      <c r="KTX970" s="80"/>
      <c r="KTY970" s="80"/>
      <c r="KTZ970" s="80"/>
      <c r="KUA970" s="80"/>
      <c r="KUB970" s="80"/>
      <c r="KUC970" s="80"/>
      <c r="KUD970" s="80"/>
      <c r="KUE970" s="80"/>
      <c r="KUF970" s="80"/>
      <c r="KUG970" s="80"/>
      <c r="KUH970" s="80"/>
      <c r="KUI970" s="80"/>
      <c r="KUJ970" s="80"/>
      <c r="KUK970" s="80"/>
      <c r="KUL970" s="80"/>
      <c r="KUM970" s="80"/>
      <c r="KUN970" s="80"/>
      <c r="KUO970" s="80"/>
      <c r="KUP970" s="80"/>
      <c r="KUQ970" s="80"/>
      <c r="KUR970" s="80"/>
      <c r="KUS970" s="80"/>
      <c r="KUT970" s="80"/>
      <c r="KUU970" s="80"/>
      <c r="KUV970" s="80"/>
      <c r="KUW970" s="80"/>
      <c r="KUX970" s="80"/>
      <c r="KUY970" s="80"/>
      <c r="KUZ970" s="80"/>
      <c r="KVA970" s="80"/>
      <c r="KVB970" s="80"/>
      <c r="KVC970" s="80"/>
      <c r="KVD970" s="80"/>
      <c r="KVE970" s="80"/>
      <c r="KVF970" s="80"/>
      <c r="KVG970" s="80"/>
      <c r="KVH970" s="80"/>
      <c r="KVI970" s="80"/>
      <c r="KVJ970" s="80"/>
      <c r="KVK970" s="80"/>
      <c r="KVL970" s="80"/>
      <c r="KVM970" s="80"/>
      <c r="KVN970" s="80"/>
      <c r="KVO970" s="80"/>
      <c r="KVP970" s="80"/>
      <c r="KVQ970" s="80"/>
      <c r="KVR970" s="80"/>
      <c r="KVS970" s="80"/>
      <c r="KVT970" s="80"/>
      <c r="KVU970" s="80"/>
      <c r="KVV970" s="80"/>
      <c r="KVW970" s="80"/>
      <c r="KVX970" s="80"/>
      <c r="KVY970" s="80"/>
      <c r="KVZ970" s="80"/>
      <c r="KWA970" s="80"/>
      <c r="KWB970" s="80"/>
      <c r="KWC970" s="80"/>
      <c r="KWD970" s="80"/>
      <c r="KWE970" s="80"/>
      <c r="KWF970" s="80"/>
      <c r="KWG970" s="80"/>
      <c r="KWH970" s="80"/>
      <c r="KWI970" s="80"/>
      <c r="KWJ970" s="80"/>
      <c r="KWK970" s="80"/>
      <c r="KWL970" s="80"/>
      <c r="KWM970" s="80"/>
      <c r="KWN970" s="80"/>
      <c r="KWO970" s="80"/>
      <c r="KWP970" s="80"/>
      <c r="KWQ970" s="80"/>
      <c r="KWR970" s="80"/>
      <c r="KWS970" s="80"/>
      <c r="KWT970" s="80"/>
      <c r="KWU970" s="80"/>
      <c r="KWV970" s="80"/>
      <c r="KWW970" s="80"/>
      <c r="KWX970" s="80"/>
      <c r="KWY970" s="80"/>
      <c r="KWZ970" s="80"/>
      <c r="KXA970" s="80"/>
      <c r="KXB970" s="80"/>
      <c r="KXC970" s="80"/>
      <c r="KXD970" s="80"/>
      <c r="KXE970" s="80"/>
      <c r="KXF970" s="80"/>
      <c r="KXG970" s="80"/>
      <c r="KXH970" s="80"/>
      <c r="KXI970" s="80"/>
      <c r="KXJ970" s="80"/>
      <c r="KXK970" s="80"/>
      <c r="KXL970" s="80"/>
      <c r="KXM970" s="80"/>
      <c r="KXN970" s="80"/>
      <c r="KXO970" s="80"/>
      <c r="KXP970" s="80"/>
      <c r="KXQ970" s="80"/>
      <c r="KXR970" s="80"/>
      <c r="KXS970" s="80"/>
      <c r="KXT970" s="80"/>
      <c r="KXU970" s="80"/>
      <c r="KXV970" s="80"/>
      <c r="KXW970" s="80"/>
      <c r="KXX970" s="80"/>
      <c r="KXY970" s="80"/>
      <c r="KXZ970" s="80"/>
      <c r="KYA970" s="80"/>
      <c r="KYB970" s="80"/>
      <c r="KYC970" s="80"/>
      <c r="KYD970" s="80"/>
      <c r="KYE970" s="80"/>
      <c r="KYF970" s="80"/>
      <c r="KYG970" s="80"/>
      <c r="KYH970" s="80"/>
      <c r="KYI970" s="80"/>
      <c r="KYJ970" s="80"/>
      <c r="KYK970" s="80"/>
      <c r="KYL970" s="80"/>
      <c r="KYM970" s="80"/>
      <c r="KYN970" s="80"/>
      <c r="KYO970" s="80"/>
      <c r="KYP970" s="80"/>
      <c r="KYQ970" s="80"/>
      <c r="KYR970" s="80"/>
      <c r="KYS970" s="80"/>
      <c r="KYT970" s="80"/>
      <c r="KYU970" s="80"/>
      <c r="KYV970" s="80"/>
      <c r="KYW970" s="80"/>
      <c r="KYX970" s="80"/>
      <c r="KYY970" s="80"/>
      <c r="KYZ970" s="80"/>
      <c r="KZA970" s="80"/>
      <c r="KZB970" s="80"/>
      <c r="KZC970" s="80"/>
      <c r="KZD970" s="80"/>
      <c r="KZE970" s="80"/>
      <c r="KZF970" s="80"/>
      <c r="KZG970" s="80"/>
      <c r="KZH970" s="80"/>
      <c r="KZI970" s="80"/>
      <c r="KZJ970" s="80"/>
      <c r="KZK970" s="80"/>
      <c r="KZL970" s="80"/>
      <c r="KZM970" s="80"/>
      <c r="KZN970" s="80"/>
      <c r="KZO970" s="80"/>
      <c r="KZP970" s="80"/>
      <c r="KZQ970" s="80"/>
      <c r="KZR970" s="80"/>
      <c r="KZS970" s="80"/>
      <c r="KZT970" s="80"/>
      <c r="KZU970" s="80"/>
      <c r="KZV970" s="80"/>
      <c r="KZW970" s="80"/>
      <c r="KZX970" s="80"/>
      <c r="KZY970" s="80"/>
      <c r="KZZ970" s="80"/>
      <c r="LAA970" s="80"/>
      <c r="LAB970" s="80"/>
      <c r="LAC970" s="80"/>
      <c r="LAD970" s="80"/>
      <c r="LAE970" s="80"/>
      <c r="LAF970" s="80"/>
      <c r="LAG970" s="80"/>
      <c r="LAH970" s="80"/>
      <c r="LAI970" s="80"/>
      <c r="LAJ970" s="80"/>
      <c r="LAK970" s="80"/>
      <c r="LAL970" s="80"/>
      <c r="LAM970" s="80"/>
      <c r="LAN970" s="80"/>
      <c r="LAO970" s="80"/>
      <c r="LAP970" s="80"/>
      <c r="LAQ970" s="80"/>
      <c r="LAR970" s="80"/>
      <c r="LAS970" s="80"/>
      <c r="LAT970" s="80"/>
      <c r="LAU970" s="80"/>
      <c r="LAV970" s="80"/>
      <c r="LAW970" s="80"/>
      <c r="LAX970" s="80"/>
      <c r="LAY970" s="80"/>
      <c r="LAZ970" s="80"/>
      <c r="LBA970" s="80"/>
      <c r="LBB970" s="80"/>
      <c r="LBC970" s="80"/>
      <c r="LBD970" s="80"/>
      <c r="LBE970" s="80"/>
      <c r="LBF970" s="80"/>
      <c r="LBG970" s="80"/>
      <c r="LBH970" s="80"/>
      <c r="LBI970" s="80"/>
      <c r="LBJ970" s="80"/>
      <c r="LBK970" s="80"/>
      <c r="LBL970" s="80"/>
      <c r="LBM970" s="80"/>
      <c r="LBN970" s="80"/>
      <c r="LBO970" s="80"/>
      <c r="LBP970" s="80"/>
      <c r="LBQ970" s="80"/>
      <c r="LBR970" s="80"/>
      <c r="LBS970" s="80"/>
      <c r="LBT970" s="80"/>
      <c r="LBU970" s="80"/>
      <c r="LBV970" s="80"/>
      <c r="LBW970" s="80"/>
      <c r="LBX970" s="80"/>
      <c r="LBY970" s="80"/>
      <c r="LBZ970" s="80"/>
      <c r="LCA970" s="80"/>
      <c r="LCB970" s="80"/>
      <c r="LCC970" s="80"/>
      <c r="LCD970" s="80"/>
      <c r="LCE970" s="80"/>
      <c r="LCF970" s="80"/>
      <c r="LCG970" s="80"/>
      <c r="LCH970" s="80"/>
      <c r="LCI970" s="80"/>
      <c r="LCJ970" s="80"/>
      <c r="LCK970" s="80"/>
      <c r="LCL970" s="80"/>
      <c r="LCM970" s="80"/>
      <c r="LCN970" s="80"/>
      <c r="LCO970" s="80"/>
      <c r="LCP970" s="80"/>
      <c r="LCQ970" s="80"/>
      <c r="LCR970" s="80"/>
      <c r="LCS970" s="80"/>
      <c r="LCT970" s="80"/>
      <c r="LCU970" s="80"/>
      <c r="LCV970" s="80"/>
      <c r="LCW970" s="80"/>
      <c r="LCX970" s="80"/>
      <c r="LCY970" s="80"/>
      <c r="LCZ970" s="80"/>
      <c r="LDA970" s="80"/>
      <c r="LDB970" s="80"/>
      <c r="LDC970" s="80"/>
      <c r="LDD970" s="80"/>
      <c r="LDE970" s="80"/>
      <c r="LDF970" s="80"/>
      <c r="LDG970" s="80"/>
      <c r="LDH970" s="80"/>
      <c r="LDI970" s="80"/>
      <c r="LDJ970" s="80"/>
      <c r="LDK970" s="80"/>
      <c r="LDL970" s="80"/>
      <c r="LDM970" s="80"/>
      <c r="LDN970" s="80"/>
      <c r="LDO970" s="80"/>
      <c r="LDP970" s="80"/>
      <c r="LDQ970" s="80"/>
      <c r="LDR970" s="80"/>
      <c r="LDS970" s="80"/>
      <c r="LDT970" s="80"/>
      <c r="LDU970" s="80"/>
      <c r="LDV970" s="80"/>
      <c r="LDW970" s="80"/>
      <c r="LDX970" s="80"/>
      <c r="LDY970" s="80"/>
      <c r="LDZ970" s="80"/>
      <c r="LEA970" s="80"/>
      <c r="LEB970" s="80"/>
      <c r="LEC970" s="80"/>
      <c r="LED970" s="80"/>
      <c r="LEE970" s="80"/>
      <c r="LEF970" s="80"/>
      <c r="LEG970" s="80"/>
      <c r="LEH970" s="80"/>
      <c r="LEI970" s="80"/>
      <c r="LEJ970" s="80"/>
      <c r="LEK970" s="80"/>
      <c r="LEL970" s="80"/>
      <c r="LEM970" s="80"/>
      <c r="LEN970" s="80"/>
      <c r="LEO970" s="80"/>
      <c r="LEP970" s="80"/>
      <c r="LEQ970" s="80"/>
      <c r="LER970" s="80"/>
      <c r="LES970" s="80"/>
      <c r="LET970" s="80"/>
      <c r="LEU970" s="80"/>
      <c r="LEV970" s="80"/>
      <c r="LEW970" s="80"/>
      <c r="LEX970" s="80"/>
      <c r="LEY970" s="80"/>
      <c r="LEZ970" s="80"/>
      <c r="LFA970" s="80"/>
      <c r="LFB970" s="80"/>
      <c r="LFC970" s="80"/>
      <c r="LFD970" s="80"/>
      <c r="LFE970" s="80"/>
      <c r="LFF970" s="80"/>
      <c r="LFG970" s="80"/>
      <c r="LFH970" s="80"/>
      <c r="LFI970" s="80"/>
      <c r="LFJ970" s="80"/>
      <c r="LFK970" s="80"/>
      <c r="LFL970" s="80"/>
      <c r="LFM970" s="80"/>
      <c r="LFN970" s="80"/>
      <c r="LFO970" s="80"/>
      <c r="LFP970" s="80"/>
      <c r="LFQ970" s="80"/>
      <c r="LFR970" s="80"/>
      <c r="LFS970" s="80"/>
      <c r="LFT970" s="80"/>
      <c r="LFU970" s="80"/>
      <c r="LFV970" s="80"/>
      <c r="LFW970" s="80"/>
      <c r="LFX970" s="80"/>
      <c r="LFY970" s="80"/>
      <c r="LFZ970" s="80"/>
      <c r="LGA970" s="80"/>
      <c r="LGB970" s="80"/>
      <c r="LGC970" s="80"/>
      <c r="LGD970" s="80"/>
      <c r="LGE970" s="80"/>
      <c r="LGF970" s="80"/>
      <c r="LGG970" s="80"/>
      <c r="LGH970" s="80"/>
      <c r="LGI970" s="80"/>
      <c r="LGJ970" s="80"/>
      <c r="LGK970" s="80"/>
      <c r="LGL970" s="80"/>
      <c r="LGM970" s="80"/>
      <c r="LGN970" s="80"/>
      <c r="LGO970" s="80"/>
      <c r="LGP970" s="80"/>
      <c r="LGQ970" s="80"/>
      <c r="LGR970" s="80"/>
      <c r="LGS970" s="80"/>
      <c r="LGT970" s="80"/>
      <c r="LGU970" s="80"/>
      <c r="LGV970" s="80"/>
      <c r="LGW970" s="80"/>
      <c r="LGX970" s="80"/>
      <c r="LGY970" s="80"/>
      <c r="LGZ970" s="80"/>
      <c r="LHA970" s="80"/>
      <c r="LHB970" s="80"/>
      <c r="LHC970" s="80"/>
      <c r="LHD970" s="80"/>
      <c r="LHE970" s="80"/>
      <c r="LHF970" s="80"/>
      <c r="LHG970" s="80"/>
      <c r="LHH970" s="80"/>
      <c r="LHI970" s="80"/>
      <c r="LHJ970" s="80"/>
      <c r="LHK970" s="80"/>
      <c r="LHL970" s="80"/>
      <c r="LHM970" s="80"/>
      <c r="LHN970" s="80"/>
      <c r="LHO970" s="80"/>
      <c r="LHP970" s="80"/>
      <c r="LHQ970" s="80"/>
      <c r="LHR970" s="80"/>
      <c r="LHS970" s="80"/>
      <c r="LHT970" s="80"/>
      <c r="LHU970" s="80"/>
      <c r="LHV970" s="80"/>
      <c r="LHW970" s="80"/>
      <c r="LHX970" s="80"/>
      <c r="LHY970" s="80"/>
      <c r="LHZ970" s="80"/>
      <c r="LIA970" s="80"/>
      <c r="LIB970" s="80"/>
      <c r="LIC970" s="80"/>
      <c r="LID970" s="80"/>
      <c r="LIE970" s="80"/>
      <c r="LIF970" s="80"/>
      <c r="LIG970" s="80"/>
      <c r="LIH970" s="80"/>
      <c r="LII970" s="80"/>
      <c r="LIJ970" s="80"/>
      <c r="LIK970" s="80"/>
      <c r="LIL970" s="80"/>
      <c r="LIM970" s="80"/>
      <c r="LIN970" s="80"/>
      <c r="LIO970" s="80"/>
      <c r="LIP970" s="80"/>
      <c r="LIQ970" s="80"/>
      <c r="LIR970" s="80"/>
      <c r="LIS970" s="80"/>
      <c r="LIT970" s="80"/>
      <c r="LIU970" s="80"/>
      <c r="LIV970" s="80"/>
      <c r="LIW970" s="80"/>
      <c r="LIX970" s="80"/>
      <c r="LIY970" s="80"/>
      <c r="LIZ970" s="80"/>
      <c r="LJA970" s="80"/>
      <c r="LJB970" s="80"/>
      <c r="LJC970" s="80"/>
      <c r="LJD970" s="80"/>
      <c r="LJE970" s="80"/>
      <c r="LJF970" s="80"/>
      <c r="LJG970" s="80"/>
      <c r="LJH970" s="80"/>
      <c r="LJI970" s="80"/>
      <c r="LJJ970" s="80"/>
      <c r="LJK970" s="80"/>
      <c r="LJL970" s="80"/>
      <c r="LJM970" s="80"/>
      <c r="LJN970" s="80"/>
      <c r="LJO970" s="80"/>
      <c r="LJP970" s="80"/>
      <c r="LJQ970" s="80"/>
      <c r="LJR970" s="80"/>
      <c r="LJS970" s="80"/>
      <c r="LJT970" s="80"/>
      <c r="LJU970" s="80"/>
      <c r="LJV970" s="80"/>
      <c r="LJW970" s="80"/>
      <c r="LJX970" s="80"/>
      <c r="LJY970" s="80"/>
      <c r="LJZ970" s="80"/>
      <c r="LKA970" s="80"/>
      <c r="LKB970" s="80"/>
      <c r="LKC970" s="80"/>
      <c r="LKD970" s="80"/>
      <c r="LKE970" s="80"/>
      <c r="LKF970" s="80"/>
      <c r="LKG970" s="80"/>
      <c r="LKH970" s="80"/>
      <c r="LKI970" s="80"/>
      <c r="LKJ970" s="80"/>
      <c r="LKK970" s="80"/>
      <c r="LKL970" s="80"/>
      <c r="LKM970" s="80"/>
      <c r="LKN970" s="80"/>
      <c r="LKO970" s="80"/>
      <c r="LKP970" s="80"/>
      <c r="LKQ970" s="80"/>
      <c r="LKR970" s="80"/>
      <c r="LKS970" s="80"/>
      <c r="LKT970" s="80"/>
      <c r="LKU970" s="80"/>
      <c r="LKV970" s="80"/>
      <c r="LKW970" s="80"/>
      <c r="LKX970" s="80"/>
      <c r="LKY970" s="80"/>
      <c r="LKZ970" s="80"/>
      <c r="LLA970" s="80"/>
      <c r="LLB970" s="80"/>
      <c r="LLC970" s="80"/>
      <c r="LLD970" s="80"/>
      <c r="LLE970" s="80"/>
      <c r="LLF970" s="80"/>
      <c r="LLG970" s="80"/>
      <c r="LLH970" s="80"/>
      <c r="LLI970" s="80"/>
      <c r="LLJ970" s="80"/>
      <c r="LLK970" s="80"/>
      <c r="LLL970" s="80"/>
      <c r="LLM970" s="80"/>
      <c r="LLN970" s="80"/>
      <c r="LLO970" s="80"/>
      <c r="LLP970" s="80"/>
      <c r="LLQ970" s="80"/>
      <c r="LLR970" s="80"/>
      <c r="LLS970" s="80"/>
      <c r="LLT970" s="80"/>
      <c r="LLU970" s="80"/>
      <c r="LLV970" s="80"/>
      <c r="LLW970" s="80"/>
      <c r="LLX970" s="80"/>
      <c r="LLY970" s="80"/>
      <c r="LLZ970" s="80"/>
      <c r="LMA970" s="80"/>
      <c r="LMB970" s="80"/>
      <c r="LMC970" s="80"/>
      <c r="LMD970" s="80"/>
      <c r="LME970" s="80"/>
      <c r="LMF970" s="80"/>
      <c r="LMG970" s="80"/>
      <c r="LMH970" s="80"/>
      <c r="LMI970" s="80"/>
      <c r="LMJ970" s="80"/>
      <c r="LMK970" s="80"/>
      <c r="LML970" s="80"/>
      <c r="LMM970" s="80"/>
      <c r="LMN970" s="80"/>
      <c r="LMO970" s="80"/>
      <c r="LMP970" s="80"/>
      <c r="LMQ970" s="80"/>
      <c r="LMR970" s="80"/>
      <c r="LMS970" s="80"/>
      <c r="LMT970" s="80"/>
      <c r="LMU970" s="80"/>
      <c r="LMV970" s="80"/>
      <c r="LMW970" s="80"/>
      <c r="LMX970" s="80"/>
      <c r="LMY970" s="80"/>
      <c r="LMZ970" s="80"/>
      <c r="LNA970" s="80"/>
      <c r="LNB970" s="80"/>
      <c r="LNC970" s="80"/>
      <c r="LND970" s="80"/>
      <c r="LNE970" s="80"/>
      <c r="LNF970" s="80"/>
      <c r="LNG970" s="80"/>
      <c r="LNH970" s="80"/>
      <c r="LNI970" s="80"/>
      <c r="LNJ970" s="80"/>
      <c r="LNK970" s="80"/>
      <c r="LNL970" s="80"/>
      <c r="LNM970" s="80"/>
      <c r="LNN970" s="80"/>
      <c r="LNO970" s="80"/>
      <c r="LNP970" s="80"/>
      <c r="LNQ970" s="80"/>
      <c r="LNR970" s="80"/>
      <c r="LNS970" s="80"/>
      <c r="LNT970" s="80"/>
      <c r="LNU970" s="80"/>
      <c r="LNV970" s="80"/>
      <c r="LNW970" s="80"/>
      <c r="LNX970" s="80"/>
      <c r="LNY970" s="80"/>
      <c r="LNZ970" s="80"/>
      <c r="LOA970" s="80"/>
      <c r="LOB970" s="80"/>
      <c r="LOC970" s="80"/>
      <c r="LOD970" s="80"/>
      <c r="LOE970" s="80"/>
      <c r="LOF970" s="80"/>
      <c r="LOG970" s="80"/>
      <c r="LOH970" s="80"/>
      <c r="LOI970" s="80"/>
      <c r="LOJ970" s="80"/>
      <c r="LOK970" s="80"/>
      <c r="LOL970" s="80"/>
      <c r="LOM970" s="80"/>
      <c r="LON970" s="80"/>
      <c r="LOO970" s="80"/>
      <c r="LOP970" s="80"/>
      <c r="LOQ970" s="80"/>
      <c r="LOR970" s="80"/>
      <c r="LOS970" s="80"/>
      <c r="LOT970" s="80"/>
      <c r="LOU970" s="80"/>
      <c r="LOV970" s="80"/>
      <c r="LOW970" s="80"/>
      <c r="LOX970" s="80"/>
      <c r="LOY970" s="80"/>
      <c r="LOZ970" s="80"/>
      <c r="LPA970" s="80"/>
      <c r="LPB970" s="80"/>
      <c r="LPC970" s="80"/>
      <c r="LPD970" s="80"/>
      <c r="LPE970" s="80"/>
      <c r="LPF970" s="80"/>
      <c r="LPG970" s="80"/>
      <c r="LPH970" s="80"/>
      <c r="LPI970" s="80"/>
      <c r="LPJ970" s="80"/>
      <c r="LPK970" s="80"/>
      <c r="LPL970" s="80"/>
      <c r="LPM970" s="80"/>
      <c r="LPN970" s="80"/>
      <c r="LPO970" s="80"/>
      <c r="LPP970" s="80"/>
      <c r="LPQ970" s="80"/>
      <c r="LPR970" s="80"/>
      <c r="LPS970" s="80"/>
      <c r="LPT970" s="80"/>
      <c r="LPU970" s="80"/>
      <c r="LPV970" s="80"/>
      <c r="LPW970" s="80"/>
      <c r="LPX970" s="80"/>
      <c r="LPY970" s="80"/>
      <c r="LPZ970" s="80"/>
      <c r="LQA970" s="80"/>
      <c r="LQB970" s="80"/>
      <c r="LQC970" s="80"/>
      <c r="LQD970" s="80"/>
      <c r="LQE970" s="80"/>
      <c r="LQF970" s="80"/>
      <c r="LQG970" s="80"/>
      <c r="LQH970" s="80"/>
      <c r="LQI970" s="80"/>
      <c r="LQJ970" s="80"/>
      <c r="LQK970" s="80"/>
      <c r="LQL970" s="80"/>
      <c r="LQM970" s="80"/>
      <c r="LQN970" s="80"/>
      <c r="LQO970" s="80"/>
      <c r="LQP970" s="80"/>
      <c r="LQQ970" s="80"/>
      <c r="LQR970" s="80"/>
      <c r="LQS970" s="80"/>
      <c r="LQT970" s="80"/>
      <c r="LQU970" s="80"/>
      <c r="LQV970" s="80"/>
      <c r="LQW970" s="80"/>
      <c r="LQX970" s="80"/>
      <c r="LQY970" s="80"/>
      <c r="LQZ970" s="80"/>
      <c r="LRA970" s="80"/>
      <c r="LRB970" s="80"/>
      <c r="LRC970" s="80"/>
      <c r="LRD970" s="80"/>
      <c r="LRE970" s="80"/>
      <c r="LRF970" s="80"/>
      <c r="LRG970" s="80"/>
      <c r="LRH970" s="80"/>
      <c r="LRI970" s="80"/>
      <c r="LRJ970" s="80"/>
      <c r="LRK970" s="80"/>
      <c r="LRL970" s="80"/>
      <c r="LRM970" s="80"/>
      <c r="LRN970" s="80"/>
      <c r="LRO970" s="80"/>
      <c r="LRP970" s="80"/>
      <c r="LRQ970" s="80"/>
      <c r="LRR970" s="80"/>
      <c r="LRS970" s="80"/>
      <c r="LRT970" s="80"/>
      <c r="LRU970" s="80"/>
      <c r="LRV970" s="80"/>
      <c r="LRW970" s="80"/>
      <c r="LRX970" s="80"/>
      <c r="LRY970" s="80"/>
      <c r="LRZ970" s="80"/>
      <c r="LSA970" s="80"/>
      <c r="LSB970" s="80"/>
      <c r="LSC970" s="80"/>
      <c r="LSD970" s="80"/>
      <c r="LSE970" s="80"/>
      <c r="LSF970" s="80"/>
      <c r="LSG970" s="80"/>
      <c r="LSH970" s="80"/>
      <c r="LSI970" s="80"/>
      <c r="LSJ970" s="80"/>
      <c r="LSK970" s="80"/>
      <c r="LSL970" s="80"/>
      <c r="LSM970" s="80"/>
      <c r="LSN970" s="80"/>
      <c r="LSO970" s="80"/>
      <c r="LSP970" s="80"/>
      <c r="LSQ970" s="80"/>
      <c r="LSR970" s="80"/>
      <c r="LSS970" s="80"/>
      <c r="LST970" s="80"/>
      <c r="LSU970" s="80"/>
      <c r="LSV970" s="80"/>
      <c r="LSW970" s="80"/>
      <c r="LSX970" s="80"/>
      <c r="LSY970" s="80"/>
      <c r="LSZ970" s="80"/>
      <c r="LTA970" s="80"/>
      <c r="LTB970" s="80"/>
      <c r="LTC970" s="80"/>
      <c r="LTD970" s="80"/>
      <c r="LTE970" s="80"/>
      <c r="LTF970" s="80"/>
      <c r="LTG970" s="80"/>
      <c r="LTH970" s="80"/>
      <c r="LTI970" s="80"/>
      <c r="LTJ970" s="80"/>
      <c r="LTK970" s="80"/>
      <c r="LTL970" s="80"/>
      <c r="LTM970" s="80"/>
      <c r="LTN970" s="80"/>
      <c r="LTO970" s="80"/>
      <c r="LTP970" s="80"/>
      <c r="LTQ970" s="80"/>
      <c r="LTR970" s="80"/>
      <c r="LTS970" s="80"/>
      <c r="LTT970" s="80"/>
      <c r="LTU970" s="80"/>
      <c r="LTV970" s="80"/>
      <c r="LTW970" s="80"/>
      <c r="LTX970" s="80"/>
      <c r="LTY970" s="80"/>
      <c r="LTZ970" s="80"/>
      <c r="LUA970" s="80"/>
      <c r="LUB970" s="80"/>
      <c r="LUC970" s="80"/>
      <c r="LUD970" s="80"/>
      <c r="LUE970" s="80"/>
      <c r="LUF970" s="80"/>
      <c r="LUG970" s="80"/>
      <c r="LUH970" s="80"/>
      <c r="LUI970" s="80"/>
      <c r="LUJ970" s="80"/>
      <c r="LUK970" s="80"/>
      <c r="LUL970" s="80"/>
      <c r="LUM970" s="80"/>
      <c r="LUN970" s="80"/>
      <c r="LUO970" s="80"/>
      <c r="LUP970" s="80"/>
      <c r="LUQ970" s="80"/>
      <c r="LUR970" s="80"/>
      <c r="LUS970" s="80"/>
      <c r="LUT970" s="80"/>
      <c r="LUU970" s="80"/>
      <c r="LUV970" s="80"/>
      <c r="LUW970" s="80"/>
      <c r="LUX970" s="80"/>
      <c r="LUY970" s="80"/>
      <c r="LUZ970" s="80"/>
      <c r="LVA970" s="80"/>
      <c r="LVB970" s="80"/>
      <c r="LVC970" s="80"/>
      <c r="LVD970" s="80"/>
      <c r="LVE970" s="80"/>
      <c r="LVF970" s="80"/>
      <c r="LVG970" s="80"/>
      <c r="LVH970" s="80"/>
      <c r="LVI970" s="80"/>
      <c r="LVJ970" s="80"/>
      <c r="LVK970" s="80"/>
      <c r="LVL970" s="80"/>
      <c r="LVM970" s="80"/>
      <c r="LVN970" s="80"/>
      <c r="LVO970" s="80"/>
      <c r="LVP970" s="80"/>
      <c r="LVQ970" s="80"/>
      <c r="LVR970" s="80"/>
      <c r="LVS970" s="80"/>
      <c r="LVT970" s="80"/>
      <c r="LVU970" s="80"/>
      <c r="LVV970" s="80"/>
      <c r="LVW970" s="80"/>
      <c r="LVX970" s="80"/>
      <c r="LVY970" s="80"/>
      <c r="LVZ970" s="80"/>
      <c r="LWA970" s="80"/>
      <c r="LWB970" s="80"/>
      <c r="LWC970" s="80"/>
      <c r="LWD970" s="80"/>
      <c r="LWE970" s="80"/>
      <c r="LWF970" s="80"/>
      <c r="LWG970" s="80"/>
      <c r="LWH970" s="80"/>
      <c r="LWI970" s="80"/>
      <c r="LWJ970" s="80"/>
      <c r="LWK970" s="80"/>
      <c r="LWL970" s="80"/>
      <c r="LWM970" s="80"/>
      <c r="LWN970" s="80"/>
      <c r="LWO970" s="80"/>
      <c r="LWP970" s="80"/>
      <c r="LWQ970" s="80"/>
      <c r="LWR970" s="80"/>
      <c r="LWS970" s="80"/>
      <c r="LWT970" s="80"/>
      <c r="LWU970" s="80"/>
      <c r="LWV970" s="80"/>
      <c r="LWW970" s="80"/>
      <c r="LWX970" s="80"/>
      <c r="LWY970" s="80"/>
      <c r="LWZ970" s="80"/>
      <c r="LXA970" s="80"/>
      <c r="LXB970" s="80"/>
      <c r="LXC970" s="80"/>
      <c r="LXD970" s="80"/>
      <c r="LXE970" s="80"/>
      <c r="LXF970" s="80"/>
      <c r="LXG970" s="80"/>
      <c r="LXH970" s="80"/>
      <c r="LXI970" s="80"/>
      <c r="LXJ970" s="80"/>
      <c r="LXK970" s="80"/>
      <c r="LXL970" s="80"/>
      <c r="LXM970" s="80"/>
      <c r="LXN970" s="80"/>
      <c r="LXO970" s="80"/>
      <c r="LXP970" s="80"/>
      <c r="LXQ970" s="80"/>
      <c r="LXR970" s="80"/>
      <c r="LXS970" s="80"/>
      <c r="LXT970" s="80"/>
      <c r="LXU970" s="80"/>
      <c r="LXV970" s="80"/>
      <c r="LXW970" s="80"/>
      <c r="LXX970" s="80"/>
      <c r="LXY970" s="80"/>
      <c r="LXZ970" s="80"/>
      <c r="LYA970" s="80"/>
      <c r="LYB970" s="80"/>
      <c r="LYC970" s="80"/>
      <c r="LYD970" s="80"/>
      <c r="LYE970" s="80"/>
      <c r="LYF970" s="80"/>
      <c r="LYG970" s="80"/>
      <c r="LYH970" s="80"/>
      <c r="LYI970" s="80"/>
      <c r="LYJ970" s="80"/>
      <c r="LYK970" s="80"/>
      <c r="LYL970" s="80"/>
      <c r="LYM970" s="80"/>
      <c r="LYN970" s="80"/>
      <c r="LYO970" s="80"/>
      <c r="LYP970" s="80"/>
      <c r="LYQ970" s="80"/>
      <c r="LYR970" s="80"/>
      <c r="LYS970" s="80"/>
      <c r="LYT970" s="80"/>
      <c r="LYU970" s="80"/>
      <c r="LYV970" s="80"/>
      <c r="LYW970" s="80"/>
      <c r="LYX970" s="80"/>
      <c r="LYY970" s="80"/>
      <c r="LYZ970" s="80"/>
      <c r="LZA970" s="80"/>
      <c r="LZB970" s="80"/>
      <c r="LZC970" s="80"/>
      <c r="LZD970" s="80"/>
      <c r="LZE970" s="80"/>
      <c r="LZF970" s="80"/>
      <c r="LZG970" s="80"/>
      <c r="LZH970" s="80"/>
      <c r="LZI970" s="80"/>
      <c r="LZJ970" s="80"/>
      <c r="LZK970" s="80"/>
      <c r="LZL970" s="80"/>
      <c r="LZM970" s="80"/>
      <c r="LZN970" s="80"/>
      <c r="LZO970" s="80"/>
      <c r="LZP970" s="80"/>
      <c r="LZQ970" s="80"/>
      <c r="LZR970" s="80"/>
      <c r="LZS970" s="80"/>
      <c r="LZT970" s="80"/>
      <c r="LZU970" s="80"/>
      <c r="LZV970" s="80"/>
      <c r="LZW970" s="80"/>
      <c r="LZX970" s="80"/>
      <c r="LZY970" s="80"/>
      <c r="LZZ970" s="80"/>
      <c r="MAA970" s="80"/>
      <c r="MAB970" s="80"/>
      <c r="MAC970" s="80"/>
      <c r="MAD970" s="80"/>
      <c r="MAE970" s="80"/>
      <c r="MAF970" s="80"/>
      <c r="MAG970" s="80"/>
      <c r="MAH970" s="80"/>
      <c r="MAI970" s="80"/>
      <c r="MAJ970" s="80"/>
      <c r="MAK970" s="80"/>
      <c r="MAL970" s="80"/>
      <c r="MAM970" s="80"/>
      <c r="MAN970" s="80"/>
      <c r="MAO970" s="80"/>
      <c r="MAP970" s="80"/>
      <c r="MAQ970" s="80"/>
      <c r="MAR970" s="80"/>
      <c r="MAS970" s="80"/>
      <c r="MAT970" s="80"/>
      <c r="MAU970" s="80"/>
      <c r="MAV970" s="80"/>
      <c r="MAW970" s="80"/>
      <c r="MAX970" s="80"/>
      <c r="MAY970" s="80"/>
      <c r="MAZ970" s="80"/>
      <c r="MBA970" s="80"/>
      <c r="MBB970" s="80"/>
      <c r="MBC970" s="80"/>
      <c r="MBD970" s="80"/>
      <c r="MBE970" s="80"/>
      <c r="MBF970" s="80"/>
      <c r="MBG970" s="80"/>
      <c r="MBH970" s="80"/>
      <c r="MBI970" s="80"/>
      <c r="MBJ970" s="80"/>
      <c r="MBK970" s="80"/>
      <c r="MBL970" s="80"/>
      <c r="MBM970" s="80"/>
      <c r="MBN970" s="80"/>
      <c r="MBO970" s="80"/>
      <c r="MBP970" s="80"/>
      <c r="MBQ970" s="80"/>
      <c r="MBR970" s="80"/>
      <c r="MBS970" s="80"/>
      <c r="MBT970" s="80"/>
      <c r="MBU970" s="80"/>
      <c r="MBV970" s="80"/>
      <c r="MBW970" s="80"/>
      <c r="MBX970" s="80"/>
      <c r="MBY970" s="80"/>
      <c r="MBZ970" s="80"/>
      <c r="MCA970" s="80"/>
      <c r="MCB970" s="80"/>
      <c r="MCC970" s="80"/>
      <c r="MCD970" s="80"/>
      <c r="MCE970" s="80"/>
      <c r="MCF970" s="80"/>
      <c r="MCG970" s="80"/>
      <c r="MCH970" s="80"/>
      <c r="MCI970" s="80"/>
      <c r="MCJ970" s="80"/>
      <c r="MCK970" s="80"/>
      <c r="MCL970" s="80"/>
      <c r="MCM970" s="80"/>
      <c r="MCN970" s="80"/>
      <c r="MCO970" s="80"/>
      <c r="MCP970" s="80"/>
      <c r="MCQ970" s="80"/>
      <c r="MCR970" s="80"/>
      <c r="MCS970" s="80"/>
      <c r="MCT970" s="80"/>
      <c r="MCU970" s="80"/>
      <c r="MCV970" s="80"/>
      <c r="MCW970" s="80"/>
      <c r="MCX970" s="80"/>
      <c r="MCY970" s="80"/>
      <c r="MCZ970" s="80"/>
      <c r="MDA970" s="80"/>
      <c r="MDB970" s="80"/>
      <c r="MDC970" s="80"/>
      <c r="MDD970" s="80"/>
      <c r="MDE970" s="80"/>
      <c r="MDF970" s="80"/>
      <c r="MDG970" s="80"/>
      <c r="MDH970" s="80"/>
      <c r="MDI970" s="80"/>
      <c r="MDJ970" s="80"/>
      <c r="MDK970" s="80"/>
      <c r="MDL970" s="80"/>
      <c r="MDM970" s="80"/>
      <c r="MDN970" s="80"/>
      <c r="MDO970" s="80"/>
      <c r="MDP970" s="80"/>
      <c r="MDQ970" s="80"/>
      <c r="MDR970" s="80"/>
      <c r="MDS970" s="80"/>
      <c r="MDT970" s="80"/>
      <c r="MDU970" s="80"/>
      <c r="MDV970" s="80"/>
      <c r="MDW970" s="80"/>
      <c r="MDX970" s="80"/>
      <c r="MDY970" s="80"/>
      <c r="MDZ970" s="80"/>
      <c r="MEA970" s="80"/>
      <c r="MEB970" s="80"/>
      <c r="MEC970" s="80"/>
      <c r="MED970" s="80"/>
      <c r="MEE970" s="80"/>
      <c r="MEF970" s="80"/>
      <c r="MEG970" s="80"/>
      <c r="MEH970" s="80"/>
      <c r="MEI970" s="80"/>
      <c r="MEJ970" s="80"/>
      <c r="MEK970" s="80"/>
      <c r="MEL970" s="80"/>
      <c r="MEM970" s="80"/>
      <c r="MEN970" s="80"/>
      <c r="MEO970" s="80"/>
      <c r="MEP970" s="80"/>
      <c r="MEQ970" s="80"/>
      <c r="MER970" s="80"/>
      <c r="MES970" s="80"/>
      <c r="MET970" s="80"/>
      <c r="MEU970" s="80"/>
      <c r="MEV970" s="80"/>
      <c r="MEW970" s="80"/>
      <c r="MEX970" s="80"/>
      <c r="MEY970" s="80"/>
      <c r="MEZ970" s="80"/>
      <c r="MFA970" s="80"/>
      <c r="MFB970" s="80"/>
      <c r="MFC970" s="80"/>
      <c r="MFD970" s="80"/>
      <c r="MFE970" s="80"/>
      <c r="MFF970" s="80"/>
      <c r="MFG970" s="80"/>
      <c r="MFH970" s="80"/>
      <c r="MFI970" s="80"/>
      <c r="MFJ970" s="80"/>
      <c r="MFK970" s="80"/>
      <c r="MFL970" s="80"/>
      <c r="MFM970" s="80"/>
      <c r="MFN970" s="80"/>
      <c r="MFO970" s="80"/>
      <c r="MFP970" s="80"/>
      <c r="MFQ970" s="80"/>
      <c r="MFR970" s="80"/>
      <c r="MFS970" s="80"/>
      <c r="MFT970" s="80"/>
      <c r="MFU970" s="80"/>
      <c r="MFV970" s="80"/>
      <c r="MFW970" s="80"/>
      <c r="MFX970" s="80"/>
      <c r="MFY970" s="80"/>
      <c r="MFZ970" s="80"/>
      <c r="MGA970" s="80"/>
      <c r="MGB970" s="80"/>
      <c r="MGC970" s="80"/>
      <c r="MGD970" s="80"/>
      <c r="MGE970" s="80"/>
      <c r="MGF970" s="80"/>
      <c r="MGG970" s="80"/>
      <c r="MGH970" s="80"/>
      <c r="MGI970" s="80"/>
      <c r="MGJ970" s="80"/>
      <c r="MGK970" s="80"/>
      <c r="MGL970" s="80"/>
      <c r="MGM970" s="80"/>
      <c r="MGN970" s="80"/>
      <c r="MGO970" s="80"/>
      <c r="MGP970" s="80"/>
      <c r="MGQ970" s="80"/>
      <c r="MGR970" s="80"/>
      <c r="MGS970" s="80"/>
      <c r="MGT970" s="80"/>
      <c r="MGU970" s="80"/>
      <c r="MGV970" s="80"/>
      <c r="MGW970" s="80"/>
      <c r="MGX970" s="80"/>
      <c r="MGY970" s="80"/>
      <c r="MGZ970" s="80"/>
      <c r="MHA970" s="80"/>
      <c r="MHB970" s="80"/>
      <c r="MHC970" s="80"/>
      <c r="MHD970" s="80"/>
      <c r="MHE970" s="80"/>
      <c r="MHF970" s="80"/>
      <c r="MHG970" s="80"/>
      <c r="MHH970" s="80"/>
      <c r="MHI970" s="80"/>
      <c r="MHJ970" s="80"/>
      <c r="MHK970" s="80"/>
      <c r="MHL970" s="80"/>
      <c r="MHM970" s="80"/>
      <c r="MHN970" s="80"/>
      <c r="MHO970" s="80"/>
      <c r="MHP970" s="80"/>
      <c r="MHQ970" s="80"/>
      <c r="MHR970" s="80"/>
      <c r="MHS970" s="80"/>
      <c r="MHT970" s="80"/>
      <c r="MHU970" s="80"/>
      <c r="MHV970" s="80"/>
      <c r="MHW970" s="80"/>
      <c r="MHX970" s="80"/>
      <c r="MHY970" s="80"/>
      <c r="MHZ970" s="80"/>
      <c r="MIA970" s="80"/>
      <c r="MIB970" s="80"/>
      <c r="MIC970" s="80"/>
      <c r="MID970" s="80"/>
      <c r="MIE970" s="80"/>
      <c r="MIF970" s="80"/>
      <c r="MIG970" s="80"/>
      <c r="MIH970" s="80"/>
      <c r="MII970" s="80"/>
      <c r="MIJ970" s="80"/>
      <c r="MIK970" s="80"/>
      <c r="MIL970" s="80"/>
      <c r="MIM970" s="80"/>
      <c r="MIN970" s="80"/>
      <c r="MIO970" s="80"/>
      <c r="MIP970" s="80"/>
      <c r="MIQ970" s="80"/>
      <c r="MIR970" s="80"/>
      <c r="MIS970" s="80"/>
      <c r="MIT970" s="80"/>
      <c r="MIU970" s="80"/>
      <c r="MIV970" s="80"/>
      <c r="MIW970" s="80"/>
      <c r="MIX970" s="80"/>
      <c r="MIY970" s="80"/>
      <c r="MIZ970" s="80"/>
      <c r="MJA970" s="80"/>
      <c r="MJB970" s="80"/>
      <c r="MJC970" s="80"/>
      <c r="MJD970" s="80"/>
      <c r="MJE970" s="80"/>
      <c r="MJF970" s="80"/>
      <c r="MJG970" s="80"/>
      <c r="MJH970" s="80"/>
      <c r="MJI970" s="80"/>
      <c r="MJJ970" s="80"/>
      <c r="MJK970" s="80"/>
      <c r="MJL970" s="80"/>
      <c r="MJM970" s="80"/>
      <c r="MJN970" s="80"/>
      <c r="MJO970" s="80"/>
      <c r="MJP970" s="80"/>
      <c r="MJQ970" s="80"/>
      <c r="MJR970" s="80"/>
      <c r="MJS970" s="80"/>
      <c r="MJT970" s="80"/>
      <c r="MJU970" s="80"/>
      <c r="MJV970" s="80"/>
      <c r="MJW970" s="80"/>
      <c r="MJX970" s="80"/>
      <c r="MJY970" s="80"/>
      <c r="MJZ970" s="80"/>
      <c r="MKA970" s="80"/>
      <c r="MKB970" s="80"/>
      <c r="MKC970" s="80"/>
      <c r="MKD970" s="80"/>
      <c r="MKE970" s="80"/>
      <c r="MKF970" s="80"/>
      <c r="MKG970" s="80"/>
      <c r="MKH970" s="80"/>
      <c r="MKI970" s="80"/>
      <c r="MKJ970" s="80"/>
      <c r="MKK970" s="80"/>
      <c r="MKL970" s="80"/>
      <c r="MKM970" s="80"/>
      <c r="MKN970" s="80"/>
      <c r="MKO970" s="80"/>
      <c r="MKP970" s="80"/>
      <c r="MKQ970" s="80"/>
      <c r="MKR970" s="80"/>
      <c r="MKS970" s="80"/>
      <c r="MKT970" s="80"/>
      <c r="MKU970" s="80"/>
      <c r="MKV970" s="80"/>
      <c r="MKW970" s="80"/>
      <c r="MKX970" s="80"/>
      <c r="MKY970" s="80"/>
      <c r="MKZ970" s="80"/>
      <c r="MLA970" s="80"/>
      <c r="MLB970" s="80"/>
      <c r="MLC970" s="80"/>
      <c r="MLD970" s="80"/>
      <c r="MLE970" s="80"/>
      <c r="MLF970" s="80"/>
      <c r="MLG970" s="80"/>
      <c r="MLH970" s="80"/>
      <c r="MLI970" s="80"/>
      <c r="MLJ970" s="80"/>
      <c r="MLK970" s="80"/>
      <c r="MLL970" s="80"/>
      <c r="MLM970" s="80"/>
      <c r="MLN970" s="80"/>
      <c r="MLO970" s="80"/>
      <c r="MLP970" s="80"/>
      <c r="MLQ970" s="80"/>
      <c r="MLR970" s="80"/>
      <c r="MLS970" s="80"/>
      <c r="MLT970" s="80"/>
      <c r="MLU970" s="80"/>
      <c r="MLV970" s="80"/>
      <c r="MLW970" s="80"/>
      <c r="MLX970" s="80"/>
      <c r="MLY970" s="80"/>
      <c r="MLZ970" s="80"/>
      <c r="MMA970" s="80"/>
      <c r="MMB970" s="80"/>
      <c r="MMC970" s="80"/>
      <c r="MMD970" s="80"/>
      <c r="MME970" s="80"/>
      <c r="MMF970" s="80"/>
      <c r="MMG970" s="80"/>
      <c r="MMH970" s="80"/>
      <c r="MMI970" s="80"/>
      <c r="MMJ970" s="80"/>
      <c r="MMK970" s="80"/>
      <c r="MML970" s="80"/>
      <c r="MMM970" s="80"/>
      <c r="MMN970" s="80"/>
      <c r="MMO970" s="80"/>
      <c r="MMP970" s="80"/>
      <c r="MMQ970" s="80"/>
      <c r="MMR970" s="80"/>
      <c r="MMS970" s="80"/>
      <c r="MMT970" s="80"/>
      <c r="MMU970" s="80"/>
      <c r="MMV970" s="80"/>
      <c r="MMW970" s="80"/>
      <c r="MMX970" s="80"/>
      <c r="MMY970" s="80"/>
      <c r="MMZ970" s="80"/>
      <c r="MNA970" s="80"/>
      <c r="MNB970" s="80"/>
      <c r="MNC970" s="80"/>
      <c r="MND970" s="80"/>
      <c r="MNE970" s="80"/>
      <c r="MNF970" s="80"/>
      <c r="MNG970" s="80"/>
      <c r="MNH970" s="80"/>
      <c r="MNI970" s="80"/>
      <c r="MNJ970" s="80"/>
      <c r="MNK970" s="80"/>
      <c r="MNL970" s="80"/>
      <c r="MNM970" s="80"/>
      <c r="MNN970" s="80"/>
      <c r="MNO970" s="80"/>
      <c r="MNP970" s="80"/>
      <c r="MNQ970" s="80"/>
      <c r="MNR970" s="80"/>
      <c r="MNS970" s="80"/>
      <c r="MNT970" s="80"/>
      <c r="MNU970" s="80"/>
      <c r="MNV970" s="80"/>
      <c r="MNW970" s="80"/>
      <c r="MNX970" s="80"/>
      <c r="MNY970" s="80"/>
      <c r="MNZ970" s="80"/>
      <c r="MOA970" s="80"/>
      <c r="MOB970" s="80"/>
      <c r="MOC970" s="80"/>
      <c r="MOD970" s="80"/>
      <c r="MOE970" s="80"/>
      <c r="MOF970" s="80"/>
      <c r="MOG970" s="80"/>
      <c r="MOH970" s="80"/>
      <c r="MOI970" s="80"/>
      <c r="MOJ970" s="80"/>
      <c r="MOK970" s="80"/>
      <c r="MOL970" s="80"/>
      <c r="MOM970" s="80"/>
      <c r="MON970" s="80"/>
      <c r="MOO970" s="80"/>
      <c r="MOP970" s="80"/>
      <c r="MOQ970" s="80"/>
      <c r="MOR970" s="80"/>
      <c r="MOS970" s="80"/>
      <c r="MOT970" s="80"/>
      <c r="MOU970" s="80"/>
      <c r="MOV970" s="80"/>
      <c r="MOW970" s="80"/>
      <c r="MOX970" s="80"/>
      <c r="MOY970" s="80"/>
      <c r="MOZ970" s="80"/>
      <c r="MPA970" s="80"/>
      <c r="MPB970" s="80"/>
      <c r="MPC970" s="80"/>
      <c r="MPD970" s="80"/>
      <c r="MPE970" s="80"/>
      <c r="MPF970" s="80"/>
      <c r="MPG970" s="80"/>
      <c r="MPH970" s="80"/>
      <c r="MPI970" s="80"/>
      <c r="MPJ970" s="80"/>
      <c r="MPK970" s="80"/>
      <c r="MPL970" s="80"/>
      <c r="MPM970" s="80"/>
      <c r="MPN970" s="80"/>
      <c r="MPO970" s="80"/>
      <c r="MPP970" s="80"/>
      <c r="MPQ970" s="80"/>
      <c r="MPR970" s="80"/>
      <c r="MPS970" s="80"/>
      <c r="MPT970" s="80"/>
      <c r="MPU970" s="80"/>
      <c r="MPV970" s="80"/>
      <c r="MPW970" s="80"/>
      <c r="MPX970" s="80"/>
      <c r="MPY970" s="80"/>
      <c r="MPZ970" s="80"/>
      <c r="MQA970" s="80"/>
      <c r="MQB970" s="80"/>
      <c r="MQC970" s="80"/>
      <c r="MQD970" s="80"/>
      <c r="MQE970" s="80"/>
      <c r="MQF970" s="80"/>
      <c r="MQG970" s="80"/>
      <c r="MQH970" s="80"/>
      <c r="MQI970" s="80"/>
      <c r="MQJ970" s="80"/>
      <c r="MQK970" s="80"/>
      <c r="MQL970" s="80"/>
      <c r="MQM970" s="80"/>
      <c r="MQN970" s="80"/>
      <c r="MQO970" s="80"/>
      <c r="MQP970" s="80"/>
      <c r="MQQ970" s="80"/>
      <c r="MQR970" s="80"/>
      <c r="MQS970" s="80"/>
      <c r="MQT970" s="80"/>
      <c r="MQU970" s="80"/>
      <c r="MQV970" s="80"/>
      <c r="MQW970" s="80"/>
      <c r="MQX970" s="80"/>
      <c r="MQY970" s="80"/>
      <c r="MQZ970" s="80"/>
      <c r="MRA970" s="80"/>
      <c r="MRB970" s="80"/>
      <c r="MRC970" s="80"/>
      <c r="MRD970" s="80"/>
      <c r="MRE970" s="80"/>
      <c r="MRF970" s="80"/>
      <c r="MRG970" s="80"/>
      <c r="MRH970" s="80"/>
      <c r="MRI970" s="80"/>
      <c r="MRJ970" s="80"/>
      <c r="MRK970" s="80"/>
      <c r="MRL970" s="80"/>
      <c r="MRM970" s="80"/>
      <c r="MRN970" s="80"/>
      <c r="MRO970" s="80"/>
      <c r="MRP970" s="80"/>
      <c r="MRQ970" s="80"/>
      <c r="MRR970" s="80"/>
      <c r="MRS970" s="80"/>
      <c r="MRT970" s="80"/>
      <c r="MRU970" s="80"/>
      <c r="MRV970" s="80"/>
      <c r="MRW970" s="80"/>
      <c r="MRX970" s="80"/>
      <c r="MRY970" s="80"/>
      <c r="MRZ970" s="80"/>
      <c r="MSA970" s="80"/>
      <c r="MSB970" s="80"/>
      <c r="MSC970" s="80"/>
      <c r="MSD970" s="80"/>
      <c r="MSE970" s="80"/>
      <c r="MSF970" s="80"/>
      <c r="MSG970" s="80"/>
      <c r="MSH970" s="80"/>
      <c r="MSI970" s="80"/>
      <c r="MSJ970" s="80"/>
      <c r="MSK970" s="80"/>
      <c r="MSL970" s="80"/>
      <c r="MSM970" s="80"/>
      <c r="MSN970" s="80"/>
      <c r="MSO970" s="80"/>
      <c r="MSP970" s="80"/>
      <c r="MSQ970" s="80"/>
      <c r="MSR970" s="80"/>
      <c r="MSS970" s="80"/>
      <c r="MST970" s="80"/>
      <c r="MSU970" s="80"/>
      <c r="MSV970" s="80"/>
      <c r="MSW970" s="80"/>
      <c r="MSX970" s="80"/>
      <c r="MSY970" s="80"/>
      <c r="MSZ970" s="80"/>
      <c r="MTA970" s="80"/>
      <c r="MTB970" s="80"/>
      <c r="MTC970" s="80"/>
      <c r="MTD970" s="80"/>
      <c r="MTE970" s="80"/>
      <c r="MTF970" s="80"/>
      <c r="MTG970" s="80"/>
      <c r="MTH970" s="80"/>
      <c r="MTI970" s="80"/>
      <c r="MTJ970" s="80"/>
      <c r="MTK970" s="80"/>
      <c r="MTL970" s="80"/>
      <c r="MTM970" s="80"/>
      <c r="MTN970" s="80"/>
      <c r="MTO970" s="80"/>
      <c r="MTP970" s="80"/>
      <c r="MTQ970" s="80"/>
      <c r="MTR970" s="80"/>
      <c r="MTS970" s="80"/>
      <c r="MTT970" s="80"/>
      <c r="MTU970" s="80"/>
      <c r="MTV970" s="80"/>
      <c r="MTW970" s="80"/>
      <c r="MTX970" s="80"/>
      <c r="MTY970" s="80"/>
      <c r="MTZ970" s="80"/>
      <c r="MUA970" s="80"/>
      <c r="MUB970" s="80"/>
      <c r="MUC970" s="80"/>
      <c r="MUD970" s="80"/>
      <c r="MUE970" s="80"/>
      <c r="MUF970" s="80"/>
      <c r="MUG970" s="80"/>
      <c r="MUH970" s="80"/>
      <c r="MUI970" s="80"/>
      <c r="MUJ970" s="80"/>
      <c r="MUK970" s="80"/>
      <c r="MUL970" s="80"/>
      <c r="MUM970" s="80"/>
      <c r="MUN970" s="80"/>
      <c r="MUO970" s="80"/>
      <c r="MUP970" s="80"/>
      <c r="MUQ970" s="80"/>
      <c r="MUR970" s="80"/>
      <c r="MUS970" s="80"/>
      <c r="MUT970" s="80"/>
      <c r="MUU970" s="80"/>
      <c r="MUV970" s="80"/>
      <c r="MUW970" s="80"/>
      <c r="MUX970" s="80"/>
      <c r="MUY970" s="80"/>
      <c r="MUZ970" s="80"/>
      <c r="MVA970" s="80"/>
      <c r="MVB970" s="80"/>
      <c r="MVC970" s="80"/>
      <c r="MVD970" s="80"/>
      <c r="MVE970" s="80"/>
      <c r="MVF970" s="80"/>
      <c r="MVG970" s="80"/>
      <c r="MVH970" s="80"/>
      <c r="MVI970" s="80"/>
      <c r="MVJ970" s="80"/>
      <c r="MVK970" s="80"/>
      <c r="MVL970" s="80"/>
      <c r="MVM970" s="80"/>
      <c r="MVN970" s="80"/>
      <c r="MVO970" s="80"/>
      <c r="MVP970" s="80"/>
      <c r="MVQ970" s="80"/>
      <c r="MVR970" s="80"/>
      <c r="MVS970" s="80"/>
      <c r="MVT970" s="80"/>
      <c r="MVU970" s="80"/>
      <c r="MVV970" s="80"/>
      <c r="MVW970" s="80"/>
      <c r="MVX970" s="80"/>
      <c r="MVY970" s="80"/>
      <c r="MVZ970" s="80"/>
      <c r="MWA970" s="80"/>
      <c r="MWB970" s="80"/>
      <c r="MWC970" s="80"/>
      <c r="MWD970" s="80"/>
      <c r="MWE970" s="80"/>
      <c r="MWF970" s="80"/>
      <c r="MWG970" s="80"/>
      <c r="MWH970" s="80"/>
      <c r="MWI970" s="80"/>
      <c r="MWJ970" s="80"/>
      <c r="MWK970" s="80"/>
      <c r="MWL970" s="80"/>
      <c r="MWM970" s="80"/>
      <c r="MWN970" s="80"/>
      <c r="MWO970" s="80"/>
      <c r="MWP970" s="80"/>
      <c r="MWQ970" s="80"/>
      <c r="MWR970" s="80"/>
      <c r="MWS970" s="80"/>
      <c r="MWT970" s="80"/>
      <c r="MWU970" s="80"/>
      <c r="MWV970" s="80"/>
      <c r="MWW970" s="80"/>
      <c r="MWX970" s="80"/>
      <c r="MWY970" s="80"/>
      <c r="MWZ970" s="80"/>
      <c r="MXA970" s="80"/>
      <c r="MXB970" s="80"/>
      <c r="MXC970" s="80"/>
      <c r="MXD970" s="80"/>
      <c r="MXE970" s="80"/>
      <c r="MXF970" s="80"/>
      <c r="MXG970" s="80"/>
      <c r="MXH970" s="80"/>
      <c r="MXI970" s="80"/>
      <c r="MXJ970" s="80"/>
      <c r="MXK970" s="80"/>
      <c r="MXL970" s="80"/>
      <c r="MXM970" s="80"/>
      <c r="MXN970" s="80"/>
      <c r="MXO970" s="80"/>
      <c r="MXP970" s="80"/>
      <c r="MXQ970" s="80"/>
      <c r="MXR970" s="80"/>
      <c r="MXS970" s="80"/>
      <c r="MXT970" s="80"/>
      <c r="MXU970" s="80"/>
      <c r="MXV970" s="80"/>
      <c r="MXW970" s="80"/>
      <c r="MXX970" s="80"/>
      <c r="MXY970" s="80"/>
      <c r="MXZ970" s="80"/>
      <c r="MYA970" s="80"/>
      <c r="MYB970" s="80"/>
      <c r="MYC970" s="80"/>
      <c r="MYD970" s="80"/>
      <c r="MYE970" s="80"/>
      <c r="MYF970" s="80"/>
      <c r="MYG970" s="80"/>
      <c r="MYH970" s="80"/>
      <c r="MYI970" s="80"/>
      <c r="MYJ970" s="80"/>
      <c r="MYK970" s="80"/>
      <c r="MYL970" s="80"/>
      <c r="MYM970" s="80"/>
      <c r="MYN970" s="80"/>
      <c r="MYO970" s="80"/>
      <c r="MYP970" s="80"/>
      <c r="MYQ970" s="80"/>
      <c r="MYR970" s="80"/>
      <c r="MYS970" s="80"/>
      <c r="MYT970" s="80"/>
      <c r="MYU970" s="80"/>
      <c r="MYV970" s="80"/>
      <c r="MYW970" s="80"/>
      <c r="MYX970" s="80"/>
      <c r="MYY970" s="80"/>
      <c r="MYZ970" s="80"/>
      <c r="MZA970" s="80"/>
      <c r="MZB970" s="80"/>
      <c r="MZC970" s="80"/>
      <c r="MZD970" s="80"/>
      <c r="MZE970" s="80"/>
      <c r="MZF970" s="80"/>
      <c r="MZG970" s="80"/>
      <c r="MZH970" s="80"/>
      <c r="MZI970" s="80"/>
      <c r="MZJ970" s="80"/>
      <c r="MZK970" s="80"/>
      <c r="MZL970" s="80"/>
      <c r="MZM970" s="80"/>
      <c r="MZN970" s="80"/>
      <c r="MZO970" s="80"/>
      <c r="MZP970" s="80"/>
      <c r="MZQ970" s="80"/>
      <c r="MZR970" s="80"/>
      <c r="MZS970" s="80"/>
      <c r="MZT970" s="80"/>
      <c r="MZU970" s="80"/>
      <c r="MZV970" s="80"/>
      <c r="MZW970" s="80"/>
      <c r="MZX970" s="80"/>
      <c r="MZY970" s="80"/>
      <c r="MZZ970" s="80"/>
      <c r="NAA970" s="80"/>
      <c r="NAB970" s="80"/>
      <c r="NAC970" s="80"/>
      <c r="NAD970" s="80"/>
      <c r="NAE970" s="80"/>
      <c r="NAF970" s="80"/>
      <c r="NAG970" s="80"/>
      <c r="NAH970" s="80"/>
      <c r="NAI970" s="80"/>
      <c r="NAJ970" s="80"/>
      <c r="NAK970" s="80"/>
      <c r="NAL970" s="80"/>
      <c r="NAM970" s="80"/>
      <c r="NAN970" s="80"/>
      <c r="NAO970" s="80"/>
      <c r="NAP970" s="80"/>
      <c r="NAQ970" s="80"/>
      <c r="NAR970" s="80"/>
      <c r="NAS970" s="80"/>
      <c r="NAT970" s="80"/>
      <c r="NAU970" s="80"/>
      <c r="NAV970" s="80"/>
      <c r="NAW970" s="80"/>
      <c r="NAX970" s="80"/>
      <c r="NAY970" s="80"/>
      <c r="NAZ970" s="80"/>
      <c r="NBA970" s="80"/>
      <c r="NBB970" s="80"/>
      <c r="NBC970" s="80"/>
      <c r="NBD970" s="80"/>
      <c r="NBE970" s="80"/>
      <c r="NBF970" s="80"/>
      <c r="NBG970" s="80"/>
      <c r="NBH970" s="80"/>
      <c r="NBI970" s="80"/>
      <c r="NBJ970" s="80"/>
      <c r="NBK970" s="80"/>
      <c r="NBL970" s="80"/>
      <c r="NBM970" s="80"/>
      <c r="NBN970" s="80"/>
      <c r="NBO970" s="80"/>
      <c r="NBP970" s="80"/>
      <c r="NBQ970" s="80"/>
      <c r="NBR970" s="80"/>
      <c r="NBS970" s="80"/>
      <c r="NBT970" s="80"/>
      <c r="NBU970" s="80"/>
      <c r="NBV970" s="80"/>
      <c r="NBW970" s="80"/>
      <c r="NBX970" s="80"/>
      <c r="NBY970" s="80"/>
      <c r="NBZ970" s="80"/>
      <c r="NCA970" s="80"/>
      <c r="NCB970" s="80"/>
      <c r="NCC970" s="80"/>
      <c r="NCD970" s="80"/>
      <c r="NCE970" s="80"/>
      <c r="NCF970" s="80"/>
      <c r="NCG970" s="80"/>
      <c r="NCH970" s="80"/>
      <c r="NCI970" s="80"/>
      <c r="NCJ970" s="80"/>
      <c r="NCK970" s="80"/>
      <c r="NCL970" s="80"/>
      <c r="NCM970" s="80"/>
      <c r="NCN970" s="80"/>
      <c r="NCO970" s="80"/>
      <c r="NCP970" s="80"/>
      <c r="NCQ970" s="80"/>
      <c r="NCR970" s="80"/>
      <c r="NCS970" s="80"/>
      <c r="NCT970" s="80"/>
      <c r="NCU970" s="80"/>
      <c r="NCV970" s="80"/>
      <c r="NCW970" s="80"/>
      <c r="NCX970" s="80"/>
      <c r="NCY970" s="80"/>
      <c r="NCZ970" s="80"/>
      <c r="NDA970" s="80"/>
      <c r="NDB970" s="80"/>
      <c r="NDC970" s="80"/>
      <c r="NDD970" s="80"/>
      <c r="NDE970" s="80"/>
      <c r="NDF970" s="80"/>
      <c r="NDG970" s="80"/>
      <c r="NDH970" s="80"/>
      <c r="NDI970" s="80"/>
      <c r="NDJ970" s="80"/>
      <c r="NDK970" s="80"/>
      <c r="NDL970" s="80"/>
      <c r="NDM970" s="80"/>
      <c r="NDN970" s="80"/>
      <c r="NDO970" s="80"/>
      <c r="NDP970" s="80"/>
      <c r="NDQ970" s="80"/>
      <c r="NDR970" s="80"/>
      <c r="NDS970" s="80"/>
      <c r="NDT970" s="80"/>
      <c r="NDU970" s="80"/>
      <c r="NDV970" s="80"/>
      <c r="NDW970" s="80"/>
      <c r="NDX970" s="80"/>
      <c r="NDY970" s="80"/>
      <c r="NDZ970" s="80"/>
      <c r="NEA970" s="80"/>
      <c r="NEB970" s="80"/>
      <c r="NEC970" s="80"/>
      <c r="NED970" s="80"/>
      <c r="NEE970" s="80"/>
      <c r="NEF970" s="80"/>
      <c r="NEG970" s="80"/>
      <c r="NEH970" s="80"/>
      <c r="NEI970" s="80"/>
      <c r="NEJ970" s="80"/>
      <c r="NEK970" s="80"/>
      <c r="NEL970" s="80"/>
      <c r="NEM970" s="80"/>
      <c r="NEN970" s="80"/>
      <c r="NEO970" s="80"/>
      <c r="NEP970" s="80"/>
      <c r="NEQ970" s="80"/>
      <c r="NER970" s="80"/>
      <c r="NES970" s="80"/>
      <c r="NET970" s="80"/>
      <c r="NEU970" s="80"/>
      <c r="NEV970" s="80"/>
      <c r="NEW970" s="80"/>
      <c r="NEX970" s="80"/>
      <c r="NEY970" s="80"/>
      <c r="NEZ970" s="80"/>
      <c r="NFA970" s="80"/>
      <c r="NFB970" s="80"/>
      <c r="NFC970" s="80"/>
      <c r="NFD970" s="80"/>
      <c r="NFE970" s="80"/>
      <c r="NFF970" s="80"/>
      <c r="NFG970" s="80"/>
      <c r="NFH970" s="80"/>
      <c r="NFI970" s="80"/>
      <c r="NFJ970" s="80"/>
      <c r="NFK970" s="80"/>
      <c r="NFL970" s="80"/>
      <c r="NFM970" s="80"/>
      <c r="NFN970" s="80"/>
      <c r="NFO970" s="80"/>
      <c r="NFP970" s="80"/>
      <c r="NFQ970" s="80"/>
      <c r="NFR970" s="80"/>
      <c r="NFS970" s="80"/>
      <c r="NFT970" s="80"/>
      <c r="NFU970" s="80"/>
      <c r="NFV970" s="80"/>
      <c r="NFW970" s="80"/>
      <c r="NFX970" s="80"/>
      <c r="NFY970" s="80"/>
      <c r="NFZ970" s="80"/>
      <c r="NGA970" s="80"/>
      <c r="NGB970" s="80"/>
      <c r="NGC970" s="80"/>
      <c r="NGD970" s="80"/>
      <c r="NGE970" s="80"/>
      <c r="NGF970" s="80"/>
      <c r="NGG970" s="80"/>
      <c r="NGH970" s="80"/>
      <c r="NGI970" s="80"/>
      <c r="NGJ970" s="80"/>
      <c r="NGK970" s="80"/>
      <c r="NGL970" s="80"/>
      <c r="NGM970" s="80"/>
      <c r="NGN970" s="80"/>
      <c r="NGO970" s="80"/>
      <c r="NGP970" s="80"/>
      <c r="NGQ970" s="80"/>
      <c r="NGR970" s="80"/>
      <c r="NGS970" s="80"/>
      <c r="NGT970" s="80"/>
      <c r="NGU970" s="80"/>
      <c r="NGV970" s="80"/>
      <c r="NGW970" s="80"/>
      <c r="NGX970" s="80"/>
      <c r="NGY970" s="80"/>
      <c r="NGZ970" s="80"/>
      <c r="NHA970" s="80"/>
      <c r="NHB970" s="80"/>
      <c r="NHC970" s="80"/>
      <c r="NHD970" s="80"/>
      <c r="NHE970" s="80"/>
      <c r="NHF970" s="80"/>
      <c r="NHG970" s="80"/>
      <c r="NHH970" s="80"/>
      <c r="NHI970" s="80"/>
      <c r="NHJ970" s="80"/>
      <c r="NHK970" s="80"/>
      <c r="NHL970" s="80"/>
      <c r="NHM970" s="80"/>
      <c r="NHN970" s="80"/>
      <c r="NHO970" s="80"/>
      <c r="NHP970" s="80"/>
      <c r="NHQ970" s="80"/>
      <c r="NHR970" s="80"/>
      <c r="NHS970" s="80"/>
      <c r="NHT970" s="80"/>
      <c r="NHU970" s="80"/>
      <c r="NHV970" s="80"/>
      <c r="NHW970" s="80"/>
      <c r="NHX970" s="80"/>
      <c r="NHY970" s="80"/>
      <c r="NHZ970" s="80"/>
      <c r="NIA970" s="80"/>
      <c r="NIB970" s="80"/>
      <c r="NIC970" s="80"/>
      <c r="NID970" s="80"/>
      <c r="NIE970" s="80"/>
      <c r="NIF970" s="80"/>
      <c r="NIG970" s="80"/>
      <c r="NIH970" s="80"/>
      <c r="NII970" s="80"/>
      <c r="NIJ970" s="80"/>
      <c r="NIK970" s="80"/>
      <c r="NIL970" s="80"/>
      <c r="NIM970" s="80"/>
      <c r="NIN970" s="80"/>
      <c r="NIO970" s="80"/>
      <c r="NIP970" s="80"/>
      <c r="NIQ970" s="80"/>
      <c r="NIR970" s="80"/>
      <c r="NIS970" s="80"/>
      <c r="NIT970" s="80"/>
      <c r="NIU970" s="80"/>
      <c r="NIV970" s="80"/>
      <c r="NIW970" s="80"/>
      <c r="NIX970" s="80"/>
      <c r="NIY970" s="80"/>
      <c r="NIZ970" s="80"/>
      <c r="NJA970" s="80"/>
      <c r="NJB970" s="80"/>
      <c r="NJC970" s="80"/>
      <c r="NJD970" s="80"/>
      <c r="NJE970" s="80"/>
      <c r="NJF970" s="80"/>
      <c r="NJG970" s="80"/>
      <c r="NJH970" s="80"/>
      <c r="NJI970" s="80"/>
      <c r="NJJ970" s="80"/>
      <c r="NJK970" s="80"/>
      <c r="NJL970" s="80"/>
      <c r="NJM970" s="80"/>
      <c r="NJN970" s="80"/>
      <c r="NJO970" s="80"/>
      <c r="NJP970" s="80"/>
      <c r="NJQ970" s="80"/>
      <c r="NJR970" s="80"/>
      <c r="NJS970" s="80"/>
      <c r="NJT970" s="80"/>
      <c r="NJU970" s="80"/>
      <c r="NJV970" s="80"/>
      <c r="NJW970" s="80"/>
      <c r="NJX970" s="80"/>
      <c r="NJY970" s="80"/>
      <c r="NJZ970" s="80"/>
      <c r="NKA970" s="80"/>
      <c r="NKB970" s="80"/>
      <c r="NKC970" s="80"/>
      <c r="NKD970" s="80"/>
      <c r="NKE970" s="80"/>
      <c r="NKF970" s="80"/>
      <c r="NKG970" s="80"/>
      <c r="NKH970" s="80"/>
      <c r="NKI970" s="80"/>
      <c r="NKJ970" s="80"/>
      <c r="NKK970" s="80"/>
      <c r="NKL970" s="80"/>
      <c r="NKM970" s="80"/>
      <c r="NKN970" s="80"/>
      <c r="NKO970" s="80"/>
      <c r="NKP970" s="80"/>
      <c r="NKQ970" s="80"/>
      <c r="NKR970" s="80"/>
      <c r="NKS970" s="80"/>
      <c r="NKT970" s="80"/>
      <c r="NKU970" s="80"/>
      <c r="NKV970" s="80"/>
      <c r="NKW970" s="80"/>
      <c r="NKX970" s="80"/>
      <c r="NKY970" s="80"/>
      <c r="NKZ970" s="80"/>
      <c r="NLA970" s="80"/>
      <c r="NLB970" s="80"/>
      <c r="NLC970" s="80"/>
      <c r="NLD970" s="80"/>
      <c r="NLE970" s="80"/>
      <c r="NLF970" s="80"/>
      <c r="NLG970" s="80"/>
      <c r="NLH970" s="80"/>
      <c r="NLI970" s="80"/>
      <c r="NLJ970" s="80"/>
      <c r="NLK970" s="80"/>
      <c r="NLL970" s="80"/>
      <c r="NLM970" s="80"/>
      <c r="NLN970" s="80"/>
      <c r="NLO970" s="80"/>
      <c r="NLP970" s="80"/>
      <c r="NLQ970" s="80"/>
      <c r="NLR970" s="80"/>
      <c r="NLS970" s="80"/>
      <c r="NLT970" s="80"/>
      <c r="NLU970" s="80"/>
      <c r="NLV970" s="80"/>
      <c r="NLW970" s="80"/>
      <c r="NLX970" s="80"/>
      <c r="NLY970" s="80"/>
      <c r="NLZ970" s="80"/>
      <c r="NMA970" s="80"/>
      <c r="NMB970" s="80"/>
      <c r="NMC970" s="80"/>
      <c r="NMD970" s="80"/>
      <c r="NME970" s="80"/>
      <c r="NMF970" s="80"/>
      <c r="NMG970" s="80"/>
      <c r="NMH970" s="80"/>
      <c r="NMI970" s="80"/>
      <c r="NMJ970" s="80"/>
      <c r="NMK970" s="80"/>
      <c r="NML970" s="80"/>
      <c r="NMM970" s="80"/>
      <c r="NMN970" s="80"/>
      <c r="NMO970" s="80"/>
      <c r="NMP970" s="80"/>
      <c r="NMQ970" s="80"/>
      <c r="NMR970" s="80"/>
      <c r="NMS970" s="80"/>
      <c r="NMT970" s="80"/>
      <c r="NMU970" s="80"/>
      <c r="NMV970" s="80"/>
      <c r="NMW970" s="80"/>
      <c r="NMX970" s="80"/>
      <c r="NMY970" s="80"/>
      <c r="NMZ970" s="80"/>
      <c r="NNA970" s="80"/>
      <c r="NNB970" s="80"/>
      <c r="NNC970" s="80"/>
      <c r="NND970" s="80"/>
      <c r="NNE970" s="80"/>
      <c r="NNF970" s="80"/>
      <c r="NNG970" s="80"/>
      <c r="NNH970" s="80"/>
      <c r="NNI970" s="80"/>
      <c r="NNJ970" s="80"/>
      <c r="NNK970" s="80"/>
      <c r="NNL970" s="80"/>
      <c r="NNM970" s="80"/>
      <c r="NNN970" s="80"/>
      <c r="NNO970" s="80"/>
      <c r="NNP970" s="80"/>
      <c r="NNQ970" s="80"/>
      <c r="NNR970" s="80"/>
      <c r="NNS970" s="80"/>
      <c r="NNT970" s="80"/>
      <c r="NNU970" s="80"/>
      <c r="NNV970" s="80"/>
      <c r="NNW970" s="80"/>
      <c r="NNX970" s="80"/>
      <c r="NNY970" s="80"/>
      <c r="NNZ970" s="80"/>
      <c r="NOA970" s="80"/>
      <c r="NOB970" s="80"/>
      <c r="NOC970" s="80"/>
      <c r="NOD970" s="80"/>
      <c r="NOE970" s="80"/>
      <c r="NOF970" s="80"/>
      <c r="NOG970" s="80"/>
      <c r="NOH970" s="80"/>
      <c r="NOI970" s="80"/>
      <c r="NOJ970" s="80"/>
      <c r="NOK970" s="80"/>
      <c r="NOL970" s="80"/>
      <c r="NOM970" s="80"/>
      <c r="NON970" s="80"/>
      <c r="NOO970" s="80"/>
      <c r="NOP970" s="80"/>
      <c r="NOQ970" s="80"/>
      <c r="NOR970" s="80"/>
      <c r="NOS970" s="80"/>
      <c r="NOT970" s="80"/>
      <c r="NOU970" s="80"/>
      <c r="NOV970" s="80"/>
      <c r="NOW970" s="80"/>
      <c r="NOX970" s="80"/>
      <c r="NOY970" s="80"/>
      <c r="NOZ970" s="80"/>
      <c r="NPA970" s="80"/>
      <c r="NPB970" s="80"/>
      <c r="NPC970" s="80"/>
      <c r="NPD970" s="80"/>
      <c r="NPE970" s="80"/>
      <c r="NPF970" s="80"/>
      <c r="NPG970" s="80"/>
      <c r="NPH970" s="80"/>
      <c r="NPI970" s="80"/>
      <c r="NPJ970" s="80"/>
      <c r="NPK970" s="80"/>
      <c r="NPL970" s="80"/>
      <c r="NPM970" s="80"/>
      <c r="NPN970" s="80"/>
      <c r="NPO970" s="80"/>
      <c r="NPP970" s="80"/>
      <c r="NPQ970" s="80"/>
      <c r="NPR970" s="80"/>
      <c r="NPS970" s="80"/>
      <c r="NPT970" s="80"/>
      <c r="NPU970" s="80"/>
      <c r="NPV970" s="80"/>
      <c r="NPW970" s="80"/>
      <c r="NPX970" s="80"/>
      <c r="NPY970" s="80"/>
      <c r="NPZ970" s="80"/>
      <c r="NQA970" s="80"/>
      <c r="NQB970" s="80"/>
      <c r="NQC970" s="80"/>
      <c r="NQD970" s="80"/>
      <c r="NQE970" s="80"/>
      <c r="NQF970" s="80"/>
      <c r="NQG970" s="80"/>
      <c r="NQH970" s="80"/>
      <c r="NQI970" s="80"/>
      <c r="NQJ970" s="80"/>
      <c r="NQK970" s="80"/>
      <c r="NQL970" s="80"/>
      <c r="NQM970" s="80"/>
      <c r="NQN970" s="80"/>
      <c r="NQO970" s="80"/>
      <c r="NQP970" s="80"/>
      <c r="NQQ970" s="80"/>
      <c r="NQR970" s="80"/>
      <c r="NQS970" s="80"/>
      <c r="NQT970" s="80"/>
      <c r="NQU970" s="80"/>
      <c r="NQV970" s="80"/>
      <c r="NQW970" s="80"/>
      <c r="NQX970" s="80"/>
      <c r="NQY970" s="80"/>
      <c r="NQZ970" s="80"/>
      <c r="NRA970" s="80"/>
      <c r="NRB970" s="80"/>
      <c r="NRC970" s="80"/>
      <c r="NRD970" s="80"/>
      <c r="NRE970" s="80"/>
      <c r="NRF970" s="80"/>
      <c r="NRG970" s="80"/>
      <c r="NRH970" s="80"/>
      <c r="NRI970" s="80"/>
      <c r="NRJ970" s="80"/>
      <c r="NRK970" s="80"/>
      <c r="NRL970" s="80"/>
      <c r="NRM970" s="80"/>
      <c r="NRN970" s="80"/>
      <c r="NRO970" s="80"/>
      <c r="NRP970" s="80"/>
      <c r="NRQ970" s="80"/>
      <c r="NRR970" s="80"/>
      <c r="NRS970" s="80"/>
      <c r="NRT970" s="80"/>
      <c r="NRU970" s="80"/>
      <c r="NRV970" s="80"/>
      <c r="NRW970" s="80"/>
      <c r="NRX970" s="80"/>
      <c r="NRY970" s="80"/>
      <c r="NRZ970" s="80"/>
      <c r="NSA970" s="80"/>
      <c r="NSB970" s="80"/>
      <c r="NSC970" s="80"/>
      <c r="NSD970" s="80"/>
      <c r="NSE970" s="80"/>
      <c r="NSF970" s="80"/>
      <c r="NSG970" s="80"/>
      <c r="NSH970" s="80"/>
      <c r="NSI970" s="80"/>
      <c r="NSJ970" s="80"/>
      <c r="NSK970" s="80"/>
      <c r="NSL970" s="80"/>
      <c r="NSM970" s="80"/>
      <c r="NSN970" s="80"/>
      <c r="NSO970" s="80"/>
      <c r="NSP970" s="80"/>
      <c r="NSQ970" s="80"/>
      <c r="NSR970" s="80"/>
      <c r="NSS970" s="80"/>
      <c r="NST970" s="80"/>
      <c r="NSU970" s="80"/>
      <c r="NSV970" s="80"/>
      <c r="NSW970" s="80"/>
      <c r="NSX970" s="80"/>
      <c r="NSY970" s="80"/>
      <c r="NSZ970" s="80"/>
      <c r="NTA970" s="80"/>
      <c r="NTB970" s="80"/>
      <c r="NTC970" s="80"/>
      <c r="NTD970" s="80"/>
      <c r="NTE970" s="80"/>
      <c r="NTF970" s="80"/>
      <c r="NTG970" s="80"/>
      <c r="NTH970" s="80"/>
      <c r="NTI970" s="80"/>
      <c r="NTJ970" s="80"/>
      <c r="NTK970" s="80"/>
      <c r="NTL970" s="80"/>
      <c r="NTM970" s="80"/>
      <c r="NTN970" s="80"/>
      <c r="NTO970" s="80"/>
      <c r="NTP970" s="80"/>
      <c r="NTQ970" s="80"/>
      <c r="NTR970" s="80"/>
      <c r="NTS970" s="80"/>
      <c r="NTT970" s="80"/>
      <c r="NTU970" s="80"/>
      <c r="NTV970" s="80"/>
      <c r="NTW970" s="80"/>
      <c r="NTX970" s="80"/>
      <c r="NTY970" s="80"/>
      <c r="NTZ970" s="80"/>
      <c r="NUA970" s="80"/>
      <c r="NUB970" s="80"/>
      <c r="NUC970" s="80"/>
      <c r="NUD970" s="80"/>
      <c r="NUE970" s="80"/>
      <c r="NUF970" s="80"/>
      <c r="NUG970" s="80"/>
      <c r="NUH970" s="80"/>
      <c r="NUI970" s="80"/>
      <c r="NUJ970" s="80"/>
      <c r="NUK970" s="80"/>
      <c r="NUL970" s="80"/>
      <c r="NUM970" s="80"/>
      <c r="NUN970" s="80"/>
      <c r="NUO970" s="80"/>
      <c r="NUP970" s="80"/>
      <c r="NUQ970" s="80"/>
      <c r="NUR970" s="80"/>
      <c r="NUS970" s="80"/>
      <c r="NUT970" s="80"/>
      <c r="NUU970" s="80"/>
      <c r="NUV970" s="80"/>
      <c r="NUW970" s="80"/>
      <c r="NUX970" s="80"/>
      <c r="NUY970" s="80"/>
      <c r="NUZ970" s="80"/>
      <c r="NVA970" s="80"/>
      <c r="NVB970" s="80"/>
      <c r="NVC970" s="80"/>
      <c r="NVD970" s="80"/>
      <c r="NVE970" s="80"/>
      <c r="NVF970" s="80"/>
      <c r="NVG970" s="80"/>
      <c r="NVH970" s="80"/>
      <c r="NVI970" s="80"/>
      <c r="NVJ970" s="80"/>
      <c r="NVK970" s="80"/>
      <c r="NVL970" s="80"/>
      <c r="NVM970" s="80"/>
      <c r="NVN970" s="80"/>
      <c r="NVO970" s="80"/>
      <c r="NVP970" s="80"/>
      <c r="NVQ970" s="80"/>
      <c r="NVR970" s="80"/>
      <c r="NVS970" s="80"/>
      <c r="NVT970" s="80"/>
      <c r="NVU970" s="80"/>
      <c r="NVV970" s="80"/>
      <c r="NVW970" s="80"/>
      <c r="NVX970" s="80"/>
      <c r="NVY970" s="80"/>
      <c r="NVZ970" s="80"/>
      <c r="NWA970" s="80"/>
      <c r="NWB970" s="80"/>
      <c r="NWC970" s="80"/>
      <c r="NWD970" s="80"/>
      <c r="NWE970" s="80"/>
      <c r="NWF970" s="80"/>
      <c r="NWG970" s="80"/>
      <c r="NWH970" s="80"/>
      <c r="NWI970" s="80"/>
      <c r="NWJ970" s="80"/>
      <c r="NWK970" s="80"/>
      <c r="NWL970" s="80"/>
      <c r="NWM970" s="80"/>
      <c r="NWN970" s="80"/>
      <c r="NWO970" s="80"/>
      <c r="NWP970" s="80"/>
      <c r="NWQ970" s="80"/>
      <c r="NWR970" s="80"/>
      <c r="NWS970" s="80"/>
      <c r="NWT970" s="80"/>
      <c r="NWU970" s="80"/>
      <c r="NWV970" s="80"/>
      <c r="NWW970" s="80"/>
      <c r="NWX970" s="80"/>
      <c r="NWY970" s="80"/>
      <c r="NWZ970" s="80"/>
      <c r="NXA970" s="80"/>
      <c r="NXB970" s="80"/>
      <c r="NXC970" s="80"/>
      <c r="NXD970" s="80"/>
      <c r="NXE970" s="80"/>
      <c r="NXF970" s="80"/>
      <c r="NXG970" s="80"/>
      <c r="NXH970" s="80"/>
      <c r="NXI970" s="80"/>
      <c r="NXJ970" s="80"/>
      <c r="NXK970" s="80"/>
      <c r="NXL970" s="80"/>
      <c r="NXM970" s="80"/>
      <c r="NXN970" s="80"/>
      <c r="NXO970" s="80"/>
      <c r="NXP970" s="80"/>
      <c r="NXQ970" s="80"/>
      <c r="NXR970" s="80"/>
      <c r="NXS970" s="80"/>
      <c r="NXT970" s="80"/>
      <c r="NXU970" s="80"/>
      <c r="NXV970" s="80"/>
      <c r="NXW970" s="80"/>
      <c r="NXX970" s="80"/>
      <c r="NXY970" s="80"/>
      <c r="NXZ970" s="80"/>
      <c r="NYA970" s="80"/>
      <c r="NYB970" s="80"/>
      <c r="NYC970" s="80"/>
      <c r="NYD970" s="80"/>
      <c r="NYE970" s="80"/>
      <c r="NYF970" s="80"/>
      <c r="NYG970" s="80"/>
      <c r="NYH970" s="80"/>
      <c r="NYI970" s="80"/>
      <c r="NYJ970" s="80"/>
      <c r="NYK970" s="80"/>
      <c r="NYL970" s="80"/>
      <c r="NYM970" s="80"/>
      <c r="NYN970" s="80"/>
      <c r="NYO970" s="80"/>
      <c r="NYP970" s="80"/>
      <c r="NYQ970" s="80"/>
      <c r="NYR970" s="80"/>
      <c r="NYS970" s="80"/>
      <c r="NYT970" s="80"/>
      <c r="NYU970" s="80"/>
      <c r="NYV970" s="80"/>
      <c r="NYW970" s="80"/>
      <c r="NYX970" s="80"/>
      <c r="NYY970" s="80"/>
      <c r="NYZ970" s="80"/>
      <c r="NZA970" s="80"/>
      <c r="NZB970" s="80"/>
      <c r="NZC970" s="80"/>
      <c r="NZD970" s="80"/>
      <c r="NZE970" s="80"/>
      <c r="NZF970" s="80"/>
      <c r="NZG970" s="80"/>
      <c r="NZH970" s="80"/>
      <c r="NZI970" s="80"/>
      <c r="NZJ970" s="80"/>
      <c r="NZK970" s="80"/>
      <c r="NZL970" s="80"/>
      <c r="NZM970" s="80"/>
      <c r="NZN970" s="80"/>
      <c r="NZO970" s="80"/>
      <c r="NZP970" s="80"/>
      <c r="NZQ970" s="80"/>
      <c r="NZR970" s="80"/>
      <c r="NZS970" s="80"/>
      <c r="NZT970" s="80"/>
      <c r="NZU970" s="80"/>
      <c r="NZV970" s="80"/>
      <c r="NZW970" s="80"/>
      <c r="NZX970" s="80"/>
      <c r="NZY970" s="80"/>
      <c r="NZZ970" s="80"/>
      <c r="OAA970" s="80"/>
      <c r="OAB970" s="80"/>
      <c r="OAC970" s="80"/>
      <c r="OAD970" s="80"/>
      <c r="OAE970" s="80"/>
      <c r="OAF970" s="80"/>
      <c r="OAG970" s="80"/>
      <c r="OAH970" s="80"/>
      <c r="OAI970" s="80"/>
      <c r="OAJ970" s="80"/>
      <c r="OAK970" s="80"/>
      <c r="OAL970" s="80"/>
      <c r="OAM970" s="80"/>
      <c r="OAN970" s="80"/>
      <c r="OAO970" s="80"/>
      <c r="OAP970" s="80"/>
      <c r="OAQ970" s="80"/>
      <c r="OAR970" s="80"/>
      <c r="OAS970" s="80"/>
      <c r="OAT970" s="80"/>
      <c r="OAU970" s="80"/>
      <c r="OAV970" s="80"/>
      <c r="OAW970" s="80"/>
      <c r="OAX970" s="80"/>
      <c r="OAY970" s="80"/>
      <c r="OAZ970" s="80"/>
      <c r="OBA970" s="80"/>
      <c r="OBB970" s="80"/>
      <c r="OBC970" s="80"/>
      <c r="OBD970" s="80"/>
      <c r="OBE970" s="80"/>
      <c r="OBF970" s="80"/>
      <c r="OBG970" s="80"/>
      <c r="OBH970" s="80"/>
      <c r="OBI970" s="80"/>
      <c r="OBJ970" s="80"/>
      <c r="OBK970" s="80"/>
      <c r="OBL970" s="80"/>
      <c r="OBM970" s="80"/>
      <c r="OBN970" s="80"/>
      <c r="OBO970" s="80"/>
      <c r="OBP970" s="80"/>
      <c r="OBQ970" s="80"/>
      <c r="OBR970" s="80"/>
      <c r="OBS970" s="80"/>
      <c r="OBT970" s="80"/>
      <c r="OBU970" s="80"/>
      <c r="OBV970" s="80"/>
      <c r="OBW970" s="80"/>
      <c r="OBX970" s="80"/>
      <c r="OBY970" s="80"/>
      <c r="OBZ970" s="80"/>
      <c r="OCA970" s="80"/>
      <c r="OCB970" s="80"/>
      <c r="OCC970" s="80"/>
      <c r="OCD970" s="80"/>
      <c r="OCE970" s="80"/>
      <c r="OCF970" s="80"/>
      <c r="OCG970" s="80"/>
      <c r="OCH970" s="80"/>
      <c r="OCI970" s="80"/>
      <c r="OCJ970" s="80"/>
      <c r="OCK970" s="80"/>
      <c r="OCL970" s="80"/>
      <c r="OCM970" s="80"/>
      <c r="OCN970" s="80"/>
      <c r="OCO970" s="80"/>
      <c r="OCP970" s="80"/>
      <c r="OCQ970" s="80"/>
      <c r="OCR970" s="80"/>
      <c r="OCS970" s="80"/>
      <c r="OCT970" s="80"/>
      <c r="OCU970" s="80"/>
      <c r="OCV970" s="80"/>
      <c r="OCW970" s="80"/>
      <c r="OCX970" s="80"/>
      <c r="OCY970" s="80"/>
      <c r="OCZ970" s="80"/>
      <c r="ODA970" s="80"/>
      <c r="ODB970" s="80"/>
      <c r="ODC970" s="80"/>
      <c r="ODD970" s="80"/>
      <c r="ODE970" s="80"/>
      <c r="ODF970" s="80"/>
      <c r="ODG970" s="80"/>
      <c r="ODH970" s="80"/>
      <c r="ODI970" s="80"/>
      <c r="ODJ970" s="80"/>
      <c r="ODK970" s="80"/>
      <c r="ODL970" s="80"/>
      <c r="ODM970" s="80"/>
      <c r="ODN970" s="80"/>
      <c r="ODO970" s="80"/>
      <c r="ODP970" s="80"/>
      <c r="ODQ970" s="80"/>
      <c r="ODR970" s="80"/>
      <c r="ODS970" s="80"/>
      <c r="ODT970" s="80"/>
      <c r="ODU970" s="80"/>
      <c r="ODV970" s="80"/>
      <c r="ODW970" s="80"/>
      <c r="ODX970" s="80"/>
      <c r="ODY970" s="80"/>
      <c r="ODZ970" s="80"/>
      <c r="OEA970" s="80"/>
      <c r="OEB970" s="80"/>
      <c r="OEC970" s="80"/>
      <c r="OED970" s="80"/>
      <c r="OEE970" s="80"/>
      <c r="OEF970" s="80"/>
      <c r="OEG970" s="80"/>
      <c r="OEH970" s="80"/>
      <c r="OEI970" s="80"/>
      <c r="OEJ970" s="80"/>
      <c r="OEK970" s="80"/>
      <c r="OEL970" s="80"/>
      <c r="OEM970" s="80"/>
      <c r="OEN970" s="80"/>
      <c r="OEO970" s="80"/>
      <c r="OEP970" s="80"/>
      <c r="OEQ970" s="80"/>
      <c r="OER970" s="80"/>
      <c r="OES970" s="80"/>
      <c r="OET970" s="80"/>
      <c r="OEU970" s="80"/>
      <c r="OEV970" s="80"/>
      <c r="OEW970" s="80"/>
      <c r="OEX970" s="80"/>
      <c r="OEY970" s="80"/>
      <c r="OEZ970" s="80"/>
      <c r="OFA970" s="80"/>
      <c r="OFB970" s="80"/>
      <c r="OFC970" s="80"/>
      <c r="OFD970" s="80"/>
      <c r="OFE970" s="80"/>
      <c r="OFF970" s="80"/>
      <c r="OFG970" s="80"/>
      <c r="OFH970" s="80"/>
      <c r="OFI970" s="80"/>
      <c r="OFJ970" s="80"/>
      <c r="OFK970" s="80"/>
      <c r="OFL970" s="80"/>
      <c r="OFM970" s="80"/>
      <c r="OFN970" s="80"/>
      <c r="OFO970" s="80"/>
      <c r="OFP970" s="80"/>
      <c r="OFQ970" s="80"/>
      <c r="OFR970" s="80"/>
      <c r="OFS970" s="80"/>
      <c r="OFT970" s="80"/>
      <c r="OFU970" s="80"/>
      <c r="OFV970" s="80"/>
      <c r="OFW970" s="80"/>
      <c r="OFX970" s="80"/>
      <c r="OFY970" s="80"/>
      <c r="OFZ970" s="80"/>
      <c r="OGA970" s="80"/>
      <c r="OGB970" s="80"/>
      <c r="OGC970" s="80"/>
      <c r="OGD970" s="80"/>
      <c r="OGE970" s="80"/>
      <c r="OGF970" s="80"/>
      <c r="OGG970" s="80"/>
      <c r="OGH970" s="80"/>
      <c r="OGI970" s="80"/>
      <c r="OGJ970" s="80"/>
      <c r="OGK970" s="80"/>
      <c r="OGL970" s="80"/>
      <c r="OGM970" s="80"/>
      <c r="OGN970" s="80"/>
      <c r="OGO970" s="80"/>
      <c r="OGP970" s="80"/>
      <c r="OGQ970" s="80"/>
      <c r="OGR970" s="80"/>
      <c r="OGS970" s="80"/>
      <c r="OGT970" s="80"/>
      <c r="OGU970" s="80"/>
      <c r="OGV970" s="80"/>
      <c r="OGW970" s="80"/>
      <c r="OGX970" s="80"/>
      <c r="OGY970" s="80"/>
      <c r="OGZ970" s="80"/>
      <c r="OHA970" s="80"/>
      <c r="OHB970" s="80"/>
      <c r="OHC970" s="80"/>
      <c r="OHD970" s="80"/>
      <c r="OHE970" s="80"/>
      <c r="OHF970" s="80"/>
      <c r="OHG970" s="80"/>
      <c r="OHH970" s="80"/>
      <c r="OHI970" s="80"/>
      <c r="OHJ970" s="80"/>
      <c r="OHK970" s="80"/>
      <c r="OHL970" s="80"/>
      <c r="OHM970" s="80"/>
      <c r="OHN970" s="80"/>
      <c r="OHO970" s="80"/>
      <c r="OHP970" s="80"/>
      <c r="OHQ970" s="80"/>
      <c r="OHR970" s="80"/>
      <c r="OHS970" s="80"/>
      <c r="OHT970" s="80"/>
      <c r="OHU970" s="80"/>
      <c r="OHV970" s="80"/>
      <c r="OHW970" s="80"/>
      <c r="OHX970" s="80"/>
      <c r="OHY970" s="80"/>
      <c r="OHZ970" s="80"/>
      <c r="OIA970" s="80"/>
      <c r="OIB970" s="80"/>
      <c r="OIC970" s="80"/>
      <c r="OID970" s="80"/>
      <c r="OIE970" s="80"/>
      <c r="OIF970" s="80"/>
      <c r="OIG970" s="80"/>
      <c r="OIH970" s="80"/>
      <c r="OII970" s="80"/>
      <c r="OIJ970" s="80"/>
      <c r="OIK970" s="80"/>
      <c r="OIL970" s="80"/>
      <c r="OIM970" s="80"/>
      <c r="OIN970" s="80"/>
      <c r="OIO970" s="80"/>
      <c r="OIP970" s="80"/>
      <c r="OIQ970" s="80"/>
      <c r="OIR970" s="80"/>
      <c r="OIS970" s="80"/>
      <c r="OIT970" s="80"/>
      <c r="OIU970" s="80"/>
      <c r="OIV970" s="80"/>
      <c r="OIW970" s="80"/>
      <c r="OIX970" s="80"/>
      <c r="OIY970" s="80"/>
      <c r="OIZ970" s="80"/>
      <c r="OJA970" s="80"/>
      <c r="OJB970" s="80"/>
      <c r="OJC970" s="80"/>
      <c r="OJD970" s="80"/>
      <c r="OJE970" s="80"/>
      <c r="OJF970" s="80"/>
      <c r="OJG970" s="80"/>
      <c r="OJH970" s="80"/>
      <c r="OJI970" s="80"/>
      <c r="OJJ970" s="80"/>
      <c r="OJK970" s="80"/>
      <c r="OJL970" s="80"/>
      <c r="OJM970" s="80"/>
      <c r="OJN970" s="80"/>
      <c r="OJO970" s="80"/>
      <c r="OJP970" s="80"/>
      <c r="OJQ970" s="80"/>
      <c r="OJR970" s="80"/>
      <c r="OJS970" s="80"/>
      <c r="OJT970" s="80"/>
      <c r="OJU970" s="80"/>
      <c r="OJV970" s="80"/>
      <c r="OJW970" s="80"/>
      <c r="OJX970" s="80"/>
      <c r="OJY970" s="80"/>
      <c r="OJZ970" s="80"/>
      <c r="OKA970" s="80"/>
      <c r="OKB970" s="80"/>
      <c r="OKC970" s="80"/>
      <c r="OKD970" s="80"/>
      <c r="OKE970" s="80"/>
      <c r="OKF970" s="80"/>
      <c r="OKG970" s="80"/>
      <c r="OKH970" s="80"/>
      <c r="OKI970" s="80"/>
      <c r="OKJ970" s="80"/>
      <c r="OKK970" s="80"/>
      <c r="OKL970" s="80"/>
      <c r="OKM970" s="80"/>
      <c r="OKN970" s="80"/>
      <c r="OKO970" s="80"/>
      <c r="OKP970" s="80"/>
      <c r="OKQ970" s="80"/>
      <c r="OKR970" s="80"/>
      <c r="OKS970" s="80"/>
      <c r="OKT970" s="80"/>
      <c r="OKU970" s="80"/>
      <c r="OKV970" s="80"/>
      <c r="OKW970" s="80"/>
      <c r="OKX970" s="80"/>
      <c r="OKY970" s="80"/>
      <c r="OKZ970" s="80"/>
      <c r="OLA970" s="80"/>
      <c r="OLB970" s="80"/>
      <c r="OLC970" s="80"/>
      <c r="OLD970" s="80"/>
      <c r="OLE970" s="80"/>
      <c r="OLF970" s="80"/>
      <c r="OLG970" s="80"/>
      <c r="OLH970" s="80"/>
      <c r="OLI970" s="80"/>
      <c r="OLJ970" s="80"/>
      <c r="OLK970" s="80"/>
      <c r="OLL970" s="80"/>
      <c r="OLM970" s="80"/>
      <c r="OLN970" s="80"/>
      <c r="OLO970" s="80"/>
      <c r="OLP970" s="80"/>
      <c r="OLQ970" s="80"/>
      <c r="OLR970" s="80"/>
      <c r="OLS970" s="80"/>
      <c r="OLT970" s="80"/>
      <c r="OLU970" s="80"/>
      <c r="OLV970" s="80"/>
      <c r="OLW970" s="80"/>
      <c r="OLX970" s="80"/>
      <c r="OLY970" s="80"/>
      <c r="OLZ970" s="80"/>
      <c r="OMA970" s="80"/>
      <c r="OMB970" s="80"/>
      <c r="OMC970" s="80"/>
      <c r="OMD970" s="80"/>
      <c r="OME970" s="80"/>
      <c r="OMF970" s="80"/>
      <c r="OMG970" s="80"/>
      <c r="OMH970" s="80"/>
      <c r="OMI970" s="80"/>
      <c r="OMJ970" s="80"/>
      <c r="OMK970" s="80"/>
      <c r="OML970" s="80"/>
      <c r="OMM970" s="80"/>
      <c r="OMN970" s="80"/>
      <c r="OMO970" s="80"/>
      <c r="OMP970" s="80"/>
      <c r="OMQ970" s="80"/>
      <c r="OMR970" s="80"/>
      <c r="OMS970" s="80"/>
      <c r="OMT970" s="80"/>
      <c r="OMU970" s="80"/>
      <c r="OMV970" s="80"/>
      <c r="OMW970" s="80"/>
      <c r="OMX970" s="80"/>
      <c r="OMY970" s="80"/>
      <c r="OMZ970" s="80"/>
      <c r="ONA970" s="80"/>
      <c r="ONB970" s="80"/>
      <c r="ONC970" s="80"/>
      <c r="OND970" s="80"/>
      <c r="ONE970" s="80"/>
      <c r="ONF970" s="80"/>
      <c r="ONG970" s="80"/>
      <c r="ONH970" s="80"/>
      <c r="ONI970" s="80"/>
      <c r="ONJ970" s="80"/>
      <c r="ONK970" s="80"/>
      <c r="ONL970" s="80"/>
      <c r="ONM970" s="80"/>
      <c r="ONN970" s="80"/>
      <c r="ONO970" s="80"/>
      <c r="ONP970" s="80"/>
      <c r="ONQ970" s="80"/>
      <c r="ONR970" s="80"/>
      <c r="ONS970" s="80"/>
      <c r="ONT970" s="80"/>
      <c r="ONU970" s="80"/>
      <c r="ONV970" s="80"/>
      <c r="ONW970" s="80"/>
      <c r="ONX970" s="80"/>
      <c r="ONY970" s="80"/>
      <c r="ONZ970" s="80"/>
      <c r="OOA970" s="80"/>
      <c r="OOB970" s="80"/>
      <c r="OOC970" s="80"/>
      <c r="OOD970" s="80"/>
      <c r="OOE970" s="80"/>
      <c r="OOF970" s="80"/>
      <c r="OOG970" s="80"/>
      <c r="OOH970" s="80"/>
      <c r="OOI970" s="80"/>
      <c r="OOJ970" s="80"/>
      <c r="OOK970" s="80"/>
      <c r="OOL970" s="80"/>
      <c r="OOM970" s="80"/>
      <c r="OON970" s="80"/>
      <c r="OOO970" s="80"/>
      <c r="OOP970" s="80"/>
      <c r="OOQ970" s="80"/>
      <c r="OOR970" s="80"/>
      <c r="OOS970" s="80"/>
      <c r="OOT970" s="80"/>
      <c r="OOU970" s="80"/>
      <c r="OOV970" s="80"/>
      <c r="OOW970" s="80"/>
      <c r="OOX970" s="80"/>
      <c r="OOY970" s="80"/>
      <c r="OOZ970" s="80"/>
      <c r="OPA970" s="80"/>
      <c r="OPB970" s="80"/>
      <c r="OPC970" s="80"/>
      <c r="OPD970" s="80"/>
      <c r="OPE970" s="80"/>
      <c r="OPF970" s="80"/>
      <c r="OPG970" s="80"/>
      <c r="OPH970" s="80"/>
      <c r="OPI970" s="80"/>
      <c r="OPJ970" s="80"/>
      <c r="OPK970" s="80"/>
      <c r="OPL970" s="80"/>
      <c r="OPM970" s="80"/>
      <c r="OPN970" s="80"/>
      <c r="OPO970" s="80"/>
      <c r="OPP970" s="80"/>
      <c r="OPQ970" s="80"/>
      <c r="OPR970" s="80"/>
      <c r="OPS970" s="80"/>
      <c r="OPT970" s="80"/>
      <c r="OPU970" s="80"/>
      <c r="OPV970" s="80"/>
      <c r="OPW970" s="80"/>
      <c r="OPX970" s="80"/>
      <c r="OPY970" s="80"/>
      <c r="OPZ970" s="80"/>
      <c r="OQA970" s="80"/>
      <c r="OQB970" s="80"/>
      <c r="OQC970" s="80"/>
      <c r="OQD970" s="80"/>
      <c r="OQE970" s="80"/>
      <c r="OQF970" s="80"/>
      <c r="OQG970" s="80"/>
      <c r="OQH970" s="80"/>
      <c r="OQI970" s="80"/>
      <c r="OQJ970" s="80"/>
      <c r="OQK970" s="80"/>
      <c r="OQL970" s="80"/>
      <c r="OQM970" s="80"/>
      <c r="OQN970" s="80"/>
      <c r="OQO970" s="80"/>
      <c r="OQP970" s="80"/>
      <c r="OQQ970" s="80"/>
      <c r="OQR970" s="80"/>
      <c r="OQS970" s="80"/>
      <c r="OQT970" s="80"/>
      <c r="OQU970" s="80"/>
      <c r="OQV970" s="80"/>
      <c r="OQW970" s="80"/>
      <c r="OQX970" s="80"/>
      <c r="OQY970" s="80"/>
      <c r="OQZ970" s="80"/>
      <c r="ORA970" s="80"/>
      <c r="ORB970" s="80"/>
      <c r="ORC970" s="80"/>
      <c r="ORD970" s="80"/>
      <c r="ORE970" s="80"/>
      <c r="ORF970" s="80"/>
      <c r="ORG970" s="80"/>
      <c r="ORH970" s="80"/>
      <c r="ORI970" s="80"/>
      <c r="ORJ970" s="80"/>
      <c r="ORK970" s="80"/>
      <c r="ORL970" s="80"/>
      <c r="ORM970" s="80"/>
      <c r="ORN970" s="80"/>
      <c r="ORO970" s="80"/>
      <c r="ORP970" s="80"/>
      <c r="ORQ970" s="80"/>
      <c r="ORR970" s="80"/>
      <c r="ORS970" s="80"/>
      <c r="ORT970" s="80"/>
      <c r="ORU970" s="80"/>
      <c r="ORV970" s="80"/>
      <c r="ORW970" s="80"/>
      <c r="ORX970" s="80"/>
      <c r="ORY970" s="80"/>
      <c r="ORZ970" s="80"/>
      <c r="OSA970" s="80"/>
      <c r="OSB970" s="80"/>
      <c r="OSC970" s="80"/>
      <c r="OSD970" s="80"/>
      <c r="OSE970" s="80"/>
      <c r="OSF970" s="80"/>
      <c r="OSG970" s="80"/>
      <c r="OSH970" s="80"/>
      <c r="OSI970" s="80"/>
      <c r="OSJ970" s="80"/>
      <c r="OSK970" s="80"/>
      <c r="OSL970" s="80"/>
      <c r="OSM970" s="80"/>
      <c r="OSN970" s="80"/>
      <c r="OSO970" s="80"/>
      <c r="OSP970" s="80"/>
      <c r="OSQ970" s="80"/>
      <c r="OSR970" s="80"/>
      <c r="OSS970" s="80"/>
      <c r="OST970" s="80"/>
      <c r="OSU970" s="80"/>
      <c r="OSV970" s="80"/>
      <c r="OSW970" s="80"/>
      <c r="OSX970" s="80"/>
      <c r="OSY970" s="80"/>
      <c r="OSZ970" s="80"/>
      <c r="OTA970" s="80"/>
      <c r="OTB970" s="80"/>
      <c r="OTC970" s="80"/>
      <c r="OTD970" s="80"/>
      <c r="OTE970" s="80"/>
      <c r="OTF970" s="80"/>
      <c r="OTG970" s="80"/>
      <c r="OTH970" s="80"/>
      <c r="OTI970" s="80"/>
      <c r="OTJ970" s="80"/>
      <c r="OTK970" s="80"/>
      <c r="OTL970" s="80"/>
      <c r="OTM970" s="80"/>
      <c r="OTN970" s="80"/>
      <c r="OTO970" s="80"/>
      <c r="OTP970" s="80"/>
      <c r="OTQ970" s="80"/>
      <c r="OTR970" s="80"/>
      <c r="OTS970" s="80"/>
      <c r="OTT970" s="80"/>
      <c r="OTU970" s="80"/>
      <c r="OTV970" s="80"/>
      <c r="OTW970" s="80"/>
      <c r="OTX970" s="80"/>
      <c r="OTY970" s="80"/>
      <c r="OTZ970" s="80"/>
      <c r="OUA970" s="80"/>
      <c r="OUB970" s="80"/>
      <c r="OUC970" s="80"/>
      <c r="OUD970" s="80"/>
      <c r="OUE970" s="80"/>
      <c r="OUF970" s="80"/>
      <c r="OUG970" s="80"/>
      <c r="OUH970" s="80"/>
      <c r="OUI970" s="80"/>
      <c r="OUJ970" s="80"/>
      <c r="OUK970" s="80"/>
      <c r="OUL970" s="80"/>
      <c r="OUM970" s="80"/>
      <c r="OUN970" s="80"/>
      <c r="OUO970" s="80"/>
      <c r="OUP970" s="80"/>
      <c r="OUQ970" s="80"/>
      <c r="OUR970" s="80"/>
      <c r="OUS970" s="80"/>
      <c r="OUT970" s="80"/>
      <c r="OUU970" s="80"/>
      <c r="OUV970" s="80"/>
      <c r="OUW970" s="80"/>
      <c r="OUX970" s="80"/>
      <c r="OUY970" s="80"/>
      <c r="OUZ970" s="80"/>
      <c r="OVA970" s="80"/>
      <c r="OVB970" s="80"/>
      <c r="OVC970" s="80"/>
      <c r="OVD970" s="80"/>
      <c r="OVE970" s="80"/>
      <c r="OVF970" s="80"/>
      <c r="OVG970" s="80"/>
      <c r="OVH970" s="80"/>
      <c r="OVI970" s="80"/>
      <c r="OVJ970" s="80"/>
      <c r="OVK970" s="80"/>
      <c r="OVL970" s="80"/>
      <c r="OVM970" s="80"/>
      <c r="OVN970" s="80"/>
      <c r="OVO970" s="80"/>
      <c r="OVP970" s="80"/>
      <c r="OVQ970" s="80"/>
      <c r="OVR970" s="80"/>
      <c r="OVS970" s="80"/>
      <c r="OVT970" s="80"/>
      <c r="OVU970" s="80"/>
      <c r="OVV970" s="80"/>
      <c r="OVW970" s="80"/>
      <c r="OVX970" s="80"/>
      <c r="OVY970" s="80"/>
      <c r="OVZ970" s="80"/>
      <c r="OWA970" s="80"/>
      <c r="OWB970" s="80"/>
      <c r="OWC970" s="80"/>
      <c r="OWD970" s="80"/>
      <c r="OWE970" s="80"/>
      <c r="OWF970" s="80"/>
      <c r="OWG970" s="80"/>
      <c r="OWH970" s="80"/>
      <c r="OWI970" s="80"/>
      <c r="OWJ970" s="80"/>
      <c r="OWK970" s="80"/>
      <c r="OWL970" s="80"/>
      <c r="OWM970" s="80"/>
      <c r="OWN970" s="80"/>
      <c r="OWO970" s="80"/>
      <c r="OWP970" s="80"/>
      <c r="OWQ970" s="80"/>
      <c r="OWR970" s="80"/>
      <c r="OWS970" s="80"/>
      <c r="OWT970" s="80"/>
      <c r="OWU970" s="80"/>
      <c r="OWV970" s="80"/>
      <c r="OWW970" s="80"/>
      <c r="OWX970" s="80"/>
      <c r="OWY970" s="80"/>
      <c r="OWZ970" s="80"/>
      <c r="OXA970" s="80"/>
      <c r="OXB970" s="80"/>
      <c r="OXC970" s="80"/>
      <c r="OXD970" s="80"/>
      <c r="OXE970" s="80"/>
      <c r="OXF970" s="80"/>
      <c r="OXG970" s="80"/>
      <c r="OXH970" s="80"/>
      <c r="OXI970" s="80"/>
      <c r="OXJ970" s="80"/>
      <c r="OXK970" s="80"/>
      <c r="OXL970" s="80"/>
      <c r="OXM970" s="80"/>
      <c r="OXN970" s="80"/>
      <c r="OXO970" s="80"/>
      <c r="OXP970" s="80"/>
      <c r="OXQ970" s="80"/>
      <c r="OXR970" s="80"/>
      <c r="OXS970" s="80"/>
      <c r="OXT970" s="80"/>
      <c r="OXU970" s="80"/>
      <c r="OXV970" s="80"/>
      <c r="OXW970" s="80"/>
      <c r="OXX970" s="80"/>
      <c r="OXY970" s="80"/>
      <c r="OXZ970" s="80"/>
      <c r="OYA970" s="80"/>
      <c r="OYB970" s="80"/>
      <c r="OYC970" s="80"/>
      <c r="OYD970" s="80"/>
      <c r="OYE970" s="80"/>
      <c r="OYF970" s="80"/>
      <c r="OYG970" s="80"/>
      <c r="OYH970" s="80"/>
      <c r="OYI970" s="80"/>
      <c r="OYJ970" s="80"/>
      <c r="OYK970" s="80"/>
      <c r="OYL970" s="80"/>
      <c r="OYM970" s="80"/>
      <c r="OYN970" s="80"/>
      <c r="OYO970" s="80"/>
      <c r="OYP970" s="80"/>
      <c r="OYQ970" s="80"/>
      <c r="OYR970" s="80"/>
      <c r="OYS970" s="80"/>
      <c r="OYT970" s="80"/>
      <c r="OYU970" s="80"/>
      <c r="OYV970" s="80"/>
      <c r="OYW970" s="80"/>
      <c r="OYX970" s="80"/>
      <c r="OYY970" s="80"/>
      <c r="OYZ970" s="80"/>
      <c r="OZA970" s="80"/>
      <c r="OZB970" s="80"/>
      <c r="OZC970" s="80"/>
      <c r="OZD970" s="80"/>
      <c r="OZE970" s="80"/>
      <c r="OZF970" s="80"/>
      <c r="OZG970" s="80"/>
      <c r="OZH970" s="80"/>
      <c r="OZI970" s="80"/>
      <c r="OZJ970" s="80"/>
      <c r="OZK970" s="80"/>
      <c r="OZL970" s="80"/>
      <c r="OZM970" s="80"/>
      <c r="OZN970" s="80"/>
      <c r="OZO970" s="80"/>
      <c r="OZP970" s="80"/>
      <c r="OZQ970" s="80"/>
      <c r="OZR970" s="80"/>
      <c r="OZS970" s="80"/>
      <c r="OZT970" s="80"/>
      <c r="OZU970" s="80"/>
      <c r="OZV970" s="80"/>
      <c r="OZW970" s="80"/>
      <c r="OZX970" s="80"/>
      <c r="OZY970" s="80"/>
      <c r="OZZ970" s="80"/>
      <c r="PAA970" s="80"/>
      <c r="PAB970" s="80"/>
      <c r="PAC970" s="80"/>
      <c r="PAD970" s="80"/>
      <c r="PAE970" s="80"/>
      <c r="PAF970" s="80"/>
      <c r="PAG970" s="80"/>
      <c r="PAH970" s="80"/>
      <c r="PAI970" s="80"/>
      <c r="PAJ970" s="80"/>
      <c r="PAK970" s="80"/>
      <c r="PAL970" s="80"/>
      <c r="PAM970" s="80"/>
      <c r="PAN970" s="80"/>
      <c r="PAO970" s="80"/>
      <c r="PAP970" s="80"/>
      <c r="PAQ970" s="80"/>
      <c r="PAR970" s="80"/>
      <c r="PAS970" s="80"/>
      <c r="PAT970" s="80"/>
      <c r="PAU970" s="80"/>
      <c r="PAV970" s="80"/>
      <c r="PAW970" s="80"/>
      <c r="PAX970" s="80"/>
      <c r="PAY970" s="80"/>
      <c r="PAZ970" s="80"/>
      <c r="PBA970" s="80"/>
      <c r="PBB970" s="80"/>
      <c r="PBC970" s="80"/>
      <c r="PBD970" s="80"/>
      <c r="PBE970" s="80"/>
      <c r="PBF970" s="80"/>
      <c r="PBG970" s="80"/>
      <c r="PBH970" s="80"/>
      <c r="PBI970" s="80"/>
      <c r="PBJ970" s="80"/>
      <c r="PBK970" s="80"/>
      <c r="PBL970" s="80"/>
      <c r="PBM970" s="80"/>
      <c r="PBN970" s="80"/>
      <c r="PBO970" s="80"/>
      <c r="PBP970" s="80"/>
      <c r="PBQ970" s="80"/>
      <c r="PBR970" s="80"/>
      <c r="PBS970" s="80"/>
      <c r="PBT970" s="80"/>
      <c r="PBU970" s="80"/>
      <c r="PBV970" s="80"/>
      <c r="PBW970" s="80"/>
      <c r="PBX970" s="80"/>
      <c r="PBY970" s="80"/>
      <c r="PBZ970" s="80"/>
      <c r="PCA970" s="80"/>
      <c r="PCB970" s="80"/>
      <c r="PCC970" s="80"/>
      <c r="PCD970" s="80"/>
      <c r="PCE970" s="80"/>
      <c r="PCF970" s="80"/>
      <c r="PCG970" s="80"/>
      <c r="PCH970" s="80"/>
      <c r="PCI970" s="80"/>
      <c r="PCJ970" s="80"/>
      <c r="PCK970" s="80"/>
      <c r="PCL970" s="80"/>
      <c r="PCM970" s="80"/>
      <c r="PCN970" s="80"/>
      <c r="PCO970" s="80"/>
      <c r="PCP970" s="80"/>
      <c r="PCQ970" s="80"/>
      <c r="PCR970" s="80"/>
      <c r="PCS970" s="80"/>
      <c r="PCT970" s="80"/>
      <c r="PCU970" s="80"/>
      <c r="PCV970" s="80"/>
      <c r="PCW970" s="80"/>
      <c r="PCX970" s="80"/>
      <c r="PCY970" s="80"/>
      <c r="PCZ970" s="80"/>
      <c r="PDA970" s="80"/>
      <c r="PDB970" s="80"/>
      <c r="PDC970" s="80"/>
      <c r="PDD970" s="80"/>
      <c r="PDE970" s="80"/>
      <c r="PDF970" s="80"/>
      <c r="PDG970" s="80"/>
      <c r="PDH970" s="80"/>
      <c r="PDI970" s="80"/>
      <c r="PDJ970" s="80"/>
      <c r="PDK970" s="80"/>
      <c r="PDL970" s="80"/>
      <c r="PDM970" s="80"/>
      <c r="PDN970" s="80"/>
      <c r="PDO970" s="80"/>
      <c r="PDP970" s="80"/>
      <c r="PDQ970" s="80"/>
      <c r="PDR970" s="80"/>
      <c r="PDS970" s="80"/>
      <c r="PDT970" s="80"/>
      <c r="PDU970" s="80"/>
      <c r="PDV970" s="80"/>
      <c r="PDW970" s="80"/>
      <c r="PDX970" s="80"/>
      <c r="PDY970" s="80"/>
      <c r="PDZ970" s="80"/>
      <c r="PEA970" s="80"/>
      <c r="PEB970" s="80"/>
      <c r="PEC970" s="80"/>
      <c r="PED970" s="80"/>
      <c r="PEE970" s="80"/>
      <c r="PEF970" s="80"/>
      <c r="PEG970" s="80"/>
      <c r="PEH970" s="80"/>
      <c r="PEI970" s="80"/>
      <c r="PEJ970" s="80"/>
      <c r="PEK970" s="80"/>
      <c r="PEL970" s="80"/>
      <c r="PEM970" s="80"/>
      <c r="PEN970" s="80"/>
      <c r="PEO970" s="80"/>
      <c r="PEP970" s="80"/>
      <c r="PEQ970" s="80"/>
      <c r="PER970" s="80"/>
      <c r="PES970" s="80"/>
      <c r="PET970" s="80"/>
      <c r="PEU970" s="80"/>
      <c r="PEV970" s="80"/>
      <c r="PEW970" s="80"/>
      <c r="PEX970" s="80"/>
      <c r="PEY970" s="80"/>
      <c r="PEZ970" s="80"/>
      <c r="PFA970" s="80"/>
      <c r="PFB970" s="80"/>
      <c r="PFC970" s="80"/>
      <c r="PFD970" s="80"/>
      <c r="PFE970" s="80"/>
      <c r="PFF970" s="80"/>
      <c r="PFG970" s="80"/>
      <c r="PFH970" s="80"/>
      <c r="PFI970" s="80"/>
      <c r="PFJ970" s="80"/>
      <c r="PFK970" s="80"/>
      <c r="PFL970" s="80"/>
      <c r="PFM970" s="80"/>
      <c r="PFN970" s="80"/>
      <c r="PFO970" s="80"/>
      <c r="PFP970" s="80"/>
      <c r="PFQ970" s="80"/>
      <c r="PFR970" s="80"/>
      <c r="PFS970" s="80"/>
      <c r="PFT970" s="80"/>
      <c r="PFU970" s="80"/>
      <c r="PFV970" s="80"/>
      <c r="PFW970" s="80"/>
      <c r="PFX970" s="80"/>
      <c r="PFY970" s="80"/>
      <c r="PFZ970" s="80"/>
      <c r="PGA970" s="80"/>
      <c r="PGB970" s="80"/>
      <c r="PGC970" s="80"/>
      <c r="PGD970" s="80"/>
      <c r="PGE970" s="80"/>
      <c r="PGF970" s="80"/>
      <c r="PGG970" s="80"/>
      <c r="PGH970" s="80"/>
      <c r="PGI970" s="80"/>
      <c r="PGJ970" s="80"/>
      <c r="PGK970" s="80"/>
      <c r="PGL970" s="80"/>
      <c r="PGM970" s="80"/>
      <c r="PGN970" s="80"/>
      <c r="PGO970" s="80"/>
      <c r="PGP970" s="80"/>
      <c r="PGQ970" s="80"/>
      <c r="PGR970" s="80"/>
      <c r="PGS970" s="80"/>
      <c r="PGT970" s="80"/>
      <c r="PGU970" s="80"/>
      <c r="PGV970" s="80"/>
      <c r="PGW970" s="80"/>
      <c r="PGX970" s="80"/>
      <c r="PGY970" s="80"/>
      <c r="PGZ970" s="80"/>
      <c r="PHA970" s="80"/>
      <c r="PHB970" s="80"/>
      <c r="PHC970" s="80"/>
      <c r="PHD970" s="80"/>
      <c r="PHE970" s="80"/>
      <c r="PHF970" s="80"/>
      <c r="PHG970" s="80"/>
      <c r="PHH970" s="80"/>
      <c r="PHI970" s="80"/>
      <c r="PHJ970" s="80"/>
      <c r="PHK970" s="80"/>
      <c r="PHL970" s="80"/>
      <c r="PHM970" s="80"/>
      <c r="PHN970" s="80"/>
      <c r="PHO970" s="80"/>
      <c r="PHP970" s="80"/>
      <c r="PHQ970" s="80"/>
      <c r="PHR970" s="80"/>
      <c r="PHS970" s="80"/>
      <c r="PHT970" s="80"/>
      <c r="PHU970" s="80"/>
      <c r="PHV970" s="80"/>
      <c r="PHW970" s="80"/>
      <c r="PHX970" s="80"/>
      <c r="PHY970" s="80"/>
      <c r="PHZ970" s="80"/>
      <c r="PIA970" s="80"/>
      <c r="PIB970" s="80"/>
      <c r="PIC970" s="80"/>
      <c r="PID970" s="80"/>
      <c r="PIE970" s="80"/>
      <c r="PIF970" s="80"/>
      <c r="PIG970" s="80"/>
      <c r="PIH970" s="80"/>
      <c r="PII970" s="80"/>
      <c r="PIJ970" s="80"/>
      <c r="PIK970" s="80"/>
      <c r="PIL970" s="80"/>
      <c r="PIM970" s="80"/>
      <c r="PIN970" s="80"/>
      <c r="PIO970" s="80"/>
      <c r="PIP970" s="80"/>
      <c r="PIQ970" s="80"/>
      <c r="PIR970" s="80"/>
      <c r="PIS970" s="80"/>
      <c r="PIT970" s="80"/>
      <c r="PIU970" s="80"/>
      <c r="PIV970" s="80"/>
      <c r="PIW970" s="80"/>
      <c r="PIX970" s="80"/>
      <c r="PIY970" s="80"/>
      <c r="PIZ970" s="80"/>
      <c r="PJA970" s="80"/>
      <c r="PJB970" s="80"/>
      <c r="PJC970" s="80"/>
      <c r="PJD970" s="80"/>
      <c r="PJE970" s="80"/>
      <c r="PJF970" s="80"/>
      <c r="PJG970" s="80"/>
      <c r="PJH970" s="80"/>
      <c r="PJI970" s="80"/>
      <c r="PJJ970" s="80"/>
      <c r="PJK970" s="80"/>
      <c r="PJL970" s="80"/>
      <c r="PJM970" s="80"/>
      <c r="PJN970" s="80"/>
      <c r="PJO970" s="80"/>
      <c r="PJP970" s="80"/>
      <c r="PJQ970" s="80"/>
      <c r="PJR970" s="80"/>
      <c r="PJS970" s="80"/>
      <c r="PJT970" s="80"/>
      <c r="PJU970" s="80"/>
      <c r="PJV970" s="80"/>
      <c r="PJW970" s="80"/>
      <c r="PJX970" s="80"/>
      <c r="PJY970" s="80"/>
      <c r="PJZ970" s="80"/>
      <c r="PKA970" s="80"/>
      <c r="PKB970" s="80"/>
      <c r="PKC970" s="80"/>
      <c r="PKD970" s="80"/>
      <c r="PKE970" s="80"/>
      <c r="PKF970" s="80"/>
      <c r="PKG970" s="80"/>
      <c r="PKH970" s="80"/>
      <c r="PKI970" s="80"/>
      <c r="PKJ970" s="80"/>
      <c r="PKK970" s="80"/>
      <c r="PKL970" s="80"/>
      <c r="PKM970" s="80"/>
      <c r="PKN970" s="80"/>
      <c r="PKO970" s="80"/>
      <c r="PKP970" s="80"/>
      <c r="PKQ970" s="80"/>
      <c r="PKR970" s="80"/>
      <c r="PKS970" s="80"/>
      <c r="PKT970" s="80"/>
      <c r="PKU970" s="80"/>
      <c r="PKV970" s="80"/>
      <c r="PKW970" s="80"/>
      <c r="PKX970" s="80"/>
      <c r="PKY970" s="80"/>
      <c r="PKZ970" s="80"/>
      <c r="PLA970" s="80"/>
      <c r="PLB970" s="80"/>
      <c r="PLC970" s="80"/>
      <c r="PLD970" s="80"/>
      <c r="PLE970" s="80"/>
      <c r="PLF970" s="80"/>
      <c r="PLG970" s="80"/>
      <c r="PLH970" s="80"/>
      <c r="PLI970" s="80"/>
      <c r="PLJ970" s="80"/>
      <c r="PLK970" s="80"/>
      <c r="PLL970" s="80"/>
      <c r="PLM970" s="80"/>
      <c r="PLN970" s="80"/>
      <c r="PLO970" s="80"/>
      <c r="PLP970" s="80"/>
      <c r="PLQ970" s="80"/>
      <c r="PLR970" s="80"/>
      <c r="PLS970" s="80"/>
      <c r="PLT970" s="80"/>
      <c r="PLU970" s="80"/>
      <c r="PLV970" s="80"/>
      <c r="PLW970" s="80"/>
      <c r="PLX970" s="80"/>
      <c r="PLY970" s="80"/>
      <c r="PLZ970" s="80"/>
      <c r="PMA970" s="80"/>
      <c r="PMB970" s="80"/>
      <c r="PMC970" s="80"/>
      <c r="PMD970" s="80"/>
      <c r="PME970" s="80"/>
      <c r="PMF970" s="80"/>
      <c r="PMG970" s="80"/>
      <c r="PMH970" s="80"/>
      <c r="PMI970" s="80"/>
      <c r="PMJ970" s="80"/>
      <c r="PMK970" s="80"/>
      <c r="PML970" s="80"/>
      <c r="PMM970" s="80"/>
      <c r="PMN970" s="80"/>
      <c r="PMO970" s="80"/>
      <c r="PMP970" s="80"/>
      <c r="PMQ970" s="80"/>
      <c r="PMR970" s="80"/>
      <c r="PMS970" s="80"/>
      <c r="PMT970" s="80"/>
      <c r="PMU970" s="80"/>
      <c r="PMV970" s="80"/>
      <c r="PMW970" s="80"/>
      <c r="PMX970" s="80"/>
      <c r="PMY970" s="80"/>
      <c r="PMZ970" s="80"/>
      <c r="PNA970" s="80"/>
      <c r="PNB970" s="80"/>
      <c r="PNC970" s="80"/>
      <c r="PND970" s="80"/>
      <c r="PNE970" s="80"/>
      <c r="PNF970" s="80"/>
      <c r="PNG970" s="80"/>
      <c r="PNH970" s="80"/>
      <c r="PNI970" s="80"/>
      <c r="PNJ970" s="80"/>
      <c r="PNK970" s="80"/>
      <c r="PNL970" s="80"/>
      <c r="PNM970" s="80"/>
      <c r="PNN970" s="80"/>
      <c r="PNO970" s="80"/>
      <c r="PNP970" s="80"/>
      <c r="PNQ970" s="80"/>
      <c r="PNR970" s="80"/>
      <c r="PNS970" s="80"/>
      <c r="PNT970" s="80"/>
      <c r="PNU970" s="80"/>
      <c r="PNV970" s="80"/>
      <c r="PNW970" s="80"/>
      <c r="PNX970" s="80"/>
      <c r="PNY970" s="80"/>
      <c r="PNZ970" s="80"/>
      <c r="POA970" s="80"/>
      <c r="POB970" s="80"/>
      <c r="POC970" s="80"/>
      <c r="POD970" s="80"/>
      <c r="POE970" s="80"/>
      <c r="POF970" s="80"/>
      <c r="POG970" s="80"/>
      <c r="POH970" s="80"/>
      <c r="POI970" s="80"/>
      <c r="POJ970" s="80"/>
      <c r="POK970" s="80"/>
      <c r="POL970" s="80"/>
      <c r="POM970" s="80"/>
      <c r="PON970" s="80"/>
      <c r="POO970" s="80"/>
      <c r="POP970" s="80"/>
      <c r="POQ970" s="80"/>
      <c r="POR970" s="80"/>
      <c r="POS970" s="80"/>
      <c r="POT970" s="80"/>
      <c r="POU970" s="80"/>
      <c r="POV970" s="80"/>
      <c r="POW970" s="80"/>
      <c r="POX970" s="80"/>
      <c r="POY970" s="80"/>
      <c r="POZ970" s="80"/>
      <c r="PPA970" s="80"/>
      <c r="PPB970" s="80"/>
      <c r="PPC970" s="80"/>
      <c r="PPD970" s="80"/>
      <c r="PPE970" s="80"/>
      <c r="PPF970" s="80"/>
      <c r="PPG970" s="80"/>
      <c r="PPH970" s="80"/>
      <c r="PPI970" s="80"/>
      <c r="PPJ970" s="80"/>
      <c r="PPK970" s="80"/>
      <c r="PPL970" s="80"/>
      <c r="PPM970" s="80"/>
      <c r="PPN970" s="80"/>
      <c r="PPO970" s="80"/>
      <c r="PPP970" s="80"/>
      <c r="PPQ970" s="80"/>
      <c r="PPR970" s="80"/>
      <c r="PPS970" s="80"/>
      <c r="PPT970" s="80"/>
      <c r="PPU970" s="80"/>
      <c r="PPV970" s="80"/>
      <c r="PPW970" s="80"/>
      <c r="PPX970" s="80"/>
      <c r="PPY970" s="80"/>
      <c r="PPZ970" s="80"/>
      <c r="PQA970" s="80"/>
      <c r="PQB970" s="80"/>
      <c r="PQC970" s="80"/>
      <c r="PQD970" s="80"/>
      <c r="PQE970" s="80"/>
      <c r="PQF970" s="80"/>
      <c r="PQG970" s="80"/>
      <c r="PQH970" s="80"/>
      <c r="PQI970" s="80"/>
      <c r="PQJ970" s="80"/>
      <c r="PQK970" s="80"/>
      <c r="PQL970" s="80"/>
      <c r="PQM970" s="80"/>
      <c r="PQN970" s="80"/>
      <c r="PQO970" s="80"/>
      <c r="PQP970" s="80"/>
      <c r="PQQ970" s="80"/>
      <c r="PQR970" s="80"/>
      <c r="PQS970" s="80"/>
      <c r="PQT970" s="80"/>
      <c r="PQU970" s="80"/>
      <c r="PQV970" s="80"/>
      <c r="PQW970" s="80"/>
      <c r="PQX970" s="80"/>
      <c r="PQY970" s="80"/>
      <c r="PQZ970" s="80"/>
      <c r="PRA970" s="80"/>
      <c r="PRB970" s="80"/>
      <c r="PRC970" s="80"/>
      <c r="PRD970" s="80"/>
      <c r="PRE970" s="80"/>
      <c r="PRF970" s="80"/>
      <c r="PRG970" s="80"/>
      <c r="PRH970" s="80"/>
      <c r="PRI970" s="80"/>
      <c r="PRJ970" s="80"/>
      <c r="PRK970" s="80"/>
      <c r="PRL970" s="80"/>
      <c r="PRM970" s="80"/>
      <c r="PRN970" s="80"/>
      <c r="PRO970" s="80"/>
      <c r="PRP970" s="80"/>
      <c r="PRQ970" s="80"/>
      <c r="PRR970" s="80"/>
      <c r="PRS970" s="80"/>
      <c r="PRT970" s="80"/>
      <c r="PRU970" s="80"/>
      <c r="PRV970" s="80"/>
      <c r="PRW970" s="80"/>
      <c r="PRX970" s="80"/>
      <c r="PRY970" s="80"/>
      <c r="PRZ970" s="80"/>
      <c r="PSA970" s="80"/>
      <c r="PSB970" s="80"/>
      <c r="PSC970" s="80"/>
      <c r="PSD970" s="80"/>
      <c r="PSE970" s="80"/>
      <c r="PSF970" s="80"/>
      <c r="PSG970" s="80"/>
      <c r="PSH970" s="80"/>
      <c r="PSI970" s="80"/>
      <c r="PSJ970" s="80"/>
      <c r="PSK970" s="80"/>
      <c r="PSL970" s="80"/>
      <c r="PSM970" s="80"/>
      <c r="PSN970" s="80"/>
      <c r="PSO970" s="80"/>
      <c r="PSP970" s="80"/>
      <c r="PSQ970" s="80"/>
      <c r="PSR970" s="80"/>
      <c r="PSS970" s="80"/>
      <c r="PST970" s="80"/>
      <c r="PSU970" s="80"/>
      <c r="PSV970" s="80"/>
      <c r="PSW970" s="80"/>
      <c r="PSX970" s="80"/>
      <c r="PSY970" s="80"/>
      <c r="PSZ970" s="80"/>
      <c r="PTA970" s="80"/>
      <c r="PTB970" s="80"/>
      <c r="PTC970" s="80"/>
      <c r="PTD970" s="80"/>
      <c r="PTE970" s="80"/>
      <c r="PTF970" s="80"/>
      <c r="PTG970" s="80"/>
      <c r="PTH970" s="80"/>
      <c r="PTI970" s="80"/>
      <c r="PTJ970" s="80"/>
      <c r="PTK970" s="80"/>
      <c r="PTL970" s="80"/>
      <c r="PTM970" s="80"/>
      <c r="PTN970" s="80"/>
      <c r="PTO970" s="80"/>
      <c r="PTP970" s="80"/>
      <c r="PTQ970" s="80"/>
      <c r="PTR970" s="80"/>
      <c r="PTS970" s="80"/>
      <c r="PTT970" s="80"/>
      <c r="PTU970" s="80"/>
      <c r="PTV970" s="80"/>
      <c r="PTW970" s="80"/>
      <c r="PTX970" s="80"/>
      <c r="PTY970" s="80"/>
      <c r="PTZ970" s="80"/>
      <c r="PUA970" s="80"/>
      <c r="PUB970" s="80"/>
      <c r="PUC970" s="80"/>
      <c r="PUD970" s="80"/>
      <c r="PUE970" s="80"/>
      <c r="PUF970" s="80"/>
      <c r="PUG970" s="80"/>
      <c r="PUH970" s="80"/>
      <c r="PUI970" s="80"/>
      <c r="PUJ970" s="80"/>
      <c r="PUK970" s="80"/>
      <c r="PUL970" s="80"/>
      <c r="PUM970" s="80"/>
      <c r="PUN970" s="80"/>
      <c r="PUO970" s="80"/>
      <c r="PUP970" s="80"/>
      <c r="PUQ970" s="80"/>
      <c r="PUR970" s="80"/>
      <c r="PUS970" s="80"/>
      <c r="PUT970" s="80"/>
      <c r="PUU970" s="80"/>
      <c r="PUV970" s="80"/>
      <c r="PUW970" s="80"/>
      <c r="PUX970" s="80"/>
      <c r="PUY970" s="80"/>
      <c r="PUZ970" s="80"/>
      <c r="PVA970" s="80"/>
      <c r="PVB970" s="80"/>
      <c r="PVC970" s="80"/>
      <c r="PVD970" s="80"/>
      <c r="PVE970" s="80"/>
      <c r="PVF970" s="80"/>
      <c r="PVG970" s="80"/>
      <c r="PVH970" s="80"/>
      <c r="PVI970" s="80"/>
      <c r="PVJ970" s="80"/>
      <c r="PVK970" s="80"/>
      <c r="PVL970" s="80"/>
      <c r="PVM970" s="80"/>
      <c r="PVN970" s="80"/>
      <c r="PVO970" s="80"/>
      <c r="PVP970" s="80"/>
      <c r="PVQ970" s="80"/>
      <c r="PVR970" s="80"/>
      <c r="PVS970" s="80"/>
      <c r="PVT970" s="80"/>
      <c r="PVU970" s="80"/>
      <c r="PVV970" s="80"/>
      <c r="PVW970" s="80"/>
      <c r="PVX970" s="80"/>
      <c r="PVY970" s="80"/>
      <c r="PVZ970" s="80"/>
      <c r="PWA970" s="80"/>
      <c r="PWB970" s="80"/>
      <c r="PWC970" s="80"/>
      <c r="PWD970" s="80"/>
      <c r="PWE970" s="80"/>
      <c r="PWF970" s="80"/>
      <c r="PWG970" s="80"/>
      <c r="PWH970" s="80"/>
      <c r="PWI970" s="80"/>
      <c r="PWJ970" s="80"/>
      <c r="PWK970" s="80"/>
      <c r="PWL970" s="80"/>
      <c r="PWM970" s="80"/>
      <c r="PWN970" s="80"/>
      <c r="PWO970" s="80"/>
      <c r="PWP970" s="80"/>
      <c r="PWQ970" s="80"/>
      <c r="PWR970" s="80"/>
      <c r="PWS970" s="80"/>
      <c r="PWT970" s="80"/>
      <c r="PWU970" s="80"/>
      <c r="PWV970" s="80"/>
      <c r="PWW970" s="80"/>
      <c r="PWX970" s="80"/>
      <c r="PWY970" s="80"/>
      <c r="PWZ970" s="80"/>
      <c r="PXA970" s="80"/>
      <c r="PXB970" s="80"/>
      <c r="PXC970" s="80"/>
      <c r="PXD970" s="80"/>
      <c r="PXE970" s="80"/>
      <c r="PXF970" s="80"/>
      <c r="PXG970" s="80"/>
      <c r="PXH970" s="80"/>
      <c r="PXI970" s="80"/>
      <c r="PXJ970" s="80"/>
      <c r="PXK970" s="80"/>
      <c r="PXL970" s="80"/>
      <c r="PXM970" s="80"/>
      <c r="PXN970" s="80"/>
      <c r="PXO970" s="80"/>
      <c r="PXP970" s="80"/>
      <c r="PXQ970" s="80"/>
      <c r="PXR970" s="80"/>
      <c r="PXS970" s="80"/>
      <c r="PXT970" s="80"/>
      <c r="PXU970" s="80"/>
      <c r="PXV970" s="80"/>
      <c r="PXW970" s="80"/>
      <c r="PXX970" s="80"/>
      <c r="PXY970" s="80"/>
      <c r="PXZ970" s="80"/>
      <c r="PYA970" s="80"/>
      <c r="PYB970" s="80"/>
      <c r="PYC970" s="80"/>
      <c r="PYD970" s="80"/>
      <c r="PYE970" s="80"/>
      <c r="PYF970" s="80"/>
      <c r="PYG970" s="80"/>
      <c r="PYH970" s="80"/>
      <c r="PYI970" s="80"/>
      <c r="PYJ970" s="80"/>
      <c r="PYK970" s="80"/>
      <c r="PYL970" s="80"/>
      <c r="PYM970" s="80"/>
      <c r="PYN970" s="80"/>
      <c r="PYO970" s="80"/>
      <c r="PYP970" s="80"/>
      <c r="PYQ970" s="80"/>
      <c r="PYR970" s="80"/>
      <c r="PYS970" s="80"/>
      <c r="PYT970" s="80"/>
      <c r="PYU970" s="80"/>
      <c r="PYV970" s="80"/>
      <c r="PYW970" s="80"/>
      <c r="PYX970" s="80"/>
      <c r="PYY970" s="80"/>
      <c r="PYZ970" s="80"/>
      <c r="PZA970" s="80"/>
      <c r="PZB970" s="80"/>
      <c r="PZC970" s="80"/>
      <c r="PZD970" s="80"/>
      <c r="PZE970" s="80"/>
      <c r="PZF970" s="80"/>
      <c r="PZG970" s="80"/>
      <c r="PZH970" s="80"/>
      <c r="PZI970" s="80"/>
      <c r="PZJ970" s="80"/>
      <c r="PZK970" s="80"/>
      <c r="PZL970" s="80"/>
      <c r="PZM970" s="80"/>
      <c r="PZN970" s="80"/>
      <c r="PZO970" s="80"/>
      <c r="PZP970" s="80"/>
      <c r="PZQ970" s="80"/>
      <c r="PZR970" s="80"/>
      <c r="PZS970" s="80"/>
      <c r="PZT970" s="80"/>
      <c r="PZU970" s="80"/>
      <c r="PZV970" s="80"/>
      <c r="PZW970" s="80"/>
      <c r="PZX970" s="80"/>
      <c r="PZY970" s="80"/>
      <c r="PZZ970" s="80"/>
      <c r="QAA970" s="80"/>
      <c r="QAB970" s="80"/>
      <c r="QAC970" s="80"/>
      <c r="QAD970" s="80"/>
      <c r="QAE970" s="80"/>
      <c r="QAF970" s="80"/>
      <c r="QAG970" s="80"/>
      <c r="QAH970" s="80"/>
      <c r="QAI970" s="80"/>
      <c r="QAJ970" s="80"/>
      <c r="QAK970" s="80"/>
      <c r="QAL970" s="80"/>
      <c r="QAM970" s="80"/>
      <c r="QAN970" s="80"/>
      <c r="QAO970" s="80"/>
      <c r="QAP970" s="80"/>
      <c r="QAQ970" s="80"/>
      <c r="QAR970" s="80"/>
      <c r="QAS970" s="80"/>
      <c r="QAT970" s="80"/>
      <c r="QAU970" s="80"/>
      <c r="QAV970" s="80"/>
      <c r="QAW970" s="80"/>
      <c r="QAX970" s="80"/>
      <c r="QAY970" s="80"/>
      <c r="QAZ970" s="80"/>
      <c r="QBA970" s="80"/>
      <c r="QBB970" s="80"/>
      <c r="QBC970" s="80"/>
      <c r="QBD970" s="80"/>
      <c r="QBE970" s="80"/>
      <c r="QBF970" s="80"/>
      <c r="QBG970" s="80"/>
      <c r="QBH970" s="80"/>
      <c r="QBI970" s="80"/>
      <c r="QBJ970" s="80"/>
      <c r="QBK970" s="80"/>
      <c r="QBL970" s="80"/>
      <c r="QBM970" s="80"/>
      <c r="QBN970" s="80"/>
      <c r="QBO970" s="80"/>
      <c r="QBP970" s="80"/>
      <c r="QBQ970" s="80"/>
      <c r="QBR970" s="80"/>
      <c r="QBS970" s="80"/>
      <c r="QBT970" s="80"/>
      <c r="QBU970" s="80"/>
      <c r="QBV970" s="80"/>
      <c r="QBW970" s="80"/>
      <c r="QBX970" s="80"/>
      <c r="QBY970" s="80"/>
      <c r="QBZ970" s="80"/>
      <c r="QCA970" s="80"/>
      <c r="QCB970" s="80"/>
      <c r="QCC970" s="80"/>
      <c r="QCD970" s="80"/>
      <c r="QCE970" s="80"/>
      <c r="QCF970" s="80"/>
      <c r="QCG970" s="80"/>
      <c r="QCH970" s="80"/>
      <c r="QCI970" s="80"/>
      <c r="QCJ970" s="80"/>
      <c r="QCK970" s="80"/>
      <c r="QCL970" s="80"/>
      <c r="QCM970" s="80"/>
      <c r="QCN970" s="80"/>
      <c r="QCO970" s="80"/>
      <c r="QCP970" s="80"/>
      <c r="QCQ970" s="80"/>
      <c r="QCR970" s="80"/>
      <c r="QCS970" s="80"/>
      <c r="QCT970" s="80"/>
      <c r="QCU970" s="80"/>
      <c r="QCV970" s="80"/>
      <c r="QCW970" s="80"/>
      <c r="QCX970" s="80"/>
      <c r="QCY970" s="80"/>
      <c r="QCZ970" s="80"/>
      <c r="QDA970" s="80"/>
      <c r="QDB970" s="80"/>
      <c r="QDC970" s="80"/>
      <c r="QDD970" s="80"/>
      <c r="QDE970" s="80"/>
      <c r="QDF970" s="80"/>
      <c r="QDG970" s="80"/>
      <c r="QDH970" s="80"/>
      <c r="QDI970" s="80"/>
      <c r="QDJ970" s="80"/>
      <c r="QDK970" s="80"/>
      <c r="QDL970" s="80"/>
      <c r="QDM970" s="80"/>
      <c r="QDN970" s="80"/>
      <c r="QDO970" s="80"/>
      <c r="QDP970" s="80"/>
      <c r="QDQ970" s="80"/>
      <c r="QDR970" s="80"/>
      <c r="QDS970" s="80"/>
      <c r="QDT970" s="80"/>
      <c r="QDU970" s="80"/>
      <c r="QDV970" s="80"/>
      <c r="QDW970" s="80"/>
      <c r="QDX970" s="80"/>
      <c r="QDY970" s="80"/>
      <c r="QDZ970" s="80"/>
      <c r="QEA970" s="80"/>
      <c r="QEB970" s="80"/>
      <c r="QEC970" s="80"/>
      <c r="QED970" s="80"/>
      <c r="QEE970" s="80"/>
      <c r="QEF970" s="80"/>
      <c r="QEG970" s="80"/>
      <c r="QEH970" s="80"/>
      <c r="QEI970" s="80"/>
      <c r="QEJ970" s="80"/>
      <c r="QEK970" s="80"/>
      <c r="QEL970" s="80"/>
      <c r="QEM970" s="80"/>
      <c r="QEN970" s="80"/>
      <c r="QEO970" s="80"/>
      <c r="QEP970" s="80"/>
      <c r="QEQ970" s="80"/>
      <c r="QER970" s="80"/>
      <c r="QES970" s="80"/>
      <c r="QET970" s="80"/>
      <c r="QEU970" s="80"/>
      <c r="QEV970" s="80"/>
      <c r="QEW970" s="80"/>
      <c r="QEX970" s="80"/>
      <c r="QEY970" s="80"/>
      <c r="QEZ970" s="80"/>
      <c r="QFA970" s="80"/>
      <c r="QFB970" s="80"/>
      <c r="QFC970" s="80"/>
      <c r="QFD970" s="80"/>
      <c r="QFE970" s="80"/>
      <c r="QFF970" s="80"/>
      <c r="QFG970" s="80"/>
      <c r="QFH970" s="80"/>
      <c r="QFI970" s="80"/>
      <c r="QFJ970" s="80"/>
      <c r="QFK970" s="80"/>
      <c r="QFL970" s="80"/>
      <c r="QFM970" s="80"/>
      <c r="QFN970" s="80"/>
      <c r="QFO970" s="80"/>
      <c r="QFP970" s="80"/>
      <c r="QFQ970" s="80"/>
      <c r="QFR970" s="80"/>
      <c r="QFS970" s="80"/>
      <c r="QFT970" s="80"/>
      <c r="QFU970" s="80"/>
      <c r="QFV970" s="80"/>
      <c r="QFW970" s="80"/>
      <c r="QFX970" s="80"/>
      <c r="QFY970" s="80"/>
      <c r="QFZ970" s="80"/>
      <c r="QGA970" s="80"/>
      <c r="QGB970" s="80"/>
      <c r="QGC970" s="80"/>
      <c r="QGD970" s="80"/>
      <c r="QGE970" s="80"/>
      <c r="QGF970" s="80"/>
      <c r="QGG970" s="80"/>
      <c r="QGH970" s="80"/>
      <c r="QGI970" s="80"/>
      <c r="QGJ970" s="80"/>
      <c r="QGK970" s="80"/>
      <c r="QGL970" s="80"/>
      <c r="QGM970" s="80"/>
      <c r="QGN970" s="80"/>
      <c r="QGO970" s="80"/>
      <c r="QGP970" s="80"/>
      <c r="QGQ970" s="80"/>
      <c r="QGR970" s="80"/>
      <c r="QGS970" s="80"/>
      <c r="QGT970" s="80"/>
      <c r="QGU970" s="80"/>
      <c r="QGV970" s="80"/>
      <c r="QGW970" s="80"/>
      <c r="QGX970" s="80"/>
      <c r="QGY970" s="80"/>
      <c r="QGZ970" s="80"/>
      <c r="QHA970" s="80"/>
      <c r="QHB970" s="80"/>
      <c r="QHC970" s="80"/>
      <c r="QHD970" s="80"/>
      <c r="QHE970" s="80"/>
      <c r="QHF970" s="80"/>
      <c r="QHG970" s="80"/>
      <c r="QHH970" s="80"/>
      <c r="QHI970" s="80"/>
      <c r="QHJ970" s="80"/>
      <c r="QHK970" s="80"/>
      <c r="QHL970" s="80"/>
      <c r="QHM970" s="80"/>
      <c r="QHN970" s="80"/>
      <c r="QHO970" s="80"/>
      <c r="QHP970" s="80"/>
      <c r="QHQ970" s="80"/>
      <c r="QHR970" s="80"/>
      <c r="QHS970" s="80"/>
      <c r="QHT970" s="80"/>
      <c r="QHU970" s="80"/>
      <c r="QHV970" s="80"/>
      <c r="QHW970" s="80"/>
      <c r="QHX970" s="80"/>
      <c r="QHY970" s="80"/>
      <c r="QHZ970" s="80"/>
      <c r="QIA970" s="80"/>
      <c r="QIB970" s="80"/>
      <c r="QIC970" s="80"/>
      <c r="QID970" s="80"/>
      <c r="QIE970" s="80"/>
      <c r="QIF970" s="80"/>
      <c r="QIG970" s="80"/>
      <c r="QIH970" s="80"/>
      <c r="QII970" s="80"/>
      <c r="QIJ970" s="80"/>
      <c r="QIK970" s="80"/>
      <c r="QIL970" s="80"/>
      <c r="QIM970" s="80"/>
      <c r="QIN970" s="80"/>
      <c r="QIO970" s="80"/>
      <c r="QIP970" s="80"/>
      <c r="QIQ970" s="80"/>
      <c r="QIR970" s="80"/>
      <c r="QIS970" s="80"/>
      <c r="QIT970" s="80"/>
      <c r="QIU970" s="80"/>
      <c r="QIV970" s="80"/>
      <c r="QIW970" s="80"/>
      <c r="QIX970" s="80"/>
      <c r="QIY970" s="80"/>
      <c r="QIZ970" s="80"/>
      <c r="QJA970" s="80"/>
      <c r="QJB970" s="80"/>
      <c r="QJC970" s="80"/>
      <c r="QJD970" s="80"/>
      <c r="QJE970" s="80"/>
      <c r="QJF970" s="80"/>
      <c r="QJG970" s="80"/>
      <c r="QJH970" s="80"/>
      <c r="QJI970" s="80"/>
      <c r="QJJ970" s="80"/>
      <c r="QJK970" s="80"/>
      <c r="QJL970" s="80"/>
      <c r="QJM970" s="80"/>
      <c r="QJN970" s="80"/>
      <c r="QJO970" s="80"/>
      <c r="QJP970" s="80"/>
      <c r="QJQ970" s="80"/>
      <c r="QJR970" s="80"/>
      <c r="QJS970" s="80"/>
      <c r="QJT970" s="80"/>
      <c r="QJU970" s="80"/>
      <c r="QJV970" s="80"/>
      <c r="QJW970" s="80"/>
      <c r="QJX970" s="80"/>
      <c r="QJY970" s="80"/>
      <c r="QJZ970" s="80"/>
      <c r="QKA970" s="80"/>
      <c r="QKB970" s="80"/>
      <c r="QKC970" s="80"/>
      <c r="QKD970" s="80"/>
      <c r="QKE970" s="80"/>
      <c r="QKF970" s="80"/>
      <c r="QKG970" s="80"/>
      <c r="QKH970" s="80"/>
      <c r="QKI970" s="80"/>
      <c r="QKJ970" s="80"/>
      <c r="QKK970" s="80"/>
      <c r="QKL970" s="80"/>
      <c r="QKM970" s="80"/>
      <c r="QKN970" s="80"/>
      <c r="QKO970" s="80"/>
      <c r="QKP970" s="80"/>
      <c r="QKQ970" s="80"/>
      <c r="QKR970" s="80"/>
      <c r="QKS970" s="80"/>
      <c r="QKT970" s="80"/>
      <c r="QKU970" s="80"/>
      <c r="QKV970" s="80"/>
      <c r="QKW970" s="80"/>
      <c r="QKX970" s="80"/>
      <c r="QKY970" s="80"/>
      <c r="QKZ970" s="80"/>
      <c r="QLA970" s="80"/>
      <c r="QLB970" s="80"/>
      <c r="QLC970" s="80"/>
      <c r="QLD970" s="80"/>
      <c r="QLE970" s="80"/>
      <c r="QLF970" s="80"/>
      <c r="QLG970" s="80"/>
      <c r="QLH970" s="80"/>
      <c r="QLI970" s="80"/>
      <c r="QLJ970" s="80"/>
      <c r="QLK970" s="80"/>
      <c r="QLL970" s="80"/>
      <c r="QLM970" s="80"/>
      <c r="QLN970" s="80"/>
      <c r="QLO970" s="80"/>
      <c r="QLP970" s="80"/>
      <c r="QLQ970" s="80"/>
      <c r="QLR970" s="80"/>
      <c r="QLS970" s="80"/>
      <c r="QLT970" s="80"/>
      <c r="QLU970" s="80"/>
      <c r="QLV970" s="80"/>
      <c r="QLW970" s="80"/>
      <c r="QLX970" s="80"/>
      <c r="QLY970" s="80"/>
      <c r="QLZ970" s="80"/>
      <c r="QMA970" s="80"/>
      <c r="QMB970" s="80"/>
      <c r="QMC970" s="80"/>
      <c r="QMD970" s="80"/>
      <c r="QME970" s="80"/>
      <c r="QMF970" s="80"/>
      <c r="QMG970" s="80"/>
      <c r="QMH970" s="80"/>
      <c r="QMI970" s="80"/>
      <c r="QMJ970" s="80"/>
      <c r="QMK970" s="80"/>
      <c r="QML970" s="80"/>
      <c r="QMM970" s="80"/>
      <c r="QMN970" s="80"/>
      <c r="QMO970" s="80"/>
      <c r="QMP970" s="80"/>
      <c r="QMQ970" s="80"/>
      <c r="QMR970" s="80"/>
      <c r="QMS970" s="80"/>
      <c r="QMT970" s="80"/>
      <c r="QMU970" s="80"/>
      <c r="QMV970" s="80"/>
      <c r="QMW970" s="80"/>
      <c r="QMX970" s="80"/>
      <c r="QMY970" s="80"/>
      <c r="QMZ970" s="80"/>
      <c r="QNA970" s="80"/>
      <c r="QNB970" s="80"/>
      <c r="QNC970" s="80"/>
      <c r="QND970" s="80"/>
      <c r="QNE970" s="80"/>
      <c r="QNF970" s="80"/>
      <c r="QNG970" s="80"/>
      <c r="QNH970" s="80"/>
      <c r="QNI970" s="80"/>
      <c r="QNJ970" s="80"/>
      <c r="QNK970" s="80"/>
      <c r="QNL970" s="80"/>
      <c r="QNM970" s="80"/>
      <c r="QNN970" s="80"/>
      <c r="QNO970" s="80"/>
      <c r="QNP970" s="80"/>
      <c r="QNQ970" s="80"/>
      <c r="QNR970" s="80"/>
      <c r="QNS970" s="80"/>
      <c r="QNT970" s="80"/>
      <c r="QNU970" s="80"/>
      <c r="QNV970" s="80"/>
      <c r="QNW970" s="80"/>
      <c r="QNX970" s="80"/>
      <c r="QNY970" s="80"/>
      <c r="QNZ970" s="80"/>
      <c r="QOA970" s="80"/>
      <c r="QOB970" s="80"/>
      <c r="QOC970" s="80"/>
      <c r="QOD970" s="80"/>
      <c r="QOE970" s="80"/>
      <c r="QOF970" s="80"/>
      <c r="QOG970" s="80"/>
      <c r="QOH970" s="80"/>
      <c r="QOI970" s="80"/>
      <c r="QOJ970" s="80"/>
      <c r="QOK970" s="80"/>
      <c r="QOL970" s="80"/>
      <c r="QOM970" s="80"/>
      <c r="QON970" s="80"/>
      <c r="QOO970" s="80"/>
      <c r="QOP970" s="80"/>
      <c r="QOQ970" s="80"/>
      <c r="QOR970" s="80"/>
      <c r="QOS970" s="80"/>
      <c r="QOT970" s="80"/>
      <c r="QOU970" s="80"/>
      <c r="QOV970" s="80"/>
      <c r="QOW970" s="80"/>
      <c r="QOX970" s="80"/>
      <c r="QOY970" s="80"/>
      <c r="QOZ970" s="80"/>
      <c r="QPA970" s="80"/>
      <c r="QPB970" s="80"/>
      <c r="QPC970" s="80"/>
      <c r="QPD970" s="80"/>
      <c r="QPE970" s="80"/>
      <c r="QPF970" s="80"/>
      <c r="QPG970" s="80"/>
      <c r="QPH970" s="80"/>
      <c r="QPI970" s="80"/>
      <c r="QPJ970" s="80"/>
      <c r="QPK970" s="80"/>
      <c r="QPL970" s="80"/>
      <c r="QPM970" s="80"/>
      <c r="QPN970" s="80"/>
      <c r="QPO970" s="80"/>
      <c r="QPP970" s="80"/>
      <c r="QPQ970" s="80"/>
      <c r="QPR970" s="80"/>
      <c r="QPS970" s="80"/>
      <c r="QPT970" s="80"/>
      <c r="QPU970" s="80"/>
      <c r="QPV970" s="80"/>
      <c r="QPW970" s="80"/>
      <c r="QPX970" s="80"/>
      <c r="QPY970" s="80"/>
      <c r="QPZ970" s="80"/>
      <c r="QQA970" s="80"/>
      <c r="QQB970" s="80"/>
      <c r="QQC970" s="80"/>
      <c r="QQD970" s="80"/>
      <c r="QQE970" s="80"/>
      <c r="QQF970" s="80"/>
      <c r="QQG970" s="80"/>
      <c r="QQH970" s="80"/>
      <c r="QQI970" s="80"/>
      <c r="QQJ970" s="80"/>
      <c r="QQK970" s="80"/>
      <c r="QQL970" s="80"/>
      <c r="QQM970" s="80"/>
      <c r="QQN970" s="80"/>
      <c r="QQO970" s="80"/>
      <c r="QQP970" s="80"/>
      <c r="QQQ970" s="80"/>
      <c r="QQR970" s="80"/>
      <c r="QQS970" s="80"/>
      <c r="QQT970" s="80"/>
      <c r="QQU970" s="80"/>
      <c r="QQV970" s="80"/>
      <c r="QQW970" s="80"/>
      <c r="QQX970" s="80"/>
      <c r="QQY970" s="80"/>
      <c r="QQZ970" s="80"/>
      <c r="QRA970" s="80"/>
      <c r="QRB970" s="80"/>
      <c r="QRC970" s="80"/>
      <c r="QRD970" s="80"/>
      <c r="QRE970" s="80"/>
      <c r="QRF970" s="80"/>
      <c r="QRG970" s="80"/>
      <c r="QRH970" s="80"/>
      <c r="QRI970" s="80"/>
      <c r="QRJ970" s="80"/>
      <c r="QRK970" s="80"/>
      <c r="QRL970" s="80"/>
      <c r="QRM970" s="80"/>
      <c r="QRN970" s="80"/>
      <c r="QRO970" s="80"/>
      <c r="QRP970" s="80"/>
      <c r="QRQ970" s="80"/>
      <c r="QRR970" s="80"/>
      <c r="QRS970" s="80"/>
      <c r="QRT970" s="80"/>
      <c r="QRU970" s="80"/>
      <c r="QRV970" s="80"/>
      <c r="QRW970" s="80"/>
      <c r="QRX970" s="80"/>
      <c r="QRY970" s="80"/>
      <c r="QRZ970" s="80"/>
      <c r="QSA970" s="80"/>
      <c r="QSB970" s="80"/>
      <c r="QSC970" s="80"/>
      <c r="QSD970" s="80"/>
      <c r="QSE970" s="80"/>
      <c r="QSF970" s="80"/>
      <c r="QSG970" s="80"/>
      <c r="QSH970" s="80"/>
      <c r="QSI970" s="80"/>
      <c r="QSJ970" s="80"/>
      <c r="QSK970" s="80"/>
      <c r="QSL970" s="80"/>
      <c r="QSM970" s="80"/>
      <c r="QSN970" s="80"/>
      <c r="QSO970" s="80"/>
      <c r="QSP970" s="80"/>
      <c r="QSQ970" s="80"/>
      <c r="QSR970" s="80"/>
      <c r="QSS970" s="80"/>
      <c r="QST970" s="80"/>
      <c r="QSU970" s="80"/>
      <c r="QSV970" s="80"/>
      <c r="QSW970" s="80"/>
      <c r="QSX970" s="80"/>
      <c r="QSY970" s="80"/>
      <c r="QSZ970" s="80"/>
      <c r="QTA970" s="80"/>
      <c r="QTB970" s="80"/>
      <c r="QTC970" s="80"/>
      <c r="QTD970" s="80"/>
      <c r="QTE970" s="80"/>
      <c r="QTF970" s="80"/>
      <c r="QTG970" s="80"/>
      <c r="QTH970" s="80"/>
      <c r="QTI970" s="80"/>
      <c r="QTJ970" s="80"/>
      <c r="QTK970" s="80"/>
      <c r="QTL970" s="80"/>
      <c r="QTM970" s="80"/>
      <c r="QTN970" s="80"/>
      <c r="QTO970" s="80"/>
      <c r="QTP970" s="80"/>
      <c r="QTQ970" s="80"/>
      <c r="QTR970" s="80"/>
      <c r="QTS970" s="80"/>
      <c r="QTT970" s="80"/>
      <c r="QTU970" s="80"/>
      <c r="QTV970" s="80"/>
      <c r="QTW970" s="80"/>
      <c r="QTX970" s="80"/>
      <c r="QTY970" s="80"/>
      <c r="QTZ970" s="80"/>
      <c r="QUA970" s="80"/>
      <c r="QUB970" s="80"/>
      <c r="QUC970" s="80"/>
      <c r="QUD970" s="80"/>
      <c r="QUE970" s="80"/>
      <c r="QUF970" s="80"/>
      <c r="QUG970" s="80"/>
      <c r="QUH970" s="80"/>
      <c r="QUI970" s="80"/>
      <c r="QUJ970" s="80"/>
      <c r="QUK970" s="80"/>
      <c r="QUL970" s="80"/>
      <c r="QUM970" s="80"/>
      <c r="QUN970" s="80"/>
      <c r="QUO970" s="80"/>
      <c r="QUP970" s="80"/>
      <c r="QUQ970" s="80"/>
      <c r="QUR970" s="80"/>
      <c r="QUS970" s="80"/>
      <c r="QUT970" s="80"/>
      <c r="QUU970" s="80"/>
      <c r="QUV970" s="80"/>
      <c r="QUW970" s="80"/>
      <c r="QUX970" s="80"/>
      <c r="QUY970" s="80"/>
      <c r="QUZ970" s="80"/>
      <c r="QVA970" s="80"/>
      <c r="QVB970" s="80"/>
      <c r="QVC970" s="80"/>
      <c r="QVD970" s="80"/>
      <c r="QVE970" s="80"/>
      <c r="QVF970" s="80"/>
      <c r="QVG970" s="80"/>
      <c r="QVH970" s="80"/>
      <c r="QVI970" s="80"/>
      <c r="QVJ970" s="80"/>
      <c r="QVK970" s="80"/>
      <c r="QVL970" s="80"/>
      <c r="QVM970" s="80"/>
      <c r="QVN970" s="80"/>
      <c r="QVO970" s="80"/>
      <c r="QVP970" s="80"/>
      <c r="QVQ970" s="80"/>
      <c r="QVR970" s="80"/>
      <c r="QVS970" s="80"/>
      <c r="QVT970" s="80"/>
      <c r="QVU970" s="80"/>
      <c r="QVV970" s="80"/>
      <c r="QVW970" s="80"/>
      <c r="QVX970" s="80"/>
      <c r="QVY970" s="80"/>
      <c r="QVZ970" s="80"/>
      <c r="QWA970" s="80"/>
      <c r="QWB970" s="80"/>
      <c r="QWC970" s="80"/>
      <c r="QWD970" s="80"/>
      <c r="QWE970" s="80"/>
      <c r="QWF970" s="80"/>
      <c r="QWG970" s="80"/>
      <c r="QWH970" s="80"/>
      <c r="QWI970" s="80"/>
      <c r="QWJ970" s="80"/>
      <c r="QWK970" s="80"/>
      <c r="QWL970" s="80"/>
      <c r="QWM970" s="80"/>
      <c r="QWN970" s="80"/>
      <c r="QWO970" s="80"/>
      <c r="QWP970" s="80"/>
      <c r="QWQ970" s="80"/>
      <c r="QWR970" s="80"/>
      <c r="QWS970" s="80"/>
      <c r="QWT970" s="80"/>
      <c r="QWU970" s="80"/>
      <c r="QWV970" s="80"/>
      <c r="QWW970" s="80"/>
      <c r="QWX970" s="80"/>
      <c r="QWY970" s="80"/>
      <c r="QWZ970" s="80"/>
      <c r="QXA970" s="80"/>
      <c r="QXB970" s="80"/>
      <c r="QXC970" s="80"/>
      <c r="QXD970" s="80"/>
      <c r="QXE970" s="80"/>
      <c r="QXF970" s="80"/>
      <c r="QXG970" s="80"/>
      <c r="QXH970" s="80"/>
      <c r="QXI970" s="80"/>
      <c r="QXJ970" s="80"/>
      <c r="QXK970" s="80"/>
      <c r="QXL970" s="80"/>
      <c r="QXM970" s="80"/>
      <c r="QXN970" s="80"/>
      <c r="QXO970" s="80"/>
      <c r="QXP970" s="80"/>
      <c r="QXQ970" s="80"/>
      <c r="QXR970" s="80"/>
      <c r="QXS970" s="80"/>
      <c r="QXT970" s="80"/>
      <c r="QXU970" s="80"/>
      <c r="QXV970" s="80"/>
      <c r="QXW970" s="80"/>
      <c r="QXX970" s="80"/>
      <c r="QXY970" s="80"/>
      <c r="QXZ970" s="80"/>
      <c r="QYA970" s="80"/>
      <c r="QYB970" s="80"/>
      <c r="QYC970" s="80"/>
      <c r="QYD970" s="80"/>
      <c r="QYE970" s="80"/>
      <c r="QYF970" s="80"/>
      <c r="QYG970" s="80"/>
      <c r="QYH970" s="80"/>
      <c r="QYI970" s="80"/>
      <c r="QYJ970" s="80"/>
      <c r="QYK970" s="80"/>
      <c r="QYL970" s="80"/>
      <c r="QYM970" s="80"/>
      <c r="QYN970" s="80"/>
      <c r="QYO970" s="80"/>
      <c r="QYP970" s="80"/>
      <c r="QYQ970" s="80"/>
      <c r="QYR970" s="80"/>
      <c r="QYS970" s="80"/>
      <c r="QYT970" s="80"/>
      <c r="QYU970" s="80"/>
      <c r="QYV970" s="80"/>
      <c r="QYW970" s="80"/>
      <c r="QYX970" s="80"/>
      <c r="QYY970" s="80"/>
      <c r="QYZ970" s="80"/>
      <c r="QZA970" s="80"/>
      <c r="QZB970" s="80"/>
      <c r="QZC970" s="80"/>
      <c r="QZD970" s="80"/>
      <c r="QZE970" s="80"/>
      <c r="QZF970" s="80"/>
      <c r="QZG970" s="80"/>
      <c r="QZH970" s="80"/>
      <c r="QZI970" s="80"/>
      <c r="QZJ970" s="80"/>
      <c r="QZK970" s="80"/>
      <c r="QZL970" s="80"/>
      <c r="QZM970" s="80"/>
      <c r="QZN970" s="80"/>
      <c r="QZO970" s="80"/>
      <c r="QZP970" s="80"/>
      <c r="QZQ970" s="80"/>
      <c r="QZR970" s="80"/>
      <c r="QZS970" s="80"/>
      <c r="QZT970" s="80"/>
      <c r="QZU970" s="80"/>
      <c r="QZV970" s="80"/>
      <c r="QZW970" s="80"/>
      <c r="QZX970" s="80"/>
      <c r="QZY970" s="80"/>
      <c r="QZZ970" s="80"/>
      <c r="RAA970" s="80"/>
      <c r="RAB970" s="80"/>
      <c r="RAC970" s="80"/>
      <c r="RAD970" s="80"/>
      <c r="RAE970" s="80"/>
      <c r="RAF970" s="80"/>
      <c r="RAG970" s="80"/>
      <c r="RAH970" s="80"/>
      <c r="RAI970" s="80"/>
      <c r="RAJ970" s="80"/>
      <c r="RAK970" s="80"/>
      <c r="RAL970" s="80"/>
      <c r="RAM970" s="80"/>
      <c r="RAN970" s="80"/>
      <c r="RAO970" s="80"/>
      <c r="RAP970" s="80"/>
      <c r="RAQ970" s="80"/>
      <c r="RAR970" s="80"/>
      <c r="RAS970" s="80"/>
      <c r="RAT970" s="80"/>
      <c r="RAU970" s="80"/>
      <c r="RAV970" s="80"/>
      <c r="RAW970" s="80"/>
      <c r="RAX970" s="80"/>
      <c r="RAY970" s="80"/>
      <c r="RAZ970" s="80"/>
      <c r="RBA970" s="80"/>
      <c r="RBB970" s="80"/>
      <c r="RBC970" s="80"/>
      <c r="RBD970" s="80"/>
      <c r="RBE970" s="80"/>
      <c r="RBF970" s="80"/>
      <c r="RBG970" s="80"/>
      <c r="RBH970" s="80"/>
      <c r="RBI970" s="80"/>
      <c r="RBJ970" s="80"/>
      <c r="RBK970" s="80"/>
      <c r="RBL970" s="80"/>
      <c r="RBM970" s="80"/>
      <c r="RBN970" s="80"/>
      <c r="RBO970" s="80"/>
      <c r="RBP970" s="80"/>
      <c r="RBQ970" s="80"/>
      <c r="RBR970" s="80"/>
      <c r="RBS970" s="80"/>
      <c r="RBT970" s="80"/>
      <c r="RBU970" s="80"/>
      <c r="RBV970" s="80"/>
      <c r="RBW970" s="80"/>
      <c r="RBX970" s="80"/>
      <c r="RBY970" s="80"/>
      <c r="RBZ970" s="80"/>
      <c r="RCA970" s="80"/>
      <c r="RCB970" s="80"/>
      <c r="RCC970" s="80"/>
      <c r="RCD970" s="80"/>
      <c r="RCE970" s="80"/>
      <c r="RCF970" s="80"/>
      <c r="RCG970" s="80"/>
      <c r="RCH970" s="80"/>
      <c r="RCI970" s="80"/>
      <c r="RCJ970" s="80"/>
      <c r="RCK970" s="80"/>
      <c r="RCL970" s="80"/>
      <c r="RCM970" s="80"/>
      <c r="RCN970" s="80"/>
      <c r="RCO970" s="80"/>
      <c r="RCP970" s="80"/>
      <c r="RCQ970" s="80"/>
      <c r="RCR970" s="80"/>
      <c r="RCS970" s="80"/>
      <c r="RCT970" s="80"/>
      <c r="RCU970" s="80"/>
      <c r="RCV970" s="80"/>
      <c r="RCW970" s="80"/>
      <c r="RCX970" s="80"/>
      <c r="RCY970" s="80"/>
      <c r="RCZ970" s="80"/>
      <c r="RDA970" s="80"/>
      <c r="RDB970" s="80"/>
      <c r="RDC970" s="80"/>
      <c r="RDD970" s="80"/>
      <c r="RDE970" s="80"/>
      <c r="RDF970" s="80"/>
      <c r="RDG970" s="80"/>
      <c r="RDH970" s="80"/>
      <c r="RDI970" s="80"/>
      <c r="RDJ970" s="80"/>
      <c r="RDK970" s="80"/>
      <c r="RDL970" s="80"/>
      <c r="RDM970" s="80"/>
      <c r="RDN970" s="80"/>
      <c r="RDO970" s="80"/>
      <c r="RDP970" s="80"/>
      <c r="RDQ970" s="80"/>
      <c r="RDR970" s="80"/>
      <c r="RDS970" s="80"/>
      <c r="RDT970" s="80"/>
      <c r="RDU970" s="80"/>
      <c r="RDV970" s="80"/>
      <c r="RDW970" s="80"/>
      <c r="RDX970" s="80"/>
      <c r="RDY970" s="80"/>
      <c r="RDZ970" s="80"/>
      <c r="REA970" s="80"/>
      <c r="REB970" s="80"/>
      <c r="REC970" s="80"/>
      <c r="RED970" s="80"/>
      <c r="REE970" s="80"/>
      <c r="REF970" s="80"/>
      <c r="REG970" s="80"/>
      <c r="REH970" s="80"/>
      <c r="REI970" s="80"/>
      <c r="REJ970" s="80"/>
      <c r="REK970" s="80"/>
      <c r="REL970" s="80"/>
      <c r="REM970" s="80"/>
      <c r="REN970" s="80"/>
      <c r="REO970" s="80"/>
      <c r="REP970" s="80"/>
      <c r="REQ970" s="80"/>
      <c r="RER970" s="80"/>
      <c r="RES970" s="80"/>
      <c r="RET970" s="80"/>
      <c r="REU970" s="80"/>
      <c r="REV970" s="80"/>
      <c r="REW970" s="80"/>
      <c r="REX970" s="80"/>
      <c r="REY970" s="80"/>
      <c r="REZ970" s="80"/>
      <c r="RFA970" s="80"/>
      <c r="RFB970" s="80"/>
      <c r="RFC970" s="80"/>
      <c r="RFD970" s="80"/>
      <c r="RFE970" s="80"/>
      <c r="RFF970" s="80"/>
      <c r="RFG970" s="80"/>
      <c r="RFH970" s="80"/>
      <c r="RFI970" s="80"/>
      <c r="RFJ970" s="80"/>
      <c r="RFK970" s="80"/>
      <c r="RFL970" s="80"/>
      <c r="RFM970" s="80"/>
      <c r="RFN970" s="80"/>
      <c r="RFO970" s="80"/>
      <c r="RFP970" s="80"/>
      <c r="RFQ970" s="80"/>
      <c r="RFR970" s="80"/>
      <c r="RFS970" s="80"/>
      <c r="RFT970" s="80"/>
      <c r="RFU970" s="80"/>
      <c r="RFV970" s="80"/>
      <c r="RFW970" s="80"/>
      <c r="RFX970" s="80"/>
      <c r="RFY970" s="80"/>
      <c r="RFZ970" s="80"/>
      <c r="RGA970" s="80"/>
      <c r="RGB970" s="80"/>
      <c r="RGC970" s="80"/>
      <c r="RGD970" s="80"/>
      <c r="RGE970" s="80"/>
      <c r="RGF970" s="80"/>
      <c r="RGG970" s="80"/>
      <c r="RGH970" s="80"/>
      <c r="RGI970" s="80"/>
      <c r="RGJ970" s="80"/>
      <c r="RGK970" s="80"/>
      <c r="RGL970" s="80"/>
      <c r="RGM970" s="80"/>
      <c r="RGN970" s="80"/>
      <c r="RGO970" s="80"/>
      <c r="RGP970" s="80"/>
      <c r="RGQ970" s="80"/>
      <c r="RGR970" s="80"/>
      <c r="RGS970" s="80"/>
      <c r="RGT970" s="80"/>
      <c r="RGU970" s="80"/>
      <c r="RGV970" s="80"/>
      <c r="RGW970" s="80"/>
      <c r="RGX970" s="80"/>
      <c r="RGY970" s="80"/>
      <c r="RGZ970" s="80"/>
      <c r="RHA970" s="80"/>
      <c r="RHB970" s="80"/>
      <c r="RHC970" s="80"/>
      <c r="RHD970" s="80"/>
      <c r="RHE970" s="80"/>
      <c r="RHF970" s="80"/>
      <c r="RHG970" s="80"/>
      <c r="RHH970" s="80"/>
      <c r="RHI970" s="80"/>
      <c r="RHJ970" s="80"/>
      <c r="RHK970" s="80"/>
      <c r="RHL970" s="80"/>
      <c r="RHM970" s="80"/>
      <c r="RHN970" s="80"/>
      <c r="RHO970" s="80"/>
      <c r="RHP970" s="80"/>
      <c r="RHQ970" s="80"/>
      <c r="RHR970" s="80"/>
      <c r="RHS970" s="80"/>
      <c r="RHT970" s="80"/>
      <c r="RHU970" s="80"/>
      <c r="RHV970" s="80"/>
      <c r="RHW970" s="80"/>
      <c r="RHX970" s="80"/>
      <c r="RHY970" s="80"/>
      <c r="RHZ970" s="80"/>
      <c r="RIA970" s="80"/>
      <c r="RIB970" s="80"/>
      <c r="RIC970" s="80"/>
      <c r="RID970" s="80"/>
      <c r="RIE970" s="80"/>
      <c r="RIF970" s="80"/>
      <c r="RIG970" s="80"/>
      <c r="RIH970" s="80"/>
      <c r="RII970" s="80"/>
      <c r="RIJ970" s="80"/>
      <c r="RIK970" s="80"/>
      <c r="RIL970" s="80"/>
      <c r="RIM970" s="80"/>
      <c r="RIN970" s="80"/>
      <c r="RIO970" s="80"/>
      <c r="RIP970" s="80"/>
      <c r="RIQ970" s="80"/>
      <c r="RIR970" s="80"/>
      <c r="RIS970" s="80"/>
      <c r="RIT970" s="80"/>
      <c r="RIU970" s="80"/>
      <c r="RIV970" s="80"/>
      <c r="RIW970" s="80"/>
      <c r="RIX970" s="80"/>
      <c r="RIY970" s="80"/>
      <c r="RIZ970" s="80"/>
      <c r="RJA970" s="80"/>
      <c r="RJB970" s="80"/>
      <c r="RJC970" s="80"/>
      <c r="RJD970" s="80"/>
      <c r="RJE970" s="80"/>
      <c r="RJF970" s="80"/>
      <c r="RJG970" s="80"/>
      <c r="RJH970" s="80"/>
      <c r="RJI970" s="80"/>
      <c r="RJJ970" s="80"/>
      <c r="RJK970" s="80"/>
      <c r="RJL970" s="80"/>
      <c r="RJM970" s="80"/>
      <c r="RJN970" s="80"/>
      <c r="RJO970" s="80"/>
      <c r="RJP970" s="80"/>
      <c r="RJQ970" s="80"/>
      <c r="RJR970" s="80"/>
      <c r="RJS970" s="80"/>
      <c r="RJT970" s="80"/>
      <c r="RJU970" s="80"/>
      <c r="RJV970" s="80"/>
      <c r="RJW970" s="80"/>
      <c r="RJX970" s="80"/>
      <c r="RJY970" s="80"/>
      <c r="RJZ970" s="80"/>
      <c r="RKA970" s="80"/>
      <c r="RKB970" s="80"/>
      <c r="RKC970" s="80"/>
      <c r="RKD970" s="80"/>
      <c r="RKE970" s="80"/>
      <c r="RKF970" s="80"/>
      <c r="RKG970" s="80"/>
      <c r="RKH970" s="80"/>
      <c r="RKI970" s="80"/>
      <c r="RKJ970" s="80"/>
      <c r="RKK970" s="80"/>
      <c r="RKL970" s="80"/>
      <c r="RKM970" s="80"/>
      <c r="RKN970" s="80"/>
      <c r="RKO970" s="80"/>
      <c r="RKP970" s="80"/>
      <c r="RKQ970" s="80"/>
      <c r="RKR970" s="80"/>
      <c r="RKS970" s="80"/>
      <c r="RKT970" s="80"/>
      <c r="RKU970" s="80"/>
      <c r="RKV970" s="80"/>
      <c r="RKW970" s="80"/>
      <c r="RKX970" s="80"/>
      <c r="RKY970" s="80"/>
      <c r="RKZ970" s="80"/>
      <c r="RLA970" s="80"/>
      <c r="RLB970" s="80"/>
      <c r="RLC970" s="80"/>
      <c r="RLD970" s="80"/>
      <c r="RLE970" s="80"/>
      <c r="RLF970" s="80"/>
      <c r="RLG970" s="80"/>
      <c r="RLH970" s="80"/>
      <c r="RLI970" s="80"/>
      <c r="RLJ970" s="80"/>
      <c r="RLK970" s="80"/>
      <c r="RLL970" s="80"/>
      <c r="RLM970" s="80"/>
      <c r="RLN970" s="80"/>
      <c r="RLO970" s="80"/>
      <c r="RLP970" s="80"/>
      <c r="RLQ970" s="80"/>
      <c r="RLR970" s="80"/>
      <c r="RLS970" s="80"/>
      <c r="RLT970" s="80"/>
      <c r="RLU970" s="80"/>
      <c r="RLV970" s="80"/>
      <c r="RLW970" s="80"/>
      <c r="RLX970" s="80"/>
      <c r="RLY970" s="80"/>
      <c r="RLZ970" s="80"/>
      <c r="RMA970" s="80"/>
      <c r="RMB970" s="80"/>
      <c r="RMC970" s="80"/>
      <c r="RMD970" s="80"/>
      <c r="RME970" s="80"/>
      <c r="RMF970" s="80"/>
      <c r="RMG970" s="80"/>
      <c r="RMH970" s="80"/>
      <c r="RMI970" s="80"/>
      <c r="RMJ970" s="80"/>
      <c r="RMK970" s="80"/>
      <c r="RML970" s="80"/>
      <c r="RMM970" s="80"/>
      <c r="RMN970" s="80"/>
      <c r="RMO970" s="80"/>
      <c r="RMP970" s="80"/>
      <c r="RMQ970" s="80"/>
      <c r="RMR970" s="80"/>
      <c r="RMS970" s="80"/>
      <c r="RMT970" s="80"/>
      <c r="RMU970" s="80"/>
      <c r="RMV970" s="80"/>
      <c r="RMW970" s="80"/>
      <c r="RMX970" s="80"/>
      <c r="RMY970" s="80"/>
      <c r="RMZ970" s="80"/>
      <c r="RNA970" s="80"/>
      <c r="RNB970" s="80"/>
      <c r="RNC970" s="80"/>
      <c r="RND970" s="80"/>
      <c r="RNE970" s="80"/>
      <c r="RNF970" s="80"/>
      <c r="RNG970" s="80"/>
      <c r="RNH970" s="80"/>
      <c r="RNI970" s="80"/>
      <c r="RNJ970" s="80"/>
      <c r="RNK970" s="80"/>
      <c r="RNL970" s="80"/>
      <c r="RNM970" s="80"/>
      <c r="RNN970" s="80"/>
      <c r="RNO970" s="80"/>
      <c r="RNP970" s="80"/>
      <c r="RNQ970" s="80"/>
      <c r="RNR970" s="80"/>
      <c r="RNS970" s="80"/>
      <c r="RNT970" s="80"/>
      <c r="RNU970" s="80"/>
      <c r="RNV970" s="80"/>
      <c r="RNW970" s="80"/>
      <c r="RNX970" s="80"/>
      <c r="RNY970" s="80"/>
      <c r="RNZ970" s="80"/>
      <c r="ROA970" s="80"/>
      <c r="ROB970" s="80"/>
      <c r="ROC970" s="80"/>
      <c r="ROD970" s="80"/>
      <c r="ROE970" s="80"/>
      <c r="ROF970" s="80"/>
      <c r="ROG970" s="80"/>
      <c r="ROH970" s="80"/>
      <c r="ROI970" s="80"/>
      <c r="ROJ970" s="80"/>
      <c r="ROK970" s="80"/>
      <c r="ROL970" s="80"/>
      <c r="ROM970" s="80"/>
      <c r="RON970" s="80"/>
      <c r="ROO970" s="80"/>
      <c r="ROP970" s="80"/>
      <c r="ROQ970" s="80"/>
      <c r="ROR970" s="80"/>
      <c r="ROS970" s="80"/>
      <c r="ROT970" s="80"/>
      <c r="ROU970" s="80"/>
      <c r="ROV970" s="80"/>
      <c r="ROW970" s="80"/>
      <c r="ROX970" s="80"/>
      <c r="ROY970" s="80"/>
      <c r="ROZ970" s="80"/>
      <c r="RPA970" s="80"/>
      <c r="RPB970" s="80"/>
      <c r="RPC970" s="80"/>
      <c r="RPD970" s="80"/>
      <c r="RPE970" s="80"/>
      <c r="RPF970" s="80"/>
      <c r="RPG970" s="80"/>
      <c r="RPH970" s="80"/>
      <c r="RPI970" s="80"/>
      <c r="RPJ970" s="80"/>
      <c r="RPK970" s="80"/>
      <c r="RPL970" s="80"/>
      <c r="RPM970" s="80"/>
      <c r="RPN970" s="80"/>
      <c r="RPO970" s="80"/>
      <c r="RPP970" s="80"/>
      <c r="RPQ970" s="80"/>
      <c r="RPR970" s="80"/>
      <c r="RPS970" s="80"/>
      <c r="RPT970" s="80"/>
      <c r="RPU970" s="80"/>
      <c r="RPV970" s="80"/>
      <c r="RPW970" s="80"/>
      <c r="RPX970" s="80"/>
      <c r="RPY970" s="80"/>
      <c r="RPZ970" s="80"/>
      <c r="RQA970" s="80"/>
      <c r="RQB970" s="80"/>
      <c r="RQC970" s="80"/>
      <c r="RQD970" s="80"/>
      <c r="RQE970" s="80"/>
      <c r="RQF970" s="80"/>
      <c r="RQG970" s="80"/>
      <c r="RQH970" s="80"/>
      <c r="RQI970" s="80"/>
      <c r="RQJ970" s="80"/>
      <c r="RQK970" s="80"/>
      <c r="RQL970" s="80"/>
      <c r="RQM970" s="80"/>
      <c r="RQN970" s="80"/>
      <c r="RQO970" s="80"/>
      <c r="RQP970" s="80"/>
      <c r="RQQ970" s="80"/>
      <c r="RQR970" s="80"/>
      <c r="RQS970" s="80"/>
      <c r="RQT970" s="80"/>
      <c r="RQU970" s="80"/>
      <c r="RQV970" s="80"/>
      <c r="RQW970" s="80"/>
      <c r="RQX970" s="80"/>
      <c r="RQY970" s="80"/>
      <c r="RQZ970" s="80"/>
      <c r="RRA970" s="80"/>
      <c r="RRB970" s="80"/>
      <c r="RRC970" s="80"/>
      <c r="RRD970" s="80"/>
      <c r="RRE970" s="80"/>
      <c r="RRF970" s="80"/>
      <c r="RRG970" s="80"/>
      <c r="RRH970" s="80"/>
      <c r="RRI970" s="80"/>
      <c r="RRJ970" s="80"/>
      <c r="RRK970" s="80"/>
      <c r="RRL970" s="80"/>
      <c r="RRM970" s="80"/>
      <c r="RRN970" s="80"/>
      <c r="RRO970" s="80"/>
      <c r="RRP970" s="80"/>
      <c r="RRQ970" s="80"/>
      <c r="RRR970" s="80"/>
      <c r="RRS970" s="80"/>
      <c r="RRT970" s="80"/>
      <c r="RRU970" s="80"/>
      <c r="RRV970" s="80"/>
      <c r="RRW970" s="80"/>
      <c r="RRX970" s="80"/>
      <c r="RRY970" s="80"/>
      <c r="RRZ970" s="80"/>
      <c r="RSA970" s="80"/>
      <c r="RSB970" s="80"/>
      <c r="RSC970" s="80"/>
      <c r="RSD970" s="80"/>
      <c r="RSE970" s="80"/>
      <c r="RSF970" s="80"/>
      <c r="RSG970" s="80"/>
      <c r="RSH970" s="80"/>
      <c r="RSI970" s="80"/>
      <c r="RSJ970" s="80"/>
      <c r="RSK970" s="80"/>
      <c r="RSL970" s="80"/>
      <c r="RSM970" s="80"/>
      <c r="RSN970" s="80"/>
      <c r="RSO970" s="80"/>
      <c r="RSP970" s="80"/>
      <c r="RSQ970" s="80"/>
      <c r="RSR970" s="80"/>
      <c r="RSS970" s="80"/>
      <c r="RST970" s="80"/>
      <c r="RSU970" s="80"/>
      <c r="RSV970" s="80"/>
      <c r="RSW970" s="80"/>
      <c r="RSX970" s="80"/>
      <c r="RSY970" s="80"/>
      <c r="RSZ970" s="80"/>
      <c r="RTA970" s="80"/>
      <c r="RTB970" s="80"/>
      <c r="RTC970" s="80"/>
      <c r="RTD970" s="80"/>
      <c r="RTE970" s="80"/>
      <c r="RTF970" s="80"/>
      <c r="RTG970" s="80"/>
      <c r="RTH970" s="80"/>
      <c r="RTI970" s="80"/>
      <c r="RTJ970" s="80"/>
      <c r="RTK970" s="80"/>
      <c r="RTL970" s="80"/>
      <c r="RTM970" s="80"/>
      <c r="RTN970" s="80"/>
      <c r="RTO970" s="80"/>
      <c r="RTP970" s="80"/>
      <c r="RTQ970" s="80"/>
      <c r="RTR970" s="80"/>
      <c r="RTS970" s="80"/>
      <c r="RTT970" s="80"/>
      <c r="RTU970" s="80"/>
      <c r="RTV970" s="80"/>
      <c r="RTW970" s="80"/>
      <c r="RTX970" s="80"/>
      <c r="RTY970" s="80"/>
      <c r="RTZ970" s="80"/>
      <c r="RUA970" s="80"/>
      <c r="RUB970" s="80"/>
      <c r="RUC970" s="80"/>
      <c r="RUD970" s="80"/>
      <c r="RUE970" s="80"/>
      <c r="RUF970" s="80"/>
      <c r="RUG970" s="80"/>
      <c r="RUH970" s="80"/>
      <c r="RUI970" s="80"/>
      <c r="RUJ970" s="80"/>
      <c r="RUK970" s="80"/>
      <c r="RUL970" s="80"/>
      <c r="RUM970" s="80"/>
      <c r="RUN970" s="80"/>
      <c r="RUO970" s="80"/>
      <c r="RUP970" s="80"/>
      <c r="RUQ970" s="80"/>
      <c r="RUR970" s="80"/>
      <c r="RUS970" s="80"/>
      <c r="RUT970" s="80"/>
      <c r="RUU970" s="80"/>
      <c r="RUV970" s="80"/>
      <c r="RUW970" s="80"/>
      <c r="RUX970" s="80"/>
      <c r="RUY970" s="80"/>
      <c r="RUZ970" s="80"/>
      <c r="RVA970" s="80"/>
      <c r="RVB970" s="80"/>
      <c r="RVC970" s="80"/>
      <c r="RVD970" s="80"/>
      <c r="RVE970" s="80"/>
      <c r="RVF970" s="80"/>
      <c r="RVG970" s="80"/>
      <c r="RVH970" s="80"/>
      <c r="RVI970" s="80"/>
      <c r="RVJ970" s="80"/>
      <c r="RVK970" s="80"/>
      <c r="RVL970" s="80"/>
      <c r="RVM970" s="80"/>
      <c r="RVN970" s="80"/>
      <c r="RVO970" s="80"/>
      <c r="RVP970" s="80"/>
      <c r="RVQ970" s="80"/>
      <c r="RVR970" s="80"/>
      <c r="RVS970" s="80"/>
      <c r="RVT970" s="80"/>
      <c r="RVU970" s="80"/>
      <c r="RVV970" s="80"/>
      <c r="RVW970" s="80"/>
      <c r="RVX970" s="80"/>
      <c r="RVY970" s="80"/>
      <c r="RVZ970" s="80"/>
      <c r="RWA970" s="80"/>
      <c r="RWB970" s="80"/>
      <c r="RWC970" s="80"/>
      <c r="RWD970" s="80"/>
      <c r="RWE970" s="80"/>
      <c r="RWF970" s="80"/>
      <c r="RWG970" s="80"/>
      <c r="RWH970" s="80"/>
      <c r="RWI970" s="80"/>
      <c r="RWJ970" s="80"/>
      <c r="RWK970" s="80"/>
      <c r="RWL970" s="80"/>
      <c r="RWM970" s="80"/>
      <c r="RWN970" s="80"/>
      <c r="RWO970" s="80"/>
      <c r="RWP970" s="80"/>
      <c r="RWQ970" s="80"/>
      <c r="RWR970" s="80"/>
      <c r="RWS970" s="80"/>
      <c r="RWT970" s="80"/>
      <c r="RWU970" s="80"/>
      <c r="RWV970" s="80"/>
      <c r="RWW970" s="80"/>
      <c r="RWX970" s="80"/>
      <c r="RWY970" s="80"/>
      <c r="RWZ970" s="80"/>
      <c r="RXA970" s="80"/>
      <c r="RXB970" s="80"/>
      <c r="RXC970" s="80"/>
      <c r="RXD970" s="80"/>
      <c r="RXE970" s="80"/>
      <c r="RXF970" s="80"/>
      <c r="RXG970" s="80"/>
      <c r="RXH970" s="80"/>
      <c r="RXI970" s="80"/>
      <c r="RXJ970" s="80"/>
      <c r="RXK970" s="80"/>
      <c r="RXL970" s="80"/>
      <c r="RXM970" s="80"/>
      <c r="RXN970" s="80"/>
      <c r="RXO970" s="80"/>
      <c r="RXP970" s="80"/>
      <c r="RXQ970" s="80"/>
      <c r="RXR970" s="80"/>
      <c r="RXS970" s="80"/>
      <c r="RXT970" s="80"/>
      <c r="RXU970" s="80"/>
      <c r="RXV970" s="80"/>
      <c r="RXW970" s="80"/>
      <c r="RXX970" s="80"/>
      <c r="RXY970" s="80"/>
      <c r="RXZ970" s="80"/>
      <c r="RYA970" s="80"/>
      <c r="RYB970" s="80"/>
      <c r="RYC970" s="80"/>
      <c r="RYD970" s="80"/>
      <c r="RYE970" s="80"/>
      <c r="RYF970" s="80"/>
      <c r="RYG970" s="80"/>
      <c r="RYH970" s="80"/>
      <c r="RYI970" s="80"/>
      <c r="RYJ970" s="80"/>
      <c r="RYK970" s="80"/>
      <c r="RYL970" s="80"/>
      <c r="RYM970" s="80"/>
      <c r="RYN970" s="80"/>
      <c r="RYO970" s="80"/>
      <c r="RYP970" s="80"/>
      <c r="RYQ970" s="80"/>
      <c r="RYR970" s="80"/>
      <c r="RYS970" s="80"/>
      <c r="RYT970" s="80"/>
      <c r="RYU970" s="80"/>
      <c r="RYV970" s="80"/>
      <c r="RYW970" s="80"/>
      <c r="RYX970" s="80"/>
      <c r="RYY970" s="80"/>
      <c r="RYZ970" s="80"/>
      <c r="RZA970" s="80"/>
      <c r="RZB970" s="80"/>
      <c r="RZC970" s="80"/>
      <c r="RZD970" s="80"/>
      <c r="RZE970" s="80"/>
      <c r="RZF970" s="80"/>
      <c r="RZG970" s="80"/>
      <c r="RZH970" s="80"/>
      <c r="RZI970" s="80"/>
      <c r="RZJ970" s="80"/>
      <c r="RZK970" s="80"/>
      <c r="RZL970" s="80"/>
      <c r="RZM970" s="80"/>
      <c r="RZN970" s="80"/>
      <c r="RZO970" s="80"/>
      <c r="RZP970" s="80"/>
      <c r="RZQ970" s="80"/>
      <c r="RZR970" s="80"/>
      <c r="RZS970" s="80"/>
      <c r="RZT970" s="80"/>
      <c r="RZU970" s="80"/>
      <c r="RZV970" s="80"/>
      <c r="RZW970" s="80"/>
      <c r="RZX970" s="80"/>
      <c r="RZY970" s="80"/>
      <c r="RZZ970" s="80"/>
      <c r="SAA970" s="80"/>
      <c r="SAB970" s="80"/>
      <c r="SAC970" s="80"/>
      <c r="SAD970" s="80"/>
      <c r="SAE970" s="80"/>
      <c r="SAF970" s="80"/>
      <c r="SAG970" s="80"/>
      <c r="SAH970" s="80"/>
      <c r="SAI970" s="80"/>
      <c r="SAJ970" s="80"/>
      <c r="SAK970" s="80"/>
      <c r="SAL970" s="80"/>
      <c r="SAM970" s="80"/>
      <c r="SAN970" s="80"/>
      <c r="SAO970" s="80"/>
      <c r="SAP970" s="80"/>
      <c r="SAQ970" s="80"/>
      <c r="SAR970" s="80"/>
      <c r="SAS970" s="80"/>
      <c r="SAT970" s="80"/>
      <c r="SAU970" s="80"/>
      <c r="SAV970" s="80"/>
      <c r="SAW970" s="80"/>
      <c r="SAX970" s="80"/>
      <c r="SAY970" s="80"/>
      <c r="SAZ970" s="80"/>
      <c r="SBA970" s="80"/>
      <c r="SBB970" s="80"/>
      <c r="SBC970" s="80"/>
      <c r="SBD970" s="80"/>
      <c r="SBE970" s="80"/>
      <c r="SBF970" s="80"/>
      <c r="SBG970" s="80"/>
      <c r="SBH970" s="80"/>
      <c r="SBI970" s="80"/>
      <c r="SBJ970" s="80"/>
      <c r="SBK970" s="80"/>
      <c r="SBL970" s="80"/>
      <c r="SBM970" s="80"/>
      <c r="SBN970" s="80"/>
      <c r="SBO970" s="80"/>
      <c r="SBP970" s="80"/>
      <c r="SBQ970" s="80"/>
      <c r="SBR970" s="80"/>
      <c r="SBS970" s="80"/>
      <c r="SBT970" s="80"/>
      <c r="SBU970" s="80"/>
      <c r="SBV970" s="80"/>
      <c r="SBW970" s="80"/>
      <c r="SBX970" s="80"/>
      <c r="SBY970" s="80"/>
      <c r="SBZ970" s="80"/>
      <c r="SCA970" s="80"/>
      <c r="SCB970" s="80"/>
      <c r="SCC970" s="80"/>
      <c r="SCD970" s="80"/>
      <c r="SCE970" s="80"/>
      <c r="SCF970" s="80"/>
      <c r="SCG970" s="80"/>
      <c r="SCH970" s="80"/>
      <c r="SCI970" s="80"/>
      <c r="SCJ970" s="80"/>
      <c r="SCK970" s="80"/>
      <c r="SCL970" s="80"/>
      <c r="SCM970" s="80"/>
      <c r="SCN970" s="80"/>
      <c r="SCO970" s="80"/>
      <c r="SCP970" s="80"/>
      <c r="SCQ970" s="80"/>
      <c r="SCR970" s="80"/>
      <c r="SCS970" s="80"/>
      <c r="SCT970" s="80"/>
      <c r="SCU970" s="80"/>
      <c r="SCV970" s="80"/>
      <c r="SCW970" s="80"/>
      <c r="SCX970" s="80"/>
      <c r="SCY970" s="80"/>
      <c r="SCZ970" s="80"/>
      <c r="SDA970" s="80"/>
      <c r="SDB970" s="80"/>
      <c r="SDC970" s="80"/>
      <c r="SDD970" s="80"/>
      <c r="SDE970" s="80"/>
      <c r="SDF970" s="80"/>
      <c r="SDG970" s="80"/>
      <c r="SDH970" s="80"/>
      <c r="SDI970" s="80"/>
      <c r="SDJ970" s="80"/>
      <c r="SDK970" s="80"/>
      <c r="SDL970" s="80"/>
      <c r="SDM970" s="80"/>
      <c r="SDN970" s="80"/>
      <c r="SDO970" s="80"/>
      <c r="SDP970" s="80"/>
      <c r="SDQ970" s="80"/>
      <c r="SDR970" s="80"/>
      <c r="SDS970" s="80"/>
      <c r="SDT970" s="80"/>
      <c r="SDU970" s="80"/>
      <c r="SDV970" s="80"/>
      <c r="SDW970" s="80"/>
      <c r="SDX970" s="80"/>
      <c r="SDY970" s="80"/>
      <c r="SDZ970" s="80"/>
      <c r="SEA970" s="80"/>
      <c r="SEB970" s="80"/>
      <c r="SEC970" s="80"/>
      <c r="SED970" s="80"/>
      <c r="SEE970" s="80"/>
      <c r="SEF970" s="80"/>
      <c r="SEG970" s="80"/>
      <c r="SEH970" s="80"/>
      <c r="SEI970" s="80"/>
      <c r="SEJ970" s="80"/>
      <c r="SEK970" s="80"/>
      <c r="SEL970" s="80"/>
      <c r="SEM970" s="80"/>
      <c r="SEN970" s="80"/>
      <c r="SEO970" s="80"/>
      <c r="SEP970" s="80"/>
      <c r="SEQ970" s="80"/>
      <c r="SER970" s="80"/>
      <c r="SES970" s="80"/>
      <c r="SET970" s="80"/>
      <c r="SEU970" s="80"/>
      <c r="SEV970" s="80"/>
      <c r="SEW970" s="80"/>
      <c r="SEX970" s="80"/>
      <c r="SEY970" s="80"/>
      <c r="SEZ970" s="80"/>
      <c r="SFA970" s="80"/>
      <c r="SFB970" s="80"/>
      <c r="SFC970" s="80"/>
      <c r="SFD970" s="80"/>
      <c r="SFE970" s="80"/>
      <c r="SFF970" s="80"/>
      <c r="SFG970" s="80"/>
      <c r="SFH970" s="80"/>
      <c r="SFI970" s="80"/>
      <c r="SFJ970" s="80"/>
      <c r="SFK970" s="80"/>
      <c r="SFL970" s="80"/>
      <c r="SFM970" s="80"/>
      <c r="SFN970" s="80"/>
      <c r="SFO970" s="80"/>
      <c r="SFP970" s="80"/>
      <c r="SFQ970" s="80"/>
      <c r="SFR970" s="80"/>
      <c r="SFS970" s="80"/>
      <c r="SFT970" s="80"/>
      <c r="SFU970" s="80"/>
      <c r="SFV970" s="80"/>
      <c r="SFW970" s="80"/>
      <c r="SFX970" s="80"/>
      <c r="SFY970" s="80"/>
      <c r="SFZ970" s="80"/>
      <c r="SGA970" s="80"/>
      <c r="SGB970" s="80"/>
      <c r="SGC970" s="80"/>
      <c r="SGD970" s="80"/>
      <c r="SGE970" s="80"/>
      <c r="SGF970" s="80"/>
      <c r="SGG970" s="80"/>
      <c r="SGH970" s="80"/>
      <c r="SGI970" s="80"/>
      <c r="SGJ970" s="80"/>
      <c r="SGK970" s="80"/>
      <c r="SGL970" s="80"/>
      <c r="SGM970" s="80"/>
      <c r="SGN970" s="80"/>
      <c r="SGO970" s="80"/>
      <c r="SGP970" s="80"/>
      <c r="SGQ970" s="80"/>
      <c r="SGR970" s="80"/>
      <c r="SGS970" s="80"/>
      <c r="SGT970" s="80"/>
      <c r="SGU970" s="80"/>
      <c r="SGV970" s="80"/>
      <c r="SGW970" s="80"/>
      <c r="SGX970" s="80"/>
      <c r="SGY970" s="80"/>
      <c r="SGZ970" s="80"/>
      <c r="SHA970" s="80"/>
      <c r="SHB970" s="80"/>
      <c r="SHC970" s="80"/>
      <c r="SHD970" s="80"/>
      <c r="SHE970" s="80"/>
      <c r="SHF970" s="80"/>
      <c r="SHG970" s="80"/>
      <c r="SHH970" s="80"/>
      <c r="SHI970" s="80"/>
      <c r="SHJ970" s="80"/>
      <c r="SHK970" s="80"/>
      <c r="SHL970" s="80"/>
      <c r="SHM970" s="80"/>
      <c r="SHN970" s="80"/>
      <c r="SHO970" s="80"/>
      <c r="SHP970" s="80"/>
      <c r="SHQ970" s="80"/>
      <c r="SHR970" s="80"/>
      <c r="SHS970" s="80"/>
      <c r="SHT970" s="80"/>
      <c r="SHU970" s="80"/>
      <c r="SHV970" s="80"/>
      <c r="SHW970" s="80"/>
      <c r="SHX970" s="80"/>
      <c r="SHY970" s="80"/>
      <c r="SHZ970" s="80"/>
      <c r="SIA970" s="80"/>
      <c r="SIB970" s="80"/>
      <c r="SIC970" s="80"/>
      <c r="SID970" s="80"/>
      <c r="SIE970" s="80"/>
      <c r="SIF970" s="80"/>
      <c r="SIG970" s="80"/>
      <c r="SIH970" s="80"/>
      <c r="SII970" s="80"/>
      <c r="SIJ970" s="80"/>
      <c r="SIK970" s="80"/>
      <c r="SIL970" s="80"/>
      <c r="SIM970" s="80"/>
      <c r="SIN970" s="80"/>
      <c r="SIO970" s="80"/>
      <c r="SIP970" s="80"/>
      <c r="SIQ970" s="80"/>
      <c r="SIR970" s="80"/>
      <c r="SIS970" s="80"/>
      <c r="SIT970" s="80"/>
      <c r="SIU970" s="80"/>
      <c r="SIV970" s="80"/>
      <c r="SIW970" s="80"/>
      <c r="SIX970" s="80"/>
      <c r="SIY970" s="80"/>
      <c r="SIZ970" s="80"/>
      <c r="SJA970" s="80"/>
      <c r="SJB970" s="80"/>
      <c r="SJC970" s="80"/>
      <c r="SJD970" s="80"/>
      <c r="SJE970" s="80"/>
      <c r="SJF970" s="80"/>
      <c r="SJG970" s="80"/>
      <c r="SJH970" s="80"/>
      <c r="SJI970" s="80"/>
      <c r="SJJ970" s="80"/>
      <c r="SJK970" s="80"/>
      <c r="SJL970" s="80"/>
      <c r="SJM970" s="80"/>
      <c r="SJN970" s="80"/>
      <c r="SJO970" s="80"/>
      <c r="SJP970" s="80"/>
      <c r="SJQ970" s="80"/>
      <c r="SJR970" s="80"/>
      <c r="SJS970" s="80"/>
      <c r="SJT970" s="80"/>
      <c r="SJU970" s="80"/>
      <c r="SJV970" s="80"/>
      <c r="SJW970" s="80"/>
      <c r="SJX970" s="80"/>
      <c r="SJY970" s="80"/>
      <c r="SJZ970" s="80"/>
      <c r="SKA970" s="80"/>
      <c r="SKB970" s="80"/>
      <c r="SKC970" s="80"/>
      <c r="SKD970" s="80"/>
      <c r="SKE970" s="80"/>
      <c r="SKF970" s="80"/>
      <c r="SKG970" s="80"/>
      <c r="SKH970" s="80"/>
      <c r="SKI970" s="80"/>
      <c r="SKJ970" s="80"/>
      <c r="SKK970" s="80"/>
      <c r="SKL970" s="80"/>
      <c r="SKM970" s="80"/>
      <c r="SKN970" s="80"/>
      <c r="SKO970" s="80"/>
      <c r="SKP970" s="80"/>
      <c r="SKQ970" s="80"/>
      <c r="SKR970" s="80"/>
      <c r="SKS970" s="80"/>
      <c r="SKT970" s="80"/>
      <c r="SKU970" s="80"/>
      <c r="SKV970" s="80"/>
      <c r="SKW970" s="80"/>
      <c r="SKX970" s="80"/>
      <c r="SKY970" s="80"/>
      <c r="SKZ970" s="80"/>
      <c r="SLA970" s="80"/>
      <c r="SLB970" s="80"/>
      <c r="SLC970" s="80"/>
      <c r="SLD970" s="80"/>
      <c r="SLE970" s="80"/>
      <c r="SLF970" s="80"/>
      <c r="SLG970" s="80"/>
      <c r="SLH970" s="80"/>
      <c r="SLI970" s="80"/>
      <c r="SLJ970" s="80"/>
      <c r="SLK970" s="80"/>
      <c r="SLL970" s="80"/>
      <c r="SLM970" s="80"/>
      <c r="SLN970" s="80"/>
      <c r="SLO970" s="80"/>
      <c r="SLP970" s="80"/>
      <c r="SLQ970" s="80"/>
      <c r="SLR970" s="80"/>
      <c r="SLS970" s="80"/>
      <c r="SLT970" s="80"/>
      <c r="SLU970" s="80"/>
      <c r="SLV970" s="80"/>
      <c r="SLW970" s="80"/>
      <c r="SLX970" s="80"/>
      <c r="SLY970" s="80"/>
      <c r="SLZ970" s="80"/>
      <c r="SMA970" s="80"/>
      <c r="SMB970" s="80"/>
      <c r="SMC970" s="80"/>
      <c r="SMD970" s="80"/>
      <c r="SME970" s="80"/>
      <c r="SMF970" s="80"/>
      <c r="SMG970" s="80"/>
      <c r="SMH970" s="80"/>
      <c r="SMI970" s="80"/>
      <c r="SMJ970" s="80"/>
      <c r="SMK970" s="80"/>
      <c r="SML970" s="80"/>
      <c r="SMM970" s="80"/>
      <c r="SMN970" s="80"/>
      <c r="SMO970" s="80"/>
      <c r="SMP970" s="80"/>
      <c r="SMQ970" s="80"/>
      <c r="SMR970" s="80"/>
      <c r="SMS970" s="80"/>
      <c r="SMT970" s="80"/>
      <c r="SMU970" s="80"/>
      <c r="SMV970" s="80"/>
      <c r="SMW970" s="80"/>
      <c r="SMX970" s="80"/>
      <c r="SMY970" s="80"/>
      <c r="SMZ970" s="80"/>
      <c r="SNA970" s="80"/>
      <c r="SNB970" s="80"/>
      <c r="SNC970" s="80"/>
      <c r="SND970" s="80"/>
      <c r="SNE970" s="80"/>
      <c r="SNF970" s="80"/>
      <c r="SNG970" s="80"/>
      <c r="SNH970" s="80"/>
      <c r="SNI970" s="80"/>
      <c r="SNJ970" s="80"/>
      <c r="SNK970" s="80"/>
      <c r="SNL970" s="80"/>
      <c r="SNM970" s="80"/>
      <c r="SNN970" s="80"/>
      <c r="SNO970" s="80"/>
      <c r="SNP970" s="80"/>
      <c r="SNQ970" s="80"/>
      <c r="SNR970" s="80"/>
      <c r="SNS970" s="80"/>
      <c r="SNT970" s="80"/>
      <c r="SNU970" s="80"/>
      <c r="SNV970" s="80"/>
      <c r="SNW970" s="80"/>
      <c r="SNX970" s="80"/>
      <c r="SNY970" s="80"/>
      <c r="SNZ970" s="80"/>
      <c r="SOA970" s="80"/>
      <c r="SOB970" s="80"/>
      <c r="SOC970" s="80"/>
      <c r="SOD970" s="80"/>
      <c r="SOE970" s="80"/>
      <c r="SOF970" s="80"/>
      <c r="SOG970" s="80"/>
      <c r="SOH970" s="80"/>
      <c r="SOI970" s="80"/>
      <c r="SOJ970" s="80"/>
      <c r="SOK970" s="80"/>
      <c r="SOL970" s="80"/>
      <c r="SOM970" s="80"/>
      <c r="SON970" s="80"/>
      <c r="SOO970" s="80"/>
      <c r="SOP970" s="80"/>
      <c r="SOQ970" s="80"/>
      <c r="SOR970" s="80"/>
      <c r="SOS970" s="80"/>
      <c r="SOT970" s="80"/>
      <c r="SOU970" s="80"/>
      <c r="SOV970" s="80"/>
      <c r="SOW970" s="80"/>
      <c r="SOX970" s="80"/>
      <c r="SOY970" s="80"/>
      <c r="SOZ970" s="80"/>
      <c r="SPA970" s="80"/>
      <c r="SPB970" s="80"/>
      <c r="SPC970" s="80"/>
      <c r="SPD970" s="80"/>
      <c r="SPE970" s="80"/>
      <c r="SPF970" s="80"/>
      <c r="SPG970" s="80"/>
      <c r="SPH970" s="80"/>
      <c r="SPI970" s="80"/>
      <c r="SPJ970" s="80"/>
      <c r="SPK970" s="80"/>
      <c r="SPL970" s="80"/>
      <c r="SPM970" s="80"/>
      <c r="SPN970" s="80"/>
      <c r="SPO970" s="80"/>
      <c r="SPP970" s="80"/>
      <c r="SPQ970" s="80"/>
      <c r="SPR970" s="80"/>
      <c r="SPS970" s="80"/>
      <c r="SPT970" s="80"/>
      <c r="SPU970" s="80"/>
      <c r="SPV970" s="80"/>
      <c r="SPW970" s="80"/>
      <c r="SPX970" s="80"/>
      <c r="SPY970" s="80"/>
      <c r="SPZ970" s="80"/>
      <c r="SQA970" s="80"/>
      <c r="SQB970" s="80"/>
      <c r="SQC970" s="80"/>
      <c r="SQD970" s="80"/>
      <c r="SQE970" s="80"/>
      <c r="SQF970" s="80"/>
      <c r="SQG970" s="80"/>
      <c r="SQH970" s="80"/>
      <c r="SQI970" s="80"/>
      <c r="SQJ970" s="80"/>
      <c r="SQK970" s="80"/>
      <c r="SQL970" s="80"/>
      <c r="SQM970" s="80"/>
      <c r="SQN970" s="80"/>
      <c r="SQO970" s="80"/>
      <c r="SQP970" s="80"/>
      <c r="SQQ970" s="80"/>
      <c r="SQR970" s="80"/>
      <c r="SQS970" s="80"/>
      <c r="SQT970" s="80"/>
      <c r="SQU970" s="80"/>
      <c r="SQV970" s="80"/>
      <c r="SQW970" s="80"/>
      <c r="SQX970" s="80"/>
      <c r="SQY970" s="80"/>
      <c r="SQZ970" s="80"/>
      <c r="SRA970" s="80"/>
      <c r="SRB970" s="80"/>
      <c r="SRC970" s="80"/>
      <c r="SRD970" s="80"/>
      <c r="SRE970" s="80"/>
      <c r="SRF970" s="80"/>
      <c r="SRG970" s="80"/>
      <c r="SRH970" s="80"/>
      <c r="SRI970" s="80"/>
      <c r="SRJ970" s="80"/>
      <c r="SRK970" s="80"/>
      <c r="SRL970" s="80"/>
      <c r="SRM970" s="80"/>
      <c r="SRN970" s="80"/>
      <c r="SRO970" s="80"/>
      <c r="SRP970" s="80"/>
      <c r="SRQ970" s="80"/>
      <c r="SRR970" s="80"/>
      <c r="SRS970" s="80"/>
      <c r="SRT970" s="80"/>
      <c r="SRU970" s="80"/>
      <c r="SRV970" s="80"/>
      <c r="SRW970" s="80"/>
      <c r="SRX970" s="80"/>
      <c r="SRY970" s="80"/>
      <c r="SRZ970" s="80"/>
      <c r="SSA970" s="80"/>
      <c r="SSB970" s="80"/>
      <c r="SSC970" s="80"/>
      <c r="SSD970" s="80"/>
      <c r="SSE970" s="80"/>
      <c r="SSF970" s="80"/>
      <c r="SSG970" s="80"/>
      <c r="SSH970" s="80"/>
      <c r="SSI970" s="80"/>
      <c r="SSJ970" s="80"/>
      <c r="SSK970" s="80"/>
      <c r="SSL970" s="80"/>
      <c r="SSM970" s="80"/>
      <c r="SSN970" s="80"/>
      <c r="SSO970" s="80"/>
      <c r="SSP970" s="80"/>
      <c r="SSQ970" s="80"/>
      <c r="SSR970" s="80"/>
      <c r="SSS970" s="80"/>
      <c r="SST970" s="80"/>
      <c r="SSU970" s="80"/>
      <c r="SSV970" s="80"/>
      <c r="SSW970" s="80"/>
      <c r="SSX970" s="80"/>
      <c r="SSY970" s="80"/>
      <c r="SSZ970" s="80"/>
      <c r="STA970" s="80"/>
      <c r="STB970" s="80"/>
      <c r="STC970" s="80"/>
      <c r="STD970" s="80"/>
      <c r="STE970" s="80"/>
      <c r="STF970" s="80"/>
      <c r="STG970" s="80"/>
      <c r="STH970" s="80"/>
      <c r="STI970" s="80"/>
      <c r="STJ970" s="80"/>
      <c r="STK970" s="80"/>
      <c r="STL970" s="80"/>
      <c r="STM970" s="80"/>
      <c r="STN970" s="80"/>
      <c r="STO970" s="80"/>
      <c r="STP970" s="80"/>
      <c r="STQ970" s="80"/>
      <c r="STR970" s="80"/>
      <c r="STS970" s="80"/>
      <c r="STT970" s="80"/>
      <c r="STU970" s="80"/>
      <c r="STV970" s="80"/>
      <c r="STW970" s="80"/>
      <c r="STX970" s="80"/>
      <c r="STY970" s="80"/>
      <c r="STZ970" s="80"/>
      <c r="SUA970" s="80"/>
      <c r="SUB970" s="80"/>
      <c r="SUC970" s="80"/>
      <c r="SUD970" s="80"/>
      <c r="SUE970" s="80"/>
      <c r="SUF970" s="80"/>
      <c r="SUG970" s="80"/>
      <c r="SUH970" s="80"/>
      <c r="SUI970" s="80"/>
      <c r="SUJ970" s="80"/>
      <c r="SUK970" s="80"/>
      <c r="SUL970" s="80"/>
      <c r="SUM970" s="80"/>
      <c r="SUN970" s="80"/>
      <c r="SUO970" s="80"/>
      <c r="SUP970" s="80"/>
      <c r="SUQ970" s="80"/>
      <c r="SUR970" s="80"/>
      <c r="SUS970" s="80"/>
      <c r="SUT970" s="80"/>
      <c r="SUU970" s="80"/>
      <c r="SUV970" s="80"/>
      <c r="SUW970" s="80"/>
      <c r="SUX970" s="80"/>
      <c r="SUY970" s="80"/>
      <c r="SUZ970" s="80"/>
      <c r="SVA970" s="80"/>
      <c r="SVB970" s="80"/>
      <c r="SVC970" s="80"/>
      <c r="SVD970" s="80"/>
      <c r="SVE970" s="80"/>
      <c r="SVF970" s="80"/>
      <c r="SVG970" s="80"/>
      <c r="SVH970" s="80"/>
      <c r="SVI970" s="80"/>
      <c r="SVJ970" s="80"/>
      <c r="SVK970" s="80"/>
      <c r="SVL970" s="80"/>
      <c r="SVM970" s="80"/>
      <c r="SVN970" s="80"/>
      <c r="SVO970" s="80"/>
      <c r="SVP970" s="80"/>
      <c r="SVQ970" s="80"/>
      <c r="SVR970" s="80"/>
      <c r="SVS970" s="80"/>
      <c r="SVT970" s="80"/>
      <c r="SVU970" s="80"/>
      <c r="SVV970" s="80"/>
      <c r="SVW970" s="80"/>
      <c r="SVX970" s="80"/>
      <c r="SVY970" s="80"/>
      <c r="SVZ970" s="80"/>
      <c r="SWA970" s="80"/>
      <c r="SWB970" s="80"/>
      <c r="SWC970" s="80"/>
      <c r="SWD970" s="80"/>
      <c r="SWE970" s="80"/>
      <c r="SWF970" s="80"/>
      <c r="SWG970" s="80"/>
      <c r="SWH970" s="80"/>
      <c r="SWI970" s="80"/>
      <c r="SWJ970" s="80"/>
      <c r="SWK970" s="80"/>
      <c r="SWL970" s="80"/>
      <c r="SWM970" s="80"/>
      <c r="SWN970" s="80"/>
      <c r="SWO970" s="80"/>
      <c r="SWP970" s="80"/>
      <c r="SWQ970" s="80"/>
      <c r="SWR970" s="80"/>
      <c r="SWS970" s="80"/>
      <c r="SWT970" s="80"/>
      <c r="SWU970" s="80"/>
      <c r="SWV970" s="80"/>
      <c r="SWW970" s="80"/>
      <c r="SWX970" s="80"/>
      <c r="SWY970" s="80"/>
      <c r="SWZ970" s="80"/>
      <c r="SXA970" s="80"/>
      <c r="SXB970" s="80"/>
      <c r="SXC970" s="80"/>
      <c r="SXD970" s="80"/>
      <c r="SXE970" s="80"/>
      <c r="SXF970" s="80"/>
      <c r="SXG970" s="80"/>
      <c r="SXH970" s="80"/>
      <c r="SXI970" s="80"/>
      <c r="SXJ970" s="80"/>
      <c r="SXK970" s="80"/>
      <c r="SXL970" s="80"/>
      <c r="SXM970" s="80"/>
      <c r="SXN970" s="80"/>
      <c r="SXO970" s="80"/>
      <c r="SXP970" s="80"/>
      <c r="SXQ970" s="80"/>
      <c r="SXR970" s="80"/>
      <c r="SXS970" s="80"/>
      <c r="SXT970" s="80"/>
      <c r="SXU970" s="80"/>
      <c r="SXV970" s="80"/>
      <c r="SXW970" s="80"/>
      <c r="SXX970" s="80"/>
      <c r="SXY970" s="80"/>
      <c r="SXZ970" s="80"/>
      <c r="SYA970" s="80"/>
      <c r="SYB970" s="80"/>
      <c r="SYC970" s="80"/>
      <c r="SYD970" s="80"/>
      <c r="SYE970" s="80"/>
      <c r="SYF970" s="80"/>
      <c r="SYG970" s="80"/>
      <c r="SYH970" s="80"/>
      <c r="SYI970" s="80"/>
      <c r="SYJ970" s="80"/>
      <c r="SYK970" s="80"/>
      <c r="SYL970" s="80"/>
      <c r="SYM970" s="80"/>
      <c r="SYN970" s="80"/>
      <c r="SYO970" s="80"/>
      <c r="SYP970" s="80"/>
      <c r="SYQ970" s="80"/>
      <c r="SYR970" s="80"/>
      <c r="SYS970" s="80"/>
      <c r="SYT970" s="80"/>
      <c r="SYU970" s="80"/>
      <c r="SYV970" s="80"/>
      <c r="SYW970" s="80"/>
      <c r="SYX970" s="80"/>
      <c r="SYY970" s="80"/>
      <c r="SYZ970" s="80"/>
      <c r="SZA970" s="80"/>
      <c r="SZB970" s="80"/>
      <c r="SZC970" s="80"/>
      <c r="SZD970" s="80"/>
      <c r="SZE970" s="80"/>
      <c r="SZF970" s="80"/>
      <c r="SZG970" s="80"/>
      <c r="SZH970" s="80"/>
      <c r="SZI970" s="80"/>
      <c r="SZJ970" s="80"/>
      <c r="SZK970" s="80"/>
      <c r="SZL970" s="80"/>
      <c r="SZM970" s="80"/>
      <c r="SZN970" s="80"/>
      <c r="SZO970" s="80"/>
      <c r="SZP970" s="80"/>
      <c r="SZQ970" s="80"/>
      <c r="SZR970" s="80"/>
      <c r="SZS970" s="80"/>
      <c r="SZT970" s="80"/>
      <c r="SZU970" s="80"/>
      <c r="SZV970" s="80"/>
      <c r="SZW970" s="80"/>
      <c r="SZX970" s="80"/>
      <c r="SZY970" s="80"/>
      <c r="SZZ970" s="80"/>
      <c r="TAA970" s="80"/>
      <c r="TAB970" s="80"/>
      <c r="TAC970" s="80"/>
      <c r="TAD970" s="80"/>
      <c r="TAE970" s="80"/>
      <c r="TAF970" s="80"/>
      <c r="TAG970" s="80"/>
      <c r="TAH970" s="80"/>
      <c r="TAI970" s="80"/>
      <c r="TAJ970" s="80"/>
      <c r="TAK970" s="80"/>
      <c r="TAL970" s="80"/>
      <c r="TAM970" s="80"/>
      <c r="TAN970" s="80"/>
      <c r="TAO970" s="80"/>
      <c r="TAP970" s="80"/>
      <c r="TAQ970" s="80"/>
      <c r="TAR970" s="80"/>
      <c r="TAS970" s="80"/>
      <c r="TAT970" s="80"/>
      <c r="TAU970" s="80"/>
      <c r="TAV970" s="80"/>
      <c r="TAW970" s="80"/>
      <c r="TAX970" s="80"/>
      <c r="TAY970" s="80"/>
      <c r="TAZ970" s="80"/>
      <c r="TBA970" s="80"/>
      <c r="TBB970" s="80"/>
      <c r="TBC970" s="80"/>
      <c r="TBD970" s="80"/>
      <c r="TBE970" s="80"/>
      <c r="TBF970" s="80"/>
      <c r="TBG970" s="80"/>
      <c r="TBH970" s="80"/>
      <c r="TBI970" s="80"/>
      <c r="TBJ970" s="80"/>
      <c r="TBK970" s="80"/>
      <c r="TBL970" s="80"/>
      <c r="TBM970" s="80"/>
      <c r="TBN970" s="80"/>
      <c r="TBO970" s="80"/>
      <c r="TBP970" s="80"/>
      <c r="TBQ970" s="80"/>
      <c r="TBR970" s="80"/>
      <c r="TBS970" s="80"/>
      <c r="TBT970" s="80"/>
      <c r="TBU970" s="80"/>
      <c r="TBV970" s="80"/>
      <c r="TBW970" s="80"/>
      <c r="TBX970" s="80"/>
      <c r="TBY970" s="80"/>
      <c r="TBZ970" s="80"/>
      <c r="TCA970" s="80"/>
      <c r="TCB970" s="80"/>
      <c r="TCC970" s="80"/>
      <c r="TCD970" s="80"/>
      <c r="TCE970" s="80"/>
      <c r="TCF970" s="80"/>
      <c r="TCG970" s="80"/>
      <c r="TCH970" s="80"/>
      <c r="TCI970" s="80"/>
      <c r="TCJ970" s="80"/>
      <c r="TCK970" s="80"/>
      <c r="TCL970" s="80"/>
      <c r="TCM970" s="80"/>
      <c r="TCN970" s="80"/>
      <c r="TCO970" s="80"/>
      <c r="TCP970" s="80"/>
      <c r="TCQ970" s="80"/>
      <c r="TCR970" s="80"/>
      <c r="TCS970" s="80"/>
      <c r="TCT970" s="80"/>
      <c r="TCU970" s="80"/>
      <c r="TCV970" s="80"/>
      <c r="TCW970" s="80"/>
      <c r="TCX970" s="80"/>
      <c r="TCY970" s="80"/>
      <c r="TCZ970" s="80"/>
      <c r="TDA970" s="80"/>
      <c r="TDB970" s="80"/>
      <c r="TDC970" s="80"/>
      <c r="TDD970" s="80"/>
      <c r="TDE970" s="80"/>
      <c r="TDF970" s="80"/>
      <c r="TDG970" s="80"/>
      <c r="TDH970" s="80"/>
      <c r="TDI970" s="80"/>
      <c r="TDJ970" s="80"/>
      <c r="TDK970" s="80"/>
      <c r="TDL970" s="80"/>
      <c r="TDM970" s="80"/>
      <c r="TDN970" s="80"/>
      <c r="TDO970" s="80"/>
      <c r="TDP970" s="80"/>
      <c r="TDQ970" s="80"/>
      <c r="TDR970" s="80"/>
      <c r="TDS970" s="80"/>
      <c r="TDT970" s="80"/>
      <c r="TDU970" s="80"/>
      <c r="TDV970" s="80"/>
      <c r="TDW970" s="80"/>
      <c r="TDX970" s="80"/>
      <c r="TDY970" s="80"/>
      <c r="TDZ970" s="80"/>
      <c r="TEA970" s="80"/>
      <c r="TEB970" s="80"/>
      <c r="TEC970" s="80"/>
      <c r="TED970" s="80"/>
      <c r="TEE970" s="80"/>
      <c r="TEF970" s="80"/>
      <c r="TEG970" s="80"/>
      <c r="TEH970" s="80"/>
      <c r="TEI970" s="80"/>
      <c r="TEJ970" s="80"/>
      <c r="TEK970" s="80"/>
      <c r="TEL970" s="80"/>
      <c r="TEM970" s="80"/>
      <c r="TEN970" s="80"/>
      <c r="TEO970" s="80"/>
      <c r="TEP970" s="80"/>
      <c r="TEQ970" s="80"/>
      <c r="TER970" s="80"/>
      <c r="TES970" s="80"/>
      <c r="TET970" s="80"/>
      <c r="TEU970" s="80"/>
      <c r="TEV970" s="80"/>
      <c r="TEW970" s="80"/>
      <c r="TEX970" s="80"/>
      <c r="TEY970" s="80"/>
      <c r="TEZ970" s="80"/>
      <c r="TFA970" s="80"/>
      <c r="TFB970" s="80"/>
      <c r="TFC970" s="80"/>
      <c r="TFD970" s="80"/>
      <c r="TFE970" s="80"/>
      <c r="TFF970" s="80"/>
      <c r="TFG970" s="80"/>
      <c r="TFH970" s="80"/>
      <c r="TFI970" s="80"/>
      <c r="TFJ970" s="80"/>
      <c r="TFK970" s="80"/>
      <c r="TFL970" s="80"/>
      <c r="TFM970" s="80"/>
      <c r="TFN970" s="80"/>
      <c r="TFO970" s="80"/>
      <c r="TFP970" s="80"/>
      <c r="TFQ970" s="80"/>
      <c r="TFR970" s="80"/>
      <c r="TFS970" s="80"/>
      <c r="TFT970" s="80"/>
      <c r="TFU970" s="80"/>
      <c r="TFV970" s="80"/>
      <c r="TFW970" s="80"/>
      <c r="TFX970" s="80"/>
      <c r="TFY970" s="80"/>
      <c r="TFZ970" s="80"/>
      <c r="TGA970" s="80"/>
      <c r="TGB970" s="80"/>
      <c r="TGC970" s="80"/>
      <c r="TGD970" s="80"/>
      <c r="TGE970" s="80"/>
      <c r="TGF970" s="80"/>
      <c r="TGG970" s="80"/>
      <c r="TGH970" s="80"/>
      <c r="TGI970" s="80"/>
      <c r="TGJ970" s="80"/>
      <c r="TGK970" s="80"/>
      <c r="TGL970" s="80"/>
      <c r="TGM970" s="80"/>
      <c r="TGN970" s="80"/>
      <c r="TGO970" s="80"/>
      <c r="TGP970" s="80"/>
      <c r="TGQ970" s="80"/>
      <c r="TGR970" s="80"/>
      <c r="TGS970" s="80"/>
      <c r="TGT970" s="80"/>
      <c r="TGU970" s="80"/>
      <c r="TGV970" s="80"/>
      <c r="TGW970" s="80"/>
      <c r="TGX970" s="80"/>
      <c r="TGY970" s="80"/>
      <c r="TGZ970" s="80"/>
      <c r="THA970" s="80"/>
      <c r="THB970" s="80"/>
      <c r="THC970" s="80"/>
      <c r="THD970" s="80"/>
      <c r="THE970" s="80"/>
      <c r="THF970" s="80"/>
      <c r="THG970" s="80"/>
      <c r="THH970" s="80"/>
      <c r="THI970" s="80"/>
      <c r="THJ970" s="80"/>
      <c r="THK970" s="80"/>
      <c r="THL970" s="80"/>
      <c r="THM970" s="80"/>
      <c r="THN970" s="80"/>
      <c r="THO970" s="80"/>
      <c r="THP970" s="80"/>
      <c r="THQ970" s="80"/>
      <c r="THR970" s="80"/>
      <c r="THS970" s="80"/>
      <c r="THT970" s="80"/>
      <c r="THU970" s="80"/>
      <c r="THV970" s="80"/>
      <c r="THW970" s="80"/>
      <c r="THX970" s="80"/>
      <c r="THY970" s="80"/>
      <c r="THZ970" s="80"/>
      <c r="TIA970" s="80"/>
      <c r="TIB970" s="80"/>
      <c r="TIC970" s="80"/>
      <c r="TID970" s="80"/>
      <c r="TIE970" s="80"/>
      <c r="TIF970" s="80"/>
      <c r="TIG970" s="80"/>
      <c r="TIH970" s="80"/>
      <c r="TII970" s="80"/>
      <c r="TIJ970" s="80"/>
      <c r="TIK970" s="80"/>
      <c r="TIL970" s="80"/>
      <c r="TIM970" s="80"/>
      <c r="TIN970" s="80"/>
      <c r="TIO970" s="80"/>
      <c r="TIP970" s="80"/>
      <c r="TIQ970" s="80"/>
      <c r="TIR970" s="80"/>
      <c r="TIS970" s="80"/>
      <c r="TIT970" s="80"/>
      <c r="TIU970" s="80"/>
      <c r="TIV970" s="80"/>
      <c r="TIW970" s="80"/>
      <c r="TIX970" s="80"/>
      <c r="TIY970" s="80"/>
      <c r="TIZ970" s="80"/>
      <c r="TJA970" s="80"/>
      <c r="TJB970" s="80"/>
      <c r="TJC970" s="80"/>
      <c r="TJD970" s="80"/>
      <c r="TJE970" s="80"/>
      <c r="TJF970" s="80"/>
      <c r="TJG970" s="80"/>
      <c r="TJH970" s="80"/>
      <c r="TJI970" s="80"/>
      <c r="TJJ970" s="80"/>
      <c r="TJK970" s="80"/>
      <c r="TJL970" s="80"/>
      <c r="TJM970" s="80"/>
      <c r="TJN970" s="80"/>
      <c r="TJO970" s="80"/>
      <c r="TJP970" s="80"/>
      <c r="TJQ970" s="80"/>
      <c r="TJR970" s="80"/>
      <c r="TJS970" s="80"/>
      <c r="TJT970" s="80"/>
      <c r="TJU970" s="80"/>
      <c r="TJV970" s="80"/>
      <c r="TJW970" s="80"/>
      <c r="TJX970" s="80"/>
      <c r="TJY970" s="80"/>
      <c r="TJZ970" s="80"/>
      <c r="TKA970" s="80"/>
      <c r="TKB970" s="80"/>
      <c r="TKC970" s="80"/>
      <c r="TKD970" s="80"/>
      <c r="TKE970" s="80"/>
      <c r="TKF970" s="80"/>
      <c r="TKG970" s="80"/>
      <c r="TKH970" s="80"/>
      <c r="TKI970" s="80"/>
      <c r="TKJ970" s="80"/>
      <c r="TKK970" s="80"/>
      <c r="TKL970" s="80"/>
      <c r="TKM970" s="80"/>
      <c r="TKN970" s="80"/>
      <c r="TKO970" s="80"/>
      <c r="TKP970" s="80"/>
      <c r="TKQ970" s="80"/>
      <c r="TKR970" s="80"/>
      <c r="TKS970" s="80"/>
      <c r="TKT970" s="80"/>
      <c r="TKU970" s="80"/>
      <c r="TKV970" s="80"/>
      <c r="TKW970" s="80"/>
      <c r="TKX970" s="80"/>
      <c r="TKY970" s="80"/>
      <c r="TKZ970" s="80"/>
      <c r="TLA970" s="80"/>
      <c r="TLB970" s="80"/>
      <c r="TLC970" s="80"/>
      <c r="TLD970" s="80"/>
      <c r="TLE970" s="80"/>
      <c r="TLF970" s="80"/>
      <c r="TLG970" s="80"/>
      <c r="TLH970" s="80"/>
      <c r="TLI970" s="80"/>
      <c r="TLJ970" s="80"/>
      <c r="TLK970" s="80"/>
      <c r="TLL970" s="80"/>
      <c r="TLM970" s="80"/>
      <c r="TLN970" s="80"/>
      <c r="TLO970" s="80"/>
      <c r="TLP970" s="80"/>
      <c r="TLQ970" s="80"/>
      <c r="TLR970" s="80"/>
      <c r="TLS970" s="80"/>
      <c r="TLT970" s="80"/>
      <c r="TLU970" s="80"/>
      <c r="TLV970" s="80"/>
      <c r="TLW970" s="80"/>
      <c r="TLX970" s="80"/>
      <c r="TLY970" s="80"/>
      <c r="TLZ970" s="80"/>
      <c r="TMA970" s="80"/>
      <c r="TMB970" s="80"/>
      <c r="TMC970" s="80"/>
      <c r="TMD970" s="80"/>
      <c r="TME970" s="80"/>
      <c r="TMF970" s="80"/>
      <c r="TMG970" s="80"/>
      <c r="TMH970" s="80"/>
      <c r="TMI970" s="80"/>
      <c r="TMJ970" s="80"/>
      <c r="TMK970" s="80"/>
      <c r="TML970" s="80"/>
      <c r="TMM970" s="80"/>
      <c r="TMN970" s="80"/>
      <c r="TMO970" s="80"/>
      <c r="TMP970" s="80"/>
      <c r="TMQ970" s="80"/>
      <c r="TMR970" s="80"/>
      <c r="TMS970" s="80"/>
      <c r="TMT970" s="80"/>
      <c r="TMU970" s="80"/>
      <c r="TMV970" s="80"/>
      <c r="TMW970" s="80"/>
      <c r="TMX970" s="80"/>
      <c r="TMY970" s="80"/>
      <c r="TMZ970" s="80"/>
      <c r="TNA970" s="80"/>
      <c r="TNB970" s="80"/>
      <c r="TNC970" s="80"/>
      <c r="TND970" s="80"/>
      <c r="TNE970" s="80"/>
      <c r="TNF970" s="80"/>
      <c r="TNG970" s="80"/>
      <c r="TNH970" s="80"/>
      <c r="TNI970" s="80"/>
      <c r="TNJ970" s="80"/>
      <c r="TNK970" s="80"/>
      <c r="TNL970" s="80"/>
      <c r="TNM970" s="80"/>
      <c r="TNN970" s="80"/>
      <c r="TNO970" s="80"/>
      <c r="TNP970" s="80"/>
      <c r="TNQ970" s="80"/>
      <c r="TNR970" s="80"/>
      <c r="TNS970" s="80"/>
      <c r="TNT970" s="80"/>
      <c r="TNU970" s="80"/>
      <c r="TNV970" s="80"/>
      <c r="TNW970" s="80"/>
      <c r="TNX970" s="80"/>
      <c r="TNY970" s="80"/>
      <c r="TNZ970" s="80"/>
      <c r="TOA970" s="80"/>
      <c r="TOB970" s="80"/>
      <c r="TOC970" s="80"/>
      <c r="TOD970" s="80"/>
      <c r="TOE970" s="80"/>
      <c r="TOF970" s="80"/>
      <c r="TOG970" s="80"/>
      <c r="TOH970" s="80"/>
      <c r="TOI970" s="80"/>
      <c r="TOJ970" s="80"/>
      <c r="TOK970" s="80"/>
      <c r="TOL970" s="80"/>
      <c r="TOM970" s="80"/>
      <c r="TON970" s="80"/>
      <c r="TOO970" s="80"/>
      <c r="TOP970" s="80"/>
      <c r="TOQ970" s="80"/>
      <c r="TOR970" s="80"/>
      <c r="TOS970" s="80"/>
      <c r="TOT970" s="80"/>
      <c r="TOU970" s="80"/>
      <c r="TOV970" s="80"/>
      <c r="TOW970" s="80"/>
      <c r="TOX970" s="80"/>
      <c r="TOY970" s="80"/>
      <c r="TOZ970" s="80"/>
      <c r="TPA970" s="80"/>
      <c r="TPB970" s="80"/>
      <c r="TPC970" s="80"/>
      <c r="TPD970" s="80"/>
      <c r="TPE970" s="80"/>
      <c r="TPF970" s="80"/>
      <c r="TPG970" s="80"/>
      <c r="TPH970" s="80"/>
      <c r="TPI970" s="80"/>
      <c r="TPJ970" s="80"/>
      <c r="TPK970" s="80"/>
      <c r="TPL970" s="80"/>
      <c r="TPM970" s="80"/>
      <c r="TPN970" s="80"/>
      <c r="TPO970" s="80"/>
      <c r="TPP970" s="80"/>
      <c r="TPQ970" s="80"/>
      <c r="TPR970" s="80"/>
      <c r="TPS970" s="80"/>
      <c r="TPT970" s="80"/>
      <c r="TPU970" s="80"/>
      <c r="TPV970" s="80"/>
      <c r="TPW970" s="80"/>
      <c r="TPX970" s="80"/>
      <c r="TPY970" s="80"/>
      <c r="TPZ970" s="80"/>
      <c r="TQA970" s="80"/>
      <c r="TQB970" s="80"/>
      <c r="TQC970" s="80"/>
      <c r="TQD970" s="80"/>
      <c r="TQE970" s="80"/>
      <c r="TQF970" s="80"/>
      <c r="TQG970" s="80"/>
      <c r="TQH970" s="80"/>
      <c r="TQI970" s="80"/>
      <c r="TQJ970" s="80"/>
      <c r="TQK970" s="80"/>
      <c r="TQL970" s="80"/>
      <c r="TQM970" s="80"/>
      <c r="TQN970" s="80"/>
      <c r="TQO970" s="80"/>
      <c r="TQP970" s="80"/>
      <c r="TQQ970" s="80"/>
      <c r="TQR970" s="80"/>
      <c r="TQS970" s="80"/>
      <c r="TQT970" s="80"/>
      <c r="TQU970" s="80"/>
      <c r="TQV970" s="80"/>
      <c r="TQW970" s="80"/>
      <c r="TQX970" s="80"/>
      <c r="TQY970" s="80"/>
      <c r="TQZ970" s="80"/>
      <c r="TRA970" s="80"/>
      <c r="TRB970" s="80"/>
      <c r="TRC970" s="80"/>
      <c r="TRD970" s="80"/>
      <c r="TRE970" s="80"/>
      <c r="TRF970" s="80"/>
      <c r="TRG970" s="80"/>
      <c r="TRH970" s="80"/>
      <c r="TRI970" s="80"/>
      <c r="TRJ970" s="80"/>
      <c r="TRK970" s="80"/>
      <c r="TRL970" s="80"/>
      <c r="TRM970" s="80"/>
      <c r="TRN970" s="80"/>
      <c r="TRO970" s="80"/>
      <c r="TRP970" s="80"/>
      <c r="TRQ970" s="80"/>
      <c r="TRR970" s="80"/>
      <c r="TRS970" s="80"/>
      <c r="TRT970" s="80"/>
      <c r="TRU970" s="80"/>
      <c r="TRV970" s="80"/>
      <c r="TRW970" s="80"/>
      <c r="TRX970" s="80"/>
      <c r="TRY970" s="80"/>
      <c r="TRZ970" s="80"/>
      <c r="TSA970" s="80"/>
      <c r="TSB970" s="80"/>
      <c r="TSC970" s="80"/>
      <c r="TSD970" s="80"/>
      <c r="TSE970" s="80"/>
      <c r="TSF970" s="80"/>
      <c r="TSG970" s="80"/>
      <c r="TSH970" s="80"/>
      <c r="TSI970" s="80"/>
      <c r="TSJ970" s="80"/>
      <c r="TSK970" s="80"/>
      <c r="TSL970" s="80"/>
      <c r="TSM970" s="80"/>
      <c r="TSN970" s="80"/>
      <c r="TSO970" s="80"/>
      <c r="TSP970" s="80"/>
      <c r="TSQ970" s="80"/>
      <c r="TSR970" s="80"/>
      <c r="TSS970" s="80"/>
      <c r="TST970" s="80"/>
      <c r="TSU970" s="80"/>
      <c r="TSV970" s="80"/>
      <c r="TSW970" s="80"/>
      <c r="TSX970" s="80"/>
      <c r="TSY970" s="80"/>
      <c r="TSZ970" s="80"/>
      <c r="TTA970" s="80"/>
      <c r="TTB970" s="80"/>
      <c r="TTC970" s="80"/>
      <c r="TTD970" s="80"/>
      <c r="TTE970" s="80"/>
      <c r="TTF970" s="80"/>
      <c r="TTG970" s="80"/>
      <c r="TTH970" s="80"/>
      <c r="TTI970" s="80"/>
      <c r="TTJ970" s="80"/>
      <c r="TTK970" s="80"/>
      <c r="TTL970" s="80"/>
      <c r="TTM970" s="80"/>
      <c r="TTN970" s="80"/>
      <c r="TTO970" s="80"/>
      <c r="TTP970" s="80"/>
      <c r="TTQ970" s="80"/>
      <c r="TTR970" s="80"/>
      <c r="TTS970" s="80"/>
      <c r="TTT970" s="80"/>
      <c r="TTU970" s="80"/>
      <c r="TTV970" s="80"/>
      <c r="TTW970" s="80"/>
      <c r="TTX970" s="80"/>
      <c r="TTY970" s="80"/>
      <c r="TTZ970" s="80"/>
      <c r="TUA970" s="80"/>
      <c r="TUB970" s="80"/>
      <c r="TUC970" s="80"/>
      <c r="TUD970" s="80"/>
      <c r="TUE970" s="80"/>
      <c r="TUF970" s="80"/>
      <c r="TUG970" s="80"/>
      <c r="TUH970" s="80"/>
      <c r="TUI970" s="80"/>
      <c r="TUJ970" s="80"/>
      <c r="TUK970" s="80"/>
      <c r="TUL970" s="80"/>
      <c r="TUM970" s="80"/>
      <c r="TUN970" s="80"/>
      <c r="TUO970" s="80"/>
      <c r="TUP970" s="80"/>
      <c r="TUQ970" s="80"/>
      <c r="TUR970" s="80"/>
      <c r="TUS970" s="80"/>
      <c r="TUT970" s="80"/>
      <c r="TUU970" s="80"/>
      <c r="TUV970" s="80"/>
      <c r="TUW970" s="80"/>
      <c r="TUX970" s="80"/>
      <c r="TUY970" s="80"/>
      <c r="TUZ970" s="80"/>
      <c r="TVA970" s="80"/>
      <c r="TVB970" s="80"/>
      <c r="TVC970" s="80"/>
      <c r="TVD970" s="80"/>
      <c r="TVE970" s="80"/>
      <c r="TVF970" s="80"/>
      <c r="TVG970" s="80"/>
      <c r="TVH970" s="80"/>
      <c r="TVI970" s="80"/>
      <c r="TVJ970" s="80"/>
      <c r="TVK970" s="80"/>
      <c r="TVL970" s="80"/>
      <c r="TVM970" s="80"/>
      <c r="TVN970" s="80"/>
      <c r="TVO970" s="80"/>
      <c r="TVP970" s="80"/>
      <c r="TVQ970" s="80"/>
      <c r="TVR970" s="80"/>
      <c r="TVS970" s="80"/>
      <c r="TVT970" s="80"/>
      <c r="TVU970" s="80"/>
      <c r="TVV970" s="80"/>
      <c r="TVW970" s="80"/>
      <c r="TVX970" s="80"/>
      <c r="TVY970" s="80"/>
      <c r="TVZ970" s="80"/>
      <c r="TWA970" s="80"/>
      <c r="TWB970" s="80"/>
      <c r="TWC970" s="80"/>
      <c r="TWD970" s="80"/>
      <c r="TWE970" s="80"/>
      <c r="TWF970" s="80"/>
      <c r="TWG970" s="80"/>
      <c r="TWH970" s="80"/>
      <c r="TWI970" s="80"/>
      <c r="TWJ970" s="80"/>
      <c r="TWK970" s="80"/>
      <c r="TWL970" s="80"/>
      <c r="TWM970" s="80"/>
      <c r="TWN970" s="80"/>
      <c r="TWO970" s="80"/>
      <c r="TWP970" s="80"/>
      <c r="TWQ970" s="80"/>
      <c r="TWR970" s="80"/>
      <c r="TWS970" s="80"/>
      <c r="TWT970" s="80"/>
      <c r="TWU970" s="80"/>
      <c r="TWV970" s="80"/>
      <c r="TWW970" s="80"/>
      <c r="TWX970" s="80"/>
      <c r="TWY970" s="80"/>
      <c r="TWZ970" s="80"/>
      <c r="TXA970" s="80"/>
      <c r="TXB970" s="80"/>
      <c r="TXC970" s="80"/>
      <c r="TXD970" s="80"/>
      <c r="TXE970" s="80"/>
      <c r="TXF970" s="80"/>
      <c r="TXG970" s="80"/>
      <c r="TXH970" s="80"/>
      <c r="TXI970" s="80"/>
      <c r="TXJ970" s="80"/>
      <c r="TXK970" s="80"/>
      <c r="TXL970" s="80"/>
      <c r="TXM970" s="80"/>
      <c r="TXN970" s="80"/>
      <c r="TXO970" s="80"/>
      <c r="TXP970" s="80"/>
      <c r="TXQ970" s="80"/>
      <c r="TXR970" s="80"/>
      <c r="TXS970" s="80"/>
      <c r="TXT970" s="80"/>
      <c r="TXU970" s="80"/>
      <c r="TXV970" s="80"/>
      <c r="TXW970" s="80"/>
      <c r="TXX970" s="80"/>
      <c r="TXY970" s="80"/>
      <c r="TXZ970" s="80"/>
      <c r="TYA970" s="80"/>
      <c r="TYB970" s="80"/>
      <c r="TYC970" s="80"/>
      <c r="TYD970" s="80"/>
      <c r="TYE970" s="80"/>
      <c r="TYF970" s="80"/>
      <c r="TYG970" s="80"/>
      <c r="TYH970" s="80"/>
      <c r="TYI970" s="80"/>
      <c r="TYJ970" s="80"/>
      <c r="TYK970" s="80"/>
      <c r="TYL970" s="80"/>
      <c r="TYM970" s="80"/>
      <c r="TYN970" s="80"/>
      <c r="TYO970" s="80"/>
      <c r="TYP970" s="80"/>
      <c r="TYQ970" s="80"/>
      <c r="TYR970" s="80"/>
      <c r="TYS970" s="80"/>
      <c r="TYT970" s="80"/>
      <c r="TYU970" s="80"/>
      <c r="TYV970" s="80"/>
      <c r="TYW970" s="80"/>
      <c r="TYX970" s="80"/>
      <c r="TYY970" s="80"/>
      <c r="TYZ970" s="80"/>
      <c r="TZA970" s="80"/>
      <c r="TZB970" s="80"/>
      <c r="TZC970" s="80"/>
      <c r="TZD970" s="80"/>
      <c r="TZE970" s="80"/>
      <c r="TZF970" s="80"/>
      <c r="TZG970" s="80"/>
      <c r="TZH970" s="80"/>
      <c r="TZI970" s="80"/>
      <c r="TZJ970" s="80"/>
      <c r="TZK970" s="80"/>
      <c r="TZL970" s="80"/>
      <c r="TZM970" s="80"/>
      <c r="TZN970" s="80"/>
      <c r="TZO970" s="80"/>
      <c r="TZP970" s="80"/>
      <c r="TZQ970" s="80"/>
      <c r="TZR970" s="80"/>
      <c r="TZS970" s="80"/>
      <c r="TZT970" s="80"/>
      <c r="TZU970" s="80"/>
      <c r="TZV970" s="80"/>
      <c r="TZW970" s="80"/>
      <c r="TZX970" s="80"/>
      <c r="TZY970" s="80"/>
      <c r="TZZ970" s="80"/>
      <c r="UAA970" s="80"/>
      <c r="UAB970" s="80"/>
      <c r="UAC970" s="80"/>
      <c r="UAD970" s="80"/>
      <c r="UAE970" s="80"/>
      <c r="UAF970" s="80"/>
      <c r="UAG970" s="80"/>
      <c r="UAH970" s="80"/>
      <c r="UAI970" s="80"/>
      <c r="UAJ970" s="80"/>
      <c r="UAK970" s="80"/>
      <c r="UAL970" s="80"/>
      <c r="UAM970" s="80"/>
      <c r="UAN970" s="80"/>
      <c r="UAO970" s="80"/>
      <c r="UAP970" s="80"/>
      <c r="UAQ970" s="80"/>
      <c r="UAR970" s="80"/>
      <c r="UAS970" s="80"/>
      <c r="UAT970" s="80"/>
      <c r="UAU970" s="80"/>
      <c r="UAV970" s="80"/>
      <c r="UAW970" s="80"/>
      <c r="UAX970" s="80"/>
      <c r="UAY970" s="80"/>
      <c r="UAZ970" s="80"/>
      <c r="UBA970" s="80"/>
      <c r="UBB970" s="80"/>
      <c r="UBC970" s="80"/>
      <c r="UBD970" s="80"/>
      <c r="UBE970" s="80"/>
      <c r="UBF970" s="80"/>
      <c r="UBG970" s="80"/>
      <c r="UBH970" s="80"/>
      <c r="UBI970" s="80"/>
      <c r="UBJ970" s="80"/>
      <c r="UBK970" s="80"/>
      <c r="UBL970" s="80"/>
      <c r="UBM970" s="80"/>
      <c r="UBN970" s="80"/>
      <c r="UBO970" s="80"/>
      <c r="UBP970" s="80"/>
      <c r="UBQ970" s="80"/>
      <c r="UBR970" s="80"/>
      <c r="UBS970" s="80"/>
      <c r="UBT970" s="80"/>
      <c r="UBU970" s="80"/>
      <c r="UBV970" s="80"/>
      <c r="UBW970" s="80"/>
      <c r="UBX970" s="80"/>
      <c r="UBY970" s="80"/>
      <c r="UBZ970" s="80"/>
      <c r="UCA970" s="80"/>
      <c r="UCB970" s="80"/>
      <c r="UCC970" s="80"/>
      <c r="UCD970" s="80"/>
      <c r="UCE970" s="80"/>
      <c r="UCF970" s="80"/>
      <c r="UCG970" s="80"/>
      <c r="UCH970" s="80"/>
      <c r="UCI970" s="80"/>
      <c r="UCJ970" s="80"/>
      <c r="UCK970" s="80"/>
      <c r="UCL970" s="80"/>
      <c r="UCM970" s="80"/>
      <c r="UCN970" s="80"/>
      <c r="UCO970" s="80"/>
      <c r="UCP970" s="80"/>
      <c r="UCQ970" s="80"/>
      <c r="UCR970" s="80"/>
      <c r="UCS970" s="80"/>
      <c r="UCT970" s="80"/>
      <c r="UCU970" s="80"/>
      <c r="UCV970" s="80"/>
      <c r="UCW970" s="80"/>
      <c r="UCX970" s="80"/>
      <c r="UCY970" s="80"/>
      <c r="UCZ970" s="80"/>
      <c r="UDA970" s="80"/>
      <c r="UDB970" s="80"/>
      <c r="UDC970" s="80"/>
      <c r="UDD970" s="80"/>
      <c r="UDE970" s="80"/>
      <c r="UDF970" s="80"/>
      <c r="UDG970" s="80"/>
      <c r="UDH970" s="80"/>
      <c r="UDI970" s="80"/>
      <c r="UDJ970" s="80"/>
      <c r="UDK970" s="80"/>
      <c r="UDL970" s="80"/>
      <c r="UDM970" s="80"/>
      <c r="UDN970" s="80"/>
      <c r="UDO970" s="80"/>
      <c r="UDP970" s="80"/>
      <c r="UDQ970" s="80"/>
      <c r="UDR970" s="80"/>
      <c r="UDS970" s="80"/>
      <c r="UDT970" s="80"/>
      <c r="UDU970" s="80"/>
      <c r="UDV970" s="80"/>
      <c r="UDW970" s="80"/>
      <c r="UDX970" s="80"/>
      <c r="UDY970" s="80"/>
      <c r="UDZ970" s="80"/>
      <c r="UEA970" s="80"/>
      <c r="UEB970" s="80"/>
      <c r="UEC970" s="80"/>
      <c r="UED970" s="80"/>
      <c r="UEE970" s="80"/>
      <c r="UEF970" s="80"/>
      <c r="UEG970" s="80"/>
      <c r="UEH970" s="80"/>
      <c r="UEI970" s="80"/>
      <c r="UEJ970" s="80"/>
      <c r="UEK970" s="80"/>
      <c r="UEL970" s="80"/>
      <c r="UEM970" s="80"/>
      <c r="UEN970" s="80"/>
      <c r="UEO970" s="80"/>
      <c r="UEP970" s="80"/>
      <c r="UEQ970" s="80"/>
      <c r="UER970" s="80"/>
      <c r="UES970" s="80"/>
      <c r="UET970" s="80"/>
      <c r="UEU970" s="80"/>
      <c r="UEV970" s="80"/>
      <c r="UEW970" s="80"/>
      <c r="UEX970" s="80"/>
      <c r="UEY970" s="80"/>
      <c r="UEZ970" s="80"/>
      <c r="UFA970" s="80"/>
      <c r="UFB970" s="80"/>
      <c r="UFC970" s="80"/>
      <c r="UFD970" s="80"/>
      <c r="UFE970" s="80"/>
      <c r="UFF970" s="80"/>
      <c r="UFG970" s="80"/>
      <c r="UFH970" s="80"/>
      <c r="UFI970" s="80"/>
      <c r="UFJ970" s="80"/>
      <c r="UFK970" s="80"/>
      <c r="UFL970" s="80"/>
      <c r="UFM970" s="80"/>
      <c r="UFN970" s="80"/>
      <c r="UFO970" s="80"/>
      <c r="UFP970" s="80"/>
      <c r="UFQ970" s="80"/>
      <c r="UFR970" s="80"/>
      <c r="UFS970" s="80"/>
      <c r="UFT970" s="80"/>
      <c r="UFU970" s="80"/>
      <c r="UFV970" s="80"/>
      <c r="UFW970" s="80"/>
      <c r="UFX970" s="80"/>
      <c r="UFY970" s="80"/>
      <c r="UFZ970" s="80"/>
      <c r="UGA970" s="80"/>
      <c r="UGB970" s="80"/>
      <c r="UGC970" s="80"/>
      <c r="UGD970" s="80"/>
      <c r="UGE970" s="80"/>
      <c r="UGF970" s="80"/>
      <c r="UGG970" s="80"/>
      <c r="UGH970" s="80"/>
      <c r="UGI970" s="80"/>
      <c r="UGJ970" s="80"/>
      <c r="UGK970" s="80"/>
      <c r="UGL970" s="80"/>
      <c r="UGM970" s="80"/>
      <c r="UGN970" s="80"/>
      <c r="UGO970" s="80"/>
      <c r="UGP970" s="80"/>
      <c r="UGQ970" s="80"/>
      <c r="UGR970" s="80"/>
      <c r="UGS970" s="80"/>
      <c r="UGT970" s="80"/>
      <c r="UGU970" s="80"/>
      <c r="UGV970" s="80"/>
      <c r="UGW970" s="80"/>
      <c r="UGX970" s="80"/>
      <c r="UGY970" s="80"/>
      <c r="UGZ970" s="80"/>
      <c r="UHA970" s="80"/>
      <c r="UHB970" s="80"/>
      <c r="UHC970" s="80"/>
      <c r="UHD970" s="80"/>
      <c r="UHE970" s="80"/>
      <c r="UHF970" s="80"/>
      <c r="UHG970" s="80"/>
      <c r="UHH970" s="80"/>
      <c r="UHI970" s="80"/>
      <c r="UHJ970" s="80"/>
      <c r="UHK970" s="80"/>
      <c r="UHL970" s="80"/>
      <c r="UHM970" s="80"/>
      <c r="UHN970" s="80"/>
      <c r="UHO970" s="80"/>
      <c r="UHP970" s="80"/>
      <c r="UHQ970" s="80"/>
      <c r="UHR970" s="80"/>
      <c r="UHS970" s="80"/>
      <c r="UHT970" s="80"/>
      <c r="UHU970" s="80"/>
      <c r="UHV970" s="80"/>
      <c r="UHW970" s="80"/>
      <c r="UHX970" s="80"/>
      <c r="UHY970" s="80"/>
      <c r="UHZ970" s="80"/>
      <c r="UIA970" s="80"/>
      <c r="UIB970" s="80"/>
      <c r="UIC970" s="80"/>
      <c r="UID970" s="80"/>
      <c r="UIE970" s="80"/>
      <c r="UIF970" s="80"/>
      <c r="UIG970" s="80"/>
      <c r="UIH970" s="80"/>
      <c r="UII970" s="80"/>
      <c r="UIJ970" s="80"/>
      <c r="UIK970" s="80"/>
      <c r="UIL970" s="80"/>
      <c r="UIM970" s="80"/>
      <c r="UIN970" s="80"/>
      <c r="UIO970" s="80"/>
      <c r="UIP970" s="80"/>
      <c r="UIQ970" s="80"/>
      <c r="UIR970" s="80"/>
      <c r="UIS970" s="80"/>
      <c r="UIT970" s="80"/>
      <c r="UIU970" s="80"/>
      <c r="UIV970" s="80"/>
      <c r="UIW970" s="80"/>
      <c r="UIX970" s="80"/>
      <c r="UIY970" s="80"/>
      <c r="UIZ970" s="80"/>
      <c r="UJA970" s="80"/>
      <c r="UJB970" s="80"/>
      <c r="UJC970" s="80"/>
      <c r="UJD970" s="80"/>
      <c r="UJE970" s="80"/>
      <c r="UJF970" s="80"/>
      <c r="UJG970" s="80"/>
      <c r="UJH970" s="80"/>
      <c r="UJI970" s="80"/>
      <c r="UJJ970" s="80"/>
      <c r="UJK970" s="80"/>
      <c r="UJL970" s="80"/>
      <c r="UJM970" s="80"/>
      <c r="UJN970" s="80"/>
      <c r="UJO970" s="80"/>
      <c r="UJP970" s="80"/>
      <c r="UJQ970" s="80"/>
      <c r="UJR970" s="80"/>
      <c r="UJS970" s="80"/>
      <c r="UJT970" s="80"/>
      <c r="UJU970" s="80"/>
      <c r="UJV970" s="80"/>
      <c r="UJW970" s="80"/>
      <c r="UJX970" s="80"/>
      <c r="UJY970" s="80"/>
      <c r="UJZ970" s="80"/>
      <c r="UKA970" s="80"/>
      <c r="UKB970" s="80"/>
      <c r="UKC970" s="80"/>
      <c r="UKD970" s="80"/>
      <c r="UKE970" s="80"/>
      <c r="UKF970" s="80"/>
      <c r="UKG970" s="80"/>
      <c r="UKH970" s="80"/>
      <c r="UKI970" s="80"/>
      <c r="UKJ970" s="80"/>
      <c r="UKK970" s="80"/>
      <c r="UKL970" s="80"/>
      <c r="UKM970" s="80"/>
      <c r="UKN970" s="80"/>
      <c r="UKO970" s="80"/>
      <c r="UKP970" s="80"/>
      <c r="UKQ970" s="80"/>
      <c r="UKR970" s="80"/>
      <c r="UKS970" s="80"/>
      <c r="UKT970" s="80"/>
      <c r="UKU970" s="80"/>
      <c r="UKV970" s="80"/>
      <c r="UKW970" s="80"/>
      <c r="UKX970" s="80"/>
      <c r="UKY970" s="80"/>
      <c r="UKZ970" s="80"/>
      <c r="ULA970" s="80"/>
      <c r="ULB970" s="80"/>
      <c r="ULC970" s="80"/>
      <c r="ULD970" s="80"/>
      <c r="ULE970" s="80"/>
      <c r="ULF970" s="80"/>
      <c r="ULG970" s="80"/>
      <c r="ULH970" s="80"/>
      <c r="ULI970" s="80"/>
      <c r="ULJ970" s="80"/>
      <c r="ULK970" s="80"/>
      <c r="ULL970" s="80"/>
      <c r="ULM970" s="80"/>
      <c r="ULN970" s="80"/>
      <c r="ULO970" s="80"/>
      <c r="ULP970" s="80"/>
      <c r="ULQ970" s="80"/>
      <c r="ULR970" s="80"/>
      <c r="ULS970" s="80"/>
      <c r="ULT970" s="80"/>
      <c r="ULU970" s="80"/>
      <c r="ULV970" s="80"/>
      <c r="ULW970" s="80"/>
      <c r="ULX970" s="80"/>
      <c r="ULY970" s="80"/>
      <c r="ULZ970" s="80"/>
      <c r="UMA970" s="80"/>
      <c r="UMB970" s="80"/>
      <c r="UMC970" s="80"/>
      <c r="UMD970" s="80"/>
      <c r="UME970" s="80"/>
      <c r="UMF970" s="80"/>
      <c r="UMG970" s="80"/>
      <c r="UMH970" s="80"/>
      <c r="UMI970" s="80"/>
      <c r="UMJ970" s="80"/>
      <c r="UMK970" s="80"/>
      <c r="UML970" s="80"/>
      <c r="UMM970" s="80"/>
      <c r="UMN970" s="80"/>
      <c r="UMO970" s="80"/>
      <c r="UMP970" s="80"/>
      <c r="UMQ970" s="80"/>
      <c r="UMR970" s="80"/>
      <c r="UMS970" s="80"/>
      <c r="UMT970" s="80"/>
      <c r="UMU970" s="80"/>
      <c r="UMV970" s="80"/>
      <c r="UMW970" s="80"/>
      <c r="UMX970" s="80"/>
      <c r="UMY970" s="80"/>
      <c r="UMZ970" s="80"/>
      <c r="UNA970" s="80"/>
      <c r="UNB970" s="80"/>
      <c r="UNC970" s="80"/>
      <c r="UND970" s="80"/>
      <c r="UNE970" s="80"/>
      <c r="UNF970" s="80"/>
      <c r="UNG970" s="80"/>
      <c r="UNH970" s="80"/>
      <c r="UNI970" s="80"/>
      <c r="UNJ970" s="80"/>
      <c r="UNK970" s="80"/>
      <c r="UNL970" s="80"/>
      <c r="UNM970" s="80"/>
      <c r="UNN970" s="80"/>
      <c r="UNO970" s="80"/>
      <c r="UNP970" s="80"/>
      <c r="UNQ970" s="80"/>
      <c r="UNR970" s="80"/>
      <c r="UNS970" s="80"/>
      <c r="UNT970" s="80"/>
      <c r="UNU970" s="80"/>
      <c r="UNV970" s="80"/>
      <c r="UNW970" s="80"/>
      <c r="UNX970" s="80"/>
      <c r="UNY970" s="80"/>
      <c r="UNZ970" s="80"/>
      <c r="UOA970" s="80"/>
      <c r="UOB970" s="80"/>
      <c r="UOC970" s="80"/>
      <c r="UOD970" s="80"/>
      <c r="UOE970" s="80"/>
      <c r="UOF970" s="80"/>
      <c r="UOG970" s="80"/>
      <c r="UOH970" s="80"/>
      <c r="UOI970" s="80"/>
      <c r="UOJ970" s="80"/>
      <c r="UOK970" s="80"/>
      <c r="UOL970" s="80"/>
      <c r="UOM970" s="80"/>
      <c r="UON970" s="80"/>
      <c r="UOO970" s="80"/>
      <c r="UOP970" s="80"/>
      <c r="UOQ970" s="80"/>
      <c r="UOR970" s="80"/>
      <c r="UOS970" s="80"/>
      <c r="UOT970" s="80"/>
      <c r="UOU970" s="80"/>
      <c r="UOV970" s="80"/>
      <c r="UOW970" s="80"/>
      <c r="UOX970" s="80"/>
      <c r="UOY970" s="80"/>
      <c r="UOZ970" s="80"/>
      <c r="UPA970" s="80"/>
      <c r="UPB970" s="80"/>
      <c r="UPC970" s="80"/>
      <c r="UPD970" s="80"/>
      <c r="UPE970" s="80"/>
      <c r="UPF970" s="80"/>
      <c r="UPG970" s="80"/>
      <c r="UPH970" s="80"/>
      <c r="UPI970" s="80"/>
      <c r="UPJ970" s="80"/>
      <c r="UPK970" s="80"/>
      <c r="UPL970" s="80"/>
      <c r="UPM970" s="80"/>
      <c r="UPN970" s="80"/>
      <c r="UPO970" s="80"/>
      <c r="UPP970" s="80"/>
      <c r="UPQ970" s="80"/>
      <c r="UPR970" s="80"/>
      <c r="UPS970" s="80"/>
      <c r="UPT970" s="80"/>
      <c r="UPU970" s="80"/>
      <c r="UPV970" s="80"/>
      <c r="UPW970" s="80"/>
      <c r="UPX970" s="80"/>
      <c r="UPY970" s="80"/>
      <c r="UPZ970" s="80"/>
      <c r="UQA970" s="80"/>
      <c r="UQB970" s="80"/>
      <c r="UQC970" s="80"/>
      <c r="UQD970" s="80"/>
      <c r="UQE970" s="80"/>
      <c r="UQF970" s="80"/>
      <c r="UQG970" s="80"/>
      <c r="UQH970" s="80"/>
      <c r="UQI970" s="80"/>
      <c r="UQJ970" s="80"/>
      <c r="UQK970" s="80"/>
      <c r="UQL970" s="80"/>
      <c r="UQM970" s="80"/>
      <c r="UQN970" s="80"/>
      <c r="UQO970" s="80"/>
      <c r="UQP970" s="80"/>
      <c r="UQQ970" s="80"/>
      <c r="UQR970" s="80"/>
      <c r="UQS970" s="80"/>
      <c r="UQT970" s="80"/>
      <c r="UQU970" s="80"/>
      <c r="UQV970" s="80"/>
      <c r="UQW970" s="80"/>
      <c r="UQX970" s="80"/>
      <c r="UQY970" s="80"/>
      <c r="UQZ970" s="80"/>
      <c r="URA970" s="80"/>
      <c r="URB970" s="80"/>
      <c r="URC970" s="80"/>
      <c r="URD970" s="80"/>
      <c r="URE970" s="80"/>
      <c r="URF970" s="80"/>
      <c r="URG970" s="80"/>
      <c r="URH970" s="80"/>
      <c r="URI970" s="80"/>
      <c r="URJ970" s="80"/>
      <c r="URK970" s="80"/>
      <c r="URL970" s="80"/>
      <c r="URM970" s="80"/>
      <c r="URN970" s="80"/>
      <c r="URO970" s="80"/>
      <c r="URP970" s="80"/>
      <c r="URQ970" s="80"/>
      <c r="URR970" s="80"/>
      <c r="URS970" s="80"/>
      <c r="URT970" s="80"/>
      <c r="URU970" s="80"/>
      <c r="URV970" s="80"/>
      <c r="URW970" s="80"/>
      <c r="URX970" s="80"/>
      <c r="URY970" s="80"/>
      <c r="URZ970" s="80"/>
      <c r="USA970" s="80"/>
      <c r="USB970" s="80"/>
      <c r="USC970" s="80"/>
      <c r="USD970" s="80"/>
      <c r="USE970" s="80"/>
      <c r="USF970" s="80"/>
      <c r="USG970" s="80"/>
      <c r="USH970" s="80"/>
      <c r="USI970" s="80"/>
      <c r="USJ970" s="80"/>
      <c r="USK970" s="80"/>
      <c r="USL970" s="80"/>
      <c r="USM970" s="80"/>
      <c r="USN970" s="80"/>
      <c r="USO970" s="80"/>
      <c r="USP970" s="80"/>
      <c r="USQ970" s="80"/>
      <c r="USR970" s="80"/>
      <c r="USS970" s="80"/>
      <c r="UST970" s="80"/>
      <c r="USU970" s="80"/>
      <c r="USV970" s="80"/>
      <c r="USW970" s="80"/>
      <c r="USX970" s="80"/>
      <c r="USY970" s="80"/>
      <c r="USZ970" s="80"/>
      <c r="UTA970" s="80"/>
      <c r="UTB970" s="80"/>
      <c r="UTC970" s="80"/>
      <c r="UTD970" s="80"/>
      <c r="UTE970" s="80"/>
      <c r="UTF970" s="80"/>
      <c r="UTG970" s="80"/>
      <c r="UTH970" s="80"/>
      <c r="UTI970" s="80"/>
      <c r="UTJ970" s="80"/>
      <c r="UTK970" s="80"/>
      <c r="UTL970" s="80"/>
      <c r="UTM970" s="80"/>
      <c r="UTN970" s="80"/>
      <c r="UTO970" s="80"/>
      <c r="UTP970" s="80"/>
      <c r="UTQ970" s="80"/>
      <c r="UTR970" s="80"/>
      <c r="UTS970" s="80"/>
      <c r="UTT970" s="80"/>
      <c r="UTU970" s="80"/>
      <c r="UTV970" s="80"/>
      <c r="UTW970" s="80"/>
      <c r="UTX970" s="80"/>
      <c r="UTY970" s="80"/>
      <c r="UTZ970" s="80"/>
      <c r="UUA970" s="80"/>
      <c r="UUB970" s="80"/>
      <c r="UUC970" s="80"/>
      <c r="UUD970" s="80"/>
      <c r="UUE970" s="80"/>
      <c r="UUF970" s="80"/>
      <c r="UUG970" s="80"/>
      <c r="UUH970" s="80"/>
      <c r="UUI970" s="80"/>
      <c r="UUJ970" s="80"/>
      <c r="UUK970" s="80"/>
      <c r="UUL970" s="80"/>
      <c r="UUM970" s="80"/>
      <c r="UUN970" s="80"/>
      <c r="UUO970" s="80"/>
      <c r="UUP970" s="80"/>
      <c r="UUQ970" s="80"/>
      <c r="UUR970" s="80"/>
      <c r="UUS970" s="80"/>
      <c r="UUT970" s="80"/>
      <c r="UUU970" s="80"/>
      <c r="UUV970" s="80"/>
      <c r="UUW970" s="80"/>
      <c r="UUX970" s="80"/>
      <c r="UUY970" s="80"/>
      <c r="UUZ970" s="80"/>
      <c r="UVA970" s="80"/>
      <c r="UVB970" s="80"/>
      <c r="UVC970" s="80"/>
      <c r="UVD970" s="80"/>
      <c r="UVE970" s="80"/>
      <c r="UVF970" s="80"/>
      <c r="UVG970" s="80"/>
      <c r="UVH970" s="80"/>
      <c r="UVI970" s="80"/>
      <c r="UVJ970" s="80"/>
      <c r="UVK970" s="80"/>
      <c r="UVL970" s="80"/>
      <c r="UVM970" s="80"/>
      <c r="UVN970" s="80"/>
      <c r="UVO970" s="80"/>
      <c r="UVP970" s="80"/>
      <c r="UVQ970" s="80"/>
      <c r="UVR970" s="80"/>
      <c r="UVS970" s="80"/>
      <c r="UVT970" s="80"/>
      <c r="UVU970" s="80"/>
      <c r="UVV970" s="80"/>
      <c r="UVW970" s="80"/>
      <c r="UVX970" s="80"/>
      <c r="UVY970" s="80"/>
      <c r="UVZ970" s="80"/>
      <c r="UWA970" s="80"/>
      <c r="UWB970" s="80"/>
      <c r="UWC970" s="80"/>
      <c r="UWD970" s="80"/>
      <c r="UWE970" s="80"/>
      <c r="UWF970" s="80"/>
      <c r="UWG970" s="80"/>
      <c r="UWH970" s="80"/>
      <c r="UWI970" s="80"/>
      <c r="UWJ970" s="80"/>
      <c r="UWK970" s="80"/>
      <c r="UWL970" s="80"/>
      <c r="UWM970" s="80"/>
      <c r="UWN970" s="80"/>
      <c r="UWO970" s="80"/>
      <c r="UWP970" s="80"/>
      <c r="UWQ970" s="80"/>
      <c r="UWR970" s="80"/>
      <c r="UWS970" s="80"/>
      <c r="UWT970" s="80"/>
      <c r="UWU970" s="80"/>
      <c r="UWV970" s="80"/>
      <c r="UWW970" s="80"/>
      <c r="UWX970" s="80"/>
      <c r="UWY970" s="80"/>
      <c r="UWZ970" s="80"/>
      <c r="UXA970" s="80"/>
      <c r="UXB970" s="80"/>
      <c r="UXC970" s="80"/>
      <c r="UXD970" s="80"/>
      <c r="UXE970" s="80"/>
      <c r="UXF970" s="80"/>
      <c r="UXG970" s="80"/>
      <c r="UXH970" s="80"/>
      <c r="UXI970" s="80"/>
      <c r="UXJ970" s="80"/>
      <c r="UXK970" s="80"/>
      <c r="UXL970" s="80"/>
      <c r="UXM970" s="80"/>
      <c r="UXN970" s="80"/>
      <c r="UXO970" s="80"/>
      <c r="UXP970" s="80"/>
      <c r="UXQ970" s="80"/>
      <c r="UXR970" s="80"/>
      <c r="UXS970" s="80"/>
      <c r="UXT970" s="80"/>
      <c r="UXU970" s="80"/>
      <c r="UXV970" s="80"/>
      <c r="UXW970" s="80"/>
      <c r="UXX970" s="80"/>
      <c r="UXY970" s="80"/>
      <c r="UXZ970" s="80"/>
      <c r="UYA970" s="80"/>
      <c r="UYB970" s="80"/>
      <c r="UYC970" s="80"/>
      <c r="UYD970" s="80"/>
      <c r="UYE970" s="80"/>
      <c r="UYF970" s="80"/>
      <c r="UYG970" s="80"/>
      <c r="UYH970" s="80"/>
      <c r="UYI970" s="80"/>
      <c r="UYJ970" s="80"/>
      <c r="UYK970" s="80"/>
      <c r="UYL970" s="80"/>
      <c r="UYM970" s="80"/>
      <c r="UYN970" s="80"/>
      <c r="UYO970" s="80"/>
      <c r="UYP970" s="80"/>
      <c r="UYQ970" s="80"/>
      <c r="UYR970" s="80"/>
      <c r="UYS970" s="80"/>
      <c r="UYT970" s="80"/>
      <c r="UYU970" s="80"/>
      <c r="UYV970" s="80"/>
      <c r="UYW970" s="80"/>
      <c r="UYX970" s="80"/>
      <c r="UYY970" s="80"/>
      <c r="UYZ970" s="80"/>
      <c r="UZA970" s="80"/>
      <c r="UZB970" s="80"/>
      <c r="UZC970" s="80"/>
      <c r="UZD970" s="80"/>
      <c r="UZE970" s="80"/>
      <c r="UZF970" s="80"/>
      <c r="UZG970" s="80"/>
      <c r="UZH970" s="80"/>
      <c r="UZI970" s="80"/>
      <c r="UZJ970" s="80"/>
      <c r="UZK970" s="80"/>
      <c r="UZL970" s="80"/>
      <c r="UZM970" s="80"/>
      <c r="UZN970" s="80"/>
      <c r="UZO970" s="80"/>
      <c r="UZP970" s="80"/>
      <c r="UZQ970" s="80"/>
      <c r="UZR970" s="80"/>
      <c r="UZS970" s="80"/>
      <c r="UZT970" s="80"/>
      <c r="UZU970" s="80"/>
      <c r="UZV970" s="80"/>
      <c r="UZW970" s="80"/>
      <c r="UZX970" s="80"/>
      <c r="UZY970" s="80"/>
      <c r="UZZ970" s="80"/>
      <c r="VAA970" s="80"/>
      <c r="VAB970" s="80"/>
      <c r="VAC970" s="80"/>
      <c r="VAD970" s="80"/>
      <c r="VAE970" s="80"/>
      <c r="VAF970" s="80"/>
      <c r="VAG970" s="80"/>
      <c r="VAH970" s="80"/>
      <c r="VAI970" s="80"/>
      <c r="VAJ970" s="80"/>
      <c r="VAK970" s="80"/>
      <c r="VAL970" s="80"/>
      <c r="VAM970" s="80"/>
      <c r="VAN970" s="80"/>
      <c r="VAO970" s="80"/>
      <c r="VAP970" s="80"/>
      <c r="VAQ970" s="80"/>
      <c r="VAR970" s="80"/>
      <c r="VAS970" s="80"/>
      <c r="VAT970" s="80"/>
      <c r="VAU970" s="80"/>
      <c r="VAV970" s="80"/>
      <c r="VAW970" s="80"/>
      <c r="VAX970" s="80"/>
      <c r="VAY970" s="80"/>
      <c r="VAZ970" s="80"/>
      <c r="VBA970" s="80"/>
      <c r="VBB970" s="80"/>
      <c r="VBC970" s="80"/>
      <c r="VBD970" s="80"/>
      <c r="VBE970" s="80"/>
      <c r="VBF970" s="80"/>
      <c r="VBG970" s="80"/>
      <c r="VBH970" s="80"/>
      <c r="VBI970" s="80"/>
      <c r="VBJ970" s="80"/>
      <c r="VBK970" s="80"/>
      <c r="VBL970" s="80"/>
      <c r="VBM970" s="80"/>
      <c r="VBN970" s="80"/>
      <c r="VBO970" s="80"/>
      <c r="VBP970" s="80"/>
      <c r="VBQ970" s="80"/>
      <c r="VBR970" s="80"/>
      <c r="VBS970" s="80"/>
      <c r="VBT970" s="80"/>
      <c r="VBU970" s="80"/>
      <c r="VBV970" s="80"/>
      <c r="VBW970" s="80"/>
      <c r="VBX970" s="80"/>
      <c r="VBY970" s="80"/>
      <c r="VBZ970" s="80"/>
      <c r="VCA970" s="80"/>
      <c r="VCB970" s="80"/>
      <c r="VCC970" s="80"/>
      <c r="VCD970" s="80"/>
      <c r="VCE970" s="80"/>
      <c r="VCF970" s="80"/>
      <c r="VCG970" s="80"/>
      <c r="VCH970" s="80"/>
      <c r="VCI970" s="80"/>
      <c r="VCJ970" s="80"/>
      <c r="VCK970" s="80"/>
      <c r="VCL970" s="80"/>
      <c r="VCM970" s="80"/>
      <c r="VCN970" s="80"/>
      <c r="VCO970" s="80"/>
      <c r="VCP970" s="80"/>
      <c r="VCQ970" s="80"/>
      <c r="VCR970" s="80"/>
      <c r="VCS970" s="80"/>
      <c r="VCT970" s="80"/>
      <c r="VCU970" s="80"/>
      <c r="VCV970" s="80"/>
      <c r="VCW970" s="80"/>
      <c r="VCX970" s="80"/>
      <c r="VCY970" s="80"/>
      <c r="VCZ970" s="80"/>
      <c r="VDA970" s="80"/>
      <c r="VDB970" s="80"/>
      <c r="VDC970" s="80"/>
      <c r="VDD970" s="80"/>
      <c r="VDE970" s="80"/>
      <c r="VDF970" s="80"/>
      <c r="VDG970" s="80"/>
      <c r="VDH970" s="80"/>
      <c r="VDI970" s="80"/>
      <c r="VDJ970" s="80"/>
      <c r="VDK970" s="80"/>
      <c r="VDL970" s="80"/>
      <c r="VDM970" s="80"/>
      <c r="VDN970" s="80"/>
      <c r="VDO970" s="80"/>
      <c r="VDP970" s="80"/>
      <c r="VDQ970" s="80"/>
      <c r="VDR970" s="80"/>
      <c r="VDS970" s="80"/>
      <c r="VDT970" s="80"/>
      <c r="VDU970" s="80"/>
      <c r="VDV970" s="80"/>
      <c r="VDW970" s="80"/>
      <c r="VDX970" s="80"/>
      <c r="VDY970" s="80"/>
      <c r="VDZ970" s="80"/>
      <c r="VEA970" s="80"/>
      <c r="VEB970" s="80"/>
      <c r="VEC970" s="80"/>
      <c r="VED970" s="80"/>
      <c r="VEE970" s="80"/>
      <c r="VEF970" s="80"/>
      <c r="VEG970" s="80"/>
      <c r="VEH970" s="80"/>
      <c r="VEI970" s="80"/>
      <c r="VEJ970" s="80"/>
      <c r="VEK970" s="80"/>
      <c r="VEL970" s="80"/>
      <c r="VEM970" s="80"/>
      <c r="VEN970" s="80"/>
      <c r="VEO970" s="80"/>
      <c r="VEP970" s="80"/>
      <c r="VEQ970" s="80"/>
      <c r="VER970" s="80"/>
      <c r="VES970" s="80"/>
      <c r="VET970" s="80"/>
      <c r="VEU970" s="80"/>
      <c r="VEV970" s="80"/>
      <c r="VEW970" s="80"/>
      <c r="VEX970" s="80"/>
      <c r="VEY970" s="80"/>
      <c r="VEZ970" s="80"/>
      <c r="VFA970" s="80"/>
      <c r="VFB970" s="80"/>
      <c r="VFC970" s="80"/>
      <c r="VFD970" s="80"/>
      <c r="VFE970" s="80"/>
      <c r="VFF970" s="80"/>
      <c r="VFG970" s="80"/>
      <c r="VFH970" s="80"/>
      <c r="VFI970" s="80"/>
      <c r="VFJ970" s="80"/>
      <c r="VFK970" s="80"/>
      <c r="VFL970" s="80"/>
      <c r="VFM970" s="80"/>
      <c r="VFN970" s="80"/>
      <c r="VFO970" s="80"/>
      <c r="VFP970" s="80"/>
      <c r="VFQ970" s="80"/>
      <c r="VFR970" s="80"/>
      <c r="VFS970" s="80"/>
      <c r="VFT970" s="80"/>
      <c r="VFU970" s="80"/>
      <c r="VFV970" s="80"/>
      <c r="VFW970" s="80"/>
      <c r="VFX970" s="80"/>
      <c r="VFY970" s="80"/>
      <c r="VFZ970" s="80"/>
      <c r="VGA970" s="80"/>
      <c r="VGB970" s="80"/>
      <c r="VGC970" s="80"/>
      <c r="VGD970" s="80"/>
      <c r="VGE970" s="80"/>
      <c r="VGF970" s="80"/>
      <c r="VGG970" s="80"/>
      <c r="VGH970" s="80"/>
      <c r="VGI970" s="80"/>
      <c r="VGJ970" s="80"/>
      <c r="VGK970" s="80"/>
      <c r="VGL970" s="80"/>
      <c r="VGM970" s="80"/>
      <c r="VGN970" s="80"/>
      <c r="VGO970" s="80"/>
      <c r="VGP970" s="80"/>
      <c r="VGQ970" s="80"/>
      <c r="VGR970" s="80"/>
      <c r="VGS970" s="80"/>
      <c r="VGT970" s="80"/>
      <c r="VGU970" s="80"/>
      <c r="VGV970" s="80"/>
      <c r="VGW970" s="80"/>
      <c r="VGX970" s="80"/>
      <c r="VGY970" s="80"/>
      <c r="VGZ970" s="80"/>
      <c r="VHA970" s="80"/>
      <c r="VHB970" s="80"/>
      <c r="VHC970" s="80"/>
      <c r="VHD970" s="80"/>
      <c r="VHE970" s="80"/>
      <c r="VHF970" s="80"/>
      <c r="VHG970" s="80"/>
      <c r="VHH970" s="80"/>
      <c r="VHI970" s="80"/>
      <c r="VHJ970" s="80"/>
      <c r="VHK970" s="80"/>
      <c r="VHL970" s="80"/>
      <c r="VHM970" s="80"/>
      <c r="VHN970" s="80"/>
      <c r="VHO970" s="80"/>
      <c r="VHP970" s="80"/>
      <c r="VHQ970" s="80"/>
      <c r="VHR970" s="80"/>
      <c r="VHS970" s="80"/>
      <c r="VHT970" s="80"/>
      <c r="VHU970" s="80"/>
      <c r="VHV970" s="80"/>
      <c r="VHW970" s="80"/>
      <c r="VHX970" s="80"/>
      <c r="VHY970" s="80"/>
      <c r="VHZ970" s="80"/>
      <c r="VIA970" s="80"/>
      <c r="VIB970" s="80"/>
      <c r="VIC970" s="80"/>
      <c r="VID970" s="80"/>
      <c r="VIE970" s="80"/>
      <c r="VIF970" s="80"/>
      <c r="VIG970" s="80"/>
      <c r="VIH970" s="80"/>
      <c r="VII970" s="80"/>
      <c r="VIJ970" s="80"/>
      <c r="VIK970" s="80"/>
      <c r="VIL970" s="80"/>
      <c r="VIM970" s="80"/>
      <c r="VIN970" s="80"/>
      <c r="VIO970" s="80"/>
      <c r="VIP970" s="80"/>
      <c r="VIQ970" s="80"/>
      <c r="VIR970" s="80"/>
      <c r="VIS970" s="80"/>
      <c r="VIT970" s="80"/>
      <c r="VIU970" s="80"/>
      <c r="VIV970" s="80"/>
      <c r="VIW970" s="80"/>
      <c r="VIX970" s="80"/>
      <c r="VIY970" s="80"/>
      <c r="VIZ970" s="80"/>
      <c r="VJA970" s="80"/>
      <c r="VJB970" s="80"/>
      <c r="VJC970" s="80"/>
      <c r="VJD970" s="80"/>
      <c r="VJE970" s="80"/>
      <c r="VJF970" s="80"/>
      <c r="VJG970" s="80"/>
      <c r="VJH970" s="80"/>
      <c r="VJI970" s="80"/>
      <c r="VJJ970" s="80"/>
      <c r="VJK970" s="80"/>
      <c r="VJL970" s="80"/>
      <c r="VJM970" s="80"/>
      <c r="VJN970" s="80"/>
      <c r="VJO970" s="80"/>
      <c r="VJP970" s="80"/>
      <c r="VJQ970" s="80"/>
      <c r="VJR970" s="80"/>
      <c r="VJS970" s="80"/>
      <c r="VJT970" s="80"/>
      <c r="VJU970" s="80"/>
      <c r="VJV970" s="80"/>
      <c r="VJW970" s="80"/>
      <c r="VJX970" s="80"/>
      <c r="VJY970" s="80"/>
      <c r="VJZ970" s="80"/>
      <c r="VKA970" s="80"/>
      <c r="VKB970" s="80"/>
      <c r="VKC970" s="80"/>
      <c r="VKD970" s="80"/>
      <c r="VKE970" s="80"/>
      <c r="VKF970" s="80"/>
      <c r="VKG970" s="80"/>
      <c r="VKH970" s="80"/>
      <c r="VKI970" s="80"/>
      <c r="VKJ970" s="80"/>
      <c r="VKK970" s="80"/>
      <c r="VKL970" s="80"/>
      <c r="VKM970" s="80"/>
      <c r="VKN970" s="80"/>
      <c r="VKO970" s="80"/>
      <c r="VKP970" s="80"/>
      <c r="VKQ970" s="80"/>
      <c r="VKR970" s="80"/>
      <c r="VKS970" s="80"/>
      <c r="VKT970" s="80"/>
      <c r="VKU970" s="80"/>
      <c r="VKV970" s="80"/>
      <c r="VKW970" s="80"/>
      <c r="VKX970" s="80"/>
      <c r="VKY970" s="80"/>
      <c r="VKZ970" s="80"/>
      <c r="VLA970" s="80"/>
      <c r="VLB970" s="80"/>
      <c r="VLC970" s="80"/>
      <c r="VLD970" s="80"/>
      <c r="VLE970" s="80"/>
      <c r="VLF970" s="80"/>
      <c r="VLG970" s="80"/>
      <c r="VLH970" s="80"/>
      <c r="VLI970" s="80"/>
      <c r="VLJ970" s="80"/>
      <c r="VLK970" s="80"/>
      <c r="VLL970" s="80"/>
      <c r="VLM970" s="80"/>
      <c r="VLN970" s="80"/>
      <c r="VLO970" s="80"/>
      <c r="VLP970" s="80"/>
      <c r="VLQ970" s="80"/>
      <c r="VLR970" s="80"/>
      <c r="VLS970" s="80"/>
      <c r="VLT970" s="80"/>
      <c r="VLU970" s="80"/>
      <c r="VLV970" s="80"/>
      <c r="VLW970" s="80"/>
      <c r="VLX970" s="80"/>
      <c r="VLY970" s="80"/>
      <c r="VLZ970" s="80"/>
      <c r="VMA970" s="80"/>
      <c r="VMB970" s="80"/>
      <c r="VMC970" s="80"/>
      <c r="VMD970" s="80"/>
      <c r="VME970" s="80"/>
      <c r="VMF970" s="80"/>
      <c r="VMG970" s="80"/>
      <c r="VMH970" s="80"/>
      <c r="VMI970" s="80"/>
      <c r="VMJ970" s="80"/>
      <c r="VMK970" s="80"/>
      <c r="VML970" s="80"/>
      <c r="VMM970" s="80"/>
      <c r="VMN970" s="80"/>
      <c r="VMO970" s="80"/>
      <c r="VMP970" s="80"/>
      <c r="VMQ970" s="80"/>
      <c r="VMR970" s="80"/>
      <c r="VMS970" s="80"/>
      <c r="VMT970" s="80"/>
      <c r="VMU970" s="80"/>
      <c r="VMV970" s="80"/>
      <c r="VMW970" s="80"/>
      <c r="VMX970" s="80"/>
      <c r="VMY970" s="80"/>
      <c r="VMZ970" s="80"/>
      <c r="VNA970" s="80"/>
      <c r="VNB970" s="80"/>
      <c r="VNC970" s="80"/>
      <c r="VND970" s="80"/>
      <c r="VNE970" s="80"/>
      <c r="VNF970" s="80"/>
      <c r="VNG970" s="80"/>
      <c r="VNH970" s="80"/>
      <c r="VNI970" s="80"/>
      <c r="VNJ970" s="80"/>
      <c r="VNK970" s="80"/>
      <c r="VNL970" s="80"/>
      <c r="VNM970" s="80"/>
      <c r="VNN970" s="80"/>
      <c r="VNO970" s="80"/>
      <c r="VNP970" s="80"/>
      <c r="VNQ970" s="80"/>
      <c r="VNR970" s="80"/>
      <c r="VNS970" s="80"/>
      <c r="VNT970" s="80"/>
      <c r="VNU970" s="80"/>
      <c r="VNV970" s="80"/>
      <c r="VNW970" s="80"/>
      <c r="VNX970" s="80"/>
      <c r="VNY970" s="80"/>
      <c r="VNZ970" s="80"/>
      <c r="VOA970" s="80"/>
      <c r="VOB970" s="80"/>
      <c r="VOC970" s="80"/>
      <c r="VOD970" s="80"/>
      <c r="VOE970" s="80"/>
      <c r="VOF970" s="80"/>
      <c r="VOG970" s="80"/>
      <c r="VOH970" s="80"/>
      <c r="VOI970" s="80"/>
      <c r="VOJ970" s="80"/>
      <c r="VOK970" s="80"/>
      <c r="VOL970" s="80"/>
      <c r="VOM970" s="80"/>
      <c r="VON970" s="80"/>
      <c r="VOO970" s="80"/>
      <c r="VOP970" s="80"/>
      <c r="VOQ970" s="80"/>
      <c r="VOR970" s="80"/>
      <c r="VOS970" s="80"/>
      <c r="VOT970" s="80"/>
      <c r="VOU970" s="80"/>
      <c r="VOV970" s="80"/>
      <c r="VOW970" s="80"/>
      <c r="VOX970" s="80"/>
      <c r="VOY970" s="80"/>
      <c r="VOZ970" s="80"/>
      <c r="VPA970" s="80"/>
      <c r="VPB970" s="80"/>
      <c r="VPC970" s="80"/>
      <c r="VPD970" s="80"/>
      <c r="VPE970" s="80"/>
      <c r="VPF970" s="80"/>
      <c r="VPG970" s="80"/>
      <c r="VPH970" s="80"/>
      <c r="VPI970" s="80"/>
      <c r="VPJ970" s="80"/>
      <c r="VPK970" s="80"/>
      <c r="VPL970" s="80"/>
      <c r="VPM970" s="80"/>
      <c r="VPN970" s="80"/>
      <c r="VPO970" s="80"/>
      <c r="VPP970" s="80"/>
      <c r="VPQ970" s="80"/>
      <c r="VPR970" s="80"/>
      <c r="VPS970" s="80"/>
      <c r="VPT970" s="80"/>
      <c r="VPU970" s="80"/>
      <c r="VPV970" s="80"/>
      <c r="VPW970" s="80"/>
      <c r="VPX970" s="80"/>
      <c r="VPY970" s="80"/>
      <c r="VPZ970" s="80"/>
      <c r="VQA970" s="80"/>
      <c r="VQB970" s="80"/>
      <c r="VQC970" s="80"/>
      <c r="VQD970" s="80"/>
      <c r="VQE970" s="80"/>
      <c r="VQF970" s="80"/>
      <c r="VQG970" s="80"/>
      <c r="VQH970" s="80"/>
      <c r="VQI970" s="80"/>
      <c r="VQJ970" s="80"/>
      <c r="VQK970" s="80"/>
      <c r="VQL970" s="80"/>
      <c r="VQM970" s="80"/>
      <c r="VQN970" s="80"/>
      <c r="VQO970" s="80"/>
      <c r="VQP970" s="80"/>
      <c r="VQQ970" s="80"/>
      <c r="VQR970" s="80"/>
      <c r="VQS970" s="80"/>
      <c r="VQT970" s="80"/>
      <c r="VQU970" s="80"/>
      <c r="VQV970" s="80"/>
      <c r="VQW970" s="80"/>
      <c r="VQX970" s="80"/>
      <c r="VQY970" s="80"/>
      <c r="VQZ970" s="80"/>
      <c r="VRA970" s="80"/>
      <c r="VRB970" s="80"/>
      <c r="VRC970" s="80"/>
      <c r="VRD970" s="80"/>
      <c r="VRE970" s="80"/>
      <c r="VRF970" s="80"/>
      <c r="VRG970" s="80"/>
      <c r="VRH970" s="80"/>
      <c r="VRI970" s="80"/>
      <c r="VRJ970" s="80"/>
      <c r="VRK970" s="80"/>
      <c r="VRL970" s="80"/>
      <c r="VRM970" s="80"/>
      <c r="VRN970" s="80"/>
      <c r="VRO970" s="80"/>
      <c r="VRP970" s="80"/>
      <c r="VRQ970" s="80"/>
      <c r="VRR970" s="80"/>
      <c r="VRS970" s="80"/>
      <c r="VRT970" s="80"/>
      <c r="VRU970" s="80"/>
      <c r="VRV970" s="80"/>
      <c r="VRW970" s="80"/>
      <c r="VRX970" s="80"/>
      <c r="VRY970" s="80"/>
      <c r="VRZ970" s="80"/>
      <c r="VSA970" s="80"/>
      <c r="VSB970" s="80"/>
      <c r="VSC970" s="80"/>
      <c r="VSD970" s="80"/>
      <c r="VSE970" s="80"/>
      <c r="VSF970" s="80"/>
      <c r="VSG970" s="80"/>
      <c r="VSH970" s="80"/>
      <c r="VSI970" s="80"/>
      <c r="VSJ970" s="80"/>
      <c r="VSK970" s="80"/>
      <c r="VSL970" s="80"/>
      <c r="VSM970" s="80"/>
      <c r="VSN970" s="80"/>
      <c r="VSO970" s="80"/>
      <c r="VSP970" s="80"/>
      <c r="VSQ970" s="80"/>
      <c r="VSR970" s="80"/>
      <c r="VSS970" s="80"/>
      <c r="VST970" s="80"/>
      <c r="VSU970" s="80"/>
      <c r="VSV970" s="80"/>
      <c r="VSW970" s="80"/>
      <c r="VSX970" s="80"/>
      <c r="VSY970" s="80"/>
      <c r="VSZ970" s="80"/>
      <c r="VTA970" s="80"/>
      <c r="VTB970" s="80"/>
      <c r="VTC970" s="80"/>
      <c r="VTD970" s="80"/>
      <c r="VTE970" s="80"/>
      <c r="VTF970" s="80"/>
      <c r="VTG970" s="80"/>
      <c r="VTH970" s="80"/>
      <c r="VTI970" s="80"/>
      <c r="VTJ970" s="80"/>
      <c r="VTK970" s="80"/>
      <c r="VTL970" s="80"/>
      <c r="VTM970" s="80"/>
      <c r="VTN970" s="80"/>
      <c r="VTO970" s="80"/>
      <c r="VTP970" s="80"/>
      <c r="VTQ970" s="80"/>
      <c r="VTR970" s="80"/>
      <c r="VTS970" s="80"/>
      <c r="VTT970" s="80"/>
      <c r="VTU970" s="80"/>
      <c r="VTV970" s="80"/>
      <c r="VTW970" s="80"/>
      <c r="VTX970" s="80"/>
      <c r="VTY970" s="80"/>
      <c r="VTZ970" s="80"/>
      <c r="VUA970" s="80"/>
      <c r="VUB970" s="80"/>
      <c r="VUC970" s="80"/>
      <c r="VUD970" s="80"/>
      <c r="VUE970" s="80"/>
      <c r="VUF970" s="80"/>
      <c r="VUG970" s="80"/>
      <c r="VUH970" s="80"/>
      <c r="VUI970" s="80"/>
      <c r="VUJ970" s="80"/>
      <c r="VUK970" s="80"/>
      <c r="VUL970" s="80"/>
      <c r="VUM970" s="80"/>
      <c r="VUN970" s="80"/>
      <c r="VUO970" s="80"/>
      <c r="VUP970" s="80"/>
      <c r="VUQ970" s="80"/>
      <c r="VUR970" s="80"/>
      <c r="VUS970" s="80"/>
      <c r="VUT970" s="80"/>
      <c r="VUU970" s="80"/>
      <c r="VUV970" s="80"/>
      <c r="VUW970" s="80"/>
      <c r="VUX970" s="80"/>
      <c r="VUY970" s="80"/>
      <c r="VUZ970" s="80"/>
      <c r="VVA970" s="80"/>
      <c r="VVB970" s="80"/>
      <c r="VVC970" s="80"/>
      <c r="VVD970" s="80"/>
      <c r="VVE970" s="80"/>
      <c r="VVF970" s="80"/>
      <c r="VVG970" s="80"/>
      <c r="VVH970" s="80"/>
      <c r="VVI970" s="80"/>
      <c r="VVJ970" s="80"/>
      <c r="VVK970" s="80"/>
      <c r="VVL970" s="80"/>
      <c r="VVM970" s="80"/>
      <c r="VVN970" s="80"/>
      <c r="VVO970" s="80"/>
      <c r="VVP970" s="80"/>
      <c r="VVQ970" s="80"/>
      <c r="VVR970" s="80"/>
      <c r="VVS970" s="80"/>
      <c r="VVT970" s="80"/>
      <c r="VVU970" s="80"/>
      <c r="VVV970" s="80"/>
      <c r="VVW970" s="80"/>
      <c r="VVX970" s="80"/>
      <c r="VVY970" s="80"/>
      <c r="VVZ970" s="80"/>
      <c r="VWA970" s="80"/>
      <c r="VWB970" s="80"/>
      <c r="VWC970" s="80"/>
      <c r="VWD970" s="80"/>
      <c r="VWE970" s="80"/>
      <c r="VWF970" s="80"/>
      <c r="VWG970" s="80"/>
      <c r="VWH970" s="80"/>
      <c r="VWI970" s="80"/>
      <c r="VWJ970" s="80"/>
      <c r="VWK970" s="80"/>
      <c r="VWL970" s="80"/>
      <c r="VWM970" s="80"/>
      <c r="VWN970" s="80"/>
      <c r="VWO970" s="80"/>
      <c r="VWP970" s="80"/>
      <c r="VWQ970" s="80"/>
      <c r="VWR970" s="80"/>
      <c r="VWS970" s="80"/>
      <c r="VWT970" s="80"/>
      <c r="VWU970" s="80"/>
      <c r="VWV970" s="80"/>
      <c r="VWW970" s="80"/>
      <c r="VWX970" s="80"/>
      <c r="VWY970" s="80"/>
      <c r="VWZ970" s="80"/>
      <c r="VXA970" s="80"/>
      <c r="VXB970" s="80"/>
      <c r="VXC970" s="80"/>
      <c r="VXD970" s="80"/>
      <c r="VXE970" s="80"/>
      <c r="VXF970" s="80"/>
      <c r="VXG970" s="80"/>
      <c r="VXH970" s="80"/>
      <c r="VXI970" s="80"/>
      <c r="VXJ970" s="80"/>
      <c r="VXK970" s="80"/>
      <c r="VXL970" s="80"/>
      <c r="VXM970" s="80"/>
      <c r="VXN970" s="80"/>
      <c r="VXO970" s="80"/>
      <c r="VXP970" s="80"/>
      <c r="VXQ970" s="80"/>
      <c r="VXR970" s="80"/>
      <c r="VXS970" s="80"/>
      <c r="VXT970" s="80"/>
      <c r="VXU970" s="80"/>
      <c r="VXV970" s="80"/>
      <c r="VXW970" s="80"/>
      <c r="VXX970" s="80"/>
      <c r="VXY970" s="80"/>
      <c r="VXZ970" s="80"/>
      <c r="VYA970" s="80"/>
      <c r="VYB970" s="80"/>
      <c r="VYC970" s="80"/>
      <c r="VYD970" s="80"/>
      <c r="VYE970" s="80"/>
      <c r="VYF970" s="80"/>
      <c r="VYG970" s="80"/>
      <c r="VYH970" s="80"/>
      <c r="VYI970" s="80"/>
      <c r="VYJ970" s="80"/>
      <c r="VYK970" s="80"/>
      <c r="VYL970" s="80"/>
      <c r="VYM970" s="80"/>
      <c r="VYN970" s="80"/>
      <c r="VYO970" s="80"/>
      <c r="VYP970" s="80"/>
      <c r="VYQ970" s="80"/>
      <c r="VYR970" s="80"/>
      <c r="VYS970" s="80"/>
      <c r="VYT970" s="80"/>
      <c r="VYU970" s="80"/>
      <c r="VYV970" s="80"/>
      <c r="VYW970" s="80"/>
      <c r="VYX970" s="80"/>
      <c r="VYY970" s="80"/>
      <c r="VYZ970" s="80"/>
      <c r="VZA970" s="80"/>
      <c r="VZB970" s="80"/>
      <c r="VZC970" s="80"/>
      <c r="VZD970" s="80"/>
      <c r="VZE970" s="80"/>
      <c r="VZF970" s="80"/>
      <c r="VZG970" s="80"/>
      <c r="VZH970" s="80"/>
      <c r="VZI970" s="80"/>
      <c r="VZJ970" s="80"/>
      <c r="VZK970" s="80"/>
      <c r="VZL970" s="80"/>
      <c r="VZM970" s="80"/>
      <c r="VZN970" s="80"/>
      <c r="VZO970" s="80"/>
      <c r="VZP970" s="80"/>
      <c r="VZQ970" s="80"/>
      <c r="VZR970" s="80"/>
      <c r="VZS970" s="80"/>
      <c r="VZT970" s="80"/>
      <c r="VZU970" s="80"/>
      <c r="VZV970" s="80"/>
      <c r="VZW970" s="80"/>
      <c r="VZX970" s="80"/>
      <c r="VZY970" s="80"/>
      <c r="VZZ970" s="80"/>
      <c r="WAA970" s="80"/>
      <c r="WAB970" s="80"/>
      <c r="WAC970" s="80"/>
      <c r="WAD970" s="80"/>
      <c r="WAE970" s="80"/>
      <c r="WAF970" s="80"/>
      <c r="WAG970" s="80"/>
      <c r="WAH970" s="80"/>
      <c r="WAI970" s="80"/>
      <c r="WAJ970" s="80"/>
      <c r="WAK970" s="80"/>
      <c r="WAL970" s="80"/>
      <c r="WAM970" s="80"/>
      <c r="WAN970" s="80"/>
      <c r="WAO970" s="80"/>
      <c r="WAP970" s="80"/>
      <c r="WAQ970" s="80"/>
      <c r="WAR970" s="80"/>
      <c r="WAS970" s="80"/>
      <c r="WAT970" s="80"/>
      <c r="WAU970" s="80"/>
      <c r="WAV970" s="80"/>
      <c r="WAW970" s="80"/>
      <c r="WAX970" s="80"/>
      <c r="WAY970" s="80"/>
      <c r="WAZ970" s="80"/>
      <c r="WBA970" s="80"/>
      <c r="WBB970" s="80"/>
      <c r="WBC970" s="80"/>
      <c r="WBD970" s="80"/>
      <c r="WBE970" s="80"/>
      <c r="WBF970" s="80"/>
      <c r="WBG970" s="80"/>
      <c r="WBH970" s="80"/>
      <c r="WBI970" s="80"/>
      <c r="WBJ970" s="80"/>
      <c r="WBK970" s="80"/>
      <c r="WBL970" s="80"/>
      <c r="WBM970" s="80"/>
      <c r="WBN970" s="80"/>
      <c r="WBO970" s="80"/>
      <c r="WBP970" s="80"/>
      <c r="WBQ970" s="80"/>
      <c r="WBR970" s="80"/>
      <c r="WBS970" s="80"/>
      <c r="WBT970" s="80"/>
      <c r="WBU970" s="80"/>
      <c r="WBV970" s="80"/>
      <c r="WBW970" s="80"/>
      <c r="WBX970" s="80"/>
      <c r="WBY970" s="80"/>
      <c r="WBZ970" s="80"/>
      <c r="WCA970" s="80"/>
      <c r="WCB970" s="80"/>
      <c r="WCC970" s="80"/>
      <c r="WCD970" s="80"/>
      <c r="WCE970" s="80"/>
      <c r="WCF970" s="80"/>
      <c r="WCG970" s="80"/>
      <c r="WCH970" s="80"/>
      <c r="WCI970" s="80"/>
      <c r="WCJ970" s="80"/>
      <c r="WCK970" s="80"/>
      <c r="WCL970" s="80"/>
      <c r="WCM970" s="80"/>
      <c r="WCN970" s="80"/>
      <c r="WCO970" s="80"/>
      <c r="WCP970" s="80"/>
      <c r="WCQ970" s="80"/>
      <c r="WCR970" s="80"/>
      <c r="WCS970" s="80"/>
      <c r="WCT970" s="80"/>
      <c r="WCU970" s="80"/>
      <c r="WCV970" s="80"/>
      <c r="WCW970" s="80"/>
      <c r="WCX970" s="80"/>
      <c r="WCY970" s="80"/>
      <c r="WCZ970" s="80"/>
      <c r="WDA970" s="80"/>
      <c r="WDB970" s="80"/>
      <c r="WDC970" s="80"/>
      <c r="WDD970" s="80"/>
      <c r="WDE970" s="80"/>
      <c r="WDF970" s="80"/>
      <c r="WDG970" s="80"/>
      <c r="WDH970" s="80"/>
      <c r="WDI970" s="80"/>
      <c r="WDJ970" s="80"/>
      <c r="WDK970" s="80"/>
      <c r="WDL970" s="80"/>
      <c r="WDM970" s="80"/>
      <c r="WDN970" s="80"/>
      <c r="WDO970" s="80"/>
      <c r="WDP970" s="80"/>
      <c r="WDQ970" s="80"/>
      <c r="WDR970" s="80"/>
      <c r="WDS970" s="80"/>
      <c r="WDT970" s="80"/>
      <c r="WDU970" s="80"/>
      <c r="WDV970" s="80"/>
      <c r="WDW970" s="80"/>
      <c r="WDX970" s="80"/>
      <c r="WDY970" s="80"/>
      <c r="WDZ970" s="80"/>
      <c r="WEA970" s="80"/>
      <c r="WEB970" s="80"/>
      <c r="WEC970" s="80"/>
      <c r="WED970" s="80"/>
      <c r="WEE970" s="80"/>
      <c r="WEF970" s="80"/>
      <c r="WEG970" s="80"/>
      <c r="WEH970" s="80"/>
      <c r="WEI970" s="80"/>
      <c r="WEJ970" s="80"/>
      <c r="WEK970" s="80"/>
      <c r="WEL970" s="80"/>
      <c r="WEM970" s="80"/>
      <c r="WEN970" s="80"/>
      <c r="WEO970" s="80"/>
      <c r="WEP970" s="80"/>
      <c r="WEQ970" s="80"/>
      <c r="WER970" s="80"/>
      <c r="WES970" s="80"/>
      <c r="WET970" s="80"/>
      <c r="WEU970" s="80"/>
      <c r="WEV970" s="80"/>
      <c r="WEW970" s="80"/>
      <c r="WEX970" s="80"/>
      <c r="WEY970" s="80"/>
      <c r="WEZ970" s="80"/>
      <c r="WFA970" s="80"/>
      <c r="WFB970" s="80"/>
      <c r="WFC970" s="80"/>
      <c r="WFD970" s="80"/>
      <c r="WFE970" s="80"/>
      <c r="WFF970" s="80"/>
      <c r="WFG970" s="80"/>
      <c r="WFH970" s="80"/>
      <c r="WFI970" s="80"/>
      <c r="WFJ970" s="80"/>
      <c r="WFK970" s="80"/>
      <c r="WFL970" s="80"/>
      <c r="WFM970" s="80"/>
      <c r="WFN970" s="80"/>
      <c r="WFO970" s="80"/>
      <c r="WFP970" s="80"/>
      <c r="WFQ970" s="80"/>
      <c r="WFR970" s="80"/>
      <c r="WFS970" s="80"/>
      <c r="WFT970" s="80"/>
      <c r="WFU970" s="80"/>
      <c r="WFV970" s="80"/>
      <c r="WFW970" s="80"/>
      <c r="WFX970" s="80"/>
      <c r="WFY970" s="80"/>
      <c r="WFZ970" s="80"/>
      <c r="WGA970" s="80"/>
      <c r="WGB970" s="80"/>
      <c r="WGC970" s="80"/>
      <c r="WGD970" s="80"/>
      <c r="WGE970" s="80"/>
      <c r="WGF970" s="80"/>
      <c r="WGG970" s="80"/>
      <c r="WGH970" s="80"/>
      <c r="WGI970" s="80"/>
      <c r="WGJ970" s="80"/>
      <c r="WGK970" s="80"/>
      <c r="WGL970" s="80"/>
      <c r="WGM970" s="80"/>
      <c r="WGN970" s="80"/>
      <c r="WGO970" s="80"/>
      <c r="WGP970" s="80"/>
      <c r="WGQ970" s="80"/>
      <c r="WGR970" s="80"/>
      <c r="WGS970" s="80"/>
      <c r="WGT970" s="80"/>
      <c r="WGU970" s="80"/>
      <c r="WGV970" s="80"/>
      <c r="WGW970" s="80"/>
      <c r="WGX970" s="80"/>
      <c r="WGY970" s="80"/>
      <c r="WGZ970" s="80"/>
      <c r="WHA970" s="80"/>
      <c r="WHB970" s="80"/>
      <c r="WHC970" s="80"/>
      <c r="WHD970" s="80"/>
      <c r="WHE970" s="80"/>
      <c r="WHF970" s="80"/>
      <c r="WHG970" s="80"/>
      <c r="WHH970" s="80"/>
      <c r="WHI970" s="80"/>
      <c r="WHJ970" s="80"/>
      <c r="WHK970" s="80"/>
      <c r="WHL970" s="80"/>
      <c r="WHM970" s="80"/>
      <c r="WHN970" s="80"/>
      <c r="WHO970" s="80"/>
      <c r="WHP970" s="80"/>
      <c r="WHQ970" s="80"/>
      <c r="WHR970" s="80"/>
      <c r="WHS970" s="80"/>
      <c r="WHT970" s="80"/>
      <c r="WHU970" s="80"/>
      <c r="WHV970" s="80"/>
      <c r="WHW970" s="80"/>
      <c r="WHX970" s="80"/>
      <c r="WHY970" s="80"/>
      <c r="WHZ970" s="80"/>
      <c r="WIA970" s="80"/>
      <c r="WIB970" s="80"/>
      <c r="WIC970" s="80"/>
      <c r="WID970" s="80"/>
      <c r="WIE970" s="80"/>
      <c r="WIF970" s="80"/>
      <c r="WIG970" s="80"/>
      <c r="WIH970" s="80"/>
      <c r="WII970" s="80"/>
      <c r="WIJ970" s="80"/>
      <c r="WIK970" s="80"/>
      <c r="WIL970" s="80"/>
      <c r="WIM970" s="80"/>
      <c r="WIN970" s="80"/>
      <c r="WIO970" s="80"/>
      <c r="WIP970" s="80"/>
      <c r="WIQ970" s="80"/>
      <c r="WIR970" s="80"/>
      <c r="WIS970" s="80"/>
      <c r="WIT970" s="80"/>
      <c r="WIU970" s="80"/>
      <c r="WIV970" s="80"/>
      <c r="WIW970" s="80"/>
      <c r="WIX970" s="80"/>
      <c r="WIY970" s="80"/>
      <c r="WIZ970" s="80"/>
      <c r="WJA970" s="80"/>
      <c r="WJB970" s="80"/>
      <c r="WJC970" s="80"/>
      <c r="WJD970" s="80"/>
      <c r="WJE970" s="80"/>
      <c r="WJF970" s="80"/>
      <c r="WJG970" s="80"/>
      <c r="WJH970" s="80"/>
      <c r="WJI970" s="80"/>
      <c r="WJJ970" s="80"/>
      <c r="WJK970" s="80"/>
      <c r="WJL970" s="80"/>
      <c r="WJM970" s="80"/>
      <c r="WJN970" s="80"/>
      <c r="WJO970" s="80"/>
      <c r="WJP970" s="80"/>
      <c r="WJQ970" s="80"/>
      <c r="WJR970" s="80"/>
      <c r="WJS970" s="80"/>
      <c r="WJT970" s="80"/>
      <c r="WJU970" s="80"/>
      <c r="WJV970" s="80"/>
      <c r="WJW970" s="80"/>
      <c r="WJX970" s="80"/>
      <c r="WJY970" s="80"/>
      <c r="WJZ970" s="80"/>
      <c r="WKA970" s="80"/>
      <c r="WKB970" s="80"/>
      <c r="WKC970" s="80"/>
      <c r="WKD970" s="80"/>
      <c r="WKE970" s="80"/>
      <c r="WKF970" s="80"/>
      <c r="WKG970" s="80"/>
      <c r="WKH970" s="80"/>
      <c r="WKI970" s="80"/>
      <c r="WKJ970" s="80"/>
      <c r="WKK970" s="80"/>
      <c r="WKL970" s="80"/>
      <c r="WKM970" s="80"/>
      <c r="WKN970" s="80"/>
      <c r="WKO970" s="80"/>
      <c r="WKP970" s="80"/>
      <c r="WKQ970" s="80"/>
      <c r="WKR970" s="80"/>
      <c r="WKS970" s="80"/>
      <c r="WKT970" s="80"/>
      <c r="WKU970" s="80"/>
      <c r="WKV970" s="80"/>
      <c r="WKW970" s="80"/>
      <c r="WKX970" s="80"/>
      <c r="WKY970" s="80"/>
      <c r="WKZ970" s="80"/>
      <c r="WLA970" s="80"/>
      <c r="WLB970" s="80"/>
      <c r="WLC970" s="80"/>
      <c r="WLD970" s="80"/>
      <c r="WLE970" s="80"/>
      <c r="WLF970" s="80"/>
      <c r="WLG970" s="80"/>
      <c r="WLH970" s="80"/>
      <c r="WLI970" s="80"/>
      <c r="WLJ970" s="80"/>
      <c r="WLK970" s="80"/>
      <c r="WLL970" s="80"/>
      <c r="WLM970" s="80"/>
      <c r="WLN970" s="80"/>
      <c r="WLO970" s="80"/>
      <c r="WLP970" s="80"/>
      <c r="WLQ970" s="80"/>
      <c r="WLR970" s="80"/>
      <c r="WLS970" s="80"/>
      <c r="WLT970" s="80"/>
      <c r="WLU970" s="80"/>
      <c r="WLV970" s="80"/>
      <c r="WLW970" s="80"/>
      <c r="WLX970" s="80"/>
      <c r="WLY970" s="80"/>
      <c r="WLZ970" s="80"/>
      <c r="WMA970" s="80"/>
      <c r="WMB970" s="80"/>
      <c r="WMC970" s="80"/>
      <c r="WMD970" s="80"/>
      <c r="WME970" s="80"/>
      <c r="WMF970" s="80"/>
      <c r="WMG970" s="80"/>
      <c r="WMH970" s="80"/>
      <c r="WMI970" s="80"/>
      <c r="WMJ970" s="80"/>
      <c r="WMK970" s="80"/>
      <c r="WML970" s="80"/>
      <c r="WMM970" s="80"/>
      <c r="WMN970" s="80"/>
      <c r="WMO970" s="80"/>
      <c r="WMP970" s="80"/>
      <c r="WMQ970" s="80"/>
      <c r="WMR970" s="80"/>
      <c r="WMS970" s="80"/>
      <c r="WMT970" s="80"/>
      <c r="WMU970" s="80"/>
      <c r="WMV970" s="80"/>
      <c r="WMW970" s="80"/>
      <c r="WMX970" s="80"/>
      <c r="WMY970" s="80"/>
      <c r="WMZ970" s="80"/>
      <c r="WNA970" s="80"/>
      <c r="WNB970" s="80"/>
      <c r="WNC970" s="80"/>
      <c r="WND970" s="80"/>
      <c r="WNE970" s="80"/>
      <c r="WNF970" s="80"/>
      <c r="WNG970" s="80"/>
      <c r="WNH970" s="80"/>
      <c r="WNI970" s="80"/>
      <c r="WNJ970" s="80"/>
      <c r="WNK970" s="80"/>
      <c r="WNL970" s="80"/>
      <c r="WNM970" s="80"/>
      <c r="WNN970" s="80"/>
      <c r="WNO970" s="80"/>
      <c r="WNP970" s="80"/>
      <c r="WNQ970" s="80"/>
      <c r="WNR970" s="80"/>
      <c r="WNS970" s="80"/>
      <c r="WNT970" s="80"/>
      <c r="WNU970" s="80"/>
      <c r="WNV970" s="80"/>
      <c r="WNW970" s="80"/>
      <c r="WNX970" s="80"/>
      <c r="WNY970" s="80"/>
      <c r="WNZ970" s="80"/>
      <c r="WOA970" s="80"/>
      <c r="WOB970" s="80"/>
      <c r="WOC970" s="80"/>
      <c r="WOD970" s="80"/>
      <c r="WOE970" s="80"/>
      <c r="WOF970" s="80"/>
      <c r="WOG970" s="80"/>
      <c r="WOH970" s="80"/>
      <c r="WOI970" s="80"/>
      <c r="WOJ970" s="80"/>
      <c r="WOK970" s="80"/>
      <c r="WOL970" s="80"/>
      <c r="WOM970" s="80"/>
      <c r="WON970" s="80"/>
      <c r="WOO970" s="80"/>
      <c r="WOP970" s="80"/>
      <c r="WOQ970" s="80"/>
      <c r="WOR970" s="80"/>
      <c r="WOS970" s="80"/>
      <c r="WOT970" s="80"/>
      <c r="WOU970" s="80"/>
      <c r="WOV970" s="80"/>
      <c r="WOW970" s="80"/>
      <c r="WOX970" s="80"/>
      <c r="WOY970" s="80"/>
      <c r="WOZ970" s="80"/>
      <c r="WPA970" s="80"/>
      <c r="WPB970" s="80"/>
      <c r="WPC970" s="80"/>
      <c r="WPD970" s="80"/>
      <c r="WPE970" s="80"/>
      <c r="WPF970" s="80"/>
      <c r="WPG970" s="80"/>
      <c r="WPH970" s="80"/>
      <c r="WPI970" s="80"/>
      <c r="WPJ970" s="80"/>
      <c r="WPK970" s="80"/>
      <c r="WPL970" s="80"/>
      <c r="WPM970" s="80"/>
      <c r="WPN970" s="80"/>
      <c r="WPO970" s="80"/>
      <c r="WPP970" s="80"/>
      <c r="WPQ970" s="80"/>
      <c r="WPR970" s="80"/>
      <c r="WPS970" s="80"/>
      <c r="WPT970" s="80"/>
      <c r="WPU970" s="80"/>
      <c r="WPV970" s="80"/>
      <c r="WPW970" s="80"/>
      <c r="WPX970" s="80"/>
      <c r="WPY970" s="80"/>
      <c r="WPZ970" s="80"/>
      <c r="WQA970" s="80"/>
      <c r="WQB970" s="80"/>
      <c r="WQC970" s="80"/>
      <c r="WQD970" s="80"/>
      <c r="WQE970" s="80"/>
      <c r="WQF970" s="80"/>
      <c r="WQG970" s="80"/>
      <c r="WQH970" s="80"/>
      <c r="WQI970" s="80"/>
      <c r="WQJ970" s="80"/>
      <c r="WQK970" s="80"/>
      <c r="WQL970" s="80"/>
      <c r="WQM970" s="80"/>
      <c r="WQN970" s="80"/>
      <c r="WQO970" s="80"/>
      <c r="WQP970" s="80"/>
      <c r="WQQ970" s="80"/>
      <c r="WQR970" s="80"/>
      <c r="WQS970" s="80"/>
      <c r="WQT970" s="80"/>
      <c r="WQU970" s="80"/>
      <c r="WQV970" s="80"/>
      <c r="WQW970" s="80"/>
      <c r="WQX970" s="80"/>
      <c r="WQY970" s="80"/>
      <c r="WQZ970" s="80"/>
      <c r="WRA970" s="80"/>
      <c r="WRB970" s="80"/>
      <c r="WRC970" s="80"/>
      <c r="WRD970" s="80"/>
      <c r="WRE970" s="80"/>
      <c r="WRF970" s="80"/>
      <c r="WRG970" s="80"/>
      <c r="WRH970" s="80"/>
      <c r="WRI970" s="80"/>
      <c r="WRJ970" s="80"/>
      <c r="WRK970" s="80"/>
      <c r="WRL970" s="80"/>
      <c r="WRM970" s="80"/>
      <c r="WRN970" s="80"/>
      <c r="WRO970" s="80"/>
      <c r="WRP970" s="80"/>
      <c r="WRQ970" s="80"/>
      <c r="WRR970" s="80"/>
      <c r="WRS970" s="80"/>
      <c r="WRT970" s="80"/>
      <c r="WRU970" s="80"/>
      <c r="WRV970" s="80"/>
      <c r="WRW970" s="80"/>
      <c r="WRX970" s="80"/>
      <c r="WRY970" s="80"/>
      <c r="WRZ970" s="80"/>
      <c r="WSA970" s="80"/>
      <c r="WSB970" s="80"/>
      <c r="WSC970" s="80"/>
      <c r="WSD970" s="80"/>
      <c r="WSE970" s="80"/>
      <c r="WSF970" s="80"/>
      <c r="WSG970" s="80"/>
      <c r="WSH970" s="80"/>
      <c r="WSI970" s="80"/>
      <c r="WSJ970" s="80"/>
      <c r="WSK970" s="80"/>
      <c r="WSL970" s="80"/>
      <c r="WSM970" s="80"/>
      <c r="WSN970" s="80"/>
      <c r="WSO970" s="80"/>
      <c r="WSP970" s="80"/>
      <c r="WSQ970" s="80"/>
      <c r="WSR970" s="80"/>
      <c r="WSS970" s="80"/>
      <c r="WST970" s="80"/>
      <c r="WSU970" s="80"/>
      <c r="WSV970" s="80"/>
      <c r="WSW970" s="80"/>
      <c r="WSX970" s="80"/>
      <c r="WSY970" s="80"/>
      <c r="WSZ970" s="80"/>
      <c r="WTA970" s="80"/>
      <c r="WTB970" s="80"/>
      <c r="WTC970" s="80"/>
      <c r="WTD970" s="80"/>
      <c r="WTE970" s="80"/>
      <c r="WTF970" s="80"/>
      <c r="WTG970" s="80"/>
      <c r="WTH970" s="80"/>
      <c r="WTI970" s="80"/>
      <c r="WTJ970" s="80"/>
      <c r="WTK970" s="80"/>
      <c r="WTL970" s="80"/>
      <c r="WTM970" s="80"/>
      <c r="WTN970" s="80"/>
      <c r="WTO970" s="80"/>
      <c r="WTP970" s="80"/>
      <c r="WTQ970" s="80"/>
      <c r="WTR970" s="80"/>
      <c r="WTS970" s="80"/>
      <c r="WTT970" s="80"/>
      <c r="WTU970" s="80"/>
      <c r="WTV970" s="80"/>
      <c r="WTW970" s="80"/>
      <c r="WTX970" s="80"/>
      <c r="WTY970" s="80"/>
      <c r="WTZ970" s="80"/>
      <c r="WUA970" s="80"/>
      <c r="WUB970" s="80"/>
      <c r="WUC970" s="80"/>
      <c r="WUD970" s="80"/>
      <c r="WUE970" s="80"/>
      <c r="WUF970" s="80"/>
      <c r="WUG970" s="80"/>
      <c r="WUH970" s="80"/>
      <c r="WUI970" s="80"/>
      <c r="WUJ970" s="80"/>
      <c r="WUK970" s="80"/>
      <c r="WUL970" s="80"/>
      <c r="WUM970" s="80"/>
      <c r="WUN970" s="80"/>
      <c r="WUO970" s="80"/>
      <c r="WUP970" s="80"/>
      <c r="WUQ970" s="80"/>
      <c r="WUR970" s="80"/>
      <c r="WUS970" s="80"/>
      <c r="WUT970" s="80"/>
      <c r="WUU970" s="80"/>
      <c r="WUV970" s="80"/>
      <c r="WUW970" s="80"/>
      <c r="WUX970" s="80"/>
      <c r="WUY970" s="80"/>
      <c r="WUZ970" s="80"/>
      <c r="WVA970" s="80"/>
      <c r="WVB970" s="80"/>
      <c r="WVC970" s="80"/>
      <c r="WVD970" s="80"/>
      <c r="WVE970" s="80"/>
      <c r="WVF970" s="80"/>
      <c r="WVG970" s="80"/>
      <c r="WVH970" s="80"/>
      <c r="WVI970" s="80"/>
      <c r="WVJ970" s="80"/>
      <c r="WVK970" s="80"/>
      <c r="WVL970" s="80"/>
      <c r="WVM970" s="80"/>
      <c r="WVN970" s="80"/>
      <c r="WVO970" s="80"/>
      <c r="WVP970" s="80"/>
      <c r="WVQ970" s="80"/>
      <c r="WVR970" s="80"/>
      <c r="WVS970" s="80"/>
      <c r="WVT970" s="80"/>
      <c r="WVU970" s="80"/>
      <c r="WVV970" s="80"/>
      <c r="WVW970" s="80"/>
      <c r="WVX970" s="80"/>
      <c r="WVY970" s="80"/>
      <c r="WVZ970" s="80"/>
      <c r="WWA970" s="80"/>
      <c r="WWB970" s="80"/>
      <c r="WWC970" s="80"/>
      <c r="WWD970" s="80"/>
      <c r="WWE970" s="80"/>
      <c r="WWF970" s="80"/>
      <c r="WWG970" s="80"/>
      <c r="WWH970" s="80"/>
      <c r="WWI970" s="80"/>
      <c r="WWJ970" s="80"/>
      <c r="WWK970" s="80"/>
      <c r="WWL970" s="80"/>
      <c r="WWM970" s="80"/>
      <c r="WWN970" s="80"/>
      <c r="WWO970" s="80"/>
      <c r="WWP970" s="80"/>
      <c r="WWQ970" s="80"/>
      <c r="WWR970" s="80"/>
      <c r="WWS970" s="80"/>
      <c r="WWT970" s="80"/>
      <c r="WWU970" s="80"/>
      <c r="WWV970" s="80"/>
      <c r="WWW970" s="80"/>
      <c r="WWX970" s="80"/>
      <c r="WWY970" s="80"/>
      <c r="WWZ970" s="80"/>
      <c r="WXA970" s="80"/>
      <c r="WXB970" s="80"/>
      <c r="WXC970" s="80"/>
      <c r="WXD970" s="80"/>
      <c r="WXE970" s="80"/>
      <c r="WXF970" s="80"/>
      <c r="WXG970" s="80"/>
      <c r="WXH970" s="80"/>
      <c r="WXI970" s="80"/>
      <c r="WXJ970" s="80"/>
      <c r="WXK970" s="80"/>
      <c r="WXL970" s="80"/>
      <c r="WXM970" s="80"/>
      <c r="WXN970" s="80"/>
      <c r="WXO970" s="80"/>
      <c r="WXP970" s="80"/>
      <c r="WXQ970" s="80"/>
      <c r="WXR970" s="80"/>
      <c r="WXS970" s="80"/>
      <c r="WXT970" s="80"/>
      <c r="WXU970" s="80"/>
      <c r="WXV970" s="80"/>
      <c r="WXW970" s="80"/>
      <c r="WXX970" s="80"/>
      <c r="WXY970" s="80"/>
      <c r="WXZ970" s="80"/>
      <c r="WYA970" s="80"/>
      <c r="WYB970" s="80"/>
      <c r="WYC970" s="80"/>
      <c r="WYD970" s="80"/>
      <c r="WYE970" s="80"/>
      <c r="WYF970" s="80"/>
      <c r="WYG970" s="80"/>
      <c r="WYH970" s="80"/>
      <c r="WYI970" s="80"/>
      <c r="WYJ970" s="80"/>
      <c r="WYK970" s="80"/>
      <c r="WYL970" s="80"/>
      <c r="WYM970" s="80"/>
      <c r="WYN970" s="80"/>
      <c r="WYO970" s="80"/>
      <c r="WYP970" s="80"/>
      <c r="WYQ970" s="80"/>
      <c r="WYR970" s="80"/>
      <c r="WYS970" s="80"/>
      <c r="WYT970" s="80"/>
      <c r="WYU970" s="80"/>
      <c r="WYV970" s="80"/>
      <c r="WYW970" s="80"/>
      <c r="WYX970" s="80"/>
      <c r="WYY970" s="80"/>
      <c r="WYZ970" s="80"/>
      <c r="WZA970" s="80"/>
      <c r="WZB970" s="80"/>
      <c r="WZC970" s="80"/>
      <c r="WZD970" s="80"/>
      <c r="WZE970" s="80"/>
      <c r="WZF970" s="80"/>
      <c r="WZG970" s="80"/>
      <c r="WZH970" s="80"/>
      <c r="WZI970" s="80"/>
      <c r="WZJ970" s="80"/>
      <c r="WZK970" s="80"/>
      <c r="WZL970" s="80"/>
      <c r="WZM970" s="80"/>
      <c r="WZN970" s="80"/>
      <c r="WZO970" s="80"/>
      <c r="WZP970" s="80"/>
      <c r="WZQ970" s="80"/>
      <c r="WZR970" s="80"/>
      <c r="WZS970" s="80"/>
      <c r="WZT970" s="80"/>
      <c r="WZU970" s="80"/>
      <c r="WZV970" s="80"/>
      <c r="WZW970" s="80"/>
      <c r="WZX970" s="80"/>
      <c r="WZY970" s="80"/>
      <c r="WZZ970" s="80"/>
      <c r="XAA970" s="80"/>
      <c r="XAB970" s="80"/>
      <c r="XAC970" s="80"/>
      <c r="XAD970" s="80"/>
      <c r="XAE970" s="80"/>
      <c r="XAF970" s="80"/>
      <c r="XAG970" s="80"/>
      <c r="XAH970" s="80"/>
      <c r="XAI970" s="80"/>
      <c r="XAJ970" s="80"/>
      <c r="XAK970" s="80"/>
      <c r="XAL970" s="80"/>
      <c r="XAM970" s="80"/>
      <c r="XAN970" s="80"/>
      <c r="XAO970" s="80"/>
      <c r="XAP970" s="80"/>
      <c r="XAQ970" s="80"/>
      <c r="XAR970" s="80"/>
      <c r="XAS970" s="80"/>
      <c r="XAT970" s="80"/>
      <c r="XAU970" s="80"/>
      <c r="XAV970" s="80"/>
      <c r="XAW970" s="80"/>
      <c r="XAX970" s="80"/>
      <c r="XAY970" s="80"/>
      <c r="XAZ970" s="80"/>
      <c r="XBA970" s="80"/>
      <c r="XBB970" s="80"/>
      <c r="XBC970" s="80"/>
      <c r="XBD970" s="80"/>
      <c r="XBE970" s="80"/>
      <c r="XBF970" s="80"/>
      <c r="XBG970" s="80"/>
      <c r="XBH970" s="80"/>
      <c r="XBI970" s="80"/>
      <c r="XBJ970" s="80"/>
      <c r="XBK970" s="80"/>
      <c r="XBL970" s="80"/>
      <c r="XBM970" s="80"/>
      <c r="XBN970" s="80"/>
      <c r="XBO970" s="80"/>
      <c r="XBP970" s="80"/>
      <c r="XBQ970" s="80"/>
      <c r="XBR970" s="80"/>
      <c r="XBS970" s="80"/>
      <c r="XBT970" s="80"/>
      <c r="XBU970" s="80"/>
      <c r="XBV970" s="80"/>
      <c r="XBW970" s="80"/>
      <c r="XBX970" s="80"/>
      <c r="XBY970" s="80"/>
      <c r="XBZ970" s="80"/>
      <c r="XCA970" s="80"/>
      <c r="XCB970" s="80"/>
      <c r="XCC970" s="80"/>
      <c r="XCD970" s="80"/>
      <c r="XCE970" s="80"/>
      <c r="XCF970" s="80"/>
      <c r="XCG970" s="80"/>
      <c r="XCH970" s="80"/>
      <c r="XCI970" s="80"/>
      <c r="XCJ970" s="80"/>
      <c r="XCK970" s="80"/>
      <c r="XCL970" s="80"/>
      <c r="XCM970" s="80"/>
      <c r="XCN970" s="80"/>
      <c r="XCO970" s="80"/>
      <c r="XCP970" s="80"/>
      <c r="XCQ970" s="80"/>
      <c r="XCR970" s="80"/>
      <c r="XCS970" s="80"/>
      <c r="XCT970" s="80"/>
      <c r="XCU970" s="80"/>
      <c r="XCV970" s="80"/>
      <c r="XCW970" s="80"/>
      <c r="XCX970" s="80"/>
      <c r="XCY970" s="80"/>
      <c r="XCZ970" s="80"/>
      <c r="XDA970" s="80"/>
      <c r="XDB970" s="80"/>
      <c r="XDC970" s="80"/>
      <c r="XDD970" s="80"/>
      <c r="XDE970" s="80"/>
      <c r="XDF970" s="80"/>
      <c r="XDG970" s="80"/>
      <c r="XDH970" s="80"/>
      <c r="XDI970" s="80"/>
      <c r="XDJ970" s="80"/>
      <c r="XDK970" s="80"/>
      <c r="XDL970" s="80"/>
      <c r="XDM970" s="80"/>
      <c r="XDN970" s="80"/>
      <c r="XDO970" s="80"/>
      <c r="XDP970" s="80"/>
      <c r="XDQ970" s="80"/>
      <c r="XDR970" s="80"/>
      <c r="XDS970" s="80"/>
      <c r="XDT970" s="80"/>
      <c r="XDU970" s="80"/>
      <c r="XDV970" s="80"/>
      <c r="XDW970" s="80"/>
      <c r="XDX970" s="80"/>
      <c r="XDY970" s="80"/>
      <c r="XDZ970" s="80"/>
      <c r="XEA970" s="80"/>
      <c r="XEB970" s="80"/>
      <c r="XEC970" s="80"/>
      <c r="XED970" s="80"/>
      <c r="XEE970" s="80"/>
      <c r="XEF970" s="80"/>
      <c r="XEG970" s="80"/>
      <c r="XEH970" s="80"/>
      <c r="XEI970" s="80"/>
      <c r="XEJ970" s="80"/>
      <c r="XEK970" s="80"/>
      <c r="XEL970" s="80"/>
      <c r="XEM970" s="80"/>
      <c r="XEN970" s="80"/>
      <c r="XEO970" s="80"/>
      <c r="XEP970" s="80"/>
      <c r="XEQ970" s="80"/>
      <c r="XER970" s="80"/>
      <c r="XES970" s="80"/>
      <c r="XET970" s="80"/>
      <c r="XEU970" s="80"/>
      <c r="XEV970" s="80"/>
      <c r="XEW970" s="80"/>
      <c r="XEX970" s="80"/>
      <c r="XEY970" s="80"/>
      <c r="XEZ970" s="80"/>
      <c r="XFA970" s="80"/>
    </row>
    <row r="971" spans="1:16381" s="67" customFormat="1" ht="12.75" customHeight="1" x14ac:dyDescent="0.2">
      <c r="A971" s="930" t="s">
        <v>4375</v>
      </c>
      <c r="B971" s="930"/>
      <c r="C971" s="933"/>
      <c r="D971" s="933"/>
      <c r="E971" s="933"/>
      <c r="F971" s="933"/>
      <c r="G971" s="933"/>
      <c r="H971" s="933"/>
      <c r="I971" s="933"/>
      <c r="J971" s="933"/>
      <c r="K971" s="933"/>
      <c r="L971" s="933"/>
      <c r="M971" s="933"/>
      <c r="N971" s="933"/>
      <c r="O971" s="933"/>
      <c r="P971" s="933"/>
      <c r="Q971" s="933"/>
      <c r="R971" s="933"/>
      <c r="S971" s="933"/>
      <c r="T971" s="933"/>
      <c r="U971" s="933"/>
      <c r="V971" s="933"/>
      <c r="W971" s="933"/>
      <c r="X971" s="933"/>
      <c r="Y971" s="933"/>
      <c r="Z971" s="933"/>
      <c r="AA971" s="933"/>
      <c r="AB971" s="933"/>
      <c r="AC971" s="933"/>
      <c r="AD971" s="933"/>
      <c r="AE971" s="933"/>
      <c r="AF971" s="933"/>
      <c r="AG971" s="933"/>
      <c r="AH971" s="933"/>
      <c r="AI971" s="933"/>
      <c r="AJ971" s="933"/>
      <c r="AK971" s="933"/>
      <c r="AL971" s="933"/>
      <c r="AM971" s="65" t="s">
        <v>654</v>
      </c>
      <c r="AN971" s="65"/>
      <c r="AO971" s="65"/>
      <c r="AP971" s="65"/>
      <c r="AQ971" s="65"/>
      <c r="AR971" s="65"/>
      <c r="AS971" s="66"/>
    </row>
    <row r="972" spans="1:16381" s="67" customFormat="1" ht="12.75" customHeight="1" x14ac:dyDescent="0.2">
      <c r="A972" s="930" t="s">
        <v>4552</v>
      </c>
      <c r="B972" s="930"/>
      <c r="C972" s="933"/>
      <c r="D972" s="933"/>
      <c r="E972" s="933"/>
      <c r="F972" s="933"/>
      <c r="G972" s="933"/>
      <c r="H972" s="933"/>
      <c r="I972" s="933"/>
      <c r="J972" s="933"/>
      <c r="K972" s="933"/>
      <c r="L972" s="933"/>
      <c r="M972" s="933"/>
      <c r="N972" s="933"/>
      <c r="O972" s="933"/>
      <c r="P972" s="933"/>
      <c r="Q972" s="933"/>
      <c r="R972" s="933"/>
      <c r="S972" s="933"/>
      <c r="T972" s="933"/>
      <c r="U972" s="933"/>
      <c r="V972" s="933"/>
      <c r="W972" s="933"/>
      <c r="X972" s="933"/>
      <c r="Y972" s="933"/>
      <c r="Z972" s="933"/>
      <c r="AA972" s="933"/>
      <c r="AB972" s="933"/>
      <c r="AC972" s="933"/>
      <c r="AD972" s="933"/>
      <c r="AE972" s="933"/>
      <c r="AF972" s="933"/>
      <c r="AG972" s="933"/>
      <c r="AH972" s="933"/>
      <c r="AI972" s="933"/>
      <c r="AJ972" s="933"/>
      <c r="AK972" s="933"/>
      <c r="AL972" s="933"/>
      <c r="AM972" s="65" t="s">
        <v>654</v>
      </c>
      <c r="AN972" s="65"/>
      <c r="AO972" s="65"/>
      <c r="AP972" s="65"/>
      <c r="AQ972" s="65"/>
      <c r="AR972" s="65"/>
      <c r="AS972" s="66"/>
    </row>
    <row r="973" spans="1:16381" s="67" customFormat="1" ht="12.75" customHeight="1" x14ac:dyDescent="0.2">
      <c r="A973" s="301"/>
      <c r="B973" s="381" t="s">
        <v>4517</v>
      </c>
      <c r="C973" s="931"/>
      <c r="D973" s="931"/>
      <c r="E973" s="931"/>
      <c r="F973" s="931"/>
      <c r="G973" s="931"/>
      <c r="H973" s="931"/>
      <c r="I973" s="931"/>
      <c r="J973" s="931"/>
      <c r="K973" s="931"/>
      <c r="L973" s="931"/>
      <c r="M973" s="931"/>
      <c r="N973" s="931"/>
      <c r="O973" s="931"/>
      <c r="P973" s="931"/>
      <c r="Q973" s="931"/>
      <c r="R973" s="931"/>
      <c r="S973" s="931"/>
      <c r="T973" s="931"/>
      <c r="U973" s="931"/>
      <c r="V973" s="931"/>
      <c r="W973" s="931"/>
      <c r="X973" s="931"/>
      <c r="Y973" s="931"/>
      <c r="Z973" s="931"/>
      <c r="AA973" s="299"/>
      <c r="AB973" s="299"/>
      <c r="AC973" s="299"/>
      <c r="AD973" s="932"/>
      <c r="AE973" s="932"/>
      <c r="AF973" s="932"/>
      <c r="AG973" s="932"/>
      <c r="AH973" s="932"/>
      <c r="AI973" s="932"/>
      <c r="AJ973" s="932"/>
      <c r="AK973" s="932"/>
      <c r="AL973" s="932"/>
      <c r="AM973" s="65" t="s">
        <v>654</v>
      </c>
      <c r="AN973" s="65"/>
      <c r="AO973" s="65"/>
      <c r="AP973" s="65"/>
      <c r="AQ973" s="65"/>
      <c r="AR973" s="65"/>
      <c r="AS973" s="66"/>
    </row>
    <row r="974" spans="1:16381" s="77" customFormat="1" ht="12" customHeight="1" x14ac:dyDescent="0.2">
      <c r="A974" s="165" t="s">
        <v>2295</v>
      </c>
      <c r="B974" s="166" t="s">
        <v>399</v>
      </c>
      <c r="C974" s="258">
        <f t="shared" si="126"/>
        <v>0</v>
      </c>
      <c r="D974" s="263">
        <f t="shared" si="127"/>
        <v>0</v>
      </c>
      <c r="E974" s="125"/>
      <c r="F974" s="125"/>
      <c r="G974" s="125"/>
      <c r="H974" s="126"/>
      <c r="I974" s="126"/>
      <c r="J974" s="126"/>
      <c r="K974" s="126"/>
      <c r="L974" s="126"/>
      <c r="M974" s="126"/>
      <c r="N974" s="126"/>
      <c r="O974" s="126"/>
      <c r="P974" s="126"/>
      <c r="Q974" s="126"/>
      <c r="R974" s="126"/>
      <c r="S974" s="126"/>
      <c r="T974" s="126"/>
      <c r="U974" s="126"/>
      <c r="V974" s="126"/>
      <c r="W974" s="126"/>
      <c r="X974" s="126"/>
      <c r="Y974" s="126"/>
      <c r="Z974" s="126"/>
      <c r="AA974" s="125"/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310">
        <v>21030</v>
      </c>
      <c r="AL974" s="310">
        <f>AK974*E974</f>
        <v>0</v>
      </c>
      <c r="AM974" s="65" t="s">
        <v>654</v>
      </c>
      <c r="AN974" s="65"/>
      <c r="AO974" s="65"/>
      <c r="AP974" s="65"/>
      <c r="AQ974" s="65"/>
      <c r="AR974" s="65"/>
      <c r="AS974" s="76"/>
    </row>
    <row r="975" spans="1:16381" s="67" customFormat="1" ht="12" customHeight="1" x14ac:dyDescent="0.2">
      <c r="A975" s="165" t="s">
        <v>2296</v>
      </c>
      <c r="B975" s="166" t="s">
        <v>400</v>
      </c>
      <c r="C975" s="258">
        <f t="shared" si="126"/>
        <v>0</v>
      </c>
      <c r="D975" s="263">
        <f t="shared" si="127"/>
        <v>0</v>
      </c>
      <c r="E975" s="125"/>
      <c r="F975" s="125"/>
      <c r="G975" s="125"/>
      <c r="H975" s="126"/>
      <c r="I975" s="126"/>
      <c r="J975" s="126"/>
      <c r="K975" s="126"/>
      <c r="L975" s="126"/>
      <c r="M975" s="126"/>
      <c r="N975" s="126"/>
      <c r="O975" s="126"/>
      <c r="P975" s="126"/>
      <c r="Q975" s="126"/>
      <c r="R975" s="126"/>
      <c r="S975" s="126"/>
      <c r="T975" s="126"/>
      <c r="U975" s="126"/>
      <c r="V975" s="126"/>
      <c r="W975" s="126"/>
      <c r="X975" s="126"/>
      <c r="Y975" s="126"/>
      <c r="Z975" s="126"/>
      <c r="AA975" s="125"/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310">
        <v>21030</v>
      </c>
      <c r="AL975" s="310">
        <f>AK975*E975</f>
        <v>0</v>
      </c>
      <c r="AM975" s="65" t="s">
        <v>654</v>
      </c>
      <c r="AN975" s="65"/>
      <c r="AO975" s="65"/>
      <c r="AP975" s="65"/>
      <c r="AQ975" s="65"/>
      <c r="AR975" s="65"/>
      <c r="AS975" s="66"/>
    </row>
    <row r="976" spans="1:16381" s="72" customFormat="1" ht="12" customHeight="1" x14ac:dyDescent="0.2">
      <c r="A976" s="165" t="s">
        <v>2297</v>
      </c>
      <c r="B976" s="166" t="s">
        <v>401</v>
      </c>
      <c r="C976" s="258">
        <f t="shared" si="126"/>
        <v>0</v>
      </c>
      <c r="D976" s="263">
        <f t="shared" si="127"/>
        <v>0</v>
      </c>
      <c r="E976" s="125"/>
      <c r="F976" s="125"/>
      <c r="G976" s="125"/>
      <c r="H976" s="126"/>
      <c r="I976" s="126"/>
      <c r="J976" s="126"/>
      <c r="K976" s="126"/>
      <c r="L976" s="126"/>
      <c r="M976" s="126"/>
      <c r="N976" s="126"/>
      <c r="O976" s="126"/>
      <c r="P976" s="126"/>
      <c r="Q976" s="126"/>
      <c r="R976" s="126"/>
      <c r="S976" s="126"/>
      <c r="T976" s="126"/>
      <c r="U976" s="126"/>
      <c r="V976" s="126"/>
      <c r="W976" s="126"/>
      <c r="X976" s="126"/>
      <c r="Y976" s="126"/>
      <c r="Z976" s="126"/>
      <c r="AA976" s="125"/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310">
        <v>31570</v>
      </c>
      <c r="AL976" s="310">
        <f>AK976*E976</f>
        <v>0</v>
      </c>
      <c r="AM976" s="65" t="s">
        <v>654</v>
      </c>
      <c r="AN976" s="65"/>
      <c r="AO976" s="65"/>
      <c r="AP976" s="65"/>
      <c r="AQ976" s="65"/>
      <c r="AR976" s="65"/>
      <c r="AS976" s="71"/>
    </row>
    <row r="977" spans="1:16381" s="72" customFormat="1" ht="12" customHeight="1" x14ac:dyDescent="0.2">
      <c r="A977" s="165" t="s">
        <v>3829</v>
      </c>
      <c r="B977" s="166" t="s">
        <v>3831</v>
      </c>
      <c r="C977" s="350">
        <f t="shared" si="126"/>
        <v>0</v>
      </c>
      <c r="D977" s="348">
        <f t="shared" si="127"/>
        <v>0</v>
      </c>
      <c r="E977" s="125"/>
      <c r="F977" s="125"/>
      <c r="G977" s="125"/>
      <c r="H977" s="126"/>
      <c r="I977" s="126"/>
      <c r="J977" s="126"/>
      <c r="K977" s="126"/>
      <c r="L977" s="126"/>
      <c r="M977" s="126"/>
      <c r="N977" s="126"/>
      <c r="O977" s="126"/>
      <c r="P977" s="126"/>
      <c r="Q977" s="126"/>
      <c r="R977" s="126"/>
      <c r="S977" s="126"/>
      <c r="T977" s="126"/>
      <c r="U977" s="126"/>
      <c r="V977" s="126"/>
      <c r="W977" s="126"/>
      <c r="X977" s="126"/>
      <c r="Y977" s="126"/>
      <c r="Z977" s="126"/>
      <c r="AA977" s="125"/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310">
        <v>92670</v>
      </c>
      <c r="AL977" s="310">
        <f t="shared" ref="AL977:AL978" si="129">AK977*E977</f>
        <v>0</v>
      </c>
      <c r="AM977" s="65" t="s">
        <v>654</v>
      </c>
      <c r="AN977" s="65"/>
      <c r="AO977" s="65"/>
      <c r="AP977" s="65"/>
      <c r="AQ977" s="65"/>
      <c r="AR977" s="65"/>
      <c r="AS977" s="71"/>
    </row>
    <row r="978" spans="1:16381" s="72" customFormat="1" ht="12" customHeight="1" x14ac:dyDescent="0.2">
      <c r="A978" s="165" t="s">
        <v>3830</v>
      </c>
      <c r="B978" s="166" t="s">
        <v>3832</v>
      </c>
      <c r="C978" s="350">
        <f t="shared" si="126"/>
        <v>0</v>
      </c>
      <c r="D978" s="348">
        <f t="shared" si="127"/>
        <v>0</v>
      </c>
      <c r="E978" s="125"/>
      <c r="F978" s="125"/>
      <c r="G978" s="125"/>
      <c r="H978" s="126"/>
      <c r="I978" s="126"/>
      <c r="J978" s="126"/>
      <c r="K978" s="126"/>
      <c r="L978" s="126"/>
      <c r="M978" s="126"/>
      <c r="N978" s="126"/>
      <c r="O978" s="126"/>
      <c r="P978" s="126"/>
      <c r="Q978" s="126"/>
      <c r="R978" s="126"/>
      <c r="S978" s="126"/>
      <c r="T978" s="126"/>
      <c r="U978" s="126"/>
      <c r="V978" s="126"/>
      <c r="W978" s="126"/>
      <c r="X978" s="126"/>
      <c r="Y978" s="126"/>
      <c r="Z978" s="126"/>
      <c r="AA978" s="125"/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310">
        <v>111390</v>
      </c>
      <c r="AL978" s="310">
        <f t="shared" si="129"/>
        <v>0</v>
      </c>
      <c r="AM978" s="65" t="s">
        <v>654</v>
      </c>
      <c r="AN978" s="65"/>
      <c r="AO978" s="65"/>
      <c r="AP978" s="65"/>
      <c r="AQ978" s="65"/>
      <c r="AR978" s="65"/>
      <c r="AS978" s="71"/>
    </row>
    <row r="979" spans="1:16381" s="67" customFormat="1" ht="12.75" customHeight="1" x14ac:dyDescent="0.2">
      <c r="A979" s="293"/>
      <c r="B979" s="294" t="s">
        <v>467</v>
      </c>
      <c r="C979" s="295">
        <f>SUM(C974:C978)</f>
        <v>0</v>
      </c>
      <c r="D979" s="351">
        <f t="shared" ref="D979:G979" si="130">SUM(D974:D978)</f>
        <v>0</v>
      </c>
      <c r="E979" s="351">
        <f t="shared" si="130"/>
        <v>0</v>
      </c>
      <c r="F979" s="351">
        <f t="shared" si="130"/>
        <v>0</v>
      </c>
      <c r="G979" s="351">
        <f t="shared" si="130"/>
        <v>0</v>
      </c>
      <c r="H979" s="927"/>
      <c r="I979" s="928"/>
      <c r="J979" s="928"/>
      <c r="K979" s="928"/>
      <c r="L979" s="928"/>
      <c r="M979" s="928"/>
      <c r="N979" s="928"/>
      <c r="O979" s="928"/>
      <c r="P979" s="928"/>
      <c r="Q979" s="928"/>
      <c r="R979" s="928"/>
      <c r="S979" s="928"/>
      <c r="T979" s="928"/>
      <c r="U979" s="928"/>
      <c r="V979" s="928"/>
      <c r="W979" s="928"/>
      <c r="X979" s="928"/>
      <c r="Y979" s="928"/>
      <c r="Z979" s="929"/>
      <c r="AA979" s="295">
        <f>SUM(AA974:AA978)</f>
        <v>0</v>
      </c>
      <c r="AB979" s="351">
        <f t="shared" ref="AB979:AJ979" si="131">SUM(AB974:AB978)</f>
        <v>0</v>
      </c>
      <c r="AC979" s="351">
        <f t="shared" si="131"/>
        <v>0</v>
      </c>
      <c r="AD979" s="351">
        <f t="shared" si="131"/>
        <v>0</v>
      </c>
      <c r="AE979" s="351">
        <f t="shared" si="131"/>
        <v>0</v>
      </c>
      <c r="AF979" s="351">
        <f t="shared" si="131"/>
        <v>0</v>
      </c>
      <c r="AG979" s="351">
        <f t="shared" si="131"/>
        <v>0</v>
      </c>
      <c r="AH979" s="351">
        <f t="shared" si="131"/>
        <v>0</v>
      </c>
      <c r="AI979" s="351">
        <f t="shared" si="131"/>
        <v>0</v>
      </c>
      <c r="AJ979" s="351">
        <f t="shared" si="131"/>
        <v>0</v>
      </c>
      <c r="AK979" s="314">
        <f>SUM(AK974:AK978)</f>
        <v>277690</v>
      </c>
      <c r="AL979" s="314">
        <f>SUM(AL974:AL978)</f>
        <v>0</v>
      </c>
      <c r="AM979" s="65"/>
      <c r="AN979" s="65"/>
      <c r="AO979" s="65"/>
      <c r="AP979" s="65"/>
      <c r="AQ979" s="65"/>
      <c r="AR979" s="65"/>
      <c r="AS979" s="66"/>
    </row>
    <row r="980" spans="1:16381" s="67" customFormat="1" x14ac:dyDescent="0.2">
      <c r="A980" s="293"/>
      <c r="B980" s="296" t="s">
        <v>4376</v>
      </c>
      <c r="C980" s="920"/>
      <c r="D980" s="920"/>
      <c r="E980" s="920"/>
      <c r="F980" s="920"/>
      <c r="G980" s="920"/>
      <c r="H980" s="920"/>
      <c r="I980" s="920"/>
      <c r="J980" s="920"/>
      <c r="K980" s="920"/>
      <c r="L980" s="920"/>
      <c r="M980" s="920"/>
      <c r="N980" s="920"/>
      <c r="O980" s="920"/>
      <c r="P980" s="920"/>
      <c r="Q980" s="920"/>
      <c r="R980" s="920"/>
      <c r="S980" s="920"/>
      <c r="T980" s="920"/>
      <c r="U980" s="920"/>
      <c r="V980" s="920"/>
      <c r="W980" s="920"/>
      <c r="X980" s="920"/>
      <c r="Y980" s="920"/>
      <c r="Z980" s="920"/>
      <c r="AA980" s="299"/>
      <c r="AB980" s="299"/>
      <c r="AC980" s="299"/>
      <c r="AD980" s="932"/>
      <c r="AE980" s="932"/>
      <c r="AF980" s="932"/>
      <c r="AG980" s="932"/>
      <c r="AH980" s="932"/>
      <c r="AI980" s="932"/>
      <c r="AJ980" s="932"/>
      <c r="AK980" s="932"/>
      <c r="AL980" s="932"/>
      <c r="AM980" s="65" t="s">
        <v>654</v>
      </c>
      <c r="AN980" s="65"/>
      <c r="AO980" s="65"/>
      <c r="AP980" s="65"/>
      <c r="AQ980" s="65"/>
      <c r="AR980" s="65"/>
      <c r="AS980" s="66"/>
    </row>
    <row r="981" spans="1:16381" s="72" customFormat="1" ht="12" customHeight="1" x14ac:dyDescent="0.2">
      <c r="A981" s="165" t="s">
        <v>3833</v>
      </c>
      <c r="B981" s="166" t="s">
        <v>3835</v>
      </c>
      <c r="C981" s="350">
        <f t="shared" si="126"/>
        <v>0</v>
      </c>
      <c r="D981" s="348">
        <f t="shared" si="127"/>
        <v>0</v>
      </c>
      <c r="E981" s="125"/>
      <c r="F981" s="125"/>
      <c r="G981" s="125"/>
      <c r="H981" s="126"/>
      <c r="I981" s="126"/>
      <c r="J981" s="126"/>
      <c r="K981" s="126"/>
      <c r="L981" s="126"/>
      <c r="M981" s="126"/>
      <c r="N981" s="126"/>
      <c r="O981" s="126"/>
      <c r="P981" s="126"/>
      <c r="Q981" s="126"/>
      <c r="R981" s="126"/>
      <c r="S981" s="126"/>
      <c r="T981" s="126"/>
      <c r="U981" s="126"/>
      <c r="V981" s="126"/>
      <c r="W981" s="126"/>
      <c r="X981" s="126"/>
      <c r="Y981" s="126"/>
      <c r="Z981" s="126"/>
      <c r="AA981" s="125"/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310">
        <v>56860</v>
      </c>
      <c r="AL981" s="310">
        <f t="shared" ref="AL981:AL986" si="132">AK981*E981</f>
        <v>0</v>
      </c>
      <c r="AM981" s="65" t="s">
        <v>654</v>
      </c>
      <c r="AN981" s="65"/>
      <c r="AO981" s="65"/>
      <c r="AP981" s="65"/>
      <c r="AQ981" s="65"/>
      <c r="AR981" s="65"/>
      <c r="AS981" s="71"/>
    </row>
    <row r="982" spans="1:16381" s="72" customFormat="1" ht="12" customHeight="1" x14ac:dyDescent="0.2">
      <c r="A982" s="165" t="s">
        <v>3834</v>
      </c>
      <c r="B982" s="166" t="s">
        <v>3836</v>
      </c>
      <c r="C982" s="350">
        <f t="shared" si="126"/>
        <v>0</v>
      </c>
      <c r="D982" s="348">
        <f t="shared" si="127"/>
        <v>0</v>
      </c>
      <c r="E982" s="125"/>
      <c r="F982" s="125"/>
      <c r="G982" s="125"/>
      <c r="H982" s="126"/>
      <c r="I982" s="126"/>
      <c r="J982" s="126"/>
      <c r="K982" s="126"/>
      <c r="L982" s="126"/>
      <c r="M982" s="126"/>
      <c r="N982" s="126"/>
      <c r="O982" s="126"/>
      <c r="P982" s="126"/>
      <c r="Q982" s="126"/>
      <c r="R982" s="126"/>
      <c r="S982" s="126"/>
      <c r="T982" s="126"/>
      <c r="U982" s="126"/>
      <c r="V982" s="126"/>
      <c r="W982" s="126"/>
      <c r="X982" s="126"/>
      <c r="Y982" s="126"/>
      <c r="Z982" s="126"/>
      <c r="AA982" s="125"/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310">
        <v>56860</v>
      </c>
      <c r="AL982" s="310">
        <f t="shared" si="132"/>
        <v>0</v>
      </c>
      <c r="AM982" s="65" t="s">
        <v>654</v>
      </c>
      <c r="AN982" s="65"/>
      <c r="AO982" s="65"/>
      <c r="AP982" s="65"/>
      <c r="AQ982" s="65"/>
      <c r="AR982" s="65"/>
      <c r="AS982" s="71"/>
    </row>
    <row r="983" spans="1:16381" s="72" customFormat="1" ht="12" customHeight="1" x14ac:dyDescent="0.2">
      <c r="A983" s="165" t="s">
        <v>2298</v>
      </c>
      <c r="B983" s="166" t="s">
        <v>402</v>
      </c>
      <c r="C983" s="350">
        <f t="shared" si="126"/>
        <v>0</v>
      </c>
      <c r="D983" s="348">
        <f t="shared" si="127"/>
        <v>0</v>
      </c>
      <c r="E983" s="125"/>
      <c r="F983" s="125"/>
      <c r="G983" s="125"/>
      <c r="H983" s="126"/>
      <c r="I983" s="126"/>
      <c r="J983" s="126"/>
      <c r="K983" s="126"/>
      <c r="L983" s="126"/>
      <c r="M983" s="126"/>
      <c r="N983" s="126"/>
      <c r="O983" s="126"/>
      <c r="P983" s="126"/>
      <c r="Q983" s="126"/>
      <c r="R983" s="126"/>
      <c r="S983" s="126"/>
      <c r="T983" s="126"/>
      <c r="U983" s="126"/>
      <c r="V983" s="126"/>
      <c r="W983" s="126"/>
      <c r="X983" s="126"/>
      <c r="Y983" s="126"/>
      <c r="Z983" s="126"/>
      <c r="AA983" s="125"/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310">
        <v>84240</v>
      </c>
      <c r="AL983" s="310">
        <f t="shared" si="132"/>
        <v>0</v>
      </c>
      <c r="AM983" s="65" t="s">
        <v>654</v>
      </c>
      <c r="AN983" s="65"/>
      <c r="AO983" s="65"/>
      <c r="AP983" s="65"/>
      <c r="AQ983" s="65"/>
      <c r="AR983" s="65"/>
      <c r="AS983" s="71"/>
    </row>
    <row r="984" spans="1:16381" s="72" customFormat="1" ht="12" customHeight="1" x14ac:dyDescent="0.2">
      <c r="A984" s="165" t="s">
        <v>3837</v>
      </c>
      <c r="B984" s="166" t="s">
        <v>3840</v>
      </c>
      <c r="C984" s="350">
        <f t="shared" si="126"/>
        <v>0</v>
      </c>
      <c r="D984" s="348">
        <f t="shared" si="127"/>
        <v>0</v>
      </c>
      <c r="E984" s="125"/>
      <c r="F984" s="125"/>
      <c r="G984" s="125"/>
      <c r="H984" s="126"/>
      <c r="I984" s="126"/>
      <c r="J984" s="126"/>
      <c r="K984" s="126"/>
      <c r="L984" s="126"/>
      <c r="M984" s="126"/>
      <c r="N984" s="126"/>
      <c r="O984" s="126"/>
      <c r="P984" s="126"/>
      <c r="Q984" s="126"/>
      <c r="R984" s="126"/>
      <c r="S984" s="126"/>
      <c r="T984" s="126"/>
      <c r="U984" s="126"/>
      <c r="V984" s="126"/>
      <c r="W984" s="126"/>
      <c r="X984" s="126"/>
      <c r="Y984" s="126"/>
      <c r="Z984" s="126"/>
      <c r="AA984" s="125"/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310">
        <v>138200</v>
      </c>
      <c r="AL984" s="310">
        <f t="shared" si="132"/>
        <v>0</v>
      </c>
      <c r="AM984" s="65" t="s">
        <v>654</v>
      </c>
      <c r="AN984" s="65"/>
      <c r="AO984" s="65"/>
      <c r="AP984" s="65"/>
      <c r="AQ984" s="65"/>
      <c r="AR984" s="65"/>
      <c r="AS984" s="71"/>
    </row>
    <row r="985" spans="1:16381" s="72" customFormat="1" ht="12" customHeight="1" x14ac:dyDescent="0.2">
      <c r="A985" s="165" t="s">
        <v>3838</v>
      </c>
      <c r="B985" s="166" t="s">
        <v>3841</v>
      </c>
      <c r="C985" s="350">
        <f t="shared" si="126"/>
        <v>0</v>
      </c>
      <c r="D985" s="348">
        <f t="shared" si="127"/>
        <v>0</v>
      </c>
      <c r="E985" s="125"/>
      <c r="F985" s="125"/>
      <c r="G985" s="125"/>
      <c r="H985" s="126"/>
      <c r="I985" s="126"/>
      <c r="J985" s="126"/>
      <c r="K985" s="126"/>
      <c r="L985" s="126"/>
      <c r="M985" s="126"/>
      <c r="N985" s="126"/>
      <c r="O985" s="126"/>
      <c r="P985" s="126"/>
      <c r="Q985" s="126"/>
      <c r="R985" s="126"/>
      <c r="S985" s="126"/>
      <c r="T985" s="126"/>
      <c r="U985" s="126"/>
      <c r="V985" s="126"/>
      <c r="W985" s="126"/>
      <c r="X985" s="126"/>
      <c r="Y985" s="126"/>
      <c r="Z985" s="126"/>
      <c r="AA985" s="125"/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310">
        <v>156920</v>
      </c>
      <c r="AL985" s="310">
        <f t="shared" si="132"/>
        <v>0</v>
      </c>
      <c r="AM985" s="65" t="s">
        <v>654</v>
      </c>
      <c r="AN985" s="65"/>
      <c r="AO985" s="65"/>
      <c r="AP985" s="65"/>
      <c r="AQ985" s="65"/>
      <c r="AR985" s="65"/>
      <c r="AS985" s="71"/>
    </row>
    <row r="986" spans="1:16381" s="72" customFormat="1" ht="12" customHeight="1" x14ac:dyDescent="0.2">
      <c r="A986" s="165" t="s">
        <v>3839</v>
      </c>
      <c r="B986" s="166" t="s">
        <v>3842</v>
      </c>
      <c r="C986" s="350">
        <f t="shared" si="126"/>
        <v>0</v>
      </c>
      <c r="D986" s="348">
        <f t="shared" si="127"/>
        <v>0</v>
      </c>
      <c r="E986" s="125"/>
      <c r="F986" s="125"/>
      <c r="G986" s="125"/>
      <c r="H986" s="126"/>
      <c r="I986" s="126"/>
      <c r="J986" s="126"/>
      <c r="K986" s="126"/>
      <c r="L986" s="126"/>
      <c r="M986" s="126"/>
      <c r="N986" s="126"/>
      <c r="O986" s="126"/>
      <c r="P986" s="126"/>
      <c r="Q986" s="126"/>
      <c r="R986" s="126"/>
      <c r="S986" s="126"/>
      <c r="T986" s="126"/>
      <c r="U986" s="126"/>
      <c r="V986" s="126"/>
      <c r="W986" s="126"/>
      <c r="X986" s="126"/>
      <c r="Y986" s="126"/>
      <c r="Z986" s="126"/>
      <c r="AA986" s="125"/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310">
        <v>92670</v>
      </c>
      <c r="AL986" s="310">
        <f t="shared" si="132"/>
        <v>0</v>
      </c>
      <c r="AM986" s="65" t="s">
        <v>654</v>
      </c>
      <c r="AN986" s="65"/>
      <c r="AO986" s="65"/>
      <c r="AP986" s="65"/>
      <c r="AQ986" s="65"/>
      <c r="AR986" s="65"/>
      <c r="AS986" s="71"/>
    </row>
    <row r="987" spans="1:16381" s="75" customFormat="1" ht="14.15" customHeight="1" x14ac:dyDescent="0.2">
      <c r="A987" s="293"/>
      <c r="B987" s="294" t="s">
        <v>467</v>
      </c>
      <c r="C987" s="297">
        <f>SUM(C981:C986)</f>
        <v>0</v>
      </c>
      <c r="D987" s="297">
        <f t="shared" ref="D987:G987" si="133">SUM(D981:D986)</f>
        <v>0</v>
      </c>
      <c r="E987" s="297">
        <f t="shared" si="133"/>
        <v>0</v>
      </c>
      <c r="F987" s="297">
        <f t="shared" si="133"/>
        <v>0</v>
      </c>
      <c r="G987" s="297">
        <f t="shared" si="133"/>
        <v>0</v>
      </c>
      <c r="H987" s="927"/>
      <c r="I987" s="928"/>
      <c r="J987" s="928"/>
      <c r="K987" s="928"/>
      <c r="L987" s="928"/>
      <c r="M987" s="928"/>
      <c r="N987" s="928"/>
      <c r="O987" s="928"/>
      <c r="P987" s="928"/>
      <c r="Q987" s="928"/>
      <c r="R987" s="928"/>
      <c r="S987" s="928"/>
      <c r="T987" s="928"/>
      <c r="U987" s="928"/>
      <c r="V987" s="928"/>
      <c r="W987" s="928"/>
      <c r="X987" s="928"/>
      <c r="Y987" s="928"/>
      <c r="Z987" s="929"/>
      <c r="AA987" s="297">
        <f>SUM(AA981:AA986)</f>
        <v>0</v>
      </c>
      <c r="AB987" s="297">
        <f t="shared" ref="AB987:AJ987" si="134">SUM(AB981:AB986)</f>
        <v>0</v>
      </c>
      <c r="AC987" s="297">
        <f t="shared" si="134"/>
        <v>0</v>
      </c>
      <c r="AD987" s="297">
        <f t="shared" si="134"/>
        <v>0</v>
      </c>
      <c r="AE987" s="297">
        <f t="shared" si="134"/>
        <v>0</v>
      </c>
      <c r="AF987" s="297">
        <f t="shared" si="134"/>
        <v>0</v>
      </c>
      <c r="AG987" s="297">
        <f t="shared" si="134"/>
        <v>0</v>
      </c>
      <c r="AH987" s="297">
        <f t="shared" si="134"/>
        <v>0</v>
      </c>
      <c r="AI987" s="297">
        <f t="shared" si="134"/>
        <v>0</v>
      </c>
      <c r="AJ987" s="297">
        <f t="shared" si="134"/>
        <v>0</v>
      </c>
      <c r="AK987" s="316">
        <f>SUM(AK981:AK986)</f>
        <v>585750</v>
      </c>
      <c r="AL987" s="316">
        <f>SUM(AL981:AL986)</f>
        <v>0</v>
      </c>
      <c r="AM987" s="828"/>
      <c r="AN987" s="78"/>
      <c r="AO987" s="78"/>
      <c r="AP987" s="78"/>
      <c r="AQ987" s="78"/>
      <c r="AR987" s="78"/>
      <c r="AS987" s="79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  <c r="BG987" s="80"/>
      <c r="BH987" s="80"/>
      <c r="BI987" s="80"/>
      <c r="BJ987" s="80"/>
      <c r="BK987" s="80"/>
      <c r="BL987" s="80"/>
      <c r="BM987" s="80"/>
      <c r="BN987" s="80"/>
      <c r="BO987" s="80"/>
      <c r="BP987" s="80"/>
      <c r="BQ987" s="80"/>
      <c r="BR987" s="80"/>
      <c r="BS987" s="80"/>
      <c r="BT987" s="80"/>
      <c r="BU987" s="80"/>
      <c r="BV987" s="80"/>
      <c r="BW987" s="80"/>
      <c r="BX987" s="80"/>
      <c r="BY987" s="80"/>
      <c r="BZ987" s="80"/>
      <c r="CA987" s="80"/>
      <c r="CB987" s="80"/>
      <c r="CC987" s="80"/>
      <c r="CD987" s="80"/>
      <c r="CE987" s="80"/>
      <c r="CF987" s="80"/>
      <c r="CG987" s="80"/>
      <c r="CH987" s="80"/>
      <c r="CI987" s="80"/>
      <c r="CJ987" s="80"/>
      <c r="CK987" s="80"/>
      <c r="CL987" s="80"/>
      <c r="CM987" s="80"/>
      <c r="CN987" s="80"/>
      <c r="CO987" s="80"/>
      <c r="CP987" s="80"/>
      <c r="CQ987" s="80"/>
      <c r="CR987" s="80"/>
      <c r="CS987" s="80"/>
      <c r="CT987" s="80"/>
      <c r="CU987" s="80"/>
      <c r="CV987" s="80"/>
      <c r="CW987" s="80"/>
      <c r="CX987" s="80"/>
      <c r="CY987" s="80"/>
      <c r="CZ987" s="80"/>
      <c r="DA987" s="80"/>
      <c r="DB987" s="80"/>
      <c r="DC987" s="80"/>
      <c r="DD987" s="80"/>
      <c r="DE987" s="80"/>
      <c r="DF987" s="80"/>
      <c r="DG987" s="80"/>
      <c r="DH987" s="80"/>
      <c r="DI987" s="80"/>
      <c r="DJ987" s="80"/>
      <c r="DK987" s="80"/>
      <c r="DL987" s="80"/>
      <c r="DM987" s="80"/>
      <c r="DN987" s="80"/>
      <c r="DO987" s="80"/>
      <c r="DP987" s="80"/>
      <c r="DQ987" s="80"/>
      <c r="DR987" s="80"/>
      <c r="DS987" s="80"/>
      <c r="DT987" s="80"/>
      <c r="DU987" s="80"/>
      <c r="DV987" s="80"/>
      <c r="DW987" s="80"/>
      <c r="DX987" s="80"/>
      <c r="DY987" s="80"/>
      <c r="DZ987" s="80"/>
      <c r="EA987" s="80"/>
      <c r="EB987" s="80"/>
      <c r="EC987" s="80"/>
      <c r="ED987" s="80"/>
      <c r="EE987" s="80"/>
      <c r="EF987" s="80"/>
      <c r="EG987" s="80"/>
      <c r="EH987" s="80"/>
      <c r="EI987" s="80"/>
      <c r="EJ987" s="80"/>
      <c r="EK987" s="80"/>
      <c r="EL987" s="80"/>
      <c r="EM987" s="80"/>
      <c r="EN987" s="80"/>
      <c r="EO987" s="80"/>
      <c r="EP987" s="80"/>
      <c r="EQ987" s="80"/>
      <c r="ER987" s="80"/>
      <c r="ES987" s="80"/>
      <c r="ET987" s="80"/>
      <c r="EU987" s="80"/>
      <c r="EV987" s="80"/>
      <c r="EW987" s="80"/>
      <c r="EX987" s="80"/>
      <c r="EY987" s="80"/>
      <c r="EZ987" s="80"/>
      <c r="FA987" s="80"/>
      <c r="FB987" s="80"/>
      <c r="FC987" s="80"/>
      <c r="FD987" s="80"/>
      <c r="FE987" s="80"/>
      <c r="FF987" s="80"/>
      <c r="FG987" s="80"/>
      <c r="FH987" s="80"/>
      <c r="FI987" s="80"/>
      <c r="FJ987" s="80"/>
      <c r="FK987" s="80"/>
      <c r="FL987" s="80"/>
      <c r="FM987" s="80"/>
      <c r="FN987" s="80"/>
      <c r="FO987" s="80"/>
      <c r="FP987" s="80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80"/>
      <c r="GD987" s="80"/>
      <c r="GE987" s="80"/>
      <c r="GF987" s="80"/>
      <c r="GG987" s="80"/>
      <c r="GH987" s="80"/>
      <c r="GI987" s="80"/>
      <c r="GJ987" s="80"/>
      <c r="GK987" s="80"/>
      <c r="GL987" s="80"/>
      <c r="GM987" s="80"/>
      <c r="GN987" s="80"/>
      <c r="GO987" s="80"/>
      <c r="GP987" s="80"/>
      <c r="GQ987" s="80"/>
      <c r="GR987" s="80"/>
      <c r="GS987" s="80"/>
      <c r="GT987" s="80"/>
      <c r="GU987" s="80"/>
      <c r="GV987" s="80"/>
      <c r="GW987" s="80"/>
      <c r="GX987" s="80"/>
      <c r="GY987" s="80"/>
      <c r="GZ987" s="80"/>
      <c r="HA987" s="80"/>
      <c r="HB987" s="80"/>
      <c r="HC987" s="80"/>
      <c r="HD987" s="80"/>
      <c r="HE987" s="80"/>
      <c r="HF987" s="80"/>
      <c r="HG987" s="80"/>
      <c r="HH987" s="80"/>
      <c r="HI987" s="80"/>
      <c r="HJ987" s="80"/>
      <c r="HK987" s="80"/>
      <c r="HL987" s="80"/>
      <c r="HM987" s="80"/>
      <c r="HN987" s="80"/>
      <c r="HO987" s="80"/>
      <c r="HP987" s="80"/>
      <c r="HQ987" s="80"/>
      <c r="HR987" s="80"/>
      <c r="HS987" s="80"/>
      <c r="HT987" s="80"/>
      <c r="HU987" s="80"/>
      <c r="HV987" s="80"/>
      <c r="HW987" s="80"/>
      <c r="HX987" s="80"/>
      <c r="HY987" s="80"/>
      <c r="HZ987" s="80"/>
      <c r="IA987" s="80"/>
      <c r="IB987" s="80"/>
      <c r="IC987" s="80"/>
      <c r="ID987" s="80"/>
      <c r="IE987" s="80"/>
      <c r="IF987" s="80"/>
      <c r="IG987" s="80"/>
      <c r="IH987" s="80"/>
      <c r="II987" s="80"/>
      <c r="IJ987" s="80"/>
      <c r="IK987" s="80"/>
      <c r="IL987" s="80"/>
      <c r="IM987" s="80"/>
      <c r="IN987" s="80"/>
      <c r="IO987" s="80"/>
      <c r="IP987" s="80"/>
      <c r="IQ987" s="80"/>
      <c r="IR987" s="80"/>
      <c r="IS987" s="80"/>
      <c r="IT987" s="80"/>
      <c r="IU987" s="80"/>
      <c r="IV987" s="80"/>
      <c r="IW987" s="80"/>
      <c r="IX987" s="80"/>
      <c r="IY987" s="80"/>
      <c r="IZ987" s="80"/>
      <c r="JA987" s="80"/>
      <c r="JB987" s="80"/>
      <c r="JC987" s="80"/>
      <c r="JD987" s="80"/>
      <c r="JE987" s="80"/>
      <c r="JF987" s="80"/>
      <c r="JG987" s="80"/>
      <c r="JH987" s="80"/>
      <c r="JI987" s="80"/>
      <c r="JJ987" s="80"/>
      <c r="JK987" s="80"/>
      <c r="JL987" s="80"/>
      <c r="JM987" s="80"/>
      <c r="JN987" s="80"/>
      <c r="JO987" s="80"/>
      <c r="JP987" s="80"/>
      <c r="JQ987" s="80"/>
      <c r="JR987" s="80"/>
      <c r="JS987" s="80"/>
      <c r="JT987" s="80"/>
      <c r="JU987" s="80"/>
      <c r="JV987" s="80"/>
      <c r="JW987" s="80"/>
      <c r="JX987" s="80"/>
      <c r="JY987" s="80"/>
      <c r="JZ987" s="80"/>
      <c r="KA987" s="80"/>
      <c r="KB987" s="80"/>
      <c r="KC987" s="80"/>
      <c r="KD987" s="80"/>
      <c r="KE987" s="80"/>
      <c r="KF987" s="80"/>
      <c r="KG987" s="80"/>
      <c r="KH987" s="80"/>
      <c r="KI987" s="80"/>
      <c r="KJ987" s="80"/>
      <c r="KK987" s="80"/>
      <c r="KL987" s="80"/>
      <c r="KM987" s="80"/>
      <c r="KN987" s="80"/>
      <c r="KO987" s="80"/>
      <c r="KP987" s="80"/>
      <c r="KQ987" s="80"/>
      <c r="KR987" s="80"/>
      <c r="KS987" s="80"/>
      <c r="KT987" s="80"/>
      <c r="KU987" s="80"/>
      <c r="KV987" s="80"/>
      <c r="KW987" s="80"/>
      <c r="KX987" s="80"/>
      <c r="KY987" s="80"/>
      <c r="KZ987" s="80"/>
      <c r="LA987" s="80"/>
      <c r="LB987" s="80"/>
      <c r="LC987" s="80"/>
      <c r="LD987" s="80"/>
      <c r="LE987" s="80"/>
      <c r="LF987" s="80"/>
      <c r="LG987" s="80"/>
      <c r="LH987" s="80"/>
      <c r="LI987" s="80"/>
      <c r="LJ987" s="80"/>
      <c r="LK987" s="80"/>
      <c r="LL987" s="80"/>
      <c r="LM987" s="80"/>
      <c r="LN987" s="80"/>
      <c r="LO987" s="80"/>
      <c r="LP987" s="80"/>
      <c r="LQ987" s="80"/>
      <c r="LR987" s="80"/>
      <c r="LS987" s="80"/>
      <c r="LT987" s="80"/>
      <c r="LU987" s="80"/>
      <c r="LV987" s="80"/>
      <c r="LW987" s="80"/>
      <c r="LX987" s="80"/>
      <c r="LY987" s="80"/>
      <c r="LZ987" s="80"/>
      <c r="MA987" s="80"/>
      <c r="MB987" s="80"/>
      <c r="MC987" s="80"/>
      <c r="MD987" s="80"/>
      <c r="ME987" s="80"/>
      <c r="MF987" s="80"/>
      <c r="MG987" s="80"/>
      <c r="MH987" s="80"/>
      <c r="MI987" s="80"/>
      <c r="MJ987" s="80"/>
      <c r="MK987" s="80"/>
      <c r="ML987" s="80"/>
      <c r="MM987" s="80"/>
      <c r="MN987" s="80"/>
      <c r="MO987" s="80"/>
      <c r="MP987" s="80"/>
      <c r="MQ987" s="80"/>
      <c r="MR987" s="80"/>
      <c r="MS987" s="80"/>
      <c r="MT987" s="80"/>
      <c r="MU987" s="80"/>
      <c r="MV987" s="80"/>
      <c r="MW987" s="80"/>
      <c r="MX987" s="80"/>
      <c r="MY987" s="80"/>
      <c r="MZ987" s="80"/>
      <c r="NA987" s="80"/>
      <c r="NB987" s="80"/>
      <c r="NC987" s="80"/>
      <c r="ND987" s="80"/>
      <c r="NE987" s="80"/>
      <c r="NF987" s="80"/>
      <c r="NG987" s="80"/>
      <c r="NH987" s="80"/>
      <c r="NI987" s="80"/>
      <c r="NJ987" s="80"/>
      <c r="NK987" s="80"/>
      <c r="NL987" s="80"/>
      <c r="NM987" s="80"/>
      <c r="NN987" s="80"/>
      <c r="NO987" s="80"/>
      <c r="NP987" s="80"/>
      <c r="NQ987" s="80"/>
      <c r="NR987" s="80"/>
      <c r="NS987" s="80"/>
      <c r="NT987" s="80"/>
      <c r="NU987" s="80"/>
      <c r="NV987" s="80"/>
      <c r="NW987" s="80"/>
      <c r="NX987" s="80"/>
      <c r="NY987" s="80"/>
      <c r="NZ987" s="80"/>
      <c r="OA987" s="80"/>
      <c r="OB987" s="80"/>
      <c r="OC987" s="80"/>
      <c r="OD987" s="80"/>
      <c r="OE987" s="80"/>
      <c r="OF987" s="80"/>
      <c r="OG987" s="80"/>
      <c r="OH987" s="80"/>
      <c r="OI987" s="80"/>
      <c r="OJ987" s="80"/>
      <c r="OK987" s="80"/>
      <c r="OL987" s="80"/>
      <c r="OM987" s="80"/>
      <c r="ON987" s="80"/>
      <c r="OO987" s="80"/>
      <c r="OP987" s="80"/>
      <c r="OQ987" s="80"/>
      <c r="OR987" s="80"/>
      <c r="OS987" s="80"/>
      <c r="OT987" s="80"/>
      <c r="OU987" s="80"/>
      <c r="OV987" s="80"/>
      <c r="OW987" s="80"/>
      <c r="OX987" s="80"/>
      <c r="OY987" s="80"/>
      <c r="OZ987" s="80"/>
      <c r="PA987" s="80"/>
      <c r="PB987" s="80"/>
      <c r="PC987" s="80"/>
      <c r="PD987" s="80"/>
      <c r="PE987" s="80"/>
      <c r="PF987" s="80"/>
      <c r="PG987" s="80"/>
      <c r="PH987" s="80"/>
      <c r="PI987" s="80"/>
      <c r="PJ987" s="80"/>
      <c r="PK987" s="80"/>
      <c r="PL987" s="80"/>
      <c r="PM987" s="80"/>
      <c r="PN987" s="80"/>
      <c r="PO987" s="80"/>
      <c r="PP987" s="80"/>
      <c r="PQ987" s="80"/>
      <c r="PR987" s="80"/>
      <c r="PS987" s="80"/>
      <c r="PT987" s="80"/>
      <c r="PU987" s="80"/>
      <c r="PV987" s="80"/>
      <c r="PW987" s="80"/>
      <c r="PX987" s="80"/>
      <c r="PY987" s="80"/>
      <c r="PZ987" s="80"/>
      <c r="QA987" s="80"/>
      <c r="QB987" s="80"/>
      <c r="QC987" s="80"/>
      <c r="QD987" s="80"/>
      <c r="QE987" s="80"/>
      <c r="QF987" s="80"/>
      <c r="QG987" s="80"/>
      <c r="QH987" s="80"/>
      <c r="QI987" s="80"/>
      <c r="QJ987" s="80"/>
      <c r="QK987" s="80"/>
      <c r="QL987" s="80"/>
      <c r="QM987" s="80"/>
      <c r="QN987" s="80"/>
      <c r="QO987" s="80"/>
      <c r="QP987" s="80"/>
      <c r="QQ987" s="80"/>
      <c r="QR987" s="80"/>
      <c r="QS987" s="80"/>
      <c r="QT987" s="80"/>
      <c r="QU987" s="80"/>
      <c r="QV987" s="80"/>
      <c r="QW987" s="80"/>
      <c r="QX987" s="80"/>
      <c r="QY987" s="80"/>
      <c r="QZ987" s="80"/>
      <c r="RA987" s="80"/>
      <c r="RB987" s="80"/>
      <c r="RC987" s="80"/>
      <c r="RD987" s="80"/>
      <c r="RE987" s="80"/>
      <c r="RF987" s="80"/>
      <c r="RG987" s="80"/>
      <c r="RH987" s="80"/>
      <c r="RI987" s="80"/>
      <c r="RJ987" s="80"/>
      <c r="RK987" s="80"/>
      <c r="RL987" s="80"/>
      <c r="RM987" s="80"/>
      <c r="RN987" s="80"/>
      <c r="RO987" s="80"/>
      <c r="RP987" s="80"/>
      <c r="RQ987" s="80"/>
      <c r="RR987" s="80"/>
      <c r="RS987" s="80"/>
      <c r="RT987" s="80"/>
      <c r="RU987" s="80"/>
      <c r="RV987" s="80"/>
      <c r="RW987" s="80"/>
      <c r="RX987" s="80"/>
      <c r="RY987" s="80"/>
      <c r="RZ987" s="80"/>
      <c r="SA987" s="80"/>
      <c r="SB987" s="80"/>
      <c r="SC987" s="80"/>
      <c r="SD987" s="80"/>
      <c r="SE987" s="80"/>
      <c r="SF987" s="80"/>
      <c r="SG987" s="80"/>
      <c r="SH987" s="80"/>
      <c r="SI987" s="80"/>
      <c r="SJ987" s="80"/>
      <c r="SK987" s="80"/>
      <c r="SL987" s="80"/>
      <c r="SM987" s="80"/>
      <c r="SN987" s="80"/>
      <c r="SO987" s="80"/>
      <c r="SP987" s="80"/>
      <c r="SQ987" s="80"/>
      <c r="SR987" s="80"/>
      <c r="SS987" s="80"/>
      <c r="ST987" s="80"/>
      <c r="SU987" s="80"/>
      <c r="SV987" s="80"/>
      <c r="SW987" s="80"/>
      <c r="SX987" s="80"/>
      <c r="SY987" s="80"/>
      <c r="SZ987" s="80"/>
      <c r="TA987" s="80"/>
      <c r="TB987" s="80"/>
      <c r="TC987" s="80"/>
      <c r="TD987" s="80"/>
      <c r="TE987" s="80"/>
      <c r="TF987" s="80"/>
      <c r="TG987" s="80"/>
      <c r="TH987" s="80"/>
      <c r="TI987" s="80"/>
      <c r="TJ987" s="80"/>
      <c r="TK987" s="80"/>
      <c r="TL987" s="80"/>
      <c r="TM987" s="80"/>
      <c r="TN987" s="80"/>
      <c r="TO987" s="80"/>
      <c r="TP987" s="80"/>
      <c r="TQ987" s="80"/>
      <c r="TR987" s="80"/>
      <c r="TS987" s="80"/>
      <c r="TT987" s="80"/>
      <c r="TU987" s="80"/>
      <c r="TV987" s="80"/>
      <c r="TW987" s="80"/>
      <c r="TX987" s="80"/>
      <c r="TY987" s="80"/>
      <c r="TZ987" s="80"/>
      <c r="UA987" s="80"/>
      <c r="UB987" s="80"/>
      <c r="UC987" s="80"/>
      <c r="UD987" s="80"/>
      <c r="UE987" s="80"/>
      <c r="UF987" s="80"/>
      <c r="UG987" s="80"/>
      <c r="UH987" s="80"/>
      <c r="UI987" s="80"/>
      <c r="UJ987" s="80"/>
      <c r="UK987" s="80"/>
      <c r="UL987" s="80"/>
      <c r="UM987" s="80"/>
      <c r="UN987" s="80"/>
      <c r="UO987" s="80"/>
      <c r="UP987" s="80"/>
      <c r="UQ987" s="80"/>
      <c r="UR987" s="80"/>
      <c r="US987" s="80"/>
      <c r="UT987" s="80"/>
      <c r="UU987" s="80"/>
      <c r="UV987" s="80"/>
      <c r="UW987" s="80"/>
      <c r="UX987" s="80"/>
      <c r="UY987" s="80"/>
      <c r="UZ987" s="80"/>
      <c r="VA987" s="80"/>
      <c r="VB987" s="80"/>
      <c r="VC987" s="80"/>
      <c r="VD987" s="80"/>
      <c r="VE987" s="80"/>
      <c r="VF987" s="80"/>
      <c r="VG987" s="80"/>
      <c r="VH987" s="80"/>
      <c r="VI987" s="80"/>
      <c r="VJ987" s="80"/>
      <c r="VK987" s="80"/>
      <c r="VL987" s="80"/>
      <c r="VM987" s="80"/>
      <c r="VN987" s="80"/>
      <c r="VO987" s="80"/>
      <c r="VP987" s="80"/>
      <c r="VQ987" s="80"/>
      <c r="VR987" s="80"/>
      <c r="VS987" s="80"/>
      <c r="VT987" s="80"/>
      <c r="VU987" s="80"/>
      <c r="VV987" s="80"/>
      <c r="VW987" s="80"/>
      <c r="VX987" s="80"/>
      <c r="VY987" s="80"/>
      <c r="VZ987" s="80"/>
      <c r="WA987" s="80"/>
      <c r="WB987" s="80"/>
      <c r="WC987" s="80"/>
      <c r="WD987" s="80"/>
      <c r="WE987" s="80"/>
      <c r="WF987" s="80"/>
      <c r="WG987" s="80"/>
      <c r="WH987" s="80"/>
      <c r="WI987" s="80"/>
      <c r="WJ987" s="80"/>
      <c r="WK987" s="80"/>
      <c r="WL987" s="80"/>
      <c r="WM987" s="80"/>
      <c r="WN987" s="80"/>
      <c r="WO987" s="80"/>
      <c r="WP987" s="80"/>
      <c r="WQ987" s="80"/>
      <c r="WR987" s="80"/>
      <c r="WS987" s="80"/>
      <c r="WT987" s="80"/>
      <c r="WU987" s="80"/>
      <c r="WV987" s="80"/>
      <c r="WW987" s="80"/>
      <c r="WX987" s="80"/>
      <c r="WY987" s="80"/>
      <c r="WZ987" s="80"/>
      <c r="XA987" s="80"/>
      <c r="XB987" s="80"/>
      <c r="XC987" s="80"/>
      <c r="XD987" s="80"/>
      <c r="XE987" s="80"/>
      <c r="XF987" s="80"/>
      <c r="XG987" s="80"/>
      <c r="XH987" s="80"/>
      <c r="XI987" s="80"/>
      <c r="XJ987" s="80"/>
      <c r="XK987" s="80"/>
      <c r="XL987" s="80"/>
      <c r="XM987" s="80"/>
      <c r="XN987" s="80"/>
      <c r="XO987" s="80"/>
      <c r="XP987" s="80"/>
      <c r="XQ987" s="80"/>
      <c r="XR987" s="80"/>
      <c r="XS987" s="80"/>
      <c r="XT987" s="80"/>
      <c r="XU987" s="80"/>
      <c r="XV987" s="80"/>
      <c r="XW987" s="80"/>
      <c r="XX987" s="80"/>
      <c r="XY987" s="80"/>
      <c r="XZ987" s="80"/>
      <c r="YA987" s="80"/>
      <c r="YB987" s="80"/>
      <c r="YC987" s="80"/>
      <c r="YD987" s="80"/>
      <c r="YE987" s="80"/>
      <c r="YF987" s="80"/>
      <c r="YG987" s="80"/>
      <c r="YH987" s="80"/>
      <c r="YI987" s="80"/>
      <c r="YJ987" s="80"/>
      <c r="YK987" s="80"/>
      <c r="YL987" s="80"/>
      <c r="YM987" s="80"/>
      <c r="YN987" s="80"/>
      <c r="YO987" s="80"/>
      <c r="YP987" s="80"/>
      <c r="YQ987" s="80"/>
      <c r="YR987" s="80"/>
      <c r="YS987" s="80"/>
      <c r="YT987" s="80"/>
      <c r="YU987" s="80"/>
      <c r="YV987" s="80"/>
      <c r="YW987" s="80"/>
      <c r="YX987" s="80"/>
      <c r="YY987" s="80"/>
      <c r="YZ987" s="80"/>
      <c r="ZA987" s="80"/>
      <c r="ZB987" s="80"/>
      <c r="ZC987" s="80"/>
      <c r="ZD987" s="80"/>
      <c r="ZE987" s="80"/>
      <c r="ZF987" s="80"/>
      <c r="ZG987" s="80"/>
      <c r="ZH987" s="80"/>
      <c r="ZI987" s="80"/>
      <c r="ZJ987" s="80"/>
      <c r="ZK987" s="80"/>
      <c r="ZL987" s="80"/>
      <c r="ZM987" s="80"/>
      <c r="ZN987" s="80"/>
      <c r="ZO987" s="80"/>
      <c r="ZP987" s="80"/>
      <c r="ZQ987" s="80"/>
      <c r="ZR987" s="80"/>
      <c r="ZS987" s="80"/>
      <c r="ZT987" s="80"/>
      <c r="ZU987" s="80"/>
      <c r="ZV987" s="80"/>
      <c r="ZW987" s="80"/>
      <c r="ZX987" s="80"/>
      <c r="ZY987" s="80"/>
      <c r="ZZ987" s="80"/>
      <c r="AAA987" s="80"/>
      <c r="AAB987" s="80"/>
      <c r="AAC987" s="80"/>
      <c r="AAD987" s="80"/>
      <c r="AAE987" s="80"/>
      <c r="AAF987" s="80"/>
      <c r="AAG987" s="80"/>
      <c r="AAH987" s="80"/>
      <c r="AAI987" s="80"/>
      <c r="AAJ987" s="80"/>
      <c r="AAK987" s="80"/>
      <c r="AAL987" s="80"/>
      <c r="AAM987" s="80"/>
      <c r="AAN987" s="80"/>
      <c r="AAO987" s="80"/>
      <c r="AAP987" s="80"/>
      <c r="AAQ987" s="80"/>
      <c r="AAR987" s="80"/>
      <c r="AAS987" s="80"/>
      <c r="AAT987" s="80"/>
      <c r="AAU987" s="80"/>
      <c r="AAV987" s="80"/>
      <c r="AAW987" s="80"/>
      <c r="AAX987" s="80"/>
      <c r="AAY987" s="80"/>
      <c r="AAZ987" s="80"/>
      <c r="ABA987" s="80"/>
      <c r="ABB987" s="80"/>
      <c r="ABC987" s="80"/>
      <c r="ABD987" s="80"/>
      <c r="ABE987" s="80"/>
      <c r="ABF987" s="80"/>
      <c r="ABG987" s="80"/>
      <c r="ABH987" s="80"/>
      <c r="ABI987" s="80"/>
      <c r="ABJ987" s="80"/>
      <c r="ABK987" s="80"/>
      <c r="ABL987" s="80"/>
      <c r="ABM987" s="80"/>
      <c r="ABN987" s="80"/>
      <c r="ABO987" s="80"/>
      <c r="ABP987" s="80"/>
      <c r="ABQ987" s="80"/>
      <c r="ABR987" s="80"/>
      <c r="ABS987" s="80"/>
      <c r="ABT987" s="80"/>
      <c r="ABU987" s="80"/>
      <c r="ABV987" s="80"/>
      <c r="ABW987" s="80"/>
      <c r="ABX987" s="80"/>
      <c r="ABY987" s="80"/>
      <c r="ABZ987" s="80"/>
      <c r="ACA987" s="80"/>
      <c r="ACB987" s="80"/>
      <c r="ACC987" s="80"/>
      <c r="ACD987" s="80"/>
      <c r="ACE987" s="80"/>
      <c r="ACF987" s="80"/>
      <c r="ACG987" s="80"/>
      <c r="ACH987" s="80"/>
      <c r="ACI987" s="80"/>
      <c r="ACJ987" s="80"/>
      <c r="ACK987" s="80"/>
      <c r="ACL987" s="80"/>
      <c r="ACM987" s="80"/>
      <c r="ACN987" s="80"/>
      <c r="ACO987" s="80"/>
      <c r="ACP987" s="80"/>
      <c r="ACQ987" s="80"/>
      <c r="ACR987" s="80"/>
      <c r="ACS987" s="80"/>
      <c r="ACT987" s="80"/>
      <c r="ACU987" s="80"/>
      <c r="ACV987" s="80"/>
      <c r="ACW987" s="80"/>
      <c r="ACX987" s="80"/>
      <c r="ACY987" s="80"/>
      <c r="ACZ987" s="80"/>
      <c r="ADA987" s="80"/>
      <c r="ADB987" s="80"/>
      <c r="ADC987" s="80"/>
      <c r="ADD987" s="80"/>
      <c r="ADE987" s="80"/>
      <c r="ADF987" s="80"/>
      <c r="ADG987" s="80"/>
      <c r="ADH987" s="80"/>
      <c r="ADI987" s="80"/>
      <c r="ADJ987" s="80"/>
      <c r="ADK987" s="80"/>
      <c r="ADL987" s="80"/>
      <c r="ADM987" s="80"/>
      <c r="ADN987" s="80"/>
      <c r="ADO987" s="80"/>
      <c r="ADP987" s="80"/>
      <c r="ADQ987" s="80"/>
      <c r="ADR987" s="80"/>
      <c r="ADS987" s="80"/>
      <c r="ADT987" s="80"/>
      <c r="ADU987" s="80"/>
      <c r="ADV987" s="80"/>
      <c r="ADW987" s="80"/>
      <c r="ADX987" s="80"/>
      <c r="ADY987" s="80"/>
      <c r="ADZ987" s="80"/>
      <c r="AEA987" s="80"/>
      <c r="AEB987" s="80"/>
      <c r="AEC987" s="80"/>
      <c r="AED987" s="80"/>
      <c r="AEE987" s="80"/>
      <c r="AEF987" s="80"/>
      <c r="AEG987" s="80"/>
      <c r="AEH987" s="80"/>
      <c r="AEI987" s="80"/>
      <c r="AEJ987" s="80"/>
      <c r="AEK987" s="80"/>
      <c r="AEL987" s="80"/>
      <c r="AEM987" s="80"/>
      <c r="AEN987" s="80"/>
      <c r="AEO987" s="80"/>
      <c r="AEP987" s="80"/>
      <c r="AEQ987" s="80"/>
      <c r="AER987" s="80"/>
      <c r="AES987" s="80"/>
      <c r="AET987" s="80"/>
      <c r="AEU987" s="80"/>
      <c r="AEV987" s="80"/>
      <c r="AEW987" s="80"/>
      <c r="AEX987" s="80"/>
      <c r="AEY987" s="80"/>
      <c r="AEZ987" s="80"/>
      <c r="AFA987" s="80"/>
      <c r="AFB987" s="80"/>
      <c r="AFC987" s="80"/>
      <c r="AFD987" s="80"/>
      <c r="AFE987" s="80"/>
      <c r="AFF987" s="80"/>
      <c r="AFG987" s="80"/>
      <c r="AFH987" s="80"/>
      <c r="AFI987" s="80"/>
      <c r="AFJ987" s="80"/>
      <c r="AFK987" s="80"/>
      <c r="AFL987" s="80"/>
      <c r="AFM987" s="80"/>
      <c r="AFN987" s="80"/>
      <c r="AFO987" s="80"/>
      <c r="AFP987" s="80"/>
      <c r="AFQ987" s="80"/>
      <c r="AFR987" s="80"/>
      <c r="AFS987" s="80"/>
      <c r="AFT987" s="80"/>
      <c r="AFU987" s="80"/>
      <c r="AFV987" s="80"/>
      <c r="AFW987" s="80"/>
      <c r="AFX987" s="80"/>
      <c r="AFY987" s="80"/>
      <c r="AFZ987" s="80"/>
      <c r="AGA987" s="80"/>
      <c r="AGB987" s="80"/>
      <c r="AGC987" s="80"/>
      <c r="AGD987" s="80"/>
      <c r="AGE987" s="80"/>
      <c r="AGF987" s="80"/>
      <c r="AGG987" s="80"/>
      <c r="AGH987" s="80"/>
      <c r="AGI987" s="80"/>
      <c r="AGJ987" s="80"/>
      <c r="AGK987" s="80"/>
      <c r="AGL987" s="80"/>
      <c r="AGM987" s="80"/>
      <c r="AGN987" s="80"/>
      <c r="AGO987" s="80"/>
      <c r="AGP987" s="80"/>
      <c r="AGQ987" s="80"/>
      <c r="AGR987" s="80"/>
      <c r="AGS987" s="80"/>
      <c r="AGT987" s="80"/>
      <c r="AGU987" s="80"/>
      <c r="AGV987" s="80"/>
      <c r="AGW987" s="80"/>
      <c r="AGX987" s="80"/>
      <c r="AGY987" s="80"/>
      <c r="AGZ987" s="80"/>
      <c r="AHA987" s="80"/>
      <c r="AHB987" s="80"/>
      <c r="AHC987" s="80"/>
      <c r="AHD987" s="80"/>
      <c r="AHE987" s="80"/>
      <c r="AHF987" s="80"/>
      <c r="AHG987" s="80"/>
      <c r="AHH987" s="80"/>
      <c r="AHI987" s="80"/>
      <c r="AHJ987" s="80"/>
      <c r="AHK987" s="80"/>
      <c r="AHL987" s="80"/>
      <c r="AHM987" s="80"/>
      <c r="AHN987" s="80"/>
      <c r="AHO987" s="80"/>
      <c r="AHP987" s="80"/>
      <c r="AHQ987" s="80"/>
      <c r="AHR987" s="80"/>
      <c r="AHS987" s="80"/>
      <c r="AHT987" s="80"/>
      <c r="AHU987" s="80"/>
      <c r="AHV987" s="80"/>
      <c r="AHW987" s="80"/>
      <c r="AHX987" s="80"/>
      <c r="AHY987" s="80"/>
      <c r="AHZ987" s="80"/>
      <c r="AIA987" s="80"/>
      <c r="AIB987" s="80"/>
      <c r="AIC987" s="80"/>
      <c r="AID987" s="80"/>
      <c r="AIE987" s="80"/>
      <c r="AIF987" s="80"/>
      <c r="AIG987" s="80"/>
      <c r="AIH987" s="80"/>
      <c r="AII987" s="80"/>
      <c r="AIJ987" s="80"/>
      <c r="AIK987" s="80"/>
      <c r="AIL987" s="80"/>
      <c r="AIM987" s="80"/>
      <c r="AIN987" s="80"/>
      <c r="AIO987" s="80"/>
      <c r="AIP987" s="80"/>
      <c r="AIQ987" s="80"/>
      <c r="AIR987" s="80"/>
      <c r="AIS987" s="80"/>
      <c r="AIT987" s="80"/>
      <c r="AIU987" s="80"/>
      <c r="AIV987" s="80"/>
      <c r="AIW987" s="80"/>
      <c r="AIX987" s="80"/>
      <c r="AIY987" s="80"/>
      <c r="AIZ987" s="80"/>
      <c r="AJA987" s="80"/>
      <c r="AJB987" s="80"/>
      <c r="AJC987" s="80"/>
      <c r="AJD987" s="80"/>
      <c r="AJE987" s="80"/>
      <c r="AJF987" s="80"/>
      <c r="AJG987" s="80"/>
      <c r="AJH987" s="80"/>
      <c r="AJI987" s="80"/>
      <c r="AJJ987" s="80"/>
      <c r="AJK987" s="80"/>
      <c r="AJL987" s="80"/>
      <c r="AJM987" s="80"/>
      <c r="AJN987" s="80"/>
      <c r="AJO987" s="80"/>
      <c r="AJP987" s="80"/>
      <c r="AJQ987" s="80"/>
      <c r="AJR987" s="80"/>
      <c r="AJS987" s="80"/>
      <c r="AJT987" s="80"/>
      <c r="AJU987" s="80"/>
      <c r="AJV987" s="80"/>
      <c r="AJW987" s="80"/>
      <c r="AJX987" s="80"/>
      <c r="AJY987" s="80"/>
      <c r="AJZ987" s="80"/>
      <c r="AKA987" s="80"/>
      <c r="AKB987" s="80"/>
      <c r="AKC987" s="80"/>
      <c r="AKD987" s="80"/>
      <c r="AKE987" s="80"/>
      <c r="AKF987" s="80"/>
      <c r="AKG987" s="80"/>
      <c r="AKH987" s="80"/>
      <c r="AKI987" s="80"/>
      <c r="AKJ987" s="80"/>
      <c r="AKK987" s="80"/>
      <c r="AKL987" s="80"/>
      <c r="AKM987" s="80"/>
      <c r="AKN987" s="80"/>
      <c r="AKO987" s="80"/>
      <c r="AKP987" s="80"/>
      <c r="AKQ987" s="80"/>
      <c r="AKR987" s="80"/>
      <c r="AKS987" s="80"/>
      <c r="AKT987" s="80"/>
      <c r="AKU987" s="80"/>
      <c r="AKV987" s="80"/>
      <c r="AKW987" s="80"/>
      <c r="AKX987" s="80"/>
      <c r="AKY987" s="80"/>
      <c r="AKZ987" s="80"/>
      <c r="ALA987" s="80"/>
      <c r="ALB987" s="80"/>
      <c r="ALC987" s="80"/>
      <c r="ALD987" s="80"/>
      <c r="ALE987" s="80"/>
      <c r="ALF987" s="80"/>
      <c r="ALG987" s="80"/>
      <c r="ALH987" s="80"/>
      <c r="ALI987" s="80"/>
      <c r="ALJ987" s="80"/>
      <c r="ALK987" s="80"/>
      <c r="ALL987" s="80"/>
      <c r="ALM987" s="80"/>
      <c r="ALN987" s="80"/>
      <c r="ALO987" s="80"/>
      <c r="ALP987" s="80"/>
      <c r="ALQ987" s="80"/>
      <c r="ALR987" s="80"/>
      <c r="ALS987" s="80"/>
      <c r="ALT987" s="80"/>
      <c r="ALU987" s="80"/>
      <c r="ALV987" s="80"/>
      <c r="ALW987" s="80"/>
      <c r="ALX987" s="80"/>
      <c r="ALY987" s="80"/>
      <c r="ALZ987" s="80"/>
      <c r="AMA987" s="80"/>
      <c r="AMB987" s="80"/>
      <c r="AMC987" s="80"/>
      <c r="AMD987" s="80"/>
      <c r="AME987" s="80"/>
      <c r="AMF987" s="80"/>
      <c r="AMG987" s="80"/>
      <c r="AMH987" s="80"/>
      <c r="AMI987" s="80"/>
      <c r="AMJ987" s="80"/>
      <c r="AMK987" s="80"/>
      <c r="AML987" s="80"/>
      <c r="AMM987" s="80"/>
      <c r="AMN987" s="80"/>
      <c r="AMO987" s="80"/>
      <c r="AMP987" s="80"/>
      <c r="AMQ987" s="80"/>
      <c r="AMR987" s="80"/>
      <c r="AMS987" s="80"/>
      <c r="AMT987" s="80"/>
      <c r="AMU987" s="80"/>
      <c r="AMV987" s="80"/>
      <c r="AMW987" s="80"/>
      <c r="AMX987" s="80"/>
      <c r="AMY987" s="80"/>
      <c r="AMZ987" s="80"/>
      <c r="ANA987" s="80"/>
      <c r="ANB987" s="80"/>
      <c r="ANC987" s="80"/>
      <c r="AND987" s="80"/>
      <c r="ANE987" s="80"/>
      <c r="ANF987" s="80"/>
      <c r="ANG987" s="80"/>
      <c r="ANH987" s="80"/>
      <c r="ANI987" s="80"/>
      <c r="ANJ987" s="80"/>
      <c r="ANK987" s="80"/>
      <c r="ANL987" s="80"/>
      <c r="ANM987" s="80"/>
      <c r="ANN987" s="80"/>
      <c r="ANO987" s="80"/>
      <c r="ANP987" s="80"/>
      <c r="ANQ987" s="80"/>
      <c r="ANR987" s="80"/>
      <c r="ANS987" s="80"/>
      <c r="ANT987" s="80"/>
      <c r="ANU987" s="80"/>
      <c r="ANV987" s="80"/>
      <c r="ANW987" s="80"/>
      <c r="ANX987" s="80"/>
      <c r="ANY987" s="80"/>
      <c r="ANZ987" s="80"/>
      <c r="AOA987" s="80"/>
      <c r="AOB987" s="80"/>
      <c r="AOC987" s="80"/>
      <c r="AOD987" s="80"/>
      <c r="AOE987" s="80"/>
      <c r="AOF987" s="80"/>
      <c r="AOG987" s="80"/>
      <c r="AOH987" s="80"/>
      <c r="AOI987" s="80"/>
      <c r="AOJ987" s="80"/>
      <c r="AOK987" s="80"/>
      <c r="AOL987" s="80"/>
      <c r="AOM987" s="80"/>
      <c r="AON987" s="80"/>
      <c r="AOO987" s="80"/>
      <c r="AOP987" s="80"/>
      <c r="AOQ987" s="80"/>
      <c r="AOR987" s="80"/>
      <c r="AOS987" s="80"/>
      <c r="AOT987" s="80"/>
      <c r="AOU987" s="80"/>
      <c r="AOV987" s="80"/>
      <c r="AOW987" s="80"/>
      <c r="AOX987" s="80"/>
      <c r="AOY987" s="80"/>
      <c r="AOZ987" s="80"/>
      <c r="APA987" s="80"/>
      <c r="APB987" s="80"/>
      <c r="APC987" s="80"/>
      <c r="APD987" s="80"/>
      <c r="APE987" s="80"/>
      <c r="APF987" s="80"/>
      <c r="APG987" s="80"/>
      <c r="APH987" s="80"/>
      <c r="API987" s="80"/>
      <c r="APJ987" s="80"/>
      <c r="APK987" s="80"/>
      <c r="APL987" s="80"/>
      <c r="APM987" s="80"/>
      <c r="APN987" s="80"/>
      <c r="APO987" s="80"/>
      <c r="APP987" s="80"/>
      <c r="APQ987" s="80"/>
      <c r="APR987" s="80"/>
      <c r="APS987" s="80"/>
      <c r="APT987" s="80"/>
      <c r="APU987" s="80"/>
      <c r="APV987" s="80"/>
      <c r="APW987" s="80"/>
      <c r="APX987" s="80"/>
      <c r="APY987" s="80"/>
      <c r="APZ987" s="80"/>
      <c r="AQA987" s="80"/>
      <c r="AQB987" s="80"/>
      <c r="AQC987" s="80"/>
      <c r="AQD987" s="80"/>
      <c r="AQE987" s="80"/>
      <c r="AQF987" s="80"/>
      <c r="AQG987" s="80"/>
      <c r="AQH987" s="80"/>
      <c r="AQI987" s="80"/>
      <c r="AQJ987" s="80"/>
      <c r="AQK987" s="80"/>
      <c r="AQL987" s="80"/>
      <c r="AQM987" s="80"/>
      <c r="AQN987" s="80"/>
      <c r="AQO987" s="80"/>
      <c r="AQP987" s="80"/>
      <c r="AQQ987" s="80"/>
      <c r="AQR987" s="80"/>
      <c r="AQS987" s="80"/>
      <c r="AQT987" s="80"/>
      <c r="AQU987" s="80"/>
      <c r="AQV987" s="80"/>
      <c r="AQW987" s="80"/>
      <c r="AQX987" s="80"/>
      <c r="AQY987" s="80"/>
      <c r="AQZ987" s="80"/>
      <c r="ARA987" s="80"/>
      <c r="ARB987" s="80"/>
      <c r="ARC987" s="80"/>
      <c r="ARD987" s="80"/>
      <c r="ARE987" s="80"/>
      <c r="ARF987" s="80"/>
      <c r="ARG987" s="80"/>
      <c r="ARH987" s="80"/>
      <c r="ARI987" s="80"/>
      <c r="ARJ987" s="80"/>
      <c r="ARK987" s="80"/>
      <c r="ARL987" s="80"/>
      <c r="ARM987" s="80"/>
      <c r="ARN987" s="80"/>
      <c r="ARO987" s="80"/>
      <c r="ARP987" s="80"/>
      <c r="ARQ987" s="80"/>
      <c r="ARR987" s="80"/>
      <c r="ARS987" s="80"/>
      <c r="ART987" s="80"/>
      <c r="ARU987" s="80"/>
      <c r="ARV987" s="80"/>
      <c r="ARW987" s="80"/>
      <c r="ARX987" s="80"/>
      <c r="ARY987" s="80"/>
      <c r="ARZ987" s="80"/>
      <c r="ASA987" s="80"/>
      <c r="ASB987" s="80"/>
      <c r="ASC987" s="80"/>
      <c r="ASD987" s="80"/>
      <c r="ASE987" s="80"/>
      <c r="ASF987" s="80"/>
      <c r="ASG987" s="80"/>
      <c r="ASH987" s="80"/>
      <c r="ASI987" s="80"/>
      <c r="ASJ987" s="80"/>
      <c r="ASK987" s="80"/>
      <c r="ASL987" s="80"/>
      <c r="ASM987" s="80"/>
      <c r="ASN987" s="80"/>
      <c r="ASO987" s="80"/>
      <c r="ASP987" s="80"/>
      <c r="ASQ987" s="80"/>
      <c r="ASR987" s="80"/>
      <c r="ASS987" s="80"/>
      <c r="AST987" s="80"/>
      <c r="ASU987" s="80"/>
      <c r="ASV987" s="80"/>
      <c r="ASW987" s="80"/>
      <c r="ASX987" s="80"/>
      <c r="ASY987" s="80"/>
      <c r="ASZ987" s="80"/>
      <c r="ATA987" s="80"/>
      <c r="ATB987" s="80"/>
      <c r="ATC987" s="80"/>
      <c r="ATD987" s="80"/>
      <c r="ATE987" s="80"/>
      <c r="ATF987" s="80"/>
      <c r="ATG987" s="80"/>
      <c r="ATH987" s="80"/>
      <c r="ATI987" s="80"/>
      <c r="ATJ987" s="80"/>
      <c r="ATK987" s="80"/>
      <c r="ATL987" s="80"/>
      <c r="ATM987" s="80"/>
      <c r="ATN987" s="80"/>
      <c r="ATO987" s="80"/>
      <c r="ATP987" s="80"/>
      <c r="ATQ987" s="80"/>
      <c r="ATR987" s="80"/>
      <c r="ATS987" s="80"/>
      <c r="ATT987" s="80"/>
      <c r="ATU987" s="80"/>
      <c r="ATV987" s="80"/>
      <c r="ATW987" s="80"/>
      <c r="ATX987" s="80"/>
      <c r="ATY987" s="80"/>
      <c r="ATZ987" s="80"/>
      <c r="AUA987" s="80"/>
      <c r="AUB987" s="80"/>
      <c r="AUC987" s="80"/>
      <c r="AUD987" s="80"/>
      <c r="AUE987" s="80"/>
      <c r="AUF987" s="80"/>
      <c r="AUG987" s="80"/>
      <c r="AUH987" s="80"/>
      <c r="AUI987" s="80"/>
      <c r="AUJ987" s="80"/>
      <c r="AUK987" s="80"/>
      <c r="AUL987" s="80"/>
      <c r="AUM987" s="80"/>
      <c r="AUN987" s="80"/>
      <c r="AUO987" s="80"/>
      <c r="AUP987" s="80"/>
      <c r="AUQ987" s="80"/>
      <c r="AUR987" s="80"/>
      <c r="AUS987" s="80"/>
      <c r="AUT987" s="80"/>
      <c r="AUU987" s="80"/>
      <c r="AUV987" s="80"/>
      <c r="AUW987" s="80"/>
      <c r="AUX987" s="80"/>
      <c r="AUY987" s="80"/>
      <c r="AUZ987" s="80"/>
      <c r="AVA987" s="80"/>
      <c r="AVB987" s="80"/>
      <c r="AVC987" s="80"/>
      <c r="AVD987" s="80"/>
      <c r="AVE987" s="80"/>
      <c r="AVF987" s="80"/>
      <c r="AVG987" s="80"/>
      <c r="AVH987" s="80"/>
      <c r="AVI987" s="80"/>
      <c r="AVJ987" s="80"/>
      <c r="AVK987" s="80"/>
      <c r="AVL987" s="80"/>
      <c r="AVM987" s="80"/>
      <c r="AVN987" s="80"/>
      <c r="AVO987" s="80"/>
      <c r="AVP987" s="80"/>
      <c r="AVQ987" s="80"/>
      <c r="AVR987" s="80"/>
      <c r="AVS987" s="80"/>
      <c r="AVT987" s="80"/>
      <c r="AVU987" s="80"/>
      <c r="AVV987" s="80"/>
      <c r="AVW987" s="80"/>
      <c r="AVX987" s="80"/>
      <c r="AVY987" s="80"/>
      <c r="AVZ987" s="80"/>
      <c r="AWA987" s="80"/>
      <c r="AWB987" s="80"/>
      <c r="AWC987" s="80"/>
      <c r="AWD987" s="80"/>
      <c r="AWE987" s="80"/>
      <c r="AWF987" s="80"/>
      <c r="AWG987" s="80"/>
      <c r="AWH987" s="80"/>
      <c r="AWI987" s="80"/>
      <c r="AWJ987" s="80"/>
      <c r="AWK987" s="80"/>
      <c r="AWL987" s="80"/>
      <c r="AWM987" s="80"/>
      <c r="AWN987" s="80"/>
      <c r="AWO987" s="80"/>
      <c r="AWP987" s="80"/>
      <c r="AWQ987" s="80"/>
      <c r="AWR987" s="80"/>
      <c r="AWS987" s="80"/>
      <c r="AWT987" s="80"/>
      <c r="AWU987" s="80"/>
      <c r="AWV987" s="80"/>
      <c r="AWW987" s="80"/>
      <c r="AWX987" s="80"/>
      <c r="AWY987" s="80"/>
      <c r="AWZ987" s="80"/>
      <c r="AXA987" s="80"/>
      <c r="AXB987" s="80"/>
      <c r="AXC987" s="80"/>
      <c r="AXD987" s="80"/>
      <c r="AXE987" s="80"/>
      <c r="AXF987" s="80"/>
      <c r="AXG987" s="80"/>
      <c r="AXH987" s="80"/>
      <c r="AXI987" s="80"/>
      <c r="AXJ987" s="80"/>
      <c r="AXK987" s="80"/>
      <c r="AXL987" s="80"/>
      <c r="AXM987" s="80"/>
      <c r="AXN987" s="80"/>
      <c r="AXO987" s="80"/>
      <c r="AXP987" s="80"/>
      <c r="AXQ987" s="80"/>
      <c r="AXR987" s="80"/>
      <c r="AXS987" s="80"/>
      <c r="AXT987" s="80"/>
      <c r="AXU987" s="80"/>
      <c r="AXV987" s="80"/>
      <c r="AXW987" s="80"/>
      <c r="AXX987" s="80"/>
      <c r="AXY987" s="80"/>
      <c r="AXZ987" s="80"/>
      <c r="AYA987" s="80"/>
      <c r="AYB987" s="80"/>
      <c r="AYC987" s="80"/>
      <c r="AYD987" s="80"/>
      <c r="AYE987" s="80"/>
      <c r="AYF987" s="80"/>
      <c r="AYG987" s="80"/>
      <c r="AYH987" s="80"/>
      <c r="AYI987" s="80"/>
      <c r="AYJ987" s="80"/>
      <c r="AYK987" s="80"/>
      <c r="AYL987" s="80"/>
      <c r="AYM987" s="80"/>
      <c r="AYN987" s="80"/>
      <c r="AYO987" s="80"/>
      <c r="AYP987" s="80"/>
      <c r="AYQ987" s="80"/>
      <c r="AYR987" s="80"/>
      <c r="AYS987" s="80"/>
      <c r="AYT987" s="80"/>
      <c r="AYU987" s="80"/>
      <c r="AYV987" s="80"/>
      <c r="AYW987" s="80"/>
      <c r="AYX987" s="80"/>
      <c r="AYY987" s="80"/>
      <c r="AYZ987" s="80"/>
      <c r="AZA987" s="80"/>
      <c r="AZB987" s="80"/>
      <c r="AZC987" s="80"/>
      <c r="AZD987" s="80"/>
      <c r="AZE987" s="80"/>
      <c r="AZF987" s="80"/>
      <c r="AZG987" s="80"/>
      <c r="AZH987" s="80"/>
      <c r="AZI987" s="80"/>
      <c r="AZJ987" s="80"/>
      <c r="AZK987" s="80"/>
      <c r="AZL987" s="80"/>
      <c r="AZM987" s="80"/>
      <c r="AZN987" s="80"/>
      <c r="AZO987" s="80"/>
      <c r="AZP987" s="80"/>
      <c r="AZQ987" s="80"/>
      <c r="AZR987" s="80"/>
      <c r="AZS987" s="80"/>
      <c r="AZT987" s="80"/>
      <c r="AZU987" s="80"/>
      <c r="AZV987" s="80"/>
      <c r="AZW987" s="80"/>
      <c r="AZX987" s="80"/>
      <c r="AZY987" s="80"/>
      <c r="AZZ987" s="80"/>
      <c r="BAA987" s="80"/>
      <c r="BAB987" s="80"/>
      <c r="BAC987" s="80"/>
      <c r="BAD987" s="80"/>
      <c r="BAE987" s="80"/>
      <c r="BAF987" s="80"/>
      <c r="BAG987" s="80"/>
      <c r="BAH987" s="80"/>
      <c r="BAI987" s="80"/>
      <c r="BAJ987" s="80"/>
      <c r="BAK987" s="80"/>
      <c r="BAL987" s="80"/>
      <c r="BAM987" s="80"/>
      <c r="BAN987" s="80"/>
      <c r="BAO987" s="80"/>
      <c r="BAP987" s="80"/>
      <c r="BAQ987" s="80"/>
      <c r="BAR987" s="80"/>
      <c r="BAS987" s="80"/>
      <c r="BAT987" s="80"/>
      <c r="BAU987" s="80"/>
      <c r="BAV987" s="80"/>
      <c r="BAW987" s="80"/>
      <c r="BAX987" s="80"/>
      <c r="BAY987" s="80"/>
      <c r="BAZ987" s="80"/>
      <c r="BBA987" s="80"/>
      <c r="BBB987" s="80"/>
      <c r="BBC987" s="80"/>
      <c r="BBD987" s="80"/>
      <c r="BBE987" s="80"/>
      <c r="BBF987" s="80"/>
      <c r="BBG987" s="80"/>
      <c r="BBH987" s="80"/>
      <c r="BBI987" s="80"/>
      <c r="BBJ987" s="80"/>
      <c r="BBK987" s="80"/>
      <c r="BBL987" s="80"/>
      <c r="BBM987" s="80"/>
      <c r="BBN987" s="80"/>
      <c r="BBO987" s="80"/>
      <c r="BBP987" s="80"/>
      <c r="BBQ987" s="80"/>
      <c r="BBR987" s="80"/>
      <c r="BBS987" s="80"/>
      <c r="BBT987" s="80"/>
      <c r="BBU987" s="80"/>
      <c r="BBV987" s="80"/>
      <c r="BBW987" s="80"/>
      <c r="BBX987" s="80"/>
      <c r="BBY987" s="80"/>
      <c r="BBZ987" s="80"/>
      <c r="BCA987" s="80"/>
      <c r="BCB987" s="80"/>
      <c r="BCC987" s="80"/>
      <c r="BCD987" s="80"/>
      <c r="BCE987" s="80"/>
      <c r="BCF987" s="80"/>
      <c r="BCG987" s="80"/>
      <c r="BCH987" s="80"/>
      <c r="BCI987" s="80"/>
      <c r="BCJ987" s="80"/>
      <c r="BCK987" s="80"/>
      <c r="BCL987" s="80"/>
      <c r="BCM987" s="80"/>
      <c r="BCN987" s="80"/>
      <c r="BCO987" s="80"/>
      <c r="BCP987" s="80"/>
      <c r="BCQ987" s="80"/>
      <c r="BCR987" s="80"/>
      <c r="BCS987" s="80"/>
      <c r="BCT987" s="80"/>
      <c r="BCU987" s="80"/>
      <c r="BCV987" s="80"/>
      <c r="BCW987" s="80"/>
      <c r="BCX987" s="80"/>
      <c r="BCY987" s="80"/>
      <c r="BCZ987" s="80"/>
      <c r="BDA987" s="80"/>
      <c r="BDB987" s="80"/>
      <c r="BDC987" s="80"/>
      <c r="BDD987" s="80"/>
      <c r="BDE987" s="80"/>
      <c r="BDF987" s="80"/>
      <c r="BDG987" s="80"/>
      <c r="BDH987" s="80"/>
      <c r="BDI987" s="80"/>
      <c r="BDJ987" s="80"/>
      <c r="BDK987" s="80"/>
      <c r="BDL987" s="80"/>
      <c r="BDM987" s="80"/>
      <c r="BDN987" s="80"/>
      <c r="BDO987" s="80"/>
      <c r="BDP987" s="80"/>
      <c r="BDQ987" s="80"/>
      <c r="BDR987" s="80"/>
      <c r="BDS987" s="80"/>
      <c r="BDT987" s="80"/>
      <c r="BDU987" s="80"/>
      <c r="BDV987" s="80"/>
      <c r="BDW987" s="80"/>
      <c r="BDX987" s="80"/>
      <c r="BDY987" s="80"/>
      <c r="BDZ987" s="80"/>
      <c r="BEA987" s="80"/>
      <c r="BEB987" s="80"/>
      <c r="BEC987" s="80"/>
      <c r="BED987" s="80"/>
      <c r="BEE987" s="80"/>
      <c r="BEF987" s="80"/>
      <c r="BEG987" s="80"/>
      <c r="BEH987" s="80"/>
      <c r="BEI987" s="80"/>
      <c r="BEJ987" s="80"/>
      <c r="BEK987" s="80"/>
      <c r="BEL987" s="80"/>
      <c r="BEM987" s="80"/>
      <c r="BEN987" s="80"/>
      <c r="BEO987" s="80"/>
      <c r="BEP987" s="80"/>
      <c r="BEQ987" s="80"/>
      <c r="BER987" s="80"/>
      <c r="BES987" s="80"/>
      <c r="BET987" s="80"/>
      <c r="BEU987" s="80"/>
      <c r="BEV987" s="80"/>
      <c r="BEW987" s="80"/>
      <c r="BEX987" s="80"/>
      <c r="BEY987" s="80"/>
      <c r="BEZ987" s="80"/>
      <c r="BFA987" s="80"/>
      <c r="BFB987" s="80"/>
      <c r="BFC987" s="80"/>
      <c r="BFD987" s="80"/>
      <c r="BFE987" s="80"/>
      <c r="BFF987" s="80"/>
      <c r="BFG987" s="80"/>
      <c r="BFH987" s="80"/>
      <c r="BFI987" s="80"/>
      <c r="BFJ987" s="80"/>
      <c r="BFK987" s="80"/>
      <c r="BFL987" s="80"/>
      <c r="BFM987" s="80"/>
      <c r="BFN987" s="80"/>
      <c r="BFO987" s="80"/>
      <c r="BFP987" s="80"/>
      <c r="BFQ987" s="80"/>
      <c r="BFR987" s="80"/>
      <c r="BFS987" s="80"/>
      <c r="BFT987" s="80"/>
      <c r="BFU987" s="80"/>
      <c r="BFV987" s="80"/>
      <c r="BFW987" s="80"/>
      <c r="BFX987" s="80"/>
      <c r="BFY987" s="80"/>
      <c r="BFZ987" s="80"/>
      <c r="BGA987" s="80"/>
      <c r="BGB987" s="80"/>
      <c r="BGC987" s="80"/>
      <c r="BGD987" s="80"/>
      <c r="BGE987" s="80"/>
      <c r="BGF987" s="80"/>
      <c r="BGG987" s="80"/>
      <c r="BGH987" s="80"/>
      <c r="BGI987" s="80"/>
      <c r="BGJ987" s="80"/>
      <c r="BGK987" s="80"/>
      <c r="BGL987" s="80"/>
      <c r="BGM987" s="80"/>
      <c r="BGN987" s="80"/>
      <c r="BGO987" s="80"/>
      <c r="BGP987" s="80"/>
      <c r="BGQ987" s="80"/>
      <c r="BGR987" s="80"/>
      <c r="BGS987" s="80"/>
      <c r="BGT987" s="80"/>
      <c r="BGU987" s="80"/>
      <c r="BGV987" s="80"/>
      <c r="BGW987" s="80"/>
      <c r="BGX987" s="80"/>
      <c r="BGY987" s="80"/>
      <c r="BGZ987" s="80"/>
      <c r="BHA987" s="80"/>
      <c r="BHB987" s="80"/>
      <c r="BHC987" s="80"/>
      <c r="BHD987" s="80"/>
      <c r="BHE987" s="80"/>
      <c r="BHF987" s="80"/>
      <c r="BHG987" s="80"/>
      <c r="BHH987" s="80"/>
      <c r="BHI987" s="80"/>
      <c r="BHJ987" s="80"/>
      <c r="BHK987" s="80"/>
      <c r="BHL987" s="80"/>
      <c r="BHM987" s="80"/>
      <c r="BHN987" s="80"/>
      <c r="BHO987" s="80"/>
      <c r="BHP987" s="80"/>
      <c r="BHQ987" s="80"/>
      <c r="BHR987" s="80"/>
      <c r="BHS987" s="80"/>
      <c r="BHT987" s="80"/>
      <c r="BHU987" s="80"/>
      <c r="BHV987" s="80"/>
      <c r="BHW987" s="80"/>
      <c r="BHX987" s="80"/>
      <c r="BHY987" s="80"/>
      <c r="BHZ987" s="80"/>
      <c r="BIA987" s="80"/>
      <c r="BIB987" s="80"/>
      <c r="BIC987" s="80"/>
      <c r="BID987" s="80"/>
      <c r="BIE987" s="80"/>
      <c r="BIF987" s="80"/>
      <c r="BIG987" s="80"/>
      <c r="BIH987" s="80"/>
      <c r="BII987" s="80"/>
      <c r="BIJ987" s="80"/>
      <c r="BIK987" s="80"/>
      <c r="BIL987" s="80"/>
      <c r="BIM987" s="80"/>
      <c r="BIN987" s="80"/>
      <c r="BIO987" s="80"/>
      <c r="BIP987" s="80"/>
      <c r="BIQ987" s="80"/>
      <c r="BIR987" s="80"/>
      <c r="BIS987" s="80"/>
      <c r="BIT987" s="80"/>
      <c r="BIU987" s="80"/>
      <c r="BIV987" s="80"/>
      <c r="BIW987" s="80"/>
      <c r="BIX987" s="80"/>
      <c r="BIY987" s="80"/>
      <c r="BIZ987" s="80"/>
      <c r="BJA987" s="80"/>
      <c r="BJB987" s="80"/>
      <c r="BJC987" s="80"/>
      <c r="BJD987" s="80"/>
      <c r="BJE987" s="80"/>
      <c r="BJF987" s="80"/>
      <c r="BJG987" s="80"/>
      <c r="BJH987" s="80"/>
      <c r="BJI987" s="80"/>
      <c r="BJJ987" s="80"/>
      <c r="BJK987" s="80"/>
      <c r="BJL987" s="80"/>
      <c r="BJM987" s="80"/>
      <c r="BJN987" s="80"/>
      <c r="BJO987" s="80"/>
      <c r="BJP987" s="80"/>
      <c r="BJQ987" s="80"/>
      <c r="BJR987" s="80"/>
      <c r="BJS987" s="80"/>
      <c r="BJT987" s="80"/>
      <c r="BJU987" s="80"/>
      <c r="BJV987" s="80"/>
      <c r="BJW987" s="80"/>
      <c r="BJX987" s="80"/>
      <c r="BJY987" s="80"/>
      <c r="BJZ987" s="80"/>
      <c r="BKA987" s="80"/>
      <c r="BKB987" s="80"/>
      <c r="BKC987" s="80"/>
      <c r="BKD987" s="80"/>
      <c r="BKE987" s="80"/>
      <c r="BKF987" s="80"/>
      <c r="BKG987" s="80"/>
      <c r="BKH987" s="80"/>
      <c r="BKI987" s="80"/>
      <c r="BKJ987" s="80"/>
      <c r="BKK987" s="80"/>
      <c r="BKL987" s="80"/>
      <c r="BKM987" s="80"/>
      <c r="BKN987" s="80"/>
      <c r="BKO987" s="80"/>
      <c r="BKP987" s="80"/>
      <c r="BKQ987" s="80"/>
      <c r="BKR987" s="80"/>
      <c r="BKS987" s="80"/>
      <c r="BKT987" s="80"/>
      <c r="BKU987" s="80"/>
      <c r="BKV987" s="80"/>
      <c r="BKW987" s="80"/>
      <c r="BKX987" s="80"/>
      <c r="BKY987" s="80"/>
      <c r="BKZ987" s="80"/>
      <c r="BLA987" s="80"/>
      <c r="BLB987" s="80"/>
      <c r="BLC987" s="80"/>
      <c r="BLD987" s="80"/>
      <c r="BLE987" s="80"/>
      <c r="BLF987" s="80"/>
      <c r="BLG987" s="80"/>
      <c r="BLH987" s="80"/>
      <c r="BLI987" s="80"/>
      <c r="BLJ987" s="80"/>
      <c r="BLK987" s="80"/>
      <c r="BLL987" s="80"/>
      <c r="BLM987" s="80"/>
      <c r="BLN987" s="80"/>
      <c r="BLO987" s="80"/>
      <c r="BLP987" s="80"/>
      <c r="BLQ987" s="80"/>
      <c r="BLR987" s="80"/>
      <c r="BLS987" s="80"/>
      <c r="BLT987" s="80"/>
      <c r="BLU987" s="80"/>
      <c r="BLV987" s="80"/>
      <c r="BLW987" s="80"/>
      <c r="BLX987" s="80"/>
      <c r="BLY987" s="80"/>
      <c r="BLZ987" s="80"/>
      <c r="BMA987" s="80"/>
      <c r="BMB987" s="80"/>
      <c r="BMC987" s="80"/>
      <c r="BMD987" s="80"/>
      <c r="BME987" s="80"/>
      <c r="BMF987" s="80"/>
      <c r="BMG987" s="80"/>
      <c r="BMH987" s="80"/>
      <c r="BMI987" s="80"/>
      <c r="BMJ987" s="80"/>
      <c r="BMK987" s="80"/>
      <c r="BML987" s="80"/>
      <c r="BMM987" s="80"/>
      <c r="BMN987" s="80"/>
      <c r="BMO987" s="80"/>
      <c r="BMP987" s="80"/>
      <c r="BMQ987" s="80"/>
      <c r="BMR987" s="80"/>
      <c r="BMS987" s="80"/>
      <c r="BMT987" s="80"/>
      <c r="BMU987" s="80"/>
      <c r="BMV987" s="80"/>
      <c r="BMW987" s="80"/>
      <c r="BMX987" s="80"/>
      <c r="BMY987" s="80"/>
      <c r="BMZ987" s="80"/>
      <c r="BNA987" s="80"/>
      <c r="BNB987" s="80"/>
      <c r="BNC987" s="80"/>
      <c r="BND987" s="80"/>
      <c r="BNE987" s="80"/>
      <c r="BNF987" s="80"/>
      <c r="BNG987" s="80"/>
      <c r="BNH987" s="80"/>
      <c r="BNI987" s="80"/>
      <c r="BNJ987" s="80"/>
      <c r="BNK987" s="80"/>
      <c r="BNL987" s="80"/>
      <c r="BNM987" s="80"/>
      <c r="BNN987" s="80"/>
      <c r="BNO987" s="80"/>
      <c r="BNP987" s="80"/>
      <c r="BNQ987" s="80"/>
      <c r="BNR987" s="80"/>
      <c r="BNS987" s="80"/>
      <c r="BNT987" s="80"/>
      <c r="BNU987" s="80"/>
      <c r="BNV987" s="80"/>
      <c r="BNW987" s="80"/>
      <c r="BNX987" s="80"/>
      <c r="BNY987" s="80"/>
      <c r="BNZ987" s="80"/>
      <c r="BOA987" s="80"/>
      <c r="BOB987" s="80"/>
      <c r="BOC987" s="80"/>
      <c r="BOD987" s="80"/>
      <c r="BOE987" s="80"/>
      <c r="BOF987" s="80"/>
      <c r="BOG987" s="80"/>
      <c r="BOH987" s="80"/>
      <c r="BOI987" s="80"/>
      <c r="BOJ987" s="80"/>
      <c r="BOK987" s="80"/>
      <c r="BOL987" s="80"/>
      <c r="BOM987" s="80"/>
      <c r="BON987" s="80"/>
      <c r="BOO987" s="80"/>
      <c r="BOP987" s="80"/>
      <c r="BOQ987" s="80"/>
      <c r="BOR987" s="80"/>
      <c r="BOS987" s="80"/>
      <c r="BOT987" s="80"/>
      <c r="BOU987" s="80"/>
      <c r="BOV987" s="80"/>
      <c r="BOW987" s="80"/>
      <c r="BOX987" s="80"/>
      <c r="BOY987" s="80"/>
      <c r="BOZ987" s="80"/>
      <c r="BPA987" s="80"/>
      <c r="BPB987" s="80"/>
      <c r="BPC987" s="80"/>
      <c r="BPD987" s="80"/>
      <c r="BPE987" s="80"/>
      <c r="BPF987" s="80"/>
      <c r="BPG987" s="80"/>
      <c r="BPH987" s="80"/>
      <c r="BPI987" s="80"/>
      <c r="BPJ987" s="80"/>
      <c r="BPK987" s="80"/>
      <c r="BPL987" s="80"/>
      <c r="BPM987" s="80"/>
      <c r="BPN987" s="80"/>
      <c r="BPO987" s="80"/>
      <c r="BPP987" s="80"/>
      <c r="BPQ987" s="80"/>
      <c r="BPR987" s="80"/>
      <c r="BPS987" s="80"/>
      <c r="BPT987" s="80"/>
      <c r="BPU987" s="80"/>
      <c r="BPV987" s="80"/>
      <c r="BPW987" s="80"/>
      <c r="BPX987" s="80"/>
      <c r="BPY987" s="80"/>
      <c r="BPZ987" s="80"/>
      <c r="BQA987" s="80"/>
      <c r="BQB987" s="80"/>
      <c r="BQC987" s="80"/>
      <c r="BQD987" s="80"/>
      <c r="BQE987" s="80"/>
      <c r="BQF987" s="80"/>
      <c r="BQG987" s="80"/>
      <c r="BQH987" s="80"/>
      <c r="BQI987" s="80"/>
      <c r="BQJ987" s="80"/>
      <c r="BQK987" s="80"/>
      <c r="BQL987" s="80"/>
      <c r="BQM987" s="80"/>
      <c r="BQN987" s="80"/>
      <c r="BQO987" s="80"/>
      <c r="BQP987" s="80"/>
      <c r="BQQ987" s="80"/>
      <c r="BQR987" s="80"/>
      <c r="BQS987" s="80"/>
      <c r="BQT987" s="80"/>
      <c r="BQU987" s="80"/>
      <c r="BQV987" s="80"/>
      <c r="BQW987" s="80"/>
      <c r="BQX987" s="80"/>
      <c r="BQY987" s="80"/>
      <c r="BQZ987" s="80"/>
      <c r="BRA987" s="80"/>
      <c r="BRB987" s="80"/>
      <c r="BRC987" s="80"/>
      <c r="BRD987" s="80"/>
      <c r="BRE987" s="80"/>
      <c r="BRF987" s="80"/>
      <c r="BRG987" s="80"/>
      <c r="BRH987" s="80"/>
      <c r="BRI987" s="80"/>
      <c r="BRJ987" s="80"/>
      <c r="BRK987" s="80"/>
      <c r="BRL987" s="80"/>
      <c r="BRM987" s="80"/>
      <c r="BRN987" s="80"/>
      <c r="BRO987" s="80"/>
      <c r="BRP987" s="80"/>
      <c r="BRQ987" s="80"/>
      <c r="BRR987" s="80"/>
      <c r="BRS987" s="80"/>
      <c r="BRT987" s="80"/>
      <c r="BRU987" s="80"/>
      <c r="BRV987" s="80"/>
      <c r="BRW987" s="80"/>
      <c r="BRX987" s="80"/>
      <c r="BRY987" s="80"/>
      <c r="BRZ987" s="80"/>
      <c r="BSA987" s="80"/>
      <c r="BSB987" s="80"/>
      <c r="BSC987" s="80"/>
      <c r="BSD987" s="80"/>
      <c r="BSE987" s="80"/>
      <c r="BSF987" s="80"/>
      <c r="BSG987" s="80"/>
      <c r="BSH987" s="80"/>
      <c r="BSI987" s="80"/>
      <c r="BSJ987" s="80"/>
      <c r="BSK987" s="80"/>
      <c r="BSL987" s="80"/>
      <c r="BSM987" s="80"/>
      <c r="BSN987" s="80"/>
      <c r="BSO987" s="80"/>
      <c r="BSP987" s="80"/>
      <c r="BSQ987" s="80"/>
      <c r="BSR987" s="80"/>
      <c r="BSS987" s="80"/>
      <c r="BST987" s="80"/>
      <c r="BSU987" s="80"/>
      <c r="BSV987" s="80"/>
      <c r="BSW987" s="80"/>
      <c r="BSX987" s="80"/>
      <c r="BSY987" s="80"/>
      <c r="BSZ987" s="80"/>
      <c r="BTA987" s="80"/>
      <c r="BTB987" s="80"/>
      <c r="BTC987" s="80"/>
      <c r="BTD987" s="80"/>
      <c r="BTE987" s="80"/>
      <c r="BTF987" s="80"/>
      <c r="BTG987" s="80"/>
      <c r="BTH987" s="80"/>
      <c r="BTI987" s="80"/>
      <c r="BTJ987" s="80"/>
      <c r="BTK987" s="80"/>
      <c r="BTL987" s="80"/>
      <c r="BTM987" s="80"/>
      <c r="BTN987" s="80"/>
      <c r="BTO987" s="80"/>
      <c r="BTP987" s="80"/>
      <c r="BTQ987" s="80"/>
      <c r="BTR987" s="80"/>
      <c r="BTS987" s="80"/>
      <c r="BTT987" s="80"/>
      <c r="BTU987" s="80"/>
      <c r="BTV987" s="80"/>
      <c r="BTW987" s="80"/>
      <c r="BTX987" s="80"/>
      <c r="BTY987" s="80"/>
      <c r="BTZ987" s="80"/>
      <c r="BUA987" s="80"/>
      <c r="BUB987" s="80"/>
      <c r="BUC987" s="80"/>
      <c r="BUD987" s="80"/>
      <c r="BUE987" s="80"/>
      <c r="BUF987" s="80"/>
      <c r="BUG987" s="80"/>
      <c r="BUH987" s="80"/>
      <c r="BUI987" s="80"/>
      <c r="BUJ987" s="80"/>
      <c r="BUK987" s="80"/>
      <c r="BUL987" s="80"/>
      <c r="BUM987" s="80"/>
      <c r="BUN987" s="80"/>
      <c r="BUO987" s="80"/>
      <c r="BUP987" s="80"/>
      <c r="BUQ987" s="80"/>
      <c r="BUR987" s="80"/>
      <c r="BUS987" s="80"/>
      <c r="BUT987" s="80"/>
      <c r="BUU987" s="80"/>
      <c r="BUV987" s="80"/>
      <c r="BUW987" s="80"/>
      <c r="BUX987" s="80"/>
      <c r="BUY987" s="80"/>
      <c r="BUZ987" s="80"/>
      <c r="BVA987" s="80"/>
      <c r="BVB987" s="80"/>
      <c r="BVC987" s="80"/>
      <c r="BVD987" s="80"/>
      <c r="BVE987" s="80"/>
      <c r="BVF987" s="80"/>
      <c r="BVG987" s="80"/>
      <c r="BVH987" s="80"/>
      <c r="BVI987" s="80"/>
      <c r="BVJ987" s="80"/>
      <c r="BVK987" s="80"/>
      <c r="BVL987" s="80"/>
      <c r="BVM987" s="80"/>
      <c r="BVN987" s="80"/>
      <c r="BVO987" s="80"/>
      <c r="BVP987" s="80"/>
      <c r="BVQ987" s="80"/>
      <c r="BVR987" s="80"/>
      <c r="BVS987" s="80"/>
      <c r="BVT987" s="80"/>
      <c r="BVU987" s="80"/>
      <c r="BVV987" s="80"/>
      <c r="BVW987" s="80"/>
      <c r="BVX987" s="80"/>
      <c r="BVY987" s="80"/>
      <c r="BVZ987" s="80"/>
      <c r="BWA987" s="80"/>
      <c r="BWB987" s="80"/>
      <c r="BWC987" s="80"/>
      <c r="BWD987" s="80"/>
      <c r="BWE987" s="80"/>
      <c r="BWF987" s="80"/>
      <c r="BWG987" s="80"/>
      <c r="BWH987" s="80"/>
      <c r="BWI987" s="80"/>
      <c r="BWJ987" s="80"/>
      <c r="BWK987" s="80"/>
      <c r="BWL987" s="80"/>
      <c r="BWM987" s="80"/>
      <c r="BWN987" s="80"/>
      <c r="BWO987" s="80"/>
      <c r="BWP987" s="80"/>
      <c r="BWQ987" s="80"/>
      <c r="BWR987" s="80"/>
      <c r="BWS987" s="80"/>
      <c r="BWT987" s="80"/>
      <c r="BWU987" s="80"/>
      <c r="BWV987" s="80"/>
      <c r="BWW987" s="80"/>
      <c r="BWX987" s="80"/>
      <c r="BWY987" s="80"/>
      <c r="BWZ987" s="80"/>
      <c r="BXA987" s="80"/>
      <c r="BXB987" s="80"/>
      <c r="BXC987" s="80"/>
      <c r="BXD987" s="80"/>
      <c r="BXE987" s="80"/>
      <c r="BXF987" s="80"/>
      <c r="BXG987" s="80"/>
      <c r="BXH987" s="80"/>
      <c r="BXI987" s="80"/>
      <c r="BXJ987" s="80"/>
      <c r="BXK987" s="80"/>
      <c r="BXL987" s="80"/>
      <c r="BXM987" s="80"/>
      <c r="BXN987" s="80"/>
      <c r="BXO987" s="80"/>
      <c r="BXP987" s="80"/>
      <c r="BXQ987" s="80"/>
      <c r="BXR987" s="80"/>
      <c r="BXS987" s="80"/>
      <c r="BXT987" s="80"/>
      <c r="BXU987" s="80"/>
      <c r="BXV987" s="80"/>
      <c r="BXW987" s="80"/>
      <c r="BXX987" s="80"/>
      <c r="BXY987" s="80"/>
      <c r="BXZ987" s="80"/>
      <c r="BYA987" s="80"/>
      <c r="BYB987" s="80"/>
      <c r="BYC987" s="80"/>
      <c r="BYD987" s="80"/>
      <c r="BYE987" s="80"/>
      <c r="BYF987" s="80"/>
      <c r="BYG987" s="80"/>
      <c r="BYH987" s="80"/>
      <c r="BYI987" s="80"/>
      <c r="BYJ987" s="80"/>
      <c r="BYK987" s="80"/>
      <c r="BYL987" s="80"/>
      <c r="BYM987" s="80"/>
      <c r="BYN987" s="80"/>
      <c r="BYO987" s="80"/>
      <c r="BYP987" s="80"/>
      <c r="BYQ987" s="80"/>
      <c r="BYR987" s="80"/>
      <c r="BYS987" s="80"/>
      <c r="BYT987" s="80"/>
      <c r="BYU987" s="80"/>
      <c r="BYV987" s="80"/>
      <c r="BYW987" s="80"/>
      <c r="BYX987" s="80"/>
      <c r="BYY987" s="80"/>
      <c r="BYZ987" s="80"/>
      <c r="BZA987" s="80"/>
      <c r="BZB987" s="80"/>
      <c r="BZC987" s="80"/>
      <c r="BZD987" s="80"/>
      <c r="BZE987" s="80"/>
      <c r="BZF987" s="80"/>
      <c r="BZG987" s="80"/>
      <c r="BZH987" s="80"/>
      <c r="BZI987" s="80"/>
      <c r="BZJ987" s="80"/>
      <c r="BZK987" s="80"/>
      <c r="BZL987" s="80"/>
      <c r="BZM987" s="80"/>
      <c r="BZN987" s="80"/>
      <c r="BZO987" s="80"/>
      <c r="BZP987" s="80"/>
      <c r="BZQ987" s="80"/>
      <c r="BZR987" s="80"/>
      <c r="BZS987" s="80"/>
      <c r="BZT987" s="80"/>
      <c r="BZU987" s="80"/>
      <c r="BZV987" s="80"/>
      <c r="BZW987" s="80"/>
      <c r="BZX987" s="80"/>
      <c r="BZY987" s="80"/>
      <c r="BZZ987" s="80"/>
      <c r="CAA987" s="80"/>
      <c r="CAB987" s="80"/>
      <c r="CAC987" s="80"/>
      <c r="CAD987" s="80"/>
      <c r="CAE987" s="80"/>
      <c r="CAF987" s="80"/>
      <c r="CAG987" s="80"/>
      <c r="CAH987" s="80"/>
      <c r="CAI987" s="80"/>
      <c r="CAJ987" s="80"/>
      <c r="CAK987" s="80"/>
      <c r="CAL987" s="80"/>
      <c r="CAM987" s="80"/>
      <c r="CAN987" s="80"/>
      <c r="CAO987" s="80"/>
      <c r="CAP987" s="80"/>
      <c r="CAQ987" s="80"/>
      <c r="CAR987" s="80"/>
      <c r="CAS987" s="80"/>
      <c r="CAT987" s="80"/>
      <c r="CAU987" s="80"/>
      <c r="CAV987" s="80"/>
      <c r="CAW987" s="80"/>
      <c r="CAX987" s="80"/>
      <c r="CAY987" s="80"/>
      <c r="CAZ987" s="80"/>
      <c r="CBA987" s="80"/>
      <c r="CBB987" s="80"/>
      <c r="CBC987" s="80"/>
      <c r="CBD987" s="80"/>
      <c r="CBE987" s="80"/>
      <c r="CBF987" s="80"/>
      <c r="CBG987" s="80"/>
      <c r="CBH987" s="80"/>
      <c r="CBI987" s="80"/>
      <c r="CBJ987" s="80"/>
      <c r="CBK987" s="80"/>
      <c r="CBL987" s="80"/>
      <c r="CBM987" s="80"/>
      <c r="CBN987" s="80"/>
      <c r="CBO987" s="80"/>
      <c r="CBP987" s="80"/>
      <c r="CBQ987" s="80"/>
      <c r="CBR987" s="80"/>
      <c r="CBS987" s="80"/>
      <c r="CBT987" s="80"/>
      <c r="CBU987" s="80"/>
      <c r="CBV987" s="80"/>
      <c r="CBW987" s="80"/>
      <c r="CBX987" s="80"/>
      <c r="CBY987" s="80"/>
      <c r="CBZ987" s="80"/>
      <c r="CCA987" s="80"/>
      <c r="CCB987" s="80"/>
      <c r="CCC987" s="80"/>
      <c r="CCD987" s="80"/>
      <c r="CCE987" s="80"/>
      <c r="CCF987" s="80"/>
      <c r="CCG987" s="80"/>
      <c r="CCH987" s="80"/>
      <c r="CCI987" s="80"/>
      <c r="CCJ987" s="80"/>
      <c r="CCK987" s="80"/>
      <c r="CCL987" s="80"/>
      <c r="CCM987" s="80"/>
      <c r="CCN987" s="80"/>
      <c r="CCO987" s="80"/>
      <c r="CCP987" s="80"/>
      <c r="CCQ987" s="80"/>
      <c r="CCR987" s="80"/>
      <c r="CCS987" s="80"/>
      <c r="CCT987" s="80"/>
      <c r="CCU987" s="80"/>
      <c r="CCV987" s="80"/>
      <c r="CCW987" s="80"/>
      <c r="CCX987" s="80"/>
      <c r="CCY987" s="80"/>
      <c r="CCZ987" s="80"/>
      <c r="CDA987" s="80"/>
      <c r="CDB987" s="80"/>
      <c r="CDC987" s="80"/>
      <c r="CDD987" s="80"/>
      <c r="CDE987" s="80"/>
      <c r="CDF987" s="80"/>
      <c r="CDG987" s="80"/>
      <c r="CDH987" s="80"/>
      <c r="CDI987" s="80"/>
      <c r="CDJ987" s="80"/>
      <c r="CDK987" s="80"/>
      <c r="CDL987" s="80"/>
      <c r="CDM987" s="80"/>
      <c r="CDN987" s="80"/>
      <c r="CDO987" s="80"/>
      <c r="CDP987" s="80"/>
      <c r="CDQ987" s="80"/>
      <c r="CDR987" s="80"/>
      <c r="CDS987" s="80"/>
      <c r="CDT987" s="80"/>
      <c r="CDU987" s="80"/>
      <c r="CDV987" s="80"/>
      <c r="CDW987" s="80"/>
      <c r="CDX987" s="80"/>
      <c r="CDY987" s="80"/>
      <c r="CDZ987" s="80"/>
      <c r="CEA987" s="80"/>
      <c r="CEB987" s="80"/>
      <c r="CEC987" s="80"/>
      <c r="CED987" s="80"/>
      <c r="CEE987" s="80"/>
      <c r="CEF987" s="80"/>
      <c r="CEG987" s="80"/>
      <c r="CEH987" s="80"/>
      <c r="CEI987" s="80"/>
      <c r="CEJ987" s="80"/>
      <c r="CEK987" s="80"/>
      <c r="CEL987" s="80"/>
      <c r="CEM987" s="80"/>
      <c r="CEN987" s="80"/>
      <c r="CEO987" s="80"/>
      <c r="CEP987" s="80"/>
      <c r="CEQ987" s="80"/>
      <c r="CER987" s="80"/>
      <c r="CES987" s="80"/>
      <c r="CET987" s="80"/>
      <c r="CEU987" s="80"/>
      <c r="CEV987" s="80"/>
      <c r="CEW987" s="80"/>
      <c r="CEX987" s="80"/>
      <c r="CEY987" s="80"/>
      <c r="CEZ987" s="80"/>
      <c r="CFA987" s="80"/>
      <c r="CFB987" s="80"/>
      <c r="CFC987" s="80"/>
      <c r="CFD987" s="80"/>
      <c r="CFE987" s="80"/>
      <c r="CFF987" s="80"/>
      <c r="CFG987" s="80"/>
      <c r="CFH987" s="80"/>
      <c r="CFI987" s="80"/>
      <c r="CFJ987" s="80"/>
      <c r="CFK987" s="80"/>
      <c r="CFL987" s="80"/>
      <c r="CFM987" s="80"/>
      <c r="CFN987" s="80"/>
      <c r="CFO987" s="80"/>
      <c r="CFP987" s="80"/>
      <c r="CFQ987" s="80"/>
      <c r="CFR987" s="80"/>
      <c r="CFS987" s="80"/>
      <c r="CFT987" s="80"/>
      <c r="CFU987" s="80"/>
      <c r="CFV987" s="80"/>
      <c r="CFW987" s="80"/>
      <c r="CFX987" s="80"/>
      <c r="CFY987" s="80"/>
      <c r="CFZ987" s="80"/>
      <c r="CGA987" s="80"/>
      <c r="CGB987" s="80"/>
      <c r="CGC987" s="80"/>
      <c r="CGD987" s="80"/>
      <c r="CGE987" s="80"/>
      <c r="CGF987" s="80"/>
      <c r="CGG987" s="80"/>
      <c r="CGH987" s="80"/>
      <c r="CGI987" s="80"/>
      <c r="CGJ987" s="80"/>
      <c r="CGK987" s="80"/>
      <c r="CGL987" s="80"/>
      <c r="CGM987" s="80"/>
      <c r="CGN987" s="80"/>
      <c r="CGO987" s="80"/>
      <c r="CGP987" s="80"/>
      <c r="CGQ987" s="80"/>
      <c r="CGR987" s="80"/>
      <c r="CGS987" s="80"/>
      <c r="CGT987" s="80"/>
      <c r="CGU987" s="80"/>
      <c r="CGV987" s="80"/>
      <c r="CGW987" s="80"/>
      <c r="CGX987" s="80"/>
      <c r="CGY987" s="80"/>
      <c r="CGZ987" s="80"/>
      <c r="CHA987" s="80"/>
      <c r="CHB987" s="80"/>
      <c r="CHC987" s="80"/>
      <c r="CHD987" s="80"/>
      <c r="CHE987" s="80"/>
      <c r="CHF987" s="80"/>
      <c r="CHG987" s="80"/>
      <c r="CHH987" s="80"/>
      <c r="CHI987" s="80"/>
      <c r="CHJ987" s="80"/>
      <c r="CHK987" s="80"/>
      <c r="CHL987" s="80"/>
      <c r="CHM987" s="80"/>
      <c r="CHN987" s="80"/>
      <c r="CHO987" s="80"/>
      <c r="CHP987" s="80"/>
      <c r="CHQ987" s="80"/>
      <c r="CHR987" s="80"/>
      <c r="CHS987" s="80"/>
      <c r="CHT987" s="80"/>
      <c r="CHU987" s="80"/>
      <c r="CHV987" s="80"/>
      <c r="CHW987" s="80"/>
      <c r="CHX987" s="80"/>
      <c r="CHY987" s="80"/>
      <c r="CHZ987" s="80"/>
      <c r="CIA987" s="80"/>
      <c r="CIB987" s="80"/>
      <c r="CIC987" s="80"/>
      <c r="CID987" s="80"/>
      <c r="CIE987" s="80"/>
      <c r="CIF987" s="80"/>
      <c r="CIG987" s="80"/>
      <c r="CIH987" s="80"/>
      <c r="CII987" s="80"/>
      <c r="CIJ987" s="80"/>
      <c r="CIK987" s="80"/>
      <c r="CIL987" s="80"/>
      <c r="CIM987" s="80"/>
      <c r="CIN987" s="80"/>
      <c r="CIO987" s="80"/>
      <c r="CIP987" s="80"/>
      <c r="CIQ987" s="80"/>
      <c r="CIR987" s="80"/>
      <c r="CIS987" s="80"/>
      <c r="CIT987" s="80"/>
      <c r="CIU987" s="80"/>
      <c r="CIV987" s="80"/>
      <c r="CIW987" s="80"/>
      <c r="CIX987" s="80"/>
      <c r="CIY987" s="80"/>
      <c r="CIZ987" s="80"/>
      <c r="CJA987" s="80"/>
      <c r="CJB987" s="80"/>
      <c r="CJC987" s="80"/>
      <c r="CJD987" s="80"/>
      <c r="CJE987" s="80"/>
      <c r="CJF987" s="80"/>
      <c r="CJG987" s="80"/>
      <c r="CJH987" s="80"/>
      <c r="CJI987" s="80"/>
      <c r="CJJ987" s="80"/>
      <c r="CJK987" s="80"/>
      <c r="CJL987" s="80"/>
      <c r="CJM987" s="80"/>
      <c r="CJN987" s="80"/>
      <c r="CJO987" s="80"/>
      <c r="CJP987" s="80"/>
      <c r="CJQ987" s="80"/>
      <c r="CJR987" s="80"/>
      <c r="CJS987" s="80"/>
      <c r="CJT987" s="80"/>
      <c r="CJU987" s="80"/>
      <c r="CJV987" s="80"/>
      <c r="CJW987" s="80"/>
      <c r="CJX987" s="80"/>
      <c r="CJY987" s="80"/>
      <c r="CJZ987" s="80"/>
      <c r="CKA987" s="80"/>
      <c r="CKB987" s="80"/>
      <c r="CKC987" s="80"/>
      <c r="CKD987" s="80"/>
      <c r="CKE987" s="80"/>
      <c r="CKF987" s="80"/>
      <c r="CKG987" s="80"/>
      <c r="CKH987" s="80"/>
      <c r="CKI987" s="80"/>
      <c r="CKJ987" s="80"/>
      <c r="CKK987" s="80"/>
      <c r="CKL987" s="80"/>
      <c r="CKM987" s="80"/>
      <c r="CKN987" s="80"/>
      <c r="CKO987" s="80"/>
      <c r="CKP987" s="80"/>
      <c r="CKQ987" s="80"/>
      <c r="CKR987" s="80"/>
      <c r="CKS987" s="80"/>
      <c r="CKT987" s="80"/>
      <c r="CKU987" s="80"/>
      <c r="CKV987" s="80"/>
      <c r="CKW987" s="80"/>
      <c r="CKX987" s="80"/>
      <c r="CKY987" s="80"/>
      <c r="CKZ987" s="80"/>
      <c r="CLA987" s="80"/>
      <c r="CLB987" s="80"/>
      <c r="CLC987" s="80"/>
      <c r="CLD987" s="80"/>
      <c r="CLE987" s="80"/>
      <c r="CLF987" s="80"/>
      <c r="CLG987" s="80"/>
      <c r="CLH987" s="80"/>
      <c r="CLI987" s="80"/>
      <c r="CLJ987" s="80"/>
      <c r="CLK987" s="80"/>
      <c r="CLL987" s="80"/>
      <c r="CLM987" s="80"/>
      <c r="CLN987" s="80"/>
      <c r="CLO987" s="80"/>
      <c r="CLP987" s="80"/>
      <c r="CLQ987" s="80"/>
      <c r="CLR987" s="80"/>
      <c r="CLS987" s="80"/>
      <c r="CLT987" s="80"/>
      <c r="CLU987" s="80"/>
      <c r="CLV987" s="80"/>
      <c r="CLW987" s="80"/>
      <c r="CLX987" s="80"/>
      <c r="CLY987" s="80"/>
      <c r="CLZ987" s="80"/>
      <c r="CMA987" s="80"/>
      <c r="CMB987" s="80"/>
      <c r="CMC987" s="80"/>
      <c r="CMD987" s="80"/>
      <c r="CME987" s="80"/>
      <c r="CMF987" s="80"/>
      <c r="CMG987" s="80"/>
      <c r="CMH987" s="80"/>
      <c r="CMI987" s="80"/>
      <c r="CMJ987" s="80"/>
      <c r="CMK987" s="80"/>
      <c r="CML987" s="80"/>
      <c r="CMM987" s="80"/>
      <c r="CMN987" s="80"/>
      <c r="CMO987" s="80"/>
      <c r="CMP987" s="80"/>
      <c r="CMQ987" s="80"/>
      <c r="CMR987" s="80"/>
      <c r="CMS987" s="80"/>
      <c r="CMT987" s="80"/>
      <c r="CMU987" s="80"/>
      <c r="CMV987" s="80"/>
      <c r="CMW987" s="80"/>
      <c r="CMX987" s="80"/>
      <c r="CMY987" s="80"/>
      <c r="CMZ987" s="80"/>
      <c r="CNA987" s="80"/>
      <c r="CNB987" s="80"/>
      <c r="CNC987" s="80"/>
      <c r="CND987" s="80"/>
      <c r="CNE987" s="80"/>
      <c r="CNF987" s="80"/>
      <c r="CNG987" s="80"/>
      <c r="CNH987" s="80"/>
      <c r="CNI987" s="80"/>
      <c r="CNJ987" s="80"/>
      <c r="CNK987" s="80"/>
      <c r="CNL987" s="80"/>
      <c r="CNM987" s="80"/>
      <c r="CNN987" s="80"/>
      <c r="CNO987" s="80"/>
      <c r="CNP987" s="80"/>
      <c r="CNQ987" s="80"/>
      <c r="CNR987" s="80"/>
      <c r="CNS987" s="80"/>
      <c r="CNT987" s="80"/>
      <c r="CNU987" s="80"/>
      <c r="CNV987" s="80"/>
      <c r="CNW987" s="80"/>
      <c r="CNX987" s="80"/>
      <c r="CNY987" s="80"/>
      <c r="CNZ987" s="80"/>
      <c r="COA987" s="80"/>
      <c r="COB987" s="80"/>
      <c r="COC987" s="80"/>
      <c r="COD987" s="80"/>
      <c r="COE987" s="80"/>
      <c r="COF987" s="80"/>
      <c r="COG987" s="80"/>
      <c r="COH987" s="80"/>
      <c r="COI987" s="80"/>
      <c r="COJ987" s="80"/>
      <c r="COK987" s="80"/>
      <c r="COL987" s="80"/>
      <c r="COM987" s="80"/>
      <c r="CON987" s="80"/>
      <c r="COO987" s="80"/>
      <c r="COP987" s="80"/>
      <c r="COQ987" s="80"/>
      <c r="COR987" s="80"/>
      <c r="COS987" s="80"/>
      <c r="COT987" s="80"/>
      <c r="COU987" s="80"/>
      <c r="COV987" s="80"/>
      <c r="COW987" s="80"/>
      <c r="COX987" s="80"/>
      <c r="COY987" s="80"/>
      <c r="COZ987" s="80"/>
      <c r="CPA987" s="80"/>
      <c r="CPB987" s="80"/>
      <c r="CPC987" s="80"/>
      <c r="CPD987" s="80"/>
      <c r="CPE987" s="80"/>
      <c r="CPF987" s="80"/>
      <c r="CPG987" s="80"/>
      <c r="CPH987" s="80"/>
      <c r="CPI987" s="80"/>
      <c r="CPJ987" s="80"/>
      <c r="CPK987" s="80"/>
      <c r="CPL987" s="80"/>
      <c r="CPM987" s="80"/>
      <c r="CPN987" s="80"/>
      <c r="CPO987" s="80"/>
      <c r="CPP987" s="80"/>
      <c r="CPQ987" s="80"/>
      <c r="CPR987" s="80"/>
      <c r="CPS987" s="80"/>
      <c r="CPT987" s="80"/>
      <c r="CPU987" s="80"/>
      <c r="CPV987" s="80"/>
      <c r="CPW987" s="80"/>
      <c r="CPX987" s="80"/>
      <c r="CPY987" s="80"/>
      <c r="CPZ987" s="80"/>
      <c r="CQA987" s="80"/>
      <c r="CQB987" s="80"/>
      <c r="CQC987" s="80"/>
      <c r="CQD987" s="80"/>
      <c r="CQE987" s="80"/>
      <c r="CQF987" s="80"/>
      <c r="CQG987" s="80"/>
      <c r="CQH987" s="80"/>
      <c r="CQI987" s="80"/>
      <c r="CQJ987" s="80"/>
      <c r="CQK987" s="80"/>
      <c r="CQL987" s="80"/>
      <c r="CQM987" s="80"/>
      <c r="CQN987" s="80"/>
      <c r="CQO987" s="80"/>
      <c r="CQP987" s="80"/>
      <c r="CQQ987" s="80"/>
      <c r="CQR987" s="80"/>
      <c r="CQS987" s="80"/>
      <c r="CQT987" s="80"/>
      <c r="CQU987" s="80"/>
      <c r="CQV987" s="80"/>
      <c r="CQW987" s="80"/>
      <c r="CQX987" s="80"/>
      <c r="CQY987" s="80"/>
      <c r="CQZ987" s="80"/>
      <c r="CRA987" s="80"/>
      <c r="CRB987" s="80"/>
      <c r="CRC987" s="80"/>
      <c r="CRD987" s="80"/>
      <c r="CRE987" s="80"/>
      <c r="CRF987" s="80"/>
      <c r="CRG987" s="80"/>
      <c r="CRH987" s="80"/>
      <c r="CRI987" s="80"/>
      <c r="CRJ987" s="80"/>
      <c r="CRK987" s="80"/>
      <c r="CRL987" s="80"/>
      <c r="CRM987" s="80"/>
      <c r="CRN987" s="80"/>
      <c r="CRO987" s="80"/>
      <c r="CRP987" s="80"/>
      <c r="CRQ987" s="80"/>
      <c r="CRR987" s="80"/>
      <c r="CRS987" s="80"/>
      <c r="CRT987" s="80"/>
      <c r="CRU987" s="80"/>
      <c r="CRV987" s="80"/>
      <c r="CRW987" s="80"/>
      <c r="CRX987" s="80"/>
      <c r="CRY987" s="80"/>
      <c r="CRZ987" s="80"/>
      <c r="CSA987" s="80"/>
      <c r="CSB987" s="80"/>
      <c r="CSC987" s="80"/>
      <c r="CSD987" s="80"/>
      <c r="CSE987" s="80"/>
      <c r="CSF987" s="80"/>
      <c r="CSG987" s="80"/>
      <c r="CSH987" s="80"/>
      <c r="CSI987" s="80"/>
      <c r="CSJ987" s="80"/>
      <c r="CSK987" s="80"/>
      <c r="CSL987" s="80"/>
      <c r="CSM987" s="80"/>
      <c r="CSN987" s="80"/>
      <c r="CSO987" s="80"/>
      <c r="CSP987" s="80"/>
      <c r="CSQ987" s="80"/>
      <c r="CSR987" s="80"/>
      <c r="CSS987" s="80"/>
      <c r="CST987" s="80"/>
      <c r="CSU987" s="80"/>
      <c r="CSV987" s="80"/>
      <c r="CSW987" s="80"/>
      <c r="CSX987" s="80"/>
      <c r="CSY987" s="80"/>
      <c r="CSZ987" s="80"/>
      <c r="CTA987" s="80"/>
      <c r="CTB987" s="80"/>
      <c r="CTC987" s="80"/>
      <c r="CTD987" s="80"/>
      <c r="CTE987" s="80"/>
      <c r="CTF987" s="80"/>
      <c r="CTG987" s="80"/>
      <c r="CTH987" s="80"/>
      <c r="CTI987" s="80"/>
      <c r="CTJ987" s="80"/>
      <c r="CTK987" s="80"/>
      <c r="CTL987" s="80"/>
      <c r="CTM987" s="80"/>
      <c r="CTN987" s="80"/>
      <c r="CTO987" s="80"/>
      <c r="CTP987" s="80"/>
      <c r="CTQ987" s="80"/>
      <c r="CTR987" s="80"/>
      <c r="CTS987" s="80"/>
      <c r="CTT987" s="80"/>
      <c r="CTU987" s="80"/>
      <c r="CTV987" s="80"/>
      <c r="CTW987" s="80"/>
      <c r="CTX987" s="80"/>
      <c r="CTY987" s="80"/>
      <c r="CTZ987" s="80"/>
      <c r="CUA987" s="80"/>
      <c r="CUB987" s="80"/>
      <c r="CUC987" s="80"/>
      <c r="CUD987" s="80"/>
      <c r="CUE987" s="80"/>
      <c r="CUF987" s="80"/>
      <c r="CUG987" s="80"/>
      <c r="CUH987" s="80"/>
      <c r="CUI987" s="80"/>
      <c r="CUJ987" s="80"/>
      <c r="CUK987" s="80"/>
      <c r="CUL987" s="80"/>
      <c r="CUM987" s="80"/>
      <c r="CUN987" s="80"/>
      <c r="CUO987" s="80"/>
      <c r="CUP987" s="80"/>
      <c r="CUQ987" s="80"/>
      <c r="CUR987" s="80"/>
      <c r="CUS987" s="80"/>
      <c r="CUT987" s="80"/>
      <c r="CUU987" s="80"/>
      <c r="CUV987" s="80"/>
      <c r="CUW987" s="80"/>
      <c r="CUX987" s="80"/>
      <c r="CUY987" s="80"/>
      <c r="CUZ987" s="80"/>
      <c r="CVA987" s="80"/>
      <c r="CVB987" s="80"/>
      <c r="CVC987" s="80"/>
      <c r="CVD987" s="80"/>
      <c r="CVE987" s="80"/>
      <c r="CVF987" s="80"/>
      <c r="CVG987" s="80"/>
      <c r="CVH987" s="80"/>
      <c r="CVI987" s="80"/>
      <c r="CVJ987" s="80"/>
      <c r="CVK987" s="80"/>
      <c r="CVL987" s="80"/>
      <c r="CVM987" s="80"/>
      <c r="CVN987" s="80"/>
      <c r="CVO987" s="80"/>
      <c r="CVP987" s="80"/>
      <c r="CVQ987" s="80"/>
      <c r="CVR987" s="80"/>
      <c r="CVS987" s="80"/>
      <c r="CVT987" s="80"/>
      <c r="CVU987" s="80"/>
      <c r="CVV987" s="80"/>
      <c r="CVW987" s="80"/>
      <c r="CVX987" s="80"/>
      <c r="CVY987" s="80"/>
      <c r="CVZ987" s="80"/>
      <c r="CWA987" s="80"/>
      <c r="CWB987" s="80"/>
      <c r="CWC987" s="80"/>
      <c r="CWD987" s="80"/>
      <c r="CWE987" s="80"/>
      <c r="CWF987" s="80"/>
      <c r="CWG987" s="80"/>
      <c r="CWH987" s="80"/>
      <c r="CWI987" s="80"/>
      <c r="CWJ987" s="80"/>
      <c r="CWK987" s="80"/>
      <c r="CWL987" s="80"/>
      <c r="CWM987" s="80"/>
      <c r="CWN987" s="80"/>
      <c r="CWO987" s="80"/>
      <c r="CWP987" s="80"/>
      <c r="CWQ987" s="80"/>
      <c r="CWR987" s="80"/>
      <c r="CWS987" s="80"/>
      <c r="CWT987" s="80"/>
      <c r="CWU987" s="80"/>
      <c r="CWV987" s="80"/>
      <c r="CWW987" s="80"/>
      <c r="CWX987" s="80"/>
      <c r="CWY987" s="80"/>
      <c r="CWZ987" s="80"/>
      <c r="CXA987" s="80"/>
      <c r="CXB987" s="80"/>
      <c r="CXC987" s="80"/>
      <c r="CXD987" s="80"/>
      <c r="CXE987" s="80"/>
      <c r="CXF987" s="80"/>
      <c r="CXG987" s="80"/>
      <c r="CXH987" s="80"/>
      <c r="CXI987" s="80"/>
      <c r="CXJ987" s="80"/>
      <c r="CXK987" s="80"/>
      <c r="CXL987" s="80"/>
      <c r="CXM987" s="80"/>
      <c r="CXN987" s="80"/>
      <c r="CXO987" s="80"/>
      <c r="CXP987" s="80"/>
      <c r="CXQ987" s="80"/>
      <c r="CXR987" s="80"/>
      <c r="CXS987" s="80"/>
      <c r="CXT987" s="80"/>
      <c r="CXU987" s="80"/>
      <c r="CXV987" s="80"/>
      <c r="CXW987" s="80"/>
      <c r="CXX987" s="80"/>
      <c r="CXY987" s="80"/>
      <c r="CXZ987" s="80"/>
      <c r="CYA987" s="80"/>
      <c r="CYB987" s="80"/>
      <c r="CYC987" s="80"/>
      <c r="CYD987" s="80"/>
      <c r="CYE987" s="80"/>
      <c r="CYF987" s="80"/>
      <c r="CYG987" s="80"/>
      <c r="CYH987" s="80"/>
      <c r="CYI987" s="80"/>
      <c r="CYJ987" s="80"/>
      <c r="CYK987" s="80"/>
      <c r="CYL987" s="80"/>
      <c r="CYM987" s="80"/>
      <c r="CYN987" s="80"/>
      <c r="CYO987" s="80"/>
      <c r="CYP987" s="80"/>
      <c r="CYQ987" s="80"/>
      <c r="CYR987" s="80"/>
      <c r="CYS987" s="80"/>
      <c r="CYT987" s="80"/>
      <c r="CYU987" s="80"/>
      <c r="CYV987" s="80"/>
      <c r="CYW987" s="80"/>
      <c r="CYX987" s="80"/>
      <c r="CYY987" s="80"/>
      <c r="CYZ987" s="80"/>
      <c r="CZA987" s="80"/>
      <c r="CZB987" s="80"/>
      <c r="CZC987" s="80"/>
      <c r="CZD987" s="80"/>
      <c r="CZE987" s="80"/>
      <c r="CZF987" s="80"/>
      <c r="CZG987" s="80"/>
      <c r="CZH987" s="80"/>
      <c r="CZI987" s="80"/>
      <c r="CZJ987" s="80"/>
      <c r="CZK987" s="80"/>
      <c r="CZL987" s="80"/>
      <c r="CZM987" s="80"/>
      <c r="CZN987" s="80"/>
      <c r="CZO987" s="80"/>
      <c r="CZP987" s="80"/>
      <c r="CZQ987" s="80"/>
      <c r="CZR987" s="80"/>
      <c r="CZS987" s="80"/>
      <c r="CZT987" s="80"/>
      <c r="CZU987" s="80"/>
      <c r="CZV987" s="80"/>
      <c r="CZW987" s="80"/>
      <c r="CZX987" s="80"/>
      <c r="CZY987" s="80"/>
      <c r="CZZ987" s="80"/>
      <c r="DAA987" s="80"/>
      <c r="DAB987" s="80"/>
      <c r="DAC987" s="80"/>
      <c r="DAD987" s="80"/>
      <c r="DAE987" s="80"/>
      <c r="DAF987" s="80"/>
      <c r="DAG987" s="80"/>
      <c r="DAH987" s="80"/>
      <c r="DAI987" s="80"/>
      <c r="DAJ987" s="80"/>
      <c r="DAK987" s="80"/>
      <c r="DAL987" s="80"/>
      <c r="DAM987" s="80"/>
      <c r="DAN987" s="80"/>
      <c r="DAO987" s="80"/>
      <c r="DAP987" s="80"/>
      <c r="DAQ987" s="80"/>
      <c r="DAR987" s="80"/>
      <c r="DAS987" s="80"/>
      <c r="DAT987" s="80"/>
      <c r="DAU987" s="80"/>
      <c r="DAV987" s="80"/>
      <c r="DAW987" s="80"/>
      <c r="DAX987" s="80"/>
      <c r="DAY987" s="80"/>
      <c r="DAZ987" s="80"/>
      <c r="DBA987" s="80"/>
      <c r="DBB987" s="80"/>
      <c r="DBC987" s="80"/>
      <c r="DBD987" s="80"/>
      <c r="DBE987" s="80"/>
      <c r="DBF987" s="80"/>
      <c r="DBG987" s="80"/>
      <c r="DBH987" s="80"/>
      <c r="DBI987" s="80"/>
      <c r="DBJ987" s="80"/>
      <c r="DBK987" s="80"/>
      <c r="DBL987" s="80"/>
      <c r="DBM987" s="80"/>
      <c r="DBN987" s="80"/>
      <c r="DBO987" s="80"/>
      <c r="DBP987" s="80"/>
      <c r="DBQ987" s="80"/>
      <c r="DBR987" s="80"/>
      <c r="DBS987" s="80"/>
      <c r="DBT987" s="80"/>
      <c r="DBU987" s="80"/>
      <c r="DBV987" s="80"/>
      <c r="DBW987" s="80"/>
      <c r="DBX987" s="80"/>
      <c r="DBY987" s="80"/>
      <c r="DBZ987" s="80"/>
      <c r="DCA987" s="80"/>
      <c r="DCB987" s="80"/>
      <c r="DCC987" s="80"/>
      <c r="DCD987" s="80"/>
      <c r="DCE987" s="80"/>
      <c r="DCF987" s="80"/>
      <c r="DCG987" s="80"/>
      <c r="DCH987" s="80"/>
      <c r="DCI987" s="80"/>
      <c r="DCJ987" s="80"/>
      <c r="DCK987" s="80"/>
      <c r="DCL987" s="80"/>
      <c r="DCM987" s="80"/>
      <c r="DCN987" s="80"/>
      <c r="DCO987" s="80"/>
      <c r="DCP987" s="80"/>
      <c r="DCQ987" s="80"/>
      <c r="DCR987" s="80"/>
      <c r="DCS987" s="80"/>
      <c r="DCT987" s="80"/>
      <c r="DCU987" s="80"/>
      <c r="DCV987" s="80"/>
      <c r="DCW987" s="80"/>
      <c r="DCX987" s="80"/>
      <c r="DCY987" s="80"/>
      <c r="DCZ987" s="80"/>
      <c r="DDA987" s="80"/>
      <c r="DDB987" s="80"/>
      <c r="DDC987" s="80"/>
      <c r="DDD987" s="80"/>
      <c r="DDE987" s="80"/>
      <c r="DDF987" s="80"/>
      <c r="DDG987" s="80"/>
      <c r="DDH987" s="80"/>
      <c r="DDI987" s="80"/>
      <c r="DDJ987" s="80"/>
      <c r="DDK987" s="80"/>
      <c r="DDL987" s="80"/>
      <c r="DDM987" s="80"/>
      <c r="DDN987" s="80"/>
      <c r="DDO987" s="80"/>
      <c r="DDP987" s="80"/>
      <c r="DDQ987" s="80"/>
      <c r="DDR987" s="80"/>
      <c r="DDS987" s="80"/>
      <c r="DDT987" s="80"/>
      <c r="DDU987" s="80"/>
      <c r="DDV987" s="80"/>
      <c r="DDW987" s="80"/>
      <c r="DDX987" s="80"/>
      <c r="DDY987" s="80"/>
      <c r="DDZ987" s="80"/>
      <c r="DEA987" s="80"/>
      <c r="DEB987" s="80"/>
      <c r="DEC987" s="80"/>
      <c r="DED987" s="80"/>
      <c r="DEE987" s="80"/>
      <c r="DEF987" s="80"/>
      <c r="DEG987" s="80"/>
      <c r="DEH987" s="80"/>
      <c r="DEI987" s="80"/>
      <c r="DEJ987" s="80"/>
      <c r="DEK987" s="80"/>
      <c r="DEL987" s="80"/>
      <c r="DEM987" s="80"/>
      <c r="DEN987" s="80"/>
      <c r="DEO987" s="80"/>
      <c r="DEP987" s="80"/>
      <c r="DEQ987" s="80"/>
      <c r="DER987" s="80"/>
      <c r="DES987" s="80"/>
      <c r="DET987" s="80"/>
      <c r="DEU987" s="80"/>
      <c r="DEV987" s="80"/>
      <c r="DEW987" s="80"/>
      <c r="DEX987" s="80"/>
      <c r="DEY987" s="80"/>
      <c r="DEZ987" s="80"/>
      <c r="DFA987" s="80"/>
      <c r="DFB987" s="80"/>
      <c r="DFC987" s="80"/>
      <c r="DFD987" s="80"/>
      <c r="DFE987" s="80"/>
      <c r="DFF987" s="80"/>
      <c r="DFG987" s="80"/>
      <c r="DFH987" s="80"/>
      <c r="DFI987" s="80"/>
      <c r="DFJ987" s="80"/>
      <c r="DFK987" s="80"/>
      <c r="DFL987" s="80"/>
      <c r="DFM987" s="80"/>
      <c r="DFN987" s="80"/>
      <c r="DFO987" s="80"/>
      <c r="DFP987" s="80"/>
      <c r="DFQ987" s="80"/>
      <c r="DFR987" s="80"/>
      <c r="DFS987" s="80"/>
      <c r="DFT987" s="80"/>
      <c r="DFU987" s="80"/>
      <c r="DFV987" s="80"/>
      <c r="DFW987" s="80"/>
      <c r="DFX987" s="80"/>
      <c r="DFY987" s="80"/>
      <c r="DFZ987" s="80"/>
      <c r="DGA987" s="80"/>
      <c r="DGB987" s="80"/>
      <c r="DGC987" s="80"/>
      <c r="DGD987" s="80"/>
      <c r="DGE987" s="80"/>
      <c r="DGF987" s="80"/>
      <c r="DGG987" s="80"/>
      <c r="DGH987" s="80"/>
      <c r="DGI987" s="80"/>
      <c r="DGJ987" s="80"/>
      <c r="DGK987" s="80"/>
      <c r="DGL987" s="80"/>
      <c r="DGM987" s="80"/>
      <c r="DGN987" s="80"/>
      <c r="DGO987" s="80"/>
      <c r="DGP987" s="80"/>
      <c r="DGQ987" s="80"/>
      <c r="DGR987" s="80"/>
      <c r="DGS987" s="80"/>
      <c r="DGT987" s="80"/>
      <c r="DGU987" s="80"/>
      <c r="DGV987" s="80"/>
      <c r="DGW987" s="80"/>
      <c r="DGX987" s="80"/>
      <c r="DGY987" s="80"/>
      <c r="DGZ987" s="80"/>
      <c r="DHA987" s="80"/>
      <c r="DHB987" s="80"/>
      <c r="DHC987" s="80"/>
      <c r="DHD987" s="80"/>
      <c r="DHE987" s="80"/>
      <c r="DHF987" s="80"/>
      <c r="DHG987" s="80"/>
      <c r="DHH987" s="80"/>
      <c r="DHI987" s="80"/>
      <c r="DHJ987" s="80"/>
      <c r="DHK987" s="80"/>
      <c r="DHL987" s="80"/>
      <c r="DHM987" s="80"/>
      <c r="DHN987" s="80"/>
      <c r="DHO987" s="80"/>
      <c r="DHP987" s="80"/>
      <c r="DHQ987" s="80"/>
      <c r="DHR987" s="80"/>
      <c r="DHS987" s="80"/>
      <c r="DHT987" s="80"/>
      <c r="DHU987" s="80"/>
      <c r="DHV987" s="80"/>
      <c r="DHW987" s="80"/>
      <c r="DHX987" s="80"/>
      <c r="DHY987" s="80"/>
      <c r="DHZ987" s="80"/>
      <c r="DIA987" s="80"/>
      <c r="DIB987" s="80"/>
      <c r="DIC987" s="80"/>
      <c r="DID987" s="80"/>
      <c r="DIE987" s="80"/>
      <c r="DIF987" s="80"/>
      <c r="DIG987" s="80"/>
      <c r="DIH987" s="80"/>
      <c r="DII987" s="80"/>
      <c r="DIJ987" s="80"/>
      <c r="DIK987" s="80"/>
      <c r="DIL987" s="80"/>
      <c r="DIM987" s="80"/>
      <c r="DIN987" s="80"/>
      <c r="DIO987" s="80"/>
      <c r="DIP987" s="80"/>
      <c r="DIQ987" s="80"/>
      <c r="DIR987" s="80"/>
      <c r="DIS987" s="80"/>
      <c r="DIT987" s="80"/>
      <c r="DIU987" s="80"/>
      <c r="DIV987" s="80"/>
      <c r="DIW987" s="80"/>
      <c r="DIX987" s="80"/>
      <c r="DIY987" s="80"/>
      <c r="DIZ987" s="80"/>
      <c r="DJA987" s="80"/>
      <c r="DJB987" s="80"/>
      <c r="DJC987" s="80"/>
      <c r="DJD987" s="80"/>
      <c r="DJE987" s="80"/>
      <c r="DJF987" s="80"/>
      <c r="DJG987" s="80"/>
      <c r="DJH987" s="80"/>
      <c r="DJI987" s="80"/>
      <c r="DJJ987" s="80"/>
      <c r="DJK987" s="80"/>
      <c r="DJL987" s="80"/>
      <c r="DJM987" s="80"/>
      <c r="DJN987" s="80"/>
      <c r="DJO987" s="80"/>
      <c r="DJP987" s="80"/>
      <c r="DJQ987" s="80"/>
      <c r="DJR987" s="80"/>
      <c r="DJS987" s="80"/>
      <c r="DJT987" s="80"/>
      <c r="DJU987" s="80"/>
      <c r="DJV987" s="80"/>
      <c r="DJW987" s="80"/>
      <c r="DJX987" s="80"/>
      <c r="DJY987" s="80"/>
      <c r="DJZ987" s="80"/>
      <c r="DKA987" s="80"/>
      <c r="DKB987" s="80"/>
      <c r="DKC987" s="80"/>
      <c r="DKD987" s="80"/>
      <c r="DKE987" s="80"/>
      <c r="DKF987" s="80"/>
      <c r="DKG987" s="80"/>
      <c r="DKH987" s="80"/>
      <c r="DKI987" s="80"/>
      <c r="DKJ987" s="80"/>
      <c r="DKK987" s="80"/>
      <c r="DKL987" s="80"/>
      <c r="DKM987" s="80"/>
      <c r="DKN987" s="80"/>
      <c r="DKO987" s="80"/>
      <c r="DKP987" s="80"/>
      <c r="DKQ987" s="80"/>
      <c r="DKR987" s="80"/>
      <c r="DKS987" s="80"/>
      <c r="DKT987" s="80"/>
      <c r="DKU987" s="80"/>
      <c r="DKV987" s="80"/>
      <c r="DKW987" s="80"/>
      <c r="DKX987" s="80"/>
      <c r="DKY987" s="80"/>
      <c r="DKZ987" s="80"/>
      <c r="DLA987" s="80"/>
      <c r="DLB987" s="80"/>
      <c r="DLC987" s="80"/>
      <c r="DLD987" s="80"/>
      <c r="DLE987" s="80"/>
      <c r="DLF987" s="80"/>
      <c r="DLG987" s="80"/>
      <c r="DLH987" s="80"/>
      <c r="DLI987" s="80"/>
      <c r="DLJ987" s="80"/>
      <c r="DLK987" s="80"/>
      <c r="DLL987" s="80"/>
      <c r="DLM987" s="80"/>
      <c r="DLN987" s="80"/>
      <c r="DLO987" s="80"/>
      <c r="DLP987" s="80"/>
      <c r="DLQ987" s="80"/>
      <c r="DLR987" s="80"/>
      <c r="DLS987" s="80"/>
      <c r="DLT987" s="80"/>
      <c r="DLU987" s="80"/>
      <c r="DLV987" s="80"/>
      <c r="DLW987" s="80"/>
      <c r="DLX987" s="80"/>
      <c r="DLY987" s="80"/>
      <c r="DLZ987" s="80"/>
      <c r="DMA987" s="80"/>
      <c r="DMB987" s="80"/>
      <c r="DMC987" s="80"/>
      <c r="DMD987" s="80"/>
      <c r="DME987" s="80"/>
      <c r="DMF987" s="80"/>
      <c r="DMG987" s="80"/>
      <c r="DMH987" s="80"/>
      <c r="DMI987" s="80"/>
      <c r="DMJ987" s="80"/>
      <c r="DMK987" s="80"/>
      <c r="DML987" s="80"/>
      <c r="DMM987" s="80"/>
      <c r="DMN987" s="80"/>
      <c r="DMO987" s="80"/>
      <c r="DMP987" s="80"/>
      <c r="DMQ987" s="80"/>
      <c r="DMR987" s="80"/>
      <c r="DMS987" s="80"/>
      <c r="DMT987" s="80"/>
      <c r="DMU987" s="80"/>
      <c r="DMV987" s="80"/>
      <c r="DMW987" s="80"/>
      <c r="DMX987" s="80"/>
      <c r="DMY987" s="80"/>
      <c r="DMZ987" s="80"/>
      <c r="DNA987" s="80"/>
      <c r="DNB987" s="80"/>
      <c r="DNC987" s="80"/>
      <c r="DND987" s="80"/>
      <c r="DNE987" s="80"/>
      <c r="DNF987" s="80"/>
      <c r="DNG987" s="80"/>
      <c r="DNH987" s="80"/>
      <c r="DNI987" s="80"/>
      <c r="DNJ987" s="80"/>
      <c r="DNK987" s="80"/>
      <c r="DNL987" s="80"/>
      <c r="DNM987" s="80"/>
      <c r="DNN987" s="80"/>
      <c r="DNO987" s="80"/>
      <c r="DNP987" s="80"/>
      <c r="DNQ987" s="80"/>
      <c r="DNR987" s="80"/>
      <c r="DNS987" s="80"/>
      <c r="DNT987" s="80"/>
      <c r="DNU987" s="80"/>
      <c r="DNV987" s="80"/>
      <c r="DNW987" s="80"/>
      <c r="DNX987" s="80"/>
      <c r="DNY987" s="80"/>
      <c r="DNZ987" s="80"/>
      <c r="DOA987" s="80"/>
      <c r="DOB987" s="80"/>
      <c r="DOC987" s="80"/>
      <c r="DOD987" s="80"/>
      <c r="DOE987" s="80"/>
      <c r="DOF987" s="80"/>
      <c r="DOG987" s="80"/>
      <c r="DOH987" s="80"/>
      <c r="DOI987" s="80"/>
      <c r="DOJ987" s="80"/>
      <c r="DOK987" s="80"/>
      <c r="DOL987" s="80"/>
      <c r="DOM987" s="80"/>
      <c r="DON987" s="80"/>
      <c r="DOO987" s="80"/>
      <c r="DOP987" s="80"/>
      <c r="DOQ987" s="80"/>
      <c r="DOR987" s="80"/>
      <c r="DOS987" s="80"/>
      <c r="DOT987" s="80"/>
      <c r="DOU987" s="80"/>
      <c r="DOV987" s="80"/>
      <c r="DOW987" s="80"/>
      <c r="DOX987" s="80"/>
      <c r="DOY987" s="80"/>
      <c r="DOZ987" s="80"/>
      <c r="DPA987" s="80"/>
      <c r="DPB987" s="80"/>
      <c r="DPC987" s="80"/>
      <c r="DPD987" s="80"/>
      <c r="DPE987" s="80"/>
      <c r="DPF987" s="80"/>
      <c r="DPG987" s="80"/>
      <c r="DPH987" s="80"/>
      <c r="DPI987" s="80"/>
      <c r="DPJ987" s="80"/>
      <c r="DPK987" s="80"/>
      <c r="DPL987" s="80"/>
      <c r="DPM987" s="80"/>
      <c r="DPN987" s="80"/>
      <c r="DPO987" s="80"/>
      <c r="DPP987" s="80"/>
      <c r="DPQ987" s="80"/>
      <c r="DPR987" s="80"/>
      <c r="DPS987" s="80"/>
      <c r="DPT987" s="80"/>
      <c r="DPU987" s="80"/>
      <c r="DPV987" s="80"/>
      <c r="DPW987" s="80"/>
      <c r="DPX987" s="80"/>
      <c r="DPY987" s="80"/>
      <c r="DPZ987" s="80"/>
      <c r="DQA987" s="80"/>
      <c r="DQB987" s="80"/>
      <c r="DQC987" s="80"/>
      <c r="DQD987" s="80"/>
      <c r="DQE987" s="80"/>
      <c r="DQF987" s="80"/>
      <c r="DQG987" s="80"/>
      <c r="DQH987" s="80"/>
      <c r="DQI987" s="80"/>
      <c r="DQJ987" s="80"/>
      <c r="DQK987" s="80"/>
      <c r="DQL987" s="80"/>
      <c r="DQM987" s="80"/>
      <c r="DQN987" s="80"/>
      <c r="DQO987" s="80"/>
      <c r="DQP987" s="80"/>
      <c r="DQQ987" s="80"/>
      <c r="DQR987" s="80"/>
      <c r="DQS987" s="80"/>
      <c r="DQT987" s="80"/>
      <c r="DQU987" s="80"/>
      <c r="DQV987" s="80"/>
      <c r="DQW987" s="80"/>
      <c r="DQX987" s="80"/>
      <c r="DQY987" s="80"/>
      <c r="DQZ987" s="80"/>
      <c r="DRA987" s="80"/>
      <c r="DRB987" s="80"/>
      <c r="DRC987" s="80"/>
      <c r="DRD987" s="80"/>
      <c r="DRE987" s="80"/>
      <c r="DRF987" s="80"/>
      <c r="DRG987" s="80"/>
      <c r="DRH987" s="80"/>
      <c r="DRI987" s="80"/>
      <c r="DRJ987" s="80"/>
      <c r="DRK987" s="80"/>
      <c r="DRL987" s="80"/>
      <c r="DRM987" s="80"/>
      <c r="DRN987" s="80"/>
      <c r="DRO987" s="80"/>
      <c r="DRP987" s="80"/>
      <c r="DRQ987" s="80"/>
      <c r="DRR987" s="80"/>
      <c r="DRS987" s="80"/>
      <c r="DRT987" s="80"/>
      <c r="DRU987" s="80"/>
      <c r="DRV987" s="80"/>
      <c r="DRW987" s="80"/>
      <c r="DRX987" s="80"/>
      <c r="DRY987" s="80"/>
      <c r="DRZ987" s="80"/>
      <c r="DSA987" s="80"/>
      <c r="DSB987" s="80"/>
      <c r="DSC987" s="80"/>
      <c r="DSD987" s="80"/>
      <c r="DSE987" s="80"/>
      <c r="DSF987" s="80"/>
      <c r="DSG987" s="80"/>
      <c r="DSH987" s="80"/>
      <c r="DSI987" s="80"/>
      <c r="DSJ987" s="80"/>
      <c r="DSK987" s="80"/>
      <c r="DSL987" s="80"/>
      <c r="DSM987" s="80"/>
      <c r="DSN987" s="80"/>
      <c r="DSO987" s="80"/>
      <c r="DSP987" s="80"/>
      <c r="DSQ987" s="80"/>
      <c r="DSR987" s="80"/>
      <c r="DSS987" s="80"/>
      <c r="DST987" s="80"/>
      <c r="DSU987" s="80"/>
      <c r="DSV987" s="80"/>
      <c r="DSW987" s="80"/>
      <c r="DSX987" s="80"/>
      <c r="DSY987" s="80"/>
      <c r="DSZ987" s="80"/>
      <c r="DTA987" s="80"/>
      <c r="DTB987" s="80"/>
      <c r="DTC987" s="80"/>
      <c r="DTD987" s="80"/>
      <c r="DTE987" s="80"/>
      <c r="DTF987" s="80"/>
      <c r="DTG987" s="80"/>
      <c r="DTH987" s="80"/>
      <c r="DTI987" s="80"/>
      <c r="DTJ987" s="80"/>
      <c r="DTK987" s="80"/>
      <c r="DTL987" s="80"/>
      <c r="DTM987" s="80"/>
      <c r="DTN987" s="80"/>
      <c r="DTO987" s="80"/>
      <c r="DTP987" s="80"/>
      <c r="DTQ987" s="80"/>
      <c r="DTR987" s="80"/>
      <c r="DTS987" s="80"/>
      <c r="DTT987" s="80"/>
      <c r="DTU987" s="80"/>
      <c r="DTV987" s="80"/>
      <c r="DTW987" s="80"/>
      <c r="DTX987" s="80"/>
      <c r="DTY987" s="80"/>
      <c r="DTZ987" s="80"/>
      <c r="DUA987" s="80"/>
      <c r="DUB987" s="80"/>
      <c r="DUC987" s="80"/>
      <c r="DUD987" s="80"/>
      <c r="DUE987" s="80"/>
      <c r="DUF987" s="80"/>
      <c r="DUG987" s="80"/>
      <c r="DUH987" s="80"/>
      <c r="DUI987" s="80"/>
      <c r="DUJ987" s="80"/>
      <c r="DUK987" s="80"/>
      <c r="DUL987" s="80"/>
      <c r="DUM987" s="80"/>
      <c r="DUN987" s="80"/>
      <c r="DUO987" s="80"/>
      <c r="DUP987" s="80"/>
      <c r="DUQ987" s="80"/>
      <c r="DUR987" s="80"/>
      <c r="DUS987" s="80"/>
      <c r="DUT987" s="80"/>
      <c r="DUU987" s="80"/>
      <c r="DUV987" s="80"/>
      <c r="DUW987" s="80"/>
      <c r="DUX987" s="80"/>
      <c r="DUY987" s="80"/>
      <c r="DUZ987" s="80"/>
      <c r="DVA987" s="80"/>
      <c r="DVB987" s="80"/>
      <c r="DVC987" s="80"/>
      <c r="DVD987" s="80"/>
      <c r="DVE987" s="80"/>
      <c r="DVF987" s="80"/>
      <c r="DVG987" s="80"/>
      <c r="DVH987" s="80"/>
      <c r="DVI987" s="80"/>
      <c r="DVJ987" s="80"/>
      <c r="DVK987" s="80"/>
      <c r="DVL987" s="80"/>
      <c r="DVM987" s="80"/>
      <c r="DVN987" s="80"/>
      <c r="DVO987" s="80"/>
      <c r="DVP987" s="80"/>
      <c r="DVQ987" s="80"/>
      <c r="DVR987" s="80"/>
      <c r="DVS987" s="80"/>
      <c r="DVT987" s="80"/>
      <c r="DVU987" s="80"/>
      <c r="DVV987" s="80"/>
      <c r="DVW987" s="80"/>
      <c r="DVX987" s="80"/>
      <c r="DVY987" s="80"/>
      <c r="DVZ987" s="80"/>
      <c r="DWA987" s="80"/>
      <c r="DWB987" s="80"/>
      <c r="DWC987" s="80"/>
      <c r="DWD987" s="80"/>
      <c r="DWE987" s="80"/>
      <c r="DWF987" s="80"/>
      <c r="DWG987" s="80"/>
      <c r="DWH987" s="80"/>
      <c r="DWI987" s="80"/>
      <c r="DWJ987" s="80"/>
      <c r="DWK987" s="80"/>
      <c r="DWL987" s="80"/>
      <c r="DWM987" s="80"/>
      <c r="DWN987" s="80"/>
      <c r="DWO987" s="80"/>
      <c r="DWP987" s="80"/>
      <c r="DWQ987" s="80"/>
      <c r="DWR987" s="80"/>
      <c r="DWS987" s="80"/>
      <c r="DWT987" s="80"/>
      <c r="DWU987" s="80"/>
      <c r="DWV987" s="80"/>
      <c r="DWW987" s="80"/>
      <c r="DWX987" s="80"/>
      <c r="DWY987" s="80"/>
      <c r="DWZ987" s="80"/>
      <c r="DXA987" s="80"/>
      <c r="DXB987" s="80"/>
      <c r="DXC987" s="80"/>
      <c r="DXD987" s="80"/>
      <c r="DXE987" s="80"/>
      <c r="DXF987" s="80"/>
      <c r="DXG987" s="80"/>
      <c r="DXH987" s="80"/>
      <c r="DXI987" s="80"/>
      <c r="DXJ987" s="80"/>
      <c r="DXK987" s="80"/>
      <c r="DXL987" s="80"/>
      <c r="DXM987" s="80"/>
      <c r="DXN987" s="80"/>
      <c r="DXO987" s="80"/>
      <c r="DXP987" s="80"/>
      <c r="DXQ987" s="80"/>
      <c r="DXR987" s="80"/>
      <c r="DXS987" s="80"/>
      <c r="DXT987" s="80"/>
      <c r="DXU987" s="80"/>
      <c r="DXV987" s="80"/>
      <c r="DXW987" s="80"/>
      <c r="DXX987" s="80"/>
      <c r="DXY987" s="80"/>
      <c r="DXZ987" s="80"/>
      <c r="DYA987" s="80"/>
      <c r="DYB987" s="80"/>
      <c r="DYC987" s="80"/>
      <c r="DYD987" s="80"/>
      <c r="DYE987" s="80"/>
      <c r="DYF987" s="80"/>
      <c r="DYG987" s="80"/>
      <c r="DYH987" s="80"/>
      <c r="DYI987" s="80"/>
      <c r="DYJ987" s="80"/>
      <c r="DYK987" s="80"/>
      <c r="DYL987" s="80"/>
      <c r="DYM987" s="80"/>
      <c r="DYN987" s="80"/>
      <c r="DYO987" s="80"/>
      <c r="DYP987" s="80"/>
      <c r="DYQ987" s="80"/>
      <c r="DYR987" s="80"/>
      <c r="DYS987" s="80"/>
      <c r="DYT987" s="80"/>
      <c r="DYU987" s="80"/>
      <c r="DYV987" s="80"/>
      <c r="DYW987" s="80"/>
      <c r="DYX987" s="80"/>
      <c r="DYY987" s="80"/>
      <c r="DYZ987" s="80"/>
      <c r="DZA987" s="80"/>
      <c r="DZB987" s="80"/>
      <c r="DZC987" s="80"/>
      <c r="DZD987" s="80"/>
      <c r="DZE987" s="80"/>
      <c r="DZF987" s="80"/>
      <c r="DZG987" s="80"/>
      <c r="DZH987" s="80"/>
      <c r="DZI987" s="80"/>
      <c r="DZJ987" s="80"/>
      <c r="DZK987" s="80"/>
      <c r="DZL987" s="80"/>
      <c r="DZM987" s="80"/>
      <c r="DZN987" s="80"/>
      <c r="DZO987" s="80"/>
      <c r="DZP987" s="80"/>
      <c r="DZQ987" s="80"/>
      <c r="DZR987" s="80"/>
      <c r="DZS987" s="80"/>
      <c r="DZT987" s="80"/>
      <c r="DZU987" s="80"/>
      <c r="DZV987" s="80"/>
      <c r="DZW987" s="80"/>
      <c r="DZX987" s="80"/>
      <c r="DZY987" s="80"/>
      <c r="DZZ987" s="80"/>
      <c r="EAA987" s="80"/>
      <c r="EAB987" s="80"/>
      <c r="EAC987" s="80"/>
      <c r="EAD987" s="80"/>
      <c r="EAE987" s="80"/>
      <c r="EAF987" s="80"/>
      <c r="EAG987" s="80"/>
      <c r="EAH987" s="80"/>
      <c r="EAI987" s="80"/>
      <c r="EAJ987" s="80"/>
      <c r="EAK987" s="80"/>
      <c r="EAL987" s="80"/>
      <c r="EAM987" s="80"/>
      <c r="EAN987" s="80"/>
      <c r="EAO987" s="80"/>
      <c r="EAP987" s="80"/>
      <c r="EAQ987" s="80"/>
      <c r="EAR987" s="80"/>
      <c r="EAS987" s="80"/>
      <c r="EAT987" s="80"/>
      <c r="EAU987" s="80"/>
      <c r="EAV987" s="80"/>
      <c r="EAW987" s="80"/>
      <c r="EAX987" s="80"/>
      <c r="EAY987" s="80"/>
      <c r="EAZ987" s="80"/>
      <c r="EBA987" s="80"/>
      <c r="EBB987" s="80"/>
      <c r="EBC987" s="80"/>
      <c r="EBD987" s="80"/>
      <c r="EBE987" s="80"/>
      <c r="EBF987" s="80"/>
      <c r="EBG987" s="80"/>
      <c r="EBH987" s="80"/>
      <c r="EBI987" s="80"/>
      <c r="EBJ987" s="80"/>
      <c r="EBK987" s="80"/>
      <c r="EBL987" s="80"/>
      <c r="EBM987" s="80"/>
      <c r="EBN987" s="80"/>
      <c r="EBO987" s="80"/>
      <c r="EBP987" s="80"/>
      <c r="EBQ987" s="80"/>
      <c r="EBR987" s="80"/>
      <c r="EBS987" s="80"/>
      <c r="EBT987" s="80"/>
      <c r="EBU987" s="80"/>
      <c r="EBV987" s="80"/>
      <c r="EBW987" s="80"/>
      <c r="EBX987" s="80"/>
      <c r="EBY987" s="80"/>
      <c r="EBZ987" s="80"/>
      <c r="ECA987" s="80"/>
      <c r="ECB987" s="80"/>
      <c r="ECC987" s="80"/>
      <c r="ECD987" s="80"/>
      <c r="ECE987" s="80"/>
      <c r="ECF987" s="80"/>
      <c r="ECG987" s="80"/>
      <c r="ECH987" s="80"/>
      <c r="ECI987" s="80"/>
      <c r="ECJ987" s="80"/>
      <c r="ECK987" s="80"/>
      <c r="ECL987" s="80"/>
      <c r="ECM987" s="80"/>
      <c r="ECN987" s="80"/>
      <c r="ECO987" s="80"/>
      <c r="ECP987" s="80"/>
      <c r="ECQ987" s="80"/>
      <c r="ECR987" s="80"/>
      <c r="ECS987" s="80"/>
      <c r="ECT987" s="80"/>
      <c r="ECU987" s="80"/>
      <c r="ECV987" s="80"/>
      <c r="ECW987" s="80"/>
      <c r="ECX987" s="80"/>
      <c r="ECY987" s="80"/>
      <c r="ECZ987" s="80"/>
      <c r="EDA987" s="80"/>
      <c r="EDB987" s="80"/>
      <c r="EDC987" s="80"/>
      <c r="EDD987" s="80"/>
      <c r="EDE987" s="80"/>
      <c r="EDF987" s="80"/>
      <c r="EDG987" s="80"/>
      <c r="EDH987" s="80"/>
      <c r="EDI987" s="80"/>
      <c r="EDJ987" s="80"/>
      <c r="EDK987" s="80"/>
      <c r="EDL987" s="80"/>
      <c r="EDM987" s="80"/>
      <c r="EDN987" s="80"/>
      <c r="EDO987" s="80"/>
      <c r="EDP987" s="80"/>
      <c r="EDQ987" s="80"/>
      <c r="EDR987" s="80"/>
      <c r="EDS987" s="80"/>
      <c r="EDT987" s="80"/>
      <c r="EDU987" s="80"/>
      <c r="EDV987" s="80"/>
      <c r="EDW987" s="80"/>
      <c r="EDX987" s="80"/>
      <c r="EDY987" s="80"/>
      <c r="EDZ987" s="80"/>
      <c r="EEA987" s="80"/>
      <c r="EEB987" s="80"/>
      <c r="EEC987" s="80"/>
      <c r="EED987" s="80"/>
      <c r="EEE987" s="80"/>
      <c r="EEF987" s="80"/>
      <c r="EEG987" s="80"/>
      <c r="EEH987" s="80"/>
      <c r="EEI987" s="80"/>
      <c r="EEJ987" s="80"/>
      <c r="EEK987" s="80"/>
      <c r="EEL987" s="80"/>
      <c r="EEM987" s="80"/>
      <c r="EEN987" s="80"/>
      <c r="EEO987" s="80"/>
      <c r="EEP987" s="80"/>
      <c r="EEQ987" s="80"/>
      <c r="EER987" s="80"/>
      <c r="EES987" s="80"/>
      <c r="EET987" s="80"/>
      <c r="EEU987" s="80"/>
      <c r="EEV987" s="80"/>
      <c r="EEW987" s="80"/>
      <c r="EEX987" s="80"/>
      <c r="EEY987" s="80"/>
      <c r="EEZ987" s="80"/>
      <c r="EFA987" s="80"/>
      <c r="EFB987" s="80"/>
      <c r="EFC987" s="80"/>
      <c r="EFD987" s="80"/>
      <c r="EFE987" s="80"/>
      <c r="EFF987" s="80"/>
      <c r="EFG987" s="80"/>
      <c r="EFH987" s="80"/>
      <c r="EFI987" s="80"/>
      <c r="EFJ987" s="80"/>
      <c r="EFK987" s="80"/>
      <c r="EFL987" s="80"/>
      <c r="EFM987" s="80"/>
      <c r="EFN987" s="80"/>
      <c r="EFO987" s="80"/>
      <c r="EFP987" s="80"/>
      <c r="EFQ987" s="80"/>
      <c r="EFR987" s="80"/>
      <c r="EFS987" s="80"/>
      <c r="EFT987" s="80"/>
      <c r="EFU987" s="80"/>
      <c r="EFV987" s="80"/>
      <c r="EFW987" s="80"/>
      <c r="EFX987" s="80"/>
      <c r="EFY987" s="80"/>
      <c r="EFZ987" s="80"/>
      <c r="EGA987" s="80"/>
      <c r="EGB987" s="80"/>
      <c r="EGC987" s="80"/>
      <c r="EGD987" s="80"/>
      <c r="EGE987" s="80"/>
      <c r="EGF987" s="80"/>
      <c r="EGG987" s="80"/>
      <c r="EGH987" s="80"/>
      <c r="EGI987" s="80"/>
      <c r="EGJ987" s="80"/>
      <c r="EGK987" s="80"/>
      <c r="EGL987" s="80"/>
      <c r="EGM987" s="80"/>
      <c r="EGN987" s="80"/>
      <c r="EGO987" s="80"/>
      <c r="EGP987" s="80"/>
      <c r="EGQ987" s="80"/>
      <c r="EGR987" s="80"/>
      <c r="EGS987" s="80"/>
      <c r="EGT987" s="80"/>
      <c r="EGU987" s="80"/>
      <c r="EGV987" s="80"/>
      <c r="EGW987" s="80"/>
      <c r="EGX987" s="80"/>
      <c r="EGY987" s="80"/>
      <c r="EGZ987" s="80"/>
      <c r="EHA987" s="80"/>
      <c r="EHB987" s="80"/>
      <c r="EHC987" s="80"/>
      <c r="EHD987" s="80"/>
      <c r="EHE987" s="80"/>
      <c r="EHF987" s="80"/>
      <c r="EHG987" s="80"/>
      <c r="EHH987" s="80"/>
      <c r="EHI987" s="80"/>
      <c r="EHJ987" s="80"/>
      <c r="EHK987" s="80"/>
      <c r="EHL987" s="80"/>
      <c r="EHM987" s="80"/>
      <c r="EHN987" s="80"/>
      <c r="EHO987" s="80"/>
      <c r="EHP987" s="80"/>
      <c r="EHQ987" s="80"/>
      <c r="EHR987" s="80"/>
      <c r="EHS987" s="80"/>
      <c r="EHT987" s="80"/>
      <c r="EHU987" s="80"/>
      <c r="EHV987" s="80"/>
      <c r="EHW987" s="80"/>
      <c r="EHX987" s="80"/>
      <c r="EHY987" s="80"/>
      <c r="EHZ987" s="80"/>
      <c r="EIA987" s="80"/>
      <c r="EIB987" s="80"/>
      <c r="EIC987" s="80"/>
      <c r="EID987" s="80"/>
      <c r="EIE987" s="80"/>
      <c r="EIF987" s="80"/>
      <c r="EIG987" s="80"/>
      <c r="EIH987" s="80"/>
      <c r="EII987" s="80"/>
      <c r="EIJ987" s="80"/>
      <c r="EIK987" s="80"/>
      <c r="EIL987" s="80"/>
      <c r="EIM987" s="80"/>
      <c r="EIN987" s="80"/>
      <c r="EIO987" s="80"/>
      <c r="EIP987" s="80"/>
      <c r="EIQ987" s="80"/>
      <c r="EIR987" s="80"/>
      <c r="EIS987" s="80"/>
      <c r="EIT987" s="80"/>
      <c r="EIU987" s="80"/>
      <c r="EIV987" s="80"/>
      <c r="EIW987" s="80"/>
      <c r="EIX987" s="80"/>
      <c r="EIY987" s="80"/>
      <c r="EIZ987" s="80"/>
      <c r="EJA987" s="80"/>
      <c r="EJB987" s="80"/>
      <c r="EJC987" s="80"/>
      <c r="EJD987" s="80"/>
      <c r="EJE987" s="80"/>
      <c r="EJF987" s="80"/>
      <c r="EJG987" s="80"/>
      <c r="EJH987" s="80"/>
      <c r="EJI987" s="80"/>
      <c r="EJJ987" s="80"/>
      <c r="EJK987" s="80"/>
      <c r="EJL987" s="80"/>
      <c r="EJM987" s="80"/>
      <c r="EJN987" s="80"/>
      <c r="EJO987" s="80"/>
      <c r="EJP987" s="80"/>
      <c r="EJQ987" s="80"/>
      <c r="EJR987" s="80"/>
      <c r="EJS987" s="80"/>
      <c r="EJT987" s="80"/>
      <c r="EJU987" s="80"/>
      <c r="EJV987" s="80"/>
      <c r="EJW987" s="80"/>
      <c r="EJX987" s="80"/>
      <c r="EJY987" s="80"/>
      <c r="EJZ987" s="80"/>
      <c r="EKA987" s="80"/>
      <c r="EKB987" s="80"/>
      <c r="EKC987" s="80"/>
      <c r="EKD987" s="80"/>
      <c r="EKE987" s="80"/>
      <c r="EKF987" s="80"/>
      <c r="EKG987" s="80"/>
      <c r="EKH987" s="80"/>
      <c r="EKI987" s="80"/>
      <c r="EKJ987" s="80"/>
      <c r="EKK987" s="80"/>
      <c r="EKL987" s="80"/>
      <c r="EKM987" s="80"/>
      <c r="EKN987" s="80"/>
      <c r="EKO987" s="80"/>
      <c r="EKP987" s="80"/>
      <c r="EKQ987" s="80"/>
      <c r="EKR987" s="80"/>
      <c r="EKS987" s="80"/>
      <c r="EKT987" s="80"/>
      <c r="EKU987" s="80"/>
      <c r="EKV987" s="80"/>
      <c r="EKW987" s="80"/>
      <c r="EKX987" s="80"/>
      <c r="EKY987" s="80"/>
      <c r="EKZ987" s="80"/>
      <c r="ELA987" s="80"/>
      <c r="ELB987" s="80"/>
      <c r="ELC987" s="80"/>
      <c r="ELD987" s="80"/>
      <c r="ELE987" s="80"/>
      <c r="ELF987" s="80"/>
      <c r="ELG987" s="80"/>
      <c r="ELH987" s="80"/>
      <c r="ELI987" s="80"/>
      <c r="ELJ987" s="80"/>
      <c r="ELK987" s="80"/>
      <c r="ELL987" s="80"/>
      <c r="ELM987" s="80"/>
      <c r="ELN987" s="80"/>
      <c r="ELO987" s="80"/>
      <c r="ELP987" s="80"/>
      <c r="ELQ987" s="80"/>
      <c r="ELR987" s="80"/>
      <c r="ELS987" s="80"/>
      <c r="ELT987" s="80"/>
      <c r="ELU987" s="80"/>
      <c r="ELV987" s="80"/>
      <c r="ELW987" s="80"/>
      <c r="ELX987" s="80"/>
      <c r="ELY987" s="80"/>
      <c r="ELZ987" s="80"/>
      <c r="EMA987" s="80"/>
      <c r="EMB987" s="80"/>
      <c r="EMC987" s="80"/>
      <c r="EMD987" s="80"/>
      <c r="EME987" s="80"/>
      <c r="EMF987" s="80"/>
      <c r="EMG987" s="80"/>
      <c r="EMH987" s="80"/>
      <c r="EMI987" s="80"/>
      <c r="EMJ987" s="80"/>
      <c r="EMK987" s="80"/>
      <c r="EML987" s="80"/>
      <c r="EMM987" s="80"/>
      <c r="EMN987" s="80"/>
      <c r="EMO987" s="80"/>
      <c r="EMP987" s="80"/>
      <c r="EMQ987" s="80"/>
      <c r="EMR987" s="80"/>
      <c r="EMS987" s="80"/>
      <c r="EMT987" s="80"/>
      <c r="EMU987" s="80"/>
      <c r="EMV987" s="80"/>
      <c r="EMW987" s="80"/>
      <c r="EMX987" s="80"/>
      <c r="EMY987" s="80"/>
      <c r="EMZ987" s="80"/>
      <c r="ENA987" s="80"/>
      <c r="ENB987" s="80"/>
      <c r="ENC987" s="80"/>
      <c r="END987" s="80"/>
      <c r="ENE987" s="80"/>
      <c r="ENF987" s="80"/>
      <c r="ENG987" s="80"/>
      <c r="ENH987" s="80"/>
      <c r="ENI987" s="80"/>
      <c r="ENJ987" s="80"/>
      <c r="ENK987" s="80"/>
      <c r="ENL987" s="80"/>
      <c r="ENM987" s="80"/>
      <c r="ENN987" s="80"/>
      <c r="ENO987" s="80"/>
      <c r="ENP987" s="80"/>
      <c r="ENQ987" s="80"/>
      <c r="ENR987" s="80"/>
      <c r="ENS987" s="80"/>
      <c r="ENT987" s="80"/>
      <c r="ENU987" s="80"/>
      <c r="ENV987" s="80"/>
      <c r="ENW987" s="80"/>
      <c r="ENX987" s="80"/>
      <c r="ENY987" s="80"/>
      <c r="ENZ987" s="80"/>
      <c r="EOA987" s="80"/>
      <c r="EOB987" s="80"/>
      <c r="EOC987" s="80"/>
      <c r="EOD987" s="80"/>
      <c r="EOE987" s="80"/>
      <c r="EOF987" s="80"/>
      <c r="EOG987" s="80"/>
      <c r="EOH987" s="80"/>
      <c r="EOI987" s="80"/>
      <c r="EOJ987" s="80"/>
      <c r="EOK987" s="80"/>
      <c r="EOL987" s="80"/>
      <c r="EOM987" s="80"/>
      <c r="EON987" s="80"/>
      <c r="EOO987" s="80"/>
      <c r="EOP987" s="80"/>
      <c r="EOQ987" s="80"/>
      <c r="EOR987" s="80"/>
      <c r="EOS987" s="80"/>
      <c r="EOT987" s="80"/>
      <c r="EOU987" s="80"/>
      <c r="EOV987" s="80"/>
      <c r="EOW987" s="80"/>
      <c r="EOX987" s="80"/>
      <c r="EOY987" s="80"/>
      <c r="EOZ987" s="80"/>
      <c r="EPA987" s="80"/>
      <c r="EPB987" s="80"/>
      <c r="EPC987" s="80"/>
      <c r="EPD987" s="80"/>
      <c r="EPE987" s="80"/>
      <c r="EPF987" s="80"/>
      <c r="EPG987" s="80"/>
      <c r="EPH987" s="80"/>
      <c r="EPI987" s="80"/>
      <c r="EPJ987" s="80"/>
      <c r="EPK987" s="80"/>
      <c r="EPL987" s="80"/>
      <c r="EPM987" s="80"/>
      <c r="EPN987" s="80"/>
      <c r="EPO987" s="80"/>
      <c r="EPP987" s="80"/>
      <c r="EPQ987" s="80"/>
      <c r="EPR987" s="80"/>
      <c r="EPS987" s="80"/>
      <c r="EPT987" s="80"/>
      <c r="EPU987" s="80"/>
      <c r="EPV987" s="80"/>
      <c r="EPW987" s="80"/>
      <c r="EPX987" s="80"/>
      <c r="EPY987" s="80"/>
      <c r="EPZ987" s="80"/>
      <c r="EQA987" s="80"/>
      <c r="EQB987" s="80"/>
      <c r="EQC987" s="80"/>
      <c r="EQD987" s="80"/>
      <c r="EQE987" s="80"/>
      <c r="EQF987" s="80"/>
      <c r="EQG987" s="80"/>
      <c r="EQH987" s="80"/>
      <c r="EQI987" s="80"/>
      <c r="EQJ987" s="80"/>
      <c r="EQK987" s="80"/>
      <c r="EQL987" s="80"/>
      <c r="EQM987" s="80"/>
      <c r="EQN987" s="80"/>
      <c r="EQO987" s="80"/>
      <c r="EQP987" s="80"/>
      <c r="EQQ987" s="80"/>
      <c r="EQR987" s="80"/>
      <c r="EQS987" s="80"/>
      <c r="EQT987" s="80"/>
      <c r="EQU987" s="80"/>
      <c r="EQV987" s="80"/>
      <c r="EQW987" s="80"/>
      <c r="EQX987" s="80"/>
      <c r="EQY987" s="80"/>
      <c r="EQZ987" s="80"/>
      <c r="ERA987" s="80"/>
      <c r="ERB987" s="80"/>
      <c r="ERC987" s="80"/>
      <c r="ERD987" s="80"/>
      <c r="ERE987" s="80"/>
      <c r="ERF987" s="80"/>
      <c r="ERG987" s="80"/>
      <c r="ERH987" s="80"/>
      <c r="ERI987" s="80"/>
      <c r="ERJ987" s="80"/>
      <c r="ERK987" s="80"/>
      <c r="ERL987" s="80"/>
      <c r="ERM987" s="80"/>
      <c r="ERN987" s="80"/>
      <c r="ERO987" s="80"/>
      <c r="ERP987" s="80"/>
      <c r="ERQ987" s="80"/>
      <c r="ERR987" s="80"/>
      <c r="ERS987" s="80"/>
      <c r="ERT987" s="80"/>
      <c r="ERU987" s="80"/>
      <c r="ERV987" s="80"/>
      <c r="ERW987" s="80"/>
      <c r="ERX987" s="80"/>
      <c r="ERY987" s="80"/>
      <c r="ERZ987" s="80"/>
      <c r="ESA987" s="80"/>
      <c r="ESB987" s="80"/>
      <c r="ESC987" s="80"/>
      <c r="ESD987" s="80"/>
      <c r="ESE987" s="80"/>
      <c r="ESF987" s="80"/>
      <c r="ESG987" s="80"/>
      <c r="ESH987" s="80"/>
      <c r="ESI987" s="80"/>
      <c r="ESJ987" s="80"/>
      <c r="ESK987" s="80"/>
      <c r="ESL987" s="80"/>
      <c r="ESM987" s="80"/>
      <c r="ESN987" s="80"/>
      <c r="ESO987" s="80"/>
      <c r="ESP987" s="80"/>
      <c r="ESQ987" s="80"/>
      <c r="ESR987" s="80"/>
      <c r="ESS987" s="80"/>
      <c r="EST987" s="80"/>
      <c r="ESU987" s="80"/>
      <c r="ESV987" s="80"/>
      <c r="ESW987" s="80"/>
      <c r="ESX987" s="80"/>
      <c r="ESY987" s="80"/>
      <c r="ESZ987" s="80"/>
      <c r="ETA987" s="80"/>
      <c r="ETB987" s="80"/>
      <c r="ETC987" s="80"/>
      <c r="ETD987" s="80"/>
      <c r="ETE987" s="80"/>
      <c r="ETF987" s="80"/>
      <c r="ETG987" s="80"/>
      <c r="ETH987" s="80"/>
      <c r="ETI987" s="80"/>
      <c r="ETJ987" s="80"/>
      <c r="ETK987" s="80"/>
      <c r="ETL987" s="80"/>
      <c r="ETM987" s="80"/>
      <c r="ETN987" s="80"/>
      <c r="ETO987" s="80"/>
      <c r="ETP987" s="80"/>
      <c r="ETQ987" s="80"/>
      <c r="ETR987" s="80"/>
      <c r="ETS987" s="80"/>
      <c r="ETT987" s="80"/>
      <c r="ETU987" s="80"/>
      <c r="ETV987" s="80"/>
      <c r="ETW987" s="80"/>
      <c r="ETX987" s="80"/>
      <c r="ETY987" s="80"/>
      <c r="ETZ987" s="80"/>
      <c r="EUA987" s="80"/>
      <c r="EUB987" s="80"/>
      <c r="EUC987" s="80"/>
      <c r="EUD987" s="80"/>
      <c r="EUE987" s="80"/>
      <c r="EUF987" s="80"/>
      <c r="EUG987" s="80"/>
      <c r="EUH987" s="80"/>
      <c r="EUI987" s="80"/>
      <c r="EUJ987" s="80"/>
      <c r="EUK987" s="80"/>
      <c r="EUL987" s="80"/>
      <c r="EUM987" s="80"/>
      <c r="EUN987" s="80"/>
      <c r="EUO987" s="80"/>
      <c r="EUP987" s="80"/>
      <c r="EUQ987" s="80"/>
      <c r="EUR987" s="80"/>
      <c r="EUS987" s="80"/>
      <c r="EUT987" s="80"/>
      <c r="EUU987" s="80"/>
      <c r="EUV987" s="80"/>
      <c r="EUW987" s="80"/>
      <c r="EUX987" s="80"/>
      <c r="EUY987" s="80"/>
      <c r="EUZ987" s="80"/>
      <c r="EVA987" s="80"/>
      <c r="EVB987" s="80"/>
      <c r="EVC987" s="80"/>
      <c r="EVD987" s="80"/>
      <c r="EVE987" s="80"/>
      <c r="EVF987" s="80"/>
      <c r="EVG987" s="80"/>
      <c r="EVH987" s="80"/>
      <c r="EVI987" s="80"/>
      <c r="EVJ987" s="80"/>
      <c r="EVK987" s="80"/>
      <c r="EVL987" s="80"/>
      <c r="EVM987" s="80"/>
      <c r="EVN987" s="80"/>
      <c r="EVO987" s="80"/>
      <c r="EVP987" s="80"/>
      <c r="EVQ987" s="80"/>
      <c r="EVR987" s="80"/>
      <c r="EVS987" s="80"/>
      <c r="EVT987" s="80"/>
      <c r="EVU987" s="80"/>
      <c r="EVV987" s="80"/>
      <c r="EVW987" s="80"/>
      <c r="EVX987" s="80"/>
      <c r="EVY987" s="80"/>
      <c r="EVZ987" s="80"/>
      <c r="EWA987" s="80"/>
      <c r="EWB987" s="80"/>
      <c r="EWC987" s="80"/>
      <c r="EWD987" s="80"/>
      <c r="EWE987" s="80"/>
      <c r="EWF987" s="80"/>
      <c r="EWG987" s="80"/>
      <c r="EWH987" s="80"/>
      <c r="EWI987" s="80"/>
      <c r="EWJ987" s="80"/>
      <c r="EWK987" s="80"/>
      <c r="EWL987" s="80"/>
      <c r="EWM987" s="80"/>
      <c r="EWN987" s="80"/>
      <c r="EWO987" s="80"/>
      <c r="EWP987" s="80"/>
      <c r="EWQ987" s="80"/>
      <c r="EWR987" s="80"/>
      <c r="EWS987" s="80"/>
      <c r="EWT987" s="80"/>
      <c r="EWU987" s="80"/>
      <c r="EWV987" s="80"/>
      <c r="EWW987" s="80"/>
      <c r="EWX987" s="80"/>
      <c r="EWY987" s="80"/>
      <c r="EWZ987" s="80"/>
      <c r="EXA987" s="80"/>
      <c r="EXB987" s="80"/>
      <c r="EXC987" s="80"/>
      <c r="EXD987" s="80"/>
      <c r="EXE987" s="80"/>
      <c r="EXF987" s="80"/>
      <c r="EXG987" s="80"/>
      <c r="EXH987" s="80"/>
      <c r="EXI987" s="80"/>
      <c r="EXJ987" s="80"/>
      <c r="EXK987" s="80"/>
      <c r="EXL987" s="80"/>
      <c r="EXM987" s="80"/>
      <c r="EXN987" s="80"/>
      <c r="EXO987" s="80"/>
      <c r="EXP987" s="80"/>
      <c r="EXQ987" s="80"/>
      <c r="EXR987" s="80"/>
      <c r="EXS987" s="80"/>
      <c r="EXT987" s="80"/>
      <c r="EXU987" s="80"/>
      <c r="EXV987" s="80"/>
      <c r="EXW987" s="80"/>
      <c r="EXX987" s="80"/>
      <c r="EXY987" s="80"/>
      <c r="EXZ987" s="80"/>
      <c r="EYA987" s="80"/>
      <c r="EYB987" s="80"/>
      <c r="EYC987" s="80"/>
      <c r="EYD987" s="80"/>
      <c r="EYE987" s="80"/>
      <c r="EYF987" s="80"/>
      <c r="EYG987" s="80"/>
      <c r="EYH987" s="80"/>
      <c r="EYI987" s="80"/>
      <c r="EYJ987" s="80"/>
      <c r="EYK987" s="80"/>
      <c r="EYL987" s="80"/>
      <c r="EYM987" s="80"/>
      <c r="EYN987" s="80"/>
      <c r="EYO987" s="80"/>
      <c r="EYP987" s="80"/>
      <c r="EYQ987" s="80"/>
      <c r="EYR987" s="80"/>
      <c r="EYS987" s="80"/>
      <c r="EYT987" s="80"/>
      <c r="EYU987" s="80"/>
      <c r="EYV987" s="80"/>
      <c r="EYW987" s="80"/>
      <c r="EYX987" s="80"/>
      <c r="EYY987" s="80"/>
      <c r="EYZ987" s="80"/>
      <c r="EZA987" s="80"/>
      <c r="EZB987" s="80"/>
      <c r="EZC987" s="80"/>
      <c r="EZD987" s="80"/>
      <c r="EZE987" s="80"/>
      <c r="EZF987" s="80"/>
      <c r="EZG987" s="80"/>
      <c r="EZH987" s="80"/>
      <c r="EZI987" s="80"/>
      <c r="EZJ987" s="80"/>
      <c r="EZK987" s="80"/>
      <c r="EZL987" s="80"/>
      <c r="EZM987" s="80"/>
      <c r="EZN987" s="80"/>
      <c r="EZO987" s="80"/>
      <c r="EZP987" s="80"/>
      <c r="EZQ987" s="80"/>
      <c r="EZR987" s="80"/>
      <c r="EZS987" s="80"/>
      <c r="EZT987" s="80"/>
      <c r="EZU987" s="80"/>
      <c r="EZV987" s="80"/>
      <c r="EZW987" s="80"/>
      <c r="EZX987" s="80"/>
      <c r="EZY987" s="80"/>
      <c r="EZZ987" s="80"/>
      <c r="FAA987" s="80"/>
      <c r="FAB987" s="80"/>
      <c r="FAC987" s="80"/>
      <c r="FAD987" s="80"/>
      <c r="FAE987" s="80"/>
      <c r="FAF987" s="80"/>
      <c r="FAG987" s="80"/>
      <c r="FAH987" s="80"/>
      <c r="FAI987" s="80"/>
      <c r="FAJ987" s="80"/>
      <c r="FAK987" s="80"/>
      <c r="FAL987" s="80"/>
      <c r="FAM987" s="80"/>
      <c r="FAN987" s="80"/>
      <c r="FAO987" s="80"/>
      <c r="FAP987" s="80"/>
      <c r="FAQ987" s="80"/>
      <c r="FAR987" s="80"/>
      <c r="FAS987" s="80"/>
      <c r="FAT987" s="80"/>
      <c r="FAU987" s="80"/>
      <c r="FAV987" s="80"/>
      <c r="FAW987" s="80"/>
      <c r="FAX987" s="80"/>
      <c r="FAY987" s="80"/>
      <c r="FAZ987" s="80"/>
      <c r="FBA987" s="80"/>
      <c r="FBB987" s="80"/>
      <c r="FBC987" s="80"/>
      <c r="FBD987" s="80"/>
      <c r="FBE987" s="80"/>
      <c r="FBF987" s="80"/>
      <c r="FBG987" s="80"/>
      <c r="FBH987" s="80"/>
      <c r="FBI987" s="80"/>
      <c r="FBJ987" s="80"/>
      <c r="FBK987" s="80"/>
      <c r="FBL987" s="80"/>
      <c r="FBM987" s="80"/>
      <c r="FBN987" s="80"/>
      <c r="FBO987" s="80"/>
      <c r="FBP987" s="80"/>
      <c r="FBQ987" s="80"/>
      <c r="FBR987" s="80"/>
      <c r="FBS987" s="80"/>
      <c r="FBT987" s="80"/>
      <c r="FBU987" s="80"/>
      <c r="FBV987" s="80"/>
      <c r="FBW987" s="80"/>
      <c r="FBX987" s="80"/>
      <c r="FBY987" s="80"/>
      <c r="FBZ987" s="80"/>
      <c r="FCA987" s="80"/>
      <c r="FCB987" s="80"/>
      <c r="FCC987" s="80"/>
      <c r="FCD987" s="80"/>
      <c r="FCE987" s="80"/>
      <c r="FCF987" s="80"/>
      <c r="FCG987" s="80"/>
      <c r="FCH987" s="80"/>
      <c r="FCI987" s="80"/>
      <c r="FCJ987" s="80"/>
      <c r="FCK987" s="80"/>
      <c r="FCL987" s="80"/>
      <c r="FCM987" s="80"/>
      <c r="FCN987" s="80"/>
      <c r="FCO987" s="80"/>
      <c r="FCP987" s="80"/>
      <c r="FCQ987" s="80"/>
      <c r="FCR987" s="80"/>
      <c r="FCS987" s="80"/>
      <c r="FCT987" s="80"/>
      <c r="FCU987" s="80"/>
      <c r="FCV987" s="80"/>
      <c r="FCW987" s="80"/>
      <c r="FCX987" s="80"/>
      <c r="FCY987" s="80"/>
      <c r="FCZ987" s="80"/>
      <c r="FDA987" s="80"/>
      <c r="FDB987" s="80"/>
      <c r="FDC987" s="80"/>
      <c r="FDD987" s="80"/>
      <c r="FDE987" s="80"/>
      <c r="FDF987" s="80"/>
      <c r="FDG987" s="80"/>
      <c r="FDH987" s="80"/>
      <c r="FDI987" s="80"/>
      <c r="FDJ987" s="80"/>
      <c r="FDK987" s="80"/>
      <c r="FDL987" s="80"/>
      <c r="FDM987" s="80"/>
      <c r="FDN987" s="80"/>
      <c r="FDO987" s="80"/>
      <c r="FDP987" s="80"/>
      <c r="FDQ987" s="80"/>
      <c r="FDR987" s="80"/>
      <c r="FDS987" s="80"/>
      <c r="FDT987" s="80"/>
      <c r="FDU987" s="80"/>
      <c r="FDV987" s="80"/>
      <c r="FDW987" s="80"/>
      <c r="FDX987" s="80"/>
      <c r="FDY987" s="80"/>
      <c r="FDZ987" s="80"/>
      <c r="FEA987" s="80"/>
      <c r="FEB987" s="80"/>
      <c r="FEC987" s="80"/>
      <c r="FED987" s="80"/>
      <c r="FEE987" s="80"/>
      <c r="FEF987" s="80"/>
      <c r="FEG987" s="80"/>
      <c r="FEH987" s="80"/>
      <c r="FEI987" s="80"/>
      <c r="FEJ987" s="80"/>
      <c r="FEK987" s="80"/>
      <c r="FEL987" s="80"/>
      <c r="FEM987" s="80"/>
      <c r="FEN987" s="80"/>
      <c r="FEO987" s="80"/>
      <c r="FEP987" s="80"/>
      <c r="FEQ987" s="80"/>
      <c r="FER987" s="80"/>
      <c r="FES987" s="80"/>
      <c r="FET987" s="80"/>
      <c r="FEU987" s="80"/>
      <c r="FEV987" s="80"/>
      <c r="FEW987" s="80"/>
      <c r="FEX987" s="80"/>
      <c r="FEY987" s="80"/>
      <c r="FEZ987" s="80"/>
      <c r="FFA987" s="80"/>
      <c r="FFB987" s="80"/>
      <c r="FFC987" s="80"/>
      <c r="FFD987" s="80"/>
      <c r="FFE987" s="80"/>
      <c r="FFF987" s="80"/>
      <c r="FFG987" s="80"/>
      <c r="FFH987" s="80"/>
      <c r="FFI987" s="80"/>
      <c r="FFJ987" s="80"/>
      <c r="FFK987" s="80"/>
      <c r="FFL987" s="80"/>
      <c r="FFM987" s="80"/>
      <c r="FFN987" s="80"/>
      <c r="FFO987" s="80"/>
      <c r="FFP987" s="80"/>
      <c r="FFQ987" s="80"/>
      <c r="FFR987" s="80"/>
      <c r="FFS987" s="80"/>
      <c r="FFT987" s="80"/>
      <c r="FFU987" s="80"/>
      <c r="FFV987" s="80"/>
      <c r="FFW987" s="80"/>
      <c r="FFX987" s="80"/>
      <c r="FFY987" s="80"/>
      <c r="FFZ987" s="80"/>
      <c r="FGA987" s="80"/>
      <c r="FGB987" s="80"/>
      <c r="FGC987" s="80"/>
      <c r="FGD987" s="80"/>
      <c r="FGE987" s="80"/>
      <c r="FGF987" s="80"/>
      <c r="FGG987" s="80"/>
      <c r="FGH987" s="80"/>
      <c r="FGI987" s="80"/>
      <c r="FGJ987" s="80"/>
      <c r="FGK987" s="80"/>
      <c r="FGL987" s="80"/>
      <c r="FGM987" s="80"/>
      <c r="FGN987" s="80"/>
      <c r="FGO987" s="80"/>
      <c r="FGP987" s="80"/>
      <c r="FGQ987" s="80"/>
      <c r="FGR987" s="80"/>
      <c r="FGS987" s="80"/>
      <c r="FGT987" s="80"/>
      <c r="FGU987" s="80"/>
      <c r="FGV987" s="80"/>
      <c r="FGW987" s="80"/>
      <c r="FGX987" s="80"/>
      <c r="FGY987" s="80"/>
      <c r="FGZ987" s="80"/>
      <c r="FHA987" s="80"/>
      <c r="FHB987" s="80"/>
      <c r="FHC987" s="80"/>
      <c r="FHD987" s="80"/>
      <c r="FHE987" s="80"/>
      <c r="FHF987" s="80"/>
      <c r="FHG987" s="80"/>
      <c r="FHH987" s="80"/>
      <c r="FHI987" s="80"/>
      <c r="FHJ987" s="80"/>
      <c r="FHK987" s="80"/>
      <c r="FHL987" s="80"/>
      <c r="FHM987" s="80"/>
      <c r="FHN987" s="80"/>
      <c r="FHO987" s="80"/>
      <c r="FHP987" s="80"/>
      <c r="FHQ987" s="80"/>
      <c r="FHR987" s="80"/>
      <c r="FHS987" s="80"/>
      <c r="FHT987" s="80"/>
      <c r="FHU987" s="80"/>
      <c r="FHV987" s="80"/>
      <c r="FHW987" s="80"/>
      <c r="FHX987" s="80"/>
      <c r="FHY987" s="80"/>
      <c r="FHZ987" s="80"/>
      <c r="FIA987" s="80"/>
      <c r="FIB987" s="80"/>
      <c r="FIC987" s="80"/>
      <c r="FID987" s="80"/>
      <c r="FIE987" s="80"/>
      <c r="FIF987" s="80"/>
      <c r="FIG987" s="80"/>
      <c r="FIH987" s="80"/>
      <c r="FII987" s="80"/>
      <c r="FIJ987" s="80"/>
      <c r="FIK987" s="80"/>
      <c r="FIL987" s="80"/>
      <c r="FIM987" s="80"/>
      <c r="FIN987" s="80"/>
      <c r="FIO987" s="80"/>
      <c r="FIP987" s="80"/>
      <c r="FIQ987" s="80"/>
      <c r="FIR987" s="80"/>
      <c r="FIS987" s="80"/>
      <c r="FIT987" s="80"/>
      <c r="FIU987" s="80"/>
      <c r="FIV987" s="80"/>
      <c r="FIW987" s="80"/>
      <c r="FIX987" s="80"/>
      <c r="FIY987" s="80"/>
      <c r="FIZ987" s="80"/>
      <c r="FJA987" s="80"/>
      <c r="FJB987" s="80"/>
      <c r="FJC987" s="80"/>
      <c r="FJD987" s="80"/>
      <c r="FJE987" s="80"/>
      <c r="FJF987" s="80"/>
      <c r="FJG987" s="80"/>
      <c r="FJH987" s="80"/>
      <c r="FJI987" s="80"/>
      <c r="FJJ987" s="80"/>
      <c r="FJK987" s="80"/>
      <c r="FJL987" s="80"/>
      <c r="FJM987" s="80"/>
      <c r="FJN987" s="80"/>
      <c r="FJO987" s="80"/>
      <c r="FJP987" s="80"/>
      <c r="FJQ987" s="80"/>
      <c r="FJR987" s="80"/>
      <c r="FJS987" s="80"/>
      <c r="FJT987" s="80"/>
      <c r="FJU987" s="80"/>
      <c r="FJV987" s="80"/>
      <c r="FJW987" s="80"/>
      <c r="FJX987" s="80"/>
      <c r="FJY987" s="80"/>
      <c r="FJZ987" s="80"/>
      <c r="FKA987" s="80"/>
      <c r="FKB987" s="80"/>
      <c r="FKC987" s="80"/>
      <c r="FKD987" s="80"/>
      <c r="FKE987" s="80"/>
      <c r="FKF987" s="80"/>
      <c r="FKG987" s="80"/>
      <c r="FKH987" s="80"/>
      <c r="FKI987" s="80"/>
      <c r="FKJ987" s="80"/>
      <c r="FKK987" s="80"/>
      <c r="FKL987" s="80"/>
      <c r="FKM987" s="80"/>
      <c r="FKN987" s="80"/>
      <c r="FKO987" s="80"/>
      <c r="FKP987" s="80"/>
      <c r="FKQ987" s="80"/>
      <c r="FKR987" s="80"/>
      <c r="FKS987" s="80"/>
      <c r="FKT987" s="80"/>
      <c r="FKU987" s="80"/>
      <c r="FKV987" s="80"/>
      <c r="FKW987" s="80"/>
      <c r="FKX987" s="80"/>
      <c r="FKY987" s="80"/>
      <c r="FKZ987" s="80"/>
      <c r="FLA987" s="80"/>
      <c r="FLB987" s="80"/>
      <c r="FLC987" s="80"/>
      <c r="FLD987" s="80"/>
      <c r="FLE987" s="80"/>
      <c r="FLF987" s="80"/>
      <c r="FLG987" s="80"/>
      <c r="FLH987" s="80"/>
      <c r="FLI987" s="80"/>
      <c r="FLJ987" s="80"/>
      <c r="FLK987" s="80"/>
      <c r="FLL987" s="80"/>
      <c r="FLM987" s="80"/>
      <c r="FLN987" s="80"/>
      <c r="FLO987" s="80"/>
      <c r="FLP987" s="80"/>
      <c r="FLQ987" s="80"/>
      <c r="FLR987" s="80"/>
      <c r="FLS987" s="80"/>
      <c r="FLT987" s="80"/>
      <c r="FLU987" s="80"/>
      <c r="FLV987" s="80"/>
      <c r="FLW987" s="80"/>
      <c r="FLX987" s="80"/>
      <c r="FLY987" s="80"/>
      <c r="FLZ987" s="80"/>
      <c r="FMA987" s="80"/>
      <c r="FMB987" s="80"/>
      <c r="FMC987" s="80"/>
      <c r="FMD987" s="80"/>
      <c r="FME987" s="80"/>
      <c r="FMF987" s="80"/>
      <c r="FMG987" s="80"/>
      <c r="FMH987" s="80"/>
      <c r="FMI987" s="80"/>
      <c r="FMJ987" s="80"/>
      <c r="FMK987" s="80"/>
      <c r="FML987" s="80"/>
      <c r="FMM987" s="80"/>
      <c r="FMN987" s="80"/>
      <c r="FMO987" s="80"/>
      <c r="FMP987" s="80"/>
      <c r="FMQ987" s="80"/>
      <c r="FMR987" s="80"/>
      <c r="FMS987" s="80"/>
      <c r="FMT987" s="80"/>
      <c r="FMU987" s="80"/>
      <c r="FMV987" s="80"/>
      <c r="FMW987" s="80"/>
      <c r="FMX987" s="80"/>
      <c r="FMY987" s="80"/>
      <c r="FMZ987" s="80"/>
      <c r="FNA987" s="80"/>
      <c r="FNB987" s="80"/>
      <c r="FNC987" s="80"/>
      <c r="FND987" s="80"/>
      <c r="FNE987" s="80"/>
      <c r="FNF987" s="80"/>
      <c r="FNG987" s="80"/>
      <c r="FNH987" s="80"/>
      <c r="FNI987" s="80"/>
      <c r="FNJ987" s="80"/>
      <c r="FNK987" s="80"/>
      <c r="FNL987" s="80"/>
      <c r="FNM987" s="80"/>
      <c r="FNN987" s="80"/>
      <c r="FNO987" s="80"/>
      <c r="FNP987" s="80"/>
      <c r="FNQ987" s="80"/>
      <c r="FNR987" s="80"/>
      <c r="FNS987" s="80"/>
      <c r="FNT987" s="80"/>
      <c r="FNU987" s="80"/>
      <c r="FNV987" s="80"/>
      <c r="FNW987" s="80"/>
      <c r="FNX987" s="80"/>
      <c r="FNY987" s="80"/>
      <c r="FNZ987" s="80"/>
      <c r="FOA987" s="80"/>
      <c r="FOB987" s="80"/>
      <c r="FOC987" s="80"/>
      <c r="FOD987" s="80"/>
      <c r="FOE987" s="80"/>
      <c r="FOF987" s="80"/>
      <c r="FOG987" s="80"/>
      <c r="FOH987" s="80"/>
      <c r="FOI987" s="80"/>
      <c r="FOJ987" s="80"/>
      <c r="FOK987" s="80"/>
      <c r="FOL987" s="80"/>
      <c r="FOM987" s="80"/>
      <c r="FON987" s="80"/>
      <c r="FOO987" s="80"/>
      <c r="FOP987" s="80"/>
      <c r="FOQ987" s="80"/>
      <c r="FOR987" s="80"/>
      <c r="FOS987" s="80"/>
      <c r="FOT987" s="80"/>
      <c r="FOU987" s="80"/>
      <c r="FOV987" s="80"/>
      <c r="FOW987" s="80"/>
      <c r="FOX987" s="80"/>
      <c r="FOY987" s="80"/>
      <c r="FOZ987" s="80"/>
      <c r="FPA987" s="80"/>
      <c r="FPB987" s="80"/>
      <c r="FPC987" s="80"/>
      <c r="FPD987" s="80"/>
      <c r="FPE987" s="80"/>
      <c r="FPF987" s="80"/>
      <c r="FPG987" s="80"/>
      <c r="FPH987" s="80"/>
      <c r="FPI987" s="80"/>
      <c r="FPJ987" s="80"/>
      <c r="FPK987" s="80"/>
      <c r="FPL987" s="80"/>
      <c r="FPM987" s="80"/>
      <c r="FPN987" s="80"/>
      <c r="FPO987" s="80"/>
      <c r="FPP987" s="80"/>
      <c r="FPQ987" s="80"/>
      <c r="FPR987" s="80"/>
      <c r="FPS987" s="80"/>
      <c r="FPT987" s="80"/>
      <c r="FPU987" s="80"/>
      <c r="FPV987" s="80"/>
      <c r="FPW987" s="80"/>
      <c r="FPX987" s="80"/>
      <c r="FPY987" s="80"/>
      <c r="FPZ987" s="80"/>
      <c r="FQA987" s="80"/>
      <c r="FQB987" s="80"/>
      <c r="FQC987" s="80"/>
      <c r="FQD987" s="80"/>
      <c r="FQE987" s="80"/>
      <c r="FQF987" s="80"/>
      <c r="FQG987" s="80"/>
      <c r="FQH987" s="80"/>
      <c r="FQI987" s="80"/>
      <c r="FQJ987" s="80"/>
      <c r="FQK987" s="80"/>
      <c r="FQL987" s="80"/>
      <c r="FQM987" s="80"/>
      <c r="FQN987" s="80"/>
      <c r="FQO987" s="80"/>
      <c r="FQP987" s="80"/>
      <c r="FQQ987" s="80"/>
      <c r="FQR987" s="80"/>
      <c r="FQS987" s="80"/>
      <c r="FQT987" s="80"/>
      <c r="FQU987" s="80"/>
      <c r="FQV987" s="80"/>
      <c r="FQW987" s="80"/>
      <c r="FQX987" s="80"/>
      <c r="FQY987" s="80"/>
      <c r="FQZ987" s="80"/>
      <c r="FRA987" s="80"/>
      <c r="FRB987" s="80"/>
      <c r="FRC987" s="80"/>
      <c r="FRD987" s="80"/>
      <c r="FRE987" s="80"/>
      <c r="FRF987" s="80"/>
      <c r="FRG987" s="80"/>
      <c r="FRH987" s="80"/>
      <c r="FRI987" s="80"/>
      <c r="FRJ987" s="80"/>
      <c r="FRK987" s="80"/>
      <c r="FRL987" s="80"/>
      <c r="FRM987" s="80"/>
      <c r="FRN987" s="80"/>
      <c r="FRO987" s="80"/>
      <c r="FRP987" s="80"/>
      <c r="FRQ987" s="80"/>
      <c r="FRR987" s="80"/>
      <c r="FRS987" s="80"/>
      <c r="FRT987" s="80"/>
      <c r="FRU987" s="80"/>
      <c r="FRV987" s="80"/>
      <c r="FRW987" s="80"/>
      <c r="FRX987" s="80"/>
      <c r="FRY987" s="80"/>
      <c r="FRZ987" s="80"/>
      <c r="FSA987" s="80"/>
      <c r="FSB987" s="80"/>
      <c r="FSC987" s="80"/>
      <c r="FSD987" s="80"/>
      <c r="FSE987" s="80"/>
      <c r="FSF987" s="80"/>
      <c r="FSG987" s="80"/>
      <c r="FSH987" s="80"/>
      <c r="FSI987" s="80"/>
      <c r="FSJ987" s="80"/>
      <c r="FSK987" s="80"/>
      <c r="FSL987" s="80"/>
      <c r="FSM987" s="80"/>
      <c r="FSN987" s="80"/>
      <c r="FSO987" s="80"/>
      <c r="FSP987" s="80"/>
      <c r="FSQ987" s="80"/>
      <c r="FSR987" s="80"/>
      <c r="FSS987" s="80"/>
      <c r="FST987" s="80"/>
      <c r="FSU987" s="80"/>
      <c r="FSV987" s="80"/>
      <c r="FSW987" s="80"/>
      <c r="FSX987" s="80"/>
      <c r="FSY987" s="80"/>
      <c r="FSZ987" s="80"/>
      <c r="FTA987" s="80"/>
      <c r="FTB987" s="80"/>
      <c r="FTC987" s="80"/>
      <c r="FTD987" s="80"/>
      <c r="FTE987" s="80"/>
      <c r="FTF987" s="80"/>
      <c r="FTG987" s="80"/>
      <c r="FTH987" s="80"/>
      <c r="FTI987" s="80"/>
      <c r="FTJ987" s="80"/>
      <c r="FTK987" s="80"/>
      <c r="FTL987" s="80"/>
      <c r="FTM987" s="80"/>
      <c r="FTN987" s="80"/>
      <c r="FTO987" s="80"/>
      <c r="FTP987" s="80"/>
      <c r="FTQ987" s="80"/>
      <c r="FTR987" s="80"/>
      <c r="FTS987" s="80"/>
      <c r="FTT987" s="80"/>
      <c r="FTU987" s="80"/>
      <c r="FTV987" s="80"/>
      <c r="FTW987" s="80"/>
      <c r="FTX987" s="80"/>
      <c r="FTY987" s="80"/>
      <c r="FTZ987" s="80"/>
      <c r="FUA987" s="80"/>
      <c r="FUB987" s="80"/>
      <c r="FUC987" s="80"/>
      <c r="FUD987" s="80"/>
      <c r="FUE987" s="80"/>
      <c r="FUF987" s="80"/>
      <c r="FUG987" s="80"/>
      <c r="FUH987" s="80"/>
      <c r="FUI987" s="80"/>
      <c r="FUJ987" s="80"/>
      <c r="FUK987" s="80"/>
      <c r="FUL987" s="80"/>
      <c r="FUM987" s="80"/>
      <c r="FUN987" s="80"/>
      <c r="FUO987" s="80"/>
      <c r="FUP987" s="80"/>
      <c r="FUQ987" s="80"/>
      <c r="FUR987" s="80"/>
      <c r="FUS987" s="80"/>
      <c r="FUT987" s="80"/>
      <c r="FUU987" s="80"/>
      <c r="FUV987" s="80"/>
      <c r="FUW987" s="80"/>
      <c r="FUX987" s="80"/>
      <c r="FUY987" s="80"/>
      <c r="FUZ987" s="80"/>
      <c r="FVA987" s="80"/>
      <c r="FVB987" s="80"/>
      <c r="FVC987" s="80"/>
      <c r="FVD987" s="80"/>
      <c r="FVE987" s="80"/>
      <c r="FVF987" s="80"/>
      <c r="FVG987" s="80"/>
      <c r="FVH987" s="80"/>
      <c r="FVI987" s="80"/>
      <c r="FVJ987" s="80"/>
      <c r="FVK987" s="80"/>
      <c r="FVL987" s="80"/>
      <c r="FVM987" s="80"/>
      <c r="FVN987" s="80"/>
      <c r="FVO987" s="80"/>
      <c r="FVP987" s="80"/>
      <c r="FVQ987" s="80"/>
      <c r="FVR987" s="80"/>
      <c r="FVS987" s="80"/>
      <c r="FVT987" s="80"/>
      <c r="FVU987" s="80"/>
      <c r="FVV987" s="80"/>
      <c r="FVW987" s="80"/>
      <c r="FVX987" s="80"/>
      <c r="FVY987" s="80"/>
      <c r="FVZ987" s="80"/>
      <c r="FWA987" s="80"/>
      <c r="FWB987" s="80"/>
      <c r="FWC987" s="80"/>
      <c r="FWD987" s="80"/>
      <c r="FWE987" s="80"/>
      <c r="FWF987" s="80"/>
      <c r="FWG987" s="80"/>
      <c r="FWH987" s="80"/>
      <c r="FWI987" s="80"/>
      <c r="FWJ987" s="80"/>
      <c r="FWK987" s="80"/>
      <c r="FWL987" s="80"/>
      <c r="FWM987" s="80"/>
      <c r="FWN987" s="80"/>
      <c r="FWO987" s="80"/>
      <c r="FWP987" s="80"/>
      <c r="FWQ987" s="80"/>
      <c r="FWR987" s="80"/>
      <c r="FWS987" s="80"/>
      <c r="FWT987" s="80"/>
      <c r="FWU987" s="80"/>
      <c r="FWV987" s="80"/>
      <c r="FWW987" s="80"/>
      <c r="FWX987" s="80"/>
      <c r="FWY987" s="80"/>
      <c r="FWZ987" s="80"/>
      <c r="FXA987" s="80"/>
      <c r="FXB987" s="80"/>
      <c r="FXC987" s="80"/>
      <c r="FXD987" s="80"/>
      <c r="FXE987" s="80"/>
      <c r="FXF987" s="80"/>
      <c r="FXG987" s="80"/>
      <c r="FXH987" s="80"/>
      <c r="FXI987" s="80"/>
      <c r="FXJ987" s="80"/>
      <c r="FXK987" s="80"/>
      <c r="FXL987" s="80"/>
      <c r="FXM987" s="80"/>
      <c r="FXN987" s="80"/>
      <c r="FXO987" s="80"/>
      <c r="FXP987" s="80"/>
      <c r="FXQ987" s="80"/>
      <c r="FXR987" s="80"/>
      <c r="FXS987" s="80"/>
      <c r="FXT987" s="80"/>
      <c r="FXU987" s="80"/>
      <c r="FXV987" s="80"/>
      <c r="FXW987" s="80"/>
      <c r="FXX987" s="80"/>
      <c r="FXY987" s="80"/>
      <c r="FXZ987" s="80"/>
      <c r="FYA987" s="80"/>
      <c r="FYB987" s="80"/>
      <c r="FYC987" s="80"/>
      <c r="FYD987" s="80"/>
      <c r="FYE987" s="80"/>
      <c r="FYF987" s="80"/>
      <c r="FYG987" s="80"/>
      <c r="FYH987" s="80"/>
      <c r="FYI987" s="80"/>
      <c r="FYJ987" s="80"/>
      <c r="FYK987" s="80"/>
      <c r="FYL987" s="80"/>
      <c r="FYM987" s="80"/>
      <c r="FYN987" s="80"/>
      <c r="FYO987" s="80"/>
      <c r="FYP987" s="80"/>
      <c r="FYQ987" s="80"/>
      <c r="FYR987" s="80"/>
      <c r="FYS987" s="80"/>
      <c r="FYT987" s="80"/>
      <c r="FYU987" s="80"/>
      <c r="FYV987" s="80"/>
      <c r="FYW987" s="80"/>
      <c r="FYX987" s="80"/>
      <c r="FYY987" s="80"/>
      <c r="FYZ987" s="80"/>
      <c r="FZA987" s="80"/>
      <c r="FZB987" s="80"/>
      <c r="FZC987" s="80"/>
      <c r="FZD987" s="80"/>
      <c r="FZE987" s="80"/>
      <c r="FZF987" s="80"/>
      <c r="FZG987" s="80"/>
      <c r="FZH987" s="80"/>
      <c r="FZI987" s="80"/>
      <c r="FZJ987" s="80"/>
      <c r="FZK987" s="80"/>
      <c r="FZL987" s="80"/>
      <c r="FZM987" s="80"/>
      <c r="FZN987" s="80"/>
      <c r="FZO987" s="80"/>
      <c r="FZP987" s="80"/>
      <c r="FZQ987" s="80"/>
      <c r="FZR987" s="80"/>
      <c r="FZS987" s="80"/>
      <c r="FZT987" s="80"/>
      <c r="FZU987" s="80"/>
      <c r="FZV987" s="80"/>
      <c r="FZW987" s="80"/>
      <c r="FZX987" s="80"/>
      <c r="FZY987" s="80"/>
      <c r="FZZ987" s="80"/>
      <c r="GAA987" s="80"/>
      <c r="GAB987" s="80"/>
      <c r="GAC987" s="80"/>
      <c r="GAD987" s="80"/>
      <c r="GAE987" s="80"/>
      <c r="GAF987" s="80"/>
      <c r="GAG987" s="80"/>
      <c r="GAH987" s="80"/>
      <c r="GAI987" s="80"/>
      <c r="GAJ987" s="80"/>
      <c r="GAK987" s="80"/>
      <c r="GAL987" s="80"/>
      <c r="GAM987" s="80"/>
      <c r="GAN987" s="80"/>
      <c r="GAO987" s="80"/>
      <c r="GAP987" s="80"/>
      <c r="GAQ987" s="80"/>
      <c r="GAR987" s="80"/>
      <c r="GAS987" s="80"/>
      <c r="GAT987" s="80"/>
      <c r="GAU987" s="80"/>
      <c r="GAV987" s="80"/>
      <c r="GAW987" s="80"/>
      <c r="GAX987" s="80"/>
      <c r="GAY987" s="80"/>
      <c r="GAZ987" s="80"/>
      <c r="GBA987" s="80"/>
      <c r="GBB987" s="80"/>
      <c r="GBC987" s="80"/>
      <c r="GBD987" s="80"/>
      <c r="GBE987" s="80"/>
      <c r="GBF987" s="80"/>
      <c r="GBG987" s="80"/>
      <c r="GBH987" s="80"/>
      <c r="GBI987" s="80"/>
      <c r="GBJ987" s="80"/>
      <c r="GBK987" s="80"/>
      <c r="GBL987" s="80"/>
      <c r="GBM987" s="80"/>
      <c r="GBN987" s="80"/>
      <c r="GBO987" s="80"/>
      <c r="GBP987" s="80"/>
      <c r="GBQ987" s="80"/>
      <c r="GBR987" s="80"/>
      <c r="GBS987" s="80"/>
      <c r="GBT987" s="80"/>
      <c r="GBU987" s="80"/>
      <c r="GBV987" s="80"/>
      <c r="GBW987" s="80"/>
      <c r="GBX987" s="80"/>
      <c r="GBY987" s="80"/>
      <c r="GBZ987" s="80"/>
      <c r="GCA987" s="80"/>
      <c r="GCB987" s="80"/>
      <c r="GCC987" s="80"/>
      <c r="GCD987" s="80"/>
      <c r="GCE987" s="80"/>
      <c r="GCF987" s="80"/>
      <c r="GCG987" s="80"/>
      <c r="GCH987" s="80"/>
      <c r="GCI987" s="80"/>
      <c r="GCJ987" s="80"/>
      <c r="GCK987" s="80"/>
      <c r="GCL987" s="80"/>
      <c r="GCM987" s="80"/>
      <c r="GCN987" s="80"/>
      <c r="GCO987" s="80"/>
      <c r="GCP987" s="80"/>
      <c r="GCQ987" s="80"/>
      <c r="GCR987" s="80"/>
      <c r="GCS987" s="80"/>
      <c r="GCT987" s="80"/>
      <c r="GCU987" s="80"/>
      <c r="GCV987" s="80"/>
      <c r="GCW987" s="80"/>
      <c r="GCX987" s="80"/>
      <c r="GCY987" s="80"/>
      <c r="GCZ987" s="80"/>
      <c r="GDA987" s="80"/>
      <c r="GDB987" s="80"/>
      <c r="GDC987" s="80"/>
      <c r="GDD987" s="80"/>
      <c r="GDE987" s="80"/>
      <c r="GDF987" s="80"/>
      <c r="GDG987" s="80"/>
      <c r="GDH987" s="80"/>
      <c r="GDI987" s="80"/>
      <c r="GDJ987" s="80"/>
      <c r="GDK987" s="80"/>
      <c r="GDL987" s="80"/>
      <c r="GDM987" s="80"/>
      <c r="GDN987" s="80"/>
      <c r="GDO987" s="80"/>
      <c r="GDP987" s="80"/>
      <c r="GDQ987" s="80"/>
      <c r="GDR987" s="80"/>
      <c r="GDS987" s="80"/>
      <c r="GDT987" s="80"/>
      <c r="GDU987" s="80"/>
      <c r="GDV987" s="80"/>
      <c r="GDW987" s="80"/>
      <c r="GDX987" s="80"/>
      <c r="GDY987" s="80"/>
      <c r="GDZ987" s="80"/>
      <c r="GEA987" s="80"/>
      <c r="GEB987" s="80"/>
      <c r="GEC987" s="80"/>
      <c r="GED987" s="80"/>
      <c r="GEE987" s="80"/>
      <c r="GEF987" s="80"/>
      <c r="GEG987" s="80"/>
      <c r="GEH987" s="80"/>
      <c r="GEI987" s="80"/>
      <c r="GEJ987" s="80"/>
      <c r="GEK987" s="80"/>
      <c r="GEL987" s="80"/>
      <c r="GEM987" s="80"/>
      <c r="GEN987" s="80"/>
      <c r="GEO987" s="80"/>
      <c r="GEP987" s="80"/>
      <c r="GEQ987" s="80"/>
      <c r="GER987" s="80"/>
      <c r="GES987" s="80"/>
      <c r="GET987" s="80"/>
      <c r="GEU987" s="80"/>
      <c r="GEV987" s="80"/>
      <c r="GEW987" s="80"/>
      <c r="GEX987" s="80"/>
      <c r="GEY987" s="80"/>
      <c r="GEZ987" s="80"/>
      <c r="GFA987" s="80"/>
      <c r="GFB987" s="80"/>
      <c r="GFC987" s="80"/>
      <c r="GFD987" s="80"/>
      <c r="GFE987" s="80"/>
      <c r="GFF987" s="80"/>
      <c r="GFG987" s="80"/>
      <c r="GFH987" s="80"/>
      <c r="GFI987" s="80"/>
      <c r="GFJ987" s="80"/>
      <c r="GFK987" s="80"/>
      <c r="GFL987" s="80"/>
      <c r="GFM987" s="80"/>
      <c r="GFN987" s="80"/>
      <c r="GFO987" s="80"/>
      <c r="GFP987" s="80"/>
      <c r="GFQ987" s="80"/>
      <c r="GFR987" s="80"/>
      <c r="GFS987" s="80"/>
      <c r="GFT987" s="80"/>
      <c r="GFU987" s="80"/>
      <c r="GFV987" s="80"/>
      <c r="GFW987" s="80"/>
      <c r="GFX987" s="80"/>
      <c r="GFY987" s="80"/>
      <c r="GFZ987" s="80"/>
      <c r="GGA987" s="80"/>
      <c r="GGB987" s="80"/>
      <c r="GGC987" s="80"/>
      <c r="GGD987" s="80"/>
      <c r="GGE987" s="80"/>
      <c r="GGF987" s="80"/>
      <c r="GGG987" s="80"/>
      <c r="GGH987" s="80"/>
      <c r="GGI987" s="80"/>
      <c r="GGJ987" s="80"/>
      <c r="GGK987" s="80"/>
      <c r="GGL987" s="80"/>
      <c r="GGM987" s="80"/>
      <c r="GGN987" s="80"/>
      <c r="GGO987" s="80"/>
      <c r="GGP987" s="80"/>
      <c r="GGQ987" s="80"/>
      <c r="GGR987" s="80"/>
      <c r="GGS987" s="80"/>
      <c r="GGT987" s="80"/>
      <c r="GGU987" s="80"/>
      <c r="GGV987" s="80"/>
      <c r="GGW987" s="80"/>
      <c r="GGX987" s="80"/>
      <c r="GGY987" s="80"/>
      <c r="GGZ987" s="80"/>
      <c r="GHA987" s="80"/>
      <c r="GHB987" s="80"/>
      <c r="GHC987" s="80"/>
      <c r="GHD987" s="80"/>
      <c r="GHE987" s="80"/>
      <c r="GHF987" s="80"/>
      <c r="GHG987" s="80"/>
      <c r="GHH987" s="80"/>
      <c r="GHI987" s="80"/>
      <c r="GHJ987" s="80"/>
      <c r="GHK987" s="80"/>
      <c r="GHL987" s="80"/>
      <c r="GHM987" s="80"/>
      <c r="GHN987" s="80"/>
      <c r="GHO987" s="80"/>
      <c r="GHP987" s="80"/>
      <c r="GHQ987" s="80"/>
      <c r="GHR987" s="80"/>
      <c r="GHS987" s="80"/>
      <c r="GHT987" s="80"/>
      <c r="GHU987" s="80"/>
      <c r="GHV987" s="80"/>
      <c r="GHW987" s="80"/>
      <c r="GHX987" s="80"/>
      <c r="GHY987" s="80"/>
      <c r="GHZ987" s="80"/>
      <c r="GIA987" s="80"/>
      <c r="GIB987" s="80"/>
      <c r="GIC987" s="80"/>
      <c r="GID987" s="80"/>
      <c r="GIE987" s="80"/>
      <c r="GIF987" s="80"/>
      <c r="GIG987" s="80"/>
      <c r="GIH987" s="80"/>
      <c r="GII987" s="80"/>
      <c r="GIJ987" s="80"/>
      <c r="GIK987" s="80"/>
      <c r="GIL987" s="80"/>
      <c r="GIM987" s="80"/>
      <c r="GIN987" s="80"/>
      <c r="GIO987" s="80"/>
      <c r="GIP987" s="80"/>
      <c r="GIQ987" s="80"/>
      <c r="GIR987" s="80"/>
      <c r="GIS987" s="80"/>
      <c r="GIT987" s="80"/>
      <c r="GIU987" s="80"/>
      <c r="GIV987" s="80"/>
      <c r="GIW987" s="80"/>
      <c r="GIX987" s="80"/>
      <c r="GIY987" s="80"/>
      <c r="GIZ987" s="80"/>
      <c r="GJA987" s="80"/>
      <c r="GJB987" s="80"/>
      <c r="GJC987" s="80"/>
      <c r="GJD987" s="80"/>
      <c r="GJE987" s="80"/>
      <c r="GJF987" s="80"/>
      <c r="GJG987" s="80"/>
      <c r="GJH987" s="80"/>
      <c r="GJI987" s="80"/>
      <c r="GJJ987" s="80"/>
      <c r="GJK987" s="80"/>
      <c r="GJL987" s="80"/>
      <c r="GJM987" s="80"/>
      <c r="GJN987" s="80"/>
      <c r="GJO987" s="80"/>
      <c r="GJP987" s="80"/>
      <c r="GJQ987" s="80"/>
      <c r="GJR987" s="80"/>
      <c r="GJS987" s="80"/>
      <c r="GJT987" s="80"/>
      <c r="GJU987" s="80"/>
      <c r="GJV987" s="80"/>
      <c r="GJW987" s="80"/>
      <c r="GJX987" s="80"/>
      <c r="GJY987" s="80"/>
      <c r="GJZ987" s="80"/>
      <c r="GKA987" s="80"/>
      <c r="GKB987" s="80"/>
      <c r="GKC987" s="80"/>
      <c r="GKD987" s="80"/>
      <c r="GKE987" s="80"/>
      <c r="GKF987" s="80"/>
      <c r="GKG987" s="80"/>
      <c r="GKH987" s="80"/>
      <c r="GKI987" s="80"/>
      <c r="GKJ987" s="80"/>
      <c r="GKK987" s="80"/>
      <c r="GKL987" s="80"/>
      <c r="GKM987" s="80"/>
      <c r="GKN987" s="80"/>
      <c r="GKO987" s="80"/>
      <c r="GKP987" s="80"/>
      <c r="GKQ987" s="80"/>
      <c r="GKR987" s="80"/>
      <c r="GKS987" s="80"/>
      <c r="GKT987" s="80"/>
      <c r="GKU987" s="80"/>
      <c r="GKV987" s="80"/>
      <c r="GKW987" s="80"/>
      <c r="GKX987" s="80"/>
      <c r="GKY987" s="80"/>
      <c r="GKZ987" s="80"/>
      <c r="GLA987" s="80"/>
      <c r="GLB987" s="80"/>
      <c r="GLC987" s="80"/>
      <c r="GLD987" s="80"/>
      <c r="GLE987" s="80"/>
      <c r="GLF987" s="80"/>
      <c r="GLG987" s="80"/>
      <c r="GLH987" s="80"/>
      <c r="GLI987" s="80"/>
      <c r="GLJ987" s="80"/>
      <c r="GLK987" s="80"/>
      <c r="GLL987" s="80"/>
      <c r="GLM987" s="80"/>
      <c r="GLN987" s="80"/>
      <c r="GLO987" s="80"/>
      <c r="GLP987" s="80"/>
      <c r="GLQ987" s="80"/>
      <c r="GLR987" s="80"/>
      <c r="GLS987" s="80"/>
      <c r="GLT987" s="80"/>
      <c r="GLU987" s="80"/>
      <c r="GLV987" s="80"/>
      <c r="GLW987" s="80"/>
      <c r="GLX987" s="80"/>
      <c r="GLY987" s="80"/>
      <c r="GLZ987" s="80"/>
      <c r="GMA987" s="80"/>
      <c r="GMB987" s="80"/>
      <c r="GMC987" s="80"/>
      <c r="GMD987" s="80"/>
      <c r="GME987" s="80"/>
      <c r="GMF987" s="80"/>
      <c r="GMG987" s="80"/>
      <c r="GMH987" s="80"/>
      <c r="GMI987" s="80"/>
      <c r="GMJ987" s="80"/>
      <c r="GMK987" s="80"/>
      <c r="GML987" s="80"/>
      <c r="GMM987" s="80"/>
      <c r="GMN987" s="80"/>
      <c r="GMO987" s="80"/>
      <c r="GMP987" s="80"/>
      <c r="GMQ987" s="80"/>
      <c r="GMR987" s="80"/>
      <c r="GMS987" s="80"/>
      <c r="GMT987" s="80"/>
      <c r="GMU987" s="80"/>
      <c r="GMV987" s="80"/>
      <c r="GMW987" s="80"/>
      <c r="GMX987" s="80"/>
      <c r="GMY987" s="80"/>
      <c r="GMZ987" s="80"/>
      <c r="GNA987" s="80"/>
      <c r="GNB987" s="80"/>
      <c r="GNC987" s="80"/>
      <c r="GND987" s="80"/>
      <c r="GNE987" s="80"/>
      <c r="GNF987" s="80"/>
      <c r="GNG987" s="80"/>
      <c r="GNH987" s="80"/>
      <c r="GNI987" s="80"/>
      <c r="GNJ987" s="80"/>
      <c r="GNK987" s="80"/>
      <c r="GNL987" s="80"/>
      <c r="GNM987" s="80"/>
      <c r="GNN987" s="80"/>
      <c r="GNO987" s="80"/>
      <c r="GNP987" s="80"/>
      <c r="GNQ987" s="80"/>
      <c r="GNR987" s="80"/>
      <c r="GNS987" s="80"/>
      <c r="GNT987" s="80"/>
      <c r="GNU987" s="80"/>
      <c r="GNV987" s="80"/>
      <c r="GNW987" s="80"/>
      <c r="GNX987" s="80"/>
      <c r="GNY987" s="80"/>
      <c r="GNZ987" s="80"/>
      <c r="GOA987" s="80"/>
      <c r="GOB987" s="80"/>
      <c r="GOC987" s="80"/>
      <c r="GOD987" s="80"/>
      <c r="GOE987" s="80"/>
      <c r="GOF987" s="80"/>
      <c r="GOG987" s="80"/>
      <c r="GOH987" s="80"/>
      <c r="GOI987" s="80"/>
      <c r="GOJ987" s="80"/>
      <c r="GOK987" s="80"/>
      <c r="GOL987" s="80"/>
      <c r="GOM987" s="80"/>
      <c r="GON987" s="80"/>
      <c r="GOO987" s="80"/>
      <c r="GOP987" s="80"/>
      <c r="GOQ987" s="80"/>
      <c r="GOR987" s="80"/>
      <c r="GOS987" s="80"/>
      <c r="GOT987" s="80"/>
      <c r="GOU987" s="80"/>
      <c r="GOV987" s="80"/>
      <c r="GOW987" s="80"/>
      <c r="GOX987" s="80"/>
      <c r="GOY987" s="80"/>
      <c r="GOZ987" s="80"/>
      <c r="GPA987" s="80"/>
      <c r="GPB987" s="80"/>
      <c r="GPC987" s="80"/>
      <c r="GPD987" s="80"/>
      <c r="GPE987" s="80"/>
      <c r="GPF987" s="80"/>
      <c r="GPG987" s="80"/>
      <c r="GPH987" s="80"/>
      <c r="GPI987" s="80"/>
      <c r="GPJ987" s="80"/>
      <c r="GPK987" s="80"/>
      <c r="GPL987" s="80"/>
      <c r="GPM987" s="80"/>
      <c r="GPN987" s="80"/>
      <c r="GPO987" s="80"/>
      <c r="GPP987" s="80"/>
      <c r="GPQ987" s="80"/>
      <c r="GPR987" s="80"/>
      <c r="GPS987" s="80"/>
      <c r="GPT987" s="80"/>
      <c r="GPU987" s="80"/>
      <c r="GPV987" s="80"/>
      <c r="GPW987" s="80"/>
      <c r="GPX987" s="80"/>
      <c r="GPY987" s="80"/>
      <c r="GPZ987" s="80"/>
      <c r="GQA987" s="80"/>
      <c r="GQB987" s="80"/>
      <c r="GQC987" s="80"/>
      <c r="GQD987" s="80"/>
      <c r="GQE987" s="80"/>
      <c r="GQF987" s="80"/>
      <c r="GQG987" s="80"/>
      <c r="GQH987" s="80"/>
      <c r="GQI987" s="80"/>
      <c r="GQJ987" s="80"/>
      <c r="GQK987" s="80"/>
      <c r="GQL987" s="80"/>
      <c r="GQM987" s="80"/>
      <c r="GQN987" s="80"/>
      <c r="GQO987" s="80"/>
      <c r="GQP987" s="80"/>
      <c r="GQQ987" s="80"/>
      <c r="GQR987" s="80"/>
      <c r="GQS987" s="80"/>
      <c r="GQT987" s="80"/>
      <c r="GQU987" s="80"/>
      <c r="GQV987" s="80"/>
      <c r="GQW987" s="80"/>
      <c r="GQX987" s="80"/>
      <c r="GQY987" s="80"/>
      <c r="GQZ987" s="80"/>
      <c r="GRA987" s="80"/>
      <c r="GRB987" s="80"/>
      <c r="GRC987" s="80"/>
      <c r="GRD987" s="80"/>
      <c r="GRE987" s="80"/>
      <c r="GRF987" s="80"/>
      <c r="GRG987" s="80"/>
      <c r="GRH987" s="80"/>
      <c r="GRI987" s="80"/>
      <c r="GRJ987" s="80"/>
      <c r="GRK987" s="80"/>
      <c r="GRL987" s="80"/>
      <c r="GRM987" s="80"/>
      <c r="GRN987" s="80"/>
      <c r="GRO987" s="80"/>
      <c r="GRP987" s="80"/>
      <c r="GRQ987" s="80"/>
      <c r="GRR987" s="80"/>
      <c r="GRS987" s="80"/>
      <c r="GRT987" s="80"/>
      <c r="GRU987" s="80"/>
      <c r="GRV987" s="80"/>
      <c r="GRW987" s="80"/>
      <c r="GRX987" s="80"/>
      <c r="GRY987" s="80"/>
      <c r="GRZ987" s="80"/>
      <c r="GSA987" s="80"/>
      <c r="GSB987" s="80"/>
      <c r="GSC987" s="80"/>
      <c r="GSD987" s="80"/>
      <c r="GSE987" s="80"/>
      <c r="GSF987" s="80"/>
      <c r="GSG987" s="80"/>
      <c r="GSH987" s="80"/>
      <c r="GSI987" s="80"/>
      <c r="GSJ987" s="80"/>
      <c r="GSK987" s="80"/>
      <c r="GSL987" s="80"/>
      <c r="GSM987" s="80"/>
      <c r="GSN987" s="80"/>
      <c r="GSO987" s="80"/>
      <c r="GSP987" s="80"/>
      <c r="GSQ987" s="80"/>
      <c r="GSR987" s="80"/>
      <c r="GSS987" s="80"/>
      <c r="GST987" s="80"/>
      <c r="GSU987" s="80"/>
      <c r="GSV987" s="80"/>
      <c r="GSW987" s="80"/>
      <c r="GSX987" s="80"/>
      <c r="GSY987" s="80"/>
      <c r="GSZ987" s="80"/>
      <c r="GTA987" s="80"/>
      <c r="GTB987" s="80"/>
      <c r="GTC987" s="80"/>
      <c r="GTD987" s="80"/>
      <c r="GTE987" s="80"/>
      <c r="GTF987" s="80"/>
      <c r="GTG987" s="80"/>
      <c r="GTH987" s="80"/>
      <c r="GTI987" s="80"/>
      <c r="GTJ987" s="80"/>
      <c r="GTK987" s="80"/>
      <c r="GTL987" s="80"/>
      <c r="GTM987" s="80"/>
      <c r="GTN987" s="80"/>
      <c r="GTO987" s="80"/>
      <c r="GTP987" s="80"/>
      <c r="GTQ987" s="80"/>
      <c r="GTR987" s="80"/>
      <c r="GTS987" s="80"/>
      <c r="GTT987" s="80"/>
      <c r="GTU987" s="80"/>
      <c r="GTV987" s="80"/>
      <c r="GTW987" s="80"/>
      <c r="GTX987" s="80"/>
      <c r="GTY987" s="80"/>
      <c r="GTZ987" s="80"/>
      <c r="GUA987" s="80"/>
      <c r="GUB987" s="80"/>
      <c r="GUC987" s="80"/>
      <c r="GUD987" s="80"/>
      <c r="GUE987" s="80"/>
      <c r="GUF987" s="80"/>
      <c r="GUG987" s="80"/>
      <c r="GUH987" s="80"/>
      <c r="GUI987" s="80"/>
      <c r="GUJ987" s="80"/>
      <c r="GUK987" s="80"/>
      <c r="GUL987" s="80"/>
      <c r="GUM987" s="80"/>
      <c r="GUN987" s="80"/>
      <c r="GUO987" s="80"/>
      <c r="GUP987" s="80"/>
      <c r="GUQ987" s="80"/>
      <c r="GUR987" s="80"/>
      <c r="GUS987" s="80"/>
      <c r="GUT987" s="80"/>
      <c r="GUU987" s="80"/>
      <c r="GUV987" s="80"/>
      <c r="GUW987" s="80"/>
      <c r="GUX987" s="80"/>
      <c r="GUY987" s="80"/>
      <c r="GUZ987" s="80"/>
      <c r="GVA987" s="80"/>
      <c r="GVB987" s="80"/>
      <c r="GVC987" s="80"/>
      <c r="GVD987" s="80"/>
      <c r="GVE987" s="80"/>
      <c r="GVF987" s="80"/>
      <c r="GVG987" s="80"/>
      <c r="GVH987" s="80"/>
      <c r="GVI987" s="80"/>
      <c r="GVJ987" s="80"/>
      <c r="GVK987" s="80"/>
      <c r="GVL987" s="80"/>
      <c r="GVM987" s="80"/>
      <c r="GVN987" s="80"/>
      <c r="GVO987" s="80"/>
      <c r="GVP987" s="80"/>
      <c r="GVQ987" s="80"/>
      <c r="GVR987" s="80"/>
      <c r="GVS987" s="80"/>
      <c r="GVT987" s="80"/>
      <c r="GVU987" s="80"/>
      <c r="GVV987" s="80"/>
      <c r="GVW987" s="80"/>
      <c r="GVX987" s="80"/>
      <c r="GVY987" s="80"/>
      <c r="GVZ987" s="80"/>
      <c r="GWA987" s="80"/>
      <c r="GWB987" s="80"/>
      <c r="GWC987" s="80"/>
      <c r="GWD987" s="80"/>
      <c r="GWE987" s="80"/>
      <c r="GWF987" s="80"/>
      <c r="GWG987" s="80"/>
      <c r="GWH987" s="80"/>
      <c r="GWI987" s="80"/>
      <c r="GWJ987" s="80"/>
      <c r="GWK987" s="80"/>
      <c r="GWL987" s="80"/>
      <c r="GWM987" s="80"/>
      <c r="GWN987" s="80"/>
      <c r="GWO987" s="80"/>
      <c r="GWP987" s="80"/>
      <c r="GWQ987" s="80"/>
      <c r="GWR987" s="80"/>
      <c r="GWS987" s="80"/>
      <c r="GWT987" s="80"/>
      <c r="GWU987" s="80"/>
      <c r="GWV987" s="80"/>
      <c r="GWW987" s="80"/>
      <c r="GWX987" s="80"/>
      <c r="GWY987" s="80"/>
      <c r="GWZ987" s="80"/>
      <c r="GXA987" s="80"/>
      <c r="GXB987" s="80"/>
      <c r="GXC987" s="80"/>
      <c r="GXD987" s="80"/>
      <c r="GXE987" s="80"/>
      <c r="GXF987" s="80"/>
      <c r="GXG987" s="80"/>
      <c r="GXH987" s="80"/>
      <c r="GXI987" s="80"/>
      <c r="GXJ987" s="80"/>
      <c r="GXK987" s="80"/>
      <c r="GXL987" s="80"/>
      <c r="GXM987" s="80"/>
      <c r="GXN987" s="80"/>
      <c r="GXO987" s="80"/>
      <c r="GXP987" s="80"/>
      <c r="GXQ987" s="80"/>
      <c r="GXR987" s="80"/>
      <c r="GXS987" s="80"/>
      <c r="GXT987" s="80"/>
      <c r="GXU987" s="80"/>
      <c r="GXV987" s="80"/>
      <c r="GXW987" s="80"/>
      <c r="GXX987" s="80"/>
      <c r="GXY987" s="80"/>
      <c r="GXZ987" s="80"/>
      <c r="GYA987" s="80"/>
      <c r="GYB987" s="80"/>
      <c r="GYC987" s="80"/>
      <c r="GYD987" s="80"/>
      <c r="GYE987" s="80"/>
      <c r="GYF987" s="80"/>
      <c r="GYG987" s="80"/>
      <c r="GYH987" s="80"/>
      <c r="GYI987" s="80"/>
      <c r="GYJ987" s="80"/>
      <c r="GYK987" s="80"/>
      <c r="GYL987" s="80"/>
      <c r="GYM987" s="80"/>
      <c r="GYN987" s="80"/>
      <c r="GYO987" s="80"/>
      <c r="GYP987" s="80"/>
      <c r="GYQ987" s="80"/>
      <c r="GYR987" s="80"/>
      <c r="GYS987" s="80"/>
      <c r="GYT987" s="80"/>
      <c r="GYU987" s="80"/>
      <c r="GYV987" s="80"/>
      <c r="GYW987" s="80"/>
      <c r="GYX987" s="80"/>
      <c r="GYY987" s="80"/>
      <c r="GYZ987" s="80"/>
      <c r="GZA987" s="80"/>
      <c r="GZB987" s="80"/>
      <c r="GZC987" s="80"/>
      <c r="GZD987" s="80"/>
      <c r="GZE987" s="80"/>
      <c r="GZF987" s="80"/>
      <c r="GZG987" s="80"/>
      <c r="GZH987" s="80"/>
      <c r="GZI987" s="80"/>
      <c r="GZJ987" s="80"/>
      <c r="GZK987" s="80"/>
      <c r="GZL987" s="80"/>
      <c r="GZM987" s="80"/>
      <c r="GZN987" s="80"/>
      <c r="GZO987" s="80"/>
      <c r="GZP987" s="80"/>
      <c r="GZQ987" s="80"/>
      <c r="GZR987" s="80"/>
      <c r="GZS987" s="80"/>
      <c r="GZT987" s="80"/>
      <c r="GZU987" s="80"/>
      <c r="GZV987" s="80"/>
      <c r="GZW987" s="80"/>
      <c r="GZX987" s="80"/>
      <c r="GZY987" s="80"/>
      <c r="GZZ987" s="80"/>
      <c r="HAA987" s="80"/>
      <c r="HAB987" s="80"/>
      <c r="HAC987" s="80"/>
      <c r="HAD987" s="80"/>
      <c r="HAE987" s="80"/>
      <c r="HAF987" s="80"/>
      <c r="HAG987" s="80"/>
      <c r="HAH987" s="80"/>
      <c r="HAI987" s="80"/>
      <c r="HAJ987" s="80"/>
      <c r="HAK987" s="80"/>
      <c r="HAL987" s="80"/>
      <c r="HAM987" s="80"/>
      <c r="HAN987" s="80"/>
      <c r="HAO987" s="80"/>
      <c r="HAP987" s="80"/>
      <c r="HAQ987" s="80"/>
      <c r="HAR987" s="80"/>
      <c r="HAS987" s="80"/>
      <c r="HAT987" s="80"/>
      <c r="HAU987" s="80"/>
      <c r="HAV987" s="80"/>
      <c r="HAW987" s="80"/>
      <c r="HAX987" s="80"/>
      <c r="HAY987" s="80"/>
      <c r="HAZ987" s="80"/>
      <c r="HBA987" s="80"/>
      <c r="HBB987" s="80"/>
      <c r="HBC987" s="80"/>
      <c r="HBD987" s="80"/>
      <c r="HBE987" s="80"/>
      <c r="HBF987" s="80"/>
      <c r="HBG987" s="80"/>
      <c r="HBH987" s="80"/>
      <c r="HBI987" s="80"/>
      <c r="HBJ987" s="80"/>
      <c r="HBK987" s="80"/>
      <c r="HBL987" s="80"/>
      <c r="HBM987" s="80"/>
      <c r="HBN987" s="80"/>
      <c r="HBO987" s="80"/>
      <c r="HBP987" s="80"/>
      <c r="HBQ987" s="80"/>
      <c r="HBR987" s="80"/>
      <c r="HBS987" s="80"/>
      <c r="HBT987" s="80"/>
      <c r="HBU987" s="80"/>
      <c r="HBV987" s="80"/>
      <c r="HBW987" s="80"/>
      <c r="HBX987" s="80"/>
      <c r="HBY987" s="80"/>
      <c r="HBZ987" s="80"/>
      <c r="HCA987" s="80"/>
      <c r="HCB987" s="80"/>
      <c r="HCC987" s="80"/>
      <c r="HCD987" s="80"/>
      <c r="HCE987" s="80"/>
      <c r="HCF987" s="80"/>
      <c r="HCG987" s="80"/>
      <c r="HCH987" s="80"/>
      <c r="HCI987" s="80"/>
      <c r="HCJ987" s="80"/>
      <c r="HCK987" s="80"/>
      <c r="HCL987" s="80"/>
      <c r="HCM987" s="80"/>
      <c r="HCN987" s="80"/>
      <c r="HCO987" s="80"/>
      <c r="HCP987" s="80"/>
      <c r="HCQ987" s="80"/>
      <c r="HCR987" s="80"/>
      <c r="HCS987" s="80"/>
      <c r="HCT987" s="80"/>
      <c r="HCU987" s="80"/>
      <c r="HCV987" s="80"/>
      <c r="HCW987" s="80"/>
      <c r="HCX987" s="80"/>
      <c r="HCY987" s="80"/>
      <c r="HCZ987" s="80"/>
      <c r="HDA987" s="80"/>
      <c r="HDB987" s="80"/>
      <c r="HDC987" s="80"/>
      <c r="HDD987" s="80"/>
      <c r="HDE987" s="80"/>
      <c r="HDF987" s="80"/>
      <c r="HDG987" s="80"/>
      <c r="HDH987" s="80"/>
      <c r="HDI987" s="80"/>
      <c r="HDJ987" s="80"/>
      <c r="HDK987" s="80"/>
      <c r="HDL987" s="80"/>
      <c r="HDM987" s="80"/>
      <c r="HDN987" s="80"/>
      <c r="HDO987" s="80"/>
      <c r="HDP987" s="80"/>
      <c r="HDQ987" s="80"/>
      <c r="HDR987" s="80"/>
      <c r="HDS987" s="80"/>
      <c r="HDT987" s="80"/>
      <c r="HDU987" s="80"/>
      <c r="HDV987" s="80"/>
      <c r="HDW987" s="80"/>
      <c r="HDX987" s="80"/>
      <c r="HDY987" s="80"/>
      <c r="HDZ987" s="80"/>
      <c r="HEA987" s="80"/>
      <c r="HEB987" s="80"/>
      <c r="HEC987" s="80"/>
      <c r="HED987" s="80"/>
      <c r="HEE987" s="80"/>
      <c r="HEF987" s="80"/>
      <c r="HEG987" s="80"/>
      <c r="HEH987" s="80"/>
      <c r="HEI987" s="80"/>
      <c r="HEJ987" s="80"/>
      <c r="HEK987" s="80"/>
      <c r="HEL987" s="80"/>
      <c r="HEM987" s="80"/>
      <c r="HEN987" s="80"/>
      <c r="HEO987" s="80"/>
      <c r="HEP987" s="80"/>
      <c r="HEQ987" s="80"/>
      <c r="HER987" s="80"/>
      <c r="HES987" s="80"/>
      <c r="HET987" s="80"/>
      <c r="HEU987" s="80"/>
      <c r="HEV987" s="80"/>
      <c r="HEW987" s="80"/>
      <c r="HEX987" s="80"/>
      <c r="HEY987" s="80"/>
      <c r="HEZ987" s="80"/>
      <c r="HFA987" s="80"/>
      <c r="HFB987" s="80"/>
      <c r="HFC987" s="80"/>
      <c r="HFD987" s="80"/>
      <c r="HFE987" s="80"/>
      <c r="HFF987" s="80"/>
      <c r="HFG987" s="80"/>
      <c r="HFH987" s="80"/>
      <c r="HFI987" s="80"/>
      <c r="HFJ987" s="80"/>
      <c r="HFK987" s="80"/>
      <c r="HFL987" s="80"/>
      <c r="HFM987" s="80"/>
      <c r="HFN987" s="80"/>
      <c r="HFO987" s="80"/>
      <c r="HFP987" s="80"/>
      <c r="HFQ987" s="80"/>
      <c r="HFR987" s="80"/>
      <c r="HFS987" s="80"/>
      <c r="HFT987" s="80"/>
      <c r="HFU987" s="80"/>
      <c r="HFV987" s="80"/>
      <c r="HFW987" s="80"/>
      <c r="HFX987" s="80"/>
      <c r="HFY987" s="80"/>
      <c r="HFZ987" s="80"/>
      <c r="HGA987" s="80"/>
      <c r="HGB987" s="80"/>
      <c r="HGC987" s="80"/>
      <c r="HGD987" s="80"/>
      <c r="HGE987" s="80"/>
      <c r="HGF987" s="80"/>
      <c r="HGG987" s="80"/>
      <c r="HGH987" s="80"/>
      <c r="HGI987" s="80"/>
      <c r="HGJ987" s="80"/>
      <c r="HGK987" s="80"/>
      <c r="HGL987" s="80"/>
      <c r="HGM987" s="80"/>
      <c r="HGN987" s="80"/>
      <c r="HGO987" s="80"/>
      <c r="HGP987" s="80"/>
      <c r="HGQ987" s="80"/>
      <c r="HGR987" s="80"/>
      <c r="HGS987" s="80"/>
      <c r="HGT987" s="80"/>
      <c r="HGU987" s="80"/>
      <c r="HGV987" s="80"/>
      <c r="HGW987" s="80"/>
      <c r="HGX987" s="80"/>
      <c r="HGY987" s="80"/>
      <c r="HGZ987" s="80"/>
      <c r="HHA987" s="80"/>
      <c r="HHB987" s="80"/>
      <c r="HHC987" s="80"/>
      <c r="HHD987" s="80"/>
      <c r="HHE987" s="80"/>
      <c r="HHF987" s="80"/>
      <c r="HHG987" s="80"/>
      <c r="HHH987" s="80"/>
      <c r="HHI987" s="80"/>
      <c r="HHJ987" s="80"/>
      <c r="HHK987" s="80"/>
      <c r="HHL987" s="80"/>
      <c r="HHM987" s="80"/>
      <c r="HHN987" s="80"/>
      <c r="HHO987" s="80"/>
      <c r="HHP987" s="80"/>
      <c r="HHQ987" s="80"/>
      <c r="HHR987" s="80"/>
      <c r="HHS987" s="80"/>
      <c r="HHT987" s="80"/>
      <c r="HHU987" s="80"/>
      <c r="HHV987" s="80"/>
      <c r="HHW987" s="80"/>
      <c r="HHX987" s="80"/>
      <c r="HHY987" s="80"/>
      <c r="HHZ987" s="80"/>
      <c r="HIA987" s="80"/>
      <c r="HIB987" s="80"/>
      <c r="HIC987" s="80"/>
      <c r="HID987" s="80"/>
      <c r="HIE987" s="80"/>
      <c r="HIF987" s="80"/>
      <c r="HIG987" s="80"/>
      <c r="HIH987" s="80"/>
      <c r="HII987" s="80"/>
      <c r="HIJ987" s="80"/>
      <c r="HIK987" s="80"/>
      <c r="HIL987" s="80"/>
      <c r="HIM987" s="80"/>
      <c r="HIN987" s="80"/>
      <c r="HIO987" s="80"/>
      <c r="HIP987" s="80"/>
      <c r="HIQ987" s="80"/>
      <c r="HIR987" s="80"/>
      <c r="HIS987" s="80"/>
      <c r="HIT987" s="80"/>
      <c r="HIU987" s="80"/>
      <c r="HIV987" s="80"/>
      <c r="HIW987" s="80"/>
      <c r="HIX987" s="80"/>
      <c r="HIY987" s="80"/>
      <c r="HIZ987" s="80"/>
      <c r="HJA987" s="80"/>
      <c r="HJB987" s="80"/>
      <c r="HJC987" s="80"/>
      <c r="HJD987" s="80"/>
      <c r="HJE987" s="80"/>
      <c r="HJF987" s="80"/>
      <c r="HJG987" s="80"/>
      <c r="HJH987" s="80"/>
      <c r="HJI987" s="80"/>
      <c r="HJJ987" s="80"/>
      <c r="HJK987" s="80"/>
      <c r="HJL987" s="80"/>
      <c r="HJM987" s="80"/>
      <c r="HJN987" s="80"/>
      <c r="HJO987" s="80"/>
      <c r="HJP987" s="80"/>
      <c r="HJQ987" s="80"/>
      <c r="HJR987" s="80"/>
      <c r="HJS987" s="80"/>
      <c r="HJT987" s="80"/>
      <c r="HJU987" s="80"/>
      <c r="HJV987" s="80"/>
      <c r="HJW987" s="80"/>
      <c r="HJX987" s="80"/>
      <c r="HJY987" s="80"/>
      <c r="HJZ987" s="80"/>
      <c r="HKA987" s="80"/>
      <c r="HKB987" s="80"/>
      <c r="HKC987" s="80"/>
      <c r="HKD987" s="80"/>
      <c r="HKE987" s="80"/>
      <c r="HKF987" s="80"/>
      <c r="HKG987" s="80"/>
      <c r="HKH987" s="80"/>
      <c r="HKI987" s="80"/>
      <c r="HKJ987" s="80"/>
      <c r="HKK987" s="80"/>
      <c r="HKL987" s="80"/>
      <c r="HKM987" s="80"/>
      <c r="HKN987" s="80"/>
      <c r="HKO987" s="80"/>
      <c r="HKP987" s="80"/>
      <c r="HKQ987" s="80"/>
      <c r="HKR987" s="80"/>
      <c r="HKS987" s="80"/>
      <c r="HKT987" s="80"/>
      <c r="HKU987" s="80"/>
      <c r="HKV987" s="80"/>
      <c r="HKW987" s="80"/>
      <c r="HKX987" s="80"/>
      <c r="HKY987" s="80"/>
      <c r="HKZ987" s="80"/>
      <c r="HLA987" s="80"/>
      <c r="HLB987" s="80"/>
      <c r="HLC987" s="80"/>
      <c r="HLD987" s="80"/>
      <c r="HLE987" s="80"/>
      <c r="HLF987" s="80"/>
      <c r="HLG987" s="80"/>
      <c r="HLH987" s="80"/>
      <c r="HLI987" s="80"/>
      <c r="HLJ987" s="80"/>
      <c r="HLK987" s="80"/>
      <c r="HLL987" s="80"/>
      <c r="HLM987" s="80"/>
      <c r="HLN987" s="80"/>
      <c r="HLO987" s="80"/>
      <c r="HLP987" s="80"/>
      <c r="HLQ987" s="80"/>
      <c r="HLR987" s="80"/>
      <c r="HLS987" s="80"/>
      <c r="HLT987" s="80"/>
      <c r="HLU987" s="80"/>
      <c r="HLV987" s="80"/>
      <c r="HLW987" s="80"/>
      <c r="HLX987" s="80"/>
      <c r="HLY987" s="80"/>
      <c r="HLZ987" s="80"/>
      <c r="HMA987" s="80"/>
      <c r="HMB987" s="80"/>
      <c r="HMC987" s="80"/>
      <c r="HMD987" s="80"/>
      <c r="HME987" s="80"/>
      <c r="HMF987" s="80"/>
      <c r="HMG987" s="80"/>
      <c r="HMH987" s="80"/>
      <c r="HMI987" s="80"/>
      <c r="HMJ987" s="80"/>
      <c r="HMK987" s="80"/>
      <c r="HML987" s="80"/>
      <c r="HMM987" s="80"/>
      <c r="HMN987" s="80"/>
      <c r="HMO987" s="80"/>
      <c r="HMP987" s="80"/>
      <c r="HMQ987" s="80"/>
      <c r="HMR987" s="80"/>
      <c r="HMS987" s="80"/>
      <c r="HMT987" s="80"/>
      <c r="HMU987" s="80"/>
      <c r="HMV987" s="80"/>
      <c r="HMW987" s="80"/>
      <c r="HMX987" s="80"/>
      <c r="HMY987" s="80"/>
      <c r="HMZ987" s="80"/>
      <c r="HNA987" s="80"/>
      <c r="HNB987" s="80"/>
      <c r="HNC987" s="80"/>
      <c r="HND987" s="80"/>
      <c r="HNE987" s="80"/>
      <c r="HNF987" s="80"/>
      <c r="HNG987" s="80"/>
      <c r="HNH987" s="80"/>
      <c r="HNI987" s="80"/>
      <c r="HNJ987" s="80"/>
      <c r="HNK987" s="80"/>
      <c r="HNL987" s="80"/>
      <c r="HNM987" s="80"/>
      <c r="HNN987" s="80"/>
      <c r="HNO987" s="80"/>
      <c r="HNP987" s="80"/>
      <c r="HNQ987" s="80"/>
      <c r="HNR987" s="80"/>
      <c r="HNS987" s="80"/>
      <c r="HNT987" s="80"/>
      <c r="HNU987" s="80"/>
      <c r="HNV987" s="80"/>
      <c r="HNW987" s="80"/>
      <c r="HNX987" s="80"/>
      <c r="HNY987" s="80"/>
      <c r="HNZ987" s="80"/>
      <c r="HOA987" s="80"/>
      <c r="HOB987" s="80"/>
      <c r="HOC987" s="80"/>
      <c r="HOD987" s="80"/>
      <c r="HOE987" s="80"/>
      <c r="HOF987" s="80"/>
      <c r="HOG987" s="80"/>
      <c r="HOH987" s="80"/>
      <c r="HOI987" s="80"/>
      <c r="HOJ987" s="80"/>
      <c r="HOK987" s="80"/>
      <c r="HOL987" s="80"/>
      <c r="HOM987" s="80"/>
      <c r="HON987" s="80"/>
      <c r="HOO987" s="80"/>
      <c r="HOP987" s="80"/>
      <c r="HOQ987" s="80"/>
      <c r="HOR987" s="80"/>
      <c r="HOS987" s="80"/>
      <c r="HOT987" s="80"/>
      <c r="HOU987" s="80"/>
      <c r="HOV987" s="80"/>
      <c r="HOW987" s="80"/>
      <c r="HOX987" s="80"/>
      <c r="HOY987" s="80"/>
      <c r="HOZ987" s="80"/>
      <c r="HPA987" s="80"/>
      <c r="HPB987" s="80"/>
      <c r="HPC987" s="80"/>
      <c r="HPD987" s="80"/>
      <c r="HPE987" s="80"/>
      <c r="HPF987" s="80"/>
      <c r="HPG987" s="80"/>
      <c r="HPH987" s="80"/>
      <c r="HPI987" s="80"/>
      <c r="HPJ987" s="80"/>
      <c r="HPK987" s="80"/>
      <c r="HPL987" s="80"/>
      <c r="HPM987" s="80"/>
      <c r="HPN987" s="80"/>
      <c r="HPO987" s="80"/>
      <c r="HPP987" s="80"/>
      <c r="HPQ987" s="80"/>
      <c r="HPR987" s="80"/>
      <c r="HPS987" s="80"/>
      <c r="HPT987" s="80"/>
      <c r="HPU987" s="80"/>
      <c r="HPV987" s="80"/>
      <c r="HPW987" s="80"/>
      <c r="HPX987" s="80"/>
      <c r="HPY987" s="80"/>
      <c r="HPZ987" s="80"/>
      <c r="HQA987" s="80"/>
      <c r="HQB987" s="80"/>
      <c r="HQC987" s="80"/>
      <c r="HQD987" s="80"/>
      <c r="HQE987" s="80"/>
      <c r="HQF987" s="80"/>
      <c r="HQG987" s="80"/>
      <c r="HQH987" s="80"/>
      <c r="HQI987" s="80"/>
      <c r="HQJ987" s="80"/>
      <c r="HQK987" s="80"/>
      <c r="HQL987" s="80"/>
      <c r="HQM987" s="80"/>
      <c r="HQN987" s="80"/>
      <c r="HQO987" s="80"/>
      <c r="HQP987" s="80"/>
      <c r="HQQ987" s="80"/>
      <c r="HQR987" s="80"/>
      <c r="HQS987" s="80"/>
      <c r="HQT987" s="80"/>
      <c r="HQU987" s="80"/>
      <c r="HQV987" s="80"/>
      <c r="HQW987" s="80"/>
      <c r="HQX987" s="80"/>
      <c r="HQY987" s="80"/>
      <c r="HQZ987" s="80"/>
      <c r="HRA987" s="80"/>
      <c r="HRB987" s="80"/>
      <c r="HRC987" s="80"/>
      <c r="HRD987" s="80"/>
      <c r="HRE987" s="80"/>
      <c r="HRF987" s="80"/>
      <c r="HRG987" s="80"/>
      <c r="HRH987" s="80"/>
      <c r="HRI987" s="80"/>
      <c r="HRJ987" s="80"/>
      <c r="HRK987" s="80"/>
      <c r="HRL987" s="80"/>
      <c r="HRM987" s="80"/>
      <c r="HRN987" s="80"/>
      <c r="HRO987" s="80"/>
      <c r="HRP987" s="80"/>
      <c r="HRQ987" s="80"/>
      <c r="HRR987" s="80"/>
      <c r="HRS987" s="80"/>
      <c r="HRT987" s="80"/>
      <c r="HRU987" s="80"/>
      <c r="HRV987" s="80"/>
      <c r="HRW987" s="80"/>
      <c r="HRX987" s="80"/>
      <c r="HRY987" s="80"/>
      <c r="HRZ987" s="80"/>
      <c r="HSA987" s="80"/>
      <c r="HSB987" s="80"/>
      <c r="HSC987" s="80"/>
      <c r="HSD987" s="80"/>
      <c r="HSE987" s="80"/>
      <c r="HSF987" s="80"/>
      <c r="HSG987" s="80"/>
      <c r="HSH987" s="80"/>
      <c r="HSI987" s="80"/>
      <c r="HSJ987" s="80"/>
      <c r="HSK987" s="80"/>
      <c r="HSL987" s="80"/>
      <c r="HSM987" s="80"/>
      <c r="HSN987" s="80"/>
      <c r="HSO987" s="80"/>
      <c r="HSP987" s="80"/>
      <c r="HSQ987" s="80"/>
      <c r="HSR987" s="80"/>
      <c r="HSS987" s="80"/>
      <c r="HST987" s="80"/>
      <c r="HSU987" s="80"/>
      <c r="HSV987" s="80"/>
      <c r="HSW987" s="80"/>
      <c r="HSX987" s="80"/>
      <c r="HSY987" s="80"/>
      <c r="HSZ987" s="80"/>
      <c r="HTA987" s="80"/>
      <c r="HTB987" s="80"/>
      <c r="HTC987" s="80"/>
      <c r="HTD987" s="80"/>
      <c r="HTE987" s="80"/>
      <c r="HTF987" s="80"/>
      <c r="HTG987" s="80"/>
      <c r="HTH987" s="80"/>
      <c r="HTI987" s="80"/>
      <c r="HTJ987" s="80"/>
      <c r="HTK987" s="80"/>
      <c r="HTL987" s="80"/>
      <c r="HTM987" s="80"/>
      <c r="HTN987" s="80"/>
      <c r="HTO987" s="80"/>
      <c r="HTP987" s="80"/>
      <c r="HTQ987" s="80"/>
      <c r="HTR987" s="80"/>
      <c r="HTS987" s="80"/>
      <c r="HTT987" s="80"/>
      <c r="HTU987" s="80"/>
      <c r="HTV987" s="80"/>
      <c r="HTW987" s="80"/>
      <c r="HTX987" s="80"/>
      <c r="HTY987" s="80"/>
      <c r="HTZ987" s="80"/>
      <c r="HUA987" s="80"/>
      <c r="HUB987" s="80"/>
      <c r="HUC987" s="80"/>
      <c r="HUD987" s="80"/>
      <c r="HUE987" s="80"/>
      <c r="HUF987" s="80"/>
      <c r="HUG987" s="80"/>
      <c r="HUH987" s="80"/>
      <c r="HUI987" s="80"/>
      <c r="HUJ987" s="80"/>
      <c r="HUK987" s="80"/>
      <c r="HUL987" s="80"/>
      <c r="HUM987" s="80"/>
      <c r="HUN987" s="80"/>
      <c r="HUO987" s="80"/>
      <c r="HUP987" s="80"/>
      <c r="HUQ987" s="80"/>
      <c r="HUR987" s="80"/>
      <c r="HUS987" s="80"/>
      <c r="HUT987" s="80"/>
      <c r="HUU987" s="80"/>
      <c r="HUV987" s="80"/>
      <c r="HUW987" s="80"/>
      <c r="HUX987" s="80"/>
      <c r="HUY987" s="80"/>
      <c r="HUZ987" s="80"/>
      <c r="HVA987" s="80"/>
      <c r="HVB987" s="80"/>
      <c r="HVC987" s="80"/>
      <c r="HVD987" s="80"/>
      <c r="HVE987" s="80"/>
      <c r="HVF987" s="80"/>
      <c r="HVG987" s="80"/>
      <c r="HVH987" s="80"/>
      <c r="HVI987" s="80"/>
      <c r="HVJ987" s="80"/>
      <c r="HVK987" s="80"/>
      <c r="HVL987" s="80"/>
      <c r="HVM987" s="80"/>
      <c r="HVN987" s="80"/>
      <c r="HVO987" s="80"/>
      <c r="HVP987" s="80"/>
      <c r="HVQ987" s="80"/>
      <c r="HVR987" s="80"/>
      <c r="HVS987" s="80"/>
      <c r="HVT987" s="80"/>
      <c r="HVU987" s="80"/>
      <c r="HVV987" s="80"/>
      <c r="HVW987" s="80"/>
      <c r="HVX987" s="80"/>
      <c r="HVY987" s="80"/>
      <c r="HVZ987" s="80"/>
      <c r="HWA987" s="80"/>
      <c r="HWB987" s="80"/>
      <c r="HWC987" s="80"/>
      <c r="HWD987" s="80"/>
      <c r="HWE987" s="80"/>
      <c r="HWF987" s="80"/>
      <c r="HWG987" s="80"/>
      <c r="HWH987" s="80"/>
      <c r="HWI987" s="80"/>
      <c r="HWJ987" s="80"/>
      <c r="HWK987" s="80"/>
      <c r="HWL987" s="80"/>
      <c r="HWM987" s="80"/>
      <c r="HWN987" s="80"/>
      <c r="HWO987" s="80"/>
      <c r="HWP987" s="80"/>
      <c r="HWQ987" s="80"/>
      <c r="HWR987" s="80"/>
      <c r="HWS987" s="80"/>
      <c r="HWT987" s="80"/>
      <c r="HWU987" s="80"/>
      <c r="HWV987" s="80"/>
      <c r="HWW987" s="80"/>
      <c r="HWX987" s="80"/>
      <c r="HWY987" s="80"/>
      <c r="HWZ987" s="80"/>
      <c r="HXA987" s="80"/>
      <c r="HXB987" s="80"/>
      <c r="HXC987" s="80"/>
      <c r="HXD987" s="80"/>
      <c r="HXE987" s="80"/>
      <c r="HXF987" s="80"/>
      <c r="HXG987" s="80"/>
      <c r="HXH987" s="80"/>
      <c r="HXI987" s="80"/>
      <c r="HXJ987" s="80"/>
      <c r="HXK987" s="80"/>
      <c r="HXL987" s="80"/>
      <c r="HXM987" s="80"/>
      <c r="HXN987" s="80"/>
      <c r="HXO987" s="80"/>
      <c r="HXP987" s="80"/>
      <c r="HXQ987" s="80"/>
      <c r="HXR987" s="80"/>
      <c r="HXS987" s="80"/>
      <c r="HXT987" s="80"/>
      <c r="HXU987" s="80"/>
      <c r="HXV987" s="80"/>
      <c r="HXW987" s="80"/>
      <c r="HXX987" s="80"/>
      <c r="HXY987" s="80"/>
      <c r="HXZ987" s="80"/>
      <c r="HYA987" s="80"/>
      <c r="HYB987" s="80"/>
      <c r="HYC987" s="80"/>
      <c r="HYD987" s="80"/>
      <c r="HYE987" s="80"/>
      <c r="HYF987" s="80"/>
      <c r="HYG987" s="80"/>
      <c r="HYH987" s="80"/>
      <c r="HYI987" s="80"/>
      <c r="HYJ987" s="80"/>
      <c r="HYK987" s="80"/>
      <c r="HYL987" s="80"/>
      <c r="HYM987" s="80"/>
      <c r="HYN987" s="80"/>
      <c r="HYO987" s="80"/>
      <c r="HYP987" s="80"/>
      <c r="HYQ987" s="80"/>
      <c r="HYR987" s="80"/>
      <c r="HYS987" s="80"/>
      <c r="HYT987" s="80"/>
      <c r="HYU987" s="80"/>
      <c r="HYV987" s="80"/>
      <c r="HYW987" s="80"/>
      <c r="HYX987" s="80"/>
      <c r="HYY987" s="80"/>
      <c r="HYZ987" s="80"/>
      <c r="HZA987" s="80"/>
      <c r="HZB987" s="80"/>
      <c r="HZC987" s="80"/>
      <c r="HZD987" s="80"/>
      <c r="HZE987" s="80"/>
      <c r="HZF987" s="80"/>
      <c r="HZG987" s="80"/>
      <c r="HZH987" s="80"/>
      <c r="HZI987" s="80"/>
      <c r="HZJ987" s="80"/>
      <c r="HZK987" s="80"/>
      <c r="HZL987" s="80"/>
      <c r="HZM987" s="80"/>
      <c r="HZN987" s="80"/>
      <c r="HZO987" s="80"/>
      <c r="HZP987" s="80"/>
      <c r="HZQ987" s="80"/>
      <c r="HZR987" s="80"/>
      <c r="HZS987" s="80"/>
      <c r="HZT987" s="80"/>
      <c r="HZU987" s="80"/>
      <c r="HZV987" s="80"/>
      <c r="HZW987" s="80"/>
      <c r="HZX987" s="80"/>
      <c r="HZY987" s="80"/>
      <c r="HZZ987" s="80"/>
      <c r="IAA987" s="80"/>
      <c r="IAB987" s="80"/>
      <c r="IAC987" s="80"/>
      <c r="IAD987" s="80"/>
      <c r="IAE987" s="80"/>
      <c r="IAF987" s="80"/>
      <c r="IAG987" s="80"/>
      <c r="IAH987" s="80"/>
      <c r="IAI987" s="80"/>
      <c r="IAJ987" s="80"/>
      <c r="IAK987" s="80"/>
      <c r="IAL987" s="80"/>
      <c r="IAM987" s="80"/>
      <c r="IAN987" s="80"/>
      <c r="IAO987" s="80"/>
      <c r="IAP987" s="80"/>
      <c r="IAQ987" s="80"/>
      <c r="IAR987" s="80"/>
      <c r="IAS987" s="80"/>
      <c r="IAT987" s="80"/>
      <c r="IAU987" s="80"/>
      <c r="IAV987" s="80"/>
      <c r="IAW987" s="80"/>
      <c r="IAX987" s="80"/>
      <c r="IAY987" s="80"/>
      <c r="IAZ987" s="80"/>
      <c r="IBA987" s="80"/>
      <c r="IBB987" s="80"/>
      <c r="IBC987" s="80"/>
      <c r="IBD987" s="80"/>
      <c r="IBE987" s="80"/>
      <c r="IBF987" s="80"/>
      <c r="IBG987" s="80"/>
      <c r="IBH987" s="80"/>
      <c r="IBI987" s="80"/>
      <c r="IBJ987" s="80"/>
      <c r="IBK987" s="80"/>
      <c r="IBL987" s="80"/>
      <c r="IBM987" s="80"/>
      <c r="IBN987" s="80"/>
      <c r="IBO987" s="80"/>
      <c r="IBP987" s="80"/>
      <c r="IBQ987" s="80"/>
      <c r="IBR987" s="80"/>
      <c r="IBS987" s="80"/>
      <c r="IBT987" s="80"/>
      <c r="IBU987" s="80"/>
      <c r="IBV987" s="80"/>
      <c r="IBW987" s="80"/>
      <c r="IBX987" s="80"/>
      <c r="IBY987" s="80"/>
      <c r="IBZ987" s="80"/>
      <c r="ICA987" s="80"/>
      <c r="ICB987" s="80"/>
      <c r="ICC987" s="80"/>
      <c r="ICD987" s="80"/>
      <c r="ICE987" s="80"/>
      <c r="ICF987" s="80"/>
      <c r="ICG987" s="80"/>
      <c r="ICH987" s="80"/>
      <c r="ICI987" s="80"/>
      <c r="ICJ987" s="80"/>
      <c r="ICK987" s="80"/>
      <c r="ICL987" s="80"/>
      <c r="ICM987" s="80"/>
      <c r="ICN987" s="80"/>
      <c r="ICO987" s="80"/>
      <c r="ICP987" s="80"/>
      <c r="ICQ987" s="80"/>
      <c r="ICR987" s="80"/>
      <c r="ICS987" s="80"/>
      <c r="ICT987" s="80"/>
      <c r="ICU987" s="80"/>
      <c r="ICV987" s="80"/>
      <c r="ICW987" s="80"/>
      <c r="ICX987" s="80"/>
      <c r="ICY987" s="80"/>
      <c r="ICZ987" s="80"/>
      <c r="IDA987" s="80"/>
      <c r="IDB987" s="80"/>
      <c r="IDC987" s="80"/>
      <c r="IDD987" s="80"/>
      <c r="IDE987" s="80"/>
      <c r="IDF987" s="80"/>
      <c r="IDG987" s="80"/>
      <c r="IDH987" s="80"/>
      <c r="IDI987" s="80"/>
      <c r="IDJ987" s="80"/>
      <c r="IDK987" s="80"/>
      <c r="IDL987" s="80"/>
      <c r="IDM987" s="80"/>
      <c r="IDN987" s="80"/>
      <c r="IDO987" s="80"/>
      <c r="IDP987" s="80"/>
      <c r="IDQ987" s="80"/>
      <c r="IDR987" s="80"/>
      <c r="IDS987" s="80"/>
      <c r="IDT987" s="80"/>
      <c r="IDU987" s="80"/>
      <c r="IDV987" s="80"/>
      <c r="IDW987" s="80"/>
      <c r="IDX987" s="80"/>
      <c r="IDY987" s="80"/>
      <c r="IDZ987" s="80"/>
      <c r="IEA987" s="80"/>
      <c r="IEB987" s="80"/>
      <c r="IEC987" s="80"/>
      <c r="IED987" s="80"/>
      <c r="IEE987" s="80"/>
      <c r="IEF987" s="80"/>
      <c r="IEG987" s="80"/>
      <c r="IEH987" s="80"/>
      <c r="IEI987" s="80"/>
      <c r="IEJ987" s="80"/>
      <c r="IEK987" s="80"/>
      <c r="IEL987" s="80"/>
      <c r="IEM987" s="80"/>
      <c r="IEN987" s="80"/>
      <c r="IEO987" s="80"/>
      <c r="IEP987" s="80"/>
      <c r="IEQ987" s="80"/>
      <c r="IER987" s="80"/>
      <c r="IES987" s="80"/>
      <c r="IET987" s="80"/>
      <c r="IEU987" s="80"/>
      <c r="IEV987" s="80"/>
      <c r="IEW987" s="80"/>
      <c r="IEX987" s="80"/>
      <c r="IEY987" s="80"/>
      <c r="IEZ987" s="80"/>
      <c r="IFA987" s="80"/>
      <c r="IFB987" s="80"/>
      <c r="IFC987" s="80"/>
      <c r="IFD987" s="80"/>
      <c r="IFE987" s="80"/>
      <c r="IFF987" s="80"/>
      <c r="IFG987" s="80"/>
      <c r="IFH987" s="80"/>
      <c r="IFI987" s="80"/>
      <c r="IFJ987" s="80"/>
      <c r="IFK987" s="80"/>
      <c r="IFL987" s="80"/>
      <c r="IFM987" s="80"/>
      <c r="IFN987" s="80"/>
      <c r="IFO987" s="80"/>
      <c r="IFP987" s="80"/>
      <c r="IFQ987" s="80"/>
      <c r="IFR987" s="80"/>
      <c r="IFS987" s="80"/>
      <c r="IFT987" s="80"/>
      <c r="IFU987" s="80"/>
      <c r="IFV987" s="80"/>
      <c r="IFW987" s="80"/>
      <c r="IFX987" s="80"/>
      <c r="IFY987" s="80"/>
      <c r="IFZ987" s="80"/>
      <c r="IGA987" s="80"/>
      <c r="IGB987" s="80"/>
      <c r="IGC987" s="80"/>
      <c r="IGD987" s="80"/>
      <c r="IGE987" s="80"/>
      <c r="IGF987" s="80"/>
      <c r="IGG987" s="80"/>
      <c r="IGH987" s="80"/>
      <c r="IGI987" s="80"/>
      <c r="IGJ987" s="80"/>
      <c r="IGK987" s="80"/>
      <c r="IGL987" s="80"/>
      <c r="IGM987" s="80"/>
      <c r="IGN987" s="80"/>
      <c r="IGO987" s="80"/>
      <c r="IGP987" s="80"/>
      <c r="IGQ987" s="80"/>
      <c r="IGR987" s="80"/>
      <c r="IGS987" s="80"/>
      <c r="IGT987" s="80"/>
      <c r="IGU987" s="80"/>
      <c r="IGV987" s="80"/>
      <c r="IGW987" s="80"/>
      <c r="IGX987" s="80"/>
      <c r="IGY987" s="80"/>
      <c r="IGZ987" s="80"/>
      <c r="IHA987" s="80"/>
      <c r="IHB987" s="80"/>
      <c r="IHC987" s="80"/>
      <c r="IHD987" s="80"/>
      <c r="IHE987" s="80"/>
      <c r="IHF987" s="80"/>
      <c r="IHG987" s="80"/>
      <c r="IHH987" s="80"/>
      <c r="IHI987" s="80"/>
      <c r="IHJ987" s="80"/>
      <c r="IHK987" s="80"/>
      <c r="IHL987" s="80"/>
      <c r="IHM987" s="80"/>
      <c r="IHN987" s="80"/>
      <c r="IHO987" s="80"/>
      <c r="IHP987" s="80"/>
      <c r="IHQ987" s="80"/>
      <c r="IHR987" s="80"/>
      <c r="IHS987" s="80"/>
      <c r="IHT987" s="80"/>
      <c r="IHU987" s="80"/>
      <c r="IHV987" s="80"/>
      <c r="IHW987" s="80"/>
      <c r="IHX987" s="80"/>
      <c r="IHY987" s="80"/>
      <c r="IHZ987" s="80"/>
      <c r="IIA987" s="80"/>
      <c r="IIB987" s="80"/>
      <c r="IIC987" s="80"/>
      <c r="IID987" s="80"/>
      <c r="IIE987" s="80"/>
      <c r="IIF987" s="80"/>
      <c r="IIG987" s="80"/>
      <c r="IIH987" s="80"/>
      <c r="III987" s="80"/>
      <c r="IIJ987" s="80"/>
      <c r="IIK987" s="80"/>
      <c r="IIL987" s="80"/>
      <c r="IIM987" s="80"/>
      <c r="IIN987" s="80"/>
      <c r="IIO987" s="80"/>
      <c r="IIP987" s="80"/>
      <c r="IIQ987" s="80"/>
      <c r="IIR987" s="80"/>
      <c r="IIS987" s="80"/>
      <c r="IIT987" s="80"/>
      <c r="IIU987" s="80"/>
      <c r="IIV987" s="80"/>
      <c r="IIW987" s="80"/>
      <c r="IIX987" s="80"/>
      <c r="IIY987" s="80"/>
      <c r="IIZ987" s="80"/>
      <c r="IJA987" s="80"/>
      <c r="IJB987" s="80"/>
      <c r="IJC987" s="80"/>
      <c r="IJD987" s="80"/>
      <c r="IJE987" s="80"/>
      <c r="IJF987" s="80"/>
      <c r="IJG987" s="80"/>
      <c r="IJH987" s="80"/>
      <c r="IJI987" s="80"/>
      <c r="IJJ987" s="80"/>
      <c r="IJK987" s="80"/>
      <c r="IJL987" s="80"/>
      <c r="IJM987" s="80"/>
      <c r="IJN987" s="80"/>
      <c r="IJO987" s="80"/>
      <c r="IJP987" s="80"/>
      <c r="IJQ987" s="80"/>
      <c r="IJR987" s="80"/>
      <c r="IJS987" s="80"/>
      <c r="IJT987" s="80"/>
      <c r="IJU987" s="80"/>
      <c r="IJV987" s="80"/>
      <c r="IJW987" s="80"/>
      <c r="IJX987" s="80"/>
      <c r="IJY987" s="80"/>
      <c r="IJZ987" s="80"/>
      <c r="IKA987" s="80"/>
      <c r="IKB987" s="80"/>
      <c r="IKC987" s="80"/>
      <c r="IKD987" s="80"/>
      <c r="IKE987" s="80"/>
      <c r="IKF987" s="80"/>
      <c r="IKG987" s="80"/>
      <c r="IKH987" s="80"/>
      <c r="IKI987" s="80"/>
      <c r="IKJ987" s="80"/>
      <c r="IKK987" s="80"/>
      <c r="IKL987" s="80"/>
      <c r="IKM987" s="80"/>
      <c r="IKN987" s="80"/>
      <c r="IKO987" s="80"/>
      <c r="IKP987" s="80"/>
      <c r="IKQ987" s="80"/>
      <c r="IKR987" s="80"/>
      <c r="IKS987" s="80"/>
      <c r="IKT987" s="80"/>
      <c r="IKU987" s="80"/>
      <c r="IKV987" s="80"/>
      <c r="IKW987" s="80"/>
      <c r="IKX987" s="80"/>
      <c r="IKY987" s="80"/>
      <c r="IKZ987" s="80"/>
      <c r="ILA987" s="80"/>
      <c r="ILB987" s="80"/>
      <c r="ILC987" s="80"/>
      <c r="ILD987" s="80"/>
      <c r="ILE987" s="80"/>
      <c r="ILF987" s="80"/>
      <c r="ILG987" s="80"/>
      <c r="ILH987" s="80"/>
      <c r="ILI987" s="80"/>
      <c r="ILJ987" s="80"/>
      <c r="ILK987" s="80"/>
      <c r="ILL987" s="80"/>
      <c r="ILM987" s="80"/>
      <c r="ILN987" s="80"/>
      <c r="ILO987" s="80"/>
      <c r="ILP987" s="80"/>
      <c r="ILQ987" s="80"/>
      <c r="ILR987" s="80"/>
      <c r="ILS987" s="80"/>
      <c r="ILT987" s="80"/>
      <c r="ILU987" s="80"/>
      <c r="ILV987" s="80"/>
      <c r="ILW987" s="80"/>
      <c r="ILX987" s="80"/>
      <c r="ILY987" s="80"/>
      <c r="ILZ987" s="80"/>
      <c r="IMA987" s="80"/>
      <c r="IMB987" s="80"/>
      <c r="IMC987" s="80"/>
      <c r="IMD987" s="80"/>
      <c r="IME987" s="80"/>
      <c r="IMF987" s="80"/>
      <c r="IMG987" s="80"/>
      <c r="IMH987" s="80"/>
      <c r="IMI987" s="80"/>
      <c r="IMJ987" s="80"/>
      <c r="IMK987" s="80"/>
      <c r="IML987" s="80"/>
      <c r="IMM987" s="80"/>
      <c r="IMN987" s="80"/>
      <c r="IMO987" s="80"/>
      <c r="IMP987" s="80"/>
      <c r="IMQ987" s="80"/>
      <c r="IMR987" s="80"/>
      <c r="IMS987" s="80"/>
      <c r="IMT987" s="80"/>
      <c r="IMU987" s="80"/>
      <c r="IMV987" s="80"/>
      <c r="IMW987" s="80"/>
      <c r="IMX987" s="80"/>
      <c r="IMY987" s="80"/>
      <c r="IMZ987" s="80"/>
      <c r="INA987" s="80"/>
      <c r="INB987" s="80"/>
      <c r="INC987" s="80"/>
      <c r="IND987" s="80"/>
      <c r="INE987" s="80"/>
      <c r="INF987" s="80"/>
      <c r="ING987" s="80"/>
      <c r="INH987" s="80"/>
      <c r="INI987" s="80"/>
      <c r="INJ987" s="80"/>
      <c r="INK987" s="80"/>
      <c r="INL987" s="80"/>
      <c r="INM987" s="80"/>
      <c r="INN987" s="80"/>
      <c r="INO987" s="80"/>
      <c r="INP987" s="80"/>
      <c r="INQ987" s="80"/>
      <c r="INR987" s="80"/>
      <c r="INS987" s="80"/>
      <c r="INT987" s="80"/>
      <c r="INU987" s="80"/>
      <c r="INV987" s="80"/>
      <c r="INW987" s="80"/>
      <c r="INX987" s="80"/>
      <c r="INY987" s="80"/>
      <c r="INZ987" s="80"/>
      <c r="IOA987" s="80"/>
      <c r="IOB987" s="80"/>
      <c r="IOC987" s="80"/>
      <c r="IOD987" s="80"/>
      <c r="IOE987" s="80"/>
      <c r="IOF987" s="80"/>
      <c r="IOG987" s="80"/>
      <c r="IOH987" s="80"/>
      <c r="IOI987" s="80"/>
      <c r="IOJ987" s="80"/>
      <c r="IOK987" s="80"/>
      <c r="IOL987" s="80"/>
      <c r="IOM987" s="80"/>
      <c r="ION987" s="80"/>
      <c r="IOO987" s="80"/>
      <c r="IOP987" s="80"/>
      <c r="IOQ987" s="80"/>
      <c r="IOR987" s="80"/>
      <c r="IOS987" s="80"/>
      <c r="IOT987" s="80"/>
      <c r="IOU987" s="80"/>
      <c r="IOV987" s="80"/>
      <c r="IOW987" s="80"/>
      <c r="IOX987" s="80"/>
      <c r="IOY987" s="80"/>
      <c r="IOZ987" s="80"/>
      <c r="IPA987" s="80"/>
      <c r="IPB987" s="80"/>
      <c r="IPC987" s="80"/>
      <c r="IPD987" s="80"/>
      <c r="IPE987" s="80"/>
      <c r="IPF987" s="80"/>
      <c r="IPG987" s="80"/>
      <c r="IPH987" s="80"/>
      <c r="IPI987" s="80"/>
      <c r="IPJ987" s="80"/>
      <c r="IPK987" s="80"/>
      <c r="IPL987" s="80"/>
      <c r="IPM987" s="80"/>
      <c r="IPN987" s="80"/>
      <c r="IPO987" s="80"/>
      <c r="IPP987" s="80"/>
      <c r="IPQ987" s="80"/>
      <c r="IPR987" s="80"/>
      <c r="IPS987" s="80"/>
      <c r="IPT987" s="80"/>
      <c r="IPU987" s="80"/>
      <c r="IPV987" s="80"/>
      <c r="IPW987" s="80"/>
      <c r="IPX987" s="80"/>
      <c r="IPY987" s="80"/>
      <c r="IPZ987" s="80"/>
      <c r="IQA987" s="80"/>
      <c r="IQB987" s="80"/>
      <c r="IQC987" s="80"/>
      <c r="IQD987" s="80"/>
      <c r="IQE987" s="80"/>
      <c r="IQF987" s="80"/>
      <c r="IQG987" s="80"/>
      <c r="IQH987" s="80"/>
      <c r="IQI987" s="80"/>
      <c r="IQJ987" s="80"/>
      <c r="IQK987" s="80"/>
      <c r="IQL987" s="80"/>
      <c r="IQM987" s="80"/>
      <c r="IQN987" s="80"/>
      <c r="IQO987" s="80"/>
      <c r="IQP987" s="80"/>
      <c r="IQQ987" s="80"/>
      <c r="IQR987" s="80"/>
      <c r="IQS987" s="80"/>
      <c r="IQT987" s="80"/>
      <c r="IQU987" s="80"/>
      <c r="IQV987" s="80"/>
      <c r="IQW987" s="80"/>
      <c r="IQX987" s="80"/>
      <c r="IQY987" s="80"/>
      <c r="IQZ987" s="80"/>
      <c r="IRA987" s="80"/>
      <c r="IRB987" s="80"/>
      <c r="IRC987" s="80"/>
      <c r="IRD987" s="80"/>
      <c r="IRE987" s="80"/>
      <c r="IRF987" s="80"/>
      <c r="IRG987" s="80"/>
      <c r="IRH987" s="80"/>
      <c r="IRI987" s="80"/>
      <c r="IRJ987" s="80"/>
      <c r="IRK987" s="80"/>
      <c r="IRL987" s="80"/>
      <c r="IRM987" s="80"/>
      <c r="IRN987" s="80"/>
      <c r="IRO987" s="80"/>
      <c r="IRP987" s="80"/>
      <c r="IRQ987" s="80"/>
      <c r="IRR987" s="80"/>
      <c r="IRS987" s="80"/>
      <c r="IRT987" s="80"/>
      <c r="IRU987" s="80"/>
      <c r="IRV987" s="80"/>
      <c r="IRW987" s="80"/>
      <c r="IRX987" s="80"/>
      <c r="IRY987" s="80"/>
      <c r="IRZ987" s="80"/>
      <c r="ISA987" s="80"/>
      <c r="ISB987" s="80"/>
      <c r="ISC987" s="80"/>
      <c r="ISD987" s="80"/>
      <c r="ISE987" s="80"/>
      <c r="ISF987" s="80"/>
      <c r="ISG987" s="80"/>
      <c r="ISH987" s="80"/>
      <c r="ISI987" s="80"/>
      <c r="ISJ987" s="80"/>
      <c r="ISK987" s="80"/>
      <c r="ISL987" s="80"/>
      <c r="ISM987" s="80"/>
      <c r="ISN987" s="80"/>
      <c r="ISO987" s="80"/>
      <c r="ISP987" s="80"/>
      <c r="ISQ987" s="80"/>
      <c r="ISR987" s="80"/>
      <c r="ISS987" s="80"/>
      <c r="IST987" s="80"/>
      <c r="ISU987" s="80"/>
      <c r="ISV987" s="80"/>
      <c r="ISW987" s="80"/>
      <c r="ISX987" s="80"/>
      <c r="ISY987" s="80"/>
      <c r="ISZ987" s="80"/>
      <c r="ITA987" s="80"/>
      <c r="ITB987" s="80"/>
      <c r="ITC987" s="80"/>
      <c r="ITD987" s="80"/>
      <c r="ITE987" s="80"/>
      <c r="ITF987" s="80"/>
      <c r="ITG987" s="80"/>
      <c r="ITH987" s="80"/>
      <c r="ITI987" s="80"/>
      <c r="ITJ987" s="80"/>
      <c r="ITK987" s="80"/>
      <c r="ITL987" s="80"/>
      <c r="ITM987" s="80"/>
      <c r="ITN987" s="80"/>
      <c r="ITO987" s="80"/>
      <c r="ITP987" s="80"/>
      <c r="ITQ987" s="80"/>
      <c r="ITR987" s="80"/>
      <c r="ITS987" s="80"/>
      <c r="ITT987" s="80"/>
      <c r="ITU987" s="80"/>
      <c r="ITV987" s="80"/>
      <c r="ITW987" s="80"/>
      <c r="ITX987" s="80"/>
      <c r="ITY987" s="80"/>
      <c r="ITZ987" s="80"/>
      <c r="IUA987" s="80"/>
      <c r="IUB987" s="80"/>
      <c r="IUC987" s="80"/>
      <c r="IUD987" s="80"/>
      <c r="IUE987" s="80"/>
      <c r="IUF987" s="80"/>
      <c r="IUG987" s="80"/>
      <c r="IUH987" s="80"/>
      <c r="IUI987" s="80"/>
      <c r="IUJ987" s="80"/>
      <c r="IUK987" s="80"/>
      <c r="IUL987" s="80"/>
      <c r="IUM987" s="80"/>
      <c r="IUN987" s="80"/>
      <c r="IUO987" s="80"/>
      <c r="IUP987" s="80"/>
      <c r="IUQ987" s="80"/>
      <c r="IUR987" s="80"/>
      <c r="IUS987" s="80"/>
      <c r="IUT987" s="80"/>
      <c r="IUU987" s="80"/>
      <c r="IUV987" s="80"/>
      <c r="IUW987" s="80"/>
      <c r="IUX987" s="80"/>
      <c r="IUY987" s="80"/>
      <c r="IUZ987" s="80"/>
      <c r="IVA987" s="80"/>
      <c r="IVB987" s="80"/>
      <c r="IVC987" s="80"/>
      <c r="IVD987" s="80"/>
      <c r="IVE987" s="80"/>
      <c r="IVF987" s="80"/>
      <c r="IVG987" s="80"/>
      <c r="IVH987" s="80"/>
      <c r="IVI987" s="80"/>
      <c r="IVJ987" s="80"/>
      <c r="IVK987" s="80"/>
      <c r="IVL987" s="80"/>
      <c r="IVM987" s="80"/>
      <c r="IVN987" s="80"/>
      <c r="IVO987" s="80"/>
      <c r="IVP987" s="80"/>
      <c r="IVQ987" s="80"/>
      <c r="IVR987" s="80"/>
      <c r="IVS987" s="80"/>
      <c r="IVT987" s="80"/>
      <c r="IVU987" s="80"/>
      <c r="IVV987" s="80"/>
      <c r="IVW987" s="80"/>
      <c r="IVX987" s="80"/>
      <c r="IVY987" s="80"/>
      <c r="IVZ987" s="80"/>
      <c r="IWA987" s="80"/>
      <c r="IWB987" s="80"/>
      <c r="IWC987" s="80"/>
      <c r="IWD987" s="80"/>
      <c r="IWE987" s="80"/>
      <c r="IWF987" s="80"/>
      <c r="IWG987" s="80"/>
      <c r="IWH987" s="80"/>
      <c r="IWI987" s="80"/>
      <c r="IWJ987" s="80"/>
      <c r="IWK987" s="80"/>
      <c r="IWL987" s="80"/>
      <c r="IWM987" s="80"/>
      <c r="IWN987" s="80"/>
      <c r="IWO987" s="80"/>
      <c r="IWP987" s="80"/>
      <c r="IWQ987" s="80"/>
      <c r="IWR987" s="80"/>
      <c r="IWS987" s="80"/>
      <c r="IWT987" s="80"/>
      <c r="IWU987" s="80"/>
      <c r="IWV987" s="80"/>
      <c r="IWW987" s="80"/>
      <c r="IWX987" s="80"/>
      <c r="IWY987" s="80"/>
      <c r="IWZ987" s="80"/>
      <c r="IXA987" s="80"/>
      <c r="IXB987" s="80"/>
      <c r="IXC987" s="80"/>
      <c r="IXD987" s="80"/>
      <c r="IXE987" s="80"/>
      <c r="IXF987" s="80"/>
      <c r="IXG987" s="80"/>
      <c r="IXH987" s="80"/>
      <c r="IXI987" s="80"/>
      <c r="IXJ987" s="80"/>
      <c r="IXK987" s="80"/>
      <c r="IXL987" s="80"/>
      <c r="IXM987" s="80"/>
      <c r="IXN987" s="80"/>
      <c r="IXO987" s="80"/>
      <c r="IXP987" s="80"/>
      <c r="IXQ987" s="80"/>
      <c r="IXR987" s="80"/>
      <c r="IXS987" s="80"/>
      <c r="IXT987" s="80"/>
      <c r="IXU987" s="80"/>
      <c r="IXV987" s="80"/>
      <c r="IXW987" s="80"/>
      <c r="IXX987" s="80"/>
      <c r="IXY987" s="80"/>
      <c r="IXZ987" s="80"/>
      <c r="IYA987" s="80"/>
      <c r="IYB987" s="80"/>
      <c r="IYC987" s="80"/>
      <c r="IYD987" s="80"/>
      <c r="IYE987" s="80"/>
      <c r="IYF987" s="80"/>
      <c r="IYG987" s="80"/>
      <c r="IYH987" s="80"/>
      <c r="IYI987" s="80"/>
      <c r="IYJ987" s="80"/>
      <c r="IYK987" s="80"/>
      <c r="IYL987" s="80"/>
      <c r="IYM987" s="80"/>
      <c r="IYN987" s="80"/>
      <c r="IYO987" s="80"/>
      <c r="IYP987" s="80"/>
      <c r="IYQ987" s="80"/>
      <c r="IYR987" s="80"/>
      <c r="IYS987" s="80"/>
      <c r="IYT987" s="80"/>
      <c r="IYU987" s="80"/>
      <c r="IYV987" s="80"/>
      <c r="IYW987" s="80"/>
      <c r="IYX987" s="80"/>
      <c r="IYY987" s="80"/>
      <c r="IYZ987" s="80"/>
      <c r="IZA987" s="80"/>
      <c r="IZB987" s="80"/>
      <c r="IZC987" s="80"/>
      <c r="IZD987" s="80"/>
      <c r="IZE987" s="80"/>
      <c r="IZF987" s="80"/>
      <c r="IZG987" s="80"/>
      <c r="IZH987" s="80"/>
      <c r="IZI987" s="80"/>
      <c r="IZJ987" s="80"/>
      <c r="IZK987" s="80"/>
      <c r="IZL987" s="80"/>
      <c r="IZM987" s="80"/>
      <c r="IZN987" s="80"/>
      <c r="IZO987" s="80"/>
      <c r="IZP987" s="80"/>
      <c r="IZQ987" s="80"/>
      <c r="IZR987" s="80"/>
      <c r="IZS987" s="80"/>
      <c r="IZT987" s="80"/>
      <c r="IZU987" s="80"/>
      <c r="IZV987" s="80"/>
      <c r="IZW987" s="80"/>
      <c r="IZX987" s="80"/>
      <c r="IZY987" s="80"/>
      <c r="IZZ987" s="80"/>
      <c r="JAA987" s="80"/>
      <c r="JAB987" s="80"/>
      <c r="JAC987" s="80"/>
      <c r="JAD987" s="80"/>
      <c r="JAE987" s="80"/>
      <c r="JAF987" s="80"/>
      <c r="JAG987" s="80"/>
      <c r="JAH987" s="80"/>
      <c r="JAI987" s="80"/>
      <c r="JAJ987" s="80"/>
      <c r="JAK987" s="80"/>
      <c r="JAL987" s="80"/>
      <c r="JAM987" s="80"/>
      <c r="JAN987" s="80"/>
      <c r="JAO987" s="80"/>
      <c r="JAP987" s="80"/>
      <c r="JAQ987" s="80"/>
      <c r="JAR987" s="80"/>
      <c r="JAS987" s="80"/>
      <c r="JAT987" s="80"/>
      <c r="JAU987" s="80"/>
      <c r="JAV987" s="80"/>
      <c r="JAW987" s="80"/>
      <c r="JAX987" s="80"/>
      <c r="JAY987" s="80"/>
      <c r="JAZ987" s="80"/>
      <c r="JBA987" s="80"/>
      <c r="JBB987" s="80"/>
      <c r="JBC987" s="80"/>
      <c r="JBD987" s="80"/>
      <c r="JBE987" s="80"/>
      <c r="JBF987" s="80"/>
      <c r="JBG987" s="80"/>
      <c r="JBH987" s="80"/>
      <c r="JBI987" s="80"/>
      <c r="JBJ987" s="80"/>
      <c r="JBK987" s="80"/>
      <c r="JBL987" s="80"/>
      <c r="JBM987" s="80"/>
      <c r="JBN987" s="80"/>
      <c r="JBO987" s="80"/>
      <c r="JBP987" s="80"/>
      <c r="JBQ987" s="80"/>
      <c r="JBR987" s="80"/>
      <c r="JBS987" s="80"/>
      <c r="JBT987" s="80"/>
      <c r="JBU987" s="80"/>
      <c r="JBV987" s="80"/>
      <c r="JBW987" s="80"/>
      <c r="JBX987" s="80"/>
      <c r="JBY987" s="80"/>
      <c r="JBZ987" s="80"/>
      <c r="JCA987" s="80"/>
      <c r="JCB987" s="80"/>
      <c r="JCC987" s="80"/>
      <c r="JCD987" s="80"/>
      <c r="JCE987" s="80"/>
      <c r="JCF987" s="80"/>
      <c r="JCG987" s="80"/>
      <c r="JCH987" s="80"/>
      <c r="JCI987" s="80"/>
      <c r="JCJ987" s="80"/>
      <c r="JCK987" s="80"/>
      <c r="JCL987" s="80"/>
      <c r="JCM987" s="80"/>
      <c r="JCN987" s="80"/>
      <c r="JCO987" s="80"/>
      <c r="JCP987" s="80"/>
      <c r="JCQ987" s="80"/>
      <c r="JCR987" s="80"/>
      <c r="JCS987" s="80"/>
      <c r="JCT987" s="80"/>
      <c r="JCU987" s="80"/>
      <c r="JCV987" s="80"/>
      <c r="JCW987" s="80"/>
      <c r="JCX987" s="80"/>
      <c r="JCY987" s="80"/>
      <c r="JCZ987" s="80"/>
      <c r="JDA987" s="80"/>
      <c r="JDB987" s="80"/>
      <c r="JDC987" s="80"/>
      <c r="JDD987" s="80"/>
      <c r="JDE987" s="80"/>
      <c r="JDF987" s="80"/>
      <c r="JDG987" s="80"/>
      <c r="JDH987" s="80"/>
      <c r="JDI987" s="80"/>
      <c r="JDJ987" s="80"/>
      <c r="JDK987" s="80"/>
      <c r="JDL987" s="80"/>
      <c r="JDM987" s="80"/>
      <c r="JDN987" s="80"/>
      <c r="JDO987" s="80"/>
      <c r="JDP987" s="80"/>
      <c r="JDQ987" s="80"/>
      <c r="JDR987" s="80"/>
      <c r="JDS987" s="80"/>
      <c r="JDT987" s="80"/>
      <c r="JDU987" s="80"/>
      <c r="JDV987" s="80"/>
      <c r="JDW987" s="80"/>
      <c r="JDX987" s="80"/>
      <c r="JDY987" s="80"/>
      <c r="JDZ987" s="80"/>
      <c r="JEA987" s="80"/>
      <c r="JEB987" s="80"/>
      <c r="JEC987" s="80"/>
      <c r="JED987" s="80"/>
      <c r="JEE987" s="80"/>
      <c r="JEF987" s="80"/>
      <c r="JEG987" s="80"/>
      <c r="JEH987" s="80"/>
      <c r="JEI987" s="80"/>
      <c r="JEJ987" s="80"/>
      <c r="JEK987" s="80"/>
      <c r="JEL987" s="80"/>
      <c r="JEM987" s="80"/>
      <c r="JEN987" s="80"/>
      <c r="JEO987" s="80"/>
      <c r="JEP987" s="80"/>
      <c r="JEQ987" s="80"/>
      <c r="JER987" s="80"/>
      <c r="JES987" s="80"/>
      <c r="JET987" s="80"/>
      <c r="JEU987" s="80"/>
      <c r="JEV987" s="80"/>
      <c r="JEW987" s="80"/>
      <c r="JEX987" s="80"/>
      <c r="JEY987" s="80"/>
      <c r="JEZ987" s="80"/>
      <c r="JFA987" s="80"/>
      <c r="JFB987" s="80"/>
      <c r="JFC987" s="80"/>
      <c r="JFD987" s="80"/>
      <c r="JFE987" s="80"/>
      <c r="JFF987" s="80"/>
      <c r="JFG987" s="80"/>
      <c r="JFH987" s="80"/>
      <c r="JFI987" s="80"/>
      <c r="JFJ987" s="80"/>
      <c r="JFK987" s="80"/>
      <c r="JFL987" s="80"/>
      <c r="JFM987" s="80"/>
      <c r="JFN987" s="80"/>
      <c r="JFO987" s="80"/>
      <c r="JFP987" s="80"/>
      <c r="JFQ987" s="80"/>
      <c r="JFR987" s="80"/>
      <c r="JFS987" s="80"/>
      <c r="JFT987" s="80"/>
      <c r="JFU987" s="80"/>
      <c r="JFV987" s="80"/>
      <c r="JFW987" s="80"/>
      <c r="JFX987" s="80"/>
      <c r="JFY987" s="80"/>
      <c r="JFZ987" s="80"/>
      <c r="JGA987" s="80"/>
      <c r="JGB987" s="80"/>
      <c r="JGC987" s="80"/>
      <c r="JGD987" s="80"/>
      <c r="JGE987" s="80"/>
      <c r="JGF987" s="80"/>
      <c r="JGG987" s="80"/>
      <c r="JGH987" s="80"/>
      <c r="JGI987" s="80"/>
      <c r="JGJ987" s="80"/>
      <c r="JGK987" s="80"/>
      <c r="JGL987" s="80"/>
      <c r="JGM987" s="80"/>
      <c r="JGN987" s="80"/>
      <c r="JGO987" s="80"/>
      <c r="JGP987" s="80"/>
      <c r="JGQ987" s="80"/>
      <c r="JGR987" s="80"/>
      <c r="JGS987" s="80"/>
      <c r="JGT987" s="80"/>
      <c r="JGU987" s="80"/>
      <c r="JGV987" s="80"/>
      <c r="JGW987" s="80"/>
      <c r="JGX987" s="80"/>
      <c r="JGY987" s="80"/>
      <c r="JGZ987" s="80"/>
      <c r="JHA987" s="80"/>
      <c r="JHB987" s="80"/>
      <c r="JHC987" s="80"/>
      <c r="JHD987" s="80"/>
      <c r="JHE987" s="80"/>
      <c r="JHF987" s="80"/>
      <c r="JHG987" s="80"/>
      <c r="JHH987" s="80"/>
      <c r="JHI987" s="80"/>
      <c r="JHJ987" s="80"/>
      <c r="JHK987" s="80"/>
      <c r="JHL987" s="80"/>
      <c r="JHM987" s="80"/>
      <c r="JHN987" s="80"/>
      <c r="JHO987" s="80"/>
      <c r="JHP987" s="80"/>
      <c r="JHQ987" s="80"/>
      <c r="JHR987" s="80"/>
      <c r="JHS987" s="80"/>
      <c r="JHT987" s="80"/>
      <c r="JHU987" s="80"/>
      <c r="JHV987" s="80"/>
      <c r="JHW987" s="80"/>
      <c r="JHX987" s="80"/>
      <c r="JHY987" s="80"/>
      <c r="JHZ987" s="80"/>
      <c r="JIA987" s="80"/>
      <c r="JIB987" s="80"/>
      <c r="JIC987" s="80"/>
      <c r="JID987" s="80"/>
      <c r="JIE987" s="80"/>
      <c r="JIF987" s="80"/>
      <c r="JIG987" s="80"/>
      <c r="JIH987" s="80"/>
      <c r="JII987" s="80"/>
      <c r="JIJ987" s="80"/>
      <c r="JIK987" s="80"/>
      <c r="JIL987" s="80"/>
      <c r="JIM987" s="80"/>
      <c r="JIN987" s="80"/>
      <c r="JIO987" s="80"/>
      <c r="JIP987" s="80"/>
      <c r="JIQ987" s="80"/>
      <c r="JIR987" s="80"/>
      <c r="JIS987" s="80"/>
      <c r="JIT987" s="80"/>
      <c r="JIU987" s="80"/>
      <c r="JIV987" s="80"/>
      <c r="JIW987" s="80"/>
      <c r="JIX987" s="80"/>
      <c r="JIY987" s="80"/>
      <c r="JIZ987" s="80"/>
      <c r="JJA987" s="80"/>
      <c r="JJB987" s="80"/>
      <c r="JJC987" s="80"/>
      <c r="JJD987" s="80"/>
      <c r="JJE987" s="80"/>
      <c r="JJF987" s="80"/>
      <c r="JJG987" s="80"/>
      <c r="JJH987" s="80"/>
      <c r="JJI987" s="80"/>
      <c r="JJJ987" s="80"/>
      <c r="JJK987" s="80"/>
      <c r="JJL987" s="80"/>
      <c r="JJM987" s="80"/>
      <c r="JJN987" s="80"/>
      <c r="JJO987" s="80"/>
      <c r="JJP987" s="80"/>
      <c r="JJQ987" s="80"/>
      <c r="JJR987" s="80"/>
      <c r="JJS987" s="80"/>
      <c r="JJT987" s="80"/>
      <c r="JJU987" s="80"/>
      <c r="JJV987" s="80"/>
      <c r="JJW987" s="80"/>
      <c r="JJX987" s="80"/>
      <c r="JJY987" s="80"/>
      <c r="JJZ987" s="80"/>
      <c r="JKA987" s="80"/>
      <c r="JKB987" s="80"/>
      <c r="JKC987" s="80"/>
      <c r="JKD987" s="80"/>
      <c r="JKE987" s="80"/>
      <c r="JKF987" s="80"/>
      <c r="JKG987" s="80"/>
      <c r="JKH987" s="80"/>
      <c r="JKI987" s="80"/>
      <c r="JKJ987" s="80"/>
      <c r="JKK987" s="80"/>
      <c r="JKL987" s="80"/>
      <c r="JKM987" s="80"/>
      <c r="JKN987" s="80"/>
      <c r="JKO987" s="80"/>
      <c r="JKP987" s="80"/>
      <c r="JKQ987" s="80"/>
      <c r="JKR987" s="80"/>
      <c r="JKS987" s="80"/>
      <c r="JKT987" s="80"/>
      <c r="JKU987" s="80"/>
      <c r="JKV987" s="80"/>
      <c r="JKW987" s="80"/>
      <c r="JKX987" s="80"/>
      <c r="JKY987" s="80"/>
      <c r="JKZ987" s="80"/>
      <c r="JLA987" s="80"/>
      <c r="JLB987" s="80"/>
      <c r="JLC987" s="80"/>
      <c r="JLD987" s="80"/>
      <c r="JLE987" s="80"/>
      <c r="JLF987" s="80"/>
      <c r="JLG987" s="80"/>
      <c r="JLH987" s="80"/>
      <c r="JLI987" s="80"/>
      <c r="JLJ987" s="80"/>
      <c r="JLK987" s="80"/>
      <c r="JLL987" s="80"/>
      <c r="JLM987" s="80"/>
      <c r="JLN987" s="80"/>
      <c r="JLO987" s="80"/>
      <c r="JLP987" s="80"/>
      <c r="JLQ987" s="80"/>
      <c r="JLR987" s="80"/>
      <c r="JLS987" s="80"/>
      <c r="JLT987" s="80"/>
      <c r="JLU987" s="80"/>
      <c r="JLV987" s="80"/>
      <c r="JLW987" s="80"/>
      <c r="JLX987" s="80"/>
      <c r="JLY987" s="80"/>
      <c r="JLZ987" s="80"/>
      <c r="JMA987" s="80"/>
      <c r="JMB987" s="80"/>
      <c r="JMC987" s="80"/>
      <c r="JMD987" s="80"/>
      <c r="JME987" s="80"/>
      <c r="JMF987" s="80"/>
      <c r="JMG987" s="80"/>
      <c r="JMH987" s="80"/>
      <c r="JMI987" s="80"/>
      <c r="JMJ987" s="80"/>
      <c r="JMK987" s="80"/>
      <c r="JML987" s="80"/>
      <c r="JMM987" s="80"/>
      <c r="JMN987" s="80"/>
      <c r="JMO987" s="80"/>
      <c r="JMP987" s="80"/>
      <c r="JMQ987" s="80"/>
      <c r="JMR987" s="80"/>
      <c r="JMS987" s="80"/>
      <c r="JMT987" s="80"/>
      <c r="JMU987" s="80"/>
      <c r="JMV987" s="80"/>
      <c r="JMW987" s="80"/>
      <c r="JMX987" s="80"/>
      <c r="JMY987" s="80"/>
      <c r="JMZ987" s="80"/>
      <c r="JNA987" s="80"/>
      <c r="JNB987" s="80"/>
      <c r="JNC987" s="80"/>
      <c r="JND987" s="80"/>
      <c r="JNE987" s="80"/>
      <c r="JNF987" s="80"/>
      <c r="JNG987" s="80"/>
      <c r="JNH987" s="80"/>
      <c r="JNI987" s="80"/>
      <c r="JNJ987" s="80"/>
      <c r="JNK987" s="80"/>
      <c r="JNL987" s="80"/>
      <c r="JNM987" s="80"/>
      <c r="JNN987" s="80"/>
      <c r="JNO987" s="80"/>
      <c r="JNP987" s="80"/>
      <c r="JNQ987" s="80"/>
      <c r="JNR987" s="80"/>
      <c r="JNS987" s="80"/>
      <c r="JNT987" s="80"/>
      <c r="JNU987" s="80"/>
      <c r="JNV987" s="80"/>
      <c r="JNW987" s="80"/>
      <c r="JNX987" s="80"/>
      <c r="JNY987" s="80"/>
      <c r="JNZ987" s="80"/>
      <c r="JOA987" s="80"/>
      <c r="JOB987" s="80"/>
      <c r="JOC987" s="80"/>
      <c r="JOD987" s="80"/>
      <c r="JOE987" s="80"/>
      <c r="JOF987" s="80"/>
      <c r="JOG987" s="80"/>
      <c r="JOH987" s="80"/>
      <c r="JOI987" s="80"/>
      <c r="JOJ987" s="80"/>
      <c r="JOK987" s="80"/>
      <c r="JOL987" s="80"/>
      <c r="JOM987" s="80"/>
      <c r="JON987" s="80"/>
      <c r="JOO987" s="80"/>
      <c r="JOP987" s="80"/>
      <c r="JOQ987" s="80"/>
      <c r="JOR987" s="80"/>
      <c r="JOS987" s="80"/>
      <c r="JOT987" s="80"/>
      <c r="JOU987" s="80"/>
      <c r="JOV987" s="80"/>
      <c r="JOW987" s="80"/>
      <c r="JOX987" s="80"/>
      <c r="JOY987" s="80"/>
      <c r="JOZ987" s="80"/>
      <c r="JPA987" s="80"/>
      <c r="JPB987" s="80"/>
      <c r="JPC987" s="80"/>
      <c r="JPD987" s="80"/>
      <c r="JPE987" s="80"/>
      <c r="JPF987" s="80"/>
      <c r="JPG987" s="80"/>
      <c r="JPH987" s="80"/>
      <c r="JPI987" s="80"/>
      <c r="JPJ987" s="80"/>
      <c r="JPK987" s="80"/>
      <c r="JPL987" s="80"/>
      <c r="JPM987" s="80"/>
      <c r="JPN987" s="80"/>
      <c r="JPO987" s="80"/>
      <c r="JPP987" s="80"/>
      <c r="JPQ987" s="80"/>
      <c r="JPR987" s="80"/>
      <c r="JPS987" s="80"/>
      <c r="JPT987" s="80"/>
      <c r="JPU987" s="80"/>
      <c r="JPV987" s="80"/>
      <c r="JPW987" s="80"/>
      <c r="JPX987" s="80"/>
      <c r="JPY987" s="80"/>
      <c r="JPZ987" s="80"/>
      <c r="JQA987" s="80"/>
      <c r="JQB987" s="80"/>
      <c r="JQC987" s="80"/>
      <c r="JQD987" s="80"/>
      <c r="JQE987" s="80"/>
      <c r="JQF987" s="80"/>
      <c r="JQG987" s="80"/>
      <c r="JQH987" s="80"/>
      <c r="JQI987" s="80"/>
      <c r="JQJ987" s="80"/>
      <c r="JQK987" s="80"/>
      <c r="JQL987" s="80"/>
      <c r="JQM987" s="80"/>
      <c r="JQN987" s="80"/>
      <c r="JQO987" s="80"/>
      <c r="JQP987" s="80"/>
      <c r="JQQ987" s="80"/>
      <c r="JQR987" s="80"/>
      <c r="JQS987" s="80"/>
      <c r="JQT987" s="80"/>
      <c r="JQU987" s="80"/>
      <c r="JQV987" s="80"/>
      <c r="JQW987" s="80"/>
      <c r="JQX987" s="80"/>
      <c r="JQY987" s="80"/>
      <c r="JQZ987" s="80"/>
      <c r="JRA987" s="80"/>
      <c r="JRB987" s="80"/>
      <c r="JRC987" s="80"/>
      <c r="JRD987" s="80"/>
      <c r="JRE987" s="80"/>
      <c r="JRF987" s="80"/>
      <c r="JRG987" s="80"/>
      <c r="JRH987" s="80"/>
      <c r="JRI987" s="80"/>
      <c r="JRJ987" s="80"/>
      <c r="JRK987" s="80"/>
      <c r="JRL987" s="80"/>
      <c r="JRM987" s="80"/>
      <c r="JRN987" s="80"/>
      <c r="JRO987" s="80"/>
      <c r="JRP987" s="80"/>
      <c r="JRQ987" s="80"/>
      <c r="JRR987" s="80"/>
      <c r="JRS987" s="80"/>
      <c r="JRT987" s="80"/>
      <c r="JRU987" s="80"/>
      <c r="JRV987" s="80"/>
      <c r="JRW987" s="80"/>
      <c r="JRX987" s="80"/>
      <c r="JRY987" s="80"/>
      <c r="JRZ987" s="80"/>
      <c r="JSA987" s="80"/>
      <c r="JSB987" s="80"/>
      <c r="JSC987" s="80"/>
      <c r="JSD987" s="80"/>
      <c r="JSE987" s="80"/>
      <c r="JSF987" s="80"/>
      <c r="JSG987" s="80"/>
      <c r="JSH987" s="80"/>
      <c r="JSI987" s="80"/>
      <c r="JSJ987" s="80"/>
      <c r="JSK987" s="80"/>
      <c r="JSL987" s="80"/>
      <c r="JSM987" s="80"/>
      <c r="JSN987" s="80"/>
      <c r="JSO987" s="80"/>
      <c r="JSP987" s="80"/>
      <c r="JSQ987" s="80"/>
      <c r="JSR987" s="80"/>
      <c r="JSS987" s="80"/>
      <c r="JST987" s="80"/>
      <c r="JSU987" s="80"/>
      <c r="JSV987" s="80"/>
      <c r="JSW987" s="80"/>
      <c r="JSX987" s="80"/>
      <c r="JSY987" s="80"/>
      <c r="JSZ987" s="80"/>
      <c r="JTA987" s="80"/>
      <c r="JTB987" s="80"/>
      <c r="JTC987" s="80"/>
      <c r="JTD987" s="80"/>
      <c r="JTE987" s="80"/>
      <c r="JTF987" s="80"/>
      <c r="JTG987" s="80"/>
      <c r="JTH987" s="80"/>
      <c r="JTI987" s="80"/>
      <c r="JTJ987" s="80"/>
      <c r="JTK987" s="80"/>
      <c r="JTL987" s="80"/>
      <c r="JTM987" s="80"/>
      <c r="JTN987" s="80"/>
      <c r="JTO987" s="80"/>
      <c r="JTP987" s="80"/>
      <c r="JTQ987" s="80"/>
      <c r="JTR987" s="80"/>
      <c r="JTS987" s="80"/>
      <c r="JTT987" s="80"/>
      <c r="JTU987" s="80"/>
      <c r="JTV987" s="80"/>
      <c r="JTW987" s="80"/>
      <c r="JTX987" s="80"/>
      <c r="JTY987" s="80"/>
      <c r="JTZ987" s="80"/>
      <c r="JUA987" s="80"/>
      <c r="JUB987" s="80"/>
      <c r="JUC987" s="80"/>
      <c r="JUD987" s="80"/>
      <c r="JUE987" s="80"/>
      <c r="JUF987" s="80"/>
      <c r="JUG987" s="80"/>
      <c r="JUH987" s="80"/>
      <c r="JUI987" s="80"/>
      <c r="JUJ987" s="80"/>
      <c r="JUK987" s="80"/>
      <c r="JUL987" s="80"/>
      <c r="JUM987" s="80"/>
      <c r="JUN987" s="80"/>
      <c r="JUO987" s="80"/>
      <c r="JUP987" s="80"/>
      <c r="JUQ987" s="80"/>
      <c r="JUR987" s="80"/>
      <c r="JUS987" s="80"/>
      <c r="JUT987" s="80"/>
      <c r="JUU987" s="80"/>
      <c r="JUV987" s="80"/>
      <c r="JUW987" s="80"/>
      <c r="JUX987" s="80"/>
      <c r="JUY987" s="80"/>
      <c r="JUZ987" s="80"/>
      <c r="JVA987" s="80"/>
      <c r="JVB987" s="80"/>
      <c r="JVC987" s="80"/>
      <c r="JVD987" s="80"/>
      <c r="JVE987" s="80"/>
      <c r="JVF987" s="80"/>
      <c r="JVG987" s="80"/>
      <c r="JVH987" s="80"/>
      <c r="JVI987" s="80"/>
      <c r="JVJ987" s="80"/>
      <c r="JVK987" s="80"/>
      <c r="JVL987" s="80"/>
      <c r="JVM987" s="80"/>
      <c r="JVN987" s="80"/>
      <c r="JVO987" s="80"/>
      <c r="JVP987" s="80"/>
      <c r="JVQ987" s="80"/>
      <c r="JVR987" s="80"/>
      <c r="JVS987" s="80"/>
      <c r="JVT987" s="80"/>
      <c r="JVU987" s="80"/>
      <c r="JVV987" s="80"/>
      <c r="JVW987" s="80"/>
      <c r="JVX987" s="80"/>
      <c r="JVY987" s="80"/>
      <c r="JVZ987" s="80"/>
      <c r="JWA987" s="80"/>
      <c r="JWB987" s="80"/>
      <c r="JWC987" s="80"/>
      <c r="JWD987" s="80"/>
      <c r="JWE987" s="80"/>
      <c r="JWF987" s="80"/>
      <c r="JWG987" s="80"/>
      <c r="JWH987" s="80"/>
      <c r="JWI987" s="80"/>
      <c r="JWJ987" s="80"/>
      <c r="JWK987" s="80"/>
      <c r="JWL987" s="80"/>
      <c r="JWM987" s="80"/>
      <c r="JWN987" s="80"/>
      <c r="JWO987" s="80"/>
      <c r="JWP987" s="80"/>
      <c r="JWQ987" s="80"/>
      <c r="JWR987" s="80"/>
      <c r="JWS987" s="80"/>
      <c r="JWT987" s="80"/>
      <c r="JWU987" s="80"/>
      <c r="JWV987" s="80"/>
      <c r="JWW987" s="80"/>
      <c r="JWX987" s="80"/>
      <c r="JWY987" s="80"/>
      <c r="JWZ987" s="80"/>
      <c r="JXA987" s="80"/>
      <c r="JXB987" s="80"/>
      <c r="JXC987" s="80"/>
      <c r="JXD987" s="80"/>
      <c r="JXE987" s="80"/>
      <c r="JXF987" s="80"/>
      <c r="JXG987" s="80"/>
      <c r="JXH987" s="80"/>
      <c r="JXI987" s="80"/>
      <c r="JXJ987" s="80"/>
      <c r="JXK987" s="80"/>
      <c r="JXL987" s="80"/>
      <c r="JXM987" s="80"/>
      <c r="JXN987" s="80"/>
      <c r="JXO987" s="80"/>
      <c r="JXP987" s="80"/>
      <c r="JXQ987" s="80"/>
      <c r="JXR987" s="80"/>
      <c r="JXS987" s="80"/>
      <c r="JXT987" s="80"/>
      <c r="JXU987" s="80"/>
      <c r="JXV987" s="80"/>
      <c r="JXW987" s="80"/>
      <c r="JXX987" s="80"/>
      <c r="JXY987" s="80"/>
      <c r="JXZ987" s="80"/>
      <c r="JYA987" s="80"/>
      <c r="JYB987" s="80"/>
      <c r="JYC987" s="80"/>
      <c r="JYD987" s="80"/>
      <c r="JYE987" s="80"/>
      <c r="JYF987" s="80"/>
      <c r="JYG987" s="80"/>
      <c r="JYH987" s="80"/>
      <c r="JYI987" s="80"/>
      <c r="JYJ987" s="80"/>
      <c r="JYK987" s="80"/>
      <c r="JYL987" s="80"/>
      <c r="JYM987" s="80"/>
      <c r="JYN987" s="80"/>
      <c r="JYO987" s="80"/>
      <c r="JYP987" s="80"/>
      <c r="JYQ987" s="80"/>
      <c r="JYR987" s="80"/>
      <c r="JYS987" s="80"/>
      <c r="JYT987" s="80"/>
      <c r="JYU987" s="80"/>
      <c r="JYV987" s="80"/>
      <c r="JYW987" s="80"/>
      <c r="JYX987" s="80"/>
      <c r="JYY987" s="80"/>
      <c r="JYZ987" s="80"/>
      <c r="JZA987" s="80"/>
      <c r="JZB987" s="80"/>
      <c r="JZC987" s="80"/>
      <c r="JZD987" s="80"/>
      <c r="JZE987" s="80"/>
      <c r="JZF987" s="80"/>
      <c r="JZG987" s="80"/>
      <c r="JZH987" s="80"/>
      <c r="JZI987" s="80"/>
      <c r="JZJ987" s="80"/>
      <c r="JZK987" s="80"/>
      <c r="JZL987" s="80"/>
      <c r="JZM987" s="80"/>
      <c r="JZN987" s="80"/>
      <c r="JZO987" s="80"/>
      <c r="JZP987" s="80"/>
      <c r="JZQ987" s="80"/>
      <c r="JZR987" s="80"/>
      <c r="JZS987" s="80"/>
      <c r="JZT987" s="80"/>
      <c r="JZU987" s="80"/>
      <c r="JZV987" s="80"/>
      <c r="JZW987" s="80"/>
      <c r="JZX987" s="80"/>
      <c r="JZY987" s="80"/>
      <c r="JZZ987" s="80"/>
      <c r="KAA987" s="80"/>
      <c r="KAB987" s="80"/>
      <c r="KAC987" s="80"/>
      <c r="KAD987" s="80"/>
      <c r="KAE987" s="80"/>
      <c r="KAF987" s="80"/>
      <c r="KAG987" s="80"/>
      <c r="KAH987" s="80"/>
      <c r="KAI987" s="80"/>
      <c r="KAJ987" s="80"/>
      <c r="KAK987" s="80"/>
      <c r="KAL987" s="80"/>
      <c r="KAM987" s="80"/>
      <c r="KAN987" s="80"/>
      <c r="KAO987" s="80"/>
      <c r="KAP987" s="80"/>
      <c r="KAQ987" s="80"/>
      <c r="KAR987" s="80"/>
      <c r="KAS987" s="80"/>
      <c r="KAT987" s="80"/>
      <c r="KAU987" s="80"/>
      <c r="KAV987" s="80"/>
      <c r="KAW987" s="80"/>
      <c r="KAX987" s="80"/>
      <c r="KAY987" s="80"/>
      <c r="KAZ987" s="80"/>
      <c r="KBA987" s="80"/>
      <c r="KBB987" s="80"/>
      <c r="KBC987" s="80"/>
      <c r="KBD987" s="80"/>
      <c r="KBE987" s="80"/>
      <c r="KBF987" s="80"/>
      <c r="KBG987" s="80"/>
      <c r="KBH987" s="80"/>
      <c r="KBI987" s="80"/>
      <c r="KBJ987" s="80"/>
      <c r="KBK987" s="80"/>
      <c r="KBL987" s="80"/>
      <c r="KBM987" s="80"/>
      <c r="KBN987" s="80"/>
      <c r="KBO987" s="80"/>
      <c r="KBP987" s="80"/>
      <c r="KBQ987" s="80"/>
      <c r="KBR987" s="80"/>
      <c r="KBS987" s="80"/>
      <c r="KBT987" s="80"/>
      <c r="KBU987" s="80"/>
      <c r="KBV987" s="80"/>
      <c r="KBW987" s="80"/>
      <c r="KBX987" s="80"/>
      <c r="KBY987" s="80"/>
      <c r="KBZ987" s="80"/>
      <c r="KCA987" s="80"/>
      <c r="KCB987" s="80"/>
      <c r="KCC987" s="80"/>
      <c r="KCD987" s="80"/>
      <c r="KCE987" s="80"/>
      <c r="KCF987" s="80"/>
      <c r="KCG987" s="80"/>
      <c r="KCH987" s="80"/>
      <c r="KCI987" s="80"/>
      <c r="KCJ987" s="80"/>
      <c r="KCK987" s="80"/>
      <c r="KCL987" s="80"/>
      <c r="KCM987" s="80"/>
      <c r="KCN987" s="80"/>
      <c r="KCO987" s="80"/>
      <c r="KCP987" s="80"/>
      <c r="KCQ987" s="80"/>
      <c r="KCR987" s="80"/>
      <c r="KCS987" s="80"/>
      <c r="KCT987" s="80"/>
      <c r="KCU987" s="80"/>
      <c r="KCV987" s="80"/>
      <c r="KCW987" s="80"/>
      <c r="KCX987" s="80"/>
      <c r="KCY987" s="80"/>
      <c r="KCZ987" s="80"/>
      <c r="KDA987" s="80"/>
      <c r="KDB987" s="80"/>
      <c r="KDC987" s="80"/>
      <c r="KDD987" s="80"/>
      <c r="KDE987" s="80"/>
      <c r="KDF987" s="80"/>
      <c r="KDG987" s="80"/>
      <c r="KDH987" s="80"/>
      <c r="KDI987" s="80"/>
      <c r="KDJ987" s="80"/>
      <c r="KDK987" s="80"/>
      <c r="KDL987" s="80"/>
      <c r="KDM987" s="80"/>
      <c r="KDN987" s="80"/>
      <c r="KDO987" s="80"/>
      <c r="KDP987" s="80"/>
      <c r="KDQ987" s="80"/>
      <c r="KDR987" s="80"/>
      <c r="KDS987" s="80"/>
      <c r="KDT987" s="80"/>
      <c r="KDU987" s="80"/>
      <c r="KDV987" s="80"/>
      <c r="KDW987" s="80"/>
      <c r="KDX987" s="80"/>
      <c r="KDY987" s="80"/>
      <c r="KDZ987" s="80"/>
      <c r="KEA987" s="80"/>
      <c r="KEB987" s="80"/>
      <c r="KEC987" s="80"/>
      <c r="KED987" s="80"/>
      <c r="KEE987" s="80"/>
      <c r="KEF987" s="80"/>
      <c r="KEG987" s="80"/>
      <c r="KEH987" s="80"/>
      <c r="KEI987" s="80"/>
      <c r="KEJ987" s="80"/>
      <c r="KEK987" s="80"/>
      <c r="KEL987" s="80"/>
      <c r="KEM987" s="80"/>
      <c r="KEN987" s="80"/>
      <c r="KEO987" s="80"/>
      <c r="KEP987" s="80"/>
      <c r="KEQ987" s="80"/>
      <c r="KER987" s="80"/>
      <c r="KES987" s="80"/>
      <c r="KET987" s="80"/>
      <c r="KEU987" s="80"/>
      <c r="KEV987" s="80"/>
      <c r="KEW987" s="80"/>
      <c r="KEX987" s="80"/>
      <c r="KEY987" s="80"/>
      <c r="KEZ987" s="80"/>
      <c r="KFA987" s="80"/>
      <c r="KFB987" s="80"/>
      <c r="KFC987" s="80"/>
      <c r="KFD987" s="80"/>
      <c r="KFE987" s="80"/>
      <c r="KFF987" s="80"/>
      <c r="KFG987" s="80"/>
      <c r="KFH987" s="80"/>
      <c r="KFI987" s="80"/>
      <c r="KFJ987" s="80"/>
      <c r="KFK987" s="80"/>
      <c r="KFL987" s="80"/>
      <c r="KFM987" s="80"/>
      <c r="KFN987" s="80"/>
      <c r="KFO987" s="80"/>
      <c r="KFP987" s="80"/>
      <c r="KFQ987" s="80"/>
      <c r="KFR987" s="80"/>
      <c r="KFS987" s="80"/>
      <c r="KFT987" s="80"/>
      <c r="KFU987" s="80"/>
      <c r="KFV987" s="80"/>
      <c r="KFW987" s="80"/>
      <c r="KFX987" s="80"/>
      <c r="KFY987" s="80"/>
      <c r="KFZ987" s="80"/>
      <c r="KGA987" s="80"/>
      <c r="KGB987" s="80"/>
      <c r="KGC987" s="80"/>
      <c r="KGD987" s="80"/>
      <c r="KGE987" s="80"/>
      <c r="KGF987" s="80"/>
      <c r="KGG987" s="80"/>
      <c r="KGH987" s="80"/>
      <c r="KGI987" s="80"/>
      <c r="KGJ987" s="80"/>
      <c r="KGK987" s="80"/>
      <c r="KGL987" s="80"/>
      <c r="KGM987" s="80"/>
      <c r="KGN987" s="80"/>
      <c r="KGO987" s="80"/>
      <c r="KGP987" s="80"/>
      <c r="KGQ987" s="80"/>
      <c r="KGR987" s="80"/>
      <c r="KGS987" s="80"/>
      <c r="KGT987" s="80"/>
      <c r="KGU987" s="80"/>
      <c r="KGV987" s="80"/>
      <c r="KGW987" s="80"/>
      <c r="KGX987" s="80"/>
      <c r="KGY987" s="80"/>
      <c r="KGZ987" s="80"/>
      <c r="KHA987" s="80"/>
      <c r="KHB987" s="80"/>
      <c r="KHC987" s="80"/>
      <c r="KHD987" s="80"/>
      <c r="KHE987" s="80"/>
      <c r="KHF987" s="80"/>
      <c r="KHG987" s="80"/>
      <c r="KHH987" s="80"/>
      <c r="KHI987" s="80"/>
      <c r="KHJ987" s="80"/>
      <c r="KHK987" s="80"/>
      <c r="KHL987" s="80"/>
      <c r="KHM987" s="80"/>
      <c r="KHN987" s="80"/>
      <c r="KHO987" s="80"/>
      <c r="KHP987" s="80"/>
      <c r="KHQ987" s="80"/>
      <c r="KHR987" s="80"/>
      <c r="KHS987" s="80"/>
      <c r="KHT987" s="80"/>
      <c r="KHU987" s="80"/>
      <c r="KHV987" s="80"/>
      <c r="KHW987" s="80"/>
      <c r="KHX987" s="80"/>
      <c r="KHY987" s="80"/>
      <c r="KHZ987" s="80"/>
      <c r="KIA987" s="80"/>
      <c r="KIB987" s="80"/>
      <c r="KIC987" s="80"/>
      <c r="KID987" s="80"/>
      <c r="KIE987" s="80"/>
      <c r="KIF987" s="80"/>
      <c r="KIG987" s="80"/>
      <c r="KIH987" s="80"/>
      <c r="KII987" s="80"/>
      <c r="KIJ987" s="80"/>
      <c r="KIK987" s="80"/>
      <c r="KIL987" s="80"/>
      <c r="KIM987" s="80"/>
      <c r="KIN987" s="80"/>
      <c r="KIO987" s="80"/>
      <c r="KIP987" s="80"/>
      <c r="KIQ987" s="80"/>
      <c r="KIR987" s="80"/>
      <c r="KIS987" s="80"/>
      <c r="KIT987" s="80"/>
      <c r="KIU987" s="80"/>
      <c r="KIV987" s="80"/>
      <c r="KIW987" s="80"/>
      <c r="KIX987" s="80"/>
      <c r="KIY987" s="80"/>
      <c r="KIZ987" s="80"/>
      <c r="KJA987" s="80"/>
      <c r="KJB987" s="80"/>
      <c r="KJC987" s="80"/>
      <c r="KJD987" s="80"/>
      <c r="KJE987" s="80"/>
      <c r="KJF987" s="80"/>
      <c r="KJG987" s="80"/>
      <c r="KJH987" s="80"/>
      <c r="KJI987" s="80"/>
      <c r="KJJ987" s="80"/>
      <c r="KJK987" s="80"/>
      <c r="KJL987" s="80"/>
      <c r="KJM987" s="80"/>
      <c r="KJN987" s="80"/>
      <c r="KJO987" s="80"/>
      <c r="KJP987" s="80"/>
      <c r="KJQ987" s="80"/>
      <c r="KJR987" s="80"/>
      <c r="KJS987" s="80"/>
      <c r="KJT987" s="80"/>
      <c r="KJU987" s="80"/>
      <c r="KJV987" s="80"/>
      <c r="KJW987" s="80"/>
      <c r="KJX987" s="80"/>
      <c r="KJY987" s="80"/>
      <c r="KJZ987" s="80"/>
      <c r="KKA987" s="80"/>
      <c r="KKB987" s="80"/>
      <c r="KKC987" s="80"/>
      <c r="KKD987" s="80"/>
      <c r="KKE987" s="80"/>
      <c r="KKF987" s="80"/>
      <c r="KKG987" s="80"/>
      <c r="KKH987" s="80"/>
      <c r="KKI987" s="80"/>
      <c r="KKJ987" s="80"/>
      <c r="KKK987" s="80"/>
      <c r="KKL987" s="80"/>
      <c r="KKM987" s="80"/>
      <c r="KKN987" s="80"/>
      <c r="KKO987" s="80"/>
      <c r="KKP987" s="80"/>
      <c r="KKQ987" s="80"/>
      <c r="KKR987" s="80"/>
      <c r="KKS987" s="80"/>
      <c r="KKT987" s="80"/>
      <c r="KKU987" s="80"/>
      <c r="KKV987" s="80"/>
      <c r="KKW987" s="80"/>
      <c r="KKX987" s="80"/>
      <c r="KKY987" s="80"/>
      <c r="KKZ987" s="80"/>
      <c r="KLA987" s="80"/>
      <c r="KLB987" s="80"/>
      <c r="KLC987" s="80"/>
      <c r="KLD987" s="80"/>
      <c r="KLE987" s="80"/>
      <c r="KLF987" s="80"/>
      <c r="KLG987" s="80"/>
      <c r="KLH987" s="80"/>
      <c r="KLI987" s="80"/>
      <c r="KLJ987" s="80"/>
      <c r="KLK987" s="80"/>
      <c r="KLL987" s="80"/>
      <c r="KLM987" s="80"/>
      <c r="KLN987" s="80"/>
      <c r="KLO987" s="80"/>
      <c r="KLP987" s="80"/>
      <c r="KLQ987" s="80"/>
      <c r="KLR987" s="80"/>
      <c r="KLS987" s="80"/>
      <c r="KLT987" s="80"/>
      <c r="KLU987" s="80"/>
      <c r="KLV987" s="80"/>
      <c r="KLW987" s="80"/>
      <c r="KLX987" s="80"/>
      <c r="KLY987" s="80"/>
      <c r="KLZ987" s="80"/>
      <c r="KMA987" s="80"/>
      <c r="KMB987" s="80"/>
      <c r="KMC987" s="80"/>
      <c r="KMD987" s="80"/>
      <c r="KME987" s="80"/>
      <c r="KMF987" s="80"/>
      <c r="KMG987" s="80"/>
      <c r="KMH987" s="80"/>
      <c r="KMI987" s="80"/>
      <c r="KMJ987" s="80"/>
      <c r="KMK987" s="80"/>
      <c r="KML987" s="80"/>
      <c r="KMM987" s="80"/>
      <c r="KMN987" s="80"/>
      <c r="KMO987" s="80"/>
      <c r="KMP987" s="80"/>
      <c r="KMQ987" s="80"/>
      <c r="KMR987" s="80"/>
      <c r="KMS987" s="80"/>
      <c r="KMT987" s="80"/>
      <c r="KMU987" s="80"/>
      <c r="KMV987" s="80"/>
      <c r="KMW987" s="80"/>
      <c r="KMX987" s="80"/>
      <c r="KMY987" s="80"/>
      <c r="KMZ987" s="80"/>
      <c r="KNA987" s="80"/>
      <c r="KNB987" s="80"/>
      <c r="KNC987" s="80"/>
      <c r="KND987" s="80"/>
      <c r="KNE987" s="80"/>
      <c r="KNF987" s="80"/>
      <c r="KNG987" s="80"/>
      <c r="KNH987" s="80"/>
      <c r="KNI987" s="80"/>
      <c r="KNJ987" s="80"/>
      <c r="KNK987" s="80"/>
      <c r="KNL987" s="80"/>
      <c r="KNM987" s="80"/>
      <c r="KNN987" s="80"/>
      <c r="KNO987" s="80"/>
      <c r="KNP987" s="80"/>
      <c r="KNQ987" s="80"/>
      <c r="KNR987" s="80"/>
      <c r="KNS987" s="80"/>
      <c r="KNT987" s="80"/>
      <c r="KNU987" s="80"/>
      <c r="KNV987" s="80"/>
      <c r="KNW987" s="80"/>
      <c r="KNX987" s="80"/>
      <c r="KNY987" s="80"/>
      <c r="KNZ987" s="80"/>
      <c r="KOA987" s="80"/>
      <c r="KOB987" s="80"/>
      <c r="KOC987" s="80"/>
      <c r="KOD987" s="80"/>
      <c r="KOE987" s="80"/>
      <c r="KOF987" s="80"/>
      <c r="KOG987" s="80"/>
      <c r="KOH987" s="80"/>
      <c r="KOI987" s="80"/>
      <c r="KOJ987" s="80"/>
      <c r="KOK987" s="80"/>
      <c r="KOL987" s="80"/>
      <c r="KOM987" s="80"/>
      <c r="KON987" s="80"/>
      <c r="KOO987" s="80"/>
      <c r="KOP987" s="80"/>
      <c r="KOQ987" s="80"/>
      <c r="KOR987" s="80"/>
      <c r="KOS987" s="80"/>
      <c r="KOT987" s="80"/>
      <c r="KOU987" s="80"/>
      <c r="KOV987" s="80"/>
      <c r="KOW987" s="80"/>
      <c r="KOX987" s="80"/>
      <c r="KOY987" s="80"/>
      <c r="KOZ987" s="80"/>
      <c r="KPA987" s="80"/>
      <c r="KPB987" s="80"/>
      <c r="KPC987" s="80"/>
      <c r="KPD987" s="80"/>
      <c r="KPE987" s="80"/>
      <c r="KPF987" s="80"/>
      <c r="KPG987" s="80"/>
      <c r="KPH987" s="80"/>
      <c r="KPI987" s="80"/>
      <c r="KPJ987" s="80"/>
      <c r="KPK987" s="80"/>
      <c r="KPL987" s="80"/>
      <c r="KPM987" s="80"/>
      <c r="KPN987" s="80"/>
      <c r="KPO987" s="80"/>
      <c r="KPP987" s="80"/>
      <c r="KPQ987" s="80"/>
      <c r="KPR987" s="80"/>
      <c r="KPS987" s="80"/>
      <c r="KPT987" s="80"/>
      <c r="KPU987" s="80"/>
      <c r="KPV987" s="80"/>
      <c r="KPW987" s="80"/>
      <c r="KPX987" s="80"/>
      <c r="KPY987" s="80"/>
      <c r="KPZ987" s="80"/>
      <c r="KQA987" s="80"/>
      <c r="KQB987" s="80"/>
      <c r="KQC987" s="80"/>
      <c r="KQD987" s="80"/>
      <c r="KQE987" s="80"/>
      <c r="KQF987" s="80"/>
      <c r="KQG987" s="80"/>
      <c r="KQH987" s="80"/>
      <c r="KQI987" s="80"/>
      <c r="KQJ987" s="80"/>
      <c r="KQK987" s="80"/>
      <c r="KQL987" s="80"/>
      <c r="KQM987" s="80"/>
      <c r="KQN987" s="80"/>
      <c r="KQO987" s="80"/>
      <c r="KQP987" s="80"/>
      <c r="KQQ987" s="80"/>
      <c r="KQR987" s="80"/>
      <c r="KQS987" s="80"/>
      <c r="KQT987" s="80"/>
      <c r="KQU987" s="80"/>
      <c r="KQV987" s="80"/>
      <c r="KQW987" s="80"/>
      <c r="KQX987" s="80"/>
      <c r="KQY987" s="80"/>
      <c r="KQZ987" s="80"/>
      <c r="KRA987" s="80"/>
      <c r="KRB987" s="80"/>
      <c r="KRC987" s="80"/>
      <c r="KRD987" s="80"/>
      <c r="KRE987" s="80"/>
      <c r="KRF987" s="80"/>
      <c r="KRG987" s="80"/>
      <c r="KRH987" s="80"/>
      <c r="KRI987" s="80"/>
      <c r="KRJ987" s="80"/>
      <c r="KRK987" s="80"/>
      <c r="KRL987" s="80"/>
      <c r="KRM987" s="80"/>
      <c r="KRN987" s="80"/>
      <c r="KRO987" s="80"/>
      <c r="KRP987" s="80"/>
      <c r="KRQ987" s="80"/>
      <c r="KRR987" s="80"/>
      <c r="KRS987" s="80"/>
      <c r="KRT987" s="80"/>
      <c r="KRU987" s="80"/>
      <c r="KRV987" s="80"/>
      <c r="KRW987" s="80"/>
      <c r="KRX987" s="80"/>
      <c r="KRY987" s="80"/>
      <c r="KRZ987" s="80"/>
      <c r="KSA987" s="80"/>
      <c r="KSB987" s="80"/>
      <c r="KSC987" s="80"/>
      <c r="KSD987" s="80"/>
      <c r="KSE987" s="80"/>
      <c r="KSF987" s="80"/>
      <c r="KSG987" s="80"/>
      <c r="KSH987" s="80"/>
      <c r="KSI987" s="80"/>
      <c r="KSJ987" s="80"/>
      <c r="KSK987" s="80"/>
      <c r="KSL987" s="80"/>
      <c r="KSM987" s="80"/>
      <c r="KSN987" s="80"/>
      <c r="KSO987" s="80"/>
      <c r="KSP987" s="80"/>
      <c r="KSQ987" s="80"/>
      <c r="KSR987" s="80"/>
      <c r="KSS987" s="80"/>
      <c r="KST987" s="80"/>
      <c r="KSU987" s="80"/>
      <c r="KSV987" s="80"/>
      <c r="KSW987" s="80"/>
      <c r="KSX987" s="80"/>
      <c r="KSY987" s="80"/>
      <c r="KSZ987" s="80"/>
      <c r="KTA987" s="80"/>
      <c r="KTB987" s="80"/>
      <c r="KTC987" s="80"/>
      <c r="KTD987" s="80"/>
      <c r="KTE987" s="80"/>
      <c r="KTF987" s="80"/>
      <c r="KTG987" s="80"/>
      <c r="KTH987" s="80"/>
      <c r="KTI987" s="80"/>
      <c r="KTJ987" s="80"/>
      <c r="KTK987" s="80"/>
      <c r="KTL987" s="80"/>
      <c r="KTM987" s="80"/>
      <c r="KTN987" s="80"/>
      <c r="KTO987" s="80"/>
      <c r="KTP987" s="80"/>
      <c r="KTQ987" s="80"/>
      <c r="KTR987" s="80"/>
      <c r="KTS987" s="80"/>
      <c r="KTT987" s="80"/>
      <c r="KTU987" s="80"/>
      <c r="KTV987" s="80"/>
      <c r="KTW987" s="80"/>
      <c r="KTX987" s="80"/>
      <c r="KTY987" s="80"/>
      <c r="KTZ987" s="80"/>
      <c r="KUA987" s="80"/>
      <c r="KUB987" s="80"/>
      <c r="KUC987" s="80"/>
      <c r="KUD987" s="80"/>
      <c r="KUE987" s="80"/>
      <c r="KUF987" s="80"/>
      <c r="KUG987" s="80"/>
      <c r="KUH987" s="80"/>
      <c r="KUI987" s="80"/>
      <c r="KUJ987" s="80"/>
      <c r="KUK987" s="80"/>
      <c r="KUL987" s="80"/>
      <c r="KUM987" s="80"/>
      <c r="KUN987" s="80"/>
      <c r="KUO987" s="80"/>
      <c r="KUP987" s="80"/>
      <c r="KUQ987" s="80"/>
      <c r="KUR987" s="80"/>
      <c r="KUS987" s="80"/>
      <c r="KUT987" s="80"/>
      <c r="KUU987" s="80"/>
      <c r="KUV987" s="80"/>
      <c r="KUW987" s="80"/>
      <c r="KUX987" s="80"/>
      <c r="KUY987" s="80"/>
      <c r="KUZ987" s="80"/>
      <c r="KVA987" s="80"/>
      <c r="KVB987" s="80"/>
      <c r="KVC987" s="80"/>
      <c r="KVD987" s="80"/>
      <c r="KVE987" s="80"/>
      <c r="KVF987" s="80"/>
      <c r="KVG987" s="80"/>
      <c r="KVH987" s="80"/>
      <c r="KVI987" s="80"/>
      <c r="KVJ987" s="80"/>
      <c r="KVK987" s="80"/>
      <c r="KVL987" s="80"/>
      <c r="KVM987" s="80"/>
      <c r="KVN987" s="80"/>
      <c r="KVO987" s="80"/>
      <c r="KVP987" s="80"/>
      <c r="KVQ987" s="80"/>
      <c r="KVR987" s="80"/>
      <c r="KVS987" s="80"/>
      <c r="KVT987" s="80"/>
      <c r="KVU987" s="80"/>
      <c r="KVV987" s="80"/>
      <c r="KVW987" s="80"/>
      <c r="KVX987" s="80"/>
      <c r="KVY987" s="80"/>
      <c r="KVZ987" s="80"/>
      <c r="KWA987" s="80"/>
      <c r="KWB987" s="80"/>
      <c r="KWC987" s="80"/>
      <c r="KWD987" s="80"/>
      <c r="KWE987" s="80"/>
      <c r="KWF987" s="80"/>
      <c r="KWG987" s="80"/>
      <c r="KWH987" s="80"/>
      <c r="KWI987" s="80"/>
      <c r="KWJ987" s="80"/>
      <c r="KWK987" s="80"/>
      <c r="KWL987" s="80"/>
      <c r="KWM987" s="80"/>
      <c r="KWN987" s="80"/>
      <c r="KWO987" s="80"/>
      <c r="KWP987" s="80"/>
      <c r="KWQ987" s="80"/>
      <c r="KWR987" s="80"/>
      <c r="KWS987" s="80"/>
      <c r="KWT987" s="80"/>
      <c r="KWU987" s="80"/>
      <c r="KWV987" s="80"/>
      <c r="KWW987" s="80"/>
      <c r="KWX987" s="80"/>
      <c r="KWY987" s="80"/>
      <c r="KWZ987" s="80"/>
      <c r="KXA987" s="80"/>
      <c r="KXB987" s="80"/>
      <c r="KXC987" s="80"/>
      <c r="KXD987" s="80"/>
      <c r="KXE987" s="80"/>
      <c r="KXF987" s="80"/>
      <c r="KXG987" s="80"/>
      <c r="KXH987" s="80"/>
      <c r="KXI987" s="80"/>
      <c r="KXJ987" s="80"/>
      <c r="KXK987" s="80"/>
      <c r="KXL987" s="80"/>
      <c r="KXM987" s="80"/>
      <c r="KXN987" s="80"/>
      <c r="KXO987" s="80"/>
      <c r="KXP987" s="80"/>
      <c r="KXQ987" s="80"/>
      <c r="KXR987" s="80"/>
      <c r="KXS987" s="80"/>
      <c r="KXT987" s="80"/>
      <c r="KXU987" s="80"/>
      <c r="KXV987" s="80"/>
      <c r="KXW987" s="80"/>
      <c r="KXX987" s="80"/>
      <c r="KXY987" s="80"/>
      <c r="KXZ987" s="80"/>
      <c r="KYA987" s="80"/>
      <c r="KYB987" s="80"/>
      <c r="KYC987" s="80"/>
      <c r="KYD987" s="80"/>
      <c r="KYE987" s="80"/>
      <c r="KYF987" s="80"/>
      <c r="KYG987" s="80"/>
      <c r="KYH987" s="80"/>
      <c r="KYI987" s="80"/>
      <c r="KYJ987" s="80"/>
      <c r="KYK987" s="80"/>
      <c r="KYL987" s="80"/>
      <c r="KYM987" s="80"/>
      <c r="KYN987" s="80"/>
      <c r="KYO987" s="80"/>
      <c r="KYP987" s="80"/>
      <c r="KYQ987" s="80"/>
      <c r="KYR987" s="80"/>
      <c r="KYS987" s="80"/>
      <c r="KYT987" s="80"/>
      <c r="KYU987" s="80"/>
      <c r="KYV987" s="80"/>
      <c r="KYW987" s="80"/>
      <c r="KYX987" s="80"/>
      <c r="KYY987" s="80"/>
      <c r="KYZ987" s="80"/>
      <c r="KZA987" s="80"/>
      <c r="KZB987" s="80"/>
      <c r="KZC987" s="80"/>
      <c r="KZD987" s="80"/>
      <c r="KZE987" s="80"/>
      <c r="KZF987" s="80"/>
      <c r="KZG987" s="80"/>
      <c r="KZH987" s="80"/>
      <c r="KZI987" s="80"/>
      <c r="KZJ987" s="80"/>
      <c r="KZK987" s="80"/>
      <c r="KZL987" s="80"/>
      <c r="KZM987" s="80"/>
      <c r="KZN987" s="80"/>
      <c r="KZO987" s="80"/>
      <c r="KZP987" s="80"/>
      <c r="KZQ987" s="80"/>
      <c r="KZR987" s="80"/>
      <c r="KZS987" s="80"/>
      <c r="KZT987" s="80"/>
      <c r="KZU987" s="80"/>
      <c r="KZV987" s="80"/>
      <c r="KZW987" s="80"/>
      <c r="KZX987" s="80"/>
      <c r="KZY987" s="80"/>
      <c r="KZZ987" s="80"/>
      <c r="LAA987" s="80"/>
      <c r="LAB987" s="80"/>
      <c r="LAC987" s="80"/>
      <c r="LAD987" s="80"/>
      <c r="LAE987" s="80"/>
      <c r="LAF987" s="80"/>
      <c r="LAG987" s="80"/>
      <c r="LAH987" s="80"/>
      <c r="LAI987" s="80"/>
      <c r="LAJ987" s="80"/>
      <c r="LAK987" s="80"/>
      <c r="LAL987" s="80"/>
      <c r="LAM987" s="80"/>
      <c r="LAN987" s="80"/>
      <c r="LAO987" s="80"/>
      <c r="LAP987" s="80"/>
      <c r="LAQ987" s="80"/>
      <c r="LAR987" s="80"/>
      <c r="LAS987" s="80"/>
      <c r="LAT987" s="80"/>
      <c r="LAU987" s="80"/>
      <c r="LAV987" s="80"/>
      <c r="LAW987" s="80"/>
      <c r="LAX987" s="80"/>
      <c r="LAY987" s="80"/>
      <c r="LAZ987" s="80"/>
      <c r="LBA987" s="80"/>
      <c r="LBB987" s="80"/>
      <c r="LBC987" s="80"/>
      <c r="LBD987" s="80"/>
      <c r="LBE987" s="80"/>
      <c r="LBF987" s="80"/>
      <c r="LBG987" s="80"/>
      <c r="LBH987" s="80"/>
      <c r="LBI987" s="80"/>
      <c r="LBJ987" s="80"/>
      <c r="LBK987" s="80"/>
      <c r="LBL987" s="80"/>
      <c r="LBM987" s="80"/>
      <c r="LBN987" s="80"/>
      <c r="LBO987" s="80"/>
      <c r="LBP987" s="80"/>
      <c r="LBQ987" s="80"/>
      <c r="LBR987" s="80"/>
      <c r="LBS987" s="80"/>
      <c r="LBT987" s="80"/>
      <c r="LBU987" s="80"/>
      <c r="LBV987" s="80"/>
      <c r="LBW987" s="80"/>
      <c r="LBX987" s="80"/>
      <c r="LBY987" s="80"/>
      <c r="LBZ987" s="80"/>
      <c r="LCA987" s="80"/>
      <c r="LCB987" s="80"/>
      <c r="LCC987" s="80"/>
      <c r="LCD987" s="80"/>
      <c r="LCE987" s="80"/>
      <c r="LCF987" s="80"/>
      <c r="LCG987" s="80"/>
      <c r="LCH987" s="80"/>
      <c r="LCI987" s="80"/>
      <c r="LCJ987" s="80"/>
      <c r="LCK987" s="80"/>
      <c r="LCL987" s="80"/>
      <c r="LCM987" s="80"/>
      <c r="LCN987" s="80"/>
      <c r="LCO987" s="80"/>
      <c r="LCP987" s="80"/>
      <c r="LCQ987" s="80"/>
      <c r="LCR987" s="80"/>
      <c r="LCS987" s="80"/>
      <c r="LCT987" s="80"/>
      <c r="LCU987" s="80"/>
      <c r="LCV987" s="80"/>
      <c r="LCW987" s="80"/>
      <c r="LCX987" s="80"/>
      <c r="LCY987" s="80"/>
      <c r="LCZ987" s="80"/>
      <c r="LDA987" s="80"/>
      <c r="LDB987" s="80"/>
      <c r="LDC987" s="80"/>
      <c r="LDD987" s="80"/>
      <c r="LDE987" s="80"/>
      <c r="LDF987" s="80"/>
      <c r="LDG987" s="80"/>
      <c r="LDH987" s="80"/>
      <c r="LDI987" s="80"/>
      <c r="LDJ987" s="80"/>
      <c r="LDK987" s="80"/>
      <c r="LDL987" s="80"/>
      <c r="LDM987" s="80"/>
      <c r="LDN987" s="80"/>
      <c r="LDO987" s="80"/>
      <c r="LDP987" s="80"/>
      <c r="LDQ987" s="80"/>
      <c r="LDR987" s="80"/>
      <c r="LDS987" s="80"/>
      <c r="LDT987" s="80"/>
      <c r="LDU987" s="80"/>
      <c r="LDV987" s="80"/>
      <c r="LDW987" s="80"/>
      <c r="LDX987" s="80"/>
      <c r="LDY987" s="80"/>
      <c r="LDZ987" s="80"/>
      <c r="LEA987" s="80"/>
      <c r="LEB987" s="80"/>
      <c r="LEC987" s="80"/>
      <c r="LED987" s="80"/>
      <c r="LEE987" s="80"/>
      <c r="LEF987" s="80"/>
      <c r="LEG987" s="80"/>
      <c r="LEH987" s="80"/>
      <c r="LEI987" s="80"/>
      <c r="LEJ987" s="80"/>
      <c r="LEK987" s="80"/>
      <c r="LEL987" s="80"/>
      <c r="LEM987" s="80"/>
      <c r="LEN987" s="80"/>
      <c r="LEO987" s="80"/>
      <c r="LEP987" s="80"/>
      <c r="LEQ987" s="80"/>
      <c r="LER987" s="80"/>
      <c r="LES987" s="80"/>
      <c r="LET987" s="80"/>
      <c r="LEU987" s="80"/>
      <c r="LEV987" s="80"/>
      <c r="LEW987" s="80"/>
      <c r="LEX987" s="80"/>
      <c r="LEY987" s="80"/>
      <c r="LEZ987" s="80"/>
      <c r="LFA987" s="80"/>
      <c r="LFB987" s="80"/>
      <c r="LFC987" s="80"/>
      <c r="LFD987" s="80"/>
      <c r="LFE987" s="80"/>
      <c r="LFF987" s="80"/>
      <c r="LFG987" s="80"/>
      <c r="LFH987" s="80"/>
      <c r="LFI987" s="80"/>
      <c r="LFJ987" s="80"/>
      <c r="LFK987" s="80"/>
      <c r="LFL987" s="80"/>
      <c r="LFM987" s="80"/>
      <c r="LFN987" s="80"/>
      <c r="LFO987" s="80"/>
      <c r="LFP987" s="80"/>
      <c r="LFQ987" s="80"/>
      <c r="LFR987" s="80"/>
      <c r="LFS987" s="80"/>
      <c r="LFT987" s="80"/>
      <c r="LFU987" s="80"/>
      <c r="LFV987" s="80"/>
      <c r="LFW987" s="80"/>
      <c r="LFX987" s="80"/>
      <c r="LFY987" s="80"/>
      <c r="LFZ987" s="80"/>
      <c r="LGA987" s="80"/>
      <c r="LGB987" s="80"/>
      <c r="LGC987" s="80"/>
      <c r="LGD987" s="80"/>
      <c r="LGE987" s="80"/>
      <c r="LGF987" s="80"/>
      <c r="LGG987" s="80"/>
      <c r="LGH987" s="80"/>
      <c r="LGI987" s="80"/>
      <c r="LGJ987" s="80"/>
      <c r="LGK987" s="80"/>
      <c r="LGL987" s="80"/>
      <c r="LGM987" s="80"/>
      <c r="LGN987" s="80"/>
      <c r="LGO987" s="80"/>
      <c r="LGP987" s="80"/>
      <c r="LGQ987" s="80"/>
      <c r="LGR987" s="80"/>
      <c r="LGS987" s="80"/>
      <c r="LGT987" s="80"/>
      <c r="LGU987" s="80"/>
      <c r="LGV987" s="80"/>
      <c r="LGW987" s="80"/>
      <c r="LGX987" s="80"/>
      <c r="LGY987" s="80"/>
      <c r="LGZ987" s="80"/>
      <c r="LHA987" s="80"/>
      <c r="LHB987" s="80"/>
      <c r="LHC987" s="80"/>
      <c r="LHD987" s="80"/>
      <c r="LHE987" s="80"/>
      <c r="LHF987" s="80"/>
      <c r="LHG987" s="80"/>
      <c r="LHH987" s="80"/>
      <c r="LHI987" s="80"/>
      <c r="LHJ987" s="80"/>
      <c r="LHK987" s="80"/>
      <c r="LHL987" s="80"/>
      <c r="LHM987" s="80"/>
      <c r="LHN987" s="80"/>
      <c r="LHO987" s="80"/>
      <c r="LHP987" s="80"/>
      <c r="LHQ987" s="80"/>
      <c r="LHR987" s="80"/>
      <c r="LHS987" s="80"/>
      <c r="LHT987" s="80"/>
      <c r="LHU987" s="80"/>
      <c r="LHV987" s="80"/>
      <c r="LHW987" s="80"/>
      <c r="LHX987" s="80"/>
      <c r="LHY987" s="80"/>
      <c r="LHZ987" s="80"/>
      <c r="LIA987" s="80"/>
      <c r="LIB987" s="80"/>
      <c r="LIC987" s="80"/>
      <c r="LID987" s="80"/>
      <c r="LIE987" s="80"/>
      <c r="LIF987" s="80"/>
      <c r="LIG987" s="80"/>
      <c r="LIH987" s="80"/>
      <c r="LII987" s="80"/>
      <c r="LIJ987" s="80"/>
      <c r="LIK987" s="80"/>
      <c r="LIL987" s="80"/>
      <c r="LIM987" s="80"/>
      <c r="LIN987" s="80"/>
      <c r="LIO987" s="80"/>
      <c r="LIP987" s="80"/>
      <c r="LIQ987" s="80"/>
      <c r="LIR987" s="80"/>
      <c r="LIS987" s="80"/>
      <c r="LIT987" s="80"/>
      <c r="LIU987" s="80"/>
      <c r="LIV987" s="80"/>
      <c r="LIW987" s="80"/>
      <c r="LIX987" s="80"/>
      <c r="LIY987" s="80"/>
      <c r="LIZ987" s="80"/>
      <c r="LJA987" s="80"/>
      <c r="LJB987" s="80"/>
      <c r="LJC987" s="80"/>
      <c r="LJD987" s="80"/>
      <c r="LJE987" s="80"/>
      <c r="LJF987" s="80"/>
      <c r="LJG987" s="80"/>
      <c r="LJH987" s="80"/>
      <c r="LJI987" s="80"/>
      <c r="LJJ987" s="80"/>
      <c r="LJK987" s="80"/>
      <c r="LJL987" s="80"/>
      <c r="LJM987" s="80"/>
      <c r="LJN987" s="80"/>
      <c r="LJO987" s="80"/>
      <c r="LJP987" s="80"/>
      <c r="LJQ987" s="80"/>
      <c r="LJR987" s="80"/>
      <c r="LJS987" s="80"/>
      <c r="LJT987" s="80"/>
      <c r="LJU987" s="80"/>
      <c r="LJV987" s="80"/>
      <c r="LJW987" s="80"/>
      <c r="LJX987" s="80"/>
      <c r="LJY987" s="80"/>
      <c r="LJZ987" s="80"/>
      <c r="LKA987" s="80"/>
      <c r="LKB987" s="80"/>
      <c r="LKC987" s="80"/>
      <c r="LKD987" s="80"/>
      <c r="LKE987" s="80"/>
      <c r="LKF987" s="80"/>
      <c r="LKG987" s="80"/>
      <c r="LKH987" s="80"/>
      <c r="LKI987" s="80"/>
      <c r="LKJ987" s="80"/>
      <c r="LKK987" s="80"/>
      <c r="LKL987" s="80"/>
      <c r="LKM987" s="80"/>
      <c r="LKN987" s="80"/>
      <c r="LKO987" s="80"/>
      <c r="LKP987" s="80"/>
      <c r="LKQ987" s="80"/>
      <c r="LKR987" s="80"/>
      <c r="LKS987" s="80"/>
      <c r="LKT987" s="80"/>
      <c r="LKU987" s="80"/>
      <c r="LKV987" s="80"/>
      <c r="LKW987" s="80"/>
      <c r="LKX987" s="80"/>
      <c r="LKY987" s="80"/>
      <c r="LKZ987" s="80"/>
      <c r="LLA987" s="80"/>
      <c r="LLB987" s="80"/>
      <c r="LLC987" s="80"/>
      <c r="LLD987" s="80"/>
      <c r="LLE987" s="80"/>
      <c r="LLF987" s="80"/>
      <c r="LLG987" s="80"/>
      <c r="LLH987" s="80"/>
      <c r="LLI987" s="80"/>
      <c r="LLJ987" s="80"/>
      <c r="LLK987" s="80"/>
      <c r="LLL987" s="80"/>
      <c r="LLM987" s="80"/>
      <c r="LLN987" s="80"/>
      <c r="LLO987" s="80"/>
      <c r="LLP987" s="80"/>
      <c r="LLQ987" s="80"/>
      <c r="LLR987" s="80"/>
      <c r="LLS987" s="80"/>
      <c r="LLT987" s="80"/>
      <c r="LLU987" s="80"/>
      <c r="LLV987" s="80"/>
      <c r="LLW987" s="80"/>
      <c r="LLX987" s="80"/>
      <c r="LLY987" s="80"/>
      <c r="LLZ987" s="80"/>
      <c r="LMA987" s="80"/>
      <c r="LMB987" s="80"/>
      <c r="LMC987" s="80"/>
      <c r="LMD987" s="80"/>
      <c r="LME987" s="80"/>
      <c r="LMF987" s="80"/>
      <c r="LMG987" s="80"/>
      <c r="LMH987" s="80"/>
      <c r="LMI987" s="80"/>
      <c r="LMJ987" s="80"/>
      <c r="LMK987" s="80"/>
      <c r="LML987" s="80"/>
      <c r="LMM987" s="80"/>
      <c r="LMN987" s="80"/>
      <c r="LMO987" s="80"/>
      <c r="LMP987" s="80"/>
      <c r="LMQ987" s="80"/>
      <c r="LMR987" s="80"/>
      <c r="LMS987" s="80"/>
      <c r="LMT987" s="80"/>
      <c r="LMU987" s="80"/>
      <c r="LMV987" s="80"/>
      <c r="LMW987" s="80"/>
      <c r="LMX987" s="80"/>
      <c r="LMY987" s="80"/>
      <c r="LMZ987" s="80"/>
      <c r="LNA987" s="80"/>
      <c r="LNB987" s="80"/>
      <c r="LNC987" s="80"/>
      <c r="LND987" s="80"/>
      <c r="LNE987" s="80"/>
      <c r="LNF987" s="80"/>
      <c r="LNG987" s="80"/>
      <c r="LNH987" s="80"/>
      <c r="LNI987" s="80"/>
      <c r="LNJ987" s="80"/>
      <c r="LNK987" s="80"/>
      <c r="LNL987" s="80"/>
      <c r="LNM987" s="80"/>
      <c r="LNN987" s="80"/>
      <c r="LNO987" s="80"/>
      <c r="LNP987" s="80"/>
      <c r="LNQ987" s="80"/>
      <c r="LNR987" s="80"/>
      <c r="LNS987" s="80"/>
      <c r="LNT987" s="80"/>
      <c r="LNU987" s="80"/>
      <c r="LNV987" s="80"/>
      <c r="LNW987" s="80"/>
      <c r="LNX987" s="80"/>
      <c r="LNY987" s="80"/>
      <c r="LNZ987" s="80"/>
      <c r="LOA987" s="80"/>
      <c r="LOB987" s="80"/>
      <c r="LOC987" s="80"/>
      <c r="LOD987" s="80"/>
      <c r="LOE987" s="80"/>
      <c r="LOF987" s="80"/>
      <c r="LOG987" s="80"/>
      <c r="LOH987" s="80"/>
      <c r="LOI987" s="80"/>
      <c r="LOJ987" s="80"/>
      <c r="LOK987" s="80"/>
      <c r="LOL987" s="80"/>
      <c r="LOM987" s="80"/>
      <c r="LON987" s="80"/>
      <c r="LOO987" s="80"/>
      <c r="LOP987" s="80"/>
      <c r="LOQ987" s="80"/>
      <c r="LOR987" s="80"/>
      <c r="LOS987" s="80"/>
      <c r="LOT987" s="80"/>
      <c r="LOU987" s="80"/>
      <c r="LOV987" s="80"/>
      <c r="LOW987" s="80"/>
      <c r="LOX987" s="80"/>
      <c r="LOY987" s="80"/>
      <c r="LOZ987" s="80"/>
      <c r="LPA987" s="80"/>
      <c r="LPB987" s="80"/>
      <c r="LPC987" s="80"/>
      <c r="LPD987" s="80"/>
      <c r="LPE987" s="80"/>
      <c r="LPF987" s="80"/>
      <c r="LPG987" s="80"/>
      <c r="LPH987" s="80"/>
      <c r="LPI987" s="80"/>
      <c r="LPJ987" s="80"/>
      <c r="LPK987" s="80"/>
      <c r="LPL987" s="80"/>
      <c r="LPM987" s="80"/>
      <c r="LPN987" s="80"/>
      <c r="LPO987" s="80"/>
      <c r="LPP987" s="80"/>
      <c r="LPQ987" s="80"/>
      <c r="LPR987" s="80"/>
      <c r="LPS987" s="80"/>
      <c r="LPT987" s="80"/>
      <c r="LPU987" s="80"/>
      <c r="LPV987" s="80"/>
      <c r="LPW987" s="80"/>
      <c r="LPX987" s="80"/>
      <c r="LPY987" s="80"/>
      <c r="LPZ987" s="80"/>
      <c r="LQA987" s="80"/>
      <c r="LQB987" s="80"/>
      <c r="LQC987" s="80"/>
      <c r="LQD987" s="80"/>
      <c r="LQE987" s="80"/>
      <c r="LQF987" s="80"/>
      <c r="LQG987" s="80"/>
      <c r="LQH987" s="80"/>
      <c r="LQI987" s="80"/>
      <c r="LQJ987" s="80"/>
      <c r="LQK987" s="80"/>
      <c r="LQL987" s="80"/>
      <c r="LQM987" s="80"/>
      <c r="LQN987" s="80"/>
      <c r="LQO987" s="80"/>
      <c r="LQP987" s="80"/>
      <c r="LQQ987" s="80"/>
      <c r="LQR987" s="80"/>
      <c r="LQS987" s="80"/>
      <c r="LQT987" s="80"/>
      <c r="LQU987" s="80"/>
      <c r="LQV987" s="80"/>
      <c r="LQW987" s="80"/>
      <c r="LQX987" s="80"/>
      <c r="LQY987" s="80"/>
      <c r="LQZ987" s="80"/>
      <c r="LRA987" s="80"/>
      <c r="LRB987" s="80"/>
      <c r="LRC987" s="80"/>
      <c r="LRD987" s="80"/>
      <c r="LRE987" s="80"/>
      <c r="LRF987" s="80"/>
      <c r="LRG987" s="80"/>
      <c r="LRH987" s="80"/>
      <c r="LRI987" s="80"/>
      <c r="LRJ987" s="80"/>
      <c r="LRK987" s="80"/>
      <c r="LRL987" s="80"/>
      <c r="LRM987" s="80"/>
      <c r="LRN987" s="80"/>
      <c r="LRO987" s="80"/>
      <c r="LRP987" s="80"/>
      <c r="LRQ987" s="80"/>
      <c r="LRR987" s="80"/>
      <c r="LRS987" s="80"/>
      <c r="LRT987" s="80"/>
      <c r="LRU987" s="80"/>
      <c r="LRV987" s="80"/>
      <c r="LRW987" s="80"/>
      <c r="LRX987" s="80"/>
      <c r="LRY987" s="80"/>
      <c r="LRZ987" s="80"/>
      <c r="LSA987" s="80"/>
      <c r="LSB987" s="80"/>
      <c r="LSC987" s="80"/>
      <c r="LSD987" s="80"/>
      <c r="LSE987" s="80"/>
      <c r="LSF987" s="80"/>
      <c r="LSG987" s="80"/>
      <c r="LSH987" s="80"/>
      <c r="LSI987" s="80"/>
      <c r="LSJ987" s="80"/>
      <c r="LSK987" s="80"/>
      <c r="LSL987" s="80"/>
      <c r="LSM987" s="80"/>
      <c r="LSN987" s="80"/>
      <c r="LSO987" s="80"/>
      <c r="LSP987" s="80"/>
      <c r="LSQ987" s="80"/>
      <c r="LSR987" s="80"/>
      <c r="LSS987" s="80"/>
      <c r="LST987" s="80"/>
      <c r="LSU987" s="80"/>
      <c r="LSV987" s="80"/>
      <c r="LSW987" s="80"/>
      <c r="LSX987" s="80"/>
      <c r="LSY987" s="80"/>
      <c r="LSZ987" s="80"/>
      <c r="LTA987" s="80"/>
      <c r="LTB987" s="80"/>
      <c r="LTC987" s="80"/>
      <c r="LTD987" s="80"/>
      <c r="LTE987" s="80"/>
      <c r="LTF987" s="80"/>
      <c r="LTG987" s="80"/>
      <c r="LTH987" s="80"/>
      <c r="LTI987" s="80"/>
      <c r="LTJ987" s="80"/>
      <c r="LTK987" s="80"/>
      <c r="LTL987" s="80"/>
      <c r="LTM987" s="80"/>
      <c r="LTN987" s="80"/>
      <c r="LTO987" s="80"/>
      <c r="LTP987" s="80"/>
      <c r="LTQ987" s="80"/>
      <c r="LTR987" s="80"/>
      <c r="LTS987" s="80"/>
      <c r="LTT987" s="80"/>
      <c r="LTU987" s="80"/>
      <c r="LTV987" s="80"/>
      <c r="LTW987" s="80"/>
      <c r="LTX987" s="80"/>
      <c r="LTY987" s="80"/>
      <c r="LTZ987" s="80"/>
      <c r="LUA987" s="80"/>
      <c r="LUB987" s="80"/>
      <c r="LUC987" s="80"/>
      <c r="LUD987" s="80"/>
      <c r="LUE987" s="80"/>
      <c r="LUF987" s="80"/>
      <c r="LUG987" s="80"/>
      <c r="LUH987" s="80"/>
      <c r="LUI987" s="80"/>
      <c r="LUJ987" s="80"/>
      <c r="LUK987" s="80"/>
      <c r="LUL987" s="80"/>
      <c r="LUM987" s="80"/>
      <c r="LUN987" s="80"/>
      <c r="LUO987" s="80"/>
      <c r="LUP987" s="80"/>
      <c r="LUQ987" s="80"/>
      <c r="LUR987" s="80"/>
      <c r="LUS987" s="80"/>
      <c r="LUT987" s="80"/>
      <c r="LUU987" s="80"/>
      <c r="LUV987" s="80"/>
      <c r="LUW987" s="80"/>
      <c r="LUX987" s="80"/>
      <c r="LUY987" s="80"/>
      <c r="LUZ987" s="80"/>
      <c r="LVA987" s="80"/>
      <c r="LVB987" s="80"/>
      <c r="LVC987" s="80"/>
      <c r="LVD987" s="80"/>
      <c r="LVE987" s="80"/>
      <c r="LVF987" s="80"/>
      <c r="LVG987" s="80"/>
      <c r="LVH987" s="80"/>
      <c r="LVI987" s="80"/>
      <c r="LVJ987" s="80"/>
      <c r="LVK987" s="80"/>
      <c r="LVL987" s="80"/>
      <c r="LVM987" s="80"/>
      <c r="LVN987" s="80"/>
      <c r="LVO987" s="80"/>
      <c r="LVP987" s="80"/>
      <c r="LVQ987" s="80"/>
      <c r="LVR987" s="80"/>
      <c r="LVS987" s="80"/>
      <c r="LVT987" s="80"/>
      <c r="LVU987" s="80"/>
      <c r="LVV987" s="80"/>
      <c r="LVW987" s="80"/>
      <c r="LVX987" s="80"/>
      <c r="LVY987" s="80"/>
      <c r="LVZ987" s="80"/>
      <c r="LWA987" s="80"/>
      <c r="LWB987" s="80"/>
      <c r="LWC987" s="80"/>
      <c r="LWD987" s="80"/>
      <c r="LWE987" s="80"/>
      <c r="LWF987" s="80"/>
      <c r="LWG987" s="80"/>
      <c r="LWH987" s="80"/>
      <c r="LWI987" s="80"/>
      <c r="LWJ987" s="80"/>
      <c r="LWK987" s="80"/>
      <c r="LWL987" s="80"/>
      <c r="LWM987" s="80"/>
      <c r="LWN987" s="80"/>
      <c r="LWO987" s="80"/>
      <c r="LWP987" s="80"/>
      <c r="LWQ987" s="80"/>
      <c r="LWR987" s="80"/>
      <c r="LWS987" s="80"/>
      <c r="LWT987" s="80"/>
      <c r="LWU987" s="80"/>
      <c r="LWV987" s="80"/>
      <c r="LWW987" s="80"/>
      <c r="LWX987" s="80"/>
      <c r="LWY987" s="80"/>
      <c r="LWZ987" s="80"/>
      <c r="LXA987" s="80"/>
      <c r="LXB987" s="80"/>
      <c r="LXC987" s="80"/>
      <c r="LXD987" s="80"/>
      <c r="LXE987" s="80"/>
      <c r="LXF987" s="80"/>
      <c r="LXG987" s="80"/>
      <c r="LXH987" s="80"/>
      <c r="LXI987" s="80"/>
      <c r="LXJ987" s="80"/>
      <c r="LXK987" s="80"/>
      <c r="LXL987" s="80"/>
      <c r="LXM987" s="80"/>
      <c r="LXN987" s="80"/>
      <c r="LXO987" s="80"/>
      <c r="LXP987" s="80"/>
      <c r="LXQ987" s="80"/>
      <c r="LXR987" s="80"/>
      <c r="LXS987" s="80"/>
      <c r="LXT987" s="80"/>
      <c r="LXU987" s="80"/>
      <c r="LXV987" s="80"/>
      <c r="LXW987" s="80"/>
      <c r="LXX987" s="80"/>
      <c r="LXY987" s="80"/>
      <c r="LXZ987" s="80"/>
      <c r="LYA987" s="80"/>
      <c r="LYB987" s="80"/>
      <c r="LYC987" s="80"/>
      <c r="LYD987" s="80"/>
      <c r="LYE987" s="80"/>
      <c r="LYF987" s="80"/>
      <c r="LYG987" s="80"/>
      <c r="LYH987" s="80"/>
      <c r="LYI987" s="80"/>
      <c r="LYJ987" s="80"/>
      <c r="LYK987" s="80"/>
      <c r="LYL987" s="80"/>
      <c r="LYM987" s="80"/>
      <c r="LYN987" s="80"/>
      <c r="LYO987" s="80"/>
      <c r="LYP987" s="80"/>
      <c r="LYQ987" s="80"/>
      <c r="LYR987" s="80"/>
      <c r="LYS987" s="80"/>
      <c r="LYT987" s="80"/>
      <c r="LYU987" s="80"/>
      <c r="LYV987" s="80"/>
      <c r="LYW987" s="80"/>
      <c r="LYX987" s="80"/>
      <c r="LYY987" s="80"/>
      <c r="LYZ987" s="80"/>
      <c r="LZA987" s="80"/>
      <c r="LZB987" s="80"/>
      <c r="LZC987" s="80"/>
      <c r="LZD987" s="80"/>
      <c r="LZE987" s="80"/>
      <c r="LZF987" s="80"/>
      <c r="LZG987" s="80"/>
      <c r="LZH987" s="80"/>
      <c r="LZI987" s="80"/>
      <c r="LZJ987" s="80"/>
      <c r="LZK987" s="80"/>
      <c r="LZL987" s="80"/>
      <c r="LZM987" s="80"/>
      <c r="LZN987" s="80"/>
      <c r="LZO987" s="80"/>
      <c r="LZP987" s="80"/>
      <c r="LZQ987" s="80"/>
      <c r="LZR987" s="80"/>
      <c r="LZS987" s="80"/>
      <c r="LZT987" s="80"/>
      <c r="LZU987" s="80"/>
      <c r="LZV987" s="80"/>
      <c r="LZW987" s="80"/>
      <c r="LZX987" s="80"/>
      <c r="LZY987" s="80"/>
      <c r="LZZ987" s="80"/>
      <c r="MAA987" s="80"/>
      <c r="MAB987" s="80"/>
      <c r="MAC987" s="80"/>
      <c r="MAD987" s="80"/>
      <c r="MAE987" s="80"/>
      <c r="MAF987" s="80"/>
      <c r="MAG987" s="80"/>
      <c r="MAH987" s="80"/>
      <c r="MAI987" s="80"/>
      <c r="MAJ987" s="80"/>
      <c r="MAK987" s="80"/>
      <c r="MAL987" s="80"/>
      <c r="MAM987" s="80"/>
      <c r="MAN987" s="80"/>
      <c r="MAO987" s="80"/>
      <c r="MAP987" s="80"/>
      <c r="MAQ987" s="80"/>
      <c r="MAR987" s="80"/>
      <c r="MAS987" s="80"/>
      <c r="MAT987" s="80"/>
      <c r="MAU987" s="80"/>
      <c r="MAV987" s="80"/>
      <c r="MAW987" s="80"/>
      <c r="MAX987" s="80"/>
      <c r="MAY987" s="80"/>
      <c r="MAZ987" s="80"/>
      <c r="MBA987" s="80"/>
      <c r="MBB987" s="80"/>
      <c r="MBC987" s="80"/>
      <c r="MBD987" s="80"/>
      <c r="MBE987" s="80"/>
      <c r="MBF987" s="80"/>
      <c r="MBG987" s="80"/>
      <c r="MBH987" s="80"/>
      <c r="MBI987" s="80"/>
      <c r="MBJ987" s="80"/>
      <c r="MBK987" s="80"/>
      <c r="MBL987" s="80"/>
      <c r="MBM987" s="80"/>
      <c r="MBN987" s="80"/>
      <c r="MBO987" s="80"/>
      <c r="MBP987" s="80"/>
      <c r="MBQ987" s="80"/>
      <c r="MBR987" s="80"/>
      <c r="MBS987" s="80"/>
      <c r="MBT987" s="80"/>
      <c r="MBU987" s="80"/>
      <c r="MBV987" s="80"/>
      <c r="MBW987" s="80"/>
      <c r="MBX987" s="80"/>
      <c r="MBY987" s="80"/>
      <c r="MBZ987" s="80"/>
      <c r="MCA987" s="80"/>
      <c r="MCB987" s="80"/>
      <c r="MCC987" s="80"/>
      <c r="MCD987" s="80"/>
      <c r="MCE987" s="80"/>
      <c r="MCF987" s="80"/>
      <c r="MCG987" s="80"/>
      <c r="MCH987" s="80"/>
      <c r="MCI987" s="80"/>
      <c r="MCJ987" s="80"/>
      <c r="MCK987" s="80"/>
      <c r="MCL987" s="80"/>
      <c r="MCM987" s="80"/>
      <c r="MCN987" s="80"/>
      <c r="MCO987" s="80"/>
      <c r="MCP987" s="80"/>
      <c r="MCQ987" s="80"/>
      <c r="MCR987" s="80"/>
      <c r="MCS987" s="80"/>
      <c r="MCT987" s="80"/>
      <c r="MCU987" s="80"/>
      <c r="MCV987" s="80"/>
      <c r="MCW987" s="80"/>
      <c r="MCX987" s="80"/>
      <c r="MCY987" s="80"/>
      <c r="MCZ987" s="80"/>
      <c r="MDA987" s="80"/>
      <c r="MDB987" s="80"/>
      <c r="MDC987" s="80"/>
      <c r="MDD987" s="80"/>
      <c r="MDE987" s="80"/>
      <c r="MDF987" s="80"/>
      <c r="MDG987" s="80"/>
      <c r="MDH987" s="80"/>
      <c r="MDI987" s="80"/>
      <c r="MDJ987" s="80"/>
      <c r="MDK987" s="80"/>
      <c r="MDL987" s="80"/>
      <c r="MDM987" s="80"/>
      <c r="MDN987" s="80"/>
      <c r="MDO987" s="80"/>
      <c r="MDP987" s="80"/>
      <c r="MDQ987" s="80"/>
      <c r="MDR987" s="80"/>
      <c r="MDS987" s="80"/>
      <c r="MDT987" s="80"/>
      <c r="MDU987" s="80"/>
      <c r="MDV987" s="80"/>
      <c r="MDW987" s="80"/>
      <c r="MDX987" s="80"/>
      <c r="MDY987" s="80"/>
      <c r="MDZ987" s="80"/>
      <c r="MEA987" s="80"/>
      <c r="MEB987" s="80"/>
      <c r="MEC987" s="80"/>
      <c r="MED987" s="80"/>
      <c r="MEE987" s="80"/>
      <c r="MEF987" s="80"/>
      <c r="MEG987" s="80"/>
      <c r="MEH987" s="80"/>
      <c r="MEI987" s="80"/>
      <c r="MEJ987" s="80"/>
      <c r="MEK987" s="80"/>
      <c r="MEL987" s="80"/>
      <c r="MEM987" s="80"/>
      <c r="MEN987" s="80"/>
      <c r="MEO987" s="80"/>
      <c r="MEP987" s="80"/>
      <c r="MEQ987" s="80"/>
      <c r="MER987" s="80"/>
      <c r="MES987" s="80"/>
      <c r="MET987" s="80"/>
      <c r="MEU987" s="80"/>
      <c r="MEV987" s="80"/>
      <c r="MEW987" s="80"/>
      <c r="MEX987" s="80"/>
      <c r="MEY987" s="80"/>
      <c r="MEZ987" s="80"/>
      <c r="MFA987" s="80"/>
      <c r="MFB987" s="80"/>
      <c r="MFC987" s="80"/>
      <c r="MFD987" s="80"/>
      <c r="MFE987" s="80"/>
      <c r="MFF987" s="80"/>
      <c r="MFG987" s="80"/>
      <c r="MFH987" s="80"/>
      <c r="MFI987" s="80"/>
      <c r="MFJ987" s="80"/>
      <c r="MFK987" s="80"/>
      <c r="MFL987" s="80"/>
      <c r="MFM987" s="80"/>
      <c r="MFN987" s="80"/>
      <c r="MFO987" s="80"/>
      <c r="MFP987" s="80"/>
      <c r="MFQ987" s="80"/>
      <c r="MFR987" s="80"/>
      <c r="MFS987" s="80"/>
      <c r="MFT987" s="80"/>
      <c r="MFU987" s="80"/>
      <c r="MFV987" s="80"/>
      <c r="MFW987" s="80"/>
      <c r="MFX987" s="80"/>
      <c r="MFY987" s="80"/>
      <c r="MFZ987" s="80"/>
      <c r="MGA987" s="80"/>
      <c r="MGB987" s="80"/>
      <c r="MGC987" s="80"/>
      <c r="MGD987" s="80"/>
      <c r="MGE987" s="80"/>
      <c r="MGF987" s="80"/>
      <c r="MGG987" s="80"/>
      <c r="MGH987" s="80"/>
      <c r="MGI987" s="80"/>
      <c r="MGJ987" s="80"/>
      <c r="MGK987" s="80"/>
      <c r="MGL987" s="80"/>
      <c r="MGM987" s="80"/>
      <c r="MGN987" s="80"/>
      <c r="MGO987" s="80"/>
      <c r="MGP987" s="80"/>
      <c r="MGQ987" s="80"/>
      <c r="MGR987" s="80"/>
      <c r="MGS987" s="80"/>
      <c r="MGT987" s="80"/>
      <c r="MGU987" s="80"/>
      <c r="MGV987" s="80"/>
      <c r="MGW987" s="80"/>
      <c r="MGX987" s="80"/>
      <c r="MGY987" s="80"/>
      <c r="MGZ987" s="80"/>
      <c r="MHA987" s="80"/>
      <c r="MHB987" s="80"/>
      <c r="MHC987" s="80"/>
      <c r="MHD987" s="80"/>
      <c r="MHE987" s="80"/>
      <c r="MHF987" s="80"/>
      <c r="MHG987" s="80"/>
      <c r="MHH987" s="80"/>
      <c r="MHI987" s="80"/>
      <c r="MHJ987" s="80"/>
      <c r="MHK987" s="80"/>
      <c r="MHL987" s="80"/>
      <c r="MHM987" s="80"/>
      <c r="MHN987" s="80"/>
      <c r="MHO987" s="80"/>
      <c r="MHP987" s="80"/>
      <c r="MHQ987" s="80"/>
      <c r="MHR987" s="80"/>
      <c r="MHS987" s="80"/>
      <c r="MHT987" s="80"/>
      <c r="MHU987" s="80"/>
      <c r="MHV987" s="80"/>
      <c r="MHW987" s="80"/>
      <c r="MHX987" s="80"/>
      <c r="MHY987" s="80"/>
      <c r="MHZ987" s="80"/>
      <c r="MIA987" s="80"/>
      <c r="MIB987" s="80"/>
      <c r="MIC987" s="80"/>
      <c r="MID987" s="80"/>
      <c r="MIE987" s="80"/>
      <c r="MIF987" s="80"/>
      <c r="MIG987" s="80"/>
      <c r="MIH987" s="80"/>
      <c r="MII987" s="80"/>
      <c r="MIJ987" s="80"/>
      <c r="MIK987" s="80"/>
      <c r="MIL987" s="80"/>
      <c r="MIM987" s="80"/>
      <c r="MIN987" s="80"/>
      <c r="MIO987" s="80"/>
      <c r="MIP987" s="80"/>
      <c r="MIQ987" s="80"/>
      <c r="MIR987" s="80"/>
      <c r="MIS987" s="80"/>
      <c r="MIT987" s="80"/>
      <c r="MIU987" s="80"/>
      <c r="MIV987" s="80"/>
      <c r="MIW987" s="80"/>
      <c r="MIX987" s="80"/>
      <c r="MIY987" s="80"/>
      <c r="MIZ987" s="80"/>
      <c r="MJA987" s="80"/>
      <c r="MJB987" s="80"/>
      <c r="MJC987" s="80"/>
      <c r="MJD987" s="80"/>
      <c r="MJE987" s="80"/>
      <c r="MJF987" s="80"/>
      <c r="MJG987" s="80"/>
      <c r="MJH987" s="80"/>
      <c r="MJI987" s="80"/>
      <c r="MJJ987" s="80"/>
      <c r="MJK987" s="80"/>
      <c r="MJL987" s="80"/>
      <c r="MJM987" s="80"/>
      <c r="MJN987" s="80"/>
      <c r="MJO987" s="80"/>
      <c r="MJP987" s="80"/>
      <c r="MJQ987" s="80"/>
      <c r="MJR987" s="80"/>
      <c r="MJS987" s="80"/>
      <c r="MJT987" s="80"/>
      <c r="MJU987" s="80"/>
      <c r="MJV987" s="80"/>
      <c r="MJW987" s="80"/>
      <c r="MJX987" s="80"/>
      <c r="MJY987" s="80"/>
      <c r="MJZ987" s="80"/>
      <c r="MKA987" s="80"/>
      <c r="MKB987" s="80"/>
      <c r="MKC987" s="80"/>
      <c r="MKD987" s="80"/>
      <c r="MKE987" s="80"/>
      <c r="MKF987" s="80"/>
      <c r="MKG987" s="80"/>
      <c r="MKH987" s="80"/>
      <c r="MKI987" s="80"/>
      <c r="MKJ987" s="80"/>
      <c r="MKK987" s="80"/>
      <c r="MKL987" s="80"/>
      <c r="MKM987" s="80"/>
      <c r="MKN987" s="80"/>
      <c r="MKO987" s="80"/>
      <c r="MKP987" s="80"/>
      <c r="MKQ987" s="80"/>
      <c r="MKR987" s="80"/>
      <c r="MKS987" s="80"/>
      <c r="MKT987" s="80"/>
      <c r="MKU987" s="80"/>
      <c r="MKV987" s="80"/>
      <c r="MKW987" s="80"/>
      <c r="MKX987" s="80"/>
      <c r="MKY987" s="80"/>
      <c r="MKZ987" s="80"/>
      <c r="MLA987" s="80"/>
      <c r="MLB987" s="80"/>
      <c r="MLC987" s="80"/>
      <c r="MLD987" s="80"/>
      <c r="MLE987" s="80"/>
      <c r="MLF987" s="80"/>
      <c r="MLG987" s="80"/>
      <c r="MLH987" s="80"/>
      <c r="MLI987" s="80"/>
      <c r="MLJ987" s="80"/>
      <c r="MLK987" s="80"/>
      <c r="MLL987" s="80"/>
      <c r="MLM987" s="80"/>
      <c r="MLN987" s="80"/>
      <c r="MLO987" s="80"/>
      <c r="MLP987" s="80"/>
      <c r="MLQ987" s="80"/>
      <c r="MLR987" s="80"/>
      <c r="MLS987" s="80"/>
      <c r="MLT987" s="80"/>
      <c r="MLU987" s="80"/>
      <c r="MLV987" s="80"/>
      <c r="MLW987" s="80"/>
      <c r="MLX987" s="80"/>
      <c r="MLY987" s="80"/>
      <c r="MLZ987" s="80"/>
      <c r="MMA987" s="80"/>
      <c r="MMB987" s="80"/>
      <c r="MMC987" s="80"/>
      <c r="MMD987" s="80"/>
      <c r="MME987" s="80"/>
      <c r="MMF987" s="80"/>
      <c r="MMG987" s="80"/>
      <c r="MMH987" s="80"/>
      <c r="MMI987" s="80"/>
      <c r="MMJ987" s="80"/>
      <c r="MMK987" s="80"/>
      <c r="MML987" s="80"/>
      <c r="MMM987" s="80"/>
      <c r="MMN987" s="80"/>
      <c r="MMO987" s="80"/>
      <c r="MMP987" s="80"/>
      <c r="MMQ987" s="80"/>
      <c r="MMR987" s="80"/>
      <c r="MMS987" s="80"/>
      <c r="MMT987" s="80"/>
      <c r="MMU987" s="80"/>
      <c r="MMV987" s="80"/>
      <c r="MMW987" s="80"/>
      <c r="MMX987" s="80"/>
      <c r="MMY987" s="80"/>
      <c r="MMZ987" s="80"/>
      <c r="MNA987" s="80"/>
      <c r="MNB987" s="80"/>
      <c r="MNC987" s="80"/>
      <c r="MND987" s="80"/>
      <c r="MNE987" s="80"/>
      <c r="MNF987" s="80"/>
      <c r="MNG987" s="80"/>
      <c r="MNH987" s="80"/>
      <c r="MNI987" s="80"/>
      <c r="MNJ987" s="80"/>
      <c r="MNK987" s="80"/>
      <c r="MNL987" s="80"/>
      <c r="MNM987" s="80"/>
      <c r="MNN987" s="80"/>
      <c r="MNO987" s="80"/>
      <c r="MNP987" s="80"/>
      <c r="MNQ987" s="80"/>
      <c r="MNR987" s="80"/>
      <c r="MNS987" s="80"/>
      <c r="MNT987" s="80"/>
      <c r="MNU987" s="80"/>
      <c r="MNV987" s="80"/>
      <c r="MNW987" s="80"/>
      <c r="MNX987" s="80"/>
      <c r="MNY987" s="80"/>
      <c r="MNZ987" s="80"/>
      <c r="MOA987" s="80"/>
      <c r="MOB987" s="80"/>
      <c r="MOC987" s="80"/>
      <c r="MOD987" s="80"/>
      <c r="MOE987" s="80"/>
      <c r="MOF987" s="80"/>
      <c r="MOG987" s="80"/>
      <c r="MOH987" s="80"/>
      <c r="MOI987" s="80"/>
      <c r="MOJ987" s="80"/>
      <c r="MOK987" s="80"/>
      <c r="MOL987" s="80"/>
      <c r="MOM987" s="80"/>
      <c r="MON987" s="80"/>
      <c r="MOO987" s="80"/>
      <c r="MOP987" s="80"/>
      <c r="MOQ987" s="80"/>
      <c r="MOR987" s="80"/>
      <c r="MOS987" s="80"/>
      <c r="MOT987" s="80"/>
      <c r="MOU987" s="80"/>
      <c r="MOV987" s="80"/>
      <c r="MOW987" s="80"/>
      <c r="MOX987" s="80"/>
      <c r="MOY987" s="80"/>
      <c r="MOZ987" s="80"/>
      <c r="MPA987" s="80"/>
      <c r="MPB987" s="80"/>
      <c r="MPC987" s="80"/>
      <c r="MPD987" s="80"/>
      <c r="MPE987" s="80"/>
      <c r="MPF987" s="80"/>
      <c r="MPG987" s="80"/>
      <c r="MPH987" s="80"/>
      <c r="MPI987" s="80"/>
      <c r="MPJ987" s="80"/>
      <c r="MPK987" s="80"/>
      <c r="MPL987" s="80"/>
      <c r="MPM987" s="80"/>
      <c r="MPN987" s="80"/>
      <c r="MPO987" s="80"/>
      <c r="MPP987" s="80"/>
      <c r="MPQ987" s="80"/>
      <c r="MPR987" s="80"/>
      <c r="MPS987" s="80"/>
      <c r="MPT987" s="80"/>
      <c r="MPU987" s="80"/>
      <c r="MPV987" s="80"/>
      <c r="MPW987" s="80"/>
      <c r="MPX987" s="80"/>
      <c r="MPY987" s="80"/>
      <c r="MPZ987" s="80"/>
      <c r="MQA987" s="80"/>
      <c r="MQB987" s="80"/>
      <c r="MQC987" s="80"/>
      <c r="MQD987" s="80"/>
      <c r="MQE987" s="80"/>
      <c r="MQF987" s="80"/>
      <c r="MQG987" s="80"/>
      <c r="MQH987" s="80"/>
      <c r="MQI987" s="80"/>
      <c r="MQJ987" s="80"/>
      <c r="MQK987" s="80"/>
      <c r="MQL987" s="80"/>
      <c r="MQM987" s="80"/>
      <c r="MQN987" s="80"/>
      <c r="MQO987" s="80"/>
      <c r="MQP987" s="80"/>
      <c r="MQQ987" s="80"/>
      <c r="MQR987" s="80"/>
      <c r="MQS987" s="80"/>
      <c r="MQT987" s="80"/>
      <c r="MQU987" s="80"/>
      <c r="MQV987" s="80"/>
      <c r="MQW987" s="80"/>
      <c r="MQX987" s="80"/>
      <c r="MQY987" s="80"/>
      <c r="MQZ987" s="80"/>
      <c r="MRA987" s="80"/>
      <c r="MRB987" s="80"/>
      <c r="MRC987" s="80"/>
      <c r="MRD987" s="80"/>
      <c r="MRE987" s="80"/>
      <c r="MRF987" s="80"/>
      <c r="MRG987" s="80"/>
      <c r="MRH987" s="80"/>
      <c r="MRI987" s="80"/>
      <c r="MRJ987" s="80"/>
      <c r="MRK987" s="80"/>
      <c r="MRL987" s="80"/>
      <c r="MRM987" s="80"/>
      <c r="MRN987" s="80"/>
      <c r="MRO987" s="80"/>
      <c r="MRP987" s="80"/>
      <c r="MRQ987" s="80"/>
      <c r="MRR987" s="80"/>
      <c r="MRS987" s="80"/>
      <c r="MRT987" s="80"/>
      <c r="MRU987" s="80"/>
      <c r="MRV987" s="80"/>
      <c r="MRW987" s="80"/>
      <c r="MRX987" s="80"/>
      <c r="MRY987" s="80"/>
      <c r="MRZ987" s="80"/>
      <c r="MSA987" s="80"/>
      <c r="MSB987" s="80"/>
      <c r="MSC987" s="80"/>
      <c r="MSD987" s="80"/>
      <c r="MSE987" s="80"/>
      <c r="MSF987" s="80"/>
      <c r="MSG987" s="80"/>
      <c r="MSH987" s="80"/>
      <c r="MSI987" s="80"/>
      <c r="MSJ987" s="80"/>
      <c r="MSK987" s="80"/>
      <c r="MSL987" s="80"/>
      <c r="MSM987" s="80"/>
      <c r="MSN987" s="80"/>
      <c r="MSO987" s="80"/>
      <c r="MSP987" s="80"/>
      <c r="MSQ987" s="80"/>
      <c r="MSR987" s="80"/>
      <c r="MSS987" s="80"/>
      <c r="MST987" s="80"/>
      <c r="MSU987" s="80"/>
      <c r="MSV987" s="80"/>
      <c r="MSW987" s="80"/>
      <c r="MSX987" s="80"/>
      <c r="MSY987" s="80"/>
      <c r="MSZ987" s="80"/>
      <c r="MTA987" s="80"/>
      <c r="MTB987" s="80"/>
      <c r="MTC987" s="80"/>
      <c r="MTD987" s="80"/>
      <c r="MTE987" s="80"/>
      <c r="MTF987" s="80"/>
      <c r="MTG987" s="80"/>
      <c r="MTH987" s="80"/>
      <c r="MTI987" s="80"/>
      <c r="MTJ987" s="80"/>
      <c r="MTK987" s="80"/>
      <c r="MTL987" s="80"/>
      <c r="MTM987" s="80"/>
      <c r="MTN987" s="80"/>
      <c r="MTO987" s="80"/>
      <c r="MTP987" s="80"/>
      <c r="MTQ987" s="80"/>
      <c r="MTR987" s="80"/>
      <c r="MTS987" s="80"/>
      <c r="MTT987" s="80"/>
      <c r="MTU987" s="80"/>
      <c r="MTV987" s="80"/>
      <c r="MTW987" s="80"/>
      <c r="MTX987" s="80"/>
      <c r="MTY987" s="80"/>
      <c r="MTZ987" s="80"/>
      <c r="MUA987" s="80"/>
      <c r="MUB987" s="80"/>
      <c r="MUC987" s="80"/>
      <c r="MUD987" s="80"/>
      <c r="MUE987" s="80"/>
      <c r="MUF987" s="80"/>
      <c r="MUG987" s="80"/>
      <c r="MUH987" s="80"/>
      <c r="MUI987" s="80"/>
      <c r="MUJ987" s="80"/>
      <c r="MUK987" s="80"/>
      <c r="MUL987" s="80"/>
      <c r="MUM987" s="80"/>
      <c r="MUN987" s="80"/>
      <c r="MUO987" s="80"/>
      <c r="MUP987" s="80"/>
      <c r="MUQ987" s="80"/>
      <c r="MUR987" s="80"/>
      <c r="MUS987" s="80"/>
      <c r="MUT987" s="80"/>
      <c r="MUU987" s="80"/>
      <c r="MUV987" s="80"/>
      <c r="MUW987" s="80"/>
      <c r="MUX987" s="80"/>
      <c r="MUY987" s="80"/>
      <c r="MUZ987" s="80"/>
      <c r="MVA987" s="80"/>
      <c r="MVB987" s="80"/>
      <c r="MVC987" s="80"/>
      <c r="MVD987" s="80"/>
      <c r="MVE987" s="80"/>
      <c r="MVF987" s="80"/>
      <c r="MVG987" s="80"/>
      <c r="MVH987" s="80"/>
      <c r="MVI987" s="80"/>
      <c r="MVJ987" s="80"/>
      <c r="MVK987" s="80"/>
      <c r="MVL987" s="80"/>
      <c r="MVM987" s="80"/>
      <c r="MVN987" s="80"/>
      <c r="MVO987" s="80"/>
      <c r="MVP987" s="80"/>
      <c r="MVQ987" s="80"/>
      <c r="MVR987" s="80"/>
      <c r="MVS987" s="80"/>
      <c r="MVT987" s="80"/>
      <c r="MVU987" s="80"/>
      <c r="MVV987" s="80"/>
      <c r="MVW987" s="80"/>
      <c r="MVX987" s="80"/>
      <c r="MVY987" s="80"/>
      <c r="MVZ987" s="80"/>
      <c r="MWA987" s="80"/>
      <c r="MWB987" s="80"/>
      <c r="MWC987" s="80"/>
      <c r="MWD987" s="80"/>
      <c r="MWE987" s="80"/>
      <c r="MWF987" s="80"/>
      <c r="MWG987" s="80"/>
      <c r="MWH987" s="80"/>
      <c r="MWI987" s="80"/>
      <c r="MWJ987" s="80"/>
      <c r="MWK987" s="80"/>
      <c r="MWL987" s="80"/>
      <c r="MWM987" s="80"/>
      <c r="MWN987" s="80"/>
      <c r="MWO987" s="80"/>
      <c r="MWP987" s="80"/>
      <c r="MWQ987" s="80"/>
      <c r="MWR987" s="80"/>
      <c r="MWS987" s="80"/>
      <c r="MWT987" s="80"/>
      <c r="MWU987" s="80"/>
      <c r="MWV987" s="80"/>
      <c r="MWW987" s="80"/>
      <c r="MWX987" s="80"/>
      <c r="MWY987" s="80"/>
      <c r="MWZ987" s="80"/>
      <c r="MXA987" s="80"/>
      <c r="MXB987" s="80"/>
      <c r="MXC987" s="80"/>
      <c r="MXD987" s="80"/>
      <c r="MXE987" s="80"/>
      <c r="MXF987" s="80"/>
      <c r="MXG987" s="80"/>
      <c r="MXH987" s="80"/>
      <c r="MXI987" s="80"/>
      <c r="MXJ987" s="80"/>
      <c r="MXK987" s="80"/>
      <c r="MXL987" s="80"/>
      <c r="MXM987" s="80"/>
      <c r="MXN987" s="80"/>
      <c r="MXO987" s="80"/>
      <c r="MXP987" s="80"/>
      <c r="MXQ987" s="80"/>
      <c r="MXR987" s="80"/>
      <c r="MXS987" s="80"/>
      <c r="MXT987" s="80"/>
      <c r="MXU987" s="80"/>
      <c r="MXV987" s="80"/>
      <c r="MXW987" s="80"/>
      <c r="MXX987" s="80"/>
      <c r="MXY987" s="80"/>
      <c r="MXZ987" s="80"/>
      <c r="MYA987" s="80"/>
      <c r="MYB987" s="80"/>
      <c r="MYC987" s="80"/>
      <c r="MYD987" s="80"/>
      <c r="MYE987" s="80"/>
      <c r="MYF987" s="80"/>
      <c r="MYG987" s="80"/>
      <c r="MYH987" s="80"/>
      <c r="MYI987" s="80"/>
      <c r="MYJ987" s="80"/>
      <c r="MYK987" s="80"/>
      <c r="MYL987" s="80"/>
      <c r="MYM987" s="80"/>
      <c r="MYN987" s="80"/>
      <c r="MYO987" s="80"/>
      <c r="MYP987" s="80"/>
      <c r="MYQ987" s="80"/>
      <c r="MYR987" s="80"/>
      <c r="MYS987" s="80"/>
      <c r="MYT987" s="80"/>
      <c r="MYU987" s="80"/>
      <c r="MYV987" s="80"/>
      <c r="MYW987" s="80"/>
      <c r="MYX987" s="80"/>
      <c r="MYY987" s="80"/>
      <c r="MYZ987" s="80"/>
      <c r="MZA987" s="80"/>
      <c r="MZB987" s="80"/>
      <c r="MZC987" s="80"/>
      <c r="MZD987" s="80"/>
      <c r="MZE987" s="80"/>
      <c r="MZF987" s="80"/>
      <c r="MZG987" s="80"/>
      <c r="MZH987" s="80"/>
      <c r="MZI987" s="80"/>
      <c r="MZJ987" s="80"/>
      <c r="MZK987" s="80"/>
      <c r="MZL987" s="80"/>
      <c r="MZM987" s="80"/>
      <c r="MZN987" s="80"/>
      <c r="MZO987" s="80"/>
      <c r="MZP987" s="80"/>
      <c r="MZQ987" s="80"/>
      <c r="MZR987" s="80"/>
      <c r="MZS987" s="80"/>
      <c r="MZT987" s="80"/>
      <c r="MZU987" s="80"/>
      <c r="MZV987" s="80"/>
      <c r="MZW987" s="80"/>
      <c r="MZX987" s="80"/>
      <c r="MZY987" s="80"/>
      <c r="MZZ987" s="80"/>
      <c r="NAA987" s="80"/>
      <c r="NAB987" s="80"/>
      <c r="NAC987" s="80"/>
      <c r="NAD987" s="80"/>
      <c r="NAE987" s="80"/>
      <c r="NAF987" s="80"/>
      <c r="NAG987" s="80"/>
      <c r="NAH987" s="80"/>
      <c r="NAI987" s="80"/>
      <c r="NAJ987" s="80"/>
      <c r="NAK987" s="80"/>
      <c r="NAL987" s="80"/>
      <c r="NAM987" s="80"/>
      <c r="NAN987" s="80"/>
      <c r="NAO987" s="80"/>
      <c r="NAP987" s="80"/>
      <c r="NAQ987" s="80"/>
      <c r="NAR987" s="80"/>
      <c r="NAS987" s="80"/>
      <c r="NAT987" s="80"/>
      <c r="NAU987" s="80"/>
      <c r="NAV987" s="80"/>
      <c r="NAW987" s="80"/>
      <c r="NAX987" s="80"/>
      <c r="NAY987" s="80"/>
      <c r="NAZ987" s="80"/>
      <c r="NBA987" s="80"/>
      <c r="NBB987" s="80"/>
      <c r="NBC987" s="80"/>
      <c r="NBD987" s="80"/>
      <c r="NBE987" s="80"/>
      <c r="NBF987" s="80"/>
      <c r="NBG987" s="80"/>
      <c r="NBH987" s="80"/>
      <c r="NBI987" s="80"/>
      <c r="NBJ987" s="80"/>
      <c r="NBK987" s="80"/>
      <c r="NBL987" s="80"/>
      <c r="NBM987" s="80"/>
      <c r="NBN987" s="80"/>
      <c r="NBO987" s="80"/>
      <c r="NBP987" s="80"/>
      <c r="NBQ987" s="80"/>
      <c r="NBR987" s="80"/>
      <c r="NBS987" s="80"/>
      <c r="NBT987" s="80"/>
      <c r="NBU987" s="80"/>
      <c r="NBV987" s="80"/>
      <c r="NBW987" s="80"/>
      <c r="NBX987" s="80"/>
      <c r="NBY987" s="80"/>
      <c r="NBZ987" s="80"/>
      <c r="NCA987" s="80"/>
      <c r="NCB987" s="80"/>
      <c r="NCC987" s="80"/>
      <c r="NCD987" s="80"/>
      <c r="NCE987" s="80"/>
      <c r="NCF987" s="80"/>
      <c r="NCG987" s="80"/>
      <c r="NCH987" s="80"/>
      <c r="NCI987" s="80"/>
      <c r="NCJ987" s="80"/>
      <c r="NCK987" s="80"/>
      <c r="NCL987" s="80"/>
      <c r="NCM987" s="80"/>
      <c r="NCN987" s="80"/>
      <c r="NCO987" s="80"/>
      <c r="NCP987" s="80"/>
      <c r="NCQ987" s="80"/>
      <c r="NCR987" s="80"/>
      <c r="NCS987" s="80"/>
      <c r="NCT987" s="80"/>
      <c r="NCU987" s="80"/>
      <c r="NCV987" s="80"/>
      <c r="NCW987" s="80"/>
      <c r="NCX987" s="80"/>
      <c r="NCY987" s="80"/>
      <c r="NCZ987" s="80"/>
      <c r="NDA987" s="80"/>
      <c r="NDB987" s="80"/>
      <c r="NDC987" s="80"/>
      <c r="NDD987" s="80"/>
      <c r="NDE987" s="80"/>
      <c r="NDF987" s="80"/>
      <c r="NDG987" s="80"/>
      <c r="NDH987" s="80"/>
      <c r="NDI987" s="80"/>
      <c r="NDJ987" s="80"/>
      <c r="NDK987" s="80"/>
      <c r="NDL987" s="80"/>
      <c r="NDM987" s="80"/>
      <c r="NDN987" s="80"/>
      <c r="NDO987" s="80"/>
      <c r="NDP987" s="80"/>
      <c r="NDQ987" s="80"/>
      <c r="NDR987" s="80"/>
      <c r="NDS987" s="80"/>
      <c r="NDT987" s="80"/>
      <c r="NDU987" s="80"/>
      <c r="NDV987" s="80"/>
      <c r="NDW987" s="80"/>
      <c r="NDX987" s="80"/>
      <c r="NDY987" s="80"/>
      <c r="NDZ987" s="80"/>
      <c r="NEA987" s="80"/>
      <c r="NEB987" s="80"/>
      <c r="NEC987" s="80"/>
      <c r="NED987" s="80"/>
      <c r="NEE987" s="80"/>
      <c r="NEF987" s="80"/>
      <c r="NEG987" s="80"/>
      <c r="NEH987" s="80"/>
      <c r="NEI987" s="80"/>
      <c r="NEJ987" s="80"/>
      <c r="NEK987" s="80"/>
      <c r="NEL987" s="80"/>
      <c r="NEM987" s="80"/>
      <c r="NEN987" s="80"/>
      <c r="NEO987" s="80"/>
      <c r="NEP987" s="80"/>
      <c r="NEQ987" s="80"/>
      <c r="NER987" s="80"/>
      <c r="NES987" s="80"/>
      <c r="NET987" s="80"/>
      <c r="NEU987" s="80"/>
      <c r="NEV987" s="80"/>
      <c r="NEW987" s="80"/>
      <c r="NEX987" s="80"/>
      <c r="NEY987" s="80"/>
      <c r="NEZ987" s="80"/>
      <c r="NFA987" s="80"/>
      <c r="NFB987" s="80"/>
      <c r="NFC987" s="80"/>
      <c r="NFD987" s="80"/>
      <c r="NFE987" s="80"/>
      <c r="NFF987" s="80"/>
      <c r="NFG987" s="80"/>
      <c r="NFH987" s="80"/>
      <c r="NFI987" s="80"/>
      <c r="NFJ987" s="80"/>
      <c r="NFK987" s="80"/>
      <c r="NFL987" s="80"/>
      <c r="NFM987" s="80"/>
      <c r="NFN987" s="80"/>
      <c r="NFO987" s="80"/>
      <c r="NFP987" s="80"/>
      <c r="NFQ987" s="80"/>
      <c r="NFR987" s="80"/>
      <c r="NFS987" s="80"/>
      <c r="NFT987" s="80"/>
      <c r="NFU987" s="80"/>
      <c r="NFV987" s="80"/>
      <c r="NFW987" s="80"/>
      <c r="NFX987" s="80"/>
      <c r="NFY987" s="80"/>
      <c r="NFZ987" s="80"/>
      <c r="NGA987" s="80"/>
      <c r="NGB987" s="80"/>
      <c r="NGC987" s="80"/>
      <c r="NGD987" s="80"/>
      <c r="NGE987" s="80"/>
      <c r="NGF987" s="80"/>
      <c r="NGG987" s="80"/>
      <c r="NGH987" s="80"/>
      <c r="NGI987" s="80"/>
      <c r="NGJ987" s="80"/>
      <c r="NGK987" s="80"/>
      <c r="NGL987" s="80"/>
      <c r="NGM987" s="80"/>
      <c r="NGN987" s="80"/>
      <c r="NGO987" s="80"/>
      <c r="NGP987" s="80"/>
      <c r="NGQ987" s="80"/>
      <c r="NGR987" s="80"/>
      <c r="NGS987" s="80"/>
      <c r="NGT987" s="80"/>
      <c r="NGU987" s="80"/>
      <c r="NGV987" s="80"/>
      <c r="NGW987" s="80"/>
      <c r="NGX987" s="80"/>
      <c r="NGY987" s="80"/>
      <c r="NGZ987" s="80"/>
      <c r="NHA987" s="80"/>
      <c r="NHB987" s="80"/>
      <c r="NHC987" s="80"/>
      <c r="NHD987" s="80"/>
      <c r="NHE987" s="80"/>
      <c r="NHF987" s="80"/>
      <c r="NHG987" s="80"/>
      <c r="NHH987" s="80"/>
      <c r="NHI987" s="80"/>
      <c r="NHJ987" s="80"/>
      <c r="NHK987" s="80"/>
      <c r="NHL987" s="80"/>
      <c r="NHM987" s="80"/>
      <c r="NHN987" s="80"/>
      <c r="NHO987" s="80"/>
      <c r="NHP987" s="80"/>
      <c r="NHQ987" s="80"/>
      <c r="NHR987" s="80"/>
      <c r="NHS987" s="80"/>
      <c r="NHT987" s="80"/>
      <c r="NHU987" s="80"/>
      <c r="NHV987" s="80"/>
      <c r="NHW987" s="80"/>
      <c r="NHX987" s="80"/>
      <c r="NHY987" s="80"/>
      <c r="NHZ987" s="80"/>
      <c r="NIA987" s="80"/>
      <c r="NIB987" s="80"/>
      <c r="NIC987" s="80"/>
      <c r="NID987" s="80"/>
      <c r="NIE987" s="80"/>
      <c r="NIF987" s="80"/>
      <c r="NIG987" s="80"/>
      <c r="NIH987" s="80"/>
      <c r="NII987" s="80"/>
      <c r="NIJ987" s="80"/>
      <c r="NIK987" s="80"/>
      <c r="NIL987" s="80"/>
      <c r="NIM987" s="80"/>
      <c r="NIN987" s="80"/>
      <c r="NIO987" s="80"/>
      <c r="NIP987" s="80"/>
      <c r="NIQ987" s="80"/>
      <c r="NIR987" s="80"/>
      <c r="NIS987" s="80"/>
      <c r="NIT987" s="80"/>
      <c r="NIU987" s="80"/>
      <c r="NIV987" s="80"/>
      <c r="NIW987" s="80"/>
      <c r="NIX987" s="80"/>
      <c r="NIY987" s="80"/>
      <c r="NIZ987" s="80"/>
      <c r="NJA987" s="80"/>
      <c r="NJB987" s="80"/>
      <c r="NJC987" s="80"/>
      <c r="NJD987" s="80"/>
      <c r="NJE987" s="80"/>
      <c r="NJF987" s="80"/>
      <c r="NJG987" s="80"/>
      <c r="NJH987" s="80"/>
      <c r="NJI987" s="80"/>
      <c r="NJJ987" s="80"/>
      <c r="NJK987" s="80"/>
      <c r="NJL987" s="80"/>
      <c r="NJM987" s="80"/>
      <c r="NJN987" s="80"/>
      <c r="NJO987" s="80"/>
      <c r="NJP987" s="80"/>
      <c r="NJQ987" s="80"/>
      <c r="NJR987" s="80"/>
      <c r="NJS987" s="80"/>
      <c r="NJT987" s="80"/>
      <c r="NJU987" s="80"/>
      <c r="NJV987" s="80"/>
      <c r="NJW987" s="80"/>
      <c r="NJX987" s="80"/>
      <c r="NJY987" s="80"/>
      <c r="NJZ987" s="80"/>
      <c r="NKA987" s="80"/>
      <c r="NKB987" s="80"/>
      <c r="NKC987" s="80"/>
      <c r="NKD987" s="80"/>
      <c r="NKE987" s="80"/>
      <c r="NKF987" s="80"/>
      <c r="NKG987" s="80"/>
      <c r="NKH987" s="80"/>
      <c r="NKI987" s="80"/>
      <c r="NKJ987" s="80"/>
      <c r="NKK987" s="80"/>
      <c r="NKL987" s="80"/>
      <c r="NKM987" s="80"/>
      <c r="NKN987" s="80"/>
      <c r="NKO987" s="80"/>
      <c r="NKP987" s="80"/>
      <c r="NKQ987" s="80"/>
      <c r="NKR987" s="80"/>
      <c r="NKS987" s="80"/>
      <c r="NKT987" s="80"/>
      <c r="NKU987" s="80"/>
      <c r="NKV987" s="80"/>
      <c r="NKW987" s="80"/>
      <c r="NKX987" s="80"/>
      <c r="NKY987" s="80"/>
      <c r="NKZ987" s="80"/>
      <c r="NLA987" s="80"/>
      <c r="NLB987" s="80"/>
      <c r="NLC987" s="80"/>
      <c r="NLD987" s="80"/>
      <c r="NLE987" s="80"/>
      <c r="NLF987" s="80"/>
      <c r="NLG987" s="80"/>
      <c r="NLH987" s="80"/>
      <c r="NLI987" s="80"/>
      <c r="NLJ987" s="80"/>
      <c r="NLK987" s="80"/>
      <c r="NLL987" s="80"/>
      <c r="NLM987" s="80"/>
      <c r="NLN987" s="80"/>
      <c r="NLO987" s="80"/>
      <c r="NLP987" s="80"/>
      <c r="NLQ987" s="80"/>
      <c r="NLR987" s="80"/>
      <c r="NLS987" s="80"/>
      <c r="NLT987" s="80"/>
      <c r="NLU987" s="80"/>
      <c r="NLV987" s="80"/>
      <c r="NLW987" s="80"/>
      <c r="NLX987" s="80"/>
      <c r="NLY987" s="80"/>
      <c r="NLZ987" s="80"/>
      <c r="NMA987" s="80"/>
      <c r="NMB987" s="80"/>
      <c r="NMC987" s="80"/>
      <c r="NMD987" s="80"/>
      <c r="NME987" s="80"/>
      <c r="NMF987" s="80"/>
      <c r="NMG987" s="80"/>
      <c r="NMH987" s="80"/>
      <c r="NMI987" s="80"/>
      <c r="NMJ987" s="80"/>
      <c r="NMK987" s="80"/>
      <c r="NML987" s="80"/>
      <c r="NMM987" s="80"/>
      <c r="NMN987" s="80"/>
      <c r="NMO987" s="80"/>
      <c r="NMP987" s="80"/>
      <c r="NMQ987" s="80"/>
      <c r="NMR987" s="80"/>
      <c r="NMS987" s="80"/>
      <c r="NMT987" s="80"/>
      <c r="NMU987" s="80"/>
      <c r="NMV987" s="80"/>
      <c r="NMW987" s="80"/>
      <c r="NMX987" s="80"/>
      <c r="NMY987" s="80"/>
      <c r="NMZ987" s="80"/>
      <c r="NNA987" s="80"/>
      <c r="NNB987" s="80"/>
      <c r="NNC987" s="80"/>
      <c r="NND987" s="80"/>
      <c r="NNE987" s="80"/>
      <c r="NNF987" s="80"/>
      <c r="NNG987" s="80"/>
      <c r="NNH987" s="80"/>
      <c r="NNI987" s="80"/>
      <c r="NNJ987" s="80"/>
      <c r="NNK987" s="80"/>
      <c r="NNL987" s="80"/>
      <c r="NNM987" s="80"/>
      <c r="NNN987" s="80"/>
      <c r="NNO987" s="80"/>
      <c r="NNP987" s="80"/>
      <c r="NNQ987" s="80"/>
      <c r="NNR987" s="80"/>
      <c r="NNS987" s="80"/>
      <c r="NNT987" s="80"/>
      <c r="NNU987" s="80"/>
      <c r="NNV987" s="80"/>
      <c r="NNW987" s="80"/>
      <c r="NNX987" s="80"/>
      <c r="NNY987" s="80"/>
      <c r="NNZ987" s="80"/>
      <c r="NOA987" s="80"/>
      <c r="NOB987" s="80"/>
      <c r="NOC987" s="80"/>
      <c r="NOD987" s="80"/>
      <c r="NOE987" s="80"/>
      <c r="NOF987" s="80"/>
      <c r="NOG987" s="80"/>
      <c r="NOH987" s="80"/>
      <c r="NOI987" s="80"/>
      <c r="NOJ987" s="80"/>
      <c r="NOK987" s="80"/>
      <c r="NOL987" s="80"/>
      <c r="NOM987" s="80"/>
      <c r="NON987" s="80"/>
      <c r="NOO987" s="80"/>
      <c r="NOP987" s="80"/>
      <c r="NOQ987" s="80"/>
      <c r="NOR987" s="80"/>
      <c r="NOS987" s="80"/>
      <c r="NOT987" s="80"/>
      <c r="NOU987" s="80"/>
      <c r="NOV987" s="80"/>
      <c r="NOW987" s="80"/>
      <c r="NOX987" s="80"/>
      <c r="NOY987" s="80"/>
      <c r="NOZ987" s="80"/>
      <c r="NPA987" s="80"/>
      <c r="NPB987" s="80"/>
      <c r="NPC987" s="80"/>
      <c r="NPD987" s="80"/>
      <c r="NPE987" s="80"/>
      <c r="NPF987" s="80"/>
      <c r="NPG987" s="80"/>
      <c r="NPH987" s="80"/>
      <c r="NPI987" s="80"/>
      <c r="NPJ987" s="80"/>
      <c r="NPK987" s="80"/>
      <c r="NPL987" s="80"/>
      <c r="NPM987" s="80"/>
      <c r="NPN987" s="80"/>
      <c r="NPO987" s="80"/>
      <c r="NPP987" s="80"/>
      <c r="NPQ987" s="80"/>
      <c r="NPR987" s="80"/>
      <c r="NPS987" s="80"/>
      <c r="NPT987" s="80"/>
      <c r="NPU987" s="80"/>
      <c r="NPV987" s="80"/>
      <c r="NPW987" s="80"/>
      <c r="NPX987" s="80"/>
      <c r="NPY987" s="80"/>
      <c r="NPZ987" s="80"/>
      <c r="NQA987" s="80"/>
      <c r="NQB987" s="80"/>
      <c r="NQC987" s="80"/>
      <c r="NQD987" s="80"/>
      <c r="NQE987" s="80"/>
      <c r="NQF987" s="80"/>
      <c r="NQG987" s="80"/>
      <c r="NQH987" s="80"/>
      <c r="NQI987" s="80"/>
      <c r="NQJ987" s="80"/>
      <c r="NQK987" s="80"/>
      <c r="NQL987" s="80"/>
      <c r="NQM987" s="80"/>
      <c r="NQN987" s="80"/>
      <c r="NQO987" s="80"/>
      <c r="NQP987" s="80"/>
      <c r="NQQ987" s="80"/>
      <c r="NQR987" s="80"/>
      <c r="NQS987" s="80"/>
      <c r="NQT987" s="80"/>
      <c r="NQU987" s="80"/>
      <c r="NQV987" s="80"/>
      <c r="NQW987" s="80"/>
      <c r="NQX987" s="80"/>
      <c r="NQY987" s="80"/>
      <c r="NQZ987" s="80"/>
      <c r="NRA987" s="80"/>
      <c r="NRB987" s="80"/>
      <c r="NRC987" s="80"/>
      <c r="NRD987" s="80"/>
      <c r="NRE987" s="80"/>
      <c r="NRF987" s="80"/>
      <c r="NRG987" s="80"/>
      <c r="NRH987" s="80"/>
      <c r="NRI987" s="80"/>
      <c r="NRJ987" s="80"/>
      <c r="NRK987" s="80"/>
      <c r="NRL987" s="80"/>
      <c r="NRM987" s="80"/>
      <c r="NRN987" s="80"/>
      <c r="NRO987" s="80"/>
      <c r="NRP987" s="80"/>
      <c r="NRQ987" s="80"/>
      <c r="NRR987" s="80"/>
      <c r="NRS987" s="80"/>
      <c r="NRT987" s="80"/>
      <c r="NRU987" s="80"/>
      <c r="NRV987" s="80"/>
      <c r="NRW987" s="80"/>
      <c r="NRX987" s="80"/>
      <c r="NRY987" s="80"/>
      <c r="NRZ987" s="80"/>
      <c r="NSA987" s="80"/>
      <c r="NSB987" s="80"/>
      <c r="NSC987" s="80"/>
      <c r="NSD987" s="80"/>
      <c r="NSE987" s="80"/>
      <c r="NSF987" s="80"/>
      <c r="NSG987" s="80"/>
      <c r="NSH987" s="80"/>
      <c r="NSI987" s="80"/>
      <c r="NSJ987" s="80"/>
      <c r="NSK987" s="80"/>
      <c r="NSL987" s="80"/>
      <c r="NSM987" s="80"/>
      <c r="NSN987" s="80"/>
      <c r="NSO987" s="80"/>
      <c r="NSP987" s="80"/>
      <c r="NSQ987" s="80"/>
      <c r="NSR987" s="80"/>
      <c r="NSS987" s="80"/>
      <c r="NST987" s="80"/>
      <c r="NSU987" s="80"/>
      <c r="NSV987" s="80"/>
      <c r="NSW987" s="80"/>
      <c r="NSX987" s="80"/>
      <c r="NSY987" s="80"/>
      <c r="NSZ987" s="80"/>
      <c r="NTA987" s="80"/>
      <c r="NTB987" s="80"/>
      <c r="NTC987" s="80"/>
      <c r="NTD987" s="80"/>
      <c r="NTE987" s="80"/>
      <c r="NTF987" s="80"/>
      <c r="NTG987" s="80"/>
      <c r="NTH987" s="80"/>
      <c r="NTI987" s="80"/>
      <c r="NTJ987" s="80"/>
      <c r="NTK987" s="80"/>
      <c r="NTL987" s="80"/>
      <c r="NTM987" s="80"/>
      <c r="NTN987" s="80"/>
      <c r="NTO987" s="80"/>
      <c r="NTP987" s="80"/>
      <c r="NTQ987" s="80"/>
      <c r="NTR987" s="80"/>
      <c r="NTS987" s="80"/>
      <c r="NTT987" s="80"/>
      <c r="NTU987" s="80"/>
      <c r="NTV987" s="80"/>
      <c r="NTW987" s="80"/>
      <c r="NTX987" s="80"/>
      <c r="NTY987" s="80"/>
      <c r="NTZ987" s="80"/>
      <c r="NUA987" s="80"/>
      <c r="NUB987" s="80"/>
      <c r="NUC987" s="80"/>
      <c r="NUD987" s="80"/>
      <c r="NUE987" s="80"/>
      <c r="NUF987" s="80"/>
      <c r="NUG987" s="80"/>
      <c r="NUH987" s="80"/>
      <c r="NUI987" s="80"/>
      <c r="NUJ987" s="80"/>
      <c r="NUK987" s="80"/>
      <c r="NUL987" s="80"/>
      <c r="NUM987" s="80"/>
      <c r="NUN987" s="80"/>
      <c r="NUO987" s="80"/>
      <c r="NUP987" s="80"/>
      <c r="NUQ987" s="80"/>
      <c r="NUR987" s="80"/>
      <c r="NUS987" s="80"/>
      <c r="NUT987" s="80"/>
      <c r="NUU987" s="80"/>
      <c r="NUV987" s="80"/>
      <c r="NUW987" s="80"/>
      <c r="NUX987" s="80"/>
      <c r="NUY987" s="80"/>
      <c r="NUZ987" s="80"/>
      <c r="NVA987" s="80"/>
      <c r="NVB987" s="80"/>
      <c r="NVC987" s="80"/>
      <c r="NVD987" s="80"/>
      <c r="NVE987" s="80"/>
      <c r="NVF987" s="80"/>
      <c r="NVG987" s="80"/>
      <c r="NVH987" s="80"/>
      <c r="NVI987" s="80"/>
      <c r="NVJ987" s="80"/>
      <c r="NVK987" s="80"/>
      <c r="NVL987" s="80"/>
      <c r="NVM987" s="80"/>
      <c r="NVN987" s="80"/>
      <c r="NVO987" s="80"/>
      <c r="NVP987" s="80"/>
      <c r="NVQ987" s="80"/>
      <c r="NVR987" s="80"/>
      <c r="NVS987" s="80"/>
      <c r="NVT987" s="80"/>
      <c r="NVU987" s="80"/>
      <c r="NVV987" s="80"/>
      <c r="NVW987" s="80"/>
      <c r="NVX987" s="80"/>
      <c r="NVY987" s="80"/>
      <c r="NVZ987" s="80"/>
      <c r="NWA987" s="80"/>
      <c r="NWB987" s="80"/>
      <c r="NWC987" s="80"/>
      <c r="NWD987" s="80"/>
      <c r="NWE987" s="80"/>
      <c r="NWF987" s="80"/>
      <c r="NWG987" s="80"/>
      <c r="NWH987" s="80"/>
      <c r="NWI987" s="80"/>
      <c r="NWJ987" s="80"/>
      <c r="NWK987" s="80"/>
      <c r="NWL987" s="80"/>
      <c r="NWM987" s="80"/>
      <c r="NWN987" s="80"/>
      <c r="NWO987" s="80"/>
      <c r="NWP987" s="80"/>
      <c r="NWQ987" s="80"/>
      <c r="NWR987" s="80"/>
      <c r="NWS987" s="80"/>
      <c r="NWT987" s="80"/>
      <c r="NWU987" s="80"/>
      <c r="NWV987" s="80"/>
      <c r="NWW987" s="80"/>
      <c r="NWX987" s="80"/>
      <c r="NWY987" s="80"/>
      <c r="NWZ987" s="80"/>
      <c r="NXA987" s="80"/>
      <c r="NXB987" s="80"/>
      <c r="NXC987" s="80"/>
      <c r="NXD987" s="80"/>
      <c r="NXE987" s="80"/>
      <c r="NXF987" s="80"/>
      <c r="NXG987" s="80"/>
      <c r="NXH987" s="80"/>
      <c r="NXI987" s="80"/>
      <c r="NXJ987" s="80"/>
      <c r="NXK987" s="80"/>
      <c r="NXL987" s="80"/>
      <c r="NXM987" s="80"/>
      <c r="NXN987" s="80"/>
      <c r="NXO987" s="80"/>
      <c r="NXP987" s="80"/>
      <c r="NXQ987" s="80"/>
      <c r="NXR987" s="80"/>
      <c r="NXS987" s="80"/>
      <c r="NXT987" s="80"/>
      <c r="NXU987" s="80"/>
      <c r="NXV987" s="80"/>
      <c r="NXW987" s="80"/>
      <c r="NXX987" s="80"/>
      <c r="NXY987" s="80"/>
      <c r="NXZ987" s="80"/>
      <c r="NYA987" s="80"/>
      <c r="NYB987" s="80"/>
      <c r="NYC987" s="80"/>
      <c r="NYD987" s="80"/>
      <c r="NYE987" s="80"/>
      <c r="NYF987" s="80"/>
      <c r="NYG987" s="80"/>
      <c r="NYH987" s="80"/>
      <c r="NYI987" s="80"/>
      <c r="NYJ987" s="80"/>
      <c r="NYK987" s="80"/>
      <c r="NYL987" s="80"/>
      <c r="NYM987" s="80"/>
      <c r="NYN987" s="80"/>
      <c r="NYO987" s="80"/>
      <c r="NYP987" s="80"/>
      <c r="NYQ987" s="80"/>
      <c r="NYR987" s="80"/>
      <c r="NYS987" s="80"/>
      <c r="NYT987" s="80"/>
      <c r="NYU987" s="80"/>
      <c r="NYV987" s="80"/>
      <c r="NYW987" s="80"/>
      <c r="NYX987" s="80"/>
      <c r="NYY987" s="80"/>
      <c r="NYZ987" s="80"/>
      <c r="NZA987" s="80"/>
      <c r="NZB987" s="80"/>
      <c r="NZC987" s="80"/>
      <c r="NZD987" s="80"/>
      <c r="NZE987" s="80"/>
      <c r="NZF987" s="80"/>
      <c r="NZG987" s="80"/>
      <c r="NZH987" s="80"/>
      <c r="NZI987" s="80"/>
      <c r="NZJ987" s="80"/>
      <c r="NZK987" s="80"/>
      <c r="NZL987" s="80"/>
      <c r="NZM987" s="80"/>
      <c r="NZN987" s="80"/>
      <c r="NZO987" s="80"/>
      <c r="NZP987" s="80"/>
      <c r="NZQ987" s="80"/>
      <c r="NZR987" s="80"/>
      <c r="NZS987" s="80"/>
      <c r="NZT987" s="80"/>
      <c r="NZU987" s="80"/>
      <c r="NZV987" s="80"/>
      <c r="NZW987" s="80"/>
      <c r="NZX987" s="80"/>
      <c r="NZY987" s="80"/>
      <c r="NZZ987" s="80"/>
      <c r="OAA987" s="80"/>
      <c r="OAB987" s="80"/>
      <c r="OAC987" s="80"/>
      <c r="OAD987" s="80"/>
      <c r="OAE987" s="80"/>
      <c r="OAF987" s="80"/>
      <c r="OAG987" s="80"/>
      <c r="OAH987" s="80"/>
      <c r="OAI987" s="80"/>
      <c r="OAJ987" s="80"/>
      <c r="OAK987" s="80"/>
      <c r="OAL987" s="80"/>
      <c r="OAM987" s="80"/>
      <c r="OAN987" s="80"/>
      <c r="OAO987" s="80"/>
      <c r="OAP987" s="80"/>
      <c r="OAQ987" s="80"/>
      <c r="OAR987" s="80"/>
      <c r="OAS987" s="80"/>
      <c r="OAT987" s="80"/>
      <c r="OAU987" s="80"/>
      <c r="OAV987" s="80"/>
      <c r="OAW987" s="80"/>
      <c r="OAX987" s="80"/>
      <c r="OAY987" s="80"/>
      <c r="OAZ987" s="80"/>
      <c r="OBA987" s="80"/>
      <c r="OBB987" s="80"/>
      <c r="OBC987" s="80"/>
      <c r="OBD987" s="80"/>
      <c r="OBE987" s="80"/>
      <c r="OBF987" s="80"/>
      <c r="OBG987" s="80"/>
      <c r="OBH987" s="80"/>
      <c r="OBI987" s="80"/>
      <c r="OBJ987" s="80"/>
      <c r="OBK987" s="80"/>
      <c r="OBL987" s="80"/>
      <c r="OBM987" s="80"/>
      <c r="OBN987" s="80"/>
      <c r="OBO987" s="80"/>
      <c r="OBP987" s="80"/>
      <c r="OBQ987" s="80"/>
      <c r="OBR987" s="80"/>
      <c r="OBS987" s="80"/>
      <c r="OBT987" s="80"/>
      <c r="OBU987" s="80"/>
      <c r="OBV987" s="80"/>
      <c r="OBW987" s="80"/>
      <c r="OBX987" s="80"/>
      <c r="OBY987" s="80"/>
      <c r="OBZ987" s="80"/>
      <c r="OCA987" s="80"/>
      <c r="OCB987" s="80"/>
      <c r="OCC987" s="80"/>
      <c r="OCD987" s="80"/>
      <c r="OCE987" s="80"/>
      <c r="OCF987" s="80"/>
      <c r="OCG987" s="80"/>
      <c r="OCH987" s="80"/>
      <c r="OCI987" s="80"/>
      <c r="OCJ987" s="80"/>
      <c r="OCK987" s="80"/>
      <c r="OCL987" s="80"/>
      <c r="OCM987" s="80"/>
      <c r="OCN987" s="80"/>
      <c r="OCO987" s="80"/>
      <c r="OCP987" s="80"/>
      <c r="OCQ987" s="80"/>
      <c r="OCR987" s="80"/>
      <c r="OCS987" s="80"/>
      <c r="OCT987" s="80"/>
      <c r="OCU987" s="80"/>
      <c r="OCV987" s="80"/>
      <c r="OCW987" s="80"/>
      <c r="OCX987" s="80"/>
      <c r="OCY987" s="80"/>
      <c r="OCZ987" s="80"/>
      <c r="ODA987" s="80"/>
      <c r="ODB987" s="80"/>
      <c r="ODC987" s="80"/>
      <c r="ODD987" s="80"/>
      <c r="ODE987" s="80"/>
      <c r="ODF987" s="80"/>
      <c r="ODG987" s="80"/>
      <c r="ODH987" s="80"/>
      <c r="ODI987" s="80"/>
      <c r="ODJ987" s="80"/>
      <c r="ODK987" s="80"/>
      <c r="ODL987" s="80"/>
      <c r="ODM987" s="80"/>
      <c r="ODN987" s="80"/>
      <c r="ODO987" s="80"/>
      <c r="ODP987" s="80"/>
      <c r="ODQ987" s="80"/>
      <c r="ODR987" s="80"/>
      <c r="ODS987" s="80"/>
      <c r="ODT987" s="80"/>
      <c r="ODU987" s="80"/>
      <c r="ODV987" s="80"/>
      <c r="ODW987" s="80"/>
      <c r="ODX987" s="80"/>
      <c r="ODY987" s="80"/>
      <c r="ODZ987" s="80"/>
      <c r="OEA987" s="80"/>
      <c r="OEB987" s="80"/>
      <c r="OEC987" s="80"/>
      <c r="OED987" s="80"/>
      <c r="OEE987" s="80"/>
      <c r="OEF987" s="80"/>
      <c r="OEG987" s="80"/>
      <c r="OEH987" s="80"/>
      <c r="OEI987" s="80"/>
      <c r="OEJ987" s="80"/>
      <c r="OEK987" s="80"/>
      <c r="OEL987" s="80"/>
      <c r="OEM987" s="80"/>
      <c r="OEN987" s="80"/>
      <c r="OEO987" s="80"/>
      <c r="OEP987" s="80"/>
      <c r="OEQ987" s="80"/>
      <c r="OER987" s="80"/>
      <c r="OES987" s="80"/>
      <c r="OET987" s="80"/>
      <c r="OEU987" s="80"/>
      <c r="OEV987" s="80"/>
      <c r="OEW987" s="80"/>
      <c r="OEX987" s="80"/>
      <c r="OEY987" s="80"/>
      <c r="OEZ987" s="80"/>
      <c r="OFA987" s="80"/>
      <c r="OFB987" s="80"/>
      <c r="OFC987" s="80"/>
      <c r="OFD987" s="80"/>
      <c r="OFE987" s="80"/>
      <c r="OFF987" s="80"/>
      <c r="OFG987" s="80"/>
      <c r="OFH987" s="80"/>
      <c r="OFI987" s="80"/>
      <c r="OFJ987" s="80"/>
      <c r="OFK987" s="80"/>
      <c r="OFL987" s="80"/>
      <c r="OFM987" s="80"/>
      <c r="OFN987" s="80"/>
      <c r="OFO987" s="80"/>
      <c r="OFP987" s="80"/>
      <c r="OFQ987" s="80"/>
      <c r="OFR987" s="80"/>
      <c r="OFS987" s="80"/>
      <c r="OFT987" s="80"/>
      <c r="OFU987" s="80"/>
      <c r="OFV987" s="80"/>
      <c r="OFW987" s="80"/>
      <c r="OFX987" s="80"/>
      <c r="OFY987" s="80"/>
      <c r="OFZ987" s="80"/>
      <c r="OGA987" s="80"/>
      <c r="OGB987" s="80"/>
      <c r="OGC987" s="80"/>
      <c r="OGD987" s="80"/>
      <c r="OGE987" s="80"/>
      <c r="OGF987" s="80"/>
      <c r="OGG987" s="80"/>
      <c r="OGH987" s="80"/>
      <c r="OGI987" s="80"/>
      <c r="OGJ987" s="80"/>
      <c r="OGK987" s="80"/>
      <c r="OGL987" s="80"/>
      <c r="OGM987" s="80"/>
      <c r="OGN987" s="80"/>
      <c r="OGO987" s="80"/>
      <c r="OGP987" s="80"/>
      <c r="OGQ987" s="80"/>
      <c r="OGR987" s="80"/>
      <c r="OGS987" s="80"/>
      <c r="OGT987" s="80"/>
      <c r="OGU987" s="80"/>
      <c r="OGV987" s="80"/>
      <c r="OGW987" s="80"/>
      <c r="OGX987" s="80"/>
      <c r="OGY987" s="80"/>
      <c r="OGZ987" s="80"/>
      <c r="OHA987" s="80"/>
      <c r="OHB987" s="80"/>
      <c r="OHC987" s="80"/>
      <c r="OHD987" s="80"/>
      <c r="OHE987" s="80"/>
      <c r="OHF987" s="80"/>
      <c r="OHG987" s="80"/>
      <c r="OHH987" s="80"/>
      <c r="OHI987" s="80"/>
      <c r="OHJ987" s="80"/>
      <c r="OHK987" s="80"/>
      <c r="OHL987" s="80"/>
      <c r="OHM987" s="80"/>
      <c r="OHN987" s="80"/>
      <c r="OHO987" s="80"/>
      <c r="OHP987" s="80"/>
      <c r="OHQ987" s="80"/>
      <c r="OHR987" s="80"/>
      <c r="OHS987" s="80"/>
      <c r="OHT987" s="80"/>
      <c r="OHU987" s="80"/>
      <c r="OHV987" s="80"/>
      <c r="OHW987" s="80"/>
      <c r="OHX987" s="80"/>
      <c r="OHY987" s="80"/>
      <c r="OHZ987" s="80"/>
      <c r="OIA987" s="80"/>
      <c r="OIB987" s="80"/>
      <c r="OIC987" s="80"/>
      <c r="OID987" s="80"/>
      <c r="OIE987" s="80"/>
      <c r="OIF987" s="80"/>
      <c r="OIG987" s="80"/>
      <c r="OIH987" s="80"/>
      <c r="OII987" s="80"/>
      <c r="OIJ987" s="80"/>
      <c r="OIK987" s="80"/>
      <c r="OIL987" s="80"/>
      <c r="OIM987" s="80"/>
      <c r="OIN987" s="80"/>
      <c r="OIO987" s="80"/>
      <c r="OIP987" s="80"/>
      <c r="OIQ987" s="80"/>
      <c r="OIR987" s="80"/>
      <c r="OIS987" s="80"/>
      <c r="OIT987" s="80"/>
      <c r="OIU987" s="80"/>
      <c r="OIV987" s="80"/>
      <c r="OIW987" s="80"/>
      <c r="OIX987" s="80"/>
      <c r="OIY987" s="80"/>
      <c r="OIZ987" s="80"/>
      <c r="OJA987" s="80"/>
      <c r="OJB987" s="80"/>
      <c r="OJC987" s="80"/>
      <c r="OJD987" s="80"/>
      <c r="OJE987" s="80"/>
      <c r="OJF987" s="80"/>
      <c r="OJG987" s="80"/>
      <c r="OJH987" s="80"/>
      <c r="OJI987" s="80"/>
      <c r="OJJ987" s="80"/>
      <c r="OJK987" s="80"/>
      <c r="OJL987" s="80"/>
      <c r="OJM987" s="80"/>
      <c r="OJN987" s="80"/>
      <c r="OJO987" s="80"/>
      <c r="OJP987" s="80"/>
      <c r="OJQ987" s="80"/>
      <c r="OJR987" s="80"/>
      <c r="OJS987" s="80"/>
      <c r="OJT987" s="80"/>
      <c r="OJU987" s="80"/>
      <c r="OJV987" s="80"/>
      <c r="OJW987" s="80"/>
      <c r="OJX987" s="80"/>
      <c r="OJY987" s="80"/>
      <c r="OJZ987" s="80"/>
      <c r="OKA987" s="80"/>
      <c r="OKB987" s="80"/>
      <c r="OKC987" s="80"/>
      <c r="OKD987" s="80"/>
      <c r="OKE987" s="80"/>
      <c r="OKF987" s="80"/>
      <c r="OKG987" s="80"/>
      <c r="OKH987" s="80"/>
      <c r="OKI987" s="80"/>
      <c r="OKJ987" s="80"/>
      <c r="OKK987" s="80"/>
      <c r="OKL987" s="80"/>
      <c r="OKM987" s="80"/>
      <c r="OKN987" s="80"/>
      <c r="OKO987" s="80"/>
      <c r="OKP987" s="80"/>
      <c r="OKQ987" s="80"/>
      <c r="OKR987" s="80"/>
      <c r="OKS987" s="80"/>
      <c r="OKT987" s="80"/>
      <c r="OKU987" s="80"/>
      <c r="OKV987" s="80"/>
      <c r="OKW987" s="80"/>
      <c r="OKX987" s="80"/>
      <c r="OKY987" s="80"/>
      <c r="OKZ987" s="80"/>
      <c r="OLA987" s="80"/>
      <c r="OLB987" s="80"/>
      <c r="OLC987" s="80"/>
      <c r="OLD987" s="80"/>
      <c r="OLE987" s="80"/>
      <c r="OLF987" s="80"/>
      <c r="OLG987" s="80"/>
      <c r="OLH987" s="80"/>
      <c r="OLI987" s="80"/>
      <c r="OLJ987" s="80"/>
      <c r="OLK987" s="80"/>
      <c r="OLL987" s="80"/>
      <c r="OLM987" s="80"/>
      <c r="OLN987" s="80"/>
      <c r="OLO987" s="80"/>
      <c r="OLP987" s="80"/>
      <c r="OLQ987" s="80"/>
      <c r="OLR987" s="80"/>
      <c r="OLS987" s="80"/>
      <c r="OLT987" s="80"/>
      <c r="OLU987" s="80"/>
      <c r="OLV987" s="80"/>
      <c r="OLW987" s="80"/>
      <c r="OLX987" s="80"/>
      <c r="OLY987" s="80"/>
      <c r="OLZ987" s="80"/>
      <c r="OMA987" s="80"/>
      <c r="OMB987" s="80"/>
      <c r="OMC987" s="80"/>
      <c r="OMD987" s="80"/>
      <c r="OME987" s="80"/>
      <c r="OMF987" s="80"/>
      <c r="OMG987" s="80"/>
      <c r="OMH987" s="80"/>
      <c r="OMI987" s="80"/>
      <c r="OMJ987" s="80"/>
      <c r="OMK987" s="80"/>
      <c r="OML987" s="80"/>
      <c r="OMM987" s="80"/>
      <c r="OMN987" s="80"/>
      <c r="OMO987" s="80"/>
      <c r="OMP987" s="80"/>
      <c r="OMQ987" s="80"/>
      <c r="OMR987" s="80"/>
      <c r="OMS987" s="80"/>
      <c r="OMT987" s="80"/>
      <c r="OMU987" s="80"/>
      <c r="OMV987" s="80"/>
      <c r="OMW987" s="80"/>
      <c r="OMX987" s="80"/>
      <c r="OMY987" s="80"/>
      <c r="OMZ987" s="80"/>
      <c r="ONA987" s="80"/>
      <c r="ONB987" s="80"/>
      <c r="ONC987" s="80"/>
      <c r="OND987" s="80"/>
      <c r="ONE987" s="80"/>
      <c r="ONF987" s="80"/>
      <c r="ONG987" s="80"/>
      <c r="ONH987" s="80"/>
      <c r="ONI987" s="80"/>
      <c r="ONJ987" s="80"/>
      <c r="ONK987" s="80"/>
      <c r="ONL987" s="80"/>
      <c r="ONM987" s="80"/>
      <c r="ONN987" s="80"/>
      <c r="ONO987" s="80"/>
      <c r="ONP987" s="80"/>
      <c r="ONQ987" s="80"/>
      <c r="ONR987" s="80"/>
      <c r="ONS987" s="80"/>
      <c r="ONT987" s="80"/>
      <c r="ONU987" s="80"/>
      <c r="ONV987" s="80"/>
      <c r="ONW987" s="80"/>
      <c r="ONX987" s="80"/>
      <c r="ONY987" s="80"/>
      <c r="ONZ987" s="80"/>
      <c r="OOA987" s="80"/>
      <c r="OOB987" s="80"/>
      <c r="OOC987" s="80"/>
      <c r="OOD987" s="80"/>
      <c r="OOE987" s="80"/>
      <c r="OOF987" s="80"/>
      <c r="OOG987" s="80"/>
      <c r="OOH987" s="80"/>
      <c r="OOI987" s="80"/>
      <c r="OOJ987" s="80"/>
      <c r="OOK987" s="80"/>
      <c r="OOL987" s="80"/>
      <c r="OOM987" s="80"/>
      <c r="OON987" s="80"/>
      <c r="OOO987" s="80"/>
      <c r="OOP987" s="80"/>
      <c r="OOQ987" s="80"/>
      <c r="OOR987" s="80"/>
      <c r="OOS987" s="80"/>
      <c r="OOT987" s="80"/>
      <c r="OOU987" s="80"/>
      <c r="OOV987" s="80"/>
      <c r="OOW987" s="80"/>
      <c r="OOX987" s="80"/>
      <c r="OOY987" s="80"/>
      <c r="OOZ987" s="80"/>
      <c r="OPA987" s="80"/>
      <c r="OPB987" s="80"/>
      <c r="OPC987" s="80"/>
      <c r="OPD987" s="80"/>
      <c r="OPE987" s="80"/>
      <c r="OPF987" s="80"/>
      <c r="OPG987" s="80"/>
      <c r="OPH987" s="80"/>
      <c r="OPI987" s="80"/>
      <c r="OPJ987" s="80"/>
      <c r="OPK987" s="80"/>
      <c r="OPL987" s="80"/>
      <c r="OPM987" s="80"/>
      <c r="OPN987" s="80"/>
      <c r="OPO987" s="80"/>
      <c r="OPP987" s="80"/>
      <c r="OPQ987" s="80"/>
      <c r="OPR987" s="80"/>
      <c r="OPS987" s="80"/>
      <c r="OPT987" s="80"/>
      <c r="OPU987" s="80"/>
      <c r="OPV987" s="80"/>
      <c r="OPW987" s="80"/>
      <c r="OPX987" s="80"/>
      <c r="OPY987" s="80"/>
      <c r="OPZ987" s="80"/>
      <c r="OQA987" s="80"/>
      <c r="OQB987" s="80"/>
      <c r="OQC987" s="80"/>
      <c r="OQD987" s="80"/>
      <c r="OQE987" s="80"/>
      <c r="OQF987" s="80"/>
      <c r="OQG987" s="80"/>
      <c r="OQH987" s="80"/>
      <c r="OQI987" s="80"/>
      <c r="OQJ987" s="80"/>
      <c r="OQK987" s="80"/>
      <c r="OQL987" s="80"/>
      <c r="OQM987" s="80"/>
      <c r="OQN987" s="80"/>
      <c r="OQO987" s="80"/>
      <c r="OQP987" s="80"/>
      <c r="OQQ987" s="80"/>
      <c r="OQR987" s="80"/>
      <c r="OQS987" s="80"/>
      <c r="OQT987" s="80"/>
      <c r="OQU987" s="80"/>
      <c r="OQV987" s="80"/>
      <c r="OQW987" s="80"/>
      <c r="OQX987" s="80"/>
      <c r="OQY987" s="80"/>
      <c r="OQZ987" s="80"/>
      <c r="ORA987" s="80"/>
      <c r="ORB987" s="80"/>
      <c r="ORC987" s="80"/>
      <c r="ORD987" s="80"/>
      <c r="ORE987" s="80"/>
      <c r="ORF987" s="80"/>
      <c r="ORG987" s="80"/>
      <c r="ORH987" s="80"/>
      <c r="ORI987" s="80"/>
      <c r="ORJ987" s="80"/>
      <c r="ORK987" s="80"/>
      <c r="ORL987" s="80"/>
      <c r="ORM987" s="80"/>
      <c r="ORN987" s="80"/>
      <c r="ORO987" s="80"/>
      <c r="ORP987" s="80"/>
      <c r="ORQ987" s="80"/>
      <c r="ORR987" s="80"/>
      <c r="ORS987" s="80"/>
      <c r="ORT987" s="80"/>
      <c r="ORU987" s="80"/>
      <c r="ORV987" s="80"/>
      <c r="ORW987" s="80"/>
      <c r="ORX987" s="80"/>
      <c r="ORY987" s="80"/>
      <c r="ORZ987" s="80"/>
      <c r="OSA987" s="80"/>
      <c r="OSB987" s="80"/>
      <c r="OSC987" s="80"/>
      <c r="OSD987" s="80"/>
      <c r="OSE987" s="80"/>
      <c r="OSF987" s="80"/>
      <c r="OSG987" s="80"/>
      <c r="OSH987" s="80"/>
      <c r="OSI987" s="80"/>
      <c r="OSJ987" s="80"/>
      <c r="OSK987" s="80"/>
      <c r="OSL987" s="80"/>
      <c r="OSM987" s="80"/>
      <c r="OSN987" s="80"/>
      <c r="OSO987" s="80"/>
      <c r="OSP987" s="80"/>
      <c r="OSQ987" s="80"/>
      <c r="OSR987" s="80"/>
      <c r="OSS987" s="80"/>
      <c r="OST987" s="80"/>
      <c r="OSU987" s="80"/>
      <c r="OSV987" s="80"/>
      <c r="OSW987" s="80"/>
      <c r="OSX987" s="80"/>
      <c r="OSY987" s="80"/>
      <c r="OSZ987" s="80"/>
      <c r="OTA987" s="80"/>
      <c r="OTB987" s="80"/>
      <c r="OTC987" s="80"/>
      <c r="OTD987" s="80"/>
      <c r="OTE987" s="80"/>
      <c r="OTF987" s="80"/>
      <c r="OTG987" s="80"/>
      <c r="OTH987" s="80"/>
      <c r="OTI987" s="80"/>
      <c r="OTJ987" s="80"/>
      <c r="OTK987" s="80"/>
      <c r="OTL987" s="80"/>
      <c r="OTM987" s="80"/>
      <c r="OTN987" s="80"/>
      <c r="OTO987" s="80"/>
      <c r="OTP987" s="80"/>
      <c r="OTQ987" s="80"/>
      <c r="OTR987" s="80"/>
      <c r="OTS987" s="80"/>
      <c r="OTT987" s="80"/>
      <c r="OTU987" s="80"/>
      <c r="OTV987" s="80"/>
      <c r="OTW987" s="80"/>
      <c r="OTX987" s="80"/>
      <c r="OTY987" s="80"/>
      <c r="OTZ987" s="80"/>
      <c r="OUA987" s="80"/>
      <c r="OUB987" s="80"/>
      <c r="OUC987" s="80"/>
      <c r="OUD987" s="80"/>
      <c r="OUE987" s="80"/>
      <c r="OUF987" s="80"/>
      <c r="OUG987" s="80"/>
      <c r="OUH987" s="80"/>
      <c r="OUI987" s="80"/>
      <c r="OUJ987" s="80"/>
      <c r="OUK987" s="80"/>
      <c r="OUL987" s="80"/>
      <c r="OUM987" s="80"/>
      <c r="OUN987" s="80"/>
      <c r="OUO987" s="80"/>
      <c r="OUP987" s="80"/>
      <c r="OUQ987" s="80"/>
      <c r="OUR987" s="80"/>
      <c r="OUS987" s="80"/>
      <c r="OUT987" s="80"/>
      <c r="OUU987" s="80"/>
      <c r="OUV987" s="80"/>
      <c r="OUW987" s="80"/>
      <c r="OUX987" s="80"/>
      <c r="OUY987" s="80"/>
      <c r="OUZ987" s="80"/>
      <c r="OVA987" s="80"/>
      <c r="OVB987" s="80"/>
      <c r="OVC987" s="80"/>
      <c r="OVD987" s="80"/>
      <c r="OVE987" s="80"/>
      <c r="OVF987" s="80"/>
      <c r="OVG987" s="80"/>
      <c r="OVH987" s="80"/>
      <c r="OVI987" s="80"/>
      <c r="OVJ987" s="80"/>
      <c r="OVK987" s="80"/>
      <c r="OVL987" s="80"/>
      <c r="OVM987" s="80"/>
      <c r="OVN987" s="80"/>
      <c r="OVO987" s="80"/>
      <c r="OVP987" s="80"/>
      <c r="OVQ987" s="80"/>
      <c r="OVR987" s="80"/>
      <c r="OVS987" s="80"/>
      <c r="OVT987" s="80"/>
      <c r="OVU987" s="80"/>
      <c r="OVV987" s="80"/>
      <c r="OVW987" s="80"/>
      <c r="OVX987" s="80"/>
      <c r="OVY987" s="80"/>
      <c r="OVZ987" s="80"/>
      <c r="OWA987" s="80"/>
      <c r="OWB987" s="80"/>
      <c r="OWC987" s="80"/>
      <c r="OWD987" s="80"/>
      <c r="OWE987" s="80"/>
      <c r="OWF987" s="80"/>
      <c r="OWG987" s="80"/>
      <c r="OWH987" s="80"/>
      <c r="OWI987" s="80"/>
      <c r="OWJ987" s="80"/>
      <c r="OWK987" s="80"/>
      <c r="OWL987" s="80"/>
      <c r="OWM987" s="80"/>
      <c r="OWN987" s="80"/>
      <c r="OWO987" s="80"/>
      <c r="OWP987" s="80"/>
      <c r="OWQ987" s="80"/>
      <c r="OWR987" s="80"/>
      <c r="OWS987" s="80"/>
      <c r="OWT987" s="80"/>
      <c r="OWU987" s="80"/>
      <c r="OWV987" s="80"/>
      <c r="OWW987" s="80"/>
      <c r="OWX987" s="80"/>
      <c r="OWY987" s="80"/>
      <c r="OWZ987" s="80"/>
      <c r="OXA987" s="80"/>
      <c r="OXB987" s="80"/>
      <c r="OXC987" s="80"/>
      <c r="OXD987" s="80"/>
      <c r="OXE987" s="80"/>
      <c r="OXF987" s="80"/>
      <c r="OXG987" s="80"/>
      <c r="OXH987" s="80"/>
      <c r="OXI987" s="80"/>
      <c r="OXJ987" s="80"/>
      <c r="OXK987" s="80"/>
      <c r="OXL987" s="80"/>
      <c r="OXM987" s="80"/>
      <c r="OXN987" s="80"/>
      <c r="OXO987" s="80"/>
      <c r="OXP987" s="80"/>
      <c r="OXQ987" s="80"/>
      <c r="OXR987" s="80"/>
      <c r="OXS987" s="80"/>
      <c r="OXT987" s="80"/>
      <c r="OXU987" s="80"/>
      <c r="OXV987" s="80"/>
      <c r="OXW987" s="80"/>
      <c r="OXX987" s="80"/>
      <c r="OXY987" s="80"/>
      <c r="OXZ987" s="80"/>
      <c r="OYA987" s="80"/>
      <c r="OYB987" s="80"/>
      <c r="OYC987" s="80"/>
      <c r="OYD987" s="80"/>
      <c r="OYE987" s="80"/>
      <c r="OYF987" s="80"/>
      <c r="OYG987" s="80"/>
      <c r="OYH987" s="80"/>
      <c r="OYI987" s="80"/>
      <c r="OYJ987" s="80"/>
      <c r="OYK987" s="80"/>
      <c r="OYL987" s="80"/>
      <c r="OYM987" s="80"/>
      <c r="OYN987" s="80"/>
      <c r="OYO987" s="80"/>
      <c r="OYP987" s="80"/>
      <c r="OYQ987" s="80"/>
      <c r="OYR987" s="80"/>
      <c r="OYS987" s="80"/>
      <c r="OYT987" s="80"/>
      <c r="OYU987" s="80"/>
      <c r="OYV987" s="80"/>
      <c r="OYW987" s="80"/>
      <c r="OYX987" s="80"/>
      <c r="OYY987" s="80"/>
      <c r="OYZ987" s="80"/>
      <c r="OZA987" s="80"/>
      <c r="OZB987" s="80"/>
      <c r="OZC987" s="80"/>
      <c r="OZD987" s="80"/>
      <c r="OZE987" s="80"/>
      <c r="OZF987" s="80"/>
      <c r="OZG987" s="80"/>
      <c r="OZH987" s="80"/>
      <c r="OZI987" s="80"/>
      <c r="OZJ987" s="80"/>
      <c r="OZK987" s="80"/>
      <c r="OZL987" s="80"/>
      <c r="OZM987" s="80"/>
      <c r="OZN987" s="80"/>
      <c r="OZO987" s="80"/>
      <c r="OZP987" s="80"/>
      <c r="OZQ987" s="80"/>
      <c r="OZR987" s="80"/>
      <c r="OZS987" s="80"/>
      <c r="OZT987" s="80"/>
      <c r="OZU987" s="80"/>
      <c r="OZV987" s="80"/>
      <c r="OZW987" s="80"/>
      <c r="OZX987" s="80"/>
      <c r="OZY987" s="80"/>
      <c r="OZZ987" s="80"/>
      <c r="PAA987" s="80"/>
      <c r="PAB987" s="80"/>
      <c r="PAC987" s="80"/>
      <c r="PAD987" s="80"/>
      <c r="PAE987" s="80"/>
      <c r="PAF987" s="80"/>
      <c r="PAG987" s="80"/>
      <c r="PAH987" s="80"/>
      <c r="PAI987" s="80"/>
      <c r="PAJ987" s="80"/>
      <c r="PAK987" s="80"/>
      <c r="PAL987" s="80"/>
      <c r="PAM987" s="80"/>
      <c r="PAN987" s="80"/>
      <c r="PAO987" s="80"/>
      <c r="PAP987" s="80"/>
      <c r="PAQ987" s="80"/>
      <c r="PAR987" s="80"/>
      <c r="PAS987" s="80"/>
      <c r="PAT987" s="80"/>
      <c r="PAU987" s="80"/>
      <c r="PAV987" s="80"/>
      <c r="PAW987" s="80"/>
      <c r="PAX987" s="80"/>
      <c r="PAY987" s="80"/>
      <c r="PAZ987" s="80"/>
      <c r="PBA987" s="80"/>
      <c r="PBB987" s="80"/>
      <c r="PBC987" s="80"/>
      <c r="PBD987" s="80"/>
      <c r="PBE987" s="80"/>
      <c r="PBF987" s="80"/>
      <c r="PBG987" s="80"/>
      <c r="PBH987" s="80"/>
      <c r="PBI987" s="80"/>
      <c r="PBJ987" s="80"/>
      <c r="PBK987" s="80"/>
      <c r="PBL987" s="80"/>
      <c r="PBM987" s="80"/>
      <c r="PBN987" s="80"/>
      <c r="PBO987" s="80"/>
      <c r="PBP987" s="80"/>
      <c r="PBQ987" s="80"/>
      <c r="PBR987" s="80"/>
      <c r="PBS987" s="80"/>
      <c r="PBT987" s="80"/>
      <c r="PBU987" s="80"/>
      <c r="PBV987" s="80"/>
      <c r="PBW987" s="80"/>
      <c r="PBX987" s="80"/>
      <c r="PBY987" s="80"/>
      <c r="PBZ987" s="80"/>
      <c r="PCA987" s="80"/>
      <c r="PCB987" s="80"/>
      <c r="PCC987" s="80"/>
      <c r="PCD987" s="80"/>
      <c r="PCE987" s="80"/>
      <c r="PCF987" s="80"/>
      <c r="PCG987" s="80"/>
      <c r="PCH987" s="80"/>
      <c r="PCI987" s="80"/>
      <c r="PCJ987" s="80"/>
      <c r="PCK987" s="80"/>
      <c r="PCL987" s="80"/>
      <c r="PCM987" s="80"/>
      <c r="PCN987" s="80"/>
      <c r="PCO987" s="80"/>
      <c r="PCP987" s="80"/>
      <c r="PCQ987" s="80"/>
      <c r="PCR987" s="80"/>
      <c r="PCS987" s="80"/>
      <c r="PCT987" s="80"/>
      <c r="PCU987" s="80"/>
      <c r="PCV987" s="80"/>
      <c r="PCW987" s="80"/>
      <c r="PCX987" s="80"/>
      <c r="PCY987" s="80"/>
      <c r="PCZ987" s="80"/>
      <c r="PDA987" s="80"/>
      <c r="PDB987" s="80"/>
      <c r="PDC987" s="80"/>
      <c r="PDD987" s="80"/>
      <c r="PDE987" s="80"/>
      <c r="PDF987" s="80"/>
      <c r="PDG987" s="80"/>
      <c r="PDH987" s="80"/>
      <c r="PDI987" s="80"/>
      <c r="PDJ987" s="80"/>
      <c r="PDK987" s="80"/>
      <c r="PDL987" s="80"/>
      <c r="PDM987" s="80"/>
      <c r="PDN987" s="80"/>
      <c r="PDO987" s="80"/>
      <c r="PDP987" s="80"/>
      <c r="PDQ987" s="80"/>
      <c r="PDR987" s="80"/>
      <c r="PDS987" s="80"/>
      <c r="PDT987" s="80"/>
      <c r="PDU987" s="80"/>
      <c r="PDV987" s="80"/>
      <c r="PDW987" s="80"/>
      <c r="PDX987" s="80"/>
      <c r="PDY987" s="80"/>
      <c r="PDZ987" s="80"/>
      <c r="PEA987" s="80"/>
      <c r="PEB987" s="80"/>
      <c r="PEC987" s="80"/>
      <c r="PED987" s="80"/>
      <c r="PEE987" s="80"/>
      <c r="PEF987" s="80"/>
      <c r="PEG987" s="80"/>
      <c r="PEH987" s="80"/>
      <c r="PEI987" s="80"/>
      <c r="PEJ987" s="80"/>
      <c r="PEK987" s="80"/>
      <c r="PEL987" s="80"/>
      <c r="PEM987" s="80"/>
      <c r="PEN987" s="80"/>
      <c r="PEO987" s="80"/>
      <c r="PEP987" s="80"/>
      <c r="PEQ987" s="80"/>
      <c r="PER987" s="80"/>
      <c r="PES987" s="80"/>
      <c r="PET987" s="80"/>
      <c r="PEU987" s="80"/>
      <c r="PEV987" s="80"/>
      <c r="PEW987" s="80"/>
      <c r="PEX987" s="80"/>
      <c r="PEY987" s="80"/>
      <c r="PEZ987" s="80"/>
      <c r="PFA987" s="80"/>
      <c r="PFB987" s="80"/>
      <c r="PFC987" s="80"/>
      <c r="PFD987" s="80"/>
      <c r="PFE987" s="80"/>
      <c r="PFF987" s="80"/>
      <c r="PFG987" s="80"/>
      <c r="PFH987" s="80"/>
      <c r="PFI987" s="80"/>
      <c r="PFJ987" s="80"/>
      <c r="PFK987" s="80"/>
      <c r="PFL987" s="80"/>
      <c r="PFM987" s="80"/>
      <c r="PFN987" s="80"/>
      <c r="PFO987" s="80"/>
      <c r="PFP987" s="80"/>
      <c r="PFQ987" s="80"/>
      <c r="PFR987" s="80"/>
      <c r="PFS987" s="80"/>
      <c r="PFT987" s="80"/>
      <c r="PFU987" s="80"/>
      <c r="PFV987" s="80"/>
      <c r="PFW987" s="80"/>
      <c r="PFX987" s="80"/>
      <c r="PFY987" s="80"/>
      <c r="PFZ987" s="80"/>
      <c r="PGA987" s="80"/>
      <c r="PGB987" s="80"/>
      <c r="PGC987" s="80"/>
      <c r="PGD987" s="80"/>
      <c r="PGE987" s="80"/>
      <c r="PGF987" s="80"/>
      <c r="PGG987" s="80"/>
      <c r="PGH987" s="80"/>
      <c r="PGI987" s="80"/>
      <c r="PGJ987" s="80"/>
      <c r="PGK987" s="80"/>
      <c r="PGL987" s="80"/>
      <c r="PGM987" s="80"/>
      <c r="PGN987" s="80"/>
      <c r="PGO987" s="80"/>
      <c r="PGP987" s="80"/>
      <c r="PGQ987" s="80"/>
      <c r="PGR987" s="80"/>
      <c r="PGS987" s="80"/>
      <c r="PGT987" s="80"/>
      <c r="PGU987" s="80"/>
      <c r="PGV987" s="80"/>
      <c r="PGW987" s="80"/>
      <c r="PGX987" s="80"/>
      <c r="PGY987" s="80"/>
      <c r="PGZ987" s="80"/>
      <c r="PHA987" s="80"/>
      <c r="PHB987" s="80"/>
      <c r="PHC987" s="80"/>
      <c r="PHD987" s="80"/>
      <c r="PHE987" s="80"/>
      <c r="PHF987" s="80"/>
      <c r="PHG987" s="80"/>
      <c r="PHH987" s="80"/>
      <c r="PHI987" s="80"/>
      <c r="PHJ987" s="80"/>
      <c r="PHK987" s="80"/>
      <c r="PHL987" s="80"/>
      <c r="PHM987" s="80"/>
      <c r="PHN987" s="80"/>
      <c r="PHO987" s="80"/>
      <c r="PHP987" s="80"/>
      <c r="PHQ987" s="80"/>
      <c r="PHR987" s="80"/>
      <c r="PHS987" s="80"/>
      <c r="PHT987" s="80"/>
      <c r="PHU987" s="80"/>
      <c r="PHV987" s="80"/>
      <c r="PHW987" s="80"/>
      <c r="PHX987" s="80"/>
      <c r="PHY987" s="80"/>
      <c r="PHZ987" s="80"/>
      <c r="PIA987" s="80"/>
      <c r="PIB987" s="80"/>
      <c r="PIC987" s="80"/>
      <c r="PID987" s="80"/>
      <c r="PIE987" s="80"/>
      <c r="PIF987" s="80"/>
      <c r="PIG987" s="80"/>
      <c r="PIH987" s="80"/>
      <c r="PII987" s="80"/>
      <c r="PIJ987" s="80"/>
      <c r="PIK987" s="80"/>
      <c r="PIL987" s="80"/>
      <c r="PIM987" s="80"/>
      <c r="PIN987" s="80"/>
      <c r="PIO987" s="80"/>
      <c r="PIP987" s="80"/>
      <c r="PIQ987" s="80"/>
      <c r="PIR987" s="80"/>
      <c r="PIS987" s="80"/>
      <c r="PIT987" s="80"/>
      <c r="PIU987" s="80"/>
      <c r="PIV987" s="80"/>
      <c r="PIW987" s="80"/>
      <c r="PIX987" s="80"/>
      <c r="PIY987" s="80"/>
      <c r="PIZ987" s="80"/>
      <c r="PJA987" s="80"/>
      <c r="PJB987" s="80"/>
      <c r="PJC987" s="80"/>
      <c r="PJD987" s="80"/>
      <c r="PJE987" s="80"/>
      <c r="PJF987" s="80"/>
      <c r="PJG987" s="80"/>
      <c r="PJH987" s="80"/>
      <c r="PJI987" s="80"/>
      <c r="PJJ987" s="80"/>
      <c r="PJK987" s="80"/>
      <c r="PJL987" s="80"/>
      <c r="PJM987" s="80"/>
      <c r="PJN987" s="80"/>
      <c r="PJO987" s="80"/>
      <c r="PJP987" s="80"/>
      <c r="PJQ987" s="80"/>
      <c r="PJR987" s="80"/>
      <c r="PJS987" s="80"/>
      <c r="PJT987" s="80"/>
      <c r="PJU987" s="80"/>
      <c r="PJV987" s="80"/>
      <c r="PJW987" s="80"/>
      <c r="PJX987" s="80"/>
      <c r="PJY987" s="80"/>
      <c r="PJZ987" s="80"/>
      <c r="PKA987" s="80"/>
      <c r="PKB987" s="80"/>
      <c r="PKC987" s="80"/>
      <c r="PKD987" s="80"/>
      <c r="PKE987" s="80"/>
      <c r="PKF987" s="80"/>
      <c r="PKG987" s="80"/>
      <c r="PKH987" s="80"/>
      <c r="PKI987" s="80"/>
      <c r="PKJ987" s="80"/>
      <c r="PKK987" s="80"/>
      <c r="PKL987" s="80"/>
      <c r="PKM987" s="80"/>
      <c r="PKN987" s="80"/>
      <c r="PKO987" s="80"/>
      <c r="PKP987" s="80"/>
      <c r="PKQ987" s="80"/>
      <c r="PKR987" s="80"/>
      <c r="PKS987" s="80"/>
      <c r="PKT987" s="80"/>
      <c r="PKU987" s="80"/>
      <c r="PKV987" s="80"/>
      <c r="PKW987" s="80"/>
      <c r="PKX987" s="80"/>
      <c r="PKY987" s="80"/>
      <c r="PKZ987" s="80"/>
      <c r="PLA987" s="80"/>
      <c r="PLB987" s="80"/>
      <c r="PLC987" s="80"/>
      <c r="PLD987" s="80"/>
      <c r="PLE987" s="80"/>
      <c r="PLF987" s="80"/>
      <c r="PLG987" s="80"/>
      <c r="PLH987" s="80"/>
      <c r="PLI987" s="80"/>
      <c r="PLJ987" s="80"/>
      <c r="PLK987" s="80"/>
      <c r="PLL987" s="80"/>
      <c r="PLM987" s="80"/>
      <c r="PLN987" s="80"/>
      <c r="PLO987" s="80"/>
      <c r="PLP987" s="80"/>
      <c r="PLQ987" s="80"/>
      <c r="PLR987" s="80"/>
      <c r="PLS987" s="80"/>
      <c r="PLT987" s="80"/>
      <c r="PLU987" s="80"/>
      <c r="PLV987" s="80"/>
      <c r="PLW987" s="80"/>
      <c r="PLX987" s="80"/>
      <c r="PLY987" s="80"/>
      <c r="PLZ987" s="80"/>
      <c r="PMA987" s="80"/>
      <c r="PMB987" s="80"/>
      <c r="PMC987" s="80"/>
      <c r="PMD987" s="80"/>
      <c r="PME987" s="80"/>
      <c r="PMF987" s="80"/>
      <c r="PMG987" s="80"/>
      <c r="PMH987" s="80"/>
      <c r="PMI987" s="80"/>
      <c r="PMJ987" s="80"/>
      <c r="PMK987" s="80"/>
      <c r="PML987" s="80"/>
      <c r="PMM987" s="80"/>
      <c r="PMN987" s="80"/>
      <c r="PMO987" s="80"/>
      <c r="PMP987" s="80"/>
      <c r="PMQ987" s="80"/>
      <c r="PMR987" s="80"/>
      <c r="PMS987" s="80"/>
      <c r="PMT987" s="80"/>
      <c r="PMU987" s="80"/>
      <c r="PMV987" s="80"/>
      <c r="PMW987" s="80"/>
      <c r="PMX987" s="80"/>
      <c r="PMY987" s="80"/>
      <c r="PMZ987" s="80"/>
      <c r="PNA987" s="80"/>
      <c r="PNB987" s="80"/>
      <c r="PNC987" s="80"/>
      <c r="PND987" s="80"/>
      <c r="PNE987" s="80"/>
      <c r="PNF987" s="80"/>
      <c r="PNG987" s="80"/>
      <c r="PNH987" s="80"/>
      <c r="PNI987" s="80"/>
      <c r="PNJ987" s="80"/>
      <c r="PNK987" s="80"/>
      <c r="PNL987" s="80"/>
      <c r="PNM987" s="80"/>
      <c r="PNN987" s="80"/>
      <c r="PNO987" s="80"/>
      <c r="PNP987" s="80"/>
      <c r="PNQ987" s="80"/>
      <c r="PNR987" s="80"/>
      <c r="PNS987" s="80"/>
      <c r="PNT987" s="80"/>
      <c r="PNU987" s="80"/>
      <c r="PNV987" s="80"/>
      <c r="PNW987" s="80"/>
      <c r="PNX987" s="80"/>
      <c r="PNY987" s="80"/>
      <c r="PNZ987" s="80"/>
      <c r="POA987" s="80"/>
      <c r="POB987" s="80"/>
      <c r="POC987" s="80"/>
      <c r="POD987" s="80"/>
      <c r="POE987" s="80"/>
      <c r="POF987" s="80"/>
      <c r="POG987" s="80"/>
      <c r="POH987" s="80"/>
      <c r="POI987" s="80"/>
      <c r="POJ987" s="80"/>
      <c r="POK987" s="80"/>
      <c r="POL987" s="80"/>
      <c r="POM987" s="80"/>
      <c r="PON987" s="80"/>
      <c r="POO987" s="80"/>
      <c r="POP987" s="80"/>
      <c r="POQ987" s="80"/>
      <c r="POR987" s="80"/>
      <c r="POS987" s="80"/>
      <c r="POT987" s="80"/>
      <c r="POU987" s="80"/>
      <c r="POV987" s="80"/>
      <c r="POW987" s="80"/>
      <c r="POX987" s="80"/>
      <c r="POY987" s="80"/>
      <c r="POZ987" s="80"/>
      <c r="PPA987" s="80"/>
      <c r="PPB987" s="80"/>
      <c r="PPC987" s="80"/>
      <c r="PPD987" s="80"/>
      <c r="PPE987" s="80"/>
      <c r="PPF987" s="80"/>
      <c r="PPG987" s="80"/>
      <c r="PPH987" s="80"/>
      <c r="PPI987" s="80"/>
      <c r="PPJ987" s="80"/>
      <c r="PPK987" s="80"/>
      <c r="PPL987" s="80"/>
      <c r="PPM987" s="80"/>
      <c r="PPN987" s="80"/>
      <c r="PPO987" s="80"/>
      <c r="PPP987" s="80"/>
      <c r="PPQ987" s="80"/>
      <c r="PPR987" s="80"/>
      <c r="PPS987" s="80"/>
      <c r="PPT987" s="80"/>
      <c r="PPU987" s="80"/>
      <c r="PPV987" s="80"/>
      <c r="PPW987" s="80"/>
      <c r="PPX987" s="80"/>
      <c r="PPY987" s="80"/>
      <c r="PPZ987" s="80"/>
      <c r="PQA987" s="80"/>
      <c r="PQB987" s="80"/>
      <c r="PQC987" s="80"/>
      <c r="PQD987" s="80"/>
      <c r="PQE987" s="80"/>
      <c r="PQF987" s="80"/>
      <c r="PQG987" s="80"/>
      <c r="PQH987" s="80"/>
      <c r="PQI987" s="80"/>
      <c r="PQJ987" s="80"/>
      <c r="PQK987" s="80"/>
      <c r="PQL987" s="80"/>
      <c r="PQM987" s="80"/>
      <c r="PQN987" s="80"/>
      <c r="PQO987" s="80"/>
      <c r="PQP987" s="80"/>
      <c r="PQQ987" s="80"/>
      <c r="PQR987" s="80"/>
      <c r="PQS987" s="80"/>
      <c r="PQT987" s="80"/>
      <c r="PQU987" s="80"/>
      <c r="PQV987" s="80"/>
      <c r="PQW987" s="80"/>
      <c r="PQX987" s="80"/>
      <c r="PQY987" s="80"/>
      <c r="PQZ987" s="80"/>
      <c r="PRA987" s="80"/>
      <c r="PRB987" s="80"/>
      <c r="PRC987" s="80"/>
      <c r="PRD987" s="80"/>
      <c r="PRE987" s="80"/>
      <c r="PRF987" s="80"/>
      <c r="PRG987" s="80"/>
      <c r="PRH987" s="80"/>
      <c r="PRI987" s="80"/>
      <c r="PRJ987" s="80"/>
      <c r="PRK987" s="80"/>
      <c r="PRL987" s="80"/>
      <c r="PRM987" s="80"/>
      <c r="PRN987" s="80"/>
      <c r="PRO987" s="80"/>
      <c r="PRP987" s="80"/>
      <c r="PRQ987" s="80"/>
      <c r="PRR987" s="80"/>
      <c r="PRS987" s="80"/>
      <c r="PRT987" s="80"/>
      <c r="PRU987" s="80"/>
      <c r="PRV987" s="80"/>
      <c r="PRW987" s="80"/>
      <c r="PRX987" s="80"/>
      <c r="PRY987" s="80"/>
      <c r="PRZ987" s="80"/>
      <c r="PSA987" s="80"/>
      <c r="PSB987" s="80"/>
      <c r="PSC987" s="80"/>
      <c r="PSD987" s="80"/>
      <c r="PSE987" s="80"/>
      <c r="PSF987" s="80"/>
      <c r="PSG987" s="80"/>
      <c r="PSH987" s="80"/>
      <c r="PSI987" s="80"/>
      <c r="PSJ987" s="80"/>
      <c r="PSK987" s="80"/>
      <c r="PSL987" s="80"/>
      <c r="PSM987" s="80"/>
      <c r="PSN987" s="80"/>
      <c r="PSO987" s="80"/>
      <c r="PSP987" s="80"/>
      <c r="PSQ987" s="80"/>
      <c r="PSR987" s="80"/>
      <c r="PSS987" s="80"/>
      <c r="PST987" s="80"/>
      <c r="PSU987" s="80"/>
      <c r="PSV987" s="80"/>
      <c r="PSW987" s="80"/>
      <c r="PSX987" s="80"/>
      <c r="PSY987" s="80"/>
      <c r="PSZ987" s="80"/>
      <c r="PTA987" s="80"/>
      <c r="PTB987" s="80"/>
      <c r="PTC987" s="80"/>
      <c r="PTD987" s="80"/>
      <c r="PTE987" s="80"/>
      <c r="PTF987" s="80"/>
      <c r="PTG987" s="80"/>
      <c r="PTH987" s="80"/>
      <c r="PTI987" s="80"/>
      <c r="PTJ987" s="80"/>
      <c r="PTK987" s="80"/>
      <c r="PTL987" s="80"/>
      <c r="PTM987" s="80"/>
      <c r="PTN987" s="80"/>
      <c r="PTO987" s="80"/>
      <c r="PTP987" s="80"/>
      <c r="PTQ987" s="80"/>
      <c r="PTR987" s="80"/>
      <c r="PTS987" s="80"/>
      <c r="PTT987" s="80"/>
      <c r="PTU987" s="80"/>
      <c r="PTV987" s="80"/>
      <c r="PTW987" s="80"/>
      <c r="PTX987" s="80"/>
      <c r="PTY987" s="80"/>
      <c r="PTZ987" s="80"/>
      <c r="PUA987" s="80"/>
      <c r="PUB987" s="80"/>
      <c r="PUC987" s="80"/>
      <c r="PUD987" s="80"/>
      <c r="PUE987" s="80"/>
      <c r="PUF987" s="80"/>
      <c r="PUG987" s="80"/>
      <c r="PUH987" s="80"/>
      <c r="PUI987" s="80"/>
      <c r="PUJ987" s="80"/>
      <c r="PUK987" s="80"/>
      <c r="PUL987" s="80"/>
      <c r="PUM987" s="80"/>
      <c r="PUN987" s="80"/>
      <c r="PUO987" s="80"/>
      <c r="PUP987" s="80"/>
      <c r="PUQ987" s="80"/>
      <c r="PUR987" s="80"/>
      <c r="PUS987" s="80"/>
      <c r="PUT987" s="80"/>
      <c r="PUU987" s="80"/>
      <c r="PUV987" s="80"/>
      <c r="PUW987" s="80"/>
      <c r="PUX987" s="80"/>
      <c r="PUY987" s="80"/>
      <c r="PUZ987" s="80"/>
      <c r="PVA987" s="80"/>
      <c r="PVB987" s="80"/>
      <c r="PVC987" s="80"/>
      <c r="PVD987" s="80"/>
      <c r="PVE987" s="80"/>
      <c r="PVF987" s="80"/>
      <c r="PVG987" s="80"/>
      <c r="PVH987" s="80"/>
      <c r="PVI987" s="80"/>
      <c r="PVJ987" s="80"/>
      <c r="PVK987" s="80"/>
      <c r="PVL987" s="80"/>
      <c r="PVM987" s="80"/>
      <c r="PVN987" s="80"/>
      <c r="PVO987" s="80"/>
      <c r="PVP987" s="80"/>
      <c r="PVQ987" s="80"/>
      <c r="PVR987" s="80"/>
      <c r="PVS987" s="80"/>
      <c r="PVT987" s="80"/>
      <c r="PVU987" s="80"/>
      <c r="PVV987" s="80"/>
      <c r="PVW987" s="80"/>
      <c r="PVX987" s="80"/>
      <c r="PVY987" s="80"/>
      <c r="PVZ987" s="80"/>
      <c r="PWA987" s="80"/>
      <c r="PWB987" s="80"/>
      <c r="PWC987" s="80"/>
      <c r="PWD987" s="80"/>
      <c r="PWE987" s="80"/>
      <c r="PWF987" s="80"/>
      <c r="PWG987" s="80"/>
      <c r="PWH987" s="80"/>
      <c r="PWI987" s="80"/>
      <c r="PWJ987" s="80"/>
      <c r="PWK987" s="80"/>
      <c r="PWL987" s="80"/>
      <c r="PWM987" s="80"/>
      <c r="PWN987" s="80"/>
      <c r="PWO987" s="80"/>
      <c r="PWP987" s="80"/>
      <c r="PWQ987" s="80"/>
      <c r="PWR987" s="80"/>
      <c r="PWS987" s="80"/>
      <c r="PWT987" s="80"/>
      <c r="PWU987" s="80"/>
      <c r="PWV987" s="80"/>
      <c r="PWW987" s="80"/>
      <c r="PWX987" s="80"/>
      <c r="PWY987" s="80"/>
      <c r="PWZ987" s="80"/>
      <c r="PXA987" s="80"/>
      <c r="PXB987" s="80"/>
      <c r="PXC987" s="80"/>
      <c r="PXD987" s="80"/>
      <c r="PXE987" s="80"/>
      <c r="PXF987" s="80"/>
      <c r="PXG987" s="80"/>
      <c r="PXH987" s="80"/>
      <c r="PXI987" s="80"/>
      <c r="PXJ987" s="80"/>
      <c r="PXK987" s="80"/>
      <c r="PXL987" s="80"/>
      <c r="PXM987" s="80"/>
      <c r="PXN987" s="80"/>
      <c r="PXO987" s="80"/>
      <c r="PXP987" s="80"/>
      <c r="PXQ987" s="80"/>
      <c r="PXR987" s="80"/>
      <c r="PXS987" s="80"/>
      <c r="PXT987" s="80"/>
      <c r="PXU987" s="80"/>
      <c r="PXV987" s="80"/>
      <c r="PXW987" s="80"/>
      <c r="PXX987" s="80"/>
      <c r="PXY987" s="80"/>
      <c r="PXZ987" s="80"/>
      <c r="PYA987" s="80"/>
      <c r="PYB987" s="80"/>
      <c r="PYC987" s="80"/>
      <c r="PYD987" s="80"/>
      <c r="PYE987" s="80"/>
      <c r="PYF987" s="80"/>
      <c r="PYG987" s="80"/>
      <c r="PYH987" s="80"/>
      <c r="PYI987" s="80"/>
      <c r="PYJ987" s="80"/>
      <c r="PYK987" s="80"/>
      <c r="PYL987" s="80"/>
      <c r="PYM987" s="80"/>
      <c r="PYN987" s="80"/>
      <c r="PYO987" s="80"/>
      <c r="PYP987" s="80"/>
      <c r="PYQ987" s="80"/>
      <c r="PYR987" s="80"/>
      <c r="PYS987" s="80"/>
      <c r="PYT987" s="80"/>
      <c r="PYU987" s="80"/>
      <c r="PYV987" s="80"/>
      <c r="PYW987" s="80"/>
      <c r="PYX987" s="80"/>
      <c r="PYY987" s="80"/>
      <c r="PYZ987" s="80"/>
      <c r="PZA987" s="80"/>
      <c r="PZB987" s="80"/>
      <c r="PZC987" s="80"/>
      <c r="PZD987" s="80"/>
      <c r="PZE987" s="80"/>
      <c r="PZF987" s="80"/>
      <c r="PZG987" s="80"/>
      <c r="PZH987" s="80"/>
      <c r="PZI987" s="80"/>
      <c r="PZJ987" s="80"/>
      <c r="PZK987" s="80"/>
      <c r="PZL987" s="80"/>
      <c r="PZM987" s="80"/>
      <c r="PZN987" s="80"/>
      <c r="PZO987" s="80"/>
      <c r="PZP987" s="80"/>
      <c r="PZQ987" s="80"/>
      <c r="PZR987" s="80"/>
      <c r="PZS987" s="80"/>
      <c r="PZT987" s="80"/>
      <c r="PZU987" s="80"/>
      <c r="PZV987" s="80"/>
      <c r="PZW987" s="80"/>
      <c r="PZX987" s="80"/>
      <c r="PZY987" s="80"/>
      <c r="PZZ987" s="80"/>
      <c r="QAA987" s="80"/>
      <c r="QAB987" s="80"/>
      <c r="QAC987" s="80"/>
      <c r="QAD987" s="80"/>
      <c r="QAE987" s="80"/>
      <c r="QAF987" s="80"/>
      <c r="QAG987" s="80"/>
      <c r="QAH987" s="80"/>
      <c r="QAI987" s="80"/>
      <c r="QAJ987" s="80"/>
      <c r="QAK987" s="80"/>
      <c r="QAL987" s="80"/>
      <c r="QAM987" s="80"/>
      <c r="QAN987" s="80"/>
      <c r="QAO987" s="80"/>
      <c r="QAP987" s="80"/>
      <c r="QAQ987" s="80"/>
      <c r="QAR987" s="80"/>
      <c r="QAS987" s="80"/>
      <c r="QAT987" s="80"/>
      <c r="QAU987" s="80"/>
      <c r="QAV987" s="80"/>
      <c r="QAW987" s="80"/>
      <c r="QAX987" s="80"/>
      <c r="QAY987" s="80"/>
      <c r="QAZ987" s="80"/>
      <c r="QBA987" s="80"/>
      <c r="QBB987" s="80"/>
      <c r="QBC987" s="80"/>
      <c r="QBD987" s="80"/>
      <c r="QBE987" s="80"/>
      <c r="QBF987" s="80"/>
      <c r="QBG987" s="80"/>
      <c r="QBH987" s="80"/>
      <c r="QBI987" s="80"/>
      <c r="QBJ987" s="80"/>
      <c r="QBK987" s="80"/>
      <c r="QBL987" s="80"/>
      <c r="QBM987" s="80"/>
      <c r="QBN987" s="80"/>
      <c r="QBO987" s="80"/>
      <c r="QBP987" s="80"/>
      <c r="QBQ987" s="80"/>
      <c r="QBR987" s="80"/>
      <c r="QBS987" s="80"/>
      <c r="QBT987" s="80"/>
      <c r="QBU987" s="80"/>
      <c r="QBV987" s="80"/>
      <c r="QBW987" s="80"/>
      <c r="QBX987" s="80"/>
      <c r="QBY987" s="80"/>
      <c r="QBZ987" s="80"/>
      <c r="QCA987" s="80"/>
      <c r="QCB987" s="80"/>
      <c r="QCC987" s="80"/>
      <c r="QCD987" s="80"/>
      <c r="QCE987" s="80"/>
      <c r="QCF987" s="80"/>
      <c r="QCG987" s="80"/>
      <c r="QCH987" s="80"/>
      <c r="QCI987" s="80"/>
      <c r="QCJ987" s="80"/>
      <c r="QCK987" s="80"/>
      <c r="QCL987" s="80"/>
      <c r="QCM987" s="80"/>
      <c r="QCN987" s="80"/>
      <c r="QCO987" s="80"/>
      <c r="QCP987" s="80"/>
      <c r="QCQ987" s="80"/>
      <c r="QCR987" s="80"/>
      <c r="QCS987" s="80"/>
      <c r="QCT987" s="80"/>
      <c r="QCU987" s="80"/>
      <c r="QCV987" s="80"/>
      <c r="QCW987" s="80"/>
      <c r="QCX987" s="80"/>
      <c r="QCY987" s="80"/>
      <c r="QCZ987" s="80"/>
      <c r="QDA987" s="80"/>
      <c r="QDB987" s="80"/>
      <c r="QDC987" s="80"/>
      <c r="QDD987" s="80"/>
      <c r="QDE987" s="80"/>
      <c r="QDF987" s="80"/>
      <c r="QDG987" s="80"/>
      <c r="QDH987" s="80"/>
      <c r="QDI987" s="80"/>
      <c r="QDJ987" s="80"/>
      <c r="QDK987" s="80"/>
      <c r="QDL987" s="80"/>
      <c r="QDM987" s="80"/>
      <c r="QDN987" s="80"/>
      <c r="QDO987" s="80"/>
      <c r="QDP987" s="80"/>
      <c r="QDQ987" s="80"/>
      <c r="QDR987" s="80"/>
      <c r="QDS987" s="80"/>
      <c r="QDT987" s="80"/>
      <c r="QDU987" s="80"/>
      <c r="QDV987" s="80"/>
      <c r="QDW987" s="80"/>
      <c r="QDX987" s="80"/>
      <c r="QDY987" s="80"/>
      <c r="QDZ987" s="80"/>
      <c r="QEA987" s="80"/>
      <c r="QEB987" s="80"/>
      <c r="QEC987" s="80"/>
      <c r="QED987" s="80"/>
      <c r="QEE987" s="80"/>
      <c r="QEF987" s="80"/>
      <c r="QEG987" s="80"/>
      <c r="QEH987" s="80"/>
      <c r="QEI987" s="80"/>
      <c r="QEJ987" s="80"/>
      <c r="QEK987" s="80"/>
      <c r="QEL987" s="80"/>
      <c r="QEM987" s="80"/>
      <c r="QEN987" s="80"/>
      <c r="QEO987" s="80"/>
      <c r="QEP987" s="80"/>
      <c r="QEQ987" s="80"/>
      <c r="QER987" s="80"/>
      <c r="QES987" s="80"/>
      <c r="QET987" s="80"/>
      <c r="QEU987" s="80"/>
      <c r="QEV987" s="80"/>
      <c r="QEW987" s="80"/>
      <c r="QEX987" s="80"/>
      <c r="QEY987" s="80"/>
      <c r="QEZ987" s="80"/>
      <c r="QFA987" s="80"/>
      <c r="QFB987" s="80"/>
      <c r="QFC987" s="80"/>
      <c r="QFD987" s="80"/>
      <c r="QFE987" s="80"/>
      <c r="QFF987" s="80"/>
      <c r="QFG987" s="80"/>
      <c r="QFH987" s="80"/>
      <c r="QFI987" s="80"/>
      <c r="QFJ987" s="80"/>
      <c r="QFK987" s="80"/>
      <c r="QFL987" s="80"/>
      <c r="QFM987" s="80"/>
      <c r="QFN987" s="80"/>
      <c r="QFO987" s="80"/>
      <c r="QFP987" s="80"/>
      <c r="QFQ987" s="80"/>
      <c r="QFR987" s="80"/>
      <c r="QFS987" s="80"/>
      <c r="QFT987" s="80"/>
      <c r="QFU987" s="80"/>
      <c r="QFV987" s="80"/>
      <c r="QFW987" s="80"/>
      <c r="QFX987" s="80"/>
      <c r="QFY987" s="80"/>
      <c r="QFZ987" s="80"/>
      <c r="QGA987" s="80"/>
      <c r="QGB987" s="80"/>
      <c r="QGC987" s="80"/>
      <c r="QGD987" s="80"/>
      <c r="QGE987" s="80"/>
      <c r="QGF987" s="80"/>
      <c r="QGG987" s="80"/>
      <c r="QGH987" s="80"/>
      <c r="QGI987" s="80"/>
      <c r="QGJ987" s="80"/>
      <c r="QGK987" s="80"/>
      <c r="QGL987" s="80"/>
      <c r="QGM987" s="80"/>
      <c r="QGN987" s="80"/>
      <c r="QGO987" s="80"/>
      <c r="QGP987" s="80"/>
      <c r="QGQ987" s="80"/>
      <c r="QGR987" s="80"/>
      <c r="QGS987" s="80"/>
      <c r="QGT987" s="80"/>
      <c r="QGU987" s="80"/>
      <c r="QGV987" s="80"/>
      <c r="QGW987" s="80"/>
      <c r="QGX987" s="80"/>
      <c r="QGY987" s="80"/>
      <c r="QGZ987" s="80"/>
      <c r="QHA987" s="80"/>
      <c r="QHB987" s="80"/>
      <c r="QHC987" s="80"/>
      <c r="QHD987" s="80"/>
      <c r="QHE987" s="80"/>
      <c r="QHF987" s="80"/>
      <c r="QHG987" s="80"/>
      <c r="QHH987" s="80"/>
      <c r="QHI987" s="80"/>
      <c r="QHJ987" s="80"/>
      <c r="QHK987" s="80"/>
      <c r="QHL987" s="80"/>
      <c r="QHM987" s="80"/>
      <c r="QHN987" s="80"/>
      <c r="QHO987" s="80"/>
      <c r="QHP987" s="80"/>
      <c r="QHQ987" s="80"/>
      <c r="QHR987" s="80"/>
      <c r="QHS987" s="80"/>
      <c r="QHT987" s="80"/>
      <c r="QHU987" s="80"/>
      <c r="QHV987" s="80"/>
      <c r="QHW987" s="80"/>
      <c r="QHX987" s="80"/>
      <c r="QHY987" s="80"/>
      <c r="QHZ987" s="80"/>
      <c r="QIA987" s="80"/>
      <c r="QIB987" s="80"/>
      <c r="QIC987" s="80"/>
      <c r="QID987" s="80"/>
      <c r="QIE987" s="80"/>
      <c r="QIF987" s="80"/>
      <c r="QIG987" s="80"/>
      <c r="QIH987" s="80"/>
      <c r="QII987" s="80"/>
      <c r="QIJ987" s="80"/>
      <c r="QIK987" s="80"/>
      <c r="QIL987" s="80"/>
      <c r="QIM987" s="80"/>
      <c r="QIN987" s="80"/>
      <c r="QIO987" s="80"/>
      <c r="QIP987" s="80"/>
      <c r="QIQ987" s="80"/>
      <c r="QIR987" s="80"/>
      <c r="QIS987" s="80"/>
      <c r="QIT987" s="80"/>
      <c r="QIU987" s="80"/>
      <c r="QIV987" s="80"/>
      <c r="QIW987" s="80"/>
      <c r="QIX987" s="80"/>
      <c r="QIY987" s="80"/>
      <c r="QIZ987" s="80"/>
      <c r="QJA987" s="80"/>
      <c r="QJB987" s="80"/>
      <c r="QJC987" s="80"/>
      <c r="QJD987" s="80"/>
      <c r="QJE987" s="80"/>
      <c r="QJF987" s="80"/>
      <c r="QJG987" s="80"/>
      <c r="QJH987" s="80"/>
      <c r="QJI987" s="80"/>
      <c r="QJJ987" s="80"/>
      <c r="QJK987" s="80"/>
      <c r="QJL987" s="80"/>
      <c r="QJM987" s="80"/>
      <c r="QJN987" s="80"/>
      <c r="QJO987" s="80"/>
      <c r="QJP987" s="80"/>
      <c r="QJQ987" s="80"/>
      <c r="QJR987" s="80"/>
      <c r="QJS987" s="80"/>
      <c r="QJT987" s="80"/>
      <c r="QJU987" s="80"/>
      <c r="QJV987" s="80"/>
      <c r="QJW987" s="80"/>
      <c r="QJX987" s="80"/>
      <c r="QJY987" s="80"/>
      <c r="QJZ987" s="80"/>
      <c r="QKA987" s="80"/>
      <c r="QKB987" s="80"/>
      <c r="QKC987" s="80"/>
      <c r="QKD987" s="80"/>
      <c r="QKE987" s="80"/>
      <c r="QKF987" s="80"/>
      <c r="QKG987" s="80"/>
      <c r="QKH987" s="80"/>
      <c r="QKI987" s="80"/>
      <c r="QKJ987" s="80"/>
      <c r="QKK987" s="80"/>
      <c r="QKL987" s="80"/>
      <c r="QKM987" s="80"/>
      <c r="QKN987" s="80"/>
      <c r="QKO987" s="80"/>
      <c r="QKP987" s="80"/>
      <c r="QKQ987" s="80"/>
      <c r="QKR987" s="80"/>
      <c r="QKS987" s="80"/>
      <c r="QKT987" s="80"/>
      <c r="QKU987" s="80"/>
      <c r="QKV987" s="80"/>
      <c r="QKW987" s="80"/>
      <c r="QKX987" s="80"/>
      <c r="QKY987" s="80"/>
      <c r="QKZ987" s="80"/>
      <c r="QLA987" s="80"/>
      <c r="QLB987" s="80"/>
      <c r="QLC987" s="80"/>
      <c r="QLD987" s="80"/>
      <c r="QLE987" s="80"/>
      <c r="QLF987" s="80"/>
      <c r="QLG987" s="80"/>
      <c r="QLH987" s="80"/>
      <c r="QLI987" s="80"/>
      <c r="QLJ987" s="80"/>
      <c r="QLK987" s="80"/>
      <c r="QLL987" s="80"/>
      <c r="QLM987" s="80"/>
      <c r="QLN987" s="80"/>
      <c r="QLO987" s="80"/>
      <c r="QLP987" s="80"/>
      <c r="QLQ987" s="80"/>
      <c r="QLR987" s="80"/>
      <c r="QLS987" s="80"/>
      <c r="QLT987" s="80"/>
      <c r="QLU987" s="80"/>
      <c r="QLV987" s="80"/>
      <c r="QLW987" s="80"/>
      <c r="QLX987" s="80"/>
      <c r="QLY987" s="80"/>
      <c r="QLZ987" s="80"/>
      <c r="QMA987" s="80"/>
      <c r="QMB987" s="80"/>
      <c r="QMC987" s="80"/>
      <c r="QMD987" s="80"/>
      <c r="QME987" s="80"/>
      <c r="QMF987" s="80"/>
      <c r="QMG987" s="80"/>
      <c r="QMH987" s="80"/>
      <c r="QMI987" s="80"/>
      <c r="QMJ987" s="80"/>
      <c r="QMK987" s="80"/>
      <c r="QML987" s="80"/>
      <c r="QMM987" s="80"/>
      <c r="QMN987" s="80"/>
      <c r="QMO987" s="80"/>
      <c r="QMP987" s="80"/>
      <c r="QMQ987" s="80"/>
      <c r="QMR987" s="80"/>
      <c r="QMS987" s="80"/>
      <c r="QMT987" s="80"/>
      <c r="QMU987" s="80"/>
      <c r="QMV987" s="80"/>
      <c r="QMW987" s="80"/>
      <c r="QMX987" s="80"/>
      <c r="QMY987" s="80"/>
      <c r="QMZ987" s="80"/>
      <c r="QNA987" s="80"/>
      <c r="QNB987" s="80"/>
      <c r="QNC987" s="80"/>
      <c r="QND987" s="80"/>
      <c r="QNE987" s="80"/>
      <c r="QNF987" s="80"/>
      <c r="QNG987" s="80"/>
      <c r="QNH987" s="80"/>
      <c r="QNI987" s="80"/>
      <c r="QNJ987" s="80"/>
      <c r="QNK987" s="80"/>
      <c r="QNL987" s="80"/>
      <c r="QNM987" s="80"/>
      <c r="QNN987" s="80"/>
      <c r="QNO987" s="80"/>
      <c r="QNP987" s="80"/>
      <c r="QNQ987" s="80"/>
      <c r="QNR987" s="80"/>
      <c r="QNS987" s="80"/>
      <c r="QNT987" s="80"/>
      <c r="QNU987" s="80"/>
      <c r="QNV987" s="80"/>
      <c r="QNW987" s="80"/>
      <c r="QNX987" s="80"/>
      <c r="QNY987" s="80"/>
      <c r="QNZ987" s="80"/>
      <c r="QOA987" s="80"/>
      <c r="QOB987" s="80"/>
      <c r="QOC987" s="80"/>
      <c r="QOD987" s="80"/>
      <c r="QOE987" s="80"/>
      <c r="QOF987" s="80"/>
      <c r="QOG987" s="80"/>
      <c r="QOH987" s="80"/>
      <c r="QOI987" s="80"/>
      <c r="QOJ987" s="80"/>
      <c r="QOK987" s="80"/>
      <c r="QOL987" s="80"/>
      <c r="QOM987" s="80"/>
      <c r="QON987" s="80"/>
      <c r="QOO987" s="80"/>
      <c r="QOP987" s="80"/>
      <c r="QOQ987" s="80"/>
      <c r="QOR987" s="80"/>
      <c r="QOS987" s="80"/>
      <c r="QOT987" s="80"/>
      <c r="QOU987" s="80"/>
      <c r="QOV987" s="80"/>
      <c r="QOW987" s="80"/>
      <c r="QOX987" s="80"/>
      <c r="QOY987" s="80"/>
      <c r="QOZ987" s="80"/>
      <c r="QPA987" s="80"/>
      <c r="QPB987" s="80"/>
      <c r="QPC987" s="80"/>
      <c r="QPD987" s="80"/>
      <c r="QPE987" s="80"/>
      <c r="QPF987" s="80"/>
      <c r="QPG987" s="80"/>
      <c r="QPH987" s="80"/>
      <c r="QPI987" s="80"/>
      <c r="QPJ987" s="80"/>
      <c r="QPK987" s="80"/>
      <c r="QPL987" s="80"/>
      <c r="QPM987" s="80"/>
      <c r="QPN987" s="80"/>
      <c r="QPO987" s="80"/>
      <c r="QPP987" s="80"/>
      <c r="QPQ987" s="80"/>
      <c r="QPR987" s="80"/>
      <c r="QPS987" s="80"/>
      <c r="QPT987" s="80"/>
      <c r="QPU987" s="80"/>
      <c r="QPV987" s="80"/>
      <c r="QPW987" s="80"/>
      <c r="QPX987" s="80"/>
      <c r="QPY987" s="80"/>
      <c r="QPZ987" s="80"/>
      <c r="QQA987" s="80"/>
      <c r="QQB987" s="80"/>
      <c r="QQC987" s="80"/>
      <c r="QQD987" s="80"/>
      <c r="QQE987" s="80"/>
      <c r="QQF987" s="80"/>
      <c r="QQG987" s="80"/>
      <c r="QQH987" s="80"/>
      <c r="QQI987" s="80"/>
      <c r="QQJ987" s="80"/>
      <c r="QQK987" s="80"/>
      <c r="QQL987" s="80"/>
      <c r="QQM987" s="80"/>
      <c r="QQN987" s="80"/>
      <c r="QQO987" s="80"/>
      <c r="QQP987" s="80"/>
      <c r="QQQ987" s="80"/>
      <c r="QQR987" s="80"/>
      <c r="QQS987" s="80"/>
      <c r="QQT987" s="80"/>
      <c r="QQU987" s="80"/>
      <c r="QQV987" s="80"/>
      <c r="QQW987" s="80"/>
      <c r="QQX987" s="80"/>
      <c r="QQY987" s="80"/>
      <c r="QQZ987" s="80"/>
      <c r="QRA987" s="80"/>
      <c r="QRB987" s="80"/>
      <c r="QRC987" s="80"/>
      <c r="QRD987" s="80"/>
      <c r="QRE987" s="80"/>
      <c r="QRF987" s="80"/>
      <c r="QRG987" s="80"/>
      <c r="QRH987" s="80"/>
      <c r="QRI987" s="80"/>
      <c r="QRJ987" s="80"/>
      <c r="QRK987" s="80"/>
      <c r="QRL987" s="80"/>
      <c r="QRM987" s="80"/>
      <c r="QRN987" s="80"/>
      <c r="QRO987" s="80"/>
      <c r="QRP987" s="80"/>
      <c r="QRQ987" s="80"/>
      <c r="QRR987" s="80"/>
      <c r="QRS987" s="80"/>
      <c r="QRT987" s="80"/>
      <c r="QRU987" s="80"/>
      <c r="QRV987" s="80"/>
      <c r="QRW987" s="80"/>
      <c r="QRX987" s="80"/>
      <c r="QRY987" s="80"/>
      <c r="QRZ987" s="80"/>
      <c r="QSA987" s="80"/>
      <c r="QSB987" s="80"/>
      <c r="QSC987" s="80"/>
      <c r="QSD987" s="80"/>
      <c r="QSE987" s="80"/>
      <c r="QSF987" s="80"/>
      <c r="QSG987" s="80"/>
      <c r="QSH987" s="80"/>
      <c r="QSI987" s="80"/>
      <c r="QSJ987" s="80"/>
      <c r="QSK987" s="80"/>
      <c r="QSL987" s="80"/>
      <c r="QSM987" s="80"/>
      <c r="QSN987" s="80"/>
      <c r="QSO987" s="80"/>
      <c r="QSP987" s="80"/>
      <c r="QSQ987" s="80"/>
      <c r="QSR987" s="80"/>
      <c r="QSS987" s="80"/>
      <c r="QST987" s="80"/>
      <c r="QSU987" s="80"/>
      <c r="QSV987" s="80"/>
      <c r="QSW987" s="80"/>
      <c r="QSX987" s="80"/>
      <c r="QSY987" s="80"/>
      <c r="QSZ987" s="80"/>
      <c r="QTA987" s="80"/>
      <c r="QTB987" s="80"/>
      <c r="QTC987" s="80"/>
      <c r="QTD987" s="80"/>
      <c r="QTE987" s="80"/>
      <c r="QTF987" s="80"/>
      <c r="QTG987" s="80"/>
      <c r="QTH987" s="80"/>
      <c r="QTI987" s="80"/>
      <c r="QTJ987" s="80"/>
      <c r="QTK987" s="80"/>
      <c r="QTL987" s="80"/>
      <c r="QTM987" s="80"/>
      <c r="QTN987" s="80"/>
      <c r="QTO987" s="80"/>
      <c r="QTP987" s="80"/>
      <c r="QTQ987" s="80"/>
      <c r="QTR987" s="80"/>
      <c r="QTS987" s="80"/>
      <c r="QTT987" s="80"/>
      <c r="QTU987" s="80"/>
      <c r="QTV987" s="80"/>
      <c r="QTW987" s="80"/>
      <c r="QTX987" s="80"/>
      <c r="QTY987" s="80"/>
      <c r="QTZ987" s="80"/>
      <c r="QUA987" s="80"/>
      <c r="QUB987" s="80"/>
      <c r="QUC987" s="80"/>
      <c r="QUD987" s="80"/>
      <c r="QUE987" s="80"/>
      <c r="QUF987" s="80"/>
      <c r="QUG987" s="80"/>
      <c r="QUH987" s="80"/>
      <c r="QUI987" s="80"/>
      <c r="QUJ987" s="80"/>
      <c r="QUK987" s="80"/>
      <c r="QUL987" s="80"/>
      <c r="QUM987" s="80"/>
      <c r="QUN987" s="80"/>
      <c r="QUO987" s="80"/>
      <c r="QUP987" s="80"/>
      <c r="QUQ987" s="80"/>
      <c r="QUR987" s="80"/>
      <c r="QUS987" s="80"/>
      <c r="QUT987" s="80"/>
      <c r="QUU987" s="80"/>
      <c r="QUV987" s="80"/>
      <c r="QUW987" s="80"/>
      <c r="QUX987" s="80"/>
      <c r="QUY987" s="80"/>
      <c r="QUZ987" s="80"/>
      <c r="QVA987" s="80"/>
      <c r="QVB987" s="80"/>
      <c r="QVC987" s="80"/>
      <c r="QVD987" s="80"/>
      <c r="QVE987" s="80"/>
      <c r="QVF987" s="80"/>
      <c r="QVG987" s="80"/>
      <c r="QVH987" s="80"/>
      <c r="QVI987" s="80"/>
      <c r="QVJ987" s="80"/>
      <c r="QVK987" s="80"/>
      <c r="QVL987" s="80"/>
      <c r="QVM987" s="80"/>
      <c r="QVN987" s="80"/>
      <c r="QVO987" s="80"/>
      <c r="QVP987" s="80"/>
      <c r="QVQ987" s="80"/>
      <c r="QVR987" s="80"/>
      <c r="QVS987" s="80"/>
      <c r="QVT987" s="80"/>
      <c r="QVU987" s="80"/>
      <c r="QVV987" s="80"/>
      <c r="QVW987" s="80"/>
      <c r="QVX987" s="80"/>
      <c r="QVY987" s="80"/>
      <c r="QVZ987" s="80"/>
      <c r="QWA987" s="80"/>
      <c r="QWB987" s="80"/>
      <c r="QWC987" s="80"/>
      <c r="QWD987" s="80"/>
      <c r="QWE987" s="80"/>
      <c r="QWF987" s="80"/>
      <c r="QWG987" s="80"/>
      <c r="QWH987" s="80"/>
      <c r="QWI987" s="80"/>
      <c r="QWJ987" s="80"/>
      <c r="QWK987" s="80"/>
      <c r="QWL987" s="80"/>
      <c r="QWM987" s="80"/>
      <c r="QWN987" s="80"/>
      <c r="QWO987" s="80"/>
      <c r="QWP987" s="80"/>
      <c r="QWQ987" s="80"/>
      <c r="QWR987" s="80"/>
      <c r="QWS987" s="80"/>
      <c r="QWT987" s="80"/>
      <c r="QWU987" s="80"/>
      <c r="QWV987" s="80"/>
      <c r="QWW987" s="80"/>
      <c r="QWX987" s="80"/>
      <c r="QWY987" s="80"/>
      <c r="QWZ987" s="80"/>
      <c r="QXA987" s="80"/>
      <c r="QXB987" s="80"/>
      <c r="QXC987" s="80"/>
      <c r="QXD987" s="80"/>
      <c r="QXE987" s="80"/>
      <c r="QXF987" s="80"/>
      <c r="QXG987" s="80"/>
      <c r="QXH987" s="80"/>
      <c r="QXI987" s="80"/>
      <c r="QXJ987" s="80"/>
      <c r="QXK987" s="80"/>
      <c r="QXL987" s="80"/>
      <c r="QXM987" s="80"/>
      <c r="QXN987" s="80"/>
      <c r="QXO987" s="80"/>
      <c r="QXP987" s="80"/>
      <c r="QXQ987" s="80"/>
      <c r="QXR987" s="80"/>
      <c r="QXS987" s="80"/>
      <c r="QXT987" s="80"/>
      <c r="QXU987" s="80"/>
      <c r="QXV987" s="80"/>
      <c r="QXW987" s="80"/>
      <c r="QXX987" s="80"/>
      <c r="QXY987" s="80"/>
      <c r="QXZ987" s="80"/>
      <c r="QYA987" s="80"/>
      <c r="QYB987" s="80"/>
      <c r="QYC987" s="80"/>
      <c r="QYD987" s="80"/>
      <c r="QYE987" s="80"/>
      <c r="QYF987" s="80"/>
      <c r="QYG987" s="80"/>
      <c r="QYH987" s="80"/>
      <c r="QYI987" s="80"/>
      <c r="QYJ987" s="80"/>
      <c r="QYK987" s="80"/>
      <c r="QYL987" s="80"/>
      <c r="QYM987" s="80"/>
      <c r="QYN987" s="80"/>
      <c r="QYO987" s="80"/>
      <c r="QYP987" s="80"/>
      <c r="QYQ987" s="80"/>
      <c r="QYR987" s="80"/>
      <c r="QYS987" s="80"/>
      <c r="QYT987" s="80"/>
      <c r="QYU987" s="80"/>
      <c r="QYV987" s="80"/>
      <c r="QYW987" s="80"/>
      <c r="QYX987" s="80"/>
      <c r="QYY987" s="80"/>
      <c r="QYZ987" s="80"/>
      <c r="QZA987" s="80"/>
      <c r="QZB987" s="80"/>
      <c r="QZC987" s="80"/>
      <c r="QZD987" s="80"/>
      <c r="QZE987" s="80"/>
      <c r="QZF987" s="80"/>
      <c r="QZG987" s="80"/>
      <c r="QZH987" s="80"/>
      <c r="QZI987" s="80"/>
      <c r="QZJ987" s="80"/>
      <c r="QZK987" s="80"/>
      <c r="QZL987" s="80"/>
      <c r="QZM987" s="80"/>
      <c r="QZN987" s="80"/>
      <c r="QZO987" s="80"/>
      <c r="QZP987" s="80"/>
      <c r="QZQ987" s="80"/>
      <c r="QZR987" s="80"/>
      <c r="QZS987" s="80"/>
      <c r="QZT987" s="80"/>
      <c r="QZU987" s="80"/>
      <c r="QZV987" s="80"/>
      <c r="QZW987" s="80"/>
      <c r="QZX987" s="80"/>
      <c r="QZY987" s="80"/>
      <c r="QZZ987" s="80"/>
      <c r="RAA987" s="80"/>
      <c r="RAB987" s="80"/>
      <c r="RAC987" s="80"/>
      <c r="RAD987" s="80"/>
      <c r="RAE987" s="80"/>
      <c r="RAF987" s="80"/>
      <c r="RAG987" s="80"/>
      <c r="RAH987" s="80"/>
      <c r="RAI987" s="80"/>
      <c r="RAJ987" s="80"/>
      <c r="RAK987" s="80"/>
      <c r="RAL987" s="80"/>
      <c r="RAM987" s="80"/>
      <c r="RAN987" s="80"/>
      <c r="RAO987" s="80"/>
      <c r="RAP987" s="80"/>
      <c r="RAQ987" s="80"/>
      <c r="RAR987" s="80"/>
      <c r="RAS987" s="80"/>
      <c r="RAT987" s="80"/>
      <c r="RAU987" s="80"/>
      <c r="RAV987" s="80"/>
      <c r="RAW987" s="80"/>
      <c r="RAX987" s="80"/>
      <c r="RAY987" s="80"/>
      <c r="RAZ987" s="80"/>
      <c r="RBA987" s="80"/>
      <c r="RBB987" s="80"/>
      <c r="RBC987" s="80"/>
      <c r="RBD987" s="80"/>
      <c r="RBE987" s="80"/>
      <c r="RBF987" s="80"/>
      <c r="RBG987" s="80"/>
      <c r="RBH987" s="80"/>
      <c r="RBI987" s="80"/>
      <c r="RBJ987" s="80"/>
      <c r="RBK987" s="80"/>
      <c r="RBL987" s="80"/>
      <c r="RBM987" s="80"/>
      <c r="RBN987" s="80"/>
      <c r="RBO987" s="80"/>
      <c r="RBP987" s="80"/>
      <c r="RBQ987" s="80"/>
      <c r="RBR987" s="80"/>
      <c r="RBS987" s="80"/>
      <c r="RBT987" s="80"/>
      <c r="RBU987" s="80"/>
      <c r="RBV987" s="80"/>
      <c r="RBW987" s="80"/>
      <c r="RBX987" s="80"/>
      <c r="RBY987" s="80"/>
      <c r="RBZ987" s="80"/>
      <c r="RCA987" s="80"/>
      <c r="RCB987" s="80"/>
      <c r="RCC987" s="80"/>
      <c r="RCD987" s="80"/>
      <c r="RCE987" s="80"/>
      <c r="RCF987" s="80"/>
      <c r="RCG987" s="80"/>
      <c r="RCH987" s="80"/>
      <c r="RCI987" s="80"/>
      <c r="RCJ987" s="80"/>
      <c r="RCK987" s="80"/>
      <c r="RCL987" s="80"/>
      <c r="RCM987" s="80"/>
      <c r="RCN987" s="80"/>
      <c r="RCO987" s="80"/>
      <c r="RCP987" s="80"/>
      <c r="RCQ987" s="80"/>
      <c r="RCR987" s="80"/>
      <c r="RCS987" s="80"/>
      <c r="RCT987" s="80"/>
      <c r="RCU987" s="80"/>
      <c r="RCV987" s="80"/>
      <c r="RCW987" s="80"/>
      <c r="RCX987" s="80"/>
      <c r="RCY987" s="80"/>
      <c r="RCZ987" s="80"/>
      <c r="RDA987" s="80"/>
      <c r="RDB987" s="80"/>
      <c r="RDC987" s="80"/>
      <c r="RDD987" s="80"/>
      <c r="RDE987" s="80"/>
      <c r="RDF987" s="80"/>
      <c r="RDG987" s="80"/>
      <c r="RDH987" s="80"/>
      <c r="RDI987" s="80"/>
      <c r="RDJ987" s="80"/>
      <c r="RDK987" s="80"/>
      <c r="RDL987" s="80"/>
      <c r="RDM987" s="80"/>
      <c r="RDN987" s="80"/>
      <c r="RDO987" s="80"/>
      <c r="RDP987" s="80"/>
      <c r="RDQ987" s="80"/>
      <c r="RDR987" s="80"/>
      <c r="RDS987" s="80"/>
      <c r="RDT987" s="80"/>
      <c r="RDU987" s="80"/>
      <c r="RDV987" s="80"/>
      <c r="RDW987" s="80"/>
      <c r="RDX987" s="80"/>
      <c r="RDY987" s="80"/>
      <c r="RDZ987" s="80"/>
      <c r="REA987" s="80"/>
      <c r="REB987" s="80"/>
      <c r="REC987" s="80"/>
      <c r="RED987" s="80"/>
      <c r="REE987" s="80"/>
      <c r="REF987" s="80"/>
      <c r="REG987" s="80"/>
      <c r="REH987" s="80"/>
      <c r="REI987" s="80"/>
      <c r="REJ987" s="80"/>
      <c r="REK987" s="80"/>
      <c r="REL987" s="80"/>
      <c r="REM987" s="80"/>
      <c r="REN987" s="80"/>
      <c r="REO987" s="80"/>
      <c r="REP987" s="80"/>
      <c r="REQ987" s="80"/>
      <c r="RER987" s="80"/>
      <c r="RES987" s="80"/>
      <c r="RET987" s="80"/>
      <c r="REU987" s="80"/>
      <c r="REV987" s="80"/>
      <c r="REW987" s="80"/>
      <c r="REX987" s="80"/>
      <c r="REY987" s="80"/>
      <c r="REZ987" s="80"/>
      <c r="RFA987" s="80"/>
      <c r="RFB987" s="80"/>
      <c r="RFC987" s="80"/>
      <c r="RFD987" s="80"/>
      <c r="RFE987" s="80"/>
      <c r="RFF987" s="80"/>
      <c r="RFG987" s="80"/>
      <c r="RFH987" s="80"/>
      <c r="RFI987" s="80"/>
      <c r="RFJ987" s="80"/>
      <c r="RFK987" s="80"/>
      <c r="RFL987" s="80"/>
      <c r="RFM987" s="80"/>
      <c r="RFN987" s="80"/>
      <c r="RFO987" s="80"/>
      <c r="RFP987" s="80"/>
      <c r="RFQ987" s="80"/>
      <c r="RFR987" s="80"/>
      <c r="RFS987" s="80"/>
      <c r="RFT987" s="80"/>
      <c r="RFU987" s="80"/>
      <c r="RFV987" s="80"/>
      <c r="RFW987" s="80"/>
      <c r="RFX987" s="80"/>
      <c r="RFY987" s="80"/>
      <c r="RFZ987" s="80"/>
      <c r="RGA987" s="80"/>
      <c r="RGB987" s="80"/>
      <c r="RGC987" s="80"/>
      <c r="RGD987" s="80"/>
      <c r="RGE987" s="80"/>
      <c r="RGF987" s="80"/>
      <c r="RGG987" s="80"/>
      <c r="RGH987" s="80"/>
      <c r="RGI987" s="80"/>
      <c r="RGJ987" s="80"/>
      <c r="RGK987" s="80"/>
      <c r="RGL987" s="80"/>
      <c r="RGM987" s="80"/>
      <c r="RGN987" s="80"/>
      <c r="RGO987" s="80"/>
      <c r="RGP987" s="80"/>
      <c r="RGQ987" s="80"/>
      <c r="RGR987" s="80"/>
      <c r="RGS987" s="80"/>
      <c r="RGT987" s="80"/>
      <c r="RGU987" s="80"/>
      <c r="RGV987" s="80"/>
      <c r="RGW987" s="80"/>
      <c r="RGX987" s="80"/>
      <c r="RGY987" s="80"/>
      <c r="RGZ987" s="80"/>
      <c r="RHA987" s="80"/>
      <c r="RHB987" s="80"/>
      <c r="RHC987" s="80"/>
      <c r="RHD987" s="80"/>
      <c r="RHE987" s="80"/>
      <c r="RHF987" s="80"/>
      <c r="RHG987" s="80"/>
      <c r="RHH987" s="80"/>
      <c r="RHI987" s="80"/>
      <c r="RHJ987" s="80"/>
      <c r="RHK987" s="80"/>
      <c r="RHL987" s="80"/>
      <c r="RHM987" s="80"/>
      <c r="RHN987" s="80"/>
      <c r="RHO987" s="80"/>
      <c r="RHP987" s="80"/>
      <c r="RHQ987" s="80"/>
      <c r="RHR987" s="80"/>
      <c r="RHS987" s="80"/>
      <c r="RHT987" s="80"/>
      <c r="RHU987" s="80"/>
      <c r="RHV987" s="80"/>
      <c r="RHW987" s="80"/>
      <c r="RHX987" s="80"/>
      <c r="RHY987" s="80"/>
      <c r="RHZ987" s="80"/>
      <c r="RIA987" s="80"/>
      <c r="RIB987" s="80"/>
      <c r="RIC987" s="80"/>
      <c r="RID987" s="80"/>
      <c r="RIE987" s="80"/>
      <c r="RIF987" s="80"/>
      <c r="RIG987" s="80"/>
      <c r="RIH987" s="80"/>
      <c r="RII987" s="80"/>
      <c r="RIJ987" s="80"/>
      <c r="RIK987" s="80"/>
      <c r="RIL987" s="80"/>
      <c r="RIM987" s="80"/>
      <c r="RIN987" s="80"/>
      <c r="RIO987" s="80"/>
      <c r="RIP987" s="80"/>
      <c r="RIQ987" s="80"/>
      <c r="RIR987" s="80"/>
      <c r="RIS987" s="80"/>
      <c r="RIT987" s="80"/>
      <c r="RIU987" s="80"/>
      <c r="RIV987" s="80"/>
      <c r="RIW987" s="80"/>
      <c r="RIX987" s="80"/>
      <c r="RIY987" s="80"/>
      <c r="RIZ987" s="80"/>
      <c r="RJA987" s="80"/>
      <c r="RJB987" s="80"/>
      <c r="RJC987" s="80"/>
      <c r="RJD987" s="80"/>
      <c r="RJE987" s="80"/>
      <c r="RJF987" s="80"/>
      <c r="RJG987" s="80"/>
      <c r="RJH987" s="80"/>
      <c r="RJI987" s="80"/>
      <c r="RJJ987" s="80"/>
      <c r="RJK987" s="80"/>
      <c r="RJL987" s="80"/>
      <c r="RJM987" s="80"/>
      <c r="RJN987" s="80"/>
      <c r="RJO987" s="80"/>
      <c r="RJP987" s="80"/>
      <c r="RJQ987" s="80"/>
      <c r="RJR987" s="80"/>
      <c r="RJS987" s="80"/>
      <c r="RJT987" s="80"/>
      <c r="RJU987" s="80"/>
      <c r="RJV987" s="80"/>
      <c r="RJW987" s="80"/>
      <c r="RJX987" s="80"/>
      <c r="RJY987" s="80"/>
      <c r="RJZ987" s="80"/>
      <c r="RKA987" s="80"/>
      <c r="RKB987" s="80"/>
      <c r="RKC987" s="80"/>
      <c r="RKD987" s="80"/>
      <c r="RKE987" s="80"/>
      <c r="RKF987" s="80"/>
      <c r="RKG987" s="80"/>
      <c r="RKH987" s="80"/>
      <c r="RKI987" s="80"/>
      <c r="RKJ987" s="80"/>
      <c r="RKK987" s="80"/>
      <c r="RKL987" s="80"/>
      <c r="RKM987" s="80"/>
      <c r="RKN987" s="80"/>
      <c r="RKO987" s="80"/>
      <c r="RKP987" s="80"/>
      <c r="RKQ987" s="80"/>
      <c r="RKR987" s="80"/>
      <c r="RKS987" s="80"/>
      <c r="RKT987" s="80"/>
      <c r="RKU987" s="80"/>
      <c r="RKV987" s="80"/>
      <c r="RKW987" s="80"/>
      <c r="RKX987" s="80"/>
      <c r="RKY987" s="80"/>
      <c r="RKZ987" s="80"/>
      <c r="RLA987" s="80"/>
      <c r="RLB987" s="80"/>
      <c r="RLC987" s="80"/>
      <c r="RLD987" s="80"/>
      <c r="RLE987" s="80"/>
      <c r="RLF987" s="80"/>
      <c r="RLG987" s="80"/>
      <c r="RLH987" s="80"/>
      <c r="RLI987" s="80"/>
      <c r="RLJ987" s="80"/>
      <c r="RLK987" s="80"/>
      <c r="RLL987" s="80"/>
      <c r="RLM987" s="80"/>
      <c r="RLN987" s="80"/>
      <c r="RLO987" s="80"/>
      <c r="RLP987" s="80"/>
      <c r="RLQ987" s="80"/>
      <c r="RLR987" s="80"/>
      <c r="RLS987" s="80"/>
      <c r="RLT987" s="80"/>
      <c r="RLU987" s="80"/>
      <c r="RLV987" s="80"/>
      <c r="RLW987" s="80"/>
      <c r="RLX987" s="80"/>
      <c r="RLY987" s="80"/>
      <c r="RLZ987" s="80"/>
      <c r="RMA987" s="80"/>
      <c r="RMB987" s="80"/>
      <c r="RMC987" s="80"/>
      <c r="RMD987" s="80"/>
      <c r="RME987" s="80"/>
      <c r="RMF987" s="80"/>
      <c r="RMG987" s="80"/>
      <c r="RMH987" s="80"/>
      <c r="RMI987" s="80"/>
      <c r="RMJ987" s="80"/>
      <c r="RMK987" s="80"/>
      <c r="RML987" s="80"/>
      <c r="RMM987" s="80"/>
      <c r="RMN987" s="80"/>
      <c r="RMO987" s="80"/>
      <c r="RMP987" s="80"/>
      <c r="RMQ987" s="80"/>
      <c r="RMR987" s="80"/>
      <c r="RMS987" s="80"/>
      <c r="RMT987" s="80"/>
      <c r="RMU987" s="80"/>
      <c r="RMV987" s="80"/>
      <c r="RMW987" s="80"/>
      <c r="RMX987" s="80"/>
      <c r="RMY987" s="80"/>
      <c r="RMZ987" s="80"/>
      <c r="RNA987" s="80"/>
      <c r="RNB987" s="80"/>
      <c r="RNC987" s="80"/>
      <c r="RND987" s="80"/>
      <c r="RNE987" s="80"/>
      <c r="RNF987" s="80"/>
      <c r="RNG987" s="80"/>
      <c r="RNH987" s="80"/>
      <c r="RNI987" s="80"/>
      <c r="RNJ987" s="80"/>
      <c r="RNK987" s="80"/>
      <c r="RNL987" s="80"/>
      <c r="RNM987" s="80"/>
      <c r="RNN987" s="80"/>
      <c r="RNO987" s="80"/>
      <c r="RNP987" s="80"/>
      <c r="RNQ987" s="80"/>
      <c r="RNR987" s="80"/>
      <c r="RNS987" s="80"/>
      <c r="RNT987" s="80"/>
      <c r="RNU987" s="80"/>
      <c r="RNV987" s="80"/>
      <c r="RNW987" s="80"/>
      <c r="RNX987" s="80"/>
      <c r="RNY987" s="80"/>
      <c r="RNZ987" s="80"/>
      <c r="ROA987" s="80"/>
      <c r="ROB987" s="80"/>
      <c r="ROC987" s="80"/>
      <c r="ROD987" s="80"/>
      <c r="ROE987" s="80"/>
      <c r="ROF987" s="80"/>
      <c r="ROG987" s="80"/>
      <c r="ROH987" s="80"/>
      <c r="ROI987" s="80"/>
      <c r="ROJ987" s="80"/>
      <c r="ROK987" s="80"/>
      <c r="ROL987" s="80"/>
      <c r="ROM987" s="80"/>
      <c r="RON987" s="80"/>
      <c r="ROO987" s="80"/>
      <c r="ROP987" s="80"/>
      <c r="ROQ987" s="80"/>
      <c r="ROR987" s="80"/>
      <c r="ROS987" s="80"/>
      <c r="ROT987" s="80"/>
      <c r="ROU987" s="80"/>
      <c r="ROV987" s="80"/>
      <c r="ROW987" s="80"/>
      <c r="ROX987" s="80"/>
      <c r="ROY987" s="80"/>
      <c r="ROZ987" s="80"/>
      <c r="RPA987" s="80"/>
      <c r="RPB987" s="80"/>
      <c r="RPC987" s="80"/>
      <c r="RPD987" s="80"/>
      <c r="RPE987" s="80"/>
      <c r="RPF987" s="80"/>
      <c r="RPG987" s="80"/>
      <c r="RPH987" s="80"/>
      <c r="RPI987" s="80"/>
      <c r="RPJ987" s="80"/>
      <c r="RPK987" s="80"/>
      <c r="RPL987" s="80"/>
      <c r="RPM987" s="80"/>
      <c r="RPN987" s="80"/>
      <c r="RPO987" s="80"/>
      <c r="RPP987" s="80"/>
      <c r="RPQ987" s="80"/>
      <c r="RPR987" s="80"/>
      <c r="RPS987" s="80"/>
      <c r="RPT987" s="80"/>
      <c r="RPU987" s="80"/>
      <c r="RPV987" s="80"/>
      <c r="RPW987" s="80"/>
      <c r="RPX987" s="80"/>
      <c r="RPY987" s="80"/>
      <c r="RPZ987" s="80"/>
      <c r="RQA987" s="80"/>
      <c r="RQB987" s="80"/>
      <c r="RQC987" s="80"/>
      <c r="RQD987" s="80"/>
      <c r="RQE987" s="80"/>
      <c r="RQF987" s="80"/>
      <c r="RQG987" s="80"/>
      <c r="RQH987" s="80"/>
      <c r="RQI987" s="80"/>
      <c r="RQJ987" s="80"/>
      <c r="RQK987" s="80"/>
      <c r="RQL987" s="80"/>
      <c r="RQM987" s="80"/>
      <c r="RQN987" s="80"/>
      <c r="RQO987" s="80"/>
      <c r="RQP987" s="80"/>
      <c r="RQQ987" s="80"/>
      <c r="RQR987" s="80"/>
      <c r="RQS987" s="80"/>
      <c r="RQT987" s="80"/>
      <c r="RQU987" s="80"/>
      <c r="RQV987" s="80"/>
      <c r="RQW987" s="80"/>
      <c r="RQX987" s="80"/>
      <c r="RQY987" s="80"/>
      <c r="RQZ987" s="80"/>
      <c r="RRA987" s="80"/>
      <c r="RRB987" s="80"/>
      <c r="RRC987" s="80"/>
      <c r="RRD987" s="80"/>
      <c r="RRE987" s="80"/>
      <c r="RRF987" s="80"/>
      <c r="RRG987" s="80"/>
      <c r="RRH987" s="80"/>
      <c r="RRI987" s="80"/>
      <c r="RRJ987" s="80"/>
      <c r="RRK987" s="80"/>
      <c r="RRL987" s="80"/>
      <c r="RRM987" s="80"/>
      <c r="RRN987" s="80"/>
      <c r="RRO987" s="80"/>
      <c r="RRP987" s="80"/>
      <c r="RRQ987" s="80"/>
      <c r="RRR987" s="80"/>
      <c r="RRS987" s="80"/>
      <c r="RRT987" s="80"/>
      <c r="RRU987" s="80"/>
      <c r="RRV987" s="80"/>
      <c r="RRW987" s="80"/>
      <c r="RRX987" s="80"/>
      <c r="RRY987" s="80"/>
      <c r="RRZ987" s="80"/>
      <c r="RSA987" s="80"/>
      <c r="RSB987" s="80"/>
      <c r="RSC987" s="80"/>
      <c r="RSD987" s="80"/>
      <c r="RSE987" s="80"/>
      <c r="RSF987" s="80"/>
      <c r="RSG987" s="80"/>
      <c r="RSH987" s="80"/>
      <c r="RSI987" s="80"/>
      <c r="RSJ987" s="80"/>
      <c r="RSK987" s="80"/>
      <c r="RSL987" s="80"/>
      <c r="RSM987" s="80"/>
      <c r="RSN987" s="80"/>
      <c r="RSO987" s="80"/>
      <c r="RSP987" s="80"/>
      <c r="RSQ987" s="80"/>
      <c r="RSR987" s="80"/>
      <c r="RSS987" s="80"/>
      <c r="RST987" s="80"/>
      <c r="RSU987" s="80"/>
      <c r="RSV987" s="80"/>
      <c r="RSW987" s="80"/>
      <c r="RSX987" s="80"/>
      <c r="RSY987" s="80"/>
      <c r="RSZ987" s="80"/>
      <c r="RTA987" s="80"/>
      <c r="RTB987" s="80"/>
      <c r="RTC987" s="80"/>
      <c r="RTD987" s="80"/>
      <c r="RTE987" s="80"/>
      <c r="RTF987" s="80"/>
      <c r="RTG987" s="80"/>
      <c r="RTH987" s="80"/>
      <c r="RTI987" s="80"/>
      <c r="RTJ987" s="80"/>
      <c r="RTK987" s="80"/>
      <c r="RTL987" s="80"/>
      <c r="RTM987" s="80"/>
      <c r="RTN987" s="80"/>
      <c r="RTO987" s="80"/>
      <c r="RTP987" s="80"/>
      <c r="RTQ987" s="80"/>
      <c r="RTR987" s="80"/>
      <c r="RTS987" s="80"/>
      <c r="RTT987" s="80"/>
      <c r="RTU987" s="80"/>
      <c r="RTV987" s="80"/>
      <c r="RTW987" s="80"/>
      <c r="RTX987" s="80"/>
      <c r="RTY987" s="80"/>
      <c r="RTZ987" s="80"/>
      <c r="RUA987" s="80"/>
      <c r="RUB987" s="80"/>
      <c r="RUC987" s="80"/>
      <c r="RUD987" s="80"/>
      <c r="RUE987" s="80"/>
      <c r="RUF987" s="80"/>
      <c r="RUG987" s="80"/>
      <c r="RUH987" s="80"/>
      <c r="RUI987" s="80"/>
      <c r="RUJ987" s="80"/>
      <c r="RUK987" s="80"/>
      <c r="RUL987" s="80"/>
      <c r="RUM987" s="80"/>
      <c r="RUN987" s="80"/>
      <c r="RUO987" s="80"/>
      <c r="RUP987" s="80"/>
      <c r="RUQ987" s="80"/>
      <c r="RUR987" s="80"/>
      <c r="RUS987" s="80"/>
      <c r="RUT987" s="80"/>
      <c r="RUU987" s="80"/>
      <c r="RUV987" s="80"/>
      <c r="RUW987" s="80"/>
      <c r="RUX987" s="80"/>
      <c r="RUY987" s="80"/>
      <c r="RUZ987" s="80"/>
      <c r="RVA987" s="80"/>
      <c r="RVB987" s="80"/>
      <c r="RVC987" s="80"/>
      <c r="RVD987" s="80"/>
      <c r="RVE987" s="80"/>
      <c r="RVF987" s="80"/>
      <c r="RVG987" s="80"/>
      <c r="RVH987" s="80"/>
      <c r="RVI987" s="80"/>
      <c r="RVJ987" s="80"/>
      <c r="RVK987" s="80"/>
      <c r="RVL987" s="80"/>
      <c r="RVM987" s="80"/>
      <c r="RVN987" s="80"/>
      <c r="RVO987" s="80"/>
      <c r="RVP987" s="80"/>
      <c r="RVQ987" s="80"/>
      <c r="RVR987" s="80"/>
      <c r="RVS987" s="80"/>
      <c r="RVT987" s="80"/>
      <c r="RVU987" s="80"/>
      <c r="RVV987" s="80"/>
      <c r="RVW987" s="80"/>
      <c r="RVX987" s="80"/>
      <c r="RVY987" s="80"/>
      <c r="RVZ987" s="80"/>
      <c r="RWA987" s="80"/>
      <c r="RWB987" s="80"/>
      <c r="RWC987" s="80"/>
      <c r="RWD987" s="80"/>
      <c r="RWE987" s="80"/>
      <c r="RWF987" s="80"/>
      <c r="RWG987" s="80"/>
      <c r="RWH987" s="80"/>
      <c r="RWI987" s="80"/>
      <c r="RWJ987" s="80"/>
      <c r="RWK987" s="80"/>
      <c r="RWL987" s="80"/>
      <c r="RWM987" s="80"/>
      <c r="RWN987" s="80"/>
      <c r="RWO987" s="80"/>
      <c r="RWP987" s="80"/>
      <c r="RWQ987" s="80"/>
      <c r="RWR987" s="80"/>
      <c r="RWS987" s="80"/>
      <c r="RWT987" s="80"/>
      <c r="RWU987" s="80"/>
      <c r="RWV987" s="80"/>
      <c r="RWW987" s="80"/>
      <c r="RWX987" s="80"/>
      <c r="RWY987" s="80"/>
      <c r="RWZ987" s="80"/>
      <c r="RXA987" s="80"/>
      <c r="RXB987" s="80"/>
      <c r="RXC987" s="80"/>
      <c r="RXD987" s="80"/>
      <c r="RXE987" s="80"/>
      <c r="RXF987" s="80"/>
      <c r="RXG987" s="80"/>
      <c r="RXH987" s="80"/>
      <c r="RXI987" s="80"/>
      <c r="RXJ987" s="80"/>
      <c r="RXK987" s="80"/>
      <c r="RXL987" s="80"/>
      <c r="RXM987" s="80"/>
      <c r="RXN987" s="80"/>
      <c r="RXO987" s="80"/>
      <c r="RXP987" s="80"/>
      <c r="RXQ987" s="80"/>
      <c r="RXR987" s="80"/>
      <c r="RXS987" s="80"/>
      <c r="RXT987" s="80"/>
      <c r="RXU987" s="80"/>
      <c r="RXV987" s="80"/>
      <c r="RXW987" s="80"/>
      <c r="RXX987" s="80"/>
      <c r="RXY987" s="80"/>
      <c r="RXZ987" s="80"/>
      <c r="RYA987" s="80"/>
      <c r="RYB987" s="80"/>
      <c r="RYC987" s="80"/>
      <c r="RYD987" s="80"/>
      <c r="RYE987" s="80"/>
      <c r="RYF987" s="80"/>
      <c r="RYG987" s="80"/>
      <c r="RYH987" s="80"/>
      <c r="RYI987" s="80"/>
      <c r="RYJ987" s="80"/>
      <c r="RYK987" s="80"/>
      <c r="RYL987" s="80"/>
      <c r="RYM987" s="80"/>
      <c r="RYN987" s="80"/>
      <c r="RYO987" s="80"/>
      <c r="RYP987" s="80"/>
      <c r="RYQ987" s="80"/>
      <c r="RYR987" s="80"/>
      <c r="RYS987" s="80"/>
      <c r="RYT987" s="80"/>
      <c r="RYU987" s="80"/>
      <c r="RYV987" s="80"/>
      <c r="RYW987" s="80"/>
      <c r="RYX987" s="80"/>
      <c r="RYY987" s="80"/>
      <c r="RYZ987" s="80"/>
      <c r="RZA987" s="80"/>
      <c r="RZB987" s="80"/>
      <c r="RZC987" s="80"/>
      <c r="RZD987" s="80"/>
      <c r="RZE987" s="80"/>
      <c r="RZF987" s="80"/>
      <c r="RZG987" s="80"/>
      <c r="RZH987" s="80"/>
      <c r="RZI987" s="80"/>
      <c r="RZJ987" s="80"/>
      <c r="RZK987" s="80"/>
      <c r="RZL987" s="80"/>
      <c r="RZM987" s="80"/>
      <c r="RZN987" s="80"/>
      <c r="RZO987" s="80"/>
      <c r="RZP987" s="80"/>
      <c r="RZQ987" s="80"/>
      <c r="RZR987" s="80"/>
      <c r="RZS987" s="80"/>
      <c r="RZT987" s="80"/>
      <c r="RZU987" s="80"/>
      <c r="RZV987" s="80"/>
      <c r="RZW987" s="80"/>
      <c r="RZX987" s="80"/>
      <c r="RZY987" s="80"/>
      <c r="RZZ987" s="80"/>
      <c r="SAA987" s="80"/>
      <c r="SAB987" s="80"/>
      <c r="SAC987" s="80"/>
      <c r="SAD987" s="80"/>
      <c r="SAE987" s="80"/>
      <c r="SAF987" s="80"/>
      <c r="SAG987" s="80"/>
      <c r="SAH987" s="80"/>
      <c r="SAI987" s="80"/>
      <c r="SAJ987" s="80"/>
      <c r="SAK987" s="80"/>
      <c r="SAL987" s="80"/>
      <c r="SAM987" s="80"/>
      <c r="SAN987" s="80"/>
      <c r="SAO987" s="80"/>
      <c r="SAP987" s="80"/>
      <c r="SAQ987" s="80"/>
      <c r="SAR987" s="80"/>
      <c r="SAS987" s="80"/>
      <c r="SAT987" s="80"/>
      <c r="SAU987" s="80"/>
      <c r="SAV987" s="80"/>
      <c r="SAW987" s="80"/>
      <c r="SAX987" s="80"/>
      <c r="SAY987" s="80"/>
      <c r="SAZ987" s="80"/>
      <c r="SBA987" s="80"/>
      <c r="SBB987" s="80"/>
      <c r="SBC987" s="80"/>
      <c r="SBD987" s="80"/>
      <c r="SBE987" s="80"/>
      <c r="SBF987" s="80"/>
      <c r="SBG987" s="80"/>
      <c r="SBH987" s="80"/>
      <c r="SBI987" s="80"/>
      <c r="SBJ987" s="80"/>
      <c r="SBK987" s="80"/>
      <c r="SBL987" s="80"/>
      <c r="SBM987" s="80"/>
      <c r="SBN987" s="80"/>
      <c r="SBO987" s="80"/>
      <c r="SBP987" s="80"/>
      <c r="SBQ987" s="80"/>
      <c r="SBR987" s="80"/>
      <c r="SBS987" s="80"/>
      <c r="SBT987" s="80"/>
      <c r="SBU987" s="80"/>
      <c r="SBV987" s="80"/>
      <c r="SBW987" s="80"/>
      <c r="SBX987" s="80"/>
      <c r="SBY987" s="80"/>
      <c r="SBZ987" s="80"/>
      <c r="SCA987" s="80"/>
      <c r="SCB987" s="80"/>
      <c r="SCC987" s="80"/>
      <c r="SCD987" s="80"/>
      <c r="SCE987" s="80"/>
      <c r="SCF987" s="80"/>
      <c r="SCG987" s="80"/>
      <c r="SCH987" s="80"/>
      <c r="SCI987" s="80"/>
      <c r="SCJ987" s="80"/>
      <c r="SCK987" s="80"/>
      <c r="SCL987" s="80"/>
      <c r="SCM987" s="80"/>
      <c r="SCN987" s="80"/>
      <c r="SCO987" s="80"/>
      <c r="SCP987" s="80"/>
      <c r="SCQ987" s="80"/>
      <c r="SCR987" s="80"/>
      <c r="SCS987" s="80"/>
      <c r="SCT987" s="80"/>
      <c r="SCU987" s="80"/>
      <c r="SCV987" s="80"/>
      <c r="SCW987" s="80"/>
      <c r="SCX987" s="80"/>
      <c r="SCY987" s="80"/>
      <c r="SCZ987" s="80"/>
      <c r="SDA987" s="80"/>
      <c r="SDB987" s="80"/>
      <c r="SDC987" s="80"/>
      <c r="SDD987" s="80"/>
      <c r="SDE987" s="80"/>
      <c r="SDF987" s="80"/>
      <c r="SDG987" s="80"/>
      <c r="SDH987" s="80"/>
      <c r="SDI987" s="80"/>
      <c r="SDJ987" s="80"/>
      <c r="SDK987" s="80"/>
      <c r="SDL987" s="80"/>
      <c r="SDM987" s="80"/>
      <c r="SDN987" s="80"/>
      <c r="SDO987" s="80"/>
      <c r="SDP987" s="80"/>
      <c r="SDQ987" s="80"/>
      <c r="SDR987" s="80"/>
      <c r="SDS987" s="80"/>
      <c r="SDT987" s="80"/>
      <c r="SDU987" s="80"/>
      <c r="SDV987" s="80"/>
      <c r="SDW987" s="80"/>
      <c r="SDX987" s="80"/>
      <c r="SDY987" s="80"/>
      <c r="SDZ987" s="80"/>
      <c r="SEA987" s="80"/>
      <c r="SEB987" s="80"/>
      <c r="SEC987" s="80"/>
      <c r="SED987" s="80"/>
      <c r="SEE987" s="80"/>
      <c r="SEF987" s="80"/>
      <c r="SEG987" s="80"/>
      <c r="SEH987" s="80"/>
      <c r="SEI987" s="80"/>
      <c r="SEJ987" s="80"/>
      <c r="SEK987" s="80"/>
      <c r="SEL987" s="80"/>
      <c r="SEM987" s="80"/>
      <c r="SEN987" s="80"/>
      <c r="SEO987" s="80"/>
      <c r="SEP987" s="80"/>
      <c r="SEQ987" s="80"/>
      <c r="SER987" s="80"/>
      <c r="SES987" s="80"/>
      <c r="SET987" s="80"/>
      <c r="SEU987" s="80"/>
      <c r="SEV987" s="80"/>
      <c r="SEW987" s="80"/>
      <c r="SEX987" s="80"/>
      <c r="SEY987" s="80"/>
      <c r="SEZ987" s="80"/>
      <c r="SFA987" s="80"/>
      <c r="SFB987" s="80"/>
      <c r="SFC987" s="80"/>
      <c r="SFD987" s="80"/>
      <c r="SFE987" s="80"/>
      <c r="SFF987" s="80"/>
      <c r="SFG987" s="80"/>
      <c r="SFH987" s="80"/>
      <c r="SFI987" s="80"/>
      <c r="SFJ987" s="80"/>
      <c r="SFK987" s="80"/>
      <c r="SFL987" s="80"/>
      <c r="SFM987" s="80"/>
      <c r="SFN987" s="80"/>
      <c r="SFO987" s="80"/>
      <c r="SFP987" s="80"/>
      <c r="SFQ987" s="80"/>
      <c r="SFR987" s="80"/>
      <c r="SFS987" s="80"/>
      <c r="SFT987" s="80"/>
      <c r="SFU987" s="80"/>
      <c r="SFV987" s="80"/>
      <c r="SFW987" s="80"/>
      <c r="SFX987" s="80"/>
      <c r="SFY987" s="80"/>
      <c r="SFZ987" s="80"/>
      <c r="SGA987" s="80"/>
      <c r="SGB987" s="80"/>
      <c r="SGC987" s="80"/>
      <c r="SGD987" s="80"/>
      <c r="SGE987" s="80"/>
      <c r="SGF987" s="80"/>
      <c r="SGG987" s="80"/>
      <c r="SGH987" s="80"/>
      <c r="SGI987" s="80"/>
      <c r="SGJ987" s="80"/>
      <c r="SGK987" s="80"/>
      <c r="SGL987" s="80"/>
      <c r="SGM987" s="80"/>
      <c r="SGN987" s="80"/>
      <c r="SGO987" s="80"/>
      <c r="SGP987" s="80"/>
      <c r="SGQ987" s="80"/>
      <c r="SGR987" s="80"/>
      <c r="SGS987" s="80"/>
      <c r="SGT987" s="80"/>
      <c r="SGU987" s="80"/>
      <c r="SGV987" s="80"/>
      <c r="SGW987" s="80"/>
      <c r="SGX987" s="80"/>
      <c r="SGY987" s="80"/>
      <c r="SGZ987" s="80"/>
      <c r="SHA987" s="80"/>
      <c r="SHB987" s="80"/>
      <c r="SHC987" s="80"/>
      <c r="SHD987" s="80"/>
      <c r="SHE987" s="80"/>
      <c r="SHF987" s="80"/>
      <c r="SHG987" s="80"/>
      <c r="SHH987" s="80"/>
      <c r="SHI987" s="80"/>
      <c r="SHJ987" s="80"/>
      <c r="SHK987" s="80"/>
      <c r="SHL987" s="80"/>
      <c r="SHM987" s="80"/>
      <c r="SHN987" s="80"/>
      <c r="SHO987" s="80"/>
      <c r="SHP987" s="80"/>
      <c r="SHQ987" s="80"/>
      <c r="SHR987" s="80"/>
      <c r="SHS987" s="80"/>
      <c r="SHT987" s="80"/>
      <c r="SHU987" s="80"/>
      <c r="SHV987" s="80"/>
      <c r="SHW987" s="80"/>
      <c r="SHX987" s="80"/>
      <c r="SHY987" s="80"/>
      <c r="SHZ987" s="80"/>
      <c r="SIA987" s="80"/>
      <c r="SIB987" s="80"/>
      <c r="SIC987" s="80"/>
      <c r="SID987" s="80"/>
      <c r="SIE987" s="80"/>
      <c r="SIF987" s="80"/>
      <c r="SIG987" s="80"/>
      <c r="SIH987" s="80"/>
      <c r="SII987" s="80"/>
      <c r="SIJ987" s="80"/>
      <c r="SIK987" s="80"/>
      <c r="SIL987" s="80"/>
      <c r="SIM987" s="80"/>
      <c r="SIN987" s="80"/>
      <c r="SIO987" s="80"/>
      <c r="SIP987" s="80"/>
      <c r="SIQ987" s="80"/>
      <c r="SIR987" s="80"/>
      <c r="SIS987" s="80"/>
      <c r="SIT987" s="80"/>
      <c r="SIU987" s="80"/>
      <c r="SIV987" s="80"/>
      <c r="SIW987" s="80"/>
      <c r="SIX987" s="80"/>
      <c r="SIY987" s="80"/>
      <c r="SIZ987" s="80"/>
      <c r="SJA987" s="80"/>
      <c r="SJB987" s="80"/>
      <c r="SJC987" s="80"/>
      <c r="SJD987" s="80"/>
      <c r="SJE987" s="80"/>
      <c r="SJF987" s="80"/>
      <c r="SJG987" s="80"/>
      <c r="SJH987" s="80"/>
      <c r="SJI987" s="80"/>
      <c r="SJJ987" s="80"/>
      <c r="SJK987" s="80"/>
      <c r="SJL987" s="80"/>
      <c r="SJM987" s="80"/>
      <c r="SJN987" s="80"/>
      <c r="SJO987" s="80"/>
      <c r="SJP987" s="80"/>
      <c r="SJQ987" s="80"/>
      <c r="SJR987" s="80"/>
      <c r="SJS987" s="80"/>
      <c r="SJT987" s="80"/>
      <c r="SJU987" s="80"/>
      <c r="SJV987" s="80"/>
      <c r="SJW987" s="80"/>
      <c r="SJX987" s="80"/>
      <c r="SJY987" s="80"/>
      <c r="SJZ987" s="80"/>
      <c r="SKA987" s="80"/>
      <c r="SKB987" s="80"/>
      <c r="SKC987" s="80"/>
      <c r="SKD987" s="80"/>
      <c r="SKE987" s="80"/>
      <c r="SKF987" s="80"/>
      <c r="SKG987" s="80"/>
      <c r="SKH987" s="80"/>
      <c r="SKI987" s="80"/>
      <c r="SKJ987" s="80"/>
      <c r="SKK987" s="80"/>
      <c r="SKL987" s="80"/>
      <c r="SKM987" s="80"/>
      <c r="SKN987" s="80"/>
      <c r="SKO987" s="80"/>
      <c r="SKP987" s="80"/>
      <c r="SKQ987" s="80"/>
      <c r="SKR987" s="80"/>
      <c r="SKS987" s="80"/>
      <c r="SKT987" s="80"/>
      <c r="SKU987" s="80"/>
      <c r="SKV987" s="80"/>
      <c r="SKW987" s="80"/>
      <c r="SKX987" s="80"/>
      <c r="SKY987" s="80"/>
      <c r="SKZ987" s="80"/>
      <c r="SLA987" s="80"/>
      <c r="SLB987" s="80"/>
      <c r="SLC987" s="80"/>
      <c r="SLD987" s="80"/>
      <c r="SLE987" s="80"/>
      <c r="SLF987" s="80"/>
      <c r="SLG987" s="80"/>
      <c r="SLH987" s="80"/>
      <c r="SLI987" s="80"/>
      <c r="SLJ987" s="80"/>
      <c r="SLK987" s="80"/>
      <c r="SLL987" s="80"/>
      <c r="SLM987" s="80"/>
      <c r="SLN987" s="80"/>
      <c r="SLO987" s="80"/>
      <c r="SLP987" s="80"/>
      <c r="SLQ987" s="80"/>
      <c r="SLR987" s="80"/>
      <c r="SLS987" s="80"/>
      <c r="SLT987" s="80"/>
      <c r="SLU987" s="80"/>
      <c r="SLV987" s="80"/>
      <c r="SLW987" s="80"/>
      <c r="SLX987" s="80"/>
      <c r="SLY987" s="80"/>
      <c r="SLZ987" s="80"/>
      <c r="SMA987" s="80"/>
      <c r="SMB987" s="80"/>
      <c r="SMC987" s="80"/>
      <c r="SMD987" s="80"/>
      <c r="SME987" s="80"/>
      <c r="SMF987" s="80"/>
      <c r="SMG987" s="80"/>
      <c r="SMH987" s="80"/>
      <c r="SMI987" s="80"/>
      <c r="SMJ987" s="80"/>
      <c r="SMK987" s="80"/>
      <c r="SML987" s="80"/>
      <c r="SMM987" s="80"/>
      <c r="SMN987" s="80"/>
      <c r="SMO987" s="80"/>
      <c r="SMP987" s="80"/>
      <c r="SMQ987" s="80"/>
      <c r="SMR987" s="80"/>
      <c r="SMS987" s="80"/>
      <c r="SMT987" s="80"/>
      <c r="SMU987" s="80"/>
      <c r="SMV987" s="80"/>
      <c r="SMW987" s="80"/>
      <c r="SMX987" s="80"/>
      <c r="SMY987" s="80"/>
      <c r="SMZ987" s="80"/>
      <c r="SNA987" s="80"/>
      <c r="SNB987" s="80"/>
      <c r="SNC987" s="80"/>
      <c r="SND987" s="80"/>
      <c r="SNE987" s="80"/>
      <c r="SNF987" s="80"/>
      <c r="SNG987" s="80"/>
      <c r="SNH987" s="80"/>
      <c r="SNI987" s="80"/>
      <c r="SNJ987" s="80"/>
      <c r="SNK987" s="80"/>
      <c r="SNL987" s="80"/>
      <c r="SNM987" s="80"/>
      <c r="SNN987" s="80"/>
      <c r="SNO987" s="80"/>
      <c r="SNP987" s="80"/>
      <c r="SNQ987" s="80"/>
      <c r="SNR987" s="80"/>
      <c r="SNS987" s="80"/>
      <c r="SNT987" s="80"/>
      <c r="SNU987" s="80"/>
      <c r="SNV987" s="80"/>
      <c r="SNW987" s="80"/>
      <c r="SNX987" s="80"/>
      <c r="SNY987" s="80"/>
      <c r="SNZ987" s="80"/>
      <c r="SOA987" s="80"/>
      <c r="SOB987" s="80"/>
      <c r="SOC987" s="80"/>
      <c r="SOD987" s="80"/>
      <c r="SOE987" s="80"/>
      <c r="SOF987" s="80"/>
      <c r="SOG987" s="80"/>
      <c r="SOH987" s="80"/>
      <c r="SOI987" s="80"/>
      <c r="SOJ987" s="80"/>
      <c r="SOK987" s="80"/>
      <c r="SOL987" s="80"/>
      <c r="SOM987" s="80"/>
      <c r="SON987" s="80"/>
      <c r="SOO987" s="80"/>
      <c r="SOP987" s="80"/>
      <c r="SOQ987" s="80"/>
      <c r="SOR987" s="80"/>
      <c r="SOS987" s="80"/>
      <c r="SOT987" s="80"/>
      <c r="SOU987" s="80"/>
      <c r="SOV987" s="80"/>
      <c r="SOW987" s="80"/>
      <c r="SOX987" s="80"/>
      <c r="SOY987" s="80"/>
      <c r="SOZ987" s="80"/>
      <c r="SPA987" s="80"/>
      <c r="SPB987" s="80"/>
      <c r="SPC987" s="80"/>
      <c r="SPD987" s="80"/>
      <c r="SPE987" s="80"/>
      <c r="SPF987" s="80"/>
      <c r="SPG987" s="80"/>
      <c r="SPH987" s="80"/>
      <c r="SPI987" s="80"/>
      <c r="SPJ987" s="80"/>
      <c r="SPK987" s="80"/>
      <c r="SPL987" s="80"/>
      <c r="SPM987" s="80"/>
      <c r="SPN987" s="80"/>
      <c r="SPO987" s="80"/>
      <c r="SPP987" s="80"/>
      <c r="SPQ987" s="80"/>
      <c r="SPR987" s="80"/>
      <c r="SPS987" s="80"/>
      <c r="SPT987" s="80"/>
      <c r="SPU987" s="80"/>
      <c r="SPV987" s="80"/>
      <c r="SPW987" s="80"/>
      <c r="SPX987" s="80"/>
      <c r="SPY987" s="80"/>
      <c r="SPZ987" s="80"/>
      <c r="SQA987" s="80"/>
      <c r="SQB987" s="80"/>
      <c r="SQC987" s="80"/>
      <c r="SQD987" s="80"/>
      <c r="SQE987" s="80"/>
      <c r="SQF987" s="80"/>
      <c r="SQG987" s="80"/>
      <c r="SQH987" s="80"/>
      <c r="SQI987" s="80"/>
      <c r="SQJ987" s="80"/>
      <c r="SQK987" s="80"/>
      <c r="SQL987" s="80"/>
      <c r="SQM987" s="80"/>
      <c r="SQN987" s="80"/>
      <c r="SQO987" s="80"/>
      <c r="SQP987" s="80"/>
      <c r="SQQ987" s="80"/>
      <c r="SQR987" s="80"/>
      <c r="SQS987" s="80"/>
      <c r="SQT987" s="80"/>
      <c r="SQU987" s="80"/>
      <c r="SQV987" s="80"/>
      <c r="SQW987" s="80"/>
      <c r="SQX987" s="80"/>
      <c r="SQY987" s="80"/>
      <c r="SQZ987" s="80"/>
      <c r="SRA987" s="80"/>
      <c r="SRB987" s="80"/>
      <c r="SRC987" s="80"/>
      <c r="SRD987" s="80"/>
      <c r="SRE987" s="80"/>
      <c r="SRF987" s="80"/>
      <c r="SRG987" s="80"/>
      <c r="SRH987" s="80"/>
      <c r="SRI987" s="80"/>
      <c r="SRJ987" s="80"/>
      <c r="SRK987" s="80"/>
      <c r="SRL987" s="80"/>
      <c r="SRM987" s="80"/>
      <c r="SRN987" s="80"/>
      <c r="SRO987" s="80"/>
      <c r="SRP987" s="80"/>
      <c r="SRQ987" s="80"/>
      <c r="SRR987" s="80"/>
      <c r="SRS987" s="80"/>
      <c r="SRT987" s="80"/>
      <c r="SRU987" s="80"/>
      <c r="SRV987" s="80"/>
      <c r="SRW987" s="80"/>
      <c r="SRX987" s="80"/>
      <c r="SRY987" s="80"/>
      <c r="SRZ987" s="80"/>
      <c r="SSA987" s="80"/>
      <c r="SSB987" s="80"/>
      <c r="SSC987" s="80"/>
      <c r="SSD987" s="80"/>
      <c r="SSE987" s="80"/>
      <c r="SSF987" s="80"/>
      <c r="SSG987" s="80"/>
      <c r="SSH987" s="80"/>
      <c r="SSI987" s="80"/>
      <c r="SSJ987" s="80"/>
      <c r="SSK987" s="80"/>
      <c r="SSL987" s="80"/>
      <c r="SSM987" s="80"/>
      <c r="SSN987" s="80"/>
      <c r="SSO987" s="80"/>
      <c r="SSP987" s="80"/>
      <c r="SSQ987" s="80"/>
      <c r="SSR987" s="80"/>
      <c r="SSS987" s="80"/>
      <c r="SST987" s="80"/>
      <c r="SSU987" s="80"/>
      <c r="SSV987" s="80"/>
      <c r="SSW987" s="80"/>
      <c r="SSX987" s="80"/>
      <c r="SSY987" s="80"/>
      <c r="SSZ987" s="80"/>
      <c r="STA987" s="80"/>
      <c r="STB987" s="80"/>
      <c r="STC987" s="80"/>
      <c r="STD987" s="80"/>
      <c r="STE987" s="80"/>
      <c r="STF987" s="80"/>
      <c r="STG987" s="80"/>
      <c r="STH987" s="80"/>
      <c r="STI987" s="80"/>
      <c r="STJ987" s="80"/>
      <c r="STK987" s="80"/>
      <c r="STL987" s="80"/>
      <c r="STM987" s="80"/>
      <c r="STN987" s="80"/>
      <c r="STO987" s="80"/>
      <c r="STP987" s="80"/>
      <c r="STQ987" s="80"/>
      <c r="STR987" s="80"/>
      <c r="STS987" s="80"/>
      <c r="STT987" s="80"/>
      <c r="STU987" s="80"/>
      <c r="STV987" s="80"/>
      <c r="STW987" s="80"/>
      <c r="STX987" s="80"/>
      <c r="STY987" s="80"/>
      <c r="STZ987" s="80"/>
      <c r="SUA987" s="80"/>
      <c r="SUB987" s="80"/>
      <c r="SUC987" s="80"/>
      <c r="SUD987" s="80"/>
      <c r="SUE987" s="80"/>
      <c r="SUF987" s="80"/>
      <c r="SUG987" s="80"/>
      <c r="SUH987" s="80"/>
      <c r="SUI987" s="80"/>
      <c r="SUJ987" s="80"/>
      <c r="SUK987" s="80"/>
      <c r="SUL987" s="80"/>
      <c r="SUM987" s="80"/>
      <c r="SUN987" s="80"/>
      <c r="SUO987" s="80"/>
      <c r="SUP987" s="80"/>
      <c r="SUQ987" s="80"/>
      <c r="SUR987" s="80"/>
      <c r="SUS987" s="80"/>
      <c r="SUT987" s="80"/>
      <c r="SUU987" s="80"/>
      <c r="SUV987" s="80"/>
      <c r="SUW987" s="80"/>
      <c r="SUX987" s="80"/>
      <c r="SUY987" s="80"/>
      <c r="SUZ987" s="80"/>
      <c r="SVA987" s="80"/>
      <c r="SVB987" s="80"/>
      <c r="SVC987" s="80"/>
      <c r="SVD987" s="80"/>
      <c r="SVE987" s="80"/>
      <c r="SVF987" s="80"/>
      <c r="SVG987" s="80"/>
      <c r="SVH987" s="80"/>
      <c r="SVI987" s="80"/>
      <c r="SVJ987" s="80"/>
      <c r="SVK987" s="80"/>
      <c r="SVL987" s="80"/>
      <c r="SVM987" s="80"/>
      <c r="SVN987" s="80"/>
      <c r="SVO987" s="80"/>
      <c r="SVP987" s="80"/>
      <c r="SVQ987" s="80"/>
      <c r="SVR987" s="80"/>
      <c r="SVS987" s="80"/>
      <c r="SVT987" s="80"/>
      <c r="SVU987" s="80"/>
      <c r="SVV987" s="80"/>
      <c r="SVW987" s="80"/>
      <c r="SVX987" s="80"/>
      <c r="SVY987" s="80"/>
      <c r="SVZ987" s="80"/>
      <c r="SWA987" s="80"/>
      <c r="SWB987" s="80"/>
      <c r="SWC987" s="80"/>
      <c r="SWD987" s="80"/>
      <c r="SWE987" s="80"/>
      <c r="SWF987" s="80"/>
      <c r="SWG987" s="80"/>
      <c r="SWH987" s="80"/>
      <c r="SWI987" s="80"/>
      <c r="SWJ987" s="80"/>
      <c r="SWK987" s="80"/>
      <c r="SWL987" s="80"/>
      <c r="SWM987" s="80"/>
      <c r="SWN987" s="80"/>
      <c r="SWO987" s="80"/>
      <c r="SWP987" s="80"/>
      <c r="SWQ987" s="80"/>
      <c r="SWR987" s="80"/>
      <c r="SWS987" s="80"/>
      <c r="SWT987" s="80"/>
      <c r="SWU987" s="80"/>
      <c r="SWV987" s="80"/>
      <c r="SWW987" s="80"/>
      <c r="SWX987" s="80"/>
      <c r="SWY987" s="80"/>
      <c r="SWZ987" s="80"/>
      <c r="SXA987" s="80"/>
      <c r="SXB987" s="80"/>
      <c r="SXC987" s="80"/>
      <c r="SXD987" s="80"/>
      <c r="SXE987" s="80"/>
      <c r="SXF987" s="80"/>
      <c r="SXG987" s="80"/>
      <c r="SXH987" s="80"/>
      <c r="SXI987" s="80"/>
      <c r="SXJ987" s="80"/>
      <c r="SXK987" s="80"/>
      <c r="SXL987" s="80"/>
      <c r="SXM987" s="80"/>
      <c r="SXN987" s="80"/>
      <c r="SXO987" s="80"/>
      <c r="SXP987" s="80"/>
      <c r="SXQ987" s="80"/>
      <c r="SXR987" s="80"/>
      <c r="SXS987" s="80"/>
      <c r="SXT987" s="80"/>
      <c r="SXU987" s="80"/>
      <c r="SXV987" s="80"/>
      <c r="SXW987" s="80"/>
      <c r="SXX987" s="80"/>
      <c r="SXY987" s="80"/>
      <c r="SXZ987" s="80"/>
      <c r="SYA987" s="80"/>
      <c r="SYB987" s="80"/>
      <c r="SYC987" s="80"/>
      <c r="SYD987" s="80"/>
      <c r="SYE987" s="80"/>
      <c r="SYF987" s="80"/>
      <c r="SYG987" s="80"/>
      <c r="SYH987" s="80"/>
      <c r="SYI987" s="80"/>
      <c r="SYJ987" s="80"/>
      <c r="SYK987" s="80"/>
      <c r="SYL987" s="80"/>
      <c r="SYM987" s="80"/>
      <c r="SYN987" s="80"/>
      <c r="SYO987" s="80"/>
      <c r="SYP987" s="80"/>
      <c r="SYQ987" s="80"/>
      <c r="SYR987" s="80"/>
      <c r="SYS987" s="80"/>
      <c r="SYT987" s="80"/>
      <c r="SYU987" s="80"/>
      <c r="SYV987" s="80"/>
      <c r="SYW987" s="80"/>
      <c r="SYX987" s="80"/>
      <c r="SYY987" s="80"/>
      <c r="SYZ987" s="80"/>
      <c r="SZA987" s="80"/>
      <c r="SZB987" s="80"/>
      <c r="SZC987" s="80"/>
      <c r="SZD987" s="80"/>
      <c r="SZE987" s="80"/>
      <c r="SZF987" s="80"/>
      <c r="SZG987" s="80"/>
      <c r="SZH987" s="80"/>
      <c r="SZI987" s="80"/>
      <c r="SZJ987" s="80"/>
      <c r="SZK987" s="80"/>
      <c r="SZL987" s="80"/>
      <c r="SZM987" s="80"/>
      <c r="SZN987" s="80"/>
      <c r="SZO987" s="80"/>
      <c r="SZP987" s="80"/>
      <c r="SZQ987" s="80"/>
      <c r="SZR987" s="80"/>
      <c r="SZS987" s="80"/>
      <c r="SZT987" s="80"/>
      <c r="SZU987" s="80"/>
      <c r="SZV987" s="80"/>
      <c r="SZW987" s="80"/>
      <c r="SZX987" s="80"/>
      <c r="SZY987" s="80"/>
      <c r="SZZ987" s="80"/>
      <c r="TAA987" s="80"/>
      <c r="TAB987" s="80"/>
      <c r="TAC987" s="80"/>
      <c r="TAD987" s="80"/>
      <c r="TAE987" s="80"/>
      <c r="TAF987" s="80"/>
      <c r="TAG987" s="80"/>
      <c r="TAH987" s="80"/>
      <c r="TAI987" s="80"/>
      <c r="TAJ987" s="80"/>
      <c r="TAK987" s="80"/>
      <c r="TAL987" s="80"/>
      <c r="TAM987" s="80"/>
      <c r="TAN987" s="80"/>
      <c r="TAO987" s="80"/>
      <c r="TAP987" s="80"/>
      <c r="TAQ987" s="80"/>
      <c r="TAR987" s="80"/>
      <c r="TAS987" s="80"/>
      <c r="TAT987" s="80"/>
      <c r="TAU987" s="80"/>
      <c r="TAV987" s="80"/>
      <c r="TAW987" s="80"/>
      <c r="TAX987" s="80"/>
      <c r="TAY987" s="80"/>
      <c r="TAZ987" s="80"/>
      <c r="TBA987" s="80"/>
      <c r="TBB987" s="80"/>
      <c r="TBC987" s="80"/>
      <c r="TBD987" s="80"/>
      <c r="TBE987" s="80"/>
      <c r="TBF987" s="80"/>
      <c r="TBG987" s="80"/>
      <c r="TBH987" s="80"/>
      <c r="TBI987" s="80"/>
      <c r="TBJ987" s="80"/>
      <c r="TBK987" s="80"/>
      <c r="TBL987" s="80"/>
      <c r="TBM987" s="80"/>
      <c r="TBN987" s="80"/>
      <c r="TBO987" s="80"/>
      <c r="TBP987" s="80"/>
      <c r="TBQ987" s="80"/>
      <c r="TBR987" s="80"/>
      <c r="TBS987" s="80"/>
      <c r="TBT987" s="80"/>
      <c r="TBU987" s="80"/>
      <c r="TBV987" s="80"/>
      <c r="TBW987" s="80"/>
      <c r="TBX987" s="80"/>
      <c r="TBY987" s="80"/>
      <c r="TBZ987" s="80"/>
      <c r="TCA987" s="80"/>
      <c r="TCB987" s="80"/>
      <c r="TCC987" s="80"/>
      <c r="TCD987" s="80"/>
      <c r="TCE987" s="80"/>
      <c r="TCF987" s="80"/>
      <c r="TCG987" s="80"/>
      <c r="TCH987" s="80"/>
      <c r="TCI987" s="80"/>
      <c r="TCJ987" s="80"/>
      <c r="TCK987" s="80"/>
      <c r="TCL987" s="80"/>
      <c r="TCM987" s="80"/>
      <c r="TCN987" s="80"/>
      <c r="TCO987" s="80"/>
      <c r="TCP987" s="80"/>
      <c r="TCQ987" s="80"/>
      <c r="TCR987" s="80"/>
      <c r="TCS987" s="80"/>
      <c r="TCT987" s="80"/>
      <c r="TCU987" s="80"/>
      <c r="TCV987" s="80"/>
      <c r="TCW987" s="80"/>
      <c r="TCX987" s="80"/>
      <c r="TCY987" s="80"/>
      <c r="TCZ987" s="80"/>
      <c r="TDA987" s="80"/>
      <c r="TDB987" s="80"/>
      <c r="TDC987" s="80"/>
      <c r="TDD987" s="80"/>
      <c r="TDE987" s="80"/>
      <c r="TDF987" s="80"/>
      <c r="TDG987" s="80"/>
      <c r="TDH987" s="80"/>
      <c r="TDI987" s="80"/>
      <c r="TDJ987" s="80"/>
      <c r="TDK987" s="80"/>
      <c r="TDL987" s="80"/>
      <c r="TDM987" s="80"/>
      <c r="TDN987" s="80"/>
      <c r="TDO987" s="80"/>
      <c r="TDP987" s="80"/>
      <c r="TDQ987" s="80"/>
      <c r="TDR987" s="80"/>
      <c r="TDS987" s="80"/>
      <c r="TDT987" s="80"/>
      <c r="TDU987" s="80"/>
      <c r="TDV987" s="80"/>
      <c r="TDW987" s="80"/>
      <c r="TDX987" s="80"/>
      <c r="TDY987" s="80"/>
      <c r="TDZ987" s="80"/>
      <c r="TEA987" s="80"/>
      <c r="TEB987" s="80"/>
      <c r="TEC987" s="80"/>
      <c r="TED987" s="80"/>
      <c r="TEE987" s="80"/>
      <c r="TEF987" s="80"/>
      <c r="TEG987" s="80"/>
      <c r="TEH987" s="80"/>
      <c r="TEI987" s="80"/>
      <c r="TEJ987" s="80"/>
      <c r="TEK987" s="80"/>
      <c r="TEL987" s="80"/>
      <c r="TEM987" s="80"/>
      <c r="TEN987" s="80"/>
      <c r="TEO987" s="80"/>
      <c r="TEP987" s="80"/>
      <c r="TEQ987" s="80"/>
      <c r="TER987" s="80"/>
      <c r="TES987" s="80"/>
      <c r="TET987" s="80"/>
      <c r="TEU987" s="80"/>
      <c r="TEV987" s="80"/>
      <c r="TEW987" s="80"/>
      <c r="TEX987" s="80"/>
      <c r="TEY987" s="80"/>
      <c r="TEZ987" s="80"/>
      <c r="TFA987" s="80"/>
      <c r="TFB987" s="80"/>
      <c r="TFC987" s="80"/>
      <c r="TFD987" s="80"/>
      <c r="TFE987" s="80"/>
      <c r="TFF987" s="80"/>
      <c r="TFG987" s="80"/>
      <c r="TFH987" s="80"/>
      <c r="TFI987" s="80"/>
      <c r="TFJ987" s="80"/>
      <c r="TFK987" s="80"/>
      <c r="TFL987" s="80"/>
      <c r="TFM987" s="80"/>
      <c r="TFN987" s="80"/>
      <c r="TFO987" s="80"/>
      <c r="TFP987" s="80"/>
      <c r="TFQ987" s="80"/>
      <c r="TFR987" s="80"/>
      <c r="TFS987" s="80"/>
      <c r="TFT987" s="80"/>
      <c r="TFU987" s="80"/>
      <c r="TFV987" s="80"/>
      <c r="TFW987" s="80"/>
      <c r="TFX987" s="80"/>
      <c r="TFY987" s="80"/>
      <c r="TFZ987" s="80"/>
      <c r="TGA987" s="80"/>
      <c r="TGB987" s="80"/>
      <c r="TGC987" s="80"/>
      <c r="TGD987" s="80"/>
      <c r="TGE987" s="80"/>
      <c r="TGF987" s="80"/>
      <c r="TGG987" s="80"/>
      <c r="TGH987" s="80"/>
      <c r="TGI987" s="80"/>
      <c r="TGJ987" s="80"/>
      <c r="TGK987" s="80"/>
      <c r="TGL987" s="80"/>
      <c r="TGM987" s="80"/>
      <c r="TGN987" s="80"/>
      <c r="TGO987" s="80"/>
      <c r="TGP987" s="80"/>
      <c r="TGQ987" s="80"/>
      <c r="TGR987" s="80"/>
      <c r="TGS987" s="80"/>
      <c r="TGT987" s="80"/>
      <c r="TGU987" s="80"/>
      <c r="TGV987" s="80"/>
      <c r="TGW987" s="80"/>
      <c r="TGX987" s="80"/>
      <c r="TGY987" s="80"/>
      <c r="TGZ987" s="80"/>
      <c r="THA987" s="80"/>
      <c r="THB987" s="80"/>
      <c r="THC987" s="80"/>
      <c r="THD987" s="80"/>
      <c r="THE987" s="80"/>
      <c r="THF987" s="80"/>
      <c r="THG987" s="80"/>
      <c r="THH987" s="80"/>
      <c r="THI987" s="80"/>
      <c r="THJ987" s="80"/>
      <c r="THK987" s="80"/>
      <c r="THL987" s="80"/>
      <c r="THM987" s="80"/>
      <c r="THN987" s="80"/>
      <c r="THO987" s="80"/>
      <c r="THP987" s="80"/>
      <c r="THQ987" s="80"/>
      <c r="THR987" s="80"/>
      <c r="THS987" s="80"/>
      <c r="THT987" s="80"/>
      <c r="THU987" s="80"/>
      <c r="THV987" s="80"/>
      <c r="THW987" s="80"/>
      <c r="THX987" s="80"/>
      <c r="THY987" s="80"/>
      <c r="THZ987" s="80"/>
      <c r="TIA987" s="80"/>
      <c r="TIB987" s="80"/>
      <c r="TIC987" s="80"/>
      <c r="TID987" s="80"/>
      <c r="TIE987" s="80"/>
      <c r="TIF987" s="80"/>
      <c r="TIG987" s="80"/>
      <c r="TIH987" s="80"/>
      <c r="TII987" s="80"/>
      <c r="TIJ987" s="80"/>
      <c r="TIK987" s="80"/>
      <c r="TIL987" s="80"/>
      <c r="TIM987" s="80"/>
      <c r="TIN987" s="80"/>
      <c r="TIO987" s="80"/>
      <c r="TIP987" s="80"/>
      <c r="TIQ987" s="80"/>
      <c r="TIR987" s="80"/>
      <c r="TIS987" s="80"/>
      <c r="TIT987" s="80"/>
      <c r="TIU987" s="80"/>
      <c r="TIV987" s="80"/>
      <c r="TIW987" s="80"/>
      <c r="TIX987" s="80"/>
      <c r="TIY987" s="80"/>
      <c r="TIZ987" s="80"/>
      <c r="TJA987" s="80"/>
      <c r="TJB987" s="80"/>
      <c r="TJC987" s="80"/>
      <c r="TJD987" s="80"/>
      <c r="TJE987" s="80"/>
      <c r="TJF987" s="80"/>
      <c r="TJG987" s="80"/>
      <c r="TJH987" s="80"/>
      <c r="TJI987" s="80"/>
      <c r="TJJ987" s="80"/>
      <c r="TJK987" s="80"/>
      <c r="TJL987" s="80"/>
      <c r="TJM987" s="80"/>
      <c r="TJN987" s="80"/>
      <c r="TJO987" s="80"/>
      <c r="TJP987" s="80"/>
      <c r="TJQ987" s="80"/>
      <c r="TJR987" s="80"/>
      <c r="TJS987" s="80"/>
      <c r="TJT987" s="80"/>
      <c r="TJU987" s="80"/>
      <c r="TJV987" s="80"/>
      <c r="TJW987" s="80"/>
      <c r="TJX987" s="80"/>
      <c r="TJY987" s="80"/>
      <c r="TJZ987" s="80"/>
      <c r="TKA987" s="80"/>
      <c r="TKB987" s="80"/>
      <c r="TKC987" s="80"/>
      <c r="TKD987" s="80"/>
      <c r="TKE987" s="80"/>
      <c r="TKF987" s="80"/>
      <c r="TKG987" s="80"/>
      <c r="TKH987" s="80"/>
      <c r="TKI987" s="80"/>
      <c r="TKJ987" s="80"/>
      <c r="TKK987" s="80"/>
      <c r="TKL987" s="80"/>
      <c r="TKM987" s="80"/>
      <c r="TKN987" s="80"/>
      <c r="TKO987" s="80"/>
      <c r="TKP987" s="80"/>
      <c r="TKQ987" s="80"/>
      <c r="TKR987" s="80"/>
      <c r="TKS987" s="80"/>
      <c r="TKT987" s="80"/>
      <c r="TKU987" s="80"/>
      <c r="TKV987" s="80"/>
      <c r="TKW987" s="80"/>
      <c r="TKX987" s="80"/>
      <c r="TKY987" s="80"/>
      <c r="TKZ987" s="80"/>
      <c r="TLA987" s="80"/>
      <c r="TLB987" s="80"/>
      <c r="TLC987" s="80"/>
      <c r="TLD987" s="80"/>
      <c r="TLE987" s="80"/>
      <c r="TLF987" s="80"/>
      <c r="TLG987" s="80"/>
      <c r="TLH987" s="80"/>
      <c r="TLI987" s="80"/>
      <c r="TLJ987" s="80"/>
      <c r="TLK987" s="80"/>
      <c r="TLL987" s="80"/>
      <c r="TLM987" s="80"/>
      <c r="TLN987" s="80"/>
      <c r="TLO987" s="80"/>
      <c r="TLP987" s="80"/>
      <c r="TLQ987" s="80"/>
      <c r="TLR987" s="80"/>
      <c r="TLS987" s="80"/>
      <c r="TLT987" s="80"/>
      <c r="TLU987" s="80"/>
      <c r="TLV987" s="80"/>
      <c r="TLW987" s="80"/>
      <c r="TLX987" s="80"/>
      <c r="TLY987" s="80"/>
      <c r="TLZ987" s="80"/>
      <c r="TMA987" s="80"/>
      <c r="TMB987" s="80"/>
      <c r="TMC987" s="80"/>
      <c r="TMD987" s="80"/>
      <c r="TME987" s="80"/>
      <c r="TMF987" s="80"/>
      <c r="TMG987" s="80"/>
      <c r="TMH987" s="80"/>
      <c r="TMI987" s="80"/>
      <c r="TMJ987" s="80"/>
      <c r="TMK987" s="80"/>
      <c r="TML987" s="80"/>
      <c r="TMM987" s="80"/>
      <c r="TMN987" s="80"/>
      <c r="TMO987" s="80"/>
      <c r="TMP987" s="80"/>
      <c r="TMQ987" s="80"/>
      <c r="TMR987" s="80"/>
      <c r="TMS987" s="80"/>
      <c r="TMT987" s="80"/>
      <c r="TMU987" s="80"/>
      <c r="TMV987" s="80"/>
      <c r="TMW987" s="80"/>
      <c r="TMX987" s="80"/>
      <c r="TMY987" s="80"/>
      <c r="TMZ987" s="80"/>
      <c r="TNA987" s="80"/>
      <c r="TNB987" s="80"/>
      <c r="TNC987" s="80"/>
      <c r="TND987" s="80"/>
      <c r="TNE987" s="80"/>
      <c r="TNF987" s="80"/>
      <c r="TNG987" s="80"/>
      <c r="TNH987" s="80"/>
      <c r="TNI987" s="80"/>
      <c r="TNJ987" s="80"/>
      <c r="TNK987" s="80"/>
      <c r="TNL987" s="80"/>
      <c r="TNM987" s="80"/>
      <c r="TNN987" s="80"/>
      <c r="TNO987" s="80"/>
      <c r="TNP987" s="80"/>
      <c r="TNQ987" s="80"/>
      <c r="TNR987" s="80"/>
      <c r="TNS987" s="80"/>
      <c r="TNT987" s="80"/>
      <c r="TNU987" s="80"/>
      <c r="TNV987" s="80"/>
      <c r="TNW987" s="80"/>
      <c r="TNX987" s="80"/>
      <c r="TNY987" s="80"/>
      <c r="TNZ987" s="80"/>
      <c r="TOA987" s="80"/>
      <c r="TOB987" s="80"/>
      <c r="TOC987" s="80"/>
      <c r="TOD987" s="80"/>
      <c r="TOE987" s="80"/>
      <c r="TOF987" s="80"/>
      <c r="TOG987" s="80"/>
      <c r="TOH987" s="80"/>
      <c r="TOI987" s="80"/>
      <c r="TOJ987" s="80"/>
      <c r="TOK987" s="80"/>
      <c r="TOL987" s="80"/>
      <c r="TOM987" s="80"/>
      <c r="TON987" s="80"/>
      <c r="TOO987" s="80"/>
      <c r="TOP987" s="80"/>
      <c r="TOQ987" s="80"/>
      <c r="TOR987" s="80"/>
      <c r="TOS987" s="80"/>
      <c r="TOT987" s="80"/>
      <c r="TOU987" s="80"/>
      <c r="TOV987" s="80"/>
      <c r="TOW987" s="80"/>
      <c r="TOX987" s="80"/>
      <c r="TOY987" s="80"/>
      <c r="TOZ987" s="80"/>
      <c r="TPA987" s="80"/>
      <c r="TPB987" s="80"/>
      <c r="TPC987" s="80"/>
      <c r="TPD987" s="80"/>
      <c r="TPE987" s="80"/>
      <c r="TPF987" s="80"/>
      <c r="TPG987" s="80"/>
      <c r="TPH987" s="80"/>
      <c r="TPI987" s="80"/>
      <c r="TPJ987" s="80"/>
      <c r="TPK987" s="80"/>
      <c r="TPL987" s="80"/>
      <c r="TPM987" s="80"/>
      <c r="TPN987" s="80"/>
      <c r="TPO987" s="80"/>
      <c r="TPP987" s="80"/>
      <c r="TPQ987" s="80"/>
      <c r="TPR987" s="80"/>
      <c r="TPS987" s="80"/>
      <c r="TPT987" s="80"/>
      <c r="TPU987" s="80"/>
      <c r="TPV987" s="80"/>
      <c r="TPW987" s="80"/>
      <c r="TPX987" s="80"/>
      <c r="TPY987" s="80"/>
      <c r="TPZ987" s="80"/>
      <c r="TQA987" s="80"/>
      <c r="TQB987" s="80"/>
      <c r="TQC987" s="80"/>
      <c r="TQD987" s="80"/>
      <c r="TQE987" s="80"/>
      <c r="TQF987" s="80"/>
      <c r="TQG987" s="80"/>
      <c r="TQH987" s="80"/>
      <c r="TQI987" s="80"/>
      <c r="TQJ987" s="80"/>
      <c r="TQK987" s="80"/>
      <c r="TQL987" s="80"/>
      <c r="TQM987" s="80"/>
      <c r="TQN987" s="80"/>
      <c r="TQO987" s="80"/>
      <c r="TQP987" s="80"/>
      <c r="TQQ987" s="80"/>
      <c r="TQR987" s="80"/>
      <c r="TQS987" s="80"/>
      <c r="TQT987" s="80"/>
      <c r="TQU987" s="80"/>
      <c r="TQV987" s="80"/>
      <c r="TQW987" s="80"/>
      <c r="TQX987" s="80"/>
      <c r="TQY987" s="80"/>
      <c r="TQZ987" s="80"/>
      <c r="TRA987" s="80"/>
      <c r="TRB987" s="80"/>
      <c r="TRC987" s="80"/>
      <c r="TRD987" s="80"/>
      <c r="TRE987" s="80"/>
      <c r="TRF987" s="80"/>
      <c r="TRG987" s="80"/>
      <c r="TRH987" s="80"/>
      <c r="TRI987" s="80"/>
      <c r="TRJ987" s="80"/>
      <c r="TRK987" s="80"/>
      <c r="TRL987" s="80"/>
      <c r="TRM987" s="80"/>
      <c r="TRN987" s="80"/>
      <c r="TRO987" s="80"/>
      <c r="TRP987" s="80"/>
      <c r="TRQ987" s="80"/>
      <c r="TRR987" s="80"/>
      <c r="TRS987" s="80"/>
      <c r="TRT987" s="80"/>
      <c r="TRU987" s="80"/>
      <c r="TRV987" s="80"/>
      <c r="TRW987" s="80"/>
      <c r="TRX987" s="80"/>
      <c r="TRY987" s="80"/>
      <c r="TRZ987" s="80"/>
      <c r="TSA987" s="80"/>
      <c r="TSB987" s="80"/>
      <c r="TSC987" s="80"/>
      <c r="TSD987" s="80"/>
      <c r="TSE987" s="80"/>
      <c r="TSF987" s="80"/>
      <c r="TSG987" s="80"/>
      <c r="TSH987" s="80"/>
      <c r="TSI987" s="80"/>
      <c r="TSJ987" s="80"/>
      <c r="TSK987" s="80"/>
      <c r="TSL987" s="80"/>
      <c r="TSM987" s="80"/>
      <c r="TSN987" s="80"/>
      <c r="TSO987" s="80"/>
      <c r="TSP987" s="80"/>
      <c r="TSQ987" s="80"/>
      <c r="TSR987" s="80"/>
      <c r="TSS987" s="80"/>
      <c r="TST987" s="80"/>
      <c r="TSU987" s="80"/>
      <c r="TSV987" s="80"/>
      <c r="TSW987" s="80"/>
      <c r="TSX987" s="80"/>
      <c r="TSY987" s="80"/>
      <c r="TSZ987" s="80"/>
      <c r="TTA987" s="80"/>
      <c r="TTB987" s="80"/>
      <c r="TTC987" s="80"/>
      <c r="TTD987" s="80"/>
      <c r="TTE987" s="80"/>
      <c r="TTF987" s="80"/>
      <c r="TTG987" s="80"/>
      <c r="TTH987" s="80"/>
      <c r="TTI987" s="80"/>
      <c r="TTJ987" s="80"/>
      <c r="TTK987" s="80"/>
      <c r="TTL987" s="80"/>
      <c r="TTM987" s="80"/>
      <c r="TTN987" s="80"/>
      <c r="TTO987" s="80"/>
      <c r="TTP987" s="80"/>
      <c r="TTQ987" s="80"/>
      <c r="TTR987" s="80"/>
      <c r="TTS987" s="80"/>
      <c r="TTT987" s="80"/>
      <c r="TTU987" s="80"/>
      <c r="TTV987" s="80"/>
      <c r="TTW987" s="80"/>
      <c r="TTX987" s="80"/>
      <c r="TTY987" s="80"/>
      <c r="TTZ987" s="80"/>
      <c r="TUA987" s="80"/>
      <c r="TUB987" s="80"/>
      <c r="TUC987" s="80"/>
      <c r="TUD987" s="80"/>
      <c r="TUE987" s="80"/>
      <c r="TUF987" s="80"/>
      <c r="TUG987" s="80"/>
      <c r="TUH987" s="80"/>
      <c r="TUI987" s="80"/>
      <c r="TUJ987" s="80"/>
      <c r="TUK987" s="80"/>
      <c r="TUL987" s="80"/>
      <c r="TUM987" s="80"/>
      <c r="TUN987" s="80"/>
      <c r="TUO987" s="80"/>
      <c r="TUP987" s="80"/>
      <c r="TUQ987" s="80"/>
      <c r="TUR987" s="80"/>
      <c r="TUS987" s="80"/>
      <c r="TUT987" s="80"/>
      <c r="TUU987" s="80"/>
      <c r="TUV987" s="80"/>
      <c r="TUW987" s="80"/>
      <c r="TUX987" s="80"/>
      <c r="TUY987" s="80"/>
      <c r="TUZ987" s="80"/>
      <c r="TVA987" s="80"/>
      <c r="TVB987" s="80"/>
      <c r="TVC987" s="80"/>
      <c r="TVD987" s="80"/>
      <c r="TVE987" s="80"/>
      <c r="TVF987" s="80"/>
      <c r="TVG987" s="80"/>
      <c r="TVH987" s="80"/>
      <c r="TVI987" s="80"/>
      <c r="TVJ987" s="80"/>
      <c r="TVK987" s="80"/>
      <c r="TVL987" s="80"/>
      <c r="TVM987" s="80"/>
      <c r="TVN987" s="80"/>
      <c r="TVO987" s="80"/>
      <c r="TVP987" s="80"/>
      <c r="TVQ987" s="80"/>
      <c r="TVR987" s="80"/>
      <c r="TVS987" s="80"/>
      <c r="TVT987" s="80"/>
      <c r="TVU987" s="80"/>
      <c r="TVV987" s="80"/>
      <c r="TVW987" s="80"/>
      <c r="TVX987" s="80"/>
      <c r="TVY987" s="80"/>
      <c r="TVZ987" s="80"/>
      <c r="TWA987" s="80"/>
      <c r="TWB987" s="80"/>
      <c r="TWC987" s="80"/>
      <c r="TWD987" s="80"/>
      <c r="TWE987" s="80"/>
      <c r="TWF987" s="80"/>
      <c r="TWG987" s="80"/>
      <c r="TWH987" s="80"/>
      <c r="TWI987" s="80"/>
      <c r="TWJ987" s="80"/>
      <c r="TWK987" s="80"/>
      <c r="TWL987" s="80"/>
      <c r="TWM987" s="80"/>
      <c r="TWN987" s="80"/>
      <c r="TWO987" s="80"/>
      <c r="TWP987" s="80"/>
      <c r="TWQ987" s="80"/>
      <c r="TWR987" s="80"/>
      <c r="TWS987" s="80"/>
      <c r="TWT987" s="80"/>
      <c r="TWU987" s="80"/>
      <c r="TWV987" s="80"/>
      <c r="TWW987" s="80"/>
      <c r="TWX987" s="80"/>
      <c r="TWY987" s="80"/>
      <c r="TWZ987" s="80"/>
      <c r="TXA987" s="80"/>
      <c r="TXB987" s="80"/>
      <c r="TXC987" s="80"/>
      <c r="TXD987" s="80"/>
      <c r="TXE987" s="80"/>
      <c r="TXF987" s="80"/>
      <c r="TXG987" s="80"/>
      <c r="TXH987" s="80"/>
      <c r="TXI987" s="80"/>
      <c r="TXJ987" s="80"/>
      <c r="TXK987" s="80"/>
      <c r="TXL987" s="80"/>
      <c r="TXM987" s="80"/>
      <c r="TXN987" s="80"/>
      <c r="TXO987" s="80"/>
      <c r="TXP987" s="80"/>
      <c r="TXQ987" s="80"/>
      <c r="TXR987" s="80"/>
      <c r="TXS987" s="80"/>
      <c r="TXT987" s="80"/>
      <c r="TXU987" s="80"/>
      <c r="TXV987" s="80"/>
      <c r="TXW987" s="80"/>
      <c r="TXX987" s="80"/>
      <c r="TXY987" s="80"/>
      <c r="TXZ987" s="80"/>
      <c r="TYA987" s="80"/>
      <c r="TYB987" s="80"/>
      <c r="TYC987" s="80"/>
      <c r="TYD987" s="80"/>
      <c r="TYE987" s="80"/>
      <c r="TYF987" s="80"/>
      <c r="TYG987" s="80"/>
      <c r="TYH987" s="80"/>
      <c r="TYI987" s="80"/>
      <c r="TYJ987" s="80"/>
      <c r="TYK987" s="80"/>
      <c r="TYL987" s="80"/>
      <c r="TYM987" s="80"/>
      <c r="TYN987" s="80"/>
      <c r="TYO987" s="80"/>
      <c r="TYP987" s="80"/>
      <c r="TYQ987" s="80"/>
      <c r="TYR987" s="80"/>
      <c r="TYS987" s="80"/>
      <c r="TYT987" s="80"/>
      <c r="TYU987" s="80"/>
      <c r="TYV987" s="80"/>
      <c r="TYW987" s="80"/>
      <c r="TYX987" s="80"/>
      <c r="TYY987" s="80"/>
      <c r="TYZ987" s="80"/>
      <c r="TZA987" s="80"/>
      <c r="TZB987" s="80"/>
      <c r="TZC987" s="80"/>
      <c r="TZD987" s="80"/>
      <c r="TZE987" s="80"/>
      <c r="TZF987" s="80"/>
      <c r="TZG987" s="80"/>
      <c r="TZH987" s="80"/>
      <c r="TZI987" s="80"/>
      <c r="TZJ987" s="80"/>
      <c r="TZK987" s="80"/>
      <c r="TZL987" s="80"/>
      <c r="TZM987" s="80"/>
      <c r="TZN987" s="80"/>
      <c r="TZO987" s="80"/>
      <c r="TZP987" s="80"/>
      <c r="TZQ987" s="80"/>
      <c r="TZR987" s="80"/>
      <c r="TZS987" s="80"/>
      <c r="TZT987" s="80"/>
      <c r="TZU987" s="80"/>
      <c r="TZV987" s="80"/>
      <c r="TZW987" s="80"/>
      <c r="TZX987" s="80"/>
      <c r="TZY987" s="80"/>
      <c r="TZZ987" s="80"/>
      <c r="UAA987" s="80"/>
      <c r="UAB987" s="80"/>
      <c r="UAC987" s="80"/>
      <c r="UAD987" s="80"/>
      <c r="UAE987" s="80"/>
      <c r="UAF987" s="80"/>
      <c r="UAG987" s="80"/>
      <c r="UAH987" s="80"/>
      <c r="UAI987" s="80"/>
      <c r="UAJ987" s="80"/>
      <c r="UAK987" s="80"/>
      <c r="UAL987" s="80"/>
      <c r="UAM987" s="80"/>
      <c r="UAN987" s="80"/>
      <c r="UAO987" s="80"/>
      <c r="UAP987" s="80"/>
      <c r="UAQ987" s="80"/>
      <c r="UAR987" s="80"/>
      <c r="UAS987" s="80"/>
      <c r="UAT987" s="80"/>
      <c r="UAU987" s="80"/>
      <c r="UAV987" s="80"/>
      <c r="UAW987" s="80"/>
      <c r="UAX987" s="80"/>
      <c r="UAY987" s="80"/>
      <c r="UAZ987" s="80"/>
      <c r="UBA987" s="80"/>
      <c r="UBB987" s="80"/>
      <c r="UBC987" s="80"/>
      <c r="UBD987" s="80"/>
      <c r="UBE987" s="80"/>
      <c r="UBF987" s="80"/>
      <c r="UBG987" s="80"/>
      <c r="UBH987" s="80"/>
      <c r="UBI987" s="80"/>
      <c r="UBJ987" s="80"/>
      <c r="UBK987" s="80"/>
      <c r="UBL987" s="80"/>
      <c r="UBM987" s="80"/>
      <c r="UBN987" s="80"/>
      <c r="UBO987" s="80"/>
      <c r="UBP987" s="80"/>
      <c r="UBQ987" s="80"/>
      <c r="UBR987" s="80"/>
      <c r="UBS987" s="80"/>
      <c r="UBT987" s="80"/>
      <c r="UBU987" s="80"/>
      <c r="UBV987" s="80"/>
      <c r="UBW987" s="80"/>
      <c r="UBX987" s="80"/>
      <c r="UBY987" s="80"/>
      <c r="UBZ987" s="80"/>
      <c r="UCA987" s="80"/>
      <c r="UCB987" s="80"/>
      <c r="UCC987" s="80"/>
      <c r="UCD987" s="80"/>
      <c r="UCE987" s="80"/>
      <c r="UCF987" s="80"/>
      <c r="UCG987" s="80"/>
      <c r="UCH987" s="80"/>
      <c r="UCI987" s="80"/>
      <c r="UCJ987" s="80"/>
      <c r="UCK987" s="80"/>
      <c r="UCL987" s="80"/>
      <c r="UCM987" s="80"/>
      <c r="UCN987" s="80"/>
      <c r="UCO987" s="80"/>
      <c r="UCP987" s="80"/>
      <c r="UCQ987" s="80"/>
      <c r="UCR987" s="80"/>
      <c r="UCS987" s="80"/>
      <c r="UCT987" s="80"/>
      <c r="UCU987" s="80"/>
      <c r="UCV987" s="80"/>
      <c r="UCW987" s="80"/>
      <c r="UCX987" s="80"/>
      <c r="UCY987" s="80"/>
      <c r="UCZ987" s="80"/>
      <c r="UDA987" s="80"/>
      <c r="UDB987" s="80"/>
      <c r="UDC987" s="80"/>
      <c r="UDD987" s="80"/>
      <c r="UDE987" s="80"/>
      <c r="UDF987" s="80"/>
      <c r="UDG987" s="80"/>
      <c r="UDH987" s="80"/>
      <c r="UDI987" s="80"/>
      <c r="UDJ987" s="80"/>
      <c r="UDK987" s="80"/>
      <c r="UDL987" s="80"/>
      <c r="UDM987" s="80"/>
      <c r="UDN987" s="80"/>
      <c r="UDO987" s="80"/>
      <c r="UDP987" s="80"/>
      <c r="UDQ987" s="80"/>
      <c r="UDR987" s="80"/>
      <c r="UDS987" s="80"/>
      <c r="UDT987" s="80"/>
      <c r="UDU987" s="80"/>
      <c r="UDV987" s="80"/>
      <c r="UDW987" s="80"/>
      <c r="UDX987" s="80"/>
      <c r="UDY987" s="80"/>
      <c r="UDZ987" s="80"/>
      <c r="UEA987" s="80"/>
      <c r="UEB987" s="80"/>
      <c r="UEC987" s="80"/>
      <c r="UED987" s="80"/>
      <c r="UEE987" s="80"/>
      <c r="UEF987" s="80"/>
      <c r="UEG987" s="80"/>
      <c r="UEH987" s="80"/>
      <c r="UEI987" s="80"/>
      <c r="UEJ987" s="80"/>
      <c r="UEK987" s="80"/>
      <c r="UEL987" s="80"/>
      <c r="UEM987" s="80"/>
      <c r="UEN987" s="80"/>
      <c r="UEO987" s="80"/>
      <c r="UEP987" s="80"/>
      <c r="UEQ987" s="80"/>
      <c r="UER987" s="80"/>
      <c r="UES987" s="80"/>
      <c r="UET987" s="80"/>
      <c r="UEU987" s="80"/>
      <c r="UEV987" s="80"/>
      <c r="UEW987" s="80"/>
      <c r="UEX987" s="80"/>
      <c r="UEY987" s="80"/>
      <c r="UEZ987" s="80"/>
      <c r="UFA987" s="80"/>
      <c r="UFB987" s="80"/>
      <c r="UFC987" s="80"/>
      <c r="UFD987" s="80"/>
      <c r="UFE987" s="80"/>
      <c r="UFF987" s="80"/>
      <c r="UFG987" s="80"/>
      <c r="UFH987" s="80"/>
      <c r="UFI987" s="80"/>
      <c r="UFJ987" s="80"/>
      <c r="UFK987" s="80"/>
      <c r="UFL987" s="80"/>
      <c r="UFM987" s="80"/>
      <c r="UFN987" s="80"/>
      <c r="UFO987" s="80"/>
      <c r="UFP987" s="80"/>
      <c r="UFQ987" s="80"/>
      <c r="UFR987" s="80"/>
      <c r="UFS987" s="80"/>
      <c r="UFT987" s="80"/>
      <c r="UFU987" s="80"/>
      <c r="UFV987" s="80"/>
      <c r="UFW987" s="80"/>
      <c r="UFX987" s="80"/>
      <c r="UFY987" s="80"/>
      <c r="UFZ987" s="80"/>
      <c r="UGA987" s="80"/>
      <c r="UGB987" s="80"/>
      <c r="UGC987" s="80"/>
      <c r="UGD987" s="80"/>
      <c r="UGE987" s="80"/>
      <c r="UGF987" s="80"/>
      <c r="UGG987" s="80"/>
      <c r="UGH987" s="80"/>
      <c r="UGI987" s="80"/>
      <c r="UGJ987" s="80"/>
      <c r="UGK987" s="80"/>
      <c r="UGL987" s="80"/>
      <c r="UGM987" s="80"/>
      <c r="UGN987" s="80"/>
      <c r="UGO987" s="80"/>
      <c r="UGP987" s="80"/>
      <c r="UGQ987" s="80"/>
      <c r="UGR987" s="80"/>
      <c r="UGS987" s="80"/>
      <c r="UGT987" s="80"/>
      <c r="UGU987" s="80"/>
      <c r="UGV987" s="80"/>
      <c r="UGW987" s="80"/>
      <c r="UGX987" s="80"/>
      <c r="UGY987" s="80"/>
      <c r="UGZ987" s="80"/>
      <c r="UHA987" s="80"/>
      <c r="UHB987" s="80"/>
      <c r="UHC987" s="80"/>
      <c r="UHD987" s="80"/>
      <c r="UHE987" s="80"/>
      <c r="UHF987" s="80"/>
      <c r="UHG987" s="80"/>
      <c r="UHH987" s="80"/>
      <c r="UHI987" s="80"/>
      <c r="UHJ987" s="80"/>
      <c r="UHK987" s="80"/>
      <c r="UHL987" s="80"/>
      <c r="UHM987" s="80"/>
      <c r="UHN987" s="80"/>
      <c r="UHO987" s="80"/>
      <c r="UHP987" s="80"/>
      <c r="UHQ987" s="80"/>
      <c r="UHR987" s="80"/>
      <c r="UHS987" s="80"/>
      <c r="UHT987" s="80"/>
      <c r="UHU987" s="80"/>
      <c r="UHV987" s="80"/>
      <c r="UHW987" s="80"/>
      <c r="UHX987" s="80"/>
      <c r="UHY987" s="80"/>
      <c r="UHZ987" s="80"/>
      <c r="UIA987" s="80"/>
      <c r="UIB987" s="80"/>
      <c r="UIC987" s="80"/>
      <c r="UID987" s="80"/>
      <c r="UIE987" s="80"/>
      <c r="UIF987" s="80"/>
      <c r="UIG987" s="80"/>
      <c r="UIH987" s="80"/>
      <c r="UII987" s="80"/>
      <c r="UIJ987" s="80"/>
      <c r="UIK987" s="80"/>
      <c r="UIL987" s="80"/>
      <c r="UIM987" s="80"/>
      <c r="UIN987" s="80"/>
      <c r="UIO987" s="80"/>
      <c r="UIP987" s="80"/>
      <c r="UIQ987" s="80"/>
      <c r="UIR987" s="80"/>
      <c r="UIS987" s="80"/>
      <c r="UIT987" s="80"/>
      <c r="UIU987" s="80"/>
      <c r="UIV987" s="80"/>
      <c r="UIW987" s="80"/>
      <c r="UIX987" s="80"/>
      <c r="UIY987" s="80"/>
      <c r="UIZ987" s="80"/>
      <c r="UJA987" s="80"/>
      <c r="UJB987" s="80"/>
      <c r="UJC987" s="80"/>
      <c r="UJD987" s="80"/>
      <c r="UJE987" s="80"/>
      <c r="UJF987" s="80"/>
      <c r="UJG987" s="80"/>
      <c r="UJH987" s="80"/>
      <c r="UJI987" s="80"/>
      <c r="UJJ987" s="80"/>
      <c r="UJK987" s="80"/>
      <c r="UJL987" s="80"/>
      <c r="UJM987" s="80"/>
      <c r="UJN987" s="80"/>
      <c r="UJO987" s="80"/>
      <c r="UJP987" s="80"/>
      <c r="UJQ987" s="80"/>
      <c r="UJR987" s="80"/>
      <c r="UJS987" s="80"/>
      <c r="UJT987" s="80"/>
      <c r="UJU987" s="80"/>
      <c r="UJV987" s="80"/>
      <c r="UJW987" s="80"/>
      <c r="UJX987" s="80"/>
      <c r="UJY987" s="80"/>
      <c r="UJZ987" s="80"/>
      <c r="UKA987" s="80"/>
      <c r="UKB987" s="80"/>
      <c r="UKC987" s="80"/>
      <c r="UKD987" s="80"/>
      <c r="UKE987" s="80"/>
      <c r="UKF987" s="80"/>
      <c r="UKG987" s="80"/>
      <c r="UKH987" s="80"/>
      <c r="UKI987" s="80"/>
      <c r="UKJ987" s="80"/>
      <c r="UKK987" s="80"/>
      <c r="UKL987" s="80"/>
      <c r="UKM987" s="80"/>
      <c r="UKN987" s="80"/>
      <c r="UKO987" s="80"/>
      <c r="UKP987" s="80"/>
      <c r="UKQ987" s="80"/>
      <c r="UKR987" s="80"/>
      <c r="UKS987" s="80"/>
      <c r="UKT987" s="80"/>
      <c r="UKU987" s="80"/>
      <c r="UKV987" s="80"/>
      <c r="UKW987" s="80"/>
      <c r="UKX987" s="80"/>
      <c r="UKY987" s="80"/>
      <c r="UKZ987" s="80"/>
      <c r="ULA987" s="80"/>
      <c r="ULB987" s="80"/>
      <c r="ULC987" s="80"/>
      <c r="ULD987" s="80"/>
      <c r="ULE987" s="80"/>
      <c r="ULF987" s="80"/>
      <c r="ULG987" s="80"/>
      <c r="ULH987" s="80"/>
      <c r="ULI987" s="80"/>
      <c r="ULJ987" s="80"/>
      <c r="ULK987" s="80"/>
      <c r="ULL987" s="80"/>
      <c r="ULM987" s="80"/>
      <c r="ULN987" s="80"/>
      <c r="ULO987" s="80"/>
      <c r="ULP987" s="80"/>
      <c r="ULQ987" s="80"/>
      <c r="ULR987" s="80"/>
      <c r="ULS987" s="80"/>
      <c r="ULT987" s="80"/>
      <c r="ULU987" s="80"/>
      <c r="ULV987" s="80"/>
      <c r="ULW987" s="80"/>
      <c r="ULX987" s="80"/>
      <c r="ULY987" s="80"/>
      <c r="ULZ987" s="80"/>
      <c r="UMA987" s="80"/>
      <c r="UMB987" s="80"/>
      <c r="UMC987" s="80"/>
      <c r="UMD987" s="80"/>
      <c r="UME987" s="80"/>
      <c r="UMF987" s="80"/>
      <c r="UMG987" s="80"/>
      <c r="UMH987" s="80"/>
      <c r="UMI987" s="80"/>
      <c r="UMJ987" s="80"/>
      <c r="UMK987" s="80"/>
      <c r="UML987" s="80"/>
      <c r="UMM987" s="80"/>
      <c r="UMN987" s="80"/>
      <c r="UMO987" s="80"/>
      <c r="UMP987" s="80"/>
      <c r="UMQ987" s="80"/>
      <c r="UMR987" s="80"/>
      <c r="UMS987" s="80"/>
      <c r="UMT987" s="80"/>
      <c r="UMU987" s="80"/>
      <c r="UMV987" s="80"/>
      <c r="UMW987" s="80"/>
      <c r="UMX987" s="80"/>
      <c r="UMY987" s="80"/>
      <c r="UMZ987" s="80"/>
      <c r="UNA987" s="80"/>
      <c r="UNB987" s="80"/>
      <c r="UNC987" s="80"/>
      <c r="UND987" s="80"/>
      <c r="UNE987" s="80"/>
      <c r="UNF987" s="80"/>
      <c r="UNG987" s="80"/>
      <c r="UNH987" s="80"/>
      <c r="UNI987" s="80"/>
      <c r="UNJ987" s="80"/>
      <c r="UNK987" s="80"/>
      <c r="UNL987" s="80"/>
      <c r="UNM987" s="80"/>
      <c r="UNN987" s="80"/>
      <c r="UNO987" s="80"/>
      <c r="UNP987" s="80"/>
      <c r="UNQ987" s="80"/>
      <c r="UNR987" s="80"/>
      <c r="UNS987" s="80"/>
      <c r="UNT987" s="80"/>
      <c r="UNU987" s="80"/>
      <c r="UNV987" s="80"/>
      <c r="UNW987" s="80"/>
      <c r="UNX987" s="80"/>
      <c r="UNY987" s="80"/>
      <c r="UNZ987" s="80"/>
      <c r="UOA987" s="80"/>
      <c r="UOB987" s="80"/>
      <c r="UOC987" s="80"/>
      <c r="UOD987" s="80"/>
      <c r="UOE987" s="80"/>
      <c r="UOF987" s="80"/>
      <c r="UOG987" s="80"/>
      <c r="UOH987" s="80"/>
      <c r="UOI987" s="80"/>
      <c r="UOJ987" s="80"/>
      <c r="UOK987" s="80"/>
      <c r="UOL987" s="80"/>
      <c r="UOM987" s="80"/>
      <c r="UON987" s="80"/>
      <c r="UOO987" s="80"/>
      <c r="UOP987" s="80"/>
      <c r="UOQ987" s="80"/>
      <c r="UOR987" s="80"/>
      <c r="UOS987" s="80"/>
      <c r="UOT987" s="80"/>
      <c r="UOU987" s="80"/>
      <c r="UOV987" s="80"/>
      <c r="UOW987" s="80"/>
      <c r="UOX987" s="80"/>
      <c r="UOY987" s="80"/>
      <c r="UOZ987" s="80"/>
      <c r="UPA987" s="80"/>
      <c r="UPB987" s="80"/>
      <c r="UPC987" s="80"/>
      <c r="UPD987" s="80"/>
      <c r="UPE987" s="80"/>
      <c r="UPF987" s="80"/>
      <c r="UPG987" s="80"/>
      <c r="UPH987" s="80"/>
      <c r="UPI987" s="80"/>
      <c r="UPJ987" s="80"/>
      <c r="UPK987" s="80"/>
      <c r="UPL987" s="80"/>
      <c r="UPM987" s="80"/>
      <c r="UPN987" s="80"/>
      <c r="UPO987" s="80"/>
      <c r="UPP987" s="80"/>
      <c r="UPQ987" s="80"/>
      <c r="UPR987" s="80"/>
      <c r="UPS987" s="80"/>
      <c r="UPT987" s="80"/>
      <c r="UPU987" s="80"/>
      <c r="UPV987" s="80"/>
      <c r="UPW987" s="80"/>
      <c r="UPX987" s="80"/>
      <c r="UPY987" s="80"/>
      <c r="UPZ987" s="80"/>
      <c r="UQA987" s="80"/>
      <c r="UQB987" s="80"/>
      <c r="UQC987" s="80"/>
      <c r="UQD987" s="80"/>
      <c r="UQE987" s="80"/>
      <c r="UQF987" s="80"/>
      <c r="UQG987" s="80"/>
      <c r="UQH987" s="80"/>
      <c r="UQI987" s="80"/>
      <c r="UQJ987" s="80"/>
      <c r="UQK987" s="80"/>
      <c r="UQL987" s="80"/>
      <c r="UQM987" s="80"/>
      <c r="UQN987" s="80"/>
      <c r="UQO987" s="80"/>
      <c r="UQP987" s="80"/>
      <c r="UQQ987" s="80"/>
      <c r="UQR987" s="80"/>
      <c r="UQS987" s="80"/>
      <c r="UQT987" s="80"/>
      <c r="UQU987" s="80"/>
      <c r="UQV987" s="80"/>
      <c r="UQW987" s="80"/>
      <c r="UQX987" s="80"/>
      <c r="UQY987" s="80"/>
      <c r="UQZ987" s="80"/>
      <c r="URA987" s="80"/>
      <c r="URB987" s="80"/>
      <c r="URC987" s="80"/>
      <c r="URD987" s="80"/>
      <c r="URE987" s="80"/>
      <c r="URF987" s="80"/>
      <c r="URG987" s="80"/>
      <c r="URH987" s="80"/>
      <c r="URI987" s="80"/>
      <c r="URJ987" s="80"/>
      <c r="URK987" s="80"/>
      <c r="URL987" s="80"/>
      <c r="URM987" s="80"/>
      <c r="URN987" s="80"/>
      <c r="URO987" s="80"/>
      <c r="URP987" s="80"/>
      <c r="URQ987" s="80"/>
      <c r="URR987" s="80"/>
      <c r="URS987" s="80"/>
      <c r="URT987" s="80"/>
      <c r="URU987" s="80"/>
      <c r="URV987" s="80"/>
      <c r="URW987" s="80"/>
      <c r="URX987" s="80"/>
      <c r="URY987" s="80"/>
      <c r="URZ987" s="80"/>
      <c r="USA987" s="80"/>
      <c r="USB987" s="80"/>
      <c r="USC987" s="80"/>
      <c r="USD987" s="80"/>
      <c r="USE987" s="80"/>
      <c r="USF987" s="80"/>
      <c r="USG987" s="80"/>
      <c r="USH987" s="80"/>
      <c r="USI987" s="80"/>
      <c r="USJ987" s="80"/>
      <c r="USK987" s="80"/>
      <c r="USL987" s="80"/>
      <c r="USM987" s="80"/>
      <c r="USN987" s="80"/>
      <c r="USO987" s="80"/>
      <c r="USP987" s="80"/>
      <c r="USQ987" s="80"/>
      <c r="USR987" s="80"/>
      <c r="USS987" s="80"/>
      <c r="UST987" s="80"/>
      <c r="USU987" s="80"/>
      <c r="USV987" s="80"/>
      <c r="USW987" s="80"/>
      <c r="USX987" s="80"/>
      <c r="USY987" s="80"/>
      <c r="USZ987" s="80"/>
      <c r="UTA987" s="80"/>
      <c r="UTB987" s="80"/>
      <c r="UTC987" s="80"/>
      <c r="UTD987" s="80"/>
      <c r="UTE987" s="80"/>
      <c r="UTF987" s="80"/>
      <c r="UTG987" s="80"/>
      <c r="UTH987" s="80"/>
      <c r="UTI987" s="80"/>
      <c r="UTJ987" s="80"/>
      <c r="UTK987" s="80"/>
      <c r="UTL987" s="80"/>
      <c r="UTM987" s="80"/>
      <c r="UTN987" s="80"/>
      <c r="UTO987" s="80"/>
      <c r="UTP987" s="80"/>
      <c r="UTQ987" s="80"/>
      <c r="UTR987" s="80"/>
      <c r="UTS987" s="80"/>
      <c r="UTT987" s="80"/>
      <c r="UTU987" s="80"/>
      <c r="UTV987" s="80"/>
      <c r="UTW987" s="80"/>
      <c r="UTX987" s="80"/>
      <c r="UTY987" s="80"/>
      <c r="UTZ987" s="80"/>
      <c r="UUA987" s="80"/>
      <c r="UUB987" s="80"/>
      <c r="UUC987" s="80"/>
      <c r="UUD987" s="80"/>
      <c r="UUE987" s="80"/>
      <c r="UUF987" s="80"/>
      <c r="UUG987" s="80"/>
      <c r="UUH987" s="80"/>
      <c r="UUI987" s="80"/>
      <c r="UUJ987" s="80"/>
      <c r="UUK987" s="80"/>
      <c r="UUL987" s="80"/>
      <c r="UUM987" s="80"/>
      <c r="UUN987" s="80"/>
      <c r="UUO987" s="80"/>
      <c r="UUP987" s="80"/>
      <c r="UUQ987" s="80"/>
      <c r="UUR987" s="80"/>
      <c r="UUS987" s="80"/>
      <c r="UUT987" s="80"/>
      <c r="UUU987" s="80"/>
      <c r="UUV987" s="80"/>
      <c r="UUW987" s="80"/>
      <c r="UUX987" s="80"/>
      <c r="UUY987" s="80"/>
      <c r="UUZ987" s="80"/>
      <c r="UVA987" s="80"/>
      <c r="UVB987" s="80"/>
      <c r="UVC987" s="80"/>
      <c r="UVD987" s="80"/>
      <c r="UVE987" s="80"/>
      <c r="UVF987" s="80"/>
      <c r="UVG987" s="80"/>
      <c r="UVH987" s="80"/>
      <c r="UVI987" s="80"/>
      <c r="UVJ987" s="80"/>
      <c r="UVK987" s="80"/>
      <c r="UVL987" s="80"/>
      <c r="UVM987" s="80"/>
      <c r="UVN987" s="80"/>
      <c r="UVO987" s="80"/>
      <c r="UVP987" s="80"/>
      <c r="UVQ987" s="80"/>
      <c r="UVR987" s="80"/>
      <c r="UVS987" s="80"/>
      <c r="UVT987" s="80"/>
      <c r="UVU987" s="80"/>
      <c r="UVV987" s="80"/>
      <c r="UVW987" s="80"/>
      <c r="UVX987" s="80"/>
      <c r="UVY987" s="80"/>
      <c r="UVZ987" s="80"/>
      <c r="UWA987" s="80"/>
      <c r="UWB987" s="80"/>
      <c r="UWC987" s="80"/>
      <c r="UWD987" s="80"/>
      <c r="UWE987" s="80"/>
      <c r="UWF987" s="80"/>
      <c r="UWG987" s="80"/>
      <c r="UWH987" s="80"/>
      <c r="UWI987" s="80"/>
      <c r="UWJ987" s="80"/>
      <c r="UWK987" s="80"/>
      <c r="UWL987" s="80"/>
      <c r="UWM987" s="80"/>
      <c r="UWN987" s="80"/>
      <c r="UWO987" s="80"/>
      <c r="UWP987" s="80"/>
      <c r="UWQ987" s="80"/>
      <c r="UWR987" s="80"/>
      <c r="UWS987" s="80"/>
      <c r="UWT987" s="80"/>
      <c r="UWU987" s="80"/>
      <c r="UWV987" s="80"/>
      <c r="UWW987" s="80"/>
      <c r="UWX987" s="80"/>
      <c r="UWY987" s="80"/>
      <c r="UWZ987" s="80"/>
      <c r="UXA987" s="80"/>
      <c r="UXB987" s="80"/>
      <c r="UXC987" s="80"/>
      <c r="UXD987" s="80"/>
      <c r="UXE987" s="80"/>
      <c r="UXF987" s="80"/>
      <c r="UXG987" s="80"/>
      <c r="UXH987" s="80"/>
      <c r="UXI987" s="80"/>
      <c r="UXJ987" s="80"/>
      <c r="UXK987" s="80"/>
      <c r="UXL987" s="80"/>
      <c r="UXM987" s="80"/>
      <c r="UXN987" s="80"/>
      <c r="UXO987" s="80"/>
      <c r="UXP987" s="80"/>
      <c r="UXQ987" s="80"/>
      <c r="UXR987" s="80"/>
      <c r="UXS987" s="80"/>
      <c r="UXT987" s="80"/>
      <c r="UXU987" s="80"/>
      <c r="UXV987" s="80"/>
      <c r="UXW987" s="80"/>
      <c r="UXX987" s="80"/>
      <c r="UXY987" s="80"/>
      <c r="UXZ987" s="80"/>
      <c r="UYA987" s="80"/>
      <c r="UYB987" s="80"/>
      <c r="UYC987" s="80"/>
      <c r="UYD987" s="80"/>
      <c r="UYE987" s="80"/>
      <c r="UYF987" s="80"/>
      <c r="UYG987" s="80"/>
      <c r="UYH987" s="80"/>
      <c r="UYI987" s="80"/>
      <c r="UYJ987" s="80"/>
      <c r="UYK987" s="80"/>
      <c r="UYL987" s="80"/>
      <c r="UYM987" s="80"/>
      <c r="UYN987" s="80"/>
      <c r="UYO987" s="80"/>
      <c r="UYP987" s="80"/>
      <c r="UYQ987" s="80"/>
      <c r="UYR987" s="80"/>
      <c r="UYS987" s="80"/>
      <c r="UYT987" s="80"/>
      <c r="UYU987" s="80"/>
      <c r="UYV987" s="80"/>
      <c r="UYW987" s="80"/>
      <c r="UYX987" s="80"/>
      <c r="UYY987" s="80"/>
      <c r="UYZ987" s="80"/>
      <c r="UZA987" s="80"/>
      <c r="UZB987" s="80"/>
      <c r="UZC987" s="80"/>
      <c r="UZD987" s="80"/>
      <c r="UZE987" s="80"/>
      <c r="UZF987" s="80"/>
      <c r="UZG987" s="80"/>
      <c r="UZH987" s="80"/>
      <c r="UZI987" s="80"/>
      <c r="UZJ987" s="80"/>
      <c r="UZK987" s="80"/>
      <c r="UZL987" s="80"/>
      <c r="UZM987" s="80"/>
      <c r="UZN987" s="80"/>
      <c r="UZO987" s="80"/>
      <c r="UZP987" s="80"/>
      <c r="UZQ987" s="80"/>
      <c r="UZR987" s="80"/>
      <c r="UZS987" s="80"/>
      <c r="UZT987" s="80"/>
      <c r="UZU987" s="80"/>
      <c r="UZV987" s="80"/>
      <c r="UZW987" s="80"/>
      <c r="UZX987" s="80"/>
      <c r="UZY987" s="80"/>
      <c r="UZZ987" s="80"/>
      <c r="VAA987" s="80"/>
      <c r="VAB987" s="80"/>
      <c r="VAC987" s="80"/>
      <c r="VAD987" s="80"/>
      <c r="VAE987" s="80"/>
      <c r="VAF987" s="80"/>
      <c r="VAG987" s="80"/>
      <c r="VAH987" s="80"/>
      <c r="VAI987" s="80"/>
      <c r="VAJ987" s="80"/>
      <c r="VAK987" s="80"/>
      <c r="VAL987" s="80"/>
      <c r="VAM987" s="80"/>
      <c r="VAN987" s="80"/>
      <c r="VAO987" s="80"/>
      <c r="VAP987" s="80"/>
      <c r="VAQ987" s="80"/>
      <c r="VAR987" s="80"/>
      <c r="VAS987" s="80"/>
      <c r="VAT987" s="80"/>
      <c r="VAU987" s="80"/>
      <c r="VAV987" s="80"/>
      <c r="VAW987" s="80"/>
      <c r="VAX987" s="80"/>
      <c r="VAY987" s="80"/>
      <c r="VAZ987" s="80"/>
      <c r="VBA987" s="80"/>
      <c r="VBB987" s="80"/>
      <c r="VBC987" s="80"/>
      <c r="VBD987" s="80"/>
      <c r="VBE987" s="80"/>
      <c r="VBF987" s="80"/>
      <c r="VBG987" s="80"/>
      <c r="VBH987" s="80"/>
      <c r="VBI987" s="80"/>
      <c r="VBJ987" s="80"/>
      <c r="VBK987" s="80"/>
      <c r="VBL987" s="80"/>
      <c r="VBM987" s="80"/>
      <c r="VBN987" s="80"/>
      <c r="VBO987" s="80"/>
      <c r="VBP987" s="80"/>
      <c r="VBQ987" s="80"/>
      <c r="VBR987" s="80"/>
      <c r="VBS987" s="80"/>
      <c r="VBT987" s="80"/>
      <c r="VBU987" s="80"/>
      <c r="VBV987" s="80"/>
      <c r="VBW987" s="80"/>
      <c r="VBX987" s="80"/>
      <c r="VBY987" s="80"/>
      <c r="VBZ987" s="80"/>
      <c r="VCA987" s="80"/>
      <c r="VCB987" s="80"/>
      <c r="VCC987" s="80"/>
      <c r="VCD987" s="80"/>
      <c r="VCE987" s="80"/>
      <c r="VCF987" s="80"/>
      <c r="VCG987" s="80"/>
      <c r="VCH987" s="80"/>
      <c r="VCI987" s="80"/>
      <c r="VCJ987" s="80"/>
      <c r="VCK987" s="80"/>
      <c r="VCL987" s="80"/>
      <c r="VCM987" s="80"/>
      <c r="VCN987" s="80"/>
      <c r="VCO987" s="80"/>
      <c r="VCP987" s="80"/>
      <c r="VCQ987" s="80"/>
      <c r="VCR987" s="80"/>
      <c r="VCS987" s="80"/>
      <c r="VCT987" s="80"/>
      <c r="VCU987" s="80"/>
      <c r="VCV987" s="80"/>
      <c r="VCW987" s="80"/>
      <c r="VCX987" s="80"/>
      <c r="VCY987" s="80"/>
      <c r="VCZ987" s="80"/>
      <c r="VDA987" s="80"/>
      <c r="VDB987" s="80"/>
      <c r="VDC987" s="80"/>
      <c r="VDD987" s="80"/>
      <c r="VDE987" s="80"/>
      <c r="VDF987" s="80"/>
      <c r="VDG987" s="80"/>
      <c r="VDH987" s="80"/>
      <c r="VDI987" s="80"/>
      <c r="VDJ987" s="80"/>
      <c r="VDK987" s="80"/>
      <c r="VDL987" s="80"/>
      <c r="VDM987" s="80"/>
      <c r="VDN987" s="80"/>
      <c r="VDO987" s="80"/>
      <c r="VDP987" s="80"/>
      <c r="VDQ987" s="80"/>
      <c r="VDR987" s="80"/>
      <c r="VDS987" s="80"/>
      <c r="VDT987" s="80"/>
      <c r="VDU987" s="80"/>
      <c r="VDV987" s="80"/>
      <c r="VDW987" s="80"/>
      <c r="VDX987" s="80"/>
      <c r="VDY987" s="80"/>
      <c r="VDZ987" s="80"/>
      <c r="VEA987" s="80"/>
      <c r="VEB987" s="80"/>
      <c r="VEC987" s="80"/>
      <c r="VED987" s="80"/>
      <c r="VEE987" s="80"/>
      <c r="VEF987" s="80"/>
      <c r="VEG987" s="80"/>
      <c r="VEH987" s="80"/>
      <c r="VEI987" s="80"/>
      <c r="VEJ987" s="80"/>
      <c r="VEK987" s="80"/>
      <c r="VEL987" s="80"/>
      <c r="VEM987" s="80"/>
      <c r="VEN987" s="80"/>
      <c r="VEO987" s="80"/>
      <c r="VEP987" s="80"/>
      <c r="VEQ987" s="80"/>
      <c r="VER987" s="80"/>
      <c r="VES987" s="80"/>
      <c r="VET987" s="80"/>
      <c r="VEU987" s="80"/>
      <c r="VEV987" s="80"/>
      <c r="VEW987" s="80"/>
      <c r="VEX987" s="80"/>
      <c r="VEY987" s="80"/>
      <c r="VEZ987" s="80"/>
      <c r="VFA987" s="80"/>
      <c r="VFB987" s="80"/>
      <c r="VFC987" s="80"/>
      <c r="VFD987" s="80"/>
      <c r="VFE987" s="80"/>
      <c r="VFF987" s="80"/>
      <c r="VFG987" s="80"/>
      <c r="VFH987" s="80"/>
      <c r="VFI987" s="80"/>
      <c r="VFJ987" s="80"/>
      <c r="VFK987" s="80"/>
      <c r="VFL987" s="80"/>
      <c r="VFM987" s="80"/>
      <c r="VFN987" s="80"/>
      <c r="VFO987" s="80"/>
      <c r="VFP987" s="80"/>
      <c r="VFQ987" s="80"/>
      <c r="VFR987" s="80"/>
      <c r="VFS987" s="80"/>
      <c r="VFT987" s="80"/>
      <c r="VFU987" s="80"/>
      <c r="VFV987" s="80"/>
      <c r="VFW987" s="80"/>
      <c r="VFX987" s="80"/>
      <c r="VFY987" s="80"/>
      <c r="VFZ987" s="80"/>
      <c r="VGA987" s="80"/>
      <c r="VGB987" s="80"/>
      <c r="VGC987" s="80"/>
      <c r="VGD987" s="80"/>
      <c r="VGE987" s="80"/>
      <c r="VGF987" s="80"/>
      <c r="VGG987" s="80"/>
      <c r="VGH987" s="80"/>
      <c r="VGI987" s="80"/>
      <c r="VGJ987" s="80"/>
      <c r="VGK987" s="80"/>
      <c r="VGL987" s="80"/>
      <c r="VGM987" s="80"/>
      <c r="VGN987" s="80"/>
      <c r="VGO987" s="80"/>
      <c r="VGP987" s="80"/>
      <c r="VGQ987" s="80"/>
      <c r="VGR987" s="80"/>
      <c r="VGS987" s="80"/>
      <c r="VGT987" s="80"/>
      <c r="VGU987" s="80"/>
      <c r="VGV987" s="80"/>
      <c r="VGW987" s="80"/>
      <c r="VGX987" s="80"/>
      <c r="VGY987" s="80"/>
      <c r="VGZ987" s="80"/>
      <c r="VHA987" s="80"/>
      <c r="VHB987" s="80"/>
      <c r="VHC987" s="80"/>
      <c r="VHD987" s="80"/>
      <c r="VHE987" s="80"/>
      <c r="VHF987" s="80"/>
      <c r="VHG987" s="80"/>
      <c r="VHH987" s="80"/>
      <c r="VHI987" s="80"/>
      <c r="VHJ987" s="80"/>
      <c r="VHK987" s="80"/>
      <c r="VHL987" s="80"/>
      <c r="VHM987" s="80"/>
      <c r="VHN987" s="80"/>
      <c r="VHO987" s="80"/>
      <c r="VHP987" s="80"/>
      <c r="VHQ987" s="80"/>
      <c r="VHR987" s="80"/>
      <c r="VHS987" s="80"/>
      <c r="VHT987" s="80"/>
      <c r="VHU987" s="80"/>
      <c r="VHV987" s="80"/>
      <c r="VHW987" s="80"/>
      <c r="VHX987" s="80"/>
      <c r="VHY987" s="80"/>
      <c r="VHZ987" s="80"/>
      <c r="VIA987" s="80"/>
      <c r="VIB987" s="80"/>
      <c r="VIC987" s="80"/>
      <c r="VID987" s="80"/>
      <c r="VIE987" s="80"/>
      <c r="VIF987" s="80"/>
      <c r="VIG987" s="80"/>
      <c r="VIH987" s="80"/>
      <c r="VII987" s="80"/>
      <c r="VIJ987" s="80"/>
      <c r="VIK987" s="80"/>
      <c r="VIL987" s="80"/>
      <c r="VIM987" s="80"/>
      <c r="VIN987" s="80"/>
      <c r="VIO987" s="80"/>
      <c r="VIP987" s="80"/>
      <c r="VIQ987" s="80"/>
      <c r="VIR987" s="80"/>
      <c r="VIS987" s="80"/>
      <c r="VIT987" s="80"/>
      <c r="VIU987" s="80"/>
      <c r="VIV987" s="80"/>
      <c r="VIW987" s="80"/>
      <c r="VIX987" s="80"/>
      <c r="VIY987" s="80"/>
      <c r="VIZ987" s="80"/>
      <c r="VJA987" s="80"/>
      <c r="VJB987" s="80"/>
      <c r="VJC987" s="80"/>
      <c r="VJD987" s="80"/>
      <c r="VJE987" s="80"/>
      <c r="VJF987" s="80"/>
      <c r="VJG987" s="80"/>
      <c r="VJH987" s="80"/>
      <c r="VJI987" s="80"/>
      <c r="VJJ987" s="80"/>
      <c r="VJK987" s="80"/>
      <c r="VJL987" s="80"/>
      <c r="VJM987" s="80"/>
      <c r="VJN987" s="80"/>
      <c r="VJO987" s="80"/>
      <c r="VJP987" s="80"/>
      <c r="VJQ987" s="80"/>
      <c r="VJR987" s="80"/>
      <c r="VJS987" s="80"/>
      <c r="VJT987" s="80"/>
      <c r="VJU987" s="80"/>
      <c r="VJV987" s="80"/>
      <c r="VJW987" s="80"/>
      <c r="VJX987" s="80"/>
      <c r="VJY987" s="80"/>
      <c r="VJZ987" s="80"/>
      <c r="VKA987" s="80"/>
      <c r="VKB987" s="80"/>
      <c r="VKC987" s="80"/>
      <c r="VKD987" s="80"/>
      <c r="VKE987" s="80"/>
      <c r="VKF987" s="80"/>
      <c r="VKG987" s="80"/>
      <c r="VKH987" s="80"/>
      <c r="VKI987" s="80"/>
      <c r="VKJ987" s="80"/>
      <c r="VKK987" s="80"/>
      <c r="VKL987" s="80"/>
      <c r="VKM987" s="80"/>
      <c r="VKN987" s="80"/>
      <c r="VKO987" s="80"/>
      <c r="VKP987" s="80"/>
      <c r="VKQ987" s="80"/>
      <c r="VKR987" s="80"/>
      <c r="VKS987" s="80"/>
      <c r="VKT987" s="80"/>
      <c r="VKU987" s="80"/>
      <c r="VKV987" s="80"/>
      <c r="VKW987" s="80"/>
      <c r="VKX987" s="80"/>
      <c r="VKY987" s="80"/>
      <c r="VKZ987" s="80"/>
      <c r="VLA987" s="80"/>
      <c r="VLB987" s="80"/>
      <c r="VLC987" s="80"/>
      <c r="VLD987" s="80"/>
      <c r="VLE987" s="80"/>
      <c r="VLF987" s="80"/>
      <c r="VLG987" s="80"/>
      <c r="VLH987" s="80"/>
      <c r="VLI987" s="80"/>
      <c r="VLJ987" s="80"/>
      <c r="VLK987" s="80"/>
      <c r="VLL987" s="80"/>
      <c r="VLM987" s="80"/>
      <c r="VLN987" s="80"/>
      <c r="VLO987" s="80"/>
      <c r="VLP987" s="80"/>
      <c r="VLQ987" s="80"/>
      <c r="VLR987" s="80"/>
      <c r="VLS987" s="80"/>
      <c r="VLT987" s="80"/>
      <c r="VLU987" s="80"/>
      <c r="VLV987" s="80"/>
      <c r="VLW987" s="80"/>
      <c r="VLX987" s="80"/>
      <c r="VLY987" s="80"/>
      <c r="VLZ987" s="80"/>
      <c r="VMA987" s="80"/>
      <c r="VMB987" s="80"/>
      <c r="VMC987" s="80"/>
      <c r="VMD987" s="80"/>
      <c r="VME987" s="80"/>
      <c r="VMF987" s="80"/>
      <c r="VMG987" s="80"/>
      <c r="VMH987" s="80"/>
      <c r="VMI987" s="80"/>
      <c r="VMJ987" s="80"/>
      <c r="VMK987" s="80"/>
      <c r="VML987" s="80"/>
      <c r="VMM987" s="80"/>
      <c r="VMN987" s="80"/>
      <c r="VMO987" s="80"/>
      <c r="VMP987" s="80"/>
      <c r="VMQ987" s="80"/>
      <c r="VMR987" s="80"/>
      <c r="VMS987" s="80"/>
      <c r="VMT987" s="80"/>
      <c r="VMU987" s="80"/>
      <c r="VMV987" s="80"/>
      <c r="VMW987" s="80"/>
      <c r="VMX987" s="80"/>
      <c r="VMY987" s="80"/>
      <c r="VMZ987" s="80"/>
      <c r="VNA987" s="80"/>
      <c r="VNB987" s="80"/>
      <c r="VNC987" s="80"/>
      <c r="VND987" s="80"/>
      <c r="VNE987" s="80"/>
      <c r="VNF987" s="80"/>
      <c r="VNG987" s="80"/>
      <c r="VNH987" s="80"/>
      <c r="VNI987" s="80"/>
      <c r="VNJ987" s="80"/>
      <c r="VNK987" s="80"/>
      <c r="VNL987" s="80"/>
      <c r="VNM987" s="80"/>
      <c r="VNN987" s="80"/>
      <c r="VNO987" s="80"/>
      <c r="VNP987" s="80"/>
      <c r="VNQ987" s="80"/>
      <c r="VNR987" s="80"/>
      <c r="VNS987" s="80"/>
      <c r="VNT987" s="80"/>
      <c r="VNU987" s="80"/>
      <c r="VNV987" s="80"/>
      <c r="VNW987" s="80"/>
      <c r="VNX987" s="80"/>
      <c r="VNY987" s="80"/>
      <c r="VNZ987" s="80"/>
      <c r="VOA987" s="80"/>
      <c r="VOB987" s="80"/>
      <c r="VOC987" s="80"/>
      <c r="VOD987" s="80"/>
      <c r="VOE987" s="80"/>
      <c r="VOF987" s="80"/>
      <c r="VOG987" s="80"/>
      <c r="VOH987" s="80"/>
      <c r="VOI987" s="80"/>
      <c r="VOJ987" s="80"/>
      <c r="VOK987" s="80"/>
      <c r="VOL987" s="80"/>
      <c r="VOM987" s="80"/>
      <c r="VON987" s="80"/>
      <c r="VOO987" s="80"/>
      <c r="VOP987" s="80"/>
      <c r="VOQ987" s="80"/>
      <c r="VOR987" s="80"/>
      <c r="VOS987" s="80"/>
      <c r="VOT987" s="80"/>
      <c r="VOU987" s="80"/>
      <c r="VOV987" s="80"/>
      <c r="VOW987" s="80"/>
      <c r="VOX987" s="80"/>
      <c r="VOY987" s="80"/>
      <c r="VOZ987" s="80"/>
      <c r="VPA987" s="80"/>
      <c r="VPB987" s="80"/>
      <c r="VPC987" s="80"/>
      <c r="VPD987" s="80"/>
      <c r="VPE987" s="80"/>
      <c r="VPF987" s="80"/>
      <c r="VPG987" s="80"/>
      <c r="VPH987" s="80"/>
      <c r="VPI987" s="80"/>
      <c r="VPJ987" s="80"/>
      <c r="VPK987" s="80"/>
      <c r="VPL987" s="80"/>
      <c r="VPM987" s="80"/>
      <c r="VPN987" s="80"/>
      <c r="VPO987" s="80"/>
      <c r="VPP987" s="80"/>
      <c r="VPQ987" s="80"/>
      <c r="VPR987" s="80"/>
      <c r="VPS987" s="80"/>
      <c r="VPT987" s="80"/>
      <c r="VPU987" s="80"/>
      <c r="VPV987" s="80"/>
      <c r="VPW987" s="80"/>
      <c r="VPX987" s="80"/>
      <c r="VPY987" s="80"/>
      <c r="VPZ987" s="80"/>
      <c r="VQA987" s="80"/>
      <c r="VQB987" s="80"/>
      <c r="VQC987" s="80"/>
      <c r="VQD987" s="80"/>
      <c r="VQE987" s="80"/>
      <c r="VQF987" s="80"/>
      <c r="VQG987" s="80"/>
      <c r="VQH987" s="80"/>
      <c r="VQI987" s="80"/>
      <c r="VQJ987" s="80"/>
      <c r="VQK987" s="80"/>
      <c r="VQL987" s="80"/>
      <c r="VQM987" s="80"/>
      <c r="VQN987" s="80"/>
      <c r="VQO987" s="80"/>
      <c r="VQP987" s="80"/>
      <c r="VQQ987" s="80"/>
      <c r="VQR987" s="80"/>
      <c r="VQS987" s="80"/>
      <c r="VQT987" s="80"/>
      <c r="VQU987" s="80"/>
      <c r="VQV987" s="80"/>
      <c r="VQW987" s="80"/>
      <c r="VQX987" s="80"/>
      <c r="VQY987" s="80"/>
      <c r="VQZ987" s="80"/>
      <c r="VRA987" s="80"/>
      <c r="VRB987" s="80"/>
      <c r="VRC987" s="80"/>
      <c r="VRD987" s="80"/>
      <c r="VRE987" s="80"/>
      <c r="VRF987" s="80"/>
      <c r="VRG987" s="80"/>
      <c r="VRH987" s="80"/>
      <c r="VRI987" s="80"/>
      <c r="VRJ987" s="80"/>
      <c r="VRK987" s="80"/>
      <c r="VRL987" s="80"/>
      <c r="VRM987" s="80"/>
      <c r="VRN987" s="80"/>
      <c r="VRO987" s="80"/>
      <c r="VRP987" s="80"/>
      <c r="VRQ987" s="80"/>
      <c r="VRR987" s="80"/>
      <c r="VRS987" s="80"/>
      <c r="VRT987" s="80"/>
      <c r="VRU987" s="80"/>
      <c r="VRV987" s="80"/>
      <c r="VRW987" s="80"/>
      <c r="VRX987" s="80"/>
      <c r="VRY987" s="80"/>
      <c r="VRZ987" s="80"/>
      <c r="VSA987" s="80"/>
      <c r="VSB987" s="80"/>
      <c r="VSC987" s="80"/>
      <c r="VSD987" s="80"/>
      <c r="VSE987" s="80"/>
      <c r="VSF987" s="80"/>
      <c r="VSG987" s="80"/>
      <c r="VSH987" s="80"/>
      <c r="VSI987" s="80"/>
      <c r="VSJ987" s="80"/>
      <c r="VSK987" s="80"/>
      <c r="VSL987" s="80"/>
      <c r="VSM987" s="80"/>
      <c r="VSN987" s="80"/>
      <c r="VSO987" s="80"/>
      <c r="VSP987" s="80"/>
      <c r="VSQ987" s="80"/>
      <c r="VSR987" s="80"/>
      <c r="VSS987" s="80"/>
      <c r="VST987" s="80"/>
      <c r="VSU987" s="80"/>
      <c r="VSV987" s="80"/>
      <c r="VSW987" s="80"/>
      <c r="VSX987" s="80"/>
      <c r="VSY987" s="80"/>
      <c r="VSZ987" s="80"/>
      <c r="VTA987" s="80"/>
      <c r="VTB987" s="80"/>
      <c r="VTC987" s="80"/>
      <c r="VTD987" s="80"/>
      <c r="VTE987" s="80"/>
      <c r="VTF987" s="80"/>
      <c r="VTG987" s="80"/>
      <c r="VTH987" s="80"/>
      <c r="VTI987" s="80"/>
      <c r="VTJ987" s="80"/>
      <c r="VTK987" s="80"/>
      <c r="VTL987" s="80"/>
      <c r="VTM987" s="80"/>
      <c r="VTN987" s="80"/>
      <c r="VTO987" s="80"/>
      <c r="VTP987" s="80"/>
      <c r="VTQ987" s="80"/>
      <c r="VTR987" s="80"/>
      <c r="VTS987" s="80"/>
      <c r="VTT987" s="80"/>
      <c r="VTU987" s="80"/>
      <c r="VTV987" s="80"/>
      <c r="VTW987" s="80"/>
      <c r="VTX987" s="80"/>
      <c r="VTY987" s="80"/>
      <c r="VTZ987" s="80"/>
      <c r="VUA987" s="80"/>
      <c r="VUB987" s="80"/>
      <c r="VUC987" s="80"/>
      <c r="VUD987" s="80"/>
      <c r="VUE987" s="80"/>
      <c r="VUF987" s="80"/>
      <c r="VUG987" s="80"/>
      <c r="VUH987" s="80"/>
      <c r="VUI987" s="80"/>
      <c r="VUJ987" s="80"/>
      <c r="VUK987" s="80"/>
      <c r="VUL987" s="80"/>
      <c r="VUM987" s="80"/>
      <c r="VUN987" s="80"/>
      <c r="VUO987" s="80"/>
      <c r="VUP987" s="80"/>
      <c r="VUQ987" s="80"/>
      <c r="VUR987" s="80"/>
      <c r="VUS987" s="80"/>
      <c r="VUT987" s="80"/>
      <c r="VUU987" s="80"/>
      <c r="VUV987" s="80"/>
      <c r="VUW987" s="80"/>
      <c r="VUX987" s="80"/>
      <c r="VUY987" s="80"/>
      <c r="VUZ987" s="80"/>
      <c r="VVA987" s="80"/>
      <c r="VVB987" s="80"/>
      <c r="VVC987" s="80"/>
      <c r="VVD987" s="80"/>
      <c r="VVE987" s="80"/>
      <c r="VVF987" s="80"/>
      <c r="VVG987" s="80"/>
      <c r="VVH987" s="80"/>
      <c r="VVI987" s="80"/>
      <c r="VVJ987" s="80"/>
      <c r="VVK987" s="80"/>
      <c r="VVL987" s="80"/>
      <c r="VVM987" s="80"/>
      <c r="VVN987" s="80"/>
      <c r="VVO987" s="80"/>
      <c r="VVP987" s="80"/>
      <c r="VVQ987" s="80"/>
      <c r="VVR987" s="80"/>
      <c r="VVS987" s="80"/>
      <c r="VVT987" s="80"/>
      <c r="VVU987" s="80"/>
      <c r="VVV987" s="80"/>
      <c r="VVW987" s="80"/>
      <c r="VVX987" s="80"/>
      <c r="VVY987" s="80"/>
      <c r="VVZ987" s="80"/>
      <c r="VWA987" s="80"/>
      <c r="VWB987" s="80"/>
      <c r="VWC987" s="80"/>
      <c r="VWD987" s="80"/>
      <c r="VWE987" s="80"/>
      <c r="VWF987" s="80"/>
      <c r="VWG987" s="80"/>
      <c r="VWH987" s="80"/>
      <c r="VWI987" s="80"/>
      <c r="VWJ987" s="80"/>
      <c r="VWK987" s="80"/>
      <c r="VWL987" s="80"/>
      <c r="VWM987" s="80"/>
      <c r="VWN987" s="80"/>
      <c r="VWO987" s="80"/>
      <c r="VWP987" s="80"/>
      <c r="VWQ987" s="80"/>
      <c r="VWR987" s="80"/>
      <c r="VWS987" s="80"/>
      <c r="VWT987" s="80"/>
      <c r="VWU987" s="80"/>
      <c r="VWV987" s="80"/>
      <c r="VWW987" s="80"/>
      <c r="VWX987" s="80"/>
      <c r="VWY987" s="80"/>
      <c r="VWZ987" s="80"/>
      <c r="VXA987" s="80"/>
      <c r="VXB987" s="80"/>
      <c r="VXC987" s="80"/>
      <c r="VXD987" s="80"/>
      <c r="VXE987" s="80"/>
      <c r="VXF987" s="80"/>
      <c r="VXG987" s="80"/>
      <c r="VXH987" s="80"/>
      <c r="VXI987" s="80"/>
      <c r="VXJ987" s="80"/>
      <c r="VXK987" s="80"/>
      <c r="VXL987" s="80"/>
      <c r="VXM987" s="80"/>
      <c r="VXN987" s="80"/>
      <c r="VXO987" s="80"/>
      <c r="VXP987" s="80"/>
      <c r="VXQ987" s="80"/>
      <c r="VXR987" s="80"/>
      <c r="VXS987" s="80"/>
      <c r="VXT987" s="80"/>
      <c r="VXU987" s="80"/>
      <c r="VXV987" s="80"/>
      <c r="VXW987" s="80"/>
      <c r="VXX987" s="80"/>
      <c r="VXY987" s="80"/>
      <c r="VXZ987" s="80"/>
      <c r="VYA987" s="80"/>
      <c r="VYB987" s="80"/>
      <c r="VYC987" s="80"/>
      <c r="VYD987" s="80"/>
      <c r="VYE987" s="80"/>
      <c r="VYF987" s="80"/>
      <c r="VYG987" s="80"/>
      <c r="VYH987" s="80"/>
      <c r="VYI987" s="80"/>
      <c r="VYJ987" s="80"/>
      <c r="VYK987" s="80"/>
      <c r="VYL987" s="80"/>
      <c r="VYM987" s="80"/>
      <c r="VYN987" s="80"/>
      <c r="VYO987" s="80"/>
      <c r="VYP987" s="80"/>
      <c r="VYQ987" s="80"/>
      <c r="VYR987" s="80"/>
      <c r="VYS987" s="80"/>
      <c r="VYT987" s="80"/>
      <c r="VYU987" s="80"/>
      <c r="VYV987" s="80"/>
      <c r="VYW987" s="80"/>
      <c r="VYX987" s="80"/>
      <c r="VYY987" s="80"/>
      <c r="VYZ987" s="80"/>
      <c r="VZA987" s="80"/>
      <c r="VZB987" s="80"/>
      <c r="VZC987" s="80"/>
      <c r="VZD987" s="80"/>
      <c r="VZE987" s="80"/>
      <c r="VZF987" s="80"/>
      <c r="VZG987" s="80"/>
      <c r="VZH987" s="80"/>
      <c r="VZI987" s="80"/>
      <c r="VZJ987" s="80"/>
      <c r="VZK987" s="80"/>
      <c r="VZL987" s="80"/>
      <c r="VZM987" s="80"/>
      <c r="VZN987" s="80"/>
      <c r="VZO987" s="80"/>
      <c r="VZP987" s="80"/>
      <c r="VZQ987" s="80"/>
      <c r="VZR987" s="80"/>
      <c r="VZS987" s="80"/>
      <c r="VZT987" s="80"/>
      <c r="VZU987" s="80"/>
      <c r="VZV987" s="80"/>
      <c r="VZW987" s="80"/>
      <c r="VZX987" s="80"/>
      <c r="VZY987" s="80"/>
      <c r="VZZ987" s="80"/>
      <c r="WAA987" s="80"/>
      <c r="WAB987" s="80"/>
      <c r="WAC987" s="80"/>
      <c r="WAD987" s="80"/>
      <c r="WAE987" s="80"/>
      <c r="WAF987" s="80"/>
      <c r="WAG987" s="80"/>
      <c r="WAH987" s="80"/>
      <c r="WAI987" s="80"/>
      <c r="WAJ987" s="80"/>
      <c r="WAK987" s="80"/>
      <c r="WAL987" s="80"/>
      <c r="WAM987" s="80"/>
      <c r="WAN987" s="80"/>
      <c r="WAO987" s="80"/>
      <c r="WAP987" s="80"/>
      <c r="WAQ987" s="80"/>
      <c r="WAR987" s="80"/>
      <c r="WAS987" s="80"/>
      <c r="WAT987" s="80"/>
      <c r="WAU987" s="80"/>
      <c r="WAV987" s="80"/>
      <c r="WAW987" s="80"/>
      <c r="WAX987" s="80"/>
      <c r="WAY987" s="80"/>
      <c r="WAZ987" s="80"/>
      <c r="WBA987" s="80"/>
      <c r="WBB987" s="80"/>
      <c r="WBC987" s="80"/>
      <c r="WBD987" s="80"/>
      <c r="WBE987" s="80"/>
      <c r="WBF987" s="80"/>
      <c r="WBG987" s="80"/>
      <c r="WBH987" s="80"/>
      <c r="WBI987" s="80"/>
      <c r="WBJ987" s="80"/>
      <c r="WBK987" s="80"/>
      <c r="WBL987" s="80"/>
      <c r="WBM987" s="80"/>
      <c r="WBN987" s="80"/>
      <c r="WBO987" s="80"/>
      <c r="WBP987" s="80"/>
      <c r="WBQ987" s="80"/>
      <c r="WBR987" s="80"/>
      <c r="WBS987" s="80"/>
      <c r="WBT987" s="80"/>
      <c r="WBU987" s="80"/>
      <c r="WBV987" s="80"/>
      <c r="WBW987" s="80"/>
      <c r="WBX987" s="80"/>
      <c r="WBY987" s="80"/>
      <c r="WBZ987" s="80"/>
      <c r="WCA987" s="80"/>
      <c r="WCB987" s="80"/>
      <c r="WCC987" s="80"/>
      <c r="WCD987" s="80"/>
      <c r="WCE987" s="80"/>
      <c r="WCF987" s="80"/>
      <c r="WCG987" s="80"/>
      <c r="WCH987" s="80"/>
      <c r="WCI987" s="80"/>
      <c r="WCJ987" s="80"/>
      <c r="WCK987" s="80"/>
      <c r="WCL987" s="80"/>
      <c r="WCM987" s="80"/>
      <c r="WCN987" s="80"/>
      <c r="WCO987" s="80"/>
      <c r="WCP987" s="80"/>
      <c r="WCQ987" s="80"/>
      <c r="WCR987" s="80"/>
      <c r="WCS987" s="80"/>
      <c r="WCT987" s="80"/>
      <c r="WCU987" s="80"/>
      <c r="WCV987" s="80"/>
      <c r="WCW987" s="80"/>
      <c r="WCX987" s="80"/>
      <c r="WCY987" s="80"/>
      <c r="WCZ987" s="80"/>
      <c r="WDA987" s="80"/>
      <c r="WDB987" s="80"/>
      <c r="WDC987" s="80"/>
      <c r="WDD987" s="80"/>
      <c r="WDE987" s="80"/>
      <c r="WDF987" s="80"/>
      <c r="WDG987" s="80"/>
      <c r="WDH987" s="80"/>
      <c r="WDI987" s="80"/>
      <c r="WDJ987" s="80"/>
      <c r="WDK987" s="80"/>
      <c r="WDL987" s="80"/>
      <c r="WDM987" s="80"/>
      <c r="WDN987" s="80"/>
      <c r="WDO987" s="80"/>
      <c r="WDP987" s="80"/>
      <c r="WDQ987" s="80"/>
      <c r="WDR987" s="80"/>
      <c r="WDS987" s="80"/>
      <c r="WDT987" s="80"/>
      <c r="WDU987" s="80"/>
      <c r="WDV987" s="80"/>
      <c r="WDW987" s="80"/>
      <c r="WDX987" s="80"/>
      <c r="WDY987" s="80"/>
      <c r="WDZ987" s="80"/>
      <c r="WEA987" s="80"/>
      <c r="WEB987" s="80"/>
      <c r="WEC987" s="80"/>
      <c r="WED987" s="80"/>
      <c r="WEE987" s="80"/>
      <c r="WEF987" s="80"/>
      <c r="WEG987" s="80"/>
      <c r="WEH987" s="80"/>
      <c r="WEI987" s="80"/>
      <c r="WEJ987" s="80"/>
      <c r="WEK987" s="80"/>
      <c r="WEL987" s="80"/>
      <c r="WEM987" s="80"/>
      <c r="WEN987" s="80"/>
      <c r="WEO987" s="80"/>
      <c r="WEP987" s="80"/>
      <c r="WEQ987" s="80"/>
      <c r="WER987" s="80"/>
      <c r="WES987" s="80"/>
      <c r="WET987" s="80"/>
      <c r="WEU987" s="80"/>
      <c r="WEV987" s="80"/>
      <c r="WEW987" s="80"/>
      <c r="WEX987" s="80"/>
      <c r="WEY987" s="80"/>
      <c r="WEZ987" s="80"/>
      <c r="WFA987" s="80"/>
      <c r="WFB987" s="80"/>
      <c r="WFC987" s="80"/>
      <c r="WFD987" s="80"/>
      <c r="WFE987" s="80"/>
      <c r="WFF987" s="80"/>
      <c r="WFG987" s="80"/>
      <c r="WFH987" s="80"/>
      <c r="WFI987" s="80"/>
      <c r="WFJ987" s="80"/>
      <c r="WFK987" s="80"/>
      <c r="WFL987" s="80"/>
      <c r="WFM987" s="80"/>
      <c r="WFN987" s="80"/>
      <c r="WFO987" s="80"/>
      <c r="WFP987" s="80"/>
      <c r="WFQ987" s="80"/>
      <c r="WFR987" s="80"/>
      <c r="WFS987" s="80"/>
      <c r="WFT987" s="80"/>
      <c r="WFU987" s="80"/>
      <c r="WFV987" s="80"/>
      <c r="WFW987" s="80"/>
      <c r="WFX987" s="80"/>
      <c r="WFY987" s="80"/>
      <c r="WFZ987" s="80"/>
      <c r="WGA987" s="80"/>
      <c r="WGB987" s="80"/>
      <c r="WGC987" s="80"/>
      <c r="WGD987" s="80"/>
      <c r="WGE987" s="80"/>
      <c r="WGF987" s="80"/>
      <c r="WGG987" s="80"/>
      <c r="WGH987" s="80"/>
      <c r="WGI987" s="80"/>
      <c r="WGJ987" s="80"/>
      <c r="WGK987" s="80"/>
      <c r="WGL987" s="80"/>
      <c r="WGM987" s="80"/>
      <c r="WGN987" s="80"/>
      <c r="WGO987" s="80"/>
      <c r="WGP987" s="80"/>
      <c r="WGQ987" s="80"/>
      <c r="WGR987" s="80"/>
      <c r="WGS987" s="80"/>
      <c r="WGT987" s="80"/>
      <c r="WGU987" s="80"/>
      <c r="WGV987" s="80"/>
      <c r="WGW987" s="80"/>
      <c r="WGX987" s="80"/>
      <c r="WGY987" s="80"/>
      <c r="WGZ987" s="80"/>
      <c r="WHA987" s="80"/>
      <c r="WHB987" s="80"/>
      <c r="WHC987" s="80"/>
      <c r="WHD987" s="80"/>
      <c r="WHE987" s="80"/>
      <c r="WHF987" s="80"/>
      <c r="WHG987" s="80"/>
      <c r="WHH987" s="80"/>
      <c r="WHI987" s="80"/>
      <c r="WHJ987" s="80"/>
      <c r="WHK987" s="80"/>
      <c r="WHL987" s="80"/>
      <c r="WHM987" s="80"/>
      <c r="WHN987" s="80"/>
      <c r="WHO987" s="80"/>
      <c r="WHP987" s="80"/>
      <c r="WHQ987" s="80"/>
      <c r="WHR987" s="80"/>
      <c r="WHS987" s="80"/>
      <c r="WHT987" s="80"/>
      <c r="WHU987" s="80"/>
      <c r="WHV987" s="80"/>
      <c r="WHW987" s="80"/>
      <c r="WHX987" s="80"/>
      <c r="WHY987" s="80"/>
      <c r="WHZ987" s="80"/>
      <c r="WIA987" s="80"/>
      <c r="WIB987" s="80"/>
      <c r="WIC987" s="80"/>
      <c r="WID987" s="80"/>
      <c r="WIE987" s="80"/>
      <c r="WIF987" s="80"/>
      <c r="WIG987" s="80"/>
      <c r="WIH987" s="80"/>
      <c r="WII987" s="80"/>
      <c r="WIJ987" s="80"/>
      <c r="WIK987" s="80"/>
      <c r="WIL987" s="80"/>
      <c r="WIM987" s="80"/>
      <c r="WIN987" s="80"/>
      <c r="WIO987" s="80"/>
      <c r="WIP987" s="80"/>
      <c r="WIQ987" s="80"/>
      <c r="WIR987" s="80"/>
      <c r="WIS987" s="80"/>
      <c r="WIT987" s="80"/>
      <c r="WIU987" s="80"/>
      <c r="WIV987" s="80"/>
      <c r="WIW987" s="80"/>
      <c r="WIX987" s="80"/>
      <c r="WIY987" s="80"/>
      <c r="WIZ987" s="80"/>
      <c r="WJA987" s="80"/>
      <c r="WJB987" s="80"/>
      <c r="WJC987" s="80"/>
      <c r="WJD987" s="80"/>
      <c r="WJE987" s="80"/>
      <c r="WJF987" s="80"/>
      <c r="WJG987" s="80"/>
      <c r="WJH987" s="80"/>
      <c r="WJI987" s="80"/>
      <c r="WJJ987" s="80"/>
      <c r="WJK987" s="80"/>
      <c r="WJL987" s="80"/>
      <c r="WJM987" s="80"/>
      <c r="WJN987" s="80"/>
      <c r="WJO987" s="80"/>
      <c r="WJP987" s="80"/>
      <c r="WJQ987" s="80"/>
      <c r="WJR987" s="80"/>
      <c r="WJS987" s="80"/>
      <c r="WJT987" s="80"/>
      <c r="WJU987" s="80"/>
      <c r="WJV987" s="80"/>
      <c r="WJW987" s="80"/>
      <c r="WJX987" s="80"/>
      <c r="WJY987" s="80"/>
      <c r="WJZ987" s="80"/>
      <c r="WKA987" s="80"/>
      <c r="WKB987" s="80"/>
      <c r="WKC987" s="80"/>
      <c r="WKD987" s="80"/>
      <c r="WKE987" s="80"/>
      <c r="WKF987" s="80"/>
      <c r="WKG987" s="80"/>
      <c r="WKH987" s="80"/>
      <c r="WKI987" s="80"/>
      <c r="WKJ987" s="80"/>
      <c r="WKK987" s="80"/>
      <c r="WKL987" s="80"/>
      <c r="WKM987" s="80"/>
      <c r="WKN987" s="80"/>
      <c r="WKO987" s="80"/>
      <c r="WKP987" s="80"/>
      <c r="WKQ987" s="80"/>
      <c r="WKR987" s="80"/>
      <c r="WKS987" s="80"/>
      <c r="WKT987" s="80"/>
      <c r="WKU987" s="80"/>
      <c r="WKV987" s="80"/>
      <c r="WKW987" s="80"/>
      <c r="WKX987" s="80"/>
      <c r="WKY987" s="80"/>
      <c r="WKZ987" s="80"/>
      <c r="WLA987" s="80"/>
      <c r="WLB987" s="80"/>
      <c r="WLC987" s="80"/>
      <c r="WLD987" s="80"/>
      <c r="WLE987" s="80"/>
      <c r="WLF987" s="80"/>
      <c r="WLG987" s="80"/>
      <c r="WLH987" s="80"/>
      <c r="WLI987" s="80"/>
      <c r="WLJ987" s="80"/>
      <c r="WLK987" s="80"/>
      <c r="WLL987" s="80"/>
      <c r="WLM987" s="80"/>
      <c r="WLN987" s="80"/>
      <c r="WLO987" s="80"/>
      <c r="WLP987" s="80"/>
      <c r="WLQ987" s="80"/>
      <c r="WLR987" s="80"/>
      <c r="WLS987" s="80"/>
      <c r="WLT987" s="80"/>
      <c r="WLU987" s="80"/>
      <c r="WLV987" s="80"/>
      <c r="WLW987" s="80"/>
      <c r="WLX987" s="80"/>
      <c r="WLY987" s="80"/>
      <c r="WLZ987" s="80"/>
      <c r="WMA987" s="80"/>
      <c r="WMB987" s="80"/>
      <c r="WMC987" s="80"/>
      <c r="WMD987" s="80"/>
      <c r="WME987" s="80"/>
      <c r="WMF987" s="80"/>
      <c r="WMG987" s="80"/>
      <c r="WMH987" s="80"/>
      <c r="WMI987" s="80"/>
      <c r="WMJ987" s="80"/>
      <c r="WMK987" s="80"/>
      <c r="WML987" s="80"/>
      <c r="WMM987" s="80"/>
      <c r="WMN987" s="80"/>
      <c r="WMO987" s="80"/>
      <c r="WMP987" s="80"/>
      <c r="WMQ987" s="80"/>
      <c r="WMR987" s="80"/>
      <c r="WMS987" s="80"/>
      <c r="WMT987" s="80"/>
      <c r="WMU987" s="80"/>
      <c r="WMV987" s="80"/>
      <c r="WMW987" s="80"/>
      <c r="WMX987" s="80"/>
      <c r="WMY987" s="80"/>
      <c r="WMZ987" s="80"/>
      <c r="WNA987" s="80"/>
      <c r="WNB987" s="80"/>
      <c r="WNC987" s="80"/>
      <c r="WND987" s="80"/>
      <c r="WNE987" s="80"/>
      <c r="WNF987" s="80"/>
      <c r="WNG987" s="80"/>
      <c r="WNH987" s="80"/>
      <c r="WNI987" s="80"/>
      <c r="WNJ987" s="80"/>
      <c r="WNK987" s="80"/>
      <c r="WNL987" s="80"/>
      <c r="WNM987" s="80"/>
      <c r="WNN987" s="80"/>
      <c r="WNO987" s="80"/>
      <c r="WNP987" s="80"/>
      <c r="WNQ987" s="80"/>
      <c r="WNR987" s="80"/>
      <c r="WNS987" s="80"/>
      <c r="WNT987" s="80"/>
      <c r="WNU987" s="80"/>
      <c r="WNV987" s="80"/>
      <c r="WNW987" s="80"/>
      <c r="WNX987" s="80"/>
      <c r="WNY987" s="80"/>
      <c r="WNZ987" s="80"/>
      <c r="WOA987" s="80"/>
      <c r="WOB987" s="80"/>
      <c r="WOC987" s="80"/>
      <c r="WOD987" s="80"/>
      <c r="WOE987" s="80"/>
      <c r="WOF987" s="80"/>
      <c r="WOG987" s="80"/>
      <c r="WOH987" s="80"/>
      <c r="WOI987" s="80"/>
      <c r="WOJ987" s="80"/>
      <c r="WOK987" s="80"/>
      <c r="WOL987" s="80"/>
      <c r="WOM987" s="80"/>
      <c r="WON987" s="80"/>
      <c r="WOO987" s="80"/>
      <c r="WOP987" s="80"/>
      <c r="WOQ987" s="80"/>
      <c r="WOR987" s="80"/>
      <c r="WOS987" s="80"/>
      <c r="WOT987" s="80"/>
      <c r="WOU987" s="80"/>
      <c r="WOV987" s="80"/>
      <c r="WOW987" s="80"/>
      <c r="WOX987" s="80"/>
      <c r="WOY987" s="80"/>
      <c r="WOZ987" s="80"/>
      <c r="WPA987" s="80"/>
      <c r="WPB987" s="80"/>
      <c r="WPC987" s="80"/>
      <c r="WPD987" s="80"/>
      <c r="WPE987" s="80"/>
      <c r="WPF987" s="80"/>
      <c r="WPG987" s="80"/>
      <c r="WPH987" s="80"/>
      <c r="WPI987" s="80"/>
      <c r="WPJ987" s="80"/>
      <c r="WPK987" s="80"/>
      <c r="WPL987" s="80"/>
      <c r="WPM987" s="80"/>
      <c r="WPN987" s="80"/>
      <c r="WPO987" s="80"/>
      <c r="WPP987" s="80"/>
      <c r="WPQ987" s="80"/>
      <c r="WPR987" s="80"/>
      <c r="WPS987" s="80"/>
      <c r="WPT987" s="80"/>
      <c r="WPU987" s="80"/>
      <c r="WPV987" s="80"/>
      <c r="WPW987" s="80"/>
      <c r="WPX987" s="80"/>
      <c r="WPY987" s="80"/>
      <c r="WPZ987" s="80"/>
      <c r="WQA987" s="80"/>
      <c r="WQB987" s="80"/>
      <c r="WQC987" s="80"/>
      <c r="WQD987" s="80"/>
      <c r="WQE987" s="80"/>
      <c r="WQF987" s="80"/>
      <c r="WQG987" s="80"/>
      <c r="WQH987" s="80"/>
      <c r="WQI987" s="80"/>
      <c r="WQJ987" s="80"/>
      <c r="WQK987" s="80"/>
      <c r="WQL987" s="80"/>
      <c r="WQM987" s="80"/>
      <c r="WQN987" s="80"/>
      <c r="WQO987" s="80"/>
      <c r="WQP987" s="80"/>
      <c r="WQQ987" s="80"/>
      <c r="WQR987" s="80"/>
      <c r="WQS987" s="80"/>
      <c r="WQT987" s="80"/>
      <c r="WQU987" s="80"/>
      <c r="WQV987" s="80"/>
      <c r="WQW987" s="80"/>
      <c r="WQX987" s="80"/>
      <c r="WQY987" s="80"/>
      <c r="WQZ987" s="80"/>
      <c r="WRA987" s="80"/>
      <c r="WRB987" s="80"/>
      <c r="WRC987" s="80"/>
      <c r="WRD987" s="80"/>
      <c r="WRE987" s="80"/>
      <c r="WRF987" s="80"/>
      <c r="WRG987" s="80"/>
      <c r="WRH987" s="80"/>
      <c r="WRI987" s="80"/>
      <c r="WRJ987" s="80"/>
      <c r="WRK987" s="80"/>
      <c r="WRL987" s="80"/>
      <c r="WRM987" s="80"/>
      <c r="WRN987" s="80"/>
      <c r="WRO987" s="80"/>
      <c r="WRP987" s="80"/>
      <c r="WRQ987" s="80"/>
      <c r="WRR987" s="80"/>
      <c r="WRS987" s="80"/>
      <c r="WRT987" s="80"/>
      <c r="WRU987" s="80"/>
      <c r="WRV987" s="80"/>
      <c r="WRW987" s="80"/>
      <c r="WRX987" s="80"/>
      <c r="WRY987" s="80"/>
      <c r="WRZ987" s="80"/>
      <c r="WSA987" s="80"/>
      <c r="WSB987" s="80"/>
      <c r="WSC987" s="80"/>
      <c r="WSD987" s="80"/>
      <c r="WSE987" s="80"/>
      <c r="WSF987" s="80"/>
      <c r="WSG987" s="80"/>
      <c r="WSH987" s="80"/>
      <c r="WSI987" s="80"/>
      <c r="WSJ987" s="80"/>
      <c r="WSK987" s="80"/>
      <c r="WSL987" s="80"/>
      <c r="WSM987" s="80"/>
      <c r="WSN987" s="80"/>
      <c r="WSO987" s="80"/>
      <c r="WSP987" s="80"/>
      <c r="WSQ987" s="80"/>
      <c r="WSR987" s="80"/>
      <c r="WSS987" s="80"/>
      <c r="WST987" s="80"/>
      <c r="WSU987" s="80"/>
      <c r="WSV987" s="80"/>
      <c r="WSW987" s="80"/>
      <c r="WSX987" s="80"/>
      <c r="WSY987" s="80"/>
      <c r="WSZ987" s="80"/>
      <c r="WTA987" s="80"/>
      <c r="WTB987" s="80"/>
      <c r="WTC987" s="80"/>
      <c r="WTD987" s="80"/>
      <c r="WTE987" s="80"/>
      <c r="WTF987" s="80"/>
      <c r="WTG987" s="80"/>
      <c r="WTH987" s="80"/>
      <c r="WTI987" s="80"/>
      <c r="WTJ987" s="80"/>
      <c r="WTK987" s="80"/>
      <c r="WTL987" s="80"/>
      <c r="WTM987" s="80"/>
      <c r="WTN987" s="80"/>
      <c r="WTO987" s="80"/>
      <c r="WTP987" s="80"/>
      <c r="WTQ987" s="80"/>
      <c r="WTR987" s="80"/>
      <c r="WTS987" s="80"/>
      <c r="WTT987" s="80"/>
      <c r="WTU987" s="80"/>
      <c r="WTV987" s="80"/>
      <c r="WTW987" s="80"/>
      <c r="WTX987" s="80"/>
      <c r="WTY987" s="80"/>
      <c r="WTZ987" s="80"/>
      <c r="WUA987" s="80"/>
      <c r="WUB987" s="80"/>
      <c r="WUC987" s="80"/>
      <c r="WUD987" s="80"/>
      <c r="WUE987" s="80"/>
      <c r="WUF987" s="80"/>
      <c r="WUG987" s="80"/>
      <c r="WUH987" s="80"/>
      <c r="WUI987" s="80"/>
      <c r="WUJ987" s="80"/>
      <c r="WUK987" s="80"/>
      <c r="WUL987" s="80"/>
      <c r="WUM987" s="80"/>
      <c r="WUN987" s="80"/>
      <c r="WUO987" s="80"/>
      <c r="WUP987" s="80"/>
      <c r="WUQ987" s="80"/>
      <c r="WUR987" s="80"/>
      <c r="WUS987" s="80"/>
      <c r="WUT987" s="80"/>
      <c r="WUU987" s="80"/>
      <c r="WUV987" s="80"/>
      <c r="WUW987" s="80"/>
      <c r="WUX987" s="80"/>
      <c r="WUY987" s="80"/>
      <c r="WUZ987" s="80"/>
      <c r="WVA987" s="80"/>
      <c r="WVB987" s="80"/>
      <c r="WVC987" s="80"/>
      <c r="WVD987" s="80"/>
      <c r="WVE987" s="80"/>
      <c r="WVF987" s="80"/>
      <c r="WVG987" s="80"/>
      <c r="WVH987" s="80"/>
      <c r="WVI987" s="80"/>
      <c r="WVJ987" s="80"/>
      <c r="WVK987" s="80"/>
      <c r="WVL987" s="80"/>
      <c r="WVM987" s="80"/>
      <c r="WVN987" s="80"/>
      <c r="WVO987" s="80"/>
      <c r="WVP987" s="80"/>
      <c r="WVQ987" s="80"/>
      <c r="WVR987" s="80"/>
      <c r="WVS987" s="80"/>
      <c r="WVT987" s="80"/>
      <c r="WVU987" s="80"/>
      <c r="WVV987" s="80"/>
      <c r="WVW987" s="80"/>
      <c r="WVX987" s="80"/>
      <c r="WVY987" s="80"/>
      <c r="WVZ987" s="80"/>
      <c r="WWA987" s="80"/>
      <c r="WWB987" s="80"/>
      <c r="WWC987" s="80"/>
      <c r="WWD987" s="80"/>
      <c r="WWE987" s="80"/>
      <c r="WWF987" s="80"/>
      <c r="WWG987" s="80"/>
      <c r="WWH987" s="80"/>
      <c r="WWI987" s="80"/>
      <c r="WWJ987" s="80"/>
      <c r="WWK987" s="80"/>
      <c r="WWL987" s="80"/>
      <c r="WWM987" s="80"/>
      <c r="WWN987" s="80"/>
      <c r="WWO987" s="80"/>
      <c r="WWP987" s="80"/>
      <c r="WWQ987" s="80"/>
      <c r="WWR987" s="80"/>
      <c r="WWS987" s="80"/>
      <c r="WWT987" s="80"/>
      <c r="WWU987" s="80"/>
      <c r="WWV987" s="80"/>
      <c r="WWW987" s="80"/>
      <c r="WWX987" s="80"/>
      <c r="WWY987" s="80"/>
      <c r="WWZ987" s="80"/>
      <c r="WXA987" s="80"/>
      <c r="WXB987" s="80"/>
      <c r="WXC987" s="80"/>
      <c r="WXD987" s="80"/>
      <c r="WXE987" s="80"/>
      <c r="WXF987" s="80"/>
      <c r="WXG987" s="80"/>
      <c r="WXH987" s="80"/>
      <c r="WXI987" s="80"/>
      <c r="WXJ987" s="80"/>
      <c r="WXK987" s="80"/>
      <c r="WXL987" s="80"/>
      <c r="WXM987" s="80"/>
      <c r="WXN987" s="80"/>
      <c r="WXO987" s="80"/>
      <c r="WXP987" s="80"/>
      <c r="WXQ987" s="80"/>
      <c r="WXR987" s="80"/>
      <c r="WXS987" s="80"/>
      <c r="WXT987" s="80"/>
      <c r="WXU987" s="80"/>
      <c r="WXV987" s="80"/>
      <c r="WXW987" s="80"/>
      <c r="WXX987" s="80"/>
      <c r="WXY987" s="80"/>
      <c r="WXZ987" s="80"/>
      <c r="WYA987" s="80"/>
      <c r="WYB987" s="80"/>
      <c r="WYC987" s="80"/>
      <c r="WYD987" s="80"/>
      <c r="WYE987" s="80"/>
      <c r="WYF987" s="80"/>
      <c r="WYG987" s="80"/>
      <c r="WYH987" s="80"/>
      <c r="WYI987" s="80"/>
      <c r="WYJ987" s="80"/>
      <c r="WYK987" s="80"/>
      <c r="WYL987" s="80"/>
      <c r="WYM987" s="80"/>
      <c r="WYN987" s="80"/>
      <c r="WYO987" s="80"/>
      <c r="WYP987" s="80"/>
      <c r="WYQ987" s="80"/>
      <c r="WYR987" s="80"/>
      <c r="WYS987" s="80"/>
      <c r="WYT987" s="80"/>
      <c r="WYU987" s="80"/>
      <c r="WYV987" s="80"/>
      <c r="WYW987" s="80"/>
      <c r="WYX987" s="80"/>
      <c r="WYY987" s="80"/>
      <c r="WYZ987" s="80"/>
      <c r="WZA987" s="80"/>
      <c r="WZB987" s="80"/>
      <c r="WZC987" s="80"/>
      <c r="WZD987" s="80"/>
      <c r="WZE987" s="80"/>
      <c r="WZF987" s="80"/>
      <c r="WZG987" s="80"/>
      <c r="WZH987" s="80"/>
      <c r="WZI987" s="80"/>
      <c r="WZJ987" s="80"/>
      <c r="WZK987" s="80"/>
      <c r="WZL987" s="80"/>
      <c r="WZM987" s="80"/>
      <c r="WZN987" s="80"/>
      <c r="WZO987" s="80"/>
      <c r="WZP987" s="80"/>
      <c r="WZQ987" s="80"/>
      <c r="WZR987" s="80"/>
      <c r="WZS987" s="80"/>
      <c r="WZT987" s="80"/>
      <c r="WZU987" s="80"/>
      <c r="WZV987" s="80"/>
      <c r="WZW987" s="80"/>
      <c r="WZX987" s="80"/>
      <c r="WZY987" s="80"/>
      <c r="WZZ987" s="80"/>
      <c r="XAA987" s="80"/>
      <c r="XAB987" s="80"/>
      <c r="XAC987" s="80"/>
      <c r="XAD987" s="80"/>
      <c r="XAE987" s="80"/>
      <c r="XAF987" s="80"/>
      <c r="XAG987" s="80"/>
      <c r="XAH987" s="80"/>
      <c r="XAI987" s="80"/>
      <c r="XAJ987" s="80"/>
      <c r="XAK987" s="80"/>
      <c r="XAL987" s="80"/>
      <c r="XAM987" s="80"/>
      <c r="XAN987" s="80"/>
      <c r="XAO987" s="80"/>
      <c r="XAP987" s="80"/>
      <c r="XAQ987" s="80"/>
      <c r="XAR987" s="80"/>
      <c r="XAS987" s="80"/>
      <c r="XAT987" s="80"/>
      <c r="XAU987" s="80"/>
      <c r="XAV987" s="80"/>
      <c r="XAW987" s="80"/>
      <c r="XAX987" s="80"/>
      <c r="XAY987" s="80"/>
      <c r="XAZ987" s="80"/>
      <c r="XBA987" s="80"/>
      <c r="XBB987" s="80"/>
      <c r="XBC987" s="80"/>
      <c r="XBD987" s="80"/>
      <c r="XBE987" s="80"/>
      <c r="XBF987" s="80"/>
      <c r="XBG987" s="80"/>
      <c r="XBH987" s="80"/>
      <c r="XBI987" s="80"/>
      <c r="XBJ987" s="80"/>
      <c r="XBK987" s="80"/>
      <c r="XBL987" s="80"/>
      <c r="XBM987" s="80"/>
      <c r="XBN987" s="80"/>
      <c r="XBO987" s="80"/>
      <c r="XBP987" s="80"/>
      <c r="XBQ987" s="80"/>
      <c r="XBR987" s="80"/>
      <c r="XBS987" s="80"/>
      <c r="XBT987" s="80"/>
      <c r="XBU987" s="80"/>
      <c r="XBV987" s="80"/>
      <c r="XBW987" s="80"/>
      <c r="XBX987" s="80"/>
      <c r="XBY987" s="80"/>
      <c r="XBZ987" s="80"/>
      <c r="XCA987" s="80"/>
      <c r="XCB987" s="80"/>
      <c r="XCC987" s="80"/>
      <c r="XCD987" s="80"/>
      <c r="XCE987" s="80"/>
      <c r="XCF987" s="80"/>
      <c r="XCG987" s="80"/>
      <c r="XCH987" s="80"/>
      <c r="XCI987" s="80"/>
      <c r="XCJ987" s="80"/>
      <c r="XCK987" s="80"/>
      <c r="XCL987" s="80"/>
      <c r="XCM987" s="80"/>
      <c r="XCN987" s="80"/>
      <c r="XCO987" s="80"/>
      <c r="XCP987" s="80"/>
      <c r="XCQ987" s="80"/>
      <c r="XCR987" s="80"/>
      <c r="XCS987" s="80"/>
      <c r="XCT987" s="80"/>
      <c r="XCU987" s="80"/>
      <c r="XCV987" s="80"/>
      <c r="XCW987" s="80"/>
      <c r="XCX987" s="80"/>
      <c r="XCY987" s="80"/>
      <c r="XCZ987" s="80"/>
      <c r="XDA987" s="80"/>
      <c r="XDB987" s="80"/>
      <c r="XDC987" s="80"/>
      <c r="XDD987" s="80"/>
      <c r="XDE987" s="80"/>
      <c r="XDF987" s="80"/>
      <c r="XDG987" s="80"/>
      <c r="XDH987" s="80"/>
      <c r="XDI987" s="80"/>
      <c r="XDJ987" s="80"/>
      <c r="XDK987" s="80"/>
      <c r="XDL987" s="80"/>
      <c r="XDM987" s="80"/>
      <c r="XDN987" s="80"/>
      <c r="XDO987" s="80"/>
      <c r="XDP987" s="80"/>
      <c r="XDQ987" s="80"/>
      <c r="XDR987" s="80"/>
      <c r="XDS987" s="80"/>
      <c r="XDT987" s="80"/>
      <c r="XDU987" s="80"/>
      <c r="XDV987" s="80"/>
      <c r="XDW987" s="80"/>
      <c r="XDX987" s="80"/>
      <c r="XDY987" s="80"/>
      <c r="XDZ987" s="80"/>
      <c r="XEA987" s="80"/>
      <c r="XEB987" s="80"/>
      <c r="XEC987" s="80"/>
      <c r="XED987" s="80"/>
      <c r="XEE987" s="80"/>
      <c r="XEF987" s="80"/>
      <c r="XEG987" s="80"/>
      <c r="XEH987" s="80"/>
      <c r="XEI987" s="80"/>
      <c r="XEJ987" s="80"/>
      <c r="XEK987" s="80"/>
      <c r="XEL987" s="80"/>
      <c r="XEM987" s="80"/>
      <c r="XEN987" s="80"/>
      <c r="XEO987" s="80"/>
      <c r="XEP987" s="80"/>
      <c r="XEQ987" s="80"/>
      <c r="XER987" s="80"/>
      <c r="XES987" s="80"/>
      <c r="XET987" s="80"/>
      <c r="XEU987" s="80"/>
      <c r="XEV987" s="80"/>
      <c r="XEW987" s="80"/>
      <c r="XEX987" s="80"/>
      <c r="XEY987" s="80"/>
      <c r="XEZ987" s="80"/>
      <c r="XFA987" s="80"/>
    </row>
    <row r="988" spans="1:16381" s="67" customFormat="1" ht="14.15" customHeight="1" x14ac:dyDescent="0.2">
      <c r="A988" s="293"/>
      <c r="B988" s="296" t="s">
        <v>4377</v>
      </c>
      <c r="C988" s="920"/>
      <c r="D988" s="920"/>
      <c r="E988" s="920"/>
      <c r="F988" s="920"/>
      <c r="G988" s="920"/>
      <c r="H988" s="920"/>
      <c r="I988" s="920"/>
      <c r="J988" s="920"/>
      <c r="K988" s="920"/>
      <c r="L988" s="920"/>
      <c r="M988" s="920"/>
      <c r="N988" s="920"/>
      <c r="O988" s="920"/>
      <c r="P988" s="920"/>
      <c r="Q988" s="920"/>
      <c r="R988" s="920"/>
      <c r="S988" s="920"/>
      <c r="T988" s="920"/>
      <c r="U988" s="920"/>
      <c r="V988" s="920"/>
      <c r="W988" s="920"/>
      <c r="X988" s="920"/>
      <c r="Y988" s="920"/>
      <c r="Z988" s="920"/>
      <c r="AA988" s="292"/>
      <c r="AB988" s="292"/>
      <c r="AC988" s="292"/>
      <c r="AD988" s="920"/>
      <c r="AE988" s="920"/>
      <c r="AF988" s="920"/>
      <c r="AG988" s="920"/>
      <c r="AH988" s="920"/>
      <c r="AI988" s="920"/>
      <c r="AJ988" s="920"/>
      <c r="AK988" s="920"/>
      <c r="AL988" s="920"/>
      <c r="AM988" s="65" t="s">
        <v>654</v>
      </c>
      <c r="AN988" s="65"/>
      <c r="AO988" s="65"/>
      <c r="AP988" s="65"/>
      <c r="AQ988" s="65"/>
      <c r="AR988" s="65"/>
      <c r="AS988" s="66"/>
    </row>
    <row r="989" spans="1:16381" s="77" customFormat="1" ht="12" customHeight="1" x14ac:dyDescent="0.2">
      <c r="A989" s="165" t="s">
        <v>2299</v>
      </c>
      <c r="B989" s="166" t="s">
        <v>3524</v>
      </c>
      <c r="C989" s="258">
        <f t="shared" si="126"/>
        <v>0</v>
      </c>
      <c r="D989" s="263">
        <f t="shared" si="127"/>
        <v>0</v>
      </c>
      <c r="E989" s="125"/>
      <c r="F989" s="125"/>
      <c r="G989" s="125"/>
      <c r="H989" s="126"/>
      <c r="I989" s="126"/>
      <c r="J989" s="126"/>
      <c r="K989" s="126"/>
      <c r="L989" s="126"/>
      <c r="M989" s="126"/>
      <c r="N989" s="126"/>
      <c r="O989" s="126"/>
      <c r="P989" s="126"/>
      <c r="Q989" s="126"/>
      <c r="R989" s="126"/>
      <c r="S989" s="126"/>
      <c r="T989" s="126"/>
      <c r="U989" s="126"/>
      <c r="V989" s="126"/>
      <c r="W989" s="126"/>
      <c r="X989" s="126"/>
      <c r="Y989" s="126"/>
      <c r="Z989" s="126"/>
      <c r="AA989" s="125"/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310">
        <v>153070</v>
      </c>
      <c r="AL989" s="310">
        <f>AK989*E989</f>
        <v>0</v>
      </c>
      <c r="AM989" s="65" t="s">
        <v>654</v>
      </c>
      <c r="AN989" s="65"/>
      <c r="AO989" s="65"/>
      <c r="AP989" s="65"/>
      <c r="AQ989" s="65"/>
      <c r="AR989" s="65"/>
      <c r="AS989" s="76"/>
    </row>
    <row r="990" spans="1:16381" s="67" customFormat="1" ht="12" customHeight="1" x14ac:dyDescent="0.2">
      <c r="A990" s="165" t="s">
        <v>2300</v>
      </c>
      <c r="B990" s="166" t="s">
        <v>2762</v>
      </c>
      <c r="C990" s="258">
        <f t="shared" si="126"/>
        <v>0</v>
      </c>
      <c r="D990" s="263">
        <f t="shared" si="127"/>
        <v>0</v>
      </c>
      <c r="E990" s="125"/>
      <c r="F990" s="125"/>
      <c r="G990" s="125"/>
      <c r="H990" s="126"/>
      <c r="I990" s="126"/>
      <c r="J990" s="126"/>
      <c r="K990" s="126"/>
      <c r="L990" s="126"/>
      <c r="M990" s="126"/>
      <c r="N990" s="126"/>
      <c r="O990" s="126"/>
      <c r="P990" s="126"/>
      <c r="Q990" s="126"/>
      <c r="R990" s="126"/>
      <c r="S990" s="126"/>
      <c r="T990" s="126"/>
      <c r="U990" s="126"/>
      <c r="V990" s="126"/>
      <c r="W990" s="126"/>
      <c r="X990" s="126"/>
      <c r="Y990" s="126"/>
      <c r="Z990" s="126"/>
      <c r="AA990" s="125"/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310">
        <v>47370</v>
      </c>
      <c r="AL990" s="310">
        <f t="shared" ref="AL990:AL995" si="135">AK990*E990</f>
        <v>0</v>
      </c>
      <c r="AM990" s="65" t="s">
        <v>654</v>
      </c>
      <c r="AN990" s="65"/>
      <c r="AO990" s="65"/>
      <c r="AP990" s="65"/>
      <c r="AQ990" s="65"/>
      <c r="AR990" s="65"/>
      <c r="AS990" s="66"/>
    </row>
    <row r="991" spans="1:16381" s="67" customFormat="1" ht="12" customHeight="1" x14ac:dyDescent="0.2">
      <c r="A991" s="165" t="s">
        <v>2301</v>
      </c>
      <c r="B991" s="166" t="s">
        <v>1171</v>
      </c>
      <c r="C991" s="258">
        <f t="shared" si="126"/>
        <v>0</v>
      </c>
      <c r="D991" s="263">
        <f t="shared" si="127"/>
        <v>0</v>
      </c>
      <c r="E991" s="125"/>
      <c r="F991" s="125"/>
      <c r="G991" s="125"/>
      <c r="H991" s="126"/>
      <c r="I991" s="126"/>
      <c r="J991" s="126"/>
      <c r="K991" s="126"/>
      <c r="L991" s="126"/>
      <c r="M991" s="126"/>
      <c r="N991" s="126"/>
      <c r="O991" s="126"/>
      <c r="P991" s="126"/>
      <c r="Q991" s="126"/>
      <c r="R991" s="126"/>
      <c r="S991" s="126"/>
      <c r="T991" s="126"/>
      <c r="U991" s="126"/>
      <c r="V991" s="126"/>
      <c r="W991" s="126"/>
      <c r="X991" s="126"/>
      <c r="Y991" s="126"/>
      <c r="Z991" s="126"/>
      <c r="AA991" s="125"/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310">
        <v>21030</v>
      </c>
      <c r="AL991" s="310">
        <f t="shared" si="135"/>
        <v>0</v>
      </c>
      <c r="AM991" s="65" t="s">
        <v>654</v>
      </c>
      <c r="AN991" s="65"/>
      <c r="AO991" s="65"/>
      <c r="AP991" s="65"/>
      <c r="AQ991" s="65"/>
      <c r="AR991" s="65"/>
      <c r="AS991" s="66"/>
    </row>
    <row r="992" spans="1:16381" s="67" customFormat="1" ht="12" customHeight="1" x14ac:dyDescent="0.2">
      <c r="A992" s="165" t="s">
        <v>2302</v>
      </c>
      <c r="B992" s="166" t="s">
        <v>407</v>
      </c>
      <c r="C992" s="258">
        <f t="shared" si="126"/>
        <v>0</v>
      </c>
      <c r="D992" s="263">
        <f t="shared" si="127"/>
        <v>0</v>
      </c>
      <c r="E992" s="125"/>
      <c r="F992" s="125"/>
      <c r="G992" s="125"/>
      <c r="H992" s="126"/>
      <c r="I992" s="126"/>
      <c r="J992" s="126"/>
      <c r="K992" s="126"/>
      <c r="L992" s="126"/>
      <c r="M992" s="126"/>
      <c r="N992" s="126"/>
      <c r="O992" s="126"/>
      <c r="P992" s="126"/>
      <c r="Q992" s="126"/>
      <c r="R992" s="126"/>
      <c r="S992" s="126"/>
      <c r="T992" s="126"/>
      <c r="U992" s="126"/>
      <c r="V992" s="126"/>
      <c r="W992" s="126"/>
      <c r="X992" s="126"/>
      <c r="Y992" s="126"/>
      <c r="Z992" s="126"/>
      <c r="AA992" s="125"/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310">
        <v>63170</v>
      </c>
      <c r="AL992" s="310">
        <f t="shared" si="135"/>
        <v>0</v>
      </c>
      <c r="AM992" s="65" t="s">
        <v>654</v>
      </c>
      <c r="AN992" s="65"/>
      <c r="AO992" s="65"/>
      <c r="AP992" s="65"/>
      <c r="AQ992" s="65"/>
      <c r="AR992" s="65"/>
      <c r="AS992" s="66"/>
    </row>
    <row r="993" spans="1:16381" s="72" customFormat="1" ht="12" customHeight="1" x14ac:dyDescent="0.2">
      <c r="A993" s="165" t="s">
        <v>2303</v>
      </c>
      <c r="B993" s="166" t="s">
        <v>408</v>
      </c>
      <c r="C993" s="258">
        <f t="shared" si="126"/>
        <v>0</v>
      </c>
      <c r="D993" s="263">
        <f t="shared" si="127"/>
        <v>0</v>
      </c>
      <c r="E993" s="125"/>
      <c r="F993" s="125"/>
      <c r="G993" s="125"/>
      <c r="H993" s="126"/>
      <c r="I993" s="126"/>
      <c r="J993" s="126"/>
      <c r="K993" s="126"/>
      <c r="L993" s="126"/>
      <c r="M993" s="126"/>
      <c r="N993" s="126"/>
      <c r="O993" s="126"/>
      <c r="P993" s="126"/>
      <c r="Q993" s="126"/>
      <c r="R993" s="126"/>
      <c r="S993" s="126"/>
      <c r="T993" s="126"/>
      <c r="U993" s="126"/>
      <c r="V993" s="126"/>
      <c r="W993" s="126"/>
      <c r="X993" s="126"/>
      <c r="Y993" s="126"/>
      <c r="Z993" s="126"/>
      <c r="AA993" s="125"/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310">
        <v>63170</v>
      </c>
      <c r="AL993" s="310">
        <f t="shared" si="135"/>
        <v>0</v>
      </c>
      <c r="AM993" s="65" t="s">
        <v>654</v>
      </c>
      <c r="AN993" s="65"/>
      <c r="AO993" s="65"/>
      <c r="AP993" s="65"/>
      <c r="AQ993" s="65"/>
      <c r="AR993" s="65"/>
      <c r="AS993" s="71"/>
    </row>
    <row r="994" spans="1:16381" s="72" customFormat="1" ht="12" customHeight="1" x14ac:dyDescent="0.2">
      <c r="A994" s="165" t="s">
        <v>3843</v>
      </c>
      <c r="B994" s="166" t="s">
        <v>3845</v>
      </c>
      <c r="C994" s="350">
        <f t="shared" si="126"/>
        <v>0</v>
      </c>
      <c r="D994" s="348">
        <f t="shared" si="127"/>
        <v>0</v>
      </c>
      <c r="E994" s="125"/>
      <c r="F994" s="125"/>
      <c r="G994" s="125"/>
      <c r="H994" s="126"/>
      <c r="I994" s="126"/>
      <c r="J994" s="126"/>
      <c r="K994" s="126"/>
      <c r="L994" s="126"/>
      <c r="M994" s="126"/>
      <c r="N994" s="126"/>
      <c r="O994" s="126"/>
      <c r="P994" s="126"/>
      <c r="Q994" s="126"/>
      <c r="R994" s="126"/>
      <c r="S994" s="126"/>
      <c r="T994" s="126"/>
      <c r="U994" s="126"/>
      <c r="V994" s="126"/>
      <c r="W994" s="126"/>
      <c r="X994" s="126"/>
      <c r="Y994" s="126"/>
      <c r="Z994" s="126"/>
      <c r="AA994" s="125"/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310">
        <v>92670</v>
      </c>
      <c r="AL994" s="310">
        <f t="shared" si="135"/>
        <v>0</v>
      </c>
      <c r="AM994" s="65" t="s">
        <v>654</v>
      </c>
      <c r="AN994" s="65"/>
      <c r="AO994" s="65"/>
      <c r="AP994" s="65"/>
      <c r="AQ994" s="65"/>
      <c r="AR994" s="65"/>
      <c r="AS994" s="71"/>
    </row>
    <row r="995" spans="1:16381" s="72" customFormat="1" ht="12" customHeight="1" x14ac:dyDescent="0.2">
      <c r="A995" s="165" t="s">
        <v>3844</v>
      </c>
      <c r="B995" s="166" t="s">
        <v>3846</v>
      </c>
      <c r="C995" s="350">
        <f t="shared" si="126"/>
        <v>0</v>
      </c>
      <c r="D995" s="348">
        <f t="shared" si="127"/>
        <v>0</v>
      </c>
      <c r="E995" s="125"/>
      <c r="F995" s="125"/>
      <c r="G995" s="125"/>
      <c r="H995" s="126"/>
      <c r="I995" s="126"/>
      <c r="J995" s="126"/>
      <c r="K995" s="126"/>
      <c r="L995" s="126"/>
      <c r="M995" s="126"/>
      <c r="N995" s="126"/>
      <c r="O995" s="126"/>
      <c r="P995" s="126"/>
      <c r="Q995" s="126"/>
      <c r="R995" s="126"/>
      <c r="S995" s="126"/>
      <c r="T995" s="126"/>
      <c r="U995" s="126"/>
      <c r="V995" s="126"/>
      <c r="W995" s="126"/>
      <c r="X995" s="126"/>
      <c r="Y995" s="126"/>
      <c r="Z995" s="126"/>
      <c r="AA995" s="125"/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310">
        <v>111390</v>
      </c>
      <c r="AL995" s="310">
        <f t="shared" si="135"/>
        <v>0</v>
      </c>
      <c r="AM995" s="65" t="s">
        <v>654</v>
      </c>
      <c r="AN995" s="65"/>
      <c r="AO995" s="65"/>
      <c r="AP995" s="65"/>
      <c r="AQ995" s="65"/>
      <c r="AR995" s="65"/>
      <c r="AS995" s="71"/>
    </row>
    <row r="996" spans="1:16381" s="75" customFormat="1" ht="12.75" customHeight="1" x14ac:dyDescent="0.2">
      <c r="A996" s="293"/>
      <c r="B996" s="294" t="s">
        <v>467</v>
      </c>
      <c r="C996" s="295">
        <f>SUM(C989:C995)</f>
        <v>0</v>
      </c>
      <c r="D996" s="351">
        <f t="shared" ref="D996:G996" si="136">SUM(D989:D995)</f>
        <v>0</v>
      </c>
      <c r="E996" s="351">
        <f t="shared" si="136"/>
        <v>0</v>
      </c>
      <c r="F996" s="351">
        <f t="shared" si="136"/>
        <v>0</v>
      </c>
      <c r="G996" s="351">
        <f t="shared" si="136"/>
        <v>0</v>
      </c>
      <c r="H996" s="924"/>
      <c r="I996" s="925"/>
      <c r="J996" s="925"/>
      <c r="K996" s="925"/>
      <c r="L996" s="925"/>
      <c r="M996" s="925"/>
      <c r="N996" s="925"/>
      <c r="O996" s="925"/>
      <c r="P996" s="925"/>
      <c r="Q996" s="925"/>
      <c r="R996" s="925"/>
      <c r="S996" s="925"/>
      <c r="T996" s="925"/>
      <c r="U996" s="925"/>
      <c r="V996" s="925"/>
      <c r="W996" s="925"/>
      <c r="X996" s="925"/>
      <c r="Y996" s="925"/>
      <c r="Z996" s="926"/>
      <c r="AA996" s="295">
        <f>SUM(AA989:AA995)</f>
        <v>0</v>
      </c>
      <c r="AB996" s="351">
        <f t="shared" ref="AB996:AL996" si="137">SUM(AB989:AB995)</f>
        <v>0</v>
      </c>
      <c r="AC996" s="351">
        <f t="shared" si="137"/>
        <v>0</v>
      </c>
      <c r="AD996" s="351">
        <f t="shared" si="137"/>
        <v>0</v>
      </c>
      <c r="AE996" s="351">
        <f t="shared" si="137"/>
        <v>0</v>
      </c>
      <c r="AF996" s="351">
        <f t="shared" si="137"/>
        <v>0</v>
      </c>
      <c r="AG996" s="351">
        <f t="shared" si="137"/>
        <v>0</v>
      </c>
      <c r="AH996" s="351">
        <f t="shared" si="137"/>
        <v>0</v>
      </c>
      <c r="AI996" s="351">
        <f t="shared" si="137"/>
        <v>0</v>
      </c>
      <c r="AJ996" s="351">
        <f t="shared" si="137"/>
        <v>0</v>
      </c>
      <c r="AK996" s="316">
        <f t="shared" si="137"/>
        <v>551870</v>
      </c>
      <c r="AL996" s="316">
        <f t="shared" si="137"/>
        <v>0</v>
      </c>
      <c r="AM996" s="73" t="s">
        <v>654</v>
      </c>
      <c r="AN996" s="73"/>
      <c r="AO996" s="73"/>
      <c r="AP996" s="73"/>
      <c r="AQ996" s="73"/>
      <c r="AR996" s="73"/>
      <c r="AS996" s="74"/>
    </row>
    <row r="997" spans="1:16381" s="87" customFormat="1" x14ac:dyDescent="0.2">
      <c r="A997" s="293"/>
      <c r="B997" s="296" t="s">
        <v>4378</v>
      </c>
      <c r="C997" s="920"/>
      <c r="D997" s="920"/>
      <c r="E997" s="920"/>
      <c r="F997" s="920"/>
      <c r="G997" s="920"/>
      <c r="H997" s="920"/>
      <c r="I997" s="920"/>
      <c r="J997" s="920"/>
      <c r="K997" s="920"/>
      <c r="L997" s="920"/>
      <c r="M997" s="920"/>
      <c r="N997" s="920"/>
      <c r="O997" s="920"/>
      <c r="P997" s="920"/>
      <c r="Q997" s="920"/>
      <c r="R997" s="920"/>
      <c r="S997" s="920"/>
      <c r="T997" s="920"/>
      <c r="U997" s="920"/>
      <c r="V997" s="920"/>
      <c r="W997" s="920"/>
      <c r="X997" s="920"/>
      <c r="Y997" s="920"/>
      <c r="Z997" s="920"/>
      <c r="AA997" s="292"/>
      <c r="AB997" s="292"/>
      <c r="AC997" s="292"/>
      <c r="AD997" s="920"/>
      <c r="AE997" s="920"/>
      <c r="AF997" s="920"/>
      <c r="AG997" s="920"/>
      <c r="AH997" s="920"/>
      <c r="AI997" s="920"/>
      <c r="AJ997" s="920"/>
      <c r="AK997" s="920"/>
      <c r="AL997" s="920"/>
      <c r="AM997" s="85" t="s">
        <v>654</v>
      </c>
      <c r="AN997" s="85"/>
      <c r="AO997" s="85"/>
      <c r="AP997" s="85"/>
      <c r="AQ997" s="85"/>
      <c r="AR997" s="85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  <c r="BG997" s="99"/>
      <c r="BH997" s="99"/>
      <c r="BI997" s="99"/>
      <c r="BJ997" s="99"/>
      <c r="BK997" s="99"/>
      <c r="BL997" s="99"/>
      <c r="BM997" s="99"/>
      <c r="BN997" s="99"/>
      <c r="BO997" s="99"/>
      <c r="BP997" s="99"/>
      <c r="BQ997" s="99"/>
      <c r="BR997" s="99"/>
      <c r="BS997" s="99"/>
      <c r="BT997" s="99"/>
      <c r="BU997" s="99"/>
      <c r="BV997" s="99"/>
      <c r="BW997" s="99"/>
      <c r="BX997" s="99"/>
      <c r="BY997" s="99"/>
      <c r="BZ997" s="99"/>
      <c r="CA997" s="99"/>
      <c r="CB997" s="99"/>
      <c r="CC997" s="99"/>
      <c r="CD997" s="99"/>
      <c r="CE997" s="99"/>
      <c r="CF997" s="99"/>
      <c r="CG997" s="99"/>
      <c r="CH997" s="99"/>
      <c r="CI997" s="99"/>
      <c r="CJ997" s="99"/>
      <c r="CK997" s="99"/>
      <c r="CL997" s="99"/>
      <c r="CM997" s="99"/>
      <c r="CN997" s="99"/>
      <c r="CO997" s="99"/>
      <c r="CP997" s="99"/>
      <c r="CQ997" s="99"/>
      <c r="CR997" s="99"/>
      <c r="CS997" s="99"/>
      <c r="CT997" s="99"/>
      <c r="CU997" s="99"/>
      <c r="CV997" s="99"/>
      <c r="CW997" s="99"/>
      <c r="CX997" s="99"/>
      <c r="CY997" s="99"/>
      <c r="CZ997" s="99"/>
      <c r="DA997" s="99"/>
      <c r="DB997" s="99"/>
      <c r="DC997" s="99"/>
      <c r="DD997" s="99"/>
      <c r="DE997" s="99"/>
      <c r="DF997" s="99"/>
      <c r="DG997" s="99"/>
      <c r="DH997" s="99"/>
      <c r="DI997" s="99"/>
      <c r="DJ997" s="99"/>
      <c r="DK997" s="99"/>
      <c r="DL997" s="99"/>
      <c r="DM997" s="99"/>
      <c r="DN997" s="99"/>
      <c r="DO997" s="99"/>
      <c r="DP997" s="99"/>
      <c r="DQ997" s="99"/>
      <c r="DR997" s="99"/>
      <c r="DS997" s="99"/>
      <c r="DT997" s="99"/>
      <c r="DU997" s="99"/>
      <c r="DV997" s="99"/>
      <c r="DW997" s="99"/>
      <c r="DX997" s="99"/>
      <c r="DY997" s="99"/>
      <c r="DZ997" s="99"/>
      <c r="EA997" s="99"/>
      <c r="EB997" s="99"/>
      <c r="EC997" s="99"/>
      <c r="ED997" s="99"/>
      <c r="EE997" s="99"/>
      <c r="EF997" s="99"/>
      <c r="EG997" s="99"/>
      <c r="EH997" s="99"/>
      <c r="EI997" s="99"/>
      <c r="EJ997" s="99"/>
      <c r="EK997" s="99"/>
      <c r="EL997" s="99"/>
      <c r="EM997" s="99"/>
      <c r="EN997" s="99"/>
      <c r="EO997" s="99"/>
      <c r="EP997" s="99"/>
      <c r="EQ997" s="99"/>
      <c r="ER997" s="99"/>
      <c r="ES997" s="99"/>
      <c r="ET997" s="99"/>
      <c r="EU997" s="99"/>
      <c r="EV997" s="99"/>
      <c r="EW997" s="99"/>
      <c r="EX997" s="99"/>
      <c r="EY997" s="99"/>
      <c r="EZ997" s="99"/>
      <c r="FA997" s="99"/>
      <c r="FB997" s="99"/>
      <c r="FC997" s="99"/>
      <c r="FD997" s="99"/>
      <c r="FE997" s="99"/>
      <c r="FF997" s="99"/>
      <c r="FG997" s="99"/>
      <c r="FH997" s="99"/>
      <c r="FI997" s="99"/>
      <c r="FJ997" s="99"/>
      <c r="FK997" s="99"/>
      <c r="FL997" s="99"/>
      <c r="FM997" s="99"/>
      <c r="FN997" s="99"/>
      <c r="FO997" s="99"/>
      <c r="FP997" s="99"/>
      <c r="FQ997" s="99"/>
      <c r="FR997" s="99"/>
      <c r="FS997" s="99"/>
      <c r="FT997" s="99"/>
      <c r="FU997" s="99"/>
      <c r="FV997" s="99"/>
      <c r="FW997" s="99"/>
      <c r="FX997" s="99"/>
      <c r="FY997" s="99"/>
      <c r="FZ997" s="99"/>
      <c r="GA997" s="99"/>
      <c r="GB997" s="99"/>
      <c r="GC997" s="99"/>
      <c r="GD997" s="99"/>
      <c r="GE997" s="99"/>
      <c r="GF997" s="99"/>
      <c r="GG997" s="99"/>
      <c r="GH997" s="99"/>
      <c r="GI997" s="99"/>
      <c r="GJ997" s="99"/>
      <c r="GK997" s="99"/>
      <c r="GL997" s="99"/>
      <c r="GM997" s="99"/>
      <c r="GN997" s="99"/>
      <c r="GO997" s="99"/>
      <c r="GP997" s="99"/>
      <c r="GQ997" s="99"/>
      <c r="GR997" s="99"/>
      <c r="GS997" s="99"/>
      <c r="GT997" s="99"/>
      <c r="GU997" s="99"/>
      <c r="GV997" s="99"/>
      <c r="GW997" s="99"/>
      <c r="GX997" s="99"/>
      <c r="GY997" s="99"/>
      <c r="GZ997" s="99"/>
      <c r="HA997" s="99"/>
      <c r="HB997" s="99"/>
      <c r="HC997" s="99"/>
      <c r="HD997" s="99"/>
      <c r="HE997" s="99"/>
      <c r="HF997" s="99"/>
      <c r="HG997" s="99"/>
      <c r="HH997" s="99"/>
      <c r="HI997" s="99"/>
      <c r="HJ997" s="99"/>
      <c r="HK997" s="99"/>
      <c r="HL997" s="99"/>
      <c r="HM997" s="99"/>
      <c r="HN997" s="99"/>
      <c r="HO997" s="99"/>
      <c r="HP997" s="99"/>
      <c r="HQ997" s="99"/>
      <c r="HR997" s="99"/>
      <c r="HS997" s="99"/>
      <c r="HT997" s="99"/>
      <c r="HU997" s="99"/>
      <c r="HV997" s="99"/>
      <c r="HW997" s="99"/>
      <c r="HX997" s="99"/>
      <c r="HY997" s="99"/>
      <c r="HZ997" s="99"/>
      <c r="IA997" s="99"/>
      <c r="IB997" s="99"/>
      <c r="IC997" s="99"/>
      <c r="ID997" s="99"/>
      <c r="IE997" s="99"/>
      <c r="IF997" s="99"/>
      <c r="IG997" s="99"/>
      <c r="IH997" s="99"/>
      <c r="II997" s="99"/>
      <c r="IJ997" s="99"/>
      <c r="IK997" s="99"/>
      <c r="IL997" s="99"/>
      <c r="IM997" s="99"/>
      <c r="IN997" s="99"/>
      <c r="IO997" s="99"/>
      <c r="IP997" s="99"/>
      <c r="IQ997" s="99"/>
      <c r="IR997" s="99"/>
      <c r="IS997" s="99"/>
      <c r="IT997" s="99"/>
      <c r="IU997" s="99"/>
      <c r="IV997" s="99"/>
      <c r="IW997" s="99"/>
      <c r="IX997" s="99"/>
      <c r="IY997" s="99"/>
      <c r="IZ997" s="99"/>
      <c r="JA997" s="99"/>
      <c r="JB997" s="99"/>
      <c r="JC997" s="99"/>
      <c r="JD997" s="99"/>
      <c r="JE997" s="99"/>
      <c r="JF997" s="99"/>
      <c r="JG997" s="99"/>
      <c r="JH997" s="99"/>
      <c r="JI997" s="99"/>
      <c r="JJ997" s="99"/>
      <c r="JK997" s="99"/>
      <c r="JL997" s="99"/>
      <c r="JM997" s="99"/>
      <c r="JN997" s="99"/>
      <c r="JO997" s="99"/>
      <c r="JP997" s="99"/>
      <c r="JQ997" s="99"/>
      <c r="JR997" s="99"/>
      <c r="JS997" s="99"/>
      <c r="JT997" s="99"/>
      <c r="JU997" s="99"/>
      <c r="JV997" s="99"/>
      <c r="JW997" s="99"/>
      <c r="JX997" s="99"/>
      <c r="JY997" s="99"/>
      <c r="JZ997" s="99"/>
      <c r="KA997" s="99"/>
      <c r="KB997" s="99"/>
      <c r="KC997" s="99"/>
      <c r="KD997" s="99"/>
      <c r="KE997" s="99"/>
      <c r="KF997" s="99"/>
      <c r="KG997" s="99"/>
      <c r="KH997" s="99"/>
      <c r="KI997" s="99"/>
      <c r="KJ997" s="99"/>
      <c r="KK997" s="99"/>
      <c r="KL997" s="99"/>
      <c r="KM997" s="99"/>
      <c r="KN997" s="99"/>
      <c r="KO997" s="99"/>
      <c r="KP997" s="99"/>
      <c r="KQ997" s="99"/>
      <c r="KR997" s="99"/>
      <c r="KS997" s="99"/>
      <c r="KT997" s="99"/>
      <c r="KU997" s="99"/>
      <c r="KV997" s="99"/>
      <c r="KW997" s="99"/>
      <c r="KX997" s="99"/>
      <c r="KY997" s="99"/>
      <c r="KZ997" s="99"/>
      <c r="LA997" s="99"/>
      <c r="LB997" s="99"/>
      <c r="LC997" s="99"/>
      <c r="LD997" s="99"/>
      <c r="LE997" s="99"/>
      <c r="LF997" s="99"/>
      <c r="LG997" s="99"/>
      <c r="LH997" s="99"/>
      <c r="LI997" s="99"/>
      <c r="LJ997" s="99"/>
      <c r="LK997" s="99"/>
      <c r="LL997" s="99"/>
      <c r="LM997" s="99"/>
      <c r="LN997" s="99"/>
      <c r="LO997" s="99"/>
      <c r="LP997" s="99"/>
      <c r="LQ997" s="99"/>
      <c r="LR997" s="99"/>
      <c r="LS997" s="99"/>
      <c r="LT997" s="99"/>
      <c r="LU997" s="99"/>
      <c r="LV997" s="99"/>
      <c r="LW997" s="99"/>
      <c r="LX997" s="99"/>
      <c r="LY997" s="99"/>
      <c r="LZ997" s="99"/>
      <c r="MA997" s="99"/>
      <c r="MB997" s="99"/>
      <c r="MC997" s="99"/>
      <c r="MD997" s="99"/>
      <c r="ME997" s="99"/>
      <c r="MF997" s="99"/>
      <c r="MG997" s="99"/>
      <c r="MH997" s="99"/>
      <c r="MI997" s="99"/>
      <c r="MJ997" s="99"/>
      <c r="MK997" s="99"/>
      <c r="ML997" s="99"/>
      <c r="MM997" s="99"/>
      <c r="MN997" s="99"/>
      <c r="MO997" s="99"/>
      <c r="MP997" s="99"/>
      <c r="MQ997" s="99"/>
      <c r="MR997" s="99"/>
      <c r="MS997" s="99"/>
      <c r="MT997" s="99"/>
      <c r="MU997" s="99"/>
      <c r="MV997" s="99"/>
      <c r="MW997" s="99"/>
      <c r="MX997" s="99"/>
      <c r="MY997" s="99"/>
      <c r="MZ997" s="99"/>
      <c r="NA997" s="99"/>
      <c r="NB997" s="99"/>
      <c r="NC997" s="99"/>
      <c r="ND997" s="99"/>
      <c r="NE997" s="99"/>
      <c r="NF997" s="99"/>
      <c r="NG997" s="99"/>
      <c r="NH997" s="99"/>
      <c r="NI997" s="99"/>
      <c r="NJ997" s="99"/>
      <c r="NK997" s="99"/>
      <c r="NL997" s="99"/>
      <c r="NM997" s="99"/>
      <c r="NN997" s="99"/>
      <c r="NO997" s="99"/>
      <c r="NP997" s="99"/>
      <c r="NQ997" s="99"/>
      <c r="NR997" s="99"/>
      <c r="NS997" s="99"/>
      <c r="NT997" s="99"/>
      <c r="NU997" s="99"/>
      <c r="NV997" s="99"/>
      <c r="NW997" s="99"/>
      <c r="NX997" s="99"/>
      <c r="NY997" s="99"/>
      <c r="NZ997" s="99"/>
      <c r="OA997" s="99"/>
      <c r="OB997" s="99"/>
      <c r="OC997" s="99"/>
      <c r="OD997" s="99"/>
      <c r="OE997" s="99"/>
      <c r="OF997" s="99"/>
      <c r="OG997" s="99"/>
      <c r="OH997" s="99"/>
      <c r="OI997" s="99"/>
      <c r="OJ997" s="99"/>
      <c r="OK997" s="99"/>
      <c r="OL997" s="99"/>
      <c r="OM997" s="99"/>
      <c r="ON997" s="99"/>
      <c r="OO997" s="99"/>
      <c r="OP997" s="99"/>
      <c r="OQ997" s="99"/>
      <c r="OR997" s="99"/>
      <c r="OS997" s="99"/>
      <c r="OT997" s="99"/>
      <c r="OU997" s="99"/>
      <c r="OV997" s="99"/>
      <c r="OW997" s="99"/>
      <c r="OX997" s="99"/>
      <c r="OY997" s="99"/>
      <c r="OZ997" s="99"/>
      <c r="PA997" s="99"/>
      <c r="PB997" s="99"/>
      <c r="PC997" s="99"/>
      <c r="PD997" s="99"/>
      <c r="PE997" s="99"/>
      <c r="PF997" s="99"/>
      <c r="PG997" s="99"/>
      <c r="PH997" s="99"/>
      <c r="PI997" s="99"/>
      <c r="PJ997" s="99"/>
      <c r="PK997" s="99"/>
      <c r="PL997" s="99"/>
      <c r="PM997" s="99"/>
      <c r="PN997" s="99"/>
      <c r="PO997" s="99"/>
      <c r="PP997" s="99"/>
      <c r="PQ997" s="99"/>
      <c r="PR997" s="99"/>
      <c r="PS997" s="99"/>
      <c r="PT997" s="99"/>
      <c r="PU997" s="99"/>
      <c r="PV997" s="99"/>
      <c r="PW997" s="99"/>
      <c r="PX997" s="99"/>
      <c r="PY997" s="99"/>
      <c r="PZ997" s="99"/>
      <c r="QA997" s="99"/>
      <c r="QB997" s="99"/>
      <c r="QC997" s="99"/>
      <c r="QD997" s="99"/>
      <c r="QE997" s="99"/>
      <c r="QF997" s="99"/>
      <c r="QG997" s="99"/>
      <c r="QH997" s="99"/>
      <c r="QI997" s="99"/>
      <c r="QJ997" s="99"/>
      <c r="QK997" s="99"/>
      <c r="QL997" s="99"/>
      <c r="QM997" s="99"/>
      <c r="QN997" s="99"/>
      <c r="QO997" s="99"/>
      <c r="QP997" s="99"/>
      <c r="QQ997" s="99"/>
      <c r="QR997" s="99"/>
      <c r="QS997" s="99"/>
      <c r="QT997" s="99"/>
      <c r="QU997" s="99"/>
      <c r="QV997" s="99"/>
      <c r="QW997" s="99"/>
      <c r="QX997" s="99"/>
      <c r="QY997" s="99"/>
      <c r="QZ997" s="99"/>
      <c r="RA997" s="99"/>
      <c r="RB997" s="99"/>
      <c r="RC997" s="99"/>
      <c r="RD997" s="99"/>
      <c r="RE997" s="99"/>
      <c r="RF997" s="99"/>
      <c r="RG997" s="99"/>
      <c r="RH997" s="99"/>
      <c r="RI997" s="99"/>
      <c r="RJ997" s="99"/>
      <c r="RK997" s="99"/>
      <c r="RL997" s="99"/>
      <c r="RM997" s="99"/>
      <c r="RN997" s="99"/>
      <c r="RO997" s="99"/>
      <c r="RP997" s="99"/>
      <c r="RQ997" s="99"/>
      <c r="RR997" s="99"/>
      <c r="RS997" s="99"/>
      <c r="RT997" s="99"/>
      <c r="RU997" s="99"/>
      <c r="RV997" s="99"/>
      <c r="RW997" s="99"/>
      <c r="RX997" s="99"/>
      <c r="RY997" s="99"/>
      <c r="RZ997" s="99"/>
      <c r="SA997" s="99"/>
      <c r="SB997" s="99"/>
      <c r="SC997" s="99"/>
      <c r="SD997" s="99"/>
      <c r="SE997" s="99"/>
      <c r="SF997" s="99"/>
      <c r="SG997" s="99"/>
      <c r="SH997" s="99"/>
      <c r="SI997" s="99"/>
      <c r="SJ997" s="99"/>
      <c r="SK997" s="99"/>
      <c r="SL997" s="99"/>
      <c r="SM997" s="99"/>
      <c r="SN997" s="99"/>
      <c r="SO997" s="99"/>
      <c r="SP997" s="99"/>
      <c r="SQ997" s="99"/>
      <c r="SR997" s="99"/>
      <c r="SS997" s="99"/>
      <c r="ST997" s="99"/>
      <c r="SU997" s="99"/>
      <c r="SV997" s="99"/>
      <c r="SW997" s="99"/>
      <c r="SX997" s="99"/>
      <c r="SY997" s="99"/>
      <c r="SZ997" s="99"/>
      <c r="TA997" s="99"/>
      <c r="TB997" s="99"/>
      <c r="TC997" s="99"/>
      <c r="TD997" s="99"/>
      <c r="TE997" s="99"/>
      <c r="TF997" s="99"/>
      <c r="TG997" s="99"/>
      <c r="TH997" s="99"/>
      <c r="TI997" s="99"/>
      <c r="TJ997" s="99"/>
      <c r="TK997" s="99"/>
      <c r="TL997" s="99"/>
      <c r="TM997" s="99"/>
      <c r="TN997" s="99"/>
      <c r="TO997" s="99"/>
      <c r="TP997" s="99"/>
      <c r="TQ997" s="99"/>
      <c r="TR997" s="99"/>
      <c r="TS997" s="99"/>
      <c r="TT997" s="99"/>
      <c r="TU997" s="99"/>
      <c r="TV997" s="99"/>
      <c r="TW997" s="99"/>
      <c r="TX997" s="99"/>
      <c r="TY997" s="99"/>
      <c r="TZ997" s="99"/>
      <c r="UA997" s="99"/>
      <c r="UB997" s="99"/>
      <c r="UC997" s="99"/>
      <c r="UD997" s="99"/>
      <c r="UE997" s="99"/>
      <c r="UF997" s="99"/>
      <c r="UG997" s="99"/>
      <c r="UH997" s="99"/>
      <c r="UI997" s="99"/>
      <c r="UJ997" s="99"/>
      <c r="UK997" s="99"/>
      <c r="UL997" s="99"/>
      <c r="UM997" s="99"/>
      <c r="UN997" s="99"/>
      <c r="UO997" s="99"/>
      <c r="UP997" s="99"/>
      <c r="UQ997" s="99"/>
      <c r="UR997" s="99"/>
      <c r="US997" s="99"/>
      <c r="UT997" s="99"/>
      <c r="UU997" s="99"/>
      <c r="UV997" s="99"/>
      <c r="UW997" s="99"/>
      <c r="UX997" s="99"/>
      <c r="UY997" s="99"/>
      <c r="UZ997" s="99"/>
      <c r="VA997" s="99"/>
      <c r="VB997" s="99"/>
      <c r="VC997" s="99"/>
      <c r="VD997" s="99"/>
      <c r="VE997" s="99"/>
      <c r="VF997" s="99"/>
      <c r="VG997" s="99"/>
      <c r="VH997" s="99"/>
      <c r="VI997" s="99"/>
      <c r="VJ997" s="99"/>
      <c r="VK997" s="99"/>
      <c r="VL997" s="99"/>
      <c r="VM997" s="99"/>
      <c r="VN997" s="99"/>
      <c r="VO997" s="99"/>
      <c r="VP997" s="99"/>
      <c r="VQ997" s="99"/>
      <c r="VR997" s="99"/>
      <c r="VS997" s="99"/>
      <c r="VT997" s="99"/>
      <c r="VU997" s="99"/>
      <c r="VV997" s="99"/>
      <c r="VW997" s="99"/>
      <c r="VX997" s="99"/>
      <c r="VY997" s="99"/>
      <c r="VZ997" s="99"/>
      <c r="WA997" s="99"/>
      <c r="WB997" s="99"/>
      <c r="WC997" s="99"/>
      <c r="WD997" s="99"/>
      <c r="WE997" s="99"/>
      <c r="WF997" s="99"/>
      <c r="WG997" s="99"/>
      <c r="WH997" s="99"/>
      <c r="WI997" s="99"/>
      <c r="WJ997" s="99"/>
      <c r="WK997" s="99"/>
      <c r="WL997" s="99"/>
      <c r="WM997" s="99"/>
      <c r="WN997" s="99"/>
      <c r="WO997" s="99"/>
      <c r="WP997" s="99"/>
      <c r="WQ997" s="99"/>
      <c r="WR997" s="99"/>
      <c r="WS997" s="99"/>
      <c r="WT997" s="99"/>
      <c r="WU997" s="99"/>
      <c r="WV997" s="99"/>
      <c r="WW997" s="99"/>
      <c r="WX997" s="99"/>
      <c r="WY997" s="99"/>
      <c r="WZ997" s="99"/>
      <c r="XA997" s="99"/>
      <c r="XB997" s="99"/>
      <c r="XC997" s="99"/>
      <c r="XD997" s="99"/>
      <c r="XE997" s="99"/>
      <c r="XF997" s="99"/>
      <c r="XG997" s="99"/>
      <c r="XH997" s="99"/>
      <c r="XI997" s="99"/>
      <c r="XJ997" s="99"/>
      <c r="XK997" s="99"/>
      <c r="XL997" s="99"/>
      <c r="XM997" s="99"/>
      <c r="XN997" s="99"/>
      <c r="XO997" s="99"/>
      <c r="XP997" s="99"/>
      <c r="XQ997" s="99"/>
      <c r="XR997" s="99"/>
      <c r="XS997" s="99"/>
      <c r="XT997" s="99"/>
      <c r="XU997" s="99"/>
      <c r="XV997" s="99"/>
      <c r="XW997" s="99"/>
      <c r="XX997" s="99"/>
      <c r="XY997" s="99"/>
      <c r="XZ997" s="99"/>
      <c r="YA997" s="99"/>
      <c r="YB997" s="99"/>
      <c r="YC997" s="99"/>
      <c r="YD997" s="99"/>
      <c r="YE997" s="99"/>
      <c r="YF997" s="99"/>
      <c r="YG997" s="99"/>
      <c r="YH997" s="99"/>
      <c r="YI997" s="99"/>
      <c r="YJ997" s="99"/>
      <c r="YK997" s="99"/>
      <c r="YL997" s="99"/>
      <c r="YM997" s="99"/>
      <c r="YN997" s="99"/>
      <c r="YO997" s="99"/>
      <c r="YP997" s="99"/>
      <c r="YQ997" s="99"/>
      <c r="YR997" s="99"/>
      <c r="YS997" s="99"/>
      <c r="YT997" s="99"/>
      <c r="YU997" s="99"/>
      <c r="YV997" s="99"/>
      <c r="YW997" s="99"/>
      <c r="YX997" s="99"/>
      <c r="YY997" s="99"/>
      <c r="YZ997" s="99"/>
      <c r="ZA997" s="99"/>
      <c r="ZB997" s="99"/>
      <c r="ZC997" s="99"/>
      <c r="ZD997" s="99"/>
      <c r="ZE997" s="99"/>
      <c r="ZF997" s="99"/>
      <c r="ZG997" s="99"/>
      <c r="ZH997" s="99"/>
      <c r="ZI997" s="99"/>
      <c r="ZJ997" s="99"/>
      <c r="ZK997" s="99"/>
      <c r="ZL997" s="99"/>
      <c r="ZM997" s="99"/>
      <c r="ZN997" s="99"/>
      <c r="ZO997" s="99"/>
      <c r="ZP997" s="99"/>
      <c r="ZQ997" s="99"/>
      <c r="ZR997" s="99"/>
      <c r="ZS997" s="99"/>
      <c r="ZT997" s="99"/>
      <c r="ZU997" s="99"/>
      <c r="ZV997" s="99"/>
      <c r="ZW997" s="99"/>
      <c r="ZX997" s="99"/>
      <c r="ZY997" s="99"/>
      <c r="ZZ997" s="99"/>
      <c r="AAA997" s="99"/>
      <c r="AAB997" s="99"/>
      <c r="AAC997" s="99"/>
      <c r="AAD997" s="99"/>
      <c r="AAE997" s="99"/>
      <c r="AAF997" s="99"/>
      <c r="AAG997" s="99"/>
      <c r="AAH997" s="99"/>
      <c r="AAI997" s="99"/>
      <c r="AAJ997" s="99"/>
      <c r="AAK997" s="99"/>
      <c r="AAL997" s="99"/>
      <c r="AAM997" s="99"/>
      <c r="AAN997" s="99"/>
      <c r="AAO997" s="99"/>
      <c r="AAP997" s="99"/>
      <c r="AAQ997" s="99"/>
      <c r="AAR997" s="99"/>
      <c r="AAS997" s="99"/>
      <c r="AAT997" s="99"/>
      <c r="AAU997" s="99"/>
      <c r="AAV997" s="99"/>
      <c r="AAW997" s="99"/>
      <c r="AAX997" s="99"/>
      <c r="AAY997" s="99"/>
      <c r="AAZ997" s="99"/>
      <c r="ABA997" s="99"/>
      <c r="ABB997" s="99"/>
      <c r="ABC997" s="99"/>
      <c r="ABD997" s="99"/>
      <c r="ABE997" s="99"/>
      <c r="ABF997" s="99"/>
      <c r="ABG997" s="99"/>
      <c r="ABH997" s="99"/>
      <c r="ABI997" s="99"/>
      <c r="ABJ997" s="99"/>
      <c r="ABK997" s="99"/>
      <c r="ABL997" s="99"/>
      <c r="ABM997" s="99"/>
      <c r="ABN997" s="99"/>
      <c r="ABO997" s="99"/>
      <c r="ABP997" s="99"/>
      <c r="ABQ997" s="99"/>
      <c r="ABR997" s="99"/>
      <c r="ABS997" s="99"/>
      <c r="ABT997" s="99"/>
      <c r="ABU997" s="99"/>
      <c r="ABV997" s="99"/>
      <c r="ABW997" s="99"/>
      <c r="ABX997" s="99"/>
      <c r="ABY997" s="99"/>
      <c r="ABZ997" s="99"/>
      <c r="ACA997" s="99"/>
      <c r="ACB997" s="99"/>
      <c r="ACC997" s="99"/>
      <c r="ACD997" s="99"/>
      <c r="ACE997" s="99"/>
      <c r="ACF997" s="99"/>
      <c r="ACG997" s="99"/>
      <c r="ACH997" s="99"/>
      <c r="ACI997" s="99"/>
      <c r="ACJ997" s="99"/>
      <c r="ACK997" s="99"/>
      <c r="ACL997" s="99"/>
      <c r="ACM997" s="99"/>
      <c r="ACN997" s="99"/>
      <c r="ACO997" s="99"/>
      <c r="ACP997" s="99"/>
      <c r="ACQ997" s="99"/>
      <c r="ACR997" s="99"/>
      <c r="ACS997" s="99"/>
      <c r="ACT997" s="99"/>
      <c r="ACU997" s="99"/>
      <c r="ACV997" s="99"/>
      <c r="ACW997" s="99"/>
      <c r="ACX997" s="99"/>
      <c r="ACY997" s="99"/>
      <c r="ACZ997" s="99"/>
      <c r="ADA997" s="99"/>
      <c r="ADB997" s="99"/>
      <c r="ADC997" s="99"/>
      <c r="ADD997" s="99"/>
      <c r="ADE997" s="99"/>
      <c r="ADF997" s="99"/>
      <c r="ADG997" s="99"/>
      <c r="ADH997" s="99"/>
      <c r="ADI997" s="99"/>
      <c r="ADJ997" s="99"/>
      <c r="ADK997" s="99"/>
      <c r="ADL997" s="99"/>
      <c r="ADM997" s="99"/>
      <c r="ADN997" s="99"/>
      <c r="ADO997" s="99"/>
      <c r="ADP997" s="99"/>
      <c r="ADQ997" s="99"/>
      <c r="ADR997" s="99"/>
      <c r="ADS997" s="99"/>
      <c r="ADT997" s="99"/>
      <c r="ADU997" s="99"/>
      <c r="ADV997" s="99"/>
      <c r="ADW997" s="99"/>
      <c r="ADX997" s="99"/>
      <c r="ADY997" s="99"/>
      <c r="ADZ997" s="99"/>
      <c r="AEA997" s="99"/>
      <c r="AEB997" s="99"/>
      <c r="AEC997" s="99"/>
      <c r="AED997" s="99"/>
      <c r="AEE997" s="99"/>
      <c r="AEF997" s="99"/>
      <c r="AEG997" s="99"/>
      <c r="AEH997" s="99"/>
      <c r="AEI997" s="99"/>
      <c r="AEJ997" s="99"/>
      <c r="AEK997" s="99"/>
      <c r="AEL997" s="99"/>
      <c r="AEM997" s="99"/>
      <c r="AEN997" s="99"/>
      <c r="AEO997" s="99"/>
      <c r="AEP997" s="99"/>
      <c r="AEQ997" s="99"/>
      <c r="AER997" s="99"/>
      <c r="AES997" s="99"/>
      <c r="AET997" s="99"/>
      <c r="AEU997" s="99"/>
      <c r="AEV997" s="99"/>
      <c r="AEW997" s="99"/>
      <c r="AEX997" s="99"/>
      <c r="AEY997" s="99"/>
      <c r="AEZ997" s="99"/>
      <c r="AFA997" s="99"/>
      <c r="AFB997" s="99"/>
      <c r="AFC997" s="99"/>
      <c r="AFD997" s="99"/>
      <c r="AFE997" s="99"/>
      <c r="AFF997" s="99"/>
      <c r="AFG997" s="99"/>
      <c r="AFH997" s="99"/>
      <c r="AFI997" s="99"/>
      <c r="AFJ997" s="99"/>
      <c r="AFK997" s="99"/>
      <c r="AFL997" s="99"/>
      <c r="AFM997" s="99"/>
      <c r="AFN997" s="99"/>
      <c r="AFO997" s="99"/>
      <c r="AFP997" s="99"/>
      <c r="AFQ997" s="99"/>
      <c r="AFR997" s="99"/>
      <c r="AFS997" s="99"/>
      <c r="AFT997" s="99"/>
      <c r="AFU997" s="99"/>
      <c r="AFV997" s="99"/>
      <c r="AFW997" s="99"/>
      <c r="AFX997" s="99"/>
      <c r="AFY997" s="99"/>
      <c r="AFZ997" s="99"/>
      <c r="AGA997" s="99"/>
      <c r="AGB997" s="99"/>
      <c r="AGC997" s="99"/>
      <c r="AGD997" s="99"/>
      <c r="AGE997" s="99"/>
      <c r="AGF997" s="99"/>
      <c r="AGG997" s="99"/>
      <c r="AGH997" s="99"/>
      <c r="AGI997" s="99"/>
      <c r="AGJ997" s="99"/>
      <c r="AGK997" s="99"/>
      <c r="AGL997" s="99"/>
      <c r="AGM997" s="99"/>
      <c r="AGN997" s="99"/>
      <c r="AGO997" s="99"/>
      <c r="AGP997" s="99"/>
      <c r="AGQ997" s="99"/>
      <c r="AGR997" s="99"/>
      <c r="AGS997" s="99"/>
      <c r="AGT997" s="99"/>
      <c r="AGU997" s="99"/>
      <c r="AGV997" s="99"/>
      <c r="AGW997" s="99"/>
      <c r="AGX997" s="99"/>
      <c r="AGY997" s="99"/>
      <c r="AGZ997" s="99"/>
      <c r="AHA997" s="99"/>
      <c r="AHB997" s="99"/>
      <c r="AHC997" s="99"/>
      <c r="AHD997" s="99"/>
      <c r="AHE997" s="99"/>
      <c r="AHF997" s="99"/>
      <c r="AHG997" s="99"/>
      <c r="AHH997" s="99"/>
      <c r="AHI997" s="99"/>
      <c r="AHJ997" s="99"/>
      <c r="AHK997" s="99"/>
      <c r="AHL997" s="99"/>
      <c r="AHM997" s="99"/>
      <c r="AHN997" s="99"/>
      <c r="AHO997" s="99"/>
      <c r="AHP997" s="99"/>
      <c r="AHQ997" s="99"/>
      <c r="AHR997" s="99"/>
      <c r="AHS997" s="99"/>
      <c r="AHT997" s="99"/>
      <c r="AHU997" s="99"/>
      <c r="AHV997" s="99"/>
      <c r="AHW997" s="99"/>
      <c r="AHX997" s="99"/>
      <c r="AHY997" s="99"/>
      <c r="AHZ997" s="99"/>
      <c r="AIA997" s="99"/>
      <c r="AIB997" s="99"/>
      <c r="AIC997" s="99"/>
      <c r="AID997" s="99"/>
      <c r="AIE997" s="99"/>
      <c r="AIF997" s="99"/>
      <c r="AIG997" s="99"/>
      <c r="AIH997" s="99"/>
      <c r="AII997" s="99"/>
      <c r="AIJ997" s="99"/>
      <c r="AIK997" s="99"/>
      <c r="AIL997" s="99"/>
      <c r="AIM997" s="99"/>
      <c r="AIN997" s="99"/>
      <c r="AIO997" s="99"/>
      <c r="AIP997" s="99"/>
      <c r="AIQ997" s="99"/>
      <c r="AIR997" s="99"/>
      <c r="AIS997" s="99"/>
      <c r="AIT997" s="99"/>
      <c r="AIU997" s="99"/>
      <c r="AIV997" s="99"/>
      <c r="AIW997" s="99"/>
      <c r="AIX997" s="99"/>
      <c r="AIY997" s="99"/>
      <c r="AIZ997" s="99"/>
      <c r="AJA997" s="99"/>
      <c r="AJB997" s="99"/>
      <c r="AJC997" s="99"/>
      <c r="AJD997" s="99"/>
      <c r="AJE997" s="99"/>
      <c r="AJF997" s="99"/>
      <c r="AJG997" s="99"/>
      <c r="AJH997" s="99"/>
      <c r="AJI997" s="99"/>
      <c r="AJJ997" s="99"/>
      <c r="AJK997" s="99"/>
      <c r="AJL997" s="99"/>
      <c r="AJM997" s="99"/>
      <c r="AJN997" s="99"/>
      <c r="AJO997" s="99"/>
      <c r="AJP997" s="99"/>
      <c r="AJQ997" s="99"/>
      <c r="AJR997" s="99"/>
      <c r="AJS997" s="99"/>
      <c r="AJT997" s="99"/>
      <c r="AJU997" s="99"/>
      <c r="AJV997" s="99"/>
      <c r="AJW997" s="99"/>
      <c r="AJX997" s="99"/>
      <c r="AJY997" s="99"/>
      <c r="AJZ997" s="99"/>
      <c r="AKA997" s="99"/>
      <c r="AKB997" s="99"/>
      <c r="AKC997" s="99"/>
      <c r="AKD997" s="99"/>
      <c r="AKE997" s="99"/>
      <c r="AKF997" s="99"/>
      <c r="AKG997" s="99"/>
      <c r="AKH997" s="99"/>
      <c r="AKI997" s="99"/>
      <c r="AKJ997" s="99"/>
      <c r="AKK997" s="99"/>
      <c r="AKL997" s="99"/>
      <c r="AKM997" s="99"/>
      <c r="AKN997" s="99"/>
      <c r="AKO997" s="99"/>
      <c r="AKP997" s="99"/>
      <c r="AKQ997" s="99"/>
      <c r="AKR997" s="99"/>
      <c r="AKS997" s="99"/>
      <c r="AKT997" s="99"/>
      <c r="AKU997" s="99"/>
      <c r="AKV997" s="99"/>
      <c r="AKW997" s="99"/>
      <c r="AKX997" s="99"/>
      <c r="AKY997" s="99"/>
      <c r="AKZ997" s="99"/>
      <c r="ALA997" s="99"/>
      <c r="ALB997" s="99"/>
      <c r="ALC997" s="99"/>
      <c r="ALD997" s="99"/>
      <c r="ALE997" s="99"/>
      <c r="ALF997" s="99"/>
      <c r="ALG997" s="99"/>
      <c r="ALH997" s="99"/>
      <c r="ALI997" s="99"/>
      <c r="ALJ997" s="99"/>
      <c r="ALK997" s="99"/>
      <c r="ALL997" s="99"/>
      <c r="ALM997" s="99"/>
      <c r="ALN997" s="99"/>
      <c r="ALO997" s="99"/>
      <c r="ALP997" s="99"/>
      <c r="ALQ997" s="99"/>
      <c r="ALR997" s="99"/>
      <c r="ALS997" s="99"/>
      <c r="ALT997" s="99"/>
      <c r="ALU997" s="99"/>
      <c r="ALV997" s="99"/>
      <c r="ALW997" s="99"/>
      <c r="ALX997" s="99"/>
      <c r="ALY997" s="99"/>
      <c r="ALZ997" s="99"/>
      <c r="AMA997" s="99"/>
      <c r="AMB997" s="99"/>
      <c r="AMC997" s="99"/>
      <c r="AMD997" s="99"/>
      <c r="AME997" s="99"/>
      <c r="AMF997" s="99"/>
      <c r="AMG997" s="99"/>
      <c r="AMH997" s="99"/>
      <c r="AMI997" s="99"/>
      <c r="AMJ997" s="99"/>
      <c r="AMK997" s="99"/>
      <c r="AML997" s="99"/>
      <c r="AMM997" s="99"/>
      <c r="AMN997" s="99"/>
      <c r="AMO997" s="99"/>
      <c r="AMP997" s="99"/>
      <c r="AMQ997" s="99"/>
      <c r="AMR997" s="99"/>
      <c r="AMS997" s="99"/>
      <c r="AMT997" s="99"/>
      <c r="AMU997" s="99"/>
      <c r="AMV997" s="99"/>
      <c r="AMW997" s="99"/>
      <c r="AMX997" s="99"/>
      <c r="AMY997" s="99"/>
      <c r="AMZ997" s="99"/>
      <c r="ANA997" s="99"/>
      <c r="ANB997" s="99"/>
      <c r="ANC997" s="99"/>
      <c r="AND997" s="99"/>
      <c r="ANE997" s="99"/>
      <c r="ANF997" s="99"/>
      <c r="ANG997" s="99"/>
      <c r="ANH997" s="99"/>
      <c r="ANI997" s="99"/>
      <c r="ANJ997" s="99"/>
      <c r="ANK997" s="99"/>
      <c r="ANL997" s="99"/>
      <c r="ANM997" s="99"/>
      <c r="ANN997" s="99"/>
      <c r="ANO997" s="99"/>
      <c r="ANP997" s="99"/>
      <c r="ANQ997" s="99"/>
      <c r="ANR997" s="99"/>
      <c r="ANS997" s="99"/>
      <c r="ANT997" s="99"/>
      <c r="ANU997" s="99"/>
      <c r="ANV997" s="99"/>
      <c r="ANW997" s="99"/>
      <c r="ANX997" s="99"/>
      <c r="ANY997" s="99"/>
      <c r="ANZ997" s="99"/>
      <c r="AOA997" s="99"/>
      <c r="AOB997" s="99"/>
      <c r="AOC997" s="99"/>
      <c r="AOD997" s="99"/>
      <c r="AOE997" s="99"/>
      <c r="AOF997" s="99"/>
      <c r="AOG997" s="99"/>
      <c r="AOH997" s="99"/>
      <c r="AOI997" s="99"/>
      <c r="AOJ997" s="99"/>
      <c r="AOK997" s="99"/>
      <c r="AOL997" s="99"/>
      <c r="AOM997" s="99"/>
      <c r="AON997" s="99"/>
      <c r="AOO997" s="99"/>
      <c r="AOP997" s="99"/>
      <c r="AOQ997" s="99"/>
      <c r="AOR997" s="99"/>
      <c r="AOS997" s="99"/>
      <c r="AOT997" s="99"/>
      <c r="AOU997" s="99"/>
      <c r="AOV997" s="99"/>
      <c r="AOW997" s="99"/>
      <c r="AOX997" s="99"/>
      <c r="AOY997" s="99"/>
      <c r="AOZ997" s="99"/>
      <c r="APA997" s="99"/>
      <c r="APB997" s="99"/>
      <c r="APC997" s="99"/>
      <c r="APD997" s="99"/>
      <c r="APE997" s="99"/>
      <c r="APF997" s="99"/>
      <c r="APG997" s="99"/>
      <c r="APH997" s="99"/>
      <c r="API997" s="99"/>
      <c r="APJ997" s="99"/>
      <c r="APK997" s="99"/>
      <c r="APL997" s="99"/>
      <c r="APM997" s="99"/>
      <c r="APN997" s="99"/>
      <c r="APO997" s="99"/>
      <c r="APP997" s="99"/>
      <c r="APQ997" s="99"/>
      <c r="APR997" s="99"/>
      <c r="APS997" s="99"/>
      <c r="APT997" s="99"/>
      <c r="APU997" s="99"/>
      <c r="APV997" s="99"/>
      <c r="APW997" s="99"/>
      <c r="APX997" s="99"/>
      <c r="APY997" s="99"/>
      <c r="APZ997" s="99"/>
      <c r="AQA997" s="99"/>
      <c r="AQB997" s="99"/>
      <c r="AQC997" s="99"/>
      <c r="AQD997" s="99"/>
      <c r="AQE997" s="99"/>
      <c r="AQF997" s="99"/>
      <c r="AQG997" s="99"/>
      <c r="AQH997" s="99"/>
      <c r="AQI997" s="99"/>
      <c r="AQJ997" s="99"/>
      <c r="AQK997" s="99"/>
      <c r="AQL997" s="99"/>
      <c r="AQM997" s="99"/>
      <c r="AQN997" s="99"/>
      <c r="AQO997" s="99"/>
      <c r="AQP997" s="99"/>
      <c r="AQQ997" s="99"/>
      <c r="AQR997" s="99"/>
      <c r="AQS997" s="99"/>
      <c r="AQT997" s="99"/>
      <c r="AQU997" s="99"/>
      <c r="AQV997" s="99"/>
      <c r="AQW997" s="99"/>
      <c r="AQX997" s="99"/>
      <c r="AQY997" s="99"/>
      <c r="AQZ997" s="99"/>
      <c r="ARA997" s="99"/>
      <c r="ARB997" s="99"/>
      <c r="ARC997" s="99"/>
      <c r="ARD997" s="99"/>
      <c r="ARE997" s="99"/>
      <c r="ARF997" s="99"/>
      <c r="ARG997" s="99"/>
      <c r="ARH997" s="99"/>
      <c r="ARI997" s="99"/>
      <c r="ARJ997" s="99"/>
      <c r="ARK997" s="99"/>
      <c r="ARL997" s="99"/>
      <c r="ARM997" s="99"/>
      <c r="ARN997" s="99"/>
      <c r="ARO997" s="99"/>
      <c r="ARP997" s="99"/>
      <c r="ARQ997" s="99"/>
      <c r="ARR997" s="99"/>
      <c r="ARS997" s="99"/>
      <c r="ART997" s="99"/>
      <c r="ARU997" s="99"/>
      <c r="ARV997" s="99"/>
      <c r="ARW997" s="99"/>
      <c r="ARX997" s="99"/>
      <c r="ARY997" s="99"/>
      <c r="ARZ997" s="99"/>
      <c r="ASA997" s="99"/>
      <c r="ASB997" s="99"/>
      <c r="ASC997" s="99"/>
      <c r="ASD997" s="99"/>
      <c r="ASE997" s="99"/>
      <c r="ASF997" s="99"/>
      <c r="ASG997" s="99"/>
      <c r="ASH997" s="99"/>
      <c r="ASI997" s="99"/>
      <c r="ASJ997" s="99"/>
      <c r="ASK997" s="99"/>
      <c r="ASL997" s="99"/>
      <c r="ASM997" s="99"/>
      <c r="ASN997" s="99"/>
      <c r="ASO997" s="99"/>
      <c r="ASP997" s="99"/>
      <c r="ASQ997" s="99"/>
      <c r="ASR997" s="99"/>
      <c r="ASS997" s="99"/>
      <c r="AST997" s="99"/>
      <c r="ASU997" s="99"/>
      <c r="ASV997" s="99"/>
      <c r="ASW997" s="99"/>
      <c r="ASX997" s="99"/>
      <c r="ASY997" s="99"/>
      <c r="ASZ997" s="99"/>
      <c r="ATA997" s="99"/>
      <c r="ATB997" s="99"/>
      <c r="ATC997" s="99"/>
      <c r="ATD997" s="99"/>
      <c r="ATE997" s="99"/>
      <c r="ATF997" s="99"/>
      <c r="ATG997" s="99"/>
      <c r="ATH997" s="99"/>
      <c r="ATI997" s="99"/>
      <c r="ATJ997" s="99"/>
      <c r="ATK997" s="99"/>
      <c r="ATL997" s="99"/>
      <c r="ATM997" s="99"/>
      <c r="ATN997" s="99"/>
      <c r="ATO997" s="99"/>
      <c r="ATP997" s="99"/>
      <c r="ATQ997" s="99"/>
      <c r="ATR997" s="99"/>
      <c r="ATS997" s="99"/>
      <c r="ATT997" s="99"/>
      <c r="ATU997" s="99"/>
      <c r="ATV997" s="99"/>
      <c r="ATW997" s="99"/>
      <c r="ATX997" s="99"/>
      <c r="ATY997" s="99"/>
      <c r="ATZ997" s="99"/>
      <c r="AUA997" s="99"/>
      <c r="AUB997" s="99"/>
      <c r="AUC997" s="99"/>
      <c r="AUD997" s="99"/>
      <c r="AUE997" s="99"/>
      <c r="AUF997" s="99"/>
      <c r="AUG997" s="99"/>
      <c r="AUH997" s="99"/>
      <c r="AUI997" s="99"/>
      <c r="AUJ997" s="99"/>
      <c r="AUK997" s="99"/>
      <c r="AUL997" s="99"/>
      <c r="AUM997" s="99"/>
      <c r="AUN997" s="99"/>
      <c r="AUO997" s="99"/>
      <c r="AUP997" s="99"/>
      <c r="AUQ997" s="99"/>
      <c r="AUR997" s="99"/>
      <c r="AUS997" s="99"/>
      <c r="AUT997" s="99"/>
      <c r="AUU997" s="99"/>
      <c r="AUV997" s="99"/>
      <c r="AUW997" s="99"/>
      <c r="AUX997" s="99"/>
      <c r="AUY997" s="99"/>
      <c r="AUZ997" s="99"/>
      <c r="AVA997" s="99"/>
      <c r="AVB997" s="99"/>
      <c r="AVC997" s="99"/>
      <c r="AVD997" s="99"/>
      <c r="AVE997" s="99"/>
      <c r="AVF997" s="99"/>
      <c r="AVG997" s="99"/>
      <c r="AVH997" s="99"/>
      <c r="AVI997" s="99"/>
      <c r="AVJ997" s="99"/>
      <c r="AVK997" s="99"/>
      <c r="AVL997" s="99"/>
      <c r="AVM997" s="99"/>
      <c r="AVN997" s="99"/>
      <c r="AVO997" s="99"/>
      <c r="AVP997" s="99"/>
      <c r="AVQ997" s="99"/>
      <c r="AVR997" s="99"/>
      <c r="AVS997" s="99"/>
      <c r="AVT997" s="99"/>
      <c r="AVU997" s="99"/>
      <c r="AVV997" s="99"/>
      <c r="AVW997" s="99"/>
      <c r="AVX997" s="99"/>
      <c r="AVY997" s="99"/>
      <c r="AVZ997" s="99"/>
      <c r="AWA997" s="99"/>
      <c r="AWB997" s="99"/>
      <c r="AWC997" s="99"/>
      <c r="AWD997" s="99"/>
      <c r="AWE997" s="99"/>
      <c r="AWF997" s="99"/>
      <c r="AWG997" s="99"/>
      <c r="AWH997" s="99"/>
      <c r="AWI997" s="99"/>
      <c r="AWJ997" s="99"/>
      <c r="AWK997" s="99"/>
      <c r="AWL997" s="99"/>
      <c r="AWM997" s="99"/>
      <c r="AWN997" s="99"/>
      <c r="AWO997" s="99"/>
      <c r="AWP997" s="99"/>
      <c r="AWQ997" s="99"/>
      <c r="AWR997" s="99"/>
      <c r="AWS997" s="99"/>
      <c r="AWT997" s="99"/>
      <c r="AWU997" s="99"/>
      <c r="AWV997" s="99"/>
      <c r="AWW997" s="99"/>
      <c r="AWX997" s="99"/>
      <c r="AWY997" s="99"/>
      <c r="AWZ997" s="99"/>
      <c r="AXA997" s="99"/>
      <c r="AXB997" s="99"/>
      <c r="AXC997" s="99"/>
      <c r="AXD997" s="99"/>
      <c r="AXE997" s="99"/>
      <c r="AXF997" s="99"/>
      <c r="AXG997" s="99"/>
      <c r="AXH997" s="99"/>
      <c r="AXI997" s="99"/>
      <c r="AXJ997" s="99"/>
      <c r="AXK997" s="99"/>
      <c r="AXL997" s="99"/>
      <c r="AXM997" s="99"/>
      <c r="AXN997" s="99"/>
      <c r="AXO997" s="99"/>
      <c r="AXP997" s="99"/>
      <c r="AXQ997" s="99"/>
      <c r="AXR997" s="99"/>
      <c r="AXS997" s="99"/>
      <c r="AXT997" s="99"/>
      <c r="AXU997" s="99"/>
      <c r="AXV997" s="99"/>
      <c r="AXW997" s="99"/>
      <c r="AXX997" s="99"/>
      <c r="AXY997" s="99"/>
      <c r="AXZ997" s="99"/>
      <c r="AYA997" s="99"/>
      <c r="AYB997" s="99"/>
      <c r="AYC997" s="99"/>
      <c r="AYD997" s="99"/>
      <c r="AYE997" s="99"/>
      <c r="AYF997" s="99"/>
      <c r="AYG997" s="99"/>
      <c r="AYH997" s="99"/>
      <c r="AYI997" s="99"/>
      <c r="AYJ997" s="99"/>
      <c r="AYK997" s="99"/>
      <c r="AYL997" s="99"/>
      <c r="AYM997" s="99"/>
      <c r="AYN997" s="99"/>
      <c r="AYO997" s="99"/>
      <c r="AYP997" s="99"/>
      <c r="AYQ997" s="99"/>
      <c r="AYR997" s="99"/>
      <c r="AYS997" s="99"/>
      <c r="AYT997" s="99"/>
      <c r="AYU997" s="99"/>
      <c r="AYV997" s="99"/>
      <c r="AYW997" s="99"/>
      <c r="AYX997" s="99"/>
      <c r="AYY997" s="99"/>
      <c r="AYZ997" s="99"/>
      <c r="AZA997" s="99"/>
      <c r="AZB997" s="99"/>
      <c r="AZC997" s="99"/>
      <c r="AZD997" s="99"/>
      <c r="AZE997" s="99"/>
      <c r="AZF997" s="99"/>
      <c r="AZG997" s="99"/>
      <c r="AZH997" s="99"/>
      <c r="AZI997" s="99"/>
      <c r="AZJ997" s="99"/>
      <c r="AZK997" s="99"/>
      <c r="AZL997" s="99"/>
      <c r="AZM997" s="99"/>
      <c r="AZN997" s="99"/>
      <c r="AZO997" s="99"/>
      <c r="AZP997" s="99"/>
      <c r="AZQ997" s="99"/>
      <c r="AZR997" s="99"/>
      <c r="AZS997" s="99"/>
      <c r="AZT997" s="99"/>
      <c r="AZU997" s="99"/>
      <c r="AZV997" s="99"/>
      <c r="AZW997" s="99"/>
      <c r="AZX997" s="99"/>
      <c r="AZY997" s="99"/>
      <c r="AZZ997" s="99"/>
      <c r="BAA997" s="99"/>
      <c r="BAB997" s="99"/>
      <c r="BAC997" s="99"/>
      <c r="BAD997" s="99"/>
      <c r="BAE997" s="99"/>
      <c r="BAF997" s="99"/>
      <c r="BAG997" s="99"/>
      <c r="BAH997" s="99"/>
      <c r="BAI997" s="99"/>
      <c r="BAJ997" s="99"/>
      <c r="BAK997" s="99"/>
      <c r="BAL997" s="99"/>
      <c r="BAM997" s="99"/>
      <c r="BAN997" s="99"/>
      <c r="BAO997" s="99"/>
      <c r="BAP997" s="99"/>
      <c r="BAQ997" s="99"/>
      <c r="BAR997" s="99"/>
      <c r="BAS997" s="99"/>
      <c r="BAT997" s="99"/>
      <c r="BAU997" s="99"/>
      <c r="BAV997" s="99"/>
      <c r="BAW997" s="99"/>
      <c r="BAX997" s="99"/>
      <c r="BAY997" s="99"/>
      <c r="BAZ997" s="99"/>
      <c r="BBA997" s="99"/>
      <c r="BBB997" s="99"/>
      <c r="BBC997" s="99"/>
      <c r="BBD997" s="99"/>
      <c r="BBE997" s="99"/>
      <c r="BBF997" s="99"/>
      <c r="BBG997" s="99"/>
      <c r="BBH997" s="99"/>
      <c r="BBI997" s="99"/>
      <c r="BBJ997" s="99"/>
      <c r="BBK997" s="99"/>
      <c r="BBL997" s="99"/>
      <c r="BBM997" s="99"/>
      <c r="BBN997" s="99"/>
      <c r="BBO997" s="99"/>
      <c r="BBP997" s="99"/>
      <c r="BBQ997" s="99"/>
      <c r="BBR997" s="99"/>
      <c r="BBS997" s="99"/>
      <c r="BBT997" s="99"/>
      <c r="BBU997" s="99"/>
      <c r="BBV997" s="99"/>
      <c r="BBW997" s="99"/>
      <c r="BBX997" s="99"/>
      <c r="BBY997" s="99"/>
      <c r="BBZ997" s="99"/>
      <c r="BCA997" s="99"/>
      <c r="BCB997" s="99"/>
      <c r="BCC997" s="99"/>
      <c r="BCD997" s="99"/>
      <c r="BCE997" s="99"/>
      <c r="BCF997" s="99"/>
      <c r="BCG997" s="99"/>
      <c r="BCH997" s="99"/>
      <c r="BCI997" s="99"/>
      <c r="BCJ997" s="99"/>
      <c r="BCK997" s="99"/>
      <c r="BCL997" s="99"/>
      <c r="BCM997" s="99"/>
      <c r="BCN997" s="99"/>
      <c r="BCO997" s="99"/>
      <c r="BCP997" s="99"/>
      <c r="BCQ997" s="99"/>
      <c r="BCR997" s="99"/>
      <c r="BCS997" s="99"/>
      <c r="BCT997" s="99"/>
      <c r="BCU997" s="99"/>
      <c r="BCV997" s="99"/>
      <c r="BCW997" s="99"/>
      <c r="BCX997" s="99"/>
      <c r="BCY997" s="99"/>
      <c r="BCZ997" s="99"/>
      <c r="BDA997" s="99"/>
      <c r="BDB997" s="99"/>
      <c r="BDC997" s="99"/>
      <c r="BDD997" s="99"/>
      <c r="BDE997" s="99"/>
      <c r="BDF997" s="99"/>
      <c r="BDG997" s="99"/>
      <c r="BDH997" s="99"/>
      <c r="BDI997" s="99"/>
      <c r="BDJ997" s="99"/>
      <c r="BDK997" s="99"/>
      <c r="BDL997" s="99"/>
      <c r="BDM997" s="99"/>
      <c r="BDN997" s="99"/>
      <c r="BDO997" s="99"/>
      <c r="BDP997" s="99"/>
      <c r="BDQ997" s="99"/>
      <c r="BDR997" s="99"/>
      <c r="BDS997" s="99"/>
      <c r="BDT997" s="99"/>
      <c r="BDU997" s="99"/>
      <c r="BDV997" s="99"/>
      <c r="BDW997" s="99"/>
      <c r="BDX997" s="99"/>
      <c r="BDY997" s="99"/>
      <c r="BDZ997" s="99"/>
      <c r="BEA997" s="99"/>
      <c r="BEB997" s="99"/>
      <c r="BEC997" s="99"/>
      <c r="BED997" s="99"/>
      <c r="BEE997" s="99"/>
      <c r="BEF997" s="99"/>
      <c r="BEG997" s="99"/>
      <c r="BEH997" s="99"/>
      <c r="BEI997" s="99"/>
      <c r="BEJ997" s="99"/>
      <c r="BEK997" s="99"/>
      <c r="BEL997" s="99"/>
      <c r="BEM997" s="99"/>
      <c r="BEN997" s="99"/>
      <c r="BEO997" s="99"/>
      <c r="BEP997" s="99"/>
      <c r="BEQ997" s="99"/>
      <c r="BER997" s="99"/>
      <c r="BES997" s="99"/>
      <c r="BET997" s="99"/>
      <c r="BEU997" s="99"/>
      <c r="BEV997" s="99"/>
      <c r="BEW997" s="99"/>
      <c r="BEX997" s="99"/>
      <c r="BEY997" s="99"/>
      <c r="BEZ997" s="99"/>
      <c r="BFA997" s="99"/>
      <c r="BFB997" s="99"/>
      <c r="BFC997" s="99"/>
      <c r="BFD997" s="99"/>
      <c r="BFE997" s="99"/>
      <c r="BFF997" s="99"/>
      <c r="BFG997" s="99"/>
      <c r="BFH997" s="99"/>
      <c r="BFI997" s="99"/>
      <c r="BFJ997" s="99"/>
      <c r="BFK997" s="99"/>
      <c r="BFL997" s="99"/>
      <c r="BFM997" s="99"/>
      <c r="BFN997" s="99"/>
      <c r="BFO997" s="99"/>
      <c r="BFP997" s="99"/>
      <c r="BFQ997" s="99"/>
      <c r="BFR997" s="99"/>
      <c r="BFS997" s="99"/>
      <c r="BFT997" s="99"/>
      <c r="BFU997" s="99"/>
      <c r="BFV997" s="99"/>
      <c r="BFW997" s="99"/>
      <c r="BFX997" s="99"/>
      <c r="BFY997" s="99"/>
      <c r="BFZ997" s="99"/>
      <c r="BGA997" s="99"/>
      <c r="BGB997" s="99"/>
      <c r="BGC997" s="99"/>
      <c r="BGD997" s="99"/>
      <c r="BGE997" s="99"/>
      <c r="BGF997" s="99"/>
      <c r="BGG997" s="99"/>
      <c r="BGH997" s="99"/>
      <c r="BGI997" s="99"/>
      <c r="BGJ997" s="99"/>
      <c r="BGK997" s="99"/>
      <c r="BGL997" s="99"/>
      <c r="BGM997" s="99"/>
      <c r="BGN997" s="99"/>
      <c r="BGO997" s="99"/>
      <c r="BGP997" s="99"/>
      <c r="BGQ997" s="99"/>
      <c r="BGR997" s="99"/>
      <c r="BGS997" s="99"/>
      <c r="BGT997" s="99"/>
      <c r="BGU997" s="99"/>
      <c r="BGV997" s="99"/>
      <c r="BGW997" s="99"/>
      <c r="BGX997" s="99"/>
      <c r="BGY997" s="99"/>
      <c r="BGZ997" s="99"/>
      <c r="BHA997" s="99"/>
      <c r="BHB997" s="99"/>
      <c r="BHC997" s="99"/>
      <c r="BHD997" s="99"/>
      <c r="BHE997" s="99"/>
      <c r="BHF997" s="99"/>
      <c r="BHG997" s="99"/>
      <c r="BHH997" s="99"/>
      <c r="BHI997" s="99"/>
      <c r="BHJ997" s="99"/>
      <c r="BHK997" s="99"/>
      <c r="BHL997" s="99"/>
      <c r="BHM997" s="99"/>
      <c r="BHN997" s="99"/>
      <c r="BHO997" s="99"/>
      <c r="BHP997" s="99"/>
      <c r="BHQ997" s="99"/>
      <c r="BHR997" s="99"/>
      <c r="BHS997" s="99"/>
      <c r="BHT997" s="99"/>
      <c r="BHU997" s="99"/>
      <c r="BHV997" s="99"/>
      <c r="BHW997" s="99"/>
      <c r="BHX997" s="99"/>
      <c r="BHY997" s="99"/>
      <c r="BHZ997" s="99"/>
      <c r="BIA997" s="99"/>
      <c r="BIB997" s="99"/>
      <c r="BIC997" s="99"/>
      <c r="BID997" s="99"/>
      <c r="BIE997" s="99"/>
      <c r="BIF997" s="99"/>
      <c r="BIG997" s="99"/>
      <c r="BIH997" s="99"/>
      <c r="BII997" s="99"/>
      <c r="BIJ997" s="99"/>
      <c r="BIK997" s="99"/>
      <c r="BIL997" s="99"/>
      <c r="BIM997" s="99"/>
      <c r="BIN997" s="99"/>
      <c r="BIO997" s="99"/>
      <c r="BIP997" s="99"/>
      <c r="BIQ997" s="99"/>
      <c r="BIR997" s="99"/>
      <c r="BIS997" s="99"/>
      <c r="BIT997" s="99"/>
      <c r="BIU997" s="99"/>
      <c r="BIV997" s="99"/>
      <c r="BIW997" s="99"/>
      <c r="BIX997" s="99"/>
      <c r="BIY997" s="99"/>
      <c r="BIZ997" s="99"/>
      <c r="BJA997" s="99"/>
      <c r="BJB997" s="99"/>
      <c r="BJC997" s="99"/>
      <c r="BJD997" s="99"/>
      <c r="BJE997" s="99"/>
      <c r="BJF997" s="99"/>
      <c r="BJG997" s="99"/>
      <c r="BJH997" s="99"/>
      <c r="BJI997" s="99"/>
      <c r="BJJ997" s="99"/>
      <c r="BJK997" s="99"/>
      <c r="BJL997" s="99"/>
      <c r="BJM997" s="99"/>
      <c r="BJN997" s="99"/>
      <c r="BJO997" s="99"/>
      <c r="BJP997" s="99"/>
      <c r="BJQ997" s="99"/>
      <c r="BJR997" s="99"/>
      <c r="BJS997" s="99"/>
      <c r="BJT997" s="99"/>
      <c r="BJU997" s="99"/>
      <c r="BJV997" s="99"/>
      <c r="BJW997" s="99"/>
      <c r="BJX997" s="99"/>
      <c r="BJY997" s="99"/>
      <c r="BJZ997" s="99"/>
      <c r="BKA997" s="99"/>
      <c r="BKB997" s="99"/>
      <c r="BKC997" s="99"/>
      <c r="BKD997" s="99"/>
      <c r="BKE997" s="99"/>
      <c r="BKF997" s="99"/>
      <c r="BKG997" s="99"/>
      <c r="BKH997" s="99"/>
      <c r="BKI997" s="99"/>
      <c r="BKJ997" s="99"/>
      <c r="BKK997" s="99"/>
      <c r="BKL997" s="99"/>
      <c r="BKM997" s="99"/>
      <c r="BKN997" s="99"/>
      <c r="BKO997" s="99"/>
      <c r="BKP997" s="99"/>
      <c r="BKQ997" s="99"/>
      <c r="BKR997" s="99"/>
      <c r="BKS997" s="99"/>
      <c r="BKT997" s="99"/>
      <c r="BKU997" s="99"/>
      <c r="BKV997" s="99"/>
      <c r="BKW997" s="99"/>
      <c r="BKX997" s="99"/>
      <c r="BKY997" s="99"/>
      <c r="BKZ997" s="99"/>
      <c r="BLA997" s="99"/>
      <c r="BLB997" s="99"/>
      <c r="BLC997" s="99"/>
      <c r="BLD997" s="99"/>
      <c r="BLE997" s="99"/>
      <c r="BLF997" s="99"/>
      <c r="BLG997" s="99"/>
      <c r="BLH997" s="99"/>
      <c r="BLI997" s="99"/>
      <c r="BLJ997" s="99"/>
      <c r="BLK997" s="99"/>
      <c r="BLL997" s="99"/>
      <c r="BLM997" s="99"/>
      <c r="BLN997" s="99"/>
      <c r="BLO997" s="99"/>
      <c r="BLP997" s="99"/>
      <c r="BLQ997" s="99"/>
      <c r="BLR997" s="99"/>
      <c r="BLS997" s="99"/>
      <c r="BLT997" s="99"/>
      <c r="BLU997" s="99"/>
      <c r="BLV997" s="99"/>
      <c r="BLW997" s="99"/>
      <c r="BLX997" s="99"/>
      <c r="BLY997" s="99"/>
      <c r="BLZ997" s="99"/>
      <c r="BMA997" s="99"/>
      <c r="BMB997" s="99"/>
      <c r="BMC997" s="99"/>
      <c r="BMD997" s="99"/>
      <c r="BME997" s="99"/>
      <c r="BMF997" s="99"/>
      <c r="BMG997" s="99"/>
      <c r="BMH997" s="99"/>
      <c r="BMI997" s="99"/>
      <c r="BMJ997" s="99"/>
      <c r="BMK997" s="99"/>
      <c r="BML997" s="99"/>
      <c r="BMM997" s="99"/>
      <c r="BMN997" s="99"/>
      <c r="BMO997" s="99"/>
      <c r="BMP997" s="99"/>
      <c r="BMQ997" s="99"/>
      <c r="BMR997" s="99"/>
      <c r="BMS997" s="99"/>
      <c r="BMT997" s="99"/>
      <c r="BMU997" s="99"/>
      <c r="BMV997" s="99"/>
      <c r="BMW997" s="99"/>
      <c r="BMX997" s="99"/>
      <c r="BMY997" s="99"/>
      <c r="BMZ997" s="99"/>
      <c r="BNA997" s="99"/>
      <c r="BNB997" s="99"/>
      <c r="BNC997" s="99"/>
      <c r="BND997" s="99"/>
      <c r="BNE997" s="99"/>
      <c r="BNF997" s="99"/>
      <c r="BNG997" s="99"/>
      <c r="BNH997" s="99"/>
      <c r="BNI997" s="99"/>
      <c r="BNJ997" s="99"/>
      <c r="BNK997" s="99"/>
      <c r="BNL997" s="99"/>
      <c r="BNM997" s="99"/>
      <c r="BNN997" s="99"/>
      <c r="BNO997" s="99"/>
      <c r="BNP997" s="99"/>
      <c r="BNQ997" s="99"/>
      <c r="BNR997" s="99"/>
      <c r="BNS997" s="99"/>
      <c r="BNT997" s="99"/>
      <c r="BNU997" s="99"/>
      <c r="BNV997" s="99"/>
      <c r="BNW997" s="99"/>
      <c r="BNX997" s="99"/>
      <c r="BNY997" s="99"/>
      <c r="BNZ997" s="99"/>
      <c r="BOA997" s="99"/>
      <c r="BOB997" s="99"/>
      <c r="BOC997" s="99"/>
      <c r="BOD997" s="99"/>
      <c r="BOE997" s="99"/>
      <c r="BOF997" s="99"/>
      <c r="BOG997" s="99"/>
      <c r="BOH997" s="99"/>
      <c r="BOI997" s="99"/>
      <c r="BOJ997" s="99"/>
      <c r="BOK997" s="99"/>
      <c r="BOL997" s="99"/>
      <c r="BOM997" s="99"/>
      <c r="BON997" s="99"/>
      <c r="BOO997" s="99"/>
      <c r="BOP997" s="99"/>
      <c r="BOQ997" s="99"/>
      <c r="BOR997" s="99"/>
      <c r="BOS997" s="99"/>
      <c r="BOT997" s="99"/>
      <c r="BOU997" s="99"/>
      <c r="BOV997" s="99"/>
      <c r="BOW997" s="99"/>
      <c r="BOX997" s="99"/>
      <c r="BOY997" s="99"/>
      <c r="BOZ997" s="99"/>
      <c r="BPA997" s="99"/>
      <c r="BPB997" s="99"/>
      <c r="BPC997" s="99"/>
      <c r="BPD997" s="99"/>
      <c r="BPE997" s="99"/>
      <c r="BPF997" s="99"/>
      <c r="BPG997" s="99"/>
      <c r="BPH997" s="99"/>
      <c r="BPI997" s="99"/>
      <c r="BPJ997" s="99"/>
      <c r="BPK997" s="99"/>
      <c r="BPL997" s="99"/>
      <c r="BPM997" s="99"/>
      <c r="BPN997" s="99"/>
      <c r="BPO997" s="99"/>
      <c r="BPP997" s="99"/>
      <c r="BPQ997" s="99"/>
      <c r="BPR997" s="99"/>
      <c r="BPS997" s="99"/>
      <c r="BPT997" s="99"/>
      <c r="BPU997" s="99"/>
      <c r="BPV997" s="99"/>
      <c r="BPW997" s="99"/>
      <c r="BPX997" s="99"/>
      <c r="BPY997" s="99"/>
      <c r="BPZ997" s="99"/>
      <c r="BQA997" s="99"/>
      <c r="BQB997" s="99"/>
      <c r="BQC997" s="99"/>
      <c r="BQD997" s="99"/>
      <c r="BQE997" s="99"/>
      <c r="BQF997" s="99"/>
      <c r="BQG997" s="99"/>
      <c r="BQH997" s="99"/>
      <c r="BQI997" s="99"/>
      <c r="BQJ997" s="99"/>
      <c r="BQK997" s="99"/>
      <c r="BQL997" s="99"/>
      <c r="BQM997" s="99"/>
      <c r="BQN997" s="99"/>
      <c r="BQO997" s="99"/>
      <c r="BQP997" s="99"/>
      <c r="BQQ997" s="99"/>
      <c r="BQR997" s="99"/>
      <c r="BQS997" s="99"/>
      <c r="BQT997" s="99"/>
      <c r="BQU997" s="99"/>
      <c r="BQV997" s="99"/>
      <c r="BQW997" s="99"/>
      <c r="BQX997" s="99"/>
      <c r="BQY997" s="99"/>
      <c r="BQZ997" s="99"/>
      <c r="BRA997" s="99"/>
      <c r="BRB997" s="99"/>
      <c r="BRC997" s="99"/>
      <c r="BRD997" s="99"/>
      <c r="BRE997" s="99"/>
      <c r="BRF997" s="99"/>
      <c r="BRG997" s="99"/>
      <c r="BRH997" s="99"/>
      <c r="BRI997" s="99"/>
      <c r="BRJ997" s="99"/>
      <c r="BRK997" s="99"/>
      <c r="BRL997" s="99"/>
      <c r="BRM997" s="99"/>
      <c r="BRN997" s="99"/>
      <c r="BRO997" s="99"/>
      <c r="BRP997" s="99"/>
      <c r="BRQ997" s="99"/>
      <c r="BRR997" s="99"/>
      <c r="BRS997" s="99"/>
      <c r="BRT997" s="99"/>
      <c r="BRU997" s="99"/>
      <c r="BRV997" s="99"/>
      <c r="BRW997" s="99"/>
      <c r="BRX997" s="99"/>
      <c r="BRY997" s="99"/>
      <c r="BRZ997" s="99"/>
      <c r="BSA997" s="99"/>
      <c r="BSB997" s="99"/>
      <c r="BSC997" s="99"/>
      <c r="BSD997" s="99"/>
      <c r="BSE997" s="99"/>
      <c r="BSF997" s="99"/>
      <c r="BSG997" s="99"/>
      <c r="BSH997" s="99"/>
      <c r="BSI997" s="99"/>
      <c r="BSJ997" s="99"/>
      <c r="BSK997" s="99"/>
      <c r="BSL997" s="99"/>
      <c r="BSM997" s="99"/>
      <c r="BSN997" s="99"/>
      <c r="BSO997" s="99"/>
      <c r="BSP997" s="99"/>
      <c r="BSQ997" s="99"/>
      <c r="BSR997" s="99"/>
      <c r="BSS997" s="99"/>
      <c r="BST997" s="99"/>
      <c r="BSU997" s="99"/>
      <c r="BSV997" s="99"/>
      <c r="BSW997" s="99"/>
      <c r="BSX997" s="99"/>
      <c r="BSY997" s="99"/>
      <c r="BSZ997" s="99"/>
      <c r="BTA997" s="99"/>
      <c r="BTB997" s="99"/>
      <c r="BTC997" s="99"/>
      <c r="BTD997" s="99"/>
      <c r="BTE997" s="99"/>
      <c r="BTF997" s="99"/>
      <c r="BTG997" s="99"/>
      <c r="BTH997" s="99"/>
      <c r="BTI997" s="99"/>
      <c r="BTJ997" s="99"/>
      <c r="BTK997" s="99"/>
      <c r="BTL997" s="99"/>
      <c r="BTM997" s="99"/>
      <c r="BTN997" s="99"/>
      <c r="BTO997" s="99"/>
      <c r="BTP997" s="99"/>
      <c r="BTQ997" s="99"/>
      <c r="BTR997" s="99"/>
      <c r="BTS997" s="99"/>
      <c r="BTT997" s="99"/>
      <c r="BTU997" s="99"/>
      <c r="BTV997" s="99"/>
      <c r="BTW997" s="99"/>
      <c r="BTX997" s="99"/>
      <c r="BTY997" s="99"/>
      <c r="BTZ997" s="99"/>
      <c r="BUA997" s="99"/>
      <c r="BUB997" s="99"/>
      <c r="BUC997" s="99"/>
      <c r="BUD997" s="99"/>
      <c r="BUE997" s="99"/>
      <c r="BUF997" s="99"/>
      <c r="BUG997" s="99"/>
      <c r="BUH997" s="99"/>
      <c r="BUI997" s="99"/>
      <c r="BUJ997" s="99"/>
      <c r="BUK997" s="99"/>
      <c r="BUL997" s="99"/>
      <c r="BUM997" s="99"/>
      <c r="BUN997" s="99"/>
      <c r="BUO997" s="99"/>
      <c r="BUP997" s="99"/>
      <c r="BUQ997" s="99"/>
      <c r="BUR997" s="99"/>
      <c r="BUS997" s="99"/>
      <c r="BUT997" s="99"/>
      <c r="BUU997" s="99"/>
      <c r="BUV997" s="99"/>
      <c r="BUW997" s="99"/>
      <c r="BUX997" s="99"/>
      <c r="BUY997" s="99"/>
      <c r="BUZ997" s="99"/>
      <c r="BVA997" s="99"/>
      <c r="BVB997" s="99"/>
      <c r="BVC997" s="99"/>
      <c r="BVD997" s="99"/>
      <c r="BVE997" s="99"/>
      <c r="BVF997" s="99"/>
      <c r="BVG997" s="99"/>
      <c r="BVH997" s="99"/>
      <c r="BVI997" s="99"/>
      <c r="BVJ997" s="99"/>
      <c r="BVK997" s="99"/>
      <c r="BVL997" s="99"/>
      <c r="BVM997" s="99"/>
      <c r="BVN997" s="99"/>
      <c r="BVO997" s="99"/>
      <c r="BVP997" s="99"/>
      <c r="BVQ997" s="99"/>
      <c r="BVR997" s="99"/>
      <c r="BVS997" s="99"/>
      <c r="BVT997" s="99"/>
      <c r="BVU997" s="99"/>
      <c r="BVV997" s="99"/>
      <c r="BVW997" s="99"/>
      <c r="BVX997" s="99"/>
      <c r="BVY997" s="99"/>
      <c r="BVZ997" s="99"/>
      <c r="BWA997" s="99"/>
      <c r="BWB997" s="99"/>
      <c r="BWC997" s="99"/>
      <c r="BWD997" s="99"/>
      <c r="BWE997" s="99"/>
      <c r="BWF997" s="99"/>
      <c r="BWG997" s="99"/>
      <c r="BWH997" s="99"/>
      <c r="BWI997" s="99"/>
      <c r="BWJ997" s="99"/>
      <c r="BWK997" s="99"/>
      <c r="BWL997" s="99"/>
      <c r="BWM997" s="99"/>
      <c r="BWN997" s="99"/>
      <c r="BWO997" s="99"/>
      <c r="BWP997" s="99"/>
      <c r="BWQ997" s="99"/>
      <c r="BWR997" s="99"/>
      <c r="BWS997" s="99"/>
      <c r="BWT997" s="99"/>
      <c r="BWU997" s="99"/>
      <c r="BWV997" s="99"/>
      <c r="BWW997" s="99"/>
      <c r="BWX997" s="99"/>
      <c r="BWY997" s="99"/>
      <c r="BWZ997" s="99"/>
      <c r="BXA997" s="99"/>
      <c r="BXB997" s="99"/>
      <c r="BXC997" s="99"/>
      <c r="BXD997" s="99"/>
      <c r="BXE997" s="99"/>
      <c r="BXF997" s="99"/>
      <c r="BXG997" s="99"/>
      <c r="BXH997" s="99"/>
      <c r="BXI997" s="99"/>
      <c r="BXJ997" s="99"/>
      <c r="BXK997" s="99"/>
      <c r="BXL997" s="99"/>
      <c r="BXM997" s="99"/>
      <c r="BXN997" s="99"/>
      <c r="BXO997" s="99"/>
      <c r="BXP997" s="99"/>
      <c r="BXQ997" s="99"/>
      <c r="BXR997" s="99"/>
      <c r="BXS997" s="99"/>
      <c r="BXT997" s="99"/>
      <c r="BXU997" s="99"/>
      <c r="BXV997" s="99"/>
      <c r="BXW997" s="99"/>
      <c r="BXX997" s="99"/>
      <c r="BXY997" s="99"/>
      <c r="BXZ997" s="99"/>
      <c r="BYA997" s="99"/>
      <c r="BYB997" s="99"/>
      <c r="BYC997" s="99"/>
      <c r="BYD997" s="99"/>
      <c r="BYE997" s="99"/>
      <c r="BYF997" s="99"/>
      <c r="BYG997" s="99"/>
      <c r="BYH997" s="99"/>
      <c r="BYI997" s="99"/>
      <c r="BYJ997" s="99"/>
      <c r="BYK997" s="99"/>
      <c r="BYL997" s="99"/>
      <c r="BYM997" s="99"/>
      <c r="BYN997" s="99"/>
      <c r="BYO997" s="99"/>
      <c r="BYP997" s="99"/>
      <c r="BYQ997" s="99"/>
      <c r="BYR997" s="99"/>
      <c r="BYS997" s="99"/>
      <c r="BYT997" s="99"/>
      <c r="BYU997" s="99"/>
      <c r="BYV997" s="99"/>
      <c r="BYW997" s="99"/>
      <c r="BYX997" s="99"/>
      <c r="BYY997" s="99"/>
      <c r="BYZ997" s="99"/>
      <c r="BZA997" s="99"/>
      <c r="BZB997" s="99"/>
      <c r="BZC997" s="99"/>
      <c r="BZD997" s="99"/>
      <c r="BZE997" s="99"/>
      <c r="BZF997" s="99"/>
      <c r="BZG997" s="99"/>
      <c r="BZH997" s="99"/>
      <c r="BZI997" s="99"/>
      <c r="BZJ997" s="99"/>
      <c r="BZK997" s="99"/>
      <c r="BZL997" s="99"/>
      <c r="BZM997" s="99"/>
      <c r="BZN997" s="99"/>
      <c r="BZO997" s="99"/>
      <c r="BZP997" s="99"/>
      <c r="BZQ997" s="99"/>
      <c r="BZR997" s="99"/>
      <c r="BZS997" s="99"/>
      <c r="BZT997" s="99"/>
      <c r="BZU997" s="99"/>
      <c r="BZV997" s="99"/>
      <c r="BZW997" s="99"/>
      <c r="BZX997" s="99"/>
      <c r="BZY997" s="99"/>
      <c r="BZZ997" s="99"/>
      <c r="CAA997" s="99"/>
      <c r="CAB997" s="99"/>
      <c r="CAC997" s="99"/>
      <c r="CAD997" s="99"/>
      <c r="CAE997" s="99"/>
      <c r="CAF997" s="99"/>
      <c r="CAG997" s="99"/>
      <c r="CAH997" s="99"/>
      <c r="CAI997" s="99"/>
      <c r="CAJ997" s="99"/>
      <c r="CAK997" s="99"/>
      <c r="CAL997" s="99"/>
      <c r="CAM997" s="99"/>
      <c r="CAN997" s="99"/>
      <c r="CAO997" s="99"/>
      <c r="CAP997" s="99"/>
      <c r="CAQ997" s="99"/>
      <c r="CAR997" s="99"/>
      <c r="CAS997" s="99"/>
      <c r="CAT997" s="99"/>
      <c r="CAU997" s="99"/>
      <c r="CAV997" s="99"/>
      <c r="CAW997" s="99"/>
      <c r="CAX997" s="99"/>
      <c r="CAY997" s="99"/>
      <c r="CAZ997" s="99"/>
      <c r="CBA997" s="99"/>
      <c r="CBB997" s="99"/>
      <c r="CBC997" s="99"/>
      <c r="CBD997" s="99"/>
      <c r="CBE997" s="99"/>
      <c r="CBF997" s="99"/>
      <c r="CBG997" s="99"/>
      <c r="CBH997" s="99"/>
      <c r="CBI997" s="99"/>
      <c r="CBJ997" s="99"/>
      <c r="CBK997" s="99"/>
      <c r="CBL997" s="99"/>
      <c r="CBM997" s="99"/>
      <c r="CBN997" s="99"/>
      <c r="CBO997" s="99"/>
      <c r="CBP997" s="99"/>
      <c r="CBQ997" s="99"/>
      <c r="CBR997" s="99"/>
      <c r="CBS997" s="99"/>
      <c r="CBT997" s="99"/>
      <c r="CBU997" s="99"/>
      <c r="CBV997" s="99"/>
      <c r="CBW997" s="99"/>
      <c r="CBX997" s="99"/>
      <c r="CBY997" s="99"/>
      <c r="CBZ997" s="99"/>
      <c r="CCA997" s="99"/>
      <c r="CCB997" s="99"/>
      <c r="CCC997" s="99"/>
      <c r="CCD997" s="99"/>
      <c r="CCE997" s="99"/>
      <c r="CCF997" s="99"/>
      <c r="CCG997" s="99"/>
      <c r="CCH997" s="99"/>
      <c r="CCI997" s="99"/>
      <c r="CCJ997" s="99"/>
      <c r="CCK997" s="99"/>
      <c r="CCL997" s="99"/>
      <c r="CCM997" s="99"/>
      <c r="CCN997" s="99"/>
      <c r="CCO997" s="99"/>
      <c r="CCP997" s="99"/>
      <c r="CCQ997" s="99"/>
      <c r="CCR997" s="99"/>
      <c r="CCS997" s="99"/>
      <c r="CCT997" s="99"/>
      <c r="CCU997" s="99"/>
      <c r="CCV997" s="99"/>
      <c r="CCW997" s="99"/>
      <c r="CCX997" s="99"/>
      <c r="CCY997" s="99"/>
      <c r="CCZ997" s="99"/>
      <c r="CDA997" s="99"/>
      <c r="CDB997" s="99"/>
      <c r="CDC997" s="99"/>
      <c r="CDD997" s="99"/>
      <c r="CDE997" s="99"/>
      <c r="CDF997" s="99"/>
      <c r="CDG997" s="99"/>
      <c r="CDH997" s="99"/>
      <c r="CDI997" s="99"/>
      <c r="CDJ997" s="99"/>
      <c r="CDK997" s="99"/>
      <c r="CDL997" s="99"/>
      <c r="CDM997" s="99"/>
      <c r="CDN997" s="99"/>
      <c r="CDO997" s="99"/>
      <c r="CDP997" s="99"/>
      <c r="CDQ997" s="99"/>
      <c r="CDR997" s="99"/>
      <c r="CDS997" s="99"/>
      <c r="CDT997" s="99"/>
      <c r="CDU997" s="99"/>
      <c r="CDV997" s="99"/>
      <c r="CDW997" s="99"/>
      <c r="CDX997" s="99"/>
      <c r="CDY997" s="99"/>
      <c r="CDZ997" s="99"/>
      <c r="CEA997" s="99"/>
      <c r="CEB997" s="99"/>
      <c r="CEC997" s="99"/>
      <c r="CED997" s="99"/>
      <c r="CEE997" s="99"/>
      <c r="CEF997" s="99"/>
      <c r="CEG997" s="99"/>
      <c r="CEH997" s="99"/>
      <c r="CEI997" s="99"/>
      <c r="CEJ997" s="99"/>
      <c r="CEK997" s="99"/>
      <c r="CEL997" s="99"/>
      <c r="CEM997" s="99"/>
      <c r="CEN997" s="99"/>
      <c r="CEO997" s="99"/>
      <c r="CEP997" s="99"/>
      <c r="CEQ997" s="99"/>
      <c r="CER997" s="99"/>
      <c r="CES997" s="99"/>
      <c r="CET997" s="99"/>
      <c r="CEU997" s="99"/>
      <c r="CEV997" s="99"/>
      <c r="CEW997" s="99"/>
      <c r="CEX997" s="99"/>
      <c r="CEY997" s="99"/>
      <c r="CEZ997" s="99"/>
      <c r="CFA997" s="99"/>
      <c r="CFB997" s="99"/>
      <c r="CFC997" s="99"/>
      <c r="CFD997" s="99"/>
      <c r="CFE997" s="99"/>
      <c r="CFF997" s="99"/>
      <c r="CFG997" s="99"/>
      <c r="CFH997" s="99"/>
      <c r="CFI997" s="99"/>
      <c r="CFJ997" s="99"/>
      <c r="CFK997" s="99"/>
      <c r="CFL997" s="99"/>
      <c r="CFM997" s="99"/>
      <c r="CFN997" s="99"/>
      <c r="CFO997" s="99"/>
      <c r="CFP997" s="99"/>
      <c r="CFQ997" s="99"/>
      <c r="CFR997" s="99"/>
      <c r="CFS997" s="99"/>
      <c r="CFT997" s="99"/>
      <c r="CFU997" s="99"/>
      <c r="CFV997" s="99"/>
      <c r="CFW997" s="99"/>
      <c r="CFX997" s="99"/>
      <c r="CFY997" s="99"/>
      <c r="CFZ997" s="99"/>
      <c r="CGA997" s="99"/>
      <c r="CGB997" s="99"/>
      <c r="CGC997" s="99"/>
      <c r="CGD997" s="99"/>
      <c r="CGE997" s="99"/>
      <c r="CGF997" s="99"/>
      <c r="CGG997" s="99"/>
      <c r="CGH997" s="99"/>
      <c r="CGI997" s="99"/>
      <c r="CGJ997" s="99"/>
      <c r="CGK997" s="99"/>
      <c r="CGL997" s="99"/>
      <c r="CGM997" s="99"/>
      <c r="CGN997" s="99"/>
      <c r="CGO997" s="99"/>
      <c r="CGP997" s="99"/>
      <c r="CGQ997" s="99"/>
      <c r="CGR997" s="99"/>
      <c r="CGS997" s="99"/>
      <c r="CGT997" s="99"/>
      <c r="CGU997" s="99"/>
      <c r="CGV997" s="99"/>
      <c r="CGW997" s="99"/>
      <c r="CGX997" s="99"/>
      <c r="CGY997" s="99"/>
      <c r="CGZ997" s="99"/>
      <c r="CHA997" s="99"/>
      <c r="CHB997" s="99"/>
      <c r="CHC997" s="99"/>
      <c r="CHD997" s="99"/>
      <c r="CHE997" s="99"/>
      <c r="CHF997" s="99"/>
      <c r="CHG997" s="99"/>
      <c r="CHH997" s="99"/>
      <c r="CHI997" s="99"/>
      <c r="CHJ997" s="99"/>
      <c r="CHK997" s="99"/>
      <c r="CHL997" s="99"/>
      <c r="CHM997" s="99"/>
      <c r="CHN997" s="99"/>
      <c r="CHO997" s="99"/>
      <c r="CHP997" s="99"/>
      <c r="CHQ997" s="99"/>
      <c r="CHR997" s="99"/>
      <c r="CHS997" s="99"/>
      <c r="CHT997" s="99"/>
      <c r="CHU997" s="99"/>
      <c r="CHV997" s="99"/>
      <c r="CHW997" s="99"/>
      <c r="CHX997" s="99"/>
      <c r="CHY997" s="99"/>
      <c r="CHZ997" s="99"/>
      <c r="CIA997" s="99"/>
      <c r="CIB997" s="99"/>
      <c r="CIC997" s="99"/>
      <c r="CID997" s="99"/>
      <c r="CIE997" s="99"/>
      <c r="CIF997" s="99"/>
      <c r="CIG997" s="99"/>
      <c r="CIH997" s="99"/>
      <c r="CII997" s="99"/>
      <c r="CIJ997" s="99"/>
      <c r="CIK997" s="99"/>
      <c r="CIL997" s="99"/>
      <c r="CIM997" s="99"/>
      <c r="CIN997" s="99"/>
      <c r="CIO997" s="99"/>
      <c r="CIP997" s="99"/>
      <c r="CIQ997" s="99"/>
      <c r="CIR997" s="99"/>
      <c r="CIS997" s="99"/>
      <c r="CIT997" s="99"/>
      <c r="CIU997" s="99"/>
      <c r="CIV997" s="99"/>
      <c r="CIW997" s="99"/>
      <c r="CIX997" s="99"/>
      <c r="CIY997" s="99"/>
      <c r="CIZ997" s="99"/>
      <c r="CJA997" s="99"/>
      <c r="CJB997" s="99"/>
      <c r="CJC997" s="99"/>
      <c r="CJD997" s="99"/>
      <c r="CJE997" s="99"/>
      <c r="CJF997" s="99"/>
      <c r="CJG997" s="99"/>
      <c r="CJH997" s="99"/>
      <c r="CJI997" s="99"/>
      <c r="CJJ997" s="99"/>
      <c r="CJK997" s="99"/>
      <c r="CJL997" s="99"/>
      <c r="CJM997" s="99"/>
      <c r="CJN997" s="99"/>
      <c r="CJO997" s="99"/>
      <c r="CJP997" s="99"/>
      <c r="CJQ997" s="99"/>
      <c r="CJR997" s="99"/>
      <c r="CJS997" s="99"/>
      <c r="CJT997" s="99"/>
      <c r="CJU997" s="99"/>
      <c r="CJV997" s="99"/>
      <c r="CJW997" s="99"/>
      <c r="CJX997" s="99"/>
      <c r="CJY997" s="99"/>
      <c r="CJZ997" s="99"/>
      <c r="CKA997" s="99"/>
      <c r="CKB997" s="99"/>
      <c r="CKC997" s="99"/>
      <c r="CKD997" s="99"/>
      <c r="CKE997" s="99"/>
      <c r="CKF997" s="99"/>
      <c r="CKG997" s="99"/>
      <c r="CKH997" s="99"/>
      <c r="CKI997" s="99"/>
      <c r="CKJ997" s="99"/>
      <c r="CKK997" s="99"/>
      <c r="CKL997" s="99"/>
      <c r="CKM997" s="99"/>
      <c r="CKN997" s="99"/>
      <c r="CKO997" s="99"/>
      <c r="CKP997" s="99"/>
      <c r="CKQ997" s="99"/>
      <c r="CKR997" s="99"/>
      <c r="CKS997" s="99"/>
      <c r="CKT997" s="99"/>
      <c r="CKU997" s="99"/>
      <c r="CKV997" s="99"/>
      <c r="CKW997" s="99"/>
      <c r="CKX997" s="99"/>
      <c r="CKY997" s="99"/>
      <c r="CKZ997" s="99"/>
      <c r="CLA997" s="99"/>
      <c r="CLB997" s="99"/>
      <c r="CLC997" s="99"/>
      <c r="CLD997" s="99"/>
      <c r="CLE997" s="99"/>
      <c r="CLF997" s="99"/>
      <c r="CLG997" s="99"/>
      <c r="CLH997" s="99"/>
      <c r="CLI997" s="99"/>
      <c r="CLJ997" s="99"/>
      <c r="CLK997" s="99"/>
      <c r="CLL997" s="99"/>
      <c r="CLM997" s="99"/>
      <c r="CLN997" s="99"/>
      <c r="CLO997" s="99"/>
      <c r="CLP997" s="99"/>
      <c r="CLQ997" s="99"/>
      <c r="CLR997" s="99"/>
      <c r="CLS997" s="99"/>
      <c r="CLT997" s="99"/>
      <c r="CLU997" s="99"/>
      <c r="CLV997" s="99"/>
      <c r="CLW997" s="99"/>
      <c r="CLX997" s="99"/>
      <c r="CLY997" s="99"/>
      <c r="CLZ997" s="99"/>
      <c r="CMA997" s="99"/>
      <c r="CMB997" s="99"/>
      <c r="CMC997" s="99"/>
      <c r="CMD997" s="99"/>
      <c r="CME997" s="99"/>
      <c r="CMF997" s="99"/>
      <c r="CMG997" s="99"/>
      <c r="CMH997" s="99"/>
      <c r="CMI997" s="99"/>
      <c r="CMJ997" s="99"/>
      <c r="CMK997" s="99"/>
      <c r="CML997" s="99"/>
      <c r="CMM997" s="99"/>
      <c r="CMN997" s="99"/>
      <c r="CMO997" s="99"/>
      <c r="CMP997" s="99"/>
      <c r="CMQ997" s="99"/>
      <c r="CMR997" s="99"/>
      <c r="CMS997" s="99"/>
      <c r="CMT997" s="99"/>
      <c r="CMU997" s="99"/>
      <c r="CMV997" s="99"/>
      <c r="CMW997" s="99"/>
      <c r="CMX997" s="99"/>
      <c r="CMY997" s="99"/>
      <c r="CMZ997" s="99"/>
      <c r="CNA997" s="99"/>
      <c r="CNB997" s="99"/>
      <c r="CNC997" s="99"/>
      <c r="CND997" s="99"/>
      <c r="CNE997" s="99"/>
      <c r="CNF997" s="99"/>
      <c r="CNG997" s="99"/>
      <c r="CNH997" s="99"/>
      <c r="CNI997" s="99"/>
      <c r="CNJ997" s="99"/>
      <c r="CNK997" s="99"/>
      <c r="CNL997" s="99"/>
      <c r="CNM997" s="99"/>
      <c r="CNN997" s="99"/>
      <c r="CNO997" s="99"/>
      <c r="CNP997" s="99"/>
      <c r="CNQ997" s="99"/>
      <c r="CNR997" s="99"/>
      <c r="CNS997" s="99"/>
      <c r="CNT997" s="99"/>
      <c r="CNU997" s="99"/>
      <c r="CNV997" s="99"/>
      <c r="CNW997" s="99"/>
      <c r="CNX997" s="99"/>
      <c r="CNY997" s="99"/>
      <c r="CNZ997" s="99"/>
      <c r="COA997" s="99"/>
      <c r="COB997" s="99"/>
      <c r="COC997" s="99"/>
      <c r="COD997" s="99"/>
      <c r="COE997" s="99"/>
      <c r="COF997" s="99"/>
      <c r="COG997" s="99"/>
      <c r="COH997" s="99"/>
      <c r="COI997" s="99"/>
      <c r="COJ997" s="99"/>
      <c r="COK997" s="99"/>
      <c r="COL997" s="99"/>
      <c r="COM997" s="99"/>
      <c r="CON997" s="99"/>
      <c r="COO997" s="99"/>
      <c r="COP997" s="99"/>
      <c r="COQ997" s="99"/>
      <c r="COR997" s="99"/>
      <c r="COS997" s="99"/>
      <c r="COT997" s="99"/>
      <c r="COU997" s="99"/>
      <c r="COV997" s="99"/>
      <c r="COW997" s="99"/>
      <c r="COX997" s="99"/>
      <c r="COY997" s="99"/>
      <c r="COZ997" s="99"/>
      <c r="CPA997" s="99"/>
      <c r="CPB997" s="99"/>
      <c r="CPC997" s="99"/>
      <c r="CPD997" s="99"/>
      <c r="CPE997" s="99"/>
      <c r="CPF997" s="99"/>
      <c r="CPG997" s="99"/>
      <c r="CPH997" s="99"/>
      <c r="CPI997" s="99"/>
      <c r="CPJ997" s="99"/>
      <c r="CPK997" s="99"/>
      <c r="CPL997" s="99"/>
      <c r="CPM997" s="99"/>
      <c r="CPN997" s="99"/>
      <c r="CPO997" s="99"/>
      <c r="CPP997" s="99"/>
      <c r="CPQ997" s="99"/>
      <c r="CPR997" s="99"/>
      <c r="CPS997" s="99"/>
      <c r="CPT997" s="99"/>
      <c r="CPU997" s="99"/>
      <c r="CPV997" s="99"/>
      <c r="CPW997" s="99"/>
      <c r="CPX997" s="99"/>
      <c r="CPY997" s="99"/>
      <c r="CPZ997" s="99"/>
      <c r="CQA997" s="99"/>
      <c r="CQB997" s="99"/>
      <c r="CQC997" s="99"/>
      <c r="CQD997" s="99"/>
      <c r="CQE997" s="99"/>
      <c r="CQF997" s="99"/>
      <c r="CQG997" s="99"/>
      <c r="CQH997" s="99"/>
      <c r="CQI997" s="99"/>
      <c r="CQJ997" s="99"/>
      <c r="CQK997" s="99"/>
      <c r="CQL997" s="99"/>
      <c r="CQM997" s="99"/>
      <c r="CQN997" s="99"/>
      <c r="CQO997" s="99"/>
      <c r="CQP997" s="99"/>
      <c r="CQQ997" s="99"/>
      <c r="CQR997" s="99"/>
      <c r="CQS997" s="99"/>
      <c r="CQT997" s="99"/>
      <c r="CQU997" s="99"/>
      <c r="CQV997" s="99"/>
      <c r="CQW997" s="99"/>
      <c r="CQX997" s="99"/>
      <c r="CQY997" s="99"/>
      <c r="CQZ997" s="99"/>
      <c r="CRA997" s="99"/>
      <c r="CRB997" s="99"/>
      <c r="CRC997" s="99"/>
      <c r="CRD997" s="99"/>
      <c r="CRE997" s="99"/>
      <c r="CRF997" s="99"/>
      <c r="CRG997" s="99"/>
      <c r="CRH997" s="99"/>
      <c r="CRI997" s="99"/>
      <c r="CRJ997" s="99"/>
      <c r="CRK997" s="99"/>
      <c r="CRL997" s="99"/>
      <c r="CRM997" s="99"/>
      <c r="CRN997" s="99"/>
      <c r="CRO997" s="99"/>
      <c r="CRP997" s="99"/>
      <c r="CRQ997" s="99"/>
      <c r="CRR997" s="99"/>
      <c r="CRS997" s="99"/>
      <c r="CRT997" s="99"/>
      <c r="CRU997" s="99"/>
      <c r="CRV997" s="99"/>
      <c r="CRW997" s="99"/>
      <c r="CRX997" s="99"/>
      <c r="CRY997" s="99"/>
      <c r="CRZ997" s="99"/>
      <c r="CSA997" s="99"/>
      <c r="CSB997" s="99"/>
      <c r="CSC997" s="99"/>
      <c r="CSD997" s="99"/>
      <c r="CSE997" s="99"/>
      <c r="CSF997" s="99"/>
      <c r="CSG997" s="99"/>
      <c r="CSH997" s="99"/>
      <c r="CSI997" s="99"/>
      <c r="CSJ997" s="99"/>
      <c r="CSK997" s="99"/>
      <c r="CSL997" s="99"/>
      <c r="CSM997" s="99"/>
      <c r="CSN997" s="99"/>
      <c r="CSO997" s="99"/>
      <c r="CSP997" s="99"/>
      <c r="CSQ997" s="99"/>
      <c r="CSR997" s="99"/>
      <c r="CSS997" s="99"/>
      <c r="CST997" s="99"/>
      <c r="CSU997" s="99"/>
      <c r="CSV997" s="99"/>
      <c r="CSW997" s="99"/>
      <c r="CSX997" s="99"/>
      <c r="CSY997" s="99"/>
      <c r="CSZ997" s="99"/>
      <c r="CTA997" s="99"/>
      <c r="CTB997" s="99"/>
      <c r="CTC997" s="99"/>
      <c r="CTD997" s="99"/>
      <c r="CTE997" s="99"/>
      <c r="CTF997" s="99"/>
      <c r="CTG997" s="99"/>
      <c r="CTH997" s="99"/>
      <c r="CTI997" s="99"/>
      <c r="CTJ997" s="99"/>
      <c r="CTK997" s="99"/>
      <c r="CTL997" s="99"/>
      <c r="CTM997" s="99"/>
      <c r="CTN997" s="99"/>
      <c r="CTO997" s="99"/>
      <c r="CTP997" s="99"/>
      <c r="CTQ997" s="99"/>
      <c r="CTR997" s="99"/>
      <c r="CTS997" s="99"/>
      <c r="CTT997" s="99"/>
      <c r="CTU997" s="99"/>
      <c r="CTV997" s="99"/>
      <c r="CTW997" s="99"/>
      <c r="CTX997" s="99"/>
      <c r="CTY997" s="99"/>
      <c r="CTZ997" s="99"/>
      <c r="CUA997" s="99"/>
      <c r="CUB997" s="99"/>
      <c r="CUC997" s="99"/>
      <c r="CUD997" s="99"/>
      <c r="CUE997" s="99"/>
      <c r="CUF997" s="99"/>
      <c r="CUG997" s="99"/>
      <c r="CUH997" s="99"/>
      <c r="CUI997" s="99"/>
      <c r="CUJ997" s="99"/>
      <c r="CUK997" s="99"/>
      <c r="CUL997" s="99"/>
      <c r="CUM997" s="99"/>
      <c r="CUN997" s="99"/>
      <c r="CUO997" s="99"/>
      <c r="CUP997" s="99"/>
      <c r="CUQ997" s="99"/>
      <c r="CUR997" s="99"/>
      <c r="CUS997" s="99"/>
      <c r="CUT997" s="99"/>
      <c r="CUU997" s="99"/>
      <c r="CUV997" s="99"/>
      <c r="CUW997" s="99"/>
      <c r="CUX997" s="99"/>
      <c r="CUY997" s="99"/>
      <c r="CUZ997" s="99"/>
      <c r="CVA997" s="99"/>
      <c r="CVB997" s="99"/>
      <c r="CVC997" s="99"/>
      <c r="CVD997" s="99"/>
      <c r="CVE997" s="99"/>
      <c r="CVF997" s="99"/>
      <c r="CVG997" s="99"/>
      <c r="CVH997" s="99"/>
      <c r="CVI997" s="99"/>
      <c r="CVJ997" s="99"/>
      <c r="CVK997" s="99"/>
      <c r="CVL997" s="99"/>
      <c r="CVM997" s="99"/>
      <c r="CVN997" s="99"/>
      <c r="CVO997" s="99"/>
      <c r="CVP997" s="99"/>
      <c r="CVQ997" s="99"/>
      <c r="CVR997" s="99"/>
      <c r="CVS997" s="99"/>
      <c r="CVT997" s="99"/>
      <c r="CVU997" s="99"/>
      <c r="CVV997" s="99"/>
      <c r="CVW997" s="99"/>
      <c r="CVX997" s="99"/>
      <c r="CVY997" s="99"/>
      <c r="CVZ997" s="99"/>
      <c r="CWA997" s="99"/>
      <c r="CWB997" s="99"/>
      <c r="CWC997" s="99"/>
      <c r="CWD997" s="99"/>
      <c r="CWE997" s="99"/>
      <c r="CWF997" s="99"/>
      <c r="CWG997" s="99"/>
      <c r="CWH997" s="99"/>
      <c r="CWI997" s="99"/>
      <c r="CWJ997" s="99"/>
      <c r="CWK997" s="99"/>
      <c r="CWL997" s="99"/>
      <c r="CWM997" s="99"/>
      <c r="CWN997" s="99"/>
      <c r="CWO997" s="99"/>
      <c r="CWP997" s="99"/>
      <c r="CWQ997" s="99"/>
      <c r="CWR997" s="99"/>
      <c r="CWS997" s="99"/>
      <c r="CWT997" s="99"/>
      <c r="CWU997" s="99"/>
      <c r="CWV997" s="99"/>
      <c r="CWW997" s="99"/>
      <c r="CWX997" s="99"/>
      <c r="CWY997" s="99"/>
      <c r="CWZ997" s="99"/>
      <c r="CXA997" s="99"/>
      <c r="CXB997" s="99"/>
      <c r="CXC997" s="99"/>
      <c r="CXD997" s="99"/>
      <c r="CXE997" s="99"/>
      <c r="CXF997" s="99"/>
      <c r="CXG997" s="99"/>
      <c r="CXH997" s="99"/>
      <c r="CXI997" s="99"/>
      <c r="CXJ997" s="99"/>
      <c r="CXK997" s="99"/>
      <c r="CXL997" s="99"/>
      <c r="CXM997" s="99"/>
      <c r="CXN997" s="99"/>
      <c r="CXO997" s="99"/>
      <c r="CXP997" s="99"/>
      <c r="CXQ997" s="99"/>
      <c r="CXR997" s="99"/>
      <c r="CXS997" s="99"/>
      <c r="CXT997" s="99"/>
      <c r="CXU997" s="99"/>
      <c r="CXV997" s="99"/>
      <c r="CXW997" s="99"/>
      <c r="CXX997" s="99"/>
      <c r="CXY997" s="99"/>
      <c r="CXZ997" s="99"/>
      <c r="CYA997" s="99"/>
      <c r="CYB997" s="99"/>
      <c r="CYC997" s="99"/>
      <c r="CYD997" s="99"/>
      <c r="CYE997" s="99"/>
      <c r="CYF997" s="99"/>
      <c r="CYG997" s="99"/>
      <c r="CYH997" s="99"/>
      <c r="CYI997" s="99"/>
      <c r="CYJ997" s="99"/>
      <c r="CYK997" s="99"/>
      <c r="CYL997" s="99"/>
      <c r="CYM997" s="99"/>
      <c r="CYN997" s="99"/>
      <c r="CYO997" s="99"/>
      <c r="CYP997" s="99"/>
      <c r="CYQ997" s="99"/>
      <c r="CYR997" s="99"/>
      <c r="CYS997" s="99"/>
      <c r="CYT997" s="99"/>
      <c r="CYU997" s="99"/>
      <c r="CYV997" s="99"/>
      <c r="CYW997" s="99"/>
      <c r="CYX997" s="99"/>
      <c r="CYY997" s="99"/>
      <c r="CYZ997" s="99"/>
      <c r="CZA997" s="99"/>
      <c r="CZB997" s="99"/>
      <c r="CZC997" s="99"/>
      <c r="CZD997" s="99"/>
      <c r="CZE997" s="99"/>
      <c r="CZF997" s="99"/>
      <c r="CZG997" s="99"/>
      <c r="CZH997" s="99"/>
      <c r="CZI997" s="99"/>
      <c r="CZJ997" s="99"/>
      <c r="CZK997" s="99"/>
      <c r="CZL997" s="99"/>
      <c r="CZM997" s="99"/>
      <c r="CZN997" s="99"/>
      <c r="CZO997" s="99"/>
      <c r="CZP997" s="99"/>
      <c r="CZQ997" s="99"/>
      <c r="CZR997" s="99"/>
      <c r="CZS997" s="99"/>
      <c r="CZT997" s="99"/>
      <c r="CZU997" s="99"/>
      <c r="CZV997" s="99"/>
      <c r="CZW997" s="99"/>
      <c r="CZX997" s="99"/>
      <c r="CZY997" s="99"/>
      <c r="CZZ997" s="99"/>
      <c r="DAA997" s="99"/>
      <c r="DAB997" s="99"/>
      <c r="DAC997" s="99"/>
      <c r="DAD997" s="99"/>
      <c r="DAE997" s="99"/>
      <c r="DAF997" s="99"/>
      <c r="DAG997" s="99"/>
      <c r="DAH997" s="99"/>
      <c r="DAI997" s="99"/>
      <c r="DAJ997" s="99"/>
      <c r="DAK997" s="99"/>
      <c r="DAL997" s="99"/>
      <c r="DAM997" s="99"/>
      <c r="DAN997" s="99"/>
      <c r="DAO997" s="99"/>
      <c r="DAP997" s="99"/>
      <c r="DAQ997" s="99"/>
      <c r="DAR997" s="99"/>
      <c r="DAS997" s="99"/>
      <c r="DAT997" s="99"/>
      <c r="DAU997" s="99"/>
      <c r="DAV997" s="99"/>
      <c r="DAW997" s="99"/>
      <c r="DAX997" s="99"/>
      <c r="DAY997" s="99"/>
      <c r="DAZ997" s="99"/>
      <c r="DBA997" s="99"/>
      <c r="DBB997" s="99"/>
      <c r="DBC997" s="99"/>
      <c r="DBD997" s="99"/>
      <c r="DBE997" s="99"/>
      <c r="DBF997" s="99"/>
      <c r="DBG997" s="99"/>
      <c r="DBH997" s="99"/>
      <c r="DBI997" s="99"/>
      <c r="DBJ997" s="99"/>
      <c r="DBK997" s="99"/>
      <c r="DBL997" s="99"/>
      <c r="DBM997" s="99"/>
      <c r="DBN997" s="99"/>
      <c r="DBO997" s="99"/>
      <c r="DBP997" s="99"/>
      <c r="DBQ997" s="99"/>
      <c r="DBR997" s="99"/>
      <c r="DBS997" s="99"/>
      <c r="DBT997" s="99"/>
      <c r="DBU997" s="99"/>
      <c r="DBV997" s="99"/>
      <c r="DBW997" s="99"/>
      <c r="DBX997" s="99"/>
      <c r="DBY997" s="99"/>
      <c r="DBZ997" s="99"/>
      <c r="DCA997" s="99"/>
      <c r="DCB997" s="99"/>
      <c r="DCC997" s="99"/>
      <c r="DCD997" s="99"/>
      <c r="DCE997" s="99"/>
      <c r="DCF997" s="99"/>
      <c r="DCG997" s="99"/>
      <c r="DCH997" s="99"/>
      <c r="DCI997" s="99"/>
      <c r="DCJ997" s="99"/>
      <c r="DCK997" s="99"/>
      <c r="DCL997" s="99"/>
      <c r="DCM997" s="99"/>
      <c r="DCN997" s="99"/>
      <c r="DCO997" s="99"/>
      <c r="DCP997" s="99"/>
      <c r="DCQ997" s="99"/>
      <c r="DCR997" s="99"/>
      <c r="DCS997" s="99"/>
      <c r="DCT997" s="99"/>
      <c r="DCU997" s="99"/>
      <c r="DCV997" s="99"/>
      <c r="DCW997" s="99"/>
      <c r="DCX997" s="99"/>
      <c r="DCY997" s="99"/>
      <c r="DCZ997" s="99"/>
      <c r="DDA997" s="99"/>
      <c r="DDB997" s="99"/>
      <c r="DDC997" s="99"/>
      <c r="DDD997" s="99"/>
      <c r="DDE997" s="99"/>
      <c r="DDF997" s="99"/>
      <c r="DDG997" s="99"/>
      <c r="DDH997" s="99"/>
      <c r="DDI997" s="99"/>
      <c r="DDJ997" s="99"/>
      <c r="DDK997" s="99"/>
      <c r="DDL997" s="99"/>
      <c r="DDM997" s="99"/>
      <c r="DDN997" s="99"/>
      <c r="DDO997" s="99"/>
      <c r="DDP997" s="99"/>
      <c r="DDQ997" s="99"/>
      <c r="DDR997" s="99"/>
      <c r="DDS997" s="99"/>
      <c r="DDT997" s="99"/>
      <c r="DDU997" s="99"/>
      <c r="DDV997" s="99"/>
      <c r="DDW997" s="99"/>
      <c r="DDX997" s="99"/>
      <c r="DDY997" s="99"/>
      <c r="DDZ997" s="99"/>
      <c r="DEA997" s="99"/>
      <c r="DEB997" s="99"/>
      <c r="DEC997" s="99"/>
      <c r="DED997" s="99"/>
      <c r="DEE997" s="99"/>
      <c r="DEF997" s="99"/>
      <c r="DEG997" s="99"/>
      <c r="DEH997" s="99"/>
      <c r="DEI997" s="99"/>
      <c r="DEJ997" s="99"/>
      <c r="DEK997" s="99"/>
      <c r="DEL997" s="99"/>
      <c r="DEM997" s="99"/>
      <c r="DEN997" s="99"/>
      <c r="DEO997" s="99"/>
      <c r="DEP997" s="99"/>
      <c r="DEQ997" s="99"/>
      <c r="DER997" s="99"/>
      <c r="DES997" s="99"/>
      <c r="DET997" s="99"/>
      <c r="DEU997" s="99"/>
      <c r="DEV997" s="99"/>
      <c r="DEW997" s="99"/>
      <c r="DEX997" s="99"/>
      <c r="DEY997" s="99"/>
      <c r="DEZ997" s="99"/>
      <c r="DFA997" s="99"/>
      <c r="DFB997" s="99"/>
      <c r="DFC997" s="99"/>
      <c r="DFD997" s="99"/>
      <c r="DFE997" s="99"/>
      <c r="DFF997" s="99"/>
      <c r="DFG997" s="99"/>
      <c r="DFH997" s="99"/>
      <c r="DFI997" s="99"/>
      <c r="DFJ997" s="99"/>
      <c r="DFK997" s="99"/>
      <c r="DFL997" s="99"/>
      <c r="DFM997" s="99"/>
      <c r="DFN997" s="99"/>
      <c r="DFO997" s="99"/>
      <c r="DFP997" s="99"/>
      <c r="DFQ997" s="99"/>
      <c r="DFR997" s="99"/>
      <c r="DFS997" s="99"/>
      <c r="DFT997" s="99"/>
      <c r="DFU997" s="99"/>
      <c r="DFV997" s="99"/>
      <c r="DFW997" s="99"/>
      <c r="DFX997" s="99"/>
      <c r="DFY997" s="99"/>
      <c r="DFZ997" s="99"/>
      <c r="DGA997" s="99"/>
      <c r="DGB997" s="99"/>
      <c r="DGC997" s="99"/>
      <c r="DGD997" s="99"/>
      <c r="DGE997" s="99"/>
      <c r="DGF997" s="99"/>
      <c r="DGG997" s="99"/>
      <c r="DGH997" s="99"/>
      <c r="DGI997" s="99"/>
      <c r="DGJ997" s="99"/>
      <c r="DGK997" s="99"/>
      <c r="DGL997" s="99"/>
      <c r="DGM997" s="99"/>
      <c r="DGN997" s="99"/>
      <c r="DGO997" s="99"/>
      <c r="DGP997" s="99"/>
      <c r="DGQ997" s="99"/>
      <c r="DGR997" s="99"/>
      <c r="DGS997" s="99"/>
      <c r="DGT997" s="99"/>
      <c r="DGU997" s="99"/>
      <c r="DGV997" s="99"/>
      <c r="DGW997" s="99"/>
      <c r="DGX997" s="99"/>
      <c r="DGY997" s="99"/>
      <c r="DGZ997" s="99"/>
      <c r="DHA997" s="99"/>
      <c r="DHB997" s="99"/>
      <c r="DHC997" s="99"/>
      <c r="DHD997" s="99"/>
      <c r="DHE997" s="99"/>
      <c r="DHF997" s="99"/>
      <c r="DHG997" s="99"/>
      <c r="DHH997" s="99"/>
      <c r="DHI997" s="99"/>
      <c r="DHJ997" s="99"/>
      <c r="DHK997" s="99"/>
      <c r="DHL997" s="99"/>
      <c r="DHM997" s="99"/>
      <c r="DHN997" s="99"/>
      <c r="DHO997" s="99"/>
      <c r="DHP997" s="99"/>
      <c r="DHQ997" s="99"/>
      <c r="DHR997" s="99"/>
      <c r="DHS997" s="99"/>
      <c r="DHT997" s="99"/>
      <c r="DHU997" s="99"/>
      <c r="DHV997" s="99"/>
      <c r="DHW997" s="99"/>
      <c r="DHX997" s="99"/>
      <c r="DHY997" s="99"/>
      <c r="DHZ997" s="99"/>
      <c r="DIA997" s="99"/>
      <c r="DIB997" s="99"/>
      <c r="DIC997" s="99"/>
      <c r="DID997" s="99"/>
      <c r="DIE997" s="99"/>
      <c r="DIF997" s="99"/>
      <c r="DIG997" s="99"/>
      <c r="DIH997" s="99"/>
      <c r="DII997" s="99"/>
      <c r="DIJ997" s="99"/>
      <c r="DIK997" s="99"/>
      <c r="DIL997" s="99"/>
      <c r="DIM997" s="99"/>
      <c r="DIN997" s="99"/>
      <c r="DIO997" s="99"/>
      <c r="DIP997" s="99"/>
      <c r="DIQ997" s="99"/>
      <c r="DIR997" s="99"/>
      <c r="DIS997" s="99"/>
      <c r="DIT997" s="99"/>
      <c r="DIU997" s="99"/>
      <c r="DIV997" s="99"/>
      <c r="DIW997" s="99"/>
      <c r="DIX997" s="99"/>
      <c r="DIY997" s="99"/>
      <c r="DIZ997" s="99"/>
      <c r="DJA997" s="99"/>
      <c r="DJB997" s="99"/>
      <c r="DJC997" s="99"/>
      <c r="DJD997" s="99"/>
      <c r="DJE997" s="99"/>
      <c r="DJF997" s="99"/>
      <c r="DJG997" s="99"/>
      <c r="DJH997" s="99"/>
      <c r="DJI997" s="99"/>
      <c r="DJJ997" s="99"/>
      <c r="DJK997" s="99"/>
      <c r="DJL997" s="99"/>
      <c r="DJM997" s="99"/>
      <c r="DJN997" s="99"/>
      <c r="DJO997" s="99"/>
      <c r="DJP997" s="99"/>
      <c r="DJQ997" s="99"/>
      <c r="DJR997" s="99"/>
      <c r="DJS997" s="99"/>
      <c r="DJT997" s="99"/>
      <c r="DJU997" s="99"/>
      <c r="DJV997" s="99"/>
      <c r="DJW997" s="99"/>
      <c r="DJX997" s="99"/>
      <c r="DJY997" s="99"/>
      <c r="DJZ997" s="99"/>
      <c r="DKA997" s="99"/>
      <c r="DKB997" s="99"/>
      <c r="DKC997" s="99"/>
      <c r="DKD997" s="99"/>
      <c r="DKE997" s="99"/>
      <c r="DKF997" s="99"/>
      <c r="DKG997" s="99"/>
      <c r="DKH997" s="99"/>
      <c r="DKI997" s="99"/>
      <c r="DKJ997" s="99"/>
      <c r="DKK997" s="99"/>
      <c r="DKL997" s="99"/>
      <c r="DKM997" s="99"/>
      <c r="DKN997" s="99"/>
      <c r="DKO997" s="99"/>
      <c r="DKP997" s="99"/>
      <c r="DKQ997" s="99"/>
      <c r="DKR997" s="99"/>
      <c r="DKS997" s="99"/>
      <c r="DKT997" s="99"/>
      <c r="DKU997" s="99"/>
      <c r="DKV997" s="99"/>
      <c r="DKW997" s="99"/>
      <c r="DKX997" s="99"/>
      <c r="DKY997" s="99"/>
      <c r="DKZ997" s="99"/>
      <c r="DLA997" s="99"/>
      <c r="DLB997" s="99"/>
      <c r="DLC997" s="99"/>
      <c r="DLD997" s="99"/>
      <c r="DLE997" s="99"/>
      <c r="DLF997" s="99"/>
      <c r="DLG997" s="99"/>
      <c r="DLH997" s="99"/>
      <c r="DLI997" s="99"/>
      <c r="DLJ997" s="99"/>
      <c r="DLK997" s="99"/>
      <c r="DLL997" s="99"/>
      <c r="DLM997" s="99"/>
      <c r="DLN997" s="99"/>
      <c r="DLO997" s="99"/>
      <c r="DLP997" s="99"/>
      <c r="DLQ997" s="99"/>
      <c r="DLR997" s="99"/>
      <c r="DLS997" s="99"/>
      <c r="DLT997" s="99"/>
      <c r="DLU997" s="99"/>
      <c r="DLV997" s="99"/>
      <c r="DLW997" s="99"/>
      <c r="DLX997" s="99"/>
      <c r="DLY997" s="99"/>
      <c r="DLZ997" s="99"/>
      <c r="DMA997" s="99"/>
      <c r="DMB997" s="99"/>
      <c r="DMC997" s="99"/>
      <c r="DMD997" s="99"/>
      <c r="DME997" s="99"/>
      <c r="DMF997" s="99"/>
      <c r="DMG997" s="99"/>
      <c r="DMH997" s="99"/>
      <c r="DMI997" s="99"/>
      <c r="DMJ997" s="99"/>
      <c r="DMK997" s="99"/>
      <c r="DML997" s="99"/>
      <c r="DMM997" s="99"/>
      <c r="DMN997" s="99"/>
      <c r="DMO997" s="99"/>
      <c r="DMP997" s="99"/>
      <c r="DMQ997" s="99"/>
      <c r="DMR997" s="99"/>
      <c r="DMS997" s="99"/>
      <c r="DMT997" s="99"/>
      <c r="DMU997" s="99"/>
      <c r="DMV997" s="99"/>
      <c r="DMW997" s="99"/>
      <c r="DMX997" s="99"/>
      <c r="DMY997" s="99"/>
      <c r="DMZ997" s="99"/>
      <c r="DNA997" s="99"/>
      <c r="DNB997" s="99"/>
      <c r="DNC997" s="99"/>
      <c r="DND997" s="99"/>
      <c r="DNE997" s="99"/>
      <c r="DNF997" s="99"/>
      <c r="DNG997" s="99"/>
      <c r="DNH997" s="99"/>
      <c r="DNI997" s="99"/>
      <c r="DNJ997" s="99"/>
      <c r="DNK997" s="99"/>
      <c r="DNL997" s="99"/>
      <c r="DNM997" s="99"/>
      <c r="DNN997" s="99"/>
      <c r="DNO997" s="99"/>
      <c r="DNP997" s="99"/>
      <c r="DNQ997" s="99"/>
      <c r="DNR997" s="99"/>
      <c r="DNS997" s="99"/>
      <c r="DNT997" s="99"/>
      <c r="DNU997" s="99"/>
      <c r="DNV997" s="99"/>
      <c r="DNW997" s="99"/>
      <c r="DNX997" s="99"/>
      <c r="DNY997" s="99"/>
      <c r="DNZ997" s="99"/>
      <c r="DOA997" s="99"/>
      <c r="DOB997" s="99"/>
      <c r="DOC997" s="99"/>
      <c r="DOD997" s="99"/>
      <c r="DOE997" s="99"/>
      <c r="DOF997" s="99"/>
      <c r="DOG997" s="99"/>
      <c r="DOH997" s="99"/>
      <c r="DOI997" s="99"/>
      <c r="DOJ997" s="99"/>
      <c r="DOK997" s="99"/>
      <c r="DOL997" s="99"/>
      <c r="DOM997" s="99"/>
      <c r="DON997" s="99"/>
      <c r="DOO997" s="99"/>
      <c r="DOP997" s="99"/>
      <c r="DOQ997" s="99"/>
      <c r="DOR997" s="99"/>
      <c r="DOS997" s="99"/>
      <c r="DOT997" s="99"/>
      <c r="DOU997" s="99"/>
      <c r="DOV997" s="99"/>
      <c r="DOW997" s="99"/>
      <c r="DOX997" s="99"/>
      <c r="DOY997" s="99"/>
      <c r="DOZ997" s="99"/>
      <c r="DPA997" s="99"/>
      <c r="DPB997" s="99"/>
      <c r="DPC997" s="99"/>
      <c r="DPD997" s="99"/>
      <c r="DPE997" s="99"/>
      <c r="DPF997" s="99"/>
      <c r="DPG997" s="99"/>
      <c r="DPH997" s="99"/>
      <c r="DPI997" s="99"/>
      <c r="DPJ997" s="99"/>
      <c r="DPK997" s="99"/>
      <c r="DPL997" s="99"/>
      <c r="DPM997" s="99"/>
      <c r="DPN997" s="99"/>
      <c r="DPO997" s="99"/>
      <c r="DPP997" s="99"/>
      <c r="DPQ997" s="99"/>
      <c r="DPR997" s="99"/>
      <c r="DPS997" s="99"/>
      <c r="DPT997" s="99"/>
      <c r="DPU997" s="99"/>
      <c r="DPV997" s="99"/>
      <c r="DPW997" s="99"/>
      <c r="DPX997" s="99"/>
      <c r="DPY997" s="99"/>
      <c r="DPZ997" s="99"/>
      <c r="DQA997" s="99"/>
      <c r="DQB997" s="99"/>
      <c r="DQC997" s="99"/>
      <c r="DQD997" s="99"/>
      <c r="DQE997" s="99"/>
      <c r="DQF997" s="99"/>
      <c r="DQG997" s="99"/>
      <c r="DQH997" s="99"/>
      <c r="DQI997" s="99"/>
      <c r="DQJ997" s="99"/>
      <c r="DQK997" s="99"/>
      <c r="DQL997" s="99"/>
      <c r="DQM997" s="99"/>
      <c r="DQN997" s="99"/>
      <c r="DQO997" s="99"/>
      <c r="DQP997" s="99"/>
      <c r="DQQ997" s="99"/>
      <c r="DQR997" s="99"/>
      <c r="DQS997" s="99"/>
      <c r="DQT997" s="99"/>
      <c r="DQU997" s="99"/>
      <c r="DQV997" s="99"/>
      <c r="DQW997" s="99"/>
      <c r="DQX997" s="99"/>
      <c r="DQY997" s="99"/>
      <c r="DQZ997" s="99"/>
      <c r="DRA997" s="99"/>
      <c r="DRB997" s="99"/>
      <c r="DRC997" s="99"/>
      <c r="DRD997" s="99"/>
      <c r="DRE997" s="99"/>
      <c r="DRF997" s="99"/>
      <c r="DRG997" s="99"/>
      <c r="DRH997" s="99"/>
      <c r="DRI997" s="99"/>
      <c r="DRJ997" s="99"/>
      <c r="DRK997" s="99"/>
      <c r="DRL997" s="99"/>
      <c r="DRM997" s="99"/>
      <c r="DRN997" s="99"/>
      <c r="DRO997" s="99"/>
      <c r="DRP997" s="99"/>
      <c r="DRQ997" s="99"/>
      <c r="DRR997" s="99"/>
      <c r="DRS997" s="99"/>
      <c r="DRT997" s="99"/>
      <c r="DRU997" s="99"/>
      <c r="DRV997" s="99"/>
      <c r="DRW997" s="99"/>
      <c r="DRX997" s="99"/>
      <c r="DRY997" s="99"/>
      <c r="DRZ997" s="99"/>
      <c r="DSA997" s="99"/>
      <c r="DSB997" s="99"/>
      <c r="DSC997" s="99"/>
      <c r="DSD997" s="99"/>
      <c r="DSE997" s="99"/>
      <c r="DSF997" s="99"/>
      <c r="DSG997" s="99"/>
      <c r="DSH997" s="99"/>
      <c r="DSI997" s="99"/>
      <c r="DSJ997" s="99"/>
      <c r="DSK997" s="99"/>
      <c r="DSL997" s="99"/>
      <c r="DSM997" s="99"/>
      <c r="DSN997" s="99"/>
      <c r="DSO997" s="99"/>
      <c r="DSP997" s="99"/>
      <c r="DSQ997" s="99"/>
      <c r="DSR997" s="99"/>
      <c r="DSS997" s="99"/>
      <c r="DST997" s="99"/>
      <c r="DSU997" s="99"/>
      <c r="DSV997" s="99"/>
      <c r="DSW997" s="99"/>
      <c r="DSX997" s="99"/>
      <c r="DSY997" s="99"/>
      <c r="DSZ997" s="99"/>
      <c r="DTA997" s="99"/>
      <c r="DTB997" s="99"/>
      <c r="DTC997" s="99"/>
      <c r="DTD997" s="99"/>
      <c r="DTE997" s="99"/>
      <c r="DTF997" s="99"/>
      <c r="DTG997" s="99"/>
      <c r="DTH997" s="99"/>
      <c r="DTI997" s="99"/>
      <c r="DTJ997" s="99"/>
      <c r="DTK997" s="99"/>
      <c r="DTL997" s="99"/>
      <c r="DTM997" s="99"/>
      <c r="DTN997" s="99"/>
      <c r="DTO997" s="99"/>
      <c r="DTP997" s="99"/>
      <c r="DTQ997" s="99"/>
      <c r="DTR997" s="99"/>
      <c r="DTS997" s="99"/>
      <c r="DTT997" s="99"/>
      <c r="DTU997" s="99"/>
      <c r="DTV997" s="99"/>
      <c r="DTW997" s="99"/>
      <c r="DTX997" s="99"/>
      <c r="DTY997" s="99"/>
      <c r="DTZ997" s="99"/>
      <c r="DUA997" s="99"/>
      <c r="DUB997" s="99"/>
      <c r="DUC997" s="99"/>
      <c r="DUD997" s="99"/>
      <c r="DUE997" s="99"/>
      <c r="DUF997" s="99"/>
      <c r="DUG997" s="99"/>
      <c r="DUH997" s="99"/>
      <c r="DUI997" s="99"/>
      <c r="DUJ997" s="99"/>
      <c r="DUK997" s="99"/>
      <c r="DUL997" s="99"/>
      <c r="DUM997" s="99"/>
      <c r="DUN997" s="99"/>
      <c r="DUO997" s="99"/>
      <c r="DUP997" s="99"/>
      <c r="DUQ997" s="99"/>
      <c r="DUR997" s="99"/>
      <c r="DUS997" s="99"/>
      <c r="DUT997" s="99"/>
      <c r="DUU997" s="99"/>
      <c r="DUV997" s="99"/>
      <c r="DUW997" s="99"/>
      <c r="DUX997" s="99"/>
      <c r="DUY997" s="99"/>
      <c r="DUZ997" s="99"/>
      <c r="DVA997" s="99"/>
      <c r="DVB997" s="99"/>
      <c r="DVC997" s="99"/>
      <c r="DVD997" s="99"/>
      <c r="DVE997" s="99"/>
      <c r="DVF997" s="99"/>
      <c r="DVG997" s="99"/>
      <c r="DVH997" s="99"/>
      <c r="DVI997" s="99"/>
      <c r="DVJ997" s="99"/>
      <c r="DVK997" s="99"/>
      <c r="DVL997" s="99"/>
      <c r="DVM997" s="99"/>
      <c r="DVN997" s="99"/>
      <c r="DVO997" s="99"/>
      <c r="DVP997" s="99"/>
      <c r="DVQ997" s="99"/>
      <c r="DVR997" s="99"/>
      <c r="DVS997" s="99"/>
      <c r="DVT997" s="99"/>
      <c r="DVU997" s="99"/>
      <c r="DVV997" s="99"/>
      <c r="DVW997" s="99"/>
      <c r="DVX997" s="99"/>
      <c r="DVY997" s="99"/>
      <c r="DVZ997" s="99"/>
      <c r="DWA997" s="99"/>
      <c r="DWB997" s="99"/>
      <c r="DWC997" s="99"/>
      <c r="DWD997" s="99"/>
      <c r="DWE997" s="99"/>
      <c r="DWF997" s="99"/>
      <c r="DWG997" s="99"/>
      <c r="DWH997" s="99"/>
      <c r="DWI997" s="99"/>
      <c r="DWJ997" s="99"/>
      <c r="DWK997" s="99"/>
      <c r="DWL997" s="99"/>
      <c r="DWM997" s="99"/>
      <c r="DWN997" s="99"/>
      <c r="DWO997" s="99"/>
      <c r="DWP997" s="99"/>
      <c r="DWQ997" s="99"/>
      <c r="DWR997" s="99"/>
      <c r="DWS997" s="99"/>
      <c r="DWT997" s="99"/>
      <c r="DWU997" s="99"/>
      <c r="DWV997" s="99"/>
      <c r="DWW997" s="99"/>
      <c r="DWX997" s="99"/>
      <c r="DWY997" s="99"/>
      <c r="DWZ997" s="99"/>
      <c r="DXA997" s="99"/>
      <c r="DXB997" s="99"/>
      <c r="DXC997" s="99"/>
      <c r="DXD997" s="99"/>
      <c r="DXE997" s="99"/>
      <c r="DXF997" s="99"/>
      <c r="DXG997" s="99"/>
      <c r="DXH997" s="99"/>
      <c r="DXI997" s="99"/>
      <c r="DXJ997" s="99"/>
      <c r="DXK997" s="99"/>
      <c r="DXL997" s="99"/>
      <c r="DXM997" s="99"/>
      <c r="DXN997" s="99"/>
      <c r="DXO997" s="99"/>
      <c r="DXP997" s="99"/>
      <c r="DXQ997" s="99"/>
      <c r="DXR997" s="99"/>
      <c r="DXS997" s="99"/>
      <c r="DXT997" s="99"/>
      <c r="DXU997" s="99"/>
      <c r="DXV997" s="99"/>
      <c r="DXW997" s="99"/>
      <c r="DXX997" s="99"/>
      <c r="DXY997" s="99"/>
      <c r="DXZ997" s="99"/>
      <c r="DYA997" s="99"/>
      <c r="DYB997" s="99"/>
      <c r="DYC997" s="99"/>
      <c r="DYD997" s="99"/>
      <c r="DYE997" s="99"/>
      <c r="DYF997" s="99"/>
      <c r="DYG997" s="99"/>
      <c r="DYH997" s="99"/>
      <c r="DYI997" s="99"/>
      <c r="DYJ997" s="99"/>
      <c r="DYK997" s="99"/>
      <c r="DYL997" s="99"/>
      <c r="DYM997" s="99"/>
      <c r="DYN997" s="99"/>
      <c r="DYO997" s="99"/>
      <c r="DYP997" s="99"/>
      <c r="DYQ997" s="99"/>
      <c r="DYR997" s="99"/>
      <c r="DYS997" s="99"/>
      <c r="DYT997" s="99"/>
      <c r="DYU997" s="99"/>
      <c r="DYV997" s="99"/>
      <c r="DYW997" s="99"/>
      <c r="DYX997" s="99"/>
      <c r="DYY997" s="99"/>
      <c r="DYZ997" s="99"/>
      <c r="DZA997" s="99"/>
      <c r="DZB997" s="99"/>
      <c r="DZC997" s="99"/>
      <c r="DZD997" s="99"/>
      <c r="DZE997" s="99"/>
      <c r="DZF997" s="99"/>
      <c r="DZG997" s="99"/>
      <c r="DZH997" s="99"/>
      <c r="DZI997" s="99"/>
      <c r="DZJ997" s="99"/>
      <c r="DZK997" s="99"/>
      <c r="DZL997" s="99"/>
      <c r="DZM997" s="99"/>
      <c r="DZN997" s="99"/>
      <c r="DZO997" s="99"/>
      <c r="DZP997" s="99"/>
      <c r="DZQ997" s="99"/>
      <c r="DZR997" s="99"/>
      <c r="DZS997" s="99"/>
      <c r="DZT997" s="99"/>
      <c r="DZU997" s="99"/>
      <c r="DZV997" s="99"/>
      <c r="DZW997" s="99"/>
      <c r="DZX997" s="99"/>
      <c r="DZY997" s="99"/>
      <c r="DZZ997" s="99"/>
      <c r="EAA997" s="99"/>
      <c r="EAB997" s="99"/>
      <c r="EAC997" s="99"/>
      <c r="EAD997" s="99"/>
      <c r="EAE997" s="99"/>
      <c r="EAF997" s="99"/>
      <c r="EAG997" s="99"/>
      <c r="EAH997" s="99"/>
      <c r="EAI997" s="99"/>
      <c r="EAJ997" s="99"/>
      <c r="EAK997" s="99"/>
      <c r="EAL997" s="99"/>
      <c r="EAM997" s="99"/>
      <c r="EAN997" s="99"/>
      <c r="EAO997" s="99"/>
      <c r="EAP997" s="99"/>
      <c r="EAQ997" s="99"/>
      <c r="EAR997" s="99"/>
      <c r="EAS997" s="99"/>
      <c r="EAT997" s="99"/>
      <c r="EAU997" s="99"/>
      <c r="EAV997" s="99"/>
      <c r="EAW997" s="99"/>
      <c r="EAX997" s="99"/>
      <c r="EAY997" s="99"/>
      <c r="EAZ997" s="99"/>
      <c r="EBA997" s="99"/>
      <c r="EBB997" s="99"/>
      <c r="EBC997" s="99"/>
      <c r="EBD997" s="99"/>
      <c r="EBE997" s="99"/>
      <c r="EBF997" s="99"/>
      <c r="EBG997" s="99"/>
      <c r="EBH997" s="99"/>
      <c r="EBI997" s="99"/>
      <c r="EBJ997" s="99"/>
      <c r="EBK997" s="99"/>
      <c r="EBL997" s="99"/>
      <c r="EBM997" s="99"/>
      <c r="EBN997" s="99"/>
      <c r="EBO997" s="99"/>
      <c r="EBP997" s="99"/>
      <c r="EBQ997" s="99"/>
      <c r="EBR997" s="99"/>
      <c r="EBS997" s="99"/>
      <c r="EBT997" s="99"/>
      <c r="EBU997" s="99"/>
      <c r="EBV997" s="99"/>
      <c r="EBW997" s="99"/>
      <c r="EBX997" s="99"/>
      <c r="EBY997" s="99"/>
      <c r="EBZ997" s="99"/>
      <c r="ECA997" s="99"/>
      <c r="ECB997" s="99"/>
      <c r="ECC997" s="99"/>
      <c r="ECD997" s="99"/>
      <c r="ECE997" s="99"/>
      <c r="ECF997" s="99"/>
      <c r="ECG997" s="99"/>
      <c r="ECH997" s="99"/>
      <c r="ECI997" s="99"/>
      <c r="ECJ997" s="99"/>
      <c r="ECK997" s="99"/>
      <c r="ECL997" s="99"/>
      <c r="ECM997" s="99"/>
      <c r="ECN997" s="99"/>
      <c r="ECO997" s="99"/>
      <c r="ECP997" s="99"/>
      <c r="ECQ997" s="99"/>
      <c r="ECR997" s="99"/>
      <c r="ECS997" s="99"/>
      <c r="ECT997" s="99"/>
      <c r="ECU997" s="99"/>
      <c r="ECV997" s="99"/>
      <c r="ECW997" s="99"/>
      <c r="ECX997" s="99"/>
      <c r="ECY997" s="99"/>
      <c r="ECZ997" s="99"/>
      <c r="EDA997" s="99"/>
      <c r="EDB997" s="99"/>
      <c r="EDC997" s="99"/>
      <c r="EDD997" s="99"/>
      <c r="EDE997" s="99"/>
      <c r="EDF997" s="99"/>
      <c r="EDG997" s="99"/>
      <c r="EDH997" s="99"/>
      <c r="EDI997" s="99"/>
      <c r="EDJ997" s="99"/>
      <c r="EDK997" s="99"/>
      <c r="EDL997" s="99"/>
      <c r="EDM997" s="99"/>
      <c r="EDN997" s="99"/>
      <c r="EDO997" s="99"/>
      <c r="EDP997" s="99"/>
      <c r="EDQ997" s="99"/>
      <c r="EDR997" s="99"/>
      <c r="EDS997" s="99"/>
      <c r="EDT997" s="99"/>
      <c r="EDU997" s="99"/>
      <c r="EDV997" s="99"/>
      <c r="EDW997" s="99"/>
      <c r="EDX997" s="99"/>
      <c r="EDY997" s="99"/>
      <c r="EDZ997" s="99"/>
      <c r="EEA997" s="99"/>
      <c r="EEB997" s="99"/>
      <c r="EEC997" s="99"/>
      <c r="EED997" s="99"/>
      <c r="EEE997" s="99"/>
      <c r="EEF997" s="99"/>
      <c r="EEG997" s="99"/>
      <c r="EEH997" s="99"/>
      <c r="EEI997" s="99"/>
      <c r="EEJ997" s="99"/>
      <c r="EEK997" s="99"/>
      <c r="EEL997" s="99"/>
      <c r="EEM997" s="99"/>
      <c r="EEN997" s="99"/>
      <c r="EEO997" s="99"/>
      <c r="EEP997" s="99"/>
      <c r="EEQ997" s="99"/>
      <c r="EER997" s="99"/>
      <c r="EES997" s="99"/>
      <c r="EET997" s="99"/>
      <c r="EEU997" s="99"/>
      <c r="EEV997" s="99"/>
      <c r="EEW997" s="99"/>
      <c r="EEX997" s="99"/>
      <c r="EEY997" s="99"/>
      <c r="EEZ997" s="99"/>
      <c r="EFA997" s="99"/>
      <c r="EFB997" s="99"/>
      <c r="EFC997" s="99"/>
      <c r="EFD997" s="99"/>
      <c r="EFE997" s="99"/>
      <c r="EFF997" s="99"/>
      <c r="EFG997" s="99"/>
      <c r="EFH997" s="99"/>
      <c r="EFI997" s="99"/>
      <c r="EFJ997" s="99"/>
      <c r="EFK997" s="99"/>
      <c r="EFL997" s="99"/>
      <c r="EFM997" s="99"/>
      <c r="EFN997" s="99"/>
      <c r="EFO997" s="99"/>
      <c r="EFP997" s="99"/>
      <c r="EFQ997" s="99"/>
      <c r="EFR997" s="99"/>
      <c r="EFS997" s="99"/>
      <c r="EFT997" s="99"/>
      <c r="EFU997" s="99"/>
      <c r="EFV997" s="99"/>
      <c r="EFW997" s="99"/>
      <c r="EFX997" s="99"/>
      <c r="EFY997" s="99"/>
      <c r="EFZ997" s="99"/>
      <c r="EGA997" s="99"/>
      <c r="EGB997" s="99"/>
      <c r="EGC997" s="99"/>
      <c r="EGD997" s="99"/>
      <c r="EGE997" s="99"/>
      <c r="EGF997" s="99"/>
      <c r="EGG997" s="99"/>
      <c r="EGH997" s="99"/>
      <c r="EGI997" s="99"/>
      <c r="EGJ997" s="99"/>
      <c r="EGK997" s="99"/>
      <c r="EGL997" s="99"/>
      <c r="EGM997" s="99"/>
      <c r="EGN997" s="99"/>
      <c r="EGO997" s="99"/>
      <c r="EGP997" s="99"/>
      <c r="EGQ997" s="99"/>
      <c r="EGR997" s="99"/>
      <c r="EGS997" s="99"/>
      <c r="EGT997" s="99"/>
      <c r="EGU997" s="99"/>
      <c r="EGV997" s="99"/>
      <c r="EGW997" s="99"/>
      <c r="EGX997" s="99"/>
      <c r="EGY997" s="99"/>
      <c r="EGZ997" s="99"/>
      <c r="EHA997" s="99"/>
      <c r="EHB997" s="99"/>
      <c r="EHC997" s="99"/>
      <c r="EHD997" s="99"/>
      <c r="EHE997" s="99"/>
      <c r="EHF997" s="99"/>
      <c r="EHG997" s="99"/>
      <c r="EHH997" s="99"/>
      <c r="EHI997" s="99"/>
      <c r="EHJ997" s="99"/>
      <c r="EHK997" s="99"/>
      <c r="EHL997" s="99"/>
      <c r="EHM997" s="99"/>
      <c r="EHN997" s="99"/>
      <c r="EHO997" s="99"/>
      <c r="EHP997" s="99"/>
      <c r="EHQ997" s="99"/>
      <c r="EHR997" s="99"/>
      <c r="EHS997" s="99"/>
      <c r="EHT997" s="99"/>
      <c r="EHU997" s="99"/>
      <c r="EHV997" s="99"/>
      <c r="EHW997" s="99"/>
      <c r="EHX997" s="99"/>
      <c r="EHY997" s="99"/>
      <c r="EHZ997" s="99"/>
      <c r="EIA997" s="99"/>
      <c r="EIB997" s="99"/>
      <c r="EIC997" s="99"/>
      <c r="EID997" s="99"/>
      <c r="EIE997" s="99"/>
      <c r="EIF997" s="99"/>
      <c r="EIG997" s="99"/>
      <c r="EIH997" s="99"/>
      <c r="EII997" s="99"/>
      <c r="EIJ997" s="99"/>
      <c r="EIK997" s="99"/>
      <c r="EIL997" s="99"/>
      <c r="EIM997" s="99"/>
      <c r="EIN997" s="99"/>
      <c r="EIO997" s="99"/>
      <c r="EIP997" s="99"/>
      <c r="EIQ997" s="99"/>
      <c r="EIR997" s="99"/>
      <c r="EIS997" s="99"/>
      <c r="EIT997" s="99"/>
      <c r="EIU997" s="99"/>
      <c r="EIV997" s="99"/>
      <c r="EIW997" s="99"/>
      <c r="EIX997" s="99"/>
      <c r="EIY997" s="99"/>
      <c r="EIZ997" s="99"/>
      <c r="EJA997" s="99"/>
      <c r="EJB997" s="99"/>
      <c r="EJC997" s="99"/>
      <c r="EJD997" s="99"/>
      <c r="EJE997" s="99"/>
      <c r="EJF997" s="99"/>
      <c r="EJG997" s="99"/>
      <c r="EJH997" s="99"/>
      <c r="EJI997" s="99"/>
      <c r="EJJ997" s="99"/>
      <c r="EJK997" s="99"/>
      <c r="EJL997" s="99"/>
      <c r="EJM997" s="99"/>
      <c r="EJN997" s="99"/>
      <c r="EJO997" s="99"/>
      <c r="EJP997" s="99"/>
      <c r="EJQ997" s="99"/>
      <c r="EJR997" s="99"/>
      <c r="EJS997" s="99"/>
      <c r="EJT997" s="99"/>
      <c r="EJU997" s="99"/>
      <c r="EJV997" s="99"/>
      <c r="EJW997" s="99"/>
      <c r="EJX997" s="99"/>
      <c r="EJY997" s="99"/>
      <c r="EJZ997" s="99"/>
      <c r="EKA997" s="99"/>
      <c r="EKB997" s="99"/>
      <c r="EKC997" s="99"/>
      <c r="EKD997" s="99"/>
      <c r="EKE997" s="99"/>
      <c r="EKF997" s="99"/>
      <c r="EKG997" s="99"/>
      <c r="EKH997" s="99"/>
      <c r="EKI997" s="99"/>
      <c r="EKJ997" s="99"/>
      <c r="EKK997" s="99"/>
      <c r="EKL997" s="99"/>
      <c r="EKM997" s="99"/>
      <c r="EKN997" s="99"/>
      <c r="EKO997" s="99"/>
      <c r="EKP997" s="99"/>
      <c r="EKQ997" s="99"/>
      <c r="EKR997" s="99"/>
      <c r="EKS997" s="99"/>
      <c r="EKT997" s="99"/>
      <c r="EKU997" s="99"/>
      <c r="EKV997" s="99"/>
      <c r="EKW997" s="99"/>
      <c r="EKX997" s="99"/>
      <c r="EKY997" s="99"/>
      <c r="EKZ997" s="99"/>
      <c r="ELA997" s="99"/>
      <c r="ELB997" s="99"/>
      <c r="ELC997" s="99"/>
      <c r="ELD997" s="99"/>
      <c r="ELE997" s="99"/>
      <c r="ELF997" s="99"/>
      <c r="ELG997" s="99"/>
      <c r="ELH997" s="99"/>
      <c r="ELI997" s="99"/>
      <c r="ELJ997" s="99"/>
      <c r="ELK997" s="99"/>
      <c r="ELL997" s="99"/>
      <c r="ELM997" s="99"/>
      <c r="ELN997" s="99"/>
      <c r="ELO997" s="99"/>
      <c r="ELP997" s="99"/>
      <c r="ELQ997" s="99"/>
      <c r="ELR997" s="99"/>
      <c r="ELS997" s="99"/>
      <c r="ELT997" s="99"/>
      <c r="ELU997" s="99"/>
      <c r="ELV997" s="99"/>
      <c r="ELW997" s="99"/>
      <c r="ELX997" s="99"/>
      <c r="ELY997" s="99"/>
      <c r="ELZ997" s="99"/>
      <c r="EMA997" s="99"/>
      <c r="EMB997" s="99"/>
      <c r="EMC997" s="99"/>
      <c r="EMD997" s="99"/>
      <c r="EME997" s="99"/>
      <c r="EMF997" s="99"/>
      <c r="EMG997" s="99"/>
      <c r="EMH997" s="99"/>
      <c r="EMI997" s="99"/>
      <c r="EMJ997" s="99"/>
      <c r="EMK997" s="99"/>
      <c r="EML997" s="99"/>
      <c r="EMM997" s="99"/>
      <c r="EMN997" s="99"/>
      <c r="EMO997" s="99"/>
      <c r="EMP997" s="99"/>
      <c r="EMQ997" s="99"/>
      <c r="EMR997" s="99"/>
      <c r="EMS997" s="99"/>
      <c r="EMT997" s="99"/>
      <c r="EMU997" s="99"/>
      <c r="EMV997" s="99"/>
      <c r="EMW997" s="99"/>
      <c r="EMX997" s="99"/>
      <c r="EMY997" s="99"/>
      <c r="EMZ997" s="99"/>
      <c r="ENA997" s="99"/>
      <c r="ENB997" s="99"/>
      <c r="ENC997" s="99"/>
      <c r="END997" s="99"/>
      <c r="ENE997" s="99"/>
      <c r="ENF997" s="99"/>
      <c r="ENG997" s="99"/>
      <c r="ENH997" s="99"/>
      <c r="ENI997" s="99"/>
      <c r="ENJ997" s="99"/>
      <c r="ENK997" s="99"/>
      <c r="ENL997" s="99"/>
      <c r="ENM997" s="99"/>
      <c r="ENN997" s="99"/>
      <c r="ENO997" s="99"/>
      <c r="ENP997" s="99"/>
      <c r="ENQ997" s="99"/>
      <c r="ENR997" s="99"/>
      <c r="ENS997" s="99"/>
      <c r="ENT997" s="99"/>
      <c r="ENU997" s="99"/>
      <c r="ENV997" s="99"/>
      <c r="ENW997" s="99"/>
      <c r="ENX997" s="99"/>
      <c r="ENY997" s="99"/>
      <c r="ENZ997" s="99"/>
      <c r="EOA997" s="99"/>
      <c r="EOB997" s="99"/>
      <c r="EOC997" s="99"/>
      <c r="EOD997" s="99"/>
      <c r="EOE997" s="99"/>
      <c r="EOF997" s="99"/>
      <c r="EOG997" s="99"/>
      <c r="EOH997" s="99"/>
      <c r="EOI997" s="99"/>
      <c r="EOJ997" s="99"/>
      <c r="EOK997" s="99"/>
      <c r="EOL997" s="99"/>
      <c r="EOM997" s="99"/>
      <c r="EON997" s="99"/>
      <c r="EOO997" s="99"/>
      <c r="EOP997" s="99"/>
      <c r="EOQ997" s="99"/>
      <c r="EOR997" s="99"/>
      <c r="EOS997" s="99"/>
      <c r="EOT997" s="99"/>
      <c r="EOU997" s="99"/>
      <c r="EOV997" s="99"/>
      <c r="EOW997" s="99"/>
      <c r="EOX997" s="99"/>
      <c r="EOY997" s="99"/>
      <c r="EOZ997" s="99"/>
      <c r="EPA997" s="99"/>
      <c r="EPB997" s="99"/>
      <c r="EPC997" s="99"/>
      <c r="EPD997" s="99"/>
      <c r="EPE997" s="99"/>
      <c r="EPF997" s="99"/>
      <c r="EPG997" s="99"/>
      <c r="EPH997" s="99"/>
      <c r="EPI997" s="99"/>
      <c r="EPJ997" s="99"/>
      <c r="EPK997" s="99"/>
      <c r="EPL997" s="99"/>
      <c r="EPM997" s="99"/>
      <c r="EPN997" s="99"/>
      <c r="EPO997" s="99"/>
      <c r="EPP997" s="99"/>
      <c r="EPQ997" s="99"/>
      <c r="EPR997" s="99"/>
      <c r="EPS997" s="99"/>
      <c r="EPT997" s="99"/>
      <c r="EPU997" s="99"/>
      <c r="EPV997" s="99"/>
      <c r="EPW997" s="99"/>
      <c r="EPX997" s="99"/>
      <c r="EPY997" s="99"/>
      <c r="EPZ997" s="99"/>
      <c r="EQA997" s="99"/>
      <c r="EQB997" s="99"/>
      <c r="EQC997" s="99"/>
      <c r="EQD997" s="99"/>
      <c r="EQE997" s="99"/>
      <c r="EQF997" s="99"/>
      <c r="EQG997" s="99"/>
      <c r="EQH997" s="99"/>
      <c r="EQI997" s="99"/>
      <c r="EQJ997" s="99"/>
      <c r="EQK997" s="99"/>
      <c r="EQL997" s="99"/>
      <c r="EQM997" s="99"/>
      <c r="EQN997" s="99"/>
      <c r="EQO997" s="99"/>
      <c r="EQP997" s="99"/>
      <c r="EQQ997" s="99"/>
      <c r="EQR997" s="99"/>
      <c r="EQS997" s="99"/>
      <c r="EQT997" s="99"/>
      <c r="EQU997" s="99"/>
      <c r="EQV997" s="99"/>
      <c r="EQW997" s="99"/>
      <c r="EQX997" s="99"/>
      <c r="EQY997" s="99"/>
      <c r="EQZ997" s="99"/>
      <c r="ERA997" s="99"/>
      <c r="ERB997" s="99"/>
      <c r="ERC997" s="99"/>
      <c r="ERD997" s="99"/>
      <c r="ERE997" s="99"/>
      <c r="ERF997" s="99"/>
      <c r="ERG997" s="99"/>
      <c r="ERH997" s="99"/>
      <c r="ERI997" s="99"/>
      <c r="ERJ997" s="99"/>
      <c r="ERK997" s="99"/>
      <c r="ERL997" s="99"/>
      <c r="ERM997" s="99"/>
      <c r="ERN997" s="99"/>
      <c r="ERO997" s="99"/>
      <c r="ERP997" s="99"/>
      <c r="ERQ997" s="99"/>
      <c r="ERR997" s="99"/>
      <c r="ERS997" s="99"/>
      <c r="ERT997" s="99"/>
      <c r="ERU997" s="99"/>
      <c r="ERV997" s="99"/>
      <c r="ERW997" s="99"/>
      <c r="ERX997" s="99"/>
      <c r="ERY997" s="99"/>
      <c r="ERZ997" s="99"/>
      <c r="ESA997" s="99"/>
      <c r="ESB997" s="99"/>
      <c r="ESC997" s="99"/>
      <c r="ESD997" s="99"/>
      <c r="ESE997" s="99"/>
      <c r="ESF997" s="99"/>
      <c r="ESG997" s="99"/>
      <c r="ESH997" s="99"/>
      <c r="ESI997" s="99"/>
      <c r="ESJ997" s="99"/>
      <c r="ESK997" s="99"/>
      <c r="ESL997" s="99"/>
      <c r="ESM997" s="99"/>
      <c r="ESN997" s="99"/>
      <c r="ESO997" s="99"/>
      <c r="ESP997" s="99"/>
      <c r="ESQ997" s="99"/>
      <c r="ESR997" s="99"/>
      <c r="ESS997" s="99"/>
      <c r="EST997" s="99"/>
      <c r="ESU997" s="99"/>
      <c r="ESV997" s="99"/>
      <c r="ESW997" s="99"/>
      <c r="ESX997" s="99"/>
      <c r="ESY997" s="99"/>
      <c r="ESZ997" s="99"/>
      <c r="ETA997" s="99"/>
      <c r="ETB997" s="99"/>
      <c r="ETC997" s="99"/>
      <c r="ETD997" s="99"/>
      <c r="ETE997" s="99"/>
      <c r="ETF997" s="99"/>
      <c r="ETG997" s="99"/>
      <c r="ETH997" s="99"/>
      <c r="ETI997" s="99"/>
      <c r="ETJ997" s="99"/>
      <c r="ETK997" s="99"/>
      <c r="ETL997" s="99"/>
      <c r="ETM997" s="99"/>
      <c r="ETN997" s="99"/>
      <c r="ETO997" s="99"/>
      <c r="ETP997" s="99"/>
      <c r="ETQ997" s="99"/>
      <c r="ETR997" s="99"/>
      <c r="ETS997" s="99"/>
      <c r="ETT997" s="99"/>
      <c r="ETU997" s="99"/>
      <c r="ETV997" s="99"/>
      <c r="ETW997" s="99"/>
      <c r="ETX997" s="99"/>
      <c r="ETY997" s="99"/>
      <c r="ETZ997" s="99"/>
      <c r="EUA997" s="99"/>
      <c r="EUB997" s="99"/>
      <c r="EUC997" s="99"/>
      <c r="EUD997" s="99"/>
      <c r="EUE997" s="99"/>
      <c r="EUF997" s="99"/>
      <c r="EUG997" s="99"/>
      <c r="EUH997" s="99"/>
      <c r="EUI997" s="99"/>
      <c r="EUJ997" s="99"/>
      <c r="EUK997" s="99"/>
      <c r="EUL997" s="99"/>
      <c r="EUM997" s="99"/>
      <c r="EUN997" s="99"/>
      <c r="EUO997" s="99"/>
      <c r="EUP997" s="99"/>
      <c r="EUQ997" s="99"/>
      <c r="EUR997" s="99"/>
      <c r="EUS997" s="99"/>
      <c r="EUT997" s="99"/>
      <c r="EUU997" s="99"/>
      <c r="EUV997" s="99"/>
      <c r="EUW997" s="99"/>
      <c r="EUX997" s="99"/>
      <c r="EUY997" s="99"/>
      <c r="EUZ997" s="99"/>
      <c r="EVA997" s="99"/>
      <c r="EVB997" s="99"/>
      <c r="EVC997" s="99"/>
      <c r="EVD997" s="99"/>
      <c r="EVE997" s="99"/>
      <c r="EVF997" s="99"/>
      <c r="EVG997" s="99"/>
      <c r="EVH997" s="99"/>
      <c r="EVI997" s="99"/>
      <c r="EVJ997" s="99"/>
      <c r="EVK997" s="99"/>
      <c r="EVL997" s="99"/>
      <c r="EVM997" s="99"/>
      <c r="EVN997" s="99"/>
      <c r="EVO997" s="99"/>
      <c r="EVP997" s="99"/>
      <c r="EVQ997" s="99"/>
      <c r="EVR997" s="99"/>
      <c r="EVS997" s="99"/>
      <c r="EVT997" s="99"/>
      <c r="EVU997" s="99"/>
      <c r="EVV997" s="99"/>
      <c r="EVW997" s="99"/>
      <c r="EVX997" s="99"/>
      <c r="EVY997" s="99"/>
      <c r="EVZ997" s="99"/>
      <c r="EWA997" s="99"/>
      <c r="EWB997" s="99"/>
      <c r="EWC997" s="99"/>
      <c r="EWD997" s="99"/>
      <c r="EWE997" s="99"/>
      <c r="EWF997" s="99"/>
      <c r="EWG997" s="99"/>
      <c r="EWH997" s="99"/>
      <c r="EWI997" s="99"/>
      <c r="EWJ997" s="99"/>
      <c r="EWK997" s="99"/>
      <c r="EWL997" s="99"/>
      <c r="EWM997" s="99"/>
      <c r="EWN997" s="99"/>
      <c r="EWO997" s="99"/>
      <c r="EWP997" s="99"/>
      <c r="EWQ997" s="99"/>
      <c r="EWR997" s="99"/>
      <c r="EWS997" s="99"/>
      <c r="EWT997" s="99"/>
      <c r="EWU997" s="99"/>
      <c r="EWV997" s="99"/>
      <c r="EWW997" s="99"/>
      <c r="EWX997" s="99"/>
      <c r="EWY997" s="99"/>
      <c r="EWZ997" s="99"/>
      <c r="EXA997" s="99"/>
      <c r="EXB997" s="99"/>
      <c r="EXC997" s="99"/>
      <c r="EXD997" s="99"/>
      <c r="EXE997" s="99"/>
      <c r="EXF997" s="99"/>
      <c r="EXG997" s="99"/>
      <c r="EXH997" s="99"/>
      <c r="EXI997" s="99"/>
      <c r="EXJ997" s="99"/>
      <c r="EXK997" s="99"/>
      <c r="EXL997" s="99"/>
      <c r="EXM997" s="99"/>
      <c r="EXN997" s="99"/>
      <c r="EXO997" s="99"/>
      <c r="EXP997" s="99"/>
      <c r="EXQ997" s="99"/>
      <c r="EXR997" s="99"/>
      <c r="EXS997" s="99"/>
      <c r="EXT997" s="99"/>
      <c r="EXU997" s="99"/>
      <c r="EXV997" s="99"/>
      <c r="EXW997" s="99"/>
      <c r="EXX997" s="99"/>
      <c r="EXY997" s="99"/>
      <c r="EXZ997" s="99"/>
      <c r="EYA997" s="99"/>
      <c r="EYB997" s="99"/>
      <c r="EYC997" s="99"/>
      <c r="EYD997" s="99"/>
      <c r="EYE997" s="99"/>
      <c r="EYF997" s="99"/>
      <c r="EYG997" s="99"/>
      <c r="EYH997" s="99"/>
      <c r="EYI997" s="99"/>
      <c r="EYJ997" s="99"/>
      <c r="EYK997" s="99"/>
      <c r="EYL997" s="99"/>
      <c r="EYM997" s="99"/>
      <c r="EYN997" s="99"/>
      <c r="EYO997" s="99"/>
      <c r="EYP997" s="99"/>
      <c r="EYQ997" s="99"/>
      <c r="EYR997" s="99"/>
      <c r="EYS997" s="99"/>
      <c r="EYT997" s="99"/>
      <c r="EYU997" s="99"/>
      <c r="EYV997" s="99"/>
      <c r="EYW997" s="99"/>
      <c r="EYX997" s="99"/>
      <c r="EYY997" s="99"/>
      <c r="EYZ997" s="99"/>
      <c r="EZA997" s="99"/>
      <c r="EZB997" s="99"/>
      <c r="EZC997" s="99"/>
      <c r="EZD997" s="99"/>
      <c r="EZE997" s="99"/>
      <c r="EZF997" s="99"/>
      <c r="EZG997" s="99"/>
      <c r="EZH997" s="99"/>
      <c r="EZI997" s="99"/>
      <c r="EZJ997" s="99"/>
      <c r="EZK997" s="99"/>
      <c r="EZL997" s="99"/>
      <c r="EZM997" s="99"/>
      <c r="EZN997" s="99"/>
      <c r="EZO997" s="99"/>
      <c r="EZP997" s="99"/>
      <c r="EZQ997" s="99"/>
      <c r="EZR997" s="99"/>
      <c r="EZS997" s="99"/>
      <c r="EZT997" s="99"/>
      <c r="EZU997" s="99"/>
      <c r="EZV997" s="99"/>
      <c r="EZW997" s="99"/>
      <c r="EZX997" s="99"/>
      <c r="EZY997" s="99"/>
      <c r="EZZ997" s="99"/>
      <c r="FAA997" s="99"/>
      <c r="FAB997" s="99"/>
      <c r="FAC997" s="99"/>
      <c r="FAD997" s="99"/>
      <c r="FAE997" s="99"/>
      <c r="FAF997" s="99"/>
      <c r="FAG997" s="99"/>
      <c r="FAH997" s="99"/>
      <c r="FAI997" s="99"/>
      <c r="FAJ997" s="99"/>
      <c r="FAK997" s="99"/>
      <c r="FAL997" s="99"/>
      <c r="FAM997" s="99"/>
      <c r="FAN997" s="99"/>
      <c r="FAO997" s="99"/>
      <c r="FAP997" s="99"/>
      <c r="FAQ997" s="99"/>
      <c r="FAR997" s="99"/>
      <c r="FAS997" s="99"/>
      <c r="FAT997" s="99"/>
      <c r="FAU997" s="99"/>
      <c r="FAV997" s="99"/>
      <c r="FAW997" s="99"/>
      <c r="FAX997" s="99"/>
      <c r="FAY997" s="99"/>
      <c r="FAZ997" s="99"/>
      <c r="FBA997" s="99"/>
      <c r="FBB997" s="99"/>
      <c r="FBC997" s="99"/>
      <c r="FBD997" s="99"/>
      <c r="FBE997" s="99"/>
      <c r="FBF997" s="99"/>
      <c r="FBG997" s="99"/>
      <c r="FBH997" s="99"/>
      <c r="FBI997" s="99"/>
      <c r="FBJ997" s="99"/>
      <c r="FBK997" s="99"/>
      <c r="FBL997" s="99"/>
      <c r="FBM997" s="99"/>
      <c r="FBN997" s="99"/>
      <c r="FBO997" s="99"/>
      <c r="FBP997" s="99"/>
      <c r="FBQ997" s="99"/>
      <c r="FBR997" s="99"/>
      <c r="FBS997" s="99"/>
      <c r="FBT997" s="99"/>
      <c r="FBU997" s="99"/>
      <c r="FBV997" s="99"/>
      <c r="FBW997" s="99"/>
      <c r="FBX997" s="99"/>
      <c r="FBY997" s="99"/>
      <c r="FBZ997" s="99"/>
      <c r="FCA997" s="99"/>
      <c r="FCB997" s="99"/>
      <c r="FCC997" s="99"/>
      <c r="FCD997" s="99"/>
      <c r="FCE997" s="99"/>
      <c r="FCF997" s="99"/>
      <c r="FCG997" s="99"/>
      <c r="FCH997" s="99"/>
      <c r="FCI997" s="99"/>
      <c r="FCJ997" s="99"/>
      <c r="FCK997" s="99"/>
      <c r="FCL997" s="99"/>
      <c r="FCM997" s="99"/>
      <c r="FCN997" s="99"/>
      <c r="FCO997" s="99"/>
      <c r="FCP997" s="99"/>
      <c r="FCQ997" s="99"/>
      <c r="FCR997" s="99"/>
      <c r="FCS997" s="99"/>
      <c r="FCT997" s="99"/>
      <c r="FCU997" s="99"/>
      <c r="FCV997" s="99"/>
      <c r="FCW997" s="99"/>
      <c r="FCX997" s="99"/>
      <c r="FCY997" s="99"/>
      <c r="FCZ997" s="99"/>
      <c r="FDA997" s="99"/>
      <c r="FDB997" s="99"/>
      <c r="FDC997" s="99"/>
      <c r="FDD997" s="99"/>
      <c r="FDE997" s="99"/>
      <c r="FDF997" s="99"/>
      <c r="FDG997" s="99"/>
      <c r="FDH997" s="99"/>
      <c r="FDI997" s="99"/>
      <c r="FDJ997" s="99"/>
      <c r="FDK997" s="99"/>
      <c r="FDL997" s="99"/>
      <c r="FDM997" s="99"/>
      <c r="FDN997" s="99"/>
      <c r="FDO997" s="99"/>
      <c r="FDP997" s="99"/>
      <c r="FDQ997" s="99"/>
      <c r="FDR997" s="99"/>
      <c r="FDS997" s="99"/>
      <c r="FDT997" s="99"/>
      <c r="FDU997" s="99"/>
      <c r="FDV997" s="99"/>
      <c r="FDW997" s="99"/>
      <c r="FDX997" s="99"/>
      <c r="FDY997" s="99"/>
      <c r="FDZ997" s="99"/>
      <c r="FEA997" s="99"/>
      <c r="FEB997" s="99"/>
      <c r="FEC997" s="99"/>
      <c r="FED997" s="99"/>
      <c r="FEE997" s="99"/>
      <c r="FEF997" s="99"/>
      <c r="FEG997" s="99"/>
      <c r="FEH997" s="99"/>
      <c r="FEI997" s="99"/>
      <c r="FEJ997" s="99"/>
      <c r="FEK997" s="99"/>
      <c r="FEL997" s="99"/>
      <c r="FEM997" s="99"/>
      <c r="FEN997" s="99"/>
      <c r="FEO997" s="99"/>
      <c r="FEP997" s="99"/>
      <c r="FEQ997" s="99"/>
      <c r="FER997" s="99"/>
      <c r="FES997" s="99"/>
      <c r="FET997" s="99"/>
      <c r="FEU997" s="99"/>
      <c r="FEV997" s="99"/>
      <c r="FEW997" s="99"/>
      <c r="FEX997" s="99"/>
      <c r="FEY997" s="99"/>
      <c r="FEZ997" s="99"/>
      <c r="FFA997" s="99"/>
      <c r="FFB997" s="99"/>
      <c r="FFC997" s="99"/>
      <c r="FFD997" s="99"/>
      <c r="FFE997" s="99"/>
      <c r="FFF997" s="99"/>
      <c r="FFG997" s="99"/>
      <c r="FFH997" s="99"/>
      <c r="FFI997" s="99"/>
      <c r="FFJ997" s="99"/>
      <c r="FFK997" s="99"/>
      <c r="FFL997" s="99"/>
      <c r="FFM997" s="99"/>
      <c r="FFN997" s="99"/>
      <c r="FFO997" s="99"/>
      <c r="FFP997" s="99"/>
      <c r="FFQ997" s="99"/>
      <c r="FFR997" s="99"/>
      <c r="FFS997" s="99"/>
      <c r="FFT997" s="99"/>
      <c r="FFU997" s="99"/>
      <c r="FFV997" s="99"/>
      <c r="FFW997" s="99"/>
      <c r="FFX997" s="99"/>
      <c r="FFY997" s="99"/>
      <c r="FFZ997" s="99"/>
      <c r="FGA997" s="99"/>
      <c r="FGB997" s="99"/>
      <c r="FGC997" s="99"/>
      <c r="FGD997" s="99"/>
      <c r="FGE997" s="99"/>
      <c r="FGF997" s="99"/>
      <c r="FGG997" s="99"/>
      <c r="FGH997" s="99"/>
      <c r="FGI997" s="99"/>
      <c r="FGJ997" s="99"/>
      <c r="FGK997" s="99"/>
      <c r="FGL997" s="99"/>
      <c r="FGM997" s="99"/>
      <c r="FGN997" s="99"/>
      <c r="FGO997" s="99"/>
      <c r="FGP997" s="99"/>
      <c r="FGQ997" s="99"/>
      <c r="FGR997" s="99"/>
      <c r="FGS997" s="99"/>
      <c r="FGT997" s="99"/>
      <c r="FGU997" s="99"/>
      <c r="FGV997" s="99"/>
      <c r="FGW997" s="99"/>
      <c r="FGX997" s="99"/>
      <c r="FGY997" s="99"/>
      <c r="FGZ997" s="99"/>
      <c r="FHA997" s="99"/>
      <c r="FHB997" s="99"/>
      <c r="FHC997" s="99"/>
      <c r="FHD997" s="99"/>
      <c r="FHE997" s="99"/>
      <c r="FHF997" s="99"/>
      <c r="FHG997" s="99"/>
      <c r="FHH997" s="99"/>
      <c r="FHI997" s="99"/>
      <c r="FHJ997" s="99"/>
      <c r="FHK997" s="99"/>
      <c r="FHL997" s="99"/>
      <c r="FHM997" s="99"/>
      <c r="FHN997" s="99"/>
      <c r="FHO997" s="99"/>
      <c r="FHP997" s="99"/>
      <c r="FHQ997" s="99"/>
      <c r="FHR997" s="99"/>
      <c r="FHS997" s="99"/>
      <c r="FHT997" s="99"/>
      <c r="FHU997" s="99"/>
      <c r="FHV997" s="99"/>
      <c r="FHW997" s="99"/>
      <c r="FHX997" s="99"/>
      <c r="FHY997" s="99"/>
      <c r="FHZ997" s="99"/>
      <c r="FIA997" s="99"/>
      <c r="FIB997" s="99"/>
      <c r="FIC997" s="99"/>
      <c r="FID997" s="99"/>
      <c r="FIE997" s="99"/>
      <c r="FIF997" s="99"/>
      <c r="FIG997" s="99"/>
      <c r="FIH997" s="99"/>
      <c r="FII997" s="99"/>
      <c r="FIJ997" s="99"/>
      <c r="FIK997" s="99"/>
      <c r="FIL997" s="99"/>
      <c r="FIM997" s="99"/>
      <c r="FIN997" s="99"/>
      <c r="FIO997" s="99"/>
      <c r="FIP997" s="99"/>
      <c r="FIQ997" s="99"/>
      <c r="FIR997" s="99"/>
      <c r="FIS997" s="99"/>
      <c r="FIT997" s="99"/>
      <c r="FIU997" s="99"/>
      <c r="FIV997" s="99"/>
      <c r="FIW997" s="99"/>
      <c r="FIX997" s="99"/>
      <c r="FIY997" s="99"/>
      <c r="FIZ997" s="99"/>
      <c r="FJA997" s="99"/>
      <c r="FJB997" s="99"/>
      <c r="FJC997" s="99"/>
      <c r="FJD997" s="99"/>
      <c r="FJE997" s="99"/>
      <c r="FJF997" s="99"/>
      <c r="FJG997" s="99"/>
      <c r="FJH997" s="99"/>
      <c r="FJI997" s="99"/>
      <c r="FJJ997" s="99"/>
      <c r="FJK997" s="99"/>
      <c r="FJL997" s="99"/>
      <c r="FJM997" s="99"/>
      <c r="FJN997" s="99"/>
      <c r="FJO997" s="99"/>
      <c r="FJP997" s="99"/>
      <c r="FJQ997" s="99"/>
      <c r="FJR997" s="99"/>
      <c r="FJS997" s="99"/>
      <c r="FJT997" s="99"/>
      <c r="FJU997" s="99"/>
      <c r="FJV997" s="99"/>
      <c r="FJW997" s="99"/>
      <c r="FJX997" s="99"/>
      <c r="FJY997" s="99"/>
      <c r="FJZ997" s="99"/>
      <c r="FKA997" s="99"/>
      <c r="FKB997" s="99"/>
      <c r="FKC997" s="99"/>
      <c r="FKD997" s="99"/>
      <c r="FKE997" s="99"/>
      <c r="FKF997" s="99"/>
      <c r="FKG997" s="99"/>
      <c r="FKH997" s="99"/>
      <c r="FKI997" s="99"/>
      <c r="FKJ997" s="99"/>
      <c r="FKK997" s="99"/>
      <c r="FKL997" s="99"/>
      <c r="FKM997" s="99"/>
      <c r="FKN997" s="99"/>
      <c r="FKO997" s="99"/>
      <c r="FKP997" s="99"/>
      <c r="FKQ997" s="99"/>
      <c r="FKR997" s="99"/>
      <c r="FKS997" s="99"/>
      <c r="FKT997" s="99"/>
      <c r="FKU997" s="99"/>
      <c r="FKV997" s="99"/>
      <c r="FKW997" s="99"/>
      <c r="FKX997" s="99"/>
      <c r="FKY997" s="99"/>
      <c r="FKZ997" s="99"/>
      <c r="FLA997" s="99"/>
      <c r="FLB997" s="99"/>
      <c r="FLC997" s="99"/>
      <c r="FLD997" s="99"/>
      <c r="FLE997" s="99"/>
      <c r="FLF997" s="99"/>
      <c r="FLG997" s="99"/>
      <c r="FLH997" s="99"/>
      <c r="FLI997" s="99"/>
      <c r="FLJ997" s="99"/>
      <c r="FLK997" s="99"/>
      <c r="FLL997" s="99"/>
      <c r="FLM997" s="99"/>
      <c r="FLN997" s="99"/>
      <c r="FLO997" s="99"/>
      <c r="FLP997" s="99"/>
      <c r="FLQ997" s="99"/>
      <c r="FLR997" s="99"/>
      <c r="FLS997" s="99"/>
      <c r="FLT997" s="99"/>
      <c r="FLU997" s="99"/>
      <c r="FLV997" s="99"/>
      <c r="FLW997" s="99"/>
      <c r="FLX997" s="99"/>
      <c r="FLY997" s="99"/>
      <c r="FLZ997" s="99"/>
      <c r="FMA997" s="99"/>
      <c r="FMB997" s="99"/>
      <c r="FMC997" s="99"/>
      <c r="FMD997" s="99"/>
      <c r="FME997" s="99"/>
      <c r="FMF997" s="99"/>
      <c r="FMG997" s="99"/>
      <c r="FMH997" s="99"/>
      <c r="FMI997" s="99"/>
      <c r="FMJ997" s="99"/>
      <c r="FMK997" s="99"/>
      <c r="FML997" s="99"/>
      <c r="FMM997" s="99"/>
      <c r="FMN997" s="99"/>
      <c r="FMO997" s="99"/>
      <c r="FMP997" s="99"/>
      <c r="FMQ997" s="99"/>
      <c r="FMR997" s="99"/>
      <c r="FMS997" s="99"/>
      <c r="FMT997" s="99"/>
      <c r="FMU997" s="99"/>
      <c r="FMV997" s="99"/>
      <c r="FMW997" s="99"/>
      <c r="FMX997" s="99"/>
      <c r="FMY997" s="99"/>
      <c r="FMZ997" s="99"/>
      <c r="FNA997" s="99"/>
      <c r="FNB997" s="99"/>
      <c r="FNC997" s="99"/>
      <c r="FND997" s="99"/>
      <c r="FNE997" s="99"/>
      <c r="FNF997" s="99"/>
      <c r="FNG997" s="99"/>
      <c r="FNH997" s="99"/>
      <c r="FNI997" s="99"/>
      <c r="FNJ997" s="99"/>
      <c r="FNK997" s="99"/>
      <c r="FNL997" s="99"/>
      <c r="FNM997" s="99"/>
      <c r="FNN997" s="99"/>
      <c r="FNO997" s="99"/>
      <c r="FNP997" s="99"/>
      <c r="FNQ997" s="99"/>
      <c r="FNR997" s="99"/>
      <c r="FNS997" s="99"/>
      <c r="FNT997" s="99"/>
      <c r="FNU997" s="99"/>
      <c r="FNV997" s="99"/>
      <c r="FNW997" s="99"/>
      <c r="FNX997" s="99"/>
      <c r="FNY997" s="99"/>
      <c r="FNZ997" s="99"/>
      <c r="FOA997" s="99"/>
      <c r="FOB997" s="99"/>
      <c r="FOC997" s="99"/>
      <c r="FOD997" s="99"/>
      <c r="FOE997" s="99"/>
      <c r="FOF997" s="99"/>
      <c r="FOG997" s="99"/>
      <c r="FOH997" s="99"/>
      <c r="FOI997" s="99"/>
      <c r="FOJ997" s="99"/>
      <c r="FOK997" s="99"/>
      <c r="FOL997" s="99"/>
      <c r="FOM997" s="99"/>
      <c r="FON997" s="99"/>
      <c r="FOO997" s="99"/>
      <c r="FOP997" s="99"/>
      <c r="FOQ997" s="99"/>
      <c r="FOR997" s="99"/>
      <c r="FOS997" s="99"/>
      <c r="FOT997" s="99"/>
      <c r="FOU997" s="99"/>
      <c r="FOV997" s="99"/>
      <c r="FOW997" s="99"/>
      <c r="FOX997" s="99"/>
      <c r="FOY997" s="99"/>
      <c r="FOZ997" s="99"/>
      <c r="FPA997" s="99"/>
      <c r="FPB997" s="99"/>
      <c r="FPC997" s="99"/>
      <c r="FPD997" s="99"/>
      <c r="FPE997" s="99"/>
      <c r="FPF997" s="99"/>
      <c r="FPG997" s="99"/>
      <c r="FPH997" s="99"/>
      <c r="FPI997" s="99"/>
      <c r="FPJ997" s="99"/>
      <c r="FPK997" s="99"/>
      <c r="FPL997" s="99"/>
      <c r="FPM997" s="99"/>
      <c r="FPN997" s="99"/>
      <c r="FPO997" s="99"/>
      <c r="FPP997" s="99"/>
      <c r="FPQ997" s="99"/>
      <c r="FPR997" s="99"/>
      <c r="FPS997" s="99"/>
      <c r="FPT997" s="99"/>
      <c r="FPU997" s="99"/>
      <c r="FPV997" s="99"/>
      <c r="FPW997" s="99"/>
      <c r="FPX997" s="99"/>
      <c r="FPY997" s="99"/>
      <c r="FPZ997" s="99"/>
      <c r="FQA997" s="99"/>
      <c r="FQB997" s="99"/>
      <c r="FQC997" s="99"/>
      <c r="FQD997" s="99"/>
      <c r="FQE997" s="99"/>
      <c r="FQF997" s="99"/>
      <c r="FQG997" s="99"/>
      <c r="FQH997" s="99"/>
      <c r="FQI997" s="99"/>
      <c r="FQJ997" s="99"/>
      <c r="FQK997" s="99"/>
      <c r="FQL997" s="99"/>
      <c r="FQM997" s="99"/>
      <c r="FQN997" s="99"/>
      <c r="FQO997" s="99"/>
      <c r="FQP997" s="99"/>
      <c r="FQQ997" s="99"/>
      <c r="FQR997" s="99"/>
      <c r="FQS997" s="99"/>
      <c r="FQT997" s="99"/>
      <c r="FQU997" s="99"/>
      <c r="FQV997" s="99"/>
      <c r="FQW997" s="99"/>
      <c r="FQX997" s="99"/>
      <c r="FQY997" s="99"/>
      <c r="FQZ997" s="99"/>
      <c r="FRA997" s="99"/>
      <c r="FRB997" s="99"/>
      <c r="FRC997" s="99"/>
      <c r="FRD997" s="99"/>
      <c r="FRE997" s="99"/>
      <c r="FRF997" s="99"/>
      <c r="FRG997" s="99"/>
      <c r="FRH997" s="99"/>
      <c r="FRI997" s="99"/>
      <c r="FRJ997" s="99"/>
      <c r="FRK997" s="99"/>
      <c r="FRL997" s="99"/>
      <c r="FRM997" s="99"/>
      <c r="FRN997" s="99"/>
      <c r="FRO997" s="99"/>
      <c r="FRP997" s="99"/>
      <c r="FRQ997" s="99"/>
      <c r="FRR997" s="99"/>
      <c r="FRS997" s="99"/>
      <c r="FRT997" s="99"/>
      <c r="FRU997" s="99"/>
      <c r="FRV997" s="99"/>
      <c r="FRW997" s="99"/>
      <c r="FRX997" s="99"/>
      <c r="FRY997" s="99"/>
      <c r="FRZ997" s="99"/>
      <c r="FSA997" s="99"/>
      <c r="FSB997" s="99"/>
      <c r="FSC997" s="99"/>
      <c r="FSD997" s="99"/>
      <c r="FSE997" s="99"/>
      <c r="FSF997" s="99"/>
      <c r="FSG997" s="99"/>
      <c r="FSH997" s="99"/>
      <c r="FSI997" s="99"/>
      <c r="FSJ997" s="99"/>
      <c r="FSK997" s="99"/>
      <c r="FSL997" s="99"/>
      <c r="FSM997" s="99"/>
      <c r="FSN997" s="99"/>
      <c r="FSO997" s="99"/>
      <c r="FSP997" s="99"/>
      <c r="FSQ997" s="99"/>
      <c r="FSR997" s="99"/>
      <c r="FSS997" s="99"/>
      <c r="FST997" s="99"/>
      <c r="FSU997" s="99"/>
      <c r="FSV997" s="99"/>
      <c r="FSW997" s="99"/>
      <c r="FSX997" s="99"/>
      <c r="FSY997" s="99"/>
      <c r="FSZ997" s="99"/>
      <c r="FTA997" s="99"/>
      <c r="FTB997" s="99"/>
      <c r="FTC997" s="99"/>
      <c r="FTD997" s="99"/>
      <c r="FTE997" s="99"/>
      <c r="FTF997" s="99"/>
      <c r="FTG997" s="99"/>
      <c r="FTH997" s="99"/>
      <c r="FTI997" s="99"/>
      <c r="FTJ997" s="99"/>
      <c r="FTK997" s="99"/>
      <c r="FTL997" s="99"/>
      <c r="FTM997" s="99"/>
      <c r="FTN997" s="99"/>
      <c r="FTO997" s="99"/>
      <c r="FTP997" s="99"/>
      <c r="FTQ997" s="99"/>
      <c r="FTR997" s="99"/>
      <c r="FTS997" s="99"/>
      <c r="FTT997" s="99"/>
      <c r="FTU997" s="99"/>
      <c r="FTV997" s="99"/>
      <c r="FTW997" s="99"/>
      <c r="FTX997" s="99"/>
      <c r="FTY997" s="99"/>
      <c r="FTZ997" s="99"/>
      <c r="FUA997" s="99"/>
      <c r="FUB997" s="99"/>
      <c r="FUC997" s="99"/>
      <c r="FUD997" s="99"/>
      <c r="FUE997" s="99"/>
      <c r="FUF997" s="99"/>
      <c r="FUG997" s="99"/>
      <c r="FUH997" s="99"/>
      <c r="FUI997" s="99"/>
      <c r="FUJ997" s="99"/>
      <c r="FUK997" s="99"/>
      <c r="FUL997" s="99"/>
      <c r="FUM997" s="99"/>
      <c r="FUN997" s="99"/>
      <c r="FUO997" s="99"/>
      <c r="FUP997" s="99"/>
      <c r="FUQ997" s="99"/>
      <c r="FUR997" s="99"/>
      <c r="FUS997" s="99"/>
      <c r="FUT997" s="99"/>
      <c r="FUU997" s="99"/>
      <c r="FUV997" s="99"/>
      <c r="FUW997" s="99"/>
      <c r="FUX997" s="99"/>
      <c r="FUY997" s="99"/>
      <c r="FUZ997" s="99"/>
      <c r="FVA997" s="99"/>
      <c r="FVB997" s="99"/>
      <c r="FVC997" s="99"/>
      <c r="FVD997" s="99"/>
      <c r="FVE997" s="99"/>
      <c r="FVF997" s="99"/>
      <c r="FVG997" s="99"/>
      <c r="FVH997" s="99"/>
      <c r="FVI997" s="99"/>
      <c r="FVJ997" s="99"/>
      <c r="FVK997" s="99"/>
      <c r="FVL997" s="99"/>
      <c r="FVM997" s="99"/>
      <c r="FVN997" s="99"/>
      <c r="FVO997" s="99"/>
      <c r="FVP997" s="99"/>
      <c r="FVQ997" s="99"/>
      <c r="FVR997" s="99"/>
      <c r="FVS997" s="99"/>
      <c r="FVT997" s="99"/>
      <c r="FVU997" s="99"/>
      <c r="FVV997" s="99"/>
      <c r="FVW997" s="99"/>
      <c r="FVX997" s="99"/>
      <c r="FVY997" s="99"/>
      <c r="FVZ997" s="99"/>
      <c r="FWA997" s="99"/>
      <c r="FWB997" s="99"/>
      <c r="FWC997" s="99"/>
      <c r="FWD997" s="99"/>
      <c r="FWE997" s="99"/>
      <c r="FWF997" s="99"/>
      <c r="FWG997" s="99"/>
      <c r="FWH997" s="99"/>
      <c r="FWI997" s="99"/>
      <c r="FWJ997" s="99"/>
      <c r="FWK997" s="99"/>
      <c r="FWL997" s="99"/>
      <c r="FWM997" s="99"/>
      <c r="FWN997" s="99"/>
      <c r="FWO997" s="99"/>
      <c r="FWP997" s="99"/>
      <c r="FWQ997" s="99"/>
      <c r="FWR997" s="99"/>
      <c r="FWS997" s="99"/>
      <c r="FWT997" s="99"/>
      <c r="FWU997" s="99"/>
      <c r="FWV997" s="99"/>
      <c r="FWW997" s="99"/>
      <c r="FWX997" s="99"/>
      <c r="FWY997" s="99"/>
      <c r="FWZ997" s="99"/>
      <c r="FXA997" s="99"/>
      <c r="FXB997" s="99"/>
      <c r="FXC997" s="99"/>
      <c r="FXD997" s="99"/>
      <c r="FXE997" s="99"/>
      <c r="FXF997" s="99"/>
      <c r="FXG997" s="99"/>
      <c r="FXH997" s="99"/>
      <c r="FXI997" s="99"/>
      <c r="FXJ997" s="99"/>
      <c r="FXK997" s="99"/>
      <c r="FXL997" s="99"/>
      <c r="FXM997" s="99"/>
      <c r="FXN997" s="99"/>
      <c r="FXO997" s="99"/>
      <c r="FXP997" s="99"/>
      <c r="FXQ997" s="99"/>
      <c r="FXR997" s="99"/>
      <c r="FXS997" s="99"/>
      <c r="FXT997" s="99"/>
      <c r="FXU997" s="99"/>
      <c r="FXV997" s="99"/>
      <c r="FXW997" s="99"/>
      <c r="FXX997" s="99"/>
      <c r="FXY997" s="99"/>
      <c r="FXZ997" s="99"/>
      <c r="FYA997" s="99"/>
      <c r="FYB997" s="99"/>
      <c r="FYC997" s="99"/>
      <c r="FYD997" s="99"/>
      <c r="FYE997" s="99"/>
      <c r="FYF997" s="99"/>
      <c r="FYG997" s="99"/>
      <c r="FYH997" s="99"/>
      <c r="FYI997" s="99"/>
      <c r="FYJ997" s="99"/>
      <c r="FYK997" s="99"/>
      <c r="FYL997" s="99"/>
      <c r="FYM997" s="99"/>
      <c r="FYN997" s="99"/>
      <c r="FYO997" s="99"/>
      <c r="FYP997" s="99"/>
      <c r="FYQ997" s="99"/>
      <c r="FYR997" s="99"/>
      <c r="FYS997" s="99"/>
      <c r="FYT997" s="99"/>
      <c r="FYU997" s="99"/>
      <c r="FYV997" s="99"/>
      <c r="FYW997" s="99"/>
      <c r="FYX997" s="99"/>
      <c r="FYY997" s="99"/>
      <c r="FYZ997" s="99"/>
      <c r="FZA997" s="99"/>
      <c r="FZB997" s="99"/>
      <c r="FZC997" s="99"/>
      <c r="FZD997" s="99"/>
      <c r="FZE997" s="99"/>
      <c r="FZF997" s="99"/>
      <c r="FZG997" s="99"/>
      <c r="FZH997" s="99"/>
      <c r="FZI997" s="99"/>
      <c r="FZJ997" s="99"/>
      <c r="FZK997" s="99"/>
      <c r="FZL997" s="99"/>
      <c r="FZM997" s="99"/>
      <c r="FZN997" s="99"/>
      <c r="FZO997" s="99"/>
      <c r="FZP997" s="99"/>
      <c r="FZQ997" s="99"/>
      <c r="FZR997" s="99"/>
      <c r="FZS997" s="99"/>
      <c r="FZT997" s="99"/>
      <c r="FZU997" s="99"/>
      <c r="FZV997" s="99"/>
      <c r="FZW997" s="99"/>
      <c r="FZX997" s="99"/>
      <c r="FZY997" s="99"/>
      <c r="FZZ997" s="99"/>
      <c r="GAA997" s="99"/>
      <c r="GAB997" s="99"/>
      <c r="GAC997" s="99"/>
      <c r="GAD997" s="99"/>
      <c r="GAE997" s="99"/>
      <c r="GAF997" s="99"/>
      <c r="GAG997" s="99"/>
      <c r="GAH997" s="99"/>
      <c r="GAI997" s="99"/>
      <c r="GAJ997" s="99"/>
      <c r="GAK997" s="99"/>
      <c r="GAL997" s="99"/>
      <c r="GAM997" s="99"/>
      <c r="GAN997" s="99"/>
      <c r="GAO997" s="99"/>
      <c r="GAP997" s="99"/>
      <c r="GAQ997" s="99"/>
      <c r="GAR997" s="99"/>
      <c r="GAS997" s="99"/>
      <c r="GAT997" s="99"/>
      <c r="GAU997" s="99"/>
      <c r="GAV997" s="99"/>
      <c r="GAW997" s="99"/>
      <c r="GAX997" s="99"/>
      <c r="GAY997" s="99"/>
      <c r="GAZ997" s="99"/>
      <c r="GBA997" s="99"/>
      <c r="GBB997" s="99"/>
      <c r="GBC997" s="99"/>
      <c r="GBD997" s="99"/>
      <c r="GBE997" s="99"/>
      <c r="GBF997" s="99"/>
      <c r="GBG997" s="99"/>
      <c r="GBH997" s="99"/>
      <c r="GBI997" s="99"/>
      <c r="GBJ997" s="99"/>
      <c r="GBK997" s="99"/>
      <c r="GBL997" s="99"/>
      <c r="GBM997" s="99"/>
      <c r="GBN997" s="99"/>
      <c r="GBO997" s="99"/>
      <c r="GBP997" s="99"/>
      <c r="GBQ997" s="99"/>
      <c r="GBR997" s="99"/>
      <c r="GBS997" s="99"/>
      <c r="GBT997" s="99"/>
      <c r="GBU997" s="99"/>
      <c r="GBV997" s="99"/>
      <c r="GBW997" s="99"/>
      <c r="GBX997" s="99"/>
      <c r="GBY997" s="99"/>
      <c r="GBZ997" s="99"/>
      <c r="GCA997" s="99"/>
      <c r="GCB997" s="99"/>
      <c r="GCC997" s="99"/>
      <c r="GCD997" s="99"/>
      <c r="GCE997" s="99"/>
      <c r="GCF997" s="99"/>
      <c r="GCG997" s="99"/>
      <c r="GCH997" s="99"/>
      <c r="GCI997" s="99"/>
      <c r="GCJ997" s="99"/>
      <c r="GCK997" s="99"/>
      <c r="GCL997" s="99"/>
      <c r="GCM997" s="99"/>
      <c r="GCN997" s="99"/>
      <c r="GCO997" s="99"/>
      <c r="GCP997" s="99"/>
      <c r="GCQ997" s="99"/>
      <c r="GCR997" s="99"/>
      <c r="GCS997" s="99"/>
      <c r="GCT997" s="99"/>
      <c r="GCU997" s="99"/>
      <c r="GCV997" s="99"/>
      <c r="GCW997" s="99"/>
      <c r="GCX997" s="99"/>
      <c r="GCY997" s="99"/>
      <c r="GCZ997" s="99"/>
      <c r="GDA997" s="99"/>
      <c r="GDB997" s="99"/>
      <c r="GDC997" s="99"/>
      <c r="GDD997" s="99"/>
      <c r="GDE997" s="99"/>
      <c r="GDF997" s="99"/>
      <c r="GDG997" s="99"/>
      <c r="GDH997" s="99"/>
      <c r="GDI997" s="99"/>
      <c r="GDJ997" s="99"/>
      <c r="GDK997" s="99"/>
      <c r="GDL997" s="99"/>
      <c r="GDM997" s="99"/>
      <c r="GDN997" s="99"/>
      <c r="GDO997" s="99"/>
      <c r="GDP997" s="99"/>
      <c r="GDQ997" s="99"/>
      <c r="GDR997" s="99"/>
      <c r="GDS997" s="99"/>
      <c r="GDT997" s="99"/>
      <c r="GDU997" s="99"/>
      <c r="GDV997" s="99"/>
      <c r="GDW997" s="99"/>
      <c r="GDX997" s="99"/>
      <c r="GDY997" s="99"/>
      <c r="GDZ997" s="99"/>
      <c r="GEA997" s="99"/>
      <c r="GEB997" s="99"/>
      <c r="GEC997" s="99"/>
      <c r="GED997" s="99"/>
      <c r="GEE997" s="99"/>
      <c r="GEF997" s="99"/>
      <c r="GEG997" s="99"/>
      <c r="GEH997" s="99"/>
      <c r="GEI997" s="99"/>
      <c r="GEJ997" s="99"/>
      <c r="GEK997" s="99"/>
      <c r="GEL997" s="99"/>
      <c r="GEM997" s="99"/>
      <c r="GEN997" s="99"/>
      <c r="GEO997" s="99"/>
      <c r="GEP997" s="99"/>
      <c r="GEQ997" s="99"/>
      <c r="GER997" s="99"/>
      <c r="GES997" s="99"/>
      <c r="GET997" s="99"/>
      <c r="GEU997" s="99"/>
      <c r="GEV997" s="99"/>
      <c r="GEW997" s="99"/>
      <c r="GEX997" s="99"/>
      <c r="GEY997" s="99"/>
      <c r="GEZ997" s="99"/>
      <c r="GFA997" s="99"/>
      <c r="GFB997" s="99"/>
      <c r="GFC997" s="99"/>
      <c r="GFD997" s="99"/>
      <c r="GFE997" s="99"/>
      <c r="GFF997" s="99"/>
      <c r="GFG997" s="99"/>
      <c r="GFH997" s="99"/>
      <c r="GFI997" s="99"/>
      <c r="GFJ997" s="99"/>
      <c r="GFK997" s="99"/>
      <c r="GFL997" s="99"/>
      <c r="GFM997" s="99"/>
      <c r="GFN997" s="99"/>
      <c r="GFO997" s="99"/>
      <c r="GFP997" s="99"/>
      <c r="GFQ997" s="99"/>
      <c r="GFR997" s="99"/>
      <c r="GFS997" s="99"/>
      <c r="GFT997" s="99"/>
      <c r="GFU997" s="99"/>
      <c r="GFV997" s="99"/>
      <c r="GFW997" s="99"/>
      <c r="GFX997" s="99"/>
      <c r="GFY997" s="99"/>
      <c r="GFZ997" s="99"/>
      <c r="GGA997" s="99"/>
      <c r="GGB997" s="99"/>
      <c r="GGC997" s="99"/>
      <c r="GGD997" s="99"/>
      <c r="GGE997" s="99"/>
      <c r="GGF997" s="99"/>
      <c r="GGG997" s="99"/>
      <c r="GGH997" s="99"/>
      <c r="GGI997" s="99"/>
      <c r="GGJ997" s="99"/>
      <c r="GGK997" s="99"/>
      <c r="GGL997" s="99"/>
      <c r="GGM997" s="99"/>
      <c r="GGN997" s="99"/>
      <c r="GGO997" s="99"/>
      <c r="GGP997" s="99"/>
      <c r="GGQ997" s="99"/>
      <c r="GGR997" s="99"/>
      <c r="GGS997" s="99"/>
      <c r="GGT997" s="99"/>
      <c r="GGU997" s="99"/>
      <c r="GGV997" s="99"/>
      <c r="GGW997" s="99"/>
      <c r="GGX997" s="99"/>
      <c r="GGY997" s="99"/>
      <c r="GGZ997" s="99"/>
      <c r="GHA997" s="99"/>
      <c r="GHB997" s="99"/>
      <c r="GHC997" s="99"/>
      <c r="GHD997" s="99"/>
      <c r="GHE997" s="99"/>
      <c r="GHF997" s="99"/>
      <c r="GHG997" s="99"/>
      <c r="GHH997" s="99"/>
      <c r="GHI997" s="99"/>
      <c r="GHJ997" s="99"/>
      <c r="GHK997" s="99"/>
      <c r="GHL997" s="99"/>
      <c r="GHM997" s="99"/>
      <c r="GHN997" s="99"/>
      <c r="GHO997" s="99"/>
      <c r="GHP997" s="99"/>
      <c r="GHQ997" s="99"/>
      <c r="GHR997" s="99"/>
      <c r="GHS997" s="99"/>
      <c r="GHT997" s="99"/>
      <c r="GHU997" s="99"/>
      <c r="GHV997" s="99"/>
      <c r="GHW997" s="99"/>
      <c r="GHX997" s="99"/>
      <c r="GHY997" s="99"/>
      <c r="GHZ997" s="99"/>
      <c r="GIA997" s="99"/>
      <c r="GIB997" s="99"/>
      <c r="GIC997" s="99"/>
      <c r="GID997" s="99"/>
      <c r="GIE997" s="99"/>
      <c r="GIF997" s="99"/>
      <c r="GIG997" s="99"/>
      <c r="GIH997" s="99"/>
      <c r="GII997" s="99"/>
      <c r="GIJ997" s="99"/>
      <c r="GIK997" s="99"/>
      <c r="GIL997" s="99"/>
      <c r="GIM997" s="99"/>
      <c r="GIN997" s="99"/>
      <c r="GIO997" s="99"/>
      <c r="GIP997" s="99"/>
      <c r="GIQ997" s="99"/>
      <c r="GIR997" s="99"/>
      <c r="GIS997" s="99"/>
      <c r="GIT997" s="99"/>
      <c r="GIU997" s="99"/>
      <c r="GIV997" s="99"/>
      <c r="GIW997" s="99"/>
      <c r="GIX997" s="99"/>
      <c r="GIY997" s="99"/>
      <c r="GIZ997" s="99"/>
      <c r="GJA997" s="99"/>
      <c r="GJB997" s="99"/>
      <c r="GJC997" s="99"/>
      <c r="GJD997" s="99"/>
      <c r="GJE997" s="99"/>
      <c r="GJF997" s="99"/>
      <c r="GJG997" s="99"/>
      <c r="GJH997" s="99"/>
      <c r="GJI997" s="99"/>
      <c r="GJJ997" s="99"/>
      <c r="GJK997" s="99"/>
      <c r="GJL997" s="99"/>
      <c r="GJM997" s="99"/>
      <c r="GJN997" s="99"/>
      <c r="GJO997" s="99"/>
      <c r="GJP997" s="99"/>
      <c r="GJQ997" s="99"/>
      <c r="GJR997" s="99"/>
      <c r="GJS997" s="99"/>
      <c r="GJT997" s="99"/>
      <c r="GJU997" s="99"/>
      <c r="GJV997" s="99"/>
      <c r="GJW997" s="99"/>
      <c r="GJX997" s="99"/>
      <c r="GJY997" s="99"/>
      <c r="GJZ997" s="99"/>
      <c r="GKA997" s="99"/>
      <c r="GKB997" s="99"/>
      <c r="GKC997" s="99"/>
      <c r="GKD997" s="99"/>
      <c r="GKE997" s="99"/>
      <c r="GKF997" s="99"/>
      <c r="GKG997" s="99"/>
      <c r="GKH997" s="99"/>
      <c r="GKI997" s="99"/>
      <c r="GKJ997" s="99"/>
      <c r="GKK997" s="99"/>
      <c r="GKL997" s="99"/>
      <c r="GKM997" s="99"/>
      <c r="GKN997" s="99"/>
      <c r="GKO997" s="99"/>
      <c r="GKP997" s="99"/>
      <c r="GKQ997" s="99"/>
      <c r="GKR997" s="99"/>
      <c r="GKS997" s="99"/>
      <c r="GKT997" s="99"/>
      <c r="GKU997" s="99"/>
      <c r="GKV997" s="99"/>
      <c r="GKW997" s="99"/>
      <c r="GKX997" s="99"/>
      <c r="GKY997" s="99"/>
      <c r="GKZ997" s="99"/>
      <c r="GLA997" s="99"/>
      <c r="GLB997" s="99"/>
      <c r="GLC997" s="99"/>
      <c r="GLD997" s="99"/>
      <c r="GLE997" s="99"/>
      <c r="GLF997" s="99"/>
      <c r="GLG997" s="99"/>
      <c r="GLH997" s="99"/>
      <c r="GLI997" s="99"/>
      <c r="GLJ997" s="99"/>
      <c r="GLK997" s="99"/>
      <c r="GLL997" s="99"/>
      <c r="GLM997" s="99"/>
      <c r="GLN997" s="99"/>
      <c r="GLO997" s="99"/>
      <c r="GLP997" s="99"/>
      <c r="GLQ997" s="99"/>
      <c r="GLR997" s="99"/>
      <c r="GLS997" s="99"/>
      <c r="GLT997" s="99"/>
      <c r="GLU997" s="99"/>
      <c r="GLV997" s="99"/>
      <c r="GLW997" s="99"/>
      <c r="GLX997" s="99"/>
      <c r="GLY997" s="99"/>
      <c r="GLZ997" s="99"/>
      <c r="GMA997" s="99"/>
      <c r="GMB997" s="99"/>
      <c r="GMC997" s="99"/>
      <c r="GMD997" s="99"/>
      <c r="GME997" s="99"/>
      <c r="GMF997" s="99"/>
      <c r="GMG997" s="99"/>
      <c r="GMH997" s="99"/>
      <c r="GMI997" s="99"/>
      <c r="GMJ997" s="99"/>
      <c r="GMK997" s="99"/>
      <c r="GML997" s="99"/>
      <c r="GMM997" s="99"/>
      <c r="GMN997" s="99"/>
      <c r="GMO997" s="99"/>
      <c r="GMP997" s="99"/>
      <c r="GMQ997" s="99"/>
      <c r="GMR997" s="99"/>
      <c r="GMS997" s="99"/>
      <c r="GMT997" s="99"/>
      <c r="GMU997" s="99"/>
      <c r="GMV997" s="99"/>
      <c r="GMW997" s="99"/>
      <c r="GMX997" s="99"/>
      <c r="GMY997" s="99"/>
      <c r="GMZ997" s="99"/>
      <c r="GNA997" s="99"/>
      <c r="GNB997" s="99"/>
      <c r="GNC997" s="99"/>
      <c r="GND997" s="99"/>
      <c r="GNE997" s="99"/>
      <c r="GNF997" s="99"/>
      <c r="GNG997" s="99"/>
      <c r="GNH997" s="99"/>
      <c r="GNI997" s="99"/>
      <c r="GNJ997" s="99"/>
      <c r="GNK997" s="99"/>
      <c r="GNL997" s="99"/>
      <c r="GNM997" s="99"/>
      <c r="GNN997" s="99"/>
      <c r="GNO997" s="99"/>
      <c r="GNP997" s="99"/>
      <c r="GNQ997" s="99"/>
      <c r="GNR997" s="99"/>
      <c r="GNS997" s="99"/>
      <c r="GNT997" s="99"/>
      <c r="GNU997" s="99"/>
      <c r="GNV997" s="99"/>
      <c r="GNW997" s="99"/>
      <c r="GNX997" s="99"/>
      <c r="GNY997" s="99"/>
      <c r="GNZ997" s="99"/>
      <c r="GOA997" s="99"/>
      <c r="GOB997" s="99"/>
      <c r="GOC997" s="99"/>
      <c r="GOD997" s="99"/>
      <c r="GOE997" s="99"/>
      <c r="GOF997" s="99"/>
      <c r="GOG997" s="99"/>
      <c r="GOH997" s="99"/>
      <c r="GOI997" s="99"/>
      <c r="GOJ997" s="99"/>
      <c r="GOK997" s="99"/>
      <c r="GOL997" s="99"/>
      <c r="GOM997" s="99"/>
      <c r="GON997" s="99"/>
      <c r="GOO997" s="99"/>
      <c r="GOP997" s="99"/>
      <c r="GOQ997" s="99"/>
      <c r="GOR997" s="99"/>
      <c r="GOS997" s="99"/>
      <c r="GOT997" s="99"/>
      <c r="GOU997" s="99"/>
      <c r="GOV997" s="99"/>
      <c r="GOW997" s="99"/>
      <c r="GOX997" s="99"/>
      <c r="GOY997" s="99"/>
      <c r="GOZ997" s="99"/>
      <c r="GPA997" s="99"/>
      <c r="GPB997" s="99"/>
      <c r="GPC997" s="99"/>
      <c r="GPD997" s="99"/>
      <c r="GPE997" s="99"/>
      <c r="GPF997" s="99"/>
      <c r="GPG997" s="99"/>
      <c r="GPH997" s="99"/>
      <c r="GPI997" s="99"/>
      <c r="GPJ997" s="99"/>
      <c r="GPK997" s="99"/>
      <c r="GPL997" s="99"/>
      <c r="GPM997" s="99"/>
      <c r="GPN997" s="99"/>
      <c r="GPO997" s="99"/>
      <c r="GPP997" s="99"/>
      <c r="GPQ997" s="99"/>
      <c r="GPR997" s="99"/>
      <c r="GPS997" s="99"/>
      <c r="GPT997" s="99"/>
      <c r="GPU997" s="99"/>
      <c r="GPV997" s="99"/>
      <c r="GPW997" s="99"/>
      <c r="GPX997" s="99"/>
      <c r="GPY997" s="99"/>
      <c r="GPZ997" s="99"/>
      <c r="GQA997" s="99"/>
      <c r="GQB997" s="99"/>
      <c r="GQC997" s="99"/>
      <c r="GQD997" s="99"/>
      <c r="GQE997" s="99"/>
      <c r="GQF997" s="99"/>
      <c r="GQG997" s="99"/>
      <c r="GQH997" s="99"/>
      <c r="GQI997" s="99"/>
      <c r="GQJ997" s="99"/>
      <c r="GQK997" s="99"/>
      <c r="GQL997" s="99"/>
      <c r="GQM997" s="99"/>
      <c r="GQN997" s="99"/>
      <c r="GQO997" s="99"/>
      <c r="GQP997" s="99"/>
      <c r="GQQ997" s="99"/>
      <c r="GQR997" s="99"/>
      <c r="GQS997" s="99"/>
      <c r="GQT997" s="99"/>
      <c r="GQU997" s="99"/>
      <c r="GQV997" s="99"/>
      <c r="GQW997" s="99"/>
      <c r="GQX997" s="99"/>
      <c r="GQY997" s="99"/>
      <c r="GQZ997" s="99"/>
      <c r="GRA997" s="99"/>
      <c r="GRB997" s="99"/>
      <c r="GRC997" s="99"/>
      <c r="GRD997" s="99"/>
      <c r="GRE997" s="99"/>
      <c r="GRF997" s="99"/>
      <c r="GRG997" s="99"/>
      <c r="GRH997" s="99"/>
      <c r="GRI997" s="99"/>
      <c r="GRJ997" s="99"/>
      <c r="GRK997" s="99"/>
      <c r="GRL997" s="99"/>
      <c r="GRM997" s="99"/>
      <c r="GRN997" s="99"/>
      <c r="GRO997" s="99"/>
      <c r="GRP997" s="99"/>
      <c r="GRQ997" s="99"/>
      <c r="GRR997" s="99"/>
      <c r="GRS997" s="99"/>
      <c r="GRT997" s="99"/>
      <c r="GRU997" s="99"/>
      <c r="GRV997" s="99"/>
      <c r="GRW997" s="99"/>
      <c r="GRX997" s="99"/>
      <c r="GRY997" s="99"/>
      <c r="GRZ997" s="99"/>
      <c r="GSA997" s="99"/>
      <c r="GSB997" s="99"/>
      <c r="GSC997" s="99"/>
      <c r="GSD997" s="99"/>
      <c r="GSE997" s="99"/>
      <c r="GSF997" s="99"/>
      <c r="GSG997" s="99"/>
      <c r="GSH997" s="99"/>
      <c r="GSI997" s="99"/>
      <c r="GSJ997" s="99"/>
      <c r="GSK997" s="99"/>
      <c r="GSL997" s="99"/>
      <c r="GSM997" s="99"/>
      <c r="GSN997" s="99"/>
      <c r="GSO997" s="99"/>
      <c r="GSP997" s="99"/>
      <c r="GSQ997" s="99"/>
      <c r="GSR997" s="99"/>
      <c r="GSS997" s="99"/>
      <c r="GST997" s="99"/>
      <c r="GSU997" s="99"/>
      <c r="GSV997" s="99"/>
      <c r="GSW997" s="99"/>
      <c r="GSX997" s="99"/>
      <c r="GSY997" s="99"/>
      <c r="GSZ997" s="99"/>
      <c r="GTA997" s="99"/>
      <c r="GTB997" s="99"/>
      <c r="GTC997" s="99"/>
      <c r="GTD997" s="99"/>
      <c r="GTE997" s="99"/>
      <c r="GTF997" s="99"/>
      <c r="GTG997" s="99"/>
      <c r="GTH997" s="99"/>
      <c r="GTI997" s="99"/>
      <c r="GTJ997" s="99"/>
      <c r="GTK997" s="99"/>
      <c r="GTL997" s="99"/>
      <c r="GTM997" s="99"/>
      <c r="GTN997" s="99"/>
      <c r="GTO997" s="99"/>
      <c r="GTP997" s="99"/>
      <c r="GTQ997" s="99"/>
      <c r="GTR997" s="99"/>
      <c r="GTS997" s="99"/>
      <c r="GTT997" s="99"/>
      <c r="GTU997" s="99"/>
      <c r="GTV997" s="99"/>
      <c r="GTW997" s="99"/>
      <c r="GTX997" s="99"/>
      <c r="GTY997" s="99"/>
      <c r="GTZ997" s="99"/>
      <c r="GUA997" s="99"/>
      <c r="GUB997" s="99"/>
      <c r="GUC997" s="99"/>
      <c r="GUD997" s="99"/>
      <c r="GUE997" s="99"/>
      <c r="GUF997" s="99"/>
      <c r="GUG997" s="99"/>
      <c r="GUH997" s="99"/>
      <c r="GUI997" s="99"/>
      <c r="GUJ997" s="99"/>
      <c r="GUK997" s="99"/>
      <c r="GUL997" s="99"/>
      <c r="GUM997" s="99"/>
      <c r="GUN997" s="99"/>
      <c r="GUO997" s="99"/>
      <c r="GUP997" s="99"/>
      <c r="GUQ997" s="99"/>
      <c r="GUR997" s="99"/>
      <c r="GUS997" s="99"/>
      <c r="GUT997" s="99"/>
      <c r="GUU997" s="99"/>
      <c r="GUV997" s="99"/>
      <c r="GUW997" s="99"/>
      <c r="GUX997" s="99"/>
      <c r="GUY997" s="99"/>
      <c r="GUZ997" s="99"/>
      <c r="GVA997" s="99"/>
      <c r="GVB997" s="99"/>
      <c r="GVC997" s="99"/>
      <c r="GVD997" s="99"/>
      <c r="GVE997" s="99"/>
      <c r="GVF997" s="99"/>
      <c r="GVG997" s="99"/>
      <c r="GVH997" s="99"/>
      <c r="GVI997" s="99"/>
      <c r="GVJ997" s="99"/>
      <c r="GVK997" s="99"/>
      <c r="GVL997" s="99"/>
      <c r="GVM997" s="99"/>
      <c r="GVN997" s="99"/>
      <c r="GVO997" s="99"/>
      <c r="GVP997" s="99"/>
      <c r="GVQ997" s="99"/>
      <c r="GVR997" s="99"/>
      <c r="GVS997" s="99"/>
      <c r="GVT997" s="99"/>
      <c r="GVU997" s="99"/>
      <c r="GVV997" s="99"/>
      <c r="GVW997" s="99"/>
      <c r="GVX997" s="99"/>
      <c r="GVY997" s="99"/>
      <c r="GVZ997" s="99"/>
      <c r="GWA997" s="99"/>
      <c r="GWB997" s="99"/>
      <c r="GWC997" s="99"/>
      <c r="GWD997" s="99"/>
      <c r="GWE997" s="99"/>
      <c r="GWF997" s="99"/>
      <c r="GWG997" s="99"/>
      <c r="GWH997" s="99"/>
      <c r="GWI997" s="99"/>
      <c r="GWJ997" s="99"/>
      <c r="GWK997" s="99"/>
      <c r="GWL997" s="99"/>
      <c r="GWM997" s="99"/>
      <c r="GWN997" s="99"/>
      <c r="GWO997" s="99"/>
      <c r="GWP997" s="99"/>
      <c r="GWQ997" s="99"/>
      <c r="GWR997" s="99"/>
      <c r="GWS997" s="99"/>
      <c r="GWT997" s="99"/>
      <c r="GWU997" s="99"/>
      <c r="GWV997" s="99"/>
      <c r="GWW997" s="99"/>
      <c r="GWX997" s="99"/>
      <c r="GWY997" s="99"/>
      <c r="GWZ997" s="99"/>
      <c r="GXA997" s="99"/>
      <c r="GXB997" s="99"/>
      <c r="GXC997" s="99"/>
      <c r="GXD997" s="99"/>
      <c r="GXE997" s="99"/>
      <c r="GXF997" s="99"/>
      <c r="GXG997" s="99"/>
      <c r="GXH997" s="99"/>
      <c r="GXI997" s="99"/>
      <c r="GXJ997" s="99"/>
      <c r="GXK997" s="99"/>
      <c r="GXL997" s="99"/>
      <c r="GXM997" s="99"/>
      <c r="GXN997" s="99"/>
      <c r="GXO997" s="99"/>
      <c r="GXP997" s="99"/>
      <c r="GXQ997" s="99"/>
      <c r="GXR997" s="99"/>
      <c r="GXS997" s="99"/>
      <c r="GXT997" s="99"/>
      <c r="GXU997" s="99"/>
      <c r="GXV997" s="99"/>
      <c r="GXW997" s="99"/>
      <c r="GXX997" s="99"/>
      <c r="GXY997" s="99"/>
      <c r="GXZ997" s="99"/>
      <c r="GYA997" s="99"/>
      <c r="GYB997" s="99"/>
      <c r="GYC997" s="99"/>
      <c r="GYD997" s="99"/>
      <c r="GYE997" s="99"/>
      <c r="GYF997" s="99"/>
      <c r="GYG997" s="99"/>
      <c r="GYH997" s="99"/>
      <c r="GYI997" s="99"/>
      <c r="GYJ997" s="99"/>
      <c r="GYK997" s="99"/>
      <c r="GYL997" s="99"/>
      <c r="GYM997" s="99"/>
      <c r="GYN997" s="99"/>
      <c r="GYO997" s="99"/>
      <c r="GYP997" s="99"/>
      <c r="GYQ997" s="99"/>
      <c r="GYR997" s="99"/>
      <c r="GYS997" s="99"/>
      <c r="GYT997" s="99"/>
      <c r="GYU997" s="99"/>
      <c r="GYV997" s="99"/>
      <c r="GYW997" s="99"/>
      <c r="GYX997" s="99"/>
      <c r="GYY997" s="99"/>
      <c r="GYZ997" s="99"/>
      <c r="GZA997" s="99"/>
      <c r="GZB997" s="99"/>
      <c r="GZC997" s="99"/>
      <c r="GZD997" s="99"/>
      <c r="GZE997" s="99"/>
      <c r="GZF997" s="99"/>
      <c r="GZG997" s="99"/>
      <c r="GZH997" s="99"/>
      <c r="GZI997" s="99"/>
      <c r="GZJ997" s="99"/>
      <c r="GZK997" s="99"/>
      <c r="GZL997" s="99"/>
      <c r="GZM997" s="99"/>
      <c r="GZN997" s="99"/>
      <c r="GZO997" s="99"/>
      <c r="GZP997" s="99"/>
      <c r="GZQ997" s="99"/>
      <c r="GZR997" s="99"/>
      <c r="GZS997" s="99"/>
      <c r="GZT997" s="99"/>
      <c r="GZU997" s="99"/>
      <c r="GZV997" s="99"/>
      <c r="GZW997" s="99"/>
      <c r="GZX997" s="99"/>
      <c r="GZY997" s="99"/>
      <c r="GZZ997" s="99"/>
      <c r="HAA997" s="99"/>
      <c r="HAB997" s="99"/>
      <c r="HAC997" s="99"/>
      <c r="HAD997" s="99"/>
      <c r="HAE997" s="99"/>
      <c r="HAF997" s="99"/>
      <c r="HAG997" s="99"/>
      <c r="HAH997" s="99"/>
      <c r="HAI997" s="99"/>
      <c r="HAJ997" s="99"/>
      <c r="HAK997" s="99"/>
      <c r="HAL997" s="99"/>
      <c r="HAM997" s="99"/>
      <c r="HAN997" s="99"/>
      <c r="HAO997" s="99"/>
      <c r="HAP997" s="99"/>
      <c r="HAQ997" s="99"/>
      <c r="HAR997" s="99"/>
      <c r="HAS997" s="99"/>
      <c r="HAT997" s="99"/>
      <c r="HAU997" s="99"/>
      <c r="HAV997" s="99"/>
      <c r="HAW997" s="99"/>
      <c r="HAX997" s="99"/>
      <c r="HAY997" s="99"/>
      <c r="HAZ997" s="99"/>
      <c r="HBA997" s="99"/>
      <c r="HBB997" s="99"/>
      <c r="HBC997" s="99"/>
      <c r="HBD997" s="99"/>
      <c r="HBE997" s="99"/>
      <c r="HBF997" s="99"/>
      <c r="HBG997" s="99"/>
      <c r="HBH997" s="99"/>
      <c r="HBI997" s="99"/>
      <c r="HBJ997" s="99"/>
      <c r="HBK997" s="99"/>
      <c r="HBL997" s="99"/>
      <c r="HBM997" s="99"/>
      <c r="HBN997" s="99"/>
      <c r="HBO997" s="99"/>
      <c r="HBP997" s="99"/>
      <c r="HBQ997" s="99"/>
      <c r="HBR997" s="99"/>
      <c r="HBS997" s="99"/>
      <c r="HBT997" s="99"/>
      <c r="HBU997" s="99"/>
      <c r="HBV997" s="99"/>
      <c r="HBW997" s="99"/>
      <c r="HBX997" s="99"/>
      <c r="HBY997" s="99"/>
      <c r="HBZ997" s="99"/>
      <c r="HCA997" s="99"/>
      <c r="HCB997" s="99"/>
      <c r="HCC997" s="99"/>
      <c r="HCD997" s="99"/>
      <c r="HCE997" s="99"/>
      <c r="HCF997" s="99"/>
      <c r="HCG997" s="99"/>
      <c r="HCH997" s="99"/>
      <c r="HCI997" s="99"/>
      <c r="HCJ997" s="99"/>
      <c r="HCK997" s="99"/>
      <c r="HCL997" s="99"/>
      <c r="HCM997" s="99"/>
      <c r="HCN997" s="99"/>
      <c r="HCO997" s="99"/>
      <c r="HCP997" s="99"/>
      <c r="HCQ997" s="99"/>
      <c r="HCR997" s="99"/>
      <c r="HCS997" s="99"/>
      <c r="HCT997" s="99"/>
      <c r="HCU997" s="99"/>
      <c r="HCV997" s="99"/>
      <c r="HCW997" s="99"/>
      <c r="HCX997" s="99"/>
      <c r="HCY997" s="99"/>
      <c r="HCZ997" s="99"/>
      <c r="HDA997" s="99"/>
      <c r="HDB997" s="99"/>
      <c r="HDC997" s="99"/>
      <c r="HDD997" s="99"/>
      <c r="HDE997" s="99"/>
      <c r="HDF997" s="99"/>
      <c r="HDG997" s="99"/>
      <c r="HDH997" s="99"/>
      <c r="HDI997" s="99"/>
      <c r="HDJ997" s="99"/>
      <c r="HDK997" s="99"/>
      <c r="HDL997" s="99"/>
      <c r="HDM997" s="99"/>
      <c r="HDN997" s="99"/>
      <c r="HDO997" s="99"/>
      <c r="HDP997" s="99"/>
      <c r="HDQ997" s="99"/>
      <c r="HDR997" s="99"/>
      <c r="HDS997" s="99"/>
      <c r="HDT997" s="99"/>
      <c r="HDU997" s="99"/>
      <c r="HDV997" s="99"/>
      <c r="HDW997" s="99"/>
      <c r="HDX997" s="99"/>
      <c r="HDY997" s="99"/>
      <c r="HDZ997" s="99"/>
      <c r="HEA997" s="99"/>
      <c r="HEB997" s="99"/>
      <c r="HEC997" s="99"/>
      <c r="HED997" s="99"/>
      <c r="HEE997" s="99"/>
      <c r="HEF997" s="99"/>
      <c r="HEG997" s="99"/>
      <c r="HEH997" s="99"/>
      <c r="HEI997" s="99"/>
      <c r="HEJ997" s="99"/>
      <c r="HEK997" s="99"/>
      <c r="HEL997" s="99"/>
      <c r="HEM997" s="99"/>
      <c r="HEN997" s="99"/>
      <c r="HEO997" s="99"/>
      <c r="HEP997" s="99"/>
      <c r="HEQ997" s="99"/>
      <c r="HER997" s="99"/>
      <c r="HES997" s="99"/>
      <c r="HET997" s="99"/>
      <c r="HEU997" s="99"/>
      <c r="HEV997" s="99"/>
      <c r="HEW997" s="99"/>
      <c r="HEX997" s="99"/>
      <c r="HEY997" s="99"/>
      <c r="HEZ997" s="99"/>
      <c r="HFA997" s="99"/>
      <c r="HFB997" s="99"/>
      <c r="HFC997" s="99"/>
      <c r="HFD997" s="99"/>
      <c r="HFE997" s="99"/>
      <c r="HFF997" s="99"/>
      <c r="HFG997" s="99"/>
      <c r="HFH997" s="99"/>
      <c r="HFI997" s="99"/>
      <c r="HFJ997" s="99"/>
      <c r="HFK997" s="99"/>
      <c r="HFL997" s="99"/>
      <c r="HFM997" s="99"/>
      <c r="HFN997" s="99"/>
      <c r="HFO997" s="99"/>
      <c r="HFP997" s="99"/>
      <c r="HFQ997" s="99"/>
      <c r="HFR997" s="99"/>
      <c r="HFS997" s="99"/>
      <c r="HFT997" s="99"/>
      <c r="HFU997" s="99"/>
      <c r="HFV997" s="99"/>
      <c r="HFW997" s="99"/>
      <c r="HFX997" s="99"/>
      <c r="HFY997" s="99"/>
      <c r="HFZ997" s="99"/>
      <c r="HGA997" s="99"/>
      <c r="HGB997" s="99"/>
      <c r="HGC997" s="99"/>
      <c r="HGD997" s="99"/>
      <c r="HGE997" s="99"/>
      <c r="HGF997" s="99"/>
      <c r="HGG997" s="99"/>
      <c r="HGH997" s="99"/>
      <c r="HGI997" s="99"/>
      <c r="HGJ997" s="99"/>
      <c r="HGK997" s="99"/>
      <c r="HGL997" s="99"/>
      <c r="HGM997" s="99"/>
      <c r="HGN997" s="99"/>
      <c r="HGO997" s="99"/>
      <c r="HGP997" s="99"/>
      <c r="HGQ997" s="99"/>
      <c r="HGR997" s="99"/>
      <c r="HGS997" s="99"/>
      <c r="HGT997" s="99"/>
      <c r="HGU997" s="99"/>
      <c r="HGV997" s="99"/>
      <c r="HGW997" s="99"/>
      <c r="HGX997" s="99"/>
      <c r="HGY997" s="99"/>
      <c r="HGZ997" s="99"/>
      <c r="HHA997" s="99"/>
      <c r="HHB997" s="99"/>
      <c r="HHC997" s="99"/>
      <c r="HHD997" s="99"/>
      <c r="HHE997" s="99"/>
      <c r="HHF997" s="99"/>
      <c r="HHG997" s="99"/>
      <c r="HHH997" s="99"/>
      <c r="HHI997" s="99"/>
      <c r="HHJ997" s="99"/>
      <c r="HHK997" s="99"/>
      <c r="HHL997" s="99"/>
      <c r="HHM997" s="99"/>
      <c r="HHN997" s="99"/>
      <c r="HHO997" s="99"/>
      <c r="HHP997" s="99"/>
      <c r="HHQ997" s="99"/>
      <c r="HHR997" s="99"/>
      <c r="HHS997" s="99"/>
      <c r="HHT997" s="99"/>
      <c r="HHU997" s="99"/>
      <c r="HHV997" s="99"/>
      <c r="HHW997" s="99"/>
      <c r="HHX997" s="99"/>
      <c r="HHY997" s="99"/>
      <c r="HHZ997" s="99"/>
      <c r="HIA997" s="99"/>
      <c r="HIB997" s="99"/>
      <c r="HIC997" s="99"/>
      <c r="HID997" s="99"/>
      <c r="HIE997" s="99"/>
      <c r="HIF997" s="99"/>
      <c r="HIG997" s="99"/>
      <c r="HIH997" s="99"/>
      <c r="HII997" s="99"/>
      <c r="HIJ997" s="99"/>
      <c r="HIK997" s="99"/>
      <c r="HIL997" s="99"/>
      <c r="HIM997" s="99"/>
      <c r="HIN997" s="99"/>
      <c r="HIO997" s="99"/>
      <c r="HIP997" s="99"/>
      <c r="HIQ997" s="99"/>
      <c r="HIR997" s="99"/>
      <c r="HIS997" s="99"/>
      <c r="HIT997" s="99"/>
      <c r="HIU997" s="99"/>
      <c r="HIV997" s="99"/>
      <c r="HIW997" s="99"/>
      <c r="HIX997" s="99"/>
      <c r="HIY997" s="99"/>
      <c r="HIZ997" s="99"/>
      <c r="HJA997" s="99"/>
      <c r="HJB997" s="99"/>
      <c r="HJC997" s="99"/>
      <c r="HJD997" s="99"/>
      <c r="HJE997" s="99"/>
      <c r="HJF997" s="99"/>
      <c r="HJG997" s="99"/>
      <c r="HJH997" s="99"/>
      <c r="HJI997" s="99"/>
      <c r="HJJ997" s="99"/>
      <c r="HJK997" s="99"/>
      <c r="HJL997" s="99"/>
      <c r="HJM997" s="99"/>
      <c r="HJN997" s="99"/>
      <c r="HJO997" s="99"/>
      <c r="HJP997" s="99"/>
      <c r="HJQ997" s="99"/>
      <c r="HJR997" s="99"/>
      <c r="HJS997" s="99"/>
      <c r="HJT997" s="99"/>
      <c r="HJU997" s="99"/>
      <c r="HJV997" s="99"/>
      <c r="HJW997" s="99"/>
      <c r="HJX997" s="99"/>
      <c r="HJY997" s="99"/>
      <c r="HJZ997" s="99"/>
      <c r="HKA997" s="99"/>
      <c r="HKB997" s="99"/>
      <c r="HKC997" s="99"/>
      <c r="HKD997" s="99"/>
      <c r="HKE997" s="99"/>
      <c r="HKF997" s="99"/>
      <c r="HKG997" s="99"/>
      <c r="HKH997" s="99"/>
      <c r="HKI997" s="99"/>
      <c r="HKJ997" s="99"/>
      <c r="HKK997" s="99"/>
      <c r="HKL997" s="99"/>
      <c r="HKM997" s="99"/>
      <c r="HKN997" s="99"/>
      <c r="HKO997" s="99"/>
      <c r="HKP997" s="99"/>
      <c r="HKQ997" s="99"/>
      <c r="HKR997" s="99"/>
      <c r="HKS997" s="99"/>
      <c r="HKT997" s="99"/>
      <c r="HKU997" s="99"/>
      <c r="HKV997" s="99"/>
      <c r="HKW997" s="99"/>
      <c r="HKX997" s="99"/>
      <c r="HKY997" s="99"/>
      <c r="HKZ997" s="99"/>
      <c r="HLA997" s="99"/>
      <c r="HLB997" s="99"/>
      <c r="HLC997" s="99"/>
      <c r="HLD997" s="99"/>
      <c r="HLE997" s="99"/>
      <c r="HLF997" s="99"/>
      <c r="HLG997" s="99"/>
      <c r="HLH997" s="99"/>
      <c r="HLI997" s="99"/>
      <c r="HLJ997" s="99"/>
      <c r="HLK997" s="99"/>
      <c r="HLL997" s="99"/>
      <c r="HLM997" s="99"/>
      <c r="HLN997" s="99"/>
      <c r="HLO997" s="99"/>
      <c r="HLP997" s="99"/>
      <c r="HLQ997" s="99"/>
      <c r="HLR997" s="99"/>
      <c r="HLS997" s="99"/>
      <c r="HLT997" s="99"/>
      <c r="HLU997" s="99"/>
      <c r="HLV997" s="99"/>
      <c r="HLW997" s="99"/>
      <c r="HLX997" s="99"/>
      <c r="HLY997" s="99"/>
      <c r="HLZ997" s="99"/>
      <c r="HMA997" s="99"/>
      <c r="HMB997" s="99"/>
      <c r="HMC997" s="99"/>
      <c r="HMD997" s="99"/>
      <c r="HME997" s="99"/>
      <c r="HMF997" s="99"/>
      <c r="HMG997" s="99"/>
      <c r="HMH997" s="99"/>
      <c r="HMI997" s="99"/>
      <c r="HMJ997" s="99"/>
      <c r="HMK997" s="99"/>
      <c r="HML997" s="99"/>
      <c r="HMM997" s="99"/>
      <c r="HMN997" s="99"/>
      <c r="HMO997" s="99"/>
      <c r="HMP997" s="99"/>
      <c r="HMQ997" s="99"/>
      <c r="HMR997" s="99"/>
      <c r="HMS997" s="99"/>
      <c r="HMT997" s="99"/>
      <c r="HMU997" s="99"/>
      <c r="HMV997" s="99"/>
      <c r="HMW997" s="99"/>
      <c r="HMX997" s="99"/>
      <c r="HMY997" s="99"/>
      <c r="HMZ997" s="99"/>
      <c r="HNA997" s="99"/>
      <c r="HNB997" s="99"/>
      <c r="HNC997" s="99"/>
      <c r="HND997" s="99"/>
      <c r="HNE997" s="99"/>
      <c r="HNF997" s="99"/>
      <c r="HNG997" s="99"/>
      <c r="HNH997" s="99"/>
      <c r="HNI997" s="99"/>
      <c r="HNJ997" s="99"/>
      <c r="HNK997" s="99"/>
      <c r="HNL997" s="99"/>
      <c r="HNM997" s="99"/>
      <c r="HNN997" s="99"/>
      <c r="HNO997" s="99"/>
      <c r="HNP997" s="99"/>
      <c r="HNQ997" s="99"/>
      <c r="HNR997" s="99"/>
      <c r="HNS997" s="99"/>
      <c r="HNT997" s="99"/>
      <c r="HNU997" s="99"/>
      <c r="HNV997" s="99"/>
      <c r="HNW997" s="99"/>
      <c r="HNX997" s="99"/>
      <c r="HNY997" s="99"/>
      <c r="HNZ997" s="99"/>
      <c r="HOA997" s="99"/>
      <c r="HOB997" s="99"/>
      <c r="HOC997" s="99"/>
      <c r="HOD997" s="99"/>
      <c r="HOE997" s="99"/>
      <c r="HOF997" s="99"/>
      <c r="HOG997" s="99"/>
      <c r="HOH997" s="99"/>
      <c r="HOI997" s="99"/>
      <c r="HOJ997" s="99"/>
      <c r="HOK997" s="99"/>
      <c r="HOL997" s="99"/>
      <c r="HOM997" s="99"/>
      <c r="HON997" s="99"/>
      <c r="HOO997" s="99"/>
      <c r="HOP997" s="99"/>
      <c r="HOQ997" s="99"/>
      <c r="HOR997" s="99"/>
      <c r="HOS997" s="99"/>
      <c r="HOT997" s="99"/>
      <c r="HOU997" s="99"/>
      <c r="HOV997" s="99"/>
      <c r="HOW997" s="99"/>
      <c r="HOX997" s="99"/>
      <c r="HOY997" s="99"/>
      <c r="HOZ997" s="99"/>
      <c r="HPA997" s="99"/>
      <c r="HPB997" s="99"/>
      <c r="HPC997" s="99"/>
      <c r="HPD997" s="99"/>
      <c r="HPE997" s="99"/>
      <c r="HPF997" s="99"/>
      <c r="HPG997" s="99"/>
      <c r="HPH997" s="99"/>
      <c r="HPI997" s="99"/>
      <c r="HPJ997" s="99"/>
      <c r="HPK997" s="99"/>
      <c r="HPL997" s="99"/>
      <c r="HPM997" s="99"/>
      <c r="HPN997" s="99"/>
      <c r="HPO997" s="99"/>
      <c r="HPP997" s="99"/>
      <c r="HPQ997" s="99"/>
      <c r="HPR997" s="99"/>
      <c r="HPS997" s="99"/>
      <c r="HPT997" s="99"/>
      <c r="HPU997" s="99"/>
      <c r="HPV997" s="99"/>
      <c r="HPW997" s="99"/>
      <c r="HPX997" s="99"/>
      <c r="HPY997" s="99"/>
      <c r="HPZ997" s="99"/>
      <c r="HQA997" s="99"/>
      <c r="HQB997" s="99"/>
      <c r="HQC997" s="99"/>
      <c r="HQD997" s="99"/>
      <c r="HQE997" s="99"/>
      <c r="HQF997" s="99"/>
      <c r="HQG997" s="99"/>
      <c r="HQH997" s="99"/>
      <c r="HQI997" s="99"/>
      <c r="HQJ997" s="99"/>
      <c r="HQK997" s="99"/>
      <c r="HQL997" s="99"/>
      <c r="HQM997" s="99"/>
      <c r="HQN997" s="99"/>
      <c r="HQO997" s="99"/>
      <c r="HQP997" s="99"/>
      <c r="HQQ997" s="99"/>
      <c r="HQR997" s="99"/>
      <c r="HQS997" s="99"/>
      <c r="HQT997" s="99"/>
      <c r="HQU997" s="99"/>
      <c r="HQV997" s="99"/>
      <c r="HQW997" s="99"/>
      <c r="HQX997" s="99"/>
      <c r="HQY997" s="99"/>
      <c r="HQZ997" s="99"/>
      <c r="HRA997" s="99"/>
      <c r="HRB997" s="99"/>
      <c r="HRC997" s="99"/>
      <c r="HRD997" s="99"/>
      <c r="HRE997" s="99"/>
      <c r="HRF997" s="99"/>
      <c r="HRG997" s="99"/>
      <c r="HRH997" s="99"/>
      <c r="HRI997" s="99"/>
      <c r="HRJ997" s="99"/>
      <c r="HRK997" s="99"/>
      <c r="HRL997" s="99"/>
      <c r="HRM997" s="99"/>
      <c r="HRN997" s="99"/>
      <c r="HRO997" s="99"/>
      <c r="HRP997" s="99"/>
      <c r="HRQ997" s="99"/>
      <c r="HRR997" s="99"/>
      <c r="HRS997" s="99"/>
      <c r="HRT997" s="99"/>
      <c r="HRU997" s="99"/>
      <c r="HRV997" s="99"/>
      <c r="HRW997" s="99"/>
      <c r="HRX997" s="99"/>
      <c r="HRY997" s="99"/>
      <c r="HRZ997" s="99"/>
      <c r="HSA997" s="99"/>
      <c r="HSB997" s="99"/>
      <c r="HSC997" s="99"/>
      <c r="HSD997" s="99"/>
      <c r="HSE997" s="99"/>
      <c r="HSF997" s="99"/>
      <c r="HSG997" s="99"/>
      <c r="HSH997" s="99"/>
      <c r="HSI997" s="99"/>
      <c r="HSJ997" s="99"/>
      <c r="HSK997" s="99"/>
      <c r="HSL997" s="99"/>
      <c r="HSM997" s="99"/>
      <c r="HSN997" s="99"/>
      <c r="HSO997" s="99"/>
      <c r="HSP997" s="99"/>
      <c r="HSQ997" s="99"/>
      <c r="HSR997" s="99"/>
      <c r="HSS997" s="99"/>
      <c r="HST997" s="99"/>
      <c r="HSU997" s="99"/>
      <c r="HSV997" s="99"/>
      <c r="HSW997" s="99"/>
      <c r="HSX997" s="99"/>
      <c r="HSY997" s="99"/>
      <c r="HSZ997" s="99"/>
      <c r="HTA997" s="99"/>
      <c r="HTB997" s="99"/>
      <c r="HTC997" s="99"/>
      <c r="HTD997" s="99"/>
      <c r="HTE997" s="99"/>
      <c r="HTF997" s="99"/>
      <c r="HTG997" s="99"/>
      <c r="HTH997" s="99"/>
      <c r="HTI997" s="99"/>
      <c r="HTJ997" s="99"/>
      <c r="HTK997" s="99"/>
      <c r="HTL997" s="99"/>
      <c r="HTM997" s="99"/>
      <c r="HTN997" s="99"/>
      <c r="HTO997" s="99"/>
      <c r="HTP997" s="99"/>
      <c r="HTQ997" s="99"/>
      <c r="HTR997" s="99"/>
      <c r="HTS997" s="99"/>
      <c r="HTT997" s="99"/>
      <c r="HTU997" s="99"/>
      <c r="HTV997" s="99"/>
      <c r="HTW997" s="99"/>
      <c r="HTX997" s="99"/>
      <c r="HTY997" s="99"/>
      <c r="HTZ997" s="99"/>
      <c r="HUA997" s="99"/>
      <c r="HUB997" s="99"/>
      <c r="HUC997" s="99"/>
      <c r="HUD997" s="99"/>
      <c r="HUE997" s="99"/>
      <c r="HUF997" s="99"/>
      <c r="HUG997" s="99"/>
      <c r="HUH997" s="99"/>
      <c r="HUI997" s="99"/>
      <c r="HUJ997" s="99"/>
      <c r="HUK997" s="99"/>
      <c r="HUL997" s="99"/>
      <c r="HUM997" s="99"/>
      <c r="HUN997" s="99"/>
      <c r="HUO997" s="99"/>
      <c r="HUP997" s="99"/>
      <c r="HUQ997" s="99"/>
      <c r="HUR997" s="99"/>
      <c r="HUS997" s="99"/>
      <c r="HUT997" s="99"/>
      <c r="HUU997" s="99"/>
      <c r="HUV997" s="99"/>
      <c r="HUW997" s="99"/>
      <c r="HUX997" s="99"/>
      <c r="HUY997" s="99"/>
      <c r="HUZ997" s="99"/>
      <c r="HVA997" s="99"/>
      <c r="HVB997" s="99"/>
      <c r="HVC997" s="99"/>
      <c r="HVD997" s="99"/>
      <c r="HVE997" s="99"/>
      <c r="HVF997" s="99"/>
      <c r="HVG997" s="99"/>
      <c r="HVH997" s="99"/>
      <c r="HVI997" s="99"/>
      <c r="HVJ997" s="99"/>
      <c r="HVK997" s="99"/>
      <c r="HVL997" s="99"/>
      <c r="HVM997" s="99"/>
      <c r="HVN997" s="99"/>
      <c r="HVO997" s="99"/>
      <c r="HVP997" s="99"/>
      <c r="HVQ997" s="99"/>
      <c r="HVR997" s="99"/>
      <c r="HVS997" s="99"/>
      <c r="HVT997" s="99"/>
      <c r="HVU997" s="99"/>
      <c r="HVV997" s="99"/>
      <c r="HVW997" s="99"/>
      <c r="HVX997" s="99"/>
      <c r="HVY997" s="99"/>
      <c r="HVZ997" s="99"/>
      <c r="HWA997" s="99"/>
      <c r="HWB997" s="99"/>
      <c r="HWC997" s="99"/>
      <c r="HWD997" s="99"/>
      <c r="HWE997" s="99"/>
      <c r="HWF997" s="99"/>
      <c r="HWG997" s="99"/>
      <c r="HWH997" s="99"/>
      <c r="HWI997" s="99"/>
      <c r="HWJ997" s="99"/>
      <c r="HWK997" s="99"/>
      <c r="HWL997" s="99"/>
      <c r="HWM997" s="99"/>
      <c r="HWN997" s="99"/>
      <c r="HWO997" s="99"/>
      <c r="HWP997" s="99"/>
      <c r="HWQ997" s="99"/>
      <c r="HWR997" s="99"/>
      <c r="HWS997" s="99"/>
      <c r="HWT997" s="99"/>
      <c r="HWU997" s="99"/>
      <c r="HWV997" s="99"/>
      <c r="HWW997" s="99"/>
      <c r="HWX997" s="99"/>
      <c r="HWY997" s="99"/>
      <c r="HWZ997" s="99"/>
      <c r="HXA997" s="99"/>
      <c r="HXB997" s="99"/>
      <c r="HXC997" s="99"/>
      <c r="HXD997" s="99"/>
      <c r="HXE997" s="99"/>
      <c r="HXF997" s="99"/>
      <c r="HXG997" s="99"/>
      <c r="HXH997" s="99"/>
      <c r="HXI997" s="99"/>
      <c r="HXJ997" s="99"/>
      <c r="HXK997" s="99"/>
      <c r="HXL997" s="99"/>
      <c r="HXM997" s="99"/>
      <c r="HXN997" s="99"/>
      <c r="HXO997" s="99"/>
      <c r="HXP997" s="99"/>
      <c r="HXQ997" s="99"/>
      <c r="HXR997" s="99"/>
      <c r="HXS997" s="99"/>
      <c r="HXT997" s="99"/>
      <c r="HXU997" s="99"/>
      <c r="HXV997" s="99"/>
      <c r="HXW997" s="99"/>
      <c r="HXX997" s="99"/>
      <c r="HXY997" s="99"/>
      <c r="HXZ997" s="99"/>
      <c r="HYA997" s="99"/>
      <c r="HYB997" s="99"/>
      <c r="HYC997" s="99"/>
      <c r="HYD997" s="99"/>
      <c r="HYE997" s="99"/>
      <c r="HYF997" s="99"/>
      <c r="HYG997" s="99"/>
      <c r="HYH997" s="99"/>
      <c r="HYI997" s="99"/>
      <c r="HYJ997" s="99"/>
      <c r="HYK997" s="99"/>
      <c r="HYL997" s="99"/>
      <c r="HYM997" s="99"/>
      <c r="HYN997" s="99"/>
      <c r="HYO997" s="99"/>
      <c r="HYP997" s="99"/>
      <c r="HYQ997" s="99"/>
      <c r="HYR997" s="99"/>
      <c r="HYS997" s="99"/>
      <c r="HYT997" s="99"/>
      <c r="HYU997" s="99"/>
      <c r="HYV997" s="99"/>
      <c r="HYW997" s="99"/>
      <c r="HYX997" s="99"/>
      <c r="HYY997" s="99"/>
      <c r="HYZ997" s="99"/>
      <c r="HZA997" s="99"/>
      <c r="HZB997" s="99"/>
      <c r="HZC997" s="99"/>
      <c r="HZD997" s="99"/>
      <c r="HZE997" s="99"/>
      <c r="HZF997" s="99"/>
      <c r="HZG997" s="99"/>
      <c r="HZH997" s="99"/>
      <c r="HZI997" s="99"/>
      <c r="HZJ997" s="99"/>
      <c r="HZK997" s="99"/>
      <c r="HZL997" s="99"/>
      <c r="HZM997" s="99"/>
      <c r="HZN997" s="99"/>
      <c r="HZO997" s="99"/>
      <c r="HZP997" s="99"/>
      <c r="HZQ997" s="99"/>
      <c r="HZR997" s="99"/>
      <c r="HZS997" s="99"/>
      <c r="HZT997" s="99"/>
      <c r="HZU997" s="99"/>
      <c r="HZV997" s="99"/>
      <c r="HZW997" s="99"/>
      <c r="HZX997" s="99"/>
      <c r="HZY997" s="99"/>
      <c r="HZZ997" s="99"/>
      <c r="IAA997" s="99"/>
      <c r="IAB997" s="99"/>
      <c r="IAC997" s="99"/>
      <c r="IAD997" s="99"/>
      <c r="IAE997" s="99"/>
      <c r="IAF997" s="99"/>
      <c r="IAG997" s="99"/>
      <c r="IAH997" s="99"/>
      <c r="IAI997" s="99"/>
      <c r="IAJ997" s="99"/>
      <c r="IAK997" s="99"/>
      <c r="IAL997" s="99"/>
      <c r="IAM997" s="99"/>
      <c r="IAN997" s="99"/>
      <c r="IAO997" s="99"/>
      <c r="IAP997" s="99"/>
      <c r="IAQ997" s="99"/>
      <c r="IAR997" s="99"/>
      <c r="IAS997" s="99"/>
      <c r="IAT997" s="99"/>
      <c r="IAU997" s="99"/>
      <c r="IAV997" s="99"/>
      <c r="IAW997" s="99"/>
      <c r="IAX997" s="99"/>
      <c r="IAY997" s="99"/>
      <c r="IAZ997" s="99"/>
      <c r="IBA997" s="99"/>
      <c r="IBB997" s="99"/>
      <c r="IBC997" s="99"/>
      <c r="IBD997" s="99"/>
      <c r="IBE997" s="99"/>
      <c r="IBF997" s="99"/>
      <c r="IBG997" s="99"/>
      <c r="IBH997" s="99"/>
      <c r="IBI997" s="99"/>
      <c r="IBJ997" s="99"/>
      <c r="IBK997" s="99"/>
      <c r="IBL997" s="99"/>
      <c r="IBM997" s="99"/>
      <c r="IBN997" s="99"/>
      <c r="IBO997" s="99"/>
      <c r="IBP997" s="99"/>
      <c r="IBQ997" s="99"/>
      <c r="IBR997" s="99"/>
      <c r="IBS997" s="99"/>
      <c r="IBT997" s="99"/>
      <c r="IBU997" s="99"/>
      <c r="IBV997" s="99"/>
      <c r="IBW997" s="99"/>
      <c r="IBX997" s="99"/>
      <c r="IBY997" s="99"/>
      <c r="IBZ997" s="99"/>
      <c r="ICA997" s="99"/>
      <c r="ICB997" s="99"/>
      <c r="ICC997" s="99"/>
      <c r="ICD997" s="99"/>
      <c r="ICE997" s="99"/>
      <c r="ICF997" s="99"/>
      <c r="ICG997" s="99"/>
      <c r="ICH997" s="99"/>
      <c r="ICI997" s="99"/>
      <c r="ICJ997" s="99"/>
      <c r="ICK997" s="99"/>
      <c r="ICL997" s="99"/>
      <c r="ICM997" s="99"/>
      <c r="ICN997" s="99"/>
      <c r="ICO997" s="99"/>
      <c r="ICP997" s="99"/>
      <c r="ICQ997" s="99"/>
      <c r="ICR997" s="99"/>
      <c r="ICS997" s="99"/>
      <c r="ICT997" s="99"/>
      <c r="ICU997" s="99"/>
      <c r="ICV997" s="99"/>
      <c r="ICW997" s="99"/>
      <c r="ICX997" s="99"/>
      <c r="ICY997" s="99"/>
      <c r="ICZ997" s="99"/>
      <c r="IDA997" s="99"/>
      <c r="IDB997" s="99"/>
      <c r="IDC997" s="99"/>
      <c r="IDD997" s="99"/>
      <c r="IDE997" s="99"/>
      <c r="IDF997" s="99"/>
      <c r="IDG997" s="99"/>
      <c r="IDH997" s="99"/>
      <c r="IDI997" s="99"/>
      <c r="IDJ997" s="99"/>
      <c r="IDK997" s="99"/>
      <c r="IDL997" s="99"/>
      <c r="IDM997" s="99"/>
      <c r="IDN997" s="99"/>
      <c r="IDO997" s="99"/>
      <c r="IDP997" s="99"/>
      <c r="IDQ997" s="99"/>
      <c r="IDR997" s="99"/>
      <c r="IDS997" s="99"/>
      <c r="IDT997" s="99"/>
      <c r="IDU997" s="99"/>
      <c r="IDV997" s="99"/>
      <c r="IDW997" s="99"/>
      <c r="IDX997" s="99"/>
      <c r="IDY997" s="99"/>
      <c r="IDZ997" s="99"/>
      <c r="IEA997" s="99"/>
      <c r="IEB997" s="99"/>
      <c r="IEC997" s="99"/>
      <c r="IED997" s="99"/>
      <c r="IEE997" s="99"/>
      <c r="IEF997" s="99"/>
      <c r="IEG997" s="99"/>
      <c r="IEH997" s="99"/>
      <c r="IEI997" s="99"/>
      <c r="IEJ997" s="99"/>
      <c r="IEK997" s="99"/>
      <c r="IEL997" s="99"/>
      <c r="IEM997" s="99"/>
      <c r="IEN997" s="99"/>
      <c r="IEO997" s="99"/>
      <c r="IEP997" s="99"/>
      <c r="IEQ997" s="99"/>
      <c r="IER997" s="99"/>
      <c r="IES997" s="99"/>
      <c r="IET997" s="99"/>
      <c r="IEU997" s="99"/>
      <c r="IEV997" s="99"/>
      <c r="IEW997" s="99"/>
      <c r="IEX997" s="99"/>
      <c r="IEY997" s="99"/>
      <c r="IEZ997" s="99"/>
      <c r="IFA997" s="99"/>
      <c r="IFB997" s="99"/>
      <c r="IFC997" s="99"/>
      <c r="IFD997" s="99"/>
      <c r="IFE997" s="99"/>
      <c r="IFF997" s="99"/>
      <c r="IFG997" s="99"/>
      <c r="IFH997" s="99"/>
      <c r="IFI997" s="99"/>
      <c r="IFJ997" s="99"/>
      <c r="IFK997" s="99"/>
      <c r="IFL997" s="99"/>
      <c r="IFM997" s="99"/>
      <c r="IFN997" s="99"/>
      <c r="IFO997" s="99"/>
      <c r="IFP997" s="99"/>
      <c r="IFQ997" s="99"/>
      <c r="IFR997" s="99"/>
      <c r="IFS997" s="99"/>
      <c r="IFT997" s="99"/>
      <c r="IFU997" s="99"/>
      <c r="IFV997" s="99"/>
      <c r="IFW997" s="99"/>
      <c r="IFX997" s="99"/>
      <c r="IFY997" s="99"/>
      <c r="IFZ997" s="99"/>
      <c r="IGA997" s="99"/>
      <c r="IGB997" s="99"/>
      <c r="IGC997" s="99"/>
      <c r="IGD997" s="99"/>
      <c r="IGE997" s="99"/>
      <c r="IGF997" s="99"/>
      <c r="IGG997" s="99"/>
      <c r="IGH997" s="99"/>
      <c r="IGI997" s="99"/>
      <c r="IGJ997" s="99"/>
      <c r="IGK997" s="99"/>
      <c r="IGL997" s="99"/>
      <c r="IGM997" s="99"/>
      <c r="IGN997" s="99"/>
      <c r="IGO997" s="99"/>
      <c r="IGP997" s="99"/>
      <c r="IGQ997" s="99"/>
      <c r="IGR997" s="99"/>
      <c r="IGS997" s="99"/>
      <c r="IGT997" s="99"/>
      <c r="IGU997" s="99"/>
      <c r="IGV997" s="99"/>
      <c r="IGW997" s="99"/>
      <c r="IGX997" s="99"/>
      <c r="IGY997" s="99"/>
      <c r="IGZ997" s="99"/>
      <c r="IHA997" s="99"/>
      <c r="IHB997" s="99"/>
      <c r="IHC997" s="99"/>
      <c r="IHD997" s="99"/>
      <c r="IHE997" s="99"/>
      <c r="IHF997" s="99"/>
      <c r="IHG997" s="99"/>
      <c r="IHH997" s="99"/>
      <c r="IHI997" s="99"/>
      <c r="IHJ997" s="99"/>
      <c r="IHK997" s="99"/>
      <c r="IHL997" s="99"/>
      <c r="IHM997" s="99"/>
      <c r="IHN997" s="99"/>
      <c r="IHO997" s="99"/>
      <c r="IHP997" s="99"/>
      <c r="IHQ997" s="99"/>
      <c r="IHR997" s="99"/>
      <c r="IHS997" s="99"/>
      <c r="IHT997" s="99"/>
      <c r="IHU997" s="99"/>
      <c r="IHV997" s="99"/>
      <c r="IHW997" s="99"/>
      <c r="IHX997" s="99"/>
      <c r="IHY997" s="99"/>
      <c r="IHZ997" s="99"/>
      <c r="IIA997" s="99"/>
      <c r="IIB997" s="99"/>
      <c r="IIC997" s="99"/>
      <c r="IID997" s="99"/>
      <c r="IIE997" s="99"/>
      <c r="IIF997" s="99"/>
      <c r="IIG997" s="99"/>
      <c r="IIH997" s="99"/>
      <c r="III997" s="99"/>
      <c r="IIJ997" s="99"/>
      <c r="IIK997" s="99"/>
      <c r="IIL997" s="99"/>
      <c r="IIM997" s="99"/>
      <c r="IIN997" s="99"/>
      <c r="IIO997" s="99"/>
      <c r="IIP997" s="99"/>
      <c r="IIQ997" s="99"/>
      <c r="IIR997" s="99"/>
      <c r="IIS997" s="99"/>
      <c r="IIT997" s="99"/>
      <c r="IIU997" s="99"/>
      <c r="IIV997" s="99"/>
      <c r="IIW997" s="99"/>
      <c r="IIX997" s="99"/>
      <c r="IIY997" s="99"/>
      <c r="IIZ997" s="99"/>
      <c r="IJA997" s="99"/>
      <c r="IJB997" s="99"/>
      <c r="IJC997" s="99"/>
      <c r="IJD997" s="99"/>
      <c r="IJE997" s="99"/>
      <c r="IJF997" s="99"/>
      <c r="IJG997" s="99"/>
      <c r="IJH997" s="99"/>
      <c r="IJI997" s="99"/>
      <c r="IJJ997" s="99"/>
      <c r="IJK997" s="99"/>
      <c r="IJL997" s="99"/>
      <c r="IJM997" s="99"/>
      <c r="IJN997" s="99"/>
      <c r="IJO997" s="99"/>
      <c r="IJP997" s="99"/>
      <c r="IJQ997" s="99"/>
      <c r="IJR997" s="99"/>
      <c r="IJS997" s="99"/>
      <c r="IJT997" s="99"/>
      <c r="IJU997" s="99"/>
      <c r="IJV997" s="99"/>
      <c r="IJW997" s="99"/>
      <c r="IJX997" s="99"/>
      <c r="IJY997" s="99"/>
      <c r="IJZ997" s="99"/>
      <c r="IKA997" s="99"/>
      <c r="IKB997" s="99"/>
      <c r="IKC997" s="99"/>
      <c r="IKD997" s="99"/>
      <c r="IKE997" s="99"/>
      <c r="IKF997" s="99"/>
      <c r="IKG997" s="99"/>
      <c r="IKH997" s="99"/>
      <c r="IKI997" s="99"/>
      <c r="IKJ997" s="99"/>
      <c r="IKK997" s="99"/>
      <c r="IKL997" s="99"/>
      <c r="IKM997" s="99"/>
      <c r="IKN997" s="99"/>
      <c r="IKO997" s="99"/>
      <c r="IKP997" s="99"/>
      <c r="IKQ997" s="99"/>
      <c r="IKR997" s="99"/>
      <c r="IKS997" s="99"/>
      <c r="IKT997" s="99"/>
      <c r="IKU997" s="99"/>
      <c r="IKV997" s="99"/>
      <c r="IKW997" s="99"/>
      <c r="IKX997" s="99"/>
      <c r="IKY997" s="99"/>
      <c r="IKZ997" s="99"/>
      <c r="ILA997" s="99"/>
      <c r="ILB997" s="99"/>
      <c r="ILC997" s="99"/>
      <c r="ILD997" s="99"/>
      <c r="ILE997" s="99"/>
      <c r="ILF997" s="99"/>
      <c r="ILG997" s="99"/>
      <c r="ILH997" s="99"/>
      <c r="ILI997" s="99"/>
      <c r="ILJ997" s="99"/>
      <c r="ILK997" s="99"/>
      <c r="ILL997" s="99"/>
      <c r="ILM997" s="99"/>
      <c r="ILN997" s="99"/>
      <c r="ILO997" s="99"/>
      <c r="ILP997" s="99"/>
      <c r="ILQ997" s="99"/>
      <c r="ILR997" s="99"/>
      <c r="ILS997" s="99"/>
      <c r="ILT997" s="99"/>
      <c r="ILU997" s="99"/>
      <c r="ILV997" s="99"/>
      <c r="ILW997" s="99"/>
      <c r="ILX997" s="99"/>
      <c r="ILY997" s="99"/>
      <c r="ILZ997" s="99"/>
      <c r="IMA997" s="99"/>
      <c r="IMB997" s="99"/>
      <c r="IMC997" s="99"/>
      <c r="IMD997" s="99"/>
      <c r="IME997" s="99"/>
      <c r="IMF997" s="99"/>
      <c r="IMG997" s="99"/>
      <c r="IMH997" s="99"/>
      <c r="IMI997" s="99"/>
      <c r="IMJ997" s="99"/>
      <c r="IMK997" s="99"/>
      <c r="IML997" s="99"/>
      <c r="IMM997" s="99"/>
      <c r="IMN997" s="99"/>
      <c r="IMO997" s="99"/>
      <c r="IMP997" s="99"/>
      <c r="IMQ997" s="99"/>
      <c r="IMR997" s="99"/>
      <c r="IMS997" s="99"/>
      <c r="IMT997" s="99"/>
      <c r="IMU997" s="99"/>
      <c r="IMV997" s="99"/>
      <c r="IMW997" s="99"/>
      <c r="IMX997" s="99"/>
      <c r="IMY997" s="99"/>
      <c r="IMZ997" s="99"/>
      <c r="INA997" s="99"/>
      <c r="INB997" s="99"/>
      <c r="INC997" s="99"/>
      <c r="IND997" s="99"/>
      <c r="INE997" s="99"/>
      <c r="INF997" s="99"/>
      <c r="ING997" s="99"/>
      <c r="INH997" s="99"/>
      <c r="INI997" s="99"/>
      <c r="INJ997" s="99"/>
      <c r="INK997" s="99"/>
      <c r="INL997" s="99"/>
      <c r="INM997" s="99"/>
      <c r="INN997" s="99"/>
      <c r="INO997" s="99"/>
      <c r="INP997" s="99"/>
      <c r="INQ997" s="99"/>
      <c r="INR997" s="99"/>
      <c r="INS997" s="99"/>
      <c r="INT997" s="99"/>
      <c r="INU997" s="99"/>
      <c r="INV997" s="99"/>
      <c r="INW997" s="99"/>
      <c r="INX997" s="99"/>
      <c r="INY997" s="99"/>
      <c r="INZ997" s="99"/>
      <c r="IOA997" s="99"/>
      <c r="IOB997" s="99"/>
      <c r="IOC997" s="99"/>
      <c r="IOD997" s="99"/>
      <c r="IOE997" s="99"/>
      <c r="IOF997" s="99"/>
      <c r="IOG997" s="99"/>
      <c r="IOH997" s="99"/>
      <c r="IOI997" s="99"/>
      <c r="IOJ997" s="99"/>
      <c r="IOK997" s="99"/>
      <c r="IOL997" s="99"/>
      <c r="IOM997" s="99"/>
      <c r="ION997" s="99"/>
      <c r="IOO997" s="99"/>
      <c r="IOP997" s="99"/>
      <c r="IOQ997" s="99"/>
      <c r="IOR997" s="99"/>
      <c r="IOS997" s="99"/>
      <c r="IOT997" s="99"/>
      <c r="IOU997" s="99"/>
      <c r="IOV997" s="99"/>
      <c r="IOW997" s="99"/>
      <c r="IOX997" s="99"/>
      <c r="IOY997" s="99"/>
      <c r="IOZ997" s="99"/>
      <c r="IPA997" s="99"/>
      <c r="IPB997" s="99"/>
      <c r="IPC997" s="99"/>
      <c r="IPD997" s="99"/>
      <c r="IPE997" s="99"/>
      <c r="IPF997" s="99"/>
      <c r="IPG997" s="99"/>
      <c r="IPH997" s="99"/>
      <c r="IPI997" s="99"/>
      <c r="IPJ997" s="99"/>
      <c r="IPK997" s="99"/>
      <c r="IPL997" s="99"/>
      <c r="IPM997" s="99"/>
      <c r="IPN997" s="99"/>
      <c r="IPO997" s="99"/>
      <c r="IPP997" s="99"/>
      <c r="IPQ997" s="99"/>
      <c r="IPR997" s="99"/>
      <c r="IPS997" s="99"/>
      <c r="IPT997" s="99"/>
      <c r="IPU997" s="99"/>
      <c r="IPV997" s="99"/>
      <c r="IPW997" s="99"/>
      <c r="IPX997" s="99"/>
      <c r="IPY997" s="99"/>
      <c r="IPZ997" s="99"/>
      <c r="IQA997" s="99"/>
      <c r="IQB997" s="99"/>
      <c r="IQC997" s="99"/>
      <c r="IQD997" s="99"/>
      <c r="IQE997" s="99"/>
      <c r="IQF997" s="99"/>
      <c r="IQG997" s="99"/>
      <c r="IQH997" s="99"/>
      <c r="IQI997" s="99"/>
      <c r="IQJ997" s="99"/>
      <c r="IQK997" s="99"/>
      <c r="IQL997" s="99"/>
      <c r="IQM997" s="99"/>
      <c r="IQN997" s="99"/>
      <c r="IQO997" s="99"/>
      <c r="IQP997" s="99"/>
      <c r="IQQ997" s="99"/>
      <c r="IQR997" s="99"/>
      <c r="IQS997" s="99"/>
      <c r="IQT997" s="99"/>
      <c r="IQU997" s="99"/>
      <c r="IQV997" s="99"/>
      <c r="IQW997" s="99"/>
      <c r="IQX997" s="99"/>
      <c r="IQY997" s="99"/>
      <c r="IQZ997" s="99"/>
      <c r="IRA997" s="99"/>
      <c r="IRB997" s="99"/>
      <c r="IRC997" s="99"/>
      <c r="IRD997" s="99"/>
      <c r="IRE997" s="99"/>
      <c r="IRF997" s="99"/>
      <c r="IRG997" s="99"/>
      <c r="IRH997" s="99"/>
      <c r="IRI997" s="99"/>
      <c r="IRJ997" s="99"/>
      <c r="IRK997" s="99"/>
      <c r="IRL997" s="99"/>
      <c r="IRM997" s="99"/>
      <c r="IRN997" s="99"/>
      <c r="IRO997" s="99"/>
      <c r="IRP997" s="99"/>
      <c r="IRQ997" s="99"/>
      <c r="IRR997" s="99"/>
      <c r="IRS997" s="99"/>
      <c r="IRT997" s="99"/>
      <c r="IRU997" s="99"/>
      <c r="IRV997" s="99"/>
      <c r="IRW997" s="99"/>
      <c r="IRX997" s="99"/>
      <c r="IRY997" s="99"/>
      <c r="IRZ997" s="99"/>
      <c r="ISA997" s="99"/>
      <c r="ISB997" s="99"/>
      <c r="ISC997" s="99"/>
      <c r="ISD997" s="99"/>
      <c r="ISE997" s="99"/>
      <c r="ISF997" s="99"/>
      <c r="ISG997" s="99"/>
      <c r="ISH997" s="99"/>
      <c r="ISI997" s="99"/>
      <c r="ISJ997" s="99"/>
      <c r="ISK997" s="99"/>
      <c r="ISL997" s="99"/>
      <c r="ISM997" s="99"/>
      <c r="ISN997" s="99"/>
      <c r="ISO997" s="99"/>
      <c r="ISP997" s="99"/>
      <c r="ISQ997" s="99"/>
      <c r="ISR997" s="99"/>
      <c r="ISS997" s="99"/>
      <c r="IST997" s="99"/>
      <c r="ISU997" s="99"/>
      <c r="ISV997" s="99"/>
      <c r="ISW997" s="99"/>
      <c r="ISX997" s="99"/>
      <c r="ISY997" s="99"/>
      <c r="ISZ997" s="99"/>
      <c r="ITA997" s="99"/>
      <c r="ITB997" s="99"/>
      <c r="ITC997" s="99"/>
      <c r="ITD997" s="99"/>
      <c r="ITE997" s="99"/>
      <c r="ITF997" s="99"/>
      <c r="ITG997" s="99"/>
      <c r="ITH997" s="99"/>
      <c r="ITI997" s="99"/>
      <c r="ITJ997" s="99"/>
      <c r="ITK997" s="99"/>
      <c r="ITL997" s="99"/>
      <c r="ITM997" s="99"/>
      <c r="ITN997" s="99"/>
      <c r="ITO997" s="99"/>
      <c r="ITP997" s="99"/>
      <c r="ITQ997" s="99"/>
      <c r="ITR997" s="99"/>
      <c r="ITS997" s="99"/>
      <c r="ITT997" s="99"/>
      <c r="ITU997" s="99"/>
      <c r="ITV997" s="99"/>
      <c r="ITW997" s="99"/>
      <c r="ITX997" s="99"/>
      <c r="ITY997" s="99"/>
      <c r="ITZ997" s="99"/>
      <c r="IUA997" s="99"/>
      <c r="IUB997" s="99"/>
      <c r="IUC997" s="99"/>
      <c r="IUD997" s="99"/>
      <c r="IUE997" s="99"/>
      <c r="IUF997" s="99"/>
      <c r="IUG997" s="99"/>
      <c r="IUH997" s="99"/>
      <c r="IUI997" s="99"/>
      <c r="IUJ997" s="99"/>
      <c r="IUK997" s="99"/>
      <c r="IUL997" s="99"/>
      <c r="IUM997" s="99"/>
      <c r="IUN997" s="99"/>
      <c r="IUO997" s="99"/>
      <c r="IUP997" s="99"/>
      <c r="IUQ997" s="99"/>
      <c r="IUR997" s="99"/>
      <c r="IUS997" s="99"/>
      <c r="IUT997" s="99"/>
      <c r="IUU997" s="99"/>
      <c r="IUV997" s="99"/>
      <c r="IUW997" s="99"/>
      <c r="IUX997" s="99"/>
      <c r="IUY997" s="99"/>
      <c r="IUZ997" s="99"/>
      <c r="IVA997" s="99"/>
      <c r="IVB997" s="99"/>
      <c r="IVC997" s="99"/>
      <c r="IVD997" s="99"/>
      <c r="IVE997" s="99"/>
      <c r="IVF997" s="99"/>
      <c r="IVG997" s="99"/>
      <c r="IVH997" s="99"/>
      <c r="IVI997" s="99"/>
      <c r="IVJ997" s="99"/>
      <c r="IVK997" s="99"/>
      <c r="IVL997" s="99"/>
      <c r="IVM997" s="99"/>
      <c r="IVN997" s="99"/>
      <c r="IVO997" s="99"/>
      <c r="IVP997" s="99"/>
      <c r="IVQ997" s="99"/>
      <c r="IVR997" s="99"/>
      <c r="IVS997" s="99"/>
      <c r="IVT997" s="99"/>
      <c r="IVU997" s="99"/>
      <c r="IVV997" s="99"/>
      <c r="IVW997" s="99"/>
      <c r="IVX997" s="99"/>
      <c r="IVY997" s="99"/>
      <c r="IVZ997" s="99"/>
      <c r="IWA997" s="99"/>
      <c r="IWB997" s="99"/>
      <c r="IWC997" s="99"/>
      <c r="IWD997" s="99"/>
      <c r="IWE997" s="99"/>
      <c r="IWF997" s="99"/>
      <c r="IWG997" s="99"/>
      <c r="IWH997" s="99"/>
      <c r="IWI997" s="99"/>
      <c r="IWJ997" s="99"/>
      <c r="IWK997" s="99"/>
      <c r="IWL997" s="99"/>
      <c r="IWM997" s="99"/>
      <c r="IWN997" s="99"/>
      <c r="IWO997" s="99"/>
      <c r="IWP997" s="99"/>
      <c r="IWQ997" s="99"/>
      <c r="IWR997" s="99"/>
      <c r="IWS997" s="99"/>
      <c r="IWT997" s="99"/>
      <c r="IWU997" s="99"/>
      <c r="IWV997" s="99"/>
      <c r="IWW997" s="99"/>
      <c r="IWX997" s="99"/>
      <c r="IWY997" s="99"/>
      <c r="IWZ997" s="99"/>
      <c r="IXA997" s="99"/>
      <c r="IXB997" s="99"/>
      <c r="IXC997" s="99"/>
      <c r="IXD997" s="99"/>
      <c r="IXE997" s="99"/>
      <c r="IXF997" s="99"/>
      <c r="IXG997" s="99"/>
      <c r="IXH997" s="99"/>
      <c r="IXI997" s="99"/>
      <c r="IXJ997" s="99"/>
      <c r="IXK997" s="99"/>
      <c r="IXL997" s="99"/>
      <c r="IXM997" s="99"/>
      <c r="IXN997" s="99"/>
      <c r="IXO997" s="99"/>
      <c r="IXP997" s="99"/>
      <c r="IXQ997" s="99"/>
      <c r="IXR997" s="99"/>
      <c r="IXS997" s="99"/>
      <c r="IXT997" s="99"/>
      <c r="IXU997" s="99"/>
      <c r="IXV997" s="99"/>
      <c r="IXW997" s="99"/>
      <c r="IXX997" s="99"/>
      <c r="IXY997" s="99"/>
      <c r="IXZ997" s="99"/>
      <c r="IYA997" s="99"/>
      <c r="IYB997" s="99"/>
      <c r="IYC997" s="99"/>
      <c r="IYD997" s="99"/>
      <c r="IYE997" s="99"/>
      <c r="IYF997" s="99"/>
      <c r="IYG997" s="99"/>
      <c r="IYH997" s="99"/>
      <c r="IYI997" s="99"/>
      <c r="IYJ997" s="99"/>
      <c r="IYK997" s="99"/>
      <c r="IYL997" s="99"/>
      <c r="IYM997" s="99"/>
      <c r="IYN997" s="99"/>
      <c r="IYO997" s="99"/>
      <c r="IYP997" s="99"/>
      <c r="IYQ997" s="99"/>
      <c r="IYR997" s="99"/>
      <c r="IYS997" s="99"/>
      <c r="IYT997" s="99"/>
      <c r="IYU997" s="99"/>
      <c r="IYV997" s="99"/>
      <c r="IYW997" s="99"/>
      <c r="IYX997" s="99"/>
      <c r="IYY997" s="99"/>
      <c r="IYZ997" s="99"/>
      <c r="IZA997" s="99"/>
      <c r="IZB997" s="99"/>
      <c r="IZC997" s="99"/>
      <c r="IZD997" s="99"/>
      <c r="IZE997" s="99"/>
      <c r="IZF997" s="99"/>
      <c r="IZG997" s="99"/>
      <c r="IZH997" s="99"/>
      <c r="IZI997" s="99"/>
      <c r="IZJ997" s="99"/>
      <c r="IZK997" s="99"/>
      <c r="IZL997" s="99"/>
      <c r="IZM997" s="99"/>
      <c r="IZN997" s="99"/>
      <c r="IZO997" s="99"/>
      <c r="IZP997" s="99"/>
      <c r="IZQ997" s="99"/>
      <c r="IZR997" s="99"/>
      <c r="IZS997" s="99"/>
      <c r="IZT997" s="99"/>
      <c r="IZU997" s="99"/>
      <c r="IZV997" s="99"/>
      <c r="IZW997" s="99"/>
      <c r="IZX997" s="99"/>
      <c r="IZY997" s="99"/>
      <c r="IZZ997" s="99"/>
      <c r="JAA997" s="99"/>
      <c r="JAB997" s="99"/>
      <c r="JAC997" s="99"/>
      <c r="JAD997" s="99"/>
      <c r="JAE997" s="99"/>
      <c r="JAF997" s="99"/>
      <c r="JAG997" s="99"/>
      <c r="JAH997" s="99"/>
      <c r="JAI997" s="99"/>
      <c r="JAJ997" s="99"/>
      <c r="JAK997" s="99"/>
      <c r="JAL997" s="99"/>
      <c r="JAM997" s="99"/>
      <c r="JAN997" s="99"/>
      <c r="JAO997" s="99"/>
      <c r="JAP997" s="99"/>
      <c r="JAQ997" s="99"/>
      <c r="JAR997" s="99"/>
      <c r="JAS997" s="99"/>
      <c r="JAT997" s="99"/>
      <c r="JAU997" s="99"/>
      <c r="JAV997" s="99"/>
      <c r="JAW997" s="99"/>
      <c r="JAX997" s="99"/>
      <c r="JAY997" s="99"/>
      <c r="JAZ997" s="99"/>
      <c r="JBA997" s="99"/>
      <c r="JBB997" s="99"/>
      <c r="JBC997" s="99"/>
      <c r="JBD997" s="99"/>
      <c r="JBE997" s="99"/>
      <c r="JBF997" s="99"/>
      <c r="JBG997" s="99"/>
      <c r="JBH997" s="99"/>
      <c r="JBI997" s="99"/>
      <c r="JBJ997" s="99"/>
      <c r="JBK997" s="99"/>
      <c r="JBL997" s="99"/>
      <c r="JBM997" s="99"/>
      <c r="JBN997" s="99"/>
      <c r="JBO997" s="99"/>
      <c r="JBP997" s="99"/>
      <c r="JBQ997" s="99"/>
      <c r="JBR997" s="99"/>
      <c r="JBS997" s="99"/>
      <c r="JBT997" s="99"/>
      <c r="JBU997" s="99"/>
      <c r="JBV997" s="99"/>
      <c r="JBW997" s="99"/>
      <c r="JBX997" s="99"/>
      <c r="JBY997" s="99"/>
      <c r="JBZ997" s="99"/>
      <c r="JCA997" s="99"/>
      <c r="JCB997" s="99"/>
      <c r="JCC997" s="99"/>
      <c r="JCD997" s="99"/>
      <c r="JCE997" s="99"/>
      <c r="JCF997" s="99"/>
      <c r="JCG997" s="99"/>
      <c r="JCH997" s="99"/>
      <c r="JCI997" s="99"/>
      <c r="JCJ997" s="99"/>
      <c r="JCK997" s="99"/>
      <c r="JCL997" s="99"/>
      <c r="JCM997" s="99"/>
      <c r="JCN997" s="99"/>
      <c r="JCO997" s="99"/>
      <c r="JCP997" s="99"/>
      <c r="JCQ997" s="99"/>
      <c r="JCR997" s="99"/>
      <c r="JCS997" s="99"/>
      <c r="JCT997" s="99"/>
      <c r="JCU997" s="99"/>
      <c r="JCV997" s="99"/>
      <c r="JCW997" s="99"/>
      <c r="JCX997" s="99"/>
      <c r="JCY997" s="99"/>
      <c r="JCZ997" s="99"/>
      <c r="JDA997" s="99"/>
      <c r="JDB997" s="99"/>
      <c r="JDC997" s="99"/>
      <c r="JDD997" s="99"/>
      <c r="JDE997" s="99"/>
      <c r="JDF997" s="99"/>
      <c r="JDG997" s="99"/>
      <c r="JDH997" s="99"/>
      <c r="JDI997" s="99"/>
      <c r="JDJ997" s="99"/>
      <c r="JDK997" s="99"/>
      <c r="JDL997" s="99"/>
      <c r="JDM997" s="99"/>
      <c r="JDN997" s="99"/>
      <c r="JDO997" s="99"/>
      <c r="JDP997" s="99"/>
      <c r="JDQ997" s="99"/>
      <c r="JDR997" s="99"/>
      <c r="JDS997" s="99"/>
      <c r="JDT997" s="99"/>
      <c r="JDU997" s="99"/>
      <c r="JDV997" s="99"/>
      <c r="JDW997" s="99"/>
      <c r="JDX997" s="99"/>
      <c r="JDY997" s="99"/>
      <c r="JDZ997" s="99"/>
      <c r="JEA997" s="99"/>
      <c r="JEB997" s="99"/>
      <c r="JEC997" s="99"/>
      <c r="JED997" s="99"/>
      <c r="JEE997" s="99"/>
      <c r="JEF997" s="99"/>
      <c r="JEG997" s="99"/>
      <c r="JEH997" s="99"/>
      <c r="JEI997" s="99"/>
      <c r="JEJ997" s="99"/>
      <c r="JEK997" s="99"/>
      <c r="JEL997" s="99"/>
      <c r="JEM997" s="99"/>
      <c r="JEN997" s="99"/>
      <c r="JEO997" s="99"/>
      <c r="JEP997" s="99"/>
      <c r="JEQ997" s="99"/>
      <c r="JER997" s="99"/>
      <c r="JES997" s="99"/>
      <c r="JET997" s="99"/>
      <c r="JEU997" s="99"/>
      <c r="JEV997" s="99"/>
      <c r="JEW997" s="99"/>
      <c r="JEX997" s="99"/>
      <c r="JEY997" s="99"/>
      <c r="JEZ997" s="99"/>
      <c r="JFA997" s="99"/>
      <c r="JFB997" s="99"/>
      <c r="JFC997" s="99"/>
      <c r="JFD997" s="99"/>
      <c r="JFE997" s="99"/>
      <c r="JFF997" s="99"/>
      <c r="JFG997" s="99"/>
      <c r="JFH997" s="99"/>
      <c r="JFI997" s="99"/>
      <c r="JFJ997" s="99"/>
      <c r="JFK997" s="99"/>
      <c r="JFL997" s="99"/>
      <c r="JFM997" s="99"/>
      <c r="JFN997" s="99"/>
      <c r="JFO997" s="99"/>
      <c r="JFP997" s="99"/>
      <c r="JFQ997" s="99"/>
      <c r="JFR997" s="99"/>
      <c r="JFS997" s="99"/>
      <c r="JFT997" s="99"/>
      <c r="JFU997" s="99"/>
      <c r="JFV997" s="99"/>
      <c r="JFW997" s="99"/>
      <c r="JFX997" s="99"/>
      <c r="JFY997" s="99"/>
      <c r="JFZ997" s="99"/>
      <c r="JGA997" s="99"/>
      <c r="JGB997" s="99"/>
      <c r="JGC997" s="99"/>
      <c r="JGD997" s="99"/>
      <c r="JGE997" s="99"/>
      <c r="JGF997" s="99"/>
      <c r="JGG997" s="99"/>
      <c r="JGH997" s="99"/>
      <c r="JGI997" s="99"/>
      <c r="JGJ997" s="99"/>
      <c r="JGK997" s="99"/>
      <c r="JGL997" s="99"/>
      <c r="JGM997" s="99"/>
      <c r="JGN997" s="99"/>
      <c r="JGO997" s="99"/>
      <c r="JGP997" s="99"/>
      <c r="JGQ997" s="99"/>
      <c r="JGR997" s="99"/>
      <c r="JGS997" s="99"/>
      <c r="JGT997" s="99"/>
      <c r="JGU997" s="99"/>
      <c r="JGV997" s="99"/>
      <c r="JGW997" s="99"/>
      <c r="JGX997" s="99"/>
      <c r="JGY997" s="99"/>
      <c r="JGZ997" s="99"/>
      <c r="JHA997" s="99"/>
      <c r="JHB997" s="99"/>
      <c r="JHC997" s="99"/>
      <c r="JHD997" s="99"/>
      <c r="JHE997" s="99"/>
      <c r="JHF997" s="99"/>
      <c r="JHG997" s="99"/>
      <c r="JHH997" s="99"/>
      <c r="JHI997" s="99"/>
      <c r="JHJ997" s="99"/>
      <c r="JHK997" s="99"/>
      <c r="JHL997" s="99"/>
      <c r="JHM997" s="99"/>
      <c r="JHN997" s="99"/>
      <c r="JHO997" s="99"/>
      <c r="JHP997" s="99"/>
      <c r="JHQ997" s="99"/>
      <c r="JHR997" s="99"/>
      <c r="JHS997" s="99"/>
      <c r="JHT997" s="99"/>
      <c r="JHU997" s="99"/>
      <c r="JHV997" s="99"/>
      <c r="JHW997" s="99"/>
      <c r="JHX997" s="99"/>
      <c r="JHY997" s="99"/>
      <c r="JHZ997" s="99"/>
      <c r="JIA997" s="99"/>
      <c r="JIB997" s="99"/>
      <c r="JIC997" s="99"/>
      <c r="JID997" s="99"/>
      <c r="JIE997" s="99"/>
      <c r="JIF997" s="99"/>
      <c r="JIG997" s="99"/>
      <c r="JIH997" s="99"/>
      <c r="JII997" s="99"/>
      <c r="JIJ997" s="99"/>
      <c r="JIK997" s="99"/>
      <c r="JIL997" s="99"/>
      <c r="JIM997" s="99"/>
      <c r="JIN997" s="99"/>
      <c r="JIO997" s="99"/>
      <c r="JIP997" s="99"/>
      <c r="JIQ997" s="99"/>
      <c r="JIR997" s="99"/>
      <c r="JIS997" s="99"/>
      <c r="JIT997" s="99"/>
      <c r="JIU997" s="99"/>
      <c r="JIV997" s="99"/>
      <c r="JIW997" s="99"/>
      <c r="JIX997" s="99"/>
      <c r="JIY997" s="99"/>
      <c r="JIZ997" s="99"/>
      <c r="JJA997" s="99"/>
      <c r="JJB997" s="99"/>
      <c r="JJC997" s="99"/>
      <c r="JJD997" s="99"/>
      <c r="JJE997" s="99"/>
      <c r="JJF997" s="99"/>
      <c r="JJG997" s="99"/>
      <c r="JJH997" s="99"/>
      <c r="JJI997" s="99"/>
      <c r="JJJ997" s="99"/>
      <c r="JJK997" s="99"/>
      <c r="JJL997" s="99"/>
      <c r="JJM997" s="99"/>
      <c r="JJN997" s="99"/>
      <c r="JJO997" s="99"/>
      <c r="JJP997" s="99"/>
      <c r="JJQ997" s="99"/>
      <c r="JJR997" s="99"/>
      <c r="JJS997" s="99"/>
      <c r="JJT997" s="99"/>
      <c r="JJU997" s="99"/>
      <c r="JJV997" s="99"/>
      <c r="JJW997" s="99"/>
      <c r="JJX997" s="99"/>
      <c r="JJY997" s="99"/>
      <c r="JJZ997" s="99"/>
      <c r="JKA997" s="99"/>
      <c r="JKB997" s="99"/>
      <c r="JKC997" s="99"/>
      <c r="JKD997" s="99"/>
      <c r="JKE997" s="99"/>
      <c r="JKF997" s="99"/>
      <c r="JKG997" s="99"/>
      <c r="JKH997" s="99"/>
      <c r="JKI997" s="99"/>
      <c r="JKJ997" s="99"/>
      <c r="JKK997" s="99"/>
      <c r="JKL997" s="99"/>
      <c r="JKM997" s="99"/>
      <c r="JKN997" s="99"/>
      <c r="JKO997" s="99"/>
      <c r="JKP997" s="99"/>
      <c r="JKQ997" s="99"/>
      <c r="JKR997" s="99"/>
      <c r="JKS997" s="99"/>
      <c r="JKT997" s="99"/>
      <c r="JKU997" s="99"/>
      <c r="JKV997" s="99"/>
      <c r="JKW997" s="99"/>
      <c r="JKX997" s="99"/>
      <c r="JKY997" s="99"/>
      <c r="JKZ997" s="99"/>
      <c r="JLA997" s="99"/>
      <c r="JLB997" s="99"/>
      <c r="JLC997" s="99"/>
      <c r="JLD997" s="99"/>
      <c r="JLE997" s="99"/>
      <c r="JLF997" s="99"/>
      <c r="JLG997" s="99"/>
      <c r="JLH997" s="99"/>
      <c r="JLI997" s="99"/>
      <c r="JLJ997" s="99"/>
      <c r="JLK997" s="99"/>
      <c r="JLL997" s="99"/>
      <c r="JLM997" s="99"/>
      <c r="JLN997" s="99"/>
      <c r="JLO997" s="99"/>
      <c r="JLP997" s="99"/>
      <c r="JLQ997" s="99"/>
      <c r="JLR997" s="99"/>
      <c r="JLS997" s="99"/>
      <c r="JLT997" s="99"/>
      <c r="JLU997" s="99"/>
      <c r="JLV997" s="99"/>
      <c r="JLW997" s="99"/>
      <c r="JLX997" s="99"/>
      <c r="JLY997" s="99"/>
      <c r="JLZ997" s="99"/>
      <c r="JMA997" s="99"/>
      <c r="JMB997" s="99"/>
      <c r="JMC997" s="99"/>
      <c r="JMD997" s="99"/>
      <c r="JME997" s="99"/>
      <c r="JMF997" s="99"/>
      <c r="JMG997" s="99"/>
      <c r="JMH997" s="99"/>
      <c r="JMI997" s="99"/>
      <c r="JMJ997" s="99"/>
      <c r="JMK997" s="99"/>
      <c r="JML997" s="99"/>
      <c r="JMM997" s="99"/>
      <c r="JMN997" s="99"/>
      <c r="JMO997" s="99"/>
      <c r="JMP997" s="99"/>
      <c r="JMQ997" s="99"/>
      <c r="JMR997" s="99"/>
      <c r="JMS997" s="99"/>
      <c r="JMT997" s="99"/>
      <c r="JMU997" s="99"/>
      <c r="JMV997" s="99"/>
      <c r="JMW997" s="99"/>
      <c r="JMX997" s="99"/>
      <c r="JMY997" s="99"/>
      <c r="JMZ997" s="99"/>
      <c r="JNA997" s="99"/>
      <c r="JNB997" s="99"/>
      <c r="JNC997" s="99"/>
      <c r="JND997" s="99"/>
      <c r="JNE997" s="99"/>
      <c r="JNF997" s="99"/>
      <c r="JNG997" s="99"/>
      <c r="JNH997" s="99"/>
      <c r="JNI997" s="99"/>
      <c r="JNJ997" s="99"/>
      <c r="JNK997" s="99"/>
      <c r="JNL997" s="99"/>
      <c r="JNM997" s="99"/>
      <c r="JNN997" s="99"/>
      <c r="JNO997" s="99"/>
      <c r="JNP997" s="99"/>
      <c r="JNQ997" s="99"/>
      <c r="JNR997" s="99"/>
      <c r="JNS997" s="99"/>
      <c r="JNT997" s="99"/>
      <c r="JNU997" s="99"/>
      <c r="JNV997" s="99"/>
      <c r="JNW997" s="99"/>
      <c r="JNX997" s="99"/>
      <c r="JNY997" s="99"/>
      <c r="JNZ997" s="99"/>
      <c r="JOA997" s="99"/>
      <c r="JOB997" s="99"/>
      <c r="JOC997" s="99"/>
      <c r="JOD997" s="99"/>
      <c r="JOE997" s="99"/>
      <c r="JOF997" s="99"/>
      <c r="JOG997" s="99"/>
      <c r="JOH997" s="99"/>
      <c r="JOI997" s="99"/>
      <c r="JOJ997" s="99"/>
      <c r="JOK997" s="99"/>
      <c r="JOL997" s="99"/>
      <c r="JOM997" s="99"/>
      <c r="JON997" s="99"/>
      <c r="JOO997" s="99"/>
      <c r="JOP997" s="99"/>
      <c r="JOQ997" s="99"/>
      <c r="JOR997" s="99"/>
      <c r="JOS997" s="99"/>
      <c r="JOT997" s="99"/>
      <c r="JOU997" s="99"/>
      <c r="JOV997" s="99"/>
      <c r="JOW997" s="99"/>
      <c r="JOX997" s="99"/>
      <c r="JOY997" s="99"/>
      <c r="JOZ997" s="99"/>
      <c r="JPA997" s="99"/>
      <c r="JPB997" s="99"/>
      <c r="JPC997" s="99"/>
      <c r="JPD997" s="99"/>
      <c r="JPE997" s="99"/>
      <c r="JPF997" s="99"/>
      <c r="JPG997" s="99"/>
      <c r="JPH997" s="99"/>
      <c r="JPI997" s="99"/>
      <c r="JPJ997" s="99"/>
      <c r="JPK997" s="99"/>
      <c r="JPL997" s="99"/>
      <c r="JPM997" s="99"/>
      <c r="JPN997" s="99"/>
      <c r="JPO997" s="99"/>
      <c r="JPP997" s="99"/>
      <c r="JPQ997" s="99"/>
      <c r="JPR997" s="99"/>
      <c r="JPS997" s="99"/>
      <c r="JPT997" s="99"/>
      <c r="JPU997" s="99"/>
      <c r="JPV997" s="99"/>
      <c r="JPW997" s="99"/>
      <c r="JPX997" s="99"/>
      <c r="JPY997" s="99"/>
      <c r="JPZ997" s="99"/>
      <c r="JQA997" s="99"/>
      <c r="JQB997" s="99"/>
      <c r="JQC997" s="99"/>
      <c r="JQD997" s="99"/>
      <c r="JQE997" s="99"/>
      <c r="JQF997" s="99"/>
      <c r="JQG997" s="99"/>
      <c r="JQH997" s="99"/>
      <c r="JQI997" s="99"/>
      <c r="JQJ997" s="99"/>
      <c r="JQK997" s="99"/>
      <c r="JQL997" s="99"/>
      <c r="JQM997" s="99"/>
      <c r="JQN997" s="99"/>
      <c r="JQO997" s="99"/>
      <c r="JQP997" s="99"/>
      <c r="JQQ997" s="99"/>
      <c r="JQR997" s="99"/>
      <c r="JQS997" s="99"/>
      <c r="JQT997" s="99"/>
      <c r="JQU997" s="99"/>
      <c r="JQV997" s="99"/>
      <c r="JQW997" s="99"/>
      <c r="JQX997" s="99"/>
      <c r="JQY997" s="99"/>
      <c r="JQZ997" s="99"/>
      <c r="JRA997" s="99"/>
      <c r="JRB997" s="99"/>
      <c r="JRC997" s="99"/>
      <c r="JRD997" s="99"/>
      <c r="JRE997" s="99"/>
      <c r="JRF997" s="99"/>
      <c r="JRG997" s="99"/>
      <c r="JRH997" s="99"/>
      <c r="JRI997" s="99"/>
      <c r="JRJ997" s="99"/>
      <c r="JRK997" s="99"/>
      <c r="JRL997" s="99"/>
      <c r="JRM997" s="99"/>
      <c r="JRN997" s="99"/>
      <c r="JRO997" s="99"/>
      <c r="JRP997" s="99"/>
      <c r="JRQ997" s="99"/>
      <c r="JRR997" s="99"/>
      <c r="JRS997" s="99"/>
      <c r="JRT997" s="99"/>
      <c r="JRU997" s="99"/>
      <c r="JRV997" s="99"/>
      <c r="JRW997" s="99"/>
      <c r="JRX997" s="99"/>
      <c r="JRY997" s="99"/>
      <c r="JRZ997" s="99"/>
      <c r="JSA997" s="99"/>
      <c r="JSB997" s="99"/>
      <c r="JSC997" s="99"/>
      <c r="JSD997" s="99"/>
      <c r="JSE997" s="99"/>
      <c r="JSF997" s="99"/>
      <c r="JSG997" s="99"/>
      <c r="JSH997" s="99"/>
      <c r="JSI997" s="99"/>
      <c r="JSJ997" s="99"/>
      <c r="JSK997" s="99"/>
      <c r="JSL997" s="99"/>
      <c r="JSM997" s="99"/>
      <c r="JSN997" s="99"/>
      <c r="JSO997" s="99"/>
      <c r="JSP997" s="99"/>
      <c r="JSQ997" s="99"/>
      <c r="JSR997" s="99"/>
      <c r="JSS997" s="99"/>
      <c r="JST997" s="99"/>
      <c r="JSU997" s="99"/>
      <c r="JSV997" s="99"/>
      <c r="JSW997" s="99"/>
      <c r="JSX997" s="99"/>
      <c r="JSY997" s="99"/>
      <c r="JSZ997" s="99"/>
      <c r="JTA997" s="99"/>
      <c r="JTB997" s="99"/>
      <c r="JTC997" s="99"/>
      <c r="JTD997" s="99"/>
      <c r="JTE997" s="99"/>
      <c r="JTF997" s="99"/>
      <c r="JTG997" s="99"/>
      <c r="JTH997" s="99"/>
      <c r="JTI997" s="99"/>
      <c r="JTJ997" s="99"/>
      <c r="JTK997" s="99"/>
      <c r="JTL997" s="99"/>
      <c r="JTM997" s="99"/>
      <c r="JTN997" s="99"/>
      <c r="JTO997" s="99"/>
      <c r="JTP997" s="99"/>
      <c r="JTQ997" s="99"/>
      <c r="JTR997" s="99"/>
      <c r="JTS997" s="99"/>
      <c r="JTT997" s="99"/>
      <c r="JTU997" s="99"/>
      <c r="JTV997" s="99"/>
      <c r="JTW997" s="99"/>
      <c r="JTX997" s="99"/>
      <c r="JTY997" s="99"/>
      <c r="JTZ997" s="99"/>
      <c r="JUA997" s="99"/>
      <c r="JUB997" s="99"/>
      <c r="JUC997" s="99"/>
      <c r="JUD997" s="99"/>
      <c r="JUE997" s="99"/>
      <c r="JUF997" s="99"/>
      <c r="JUG997" s="99"/>
      <c r="JUH997" s="99"/>
      <c r="JUI997" s="99"/>
      <c r="JUJ997" s="99"/>
      <c r="JUK997" s="99"/>
      <c r="JUL997" s="99"/>
      <c r="JUM997" s="99"/>
      <c r="JUN997" s="99"/>
      <c r="JUO997" s="99"/>
      <c r="JUP997" s="99"/>
      <c r="JUQ997" s="99"/>
      <c r="JUR997" s="99"/>
      <c r="JUS997" s="99"/>
      <c r="JUT997" s="99"/>
      <c r="JUU997" s="99"/>
      <c r="JUV997" s="99"/>
      <c r="JUW997" s="99"/>
      <c r="JUX997" s="99"/>
      <c r="JUY997" s="99"/>
      <c r="JUZ997" s="99"/>
      <c r="JVA997" s="99"/>
      <c r="JVB997" s="99"/>
      <c r="JVC997" s="99"/>
      <c r="JVD997" s="99"/>
      <c r="JVE997" s="99"/>
      <c r="JVF997" s="99"/>
      <c r="JVG997" s="99"/>
      <c r="JVH997" s="99"/>
      <c r="JVI997" s="99"/>
      <c r="JVJ997" s="99"/>
      <c r="JVK997" s="99"/>
      <c r="JVL997" s="99"/>
      <c r="JVM997" s="99"/>
      <c r="JVN997" s="99"/>
      <c r="JVO997" s="99"/>
      <c r="JVP997" s="99"/>
      <c r="JVQ997" s="99"/>
      <c r="JVR997" s="99"/>
      <c r="JVS997" s="99"/>
      <c r="JVT997" s="99"/>
      <c r="JVU997" s="99"/>
      <c r="JVV997" s="99"/>
      <c r="JVW997" s="99"/>
      <c r="JVX997" s="99"/>
      <c r="JVY997" s="99"/>
      <c r="JVZ997" s="99"/>
      <c r="JWA997" s="99"/>
      <c r="JWB997" s="99"/>
      <c r="JWC997" s="99"/>
      <c r="JWD997" s="99"/>
      <c r="JWE997" s="99"/>
      <c r="JWF997" s="99"/>
      <c r="JWG997" s="99"/>
      <c r="JWH997" s="99"/>
      <c r="JWI997" s="99"/>
      <c r="JWJ997" s="99"/>
      <c r="JWK997" s="99"/>
      <c r="JWL997" s="99"/>
      <c r="JWM997" s="99"/>
      <c r="JWN997" s="99"/>
      <c r="JWO997" s="99"/>
      <c r="JWP997" s="99"/>
      <c r="JWQ997" s="99"/>
      <c r="JWR997" s="99"/>
      <c r="JWS997" s="99"/>
      <c r="JWT997" s="99"/>
      <c r="JWU997" s="99"/>
      <c r="JWV997" s="99"/>
      <c r="JWW997" s="99"/>
      <c r="JWX997" s="99"/>
      <c r="JWY997" s="99"/>
      <c r="JWZ997" s="99"/>
      <c r="JXA997" s="99"/>
      <c r="JXB997" s="99"/>
      <c r="JXC997" s="99"/>
      <c r="JXD997" s="99"/>
      <c r="JXE997" s="99"/>
      <c r="JXF997" s="99"/>
      <c r="JXG997" s="99"/>
      <c r="JXH997" s="99"/>
      <c r="JXI997" s="99"/>
      <c r="JXJ997" s="99"/>
      <c r="JXK997" s="99"/>
      <c r="JXL997" s="99"/>
      <c r="JXM997" s="99"/>
      <c r="JXN997" s="99"/>
      <c r="JXO997" s="99"/>
      <c r="JXP997" s="99"/>
      <c r="JXQ997" s="99"/>
      <c r="JXR997" s="99"/>
      <c r="JXS997" s="99"/>
      <c r="JXT997" s="99"/>
      <c r="JXU997" s="99"/>
      <c r="JXV997" s="99"/>
      <c r="JXW997" s="99"/>
      <c r="JXX997" s="99"/>
      <c r="JXY997" s="99"/>
      <c r="JXZ997" s="99"/>
      <c r="JYA997" s="99"/>
      <c r="JYB997" s="99"/>
      <c r="JYC997" s="99"/>
      <c r="JYD997" s="99"/>
      <c r="JYE997" s="99"/>
      <c r="JYF997" s="99"/>
      <c r="JYG997" s="99"/>
      <c r="JYH997" s="99"/>
      <c r="JYI997" s="99"/>
      <c r="JYJ997" s="99"/>
      <c r="JYK997" s="99"/>
      <c r="JYL997" s="99"/>
      <c r="JYM997" s="99"/>
      <c r="JYN997" s="99"/>
      <c r="JYO997" s="99"/>
      <c r="JYP997" s="99"/>
      <c r="JYQ997" s="99"/>
      <c r="JYR997" s="99"/>
      <c r="JYS997" s="99"/>
      <c r="JYT997" s="99"/>
      <c r="JYU997" s="99"/>
      <c r="JYV997" s="99"/>
      <c r="JYW997" s="99"/>
      <c r="JYX997" s="99"/>
      <c r="JYY997" s="99"/>
      <c r="JYZ997" s="99"/>
      <c r="JZA997" s="99"/>
      <c r="JZB997" s="99"/>
      <c r="JZC997" s="99"/>
      <c r="JZD997" s="99"/>
      <c r="JZE997" s="99"/>
      <c r="JZF997" s="99"/>
      <c r="JZG997" s="99"/>
      <c r="JZH997" s="99"/>
      <c r="JZI997" s="99"/>
      <c r="JZJ997" s="99"/>
      <c r="JZK997" s="99"/>
      <c r="JZL997" s="99"/>
      <c r="JZM997" s="99"/>
      <c r="JZN997" s="99"/>
      <c r="JZO997" s="99"/>
      <c r="JZP997" s="99"/>
      <c r="JZQ997" s="99"/>
      <c r="JZR997" s="99"/>
      <c r="JZS997" s="99"/>
      <c r="JZT997" s="99"/>
      <c r="JZU997" s="99"/>
      <c r="JZV997" s="99"/>
      <c r="JZW997" s="99"/>
      <c r="JZX997" s="99"/>
      <c r="JZY997" s="99"/>
      <c r="JZZ997" s="99"/>
      <c r="KAA997" s="99"/>
      <c r="KAB997" s="99"/>
      <c r="KAC997" s="99"/>
      <c r="KAD997" s="99"/>
      <c r="KAE997" s="99"/>
      <c r="KAF997" s="99"/>
      <c r="KAG997" s="99"/>
      <c r="KAH997" s="99"/>
      <c r="KAI997" s="99"/>
      <c r="KAJ997" s="99"/>
      <c r="KAK997" s="99"/>
      <c r="KAL997" s="99"/>
      <c r="KAM997" s="99"/>
      <c r="KAN997" s="99"/>
      <c r="KAO997" s="99"/>
      <c r="KAP997" s="99"/>
      <c r="KAQ997" s="99"/>
      <c r="KAR997" s="99"/>
      <c r="KAS997" s="99"/>
      <c r="KAT997" s="99"/>
      <c r="KAU997" s="99"/>
      <c r="KAV997" s="99"/>
      <c r="KAW997" s="99"/>
      <c r="KAX997" s="99"/>
      <c r="KAY997" s="99"/>
      <c r="KAZ997" s="99"/>
      <c r="KBA997" s="99"/>
      <c r="KBB997" s="99"/>
      <c r="KBC997" s="99"/>
      <c r="KBD997" s="99"/>
      <c r="KBE997" s="99"/>
      <c r="KBF997" s="99"/>
      <c r="KBG997" s="99"/>
      <c r="KBH997" s="99"/>
      <c r="KBI997" s="99"/>
      <c r="KBJ997" s="99"/>
      <c r="KBK997" s="99"/>
      <c r="KBL997" s="99"/>
      <c r="KBM997" s="99"/>
      <c r="KBN997" s="99"/>
      <c r="KBO997" s="99"/>
      <c r="KBP997" s="99"/>
      <c r="KBQ997" s="99"/>
      <c r="KBR997" s="99"/>
      <c r="KBS997" s="99"/>
      <c r="KBT997" s="99"/>
      <c r="KBU997" s="99"/>
      <c r="KBV997" s="99"/>
      <c r="KBW997" s="99"/>
      <c r="KBX997" s="99"/>
      <c r="KBY997" s="99"/>
      <c r="KBZ997" s="99"/>
      <c r="KCA997" s="99"/>
      <c r="KCB997" s="99"/>
      <c r="KCC997" s="99"/>
      <c r="KCD997" s="99"/>
      <c r="KCE997" s="99"/>
      <c r="KCF997" s="99"/>
      <c r="KCG997" s="99"/>
      <c r="KCH997" s="99"/>
      <c r="KCI997" s="99"/>
      <c r="KCJ997" s="99"/>
      <c r="KCK997" s="99"/>
      <c r="KCL997" s="99"/>
      <c r="KCM997" s="99"/>
      <c r="KCN997" s="99"/>
      <c r="KCO997" s="99"/>
      <c r="KCP997" s="99"/>
      <c r="KCQ997" s="99"/>
      <c r="KCR997" s="99"/>
      <c r="KCS997" s="99"/>
      <c r="KCT997" s="99"/>
      <c r="KCU997" s="99"/>
      <c r="KCV997" s="99"/>
      <c r="KCW997" s="99"/>
      <c r="KCX997" s="99"/>
      <c r="KCY997" s="99"/>
      <c r="KCZ997" s="99"/>
      <c r="KDA997" s="99"/>
      <c r="KDB997" s="99"/>
      <c r="KDC997" s="99"/>
      <c r="KDD997" s="99"/>
      <c r="KDE997" s="99"/>
      <c r="KDF997" s="99"/>
      <c r="KDG997" s="99"/>
      <c r="KDH997" s="99"/>
      <c r="KDI997" s="99"/>
      <c r="KDJ997" s="99"/>
      <c r="KDK997" s="99"/>
      <c r="KDL997" s="99"/>
      <c r="KDM997" s="99"/>
      <c r="KDN997" s="99"/>
      <c r="KDO997" s="99"/>
      <c r="KDP997" s="99"/>
      <c r="KDQ997" s="99"/>
      <c r="KDR997" s="99"/>
      <c r="KDS997" s="99"/>
      <c r="KDT997" s="99"/>
      <c r="KDU997" s="99"/>
      <c r="KDV997" s="99"/>
      <c r="KDW997" s="99"/>
      <c r="KDX997" s="99"/>
      <c r="KDY997" s="99"/>
      <c r="KDZ997" s="99"/>
      <c r="KEA997" s="99"/>
      <c r="KEB997" s="99"/>
      <c r="KEC997" s="99"/>
      <c r="KED997" s="99"/>
      <c r="KEE997" s="99"/>
      <c r="KEF997" s="99"/>
      <c r="KEG997" s="99"/>
      <c r="KEH997" s="99"/>
      <c r="KEI997" s="99"/>
      <c r="KEJ997" s="99"/>
      <c r="KEK997" s="99"/>
      <c r="KEL997" s="99"/>
      <c r="KEM997" s="99"/>
      <c r="KEN997" s="99"/>
      <c r="KEO997" s="99"/>
      <c r="KEP997" s="99"/>
      <c r="KEQ997" s="99"/>
      <c r="KER997" s="99"/>
      <c r="KES997" s="99"/>
      <c r="KET997" s="99"/>
      <c r="KEU997" s="99"/>
      <c r="KEV997" s="99"/>
      <c r="KEW997" s="99"/>
      <c r="KEX997" s="99"/>
      <c r="KEY997" s="99"/>
      <c r="KEZ997" s="99"/>
      <c r="KFA997" s="99"/>
      <c r="KFB997" s="99"/>
      <c r="KFC997" s="99"/>
      <c r="KFD997" s="99"/>
      <c r="KFE997" s="99"/>
      <c r="KFF997" s="99"/>
      <c r="KFG997" s="99"/>
      <c r="KFH997" s="99"/>
      <c r="KFI997" s="99"/>
      <c r="KFJ997" s="99"/>
      <c r="KFK997" s="99"/>
      <c r="KFL997" s="99"/>
      <c r="KFM997" s="99"/>
      <c r="KFN997" s="99"/>
      <c r="KFO997" s="99"/>
      <c r="KFP997" s="99"/>
      <c r="KFQ997" s="99"/>
      <c r="KFR997" s="99"/>
      <c r="KFS997" s="99"/>
      <c r="KFT997" s="99"/>
      <c r="KFU997" s="99"/>
      <c r="KFV997" s="99"/>
      <c r="KFW997" s="99"/>
      <c r="KFX997" s="99"/>
      <c r="KFY997" s="99"/>
      <c r="KFZ997" s="99"/>
      <c r="KGA997" s="99"/>
      <c r="KGB997" s="99"/>
      <c r="KGC997" s="99"/>
      <c r="KGD997" s="99"/>
      <c r="KGE997" s="99"/>
      <c r="KGF997" s="99"/>
      <c r="KGG997" s="99"/>
      <c r="KGH997" s="99"/>
      <c r="KGI997" s="99"/>
      <c r="KGJ997" s="99"/>
      <c r="KGK997" s="99"/>
      <c r="KGL997" s="99"/>
      <c r="KGM997" s="99"/>
      <c r="KGN997" s="99"/>
      <c r="KGO997" s="99"/>
      <c r="KGP997" s="99"/>
      <c r="KGQ997" s="99"/>
      <c r="KGR997" s="99"/>
      <c r="KGS997" s="99"/>
      <c r="KGT997" s="99"/>
      <c r="KGU997" s="99"/>
      <c r="KGV997" s="99"/>
      <c r="KGW997" s="99"/>
      <c r="KGX997" s="99"/>
      <c r="KGY997" s="99"/>
      <c r="KGZ997" s="99"/>
      <c r="KHA997" s="99"/>
      <c r="KHB997" s="99"/>
      <c r="KHC997" s="99"/>
      <c r="KHD997" s="99"/>
      <c r="KHE997" s="99"/>
      <c r="KHF997" s="99"/>
      <c r="KHG997" s="99"/>
      <c r="KHH997" s="99"/>
      <c r="KHI997" s="99"/>
      <c r="KHJ997" s="99"/>
      <c r="KHK997" s="99"/>
      <c r="KHL997" s="99"/>
      <c r="KHM997" s="99"/>
      <c r="KHN997" s="99"/>
      <c r="KHO997" s="99"/>
      <c r="KHP997" s="99"/>
      <c r="KHQ997" s="99"/>
      <c r="KHR997" s="99"/>
      <c r="KHS997" s="99"/>
      <c r="KHT997" s="99"/>
      <c r="KHU997" s="99"/>
      <c r="KHV997" s="99"/>
      <c r="KHW997" s="99"/>
      <c r="KHX997" s="99"/>
      <c r="KHY997" s="99"/>
      <c r="KHZ997" s="99"/>
      <c r="KIA997" s="99"/>
      <c r="KIB997" s="99"/>
      <c r="KIC997" s="99"/>
      <c r="KID997" s="99"/>
      <c r="KIE997" s="99"/>
      <c r="KIF997" s="99"/>
      <c r="KIG997" s="99"/>
      <c r="KIH997" s="99"/>
      <c r="KII997" s="99"/>
      <c r="KIJ997" s="99"/>
      <c r="KIK997" s="99"/>
      <c r="KIL997" s="99"/>
      <c r="KIM997" s="99"/>
      <c r="KIN997" s="99"/>
      <c r="KIO997" s="99"/>
      <c r="KIP997" s="99"/>
      <c r="KIQ997" s="99"/>
      <c r="KIR997" s="99"/>
      <c r="KIS997" s="99"/>
      <c r="KIT997" s="99"/>
      <c r="KIU997" s="99"/>
      <c r="KIV997" s="99"/>
      <c r="KIW997" s="99"/>
      <c r="KIX997" s="99"/>
      <c r="KIY997" s="99"/>
      <c r="KIZ997" s="99"/>
      <c r="KJA997" s="99"/>
      <c r="KJB997" s="99"/>
      <c r="KJC997" s="99"/>
      <c r="KJD997" s="99"/>
      <c r="KJE997" s="99"/>
      <c r="KJF997" s="99"/>
      <c r="KJG997" s="99"/>
      <c r="KJH997" s="99"/>
      <c r="KJI997" s="99"/>
      <c r="KJJ997" s="99"/>
      <c r="KJK997" s="99"/>
      <c r="KJL997" s="99"/>
      <c r="KJM997" s="99"/>
      <c r="KJN997" s="99"/>
      <c r="KJO997" s="99"/>
      <c r="KJP997" s="99"/>
      <c r="KJQ997" s="99"/>
      <c r="KJR997" s="99"/>
      <c r="KJS997" s="99"/>
      <c r="KJT997" s="99"/>
      <c r="KJU997" s="99"/>
      <c r="KJV997" s="99"/>
      <c r="KJW997" s="99"/>
      <c r="KJX997" s="99"/>
      <c r="KJY997" s="99"/>
      <c r="KJZ997" s="99"/>
      <c r="KKA997" s="99"/>
      <c r="KKB997" s="99"/>
      <c r="KKC997" s="99"/>
      <c r="KKD997" s="99"/>
      <c r="KKE997" s="99"/>
      <c r="KKF997" s="99"/>
      <c r="KKG997" s="99"/>
      <c r="KKH997" s="99"/>
      <c r="KKI997" s="99"/>
      <c r="KKJ997" s="99"/>
      <c r="KKK997" s="99"/>
      <c r="KKL997" s="99"/>
      <c r="KKM997" s="99"/>
      <c r="KKN997" s="99"/>
      <c r="KKO997" s="99"/>
      <c r="KKP997" s="99"/>
      <c r="KKQ997" s="99"/>
      <c r="KKR997" s="99"/>
      <c r="KKS997" s="99"/>
      <c r="KKT997" s="99"/>
      <c r="KKU997" s="99"/>
      <c r="KKV997" s="99"/>
      <c r="KKW997" s="99"/>
      <c r="KKX997" s="99"/>
      <c r="KKY997" s="99"/>
      <c r="KKZ997" s="99"/>
      <c r="KLA997" s="99"/>
      <c r="KLB997" s="99"/>
      <c r="KLC997" s="99"/>
      <c r="KLD997" s="99"/>
      <c r="KLE997" s="99"/>
      <c r="KLF997" s="99"/>
      <c r="KLG997" s="99"/>
      <c r="KLH997" s="99"/>
      <c r="KLI997" s="99"/>
      <c r="KLJ997" s="99"/>
      <c r="KLK997" s="99"/>
      <c r="KLL997" s="99"/>
      <c r="KLM997" s="99"/>
      <c r="KLN997" s="99"/>
      <c r="KLO997" s="99"/>
      <c r="KLP997" s="99"/>
      <c r="KLQ997" s="99"/>
      <c r="KLR997" s="99"/>
      <c r="KLS997" s="99"/>
      <c r="KLT997" s="99"/>
      <c r="KLU997" s="99"/>
      <c r="KLV997" s="99"/>
      <c r="KLW997" s="99"/>
      <c r="KLX997" s="99"/>
      <c r="KLY997" s="99"/>
      <c r="KLZ997" s="99"/>
      <c r="KMA997" s="99"/>
      <c r="KMB997" s="99"/>
      <c r="KMC997" s="99"/>
      <c r="KMD997" s="99"/>
      <c r="KME997" s="99"/>
      <c r="KMF997" s="99"/>
      <c r="KMG997" s="99"/>
      <c r="KMH997" s="99"/>
      <c r="KMI997" s="99"/>
      <c r="KMJ997" s="99"/>
      <c r="KMK997" s="99"/>
      <c r="KML997" s="99"/>
      <c r="KMM997" s="99"/>
      <c r="KMN997" s="99"/>
      <c r="KMO997" s="99"/>
      <c r="KMP997" s="99"/>
      <c r="KMQ997" s="99"/>
      <c r="KMR997" s="99"/>
      <c r="KMS997" s="99"/>
      <c r="KMT997" s="99"/>
      <c r="KMU997" s="99"/>
      <c r="KMV997" s="99"/>
      <c r="KMW997" s="99"/>
      <c r="KMX997" s="99"/>
      <c r="KMY997" s="99"/>
      <c r="KMZ997" s="99"/>
      <c r="KNA997" s="99"/>
      <c r="KNB997" s="99"/>
      <c r="KNC997" s="99"/>
      <c r="KND997" s="99"/>
      <c r="KNE997" s="99"/>
      <c r="KNF997" s="99"/>
      <c r="KNG997" s="99"/>
      <c r="KNH997" s="99"/>
      <c r="KNI997" s="99"/>
      <c r="KNJ997" s="99"/>
      <c r="KNK997" s="99"/>
      <c r="KNL997" s="99"/>
      <c r="KNM997" s="99"/>
      <c r="KNN997" s="99"/>
      <c r="KNO997" s="99"/>
      <c r="KNP997" s="99"/>
      <c r="KNQ997" s="99"/>
      <c r="KNR997" s="99"/>
      <c r="KNS997" s="99"/>
      <c r="KNT997" s="99"/>
      <c r="KNU997" s="99"/>
      <c r="KNV997" s="99"/>
      <c r="KNW997" s="99"/>
      <c r="KNX997" s="99"/>
      <c r="KNY997" s="99"/>
      <c r="KNZ997" s="99"/>
      <c r="KOA997" s="99"/>
      <c r="KOB997" s="99"/>
      <c r="KOC997" s="99"/>
      <c r="KOD997" s="99"/>
      <c r="KOE997" s="99"/>
      <c r="KOF997" s="99"/>
      <c r="KOG997" s="99"/>
      <c r="KOH997" s="99"/>
      <c r="KOI997" s="99"/>
      <c r="KOJ997" s="99"/>
      <c r="KOK997" s="99"/>
      <c r="KOL997" s="99"/>
      <c r="KOM997" s="99"/>
      <c r="KON997" s="99"/>
      <c r="KOO997" s="99"/>
      <c r="KOP997" s="99"/>
      <c r="KOQ997" s="99"/>
      <c r="KOR997" s="99"/>
      <c r="KOS997" s="99"/>
      <c r="KOT997" s="99"/>
      <c r="KOU997" s="99"/>
      <c r="KOV997" s="99"/>
      <c r="KOW997" s="99"/>
      <c r="KOX997" s="99"/>
      <c r="KOY997" s="99"/>
      <c r="KOZ997" s="99"/>
      <c r="KPA997" s="99"/>
      <c r="KPB997" s="99"/>
      <c r="KPC997" s="99"/>
      <c r="KPD997" s="99"/>
      <c r="KPE997" s="99"/>
      <c r="KPF997" s="99"/>
      <c r="KPG997" s="99"/>
      <c r="KPH997" s="99"/>
      <c r="KPI997" s="99"/>
      <c r="KPJ997" s="99"/>
      <c r="KPK997" s="99"/>
      <c r="KPL997" s="99"/>
      <c r="KPM997" s="99"/>
      <c r="KPN997" s="99"/>
      <c r="KPO997" s="99"/>
      <c r="KPP997" s="99"/>
      <c r="KPQ997" s="99"/>
      <c r="KPR997" s="99"/>
      <c r="KPS997" s="99"/>
      <c r="KPT997" s="99"/>
      <c r="KPU997" s="99"/>
      <c r="KPV997" s="99"/>
      <c r="KPW997" s="99"/>
      <c r="KPX997" s="99"/>
      <c r="KPY997" s="99"/>
      <c r="KPZ997" s="99"/>
      <c r="KQA997" s="99"/>
      <c r="KQB997" s="99"/>
      <c r="KQC997" s="99"/>
      <c r="KQD997" s="99"/>
      <c r="KQE997" s="99"/>
      <c r="KQF997" s="99"/>
      <c r="KQG997" s="99"/>
      <c r="KQH997" s="99"/>
      <c r="KQI997" s="99"/>
      <c r="KQJ997" s="99"/>
      <c r="KQK997" s="99"/>
      <c r="KQL997" s="99"/>
      <c r="KQM997" s="99"/>
      <c r="KQN997" s="99"/>
      <c r="KQO997" s="99"/>
      <c r="KQP997" s="99"/>
      <c r="KQQ997" s="99"/>
      <c r="KQR997" s="99"/>
      <c r="KQS997" s="99"/>
      <c r="KQT997" s="99"/>
      <c r="KQU997" s="99"/>
      <c r="KQV997" s="99"/>
      <c r="KQW997" s="99"/>
      <c r="KQX997" s="99"/>
      <c r="KQY997" s="99"/>
      <c r="KQZ997" s="99"/>
      <c r="KRA997" s="99"/>
      <c r="KRB997" s="99"/>
      <c r="KRC997" s="99"/>
      <c r="KRD997" s="99"/>
      <c r="KRE997" s="99"/>
      <c r="KRF997" s="99"/>
      <c r="KRG997" s="99"/>
      <c r="KRH997" s="99"/>
      <c r="KRI997" s="99"/>
      <c r="KRJ997" s="99"/>
      <c r="KRK997" s="99"/>
      <c r="KRL997" s="99"/>
      <c r="KRM997" s="99"/>
      <c r="KRN997" s="99"/>
      <c r="KRO997" s="99"/>
      <c r="KRP997" s="99"/>
      <c r="KRQ997" s="99"/>
      <c r="KRR997" s="99"/>
      <c r="KRS997" s="99"/>
      <c r="KRT997" s="99"/>
      <c r="KRU997" s="99"/>
      <c r="KRV997" s="99"/>
      <c r="KRW997" s="99"/>
      <c r="KRX997" s="99"/>
      <c r="KRY997" s="99"/>
      <c r="KRZ997" s="99"/>
      <c r="KSA997" s="99"/>
      <c r="KSB997" s="99"/>
      <c r="KSC997" s="99"/>
      <c r="KSD997" s="99"/>
      <c r="KSE997" s="99"/>
      <c r="KSF997" s="99"/>
      <c r="KSG997" s="99"/>
      <c r="KSH997" s="99"/>
      <c r="KSI997" s="99"/>
      <c r="KSJ997" s="99"/>
      <c r="KSK997" s="99"/>
      <c r="KSL997" s="99"/>
      <c r="KSM997" s="99"/>
      <c r="KSN997" s="99"/>
      <c r="KSO997" s="99"/>
      <c r="KSP997" s="99"/>
      <c r="KSQ997" s="99"/>
      <c r="KSR997" s="99"/>
      <c r="KSS997" s="99"/>
      <c r="KST997" s="99"/>
      <c r="KSU997" s="99"/>
      <c r="KSV997" s="99"/>
      <c r="KSW997" s="99"/>
      <c r="KSX997" s="99"/>
      <c r="KSY997" s="99"/>
      <c r="KSZ997" s="99"/>
      <c r="KTA997" s="99"/>
      <c r="KTB997" s="99"/>
      <c r="KTC997" s="99"/>
      <c r="KTD997" s="99"/>
      <c r="KTE997" s="99"/>
      <c r="KTF997" s="99"/>
      <c r="KTG997" s="99"/>
      <c r="KTH997" s="99"/>
      <c r="KTI997" s="99"/>
      <c r="KTJ997" s="99"/>
      <c r="KTK997" s="99"/>
      <c r="KTL997" s="99"/>
      <c r="KTM997" s="99"/>
      <c r="KTN997" s="99"/>
      <c r="KTO997" s="99"/>
      <c r="KTP997" s="99"/>
      <c r="KTQ997" s="99"/>
      <c r="KTR997" s="99"/>
      <c r="KTS997" s="99"/>
      <c r="KTT997" s="99"/>
      <c r="KTU997" s="99"/>
      <c r="KTV997" s="99"/>
      <c r="KTW997" s="99"/>
      <c r="KTX997" s="99"/>
      <c r="KTY997" s="99"/>
      <c r="KTZ997" s="99"/>
      <c r="KUA997" s="99"/>
      <c r="KUB997" s="99"/>
      <c r="KUC997" s="99"/>
      <c r="KUD997" s="99"/>
      <c r="KUE997" s="99"/>
      <c r="KUF997" s="99"/>
      <c r="KUG997" s="99"/>
      <c r="KUH997" s="99"/>
      <c r="KUI997" s="99"/>
      <c r="KUJ997" s="99"/>
      <c r="KUK997" s="99"/>
      <c r="KUL997" s="99"/>
      <c r="KUM997" s="99"/>
      <c r="KUN997" s="99"/>
      <c r="KUO997" s="99"/>
      <c r="KUP997" s="99"/>
      <c r="KUQ997" s="99"/>
      <c r="KUR997" s="99"/>
      <c r="KUS997" s="99"/>
      <c r="KUT997" s="99"/>
      <c r="KUU997" s="99"/>
      <c r="KUV997" s="99"/>
      <c r="KUW997" s="99"/>
      <c r="KUX997" s="99"/>
      <c r="KUY997" s="99"/>
      <c r="KUZ997" s="99"/>
      <c r="KVA997" s="99"/>
      <c r="KVB997" s="99"/>
      <c r="KVC997" s="99"/>
      <c r="KVD997" s="99"/>
      <c r="KVE997" s="99"/>
      <c r="KVF997" s="99"/>
      <c r="KVG997" s="99"/>
      <c r="KVH997" s="99"/>
      <c r="KVI997" s="99"/>
      <c r="KVJ997" s="99"/>
      <c r="KVK997" s="99"/>
      <c r="KVL997" s="99"/>
      <c r="KVM997" s="99"/>
      <c r="KVN997" s="99"/>
      <c r="KVO997" s="99"/>
      <c r="KVP997" s="99"/>
      <c r="KVQ997" s="99"/>
      <c r="KVR997" s="99"/>
      <c r="KVS997" s="99"/>
      <c r="KVT997" s="99"/>
      <c r="KVU997" s="99"/>
      <c r="KVV997" s="99"/>
      <c r="KVW997" s="99"/>
      <c r="KVX997" s="99"/>
      <c r="KVY997" s="99"/>
      <c r="KVZ997" s="99"/>
      <c r="KWA997" s="99"/>
      <c r="KWB997" s="99"/>
      <c r="KWC997" s="99"/>
      <c r="KWD997" s="99"/>
      <c r="KWE997" s="99"/>
      <c r="KWF997" s="99"/>
      <c r="KWG997" s="99"/>
      <c r="KWH997" s="99"/>
      <c r="KWI997" s="99"/>
      <c r="KWJ997" s="99"/>
      <c r="KWK997" s="99"/>
      <c r="KWL997" s="99"/>
      <c r="KWM997" s="99"/>
      <c r="KWN997" s="99"/>
      <c r="KWO997" s="99"/>
      <c r="KWP997" s="99"/>
      <c r="KWQ997" s="99"/>
      <c r="KWR997" s="99"/>
      <c r="KWS997" s="99"/>
      <c r="KWT997" s="99"/>
      <c r="KWU997" s="99"/>
      <c r="KWV997" s="99"/>
      <c r="KWW997" s="99"/>
      <c r="KWX997" s="99"/>
      <c r="KWY997" s="99"/>
      <c r="KWZ997" s="99"/>
      <c r="KXA997" s="99"/>
      <c r="KXB997" s="99"/>
      <c r="KXC997" s="99"/>
      <c r="KXD997" s="99"/>
      <c r="KXE997" s="99"/>
      <c r="KXF997" s="99"/>
      <c r="KXG997" s="99"/>
      <c r="KXH997" s="99"/>
      <c r="KXI997" s="99"/>
      <c r="KXJ997" s="99"/>
      <c r="KXK997" s="99"/>
      <c r="KXL997" s="99"/>
      <c r="KXM997" s="99"/>
      <c r="KXN997" s="99"/>
      <c r="KXO997" s="99"/>
      <c r="KXP997" s="99"/>
      <c r="KXQ997" s="99"/>
      <c r="KXR997" s="99"/>
      <c r="KXS997" s="99"/>
      <c r="KXT997" s="99"/>
      <c r="KXU997" s="99"/>
      <c r="KXV997" s="99"/>
      <c r="KXW997" s="99"/>
      <c r="KXX997" s="99"/>
      <c r="KXY997" s="99"/>
      <c r="KXZ997" s="99"/>
      <c r="KYA997" s="99"/>
      <c r="KYB997" s="99"/>
      <c r="KYC997" s="99"/>
      <c r="KYD997" s="99"/>
      <c r="KYE997" s="99"/>
      <c r="KYF997" s="99"/>
      <c r="KYG997" s="99"/>
      <c r="KYH997" s="99"/>
      <c r="KYI997" s="99"/>
      <c r="KYJ997" s="99"/>
      <c r="KYK997" s="99"/>
      <c r="KYL997" s="99"/>
      <c r="KYM997" s="99"/>
      <c r="KYN997" s="99"/>
      <c r="KYO997" s="99"/>
      <c r="KYP997" s="99"/>
      <c r="KYQ997" s="99"/>
      <c r="KYR997" s="99"/>
      <c r="KYS997" s="99"/>
      <c r="KYT997" s="99"/>
      <c r="KYU997" s="99"/>
      <c r="KYV997" s="99"/>
      <c r="KYW997" s="99"/>
      <c r="KYX997" s="99"/>
      <c r="KYY997" s="99"/>
      <c r="KYZ997" s="99"/>
      <c r="KZA997" s="99"/>
      <c r="KZB997" s="99"/>
      <c r="KZC997" s="99"/>
      <c r="KZD997" s="99"/>
      <c r="KZE997" s="99"/>
      <c r="KZF997" s="99"/>
      <c r="KZG997" s="99"/>
      <c r="KZH997" s="99"/>
      <c r="KZI997" s="99"/>
      <c r="KZJ997" s="99"/>
      <c r="KZK997" s="99"/>
      <c r="KZL997" s="99"/>
      <c r="KZM997" s="99"/>
      <c r="KZN997" s="99"/>
      <c r="KZO997" s="99"/>
      <c r="KZP997" s="99"/>
      <c r="KZQ997" s="99"/>
      <c r="KZR997" s="99"/>
      <c r="KZS997" s="99"/>
      <c r="KZT997" s="99"/>
      <c r="KZU997" s="99"/>
      <c r="KZV997" s="99"/>
      <c r="KZW997" s="99"/>
      <c r="KZX997" s="99"/>
      <c r="KZY997" s="99"/>
      <c r="KZZ997" s="99"/>
      <c r="LAA997" s="99"/>
      <c r="LAB997" s="99"/>
      <c r="LAC997" s="99"/>
      <c r="LAD997" s="99"/>
      <c r="LAE997" s="99"/>
      <c r="LAF997" s="99"/>
      <c r="LAG997" s="99"/>
      <c r="LAH997" s="99"/>
      <c r="LAI997" s="99"/>
      <c r="LAJ997" s="99"/>
      <c r="LAK997" s="99"/>
      <c r="LAL997" s="99"/>
      <c r="LAM997" s="99"/>
      <c r="LAN997" s="99"/>
      <c r="LAO997" s="99"/>
      <c r="LAP997" s="99"/>
      <c r="LAQ997" s="99"/>
      <c r="LAR997" s="99"/>
      <c r="LAS997" s="99"/>
      <c r="LAT997" s="99"/>
      <c r="LAU997" s="99"/>
      <c r="LAV997" s="99"/>
      <c r="LAW997" s="99"/>
      <c r="LAX997" s="99"/>
      <c r="LAY997" s="99"/>
      <c r="LAZ997" s="99"/>
      <c r="LBA997" s="99"/>
      <c r="LBB997" s="99"/>
      <c r="LBC997" s="99"/>
      <c r="LBD997" s="99"/>
      <c r="LBE997" s="99"/>
      <c r="LBF997" s="99"/>
      <c r="LBG997" s="99"/>
      <c r="LBH997" s="99"/>
      <c r="LBI997" s="99"/>
      <c r="LBJ997" s="99"/>
      <c r="LBK997" s="99"/>
      <c r="LBL997" s="99"/>
      <c r="LBM997" s="99"/>
      <c r="LBN997" s="99"/>
      <c r="LBO997" s="99"/>
      <c r="LBP997" s="99"/>
      <c r="LBQ997" s="99"/>
      <c r="LBR997" s="99"/>
      <c r="LBS997" s="99"/>
      <c r="LBT997" s="99"/>
      <c r="LBU997" s="99"/>
      <c r="LBV997" s="99"/>
      <c r="LBW997" s="99"/>
      <c r="LBX997" s="99"/>
      <c r="LBY997" s="99"/>
      <c r="LBZ997" s="99"/>
      <c r="LCA997" s="99"/>
      <c r="LCB997" s="99"/>
      <c r="LCC997" s="99"/>
      <c r="LCD997" s="99"/>
      <c r="LCE997" s="99"/>
      <c r="LCF997" s="99"/>
      <c r="LCG997" s="99"/>
      <c r="LCH997" s="99"/>
      <c r="LCI997" s="99"/>
      <c r="LCJ997" s="99"/>
      <c r="LCK997" s="99"/>
      <c r="LCL997" s="99"/>
      <c r="LCM997" s="99"/>
      <c r="LCN997" s="99"/>
      <c r="LCO997" s="99"/>
      <c r="LCP997" s="99"/>
      <c r="LCQ997" s="99"/>
      <c r="LCR997" s="99"/>
      <c r="LCS997" s="99"/>
      <c r="LCT997" s="99"/>
      <c r="LCU997" s="99"/>
      <c r="LCV997" s="99"/>
      <c r="LCW997" s="99"/>
      <c r="LCX997" s="99"/>
      <c r="LCY997" s="99"/>
      <c r="LCZ997" s="99"/>
      <c r="LDA997" s="99"/>
      <c r="LDB997" s="99"/>
      <c r="LDC997" s="99"/>
      <c r="LDD997" s="99"/>
      <c r="LDE997" s="99"/>
      <c r="LDF997" s="99"/>
      <c r="LDG997" s="99"/>
      <c r="LDH997" s="99"/>
      <c r="LDI997" s="99"/>
      <c r="LDJ997" s="99"/>
      <c r="LDK997" s="99"/>
      <c r="LDL997" s="99"/>
      <c r="LDM997" s="99"/>
      <c r="LDN997" s="99"/>
      <c r="LDO997" s="99"/>
      <c r="LDP997" s="99"/>
      <c r="LDQ997" s="99"/>
      <c r="LDR997" s="99"/>
      <c r="LDS997" s="99"/>
      <c r="LDT997" s="99"/>
      <c r="LDU997" s="99"/>
      <c r="LDV997" s="99"/>
      <c r="LDW997" s="99"/>
      <c r="LDX997" s="99"/>
      <c r="LDY997" s="99"/>
      <c r="LDZ997" s="99"/>
      <c r="LEA997" s="99"/>
      <c r="LEB997" s="99"/>
      <c r="LEC997" s="99"/>
      <c r="LED997" s="99"/>
      <c r="LEE997" s="99"/>
      <c r="LEF997" s="99"/>
      <c r="LEG997" s="99"/>
      <c r="LEH997" s="99"/>
      <c r="LEI997" s="99"/>
      <c r="LEJ997" s="99"/>
      <c r="LEK997" s="99"/>
      <c r="LEL997" s="99"/>
      <c r="LEM997" s="99"/>
      <c r="LEN997" s="99"/>
      <c r="LEO997" s="99"/>
      <c r="LEP997" s="99"/>
      <c r="LEQ997" s="99"/>
      <c r="LER997" s="99"/>
      <c r="LES997" s="99"/>
      <c r="LET997" s="99"/>
      <c r="LEU997" s="99"/>
      <c r="LEV997" s="99"/>
      <c r="LEW997" s="99"/>
      <c r="LEX997" s="99"/>
      <c r="LEY997" s="99"/>
      <c r="LEZ997" s="99"/>
      <c r="LFA997" s="99"/>
      <c r="LFB997" s="99"/>
      <c r="LFC997" s="99"/>
      <c r="LFD997" s="99"/>
      <c r="LFE997" s="99"/>
      <c r="LFF997" s="99"/>
      <c r="LFG997" s="99"/>
      <c r="LFH997" s="99"/>
      <c r="LFI997" s="99"/>
      <c r="LFJ997" s="99"/>
      <c r="LFK997" s="99"/>
      <c r="LFL997" s="99"/>
      <c r="LFM997" s="99"/>
      <c r="LFN997" s="99"/>
      <c r="LFO997" s="99"/>
      <c r="LFP997" s="99"/>
      <c r="LFQ997" s="99"/>
      <c r="LFR997" s="99"/>
      <c r="LFS997" s="99"/>
      <c r="LFT997" s="99"/>
      <c r="LFU997" s="99"/>
      <c r="LFV997" s="99"/>
      <c r="LFW997" s="99"/>
      <c r="LFX997" s="99"/>
      <c r="LFY997" s="99"/>
      <c r="LFZ997" s="99"/>
      <c r="LGA997" s="99"/>
      <c r="LGB997" s="99"/>
      <c r="LGC997" s="99"/>
      <c r="LGD997" s="99"/>
      <c r="LGE997" s="99"/>
      <c r="LGF997" s="99"/>
      <c r="LGG997" s="99"/>
      <c r="LGH997" s="99"/>
      <c r="LGI997" s="99"/>
      <c r="LGJ997" s="99"/>
      <c r="LGK997" s="99"/>
      <c r="LGL997" s="99"/>
      <c r="LGM997" s="99"/>
      <c r="LGN997" s="99"/>
      <c r="LGO997" s="99"/>
      <c r="LGP997" s="99"/>
      <c r="LGQ997" s="99"/>
      <c r="LGR997" s="99"/>
      <c r="LGS997" s="99"/>
      <c r="LGT997" s="99"/>
      <c r="LGU997" s="99"/>
      <c r="LGV997" s="99"/>
      <c r="LGW997" s="99"/>
      <c r="LGX997" s="99"/>
      <c r="LGY997" s="99"/>
      <c r="LGZ997" s="99"/>
      <c r="LHA997" s="99"/>
      <c r="LHB997" s="99"/>
      <c r="LHC997" s="99"/>
      <c r="LHD997" s="99"/>
      <c r="LHE997" s="99"/>
      <c r="LHF997" s="99"/>
      <c r="LHG997" s="99"/>
      <c r="LHH997" s="99"/>
      <c r="LHI997" s="99"/>
      <c r="LHJ997" s="99"/>
      <c r="LHK997" s="99"/>
      <c r="LHL997" s="99"/>
      <c r="LHM997" s="99"/>
      <c r="LHN997" s="99"/>
      <c r="LHO997" s="99"/>
      <c r="LHP997" s="99"/>
      <c r="LHQ997" s="99"/>
      <c r="LHR997" s="99"/>
      <c r="LHS997" s="99"/>
      <c r="LHT997" s="99"/>
      <c r="LHU997" s="99"/>
      <c r="LHV997" s="99"/>
      <c r="LHW997" s="99"/>
      <c r="LHX997" s="99"/>
      <c r="LHY997" s="99"/>
      <c r="LHZ997" s="99"/>
      <c r="LIA997" s="99"/>
      <c r="LIB997" s="99"/>
      <c r="LIC997" s="99"/>
      <c r="LID997" s="99"/>
      <c r="LIE997" s="99"/>
      <c r="LIF997" s="99"/>
      <c r="LIG997" s="99"/>
      <c r="LIH997" s="99"/>
      <c r="LII997" s="99"/>
      <c r="LIJ997" s="99"/>
      <c r="LIK997" s="99"/>
      <c r="LIL997" s="99"/>
      <c r="LIM997" s="99"/>
      <c r="LIN997" s="99"/>
      <c r="LIO997" s="99"/>
      <c r="LIP997" s="99"/>
      <c r="LIQ997" s="99"/>
      <c r="LIR997" s="99"/>
      <c r="LIS997" s="99"/>
      <c r="LIT997" s="99"/>
      <c r="LIU997" s="99"/>
      <c r="LIV997" s="99"/>
      <c r="LIW997" s="99"/>
      <c r="LIX997" s="99"/>
      <c r="LIY997" s="99"/>
      <c r="LIZ997" s="99"/>
      <c r="LJA997" s="99"/>
      <c r="LJB997" s="99"/>
      <c r="LJC997" s="99"/>
      <c r="LJD997" s="99"/>
      <c r="LJE997" s="99"/>
      <c r="LJF997" s="99"/>
      <c r="LJG997" s="99"/>
      <c r="LJH997" s="99"/>
      <c r="LJI997" s="99"/>
      <c r="LJJ997" s="99"/>
      <c r="LJK997" s="99"/>
      <c r="LJL997" s="99"/>
      <c r="LJM997" s="99"/>
      <c r="LJN997" s="99"/>
      <c r="LJO997" s="99"/>
      <c r="LJP997" s="99"/>
      <c r="LJQ997" s="99"/>
      <c r="LJR997" s="99"/>
      <c r="LJS997" s="99"/>
      <c r="LJT997" s="99"/>
      <c r="LJU997" s="99"/>
      <c r="LJV997" s="99"/>
      <c r="LJW997" s="99"/>
      <c r="LJX997" s="99"/>
      <c r="LJY997" s="99"/>
      <c r="LJZ997" s="99"/>
      <c r="LKA997" s="99"/>
      <c r="LKB997" s="99"/>
      <c r="LKC997" s="99"/>
      <c r="LKD997" s="99"/>
      <c r="LKE997" s="99"/>
      <c r="LKF997" s="99"/>
      <c r="LKG997" s="99"/>
      <c r="LKH997" s="99"/>
      <c r="LKI997" s="99"/>
      <c r="LKJ997" s="99"/>
      <c r="LKK997" s="99"/>
      <c r="LKL997" s="99"/>
      <c r="LKM997" s="99"/>
      <c r="LKN997" s="99"/>
      <c r="LKO997" s="99"/>
      <c r="LKP997" s="99"/>
      <c r="LKQ997" s="99"/>
      <c r="LKR997" s="99"/>
      <c r="LKS997" s="99"/>
      <c r="LKT997" s="99"/>
      <c r="LKU997" s="99"/>
      <c r="LKV997" s="99"/>
      <c r="LKW997" s="99"/>
      <c r="LKX997" s="99"/>
      <c r="LKY997" s="99"/>
      <c r="LKZ997" s="99"/>
      <c r="LLA997" s="99"/>
      <c r="LLB997" s="99"/>
      <c r="LLC997" s="99"/>
      <c r="LLD997" s="99"/>
      <c r="LLE997" s="99"/>
      <c r="LLF997" s="99"/>
      <c r="LLG997" s="99"/>
      <c r="LLH997" s="99"/>
      <c r="LLI997" s="99"/>
      <c r="LLJ997" s="99"/>
      <c r="LLK997" s="99"/>
      <c r="LLL997" s="99"/>
      <c r="LLM997" s="99"/>
      <c r="LLN997" s="99"/>
      <c r="LLO997" s="99"/>
      <c r="LLP997" s="99"/>
      <c r="LLQ997" s="99"/>
      <c r="LLR997" s="99"/>
      <c r="LLS997" s="99"/>
      <c r="LLT997" s="99"/>
      <c r="LLU997" s="99"/>
      <c r="LLV997" s="99"/>
      <c r="LLW997" s="99"/>
      <c r="LLX997" s="99"/>
      <c r="LLY997" s="99"/>
      <c r="LLZ997" s="99"/>
      <c r="LMA997" s="99"/>
      <c r="LMB997" s="99"/>
      <c r="LMC997" s="99"/>
      <c r="LMD997" s="99"/>
      <c r="LME997" s="99"/>
      <c r="LMF997" s="99"/>
      <c r="LMG997" s="99"/>
      <c r="LMH997" s="99"/>
      <c r="LMI997" s="99"/>
      <c r="LMJ997" s="99"/>
      <c r="LMK997" s="99"/>
      <c r="LML997" s="99"/>
      <c r="LMM997" s="99"/>
      <c r="LMN997" s="99"/>
      <c r="LMO997" s="99"/>
      <c r="LMP997" s="99"/>
      <c r="LMQ997" s="99"/>
      <c r="LMR997" s="99"/>
      <c r="LMS997" s="99"/>
      <c r="LMT997" s="99"/>
      <c r="LMU997" s="99"/>
      <c r="LMV997" s="99"/>
      <c r="LMW997" s="99"/>
      <c r="LMX997" s="99"/>
      <c r="LMY997" s="99"/>
      <c r="LMZ997" s="99"/>
      <c r="LNA997" s="99"/>
      <c r="LNB997" s="99"/>
      <c r="LNC997" s="99"/>
      <c r="LND997" s="99"/>
      <c r="LNE997" s="99"/>
      <c r="LNF997" s="99"/>
      <c r="LNG997" s="99"/>
      <c r="LNH997" s="99"/>
      <c r="LNI997" s="99"/>
      <c r="LNJ997" s="99"/>
      <c r="LNK997" s="99"/>
      <c r="LNL997" s="99"/>
      <c r="LNM997" s="99"/>
      <c r="LNN997" s="99"/>
      <c r="LNO997" s="99"/>
      <c r="LNP997" s="99"/>
      <c r="LNQ997" s="99"/>
      <c r="LNR997" s="99"/>
      <c r="LNS997" s="99"/>
      <c r="LNT997" s="99"/>
      <c r="LNU997" s="99"/>
      <c r="LNV997" s="99"/>
      <c r="LNW997" s="99"/>
      <c r="LNX997" s="99"/>
      <c r="LNY997" s="99"/>
      <c r="LNZ997" s="99"/>
      <c r="LOA997" s="99"/>
      <c r="LOB997" s="99"/>
      <c r="LOC997" s="99"/>
      <c r="LOD997" s="99"/>
      <c r="LOE997" s="99"/>
      <c r="LOF997" s="99"/>
      <c r="LOG997" s="99"/>
      <c r="LOH997" s="99"/>
      <c r="LOI997" s="99"/>
      <c r="LOJ997" s="99"/>
      <c r="LOK997" s="99"/>
      <c r="LOL997" s="99"/>
      <c r="LOM997" s="99"/>
      <c r="LON997" s="99"/>
      <c r="LOO997" s="99"/>
      <c r="LOP997" s="99"/>
      <c r="LOQ997" s="99"/>
      <c r="LOR997" s="99"/>
      <c r="LOS997" s="99"/>
      <c r="LOT997" s="99"/>
      <c r="LOU997" s="99"/>
      <c r="LOV997" s="99"/>
      <c r="LOW997" s="99"/>
      <c r="LOX997" s="99"/>
      <c r="LOY997" s="99"/>
      <c r="LOZ997" s="99"/>
      <c r="LPA997" s="99"/>
      <c r="LPB997" s="99"/>
      <c r="LPC997" s="99"/>
      <c r="LPD997" s="99"/>
      <c r="LPE997" s="99"/>
      <c r="LPF997" s="99"/>
      <c r="LPG997" s="99"/>
      <c r="LPH997" s="99"/>
      <c r="LPI997" s="99"/>
      <c r="LPJ997" s="99"/>
      <c r="LPK997" s="99"/>
      <c r="LPL997" s="99"/>
      <c r="LPM997" s="99"/>
      <c r="LPN997" s="99"/>
      <c r="LPO997" s="99"/>
      <c r="LPP997" s="99"/>
      <c r="LPQ997" s="99"/>
      <c r="LPR997" s="99"/>
      <c r="LPS997" s="99"/>
      <c r="LPT997" s="99"/>
      <c r="LPU997" s="99"/>
      <c r="LPV997" s="99"/>
      <c r="LPW997" s="99"/>
      <c r="LPX997" s="99"/>
      <c r="LPY997" s="99"/>
      <c r="LPZ997" s="99"/>
      <c r="LQA997" s="99"/>
      <c r="LQB997" s="99"/>
      <c r="LQC997" s="99"/>
      <c r="LQD997" s="99"/>
      <c r="LQE997" s="99"/>
      <c r="LQF997" s="99"/>
      <c r="LQG997" s="99"/>
      <c r="LQH997" s="99"/>
      <c r="LQI997" s="99"/>
      <c r="LQJ997" s="99"/>
      <c r="LQK997" s="99"/>
      <c r="LQL997" s="99"/>
      <c r="LQM997" s="99"/>
      <c r="LQN997" s="99"/>
      <c r="LQO997" s="99"/>
      <c r="LQP997" s="99"/>
      <c r="LQQ997" s="99"/>
      <c r="LQR997" s="99"/>
      <c r="LQS997" s="99"/>
      <c r="LQT997" s="99"/>
      <c r="LQU997" s="99"/>
      <c r="LQV997" s="99"/>
      <c r="LQW997" s="99"/>
      <c r="LQX997" s="99"/>
      <c r="LQY997" s="99"/>
      <c r="LQZ997" s="99"/>
      <c r="LRA997" s="99"/>
      <c r="LRB997" s="99"/>
      <c r="LRC997" s="99"/>
      <c r="LRD997" s="99"/>
      <c r="LRE997" s="99"/>
      <c r="LRF997" s="99"/>
      <c r="LRG997" s="99"/>
      <c r="LRH997" s="99"/>
      <c r="LRI997" s="99"/>
      <c r="LRJ997" s="99"/>
      <c r="LRK997" s="99"/>
      <c r="LRL997" s="99"/>
      <c r="LRM997" s="99"/>
      <c r="LRN997" s="99"/>
      <c r="LRO997" s="99"/>
      <c r="LRP997" s="99"/>
      <c r="LRQ997" s="99"/>
      <c r="LRR997" s="99"/>
      <c r="LRS997" s="99"/>
      <c r="LRT997" s="99"/>
      <c r="LRU997" s="99"/>
      <c r="LRV997" s="99"/>
      <c r="LRW997" s="99"/>
      <c r="LRX997" s="99"/>
      <c r="LRY997" s="99"/>
      <c r="LRZ997" s="99"/>
      <c r="LSA997" s="99"/>
      <c r="LSB997" s="99"/>
      <c r="LSC997" s="99"/>
      <c r="LSD997" s="99"/>
      <c r="LSE997" s="99"/>
      <c r="LSF997" s="99"/>
      <c r="LSG997" s="99"/>
      <c r="LSH997" s="99"/>
      <c r="LSI997" s="99"/>
      <c r="LSJ997" s="99"/>
      <c r="LSK997" s="99"/>
      <c r="LSL997" s="99"/>
      <c r="LSM997" s="99"/>
      <c r="LSN997" s="99"/>
      <c r="LSO997" s="99"/>
      <c r="LSP997" s="99"/>
      <c r="LSQ997" s="99"/>
      <c r="LSR997" s="99"/>
      <c r="LSS997" s="99"/>
      <c r="LST997" s="99"/>
      <c r="LSU997" s="99"/>
      <c r="LSV997" s="99"/>
      <c r="LSW997" s="99"/>
      <c r="LSX997" s="99"/>
      <c r="LSY997" s="99"/>
      <c r="LSZ997" s="99"/>
      <c r="LTA997" s="99"/>
      <c r="LTB997" s="99"/>
      <c r="LTC997" s="99"/>
      <c r="LTD997" s="99"/>
      <c r="LTE997" s="99"/>
      <c r="LTF997" s="99"/>
      <c r="LTG997" s="99"/>
      <c r="LTH997" s="99"/>
      <c r="LTI997" s="99"/>
      <c r="LTJ997" s="99"/>
      <c r="LTK997" s="99"/>
      <c r="LTL997" s="99"/>
      <c r="LTM997" s="99"/>
      <c r="LTN997" s="99"/>
      <c r="LTO997" s="99"/>
      <c r="LTP997" s="99"/>
      <c r="LTQ997" s="99"/>
      <c r="LTR997" s="99"/>
      <c r="LTS997" s="99"/>
      <c r="LTT997" s="99"/>
      <c r="LTU997" s="99"/>
      <c r="LTV997" s="99"/>
      <c r="LTW997" s="99"/>
      <c r="LTX997" s="99"/>
      <c r="LTY997" s="99"/>
      <c r="LTZ997" s="99"/>
      <c r="LUA997" s="99"/>
      <c r="LUB997" s="99"/>
      <c r="LUC997" s="99"/>
      <c r="LUD997" s="99"/>
      <c r="LUE997" s="99"/>
      <c r="LUF997" s="99"/>
      <c r="LUG997" s="99"/>
      <c r="LUH997" s="99"/>
      <c r="LUI997" s="99"/>
      <c r="LUJ997" s="99"/>
      <c r="LUK997" s="99"/>
      <c r="LUL997" s="99"/>
      <c r="LUM997" s="99"/>
      <c r="LUN997" s="99"/>
      <c r="LUO997" s="99"/>
      <c r="LUP997" s="99"/>
      <c r="LUQ997" s="99"/>
      <c r="LUR997" s="99"/>
      <c r="LUS997" s="99"/>
      <c r="LUT997" s="99"/>
      <c r="LUU997" s="99"/>
      <c r="LUV997" s="99"/>
      <c r="LUW997" s="99"/>
      <c r="LUX997" s="99"/>
      <c r="LUY997" s="99"/>
      <c r="LUZ997" s="99"/>
      <c r="LVA997" s="99"/>
      <c r="LVB997" s="99"/>
      <c r="LVC997" s="99"/>
      <c r="LVD997" s="99"/>
      <c r="LVE997" s="99"/>
      <c r="LVF997" s="99"/>
      <c r="LVG997" s="99"/>
      <c r="LVH997" s="99"/>
      <c r="LVI997" s="99"/>
      <c r="LVJ997" s="99"/>
      <c r="LVK997" s="99"/>
      <c r="LVL997" s="99"/>
      <c r="LVM997" s="99"/>
      <c r="LVN997" s="99"/>
      <c r="LVO997" s="99"/>
      <c r="LVP997" s="99"/>
      <c r="LVQ997" s="99"/>
      <c r="LVR997" s="99"/>
      <c r="LVS997" s="99"/>
      <c r="LVT997" s="99"/>
      <c r="LVU997" s="99"/>
      <c r="LVV997" s="99"/>
      <c r="LVW997" s="99"/>
      <c r="LVX997" s="99"/>
      <c r="LVY997" s="99"/>
      <c r="LVZ997" s="99"/>
      <c r="LWA997" s="99"/>
      <c r="LWB997" s="99"/>
      <c r="LWC997" s="99"/>
      <c r="LWD997" s="99"/>
      <c r="LWE997" s="99"/>
      <c r="LWF997" s="99"/>
      <c r="LWG997" s="99"/>
      <c r="LWH997" s="99"/>
      <c r="LWI997" s="99"/>
      <c r="LWJ997" s="99"/>
      <c r="LWK997" s="99"/>
      <c r="LWL997" s="99"/>
      <c r="LWM997" s="99"/>
      <c r="LWN997" s="99"/>
      <c r="LWO997" s="99"/>
      <c r="LWP997" s="99"/>
      <c r="LWQ997" s="99"/>
      <c r="LWR997" s="99"/>
      <c r="LWS997" s="99"/>
      <c r="LWT997" s="99"/>
      <c r="LWU997" s="99"/>
      <c r="LWV997" s="99"/>
      <c r="LWW997" s="99"/>
      <c r="LWX997" s="99"/>
      <c r="LWY997" s="99"/>
      <c r="LWZ997" s="99"/>
      <c r="LXA997" s="99"/>
      <c r="LXB997" s="99"/>
      <c r="LXC997" s="99"/>
      <c r="LXD997" s="99"/>
      <c r="LXE997" s="99"/>
      <c r="LXF997" s="99"/>
      <c r="LXG997" s="99"/>
      <c r="LXH997" s="99"/>
      <c r="LXI997" s="99"/>
      <c r="LXJ997" s="99"/>
      <c r="LXK997" s="99"/>
      <c r="LXL997" s="99"/>
      <c r="LXM997" s="99"/>
      <c r="LXN997" s="99"/>
      <c r="LXO997" s="99"/>
      <c r="LXP997" s="99"/>
      <c r="LXQ997" s="99"/>
      <c r="LXR997" s="99"/>
      <c r="LXS997" s="99"/>
      <c r="LXT997" s="99"/>
      <c r="LXU997" s="99"/>
      <c r="LXV997" s="99"/>
      <c r="LXW997" s="99"/>
      <c r="LXX997" s="99"/>
      <c r="LXY997" s="99"/>
      <c r="LXZ997" s="99"/>
      <c r="LYA997" s="99"/>
      <c r="LYB997" s="99"/>
      <c r="LYC997" s="99"/>
      <c r="LYD997" s="99"/>
      <c r="LYE997" s="99"/>
      <c r="LYF997" s="99"/>
      <c r="LYG997" s="99"/>
      <c r="LYH997" s="99"/>
      <c r="LYI997" s="99"/>
      <c r="LYJ997" s="99"/>
      <c r="LYK997" s="99"/>
      <c r="LYL997" s="99"/>
      <c r="LYM997" s="99"/>
      <c r="LYN997" s="99"/>
      <c r="LYO997" s="99"/>
      <c r="LYP997" s="99"/>
      <c r="LYQ997" s="99"/>
      <c r="LYR997" s="99"/>
      <c r="LYS997" s="99"/>
      <c r="LYT997" s="99"/>
      <c r="LYU997" s="99"/>
      <c r="LYV997" s="99"/>
      <c r="LYW997" s="99"/>
      <c r="LYX997" s="99"/>
      <c r="LYY997" s="99"/>
      <c r="LYZ997" s="99"/>
      <c r="LZA997" s="99"/>
      <c r="LZB997" s="99"/>
      <c r="LZC997" s="99"/>
      <c r="LZD997" s="99"/>
      <c r="LZE997" s="99"/>
      <c r="LZF997" s="99"/>
      <c r="LZG997" s="99"/>
      <c r="LZH997" s="99"/>
      <c r="LZI997" s="99"/>
      <c r="LZJ997" s="99"/>
      <c r="LZK997" s="99"/>
      <c r="LZL997" s="99"/>
      <c r="LZM997" s="99"/>
      <c r="LZN997" s="99"/>
      <c r="LZO997" s="99"/>
      <c r="LZP997" s="99"/>
      <c r="LZQ997" s="99"/>
      <c r="LZR997" s="99"/>
      <c r="LZS997" s="99"/>
      <c r="LZT997" s="99"/>
      <c r="LZU997" s="99"/>
      <c r="LZV997" s="99"/>
      <c r="LZW997" s="99"/>
      <c r="LZX997" s="99"/>
      <c r="LZY997" s="99"/>
      <c r="LZZ997" s="99"/>
      <c r="MAA997" s="99"/>
      <c r="MAB997" s="99"/>
      <c r="MAC997" s="99"/>
      <c r="MAD997" s="99"/>
      <c r="MAE997" s="99"/>
      <c r="MAF997" s="99"/>
      <c r="MAG997" s="99"/>
      <c r="MAH997" s="99"/>
      <c r="MAI997" s="99"/>
      <c r="MAJ997" s="99"/>
      <c r="MAK997" s="99"/>
      <c r="MAL997" s="99"/>
      <c r="MAM997" s="99"/>
      <c r="MAN997" s="99"/>
      <c r="MAO997" s="99"/>
      <c r="MAP997" s="99"/>
      <c r="MAQ997" s="99"/>
      <c r="MAR997" s="99"/>
      <c r="MAS997" s="99"/>
      <c r="MAT997" s="99"/>
      <c r="MAU997" s="99"/>
      <c r="MAV997" s="99"/>
      <c r="MAW997" s="99"/>
      <c r="MAX997" s="99"/>
      <c r="MAY997" s="99"/>
      <c r="MAZ997" s="99"/>
      <c r="MBA997" s="99"/>
      <c r="MBB997" s="99"/>
      <c r="MBC997" s="99"/>
      <c r="MBD997" s="99"/>
      <c r="MBE997" s="99"/>
      <c r="MBF997" s="99"/>
      <c r="MBG997" s="99"/>
      <c r="MBH997" s="99"/>
      <c r="MBI997" s="99"/>
      <c r="MBJ997" s="99"/>
      <c r="MBK997" s="99"/>
      <c r="MBL997" s="99"/>
      <c r="MBM997" s="99"/>
      <c r="MBN997" s="99"/>
      <c r="MBO997" s="99"/>
      <c r="MBP997" s="99"/>
      <c r="MBQ997" s="99"/>
      <c r="MBR997" s="99"/>
      <c r="MBS997" s="99"/>
      <c r="MBT997" s="99"/>
      <c r="MBU997" s="99"/>
      <c r="MBV997" s="99"/>
      <c r="MBW997" s="99"/>
      <c r="MBX997" s="99"/>
      <c r="MBY997" s="99"/>
      <c r="MBZ997" s="99"/>
      <c r="MCA997" s="99"/>
      <c r="MCB997" s="99"/>
      <c r="MCC997" s="99"/>
      <c r="MCD997" s="99"/>
      <c r="MCE997" s="99"/>
      <c r="MCF997" s="99"/>
      <c r="MCG997" s="99"/>
      <c r="MCH997" s="99"/>
      <c r="MCI997" s="99"/>
      <c r="MCJ997" s="99"/>
      <c r="MCK997" s="99"/>
      <c r="MCL997" s="99"/>
      <c r="MCM997" s="99"/>
      <c r="MCN997" s="99"/>
      <c r="MCO997" s="99"/>
      <c r="MCP997" s="99"/>
      <c r="MCQ997" s="99"/>
      <c r="MCR997" s="99"/>
      <c r="MCS997" s="99"/>
      <c r="MCT997" s="99"/>
      <c r="MCU997" s="99"/>
      <c r="MCV997" s="99"/>
      <c r="MCW997" s="99"/>
      <c r="MCX997" s="99"/>
      <c r="MCY997" s="99"/>
      <c r="MCZ997" s="99"/>
      <c r="MDA997" s="99"/>
      <c r="MDB997" s="99"/>
      <c r="MDC997" s="99"/>
      <c r="MDD997" s="99"/>
      <c r="MDE997" s="99"/>
      <c r="MDF997" s="99"/>
      <c r="MDG997" s="99"/>
      <c r="MDH997" s="99"/>
      <c r="MDI997" s="99"/>
      <c r="MDJ997" s="99"/>
      <c r="MDK997" s="99"/>
      <c r="MDL997" s="99"/>
      <c r="MDM997" s="99"/>
      <c r="MDN997" s="99"/>
      <c r="MDO997" s="99"/>
      <c r="MDP997" s="99"/>
      <c r="MDQ997" s="99"/>
      <c r="MDR997" s="99"/>
      <c r="MDS997" s="99"/>
      <c r="MDT997" s="99"/>
      <c r="MDU997" s="99"/>
      <c r="MDV997" s="99"/>
      <c r="MDW997" s="99"/>
      <c r="MDX997" s="99"/>
      <c r="MDY997" s="99"/>
      <c r="MDZ997" s="99"/>
      <c r="MEA997" s="99"/>
      <c r="MEB997" s="99"/>
      <c r="MEC997" s="99"/>
      <c r="MED997" s="99"/>
      <c r="MEE997" s="99"/>
      <c r="MEF997" s="99"/>
      <c r="MEG997" s="99"/>
      <c r="MEH997" s="99"/>
      <c r="MEI997" s="99"/>
      <c r="MEJ997" s="99"/>
      <c r="MEK997" s="99"/>
      <c r="MEL997" s="99"/>
      <c r="MEM997" s="99"/>
      <c r="MEN997" s="99"/>
      <c r="MEO997" s="99"/>
      <c r="MEP997" s="99"/>
      <c r="MEQ997" s="99"/>
      <c r="MER997" s="99"/>
      <c r="MES997" s="99"/>
      <c r="MET997" s="99"/>
      <c r="MEU997" s="99"/>
      <c r="MEV997" s="99"/>
      <c r="MEW997" s="99"/>
      <c r="MEX997" s="99"/>
      <c r="MEY997" s="99"/>
      <c r="MEZ997" s="99"/>
      <c r="MFA997" s="99"/>
      <c r="MFB997" s="99"/>
      <c r="MFC997" s="99"/>
      <c r="MFD997" s="99"/>
      <c r="MFE997" s="99"/>
      <c r="MFF997" s="99"/>
      <c r="MFG997" s="99"/>
      <c r="MFH997" s="99"/>
      <c r="MFI997" s="99"/>
      <c r="MFJ997" s="99"/>
      <c r="MFK997" s="99"/>
      <c r="MFL997" s="99"/>
      <c r="MFM997" s="99"/>
      <c r="MFN997" s="99"/>
      <c r="MFO997" s="99"/>
      <c r="MFP997" s="99"/>
      <c r="MFQ997" s="99"/>
      <c r="MFR997" s="99"/>
      <c r="MFS997" s="99"/>
      <c r="MFT997" s="99"/>
      <c r="MFU997" s="99"/>
      <c r="MFV997" s="99"/>
      <c r="MFW997" s="99"/>
      <c r="MFX997" s="99"/>
      <c r="MFY997" s="99"/>
      <c r="MFZ997" s="99"/>
      <c r="MGA997" s="99"/>
      <c r="MGB997" s="99"/>
      <c r="MGC997" s="99"/>
      <c r="MGD997" s="99"/>
      <c r="MGE997" s="99"/>
      <c r="MGF997" s="99"/>
      <c r="MGG997" s="99"/>
      <c r="MGH997" s="99"/>
      <c r="MGI997" s="99"/>
      <c r="MGJ997" s="99"/>
      <c r="MGK997" s="99"/>
      <c r="MGL997" s="99"/>
      <c r="MGM997" s="99"/>
      <c r="MGN997" s="99"/>
      <c r="MGO997" s="99"/>
      <c r="MGP997" s="99"/>
      <c r="MGQ997" s="99"/>
      <c r="MGR997" s="99"/>
      <c r="MGS997" s="99"/>
      <c r="MGT997" s="99"/>
      <c r="MGU997" s="99"/>
      <c r="MGV997" s="99"/>
      <c r="MGW997" s="99"/>
      <c r="MGX997" s="99"/>
      <c r="MGY997" s="99"/>
      <c r="MGZ997" s="99"/>
      <c r="MHA997" s="99"/>
      <c r="MHB997" s="99"/>
      <c r="MHC997" s="99"/>
      <c r="MHD997" s="99"/>
      <c r="MHE997" s="99"/>
      <c r="MHF997" s="99"/>
      <c r="MHG997" s="99"/>
      <c r="MHH997" s="99"/>
      <c r="MHI997" s="99"/>
      <c r="MHJ997" s="99"/>
      <c r="MHK997" s="99"/>
      <c r="MHL997" s="99"/>
      <c r="MHM997" s="99"/>
      <c r="MHN997" s="99"/>
      <c r="MHO997" s="99"/>
      <c r="MHP997" s="99"/>
      <c r="MHQ997" s="99"/>
      <c r="MHR997" s="99"/>
      <c r="MHS997" s="99"/>
      <c r="MHT997" s="99"/>
      <c r="MHU997" s="99"/>
      <c r="MHV997" s="99"/>
      <c r="MHW997" s="99"/>
      <c r="MHX997" s="99"/>
      <c r="MHY997" s="99"/>
      <c r="MHZ997" s="99"/>
      <c r="MIA997" s="99"/>
      <c r="MIB997" s="99"/>
      <c r="MIC997" s="99"/>
      <c r="MID997" s="99"/>
      <c r="MIE997" s="99"/>
      <c r="MIF997" s="99"/>
      <c r="MIG997" s="99"/>
      <c r="MIH997" s="99"/>
      <c r="MII997" s="99"/>
      <c r="MIJ997" s="99"/>
      <c r="MIK997" s="99"/>
      <c r="MIL997" s="99"/>
      <c r="MIM997" s="99"/>
      <c r="MIN997" s="99"/>
      <c r="MIO997" s="99"/>
      <c r="MIP997" s="99"/>
      <c r="MIQ997" s="99"/>
      <c r="MIR997" s="99"/>
      <c r="MIS997" s="99"/>
      <c r="MIT997" s="99"/>
      <c r="MIU997" s="99"/>
      <c r="MIV997" s="99"/>
      <c r="MIW997" s="99"/>
      <c r="MIX997" s="99"/>
      <c r="MIY997" s="99"/>
      <c r="MIZ997" s="99"/>
      <c r="MJA997" s="99"/>
      <c r="MJB997" s="99"/>
      <c r="MJC997" s="99"/>
      <c r="MJD997" s="99"/>
      <c r="MJE997" s="99"/>
      <c r="MJF997" s="99"/>
      <c r="MJG997" s="99"/>
      <c r="MJH997" s="99"/>
      <c r="MJI997" s="99"/>
      <c r="MJJ997" s="99"/>
      <c r="MJK997" s="99"/>
      <c r="MJL997" s="99"/>
      <c r="MJM997" s="99"/>
      <c r="MJN997" s="99"/>
      <c r="MJO997" s="99"/>
      <c r="MJP997" s="99"/>
      <c r="MJQ997" s="99"/>
      <c r="MJR997" s="99"/>
      <c r="MJS997" s="99"/>
      <c r="MJT997" s="99"/>
      <c r="MJU997" s="99"/>
      <c r="MJV997" s="99"/>
      <c r="MJW997" s="99"/>
      <c r="MJX997" s="99"/>
      <c r="MJY997" s="99"/>
      <c r="MJZ997" s="99"/>
      <c r="MKA997" s="99"/>
      <c r="MKB997" s="99"/>
      <c r="MKC997" s="99"/>
      <c r="MKD997" s="99"/>
      <c r="MKE997" s="99"/>
      <c r="MKF997" s="99"/>
      <c r="MKG997" s="99"/>
      <c r="MKH997" s="99"/>
      <c r="MKI997" s="99"/>
      <c r="MKJ997" s="99"/>
      <c r="MKK997" s="99"/>
      <c r="MKL997" s="99"/>
      <c r="MKM997" s="99"/>
      <c r="MKN997" s="99"/>
      <c r="MKO997" s="99"/>
      <c r="MKP997" s="99"/>
      <c r="MKQ997" s="99"/>
      <c r="MKR997" s="99"/>
      <c r="MKS997" s="99"/>
      <c r="MKT997" s="99"/>
      <c r="MKU997" s="99"/>
      <c r="MKV997" s="99"/>
      <c r="MKW997" s="99"/>
      <c r="MKX997" s="99"/>
      <c r="MKY997" s="99"/>
      <c r="MKZ997" s="99"/>
      <c r="MLA997" s="99"/>
      <c r="MLB997" s="99"/>
      <c r="MLC997" s="99"/>
      <c r="MLD997" s="99"/>
      <c r="MLE997" s="99"/>
      <c r="MLF997" s="99"/>
      <c r="MLG997" s="99"/>
      <c r="MLH997" s="99"/>
      <c r="MLI997" s="99"/>
      <c r="MLJ997" s="99"/>
      <c r="MLK997" s="99"/>
      <c r="MLL997" s="99"/>
      <c r="MLM997" s="99"/>
      <c r="MLN997" s="99"/>
      <c r="MLO997" s="99"/>
      <c r="MLP997" s="99"/>
      <c r="MLQ997" s="99"/>
      <c r="MLR997" s="99"/>
      <c r="MLS997" s="99"/>
      <c r="MLT997" s="99"/>
      <c r="MLU997" s="99"/>
      <c r="MLV997" s="99"/>
      <c r="MLW997" s="99"/>
      <c r="MLX997" s="99"/>
      <c r="MLY997" s="99"/>
      <c r="MLZ997" s="99"/>
      <c r="MMA997" s="99"/>
      <c r="MMB997" s="99"/>
      <c r="MMC997" s="99"/>
      <c r="MMD997" s="99"/>
      <c r="MME997" s="99"/>
      <c r="MMF997" s="99"/>
      <c r="MMG997" s="99"/>
      <c r="MMH997" s="99"/>
      <c r="MMI997" s="99"/>
      <c r="MMJ997" s="99"/>
      <c r="MMK997" s="99"/>
      <c r="MML997" s="99"/>
      <c r="MMM997" s="99"/>
      <c r="MMN997" s="99"/>
      <c r="MMO997" s="99"/>
      <c r="MMP997" s="99"/>
      <c r="MMQ997" s="99"/>
      <c r="MMR997" s="99"/>
      <c r="MMS997" s="99"/>
      <c r="MMT997" s="99"/>
      <c r="MMU997" s="99"/>
      <c r="MMV997" s="99"/>
      <c r="MMW997" s="99"/>
      <c r="MMX997" s="99"/>
      <c r="MMY997" s="99"/>
      <c r="MMZ997" s="99"/>
      <c r="MNA997" s="99"/>
      <c r="MNB997" s="99"/>
      <c r="MNC997" s="99"/>
      <c r="MND997" s="99"/>
      <c r="MNE997" s="99"/>
      <c r="MNF997" s="99"/>
      <c r="MNG997" s="99"/>
      <c r="MNH997" s="99"/>
      <c r="MNI997" s="99"/>
      <c r="MNJ997" s="99"/>
      <c r="MNK997" s="99"/>
      <c r="MNL997" s="99"/>
      <c r="MNM997" s="99"/>
      <c r="MNN997" s="99"/>
      <c r="MNO997" s="99"/>
      <c r="MNP997" s="99"/>
      <c r="MNQ997" s="99"/>
      <c r="MNR997" s="99"/>
      <c r="MNS997" s="99"/>
      <c r="MNT997" s="99"/>
      <c r="MNU997" s="99"/>
      <c r="MNV997" s="99"/>
      <c r="MNW997" s="99"/>
      <c r="MNX997" s="99"/>
      <c r="MNY997" s="99"/>
      <c r="MNZ997" s="99"/>
      <c r="MOA997" s="99"/>
      <c r="MOB997" s="99"/>
      <c r="MOC997" s="99"/>
      <c r="MOD997" s="99"/>
      <c r="MOE997" s="99"/>
      <c r="MOF997" s="99"/>
      <c r="MOG997" s="99"/>
      <c r="MOH997" s="99"/>
      <c r="MOI997" s="99"/>
      <c r="MOJ997" s="99"/>
      <c r="MOK997" s="99"/>
      <c r="MOL997" s="99"/>
      <c r="MOM997" s="99"/>
      <c r="MON997" s="99"/>
      <c r="MOO997" s="99"/>
      <c r="MOP997" s="99"/>
      <c r="MOQ997" s="99"/>
      <c r="MOR997" s="99"/>
      <c r="MOS997" s="99"/>
      <c r="MOT997" s="99"/>
      <c r="MOU997" s="99"/>
      <c r="MOV997" s="99"/>
      <c r="MOW997" s="99"/>
      <c r="MOX997" s="99"/>
      <c r="MOY997" s="99"/>
      <c r="MOZ997" s="99"/>
      <c r="MPA997" s="99"/>
      <c r="MPB997" s="99"/>
      <c r="MPC997" s="99"/>
      <c r="MPD997" s="99"/>
      <c r="MPE997" s="99"/>
      <c r="MPF997" s="99"/>
      <c r="MPG997" s="99"/>
      <c r="MPH997" s="99"/>
      <c r="MPI997" s="99"/>
      <c r="MPJ997" s="99"/>
      <c r="MPK997" s="99"/>
      <c r="MPL997" s="99"/>
      <c r="MPM997" s="99"/>
      <c r="MPN997" s="99"/>
      <c r="MPO997" s="99"/>
      <c r="MPP997" s="99"/>
      <c r="MPQ997" s="99"/>
      <c r="MPR997" s="99"/>
      <c r="MPS997" s="99"/>
      <c r="MPT997" s="99"/>
      <c r="MPU997" s="99"/>
      <c r="MPV997" s="99"/>
      <c r="MPW997" s="99"/>
      <c r="MPX997" s="99"/>
      <c r="MPY997" s="99"/>
      <c r="MPZ997" s="99"/>
      <c r="MQA997" s="99"/>
      <c r="MQB997" s="99"/>
      <c r="MQC997" s="99"/>
      <c r="MQD997" s="99"/>
      <c r="MQE997" s="99"/>
      <c r="MQF997" s="99"/>
      <c r="MQG997" s="99"/>
      <c r="MQH997" s="99"/>
      <c r="MQI997" s="99"/>
      <c r="MQJ997" s="99"/>
      <c r="MQK997" s="99"/>
      <c r="MQL997" s="99"/>
      <c r="MQM997" s="99"/>
      <c r="MQN997" s="99"/>
      <c r="MQO997" s="99"/>
      <c r="MQP997" s="99"/>
      <c r="MQQ997" s="99"/>
      <c r="MQR997" s="99"/>
      <c r="MQS997" s="99"/>
      <c r="MQT997" s="99"/>
      <c r="MQU997" s="99"/>
      <c r="MQV997" s="99"/>
      <c r="MQW997" s="99"/>
      <c r="MQX997" s="99"/>
      <c r="MQY997" s="99"/>
      <c r="MQZ997" s="99"/>
      <c r="MRA997" s="99"/>
      <c r="MRB997" s="99"/>
      <c r="MRC997" s="99"/>
      <c r="MRD997" s="99"/>
      <c r="MRE997" s="99"/>
      <c r="MRF997" s="99"/>
      <c r="MRG997" s="99"/>
      <c r="MRH997" s="99"/>
      <c r="MRI997" s="99"/>
      <c r="MRJ997" s="99"/>
      <c r="MRK997" s="99"/>
      <c r="MRL997" s="99"/>
      <c r="MRM997" s="99"/>
      <c r="MRN997" s="99"/>
      <c r="MRO997" s="99"/>
      <c r="MRP997" s="99"/>
      <c r="MRQ997" s="99"/>
      <c r="MRR997" s="99"/>
      <c r="MRS997" s="99"/>
      <c r="MRT997" s="99"/>
      <c r="MRU997" s="99"/>
      <c r="MRV997" s="99"/>
      <c r="MRW997" s="99"/>
      <c r="MRX997" s="99"/>
      <c r="MRY997" s="99"/>
      <c r="MRZ997" s="99"/>
      <c r="MSA997" s="99"/>
      <c r="MSB997" s="99"/>
      <c r="MSC997" s="99"/>
      <c r="MSD997" s="99"/>
      <c r="MSE997" s="99"/>
      <c r="MSF997" s="99"/>
      <c r="MSG997" s="99"/>
      <c r="MSH997" s="99"/>
      <c r="MSI997" s="99"/>
      <c r="MSJ997" s="99"/>
      <c r="MSK997" s="99"/>
      <c r="MSL997" s="99"/>
      <c r="MSM997" s="99"/>
      <c r="MSN997" s="99"/>
      <c r="MSO997" s="99"/>
      <c r="MSP997" s="99"/>
      <c r="MSQ997" s="99"/>
      <c r="MSR997" s="99"/>
      <c r="MSS997" s="99"/>
      <c r="MST997" s="99"/>
      <c r="MSU997" s="99"/>
      <c r="MSV997" s="99"/>
      <c r="MSW997" s="99"/>
      <c r="MSX997" s="99"/>
      <c r="MSY997" s="99"/>
      <c r="MSZ997" s="99"/>
      <c r="MTA997" s="99"/>
      <c r="MTB997" s="99"/>
      <c r="MTC997" s="99"/>
      <c r="MTD997" s="99"/>
      <c r="MTE997" s="99"/>
      <c r="MTF997" s="99"/>
      <c r="MTG997" s="99"/>
      <c r="MTH997" s="99"/>
      <c r="MTI997" s="99"/>
      <c r="MTJ997" s="99"/>
      <c r="MTK997" s="99"/>
      <c r="MTL997" s="99"/>
      <c r="MTM997" s="99"/>
      <c r="MTN997" s="99"/>
      <c r="MTO997" s="99"/>
      <c r="MTP997" s="99"/>
      <c r="MTQ997" s="99"/>
      <c r="MTR997" s="99"/>
      <c r="MTS997" s="99"/>
      <c r="MTT997" s="99"/>
      <c r="MTU997" s="99"/>
      <c r="MTV997" s="99"/>
      <c r="MTW997" s="99"/>
      <c r="MTX997" s="99"/>
      <c r="MTY997" s="99"/>
      <c r="MTZ997" s="99"/>
      <c r="MUA997" s="99"/>
      <c r="MUB997" s="99"/>
      <c r="MUC997" s="99"/>
      <c r="MUD997" s="99"/>
      <c r="MUE997" s="99"/>
      <c r="MUF997" s="99"/>
      <c r="MUG997" s="99"/>
      <c r="MUH997" s="99"/>
      <c r="MUI997" s="99"/>
      <c r="MUJ997" s="99"/>
      <c r="MUK997" s="99"/>
      <c r="MUL997" s="99"/>
      <c r="MUM997" s="99"/>
      <c r="MUN997" s="99"/>
      <c r="MUO997" s="99"/>
      <c r="MUP997" s="99"/>
      <c r="MUQ997" s="99"/>
      <c r="MUR997" s="99"/>
      <c r="MUS997" s="99"/>
      <c r="MUT997" s="99"/>
      <c r="MUU997" s="99"/>
      <c r="MUV997" s="99"/>
      <c r="MUW997" s="99"/>
      <c r="MUX997" s="99"/>
      <c r="MUY997" s="99"/>
      <c r="MUZ997" s="99"/>
      <c r="MVA997" s="99"/>
      <c r="MVB997" s="99"/>
      <c r="MVC997" s="99"/>
      <c r="MVD997" s="99"/>
      <c r="MVE997" s="99"/>
      <c r="MVF997" s="99"/>
      <c r="MVG997" s="99"/>
      <c r="MVH997" s="99"/>
      <c r="MVI997" s="99"/>
      <c r="MVJ997" s="99"/>
      <c r="MVK997" s="99"/>
      <c r="MVL997" s="99"/>
      <c r="MVM997" s="99"/>
      <c r="MVN997" s="99"/>
      <c r="MVO997" s="99"/>
      <c r="MVP997" s="99"/>
      <c r="MVQ997" s="99"/>
      <c r="MVR997" s="99"/>
      <c r="MVS997" s="99"/>
      <c r="MVT997" s="99"/>
      <c r="MVU997" s="99"/>
      <c r="MVV997" s="99"/>
      <c r="MVW997" s="99"/>
      <c r="MVX997" s="99"/>
      <c r="MVY997" s="99"/>
      <c r="MVZ997" s="99"/>
      <c r="MWA997" s="99"/>
      <c r="MWB997" s="99"/>
      <c r="MWC997" s="99"/>
      <c r="MWD997" s="99"/>
      <c r="MWE997" s="99"/>
      <c r="MWF997" s="99"/>
      <c r="MWG997" s="99"/>
      <c r="MWH997" s="99"/>
      <c r="MWI997" s="99"/>
      <c r="MWJ997" s="99"/>
      <c r="MWK997" s="99"/>
      <c r="MWL997" s="99"/>
      <c r="MWM997" s="99"/>
      <c r="MWN997" s="99"/>
      <c r="MWO997" s="99"/>
      <c r="MWP997" s="99"/>
      <c r="MWQ997" s="99"/>
      <c r="MWR997" s="99"/>
      <c r="MWS997" s="99"/>
      <c r="MWT997" s="99"/>
      <c r="MWU997" s="99"/>
      <c r="MWV997" s="99"/>
      <c r="MWW997" s="99"/>
      <c r="MWX997" s="99"/>
      <c r="MWY997" s="99"/>
      <c r="MWZ997" s="99"/>
      <c r="MXA997" s="99"/>
      <c r="MXB997" s="99"/>
      <c r="MXC997" s="99"/>
      <c r="MXD997" s="99"/>
      <c r="MXE997" s="99"/>
      <c r="MXF997" s="99"/>
      <c r="MXG997" s="99"/>
      <c r="MXH997" s="99"/>
      <c r="MXI997" s="99"/>
      <c r="MXJ997" s="99"/>
      <c r="MXK997" s="99"/>
      <c r="MXL997" s="99"/>
      <c r="MXM997" s="99"/>
      <c r="MXN997" s="99"/>
      <c r="MXO997" s="99"/>
      <c r="MXP997" s="99"/>
      <c r="MXQ997" s="99"/>
      <c r="MXR997" s="99"/>
      <c r="MXS997" s="99"/>
      <c r="MXT997" s="99"/>
      <c r="MXU997" s="99"/>
      <c r="MXV997" s="99"/>
      <c r="MXW997" s="99"/>
      <c r="MXX997" s="99"/>
      <c r="MXY997" s="99"/>
      <c r="MXZ997" s="99"/>
      <c r="MYA997" s="99"/>
      <c r="MYB997" s="99"/>
      <c r="MYC997" s="99"/>
      <c r="MYD997" s="99"/>
      <c r="MYE997" s="99"/>
      <c r="MYF997" s="99"/>
      <c r="MYG997" s="99"/>
      <c r="MYH997" s="99"/>
      <c r="MYI997" s="99"/>
      <c r="MYJ997" s="99"/>
      <c r="MYK997" s="99"/>
      <c r="MYL997" s="99"/>
      <c r="MYM997" s="99"/>
      <c r="MYN997" s="99"/>
      <c r="MYO997" s="99"/>
      <c r="MYP997" s="99"/>
      <c r="MYQ997" s="99"/>
      <c r="MYR997" s="99"/>
      <c r="MYS997" s="99"/>
      <c r="MYT997" s="99"/>
      <c r="MYU997" s="99"/>
      <c r="MYV997" s="99"/>
      <c r="MYW997" s="99"/>
      <c r="MYX997" s="99"/>
      <c r="MYY997" s="99"/>
      <c r="MYZ997" s="99"/>
      <c r="MZA997" s="99"/>
      <c r="MZB997" s="99"/>
      <c r="MZC997" s="99"/>
      <c r="MZD997" s="99"/>
      <c r="MZE997" s="99"/>
      <c r="MZF997" s="99"/>
      <c r="MZG997" s="99"/>
      <c r="MZH997" s="99"/>
      <c r="MZI997" s="99"/>
      <c r="MZJ997" s="99"/>
      <c r="MZK997" s="99"/>
      <c r="MZL997" s="99"/>
      <c r="MZM997" s="99"/>
      <c r="MZN997" s="99"/>
      <c r="MZO997" s="99"/>
      <c r="MZP997" s="99"/>
      <c r="MZQ997" s="99"/>
      <c r="MZR997" s="99"/>
      <c r="MZS997" s="99"/>
      <c r="MZT997" s="99"/>
      <c r="MZU997" s="99"/>
      <c r="MZV997" s="99"/>
      <c r="MZW997" s="99"/>
      <c r="MZX997" s="99"/>
      <c r="MZY997" s="99"/>
      <c r="MZZ997" s="99"/>
      <c r="NAA997" s="99"/>
      <c r="NAB997" s="99"/>
      <c r="NAC997" s="99"/>
      <c r="NAD997" s="99"/>
      <c r="NAE997" s="99"/>
      <c r="NAF997" s="99"/>
      <c r="NAG997" s="99"/>
      <c r="NAH997" s="99"/>
      <c r="NAI997" s="99"/>
      <c r="NAJ997" s="99"/>
      <c r="NAK997" s="99"/>
      <c r="NAL997" s="99"/>
      <c r="NAM997" s="99"/>
      <c r="NAN997" s="99"/>
      <c r="NAO997" s="99"/>
      <c r="NAP997" s="99"/>
      <c r="NAQ997" s="99"/>
      <c r="NAR997" s="99"/>
      <c r="NAS997" s="99"/>
      <c r="NAT997" s="99"/>
      <c r="NAU997" s="99"/>
      <c r="NAV997" s="99"/>
      <c r="NAW997" s="99"/>
      <c r="NAX997" s="99"/>
      <c r="NAY997" s="99"/>
      <c r="NAZ997" s="99"/>
      <c r="NBA997" s="99"/>
      <c r="NBB997" s="99"/>
      <c r="NBC997" s="99"/>
      <c r="NBD997" s="99"/>
      <c r="NBE997" s="99"/>
      <c r="NBF997" s="99"/>
      <c r="NBG997" s="99"/>
      <c r="NBH997" s="99"/>
      <c r="NBI997" s="99"/>
      <c r="NBJ997" s="99"/>
      <c r="NBK997" s="99"/>
      <c r="NBL997" s="99"/>
      <c r="NBM997" s="99"/>
      <c r="NBN997" s="99"/>
      <c r="NBO997" s="99"/>
      <c r="NBP997" s="99"/>
      <c r="NBQ997" s="99"/>
      <c r="NBR997" s="99"/>
      <c r="NBS997" s="99"/>
      <c r="NBT997" s="99"/>
      <c r="NBU997" s="99"/>
      <c r="NBV997" s="99"/>
      <c r="NBW997" s="99"/>
      <c r="NBX997" s="99"/>
      <c r="NBY997" s="99"/>
      <c r="NBZ997" s="99"/>
      <c r="NCA997" s="99"/>
      <c r="NCB997" s="99"/>
      <c r="NCC997" s="99"/>
      <c r="NCD997" s="99"/>
      <c r="NCE997" s="99"/>
      <c r="NCF997" s="99"/>
      <c r="NCG997" s="99"/>
      <c r="NCH997" s="99"/>
      <c r="NCI997" s="99"/>
      <c r="NCJ997" s="99"/>
      <c r="NCK997" s="99"/>
      <c r="NCL997" s="99"/>
      <c r="NCM997" s="99"/>
      <c r="NCN997" s="99"/>
      <c r="NCO997" s="99"/>
      <c r="NCP997" s="99"/>
      <c r="NCQ997" s="99"/>
      <c r="NCR997" s="99"/>
      <c r="NCS997" s="99"/>
      <c r="NCT997" s="99"/>
      <c r="NCU997" s="99"/>
      <c r="NCV997" s="99"/>
      <c r="NCW997" s="99"/>
      <c r="NCX997" s="99"/>
      <c r="NCY997" s="99"/>
      <c r="NCZ997" s="99"/>
      <c r="NDA997" s="99"/>
      <c r="NDB997" s="99"/>
      <c r="NDC997" s="99"/>
      <c r="NDD997" s="99"/>
      <c r="NDE997" s="99"/>
      <c r="NDF997" s="99"/>
      <c r="NDG997" s="99"/>
      <c r="NDH997" s="99"/>
      <c r="NDI997" s="99"/>
      <c r="NDJ997" s="99"/>
      <c r="NDK997" s="99"/>
      <c r="NDL997" s="99"/>
      <c r="NDM997" s="99"/>
      <c r="NDN997" s="99"/>
      <c r="NDO997" s="99"/>
      <c r="NDP997" s="99"/>
      <c r="NDQ997" s="99"/>
      <c r="NDR997" s="99"/>
      <c r="NDS997" s="99"/>
      <c r="NDT997" s="99"/>
      <c r="NDU997" s="99"/>
      <c r="NDV997" s="99"/>
      <c r="NDW997" s="99"/>
      <c r="NDX997" s="99"/>
      <c r="NDY997" s="99"/>
      <c r="NDZ997" s="99"/>
      <c r="NEA997" s="99"/>
      <c r="NEB997" s="99"/>
      <c r="NEC997" s="99"/>
      <c r="NED997" s="99"/>
      <c r="NEE997" s="99"/>
      <c r="NEF997" s="99"/>
      <c r="NEG997" s="99"/>
      <c r="NEH997" s="99"/>
      <c r="NEI997" s="99"/>
      <c r="NEJ997" s="99"/>
      <c r="NEK997" s="99"/>
      <c r="NEL997" s="99"/>
      <c r="NEM997" s="99"/>
      <c r="NEN997" s="99"/>
      <c r="NEO997" s="99"/>
      <c r="NEP997" s="99"/>
      <c r="NEQ997" s="99"/>
      <c r="NER997" s="99"/>
      <c r="NES997" s="99"/>
      <c r="NET997" s="99"/>
      <c r="NEU997" s="99"/>
      <c r="NEV997" s="99"/>
      <c r="NEW997" s="99"/>
      <c r="NEX997" s="99"/>
      <c r="NEY997" s="99"/>
      <c r="NEZ997" s="99"/>
      <c r="NFA997" s="99"/>
      <c r="NFB997" s="99"/>
      <c r="NFC997" s="99"/>
      <c r="NFD997" s="99"/>
      <c r="NFE997" s="99"/>
      <c r="NFF997" s="99"/>
      <c r="NFG997" s="99"/>
      <c r="NFH997" s="99"/>
      <c r="NFI997" s="99"/>
      <c r="NFJ997" s="99"/>
      <c r="NFK997" s="99"/>
      <c r="NFL997" s="99"/>
      <c r="NFM997" s="99"/>
      <c r="NFN997" s="99"/>
      <c r="NFO997" s="99"/>
      <c r="NFP997" s="99"/>
      <c r="NFQ997" s="99"/>
      <c r="NFR997" s="99"/>
      <c r="NFS997" s="99"/>
      <c r="NFT997" s="99"/>
      <c r="NFU997" s="99"/>
      <c r="NFV997" s="99"/>
      <c r="NFW997" s="99"/>
      <c r="NFX997" s="99"/>
      <c r="NFY997" s="99"/>
      <c r="NFZ997" s="99"/>
      <c r="NGA997" s="99"/>
      <c r="NGB997" s="99"/>
      <c r="NGC997" s="99"/>
      <c r="NGD997" s="99"/>
      <c r="NGE997" s="99"/>
      <c r="NGF997" s="99"/>
      <c r="NGG997" s="99"/>
      <c r="NGH997" s="99"/>
      <c r="NGI997" s="99"/>
      <c r="NGJ997" s="99"/>
      <c r="NGK997" s="99"/>
      <c r="NGL997" s="99"/>
      <c r="NGM997" s="99"/>
      <c r="NGN997" s="99"/>
      <c r="NGO997" s="99"/>
      <c r="NGP997" s="99"/>
      <c r="NGQ997" s="99"/>
      <c r="NGR997" s="99"/>
      <c r="NGS997" s="99"/>
      <c r="NGT997" s="99"/>
      <c r="NGU997" s="99"/>
      <c r="NGV997" s="99"/>
      <c r="NGW997" s="99"/>
      <c r="NGX997" s="99"/>
      <c r="NGY997" s="99"/>
      <c r="NGZ997" s="99"/>
      <c r="NHA997" s="99"/>
      <c r="NHB997" s="99"/>
      <c r="NHC997" s="99"/>
      <c r="NHD997" s="99"/>
      <c r="NHE997" s="99"/>
      <c r="NHF997" s="99"/>
      <c r="NHG997" s="99"/>
      <c r="NHH997" s="99"/>
      <c r="NHI997" s="99"/>
      <c r="NHJ997" s="99"/>
      <c r="NHK997" s="99"/>
      <c r="NHL997" s="99"/>
      <c r="NHM997" s="99"/>
      <c r="NHN997" s="99"/>
      <c r="NHO997" s="99"/>
      <c r="NHP997" s="99"/>
      <c r="NHQ997" s="99"/>
      <c r="NHR997" s="99"/>
      <c r="NHS997" s="99"/>
      <c r="NHT997" s="99"/>
      <c r="NHU997" s="99"/>
      <c r="NHV997" s="99"/>
      <c r="NHW997" s="99"/>
      <c r="NHX997" s="99"/>
      <c r="NHY997" s="99"/>
      <c r="NHZ997" s="99"/>
      <c r="NIA997" s="99"/>
      <c r="NIB997" s="99"/>
      <c r="NIC997" s="99"/>
      <c r="NID997" s="99"/>
      <c r="NIE997" s="99"/>
      <c r="NIF997" s="99"/>
      <c r="NIG997" s="99"/>
      <c r="NIH997" s="99"/>
      <c r="NII997" s="99"/>
      <c r="NIJ997" s="99"/>
      <c r="NIK997" s="99"/>
      <c r="NIL997" s="99"/>
      <c r="NIM997" s="99"/>
      <c r="NIN997" s="99"/>
      <c r="NIO997" s="99"/>
      <c r="NIP997" s="99"/>
      <c r="NIQ997" s="99"/>
      <c r="NIR997" s="99"/>
      <c r="NIS997" s="99"/>
      <c r="NIT997" s="99"/>
      <c r="NIU997" s="99"/>
      <c r="NIV997" s="99"/>
      <c r="NIW997" s="99"/>
      <c r="NIX997" s="99"/>
      <c r="NIY997" s="99"/>
      <c r="NIZ997" s="99"/>
      <c r="NJA997" s="99"/>
      <c r="NJB997" s="99"/>
      <c r="NJC997" s="99"/>
      <c r="NJD997" s="99"/>
      <c r="NJE997" s="99"/>
      <c r="NJF997" s="99"/>
      <c r="NJG997" s="99"/>
      <c r="NJH997" s="99"/>
      <c r="NJI997" s="99"/>
      <c r="NJJ997" s="99"/>
      <c r="NJK997" s="99"/>
      <c r="NJL997" s="99"/>
      <c r="NJM997" s="99"/>
      <c r="NJN997" s="99"/>
      <c r="NJO997" s="99"/>
      <c r="NJP997" s="99"/>
      <c r="NJQ997" s="99"/>
      <c r="NJR997" s="99"/>
      <c r="NJS997" s="99"/>
      <c r="NJT997" s="99"/>
      <c r="NJU997" s="99"/>
      <c r="NJV997" s="99"/>
      <c r="NJW997" s="99"/>
      <c r="NJX997" s="99"/>
      <c r="NJY997" s="99"/>
      <c r="NJZ997" s="99"/>
      <c r="NKA997" s="99"/>
      <c r="NKB997" s="99"/>
      <c r="NKC997" s="99"/>
      <c r="NKD997" s="99"/>
      <c r="NKE997" s="99"/>
      <c r="NKF997" s="99"/>
      <c r="NKG997" s="99"/>
      <c r="NKH997" s="99"/>
      <c r="NKI997" s="99"/>
      <c r="NKJ997" s="99"/>
      <c r="NKK997" s="99"/>
      <c r="NKL997" s="99"/>
      <c r="NKM997" s="99"/>
      <c r="NKN997" s="99"/>
      <c r="NKO997" s="99"/>
      <c r="NKP997" s="99"/>
      <c r="NKQ997" s="99"/>
      <c r="NKR997" s="99"/>
      <c r="NKS997" s="99"/>
      <c r="NKT997" s="99"/>
      <c r="NKU997" s="99"/>
      <c r="NKV997" s="99"/>
      <c r="NKW997" s="99"/>
      <c r="NKX997" s="99"/>
      <c r="NKY997" s="99"/>
      <c r="NKZ997" s="99"/>
      <c r="NLA997" s="99"/>
      <c r="NLB997" s="99"/>
      <c r="NLC997" s="99"/>
      <c r="NLD997" s="99"/>
      <c r="NLE997" s="99"/>
      <c r="NLF997" s="99"/>
      <c r="NLG997" s="99"/>
      <c r="NLH997" s="99"/>
      <c r="NLI997" s="99"/>
      <c r="NLJ997" s="99"/>
      <c r="NLK997" s="99"/>
      <c r="NLL997" s="99"/>
      <c r="NLM997" s="99"/>
      <c r="NLN997" s="99"/>
      <c r="NLO997" s="99"/>
      <c r="NLP997" s="99"/>
      <c r="NLQ997" s="99"/>
      <c r="NLR997" s="99"/>
      <c r="NLS997" s="99"/>
      <c r="NLT997" s="99"/>
      <c r="NLU997" s="99"/>
      <c r="NLV997" s="99"/>
      <c r="NLW997" s="99"/>
      <c r="NLX997" s="99"/>
      <c r="NLY997" s="99"/>
      <c r="NLZ997" s="99"/>
      <c r="NMA997" s="99"/>
      <c r="NMB997" s="99"/>
      <c r="NMC997" s="99"/>
      <c r="NMD997" s="99"/>
      <c r="NME997" s="99"/>
      <c r="NMF997" s="99"/>
      <c r="NMG997" s="99"/>
      <c r="NMH997" s="99"/>
      <c r="NMI997" s="99"/>
      <c r="NMJ997" s="99"/>
      <c r="NMK997" s="99"/>
      <c r="NML997" s="99"/>
      <c r="NMM997" s="99"/>
      <c r="NMN997" s="99"/>
      <c r="NMO997" s="99"/>
      <c r="NMP997" s="99"/>
      <c r="NMQ997" s="99"/>
      <c r="NMR997" s="99"/>
      <c r="NMS997" s="99"/>
      <c r="NMT997" s="99"/>
      <c r="NMU997" s="99"/>
      <c r="NMV997" s="99"/>
      <c r="NMW997" s="99"/>
      <c r="NMX997" s="99"/>
      <c r="NMY997" s="99"/>
      <c r="NMZ997" s="99"/>
      <c r="NNA997" s="99"/>
      <c r="NNB997" s="99"/>
      <c r="NNC997" s="99"/>
      <c r="NND997" s="99"/>
      <c r="NNE997" s="99"/>
      <c r="NNF997" s="99"/>
      <c r="NNG997" s="99"/>
      <c r="NNH997" s="99"/>
      <c r="NNI997" s="99"/>
      <c r="NNJ997" s="99"/>
      <c r="NNK997" s="99"/>
      <c r="NNL997" s="99"/>
      <c r="NNM997" s="99"/>
      <c r="NNN997" s="99"/>
      <c r="NNO997" s="99"/>
      <c r="NNP997" s="99"/>
      <c r="NNQ997" s="99"/>
      <c r="NNR997" s="99"/>
      <c r="NNS997" s="99"/>
      <c r="NNT997" s="99"/>
      <c r="NNU997" s="99"/>
      <c r="NNV997" s="99"/>
      <c r="NNW997" s="99"/>
      <c r="NNX997" s="99"/>
      <c r="NNY997" s="99"/>
      <c r="NNZ997" s="99"/>
      <c r="NOA997" s="99"/>
      <c r="NOB997" s="99"/>
      <c r="NOC997" s="99"/>
      <c r="NOD997" s="99"/>
      <c r="NOE997" s="99"/>
      <c r="NOF997" s="99"/>
      <c r="NOG997" s="99"/>
      <c r="NOH997" s="99"/>
      <c r="NOI997" s="99"/>
      <c r="NOJ997" s="99"/>
      <c r="NOK997" s="99"/>
      <c r="NOL997" s="99"/>
      <c r="NOM997" s="99"/>
      <c r="NON997" s="99"/>
      <c r="NOO997" s="99"/>
      <c r="NOP997" s="99"/>
      <c r="NOQ997" s="99"/>
      <c r="NOR997" s="99"/>
      <c r="NOS997" s="99"/>
      <c r="NOT997" s="99"/>
      <c r="NOU997" s="99"/>
      <c r="NOV997" s="99"/>
      <c r="NOW997" s="99"/>
      <c r="NOX997" s="99"/>
      <c r="NOY997" s="99"/>
      <c r="NOZ997" s="99"/>
      <c r="NPA997" s="99"/>
      <c r="NPB997" s="99"/>
      <c r="NPC997" s="99"/>
      <c r="NPD997" s="99"/>
      <c r="NPE997" s="99"/>
      <c r="NPF997" s="99"/>
      <c r="NPG997" s="99"/>
      <c r="NPH997" s="99"/>
      <c r="NPI997" s="99"/>
      <c r="NPJ997" s="99"/>
      <c r="NPK997" s="99"/>
      <c r="NPL997" s="99"/>
      <c r="NPM997" s="99"/>
      <c r="NPN997" s="99"/>
      <c r="NPO997" s="99"/>
      <c r="NPP997" s="99"/>
      <c r="NPQ997" s="99"/>
      <c r="NPR997" s="99"/>
      <c r="NPS997" s="99"/>
      <c r="NPT997" s="99"/>
      <c r="NPU997" s="99"/>
      <c r="NPV997" s="99"/>
      <c r="NPW997" s="99"/>
      <c r="NPX997" s="99"/>
      <c r="NPY997" s="99"/>
      <c r="NPZ997" s="99"/>
      <c r="NQA997" s="99"/>
      <c r="NQB997" s="99"/>
      <c r="NQC997" s="99"/>
      <c r="NQD997" s="99"/>
      <c r="NQE997" s="99"/>
      <c r="NQF997" s="99"/>
      <c r="NQG997" s="99"/>
      <c r="NQH997" s="99"/>
      <c r="NQI997" s="99"/>
      <c r="NQJ997" s="99"/>
      <c r="NQK997" s="99"/>
      <c r="NQL997" s="99"/>
      <c r="NQM997" s="99"/>
      <c r="NQN997" s="99"/>
      <c r="NQO997" s="99"/>
      <c r="NQP997" s="99"/>
      <c r="NQQ997" s="99"/>
      <c r="NQR997" s="99"/>
      <c r="NQS997" s="99"/>
      <c r="NQT997" s="99"/>
      <c r="NQU997" s="99"/>
      <c r="NQV997" s="99"/>
      <c r="NQW997" s="99"/>
      <c r="NQX997" s="99"/>
      <c r="NQY997" s="99"/>
      <c r="NQZ997" s="99"/>
      <c r="NRA997" s="99"/>
      <c r="NRB997" s="99"/>
      <c r="NRC997" s="99"/>
      <c r="NRD997" s="99"/>
      <c r="NRE997" s="99"/>
      <c r="NRF997" s="99"/>
      <c r="NRG997" s="99"/>
      <c r="NRH997" s="99"/>
      <c r="NRI997" s="99"/>
      <c r="NRJ997" s="99"/>
      <c r="NRK997" s="99"/>
      <c r="NRL997" s="99"/>
      <c r="NRM997" s="99"/>
      <c r="NRN997" s="99"/>
      <c r="NRO997" s="99"/>
      <c r="NRP997" s="99"/>
      <c r="NRQ997" s="99"/>
      <c r="NRR997" s="99"/>
      <c r="NRS997" s="99"/>
      <c r="NRT997" s="99"/>
      <c r="NRU997" s="99"/>
      <c r="NRV997" s="99"/>
      <c r="NRW997" s="99"/>
      <c r="NRX997" s="99"/>
      <c r="NRY997" s="99"/>
      <c r="NRZ997" s="99"/>
      <c r="NSA997" s="99"/>
      <c r="NSB997" s="99"/>
      <c r="NSC997" s="99"/>
      <c r="NSD997" s="99"/>
      <c r="NSE997" s="99"/>
      <c r="NSF997" s="99"/>
      <c r="NSG997" s="99"/>
      <c r="NSH997" s="99"/>
      <c r="NSI997" s="99"/>
      <c r="NSJ997" s="99"/>
      <c r="NSK997" s="99"/>
      <c r="NSL997" s="99"/>
      <c r="NSM997" s="99"/>
      <c r="NSN997" s="99"/>
      <c r="NSO997" s="99"/>
      <c r="NSP997" s="99"/>
      <c r="NSQ997" s="99"/>
      <c r="NSR997" s="99"/>
      <c r="NSS997" s="99"/>
      <c r="NST997" s="99"/>
      <c r="NSU997" s="99"/>
      <c r="NSV997" s="99"/>
      <c r="NSW997" s="99"/>
      <c r="NSX997" s="99"/>
      <c r="NSY997" s="99"/>
      <c r="NSZ997" s="99"/>
      <c r="NTA997" s="99"/>
      <c r="NTB997" s="99"/>
      <c r="NTC997" s="99"/>
      <c r="NTD997" s="99"/>
      <c r="NTE997" s="99"/>
      <c r="NTF997" s="99"/>
      <c r="NTG997" s="99"/>
      <c r="NTH997" s="99"/>
      <c r="NTI997" s="99"/>
      <c r="NTJ997" s="99"/>
      <c r="NTK997" s="99"/>
      <c r="NTL997" s="99"/>
      <c r="NTM997" s="99"/>
      <c r="NTN997" s="99"/>
      <c r="NTO997" s="99"/>
      <c r="NTP997" s="99"/>
      <c r="NTQ997" s="99"/>
      <c r="NTR997" s="99"/>
      <c r="NTS997" s="99"/>
      <c r="NTT997" s="99"/>
      <c r="NTU997" s="99"/>
      <c r="NTV997" s="99"/>
      <c r="NTW997" s="99"/>
      <c r="NTX997" s="99"/>
      <c r="NTY997" s="99"/>
      <c r="NTZ997" s="99"/>
      <c r="NUA997" s="99"/>
      <c r="NUB997" s="99"/>
      <c r="NUC997" s="99"/>
      <c r="NUD997" s="99"/>
      <c r="NUE997" s="99"/>
      <c r="NUF997" s="99"/>
      <c r="NUG997" s="99"/>
      <c r="NUH997" s="99"/>
      <c r="NUI997" s="99"/>
      <c r="NUJ997" s="99"/>
      <c r="NUK997" s="99"/>
      <c r="NUL997" s="99"/>
      <c r="NUM997" s="99"/>
      <c r="NUN997" s="99"/>
      <c r="NUO997" s="99"/>
      <c r="NUP997" s="99"/>
      <c r="NUQ997" s="99"/>
      <c r="NUR997" s="99"/>
      <c r="NUS997" s="99"/>
      <c r="NUT997" s="99"/>
      <c r="NUU997" s="99"/>
      <c r="NUV997" s="99"/>
      <c r="NUW997" s="99"/>
      <c r="NUX997" s="99"/>
      <c r="NUY997" s="99"/>
      <c r="NUZ997" s="99"/>
      <c r="NVA997" s="99"/>
      <c r="NVB997" s="99"/>
      <c r="NVC997" s="99"/>
      <c r="NVD997" s="99"/>
      <c r="NVE997" s="99"/>
      <c r="NVF997" s="99"/>
      <c r="NVG997" s="99"/>
      <c r="NVH997" s="99"/>
      <c r="NVI997" s="99"/>
      <c r="NVJ997" s="99"/>
      <c r="NVK997" s="99"/>
      <c r="NVL997" s="99"/>
      <c r="NVM997" s="99"/>
      <c r="NVN997" s="99"/>
      <c r="NVO997" s="99"/>
      <c r="NVP997" s="99"/>
      <c r="NVQ997" s="99"/>
      <c r="NVR997" s="99"/>
      <c r="NVS997" s="99"/>
      <c r="NVT997" s="99"/>
      <c r="NVU997" s="99"/>
      <c r="NVV997" s="99"/>
      <c r="NVW997" s="99"/>
      <c r="NVX997" s="99"/>
      <c r="NVY997" s="99"/>
      <c r="NVZ997" s="99"/>
      <c r="NWA997" s="99"/>
      <c r="NWB997" s="99"/>
      <c r="NWC997" s="99"/>
      <c r="NWD997" s="99"/>
      <c r="NWE997" s="99"/>
      <c r="NWF997" s="99"/>
      <c r="NWG997" s="99"/>
      <c r="NWH997" s="99"/>
      <c r="NWI997" s="99"/>
      <c r="NWJ997" s="99"/>
      <c r="NWK997" s="99"/>
      <c r="NWL997" s="99"/>
      <c r="NWM997" s="99"/>
      <c r="NWN997" s="99"/>
      <c r="NWO997" s="99"/>
      <c r="NWP997" s="99"/>
      <c r="NWQ997" s="99"/>
      <c r="NWR997" s="99"/>
      <c r="NWS997" s="99"/>
      <c r="NWT997" s="99"/>
      <c r="NWU997" s="99"/>
      <c r="NWV997" s="99"/>
      <c r="NWW997" s="99"/>
      <c r="NWX997" s="99"/>
      <c r="NWY997" s="99"/>
      <c r="NWZ997" s="99"/>
      <c r="NXA997" s="99"/>
      <c r="NXB997" s="99"/>
      <c r="NXC997" s="99"/>
      <c r="NXD997" s="99"/>
      <c r="NXE997" s="99"/>
      <c r="NXF997" s="99"/>
      <c r="NXG997" s="99"/>
      <c r="NXH997" s="99"/>
      <c r="NXI997" s="99"/>
      <c r="NXJ997" s="99"/>
      <c r="NXK997" s="99"/>
      <c r="NXL997" s="99"/>
      <c r="NXM997" s="99"/>
      <c r="NXN997" s="99"/>
      <c r="NXO997" s="99"/>
      <c r="NXP997" s="99"/>
      <c r="NXQ997" s="99"/>
      <c r="NXR997" s="99"/>
      <c r="NXS997" s="99"/>
      <c r="NXT997" s="99"/>
      <c r="NXU997" s="99"/>
      <c r="NXV997" s="99"/>
      <c r="NXW997" s="99"/>
      <c r="NXX997" s="99"/>
      <c r="NXY997" s="99"/>
      <c r="NXZ997" s="99"/>
      <c r="NYA997" s="99"/>
      <c r="NYB997" s="99"/>
      <c r="NYC997" s="99"/>
      <c r="NYD997" s="99"/>
      <c r="NYE997" s="99"/>
      <c r="NYF997" s="99"/>
      <c r="NYG997" s="99"/>
      <c r="NYH997" s="99"/>
      <c r="NYI997" s="99"/>
      <c r="NYJ997" s="99"/>
      <c r="NYK997" s="99"/>
      <c r="NYL997" s="99"/>
      <c r="NYM997" s="99"/>
      <c r="NYN997" s="99"/>
      <c r="NYO997" s="99"/>
      <c r="NYP997" s="99"/>
      <c r="NYQ997" s="99"/>
      <c r="NYR997" s="99"/>
      <c r="NYS997" s="99"/>
      <c r="NYT997" s="99"/>
      <c r="NYU997" s="99"/>
      <c r="NYV997" s="99"/>
      <c r="NYW997" s="99"/>
      <c r="NYX997" s="99"/>
      <c r="NYY997" s="99"/>
      <c r="NYZ997" s="99"/>
      <c r="NZA997" s="99"/>
      <c r="NZB997" s="99"/>
      <c r="NZC997" s="99"/>
      <c r="NZD997" s="99"/>
      <c r="NZE997" s="99"/>
      <c r="NZF997" s="99"/>
      <c r="NZG997" s="99"/>
      <c r="NZH997" s="99"/>
      <c r="NZI997" s="99"/>
      <c r="NZJ997" s="99"/>
      <c r="NZK997" s="99"/>
      <c r="NZL997" s="99"/>
      <c r="NZM997" s="99"/>
      <c r="NZN997" s="99"/>
      <c r="NZO997" s="99"/>
      <c r="NZP997" s="99"/>
      <c r="NZQ997" s="99"/>
      <c r="NZR997" s="99"/>
      <c r="NZS997" s="99"/>
      <c r="NZT997" s="99"/>
      <c r="NZU997" s="99"/>
      <c r="NZV997" s="99"/>
      <c r="NZW997" s="99"/>
      <c r="NZX997" s="99"/>
      <c r="NZY997" s="99"/>
      <c r="NZZ997" s="99"/>
      <c r="OAA997" s="99"/>
      <c r="OAB997" s="99"/>
      <c r="OAC997" s="99"/>
      <c r="OAD997" s="99"/>
      <c r="OAE997" s="99"/>
      <c r="OAF997" s="99"/>
      <c r="OAG997" s="99"/>
      <c r="OAH997" s="99"/>
      <c r="OAI997" s="99"/>
      <c r="OAJ997" s="99"/>
      <c r="OAK997" s="99"/>
      <c r="OAL997" s="99"/>
      <c r="OAM997" s="99"/>
      <c r="OAN997" s="99"/>
      <c r="OAO997" s="99"/>
      <c r="OAP997" s="99"/>
      <c r="OAQ997" s="99"/>
      <c r="OAR997" s="99"/>
      <c r="OAS997" s="99"/>
      <c r="OAT997" s="99"/>
      <c r="OAU997" s="99"/>
      <c r="OAV997" s="99"/>
      <c r="OAW997" s="99"/>
      <c r="OAX997" s="99"/>
      <c r="OAY997" s="99"/>
      <c r="OAZ997" s="99"/>
      <c r="OBA997" s="99"/>
      <c r="OBB997" s="99"/>
      <c r="OBC997" s="99"/>
      <c r="OBD997" s="99"/>
      <c r="OBE997" s="99"/>
      <c r="OBF997" s="99"/>
      <c r="OBG997" s="99"/>
      <c r="OBH997" s="99"/>
      <c r="OBI997" s="99"/>
      <c r="OBJ997" s="99"/>
      <c r="OBK997" s="99"/>
      <c r="OBL997" s="99"/>
      <c r="OBM997" s="99"/>
      <c r="OBN997" s="99"/>
      <c r="OBO997" s="99"/>
      <c r="OBP997" s="99"/>
      <c r="OBQ997" s="99"/>
      <c r="OBR997" s="99"/>
      <c r="OBS997" s="99"/>
      <c r="OBT997" s="99"/>
      <c r="OBU997" s="99"/>
      <c r="OBV997" s="99"/>
      <c r="OBW997" s="99"/>
      <c r="OBX997" s="99"/>
      <c r="OBY997" s="99"/>
      <c r="OBZ997" s="99"/>
      <c r="OCA997" s="99"/>
      <c r="OCB997" s="99"/>
      <c r="OCC997" s="99"/>
      <c r="OCD997" s="99"/>
      <c r="OCE997" s="99"/>
      <c r="OCF997" s="99"/>
      <c r="OCG997" s="99"/>
      <c r="OCH997" s="99"/>
      <c r="OCI997" s="99"/>
      <c r="OCJ997" s="99"/>
      <c r="OCK997" s="99"/>
      <c r="OCL997" s="99"/>
      <c r="OCM997" s="99"/>
      <c r="OCN997" s="99"/>
      <c r="OCO997" s="99"/>
      <c r="OCP997" s="99"/>
      <c r="OCQ997" s="99"/>
      <c r="OCR997" s="99"/>
      <c r="OCS997" s="99"/>
      <c r="OCT997" s="99"/>
      <c r="OCU997" s="99"/>
      <c r="OCV997" s="99"/>
      <c r="OCW997" s="99"/>
      <c r="OCX997" s="99"/>
      <c r="OCY997" s="99"/>
      <c r="OCZ997" s="99"/>
      <c r="ODA997" s="99"/>
      <c r="ODB997" s="99"/>
      <c r="ODC997" s="99"/>
      <c r="ODD997" s="99"/>
      <c r="ODE997" s="99"/>
      <c r="ODF997" s="99"/>
      <c r="ODG997" s="99"/>
      <c r="ODH997" s="99"/>
      <c r="ODI997" s="99"/>
      <c r="ODJ997" s="99"/>
      <c r="ODK997" s="99"/>
      <c r="ODL997" s="99"/>
      <c r="ODM997" s="99"/>
      <c r="ODN997" s="99"/>
      <c r="ODO997" s="99"/>
      <c r="ODP997" s="99"/>
      <c r="ODQ997" s="99"/>
      <c r="ODR997" s="99"/>
      <c r="ODS997" s="99"/>
      <c r="ODT997" s="99"/>
      <c r="ODU997" s="99"/>
      <c r="ODV997" s="99"/>
      <c r="ODW997" s="99"/>
      <c r="ODX997" s="99"/>
      <c r="ODY997" s="99"/>
      <c r="ODZ997" s="99"/>
      <c r="OEA997" s="99"/>
      <c r="OEB997" s="99"/>
      <c r="OEC997" s="99"/>
      <c r="OED997" s="99"/>
      <c r="OEE997" s="99"/>
      <c r="OEF997" s="99"/>
      <c r="OEG997" s="99"/>
      <c r="OEH997" s="99"/>
      <c r="OEI997" s="99"/>
      <c r="OEJ997" s="99"/>
      <c r="OEK997" s="99"/>
      <c r="OEL997" s="99"/>
      <c r="OEM997" s="99"/>
      <c r="OEN997" s="99"/>
      <c r="OEO997" s="99"/>
      <c r="OEP997" s="99"/>
      <c r="OEQ997" s="99"/>
      <c r="OER997" s="99"/>
      <c r="OES997" s="99"/>
      <c r="OET997" s="99"/>
      <c r="OEU997" s="99"/>
      <c r="OEV997" s="99"/>
      <c r="OEW997" s="99"/>
      <c r="OEX997" s="99"/>
      <c r="OEY997" s="99"/>
      <c r="OEZ997" s="99"/>
      <c r="OFA997" s="99"/>
      <c r="OFB997" s="99"/>
      <c r="OFC997" s="99"/>
      <c r="OFD997" s="99"/>
      <c r="OFE997" s="99"/>
      <c r="OFF997" s="99"/>
      <c r="OFG997" s="99"/>
      <c r="OFH997" s="99"/>
      <c r="OFI997" s="99"/>
      <c r="OFJ997" s="99"/>
      <c r="OFK997" s="99"/>
      <c r="OFL997" s="99"/>
      <c r="OFM997" s="99"/>
      <c r="OFN997" s="99"/>
      <c r="OFO997" s="99"/>
      <c r="OFP997" s="99"/>
      <c r="OFQ997" s="99"/>
      <c r="OFR997" s="99"/>
      <c r="OFS997" s="99"/>
      <c r="OFT997" s="99"/>
      <c r="OFU997" s="99"/>
      <c r="OFV997" s="99"/>
      <c r="OFW997" s="99"/>
      <c r="OFX997" s="99"/>
      <c r="OFY997" s="99"/>
      <c r="OFZ997" s="99"/>
      <c r="OGA997" s="99"/>
      <c r="OGB997" s="99"/>
      <c r="OGC997" s="99"/>
      <c r="OGD997" s="99"/>
      <c r="OGE997" s="99"/>
      <c r="OGF997" s="99"/>
      <c r="OGG997" s="99"/>
      <c r="OGH997" s="99"/>
      <c r="OGI997" s="99"/>
      <c r="OGJ997" s="99"/>
      <c r="OGK997" s="99"/>
      <c r="OGL997" s="99"/>
      <c r="OGM997" s="99"/>
      <c r="OGN997" s="99"/>
      <c r="OGO997" s="99"/>
      <c r="OGP997" s="99"/>
      <c r="OGQ997" s="99"/>
      <c r="OGR997" s="99"/>
      <c r="OGS997" s="99"/>
      <c r="OGT997" s="99"/>
      <c r="OGU997" s="99"/>
      <c r="OGV997" s="99"/>
      <c r="OGW997" s="99"/>
      <c r="OGX997" s="99"/>
      <c r="OGY997" s="99"/>
      <c r="OGZ997" s="99"/>
      <c r="OHA997" s="99"/>
      <c r="OHB997" s="99"/>
      <c r="OHC997" s="99"/>
      <c r="OHD997" s="99"/>
      <c r="OHE997" s="99"/>
      <c r="OHF997" s="99"/>
      <c r="OHG997" s="99"/>
      <c r="OHH997" s="99"/>
      <c r="OHI997" s="99"/>
      <c r="OHJ997" s="99"/>
      <c r="OHK997" s="99"/>
      <c r="OHL997" s="99"/>
      <c r="OHM997" s="99"/>
      <c r="OHN997" s="99"/>
      <c r="OHO997" s="99"/>
      <c r="OHP997" s="99"/>
      <c r="OHQ997" s="99"/>
      <c r="OHR997" s="99"/>
      <c r="OHS997" s="99"/>
      <c r="OHT997" s="99"/>
      <c r="OHU997" s="99"/>
      <c r="OHV997" s="99"/>
      <c r="OHW997" s="99"/>
      <c r="OHX997" s="99"/>
      <c r="OHY997" s="99"/>
      <c r="OHZ997" s="99"/>
      <c r="OIA997" s="99"/>
      <c r="OIB997" s="99"/>
      <c r="OIC997" s="99"/>
      <c r="OID997" s="99"/>
      <c r="OIE997" s="99"/>
      <c r="OIF997" s="99"/>
      <c r="OIG997" s="99"/>
      <c r="OIH997" s="99"/>
      <c r="OII997" s="99"/>
      <c r="OIJ997" s="99"/>
      <c r="OIK997" s="99"/>
      <c r="OIL997" s="99"/>
      <c r="OIM997" s="99"/>
      <c r="OIN997" s="99"/>
      <c r="OIO997" s="99"/>
      <c r="OIP997" s="99"/>
      <c r="OIQ997" s="99"/>
      <c r="OIR997" s="99"/>
      <c r="OIS997" s="99"/>
      <c r="OIT997" s="99"/>
      <c r="OIU997" s="99"/>
      <c r="OIV997" s="99"/>
      <c r="OIW997" s="99"/>
      <c r="OIX997" s="99"/>
      <c r="OIY997" s="99"/>
      <c r="OIZ997" s="99"/>
      <c r="OJA997" s="99"/>
      <c r="OJB997" s="99"/>
      <c r="OJC997" s="99"/>
      <c r="OJD997" s="99"/>
      <c r="OJE997" s="99"/>
      <c r="OJF997" s="99"/>
      <c r="OJG997" s="99"/>
      <c r="OJH997" s="99"/>
      <c r="OJI997" s="99"/>
      <c r="OJJ997" s="99"/>
      <c r="OJK997" s="99"/>
      <c r="OJL997" s="99"/>
      <c r="OJM997" s="99"/>
      <c r="OJN997" s="99"/>
      <c r="OJO997" s="99"/>
      <c r="OJP997" s="99"/>
      <c r="OJQ997" s="99"/>
      <c r="OJR997" s="99"/>
      <c r="OJS997" s="99"/>
      <c r="OJT997" s="99"/>
      <c r="OJU997" s="99"/>
      <c r="OJV997" s="99"/>
      <c r="OJW997" s="99"/>
      <c r="OJX997" s="99"/>
      <c r="OJY997" s="99"/>
      <c r="OJZ997" s="99"/>
      <c r="OKA997" s="99"/>
      <c r="OKB997" s="99"/>
      <c r="OKC997" s="99"/>
      <c r="OKD997" s="99"/>
      <c r="OKE997" s="99"/>
      <c r="OKF997" s="99"/>
      <c r="OKG997" s="99"/>
      <c r="OKH997" s="99"/>
      <c r="OKI997" s="99"/>
      <c r="OKJ997" s="99"/>
      <c r="OKK997" s="99"/>
      <c r="OKL997" s="99"/>
      <c r="OKM997" s="99"/>
      <c r="OKN997" s="99"/>
      <c r="OKO997" s="99"/>
      <c r="OKP997" s="99"/>
      <c r="OKQ997" s="99"/>
      <c r="OKR997" s="99"/>
      <c r="OKS997" s="99"/>
      <c r="OKT997" s="99"/>
      <c r="OKU997" s="99"/>
      <c r="OKV997" s="99"/>
      <c r="OKW997" s="99"/>
      <c r="OKX997" s="99"/>
      <c r="OKY997" s="99"/>
      <c r="OKZ997" s="99"/>
      <c r="OLA997" s="99"/>
      <c r="OLB997" s="99"/>
      <c r="OLC997" s="99"/>
      <c r="OLD997" s="99"/>
      <c r="OLE997" s="99"/>
      <c r="OLF997" s="99"/>
      <c r="OLG997" s="99"/>
      <c r="OLH997" s="99"/>
      <c r="OLI997" s="99"/>
      <c r="OLJ997" s="99"/>
      <c r="OLK997" s="99"/>
      <c r="OLL997" s="99"/>
      <c r="OLM997" s="99"/>
      <c r="OLN997" s="99"/>
      <c r="OLO997" s="99"/>
      <c r="OLP997" s="99"/>
      <c r="OLQ997" s="99"/>
      <c r="OLR997" s="99"/>
      <c r="OLS997" s="99"/>
      <c r="OLT997" s="99"/>
      <c r="OLU997" s="99"/>
      <c r="OLV997" s="99"/>
      <c r="OLW997" s="99"/>
      <c r="OLX997" s="99"/>
      <c r="OLY997" s="99"/>
      <c r="OLZ997" s="99"/>
      <c r="OMA997" s="99"/>
      <c r="OMB997" s="99"/>
      <c r="OMC997" s="99"/>
      <c r="OMD997" s="99"/>
      <c r="OME997" s="99"/>
      <c r="OMF997" s="99"/>
      <c r="OMG997" s="99"/>
      <c r="OMH997" s="99"/>
      <c r="OMI997" s="99"/>
      <c r="OMJ997" s="99"/>
      <c r="OMK997" s="99"/>
      <c r="OML997" s="99"/>
      <c r="OMM997" s="99"/>
      <c r="OMN997" s="99"/>
      <c r="OMO997" s="99"/>
      <c r="OMP997" s="99"/>
      <c r="OMQ997" s="99"/>
      <c r="OMR997" s="99"/>
      <c r="OMS997" s="99"/>
      <c r="OMT997" s="99"/>
      <c r="OMU997" s="99"/>
      <c r="OMV997" s="99"/>
      <c r="OMW997" s="99"/>
      <c r="OMX997" s="99"/>
      <c r="OMY997" s="99"/>
      <c r="OMZ997" s="99"/>
      <c r="ONA997" s="99"/>
      <c r="ONB997" s="99"/>
      <c r="ONC997" s="99"/>
      <c r="OND997" s="99"/>
      <c r="ONE997" s="99"/>
      <c r="ONF997" s="99"/>
      <c r="ONG997" s="99"/>
      <c r="ONH997" s="99"/>
      <c r="ONI997" s="99"/>
      <c r="ONJ997" s="99"/>
      <c r="ONK997" s="99"/>
      <c r="ONL997" s="99"/>
      <c r="ONM997" s="99"/>
      <c r="ONN997" s="99"/>
      <c r="ONO997" s="99"/>
      <c r="ONP997" s="99"/>
      <c r="ONQ997" s="99"/>
      <c r="ONR997" s="99"/>
      <c r="ONS997" s="99"/>
      <c r="ONT997" s="99"/>
      <c r="ONU997" s="99"/>
      <c r="ONV997" s="99"/>
      <c r="ONW997" s="99"/>
      <c r="ONX997" s="99"/>
      <c r="ONY997" s="99"/>
      <c r="ONZ997" s="99"/>
      <c r="OOA997" s="99"/>
      <c r="OOB997" s="99"/>
      <c r="OOC997" s="99"/>
      <c r="OOD997" s="99"/>
      <c r="OOE997" s="99"/>
      <c r="OOF997" s="99"/>
      <c r="OOG997" s="99"/>
      <c r="OOH997" s="99"/>
      <c r="OOI997" s="99"/>
      <c r="OOJ997" s="99"/>
      <c r="OOK997" s="99"/>
      <c r="OOL997" s="99"/>
      <c r="OOM997" s="99"/>
      <c r="OON997" s="99"/>
      <c r="OOO997" s="99"/>
      <c r="OOP997" s="99"/>
      <c r="OOQ997" s="99"/>
      <c r="OOR997" s="99"/>
      <c r="OOS997" s="99"/>
      <c r="OOT997" s="99"/>
      <c r="OOU997" s="99"/>
      <c r="OOV997" s="99"/>
      <c r="OOW997" s="99"/>
      <c r="OOX997" s="99"/>
      <c r="OOY997" s="99"/>
      <c r="OOZ997" s="99"/>
      <c r="OPA997" s="99"/>
      <c r="OPB997" s="99"/>
      <c r="OPC997" s="99"/>
      <c r="OPD997" s="99"/>
      <c r="OPE997" s="99"/>
      <c r="OPF997" s="99"/>
      <c r="OPG997" s="99"/>
      <c r="OPH997" s="99"/>
      <c r="OPI997" s="99"/>
      <c r="OPJ997" s="99"/>
      <c r="OPK997" s="99"/>
      <c r="OPL997" s="99"/>
      <c r="OPM997" s="99"/>
      <c r="OPN997" s="99"/>
      <c r="OPO997" s="99"/>
      <c r="OPP997" s="99"/>
      <c r="OPQ997" s="99"/>
      <c r="OPR997" s="99"/>
      <c r="OPS997" s="99"/>
      <c r="OPT997" s="99"/>
      <c r="OPU997" s="99"/>
      <c r="OPV997" s="99"/>
      <c r="OPW997" s="99"/>
      <c r="OPX997" s="99"/>
      <c r="OPY997" s="99"/>
      <c r="OPZ997" s="99"/>
      <c r="OQA997" s="99"/>
      <c r="OQB997" s="99"/>
      <c r="OQC997" s="99"/>
      <c r="OQD997" s="99"/>
      <c r="OQE997" s="99"/>
      <c r="OQF997" s="99"/>
      <c r="OQG997" s="99"/>
      <c r="OQH997" s="99"/>
      <c r="OQI997" s="99"/>
      <c r="OQJ997" s="99"/>
      <c r="OQK997" s="99"/>
      <c r="OQL997" s="99"/>
      <c r="OQM997" s="99"/>
      <c r="OQN997" s="99"/>
      <c r="OQO997" s="99"/>
      <c r="OQP997" s="99"/>
      <c r="OQQ997" s="99"/>
      <c r="OQR997" s="99"/>
      <c r="OQS997" s="99"/>
      <c r="OQT997" s="99"/>
      <c r="OQU997" s="99"/>
      <c r="OQV997" s="99"/>
      <c r="OQW997" s="99"/>
      <c r="OQX997" s="99"/>
      <c r="OQY997" s="99"/>
      <c r="OQZ997" s="99"/>
      <c r="ORA997" s="99"/>
      <c r="ORB997" s="99"/>
      <c r="ORC997" s="99"/>
      <c r="ORD997" s="99"/>
      <c r="ORE997" s="99"/>
      <c r="ORF997" s="99"/>
      <c r="ORG997" s="99"/>
      <c r="ORH997" s="99"/>
      <c r="ORI997" s="99"/>
      <c r="ORJ997" s="99"/>
      <c r="ORK997" s="99"/>
      <c r="ORL997" s="99"/>
      <c r="ORM997" s="99"/>
      <c r="ORN997" s="99"/>
      <c r="ORO997" s="99"/>
      <c r="ORP997" s="99"/>
      <c r="ORQ997" s="99"/>
      <c r="ORR997" s="99"/>
      <c r="ORS997" s="99"/>
      <c r="ORT997" s="99"/>
      <c r="ORU997" s="99"/>
      <c r="ORV997" s="99"/>
      <c r="ORW997" s="99"/>
      <c r="ORX997" s="99"/>
      <c r="ORY997" s="99"/>
      <c r="ORZ997" s="99"/>
      <c r="OSA997" s="99"/>
      <c r="OSB997" s="99"/>
      <c r="OSC997" s="99"/>
      <c r="OSD997" s="99"/>
      <c r="OSE997" s="99"/>
      <c r="OSF997" s="99"/>
      <c r="OSG997" s="99"/>
      <c r="OSH997" s="99"/>
      <c r="OSI997" s="99"/>
      <c r="OSJ997" s="99"/>
      <c r="OSK997" s="99"/>
      <c r="OSL997" s="99"/>
      <c r="OSM997" s="99"/>
      <c r="OSN997" s="99"/>
      <c r="OSO997" s="99"/>
      <c r="OSP997" s="99"/>
      <c r="OSQ997" s="99"/>
      <c r="OSR997" s="99"/>
      <c r="OSS997" s="99"/>
      <c r="OST997" s="99"/>
      <c r="OSU997" s="99"/>
      <c r="OSV997" s="99"/>
      <c r="OSW997" s="99"/>
      <c r="OSX997" s="99"/>
      <c r="OSY997" s="99"/>
      <c r="OSZ997" s="99"/>
      <c r="OTA997" s="99"/>
      <c r="OTB997" s="99"/>
      <c r="OTC997" s="99"/>
      <c r="OTD997" s="99"/>
      <c r="OTE997" s="99"/>
      <c r="OTF997" s="99"/>
      <c r="OTG997" s="99"/>
      <c r="OTH997" s="99"/>
      <c r="OTI997" s="99"/>
      <c r="OTJ997" s="99"/>
      <c r="OTK997" s="99"/>
      <c r="OTL997" s="99"/>
      <c r="OTM997" s="99"/>
      <c r="OTN997" s="99"/>
      <c r="OTO997" s="99"/>
      <c r="OTP997" s="99"/>
      <c r="OTQ997" s="99"/>
      <c r="OTR997" s="99"/>
      <c r="OTS997" s="99"/>
      <c r="OTT997" s="99"/>
      <c r="OTU997" s="99"/>
      <c r="OTV997" s="99"/>
      <c r="OTW997" s="99"/>
      <c r="OTX997" s="99"/>
      <c r="OTY997" s="99"/>
      <c r="OTZ997" s="99"/>
      <c r="OUA997" s="99"/>
      <c r="OUB997" s="99"/>
      <c r="OUC997" s="99"/>
      <c r="OUD997" s="99"/>
      <c r="OUE997" s="99"/>
      <c r="OUF997" s="99"/>
      <c r="OUG997" s="99"/>
      <c r="OUH997" s="99"/>
      <c r="OUI997" s="99"/>
      <c r="OUJ997" s="99"/>
      <c r="OUK997" s="99"/>
      <c r="OUL997" s="99"/>
      <c r="OUM997" s="99"/>
      <c r="OUN997" s="99"/>
      <c r="OUO997" s="99"/>
      <c r="OUP997" s="99"/>
      <c r="OUQ997" s="99"/>
      <c r="OUR997" s="99"/>
      <c r="OUS997" s="99"/>
      <c r="OUT997" s="99"/>
      <c r="OUU997" s="99"/>
      <c r="OUV997" s="99"/>
      <c r="OUW997" s="99"/>
      <c r="OUX997" s="99"/>
      <c r="OUY997" s="99"/>
      <c r="OUZ997" s="99"/>
      <c r="OVA997" s="99"/>
      <c r="OVB997" s="99"/>
      <c r="OVC997" s="99"/>
      <c r="OVD997" s="99"/>
      <c r="OVE997" s="99"/>
      <c r="OVF997" s="99"/>
      <c r="OVG997" s="99"/>
      <c r="OVH997" s="99"/>
      <c r="OVI997" s="99"/>
      <c r="OVJ997" s="99"/>
      <c r="OVK997" s="99"/>
      <c r="OVL997" s="99"/>
      <c r="OVM997" s="99"/>
      <c r="OVN997" s="99"/>
      <c r="OVO997" s="99"/>
      <c r="OVP997" s="99"/>
      <c r="OVQ997" s="99"/>
      <c r="OVR997" s="99"/>
      <c r="OVS997" s="99"/>
      <c r="OVT997" s="99"/>
      <c r="OVU997" s="99"/>
      <c r="OVV997" s="99"/>
      <c r="OVW997" s="99"/>
      <c r="OVX997" s="99"/>
      <c r="OVY997" s="99"/>
      <c r="OVZ997" s="99"/>
      <c r="OWA997" s="99"/>
      <c r="OWB997" s="99"/>
      <c r="OWC997" s="99"/>
      <c r="OWD997" s="99"/>
      <c r="OWE997" s="99"/>
      <c r="OWF997" s="99"/>
      <c r="OWG997" s="99"/>
      <c r="OWH997" s="99"/>
      <c r="OWI997" s="99"/>
      <c r="OWJ997" s="99"/>
      <c r="OWK997" s="99"/>
      <c r="OWL997" s="99"/>
      <c r="OWM997" s="99"/>
      <c r="OWN997" s="99"/>
      <c r="OWO997" s="99"/>
      <c r="OWP997" s="99"/>
      <c r="OWQ997" s="99"/>
      <c r="OWR997" s="99"/>
      <c r="OWS997" s="99"/>
      <c r="OWT997" s="99"/>
      <c r="OWU997" s="99"/>
      <c r="OWV997" s="99"/>
      <c r="OWW997" s="99"/>
      <c r="OWX997" s="99"/>
      <c r="OWY997" s="99"/>
      <c r="OWZ997" s="99"/>
      <c r="OXA997" s="99"/>
      <c r="OXB997" s="99"/>
      <c r="OXC997" s="99"/>
      <c r="OXD997" s="99"/>
      <c r="OXE997" s="99"/>
      <c r="OXF997" s="99"/>
      <c r="OXG997" s="99"/>
      <c r="OXH997" s="99"/>
      <c r="OXI997" s="99"/>
      <c r="OXJ997" s="99"/>
      <c r="OXK997" s="99"/>
      <c r="OXL997" s="99"/>
      <c r="OXM997" s="99"/>
      <c r="OXN997" s="99"/>
      <c r="OXO997" s="99"/>
      <c r="OXP997" s="99"/>
      <c r="OXQ997" s="99"/>
      <c r="OXR997" s="99"/>
      <c r="OXS997" s="99"/>
      <c r="OXT997" s="99"/>
      <c r="OXU997" s="99"/>
      <c r="OXV997" s="99"/>
      <c r="OXW997" s="99"/>
      <c r="OXX997" s="99"/>
      <c r="OXY997" s="99"/>
      <c r="OXZ997" s="99"/>
      <c r="OYA997" s="99"/>
      <c r="OYB997" s="99"/>
      <c r="OYC997" s="99"/>
      <c r="OYD997" s="99"/>
      <c r="OYE997" s="99"/>
      <c r="OYF997" s="99"/>
      <c r="OYG997" s="99"/>
      <c r="OYH997" s="99"/>
      <c r="OYI997" s="99"/>
      <c r="OYJ997" s="99"/>
      <c r="OYK997" s="99"/>
      <c r="OYL997" s="99"/>
      <c r="OYM997" s="99"/>
      <c r="OYN997" s="99"/>
      <c r="OYO997" s="99"/>
      <c r="OYP997" s="99"/>
      <c r="OYQ997" s="99"/>
      <c r="OYR997" s="99"/>
      <c r="OYS997" s="99"/>
      <c r="OYT997" s="99"/>
      <c r="OYU997" s="99"/>
      <c r="OYV997" s="99"/>
      <c r="OYW997" s="99"/>
      <c r="OYX997" s="99"/>
      <c r="OYY997" s="99"/>
      <c r="OYZ997" s="99"/>
      <c r="OZA997" s="99"/>
      <c r="OZB997" s="99"/>
      <c r="OZC997" s="99"/>
      <c r="OZD997" s="99"/>
      <c r="OZE997" s="99"/>
      <c r="OZF997" s="99"/>
      <c r="OZG997" s="99"/>
      <c r="OZH997" s="99"/>
      <c r="OZI997" s="99"/>
      <c r="OZJ997" s="99"/>
      <c r="OZK997" s="99"/>
      <c r="OZL997" s="99"/>
      <c r="OZM997" s="99"/>
      <c r="OZN997" s="99"/>
      <c r="OZO997" s="99"/>
      <c r="OZP997" s="99"/>
      <c r="OZQ997" s="99"/>
      <c r="OZR997" s="99"/>
      <c r="OZS997" s="99"/>
      <c r="OZT997" s="99"/>
      <c r="OZU997" s="99"/>
      <c r="OZV997" s="99"/>
      <c r="OZW997" s="99"/>
      <c r="OZX997" s="99"/>
      <c r="OZY997" s="99"/>
      <c r="OZZ997" s="99"/>
      <c r="PAA997" s="99"/>
      <c r="PAB997" s="99"/>
      <c r="PAC997" s="99"/>
      <c r="PAD997" s="99"/>
      <c r="PAE997" s="99"/>
      <c r="PAF997" s="99"/>
      <c r="PAG997" s="99"/>
      <c r="PAH997" s="99"/>
      <c r="PAI997" s="99"/>
      <c r="PAJ997" s="99"/>
      <c r="PAK997" s="99"/>
      <c r="PAL997" s="99"/>
      <c r="PAM997" s="99"/>
      <c r="PAN997" s="99"/>
      <c r="PAO997" s="99"/>
      <c r="PAP997" s="99"/>
      <c r="PAQ997" s="99"/>
      <c r="PAR997" s="99"/>
      <c r="PAS997" s="99"/>
      <c r="PAT997" s="99"/>
      <c r="PAU997" s="99"/>
      <c r="PAV997" s="99"/>
      <c r="PAW997" s="99"/>
      <c r="PAX997" s="99"/>
      <c r="PAY997" s="99"/>
      <c r="PAZ997" s="99"/>
      <c r="PBA997" s="99"/>
      <c r="PBB997" s="99"/>
      <c r="PBC997" s="99"/>
      <c r="PBD997" s="99"/>
      <c r="PBE997" s="99"/>
      <c r="PBF997" s="99"/>
      <c r="PBG997" s="99"/>
      <c r="PBH997" s="99"/>
      <c r="PBI997" s="99"/>
      <c r="PBJ997" s="99"/>
      <c r="PBK997" s="99"/>
      <c r="PBL997" s="99"/>
      <c r="PBM997" s="99"/>
      <c r="PBN997" s="99"/>
      <c r="PBO997" s="99"/>
      <c r="PBP997" s="99"/>
      <c r="PBQ997" s="99"/>
      <c r="PBR997" s="99"/>
      <c r="PBS997" s="99"/>
      <c r="PBT997" s="99"/>
      <c r="PBU997" s="99"/>
      <c r="PBV997" s="99"/>
      <c r="PBW997" s="99"/>
      <c r="PBX997" s="99"/>
      <c r="PBY997" s="99"/>
      <c r="PBZ997" s="99"/>
      <c r="PCA997" s="99"/>
      <c r="PCB997" s="99"/>
      <c r="PCC997" s="99"/>
      <c r="PCD997" s="99"/>
      <c r="PCE997" s="99"/>
      <c r="PCF997" s="99"/>
      <c r="PCG997" s="99"/>
      <c r="PCH997" s="99"/>
      <c r="PCI997" s="99"/>
      <c r="PCJ997" s="99"/>
      <c r="PCK997" s="99"/>
      <c r="PCL997" s="99"/>
      <c r="PCM997" s="99"/>
      <c r="PCN997" s="99"/>
      <c r="PCO997" s="99"/>
      <c r="PCP997" s="99"/>
      <c r="PCQ997" s="99"/>
      <c r="PCR997" s="99"/>
      <c r="PCS997" s="99"/>
      <c r="PCT997" s="99"/>
      <c r="PCU997" s="99"/>
      <c r="PCV997" s="99"/>
      <c r="PCW997" s="99"/>
      <c r="PCX997" s="99"/>
      <c r="PCY997" s="99"/>
      <c r="PCZ997" s="99"/>
      <c r="PDA997" s="99"/>
      <c r="PDB997" s="99"/>
      <c r="PDC997" s="99"/>
      <c r="PDD997" s="99"/>
      <c r="PDE997" s="99"/>
      <c r="PDF997" s="99"/>
      <c r="PDG997" s="99"/>
      <c r="PDH997" s="99"/>
      <c r="PDI997" s="99"/>
      <c r="PDJ997" s="99"/>
      <c r="PDK997" s="99"/>
      <c r="PDL997" s="99"/>
      <c r="PDM997" s="99"/>
      <c r="PDN997" s="99"/>
      <c r="PDO997" s="99"/>
      <c r="PDP997" s="99"/>
      <c r="PDQ997" s="99"/>
      <c r="PDR997" s="99"/>
      <c r="PDS997" s="99"/>
      <c r="PDT997" s="99"/>
      <c r="PDU997" s="99"/>
      <c r="PDV997" s="99"/>
      <c r="PDW997" s="99"/>
      <c r="PDX997" s="99"/>
      <c r="PDY997" s="99"/>
      <c r="PDZ997" s="99"/>
      <c r="PEA997" s="99"/>
      <c r="PEB997" s="99"/>
      <c r="PEC997" s="99"/>
      <c r="PED997" s="99"/>
      <c r="PEE997" s="99"/>
      <c r="PEF997" s="99"/>
      <c r="PEG997" s="99"/>
      <c r="PEH997" s="99"/>
      <c r="PEI997" s="99"/>
      <c r="PEJ997" s="99"/>
      <c r="PEK997" s="99"/>
      <c r="PEL997" s="99"/>
      <c r="PEM997" s="99"/>
      <c r="PEN997" s="99"/>
      <c r="PEO997" s="99"/>
      <c r="PEP997" s="99"/>
      <c r="PEQ997" s="99"/>
      <c r="PER997" s="99"/>
      <c r="PES997" s="99"/>
      <c r="PET997" s="99"/>
      <c r="PEU997" s="99"/>
      <c r="PEV997" s="99"/>
      <c r="PEW997" s="99"/>
      <c r="PEX997" s="99"/>
      <c r="PEY997" s="99"/>
      <c r="PEZ997" s="99"/>
      <c r="PFA997" s="99"/>
      <c r="PFB997" s="99"/>
      <c r="PFC997" s="99"/>
      <c r="PFD997" s="99"/>
      <c r="PFE997" s="99"/>
      <c r="PFF997" s="99"/>
      <c r="PFG997" s="99"/>
      <c r="PFH997" s="99"/>
      <c r="PFI997" s="99"/>
      <c r="PFJ997" s="99"/>
      <c r="PFK997" s="99"/>
      <c r="PFL997" s="99"/>
      <c r="PFM997" s="99"/>
      <c r="PFN997" s="99"/>
      <c r="PFO997" s="99"/>
      <c r="PFP997" s="99"/>
      <c r="PFQ997" s="99"/>
      <c r="PFR997" s="99"/>
      <c r="PFS997" s="99"/>
      <c r="PFT997" s="99"/>
      <c r="PFU997" s="99"/>
      <c r="PFV997" s="99"/>
      <c r="PFW997" s="99"/>
      <c r="PFX997" s="99"/>
      <c r="PFY997" s="99"/>
      <c r="PFZ997" s="99"/>
      <c r="PGA997" s="99"/>
      <c r="PGB997" s="99"/>
      <c r="PGC997" s="99"/>
      <c r="PGD997" s="99"/>
      <c r="PGE997" s="99"/>
      <c r="PGF997" s="99"/>
      <c r="PGG997" s="99"/>
      <c r="PGH997" s="99"/>
      <c r="PGI997" s="99"/>
      <c r="PGJ997" s="99"/>
      <c r="PGK997" s="99"/>
      <c r="PGL997" s="99"/>
      <c r="PGM997" s="99"/>
      <c r="PGN997" s="99"/>
      <c r="PGO997" s="99"/>
      <c r="PGP997" s="99"/>
      <c r="PGQ997" s="99"/>
      <c r="PGR997" s="99"/>
      <c r="PGS997" s="99"/>
      <c r="PGT997" s="99"/>
      <c r="PGU997" s="99"/>
      <c r="PGV997" s="99"/>
      <c r="PGW997" s="99"/>
      <c r="PGX997" s="99"/>
      <c r="PGY997" s="99"/>
      <c r="PGZ997" s="99"/>
      <c r="PHA997" s="99"/>
      <c r="PHB997" s="99"/>
      <c r="PHC997" s="99"/>
      <c r="PHD997" s="99"/>
      <c r="PHE997" s="99"/>
      <c r="PHF997" s="99"/>
      <c r="PHG997" s="99"/>
      <c r="PHH997" s="99"/>
      <c r="PHI997" s="99"/>
      <c r="PHJ997" s="99"/>
      <c r="PHK997" s="99"/>
      <c r="PHL997" s="99"/>
      <c r="PHM997" s="99"/>
      <c r="PHN997" s="99"/>
      <c r="PHO997" s="99"/>
      <c r="PHP997" s="99"/>
      <c r="PHQ997" s="99"/>
      <c r="PHR997" s="99"/>
      <c r="PHS997" s="99"/>
      <c r="PHT997" s="99"/>
      <c r="PHU997" s="99"/>
      <c r="PHV997" s="99"/>
      <c r="PHW997" s="99"/>
      <c r="PHX997" s="99"/>
      <c r="PHY997" s="99"/>
      <c r="PHZ997" s="99"/>
      <c r="PIA997" s="99"/>
      <c r="PIB997" s="99"/>
      <c r="PIC997" s="99"/>
      <c r="PID997" s="99"/>
      <c r="PIE997" s="99"/>
      <c r="PIF997" s="99"/>
      <c r="PIG997" s="99"/>
      <c r="PIH997" s="99"/>
      <c r="PII997" s="99"/>
      <c r="PIJ997" s="99"/>
      <c r="PIK997" s="99"/>
      <c r="PIL997" s="99"/>
      <c r="PIM997" s="99"/>
      <c r="PIN997" s="99"/>
      <c r="PIO997" s="99"/>
      <c r="PIP997" s="99"/>
      <c r="PIQ997" s="99"/>
      <c r="PIR997" s="99"/>
      <c r="PIS997" s="99"/>
      <c r="PIT997" s="99"/>
      <c r="PIU997" s="99"/>
      <c r="PIV997" s="99"/>
      <c r="PIW997" s="99"/>
      <c r="PIX997" s="99"/>
      <c r="PIY997" s="99"/>
      <c r="PIZ997" s="99"/>
      <c r="PJA997" s="99"/>
      <c r="PJB997" s="99"/>
      <c r="PJC997" s="99"/>
      <c r="PJD997" s="99"/>
      <c r="PJE997" s="99"/>
      <c r="PJF997" s="99"/>
      <c r="PJG997" s="99"/>
      <c r="PJH997" s="99"/>
      <c r="PJI997" s="99"/>
      <c r="PJJ997" s="99"/>
      <c r="PJK997" s="99"/>
      <c r="PJL997" s="99"/>
      <c r="PJM997" s="99"/>
      <c r="PJN997" s="99"/>
      <c r="PJO997" s="99"/>
      <c r="PJP997" s="99"/>
      <c r="PJQ997" s="99"/>
      <c r="PJR997" s="99"/>
      <c r="PJS997" s="99"/>
      <c r="PJT997" s="99"/>
      <c r="PJU997" s="99"/>
      <c r="PJV997" s="99"/>
      <c r="PJW997" s="99"/>
      <c r="PJX997" s="99"/>
      <c r="PJY997" s="99"/>
      <c r="PJZ997" s="99"/>
      <c r="PKA997" s="99"/>
      <c r="PKB997" s="99"/>
      <c r="PKC997" s="99"/>
      <c r="PKD997" s="99"/>
      <c r="PKE997" s="99"/>
      <c r="PKF997" s="99"/>
      <c r="PKG997" s="99"/>
      <c r="PKH997" s="99"/>
      <c r="PKI997" s="99"/>
      <c r="PKJ997" s="99"/>
      <c r="PKK997" s="99"/>
      <c r="PKL997" s="99"/>
      <c r="PKM997" s="99"/>
      <c r="PKN997" s="99"/>
      <c r="PKO997" s="99"/>
      <c r="PKP997" s="99"/>
      <c r="PKQ997" s="99"/>
      <c r="PKR997" s="99"/>
      <c r="PKS997" s="99"/>
      <c r="PKT997" s="99"/>
      <c r="PKU997" s="99"/>
      <c r="PKV997" s="99"/>
      <c r="PKW997" s="99"/>
      <c r="PKX997" s="99"/>
      <c r="PKY997" s="99"/>
      <c r="PKZ997" s="99"/>
      <c r="PLA997" s="99"/>
      <c r="PLB997" s="99"/>
      <c r="PLC997" s="99"/>
      <c r="PLD997" s="99"/>
      <c r="PLE997" s="99"/>
      <c r="PLF997" s="99"/>
      <c r="PLG997" s="99"/>
      <c r="PLH997" s="99"/>
      <c r="PLI997" s="99"/>
      <c r="PLJ997" s="99"/>
      <c r="PLK997" s="99"/>
      <c r="PLL997" s="99"/>
      <c r="PLM997" s="99"/>
      <c r="PLN997" s="99"/>
      <c r="PLO997" s="99"/>
      <c r="PLP997" s="99"/>
      <c r="PLQ997" s="99"/>
      <c r="PLR997" s="99"/>
      <c r="PLS997" s="99"/>
      <c r="PLT997" s="99"/>
      <c r="PLU997" s="99"/>
      <c r="PLV997" s="99"/>
      <c r="PLW997" s="99"/>
      <c r="PLX997" s="99"/>
      <c r="PLY997" s="99"/>
      <c r="PLZ997" s="99"/>
      <c r="PMA997" s="99"/>
      <c r="PMB997" s="99"/>
      <c r="PMC997" s="99"/>
      <c r="PMD997" s="99"/>
      <c r="PME997" s="99"/>
      <c r="PMF997" s="99"/>
      <c r="PMG997" s="99"/>
      <c r="PMH997" s="99"/>
      <c r="PMI997" s="99"/>
      <c r="PMJ997" s="99"/>
      <c r="PMK997" s="99"/>
      <c r="PML997" s="99"/>
      <c r="PMM997" s="99"/>
      <c r="PMN997" s="99"/>
      <c r="PMO997" s="99"/>
      <c r="PMP997" s="99"/>
      <c r="PMQ997" s="99"/>
      <c r="PMR997" s="99"/>
      <c r="PMS997" s="99"/>
      <c r="PMT997" s="99"/>
      <c r="PMU997" s="99"/>
      <c r="PMV997" s="99"/>
      <c r="PMW997" s="99"/>
      <c r="PMX997" s="99"/>
      <c r="PMY997" s="99"/>
      <c r="PMZ997" s="99"/>
      <c r="PNA997" s="99"/>
      <c r="PNB997" s="99"/>
      <c r="PNC997" s="99"/>
      <c r="PND997" s="99"/>
      <c r="PNE997" s="99"/>
      <c r="PNF997" s="99"/>
      <c r="PNG997" s="99"/>
      <c r="PNH997" s="99"/>
      <c r="PNI997" s="99"/>
      <c r="PNJ997" s="99"/>
      <c r="PNK997" s="99"/>
      <c r="PNL997" s="99"/>
      <c r="PNM997" s="99"/>
      <c r="PNN997" s="99"/>
      <c r="PNO997" s="99"/>
      <c r="PNP997" s="99"/>
      <c r="PNQ997" s="99"/>
      <c r="PNR997" s="99"/>
      <c r="PNS997" s="99"/>
      <c r="PNT997" s="99"/>
      <c r="PNU997" s="99"/>
      <c r="PNV997" s="99"/>
      <c r="PNW997" s="99"/>
      <c r="PNX997" s="99"/>
      <c r="PNY997" s="99"/>
      <c r="PNZ997" s="99"/>
      <c r="POA997" s="99"/>
      <c r="POB997" s="99"/>
      <c r="POC997" s="99"/>
      <c r="POD997" s="99"/>
      <c r="POE997" s="99"/>
      <c r="POF997" s="99"/>
      <c r="POG997" s="99"/>
      <c r="POH997" s="99"/>
      <c r="POI997" s="99"/>
      <c r="POJ997" s="99"/>
      <c r="POK997" s="99"/>
      <c r="POL997" s="99"/>
      <c r="POM997" s="99"/>
      <c r="PON997" s="99"/>
      <c r="POO997" s="99"/>
      <c r="POP997" s="99"/>
      <c r="POQ997" s="99"/>
      <c r="POR997" s="99"/>
      <c r="POS997" s="99"/>
      <c r="POT997" s="99"/>
      <c r="POU997" s="99"/>
      <c r="POV997" s="99"/>
      <c r="POW997" s="99"/>
      <c r="POX997" s="99"/>
      <c r="POY997" s="99"/>
      <c r="POZ997" s="99"/>
      <c r="PPA997" s="99"/>
      <c r="PPB997" s="99"/>
      <c r="PPC997" s="99"/>
      <c r="PPD997" s="99"/>
      <c r="PPE997" s="99"/>
      <c r="PPF997" s="99"/>
      <c r="PPG997" s="99"/>
      <c r="PPH997" s="99"/>
      <c r="PPI997" s="99"/>
      <c r="PPJ997" s="99"/>
      <c r="PPK997" s="99"/>
      <c r="PPL997" s="99"/>
      <c r="PPM997" s="99"/>
      <c r="PPN997" s="99"/>
      <c r="PPO997" s="99"/>
      <c r="PPP997" s="99"/>
      <c r="PPQ997" s="99"/>
      <c r="PPR997" s="99"/>
      <c r="PPS997" s="99"/>
      <c r="PPT997" s="99"/>
      <c r="PPU997" s="99"/>
      <c r="PPV997" s="99"/>
      <c r="PPW997" s="99"/>
      <c r="PPX997" s="99"/>
      <c r="PPY997" s="99"/>
      <c r="PPZ997" s="99"/>
      <c r="PQA997" s="99"/>
      <c r="PQB997" s="99"/>
      <c r="PQC997" s="99"/>
      <c r="PQD997" s="99"/>
      <c r="PQE997" s="99"/>
      <c r="PQF997" s="99"/>
      <c r="PQG997" s="99"/>
      <c r="PQH997" s="99"/>
      <c r="PQI997" s="99"/>
      <c r="PQJ997" s="99"/>
      <c r="PQK997" s="99"/>
      <c r="PQL997" s="99"/>
      <c r="PQM997" s="99"/>
      <c r="PQN997" s="99"/>
      <c r="PQO997" s="99"/>
      <c r="PQP997" s="99"/>
      <c r="PQQ997" s="99"/>
      <c r="PQR997" s="99"/>
      <c r="PQS997" s="99"/>
      <c r="PQT997" s="99"/>
      <c r="PQU997" s="99"/>
      <c r="PQV997" s="99"/>
      <c r="PQW997" s="99"/>
      <c r="PQX997" s="99"/>
      <c r="PQY997" s="99"/>
      <c r="PQZ997" s="99"/>
      <c r="PRA997" s="99"/>
      <c r="PRB997" s="99"/>
      <c r="PRC997" s="99"/>
      <c r="PRD997" s="99"/>
      <c r="PRE997" s="99"/>
      <c r="PRF997" s="99"/>
      <c r="PRG997" s="99"/>
      <c r="PRH997" s="99"/>
      <c r="PRI997" s="99"/>
      <c r="PRJ997" s="99"/>
      <c r="PRK997" s="99"/>
      <c r="PRL997" s="99"/>
      <c r="PRM997" s="99"/>
      <c r="PRN997" s="99"/>
      <c r="PRO997" s="99"/>
      <c r="PRP997" s="99"/>
      <c r="PRQ997" s="99"/>
      <c r="PRR997" s="99"/>
      <c r="PRS997" s="99"/>
      <c r="PRT997" s="99"/>
      <c r="PRU997" s="99"/>
      <c r="PRV997" s="99"/>
      <c r="PRW997" s="99"/>
      <c r="PRX997" s="99"/>
      <c r="PRY997" s="99"/>
      <c r="PRZ997" s="99"/>
      <c r="PSA997" s="99"/>
      <c r="PSB997" s="99"/>
      <c r="PSC997" s="99"/>
      <c r="PSD997" s="99"/>
      <c r="PSE997" s="99"/>
      <c r="PSF997" s="99"/>
      <c r="PSG997" s="99"/>
      <c r="PSH997" s="99"/>
      <c r="PSI997" s="99"/>
      <c r="PSJ997" s="99"/>
      <c r="PSK997" s="99"/>
      <c r="PSL997" s="99"/>
      <c r="PSM997" s="99"/>
      <c r="PSN997" s="99"/>
      <c r="PSO997" s="99"/>
      <c r="PSP997" s="99"/>
      <c r="PSQ997" s="99"/>
      <c r="PSR997" s="99"/>
      <c r="PSS997" s="99"/>
      <c r="PST997" s="99"/>
      <c r="PSU997" s="99"/>
      <c r="PSV997" s="99"/>
      <c r="PSW997" s="99"/>
      <c r="PSX997" s="99"/>
      <c r="PSY997" s="99"/>
      <c r="PSZ997" s="99"/>
      <c r="PTA997" s="99"/>
      <c r="PTB997" s="99"/>
      <c r="PTC997" s="99"/>
      <c r="PTD997" s="99"/>
      <c r="PTE997" s="99"/>
      <c r="PTF997" s="99"/>
      <c r="PTG997" s="99"/>
      <c r="PTH997" s="99"/>
      <c r="PTI997" s="99"/>
      <c r="PTJ997" s="99"/>
      <c r="PTK997" s="99"/>
      <c r="PTL997" s="99"/>
      <c r="PTM997" s="99"/>
      <c r="PTN997" s="99"/>
      <c r="PTO997" s="99"/>
      <c r="PTP997" s="99"/>
      <c r="PTQ997" s="99"/>
      <c r="PTR997" s="99"/>
      <c r="PTS997" s="99"/>
      <c r="PTT997" s="99"/>
      <c r="PTU997" s="99"/>
      <c r="PTV997" s="99"/>
      <c r="PTW997" s="99"/>
      <c r="PTX997" s="99"/>
      <c r="PTY997" s="99"/>
      <c r="PTZ997" s="99"/>
      <c r="PUA997" s="99"/>
      <c r="PUB997" s="99"/>
      <c r="PUC997" s="99"/>
      <c r="PUD997" s="99"/>
      <c r="PUE997" s="99"/>
      <c r="PUF997" s="99"/>
      <c r="PUG997" s="99"/>
      <c r="PUH997" s="99"/>
      <c r="PUI997" s="99"/>
      <c r="PUJ997" s="99"/>
      <c r="PUK997" s="99"/>
      <c r="PUL997" s="99"/>
      <c r="PUM997" s="99"/>
      <c r="PUN997" s="99"/>
      <c r="PUO997" s="99"/>
      <c r="PUP997" s="99"/>
      <c r="PUQ997" s="99"/>
      <c r="PUR997" s="99"/>
      <c r="PUS997" s="99"/>
      <c r="PUT997" s="99"/>
      <c r="PUU997" s="99"/>
      <c r="PUV997" s="99"/>
      <c r="PUW997" s="99"/>
      <c r="PUX997" s="99"/>
      <c r="PUY997" s="99"/>
      <c r="PUZ997" s="99"/>
      <c r="PVA997" s="99"/>
      <c r="PVB997" s="99"/>
      <c r="PVC997" s="99"/>
      <c r="PVD997" s="99"/>
      <c r="PVE997" s="99"/>
      <c r="PVF997" s="99"/>
      <c r="PVG997" s="99"/>
      <c r="PVH997" s="99"/>
      <c r="PVI997" s="99"/>
      <c r="PVJ997" s="99"/>
      <c r="PVK997" s="99"/>
      <c r="PVL997" s="99"/>
      <c r="PVM997" s="99"/>
      <c r="PVN997" s="99"/>
      <c r="PVO997" s="99"/>
      <c r="PVP997" s="99"/>
      <c r="PVQ997" s="99"/>
      <c r="PVR997" s="99"/>
      <c r="PVS997" s="99"/>
      <c r="PVT997" s="99"/>
      <c r="PVU997" s="99"/>
      <c r="PVV997" s="99"/>
      <c r="PVW997" s="99"/>
      <c r="PVX997" s="99"/>
      <c r="PVY997" s="99"/>
      <c r="PVZ997" s="99"/>
      <c r="PWA997" s="99"/>
      <c r="PWB997" s="99"/>
      <c r="PWC997" s="99"/>
      <c r="PWD997" s="99"/>
      <c r="PWE997" s="99"/>
      <c r="PWF997" s="99"/>
      <c r="PWG997" s="99"/>
      <c r="PWH997" s="99"/>
      <c r="PWI997" s="99"/>
      <c r="PWJ997" s="99"/>
      <c r="PWK997" s="99"/>
      <c r="PWL997" s="99"/>
      <c r="PWM997" s="99"/>
      <c r="PWN997" s="99"/>
      <c r="PWO997" s="99"/>
      <c r="PWP997" s="99"/>
      <c r="PWQ997" s="99"/>
      <c r="PWR997" s="99"/>
      <c r="PWS997" s="99"/>
      <c r="PWT997" s="99"/>
      <c r="PWU997" s="99"/>
      <c r="PWV997" s="99"/>
      <c r="PWW997" s="99"/>
      <c r="PWX997" s="99"/>
      <c r="PWY997" s="99"/>
      <c r="PWZ997" s="99"/>
      <c r="PXA997" s="99"/>
      <c r="PXB997" s="99"/>
      <c r="PXC997" s="99"/>
      <c r="PXD997" s="99"/>
      <c r="PXE997" s="99"/>
      <c r="PXF997" s="99"/>
      <c r="PXG997" s="99"/>
      <c r="PXH997" s="99"/>
      <c r="PXI997" s="99"/>
      <c r="PXJ997" s="99"/>
      <c r="PXK997" s="99"/>
      <c r="PXL997" s="99"/>
      <c r="PXM997" s="99"/>
      <c r="PXN997" s="99"/>
      <c r="PXO997" s="99"/>
      <c r="PXP997" s="99"/>
      <c r="PXQ997" s="99"/>
      <c r="PXR997" s="99"/>
      <c r="PXS997" s="99"/>
      <c r="PXT997" s="99"/>
      <c r="PXU997" s="99"/>
      <c r="PXV997" s="99"/>
      <c r="PXW997" s="99"/>
      <c r="PXX997" s="99"/>
      <c r="PXY997" s="99"/>
      <c r="PXZ997" s="99"/>
      <c r="PYA997" s="99"/>
      <c r="PYB997" s="99"/>
      <c r="PYC997" s="99"/>
      <c r="PYD997" s="99"/>
      <c r="PYE997" s="99"/>
      <c r="PYF997" s="99"/>
      <c r="PYG997" s="99"/>
      <c r="PYH997" s="99"/>
      <c r="PYI997" s="99"/>
      <c r="PYJ997" s="99"/>
      <c r="PYK997" s="99"/>
      <c r="PYL997" s="99"/>
      <c r="PYM997" s="99"/>
      <c r="PYN997" s="99"/>
      <c r="PYO997" s="99"/>
      <c r="PYP997" s="99"/>
      <c r="PYQ997" s="99"/>
      <c r="PYR997" s="99"/>
      <c r="PYS997" s="99"/>
      <c r="PYT997" s="99"/>
      <c r="PYU997" s="99"/>
      <c r="PYV997" s="99"/>
      <c r="PYW997" s="99"/>
      <c r="PYX997" s="99"/>
      <c r="PYY997" s="99"/>
      <c r="PYZ997" s="99"/>
      <c r="PZA997" s="99"/>
      <c r="PZB997" s="99"/>
      <c r="PZC997" s="99"/>
      <c r="PZD997" s="99"/>
      <c r="PZE997" s="99"/>
      <c r="PZF997" s="99"/>
      <c r="PZG997" s="99"/>
      <c r="PZH997" s="99"/>
      <c r="PZI997" s="99"/>
      <c r="PZJ997" s="99"/>
      <c r="PZK997" s="99"/>
      <c r="PZL997" s="99"/>
      <c r="PZM997" s="99"/>
      <c r="PZN997" s="99"/>
      <c r="PZO997" s="99"/>
      <c r="PZP997" s="99"/>
      <c r="PZQ997" s="99"/>
      <c r="PZR997" s="99"/>
      <c r="PZS997" s="99"/>
      <c r="PZT997" s="99"/>
      <c r="PZU997" s="99"/>
      <c r="PZV997" s="99"/>
      <c r="PZW997" s="99"/>
      <c r="PZX997" s="99"/>
      <c r="PZY997" s="99"/>
      <c r="PZZ997" s="99"/>
      <c r="QAA997" s="99"/>
      <c r="QAB997" s="99"/>
      <c r="QAC997" s="99"/>
      <c r="QAD997" s="99"/>
      <c r="QAE997" s="99"/>
      <c r="QAF997" s="99"/>
      <c r="QAG997" s="99"/>
      <c r="QAH997" s="99"/>
      <c r="QAI997" s="99"/>
      <c r="QAJ997" s="99"/>
      <c r="QAK997" s="99"/>
      <c r="QAL997" s="99"/>
      <c r="QAM997" s="99"/>
      <c r="QAN997" s="99"/>
      <c r="QAO997" s="99"/>
      <c r="QAP997" s="99"/>
      <c r="QAQ997" s="99"/>
      <c r="QAR997" s="99"/>
      <c r="QAS997" s="99"/>
      <c r="QAT997" s="99"/>
      <c r="QAU997" s="99"/>
      <c r="QAV997" s="99"/>
      <c r="QAW997" s="99"/>
      <c r="QAX997" s="99"/>
      <c r="QAY997" s="99"/>
      <c r="QAZ997" s="99"/>
      <c r="QBA997" s="99"/>
      <c r="QBB997" s="99"/>
      <c r="QBC997" s="99"/>
      <c r="QBD997" s="99"/>
      <c r="QBE997" s="99"/>
      <c r="QBF997" s="99"/>
      <c r="QBG997" s="99"/>
      <c r="QBH997" s="99"/>
      <c r="QBI997" s="99"/>
      <c r="QBJ997" s="99"/>
      <c r="QBK997" s="99"/>
      <c r="QBL997" s="99"/>
      <c r="QBM997" s="99"/>
      <c r="QBN997" s="99"/>
      <c r="QBO997" s="99"/>
      <c r="QBP997" s="99"/>
      <c r="QBQ997" s="99"/>
      <c r="QBR997" s="99"/>
      <c r="QBS997" s="99"/>
      <c r="QBT997" s="99"/>
      <c r="QBU997" s="99"/>
      <c r="QBV997" s="99"/>
      <c r="QBW997" s="99"/>
      <c r="QBX997" s="99"/>
      <c r="QBY997" s="99"/>
      <c r="QBZ997" s="99"/>
      <c r="QCA997" s="99"/>
      <c r="QCB997" s="99"/>
      <c r="QCC997" s="99"/>
      <c r="QCD997" s="99"/>
      <c r="QCE997" s="99"/>
      <c r="QCF997" s="99"/>
      <c r="QCG997" s="99"/>
      <c r="QCH997" s="99"/>
      <c r="QCI997" s="99"/>
      <c r="QCJ997" s="99"/>
      <c r="QCK997" s="99"/>
      <c r="QCL997" s="99"/>
      <c r="QCM997" s="99"/>
      <c r="QCN997" s="99"/>
      <c r="QCO997" s="99"/>
      <c r="QCP997" s="99"/>
      <c r="QCQ997" s="99"/>
      <c r="QCR997" s="99"/>
      <c r="QCS997" s="99"/>
      <c r="QCT997" s="99"/>
      <c r="QCU997" s="99"/>
      <c r="QCV997" s="99"/>
      <c r="QCW997" s="99"/>
      <c r="QCX997" s="99"/>
      <c r="QCY997" s="99"/>
      <c r="QCZ997" s="99"/>
      <c r="QDA997" s="99"/>
      <c r="QDB997" s="99"/>
      <c r="QDC997" s="99"/>
      <c r="QDD997" s="99"/>
      <c r="QDE997" s="99"/>
      <c r="QDF997" s="99"/>
      <c r="QDG997" s="99"/>
      <c r="QDH997" s="99"/>
      <c r="QDI997" s="99"/>
      <c r="QDJ997" s="99"/>
      <c r="QDK997" s="99"/>
      <c r="QDL997" s="99"/>
      <c r="QDM997" s="99"/>
      <c r="QDN997" s="99"/>
      <c r="QDO997" s="99"/>
      <c r="QDP997" s="99"/>
      <c r="QDQ997" s="99"/>
      <c r="QDR997" s="99"/>
      <c r="QDS997" s="99"/>
      <c r="QDT997" s="99"/>
      <c r="QDU997" s="99"/>
      <c r="QDV997" s="99"/>
      <c r="QDW997" s="99"/>
      <c r="QDX997" s="99"/>
      <c r="QDY997" s="99"/>
      <c r="QDZ997" s="99"/>
      <c r="QEA997" s="99"/>
      <c r="QEB997" s="99"/>
      <c r="QEC997" s="99"/>
      <c r="QED997" s="99"/>
      <c r="QEE997" s="99"/>
      <c r="QEF997" s="99"/>
      <c r="QEG997" s="99"/>
      <c r="QEH997" s="99"/>
      <c r="QEI997" s="99"/>
      <c r="QEJ997" s="99"/>
      <c r="QEK997" s="99"/>
      <c r="QEL997" s="99"/>
      <c r="QEM997" s="99"/>
      <c r="QEN997" s="99"/>
      <c r="QEO997" s="99"/>
      <c r="QEP997" s="99"/>
      <c r="QEQ997" s="99"/>
      <c r="QER997" s="99"/>
      <c r="QES997" s="99"/>
      <c r="QET997" s="99"/>
      <c r="QEU997" s="99"/>
      <c r="QEV997" s="99"/>
      <c r="QEW997" s="99"/>
      <c r="QEX997" s="99"/>
      <c r="QEY997" s="99"/>
      <c r="QEZ997" s="99"/>
      <c r="QFA997" s="99"/>
      <c r="QFB997" s="99"/>
      <c r="QFC997" s="99"/>
      <c r="QFD997" s="99"/>
      <c r="QFE997" s="99"/>
      <c r="QFF997" s="99"/>
      <c r="QFG997" s="99"/>
      <c r="QFH997" s="99"/>
      <c r="QFI997" s="99"/>
      <c r="QFJ997" s="99"/>
      <c r="QFK997" s="99"/>
      <c r="QFL997" s="99"/>
      <c r="QFM997" s="99"/>
      <c r="QFN997" s="99"/>
      <c r="QFO997" s="99"/>
      <c r="QFP997" s="99"/>
      <c r="QFQ997" s="99"/>
      <c r="QFR997" s="99"/>
      <c r="QFS997" s="99"/>
      <c r="QFT997" s="99"/>
      <c r="QFU997" s="99"/>
      <c r="QFV997" s="99"/>
      <c r="QFW997" s="99"/>
      <c r="QFX997" s="99"/>
      <c r="QFY997" s="99"/>
      <c r="QFZ997" s="99"/>
      <c r="QGA997" s="99"/>
      <c r="QGB997" s="99"/>
      <c r="QGC997" s="99"/>
      <c r="QGD997" s="99"/>
      <c r="QGE997" s="99"/>
      <c r="QGF997" s="99"/>
      <c r="QGG997" s="99"/>
      <c r="QGH997" s="99"/>
      <c r="QGI997" s="99"/>
      <c r="QGJ997" s="99"/>
      <c r="QGK997" s="99"/>
      <c r="QGL997" s="99"/>
      <c r="QGM997" s="99"/>
      <c r="QGN997" s="99"/>
      <c r="QGO997" s="99"/>
      <c r="QGP997" s="99"/>
      <c r="QGQ997" s="99"/>
      <c r="QGR997" s="99"/>
      <c r="QGS997" s="99"/>
      <c r="QGT997" s="99"/>
      <c r="QGU997" s="99"/>
      <c r="QGV997" s="99"/>
      <c r="QGW997" s="99"/>
      <c r="QGX997" s="99"/>
      <c r="QGY997" s="99"/>
      <c r="QGZ997" s="99"/>
      <c r="QHA997" s="99"/>
      <c r="QHB997" s="99"/>
      <c r="QHC997" s="99"/>
      <c r="QHD997" s="99"/>
      <c r="QHE997" s="99"/>
      <c r="QHF997" s="99"/>
      <c r="QHG997" s="99"/>
      <c r="QHH997" s="99"/>
      <c r="QHI997" s="99"/>
      <c r="QHJ997" s="99"/>
      <c r="QHK997" s="99"/>
      <c r="QHL997" s="99"/>
      <c r="QHM997" s="99"/>
      <c r="QHN997" s="99"/>
      <c r="QHO997" s="99"/>
      <c r="QHP997" s="99"/>
      <c r="QHQ997" s="99"/>
      <c r="QHR997" s="99"/>
      <c r="QHS997" s="99"/>
      <c r="QHT997" s="99"/>
      <c r="QHU997" s="99"/>
      <c r="QHV997" s="99"/>
      <c r="QHW997" s="99"/>
      <c r="QHX997" s="99"/>
      <c r="QHY997" s="99"/>
      <c r="QHZ997" s="99"/>
      <c r="QIA997" s="99"/>
      <c r="QIB997" s="99"/>
      <c r="QIC997" s="99"/>
      <c r="QID997" s="99"/>
      <c r="QIE997" s="99"/>
      <c r="QIF997" s="99"/>
      <c r="QIG997" s="99"/>
      <c r="QIH997" s="99"/>
      <c r="QII997" s="99"/>
      <c r="QIJ997" s="99"/>
      <c r="QIK997" s="99"/>
      <c r="QIL997" s="99"/>
      <c r="QIM997" s="99"/>
      <c r="QIN997" s="99"/>
      <c r="QIO997" s="99"/>
      <c r="QIP997" s="99"/>
      <c r="QIQ997" s="99"/>
      <c r="QIR997" s="99"/>
      <c r="QIS997" s="99"/>
      <c r="QIT997" s="99"/>
      <c r="QIU997" s="99"/>
      <c r="QIV997" s="99"/>
      <c r="QIW997" s="99"/>
      <c r="QIX997" s="99"/>
      <c r="QIY997" s="99"/>
      <c r="QIZ997" s="99"/>
      <c r="QJA997" s="99"/>
      <c r="QJB997" s="99"/>
      <c r="QJC997" s="99"/>
      <c r="QJD997" s="99"/>
      <c r="QJE997" s="99"/>
      <c r="QJF997" s="99"/>
      <c r="QJG997" s="99"/>
      <c r="QJH997" s="99"/>
      <c r="QJI997" s="99"/>
      <c r="QJJ997" s="99"/>
      <c r="QJK997" s="99"/>
      <c r="QJL997" s="99"/>
      <c r="QJM997" s="99"/>
      <c r="QJN997" s="99"/>
      <c r="QJO997" s="99"/>
      <c r="QJP997" s="99"/>
      <c r="QJQ997" s="99"/>
      <c r="QJR997" s="99"/>
      <c r="QJS997" s="99"/>
      <c r="QJT997" s="99"/>
      <c r="QJU997" s="99"/>
      <c r="QJV997" s="99"/>
      <c r="QJW997" s="99"/>
      <c r="QJX997" s="99"/>
      <c r="QJY997" s="99"/>
      <c r="QJZ997" s="99"/>
      <c r="QKA997" s="99"/>
      <c r="QKB997" s="99"/>
      <c r="QKC997" s="99"/>
      <c r="QKD997" s="99"/>
      <c r="QKE997" s="99"/>
      <c r="QKF997" s="99"/>
      <c r="QKG997" s="99"/>
      <c r="QKH997" s="99"/>
      <c r="QKI997" s="99"/>
      <c r="QKJ997" s="99"/>
      <c r="QKK997" s="99"/>
      <c r="QKL997" s="99"/>
      <c r="QKM997" s="99"/>
      <c r="QKN997" s="99"/>
      <c r="QKO997" s="99"/>
      <c r="QKP997" s="99"/>
      <c r="QKQ997" s="99"/>
      <c r="QKR997" s="99"/>
      <c r="QKS997" s="99"/>
      <c r="QKT997" s="99"/>
      <c r="QKU997" s="99"/>
      <c r="QKV997" s="99"/>
      <c r="QKW997" s="99"/>
      <c r="QKX997" s="99"/>
      <c r="QKY997" s="99"/>
      <c r="QKZ997" s="99"/>
      <c r="QLA997" s="99"/>
      <c r="QLB997" s="99"/>
      <c r="QLC997" s="99"/>
      <c r="QLD997" s="99"/>
      <c r="QLE997" s="99"/>
      <c r="QLF997" s="99"/>
      <c r="QLG997" s="99"/>
      <c r="QLH997" s="99"/>
      <c r="QLI997" s="99"/>
      <c r="QLJ997" s="99"/>
      <c r="QLK997" s="99"/>
      <c r="QLL997" s="99"/>
      <c r="QLM997" s="99"/>
      <c r="QLN997" s="99"/>
      <c r="QLO997" s="99"/>
      <c r="QLP997" s="99"/>
      <c r="QLQ997" s="99"/>
      <c r="QLR997" s="99"/>
      <c r="QLS997" s="99"/>
      <c r="QLT997" s="99"/>
      <c r="QLU997" s="99"/>
      <c r="QLV997" s="99"/>
      <c r="QLW997" s="99"/>
      <c r="QLX997" s="99"/>
      <c r="QLY997" s="99"/>
      <c r="QLZ997" s="99"/>
      <c r="QMA997" s="99"/>
      <c r="QMB997" s="99"/>
      <c r="QMC997" s="99"/>
      <c r="QMD997" s="99"/>
      <c r="QME997" s="99"/>
      <c r="QMF997" s="99"/>
      <c r="QMG997" s="99"/>
      <c r="QMH997" s="99"/>
      <c r="QMI997" s="99"/>
      <c r="QMJ997" s="99"/>
      <c r="QMK997" s="99"/>
      <c r="QML997" s="99"/>
      <c r="QMM997" s="99"/>
      <c r="QMN997" s="99"/>
      <c r="QMO997" s="99"/>
      <c r="QMP997" s="99"/>
      <c r="QMQ997" s="99"/>
      <c r="QMR997" s="99"/>
      <c r="QMS997" s="99"/>
      <c r="QMT997" s="99"/>
      <c r="QMU997" s="99"/>
      <c r="QMV997" s="99"/>
      <c r="QMW997" s="99"/>
      <c r="QMX997" s="99"/>
      <c r="QMY997" s="99"/>
      <c r="QMZ997" s="99"/>
      <c r="QNA997" s="99"/>
      <c r="QNB997" s="99"/>
      <c r="QNC997" s="99"/>
      <c r="QND997" s="99"/>
      <c r="QNE997" s="99"/>
      <c r="QNF997" s="99"/>
      <c r="QNG997" s="99"/>
      <c r="QNH997" s="99"/>
      <c r="QNI997" s="99"/>
      <c r="QNJ997" s="99"/>
      <c r="QNK997" s="99"/>
      <c r="QNL997" s="99"/>
      <c r="QNM997" s="99"/>
      <c r="QNN997" s="99"/>
      <c r="QNO997" s="99"/>
      <c r="QNP997" s="99"/>
      <c r="QNQ997" s="99"/>
      <c r="QNR997" s="99"/>
      <c r="QNS997" s="99"/>
      <c r="QNT997" s="99"/>
      <c r="QNU997" s="99"/>
      <c r="QNV997" s="99"/>
      <c r="QNW997" s="99"/>
      <c r="QNX997" s="99"/>
      <c r="QNY997" s="99"/>
      <c r="QNZ997" s="99"/>
      <c r="QOA997" s="99"/>
      <c r="QOB997" s="99"/>
      <c r="QOC997" s="99"/>
      <c r="QOD997" s="99"/>
      <c r="QOE997" s="99"/>
      <c r="QOF997" s="99"/>
      <c r="QOG997" s="99"/>
      <c r="QOH997" s="99"/>
      <c r="QOI997" s="99"/>
      <c r="QOJ997" s="99"/>
      <c r="QOK997" s="99"/>
      <c r="QOL997" s="99"/>
      <c r="QOM997" s="99"/>
      <c r="QON997" s="99"/>
      <c r="QOO997" s="99"/>
      <c r="QOP997" s="99"/>
      <c r="QOQ997" s="99"/>
      <c r="QOR997" s="99"/>
      <c r="QOS997" s="99"/>
      <c r="QOT997" s="99"/>
      <c r="QOU997" s="99"/>
      <c r="QOV997" s="99"/>
      <c r="QOW997" s="99"/>
      <c r="QOX997" s="99"/>
      <c r="QOY997" s="99"/>
      <c r="QOZ997" s="99"/>
      <c r="QPA997" s="99"/>
      <c r="QPB997" s="99"/>
      <c r="QPC997" s="99"/>
      <c r="QPD997" s="99"/>
      <c r="QPE997" s="99"/>
      <c r="QPF997" s="99"/>
      <c r="QPG997" s="99"/>
      <c r="QPH997" s="99"/>
      <c r="QPI997" s="99"/>
      <c r="QPJ997" s="99"/>
      <c r="QPK997" s="99"/>
      <c r="QPL997" s="99"/>
      <c r="QPM997" s="99"/>
      <c r="QPN997" s="99"/>
      <c r="QPO997" s="99"/>
      <c r="QPP997" s="99"/>
      <c r="QPQ997" s="99"/>
      <c r="QPR997" s="99"/>
      <c r="QPS997" s="99"/>
      <c r="QPT997" s="99"/>
      <c r="QPU997" s="99"/>
      <c r="QPV997" s="99"/>
      <c r="QPW997" s="99"/>
      <c r="QPX997" s="99"/>
      <c r="QPY997" s="99"/>
      <c r="QPZ997" s="99"/>
      <c r="QQA997" s="99"/>
      <c r="QQB997" s="99"/>
      <c r="QQC997" s="99"/>
      <c r="QQD997" s="99"/>
      <c r="QQE997" s="99"/>
      <c r="QQF997" s="99"/>
      <c r="QQG997" s="99"/>
      <c r="QQH997" s="99"/>
      <c r="QQI997" s="99"/>
      <c r="QQJ997" s="99"/>
      <c r="QQK997" s="99"/>
      <c r="QQL997" s="99"/>
      <c r="QQM997" s="99"/>
      <c r="QQN997" s="99"/>
      <c r="QQO997" s="99"/>
      <c r="QQP997" s="99"/>
      <c r="QQQ997" s="99"/>
      <c r="QQR997" s="99"/>
      <c r="QQS997" s="99"/>
      <c r="QQT997" s="99"/>
      <c r="QQU997" s="99"/>
      <c r="QQV997" s="99"/>
      <c r="QQW997" s="99"/>
      <c r="QQX997" s="99"/>
      <c r="QQY997" s="99"/>
      <c r="QQZ997" s="99"/>
      <c r="QRA997" s="99"/>
      <c r="QRB997" s="99"/>
      <c r="QRC997" s="99"/>
      <c r="QRD997" s="99"/>
      <c r="QRE997" s="99"/>
      <c r="QRF997" s="99"/>
      <c r="QRG997" s="99"/>
      <c r="QRH997" s="99"/>
      <c r="QRI997" s="99"/>
      <c r="QRJ997" s="99"/>
      <c r="QRK997" s="99"/>
      <c r="QRL997" s="99"/>
      <c r="QRM997" s="99"/>
      <c r="QRN997" s="99"/>
      <c r="QRO997" s="99"/>
      <c r="QRP997" s="99"/>
      <c r="QRQ997" s="99"/>
      <c r="QRR997" s="99"/>
      <c r="QRS997" s="99"/>
      <c r="QRT997" s="99"/>
      <c r="QRU997" s="99"/>
      <c r="QRV997" s="99"/>
      <c r="QRW997" s="99"/>
      <c r="QRX997" s="99"/>
      <c r="QRY997" s="99"/>
      <c r="QRZ997" s="99"/>
      <c r="QSA997" s="99"/>
      <c r="QSB997" s="99"/>
      <c r="QSC997" s="99"/>
      <c r="QSD997" s="99"/>
      <c r="QSE997" s="99"/>
      <c r="QSF997" s="99"/>
      <c r="QSG997" s="99"/>
      <c r="QSH997" s="99"/>
      <c r="QSI997" s="99"/>
      <c r="QSJ997" s="99"/>
      <c r="QSK997" s="99"/>
      <c r="QSL997" s="99"/>
      <c r="QSM997" s="99"/>
      <c r="QSN997" s="99"/>
      <c r="QSO997" s="99"/>
      <c r="QSP997" s="99"/>
      <c r="QSQ997" s="99"/>
      <c r="QSR997" s="99"/>
      <c r="QSS997" s="99"/>
      <c r="QST997" s="99"/>
      <c r="QSU997" s="99"/>
      <c r="QSV997" s="99"/>
      <c r="QSW997" s="99"/>
      <c r="QSX997" s="99"/>
      <c r="QSY997" s="99"/>
      <c r="QSZ997" s="99"/>
      <c r="QTA997" s="99"/>
      <c r="QTB997" s="99"/>
      <c r="QTC997" s="99"/>
      <c r="QTD997" s="99"/>
      <c r="QTE997" s="99"/>
      <c r="QTF997" s="99"/>
      <c r="QTG997" s="99"/>
      <c r="QTH997" s="99"/>
      <c r="QTI997" s="99"/>
      <c r="QTJ997" s="99"/>
      <c r="QTK997" s="99"/>
      <c r="QTL997" s="99"/>
      <c r="QTM997" s="99"/>
      <c r="QTN997" s="99"/>
      <c r="QTO997" s="99"/>
      <c r="QTP997" s="99"/>
      <c r="QTQ997" s="99"/>
      <c r="QTR997" s="99"/>
      <c r="QTS997" s="99"/>
      <c r="QTT997" s="99"/>
      <c r="QTU997" s="99"/>
      <c r="QTV997" s="99"/>
      <c r="QTW997" s="99"/>
      <c r="QTX997" s="99"/>
      <c r="QTY997" s="99"/>
      <c r="QTZ997" s="99"/>
      <c r="QUA997" s="99"/>
      <c r="QUB997" s="99"/>
      <c r="QUC997" s="99"/>
      <c r="QUD997" s="99"/>
      <c r="QUE997" s="99"/>
      <c r="QUF997" s="99"/>
      <c r="QUG997" s="99"/>
      <c r="QUH997" s="99"/>
      <c r="QUI997" s="99"/>
      <c r="QUJ997" s="99"/>
      <c r="QUK997" s="99"/>
      <c r="QUL997" s="99"/>
      <c r="QUM997" s="99"/>
      <c r="QUN997" s="99"/>
      <c r="QUO997" s="99"/>
      <c r="QUP997" s="99"/>
      <c r="QUQ997" s="99"/>
      <c r="QUR997" s="99"/>
      <c r="QUS997" s="99"/>
      <c r="QUT997" s="99"/>
      <c r="QUU997" s="99"/>
      <c r="QUV997" s="99"/>
      <c r="QUW997" s="99"/>
      <c r="QUX997" s="99"/>
      <c r="QUY997" s="99"/>
      <c r="QUZ997" s="99"/>
      <c r="QVA997" s="99"/>
      <c r="QVB997" s="99"/>
      <c r="QVC997" s="99"/>
      <c r="QVD997" s="99"/>
      <c r="QVE997" s="99"/>
      <c r="QVF997" s="99"/>
      <c r="QVG997" s="99"/>
      <c r="QVH997" s="99"/>
      <c r="QVI997" s="99"/>
      <c r="QVJ997" s="99"/>
      <c r="QVK997" s="99"/>
      <c r="QVL997" s="99"/>
      <c r="QVM997" s="99"/>
      <c r="QVN997" s="99"/>
      <c r="QVO997" s="99"/>
      <c r="QVP997" s="99"/>
      <c r="QVQ997" s="99"/>
      <c r="QVR997" s="99"/>
      <c r="QVS997" s="99"/>
      <c r="QVT997" s="99"/>
      <c r="QVU997" s="99"/>
      <c r="QVV997" s="99"/>
      <c r="QVW997" s="99"/>
      <c r="QVX997" s="99"/>
      <c r="QVY997" s="99"/>
      <c r="QVZ997" s="99"/>
      <c r="QWA997" s="99"/>
      <c r="QWB997" s="99"/>
      <c r="QWC997" s="99"/>
      <c r="QWD997" s="99"/>
      <c r="QWE997" s="99"/>
      <c r="QWF997" s="99"/>
      <c r="QWG997" s="99"/>
      <c r="QWH997" s="99"/>
      <c r="QWI997" s="99"/>
      <c r="QWJ997" s="99"/>
      <c r="QWK997" s="99"/>
      <c r="QWL997" s="99"/>
      <c r="QWM997" s="99"/>
      <c r="QWN997" s="99"/>
      <c r="QWO997" s="99"/>
      <c r="QWP997" s="99"/>
      <c r="QWQ997" s="99"/>
      <c r="QWR997" s="99"/>
      <c r="QWS997" s="99"/>
      <c r="QWT997" s="99"/>
      <c r="QWU997" s="99"/>
      <c r="QWV997" s="99"/>
      <c r="QWW997" s="99"/>
      <c r="QWX997" s="99"/>
      <c r="QWY997" s="99"/>
      <c r="QWZ997" s="99"/>
      <c r="QXA997" s="99"/>
      <c r="QXB997" s="99"/>
      <c r="QXC997" s="99"/>
      <c r="QXD997" s="99"/>
      <c r="QXE997" s="99"/>
      <c r="QXF997" s="99"/>
      <c r="QXG997" s="99"/>
      <c r="QXH997" s="99"/>
      <c r="QXI997" s="99"/>
      <c r="QXJ997" s="99"/>
      <c r="QXK997" s="99"/>
      <c r="QXL997" s="99"/>
      <c r="QXM997" s="99"/>
      <c r="QXN997" s="99"/>
      <c r="QXO997" s="99"/>
      <c r="QXP997" s="99"/>
      <c r="QXQ997" s="99"/>
      <c r="QXR997" s="99"/>
      <c r="QXS997" s="99"/>
      <c r="QXT997" s="99"/>
      <c r="QXU997" s="99"/>
      <c r="QXV997" s="99"/>
      <c r="QXW997" s="99"/>
      <c r="QXX997" s="99"/>
      <c r="QXY997" s="99"/>
      <c r="QXZ997" s="99"/>
      <c r="QYA997" s="99"/>
      <c r="QYB997" s="99"/>
      <c r="QYC997" s="99"/>
      <c r="QYD997" s="99"/>
      <c r="QYE997" s="99"/>
      <c r="QYF997" s="99"/>
      <c r="QYG997" s="99"/>
      <c r="QYH997" s="99"/>
      <c r="QYI997" s="99"/>
      <c r="QYJ997" s="99"/>
      <c r="QYK997" s="99"/>
      <c r="QYL997" s="99"/>
      <c r="QYM997" s="99"/>
      <c r="QYN997" s="99"/>
      <c r="QYO997" s="99"/>
      <c r="QYP997" s="99"/>
      <c r="QYQ997" s="99"/>
      <c r="QYR997" s="99"/>
      <c r="QYS997" s="99"/>
      <c r="QYT997" s="99"/>
      <c r="QYU997" s="99"/>
      <c r="QYV997" s="99"/>
      <c r="QYW997" s="99"/>
      <c r="QYX997" s="99"/>
      <c r="QYY997" s="99"/>
      <c r="QYZ997" s="99"/>
      <c r="QZA997" s="99"/>
      <c r="QZB997" s="99"/>
      <c r="QZC997" s="99"/>
      <c r="QZD997" s="99"/>
      <c r="QZE997" s="99"/>
      <c r="QZF997" s="99"/>
      <c r="QZG997" s="99"/>
      <c r="QZH997" s="99"/>
      <c r="QZI997" s="99"/>
      <c r="QZJ997" s="99"/>
      <c r="QZK997" s="99"/>
      <c r="QZL997" s="99"/>
      <c r="QZM997" s="99"/>
      <c r="QZN997" s="99"/>
      <c r="QZO997" s="99"/>
      <c r="QZP997" s="99"/>
      <c r="QZQ997" s="99"/>
      <c r="QZR997" s="99"/>
      <c r="QZS997" s="99"/>
      <c r="QZT997" s="99"/>
      <c r="QZU997" s="99"/>
      <c r="QZV997" s="99"/>
      <c r="QZW997" s="99"/>
      <c r="QZX997" s="99"/>
      <c r="QZY997" s="99"/>
      <c r="QZZ997" s="99"/>
      <c r="RAA997" s="99"/>
      <c r="RAB997" s="99"/>
      <c r="RAC997" s="99"/>
      <c r="RAD997" s="99"/>
      <c r="RAE997" s="99"/>
      <c r="RAF997" s="99"/>
      <c r="RAG997" s="99"/>
      <c r="RAH997" s="99"/>
      <c r="RAI997" s="99"/>
      <c r="RAJ997" s="99"/>
      <c r="RAK997" s="99"/>
      <c r="RAL997" s="99"/>
      <c r="RAM997" s="99"/>
      <c r="RAN997" s="99"/>
      <c r="RAO997" s="99"/>
      <c r="RAP997" s="99"/>
      <c r="RAQ997" s="99"/>
      <c r="RAR997" s="99"/>
      <c r="RAS997" s="99"/>
      <c r="RAT997" s="99"/>
      <c r="RAU997" s="99"/>
      <c r="RAV997" s="99"/>
      <c r="RAW997" s="99"/>
      <c r="RAX997" s="99"/>
      <c r="RAY997" s="99"/>
      <c r="RAZ997" s="99"/>
      <c r="RBA997" s="99"/>
      <c r="RBB997" s="99"/>
      <c r="RBC997" s="99"/>
      <c r="RBD997" s="99"/>
      <c r="RBE997" s="99"/>
      <c r="RBF997" s="99"/>
      <c r="RBG997" s="99"/>
      <c r="RBH997" s="99"/>
      <c r="RBI997" s="99"/>
      <c r="RBJ997" s="99"/>
      <c r="RBK997" s="99"/>
      <c r="RBL997" s="99"/>
      <c r="RBM997" s="99"/>
      <c r="RBN997" s="99"/>
      <c r="RBO997" s="99"/>
      <c r="RBP997" s="99"/>
      <c r="RBQ997" s="99"/>
      <c r="RBR997" s="99"/>
      <c r="RBS997" s="99"/>
      <c r="RBT997" s="99"/>
      <c r="RBU997" s="99"/>
      <c r="RBV997" s="99"/>
      <c r="RBW997" s="99"/>
      <c r="RBX997" s="99"/>
      <c r="RBY997" s="99"/>
      <c r="RBZ997" s="99"/>
      <c r="RCA997" s="99"/>
      <c r="RCB997" s="99"/>
      <c r="RCC997" s="99"/>
      <c r="RCD997" s="99"/>
      <c r="RCE997" s="99"/>
      <c r="RCF997" s="99"/>
      <c r="RCG997" s="99"/>
      <c r="RCH997" s="99"/>
      <c r="RCI997" s="99"/>
      <c r="RCJ997" s="99"/>
      <c r="RCK997" s="99"/>
      <c r="RCL997" s="99"/>
      <c r="RCM997" s="99"/>
      <c r="RCN997" s="99"/>
      <c r="RCO997" s="99"/>
      <c r="RCP997" s="99"/>
      <c r="RCQ997" s="99"/>
      <c r="RCR997" s="99"/>
      <c r="RCS997" s="99"/>
      <c r="RCT997" s="99"/>
      <c r="RCU997" s="99"/>
      <c r="RCV997" s="99"/>
      <c r="RCW997" s="99"/>
      <c r="RCX997" s="99"/>
      <c r="RCY997" s="99"/>
      <c r="RCZ997" s="99"/>
      <c r="RDA997" s="99"/>
      <c r="RDB997" s="99"/>
      <c r="RDC997" s="99"/>
      <c r="RDD997" s="99"/>
      <c r="RDE997" s="99"/>
      <c r="RDF997" s="99"/>
      <c r="RDG997" s="99"/>
      <c r="RDH997" s="99"/>
      <c r="RDI997" s="99"/>
      <c r="RDJ997" s="99"/>
      <c r="RDK997" s="99"/>
      <c r="RDL997" s="99"/>
      <c r="RDM997" s="99"/>
      <c r="RDN997" s="99"/>
      <c r="RDO997" s="99"/>
      <c r="RDP997" s="99"/>
      <c r="RDQ997" s="99"/>
      <c r="RDR997" s="99"/>
      <c r="RDS997" s="99"/>
      <c r="RDT997" s="99"/>
      <c r="RDU997" s="99"/>
      <c r="RDV997" s="99"/>
      <c r="RDW997" s="99"/>
      <c r="RDX997" s="99"/>
      <c r="RDY997" s="99"/>
      <c r="RDZ997" s="99"/>
      <c r="REA997" s="99"/>
      <c r="REB997" s="99"/>
      <c r="REC997" s="99"/>
      <c r="RED997" s="99"/>
      <c r="REE997" s="99"/>
      <c r="REF997" s="99"/>
      <c r="REG997" s="99"/>
      <c r="REH997" s="99"/>
      <c r="REI997" s="99"/>
      <c r="REJ997" s="99"/>
      <c r="REK997" s="99"/>
      <c r="REL997" s="99"/>
      <c r="REM997" s="99"/>
      <c r="REN997" s="99"/>
      <c r="REO997" s="99"/>
      <c r="REP997" s="99"/>
      <c r="REQ997" s="99"/>
      <c r="RER997" s="99"/>
      <c r="RES997" s="99"/>
      <c r="RET997" s="99"/>
      <c r="REU997" s="99"/>
      <c r="REV997" s="99"/>
      <c r="REW997" s="99"/>
      <c r="REX997" s="99"/>
      <c r="REY997" s="99"/>
      <c r="REZ997" s="99"/>
      <c r="RFA997" s="99"/>
      <c r="RFB997" s="99"/>
      <c r="RFC997" s="99"/>
      <c r="RFD997" s="99"/>
      <c r="RFE997" s="99"/>
      <c r="RFF997" s="99"/>
      <c r="RFG997" s="99"/>
      <c r="RFH997" s="99"/>
      <c r="RFI997" s="99"/>
      <c r="RFJ997" s="99"/>
      <c r="RFK997" s="99"/>
      <c r="RFL997" s="99"/>
      <c r="RFM997" s="99"/>
      <c r="RFN997" s="99"/>
      <c r="RFO997" s="99"/>
      <c r="RFP997" s="99"/>
      <c r="RFQ997" s="99"/>
      <c r="RFR997" s="99"/>
      <c r="RFS997" s="99"/>
      <c r="RFT997" s="99"/>
      <c r="RFU997" s="99"/>
      <c r="RFV997" s="99"/>
      <c r="RFW997" s="99"/>
      <c r="RFX997" s="99"/>
      <c r="RFY997" s="99"/>
      <c r="RFZ997" s="99"/>
      <c r="RGA997" s="99"/>
      <c r="RGB997" s="99"/>
      <c r="RGC997" s="99"/>
      <c r="RGD997" s="99"/>
      <c r="RGE997" s="99"/>
      <c r="RGF997" s="99"/>
      <c r="RGG997" s="99"/>
      <c r="RGH997" s="99"/>
      <c r="RGI997" s="99"/>
      <c r="RGJ997" s="99"/>
      <c r="RGK997" s="99"/>
      <c r="RGL997" s="99"/>
      <c r="RGM997" s="99"/>
      <c r="RGN997" s="99"/>
      <c r="RGO997" s="99"/>
      <c r="RGP997" s="99"/>
      <c r="RGQ997" s="99"/>
      <c r="RGR997" s="99"/>
      <c r="RGS997" s="99"/>
      <c r="RGT997" s="99"/>
      <c r="RGU997" s="99"/>
      <c r="RGV997" s="99"/>
      <c r="RGW997" s="99"/>
      <c r="RGX997" s="99"/>
      <c r="RGY997" s="99"/>
      <c r="RGZ997" s="99"/>
      <c r="RHA997" s="99"/>
      <c r="RHB997" s="99"/>
      <c r="RHC997" s="99"/>
      <c r="RHD997" s="99"/>
      <c r="RHE997" s="99"/>
      <c r="RHF997" s="99"/>
      <c r="RHG997" s="99"/>
      <c r="RHH997" s="99"/>
      <c r="RHI997" s="99"/>
      <c r="RHJ997" s="99"/>
      <c r="RHK997" s="99"/>
      <c r="RHL997" s="99"/>
      <c r="RHM997" s="99"/>
      <c r="RHN997" s="99"/>
      <c r="RHO997" s="99"/>
      <c r="RHP997" s="99"/>
      <c r="RHQ997" s="99"/>
      <c r="RHR997" s="99"/>
      <c r="RHS997" s="99"/>
      <c r="RHT997" s="99"/>
      <c r="RHU997" s="99"/>
      <c r="RHV997" s="99"/>
      <c r="RHW997" s="99"/>
      <c r="RHX997" s="99"/>
      <c r="RHY997" s="99"/>
      <c r="RHZ997" s="99"/>
      <c r="RIA997" s="99"/>
      <c r="RIB997" s="99"/>
      <c r="RIC997" s="99"/>
      <c r="RID997" s="99"/>
      <c r="RIE997" s="99"/>
      <c r="RIF997" s="99"/>
      <c r="RIG997" s="99"/>
      <c r="RIH997" s="99"/>
      <c r="RII997" s="99"/>
      <c r="RIJ997" s="99"/>
      <c r="RIK997" s="99"/>
      <c r="RIL997" s="99"/>
      <c r="RIM997" s="99"/>
      <c r="RIN997" s="99"/>
      <c r="RIO997" s="99"/>
      <c r="RIP997" s="99"/>
      <c r="RIQ997" s="99"/>
      <c r="RIR997" s="99"/>
      <c r="RIS997" s="99"/>
      <c r="RIT997" s="99"/>
      <c r="RIU997" s="99"/>
      <c r="RIV997" s="99"/>
      <c r="RIW997" s="99"/>
      <c r="RIX997" s="99"/>
      <c r="RIY997" s="99"/>
      <c r="RIZ997" s="99"/>
      <c r="RJA997" s="99"/>
      <c r="RJB997" s="99"/>
      <c r="RJC997" s="99"/>
      <c r="RJD997" s="99"/>
      <c r="RJE997" s="99"/>
      <c r="RJF997" s="99"/>
      <c r="RJG997" s="99"/>
      <c r="RJH997" s="99"/>
      <c r="RJI997" s="99"/>
      <c r="RJJ997" s="99"/>
      <c r="RJK997" s="99"/>
      <c r="RJL997" s="99"/>
      <c r="RJM997" s="99"/>
      <c r="RJN997" s="99"/>
      <c r="RJO997" s="99"/>
      <c r="RJP997" s="99"/>
      <c r="RJQ997" s="99"/>
      <c r="RJR997" s="99"/>
      <c r="RJS997" s="99"/>
      <c r="RJT997" s="99"/>
      <c r="RJU997" s="99"/>
      <c r="RJV997" s="99"/>
      <c r="RJW997" s="99"/>
      <c r="RJX997" s="99"/>
      <c r="RJY997" s="99"/>
      <c r="RJZ997" s="99"/>
      <c r="RKA997" s="99"/>
      <c r="RKB997" s="99"/>
      <c r="RKC997" s="99"/>
      <c r="RKD997" s="99"/>
      <c r="RKE997" s="99"/>
      <c r="RKF997" s="99"/>
      <c r="RKG997" s="99"/>
      <c r="RKH997" s="99"/>
      <c r="RKI997" s="99"/>
      <c r="RKJ997" s="99"/>
      <c r="RKK997" s="99"/>
      <c r="RKL997" s="99"/>
      <c r="RKM997" s="99"/>
      <c r="RKN997" s="99"/>
      <c r="RKO997" s="99"/>
      <c r="RKP997" s="99"/>
      <c r="RKQ997" s="99"/>
      <c r="RKR997" s="99"/>
      <c r="RKS997" s="99"/>
      <c r="RKT997" s="99"/>
      <c r="RKU997" s="99"/>
      <c r="RKV997" s="99"/>
      <c r="RKW997" s="99"/>
      <c r="RKX997" s="99"/>
      <c r="RKY997" s="99"/>
      <c r="RKZ997" s="99"/>
      <c r="RLA997" s="99"/>
      <c r="RLB997" s="99"/>
      <c r="RLC997" s="99"/>
      <c r="RLD997" s="99"/>
      <c r="RLE997" s="99"/>
      <c r="RLF997" s="99"/>
      <c r="RLG997" s="99"/>
      <c r="RLH997" s="99"/>
      <c r="RLI997" s="99"/>
      <c r="RLJ997" s="99"/>
      <c r="RLK997" s="99"/>
      <c r="RLL997" s="99"/>
      <c r="RLM997" s="99"/>
      <c r="RLN997" s="99"/>
      <c r="RLO997" s="99"/>
      <c r="RLP997" s="99"/>
      <c r="RLQ997" s="99"/>
      <c r="RLR997" s="99"/>
      <c r="RLS997" s="99"/>
      <c r="RLT997" s="99"/>
      <c r="RLU997" s="99"/>
      <c r="RLV997" s="99"/>
      <c r="RLW997" s="99"/>
      <c r="RLX997" s="99"/>
      <c r="RLY997" s="99"/>
      <c r="RLZ997" s="99"/>
      <c r="RMA997" s="99"/>
      <c r="RMB997" s="99"/>
      <c r="RMC997" s="99"/>
      <c r="RMD997" s="99"/>
      <c r="RME997" s="99"/>
      <c r="RMF997" s="99"/>
      <c r="RMG997" s="99"/>
      <c r="RMH997" s="99"/>
      <c r="RMI997" s="99"/>
      <c r="RMJ997" s="99"/>
      <c r="RMK997" s="99"/>
      <c r="RML997" s="99"/>
      <c r="RMM997" s="99"/>
      <c r="RMN997" s="99"/>
      <c r="RMO997" s="99"/>
      <c r="RMP997" s="99"/>
      <c r="RMQ997" s="99"/>
      <c r="RMR997" s="99"/>
      <c r="RMS997" s="99"/>
      <c r="RMT997" s="99"/>
      <c r="RMU997" s="99"/>
      <c r="RMV997" s="99"/>
      <c r="RMW997" s="99"/>
      <c r="RMX997" s="99"/>
      <c r="RMY997" s="99"/>
      <c r="RMZ997" s="99"/>
      <c r="RNA997" s="99"/>
      <c r="RNB997" s="99"/>
      <c r="RNC997" s="99"/>
      <c r="RND997" s="99"/>
      <c r="RNE997" s="99"/>
      <c r="RNF997" s="99"/>
      <c r="RNG997" s="99"/>
      <c r="RNH997" s="99"/>
      <c r="RNI997" s="99"/>
      <c r="RNJ997" s="99"/>
      <c r="RNK997" s="99"/>
      <c r="RNL997" s="99"/>
      <c r="RNM997" s="99"/>
      <c r="RNN997" s="99"/>
      <c r="RNO997" s="99"/>
      <c r="RNP997" s="99"/>
      <c r="RNQ997" s="99"/>
      <c r="RNR997" s="99"/>
      <c r="RNS997" s="99"/>
      <c r="RNT997" s="99"/>
      <c r="RNU997" s="99"/>
      <c r="RNV997" s="99"/>
      <c r="RNW997" s="99"/>
      <c r="RNX997" s="99"/>
      <c r="RNY997" s="99"/>
      <c r="RNZ997" s="99"/>
      <c r="ROA997" s="99"/>
      <c r="ROB997" s="99"/>
      <c r="ROC997" s="99"/>
      <c r="ROD997" s="99"/>
      <c r="ROE997" s="99"/>
      <c r="ROF997" s="99"/>
      <c r="ROG997" s="99"/>
      <c r="ROH997" s="99"/>
      <c r="ROI997" s="99"/>
      <c r="ROJ997" s="99"/>
      <c r="ROK997" s="99"/>
      <c r="ROL997" s="99"/>
      <c r="ROM997" s="99"/>
      <c r="RON997" s="99"/>
      <c r="ROO997" s="99"/>
      <c r="ROP997" s="99"/>
      <c r="ROQ997" s="99"/>
      <c r="ROR997" s="99"/>
      <c r="ROS997" s="99"/>
      <c r="ROT997" s="99"/>
      <c r="ROU997" s="99"/>
      <c r="ROV997" s="99"/>
      <c r="ROW997" s="99"/>
      <c r="ROX997" s="99"/>
      <c r="ROY997" s="99"/>
      <c r="ROZ997" s="99"/>
      <c r="RPA997" s="99"/>
      <c r="RPB997" s="99"/>
      <c r="RPC997" s="99"/>
      <c r="RPD997" s="99"/>
      <c r="RPE997" s="99"/>
      <c r="RPF997" s="99"/>
      <c r="RPG997" s="99"/>
      <c r="RPH997" s="99"/>
      <c r="RPI997" s="99"/>
      <c r="RPJ997" s="99"/>
      <c r="RPK997" s="99"/>
      <c r="RPL997" s="99"/>
      <c r="RPM997" s="99"/>
      <c r="RPN997" s="99"/>
      <c r="RPO997" s="99"/>
      <c r="RPP997" s="99"/>
      <c r="RPQ997" s="99"/>
      <c r="RPR997" s="99"/>
      <c r="RPS997" s="99"/>
      <c r="RPT997" s="99"/>
      <c r="RPU997" s="99"/>
      <c r="RPV997" s="99"/>
      <c r="RPW997" s="99"/>
      <c r="RPX997" s="99"/>
      <c r="RPY997" s="99"/>
      <c r="RPZ997" s="99"/>
      <c r="RQA997" s="99"/>
      <c r="RQB997" s="99"/>
      <c r="RQC997" s="99"/>
      <c r="RQD997" s="99"/>
      <c r="RQE997" s="99"/>
      <c r="RQF997" s="99"/>
      <c r="RQG997" s="99"/>
      <c r="RQH997" s="99"/>
      <c r="RQI997" s="99"/>
      <c r="RQJ997" s="99"/>
      <c r="RQK997" s="99"/>
      <c r="RQL997" s="99"/>
      <c r="RQM997" s="99"/>
      <c r="RQN997" s="99"/>
      <c r="RQO997" s="99"/>
      <c r="RQP997" s="99"/>
      <c r="RQQ997" s="99"/>
      <c r="RQR997" s="99"/>
      <c r="RQS997" s="99"/>
      <c r="RQT997" s="99"/>
      <c r="RQU997" s="99"/>
      <c r="RQV997" s="99"/>
      <c r="RQW997" s="99"/>
      <c r="RQX997" s="99"/>
      <c r="RQY997" s="99"/>
      <c r="RQZ997" s="99"/>
      <c r="RRA997" s="99"/>
      <c r="RRB997" s="99"/>
      <c r="RRC997" s="99"/>
      <c r="RRD997" s="99"/>
      <c r="RRE997" s="99"/>
      <c r="RRF997" s="99"/>
      <c r="RRG997" s="99"/>
      <c r="RRH997" s="99"/>
      <c r="RRI997" s="99"/>
      <c r="RRJ997" s="99"/>
      <c r="RRK997" s="99"/>
      <c r="RRL997" s="99"/>
      <c r="RRM997" s="99"/>
      <c r="RRN997" s="99"/>
      <c r="RRO997" s="99"/>
      <c r="RRP997" s="99"/>
      <c r="RRQ997" s="99"/>
      <c r="RRR997" s="99"/>
      <c r="RRS997" s="99"/>
      <c r="RRT997" s="99"/>
      <c r="RRU997" s="99"/>
      <c r="RRV997" s="99"/>
      <c r="RRW997" s="99"/>
      <c r="RRX997" s="99"/>
      <c r="RRY997" s="99"/>
      <c r="RRZ997" s="99"/>
      <c r="RSA997" s="99"/>
      <c r="RSB997" s="99"/>
      <c r="RSC997" s="99"/>
      <c r="RSD997" s="99"/>
      <c r="RSE997" s="99"/>
      <c r="RSF997" s="99"/>
      <c r="RSG997" s="99"/>
      <c r="RSH997" s="99"/>
      <c r="RSI997" s="99"/>
      <c r="RSJ997" s="99"/>
      <c r="RSK997" s="99"/>
      <c r="RSL997" s="99"/>
      <c r="RSM997" s="99"/>
      <c r="RSN997" s="99"/>
      <c r="RSO997" s="99"/>
      <c r="RSP997" s="99"/>
      <c r="RSQ997" s="99"/>
      <c r="RSR997" s="99"/>
      <c r="RSS997" s="99"/>
      <c r="RST997" s="99"/>
      <c r="RSU997" s="99"/>
      <c r="RSV997" s="99"/>
      <c r="RSW997" s="99"/>
      <c r="RSX997" s="99"/>
      <c r="RSY997" s="99"/>
      <c r="RSZ997" s="99"/>
      <c r="RTA997" s="99"/>
      <c r="RTB997" s="99"/>
      <c r="RTC997" s="99"/>
      <c r="RTD997" s="99"/>
      <c r="RTE997" s="99"/>
      <c r="RTF997" s="99"/>
      <c r="RTG997" s="99"/>
      <c r="RTH997" s="99"/>
      <c r="RTI997" s="99"/>
      <c r="RTJ997" s="99"/>
      <c r="RTK997" s="99"/>
      <c r="RTL997" s="99"/>
      <c r="RTM997" s="99"/>
      <c r="RTN997" s="99"/>
      <c r="RTO997" s="99"/>
      <c r="RTP997" s="99"/>
      <c r="RTQ997" s="99"/>
      <c r="RTR997" s="99"/>
      <c r="RTS997" s="99"/>
      <c r="RTT997" s="99"/>
      <c r="RTU997" s="99"/>
      <c r="RTV997" s="99"/>
      <c r="RTW997" s="99"/>
      <c r="RTX997" s="99"/>
      <c r="RTY997" s="99"/>
      <c r="RTZ997" s="99"/>
      <c r="RUA997" s="99"/>
      <c r="RUB997" s="99"/>
      <c r="RUC997" s="99"/>
      <c r="RUD997" s="99"/>
      <c r="RUE997" s="99"/>
      <c r="RUF997" s="99"/>
      <c r="RUG997" s="99"/>
      <c r="RUH997" s="99"/>
      <c r="RUI997" s="99"/>
      <c r="RUJ997" s="99"/>
      <c r="RUK997" s="99"/>
      <c r="RUL997" s="99"/>
      <c r="RUM997" s="99"/>
      <c r="RUN997" s="99"/>
      <c r="RUO997" s="99"/>
      <c r="RUP997" s="99"/>
      <c r="RUQ997" s="99"/>
      <c r="RUR997" s="99"/>
      <c r="RUS997" s="99"/>
      <c r="RUT997" s="99"/>
      <c r="RUU997" s="99"/>
      <c r="RUV997" s="99"/>
      <c r="RUW997" s="99"/>
      <c r="RUX997" s="99"/>
      <c r="RUY997" s="99"/>
      <c r="RUZ997" s="99"/>
      <c r="RVA997" s="99"/>
      <c r="RVB997" s="99"/>
      <c r="RVC997" s="99"/>
      <c r="RVD997" s="99"/>
      <c r="RVE997" s="99"/>
      <c r="RVF997" s="99"/>
      <c r="RVG997" s="99"/>
      <c r="RVH997" s="99"/>
      <c r="RVI997" s="99"/>
      <c r="RVJ997" s="99"/>
      <c r="RVK997" s="99"/>
      <c r="RVL997" s="99"/>
      <c r="RVM997" s="99"/>
      <c r="RVN997" s="99"/>
      <c r="RVO997" s="99"/>
      <c r="RVP997" s="99"/>
      <c r="RVQ997" s="99"/>
      <c r="RVR997" s="99"/>
      <c r="RVS997" s="99"/>
      <c r="RVT997" s="99"/>
      <c r="RVU997" s="99"/>
      <c r="RVV997" s="99"/>
      <c r="RVW997" s="99"/>
      <c r="RVX997" s="99"/>
      <c r="RVY997" s="99"/>
      <c r="RVZ997" s="99"/>
      <c r="RWA997" s="99"/>
      <c r="RWB997" s="99"/>
      <c r="RWC997" s="99"/>
      <c r="RWD997" s="99"/>
      <c r="RWE997" s="99"/>
      <c r="RWF997" s="99"/>
      <c r="RWG997" s="99"/>
      <c r="RWH997" s="99"/>
      <c r="RWI997" s="99"/>
      <c r="RWJ997" s="99"/>
      <c r="RWK997" s="99"/>
      <c r="RWL997" s="99"/>
      <c r="RWM997" s="99"/>
      <c r="RWN997" s="99"/>
      <c r="RWO997" s="99"/>
      <c r="RWP997" s="99"/>
      <c r="RWQ997" s="99"/>
      <c r="RWR997" s="99"/>
      <c r="RWS997" s="99"/>
      <c r="RWT997" s="99"/>
      <c r="RWU997" s="99"/>
      <c r="RWV997" s="99"/>
      <c r="RWW997" s="99"/>
      <c r="RWX997" s="99"/>
      <c r="RWY997" s="99"/>
      <c r="RWZ997" s="99"/>
      <c r="RXA997" s="99"/>
      <c r="RXB997" s="99"/>
      <c r="RXC997" s="99"/>
      <c r="RXD997" s="99"/>
      <c r="RXE997" s="99"/>
      <c r="RXF997" s="99"/>
      <c r="RXG997" s="99"/>
      <c r="RXH997" s="99"/>
      <c r="RXI997" s="99"/>
      <c r="RXJ997" s="99"/>
      <c r="RXK997" s="99"/>
      <c r="RXL997" s="99"/>
      <c r="RXM997" s="99"/>
      <c r="RXN997" s="99"/>
      <c r="RXO997" s="99"/>
      <c r="RXP997" s="99"/>
      <c r="RXQ997" s="99"/>
      <c r="RXR997" s="99"/>
      <c r="RXS997" s="99"/>
      <c r="RXT997" s="99"/>
      <c r="RXU997" s="99"/>
      <c r="RXV997" s="99"/>
      <c r="RXW997" s="99"/>
      <c r="RXX997" s="99"/>
      <c r="RXY997" s="99"/>
      <c r="RXZ997" s="99"/>
      <c r="RYA997" s="99"/>
      <c r="RYB997" s="99"/>
      <c r="RYC997" s="99"/>
      <c r="RYD997" s="99"/>
      <c r="RYE997" s="99"/>
      <c r="RYF997" s="99"/>
      <c r="RYG997" s="99"/>
      <c r="RYH997" s="99"/>
      <c r="RYI997" s="99"/>
      <c r="RYJ997" s="99"/>
      <c r="RYK997" s="99"/>
      <c r="RYL997" s="99"/>
      <c r="RYM997" s="99"/>
      <c r="RYN997" s="99"/>
      <c r="RYO997" s="99"/>
      <c r="RYP997" s="99"/>
      <c r="RYQ997" s="99"/>
      <c r="RYR997" s="99"/>
      <c r="RYS997" s="99"/>
      <c r="RYT997" s="99"/>
      <c r="RYU997" s="99"/>
      <c r="RYV997" s="99"/>
      <c r="RYW997" s="99"/>
      <c r="RYX997" s="99"/>
      <c r="RYY997" s="99"/>
      <c r="RYZ997" s="99"/>
      <c r="RZA997" s="99"/>
      <c r="RZB997" s="99"/>
      <c r="RZC997" s="99"/>
      <c r="RZD997" s="99"/>
      <c r="RZE997" s="99"/>
      <c r="RZF997" s="99"/>
      <c r="RZG997" s="99"/>
      <c r="RZH997" s="99"/>
      <c r="RZI997" s="99"/>
      <c r="RZJ997" s="99"/>
      <c r="RZK997" s="99"/>
      <c r="RZL997" s="99"/>
      <c r="RZM997" s="99"/>
      <c r="RZN997" s="99"/>
      <c r="RZO997" s="99"/>
      <c r="RZP997" s="99"/>
      <c r="RZQ997" s="99"/>
      <c r="RZR997" s="99"/>
      <c r="RZS997" s="99"/>
      <c r="RZT997" s="99"/>
      <c r="RZU997" s="99"/>
      <c r="RZV997" s="99"/>
      <c r="RZW997" s="99"/>
      <c r="RZX997" s="99"/>
      <c r="RZY997" s="99"/>
      <c r="RZZ997" s="99"/>
      <c r="SAA997" s="99"/>
      <c r="SAB997" s="99"/>
      <c r="SAC997" s="99"/>
      <c r="SAD997" s="99"/>
      <c r="SAE997" s="99"/>
      <c r="SAF997" s="99"/>
      <c r="SAG997" s="99"/>
      <c r="SAH997" s="99"/>
      <c r="SAI997" s="99"/>
      <c r="SAJ997" s="99"/>
      <c r="SAK997" s="99"/>
      <c r="SAL997" s="99"/>
      <c r="SAM997" s="99"/>
      <c r="SAN997" s="99"/>
      <c r="SAO997" s="99"/>
      <c r="SAP997" s="99"/>
      <c r="SAQ997" s="99"/>
      <c r="SAR997" s="99"/>
      <c r="SAS997" s="99"/>
      <c r="SAT997" s="99"/>
      <c r="SAU997" s="99"/>
      <c r="SAV997" s="99"/>
      <c r="SAW997" s="99"/>
      <c r="SAX997" s="99"/>
      <c r="SAY997" s="99"/>
      <c r="SAZ997" s="99"/>
      <c r="SBA997" s="99"/>
      <c r="SBB997" s="99"/>
      <c r="SBC997" s="99"/>
      <c r="SBD997" s="99"/>
      <c r="SBE997" s="99"/>
      <c r="SBF997" s="99"/>
      <c r="SBG997" s="99"/>
      <c r="SBH997" s="99"/>
      <c r="SBI997" s="99"/>
      <c r="SBJ997" s="99"/>
      <c r="SBK997" s="99"/>
      <c r="SBL997" s="99"/>
      <c r="SBM997" s="99"/>
      <c r="SBN997" s="99"/>
      <c r="SBO997" s="99"/>
      <c r="SBP997" s="99"/>
      <c r="SBQ997" s="99"/>
      <c r="SBR997" s="99"/>
      <c r="SBS997" s="99"/>
      <c r="SBT997" s="99"/>
      <c r="SBU997" s="99"/>
      <c r="SBV997" s="99"/>
      <c r="SBW997" s="99"/>
      <c r="SBX997" s="99"/>
      <c r="SBY997" s="99"/>
      <c r="SBZ997" s="99"/>
      <c r="SCA997" s="99"/>
      <c r="SCB997" s="99"/>
      <c r="SCC997" s="99"/>
      <c r="SCD997" s="99"/>
      <c r="SCE997" s="99"/>
      <c r="SCF997" s="99"/>
      <c r="SCG997" s="99"/>
      <c r="SCH997" s="99"/>
      <c r="SCI997" s="99"/>
      <c r="SCJ997" s="99"/>
      <c r="SCK997" s="99"/>
      <c r="SCL997" s="99"/>
      <c r="SCM997" s="99"/>
      <c r="SCN997" s="99"/>
      <c r="SCO997" s="99"/>
      <c r="SCP997" s="99"/>
      <c r="SCQ997" s="99"/>
      <c r="SCR997" s="99"/>
      <c r="SCS997" s="99"/>
      <c r="SCT997" s="99"/>
      <c r="SCU997" s="99"/>
      <c r="SCV997" s="99"/>
      <c r="SCW997" s="99"/>
      <c r="SCX997" s="99"/>
      <c r="SCY997" s="99"/>
      <c r="SCZ997" s="99"/>
      <c r="SDA997" s="99"/>
      <c r="SDB997" s="99"/>
      <c r="SDC997" s="99"/>
      <c r="SDD997" s="99"/>
      <c r="SDE997" s="99"/>
      <c r="SDF997" s="99"/>
      <c r="SDG997" s="99"/>
      <c r="SDH997" s="99"/>
      <c r="SDI997" s="99"/>
      <c r="SDJ997" s="99"/>
      <c r="SDK997" s="99"/>
      <c r="SDL997" s="99"/>
      <c r="SDM997" s="99"/>
      <c r="SDN997" s="99"/>
      <c r="SDO997" s="99"/>
      <c r="SDP997" s="99"/>
      <c r="SDQ997" s="99"/>
      <c r="SDR997" s="99"/>
      <c r="SDS997" s="99"/>
      <c r="SDT997" s="99"/>
      <c r="SDU997" s="99"/>
      <c r="SDV997" s="99"/>
      <c r="SDW997" s="99"/>
      <c r="SDX997" s="99"/>
      <c r="SDY997" s="99"/>
      <c r="SDZ997" s="99"/>
      <c r="SEA997" s="99"/>
      <c r="SEB997" s="99"/>
      <c r="SEC997" s="99"/>
      <c r="SED997" s="99"/>
      <c r="SEE997" s="99"/>
      <c r="SEF997" s="99"/>
      <c r="SEG997" s="99"/>
      <c r="SEH997" s="99"/>
      <c r="SEI997" s="99"/>
      <c r="SEJ997" s="99"/>
      <c r="SEK997" s="99"/>
      <c r="SEL997" s="99"/>
      <c r="SEM997" s="99"/>
      <c r="SEN997" s="99"/>
      <c r="SEO997" s="99"/>
      <c r="SEP997" s="99"/>
      <c r="SEQ997" s="99"/>
      <c r="SER997" s="99"/>
      <c r="SES997" s="99"/>
      <c r="SET997" s="99"/>
      <c r="SEU997" s="99"/>
      <c r="SEV997" s="99"/>
      <c r="SEW997" s="99"/>
      <c r="SEX997" s="99"/>
      <c r="SEY997" s="99"/>
      <c r="SEZ997" s="99"/>
      <c r="SFA997" s="99"/>
      <c r="SFB997" s="99"/>
      <c r="SFC997" s="99"/>
      <c r="SFD997" s="99"/>
      <c r="SFE997" s="99"/>
      <c r="SFF997" s="99"/>
      <c r="SFG997" s="99"/>
      <c r="SFH997" s="99"/>
      <c r="SFI997" s="99"/>
      <c r="SFJ997" s="99"/>
      <c r="SFK997" s="99"/>
      <c r="SFL997" s="99"/>
      <c r="SFM997" s="99"/>
      <c r="SFN997" s="99"/>
      <c r="SFO997" s="99"/>
      <c r="SFP997" s="99"/>
      <c r="SFQ997" s="99"/>
      <c r="SFR997" s="99"/>
      <c r="SFS997" s="99"/>
      <c r="SFT997" s="99"/>
      <c r="SFU997" s="99"/>
      <c r="SFV997" s="99"/>
      <c r="SFW997" s="99"/>
      <c r="SFX997" s="99"/>
      <c r="SFY997" s="99"/>
      <c r="SFZ997" s="99"/>
      <c r="SGA997" s="99"/>
      <c r="SGB997" s="99"/>
      <c r="SGC997" s="99"/>
      <c r="SGD997" s="99"/>
      <c r="SGE997" s="99"/>
      <c r="SGF997" s="99"/>
      <c r="SGG997" s="99"/>
      <c r="SGH997" s="99"/>
      <c r="SGI997" s="99"/>
      <c r="SGJ997" s="99"/>
      <c r="SGK997" s="99"/>
      <c r="SGL997" s="99"/>
      <c r="SGM997" s="99"/>
      <c r="SGN997" s="99"/>
      <c r="SGO997" s="99"/>
      <c r="SGP997" s="99"/>
      <c r="SGQ997" s="99"/>
      <c r="SGR997" s="99"/>
      <c r="SGS997" s="99"/>
      <c r="SGT997" s="99"/>
      <c r="SGU997" s="99"/>
      <c r="SGV997" s="99"/>
      <c r="SGW997" s="99"/>
      <c r="SGX997" s="99"/>
      <c r="SGY997" s="99"/>
      <c r="SGZ997" s="99"/>
      <c r="SHA997" s="99"/>
      <c r="SHB997" s="99"/>
      <c r="SHC997" s="99"/>
      <c r="SHD997" s="99"/>
      <c r="SHE997" s="99"/>
      <c r="SHF997" s="99"/>
      <c r="SHG997" s="99"/>
      <c r="SHH997" s="99"/>
      <c r="SHI997" s="99"/>
      <c r="SHJ997" s="99"/>
      <c r="SHK997" s="99"/>
      <c r="SHL997" s="99"/>
      <c r="SHM997" s="99"/>
      <c r="SHN997" s="99"/>
      <c r="SHO997" s="99"/>
      <c r="SHP997" s="99"/>
      <c r="SHQ997" s="99"/>
      <c r="SHR997" s="99"/>
      <c r="SHS997" s="99"/>
      <c r="SHT997" s="99"/>
      <c r="SHU997" s="99"/>
      <c r="SHV997" s="99"/>
      <c r="SHW997" s="99"/>
      <c r="SHX997" s="99"/>
      <c r="SHY997" s="99"/>
      <c r="SHZ997" s="99"/>
      <c r="SIA997" s="99"/>
      <c r="SIB997" s="99"/>
      <c r="SIC997" s="99"/>
      <c r="SID997" s="99"/>
      <c r="SIE997" s="99"/>
      <c r="SIF997" s="99"/>
      <c r="SIG997" s="99"/>
      <c r="SIH997" s="99"/>
      <c r="SII997" s="99"/>
      <c r="SIJ997" s="99"/>
      <c r="SIK997" s="99"/>
      <c r="SIL997" s="99"/>
      <c r="SIM997" s="99"/>
      <c r="SIN997" s="99"/>
      <c r="SIO997" s="99"/>
      <c r="SIP997" s="99"/>
      <c r="SIQ997" s="99"/>
      <c r="SIR997" s="99"/>
      <c r="SIS997" s="99"/>
      <c r="SIT997" s="99"/>
      <c r="SIU997" s="99"/>
      <c r="SIV997" s="99"/>
      <c r="SIW997" s="99"/>
      <c r="SIX997" s="99"/>
      <c r="SIY997" s="99"/>
      <c r="SIZ997" s="99"/>
      <c r="SJA997" s="99"/>
      <c r="SJB997" s="99"/>
      <c r="SJC997" s="99"/>
      <c r="SJD997" s="99"/>
      <c r="SJE997" s="99"/>
      <c r="SJF997" s="99"/>
      <c r="SJG997" s="99"/>
      <c r="SJH997" s="99"/>
      <c r="SJI997" s="99"/>
      <c r="SJJ997" s="99"/>
      <c r="SJK997" s="99"/>
      <c r="SJL997" s="99"/>
      <c r="SJM997" s="99"/>
      <c r="SJN997" s="99"/>
      <c r="SJO997" s="99"/>
      <c r="SJP997" s="99"/>
      <c r="SJQ997" s="99"/>
      <c r="SJR997" s="99"/>
      <c r="SJS997" s="99"/>
      <c r="SJT997" s="99"/>
      <c r="SJU997" s="99"/>
      <c r="SJV997" s="99"/>
      <c r="SJW997" s="99"/>
      <c r="SJX997" s="99"/>
      <c r="SJY997" s="99"/>
      <c r="SJZ997" s="99"/>
      <c r="SKA997" s="99"/>
      <c r="SKB997" s="99"/>
      <c r="SKC997" s="99"/>
      <c r="SKD997" s="99"/>
      <c r="SKE997" s="99"/>
      <c r="SKF997" s="99"/>
      <c r="SKG997" s="99"/>
      <c r="SKH997" s="99"/>
      <c r="SKI997" s="99"/>
      <c r="SKJ997" s="99"/>
      <c r="SKK997" s="99"/>
      <c r="SKL997" s="99"/>
      <c r="SKM997" s="99"/>
      <c r="SKN997" s="99"/>
      <c r="SKO997" s="99"/>
      <c r="SKP997" s="99"/>
      <c r="SKQ997" s="99"/>
      <c r="SKR997" s="99"/>
      <c r="SKS997" s="99"/>
      <c r="SKT997" s="99"/>
      <c r="SKU997" s="99"/>
      <c r="SKV997" s="99"/>
      <c r="SKW997" s="99"/>
      <c r="SKX997" s="99"/>
      <c r="SKY997" s="99"/>
      <c r="SKZ997" s="99"/>
      <c r="SLA997" s="99"/>
      <c r="SLB997" s="99"/>
      <c r="SLC997" s="99"/>
      <c r="SLD997" s="99"/>
      <c r="SLE997" s="99"/>
      <c r="SLF997" s="99"/>
      <c r="SLG997" s="99"/>
      <c r="SLH997" s="99"/>
      <c r="SLI997" s="99"/>
      <c r="SLJ997" s="99"/>
      <c r="SLK997" s="99"/>
      <c r="SLL997" s="99"/>
      <c r="SLM997" s="99"/>
      <c r="SLN997" s="99"/>
      <c r="SLO997" s="99"/>
      <c r="SLP997" s="99"/>
      <c r="SLQ997" s="99"/>
      <c r="SLR997" s="99"/>
      <c r="SLS997" s="99"/>
      <c r="SLT997" s="99"/>
      <c r="SLU997" s="99"/>
      <c r="SLV997" s="99"/>
      <c r="SLW997" s="99"/>
      <c r="SLX997" s="99"/>
      <c r="SLY997" s="99"/>
      <c r="SLZ997" s="99"/>
      <c r="SMA997" s="99"/>
      <c r="SMB997" s="99"/>
      <c r="SMC997" s="99"/>
      <c r="SMD997" s="99"/>
      <c r="SME997" s="99"/>
      <c r="SMF997" s="99"/>
      <c r="SMG997" s="99"/>
      <c r="SMH997" s="99"/>
      <c r="SMI997" s="99"/>
      <c r="SMJ997" s="99"/>
      <c r="SMK997" s="99"/>
      <c r="SML997" s="99"/>
      <c r="SMM997" s="99"/>
      <c r="SMN997" s="99"/>
      <c r="SMO997" s="99"/>
      <c r="SMP997" s="99"/>
      <c r="SMQ997" s="99"/>
      <c r="SMR997" s="99"/>
      <c r="SMS997" s="99"/>
      <c r="SMT997" s="99"/>
      <c r="SMU997" s="99"/>
      <c r="SMV997" s="99"/>
      <c r="SMW997" s="99"/>
      <c r="SMX997" s="99"/>
      <c r="SMY997" s="99"/>
      <c r="SMZ997" s="99"/>
      <c r="SNA997" s="99"/>
      <c r="SNB997" s="99"/>
      <c r="SNC997" s="99"/>
      <c r="SND997" s="99"/>
      <c r="SNE997" s="99"/>
      <c r="SNF997" s="99"/>
      <c r="SNG997" s="99"/>
      <c r="SNH997" s="99"/>
      <c r="SNI997" s="99"/>
      <c r="SNJ997" s="99"/>
      <c r="SNK997" s="99"/>
      <c r="SNL997" s="99"/>
      <c r="SNM997" s="99"/>
      <c r="SNN997" s="99"/>
      <c r="SNO997" s="99"/>
      <c r="SNP997" s="99"/>
      <c r="SNQ997" s="99"/>
      <c r="SNR997" s="99"/>
      <c r="SNS997" s="99"/>
      <c r="SNT997" s="99"/>
      <c r="SNU997" s="99"/>
      <c r="SNV997" s="99"/>
      <c r="SNW997" s="99"/>
      <c r="SNX997" s="99"/>
      <c r="SNY997" s="99"/>
      <c r="SNZ997" s="99"/>
      <c r="SOA997" s="99"/>
      <c r="SOB997" s="99"/>
      <c r="SOC997" s="99"/>
      <c r="SOD997" s="99"/>
      <c r="SOE997" s="99"/>
      <c r="SOF997" s="99"/>
      <c r="SOG997" s="99"/>
      <c r="SOH997" s="99"/>
      <c r="SOI997" s="99"/>
      <c r="SOJ997" s="99"/>
      <c r="SOK997" s="99"/>
      <c r="SOL997" s="99"/>
      <c r="SOM997" s="99"/>
      <c r="SON997" s="99"/>
      <c r="SOO997" s="99"/>
      <c r="SOP997" s="99"/>
      <c r="SOQ997" s="99"/>
      <c r="SOR997" s="99"/>
      <c r="SOS997" s="99"/>
      <c r="SOT997" s="99"/>
      <c r="SOU997" s="99"/>
      <c r="SOV997" s="99"/>
      <c r="SOW997" s="99"/>
      <c r="SOX997" s="99"/>
      <c r="SOY997" s="99"/>
      <c r="SOZ997" s="99"/>
      <c r="SPA997" s="99"/>
      <c r="SPB997" s="99"/>
      <c r="SPC997" s="99"/>
      <c r="SPD997" s="99"/>
      <c r="SPE997" s="99"/>
      <c r="SPF997" s="99"/>
      <c r="SPG997" s="99"/>
      <c r="SPH997" s="99"/>
      <c r="SPI997" s="99"/>
      <c r="SPJ997" s="99"/>
      <c r="SPK997" s="99"/>
      <c r="SPL997" s="99"/>
      <c r="SPM997" s="99"/>
      <c r="SPN997" s="99"/>
      <c r="SPO997" s="99"/>
      <c r="SPP997" s="99"/>
      <c r="SPQ997" s="99"/>
      <c r="SPR997" s="99"/>
      <c r="SPS997" s="99"/>
      <c r="SPT997" s="99"/>
      <c r="SPU997" s="99"/>
      <c r="SPV997" s="99"/>
      <c r="SPW997" s="99"/>
      <c r="SPX997" s="99"/>
      <c r="SPY997" s="99"/>
      <c r="SPZ997" s="99"/>
      <c r="SQA997" s="99"/>
      <c r="SQB997" s="99"/>
      <c r="SQC997" s="99"/>
      <c r="SQD997" s="99"/>
      <c r="SQE997" s="99"/>
      <c r="SQF997" s="99"/>
      <c r="SQG997" s="99"/>
      <c r="SQH997" s="99"/>
      <c r="SQI997" s="99"/>
      <c r="SQJ997" s="99"/>
      <c r="SQK997" s="99"/>
      <c r="SQL997" s="99"/>
      <c r="SQM997" s="99"/>
      <c r="SQN997" s="99"/>
      <c r="SQO997" s="99"/>
      <c r="SQP997" s="99"/>
      <c r="SQQ997" s="99"/>
      <c r="SQR997" s="99"/>
      <c r="SQS997" s="99"/>
      <c r="SQT997" s="99"/>
      <c r="SQU997" s="99"/>
      <c r="SQV997" s="99"/>
      <c r="SQW997" s="99"/>
      <c r="SQX997" s="99"/>
      <c r="SQY997" s="99"/>
      <c r="SQZ997" s="99"/>
      <c r="SRA997" s="99"/>
      <c r="SRB997" s="99"/>
      <c r="SRC997" s="99"/>
      <c r="SRD997" s="99"/>
      <c r="SRE997" s="99"/>
      <c r="SRF997" s="99"/>
      <c r="SRG997" s="99"/>
      <c r="SRH997" s="99"/>
      <c r="SRI997" s="99"/>
      <c r="SRJ997" s="99"/>
      <c r="SRK997" s="99"/>
      <c r="SRL997" s="99"/>
      <c r="SRM997" s="99"/>
      <c r="SRN997" s="99"/>
      <c r="SRO997" s="99"/>
      <c r="SRP997" s="99"/>
      <c r="SRQ997" s="99"/>
      <c r="SRR997" s="99"/>
      <c r="SRS997" s="99"/>
      <c r="SRT997" s="99"/>
      <c r="SRU997" s="99"/>
      <c r="SRV997" s="99"/>
      <c r="SRW997" s="99"/>
      <c r="SRX997" s="99"/>
      <c r="SRY997" s="99"/>
      <c r="SRZ997" s="99"/>
      <c r="SSA997" s="99"/>
      <c r="SSB997" s="99"/>
      <c r="SSC997" s="99"/>
      <c r="SSD997" s="99"/>
      <c r="SSE997" s="99"/>
      <c r="SSF997" s="99"/>
      <c r="SSG997" s="99"/>
      <c r="SSH997" s="99"/>
      <c r="SSI997" s="99"/>
      <c r="SSJ997" s="99"/>
      <c r="SSK997" s="99"/>
      <c r="SSL997" s="99"/>
      <c r="SSM997" s="99"/>
      <c r="SSN997" s="99"/>
      <c r="SSO997" s="99"/>
      <c r="SSP997" s="99"/>
      <c r="SSQ997" s="99"/>
      <c r="SSR997" s="99"/>
      <c r="SSS997" s="99"/>
      <c r="SST997" s="99"/>
      <c r="SSU997" s="99"/>
      <c r="SSV997" s="99"/>
      <c r="SSW997" s="99"/>
      <c r="SSX997" s="99"/>
      <c r="SSY997" s="99"/>
      <c r="SSZ997" s="99"/>
      <c r="STA997" s="99"/>
      <c r="STB997" s="99"/>
      <c r="STC997" s="99"/>
      <c r="STD997" s="99"/>
      <c r="STE997" s="99"/>
      <c r="STF997" s="99"/>
      <c r="STG997" s="99"/>
      <c r="STH997" s="99"/>
      <c r="STI997" s="99"/>
      <c r="STJ997" s="99"/>
      <c r="STK997" s="99"/>
      <c r="STL997" s="99"/>
      <c r="STM997" s="99"/>
      <c r="STN997" s="99"/>
      <c r="STO997" s="99"/>
      <c r="STP997" s="99"/>
      <c r="STQ997" s="99"/>
      <c r="STR997" s="99"/>
      <c r="STS997" s="99"/>
      <c r="STT997" s="99"/>
      <c r="STU997" s="99"/>
      <c r="STV997" s="99"/>
      <c r="STW997" s="99"/>
      <c r="STX997" s="99"/>
      <c r="STY997" s="99"/>
      <c r="STZ997" s="99"/>
      <c r="SUA997" s="99"/>
      <c r="SUB997" s="99"/>
      <c r="SUC997" s="99"/>
      <c r="SUD997" s="99"/>
      <c r="SUE997" s="99"/>
      <c r="SUF997" s="99"/>
      <c r="SUG997" s="99"/>
      <c r="SUH997" s="99"/>
      <c r="SUI997" s="99"/>
      <c r="SUJ997" s="99"/>
      <c r="SUK997" s="99"/>
      <c r="SUL997" s="99"/>
      <c r="SUM997" s="99"/>
      <c r="SUN997" s="99"/>
      <c r="SUO997" s="99"/>
      <c r="SUP997" s="99"/>
      <c r="SUQ997" s="99"/>
      <c r="SUR997" s="99"/>
      <c r="SUS997" s="99"/>
      <c r="SUT997" s="99"/>
      <c r="SUU997" s="99"/>
      <c r="SUV997" s="99"/>
      <c r="SUW997" s="99"/>
      <c r="SUX997" s="99"/>
      <c r="SUY997" s="99"/>
      <c r="SUZ997" s="99"/>
      <c r="SVA997" s="99"/>
      <c r="SVB997" s="99"/>
      <c r="SVC997" s="99"/>
      <c r="SVD997" s="99"/>
      <c r="SVE997" s="99"/>
      <c r="SVF997" s="99"/>
      <c r="SVG997" s="99"/>
      <c r="SVH997" s="99"/>
      <c r="SVI997" s="99"/>
      <c r="SVJ997" s="99"/>
      <c r="SVK997" s="99"/>
      <c r="SVL997" s="99"/>
      <c r="SVM997" s="99"/>
      <c r="SVN997" s="99"/>
      <c r="SVO997" s="99"/>
      <c r="SVP997" s="99"/>
      <c r="SVQ997" s="99"/>
      <c r="SVR997" s="99"/>
      <c r="SVS997" s="99"/>
      <c r="SVT997" s="99"/>
      <c r="SVU997" s="99"/>
      <c r="SVV997" s="99"/>
      <c r="SVW997" s="99"/>
      <c r="SVX997" s="99"/>
      <c r="SVY997" s="99"/>
      <c r="SVZ997" s="99"/>
      <c r="SWA997" s="99"/>
      <c r="SWB997" s="99"/>
      <c r="SWC997" s="99"/>
      <c r="SWD997" s="99"/>
      <c r="SWE997" s="99"/>
      <c r="SWF997" s="99"/>
      <c r="SWG997" s="99"/>
      <c r="SWH997" s="99"/>
      <c r="SWI997" s="99"/>
      <c r="SWJ997" s="99"/>
      <c r="SWK997" s="99"/>
      <c r="SWL997" s="99"/>
      <c r="SWM997" s="99"/>
      <c r="SWN997" s="99"/>
      <c r="SWO997" s="99"/>
      <c r="SWP997" s="99"/>
      <c r="SWQ997" s="99"/>
      <c r="SWR997" s="99"/>
      <c r="SWS997" s="99"/>
      <c r="SWT997" s="99"/>
      <c r="SWU997" s="99"/>
      <c r="SWV997" s="99"/>
      <c r="SWW997" s="99"/>
      <c r="SWX997" s="99"/>
      <c r="SWY997" s="99"/>
      <c r="SWZ997" s="99"/>
      <c r="SXA997" s="99"/>
      <c r="SXB997" s="99"/>
      <c r="SXC997" s="99"/>
      <c r="SXD997" s="99"/>
      <c r="SXE997" s="99"/>
      <c r="SXF997" s="99"/>
      <c r="SXG997" s="99"/>
      <c r="SXH997" s="99"/>
      <c r="SXI997" s="99"/>
      <c r="SXJ997" s="99"/>
      <c r="SXK997" s="99"/>
      <c r="SXL997" s="99"/>
      <c r="SXM997" s="99"/>
      <c r="SXN997" s="99"/>
      <c r="SXO997" s="99"/>
      <c r="SXP997" s="99"/>
      <c r="SXQ997" s="99"/>
      <c r="SXR997" s="99"/>
      <c r="SXS997" s="99"/>
      <c r="SXT997" s="99"/>
      <c r="SXU997" s="99"/>
      <c r="SXV997" s="99"/>
      <c r="SXW997" s="99"/>
      <c r="SXX997" s="99"/>
      <c r="SXY997" s="99"/>
      <c r="SXZ997" s="99"/>
      <c r="SYA997" s="99"/>
      <c r="SYB997" s="99"/>
      <c r="SYC997" s="99"/>
      <c r="SYD997" s="99"/>
      <c r="SYE997" s="99"/>
      <c r="SYF997" s="99"/>
      <c r="SYG997" s="99"/>
      <c r="SYH997" s="99"/>
      <c r="SYI997" s="99"/>
      <c r="SYJ997" s="99"/>
      <c r="SYK997" s="99"/>
      <c r="SYL997" s="99"/>
      <c r="SYM997" s="99"/>
      <c r="SYN997" s="99"/>
      <c r="SYO997" s="99"/>
      <c r="SYP997" s="99"/>
      <c r="SYQ997" s="99"/>
      <c r="SYR997" s="99"/>
      <c r="SYS997" s="99"/>
      <c r="SYT997" s="99"/>
      <c r="SYU997" s="99"/>
      <c r="SYV997" s="99"/>
      <c r="SYW997" s="99"/>
      <c r="SYX997" s="99"/>
      <c r="SYY997" s="99"/>
      <c r="SYZ997" s="99"/>
      <c r="SZA997" s="99"/>
      <c r="SZB997" s="99"/>
      <c r="SZC997" s="99"/>
      <c r="SZD997" s="99"/>
      <c r="SZE997" s="99"/>
      <c r="SZF997" s="99"/>
      <c r="SZG997" s="99"/>
      <c r="SZH997" s="99"/>
      <c r="SZI997" s="99"/>
      <c r="SZJ997" s="99"/>
      <c r="SZK997" s="99"/>
      <c r="SZL997" s="99"/>
      <c r="SZM997" s="99"/>
      <c r="SZN997" s="99"/>
      <c r="SZO997" s="99"/>
      <c r="SZP997" s="99"/>
      <c r="SZQ997" s="99"/>
      <c r="SZR997" s="99"/>
      <c r="SZS997" s="99"/>
      <c r="SZT997" s="99"/>
      <c r="SZU997" s="99"/>
      <c r="SZV997" s="99"/>
      <c r="SZW997" s="99"/>
      <c r="SZX997" s="99"/>
      <c r="SZY997" s="99"/>
      <c r="SZZ997" s="99"/>
      <c r="TAA997" s="99"/>
      <c r="TAB997" s="99"/>
      <c r="TAC997" s="99"/>
      <c r="TAD997" s="99"/>
      <c r="TAE997" s="99"/>
      <c r="TAF997" s="99"/>
      <c r="TAG997" s="99"/>
      <c r="TAH997" s="99"/>
      <c r="TAI997" s="99"/>
      <c r="TAJ997" s="99"/>
      <c r="TAK997" s="99"/>
      <c r="TAL997" s="99"/>
      <c r="TAM997" s="99"/>
      <c r="TAN997" s="99"/>
      <c r="TAO997" s="99"/>
      <c r="TAP997" s="99"/>
      <c r="TAQ997" s="99"/>
      <c r="TAR997" s="99"/>
      <c r="TAS997" s="99"/>
      <c r="TAT997" s="99"/>
      <c r="TAU997" s="99"/>
      <c r="TAV997" s="99"/>
      <c r="TAW997" s="99"/>
      <c r="TAX997" s="99"/>
      <c r="TAY997" s="99"/>
      <c r="TAZ997" s="99"/>
      <c r="TBA997" s="99"/>
      <c r="TBB997" s="99"/>
      <c r="TBC997" s="99"/>
      <c r="TBD997" s="99"/>
      <c r="TBE997" s="99"/>
      <c r="TBF997" s="99"/>
      <c r="TBG997" s="99"/>
      <c r="TBH997" s="99"/>
      <c r="TBI997" s="99"/>
      <c r="TBJ997" s="99"/>
      <c r="TBK997" s="99"/>
      <c r="TBL997" s="99"/>
      <c r="TBM997" s="99"/>
      <c r="TBN997" s="99"/>
      <c r="TBO997" s="99"/>
      <c r="TBP997" s="99"/>
      <c r="TBQ997" s="99"/>
      <c r="TBR997" s="99"/>
      <c r="TBS997" s="99"/>
      <c r="TBT997" s="99"/>
      <c r="TBU997" s="99"/>
      <c r="TBV997" s="99"/>
      <c r="TBW997" s="99"/>
      <c r="TBX997" s="99"/>
      <c r="TBY997" s="99"/>
      <c r="TBZ997" s="99"/>
      <c r="TCA997" s="99"/>
      <c r="TCB997" s="99"/>
      <c r="TCC997" s="99"/>
      <c r="TCD997" s="99"/>
      <c r="TCE997" s="99"/>
      <c r="TCF997" s="99"/>
      <c r="TCG997" s="99"/>
      <c r="TCH997" s="99"/>
      <c r="TCI997" s="99"/>
      <c r="TCJ997" s="99"/>
      <c r="TCK997" s="99"/>
      <c r="TCL997" s="99"/>
      <c r="TCM997" s="99"/>
      <c r="TCN997" s="99"/>
      <c r="TCO997" s="99"/>
      <c r="TCP997" s="99"/>
      <c r="TCQ997" s="99"/>
      <c r="TCR997" s="99"/>
      <c r="TCS997" s="99"/>
      <c r="TCT997" s="99"/>
      <c r="TCU997" s="99"/>
      <c r="TCV997" s="99"/>
      <c r="TCW997" s="99"/>
      <c r="TCX997" s="99"/>
      <c r="TCY997" s="99"/>
      <c r="TCZ997" s="99"/>
      <c r="TDA997" s="99"/>
      <c r="TDB997" s="99"/>
      <c r="TDC997" s="99"/>
      <c r="TDD997" s="99"/>
      <c r="TDE997" s="99"/>
      <c r="TDF997" s="99"/>
      <c r="TDG997" s="99"/>
      <c r="TDH997" s="99"/>
      <c r="TDI997" s="99"/>
      <c r="TDJ997" s="99"/>
      <c r="TDK997" s="99"/>
      <c r="TDL997" s="99"/>
      <c r="TDM997" s="99"/>
      <c r="TDN997" s="99"/>
      <c r="TDO997" s="99"/>
      <c r="TDP997" s="99"/>
      <c r="TDQ997" s="99"/>
      <c r="TDR997" s="99"/>
      <c r="TDS997" s="99"/>
      <c r="TDT997" s="99"/>
      <c r="TDU997" s="99"/>
      <c r="TDV997" s="99"/>
      <c r="TDW997" s="99"/>
      <c r="TDX997" s="99"/>
      <c r="TDY997" s="99"/>
      <c r="TDZ997" s="99"/>
      <c r="TEA997" s="99"/>
      <c r="TEB997" s="99"/>
      <c r="TEC997" s="99"/>
      <c r="TED997" s="99"/>
      <c r="TEE997" s="99"/>
      <c r="TEF997" s="99"/>
      <c r="TEG997" s="99"/>
      <c r="TEH997" s="99"/>
      <c r="TEI997" s="99"/>
      <c r="TEJ997" s="99"/>
      <c r="TEK997" s="99"/>
      <c r="TEL997" s="99"/>
      <c r="TEM997" s="99"/>
      <c r="TEN997" s="99"/>
      <c r="TEO997" s="99"/>
      <c r="TEP997" s="99"/>
      <c r="TEQ997" s="99"/>
      <c r="TER997" s="99"/>
      <c r="TES997" s="99"/>
      <c r="TET997" s="99"/>
      <c r="TEU997" s="99"/>
      <c r="TEV997" s="99"/>
      <c r="TEW997" s="99"/>
      <c r="TEX997" s="99"/>
      <c r="TEY997" s="99"/>
      <c r="TEZ997" s="99"/>
      <c r="TFA997" s="99"/>
      <c r="TFB997" s="99"/>
      <c r="TFC997" s="99"/>
      <c r="TFD997" s="99"/>
      <c r="TFE997" s="99"/>
      <c r="TFF997" s="99"/>
      <c r="TFG997" s="99"/>
      <c r="TFH997" s="99"/>
      <c r="TFI997" s="99"/>
      <c r="TFJ997" s="99"/>
      <c r="TFK997" s="99"/>
      <c r="TFL997" s="99"/>
      <c r="TFM997" s="99"/>
      <c r="TFN997" s="99"/>
      <c r="TFO997" s="99"/>
      <c r="TFP997" s="99"/>
      <c r="TFQ997" s="99"/>
      <c r="TFR997" s="99"/>
      <c r="TFS997" s="99"/>
      <c r="TFT997" s="99"/>
      <c r="TFU997" s="99"/>
      <c r="TFV997" s="99"/>
      <c r="TFW997" s="99"/>
      <c r="TFX997" s="99"/>
      <c r="TFY997" s="99"/>
      <c r="TFZ997" s="99"/>
      <c r="TGA997" s="99"/>
      <c r="TGB997" s="99"/>
      <c r="TGC997" s="99"/>
      <c r="TGD997" s="99"/>
      <c r="TGE997" s="99"/>
      <c r="TGF997" s="99"/>
      <c r="TGG997" s="99"/>
      <c r="TGH997" s="99"/>
      <c r="TGI997" s="99"/>
      <c r="TGJ997" s="99"/>
      <c r="TGK997" s="99"/>
      <c r="TGL997" s="99"/>
      <c r="TGM997" s="99"/>
      <c r="TGN997" s="99"/>
      <c r="TGO997" s="99"/>
      <c r="TGP997" s="99"/>
      <c r="TGQ997" s="99"/>
      <c r="TGR997" s="99"/>
      <c r="TGS997" s="99"/>
      <c r="TGT997" s="99"/>
      <c r="TGU997" s="99"/>
      <c r="TGV997" s="99"/>
      <c r="TGW997" s="99"/>
      <c r="TGX997" s="99"/>
      <c r="TGY997" s="99"/>
      <c r="TGZ997" s="99"/>
      <c r="THA997" s="99"/>
      <c r="THB997" s="99"/>
      <c r="THC997" s="99"/>
      <c r="THD997" s="99"/>
      <c r="THE997" s="99"/>
      <c r="THF997" s="99"/>
      <c r="THG997" s="99"/>
      <c r="THH997" s="99"/>
      <c r="THI997" s="99"/>
      <c r="THJ997" s="99"/>
      <c r="THK997" s="99"/>
      <c r="THL997" s="99"/>
      <c r="THM997" s="99"/>
      <c r="THN997" s="99"/>
      <c r="THO997" s="99"/>
      <c r="THP997" s="99"/>
      <c r="THQ997" s="99"/>
      <c r="THR997" s="99"/>
      <c r="THS997" s="99"/>
      <c r="THT997" s="99"/>
      <c r="THU997" s="99"/>
      <c r="THV997" s="99"/>
      <c r="THW997" s="99"/>
      <c r="THX997" s="99"/>
      <c r="THY997" s="99"/>
      <c r="THZ997" s="99"/>
      <c r="TIA997" s="99"/>
      <c r="TIB997" s="99"/>
      <c r="TIC997" s="99"/>
      <c r="TID997" s="99"/>
      <c r="TIE997" s="99"/>
      <c r="TIF997" s="99"/>
      <c r="TIG997" s="99"/>
      <c r="TIH997" s="99"/>
      <c r="TII997" s="99"/>
      <c r="TIJ997" s="99"/>
      <c r="TIK997" s="99"/>
      <c r="TIL997" s="99"/>
      <c r="TIM997" s="99"/>
      <c r="TIN997" s="99"/>
      <c r="TIO997" s="99"/>
      <c r="TIP997" s="99"/>
      <c r="TIQ997" s="99"/>
      <c r="TIR997" s="99"/>
      <c r="TIS997" s="99"/>
      <c r="TIT997" s="99"/>
      <c r="TIU997" s="99"/>
      <c r="TIV997" s="99"/>
      <c r="TIW997" s="99"/>
      <c r="TIX997" s="99"/>
      <c r="TIY997" s="99"/>
      <c r="TIZ997" s="99"/>
      <c r="TJA997" s="99"/>
      <c r="TJB997" s="99"/>
      <c r="TJC997" s="99"/>
      <c r="TJD997" s="99"/>
      <c r="TJE997" s="99"/>
      <c r="TJF997" s="99"/>
      <c r="TJG997" s="99"/>
      <c r="TJH997" s="99"/>
      <c r="TJI997" s="99"/>
      <c r="TJJ997" s="99"/>
      <c r="TJK997" s="99"/>
      <c r="TJL997" s="99"/>
      <c r="TJM997" s="99"/>
      <c r="TJN997" s="99"/>
      <c r="TJO997" s="99"/>
      <c r="TJP997" s="99"/>
      <c r="TJQ997" s="99"/>
      <c r="TJR997" s="99"/>
      <c r="TJS997" s="99"/>
      <c r="TJT997" s="99"/>
      <c r="TJU997" s="99"/>
      <c r="TJV997" s="99"/>
      <c r="TJW997" s="99"/>
      <c r="TJX997" s="99"/>
      <c r="TJY997" s="99"/>
      <c r="TJZ997" s="99"/>
      <c r="TKA997" s="99"/>
      <c r="TKB997" s="99"/>
      <c r="TKC997" s="99"/>
      <c r="TKD997" s="99"/>
      <c r="TKE997" s="99"/>
      <c r="TKF997" s="99"/>
      <c r="TKG997" s="99"/>
      <c r="TKH997" s="99"/>
      <c r="TKI997" s="99"/>
      <c r="TKJ997" s="99"/>
      <c r="TKK997" s="99"/>
      <c r="TKL997" s="99"/>
      <c r="TKM997" s="99"/>
      <c r="TKN997" s="99"/>
      <c r="TKO997" s="99"/>
      <c r="TKP997" s="99"/>
      <c r="TKQ997" s="99"/>
      <c r="TKR997" s="99"/>
      <c r="TKS997" s="99"/>
      <c r="TKT997" s="99"/>
      <c r="TKU997" s="99"/>
      <c r="TKV997" s="99"/>
      <c r="TKW997" s="99"/>
      <c r="TKX997" s="99"/>
      <c r="TKY997" s="99"/>
      <c r="TKZ997" s="99"/>
      <c r="TLA997" s="99"/>
      <c r="TLB997" s="99"/>
      <c r="TLC997" s="99"/>
      <c r="TLD997" s="99"/>
      <c r="TLE997" s="99"/>
      <c r="TLF997" s="99"/>
      <c r="TLG997" s="99"/>
      <c r="TLH997" s="99"/>
      <c r="TLI997" s="99"/>
      <c r="TLJ997" s="99"/>
      <c r="TLK997" s="99"/>
      <c r="TLL997" s="99"/>
      <c r="TLM997" s="99"/>
      <c r="TLN997" s="99"/>
      <c r="TLO997" s="99"/>
      <c r="TLP997" s="99"/>
      <c r="TLQ997" s="99"/>
      <c r="TLR997" s="99"/>
      <c r="TLS997" s="99"/>
      <c r="TLT997" s="99"/>
      <c r="TLU997" s="99"/>
      <c r="TLV997" s="99"/>
      <c r="TLW997" s="99"/>
      <c r="TLX997" s="99"/>
      <c r="TLY997" s="99"/>
      <c r="TLZ997" s="99"/>
      <c r="TMA997" s="99"/>
      <c r="TMB997" s="99"/>
      <c r="TMC997" s="99"/>
      <c r="TMD997" s="99"/>
      <c r="TME997" s="99"/>
      <c r="TMF997" s="99"/>
      <c r="TMG997" s="99"/>
      <c r="TMH997" s="99"/>
      <c r="TMI997" s="99"/>
      <c r="TMJ997" s="99"/>
      <c r="TMK997" s="99"/>
      <c r="TML997" s="99"/>
      <c r="TMM997" s="99"/>
      <c r="TMN997" s="99"/>
      <c r="TMO997" s="99"/>
      <c r="TMP997" s="99"/>
      <c r="TMQ997" s="99"/>
      <c r="TMR997" s="99"/>
      <c r="TMS997" s="99"/>
      <c r="TMT997" s="99"/>
      <c r="TMU997" s="99"/>
      <c r="TMV997" s="99"/>
      <c r="TMW997" s="99"/>
      <c r="TMX997" s="99"/>
      <c r="TMY997" s="99"/>
      <c r="TMZ997" s="99"/>
      <c r="TNA997" s="99"/>
      <c r="TNB997" s="99"/>
      <c r="TNC997" s="99"/>
      <c r="TND997" s="99"/>
      <c r="TNE997" s="99"/>
      <c r="TNF997" s="99"/>
      <c r="TNG997" s="99"/>
      <c r="TNH997" s="99"/>
      <c r="TNI997" s="99"/>
      <c r="TNJ997" s="99"/>
      <c r="TNK997" s="99"/>
      <c r="TNL997" s="99"/>
      <c r="TNM997" s="99"/>
      <c r="TNN997" s="99"/>
      <c r="TNO997" s="99"/>
      <c r="TNP997" s="99"/>
      <c r="TNQ997" s="99"/>
      <c r="TNR997" s="99"/>
      <c r="TNS997" s="99"/>
      <c r="TNT997" s="99"/>
      <c r="TNU997" s="99"/>
      <c r="TNV997" s="99"/>
      <c r="TNW997" s="99"/>
      <c r="TNX997" s="99"/>
      <c r="TNY997" s="99"/>
      <c r="TNZ997" s="99"/>
      <c r="TOA997" s="99"/>
      <c r="TOB997" s="99"/>
      <c r="TOC997" s="99"/>
      <c r="TOD997" s="99"/>
      <c r="TOE997" s="99"/>
      <c r="TOF997" s="99"/>
      <c r="TOG997" s="99"/>
      <c r="TOH997" s="99"/>
      <c r="TOI997" s="99"/>
      <c r="TOJ997" s="99"/>
      <c r="TOK997" s="99"/>
      <c r="TOL997" s="99"/>
      <c r="TOM997" s="99"/>
      <c r="TON997" s="99"/>
      <c r="TOO997" s="99"/>
      <c r="TOP997" s="99"/>
      <c r="TOQ997" s="99"/>
      <c r="TOR997" s="99"/>
      <c r="TOS997" s="99"/>
      <c r="TOT997" s="99"/>
      <c r="TOU997" s="99"/>
      <c r="TOV997" s="99"/>
      <c r="TOW997" s="99"/>
      <c r="TOX997" s="99"/>
      <c r="TOY997" s="99"/>
      <c r="TOZ997" s="99"/>
      <c r="TPA997" s="99"/>
      <c r="TPB997" s="99"/>
      <c r="TPC997" s="99"/>
      <c r="TPD997" s="99"/>
      <c r="TPE997" s="99"/>
      <c r="TPF997" s="99"/>
      <c r="TPG997" s="99"/>
      <c r="TPH997" s="99"/>
      <c r="TPI997" s="99"/>
      <c r="TPJ997" s="99"/>
      <c r="TPK997" s="99"/>
      <c r="TPL997" s="99"/>
      <c r="TPM997" s="99"/>
      <c r="TPN997" s="99"/>
      <c r="TPO997" s="99"/>
      <c r="TPP997" s="99"/>
      <c r="TPQ997" s="99"/>
      <c r="TPR997" s="99"/>
      <c r="TPS997" s="99"/>
      <c r="TPT997" s="99"/>
      <c r="TPU997" s="99"/>
      <c r="TPV997" s="99"/>
      <c r="TPW997" s="99"/>
      <c r="TPX997" s="99"/>
      <c r="TPY997" s="99"/>
      <c r="TPZ997" s="99"/>
      <c r="TQA997" s="99"/>
      <c r="TQB997" s="99"/>
      <c r="TQC997" s="99"/>
      <c r="TQD997" s="99"/>
      <c r="TQE997" s="99"/>
      <c r="TQF997" s="99"/>
      <c r="TQG997" s="99"/>
      <c r="TQH997" s="99"/>
      <c r="TQI997" s="99"/>
      <c r="TQJ997" s="99"/>
      <c r="TQK997" s="99"/>
      <c r="TQL997" s="99"/>
      <c r="TQM997" s="99"/>
      <c r="TQN997" s="99"/>
      <c r="TQO997" s="99"/>
      <c r="TQP997" s="99"/>
      <c r="TQQ997" s="99"/>
      <c r="TQR997" s="99"/>
      <c r="TQS997" s="99"/>
      <c r="TQT997" s="99"/>
      <c r="TQU997" s="99"/>
      <c r="TQV997" s="99"/>
      <c r="TQW997" s="99"/>
      <c r="TQX997" s="99"/>
      <c r="TQY997" s="99"/>
      <c r="TQZ997" s="99"/>
      <c r="TRA997" s="99"/>
      <c r="TRB997" s="99"/>
      <c r="TRC997" s="99"/>
      <c r="TRD997" s="99"/>
      <c r="TRE997" s="99"/>
      <c r="TRF997" s="99"/>
      <c r="TRG997" s="99"/>
      <c r="TRH997" s="99"/>
      <c r="TRI997" s="99"/>
      <c r="TRJ997" s="99"/>
      <c r="TRK997" s="99"/>
      <c r="TRL997" s="99"/>
      <c r="TRM997" s="99"/>
      <c r="TRN997" s="99"/>
      <c r="TRO997" s="99"/>
      <c r="TRP997" s="99"/>
      <c r="TRQ997" s="99"/>
      <c r="TRR997" s="99"/>
      <c r="TRS997" s="99"/>
      <c r="TRT997" s="99"/>
      <c r="TRU997" s="99"/>
      <c r="TRV997" s="99"/>
      <c r="TRW997" s="99"/>
      <c r="TRX997" s="99"/>
      <c r="TRY997" s="99"/>
      <c r="TRZ997" s="99"/>
      <c r="TSA997" s="99"/>
      <c r="TSB997" s="99"/>
      <c r="TSC997" s="99"/>
      <c r="TSD997" s="99"/>
      <c r="TSE997" s="99"/>
      <c r="TSF997" s="99"/>
      <c r="TSG997" s="99"/>
      <c r="TSH997" s="99"/>
      <c r="TSI997" s="99"/>
      <c r="TSJ997" s="99"/>
      <c r="TSK997" s="99"/>
      <c r="TSL997" s="99"/>
      <c r="TSM997" s="99"/>
      <c r="TSN997" s="99"/>
      <c r="TSO997" s="99"/>
      <c r="TSP997" s="99"/>
      <c r="TSQ997" s="99"/>
      <c r="TSR997" s="99"/>
      <c r="TSS997" s="99"/>
      <c r="TST997" s="99"/>
      <c r="TSU997" s="99"/>
      <c r="TSV997" s="99"/>
      <c r="TSW997" s="99"/>
      <c r="TSX997" s="99"/>
      <c r="TSY997" s="99"/>
      <c r="TSZ997" s="99"/>
      <c r="TTA997" s="99"/>
      <c r="TTB997" s="99"/>
      <c r="TTC997" s="99"/>
      <c r="TTD997" s="99"/>
      <c r="TTE997" s="99"/>
      <c r="TTF997" s="99"/>
      <c r="TTG997" s="99"/>
      <c r="TTH997" s="99"/>
      <c r="TTI997" s="99"/>
      <c r="TTJ997" s="99"/>
      <c r="TTK997" s="99"/>
      <c r="TTL997" s="99"/>
      <c r="TTM997" s="99"/>
      <c r="TTN997" s="99"/>
      <c r="TTO997" s="99"/>
      <c r="TTP997" s="99"/>
      <c r="TTQ997" s="99"/>
      <c r="TTR997" s="99"/>
      <c r="TTS997" s="99"/>
      <c r="TTT997" s="99"/>
      <c r="TTU997" s="99"/>
      <c r="TTV997" s="99"/>
      <c r="TTW997" s="99"/>
      <c r="TTX997" s="99"/>
      <c r="TTY997" s="99"/>
      <c r="TTZ997" s="99"/>
      <c r="TUA997" s="99"/>
      <c r="TUB997" s="99"/>
      <c r="TUC997" s="99"/>
      <c r="TUD997" s="99"/>
      <c r="TUE997" s="99"/>
      <c r="TUF997" s="99"/>
      <c r="TUG997" s="99"/>
      <c r="TUH997" s="99"/>
      <c r="TUI997" s="99"/>
      <c r="TUJ997" s="99"/>
      <c r="TUK997" s="99"/>
      <c r="TUL997" s="99"/>
      <c r="TUM997" s="99"/>
      <c r="TUN997" s="99"/>
      <c r="TUO997" s="99"/>
      <c r="TUP997" s="99"/>
      <c r="TUQ997" s="99"/>
      <c r="TUR997" s="99"/>
      <c r="TUS997" s="99"/>
      <c r="TUT997" s="99"/>
      <c r="TUU997" s="99"/>
      <c r="TUV997" s="99"/>
      <c r="TUW997" s="99"/>
      <c r="TUX997" s="99"/>
      <c r="TUY997" s="99"/>
      <c r="TUZ997" s="99"/>
      <c r="TVA997" s="99"/>
      <c r="TVB997" s="99"/>
      <c r="TVC997" s="99"/>
      <c r="TVD997" s="99"/>
      <c r="TVE997" s="99"/>
      <c r="TVF997" s="99"/>
      <c r="TVG997" s="99"/>
      <c r="TVH997" s="99"/>
      <c r="TVI997" s="99"/>
      <c r="TVJ997" s="99"/>
      <c r="TVK997" s="99"/>
      <c r="TVL997" s="99"/>
      <c r="TVM997" s="99"/>
      <c r="TVN997" s="99"/>
      <c r="TVO997" s="99"/>
      <c r="TVP997" s="99"/>
      <c r="TVQ997" s="99"/>
      <c r="TVR997" s="99"/>
      <c r="TVS997" s="99"/>
      <c r="TVT997" s="99"/>
      <c r="TVU997" s="99"/>
      <c r="TVV997" s="99"/>
      <c r="TVW997" s="99"/>
      <c r="TVX997" s="99"/>
      <c r="TVY997" s="99"/>
      <c r="TVZ997" s="99"/>
      <c r="TWA997" s="99"/>
      <c r="TWB997" s="99"/>
      <c r="TWC997" s="99"/>
      <c r="TWD997" s="99"/>
      <c r="TWE997" s="99"/>
      <c r="TWF997" s="99"/>
      <c r="TWG997" s="99"/>
      <c r="TWH997" s="99"/>
      <c r="TWI997" s="99"/>
      <c r="TWJ997" s="99"/>
      <c r="TWK997" s="99"/>
      <c r="TWL997" s="99"/>
      <c r="TWM997" s="99"/>
      <c r="TWN997" s="99"/>
      <c r="TWO997" s="99"/>
      <c r="TWP997" s="99"/>
      <c r="TWQ997" s="99"/>
      <c r="TWR997" s="99"/>
      <c r="TWS997" s="99"/>
      <c r="TWT997" s="99"/>
      <c r="TWU997" s="99"/>
      <c r="TWV997" s="99"/>
      <c r="TWW997" s="99"/>
      <c r="TWX997" s="99"/>
      <c r="TWY997" s="99"/>
      <c r="TWZ997" s="99"/>
      <c r="TXA997" s="99"/>
      <c r="TXB997" s="99"/>
      <c r="TXC997" s="99"/>
      <c r="TXD997" s="99"/>
      <c r="TXE997" s="99"/>
      <c r="TXF997" s="99"/>
      <c r="TXG997" s="99"/>
      <c r="TXH997" s="99"/>
      <c r="TXI997" s="99"/>
      <c r="TXJ997" s="99"/>
      <c r="TXK997" s="99"/>
      <c r="TXL997" s="99"/>
      <c r="TXM997" s="99"/>
      <c r="TXN997" s="99"/>
      <c r="TXO997" s="99"/>
      <c r="TXP997" s="99"/>
      <c r="TXQ997" s="99"/>
      <c r="TXR997" s="99"/>
      <c r="TXS997" s="99"/>
      <c r="TXT997" s="99"/>
      <c r="TXU997" s="99"/>
      <c r="TXV997" s="99"/>
      <c r="TXW997" s="99"/>
      <c r="TXX997" s="99"/>
      <c r="TXY997" s="99"/>
      <c r="TXZ997" s="99"/>
      <c r="TYA997" s="99"/>
      <c r="TYB997" s="99"/>
      <c r="TYC997" s="99"/>
      <c r="TYD997" s="99"/>
      <c r="TYE997" s="99"/>
      <c r="TYF997" s="99"/>
      <c r="TYG997" s="99"/>
      <c r="TYH997" s="99"/>
      <c r="TYI997" s="99"/>
      <c r="TYJ997" s="99"/>
      <c r="TYK997" s="99"/>
      <c r="TYL997" s="99"/>
      <c r="TYM997" s="99"/>
      <c r="TYN997" s="99"/>
      <c r="TYO997" s="99"/>
      <c r="TYP997" s="99"/>
      <c r="TYQ997" s="99"/>
      <c r="TYR997" s="99"/>
      <c r="TYS997" s="99"/>
      <c r="TYT997" s="99"/>
      <c r="TYU997" s="99"/>
      <c r="TYV997" s="99"/>
      <c r="TYW997" s="99"/>
      <c r="TYX997" s="99"/>
      <c r="TYY997" s="99"/>
      <c r="TYZ997" s="99"/>
      <c r="TZA997" s="99"/>
      <c r="TZB997" s="99"/>
      <c r="TZC997" s="99"/>
      <c r="TZD997" s="99"/>
      <c r="TZE997" s="99"/>
      <c r="TZF997" s="99"/>
      <c r="TZG997" s="99"/>
      <c r="TZH997" s="99"/>
      <c r="TZI997" s="99"/>
      <c r="TZJ997" s="99"/>
      <c r="TZK997" s="99"/>
      <c r="TZL997" s="99"/>
      <c r="TZM997" s="99"/>
      <c r="TZN997" s="99"/>
      <c r="TZO997" s="99"/>
      <c r="TZP997" s="99"/>
      <c r="TZQ997" s="99"/>
      <c r="TZR997" s="99"/>
      <c r="TZS997" s="99"/>
      <c r="TZT997" s="99"/>
      <c r="TZU997" s="99"/>
      <c r="TZV997" s="99"/>
      <c r="TZW997" s="99"/>
      <c r="TZX997" s="99"/>
      <c r="TZY997" s="99"/>
      <c r="TZZ997" s="99"/>
      <c r="UAA997" s="99"/>
      <c r="UAB997" s="99"/>
      <c r="UAC997" s="99"/>
      <c r="UAD997" s="99"/>
      <c r="UAE997" s="99"/>
      <c r="UAF997" s="99"/>
      <c r="UAG997" s="99"/>
      <c r="UAH997" s="99"/>
      <c r="UAI997" s="99"/>
      <c r="UAJ997" s="99"/>
      <c r="UAK997" s="99"/>
      <c r="UAL997" s="99"/>
      <c r="UAM997" s="99"/>
      <c r="UAN997" s="99"/>
      <c r="UAO997" s="99"/>
      <c r="UAP997" s="99"/>
      <c r="UAQ997" s="99"/>
      <c r="UAR997" s="99"/>
      <c r="UAS997" s="99"/>
      <c r="UAT997" s="99"/>
      <c r="UAU997" s="99"/>
      <c r="UAV997" s="99"/>
      <c r="UAW997" s="99"/>
      <c r="UAX997" s="99"/>
      <c r="UAY997" s="99"/>
      <c r="UAZ997" s="99"/>
      <c r="UBA997" s="99"/>
      <c r="UBB997" s="99"/>
      <c r="UBC997" s="99"/>
      <c r="UBD997" s="99"/>
      <c r="UBE997" s="99"/>
      <c r="UBF997" s="99"/>
      <c r="UBG997" s="99"/>
      <c r="UBH997" s="99"/>
      <c r="UBI997" s="99"/>
      <c r="UBJ997" s="99"/>
      <c r="UBK997" s="99"/>
      <c r="UBL997" s="99"/>
      <c r="UBM997" s="99"/>
      <c r="UBN997" s="99"/>
      <c r="UBO997" s="99"/>
      <c r="UBP997" s="99"/>
      <c r="UBQ997" s="99"/>
      <c r="UBR997" s="99"/>
      <c r="UBS997" s="99"/>
      <c r="UBT997" s="99"/>
      <c r="UBU997" s="99"/>
      <c r="UBV997" s="99"/>
      <c r="UBW997" s="99"/>
      <c r="UBX997" s="99"/>
      <c r="UBY997" s="99"/>
      <c r="UBZ997" s="99"/>
      <c r="UCA997" s="99"/>
      <c r="UCB997" s="99"/>
      <c r="UCC997" s="99"/>
      <c r="UCD997" s="99"/>
      <c r="UCE997" s="99"/>
      <c r="UCF997" s="99"/>
      <c r="UCG997" s="99"/>
      <c r="UCH997" s="99"/>
      <c r="UCI997" s="99"/>
      <c r="UCJ997" s="99"/>
      <c r="UCK997" s="99"/>
      <c r="UCL997" s="99"/>
      <c r="UCM997" s="99"/>
      <c r="UCN997" s="99"/>
      <c r="UCO997" s="99"/>
      <c r="UCP997" s="99"/>
      <c r="UCQ997" s="99"/>
      <c r="UCR997" s="99"/>
      <c r="UCS997" s="99"/>
      <c r="UCT997" s="99"/>
      <c r="UCU997" s="99"/>
      <c r="UCV997" s="99"/>
      <c r="UCW997" s="99"/>
      <c r="UCX997" s="99"/>
      <c r="UCY997" s="99"/>
      <c r="UCZ997" s="99"/>
      <c r="UDA997" s="99"/>
      <c r="UDB997" s="99"/>
      <c r="UDC997" s="99"/>
      <c r="UDD997" s="99"/>
      <c r="UDE997" s="99"/>
      <c r="UDF997" s="99"/>
      <c r="UDG997" s="99"/>
      <c r="UDH997" s="99"/>
      <c r="UDI997" s="99"/>
      <c r="UDJ997" s="99"/>
      <c r="UDK997" s="99"/>
      <c r="UDL997" s="99"/>
      <c r="UDM997" s="99"/>
      <c r="UDN997" s="99"/>
      <c r="UDO997" s="99"/>
      <c r="UDP997" s="99"/>
      <c r="UDQ997" s="99"/>
      <c r="UDR997" s="99"/>
      <c r="UDS997" s="99"/>
      <c r="UDT997" s="99"/>
      <c r="UDU997" s="99"/>
      <c r="UDV997" s="99"/>
      <c r="UDW997" s="99"/>
      <c r="UDX997" s="99"/>
      <c r="UDY997" s="99"/>
      <c r="UDZ997" s="99"/>
      <c r="UEA997" s="99"/>
      <c r="UEB997" s="99"/>
      <c r="UEC997" s="99"/>
      <c r="UED997" s="99"/>
      <c r="UEE997" s="99"/>
      <c r="UEF997" s="99"/>
      <c r="UEG997" s="99"/>
      <c r="UEH997" s="99"/>
      <c r="UEI997" s="99"/>
      <c r="UEJ997" s="99"/>
      <c r="UEK997" s="99"/>
      <c r="UEL997" s="99"/>
      <c r="UEM997" s="99"/>
      <c r="UEN997" s="99"/>
      <c r="UEO997" s="99"/>
      <c r="UEP997" s="99"/>
      <c r="UEQ997" s="99"/>
      <c r="UER997" s="99"/>
      <c r="UES997" s="99"/>
      <c r="UET997" s="99"/>
      <c r="UEU997" s="99"/>
      <c r="UEV997" s="99"/>
      <c r="UEW997" s="99"/>
      <c r="UEX997" s="99"/>
      <c r="UEY997" s="99"/>
      <c r="UEZ997" s="99"/>
      <c r="UFA997" s="99"/>
      <c r="UFB997" s="99"/>
      <c r="UFC997" s="99"/>
      <c r="UFD997" s="99"/>
      <c r="UFE997" s="99"/>
      <c r="UFF997" s="99"/>
      <c r="UFG997" s="99"/>
      <c r="UFH997" s="99"/>
      <c r="UFI997" s="99"/>
      <c r="UFJ997" s="99"/>
      <c r="UFK997" s="99"/>
      <c r="UFL997" s="99"/>
      <c r="UFM997" s="99"/>
      <c r="UFN997" s="99"/>
      <c r="UFO997" s="99"/>
      <c r="UFP997" s="99"/>
      <c r="UFQ997" s="99"/>
      <c r="UFR997" s="99"/>
      <c r="UFS997" s="99"/>
      <c r="UFT997" s="99"/>
      <c r="UFU997" s="99"/>
      <c r="UFV997" s="99"/>
      <c r="UFW997" s="99"/>
      <c r="UFX997" s="99"/>
      <c r="UFY997" s="99"/>
      <c r="UFZ997" s="99"/>
      <c r="UGA997" s="99"/>
      <c r="UGB997" s="99"/>
      <c r="UGC997" s="99"/>
      <c r="UGD997" s="99"/>
      <c r="UGE997" s="99"/>
      <c r="UGF997" s="99"/>
      <c r="UGG997" s="99"/>
      <c r="UGH997" s="99"/>
      <c r="UGI997" s="99"/>
      <c r="UGJ997" s="99"/>
      <c r="UGK997" s="99"/>
      <c r="UGL997" s="99"/>
      <c r="UGM997" s="99"/>
      <c r="UGN997" s="99"/>
      <c r="UGO997" s="99"/>
      <c r="UGP997" s="99"/>
      <c r="UGQ997" s="99"/>
      <c r="UGR997" s="99"/>
      <c r="UGS997" s="99"/>
      <c r="UGT997" s="99"/>
      <c r="UGU997" s="99"/>
      <c r="UGV997" s="99"/>
      <c r="UGW997" s="99"/>
      <c r="UGX997" s="99"/>
      <c r="UGY997" s="99"/>
      <c r="UGZ997" s="99"/>
      <c r="UHA997" s="99"/>
      <c r="UHB997" s="99"/>
      <c r="UHC997" s="99"/>
      <c r="UHD997" s="99"/>
      <c r="UHE997" s="99"/>
      <c r="UHF997" s="99"/>
      <c r="UHG997" s="99"/>
      <c r="UHH997" s="99"/>
      <c r="UHI997" s="99"/>
      <c r="UHJ997" s="99"/>
      <c r="UHK997" s="99"/>
      <c r="UHL997" s="99"/>
      <c r="UHM997" s="99"/>
      <c r="UHN997" s="99"/>
      <c r="UHO997" s="99"/>
      <c r="UHP997" s="99"/>
      <c r="UHQ997" s="99"/>
      <c r="UHR997" s="99"/>
      <c r="UHS997" s="99"/>
      <c r="UHT997" s="99"/>
      <c r="UHU997" s="99"/>
      <c r="UHV997" s="99"/>
      <c r="UHW997" s="99"/>
      <c r="UHX997" s="99"/>
      <c r="UHY997" s="99"/>
      <c r="UHZ997" s="99"/>
      <c r="UIA997" s="99"/>
      <c r="UIB997" s="99"/>
      <c r="UIC997" s="99"/>
      <c r="UID997" s="99"/>
      <c r="UIE997" s="99"/>
      <c r="UIF997" s="99"/>
      <c r="UIG997" s="99"/>
      <c r="UIH997" s="99"/>
      <c r="UII997" s="99"/>
      <c r="UIJ997" s="99"/>
      <c r="UIK997" s="99"/>
      <c r="UIL997" s="99"/>
      <c r="UIM997" s="99"/>
      <c r="UIN997" s="99"/>
      <c r="UIO997" s="99"/>
      <c r="UIP997" s="99"/>
      <c r="UIQ997" s="99"/>
      <c r="UIR997" s="99"/>
      <c r="UIS997" s="99"/>
      <c r="UIT997" s="99"/>
      <c r="UIU997" s="99"/>
      <c r="UIV997" s="99"/>
      <c r="UIW997" s="99"/>
      <c r="UIX997" s="99"/>
      <c r="UIY997" s="99"/>
      <c r="UIZ997" s="99"/>
      <c r="UJA997" s="99"/>
      <c r="UJB997" s="99"/>
      <c r="UJC997" s="99"/>
      <c r="UJD997" s="99"/>
      <c r="UJE997" s="99"/>
      <c r="UJF997" s="99"/>
      <c r="UJG997" s="99"/>
      <c r="UJH997" s="99"/>
      <c r="UJI997" s="99"/>
      <c r="UJJ997" s="99"/>
      <c r="UJK997" s="99"/>
      <c r="UJL997" s="99"/>
      <c r="UJM997" s="99"/>
      <c r="UJN997" s="99"/>
      <c r="UJO997" s="99"/>
      <c r="UJP997" s="99"/>
      <c r="UJQ997" s="99"/>
      <c r="UJR997" s="99"/>
      <c r="UJS997" s="99"/>
      <c r="UJT997" s="99"/>
      <c r="UJU997" s="99"/>
      <c r="UJV997" s="99"/>
      <c r="UJW997" s="99"/>
      <c r="UJX997" s="99"/>
      <c r="UJY997" s="99"/>
      <c r="UJZ997" s="99"/>
      <c r="UKA997" s="99"/>
      <c r="UKB997" s="99"/>
      <c r="UKC997" s="99"/>
      <c r="UKD997" s="99"/>
      <c r="UKE997" s="99"/>
      <c r="UKF997" s="99"/>
      <c r="UKG997" s="99"/>
      <c r="UKH997" s="99"/>
      <c r="UKI997" s="99"/>
      <c r="UKJ997" s="99"/>
      <c r="UKK997" s="99"/>
      <c r="UKL997" s="99"/>
      <c r="UKM997" s="99"/>
      <c r="UKN997" s="99"/>
      <c r="UKO997" s="99"/>
      <c r="UKP997" s="99"/>
      <c r="UKQ997" s="99"/>
      <c r="UKR997" s="99"/>
      <c r="UKS997" s="99"/>
      <c r="UKT997" s="99"/>
      <c r="UKU997" s="99"/>
      <c r="UKV997" s="99"/>
      <c r="UKW997" s="99"/>
      <c r="UKX997" s="99"/>
      <c r="UKY997" s="99"/>
      <c r="UKZ997" s="99"/>
      <c r="ULA997" s="99"/>
      <c r="ULB997" s="99"/>
      <c r="ULC997" s="99"/>
      <c r="ULD997" s="99"/>
      <c r="ULE997" s="99"/>
      <c r="ULF997" s="99"/>
      <c r="ULG997" s="99"/>
      <c r="ULH997" s="99"/>
      <c r="ULI997" s="99"/>
      <c r="ULJ997" s="99"/>
      <c r="ULK997" s="99"/>
      <c r="ULL997" s="99"/>
      <c r="ULM997" s="99"/>
      <c r="ULN997" s="99"/>
      <c r="ULO997" s="99"/>
      <c r="ULP997" s="99"/>
      <c r="ULQ997" s="99"/>
      <c r="ULR997" s="99"/>
      <c r="ULS997" s="99"/>
      <c r="ULT997" s="99"/>
      <c r="ULU997" s="99"/>
      <c r="ULV997" s="99"/>
      <c r="ULW997" s="99"/>
      <c r="ULX997" s="99"/>
      <c r="ULY997" s="99"/>
      <c r="ULZ997" s="99"/>
      <c r="UMA997" s="99"/>
      <c r="UMB997" s="99"/>
      <c r="UMC997" s="99"/>
      <c r="UMD997" s="99"/>
      <c r="UME997" s="99"/>
      <c r="UMF997" s="99"/>
      <c r="UMG997" s="99"/>
      <c r="UMH997" s="99"/>
      <c r="UMI997" s="99"/>
      <c r="UMJ997" s="99"/>
      <c r="UMK997" s="99"/>
      <c r="UML997" s="99"/>
      <c r="UMM997" s="99"/>
      <c r="UMN997" s="99"/>
      <c r="UMO997" s="99"/>
      <c r="UMP997" s="99"/>
      <c r="UMQ997" s="99"/>
      <c r="UMR997" s="99"/>
      <c r="UMS997" s="99"/>
      <c r="UMT997" s="99"/>
      <c r="UMU997" s="99"/>
      <c r="UMV997" s="99"/>
      <c r="UMW997" s="99"/>
      <c r="UMX997" s="99"/>
      <c r="UMY997" s="99"/>
      <c r="UMZ997" s="99"/>
      <c r="UNA997" s="99"/>
      <c r="UNB997" s="99"/>
      <c r="UNC997" s="99"/>
      <c r="UND997" s="99"/>
      <c r="UNE997" s="99"/>
      <c r="UNF997" s="99"/>
      <c r="UNG997" s="99"/>
      <c r="UNH997" s="99"/>
      <c r="UNI997" s="99"/>
      <c r="UNJ997" s="99"/>
      <c r="UNK997" s="99"/>
      <c r="UNL997" s="99"/>
      <c r="UNM997" s="99"/>
      <c r="UNN997" s="99"/>
      <c r="UNO997" s="99"/>
      <c r="UNP997" s="99"/>
      <c r="UNQ997" s="99"/>
      <c r="UNR997" s="99"/>
      <c r="UNS997" s="99"/>
      <c r="UNT997" s="99"/>
      <c r="UNU997" s="99"/>
      <c r="UNV997" s="99"/>
      <c r="UNW997" s="99"/>
      <c r="UNX997" s="99"/>
      <c r="UNY997" s="99"/>
      <c r="UNZ997" s="99"/>
      <c r="UOA997" s="99"/>
      <c r="UOB997" s="99"/>
      <c r="UOC997" s="99"/>
      <c r="UOD997" s="99"/>
      <c r="UOE997" s="99"/>
      <c r="UOF997" s="99"/>
      <c r="UOG997" s="99"/>
      <c r="UOH997" s="99"/>
      <c r="UOI997" s="99"/>
      <c r="UOJ997" s="99"/>
      <c r="UOK997" s="99"/>
      <c r="UOL997" s="99"/>
      <c r="UOM997" s="99"/>
      <c r="UON997" s="99"/>
      <c r="UOO997" s="99"/>
      <c r="UOP997" s="99"/>
      <c r="UOQ997" s="99"/>
      <c r="UOR997" s="99"/>
      <c r="UOS997" s="99"/>
      <c r="UOT997" s="99"/>
      <c r="UOU997" s="99"/>
      <c r="UOV997" s="99"/>
      <c r="UOW997" s="99"/>
      <c r="UOX997" s="99"/>
      <c r="UOY997" s="99"/>
      <c r="UOZ997" s="99"/>
      <c r="UPA997" s="99"/>
      <c r="UPB997" s="99"/>
      <c r="UPC997" s="99"/>
      <c r="UPD997" s="99"/>
      <c r="UPE997" s="99"/>
      <c r="UPF997" s="99"/>
      <c r="UPG997" s="99"/>
      <c r="UPH997" s="99"/>
      <c r="UPI997" s="99"/>
      <c r="UPJ997" s="99"/>
      <c r="UPK997" s="99"/>
      <c r="UPL997" s="99"/>
      <c r="UPM997" s="99"/>
      <c r="UPN997" s="99"/>
      <c r="UPO997" s="99"/>
      <c r="UPP997" s="99"/>
      <c r="UPQ997" s="99"/>
      <c r="UPR997" s="99"/>
      <c r="UPS997" s="99"/>
      <c r="UPT997" s="99"/>
      <c r="UPU997" s="99"/>
      <c r="UPV997" s="99"/>
      <c r="UPW997" s="99"/>
      <c r="UPX997" s="99"/>
      <c r="UPY997" s="99"/>
      <c r="UPZ997" s="99"/>
      <c r="UQA997" s="99"/>
      <c r="UQB997" s="99"/>
      <c r="UQC997" s="99"/>
      <c r="UQD997" s="99"/>
      <c r="UQE997" s="99"/>
      <c r="UQF997" s="99"/>
      <c r="UQG997" s="99"/>
      <c r="UQH997" s="99"/>
      <c r="UQI997" s="99"/>
      <c r="UQJ997" s="99"/>
      <c r="UQK997" s="99"/>
      <c r="UQL997" s="99"/>
      <c r="UQM997" s="99"/>
      <c r="UQN997" s="99"/>
      <c r="UQO997" s="99"/>
      <c r="UQP997" s="99"/>
      <c r="UQQ997" s="99"/>
      <c r="UQR997" s="99"/>
      <c r="UQS997" s="99"/>
      <c r="UQT997" s="99"/>
      <c r="UQU997" s="99"/>
      <c r="UQV997" s="99"/>
      <c r="UQW997" s="99"/>
      <c r="UQX997" s="99"/>
      <c r="UQY997" s="99"/>
      <c r="UQZ997" s="99"/>
      <c r="URA997" s="99"/>
      <c r="URB997" s="99"/>
      <c r="URC997" s="99"/>
      <c r="URD997" s="99"/>
      <c r="URE997" s="99"/>
      <c r="URF997" s="99"/>
      <c r="URG997" s="99"/>
      <c r="URH997" s="99"/>
      <c r="URI997" s="99"/>
      <c r="URJ997" s="99"/>
      <c r="URK997" s="99"/>
      <c r="URL997" s="99"/>
      <c r="URM997" s="99"/>
      <c r="URN997" s="99"/>
      <c r="URO997" s="99"/>
      <c r="URP997" s="99"/>
      <c r="URQ997" s="99"/>
      <c r="URR997" s="99"/>
      <c r="URS997" s="99"/>
      <c r="URT997" s="99"/>
      <c r="URU997" s="99"/>
      <c r="URV997" s="99"/>
      <c r="URW997" s="99"/>
      <c r="URX997" s="99"/>
      <c r="URY997" s="99"/>
      <c r="URZ997" s="99"/>
      <c r="USA997" s="99"/>
      <c r="USB997" s="99"/>
      <c r="USC997" s="99"/>
      <c r="USD997" s="99"/>
      <c r="USE997" s="99"/>
      <c r="USF997" s="99"/>
      <c r="USG997" s="99"/>
      <c r="USH997" s="99"/>
      <c r="USI997" s="99"/>
      <c r="USJ997" s="99"/>
      <c r="USK997" s="99"/>
      <c r="USL997" s="99"/>
      <c r="USM997" s="99"/>
      <c r="USN997" s="99"/>
      <c r="USO997" s="99"/>
      <c r="USP997" s="99"/>
      <c r="USQ997" s="99"/>
      <c r="USR997" s="99"/>
      <c r="USS997" s="99"/>
      <c r="UST997" s="99"/>
      <c r="USU997" s="99"/>
      <c r="USV997" s="99"/>
      <c r="USW997" s="99"/>
      <c r="USX997" s="99"/>
      <c r="USY997" s="99"/>
      <c r="USZ997" s="99"/>
      <c r="UTA997" s="99"/>
      <c r="UTB997" s="99"/>
      <c r="UTC997" s="99"/>
      <c r="UTD997" s="99"/>
      <c r="UTE997" s="99"/>
      <c r="UTF997" s="99"/>
      <c r="UTG997" s="99"/>
      <c r="UTH997" s="99"/>
      <c r="UTI997" s="99"/>
      <c r="UTJ997" s="99"/>
      <c r="UTK997" s="99"/>
      <c r="UTL997" s="99"/>
      <c r="UTM997" s="99"/>
      <c r="UTN997" s="99"/>
      <c r="UTO997" s="99"/>
      <c r="UTP997" s="99"/>
      <c r="UTQ997" s="99"/>
      <c r="UTR997" s="99"/>
      <c r="UTS997" s="99"/>
      <c r="UTT997" s="99"/>
      <c r="UTU997" s="99"/>
      <c r="UTV997" s="99"/>
      <c r="UTW997" s="99"/>
      <c r="UTX997" s="99"/>
      <c r="UTY997" s="99"/>
      <c r="UTZ997" s="99"/>
      <c r="UUA997" s="99"/>
      <c r="UUB997" s="99"/>
      <c r="UUC997" s="99"/>
      <c r="UUD997" s="99"/>
      <c r="UUE997" s="99"/>
      <c r="UUF997" s="99"/>
      <c r="UUG997" s="99"/>
      <c r="UUH997" s="99"/>
      <c r="UUI997" s="99"/>
      <c r="UUJ997" s="99"/>
      <c r="UUK997" s="99"/>
      <c r="UUL997" s="99"/>
      <c r="UUM997" s="99"/>
      <c r="UUN997" s="99"/>
      <c r="UUO997" s="99"/>
      <c r="UUP997" s="99"/>
      <c r="UUQ997" s="99"/>
      <c r="UUR997" s="99"/>
      <c r="UUS997" s="99"/>
      <c r="UUT997" s="99"/>
      <c r="UUU997" s="99"/>
      <c r="UUV997" s="99"/>
      <c r="UUW997" s="99"/>
      <c r="UUX997" s="99"/>
      <c r="UUY997" s="99"/>
      <c r="UUZ997" s="99"/>
      <c r="UVA997" s="99"/>
      <c r="UVB997" s="99"/>
      <c r="UVC997" s="99"/>
      <c r="UVD997" s="99"/>
      <c r="UVE997" s="99"/>
      <c r="UVF997" s="99"/>
      <c r="UVG997" s="99"/>
      <c r="UVH997" s="99"/>
      <c r="UVI997" s="99"/>
      <c r="UVJ997" s="99"/>
      <c r="UVK997" s="99"/>
      <c r="UVL997" s="99"/>
      <c r="UVM997" s="99"/>
      <c r="UVN997" s="99"/>
      <c r="UVO997" s="99"/>
      <c r="UVP997" s="99"/>
      <c r="UVQ997" s="99"/>
      <c r="UVR997" s="99"/>
      <c r="UVS997" s="99"/>
      <c r="UVT997" s="99"/>
      <c r="UVU997" s="99"/>
      <c r="UVV997" s="99"/>
      <c r="UVW997" s="99"/>
      <c r="UVX997" s="99"/>
      <c r="UVY997" s="99"/>
      <c r="UVZ997" s="99"/>
      <c r="UWA997" s="99"/>
      <c r="UWB997" s="99"/>
      <c r="UWC997" s="99"/>
      <c r="UWD997" s="99"/>
      <c r="UWE997" s="99"/>
      <c r="UWF997" s="99"/>
      <c r="UWG997" s="99"/>
      <c r="UWH997" s="99"/>
      <c r="UWI997" s="99"/>
      <c r="UWJ997" s="99"/>
      <c r="UWK997" s="99"/>
      <c r="UWL997" s="99"/>
      <c r="UWM997" s="99"/>
      <c r="UWN997" s="99"/>
      <c r="UWO997" s="99"/>
      <c r="UWP997" s="99"/>
      <c r="UWQ997" s="99"/>
      <c r="UWR997" s="99"/>
      <c r="UWS997" s="99"/>
      <c r="UWT997" s="99"/>
      <c r="UWU997" s="99"/>
      <c r="UWV997" s="99"/>
      <c r="UWW997" s="99"/>
      <c r="UWX997" s="99"/>
      <c r="UWY997" s="99"/>
      <c r="UWZ997" s="99"/>
      <c r="UXA997" s="99"/>
      <c r="UXB997" s="99"/>
      <c r="UXC997" s="99"/>
      <c r="UXD997" s="99"/>
      <c r="UXE997" s="99"/>
      <c r="UXF997" s="99"/>
      <c r="UXG997" s="99"/>
      <c r="UXH997" s="99"/>
      <c r="UXI997" s="99"/>
      <c r="UXJ997" s="99"/>
      <c r="UXK997" s="99"/>
      <c r="UXL997" s="99"/>
      <c r="UXM997" s="99"/>
      <c r="UXN997" s="99"/>
      <c r="UXO997" s="99"/>
      <c r="UXP997" s="99"/>
      <c r="UXQ997" s="99"/>
      <c r="UXR997" s="99"/>
      <c r="UXS997" s="99"/>
      <c r="UXT997" s="99"/>
      <c r="UXU997" s="99"/>
      <c r="UXV997" s="99"/>
      <c r="UXW997" s="99"/>
      <c r="UXX997" s="99"/>
      <c r="UXY997" s="99"/>
      <c r="UXZ997" s="99"/>
      <c r="UYA997" s="99"/>
      <c r="UYB997" s="99"/>
      <c r="UYC997" s="99"/>
      <c r="UYD997" s="99"/>
      <c r="UYE997" s="99"/>
      <c r="UYF997" s="99"/>
      <c r="UYG997" s="99"/>
      <c r="UYH997" s="99"/>
      <c r="UYI997" s="99"/>
      <c r="UYJ997" s="99"/>
      <c r="UYK997" s="99"/>
      <c r="UYL997" s="99"/>
      <c r="UYM997" s="99"/>
      <c r="UYN997" s="99"/>
      <c r="UYO997" s="99"/>
      <c r="UYP997" s="99"/>
      <c r="UYQ997" s="99"/>
      <c r="UYR997" s="99"/>
      <c r="UYS997" s="99"/>
      <c r="UYT997" s="99"/>
      <c r="UYU997" s="99"/>
      <c r="UYV997" s="99"/>
      <c r="UYW997" s="99"/>
      <c r="UYX997" s="99"/>
      <c r="UYY997" s="99"/>
      <c r="UYZ997" s="99"/>
      <c r="UZA997" s="99"/>
      <c r="UZB997" s="99"/>
      <c r="UZC997" s="99"/>
      <c r="UZD997" s="99"/>
      <c r="UZE997" s="99"/>
      <c r="UZF997" s="99"/>
      <c r="UZG997" s="99"/>
      <c r="UZH997" s="99"/>
      <c r="UZI997" s="99"/>
      <c r="UZJ997" s="99"/>
      <c r="UZK997" s="99"/>
      <c r="UZL997" s="99"/>
      <c r="UZM997" s="99"/>
      <c r="UZN997" s="99"/>
      <c r="UZO997" s="99"/>
      <c r="UZP997" s="99"/>
      <c r="UZQ997" s="99"/>
      <c r="UZR997" s="99"/>
      <c r="UZS997" s="99"/>
      <c r="UZT997" s="99"/>
      <c r="UZU997" s="99"/>
      <c r="UZV997" s="99"/>
      <c r="UZW997" s="99"/>
      <c r="UZX997" s="99"/>
      <c r="UZY997" s="99"/>
      <c r="UZZ997" s="99"/>
      <c r="VAA997" s="99"/>
      <c r="VAB997" s="99"/>
      <c r="VAC997" s="99"/>
      <c r="VAD997" s="99"/>
      <c r="VAE997" s="99"/>
      <c r="VAF997" s="99"/>
      <c r="VAG997" s="99"/>
      <c r="VAH997" s="99"/>
      <c r="VAI997" s="99"/>
      <c r="VAJ997" s="99"/>
      <c r="VAK997" s="99"/>
      <c r="VAL997" s="99"/>
      <c r="VAM997" s="99"/>
      <c r="VAN997" s="99"/>
      <c r="VAO997" s="99"/>
      <c r="VAP997" s="99"/>
      <c r="VAQ997" s="99"/>
      <c r="VAR997" s="99"/>
      <c r="VAS997" s="99"/>
      <c r="VAT997" s="99"/>
      <c r="VAU997" s="99"/>
      <c r="VAV997" s="99"/>
      <c r="VAW997" s="99"/>
      <c r="VAX997" s="99"/>
      <c r="VAY997" s="99"/>
      <c r="VAZ997" s="99"/>
      <c r="VBA997" s="99"/>
      <c r="VBB997" s="99"/>
      <c r="VBC997" s="99"/>
      <c r="VBD997" s="99"/>
      <c r="VBE997" s="99"/>
      <c r="VBF997" s="99"/>
      <c r="VBG997" s="99"/>
      <c r="VBH997" s="99"/>
      <c r="VBI997" s="99"/>
      <c r="VBJ997" s="99"/>
      <c r="VBK997" s="99"/>
      <c r="VBL997" s="99"/>
      <c r="VBM997" s="99"/>
      <c r="VBN997" s="99"/>
      <c r="VBO997" s="99"/>
      <c r="VBP997" s="99"/>
      <c r="VBQ997" s="99"/>
      <c r="VBR997" s="99"/>
      <c r="VBS997" s="99"/>
      <c r="VBT997" s="99"/>
      <c r="VBU997" s="99"/>
      <c r="VBV997" s="99"/>
      <c r="VBW997" s="99"/>
      <c r="VBX997" s="99"/>
      <c r="VBY997" s="99"/>
      <c r="VBZ997" s="99"/>
      <c r="VCA997" s="99"/>
      <c r="VCB997" s="99"/>
      <c r="VCC997" s="99"/>
      <c r="VCD997" s="99"/>
      <c r="VCE997" s="99"/>
      <c r="VCF997" s="99"/>
      <c r="VCG997" s="99"/>
      <c r="VCH997" s="99"/>
      <c r="VCI997" s="99"/>
      <c r="VCJ997" s="99"/>
      <c r="VCK997" s="99"/>
      <c r="VCL997" s="99"/>
      <c r="VCM997" s="99"/>
      <c r="VCN997" s="99"/>
      <c r="VCO997" s="99"/>
      <c r="VCP997" s="99"/>
      <c r="VCQ997" s="99"/>
      <c r="VCR997" s="99"/>
      <c r="VCS997" s="99"/>
      <c r="VCT997" s="99"/>
      <c r="VCU997" s="99"/>
      <c r="VCV997" s="99"/>
      <c r="VCW997" s="99"/>
      <c r="VCX997" s="99"/>
      <c r="VCY997" s="99"/>
      <c r="VCZ997" s="99"/>
      <c r="VDA997" s="99"/>
      <c r="VDB997" s="99"/>
      <c r="VDC997" s="99"/>
      <c r="VDD997" s="99"/>
      <c r="VDE997" s="99"/>
      <c r="VDF997" s="99"/>
      <c r="VDG997" s="99"/>
      <c r="VDH997" s="99"/>
      <c r="VDI997" s="99"/>
      <c r="VDJ997" s="99"/>
      <c r="VDK997" s="99"/>
      <c r="VDL997" s="99"/>
      <c r="VDM997" s="99"/>
      <c r="VDN997" s="99"/>
      <c r="VDO997" s="99"/>
      <c r="VDP997" s="99"/>
      <c r="VDQ997" s="99"/>
      <c r="VDR997" s="99"/>
      <c r="VDS997" s="99"/>
      <c r="VDT997" s="99"/>
      <c r="VDU997" s="99"/>
      <c r="VDV997" s="99"/>
      <c r="VDW997" s="99"/>
      <c r="VDX997" s="99"/>
      <c r="VDY997" s="99"/>
      <c r="VDZ997" s="99"/>
      <c r="VEA997" s="99"/>
      <c r="VEB997" s="99"/>
      <c r="VEC997" s="99"/>
      <c r="VED997" s="99"/>
      <c r="VEE997" s="99"/>
      <c r="VEF997" s="99"/>
      <c r="VEG997" s="99"/>
      <c r="VEH997" s="99"/>
      <c r="VEI997" s="99"/>
      <c r="VEJ997" s="99"/>
      <c r="VEK997" s="99"/>
      <c r="VEL997" s="99"/>
      <c r="VEM997" s="99"/>
      <c r="VEN997" s="99"/>
      <c r="VEO997" s="99"/>
      <c r="VEP997" s="99"/>
      <c r="VEQ997" s="99"/>
      <c r="VER997" s="99"/>
      <c r="VES997" s="99"/>
      <c r="VET997" s="99"/>
      <c r="VEU997" s="99"/>
      <c r="VEV997" s="99"/>
      <c r="VEW997" s="99"/>
      <c r="VEX997" s="99"/>
      <c r="VEY997" s="99"/>
      <c r="VEZ997" s="99"/>
      <c r="VFA997" s="99"/>
      <c r="VFB997" s="99"/>
      <c r="VFC997" s="99"/>
      <c r="VFD997" s="99"/>
      <c r="VFE997" s="99"/>
      <c r="VFF997" s="99"/>
      <c r="VFG997" s="99"/>
      <c r="VFH997" s="99"/>
      <c r="VFI997" s="99"/>
      <c r="VFJ997" s="99"/>
      <c r="VFK997" s="99"/>
      <c r="VFL997" s="99"/>
      <c r="VFM997" s="99"/>
      <c r="VFN997" s="99"/>
      <c r="VFO997" s="99"/>
      <c r="VFP997" s="99"/>
      <c r="VFQ997" s="99"/>
      <c r="VFR997" s="99"/>
      <c r="VFS997" s="99"/>
      <c r="VFT997" s="99"/>
      <c r="VFU997" s="99"/>
      <c r="VFV997" s="99"/>
      <c r="VFW997" s="99"/>
      <c r="VFX997" s="99"/>
      <c r="VFY997" s="99"/>
      <c r="VFZ997" s="99"/>
      <c r="VGA997" s="99"/>
      <c r="VGB997" s="99"/>
      <c r="VGC997" s="99"/>
      <c r="VGD997" s="99"/>
      <c r="VGE997" s="99"/>
      <c r="VGF997" s="99"/>
      <c r="VGG997" s="99"/>
      <c r="VGH997" s="99"/>
      <c r="VGI997" s="99"/>
      <c r="VGJ997" s="99"/>
      <c r="VGK997" s="99"/>
      <c r="VGL997" s="99"/>
      <c r="VGM997" s="99"/>
      <c r="VGN997" s="99"/>
      <c r="VGO997" s="99"/>
      <c r="VGP997" s="99"/>
      <c r="VGQ997" s="99"/>
      <c r="VGR997" s="99"/>
      <c r="VGS997" s="99"/>
      <c r="VGT997" s="99"/>
      <c r="VGU997" s="99"/>
      <c r="VGV997" s="99"/>
      <c r="VGW997" s="99"/>
      <c r="VGX997" s="99"/>
      <c r="VGY997" s="99"/>
      <c r="VGZ997" s="99"/>
      <c r="VHA997" s="99"/>
      <c r="VHB997" s="99"/>
      <c r="VHC997" s="99"/>
      <c r="VHD997" s="99"/>
      <c r="VHE997" s="99"/>
      <c r="VHF997" s="99"/>
      <c r="VHG997" s="99"/>
      <c r="VHH997" s="99"/>
      <c r="VHI997" s="99"/>
      <c r="VHJ997" s="99"/>
      <c r="VHK997" s="99"/>
      <c r="VHL997" s="99"/>
      <c r="VHM997" s="99"/>
      <c r="VHN997" s="99"/>
      <c r="VHO997" s="99"/>
      <c r="VHP997" s="99"/>
      <c r="VHQ997" s="99"/>
      <c r="VHR997" s="99"/>
      <c r="VHS997" s="99"/>
      <c r="VHT997" s="99"/>
      <c r="VHU997" s="99"/>
      <c r="VHV997" s="99"/>
      <c r="VHW997" s="99"/>
      <c r="VHX997" s="99"/>
      <c r="VHY997" s="99"/>
      <c r="VHZ997" s="99"/>
      <c r="VIA997" s="99"/>
      <c r="VIB997" s="99"/>
      <c r="VIC997" s="99"/>
      <c r="VID997" s="99"/>
      <c r="VIE997" s="99"/>
      <c r="VIF997" s="99"/>
      <c r="VIG997" s="99"/>
      <c r="VIH997" s="99"/>
      <c r="VII997" s="99"/>
      <c r="VIJ997" s="99"/>
      <c r="VIK997" s="99"/>
      <c r="VIL997" s="99"/>
      <c r="VIM997" s="99"/>
      <c r="VIN997" s="99"/>
      <c r="VIO997" s="99"/>
      <c r="VIP997" s="99"/>
      <c r="VIQ997" s="99"/>
      <c r="VIR997" s="99"/>
      <c r="VIS997" s="99"/>
      <c r="VIT997" s="99"/>
      <c r="VIU997" s="99"/>
      <c r="VIV997" s="99"/>
      <c r="VIW997" s="99"/>
      <c r="VIX997" s="99"/>
      <c r="VIY997" s="99"/>
      <c r="VIZ997" s="99"/>
      <c r="VJA997" s="99"/>
      <c r="VJB997" s="99"/>
      <c r="VJC997" s="99"/>
      <c r="VJD997" s="99"/>
      <c r="VJE997" s="99"/>
      <c r="VJF997" s="99"/>
      <c r="VJG997" s="99"/>
      <c r="VJH997" s="99"/>
      <c r="VJI997" s="99"/>
      <c r="VJJ997" s="99"/>
      <c r="VJK997" s="99"/>
      <c r="VJL997" s="99"/>
      <c r="VJM997" s="99"/>
      <c r="VJN997" s="99"/>
      <c r="VJO997" s="99"/>
      <c r="VJP997" s="99"/>
      <c r="VJQ997" s="99"/>
      <c r="VJR997" s="99"/>
      <c r="VJS997" s="99"/>
      <c r="VJT997" s="99"/>
      <c r="VJU997" s="99"/>
      <c r="VJV997" s="99"/>
      <c r="VJW997" s="99"/>
      <c r="VJX997" s="99"/>
      <c r="VJY997" s="99"/>
      <c r="VJZ997" s="99"/>
      <c r="VKA997" s="99"/>
      <c r="VKB997" s="99"/>
      <c r="VKC997" s="99"/>
      <c r="VKD997" s="99"/>
      <c r="VKE997" s="99"/>
      <c r="VKF997" s="99"/>
      <c r="VKG997" s="99"/>
      <c r="VKH997" s="99"/>
      <c r="VKI997" s="99"/>
      <c r="VKJ997" s="99"/>
      <c r="VKK997" s="99"/>
      <c r="VKL997" s="99"/>
      <c r="VKM997" s="99"/>
      <c r="VKN997" s="99"/>
      <c r="VKO997" s="99"/>
      <c r="VKP997" s="99"/>
      <c r="VKQ997" s="99"/>
      <c r="VKR997" s="99"/>
      <c r="VKS997" s="99"/>
      <c r="VKT997" s="99"/>
      <c r="VKU997" s="99"/>
      <c r="VKV997" s="99"/>
      <c r="VKW997" s="99"/>
      <c r="VKX997" s="99"/>
      <c r="VKY997" s="99"/>
      <c r="VKZ997" s="99"/>
      <c r="VLA997" s="99"/>
      <c r="VLB997" s="99"/>
      <c r="VLC997" s="99"/>
      <c r="VLD997" s="99"/>
      <c r="VLE997" s="99"/>
      <c r="VLF997" s="99"/>
      <c r="VLG997" s="99"/>
      <c r="VLH997" s="99"/>
      <c r="VLI997" s="99"/>
      <c r="VLJ997" s="99"/>
      <c r="VLK997" s="99"/>
      <c r="VLL997" s="99"/>
      <c r="VLM997" s="99"/>
      <c r="VLN997" s="99"/>
      <c r="VLO997" s="99"/>
      <c r="VLP997" s="99"/>
      <c r="VLQ997" s="99"/>
      <c r="VLR997" s="99"/>
      <c r="VLS997" s="99"/>
      <c r="VLT997" s="99"/>
      <c r="VLU997" s="99"/>
      <c r="VLV997" s="99"/>
      <c r="VLW997" s="99"/>
      <c r="VLX997" s="99"/>
      <c r="VLY997" s="99"/>
      <c r="VLZ997" s="99"/>
      <c r="VMA997" s="99"/>
      <c r="VMB997" s="99"/>
      <c r="VMC997" s="99"/>
      <c r="VMD997" s="99"/>
      <c r="VME997" s="99"/>
      <c r="VMF997" s="99"/>
      <c r="VMG997" s="99"/>
      <c r="VMH997" s="99"/>
      <c r="VMI997" s="99"/>
      <c r="VMJ997" s="99"/>
      <c r="VMK997" s="99"/>
      <c r="VML997" s="99"/>
      <c r="VMM997" s="99"/>
      <c r="VMN997" s="99"/>
      <c r="VMO997" s="99"/>
      <c r="VMP997" s="99"/>
      <c r="VMQ997" s="99"/>
      <c r="VMR997" s="99"/>
      <c r="VMS997" s="99"/>
      <c r="VMT997" s="99"/>
      <c r="VMU997" s="99"/>
      <c r="VMV997" s="99"/>
      <c r="VMW997" s="99"/>
      <c r="VMX997" s="99"/>
      <c r="VMY997" s="99"/>
      <c r="VMZ997" s="99"/>
      <c r="VNA997" s="99"/>
      <c r="VNB997" s="99"/>
      <c r="VNC997" s="99"/>
      <c r="VND997" s="99"/>
      <c r="VNE997" s="99"/>
      <c r="VNF997" s="99"/>
      <c r="VNG997" s="99"/>
      <c r="VNH997" s="99"/>
      <c r="VNI997" s="99"/>
      <c r="VNJ997" s="99"/>
      <c r="VNK997" s="99"/>
      <c r="VNL997" s="99"/>
      <c r="VNM997" s="99"/>
      <c r="VNN997" s="99"/>
      <c r="VNO997" s="99"/>
      <c r="VNP997" s="99"/>
      <c r="VNQ997" s="99"/>
      <c r="VNR997" s="99"/>
      <c r="VNS997" s="99"/>
      <c r="VNT997" s="99"/>
      <c r="VNU997" s="99"/>
      <c r="VNV997" s="99"/>
      <c r="VNW997" s="99"/>
      <c r="VNX997" s="99"/>
      <c r="VNY997" s="99"/>
      <c r="VNZ997" s="99"/>
      <c r="VOA997" s="99"/>
      <c r="VOB997" s="99"/>
      <c r="VOC997" s="99"/>
      <c r="VOD997" s="99"/>
      <c r="VOE997" s="99"/>
      <c r="VOF997" s="99"/>
      <c r="VOG997" s="99"/>
      <c r="VOH997" s="99"/>
      <c r="VOI997" s="99"/>
      <c r="VOJ997" s="99"/>
      <c r="VOK997" s="99"/>
      <c r="VOL997" s="99"/>
      <c r="VOM997" s="99"/>
      <c r="VON997" s="99"/>
      <c r="VOO997" s="99"/>
      <c r="VOP997" s="99"/>
      <c r="VOQ997" s="99"/>
      <c r="VOR997" s="99"/>
      <c r="VOS997" s="99"/>
      <c r="VOT997" s="99"/>
      <c r="VOU997" s="99"/>
      <c r="VOV997" s="99"/>
      <c r="VOW997" s="99"/>
      <c r="VOX997" s="99"/>
      <c r="VOY997" s="99"/>
      <c r="VOZ997" s="99"/>
      <c r="VPA997" s="99"/>
      <c r="VPB997" s="99"/>
      <c r="VPC997" s="99"/>
      <c r="VPD997" s="99"/>
      <c r="VPE997" s="99"/>
      <c r="VPF997" s="99"/>
      <c r="VPG997" s="99"/>
      <c r="VPH997" s="99"/>
      <c r="VPI997" s="99"/>
      <c r="VPJ997" s="99"/>
      <c r="VPK997" s="99"/>
      <c r="VPL997" s="99"/>
      <c r="VPM997" s="99"/>
      <c r="VPN997" s="99"/>
      <c r="VPO997" s="99"/>
      <c r="VPP997" s="99"/>
      <c r="VPQ997" s="99"/>
      <c r="VPR997" s="99"/>
      <c r="VPS997" s="99"/>
      <c r="VPT997" s="99"/>
      <c r="VPU997" s="99"/>
      <c r="VPV997" s="99"/>
      <c r="VPW997" s="99"/>
      <c r="VPX997" s="99"/>
      <c r="VPY997" s="99"/>
      <c r="VPZ997" s="99"/>
      <c r="VQA997" s="99"/>
      <c r="VQB997" s="99"/>
      <c r="VQC997" s="99"/>
      <c r="VQD997" s="99"/>
      <c r="VQE997" s="99"/>
      <c r="VQF997" s="99"/>
      <c r="VQG997" s="99"/>
      <c r="VQH997" s="99"/>
      <c r="VQI997" s="99"/>
      <c r="VQJ997" s="99"/>
      <c r="VQK997" s="99"/>
      <c r="VQL997" s="99"/>
      <c r="VQM997" s="99"/>
      <c r="VQN997" s="99"/>
      <c r="VQO997" s="99"/>
      <c r="VQP997" s="99"/>
      <c r="VQQ997" s="99"/>
      <c r="VQR997" s="99"/>
      <c r="VQS997" s="99"/>
      <c r="VQT997" s="99"/>
      <c r="VQU997" s="99"/>
      <c r="VQV997" s="99"/>
      <c r="VQW997" s="99"/>
      <c r="VQX997" s="99"/>
      <c r="VQY997" s="99"/>
      <c r="VQZ997" s="99"/>
      <c r="VRA997" s="99"/>
      <c r="VRB997" s="99"/>
      <c r="VRC997" s="99"/>
      <c r="VRD997" s="99"/>
      <c r="VRE997" s="99"/>
      <c r="VRF997" s="99"/>
      <c r="VRG997" s="99"/>
      <c r="VRH997" s="99"/>
      <c r="VRI997" s="99"/>
      <c r="VRJ997" s="99"/>
      <c r="VRK997" s="99"/>
      <c r="VRL997" s="99"/>
      <c r="VRM997" s="99"/>
      <c r="VRN997" s="99"/>
      <c r="VRO997" s="99"/>
      <c r="VRP997" s="99"/>
      <c r="VRQ997" s="99"/>
      <c r="VRR997" s="99"/>
      <c r="VRS997" s="99"/>
      <c r="VRT997" s="99"/>
      <c r="VRU997" s="99"/>
      <c r="VRV997" s="99"/>
      <c r="VRW997" s="99"/>
      <c r="VRX997" s="99"/>
      <c r="VRY997" s="99"/>
      <c r="VRZ997" s="99"/>
      <c r="VSA997" s="99"/>
      <c r="VSB997" s="99"/>
      <c r="VSC997" s="99"/>
      <c r="VSD997" s="99"/>
      <c r="VSE997" s="99"/>
      <c r="VSF997" s="99"/>
      <c r="VSG997" s="99"/>
      <c r="VSH997" s="99"/>
      <c r="VSI997" s="99"/>
      <c r="VSJ997" s="99"/>
      <c r="VSK997" s="99"/>
      <c r="VSL997" s="99"/>
      <c r="VSM997" s="99"/>
      <c r="VSN997" s="99"/>
      <c r="VSO997" s="99"/>
      <c r="VSP997" s="99"/>
      <c r="VSQ997" s="99"/>
      <c r="VSR997" s="99"/>
      <c r="VSS997" s="99"/>
      <c r="VST997" s="99"/>
      <c r="VSU997" s="99"/>
      <c r="VSV997" s="99"/>
      <c r="VSW997" s="99"/>
      <c r="VSX997" s="99"/>
      <c r="VSY997" s="99"/>
      <c r="VSZ997" s="99"/>
      <c r="VTA997" s="99"/>
      <c r="VTB997" s="99"/>
      <c r="VTC997" s="99"/>
      <c r="VTD997" s="99"/>
      <c r="VTE997" s="99"/>
      <c r="VTF997" s="99"/>
      <c r="VTG997" s="99"/>
      <c r="VTH997" s="99"/>
      <c r="VTI997" s="99"/>
      <c r="VTJ997" s="99"/>
      <c r="VTK997" s="99"/>
      <c r="VTL997" s="99"/>
      <c r="VTM997" s="99"/>
      <c r="VTN997" s="99"/>
      <c r="VTO997" s="99"/>
      <c r="VTP997" s="99"/>
      <c r="VTQ997" s="99"/>
      <c r="VTR997" s="99"/>
      <c r="VTS997" s="99"/>
      <c r="VTT997" s="99"/>
      <c r="VTU997" s="99"/>
      <c r="VTV997" s="99"/>
      <c r="VTW997" s="99"/>
      <c r="VTX997" s="99"/>
      <c r="VTY997" s="99"/>
      <c r="VTZ997" s="99"/>
      <c r="VUA997" s="99"/>
      <c r="VUB997" s="99"/>
      <c r="VUC997" s="99"/>
      <c r="VUD997" s="99"/>
      <c r="VUE997" s="99"/>
      <c r="VUF997" s="99"/>
      <c r="VUG997" s="99"/>
      <c r="VUH997" s="99"/>
      <c r="VUI997" s="99"/>
      <c r="VUJ997" s="99"/>
      <c r="VUK997" s="99"/>
      <c r="VUL997" s="99"/>
      <c r="VUM997" s="99"/>
      <c r="VUN997" s="99"/>
      <c r="VUO997" s="99"/>
      <c r="VUP997" s="99"/>
      <c r="VUQ997" s="99"/>
      <c r="VUR997" s="99"/>
      <c r="VUS997" s="99"/>
      <c r="VUT997" s="99"/>
      <c r="VUU997" s="99"/>
      <c r="VUV997" s="99"/>
      <c r="VUW997" s="99"/>
      <c r="VUX997" s="99"/>
      <c r="VUY997" s="99"/>
      <c r="VUZ997" s="99"/>
      <c r="VVA997" s="99"/>
      <c r="VVB997" s="99"/>
      <c r="VVC997" s="99"/>
      <c r="VVD997" s="99"/>
      <c r="VVE997" s="99"/>
      <c r="VVF997" s="99"/>
      <c r="VVG997" s="99"/>
      <c r="VVH997" s="99"/>
      <c r="VVI997" s="99"/>
      <c r="VVJ997" s="99"/>
      <c r="VVK997" s="99"/>
      <c r="VVL997" s="99"/>
      <c r="VVM997" s="99"/>
      <c r="VVN997" s="99"/>
      <c r="VVO997" s="99"/>
      <c r="VVP997" s="99"/>
      <c r="VVQ997" s="99"/>
      <c r="VVR997" s="99"/>
      <c r="VVS997" s="99"/>
      <c r="VVT997" s="99"/>
      <c r="VVU997" s="99"/>
      <c r="VVV997" s="99"/>
      <c r="VVW997" s="99"/>
      <c r="VVX997" s="99"/>
      <c r="VVY997" s="99"/>
      <c r="VVZ997" s="99"/>
      <c r="VWA997" s="99"/>
      <c r="VWB997" s="99"/>
      <c r="VWC997" s="99"/>
      <c r="VWD997" s="99"/>
      <c r="VWE997" s="99"/>
      <c r="VWF997" s="99"/>
      <c r="VWG997" s="99"/>
      <c r="VWH997" s="99"/>
      <c r="VWI997" s="99"/>
      <c r="VWJ997" s="99"/>
      <c r="VWK997" s="99"/>
      <c r="VWL997" s="99"/>
      <c r="VWM997" s="99"/>
      <c r="VWN997" s="99"/>
      <c r="VWO997" s="99"/>
      <c r="VWP997" s="99"/>
      <c r="VWQ997" s="99"/>
      <c r="VWR997" s="99"/>
      <c r="VWS997" s="99"/>
      <c r="VWT997" s="99"/>
      <c r="VWU997" s="99"/>
      <c r="VWV997" s="99"/>
      <c r="VWW997" s="99"/>
      <c r="VWX997" s="99"/>
      <c r="VWY997" s="99"/>
      <c r="VWZ997" s="99"/>
      <c r="VXA997" s="99"/>
      <c r="VXB997" s="99"/>
      <c r="VXC997" s="99"/>
      <c r="VXD997" s="99"/>
      <c r="VXE997" s="99"/>
      <c r="VXF997" s="99"/>
      <c r="VXG997" s="99"/>
      <c r="VXH997" s="99"/>
      <c r="VXI997" s="99"/>
      <c r="VXJ997" s="99"/>
      <c r="VXK997" s="99"/>
      <c r="VXL997" s="99"/>
      <c r="VXM997" s="99"/>
      <c r="VXN997" s="99"/>
      <c r="VXO997" s="99"/>
      <c r="VXP997" s="99"/>
      <c r="VXQ997" s="99"/>
      <c r="VXR997" s="99"/>
      <c r="VXS997" s="99"/>
      <c r="VXT997" s="99"/>
      <c r="VXU997" s="99"/>
      <c r="VXV997" s="99"/>
      <c r="VXW997" s="99"/>
      <c r="VXX997" s="99"/>
      <c r="VXY997" s="99"/>
      <c r="VXZ997" s="99"/>
      <c r="VYA997" s="99"/>
      <c r="VYB997" s="99"/>
      <c r="VYC997" s="99"/>
      <c r="VYD997" s="99"/>
      <c r="VYE997" s="99"/>
      <c r="VYF997" s="99"/>
      <c r="VYG997" s="99"/>
      <c r="VYH997" s="99"/>
      <c r="VYI997" s="99"/>
      <c r="VYJ997" s="99"/>
      <c r="VYK997" s="99"/>
      <c r="VYL997" s="99"/>
      <c r="VYM997" s="99"/>
      <c r="VYN997" s="99"/>
      <c r="VYO997" s="99"/>
      <c r="VYP997" s="99"/>
      <c r="VYQ997" s="99"/>
      <c r="VYR997" s="99"/>
      <c r="VYS997" s="99"/>
      <c r="VYT997" s="99"/>
      <c r="VYU997" s="99"/>
      <c r="VYV997" s="99"/>
      <c r="VYW997" s="99"/>
      <c r="VYX997" s="99"/>
      <c r="VYY997" s="99"/>
      <c r="VYZ997" s="99"/>
      <c r="VZA997" s="99"/>
      <c r="VZB997" s="99"/>
      <c r="VZC997" s="99"/>
      <c r="VZD997" s="99"/>
      <c r="VZE997" s="99"/>
      <c r="VZF997" s="99"/>
      <c r="VZG997" s="99"/>
      <c r="VZH997" s="99"/>
      <c r="VZI997" s="99"/>
      <c r="VZJ997" s="99"/>
      <c r="VZK997" s="99"/>
      <c r="VZL997" s="99"/>
      <c r="VZM997" s="99"/>
      <c r="VZN997" s="99"/>
      <c r="VZO997" s="99"/>
      <c r="VZP997" s="99"/>
      <c r="VZQ997" s="99"/>
      <c r="VZR997" s="99"/>
      <c r="VZS997" s="99"/>
      <c r="VZT997" s="99"/>
      <c r="VZU997" s="99"/>
      <c r="VZV997" s="99"/>
      <c r="VZW997" s="99"/>
      <c r="VZX997" s="99"/>
      <c r="VZY997" s="99"/>
      <c r="VZZ997" s="99"/>
      <c r="WAA997" s="99"/>
      <c r="WAB997" s="99"/>
      <c r="WAC997" s="99"/>
      <c r="WAD997" s="99"/>
      <c r="WAE997" s="99"/>
      <c r="WAF997" s="99"/>
      <c r="WAG997" s="99"/>
      <c r="WAH997" s="99"/>
      <c r="WAI997" s="99"/>
      <c r="WAJ997" s="99"/>
      <c r="WAK997" s="99"/>
      <c r="WAL997" s="99"/>
      <c r="WAM997" s="99"/>
      <c r="WAN997" s="99"/>
      <c r="WAO997" s="99"/>
      <c r="WAP997" s="99"/>
      <c r="WAQ997" s="99"/>
      <c r="WAR997" s="99"/>
      <c r="WAS997" s="99"/>
      <c r="WAT997" s="99"/>
      <c r="WAU997" s="99"/>
      <c r="WAV997" s="99"/>
      <c r="WAW997" s="99"/>
      <c r="WAX997" s="99"/>
      <c r="WAY997" s="99"/>
      <c r="WAZ997" s="99"/>
      <c r="WBA997" s="99"/>
      <c r="WBB997" s="99"/>
      <c r="WBC997" s="99"/>
      <c r="WBD997" s="99"/>
      <c r="WBE997" s="99"/>
      <c r="WBF997" s="99"/>
      <c r="WBG997" s="99"/>
      <c r="WBH997" s="99"/>
      <c r="WBI997" s="99"/>
      <c r="WBJ997" s="99"/>
      <c r="WBK997" s="99"/>
      <c r="WBL997" s="99"/>
      <c r="WBM997" s="99"/>
      <c r="WBN997" s="99"/>
      <c r="WBO997" s="99"/>
      <c r="WBP997" s="99"/>
      <c r="WBQ997" s="99"/>
      <c r="WBR997" s="99"/>
      <c r="WBS997" s="99"/>
      <c r="WBT997" s="99"/>
      <c r="WBU997" s="99"/>
      <c r="WBV997" s="99"/>
      <c r="WBW997" s="99"/>
      <c r="WBX997" s="99"/>
      <c r="WBY997" s="99"/>
      <c r="WBZ997" s="99"/>
      <c r="WCA997" s="99"/>
      <c r="WCB997" s="99"/>
      <c r="WCC997" s="99"/>
      <c r="WCD997" s="99"/>
      <c r="WCE997" s="99"/>
      <c r="WCF997" s="99"/>
      <c r="WCG997" s="99"/>
      <c r="WCH997" s="99"/>
      <c r="WCI997" s="99"/>
      <c r="WCJ997" s="99"/>
      <c r="WCK997" s="99"/>
      <c r="WCL997" s="99"/>
      <c r="WCM997" s="99"/>
      <c r="WCN997" s="99"/>
      <c r="WCO997" s="99"/>
      <c r="WCP997" s="99"/>
      <c r="WCQ997" s="99"/>
      <c r="WCR997" s="99"/>
      <c r="WCS997" s="99"/>
      <c r="WCT997" s="99"/>
      <c r="WCU997" s="99"/>
      <c r="WCV997" s="99"/>
      <c r="WCW997" s="99"/>
      <c r="WCX997" s="99"/>
      <c r="WCY997" s="99"/>
      <c r="WCZ997" s="99"/>
      <c r="WDA997" s="99"/>
      <c r="WDB997" s="99"/>
      <c r="WDC997" s="99"/>
      <c r="WDD997" s="99"/>
      <c r="WDE997" s="99"/>
      <c r="WDF997" s="99"/>
      <c r="WDG997" s="99"/>
      <c r="WDH997" s="99"/>
      <c r="WDI997" s="99"/>
      <c r="WDJ997" s="99"/>
      <c r="WDK997" s="99"/>
      <c r="WDL997" s="99"/>
      <c r="WDM997" s="99"/>
      <c r="WDN997" s="99"/>
      <c r="WDO997" s="99"/>
      <c r="WDP997" s="99"/>
      <c r="WDQ997" s="99"/>
      <c r="WDR997" s="99"/>
      <c r="WDS997" s="99"/>
      <c r="WDT997" s="99"/>
      <c r="WDU997" s="99"/>
      <c r="WDV997" s="99"/>
      <c r="WDW997" s="99"/>
      <c r="WDX997" s="99"/>
      <c r="WDY997" s="99"/>
      <c r="WDZ997" s="99"/>
      <c r="WEA997" s="99"/>
      <c r="WEB997" s="99"/>
      <c r="WEC997" s="99"/>
      <c r="WED997" s="99"/>
      <c r="WEE997" s="99"/>
      <c r="WEF997" s="99"/>
      <c r="WEG997" s="99"/>
      <c r="WEH997" s="99"/>
      <c r="WEI997" s="99"/>
      <c r="WEJ997" s="99"/>
      <c r="WEK997" s="99"/>
      <c r="WEL997" s="99"/>
      <c r="WEM997" s="99"/>
      <c r="WEN997" s="99"/>
      <c r="WEO997" s="99"/>
      <c r="WEP997" s="99"/>
      <c r="WEQ997" s="99"/>
      <c r="WER997" s="99"/>
      <c r="WES997" s="99"/>
      <c r="WET997" s="99"/>
      <c r="WEU997" s="99"/>
      <c r="WEV997" s="99"/>
      <c r="WEW997" s="99"/>
      <c r="WEX997" s="99"/>
      <c r="WEY997" s="99"/>
      <c r="WEZ997" s="99"/>
      <c r="WFA997" s="99"/>
      <c r="WFB997" s="99"/>
      <c r="WFC997" s="99"/>
      <c r="WFD997" s="99"/>
      <c r="WFE997" s="99"/>
      <c r="WFF997" s="99"/>
      <c r="WFG997" s="99"/>
      <c r="WFH997" s="99"/>
      <c r="WFI997" s="99"/>
      <c r="WFJ997" s="99"/>
      <c r="WFK997" s="99"/>
      <c r="WFL997" s="99"/>
      <c r="WFM997" s="99"/>
      <c r="WFN997" s="99"/>
      <c r="WFO997" s="99"/>
      <c r="WFP997" s="99"/>
      <c r="WFQ997" s="99"/>
      <c r="WFR997" s="99"/>
      <c r="WFS997" s="99"/>
      <c r="WFT997" s="99"/>
      <c r="WFU997" s="99"/>
      <c r="WFV997" s="99"/>
      <c r="WFW997" s="99"/>
      <c r="WFX997" s="99"/>
      <c r="WFY997" s="99"/>
      <c r="WFZ997" s="99"/>
      <c r="WGA997" s="99"/>
      <c r="WGB997" s="99"/>
      <c r="WGC997" s="99"/>
      <c r="WGD997" s="99"/>
      <c r="WGE997" s="99"/>
      <c r="WGF997" s="99"/>
      <c r="WGG997" s="99"/>
      <c r="WGH997" s="99"/>
      <c r="WGI997" s="99"/>
      <c r="WGJ997" s="99"/>
      <c r="WGK997" s="99"/>
      <c r="WGL997" s="99"/>
      <c r="WGM997" s="99"/>
      <c r="WGN997" s="99"/>
      <c r="WGO997" s="99"/>
      <c r="WGP997" s="99"/>
      <c r="WGQ997" s="99"/>
      <c r="WGR997" s="99"/>
      <c r="WGS997" s="99"/>
      <c r="WGT997" s="99"/>
      <c r="WGU997" s="99"/>
      <c r="WGV997" s="99"/>
      <c r="WGW997" s="99"/>
      <c r="WGX997" s="99"/>
      <c r="WGY997" s="99"/>
      <c r="WGZ997" s="99"/>
      <c r="WHA997" s="99"/>
      <c r="WHB997" s="99"/>
      <c r="WHC997" s="99"/>
      <c r="WHD997" s="99"/>
      <c r="WHE997" s="99"/>
      <c r="WHF997" s="99"/>
      <c r="WHG997" s="99"/>
      <c r="WHH997" s="99"/>
      <c r="WHI997" s="99"/>
      <c r="WHJ997" s="99"/>
      <c r="WHK997" s="99"/>
      <c r="WHL997" s="99"/>
      <c r="WHM997" s="99"/>
      <c r="WHN997" s="99"/>
      <c r="WHO997" s="99"/>
      <c r="WHP997" s="99"/>
      <c r="WHQ997" s="99"/>
      <c r="WHR997" s="99"/>
      <c r="WHS997" s="99"/>
      <c r="WHT997" s="99"/>
      <c r="WHU997" s="99"/>
      <c r="WHV997" s="99"/>
      <c r="WHW997" s="99"/>
      <c r="WHX997" s="99"/>
      <c r="WHY997" s="99"/>
      <c r="WHZ997" s="99"/>
      <c r="WIA997" s="99"/>
      <c r="WIB997" s="99"/>
      <c r="WIC997" s="99"/>
      <c r="WID997" s="99"/>
      <c r="WIE997" s="99"/>
      <c r="WIF997" s="99"/>
      <c r="WIG997" s="99"/>
      <c r="WIH997" s="99"/>
      <c r="WII997" s="99"/>
      <c r="WIJ997" s="99"/>
      <c r="WIK997" s="99"/>
      <c r="WIL997" s="99"/>
      <c r="WIM997" s="99"/>
      <c r="WIN997" s="99"/>
      <c r="WIO997" s="99"/>
      <c r="WIP997" s="99"/>
      <c r="WIQ997" s="99"/>
      <c r="WIR997" s="99"/>
      <c r="WIS997" s="99"/>
      <c r="WIT997" s="99"/>
      <c r="WIU997" s="99"/>
      <c r="WIV997" s="99"/>
      <c r="WIW997" s="99"/>
      <c r="WIX997" s="99"/>
      <c r="WIY997" s="99"/>
      <c r="WIZ997" s="99"/>
      <c r="WJA997" s="99"/>
      <c r="WJB997" s="99"/>
      <c r="WJC997" s="99"/>
      <c r="WJD997" s="99"/>
      <c r="WJE997" s="99"/>
      <c r="WJF997" s="99"/>
      <c r="WJG997" s="99"/>
      <c r="WJH997" s="99"/>
      <c r="WJI997" s="99"/>
      <c r="WJJ997" s="99"/>
      <c r="WJK997" s="99"/>
      <c r="WJL997" s="99"/>
      <c r="WJM997" s="99"/>
      <c r="WJN997" s="99"/>
      <c r="WJO997" s="99"/>
      <c r="WJP997" s="99"/>
      <c r="WJQ997" s="99"/>
      <c r="WJR997" s="99"/>
      <c r="WJS997" s="99"/>
      <c r="WJT997" s="99"/>
      <c r="WJU997" s="99"/>
      <c r="WJV997" s="99"/>
      <c r="WJW997" s="99"/>
      <c r="WJX997" s="99"/>
      <c r="WJY997" s="99"/>
      <c r="WJZ997" s="99"/>
      <c r="WKA997" s="99"/>
      <c r="WKB997" s="99"/>
      <c r="WKC997" s="99"/>
      <c r="WKD997" s="99"/>
      <c r="WKE997" s="99"/>
      <c r="WKF997" s="99"/>
      <c r="WKG997" s="99"/>
      <c r="WKH997" s="99"/>
      <c r="WKI997" s="99"/>
      <c r="WKJ997" s="99"/>
      <c r="WKK997" s="99"/>
      <c r="WKL997" s="99"/>
      <c r="WKM997" s="99"/>
      <c r="WKN997" s="99"/>
      <c r="WKO997" s="99"/>
      <c r="WKP997" s="99"/>
      <c r="WKQ997" s="99"/>
      <c r="WKR997" s="99"/>
      <c r="WKS997" s="99"/>
      <c r="WKT997" s="99"/>
      <c r="WKU997" s="99"/>
      <c r="WKV997" s="99"/>
      <c r="WKW997" s="99"/>
      <c r="WKX997" s="99"/>
      <c r="WKY997" s="99"/>
      <c r="WKZ997" s="99"/>
      <c r="WLA997" s="99"/>
      <c r="WLB997" s="99"/>
      <c r="WLC997" s="99"/>
      <c r="WLD997" s="99"/>
      <c r="WLE997" s="99"/>
      <c r="WLF997" s="99"/>
      <c r="WLG997" s="99"/>
      <c r="WLH997" s="99"/>
      <c r="WLI997" s="99"/>
      <c r="WLJ997" s="99"/>
      <c r="WLK997" s="99"/>
      <c r="WLL997" s="99"/>
      <c r="WLM997" s="99"/>
      <c r="WLN997" s="99"/>
      <c r="WLO997" s="99"/>
      <c r="WLP997" s="99"/>
      <c r="WLQ997" s="99"/>
      <c r="WLR997" s="99"/>
      <c r="WLS997" s="99"/>
      <c r="WLT997" s="99"/>
      <c r="WLU997" s="99"/>
      <c r="WLV997" s="99"/>
      <c r="WLW997" s="99"/>
      <c r="WLX997" s="99"/>
      <c r="WLY997" s="99"/>
      <c r="WLZ997" s="99"/>
      <c r="WMA997" s="99"/>
      <c r="WMB997" s="99"/>
      <c r="WMC997" s="99"/>
      <c r="WMD997" s="99"/>
      <c r="WME997" s="99"/>
      <c r="WMF997" s="99"/>
      <c r="WMG997" s="99"/>
      <c r="WMH997" s="99"/>
      <c r="WMI997" s="99"/>
      <c r="WMJ997" s="99"/>
      <c r="WMK997" s="99"/>
      <c r="WML997" s="99"/>
      <c r="WMM997" s="99"/>
      <c r="WMN997" s="99"/>
      <c r="WMO997" s="99"/>
      <c r="WMP997" s="99"/>
      <c r="WMQ997" s="99"/>
      <c r="WMR997" s="99"/>
      <c r="WMS997" s="99"/>
      <c r="WMT997" s="99"/>
      <c r="WMU997" s="99"/>
      <c r="WMV997" s="99"/>
      <c r="WMW997" s="99"/>
      <c r="WMX997" s="99"/>
      <c r="WMY997" s="99"/>
      <c r="WMZ997" s="99"/>
      <c r="WNA997" s="99"/>
      <c r="WNB997" s="99"/>
      <c r="WNC997" s="99"/>
      <c r="WND997" s="99"/>
      <c r="WNE997" s="99"/>
      <c r="WNF997" s="99"/>
      <c r="WNG997" s="99"/>
      <c r="WNH997" s="99"/>
      <c r="WNI997" s="99"/>
      <c r="WNJ997" s="99"/>
      <c r="WNK997" s="99"/>
      <c r="WNL997" s="99"/>
      <c r="WNM997" s="99"/>
      <c r="WNN997" s="99"/>
      <c r="WNO997" s="99"/>
      <c r="WNP997" s="99"/>
      <c r="WNQ997" s="99"/>
      <c r="WNR997" s="99"/>
      <c r="WNS997" s="99"/>
      <c r="WNT997" s="99"/>
      <c r="WNU997" s="99"/>
      <c r="WNV997" s="99"/>
      <c r="WNW997" s="99"/>
      <c r="WNX997" s="99"/>
      <c r="WNY997" s="99"/>
      <c r="WNZ997" s="99"/>
      <c r="WOA997" s="99"/>
      <c r="WOB997" s="99"/>
      <c r="WOC997" s="99"/>
      <c r="WOD997" s="99"/>
      <c r="WOE997" s="99"/>
      <c r="WOF997" s="99"/>
      <c r="WOG997" s="99"/>
      <c r="WOH997" s="99"/>
      <c r="WOI997" s="99"/>
      <c r="WOJ997" s="99"/>
      <c r="WOK997" s="99"/>
      <c r="WOL997" s="99"/>
      <c r="WOM997" s="99"/>
      <c r="WON997" s="99"/>
      <c r="WOO997" s="99"/>
      <c r="WOP997" s="99"/>
      <c r="WOQ997" s="99"/>
      <c r="WOR997" s="99"/>
      <c r="WOS997" s="99"/>
      <c r="WOT997" s="99"/>
      <c r="WOU997" s="99"/>
      <c r="WOV997" s="99"/>
      <c r="WOW997" s="99"/>
      <c r="WOX997" s="99"/>
      <c r="WOY997" s="99"/>
      <c r="WOZ997" s="99"/>
      <c r="WPA997" s="99"/>
      <c r="WPB997" s="99"/>
      <c r="WPC997" s="99"/>
      <c r="WPD997" s="99"/>
      <c r="WPE997" s="99"/>
      <c r="WPF997" s="99"/>
      <c r="WPG997" s="99"/>
      <c r="WPH997" s="99"/>
      <c r="WPI997" s="99"/>
      <c r="WPJ997" s="99"/>
      <c r="WPK997" s="99"/>
      <c r="WPL997" s="99"/>
      <c r="WPM997" s="99"/>
      <c r="WPN997" s="99"/>
      <c r="WPO997" s="99"/>
      <c r="WPP997" s="99"/>
      <c r="WPQ997" s="99"/>
      <c r="WPR997" s="99"/>
      <c r="WPS997" s="99"/>
      <c r="WPT997" s="99"/>
      <c r="WPU997" s="99"/>
      <c r="WPV997" s="99"/>
      <c r="WPW997" s="99"/>
      <c r="WPX997" s="99"/>
      <c r="WPY997" s="99"/>
      <c r="WPZ997" s="99"/>
      <c r="WQA997" s="99"/>
      <c r="WQB997" s="99"/>
      <c r="WQC997" s="99"/>
      <c r="WQD997" s="99"/>
      <c r="WQE997" s="99"/>
      <c r="WQF997" s="99"/>
      <c r="WQG997" s="99"/>
      <c r="WQH997" s="99"/>
      <c r="WQI997" s="99"/>
      <c r="WQJ997" s="99"/>
      <c r="WQK997" s="99"/>
      <c r="WQL997" s="99"/>
      <c r="WQM997" s="99"/>
      <c r="WQN997" s="99"/>
      <c r="WQO997" s="99"/>
      <c r="WQP997" s="99"/>
      <c r="WQQ997" s="99"/>
      <c r="WQR997" s="99"/>
      <c r="WQS997" s="99"/>
      <c r="WQT997" s="99"/>
      <c r="WQU997" s="99"/>
      <c r="WQV997" s="99"/>
      <c r="WQW997" s="99"/>
      <c r="WQX997" s="99"/>
      <c r="WQY997" s="99"/>
      <c r="WQZ997" s="99"/>
      <c r="WRA997" s="99"/>
      <c r="WRB997" s="99"/>
      <c r="WRC997" s="99"/>
      <c r="WRD997" s="99"/>
      <c r="WRE997" s="99"/>
      <c r="WRF997" s="99"/>
      <c r="WRG997" s="99"/>
      <c r="WRH997" s="99"/>
      <c r="WRI997" s="99"/>
      <c r="WRJ997" s="99"/>
      <c r="WRK997" s="99"/>
      <c r="WRL997" s="99"/>
      <c r="WRM997" s="99"/>
      <c r="WRN997" s="99"/>
      <c r="WRO997" s="99"/>
      <c r="WRP997" s="99"/>
      <c r="WRQ997" s="99"/>
      <c r="WRR997" s="99"/>
      <c r="WRS997" s="99"/>
      <c r="WRT997" s="99"/>
      <c r="WRU997" s="99"/>
      <c r="WRV997" s="99"/>
      <c r="WRW997" s="99"/>
      <c r="WRX997" s="99"/>
      <c r="WRY997" s="99"/>
      <c r="WRZ997" s="99"/>
      <c r="WSA997" s="99"/>
      <c r="WSB997" s="99"/>
      <c r="WSC997" s="99"/>
      <c r="WSD997" s="99"/>
      <c r="WSE997" s="99"/>
      <c r="WSF997" s="99"/>
      <c r="WSG997" s="99"/>
      <c r="WSH997" s="99"/>
      <c r="WSI997" s="99"/>
      <c r="WSJ997" s="99"/>
      <c r="WSK997" s="99"/>
      <c r="WSL997" s="99"/>
      <c r="WSM997" s="99"/>
      <c r="WSN997" s="99"/>
      <c r="WSO997" s="99"/>
      <c r="WSP997" s="99"/>
      <c r="WSQ997" s="99"/>
      <c r="WSR997" s="99"/>
      <c r="WSS997" s="99"/>
      <c r="WST997" s="99"/>
      <c r="WSU997" s="99"/>
      <c r="WSV997" s="99"/>
      <c r="WSW997" s="99"/>
      <c r="WSX997" s="99"/>
      <c r="WSY997" s="99"/>
      <c r="WSZ997" s="99"/>
      <c r="WTA997" s="99"/>
      <c r="WTB997" s="99"/>
      <c r="WTC997" s="99"/>
      <c r="WTD997" s="99"/>
      <c r="WTE997" s="99"/>
      <c r="WTF997" s="99"/>
      <c r="WTG997" s="99"/>
      <c r="WTH997" s="99"/>
      <c r="WTI997" s="99"/>
      <c r="WTJ997" s="99"/>
      <c r="WTK997" s="99"/>
      <c r="WTL997" s="99"/>
      <c r="WTM997" s="99"/>
      <c r="WTN997" s="99"/>
      <c r="WTO997" s="99"/>
      <c r="WTP997" s="99"/>
      <c r="WTQ997" s="99"/>
      <c r="WTR997" s="99"/>
      <c r="WTS997" s="99"/>
      <c r="WTT997" s="99"/>
      <c r="WTU997" s="99"/>
      <c r="WTV997" s="99"/>
      <c r="WTW997" s="99"/>
      <c r="WTX997" s="99"/>
      <c r="WTY997" s="99"/>
      <c r="WTZ997" s="99"/>
      <c r="WUA997" s="99"/>
      <c r="WUB997" s="99"/>
      <c r="WUC997" s="99"/>
      <c r="WUD997" s="99"/>
      <c r="WUE997" s="99"/>
      <c r="WUF997" s="99"/>
      <c r="WUG997" s="99"/>
      <c r="WUH997" s="99"/>
      <c r="WUI997" s="99"/>
      <c r="WUJ997" s="99"/>
      <c r="WUK997" s="99"/>
      <c r="WUL997" s="99"/>
      <c r="WUM997" s="99"/>
      <c r="WUN997" s="99"/>
      <c r="WUO997" s="99"/>
      <c r="WUP997" s="99"/>
      <c r="WUQ997" s="99"/>
      <c r="WUR997" s="99"/>
      <c r="WUS997" s="99"/>
      <c r="WUT997" s="99"/>
      <c r="WUU997" s="99"/>
      <c r="WUV997" s="99"/>
      <c r="WUW997" s="99"/>
      <c r="WUX997" s="99"/>
      <c r="WUY997" s="99"/>
      <c r="WUZ997" s="99"/>
      <c r="WVA997" s="99"/>
      <c r="WVB997" s="99"/>
      <c r="WVC997" s="99"/>
      <c r="WVD997" s="99"/>
      <c r="WVE997" s="99"/>
      <c r="WVF997" s="99"/>
      <c r="WVG997" s="99"/>
      <c r="WVH997" s="99"/>
      <c r="WVI997" s="99"/>
      <c r="WVJ997" s="99"/>
      <c r="WVK997" s="99"/>
      <c r="WVL997" s="99"/>
      <c r="WVM997" s="99"/>
      <c r="WVN997" s="99"/>
      <c r="WVO997" s="99"/>
      <c r="WVP997" s="99"/>
      <c r="WVQ997" s="99"/>
      <c r="WVR997" s="99"/>
      <c r="WVS997" s="99"/>
      <c r="WVT997" s="99"/>
      <c r="WVU997" s="99"/>
      <c r="WVV997" s="99"/>
      <c r="WVW997" s="99"/>
      <c r="WVX997" s="99"/>
      <c r="WVY997" s="99"/>
      <c r="WVZ997" s="99"/>
      <c r="WWA997" s="99"/>
      <c r="WWB997" s="99"/>
      <c r="WWC997" s="99"/>
      <c r="WWD997" s="99"/>
      <c r="WWE997" s="99"/>
      <c r="WWF997" s="99"/>
      <c r="WWG997" s="99"/>
      <c r="WWH997" s="99"/>
      <c r="WWI997" s="99"/>
      <c r="WWJ997" s="99"/>
      <c r="WWK997" s="99"/>
      <c r="WWL997" s="99"/>
      <c r="WWM997" s="99"/>
      <c r="WWN997" s="99"/>
      <c r="WWO997" s="99"/>
      <c r="WWP997" s="99"/>
      <c r="WWQ997" s="99"/>
      <c r="WWR997" s="99"/>
      <c r="WWS997" s="99"/>
      <c r="WWT997" s="99"/>
      <c r="WWU997" s="99"/>
      <c r="WWV997" s="99"/>
      <c r="WWW997" s="99"/>
      <c r="WWX997" s="99"/>
      <c r="WWY997" s="99"/>
      <c r="WWZ997" s="99"/>
      <c r="WXA997" s="99"/>
      <c r="WXB997" s="99"/>
      <c r="WXC997" s="99"/>
      <c r="WXD997" s="99"/>
      <c r="WXE997" s="99"/>
      <c r="WXF997" s="99"/>
      <c r="WXG997" s="99"/>
      <c r="WXH997" s="99"/>
      <c r="WXI997" s="99"/>
      <c r="WXJ997" s="99"/>
      <c r="WXK997" s="99"/>
      <c r="WXL997" s="99"/>
      <c r="WXM997" s="99"/>
      <c r="WXN997" s="99"/>
      <c r="WXO997" s="99"/>
      <c r="WXP997" s="99"/>
      <c r="WXQ997" s="99"/>
      <c r="WXR997" s="99"/>
      <c r="WXS997" s="99"/>
      <c r="WXT997" s="99"/>
      <c r="WXU997" s="99"/>
      <c r="WXV997" s="99"/>
      <c r="WXW997" s="99"/>
      <c r="WXX997" s="99"/>
      <c r="WXY997" s="99"/>
      <c r="WXZ997" s="99"/>
      <c r="WYA997" s="99"/>
      <c r="WYB997" s="99"/>
      <c r="WYC997" s="99"/>
      <c r="WYD997" s="99"/>
      <c r="WYE997" s="99"/>
      <c r="WYF997" s="99"/>
      <c r="WYG997" s="99"/>
      <c r="WYH997" s="99"/>
      <c r="WYI997" s="99"/>
      <c r="WYJ997" s="99"/>
      <c r="WYK997" s="99"/>
      <c r="WYL997" s="99"/>
      <c r="WYM997" s="99"/>
      <c r="WYN997" s="99"/>
      <c r="WYO997" s="99"/>
      <c r="WYP997" s="99"/>
      <c r="WYQ997" s="99"/>
      <c r="WYR997" s="99"/>
      <c r="WYS997" s="99"/>
      <c r="WYT997" s="99"/>
      <c r="WYU997" s="99"/>
      <c r="WYV997" s="99"/>
      <c r="WYW997" s="99"/>
      <c r="WYX997" s="99"/>
      <c r="WYY997" s="99"/>
      <c r="WYZ997" s="99"/>
      <c r="WZA997" s="99"/>
      <c r="WZB997" s="99"/>
      <c r="WZC997" s="99"/>
      <c r="WZD997" s="99"/>
      <c r="WZE997" s="99"/>
      <c r="WZF997" s="99"/>
      <c r="WZG997" s="99"/>
      <c r="WZH997" s="99"/>
      <c r="WZI997" s="99"/>
      <c r="WZJ997" s="99"/>
      <c r="WZK997" s="99"/>
      <c r="WZL997" s="99"/>
      <c r="WZM997" s="99"/>
      <c r="WZN997" s="99"/>
      <c r="WZO997" s="99"/>
      <c r="WZP997" s="99"/>
      <c r="WZQ997" s="99"/>
      <c r="WZR997" s="99"/>
      <c r="WZS997" s="99"/>
      <c r="WZT997" s="99"/>
      <c r="WZU997" s="99"/>
      <c r="WZV997" s="99"/>
      <c r="WZW997" s="99"/>
      <c r="WZX997" s="99"/>
      <c r="WZY997" s="99"/>
      <c r="WZZ997" s="99"/>
      <c r="XAA997" s="99"/>
      <c r="XAB997" s="99"/>
      <c r="XAC997" s="99"/>
      <c r="XAD997" s="99"/>
      <c r="XAE997" s="99"/>
      <c r="XAF997" s="99"/>
      <c r="XAG997" s="99"/>
      <c r="XAH997" s="99"/>
      <c r="XAI997" s="99"/>
      <c r="XAJ997" s="99"/>
      <c r="XAK997" s="99"/>
      <c r="XAL997" s="99"/>
      <c r="XAM997" s="99"/>
      <c r="XAN997" s="99"/>
      <c r="XAO997" s="99"/>
      <c r="XAP997" s="99"/>
      <c r="XAQ997" s="99"/>
      <c r="XAR997" s="99"/>
      <c r="XAS997" s="99"/>
      <c r="XAT997" s="99"/>
      <c r="XAU997" s="99"/>
      <c r="XAV997" s="99"/>
      <c r="XAW997" s="99"/>
      <c r="XAX997" s="99"/>
      <c r="XAY997" s="99"/>
      <c r="XAZ997" s="99"/>
      <c r="XBA997" s="99"/>
      <c r="XBB997" s="99"/>
      <c r="XBC997" s="99"/>
      <c r="XBD997" s="99"/>
      <c r="XBE997" s="99"/>
      <c r="XBF997" s="99"/>
      <c r="XBG997" s="99"/>
      <c r="XBH997" s="99"/>
      <c r="XBI997" s="99"/>
      <c r="XBJ997" s="99"/>
      <c r="XBK997" s="99"/>
      <c r="XBL997" s="99"/>
      <c r="XBM997" s="99"/>
      <c r="XBN997" s="99"/>
      <c r="XBO997" s="99"/>
      <c r="XBP997" s="99"/>
      <c r="XBQ997" s="99"/>
      <c r="XBR997" s="99"/>
      <c r="XBS997" s="99"/>
      <c r="XBT997" s="99"/>
      <c r="XBU997" s="99"/>
      <c r="XBV997" s="99"/>
      <c r="XBW997" s="99"/>
      <c r="XBX997" s="99"/>
      <c r="XBY997" s="99"/>
      <c r="XBZ997" s="99"/>
      <c r="XCA997" s="99"/>
      <c r="XCB997" s="99"/>
      <c r="XCC997" s="99"/>
      <c r="XCD997" s="99"/>
      <c r="XCE997" s="99"/>
      <c r="XCF997" s="99"/>
      <c r="XCG997" s="99"/>
      <c r="XCH997" s="99"/>
      <c r="XCI997" s="99"/>
      <c r="XCJ997" s="99"/>
      <c r="XCK997" s="99"/>
      <c r="XCL997" s="99"/>
      <c r="XCM997" s="99"/>
      <c r="XCN997" s="99"/>
      <c r="XCO997" s="99"/>
      <c r="XCP997" s="99"/>
      <c r="XCQ997" s="99"/>
      <c r="XCR997" s="99"/>
      <c r="XCS997" s="99"/>
      <c r="XCT997" s="99"/>
      <c r="XCU997" s="99"/>
      <c r="XCV997" s="99"/>
      <c r="XCW997" s="99"/>
      <c r="XCX997" s="99"/>
      <c r="XCY997" s="99"/>
      <c r="XCZ997" s="99"/>
      <c r="XDA997" s="99"/>
      <c r="XDB997" s="99"/>
      <c r="XDC997" s="99"/>
      <c r="XDD997" s="99"/>
      <c r="XDE997" s="99"/>
      <c r="XDF997" s="99"/>
      <c r="XDG997" s="99"/>
      <c r="XDH997" s="99"/>
      <c r="XDI997" s="99"/>
      <c r="XDJ997" s="99"/>
      <c r="XDK997" s="99"/>
      <c r="XDL997" s="99"/>
      <c r="XDM997" s="99"/>
      <c r="XDN997" s="99"/>
      <c r="XDO997" s="99"/>
      <c r="XDP997" s="99"/>
      <c r="XDQ997" s="99"/>
      <c r="XDR997" s="99"/>
      <c r="XDS997" s="99"/>
      <c r="XDT997" s="99"/>
      <c r="XDU997" s="99"/>
      <c r="XDV997" s="99"/>
      <c r="XDW997" s="99"/>
      <c r="XDX997" s="99"/>
      <c r="XDY997" s="99"/>
      <c r="XDZ997" s="99"/>
      <c r="XEA997" s="99"/>
      <c r="XEB997" s="99"/>
      <c r="XEC997" s="99"/>
      <c r="XED997" s="99"/>
      <c r="XEE997" s="99"/>
      <c r="XEF997" s="99"/>
      <c r="XEG997" s="99"/>
      <c r="XEH997" s="99"/>
      <c r="XEI997" s="99"/>
      <c r="XEJ997" s="99"/>
      <c r="XEK997" s="99"/>
      <c r="XEL997" s="99"/>
      <c r="XEM997" s="99"/>
      <c r="XEN997" s="99"/>
      <c r="XEO997" s="99"/>
      <c r="XEP997" s="99"/>
      <c r="XEQ997" s="99"/>
      <c r="XER997" s="99"/>
      <c r="XES997" s="99"/>
      <c r="XET997" s="99"/>
      <c r="XEU997" s="99"/>
      <c r="XEV997" s="99"/>
      <c r="XEW997" s="99"/>
      <c r="XEX997" s="99"/>
      <c r="XEY997" s="99"/>
      <c r="XEZ997" s="99"/>
      <c r="XFA997" s="86"/>
    </row>
    <row r="998" spans="1:16381" s="67" customFormat="1" ht="12" customHeight="1" x14ac:dyDescent="0.2">
      <c r="A998" s="165" t="s">
        <v>3847</v>
      </c>
      <c r="B998" s="166" t="s">
        <v>3849</v>
      </c>
      <c r="C998" s="350">
        <f t="shared" si="126"/>
        <v>0</v>
      </c>
      <c r="D998" s="348">
        <f t="shared" si="127"/>
        <v>0</v>
      </c>
      <c r="E998" s="125"/>
      <c r="F998" s="125"/>
      <c r="G998" s="125"/>
      <c r="H998" s="126"/>
      <c r="I998" s="126"/>
      <c r="J998" s="126"/>
      <c r="K998" s="126"/>
      <c r="L998" s="126"/>
      <c r="M998" s="126"/>
      <c r="N998" s="126"/>
      <c r="O998" s="126"/>
      <c r="P998" s="126"/>
      <c r="Q998" s="126"/>
      <c r="R998" s="126"/>
      <c r="S998" s="126"/>
      <c r="T998" s="126"/>
      <c r="U998" s="126"/>
      <c r="V998" s="126"/>
      <c r="W998" s="126"/>
      <c r="X998" s="126"/>
      <c r="Y998" s="126"/>
      <c r="Z998" s="126"/>
      <c r="AA998" s="125"/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310">
        <v>31570</v>
      </c>
      <c r="AL998" s="310">
        <f t="shared" ref="AL998:AL1005" si="138">AK998*E998</f>
        <v>0</v>
      </c>
      <c r="AM998" s="65" t="s">
        <v>654</v>
      </c>
      <c r="AN998" s="65"/>
      <c r="AO998" s="65"/>
      <c r="AP998" s="65"/>
      <c r="AQ998" s="65"/>
      <c r="AR998" s="65"/>
      <c r="AS998" s="66"/>
    </row>
    <row r="999" spans="1:16381" s="67" customFormat="1" ht="12" customHeight="1" x14ac:dyDescent="0.2">
      <c r="A999" s="165" t="s">
        <v>3848</v>
      </c>
      <c r="B999" s="166" t="s">
        <v>3850</v>
      </c>
      <c r="C999" s="350">
        <f t="shared" si="126"/>
        <v>0</v>
      </c>
      <c r="D999" s="348">
        <f t="shared" si="127"/>
        <v>0</v>
      </c>
      <c r="E999" s="125"/>
      <c r="F999" s="125"/>
      <c r="G999" s="125"/>
      <c r="H999" s="126"/>
      <c r="I999" s="126"/>
      <c r="J999" s="126"/>
      <c r="K999" s="126"/>
      <c r="L999" s="126"/>
      <c r="M999" s="126"/>
      <c r="N999" s="126"/>
      <c r="O999" s="126"/>
      <c r="P999" s="126"/>
      <c r="Q999" s="126"/>
      <c r="R999" s="126"/>
      <c r="S999" s="126"/>
      <c r="T999" s="126"/>
      <c r="U999" s="126"/>
      <c r="V999" s="126"/>
      <c r="W999" s="126"/>
      <c r="X999" s="126"/>
      <c r="Y999" s="126"/>
      <c r="Z999" s="126"/>
      <c r="AA999" s="125"/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310">
        <v>31570</v>
      </c>
      <c r="AL999" s="310">
        <f t="shared" si="138"/>
        <v>0</v>
      </c>
      <c r="AM999" s="65" t="s">
        <v>654</v>
      </c>
      <c r="AN999" s="65"/>
      <c r="AO999" s="65"/>
      <c r="AP999" s="65"/>
      <c r="AQ999" s="65"/>
      <c r="AR999" s="65"/>
      <c r="AS999" s="66"/>
    </row>
    <row r="1000" spans="1:16381" s="67" customFormat="1" ht="12" customHeight="1" x14ac:dyDescent="0.2">
      <c r="A1000" s="165" t="s">
        <v>2304</v>
      </c>
      <c r="B1000" s="166" t="s">
        <v>409</v>
      </c>
      <c r="C1000" s="258">
        <f t="shared" si="126"/>
        <v>0</v>
      </c>
      <c r="D1000" s="263">
        <f t="shared" si="127"/>
        <v>0</v>
      </c>
      <c r="E1000" s="125"/>
      <c r="F1000" s="125"/>
      <c r="G1000" s="125"/>
      <c r="H1000" s="126"/>
      <c r="I1000" s="126"/>
      <c r="J1000" s="126"/>
      <c r="K1000" s="126"/>
      <c r="L1000" s="126"/>
      <c r="M1000" s="126"/>
      <c r="N1000" s="126"/>
      <c r="O1000" s="126"/>
      <c r="P1000" s="126"/>
      <c r="Q1000" s="126"/>
      <c r="R1000" s="126"/>
      <c r="S1000" s="126"/>
      <c r="T1000" s="126"/>
      <c r="U1000" s="126"/>
      <c r="V1000" s="126"/>
      <c r="W1000" s="126"/>
      <c r="X1000" s="126"/>
      <c r="Y1000" s="126"/>
      <c r="Z1000" s="126"/>
      <c r="AA1000" s="125"/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310">
        <v>47370</v>
      </c>
      <c r="AL1000" s="310">
        <f t="shared" si="138"/>
        <v>0</v>
      </c>
      <c r="AM1000" s="65" t="s">
        <v>654</v>
      </c>
      <c r="AN1000" s="65"/>
      <c r="AO1000" s="65"/>
      <c r="AP1000" s="65"/>
      <c r="AQ1000" s="65"/>
      <c r="AR1000" s="65"/>
      <c r="AS1000" s="66"/>
    </row>
    <row r="1001" spans="1:16381" s="67" customFormat="1" ht="12" customHeight="1" x14ac:dyDescent="0.2">
      <c r="A1001" s="165" t="s">
        <v>2305</v>
      </c>
      <c r="B1001" s="166" t="s">
        <v>410</v>
      </c>
      <c r="C1001" s="258">
        <f t="shared" si="126"/>
        <v>0</v>
      </c>
      <c r="D1001" s="263">
        <f t="shared" si="127"/>
        <v>0</v>
      </c>
      <c r="E1001" s="125"/>
      <c r="F1001" s="125"/>
      <c r="G1001" s="125"/>
      <c r="H1001" s="126"/>
      <c r="I1001" s="126"/>
      <c r="J1001" s="126"/>
      <c r="K1001" s="126"/>
      <c r="L1001" s="126"/>
      <c r="M1001" s="126"/>
      <c r="N1001" s="126"/>
      <c r="O1001" s="126"/>
      <c r="P1001" s="126"/>
      <c r="Q1001" s="126"/>
      <c r="R1001" s="126"/>
      <c r="S1001" s="126"/>
      <c r="T1001" s="126"/>
      <c r="U1001" s="126"/>
      <c r="V1001" s="126"/>
      <c r="W1001" s="126"/>
      <c r="X1001" s="126"/>
      <c r="Y1001" s="126"/>
      <c r="Z1001" s="126"/>
      <c r="AA1001" s="125"/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310">
        <v>84240</v>
      </c>
      <c r="AL1001" s="310">
        <f t="shared" si="138"/>
        <v>0</v>
      </c>
      <c r="AM1001" s="65" t="s">
        <v>654</v>
      </c>
      <c r="AN1001" s="65"/>
      <c r="AO1001" s="65"/>
      <c r="AP1001" s="65"/>
      <c r="AQ1001" s="65"/>
      <c r="AR1001" s="65"/>
      <c r="AS1001" s="66"/>
    </row>
    <row r="1002" spans="1:16381" s="67" customFormat="1" ht="12" customHeight="1" x14ac:dyDescent="0.2">
      <c r="A1002" s="165" t="s">
        <v>2306</v>
      </c>
      <c r="B1002" s="166" t="s">
        <v>411</v>
      </c>
      <c r="C1002" s="258">
        <f t="shared" si="126"/>
        <v>0</v>
      </c>
      <c r="D1002" s="263">
        <f t="shared" si="127"/>
        <v>0</v>
      </c>
      <c r="E1002" s="125"/>
      <c r="F1002" s="125"/>
      <c r="G1002" s="125"/>
      <c r="H1002" s="126"/>
      <c r="I1002" s="126"/>
      <c r="J1002" s="126"/>
      <c r="K1002" s="126"/>
      <c r="L1002" s="126"/>
      <c r="M1002" s="126"/>
      <c r="N1002" s="126"/>
      <c r="O1002" s="126"/>
      <c r="P1002" s="126"/>
      <c r="Q1002" s="126"/>
      <c r="R1002" s="126"/>
      <c r="S1002" s="126"/>
      <c r="T1002" s="126"/>
      <c r="U1002" s="126"/>
      <c r="V1002" s="126"/>
      <c r="W1002" s="126"/>
      <c r="X1002" s="126"/>
      <c r="Y1002" s="126"/>
      <c r="Z1002" s="126"/>
      <c r="AA1002" s="125"/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310">
        <v>94760</v>
      </c>
      <c r="AL1002" s="310">
        <f t="shared" si="138"/>
        <v>0</v>
      </c>
      <c r="AM1002" s="65" t="s">
        <v>654</v>
      </c>
      <c r="AN1002" s="65"/>
      <c r="AO1002" s="65"/>
      <c r="AP1002" s="65"/>
      <c r="AQ1002" s="65"/>
      <c r="AR1002" s="65"/>
      <c r="AS1002" s="66"/>
    </row>
    <row r="1003" spans="1:16381" s="67" customFormat="1" ht="12" customHeight="1" x14ac:dyDescent="0.2">
      <c r="A1003" s="165" t="s">
        <v>2307</v>
      </c>
      <c r="B1003" s="166" t="s">
        <v>258</v>
      </c>
      <c r="C1003" s="258">
        <f t="shared" si="126"/>
        <v>0</v>
      </c>
      <c r="D1003" s="263">
        <f t="shared" si="127"/>
        <v>0</v>
      </c>
      <c r="E1003" s="125"/>
      <c r="F1003" s="125"/>
      <c r="G1003" s="125"/>
      <c r="H1003" s="126"/>
      <c r="I1003" s="126"/>
      <c r="J1003" s="126"/>
      <c r="K1003" s="126"/>
      <c r="L1003" s="126"/>
      <c r="M1003" s="126"/>
      <c r="N1003" s="126"/>
      <c r="O1003" s="126"/>
      <c r="P1003" s="126"/>
      <c r="Q1003" s="126"/>
      <c r="R1003" s="126"/>
      <c r="S1003" s="126"/>
      <c r="T1003" s="126"/>
      <c r="U1003" s="126"/>
      <c r="V1003" s="126"/>
      <c r="W1003" s="126"/>
      <c r="X1003" s="126"/>
      <c r="Y1003" s="126"/>
      <c r="Z1003" s="126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310">
        <v>105290</v>
      </c>
      <c r="AL1003" s="310">
        <f t="shared" si="138"/>
        <v>0</v>
      </c>
      <c r="AM1003" s="65" t="s">
        <v>654</v>
      </c>
      <c r="AN1003" s="65"/>
      <c r="AO1003" s="65"/>
      <c r="AP1003" s="65"/>
      <c r="AQ1003" s="65"/>
      <c r="AR1003" s="65"/>
      <c r="AS1003" s="66"/>
    </row>
    <row r="1004" spans="1:16381" s="67" customFormat="1" ht="12" customHeight="1" x14ac:dyDescent="0.2">
      <c r="A1004" s="165" t="s">
        <v>2308</v>
      </c>
      <c r="B1004" s="166" t="s">
        <v>412</v>
      </c>
      <c r="C1004" s="258">
        <f t="shared" si="126"/>
        <v>0</v>
      </c>
      <c r="D1004" s="263">
        <f t="shared" si="127"/>
        <v>0</v>
      </c>
      <c r="E1004" s="125"/>
      <c r="F1004" s="125"/>
      <c r="G1004" s="125"/>
      <c r="H1004" s="126"/>
      <c r="I1004" s="126"/>
      <c r="J1004" s="126"/>
      <c r="K1004" s="126"/>
      <c r="L1004" s="126"/>
      <c r="M1004" s="126"/>
      <c r="N1004" s="126"/>
      <c r="O1004" s="126"/>
      <c r="P1004" s="126"/>
      <c r="Q1004" s="126"/>
      <c r="R1004" s="126"/>
      <c r="S1004" s="126"/>
      <c r="T1004" s="126"/>
      <c r="U1004" s="126"/>
      <c r="V1004" s="126"/>
      <c r="W1004" s="126"/>
      <c r="X1004" s="126"/>
      <c r="Y1004" s="126"/>
      <c r="Z1004" s="126"/>
      <c r="AA1004" s="125"/>
      <c r="AB1004" s="125"/>
      <c r="AC1004" s="125"/>
      <c r="AD1004" s="125"/>
      <c r="AE1004" s="125"/>
      <c r="AF1004" s="125"/>
      <c r="AG1004" s="125"/>
      <c r="AH1004" s="125"/>
      <c r="AI1004" s="125"/>
      <c r="AJ1004" s="125"/>
      <c r="AK1004" s="310">
        <v>31570</v>
      </c>
      <c r="AL1004" s="310">
        <f t="shared" si="138"/>
        <v>0</v>
      </c>
      <c r="AM1004" s="65" t="s">
        <v>654</v>
      </c>
      <c r="AN1004" s="65"/>
      <c r="AO1004" s="65"/>
      <c r="AP1004" s="65"/>
      <c r="AQ1004" s="65"/>
      <c r="AR1004" s="65"/>
      <c r="AS1004" s="66"/>
    </row>
    <row r="1005" spans="1:16381" s="72" customFormat="1" ht="20" x14ac:dyDescent="0.2">
      <c r="A1005" s="165" t="s">
        <v>2309</v>
      </c>
      <c r="B1005" s="166" t="s">
        <v>259</v>
      </c>
      <c r="C1005" s="258">
        <f t="shared" si="126"/>
        <v>0</v>
      </c>
      <c r="D1005" s="263">
        <f t="shared" si="127"/>
        <v>0</v>
      </c>
      <c r="E1005" s="125"/>
      <c r="F1005" s="125"/>
      <c r="G1005" s="125"/>
      <c r="H1005" s="126"/>
      <c r="I1005" s="126"/>
      <c r="J1005" s="126"/>
      <c r="K1005" s="126"/>
      <c r="L1005" s="126"/>
      <c r="M1005" s="126"/>
      <c r="N1005" s="126"/>
      <c r="O1005" s="126"/>
      <c r="P1005" s="126"/>
      <c r="Q1005" s="126"/>
      <c r="R1005" s="126"/>
      <c r="S1005" s="126"/>
      <c r="T1005" s="126"/>
      <c r="U1005" s="126"/>
      <c r="V1005" s="126"/>
      <c r="W1005" s="126"/>
      <c r="X1005" s="126"/>
      <c r="Y1005" s="126"/>
      <c r="Z1005" s="126"/>
      <c r="AA1005" s="125"/>
      <c r="AB1005" s="125"/>
      <c r="AC1005" s="125"/>
      <c r="AD1005" s="125"/>
      <c r="AE1005" s="125"/>
      <c r="AF1005" s="125"/>
      <c r="AG1005" s="125"/>
      <c r="AH1005" s="125"/>
      <c r="AI1005" s="125"/>
      <c r="AJ1005" s="125"/>
      <c r="AK1005" s="310">
        <v>94760</v>
      </c>
      <c r="AL1005" s="310">
        <f t="shared" si="138"/>
        <v>0</v>
      </c>
      <c r="AM1005" s="65" t="s">
        <v>654</v>
      </c>
      <c r="AN1005" s="65"/>
      <c r="AO1005" s="65"/>
      <c r="AP1005" s="65"/>
      <c r="AQ1005" s="65"/>
      <c r="AR1005" s="65"/>
      <c r="AS1005" s="71"/>
    </row>
    <row r="1006" spans="1:16381" s="75" customFormat="1" ht="12.75" customHeight="1" x14ac:dyDescent="0.2">
      <c r="A1006" s="293"/>
      <c r="B1006" s="294" t="s">
        <v>467</v>
      </c>
      <c r="C1006" s="295">
        <f>SUM(C998:C1005)</f>
        <v>0</v>
      </c>
      <c r="D1006" s="351">
        <f t="shared" ref="D1006:F1006" si="139">SUM(D998:D1005)</f>
        <v>0</v>
      </c>
      <c r="E1006" s="351">
        <f t="shared" si="139"/>
        <v>0</v>
      </c>
      <c r="F1006" s="351">
        <f t="shared" si="139"/>
        <v>0</v>
      </c>
      <c r="G1006" s="351">
        <f>SUM(G998:G1005)</f>
        <v>0</v>
      </c>
      <c r="H1006" s="924"/>
      <c r="I1006" s="925"/>
      <c r="J1006" s="925"/>
      <c r="K1006" s="925"/>
      <c r="L1006" s="925"/>
      <c r="M1006" s="925"/>
      <c r="N1006" s="925"/>
      <c r="O1006" s="925"/>
      <c r="P1006" s="925"/>
      <c r="Q1006" s="925"/>
      <c r="R1006" s="925"/>
      <c r="S1006" s="925"/>
      <c r="T1006" s="925"/>
      <c r="U1006" s="925"/>
      <c r="V1006" s="925"/>
      <c r="W1006" s="925"/>
      <c r="X1006" s="925"/>
      <c r="Y1006" s="925"/>
      <c r="Z1006" s="926"/>
      <c r="AA1006" s="295">
        <f>SUM(AA998:AA1005)</f>
        <v>0</v>
      </c>
      <c r="AB1006" s="351">
        <f t="shared" ref="AB1006:AL1006" si="140">SUM(AB998:AB1005)</f>
        <v>0</v>
      </c>
      <c r="AC1006" s="351">
        <f t="shared" si="140"/>
        <v>0</v>
      </c>
      <c r="AD1006" s="351">
        <f t="shared" si="140"/>
        <v>0</v>
      </c>
      <c r="AE1006" s="351">
        <f t="shared" si="140"/>
        <v>0</v>
      </c>
      <c r="AF1006" s="351">
        <f t="shared" si="140"/>
        <v>0</v>
      </c>
      <c r="AG1006" s="351">
        <f t="shared" si="140"/>
        <v>0</v>
      </c>
      <c r="AH1006" s="351">
        <f t="shared" si="140"/>
        <v>0</v>
      </c>
      <c r="AI1006" s="351">
        <f t="shared" si="140"/>
        <v>0</v>
      </c>
      <c r="AJ1006" s="351">
        <f t="shared" si="140"/>
        <v>0</v>
      </c>
      <c r="AK1006" s="316">
        <f t="shared" si="140"/>
        <v>521130</v>
      </c>
      <c r="AL1006" s="316">
        <f t="shared" si="140"/>
        <v>0</v>
      </c>
      <c r="AM1006" s="73" t="s">
        <v>654</v>
      </c>
      <c r="AN1006" s="73"/>
      <c r="AO1006" s="73"/>
      <c r="AP1006" s="73"/>
      <c r="AQ1006" s="73"/>
      <c r="AR1006" s="73"/>
      <c r="AS1006" s="74"/>
    </row>
    <row r="1007" spans="1:16381" s="386" customFormat="1" x14ac:dyDescent="0.2">
      <c r="A1007" s="380"/>
      <c r="B1007" s="382" t="s">
        <v>4379</v>
      </c>
      <c r="C1007" s="922"/>
      <c r="D1007" s="922"/>
      <c r="E1007" s="922"/>
      <c r="F1007" s="922"/>
      <c r="G1007" s="922"/>
      <c r="H1007" s="922"/>
      <c r="I1007" s="922"/>
      <c r="J1007" s="922"/>
      <c r="K1007" s="922"/>
      <c r="L1007" s="922"/>
      <c r="M1007" s="922"/>
      <c r="N1007" s="922"/>
      <c r="O1007" s="922"/>
      <c r="P1007" s="922"/>
      <c r="Q1007" s="922"/>
      <c r="R1007" s="922"/>
      <c r="S1007" s="922"/>
      <c r="T1007" s="922"/>
      <c r="U1007" s="922"/>
      <c r="V1007" s="922"/>
      <c r="W1007" s="922"/>
      <c r="X1007" s="922"/>
      <c r="Y1007" s="922"/>
      <c r="Z1007" s="922"/>
      <c r="AA1007" s="922"/>
      <c r="AB1007" s="922"/>
      <c r="AC1007" s="922"/>
      <c r="AD1007" s="922"/>
      <c r="AE1007" s="922"/>
      <c r="AF1007" s="922"/>
      <c r="AG1007" s="922"/>
      <c r="AH1007" s="922"/>
      <c r="AI1007" s="922"/>
      <c r="AJ1007" s="922"/>
      <c r="AK1007" s="922"/>
      <c r="AL1007" s="922"/>
      <c r="AM1007" s="383" t="s">
        <v>654</v>
      </c>
      <c r="AN1007" s="383"/>
      <c r="AO1007" s="383"/>
      <c r="AP1007" s="383"/>
      <c r="AQ1007" s="383"/>
      <c r="AR1007" s="383"/>
      <c r="AS1007" s="384"/>
      <c r="AT1007" s="384"/>
      <c r="AU1007" s="384"/>
      <c r="AV1007" s="384"/>
      <c r="AW1007" s="384"/>
      <c r="AX1007" s="384"/>
      <c r="AY1007" s="384"/>
      <c r="AZ1007" s="384"/>
      <c r="BA1007" s="384"/>
      <c r="BB1007" s="384"/>
      <c r="BC1007" s="384"/>
      <c r="BD1007" s="384"/>
      <c r="BE1007" s="384"/>
      <c r="BF1007" s="384"/>
      <c r="BG1007" s="384"/>
      <c r="BH1007" s="384"/>
      <c r="BI1007" s="384"/>
      <c r="BJ1007" s="384"/>
      <c r="BK1007" s="384"/>
      <c r="BL1007" s="384"/>
      <c r="BM1007" s="384"/>
      <c r="BN1007" s="384"/>
      <c r="BO1007" s="384"/>
      <c r="BP1007" s="384"/>
      <c r="BQ1007" s="384"/>
      <c r="BR1007" s="384"/>
      <c r="BS1007" s="384"/>
      <c r="BT1007" s="384"/>
      <c r="BU1007" s="384"/>
      <c r="BV1007" s="384"/>
      <c r="BW1007" s="384"/>
      <c r="BX1007" s="384"/>
      <c r="BY1007" s="384"/>
      <c r="BZ1007" s="384"/>
      <c r="CA1007" s="384"/>
      <c r="CB1007" s="384"/>
      <c r="CC1007" s="384"/>
      <c r="CD1007" s="384"/>
      <c r="CE1007" s="384"/>
      <c r="CF1007" s="384"/>
      <c r="CG1007" s="384"/>
      <c r="CH1007" s="384"/>
      <c r="CI1007" s="384"/>
      <c r="CJ1007" s="384"/>
      <c r="CK1007" s="384"/>
      <c r="CL1007" s="384"/>
      <c r="CM1007" s="384"/>
      <c r="CN1007" s="384"/>
      <c r="CO1007" s="384"/>
      <c r="CP1007" s="384"/>
      <c r="CQ1007" s="384"/>
      <c r="CR1007" s="384"/>
      <c r="CS1007" s="384"/>
      <c r="CT1007" s="384"/>
      <c r="CU1007" s="384"/>
      <c r="CV1007" s="384"/>
      <c r="CW1007" s="384"/>
      <c r="CX1007" s="384"/>
      <c r="CY1007" s="384"/>
      <c r="CZ1007" s="384"/>
      <c r="DA1007" s="384"/>
      <c r="DB1007" s="384"/>
      <c r="DC1007" s="384"/>
      <c r="DD1007" s="384"/>
      <c r="DE1007" s="384"/>
      <c r="DF1007" s="384"/>
      <c r="DG1007" s="384"/>
      <c r="DH1007" s="384"/>
      <c r="DI1007" s="384"/>
      <c r="DJ1007" s="384"/>
      <c r="DK1007" s="384"/>
      <c r="DL1007" s="384"/>
      <c r="DM1007" s="384"/>
      <c r="DN1007" s="384"/>
      <c r="DO1007" s="384"/>
      <c r="DP1007" s="384"/>
      <c r="DQ1007" s="384"/>
      <c r="DR1007" s="384"/>
      <c r="DS1007" s="384"/>
      <c r="DT1007" s="384"/>
      <c r="DU1007" s="384"/>
      <c r="DV1007" s="384"/>
      <c r="DW1007" s="384"/>
      <c r="DX1007" s="384"/>
      <c r="DY1007" s="384"/>
      <c r="DZ1007" s="384"/>
      <c r="EA1007" s="384"/>
      <c r="EB1007" s="384"/>
      <c r="EC1007" s="384"/>
      <c r="ED1007" s="384"/>
      <c r="EE1007" s="384"/>
      <c r="EF1007" s="384"/>
      <c r="EG1007" s="384"/>
      <c r="EH1007" s="384"/>
      <c r="EI1007" s="384"/>
      <c r="EJ1007" s="384"/>
      <c r="EK1007" s="384"/>
      <c r="EL1007" s="384"/>
      <c r="EM1007" s="384"/>
      <c r="EN1007" s="384"/>
      <c r="EO1007" s="384"/>
      <c r="EP1007" s="384"/>
      <c r="EQ1007" s="384"/>
      <c r="ER1007" s="384"/>
      <c r="ES1007" s="384"/>
      <c r="ET1007" s="384"/>
      <c r="EU1007" s="384"/>
      <c r="EV1007" s="384"/>
      <c r="EW1007" s="384"/>
      <c r="EX1007" s="384"/>
      <c r="EY1007" s="384"/>
      <c r="EZ1007" s="384"/>
      <c r="FA1007" s="384"/>
      <c r="FB1007" s="384"/>
      <c r="FC1007" s="384"/>
      <c r="FD1007" s="384"/>
      <c r="FE1007" s="384"/>
      <c r="FF1007" s="384"/>
      <c r="FG1007" s="384"/>
      <c r="FH1007" s="384"/>
      <c r="FI1007" s="384"/>
      <c r="FJ1007" s="384"/>
      <c r="FK1007" s="384"/>
      <c r="FL1007" s="384"/>
      <c r="FM1007" s="384"/>
      <c r="FN1007" s="384"/>
      <c r="FO1007" s="384"/>
      <c r="FP1007" s="384"/>
      <c r="FQ1007" s="384"/>
      <c r="FR1007" s="384"/>
      <c r="FS1007" s="384"/>
      <c r="FT1007" s="384"/>
      <c r="FU1007" s="384"/>
      <c r="FV1007" s="384"/>
      <c r="FW1007" s="384"/>
      <c r="FX1007" s="384"/>
      <c r="FY1007" s="384"/>
      <c r="FZ1007" s="384"/>
      <c r="GA1007" s="384"/>
      <c r="GB1007" s="384"/>
      <c r="GC1007" s="384"/>
      <c r="GD1007" s="384"/>
      <c r="GE1007" s="384"/>
      <c r="GF1007" s="384"/>
      <c r="GG1007" s="384"/>
      <c r="GH1007" s="384"/>
      <c r="GI1007" s="384"/>
      <c r="GJ1007" s="384"/>
      <c r="GK1007" s="384"/>
      <c r="GL1007" s="384"/>
      <c r="GM1007" s="384"/>
      <c r="GN1007" s="384"/>
      <c r="GO1007" s="384"/>
      <c r="GP1007" s="384"/>
      <c r="GQ1007" s="384"/>
      <c r="GR1007" s="384"/>
      <c r="GS1007" s="384"/>
      <c r="GT1007" s="384"/>
      <c r="GU1007" s="384"/>
      <c r="GV1007" s="384"/>
      <c r="GW1007" s="384"/>
      <c r="GX1007" s="384"/>
      <c r="GY1007" s="384"/>
      <c r="GZ1007" s="384"/>
      <c r="HA1007" s="384"/>
      <c r="HB1007" s="384"/>
      <c r="HC1007" s="384"/>
      <c r="HD1007" s="384"/>
      <c r="HE1007" s="384"/>
      <c r="HF1007" s="384"/>
      <c r="HG1007" s="384"/>
      <c r="HH1007" s="384"/>
      <c r="HI1007" s="384"/>
      <c r="HJ1007" s="384"/>
      <c r="HK1007" s="384"/>
      <c r="HL1007" s="384"/>
      <c r="HM1007" s="384"/>
      <c r="HN1007" s="384"/>
      <c r="HO1007" s="384"/>
      <c r="HP1007" s="384"/>
      <c r="HQ1007" s="384"/>
      <c r="HR1007" s="384"/>
      <c r="HS1007" s="384"/>
      <c r="HT1007" s="384"/>
      <c r="HU1007" s="384"/>
      <c r="HV1007" s="384"/>
      <c r="HW1007" s="384"/>
      <c r="HX1007" s="384"/>
      <c r="HY1007" s="384"/>
      <c r="HZ1007" s="384"/>
      <c r="IA1007" s="384"/>
      <c r="IB1007" s="384"/>
      <c r="IC1007" s="384"/>
      <c r="ID1007" s="384"/>
      <c r="IE1007" s="384"/>
      <c r="IF1007" s="384"/>
      <c r="IG1007" s="384"/>
      <c r="IH1007" s="384"/>
      <c r="II1007" s="384"/>
      <c r="IJ1007" s="384"/>
      <c r="IK1007" s="384"/>
      <c r="IL1007" s="384"/>
      <c r="IM1007" s="384"/>
      <c r="IN1007" s="384"/>
      <c r="IO1007" s="384"/>
      <c r="IP1007" s="384"/>
      <c r="IQ1007" s="384"/>
      <c r="IR1007" s="384"/>
      <c r="IS1007" s="384"/>
      <c r="IT1007" s="384"/>
      <c r="IU1007" s="384"/>
      <c r="IV1007" s="384"/>
      <c r="IW1007" s="384"/>
      <c r="IX1007" s="384"/>
      <c r="IY1007" s="384"/>
      <c r="IZ1007" s="384"/>
      <c r="JA1007" s="384"/>
      <c r="JB1007" s="384"/>
      <c r="JC1007" s="384"/>
      <c r="JD1007" s="384"/>
      <c r="JE1007" s="384"/>
      <c r="JF1007" s="384"/>
      <c r="JG1007" s="384"/>
      <c r="JH1007" s="384"/>
      <c r="JI1007" s="384"/>
      <c r="JJ1007" s="384"/>
      <c r="JK1007" s="384"/>
      <c r="JL1007" s="384"/>
      <c r="JM1007" s="384"/>
      <c r="JN1007" s="384"/>
      <c r="JO1007" s="384"/>
      <c r="JP1007" s="384"/>
      <c r="JQ1007" s="384"/>
      <c r="JR1007" s="384"/>
      <c r="JS1007" s="384"/>
      <c r="JT1007" s="384"/>
      <c r="JU1007" s="384"/>
      <c r="JV1007" s="384"/>
      <c r="JW1007" s="384"/>
      <c r="JX1007" s="384"/>
      <c r="JY1007" s="384"/>
      <c r="JZ1007" s="384"/>
      <c r="KA1007" s="384"/>
      <c r="KB1007" s="384"/>
      <c r="KC1007" s="384"/>
      <c r="KD1007" s="384"/>
      <c r="KE1007" s="384"/>
      <c r="KF1007" s="384"/>
      <c r="KG1007" s="384"/>
      <c r="KH1007" s="384"/>
      <c r="KI1007" s="384"/>
      <c r="KJ1007" s="384"/>
      <c r="KK1007" s="384"/>
      <c r="KL1007" s="384"/>
      <c r="KM1007" s="384"/>
      <c r="KN1007" s="384"/>
      <c r="KO1007" s="384"/>
      <c r="KP1007" s="384"/>
      <c r="KQ1007" s="384"/>
      <c r="KR1007" s="384"/>
      <c r="KS1007" s="384"/>
      <c r="KT1007" s="384"/>
      <c r="KU1007" s="384"/>
      <c r="KV1007" s="384"/>
      <c r="KW1007" s="384"/>
      <c r="KX1007" s="384"/>
      <c r="KY1007" s="384"/>
      <c r="KZ1007" s="384"/>
      <c r="LA1007" s="384"/>
      <c r="LB1007" s="384"/>
      <c r="LC1007" s="384"/>
      <c r="LD1007" s="384"/>
      <c r="LE1007" s="384"/>
      <c r="LF1007" s="384"/>
      <c r="LG1007" s="384"/>
      <c r="LH1007" s="384"/>
      <c r="LI1007" s="384"/>
      <c r="LJ1007" s="384"/>
      <c r="LK1007" s="384"/>
      <c r="LL1007" s="384"/>
      <c r="LM1007" s="384"/>
      <c r="LN1007" s="384"/>
      <c r="LO1007" s="384"/>
      <c r="LP1007" s="384"/>
      <c r="LQ1007" s="384"/>
      <c r="LR1007" s="384"/>
      <c r="LS1007" s="384"/>
      <c r="LT1007" s="384"/>
      <c r="LU1007" s="384"/>
      <c r="LV1007" s="384"/>
      <c r="LW1007" s="384"/>
      <c r="LX1007" s="384"/>
      <c r="LY1007" s="384"/>
      <c r="LZ1007" s="384"/>
      <c r="MA1007" s="384"/>
      <c r="MB1007" s="384"/>
      <c r="MC1007" s="384"/>
      <c r="MD1007" s="384"/>
      <c r="ME1007" s="384"/>
      <c r="MF1007" s="384"/>
      <c r="MG1007" s="384"/>
      <c r="MH1007" s="384"/>
      <c r="MI1007" s="384"/>
      <c r="MJ1007" s="384"/>
      <c r="MK1007" s="384"/>
      <c r="ML1007" s="384"/>
      <c r="MM1007" s="384"/>
      <c r="MN1007" s="384"/>
      <c r="MO1007" s="384"/>
      <c r="MP1007" s="384"/>
      <c r="MQ1007" s="384"/>
      <c r="MR1007" s="384"/>
      <c r="MS1007" s="384"/>
      <c r="MT1007" s="384"/>
      <c r="MU1007" s="384"/>
      <c r="MV1007" s="384"/>
      <c r="MW1007" s="384"/>
      <c r="MX1007" s="384"/>
      <c r="MY1007" s="384"/>
      <c r="MZ1007" s="384"/>
      <c r="NA1007" s="384"/>
      <c r="NB1007" s="384"/>
      <c r="NC1007" s="384"/>
      <c r="ND1007" s="384"/>
      <c r="NE1007" s="384"/>
      <c r="NF1007" s="384"/>
      <c r="NG1007" s="384"/>
      <c r="NH1007" s="384"/>
      <c r="NI1007" s="384"/>
      <c r="NJ1007" s="384"/>
      <c r="NK1007" s="384"/>
      <c r="NL1007" s="384"/>
      <c r="NM1007" s="384"/>
      <c r="NN1007" s="384"/>
      <c r="NO1007" s="384"/>
      <c r="NP1007" s="384"/>
      <c r="NQ1007" s="384"/>
      <c r="NR1007" s="384"/>
      <c r="NS1007" s="384"/>
      <c r="NT1007" s="384"/>
      <c r="NU1007" s="384"/>
      <c r="NV1007" s="384"/>
      <c r="NW1007" s="384"/>
      <c r="NX1007" s="384"/>
      <c r="NY1007" s="384"/>
      <c r="NZ1007" s="384"/>
      <c r="OA1007" s="384"/>
      <c r="OB1007" s="384"/>
      <c r="OC1007" s="384"/>
      <c r="OD1007" s="384"/>
      <c r="OE1007" s="384"/>
      <c r="OF1007" s="384"/>
      <c r="OG1007" s="384"/>
      <c r="OH1007" s="384"/>
      <c r="OI1007" s="384"/>
      <c r="OJ1007" s="384"/>
      <c r="OK1007" s="384"/>
      <c r="OL1007" s="384"/>
      <c r="OM1007" s="384"/>
      <c r="ON1007" s="384"/>
      <c r="OO1007" s="384"/>
      <c r="OP1007" s="384"/>
      <c r="OQ1007" s="384"/>
      <c r="OR1007" s="384"/>
      <c r="OS1007" s="384"/>
      <c r="OT1007" s="384"/>
      <c r="OU1007" s="384"/>
      <c r="OV1007" s="384"/>
      <c r="OW1007" s="384"/>
      <c r="OX1007" s="384"/>
      <c r="OY1007" s="384"/>
      <c r="OZ1007" s="384"/>
      <c r="PA1007" s="384"/>
      <c r="PB1007" s="384"/>
      <c r="PC1007" s="384"/>
      <c r="PD1007" s="384"/>
      <c r="PE1007" s="384"/>
      <c r="PF1007" s="384"/>
      <c r="PG1007" s="384"/>
      <c r="PH1007" s="384"/>
      <c r="PI1007" s="384"/>
      <c r="PJ1007" s="384"/>
      <c r="PK1007" s="384"/>
      <c r="PL1007" s="384"/>
      <c r="PM1007" s="384"/>
      <c r="PN1007" s="384"/>
      <c r="PO1007" s="384"/>
      <c r="PP1007" s="384"/>
      <c r="PQ1007" s="384"/>
      <c r="PR1007" s="384"/>
      <c r="PS1007" s="384"/>
      <c r="PT1007" s="384"/>
      <c r="PU1007" s="384"/>
      <c r="PV1007" s="384"/>
      <c r="PW1007" s="384"/>
      <c r="PX1007" s="384"/>
      <c r="PY1007" s="384"/>
      <c r="PZ1007" s="384"/>
      <c r="QA1007" s="384"/>
      <c r="QB1007" s="384"/>
      <c r="QC1007" s="384"/>
      <c r="QD1007" s="384"/>
      <c r="QE1007" s="384"/>
      <c r="QF1007" s="384"/>
      <c r="QG1007" s="384"/>
      <c r="QH1007" s="384"/>
      <c r="QI1007" s="384"/>
      <c r="QJ1007" s="384"/>
      <c r="QK1007" s="384"/>
      <c r="QL1007" s="384"/>
      <c r="QM1007" s="384"/>
      <c r="QN1007" s="384"/>
      <c r="QO1007" s="384"/>
      <c r="QP1007" s="384"/>
      <c r="QQ1007" s="384"/>
      <c r="QR1007" s="384"/>
      <c r="QS1007" s="384"/>
      <c r="QT1007" s="384"/>
      <c r="QU1007" s="384"/>
      <c r="QV1007" s="384"/>
      <c r="QW1007" s="384"/>
      <c r="QX1007" s="384"/>
      <c r="QY1007" s="384"/>
      <c r="QZ1007" s="384"/>
      <c r="RA1007" s="384"/>
      <c r="RB1007" s="384"/>
      <c r="RC1007" s="384"/>
      <c r="RD1007" s="384"/>
      <c r="RE1007" s="384"/>
      <c r="RF1007" s="384"/>
      <c r="RG1007" s="384"/>
      <c r="RH1007" s="384"/>
      <c r="RI1007" s="384"/>
      <c r="RJ1007" s="384"/>
      <c r="RK1007" s="384"/>
      <c r="RL1007" s="384"/>
      <c r="RM1007" s="384"/>
      <c r="RN1007" s="384"/>
      <c r="RO1007" s="384"/>
      <c r="RP1007" s="384"/>
      <c r="RQ1007" s="384"/>
      <c r="RR1007" s="384"/>
      <c r="RS1007" s="384"/>
      <c r="RT1007" s="384"/>
      <c r="RU1007" s="384"/>
      <c r="RV1007" s="384"/>
      <c r="RW1007" s="384"/>
      <c r="RX1007" s="384"/>
      <c r="RY1007" s="384"/>
      <c r="RZ1007" s="384"/>
      <c r="SA1007" s="384"/>
      <c r="SB1007" s="384"/>
      <c r="SC1007" s="384"/>
      <c r="SD1007" s="384"/>
      <c r="SE1007" s="384"/>
      <c r="SF1007" s="384"/>
      <c r="SG1007" s="384"/>
      <c r="SH1007" s="384"/>
      <c r="SI1007" s="384"/>
      <c r="SJ1007" s="384"/>
      <c r="SK1007" s="384"/>
      <c r="SL1007" s="384"/>
      <c r="SM1007" s="384"/>
      <c r="SN1007" s="384"/>
      <c r="SO1007" s="384"/>
      <c r="SP1007" s="384"/>
      <c r="SQ1007" s="384"/>
      <c r="SR1007" s="384"/>
      <c r="SS1007" s="384"/>
      <c r="ST1007" s="384"/>
      <c r="SU1007" s="384"/>
      <c r="SV1007" s="384"/>
      <c r="SW1007" s="384"/>
      <c r="SX1007" s="384"/>
      <c r="SY1007" s="384"/>
      <c r="SZ1007" s="384"/>
      <c r="TA1007" s="384"/>
      <c r="TB1007" s="384"/>
      <c r="TC1007" s="384"/>
      <c r="TD1007" s="384"/>
      <c r="TE1007" s="384"/>
      <c r="TF1007" s="384"/>
      <c r="TG1007" s="384"/>
      <c r="TH1007" s="384"/>
      <c r="TI1007" s="384"/>
      <c r="TJ1007" s="384"/>
      <c r="TK1007" s="384"/>
      <c r="TL1007" s="384"/>
      <c r="TM1007" s="384"/>
      <c r="TN1007" s="384"/>
      <c r="TO1007" s="384"/>
      <c r="TP1007" s="384"/>
      <c r="TQ1007" s="384"/>
      <c r="TR1007" s="384"/>
      <c r="TS1007" s="384"/>
      <c r="TT1007" s="384"/>
      <c r="TU1007" s="384"/>
      <c r="TV1007" s="384"/>
      <c r="TW1007" s="384"/>
      <c r="TX1007" s="384"/>
      <c r="TY1007" s="384"/>
      <c r="TZ1007" s="384"/>
      <c r="UA1007" s="384"/>
      <c r="UB1007" s="384"/>
      <c r="UC1007" s="384"/>
      <c r="UD1007" s="384"/>
      <c r="UE1007" s="384"/>
      <c r="UF1007" s="384"/>
      <c r="UG1007" s="384"/>
      <c r="UH1007" s="384"/>
      <c r="UI1007" s="384"/>
      <c r="UJ1007" s="384"/>
      <c r="UK1007" s="384"/>
      <c r="UL1007" s="384"/>
      <c r="UM1007" s="384"/>
      <c r="UN1007" s="384"/>
      <c r="UO1007" s="384"/>
      <c r="UP1007" s="384"/>
      <c r="UQ1007" s="384"/>
      <c r="UR1007" s="384"/>
      <c r="US1007" s="384"/>
      <c r="UT1007" s="384"/>
      <c r="UU1007" s="384"/>
      <c r="UV1007" s="384"/>
      <c r="UW1007" s="384"/>
      <c r="UX1007" s="384"/>
      <c r="UY1007" s="384"/>
      <c r="UZ1007" s="384"/>
      <c r="VA1007" s="384"/>
      <c r="VB1007" s="384"/>
      <c r="VC1007" s="384"/>
      <c r="VD1007" s="384"/>
      <c r="VE1007" s="384"/>
      <c r="VF1007" s="384"/>
      <c r="VG1007" s="384"/>
      <c r="VH1007" s="384"/>
      <c r="VI1007" s="384"/>
      <c r="VJ1007" s="384"/>
      <c r="VK1007" s="384"/>
      <c r="VL1007" s="384"/>
      <c r="VM1007" s="384"/>
      <c r="VN1007" s="384"/>
      <c r="VO1007" s="384"/>
      <c r="VP1007" s="384"/>
      <c r="VQ1007" s="384"/>
      <c r="VR1007" s="384"/>
      <c r="VS1007" s="384"/>
      <c r="VT1007" s="384"/>
      <c r="VU1007" s="384"/>
      <c r="VV1007" s="384"/>
      <c r="VW1007" s="384"/>
      <c r="VX1007" s="384"/>
      <c r="VY1007" s="384"/>
      <c r="VZ1007" s="384"/>
      <c r="WA1007" s="384"/>
      <c r="WB1007" s="384"/>
      <c r="WC1007" s="384"/>
      <c r="WD1007" s="384"/>
      <c r="WE1007" s="384"/>
      <c r="WF1007" s="384"/>
      <c r="WG1007" s="384"/>
      <c r="WH1007" s="384"/>
      <c r="WI1007" s="384"/>
      <c r="WJ1007" s="384"/>
      <c r="WK1007" s="384"/>
      <c r="WL1007" s="384"/>
      <c r="WM1007" s="384"/>
      <c r="WN1007" s="384"/>
      <c r="WO1007" s="384"/>
      <c r="WP1007" s="384"/>
      <c r="WQ1007" s="384"/>
      <c r="WR1007" s="384"/>
      <c r="WS1007" s="384"/>
      <c r="WT1007" s="384"/>
      <c r="WU1007" s="384"/>
      <c r="WV1007" s="384"/>
      <c r="WW1007" s="384"/>
      <c r="WX1007" s="384"/>
      <c r="WY1007" s="384"/>
      <c r="WZ1007" s="384"/>
      <c r="XA1007" s="384"/>
      <c r="XB1007" s="384"/>
      <c r="XC1007" s="384"/>
      <c r="XD1007" s="384"/>
      <c r="XE1007" s="384"/>
      <c r="XF1007" s="384"/>
      <c r="XG1007" s="384"/>
      <c r="XH1007" s="384"/>
      <c r="XI1007" s="384"/>
      <c r="XJ1007" s="384"/>
      <c r="XK1007" s="384"/>
      <c r="XL1007" s="384"/>
      <c r="XM1007" s="384"/>
      <c r="XN1007" s="384"/>
      <c r="XO1007" s="384"/>
      <c r="XP1007" s="384"/>
      <c r="XQ1007" s="384"/>
      <c r="XR1007" s="384"/>
      <c r="XS1007" s="384"/>
      <c r="XT1007" s="384"/>
      <c r="XU1007" s="384"/>
      <c r="XV1007" s="384"/>
      <c r="XW1007" s="384"/>
      <c r="XX1007" s="384"/>
      <c r="XY1007" s="384"/>
      <c r="XZ1007" s="384"/>
      <c r="YA1007" s="384"/>
      <c r="YB1007" s="384"/>
      <c r="YC1007" s="384"/>
      <c r="YD1007" s="384"/>
      <c r="YE1007" s="384"/>
      <c r="YF1007" s="384"/>
      <c r="YG1007" s="384"/>
      <c r="YH1007" s="384"/>
      <c r="YI1007" s="384"/>
      <c r="YJ1007" s="384"/>
      <c r="YK1007" s="384"/>
      <c r="YL1007" s="384"/>
      <c r="YM1007" s="384"/>
      <c r="YN1007" s="384"/>
      <c r="YO1007" s="384"/>
      <c r="YP1007" s="384"/>
      <c r="YQ1007" s="384"/>
      <c r="YR1007" s="384"/>
      <c r="YS1007" s="384"/>
      <c r="YT1007" s="384"/>
      <c r="YU1007" s="384"/>
      <c r="YV1007" s="384"/>
      <c r="YW1007" s="384"/>
      <c r="YX1007" s="384"/>
      <c r="YY1007" s="384"/>
      <c r="YZ1007" s="384"/>
      <c r="ZA1007" s="384"/>
      <c r="ZB1007" s="384"/>
      <c r="ZC1007" s="384"/>
      <c r="ZD1007" s="384"/>
      <c r="ZE1007" s="384"/>
      <c r="ZF1007" s="384"/>
      <c r="ZG1007" s="384"/>
      <c r="ZH1007" s="384"/>
      <c r="ZI1007" s="384"/>
      <c r="ZJ1007" s="384"/>
      <c r="ZK1007" s="384"/>
      <c r="ZL1007" s="384"/>
      <c r="ZM1007" s="384"/>
      <c r="ZN1007" s="384"/>
      <c r="ZO1007" s="384"/>
      <c r="ZP1007" s="384"/>
      <c r="ZQ1007" s="384"/>
      <c r="ZR1007" s="384"/>
      <c r="ZS1007" s="384"/>
      <c r="ZT1007" s="384"/>
      <c r="ZU1007" s="384"/>
      <c r="ZV1007" s="384"/>
      <c r="ZW1007" s="384"/>
      <c r="ZX1007" s="384"/>
      <c r="ZY1007" s="384"/>
      <c r="ZZ1007" s="384"/>
      <c r="AAA1007" s="384"/>
      <c r="AAB1007" s="384"/>
      <c r="AAC1007" s="384"/>
      <c r="AAD1007" s="384"/>
      <c r="AAE1007" s="384"/>
      <c r="AAF1007" s="384"/>
      <c r="AAG1007" s="384"/>
      <c r="AAH1007" s="384"/>
      <c r="AAI1007" s="384"/>
      <c r="AAJ1007" s="384"/>
      <c r="AAK1007" s="384"/>
      <c r="AAL1007" s="384"/>
      <c r="AAM1007" s="384"/>
      <c r="AAN1007" s="384"/>
      <c r="AAO1007" s="384"/>
      <c r="AAP1007" s="384"/>
      <c r="AAQ1007" s="384"/>
      <c r="AAR1007" s="384"/>
      <c r="AAS1007" s="384"/>
      <c r="AAT1007" s="384"/>
      <c r="AAU1007" s="384"/>
      <c r="AAV1007" s="384"/>
      <c r="AAW1007" s="384"/>
      <c r="AAX1007" s="384"/>
      <c r="AAY1007" s="384"/>
      <c r="AAZ1007" s="384"/>
      <c r="ABA1007" s="384"/>
      <c r="ABB1007" s="384"/>
      <c r="ABC1007" s="384"/>
      <c r="ABD1007" s="384"/>
      <c r="ABE1007" s="384"/>
      <c r="ABF1007" s="384"/>
      <c r="ABG1007" s="384"/>
      <c r="ABH1007" s="384"/>
      <c r="ABI1007" s="384"/>
      <c r="ABJ1007" s="384"/>
      <c r="ABK1007" s="384"/>
      <c r="ABL1007" s="384"/>
      <c r="ABM1007" s="384"/>
      <c r="ABN1007" s="384"/>
      <c r="ABO1007" s="384"/>
      <c r="ABP1007" s="384"/>
      <c r="ABQ1007" s="384"/>
      <c r="ABR1007" s="384"/>
      <c r="ABS1007" s="384"/>
      <c r="ABT1007" s="384"/>
      <c r="ABU1007" s="384"/>
      <c r="ABV1007" s="384"/>
      <c r="ABW1007" s="384"/>
      <c r="ABX1007" s="384"/>
      <c r="ABY1007" s="384"/>
      <c r="ABZ1007" s="384"/>
      <c r="ACA1007" s="384"/>
      <c r="ACB1007" s="384"/>
      <c r="ACC1007" s="384"/>
      <c r="ACD1007" s="384"/>
      <c r="ACE1007" s="384"/>
      <c r="ACF1007" s="384"/>
      <c r="ACG1007" s="384"/>
      <c r="ACH1007" s="384"/>
      <c r="ACI1007" s="384"/>
      <c r="ACJ1007" s="384"/>
      <c r="ACK1007" s="384"/>
      <c r="ACL1007" s="384"/>
      <c r="ACM1007" s="384"/>
      <c r="ACN1007" s="384"/>
      <c r="ACO1007" s="384"/>
      <c r="ACP1007" s="384"/>
      <c r="ACQ1007" s="384"/>
      <c r="ACR1007" s="384"/>
      <c r="ACS1007" s="384"/>
      <c r="ACT1007" s="384"/>
      <c r="ACU1007" s="384"/>
      <c r="ACV1007" s="384"/>
      <c r="ACW1007" s="384"/>
      <c r="ACX1007" s="384"/>
      <c r="ACY1007" s="384"/>
      <c r="ACZ1007" s="384"/>
      <c r="ADA1007" s="384"/>
      <c r="ADB1007" s="384"/>
      <c r="ADC1007" s="384"/>
      <c r="ADD1007" s="384"/>
      <c r="ADE1007" s="384"/>
      <c r="ADF1007" s="384"/>
      <c r="ADG1007" s="384"/>
      <c r="ADH1007" s="384"/>
      <c r="ADI1007" s="384"/>
      <c r="ADJ1007" s="384"/>
      <c r="ADK1007" s="384"/>
      <c r="ADL1007" s="384"/>
      <c r="ADM1007" s="384"/>
      <c r="ADN1007" s="384"/>
      <c r="ADO1007" s="384"/>
      <c r="ADP1007" s="384"/>
      <c r="ADQ1007" s="384"/>
      <c r="ADR1007" s="384"/>
      <c r="ADS1007" s="384"/>
      <c r="ADT1007" s="384"/>
      <c r="ADU1007" s="384"/>
      <c r="ADV1007" s="384"/>
      <c r="ADW1007" s="384"/>
      <c r="ADX1007" s="384"/>
      <c r="ADY1007" s="384"/>
      <c r="ADZ1007" s="384"/>
      <c r="AEA1007" s="384"/>
      <c r="AEB1007" s="384"/>
      <c r="AEC1007" s="384"/>
      <c r="AED1007" s="384"/>
      <c r="AEE1007" s="384"/>
      <c r="AEF1007" s="384"/>
      <c r="AEG1007" s="384"/>
      <c r="AEH1007" s="384"/>
      <c r="AEI1007" s="384"/>
      <c r="AEJ1007" s="384"/>
      <c r="AEK1007" s="384"/>
      <c r="AEL1007" s="384"/>
      <c r="AEM1007" s="384"/>
      <c r="AEN1007" s="384"/>
      <c r="AEO1007" s="384"/>
      <c r="AEP1007" s="384"/>
      <c r="AEQ1007" s="384"/>
      <c r="AER1007" s="384"/>
      <c r="AES1007" s="384"/>
      <c r="AET1007" s="384"/>
      <c r="AEU1007" s="384"/>
      <c r="AEV1007" s="384"/>
      <c r="AEW1007" s="384"/>
      <c r="AEX1007" s="384"/>
      <c r="AEY1007" s="384"/>
      <c r="AEZ1007" s="384"/>
      <c r="AFA1007" s="384"/>
      <c r="AFB1007" s="384"/>
      <c r="AFC1007" s="384"/>
      <c r="AFD1007" s="384"/>
      <c r="AFE1007" s="384"/>
      <c r="AFF1007" s="384"/>
      <c r="AFG1007" s="384"/>
      <c r="AFH1007" s="384"/>
      <c r="AFI1007" s="384"/>
      <c r="AFJ1007" s="384"/>
      <c r="AFK1007" s="384"/>
      <c r="AFL1007" s="384"/>
      <c r="AFM1007" s="384"/>
      <c r="AFN1007" s="384"/>
      <c r="AFO1007" s="384"/>
      <c r="AFP1007" s="384"/>
      <c r="AFQ1007" s="384"/>
      <c r="AFR1007" s="384"/>
      <c r="AFS1007" s="384"/>
      <c r="AFT1007" s="384"/>
      <c r="AFU1007" s="384"/>
      <c r="AFV1007" s="384"/>
      <c r="AFW1007" s="384"/>
      <c r="AFX1007" s="384"/>
      <c r="AFY1007" s="384"/>
      <c r="AFZ1007" s="384"/>
      <c r="AGA1007" s="384"/>
      <c r="AGB1007" s="384"/>
      <c r="AGC1007" s="384"/>
      <c r="AGD1007" s="384"/>
      <c r="AGE1007" s="384"/>
      <c r="AGF1007" s="384"/>
      <c r="AGG1007" s="384"/>
      <c r="AGH1007" s="384"/>
      <c r="AGI1007" s="384"/>
      <c r="AGJ1007" s="384"/>
      <c r="AGK1007" s="384"/>
      <c r="AGL1007" s="384"/>
      <c r="AGM1007" s="384"/>
      <c r="AGN1007" s="384"/>
      <c r="AGO1007" s="384"/>
      <c r="AGP1007" s="384"/>
      <c r="AGQ1007" s="384"/>
      <c r="AGR1007" s="384"/>
      <c r="AGS1007" s="384"/>
      <c r="AGT1007" s="384"/>
      <c r="AGU1007" s="384"/>
      <c r="AGV1007" s="384"/>
      <c r="AGW1007" s="384"/>
      <c r="AGX1007" s="384"/>
      <c r="AGY1007" s="384"/>
      <c r="AGZ1007" s="384"/>
      <c r="AHA1007" s="384"/>
      <c r="AHB1007" s="384"/>
      <c r="AHC1007" s="384"/>
      <c r="AHD1007" s="384"/>
      <c r="AHE1007" s="384"/>
      <c r="AHF1007" s="384"/>
      <c r="AHG1007" s="384"/>
      <c r="AHH1007" s="384"/>
      <c r="AHI1007" s="384"/>
      <c r="AHJ1007" s="384"/>
      <c r="AHK1007" s="384"/>
      <c r="AHL1007" s="384"/>
      <c r="AHM1007" s="384"/>
      <c r="AHN1007" s="384"/>
      <c r="AHO1007" s="384"/>
      <c r="AHP1007" s="384"/>
      <c r="AHQ1007" s="384"/>
      <c r="AHR1007" s="384"/>
      <c r="AHS1007" s="384"/>
      <c r="AHT1007" s="384"/>
      <c r="AHU1007" s="384"/>
      <c r="AHV1007" s="384"/>
      <c r="AHW1007" s="384"/>
      <c r="AHX1007" s="384"/>
      <c r="AHY1007" s="384"/>
      <c r="AHZ1007" s="384"/>
      <c r="AIA1007" s="384"/>
      <c r="AIB1007" s="384"/>
      <c r="AIC1007" s="384"/>
      <c r="AID1007" s="384"/>
      <c r="AIE1007" s="384"/>
      <c r="AIF1007" s="384"/>
      <c r="AIG1007" s="384"/>
      <c r="AIH1007" s="384"/>
      <c r="AII1007" s="384"/>
      <c r="AIJ1007" s="384"/>
      <c r="AIK1007" s="384"/>
      <c r="AIL1007" s="384"/>
      <c r="AIM1007" s="384"/>
      <c r="AIN1007" s="384"/>
      <c r="AIO1007" s="384"/>
      <c r="AIP1007" s="384"/>
      <c r="AIQ1007" s="384"/>
      <c r="AIR1007" s="384"/>
      <c r="AIS1007" s="384"/>
      <c r="AIT1007" s="384"/>
      <c r="AIU1007" s="384"/>
      <c r="AIV1007" s="384"/>
      <c r="AIW1007" s="384"/>
      <c r="AIX1007" s="384"/>
      <c r="AIY1007" s="384"/>
      <c r="AIZ1007" s="384"/>
      <c r="AJA1007" s="384"/>
      <c r="AJB1007" s="384"/>
      <c r="AJC1007" s="384"/>
      <c r="AJD1007" s="384"/>
      <c r="AJE1007" s="384"/>
      <c r="AJF1007" s="384"/>
      <c r="AJG1007" s="384"/>
      <c r="AJH1007" s="384"/>
      <c r="AJI1007" s="384"/>
      <c r="AJJ1007" s="384"/>
      <c r="AJK1007" s="384"/>
      <c r="AJL1007" s="384"/>
      <c r="AJM1007" s="384"/>
      <c r="AJN1007" s="384"/>
      <c r="AJO1007" s="384"/>
      <c r="AJP1007" s="384"/>
      <c r="AJQ1007" s="384"/>
      <c r="AJR1007" s="384"/>
      <c r="AJS1007" s="384"/>
      <c r="AJT1007" s="384"/>
      <c r="AJU1007" s="384"/>
      <c r="AJV1007" s="384"/>
      <c r="AJW1007" s="384"/>
      <c r="AJX1007" s="384"/>
      <c r="AJY1007" s="384"/>
      <c r="AJZ1007" s="384"/>
      <c r="AKA1007" s="384"/>
      <c r="AKB1007" s="384"/>
      <c r="AKC1007" s="384"/>
      <c r="AKD1007" s="384"/>
      <c r="AKE1007" s="384"/>
      <c r="AKF1007" s="384"/>
      <c r="AKG1007" s="384"/>
      <c r="AKH1007" s="384"/>
      <c r="AKI1007" s="384"/>
      <c r="AKJ1007" s="384"/>
      <c r="AKK1007" s="384"/>
      <c r="AKL1007" s="384"/>
      <c r="AKM1007" s="384"/>
      <c r="AKN1007" s="384"/>
      <c r="AKO1007" s="384"/>
      <c r="AKP1007" s="384"/>
      <c r="AKQ1007" s="384"/>
      <c r="AKR1007" s="384"/>
      <c r="AKS1007" s="384"/>
      <c r="AKT1007" s="384"/>
      <c r="AKU1007" s="384"/>
      <c r="AKV1007" s="384"/>
      <c r="AKW1007" s="384"/>
      <c r="AKX1007" s="384"/>
      <c r="AKY1007" s="384"/>
      <c r="AKZ1007" s="384"/>
      <c r="ALA1007" s="384"/>
      <c r="ALB1007" s="384"/>
      <c r="ALC1007" s="384"/>
      <c r="ALD1007" s="384"/>
      <c r="ALE1007" s="384"/>
      <c r="ALF1007" s="384"/>
      <c r="ALG1007" s="384"/>
      <c r="ALH1007" s="384"/>
      <c r="ALI1007" s="384"/>
      <c r="ALJ1007" s="384"/>
      <c r="ALK1007" s="384"/>
      <c r="ALL1007" s="384"/>
      <c r="ALM1007" s="384"/>
      <c r="ALN1007" s="384"/>
      <c r="ALO1007" s="384"/>
      <c r="ALP1007" s="384"/>
      <c r="ALQ1007" s="384"/>
      <c r="ALR1007" s="384"/>
      <c r="ALS1007" s="384"/>
      <c r="ALT1007" s="384"/>
      <c r="ALU1007" s="384"/>
      <c r="ALV1007" s="384"/>
      <c r="ALW1007" s="384"/>
      <c r="ALX1007" s="384"/>
      <c r="ALY1007" s="384"/>
      <c r="ALZ1007" s="384"/>
      <c r="AMA1007" s="384"/>
      <c r="AMB1007" s="384"/>
      <c r="AMC1007" s="384"/>
      <c r="AMD1007" s="384"/>
      <c r="AME1007" s="384"/>
      <c r="AMF1007" s="384"/>
      <c r="AMG1007" s="384"/>
      <c r="AMH1007" s="384"/>
      <c r="AMI1007" s="384"/>
      <c r="AMJ1007" s="384"/>
      <c r="AMK1007" s="384"/>
      <c r="AML1007" s="384"/>
      <c r="AMM1007" s="384"/>
      <c r="AMN1007" s="384"/>
      <c r="AMO1007" s="384"/>
      <c r="AMP1007" s="384"/>
      <c r="AMQ1007" s="384"/>
      <c r="AMR1007" s="384"/>
      <c r="AMS1007" s="384"/>
      <c r="AMT1007" s="384"/>
      <c r="AMU1007" s="384"/>
      <c r="AMV1007" s="384"/>
      <c r="AMW1007" s="384"/>
      <c r="AMX1007" s="384"/>
      <c r="AMY1007" s="384"/>
      <c r="AMZ1007" s="384"/>
      <c r="ANA1007" s="384"/>
      <c r="ANB1007" s="384"/>
      <c r="ANC1007" s="384"/>
      <c r="AND1007" s="384"/>
      <c r="ANE1007" s="384"/>
      <c r="ANF1007" s="384"/>
      <c r="ANG1007" s="384"/>
      <c r="ANH1007" s="384"/>
      <c r="ANI1007" s="384"/>
      <c r="ANJ1007" s="384"/>
      <c r="ANK1007" s="384"/>
      <c r="ANL1007" s="384"/>
      <c r="ANM1007" s="384"/>
      <c r="ANN1007" s="384"/>
      <c r="ANO1007" s="384"/>
      <c r="ANP1007" s="384"/>
      <c r="ANQ1007" s="384"/>
      <c r="ANR1007" s="384"/>
      <c r="ANS1007" s="384"/>
      <c r="ANT1007" s="384"/>
      <c r="ANU1007" s="384"/>
      <c r="ANV1007" s="384"/>
      <c r="ANW1007" s="384"/>
      <c r="ANX1007" s="384"/>
      <c r="ANY1007" s="384"/>
      <c r="ANZ1007" s="384"/>
      <c r="AOA1007" s="384"/>
      <c r="AOB1007" s="384"/>
      <c r="AOC1007" s="384"/>
      <c r="AOD1007" s="384"/>
      <c r="AOE1007" s="384"/>
      <c r="AOF1007" s="384"/>
      <c r="AOG1007" s="384"/>
      <c r="AOH1007" s="384"/>
      <c r="AOI1007" s="384"/>
      <c r="AOJ1007" s="384"/>
      <c r="AOK1007" s="384"/>
      <c r="AOL1007" s="384"/>
      <c r="AOM1007" s="384"/>
      <c r="AON1007" s="384"/>
      <c r="AOO1007" s="384"/>
      <c r="AOP1007" s="384"/>
      <c r="AOQ1007" s="384"/>
      <c r="AOR1007" s="384"/>
      <c r="AOS1007" s="384"/>
      <c r="AOT1007" s="384"/>
      <c r="AOU1007" s="384"/>
      <c r="AOV1007" s="384"/>
      <c r="AOW1007" s="384"/>
      <c r="AOX1007" s="384"/>
      <c r="AOY1007" s="384"/>
      <c r="AOZ1007" s="384"/>
      <c r="APA1007" s="384"/>
      <c r="APB1007" s="384"/>
      <c r="APC1007" s="384"/>
      <c r="APD1007" s="384"/>
      <c r="APE1007" s="384"/>
      <c r="APF1007" s="384"/>
      <c r="APG1007" s="384"/>
      <c r="APH1007" s="384"/>
      <c r="API1007" s="384"/>
      <c r="APJ1007" s="384"/>
      <c r="APK1007" s="384"/>
      <c r="APL1007" s="384"/>
      <c r="APM1007" s="384"/>
      <c r="APN1007" s="384"/>
      <c r="APO1007" s="384"/>
      <c r="APP1007" s="384"/>
      <c r="APQ1007" s="384"/>
      <c r="APR1007" s="384"/>
      <c r="APS1007" s="384"/>
      <c r="APT1007" s="384"/>
      <c r="APU1007" s="384"/>
      <c r="APV1007" s="384"/>
      <c r="APW1007" s="384"/>
      <c r="APX1007" s="384"/>
      <c r="APY1007" s="384"/>
      <c r="APZ1007" s="384"/>
      <c r="AQA1007" s="384"/>
      <c r="AQB1007" s="384"/>
      <c r="AQC1007" s="384"/>
      <c r="AQD1007" s="384"/>
      <c r="AQE1007" s="384"/>
      <c r="AQF1007" s="384"/>
      <c r="AQG1007" s="384"/>
      <c r="AQH1007" s="384"/>
      <c r="AQI1007" s="384"/>
      <c r="AQJ1007" s="384"/>
      <c r="AQK1007" s="384"/>
      <c r="AQL1007" s="384"/>
      <c r="AQM1007" s="384"/>
      <c r="AQN1007" s="384"/>
      <c r="AQO1007" s="384"/>
      <c r="AQP1007" s="384"/>
      <c r="AQQ1007" s="384"/>
      <c r="AQR1007" s="384"/>
      <c r="AQS1007" s="384"/>
      <c r="AQT1007" s="384"/>
      <c r="AQU1007" s="384"/>
      <c r="AQV1007" s="384"/>
      <c r="AQW1007" s="384"/>
      <c r="AQX1007" s="384"/>
      <c r="AQY1007" s="384"/>
      <c r="AQZ1007" s="384"/>
      <c r="ARA1007" s="384"/>
      <c r="ARB1007" s="384"/>
      <c r="ARC1007" s="384"/>
      <c r="ARD1007" s="384"/>
      <c r="ARE1007" s="384"/>
      <c r="ARF1007" s="384"/>
      <c r="ARG1007" s="384"/>
      <c r="ARH1007" s="384"/>
      <c r="ARI1007" s="384"/>
      <c r="ARJ1007" s="384"/>
      <c r="ARK1007" s="384"/>
      <c r="ARL1007" s="384"/>
      <c r="ARM1007" s="384"/>
      <c r="ARN1007" s="384"/>
      <c r="ARO1007" s="384"/>
      <c r="ARP1007" s="384"/>
      <c r="ARQ1007" s="384"/>
      <c r="ARR1007" s="384"/>
      <c r="ARS1007" s="384"/>
      <c r="ART1007" s="384"/>
      <c r="ARU1007" s="384"/>
      <c r="ARV1007" s="384"/>
      <c r="ARW1007" s="384"/>
      <c r="ARX1007" s="384"/>
      <c r="ARY1007" s="384"/>
      <c r="ARZ1007" s="384"/>
      <c r="ASA1007" s="384"/>
      <c r="ASB1007" s="384"/>
      <c r="ASC1007" s="384"/>
      <c r="ASD1007" s="384"/>
      <c r="ASE1007" s="384"/>
      <c r="ASF1007" s="384"/>
      <c r="ASG1007" s="384"/>
      <c r="ASH1007" s="384"/>
      <c r="ASI1007" s="384"/>
      <c r="ASJ1007" s="384"/>
      <c r="ASK1007" s="384"/>
      <c r="ASL1007" s="384"/>
      <c r="ASM1007" s="384"/>
      <c r="ASN1007" s="384"/>
      <c r="ASO1007" s="384"/>
      <c r="ASP1007" s="384"/>
      <c r="ASQ1007" s="384"/>
      <c r="ASR1007" s="384"/>
      <c r="ASS1007" s="384"/>
      <c r="AST1007" s="384"/>
      <c r="ASU1007" s="384"/>
      <c r="ASV1007" s="384"/>
      <c r="ASW1007" s="384"/>
      <c r="ASX1007" s="384"/>
      <c r="ASY1007" s="384"/>
      <c r="ASZ1007" s="384"/>
      <c r="ATA1007" s="384"/>
      <c r="ATB1007" s="384"/>
      <c r="ATC1007" s="384"/>
      <c r="ATD1007" s="384"/>
      <c r="ATE1007" s="384"/>
      <c r="ATF1007" s="384"/>
      <c r="ATG1007" s="384"/>
      <c r="ATH1007" s="384"/>
      <c r="ATI1007" s="384"/>
      <c r="ATJ1007" s="384"/>
      <c r="ATK1007" s="384"/>
      <c r="ATL1007" s="384"/>
      <c r="ATM1007" s="384"/>
      <c r="ATN1007" s="384"/>
      <c r="ATO1007" s="384"/>
      <c r="ATP1007" s="384"/>
      <c r="ATQ1007" s="384"/>
      <c r="ATR1007" s="384"/>
      <c r="ATS1007" s="384"/>
      <c r="ATT1007" s="384"/>
      <c r="ATU1007" s="384"/>
      <c r="ATV1007" s="384"/>
      <c r="ATW1007" s="384"/>
      <c r="ATX1007" s="384"/>
      <c r="ATY1007" s="384"/>
      <c r="ATZ1007" s="384"/>
      <c r="AUA1007" s="384"/>
      <c r="AUB1007" s="384"/>
      <c r="AUC1007" s="384"/>
      <c r="AUD1007" s="384"/>
      <c r="AUE1007" s="384"/>
      <c r="AUF1007" s="384"/>
      <c r="AUG1007" s="384"/>
      <c r="AUH1007" s="384"/>
      <c r="AUI1007" s="384"/>
      <c r="AUJ1007" s="384"/>
      <c r="AUK1007" s="384"/>
      <c r="AUL1007" s="384"/>
      <c r="AUM1007" s="384"/>
      <c r="AUN1007" s="384"/>
      <c r="AUO1007" s="384"/>
      <c r="AUP1007" s="384"/>
      <c r="AUQ1007" s="384"/>
      <c r="AUR1007" s="384"/>
      <c r="AUS1007" s="384"/>
      <c r="AUT1007" s="384"/>
      <c r="AUU1007" s="384"/>
      <c r="AUV1007" s="384"/>
      <c r="AUW1007" s="384"/>
      <c r="AUX1007" s="384"/>
      <c r="AUY1007" s="384"/>
      <c r="AUZ1007" s="384"/>
      <c r="AVA1007" s="384"/>
      <c r="AVB1007" s="384"/>
      <c r="AVC1007" s="384"/>
      <c r="AVD1007" s="384"/>
      <c r="AVE1007" s="384"/>
      <c r="AVF1007" s="384"/>
      <c r="AVG1007" s="384"/>
      <c r="AVH1007" s="384"/>
      <c r="AVI1007" s="384"/>
      <c r="AVJ1007" s="384"/>
      <c r="AVK1007" s="384"/>
      <c r="AVL1007" s="384"/>
      <c r="AVM1007" s="384"/>
      <c r="AVN1007" s="384"/>
      <c r="AVO1007" s="384"/>
      <c r="AVP1007" s="384"/>
      <c r="AVQ1007" s="384"/>
      <c r="AVR1007" s="384"/>
      <c r="AVS1007" s="384"/>
      <c r="AVT1007" s="384"/>
      <c r="AVU1007" s="384"/>
      <c r="AVV1007" s="384"/>
      <c r="AVW1007" s="384"/>
      <c r="AVX1007" s="384"/>
      <c r="AVY1007" s="384"/>
      <c r="AVZ1007" s="384"/>
      <c r="AWA1007" s="384"/>
      <c r="AWB1007" s="384"/>
      <c r="AWC1007" s="384"/>
      <c r="AWD1007" s="384"/>
      <c r="AWE1007" s="384"/>
      <c r="AWF1007" s="384"/>
      <c r="AWG1007" s="384"/>
      <c r="AWH1007" s="384"/>
      <c r="AWI1007" s="384"/>
      <c r="AWJ1007" s="384"/>
      <c r="AWK1007" s="384"/>
      <c r="AWL1007" s="384"/>
      <c r="AWM1007" s="384"/>
      <c r="AWN1007" s="384"/>
      <c r="AWO1007" s="384"/>
      <c r="AWP1007" s="384"/>
      <c r="AWQ1007" s="384"/>
      <c r="AWR1007" s="384"/>
      <c r="AWS1007" s="384"/>
      <c r="AWT1007" s="384"/>
      <c r="AWU1007" s="384"/>
      <c r="AWV1007" s="384"/>
      <c r="AWW1007" s="384"/>
      <c r="AWX1007" s="384"/>
      <c r="AWY1007" s="384"/>
      <c r="AWZ1007" s="384"/>
      <c r="AXA1007" s="384"/>
      <c r="AXB1007" s="384"/>
      <c r="AXC1007" s="384"/>
      <c r="AXD1007" s="384"/>
      <c r="AXE1007" s="384"/>
      <c r="AXF1007" s="384"/>
      <c r="AXG1007" s="384"/>
      <c r="AXH1007" s="384"/>
      <c r="AXI1007" s="384"/>
      <c r="AXJ1007" s="384"/>
      <c r="AXK1007" s="384"/>
      <c r="AXL1007" s="384"/>
      <c r="AXM1007" s="384"/>
      <c r="AXN1007" s="384"/>
      <c r="AXO1007" s="384"/>
      <c r="AXP1007" s="384"/>
      <c r="AXQ1007" s="384"/>
      <c r="AXR1007" s="384"/>
      <c r="AXS1007" s="384"/>
      <c r="AXT1007" s="384"/>
      <c r="AXU1007" s="384"/>
      <c r="AXV1007" s="384"/>
      <c r="AXW1007" s="384"/>
      <c r="AXX1007" s="384"/>
      <c r="AXY1007" s="384"/>
      <c r="AXZ1007" s="384"/>
      <c r="AYA1007" s="384"/>
      <c r="AYB1007" s="384"/>
      <c r="AYC1007" s="384"/>
      <c r="AYD1007" s="384"/>
      <c r="AYE1007" s="384"/>
      <c r="AYF1007" s="384"/>
      <c r="AYG1007" s="384"/>
      <c r="AYH1007" s="384"/>
      <c r="AYI1007" s="384"/>
      <c r="AYJ1007" s="384"/>
      <c r="AYK1007" s="384"/>
      <c r="AYL1007" s="384"/>
      <c r="AYM1007" s="384"/>
      <c r="AYN1007" s="384"/>
      <c r="AYO1007" s="384"/>
      <c r="AYP1007" s="384"/>
      <c r="AYQ1007" s="384"/>
      <c r="AYR1007" s="384"/>
      <c r="AYS1007" s="384"/>
      <c r="AYT1007" s="384"/>
      <c r="AYU1007" s="384"/>
      <c r="AYV1007" s="384"/>
      <c r="AYW1007" s="384"/>
      <c r="AYX1007" s="384"/>
      <c r="AYY1007" s="384"/>
      <c r="AYZ1007" s="384"/>
      <c r="AZA1007" s="384"/>
      <c r="AZB1007" s="384"/>
      <c r="AZC1007" s="384"/>
      <c r="AZD1007" s="384"/>
      <c r="AZE1007" s="384"/>
      <c r="AZF1007" s="384"/>
      <c r="AZG1007" s="384"/>
      <c r="AZH1007" s="384"/>
      <c r="AZI1007" s="384"/>
      <c r="AZJ1007" s="384"/>
      <c r="AZK1007" s="384"/>
      <c r="AZL1007" s="384"/>
      <c r="AZM1007" s="384"/>
      <c r="AZN1007" s="384"/>
      <c r="AZO1007" s="384"/>
      <c r="AZP1007" s="384"/>
      <c r="AZQ1007" s="384"/>
      <c r="AZR1007" s="384"/>
      <c r="AZS1007" s="384"/>
      <c r="AZT1007" s="384"/>
      <c r="AZU1007" s="384"/>
      <c r="AZV1007" s="384"/>
      <c r="AZW1007" s="384"/>
      <c r="AZX1007" s="384"/>
      <c r="AZY1007" s="384"/>
      <c r="AZZ1007" s="384"/>
      <c r="BAA1007" s="384"/>
      <c r="BAB1007" s="384"/>
      <c r="BAC1007" s="384"/>
      <c r="BAD1007" s="384"/>
      <c r="BAE1007" s="384"/>
      <c r="BAF1007" s="384"/>
      <c r="BAG1007" s="384"/>
      <c r="BAH1007" s="384"/>
      <c r="BAI1007" s="384"/>
      <c r="BAJ1007" s="384"/>
      <c r="BAK1007" s="384"/>
      <c r="BAL1007" s="384"/>
      <c r="BAM1007" s="384"/>
      <c r="BAN1007" s="384"/>
      <c r="BAO1007" s="384"/>
      <c r="BAP1007" s="384"/>
      <c r="BAQ1007" s="384"/>
      <c r="BAR1007" s="384"/>
      <c r="BAS1007" s="384"/>
      <c r="BAT1007" s="384"/>
      <c r="BAU1007" s="384"/>
      <c r="BAV1007" s="384"/>
      <c r="BAW1007" s="384"/>
      <c r="BAX1007" s="384"/>
      <c r="BAY1007" s="384"/>
      <c r="BAZ1007" s="384"/>
      <c r="BBA1007" s="384"/>
      <c r="BBB1007" s="384"/>
      <c r="BBC1007" s="384"/>
      <c r="BBD1007" s="384"/>
      <c r="BBE1007" s="384"/>
      <c r="BBF1007" s="384"/>
      <c r="BBG1007" s="384"/>
      <c r="BBH1007" s="384"/>
      <c r="BBI1007" s="384"/>
      <c r="BBJ1007" s="384"/>
      <c r="BBK1007" s="384"/>
      <c r="BBL1007" s="384"/>
      <c r="BBM1007" s="384"/>
      <c r="BBN1007" s="384"/>
      <c r="BBO1007" s="384"/>
      <c r="BBP1007" s="384"/>
      <c r="BBQ1007" s="384"/>
      <c r="BBR1007" s="384"/>
      <c r="BBS1007" s="384"/>
      <c r="BBT1007" s="384"/>
      <c r="BBU1007" s="384"/>
      <c r="BBV1007" s="384"/>
      <c r="BBW1007" s="384"/>
      <c r="BBX1007" s="384"/>
      <c r="BBY1007" s="384"/>
      <c r="BBZ1007" s="384"/>
      <c r="BCA1007" s="384"/>
      <c r="BCB1007" s="384"/>
      <c r="BCC1007" s="384"/>
      <c r="BCD1007" s="384"/>
      <c r="BCE1007" s="384"/>
      <c r="BCF1007" s="384"/>
      <c r="BCG1007" s="384"/>
      <c r="BCH1007" s="384"/>
      <c r="BCI1007" s="384"/>
      <c r="BCJ1007" s="384"/>
      <c r="BCK1007" s="384"/>
      <c r="BCL1007" s="384"/>
      <c r="BCM1007" s="384"/>
      <c r="BCN1007" s="384"/>
      <c r="BCO1007" s="384"/>
      <c r="BCP1007" s="384"/>
      <c r="BCQ1007" s="384"/>
      <c r="BCR1007" s="384"/>
      <c r="BCS1007" s="384"/>
      <c r="BCT1007" s="384"/>
      <c r="BCU1007" s="384"/>
      <c r="BCV1007" s="384"/>
      <c r="BCW1007" s="384"/>
      <c r="BCX1007" s="384"/>
      <c r="BCY1007" s="384"/>
      <c r="BCZ1007" s="384"/>
      <c r="BDA1007" s="384"/>
      <c r="BDB1007" s="384"/>
      <c r="BDC1007" s="384"/>
      <c r="BDD1007" s="384"/>
      <c r="BDE1007" s="384"/>
      <c r="BDF1007" s="384"/>
      <c r="BDG1007" s="384"/>
      <c r="BDH1007" s="384"/>
      <c r="BDI1007" s="384"/>
      <c r="BDJ1007" s="384"/>
      <c r="BDK1007" s="384"/>
      <c r="BDL1007" s="384"/>
      <c r="BDM1007" s="384"/>
      <c r="BDN1007" s="384"/>
      <c r="BDO1007" s="384"/>
      <c r="BDP1007" s="384"/>
      <c r="BDQ1007" s="384"/>
      <c r="BDR1007" s="384"/>
      <c r="BDS1007" s="384"/>
      <c r="BDT1007" s="384"/>
      <c r="BDU1007" s="384"/>
      <c r="BDV1007" s="384"/>
      <c r="BDW1007" s="384"/>
      <c r="BDX1007" s="384"/>
      <c r="BDY1007" s="384"/>
      <c r="BDZ1007" s="384"/>
      <c r="BEA1007" s="384"/>
      <c r="BEB1007" s="384"/>
      <c r="BEC1007" s="384"/>
      <c r="BED1007" s="384"/>
      <c r="BEE1007" s="384"/>
      <c r="BEF1007" s="384"/>
      <c r="BEG1007" s="384"/>
      <c r="BEH1007" s="384"/>
      <c r="BEI1007" s="384"/>
      <c r="BEJ1007" s="384"/>
      <c r="BEK1007" s="384"/>
      <c r="BEL1007" s="384"/>
      <c r="BEM1007" s="384"/>
      <c r="BEN1007" s="384"/>
      <c r="BEO1007" s="384"/>
      <c r="BEP1007" s="384"/>
      <c r="BEQ1007" s="384"/>
      <c r="BER1007" s="384"/>
      <c r="BES1007" s="384"/>
      <c r="BET1007" s="384"/>
      <c r="BEU1007" s="384"/>
      <c r="BEV1007" s="384"/>
      <c r="BEW1007" s="384"/>
      <c r="BEX1007" s="384"/>
      <c r="BEY1007" s="384"/>
      <c r="BEZ1007" s="384"/>
      <c r="BFA1007" s="384"/>
      <c r="BFB1007" s="384"/>
      <c r="BFC1007" s="384"/>
      <c r="BFD1007" s="384"/>
      <c r="BFE1007" s="384"/>
      <c r="BFF1007" s="384"/>
      <c r="BFG1007" s="384"/>
      <c r="BFH1007" s="384"/>
      <c r="BFI1007" s="384"/>
      <c r="BFJ1007" s="384"/>
      <c r="BFK1007" s="384"/>
      <c r="BFL1007" s="384"/>
      <c r="BFM1007" s="384"/>
      <c r="BFN1007" s="384"/>
      <c r="BFO1007" s="384"/>
      <c r="BFP1007" s="384"/>
      <c r="BFQ1007" s="384"/>
      <c r="BFR1007" s="384"/>
      <c r="BFS1007" s="384"/>
      <c r="BFT1007" s="384"/>
      <c r="BFU1007" s="384"/>
      <c r="BFV1007" s="384"/>
      <c r="BFW1007" s="384"/>
      <c r="BFX1007" s="384"/>
      <c r="BFY1007" s="384"/>
      <c r="BFZ1007" s="384"/>
      <c r="BGA1007" s="384"/>
      <c r="BGB1007" s="384"/>
      <c r="BGC1007" s="384"/>
      <c r="BGD1007" s="384"/>
      <c r="BGE1007" s="384"/>
      <c r="BGF1007" s="384"/>
      <c r="BGG1007" s="384"/>
      <c r="BGH1007" s="384"/>
      <c r="BGI1007" s="384"/>
      <c r="BGJ1007" s="384"/>
      <c r="BGK1007" s="384"/>
      <c r="BGL1007" s="384"/>
      <c r="BGM1007" s="384"/>
      <c r="BGN1007" s="384"/>
      <c r="BGO1007" s="384"/>
      <c r="BGP1007" s="384"/>
      <c r="BGQ1007" s="384"/>
      <c r="BGR1007" s="384"/>
      <c r="BGS1007" s="384"/>
      <c r="BGT1007" s="384"/>
      <c r="BGU1007" s="384"/>
      <c r="BGV1007" s="384"/>
      <c r="BGW1007" s="384"/>
      <c r="BGX1007" s="384"/>
      <c r="BGY1007" s="384"/>
      <c r="BGZ1007" s="384"/>
      <c r="BHA1007" s="384"/>
      <c r="BHB1007" s="384"/>
      <c r="BHC1007" s="384"/>
      <c r="BHD1007" s="384"/>
      <c r="BHE1007" s="384"/>
      <c r="BHF1007" s="384"/>
      <c r="BHG1007" s="384"/>
      <c r="BHH1007" s="384"/>
      <c r="BHI1007" s="384"/>
      <c r="BHJ1007" s="384"/>
      <c r="BHK1007" s="384"/>
      <c r="BHL1007" s="384"/>
      <c r="BHM1007" s="384"/>
      <c r="BHN1007" s="384"/>
      <c r="BHO1007" s="384"/>
      <c r="BHP1007" s="384"/>
      <c r="BHQ1007" s="384"/>
      <c r="BHR1007" s="384"/>
      <c r="BHS1007" s="384"/>
      <c r="BHT1007" s="384"/>
      <c r="BHU1007" s="384"/>
      <c r="BHV1007" s="384"/>
      <c r="BHW1007" s="384"/>
      <c r="BHX1007" s="384"/>
      <c r="BHY1007" s="384"/>
      <c r="BHZ1007" s="384"/>
      <c r="BIA1007" s="384"/>
      <c r="BIB1007" s="384"/>
      <c r="BIC1007" s="384"/>
      <c r="BID1007" s="384"/>
      <c r="BIE1007" s="384"/>
      <c r="BIF1007" s="384"/>
      <c r="BIG1007" s="384"/>
      <c r="BIH1007" s="384"/>
      <c r="BII1007" s="384"/>
      <c r="BIJ1007" s="384"/>
      <c r="BIK1007" s="384"/>
      <c r="BIL1007" s="384"/>
      <c r="BIM1007" s="384"/>
      <c r="BIN1007" s="384"/>
      <c r="BIO1007" s="384"/>
      <c r="BIP1007" s="384"/>
      <c r="BIQ1007" s="384"/>
      <c r="BIR1007" s="384"/>
      <c r="BIS1007" s="384"/>
      <c r="BIT1007" s="384"/>
      <c r="BIU1007" s="384"/>
      <c r="BIV1007" s="384"/>
      <c r="BIW1007" s="384"/>
      <c r="BIX1007" s="384"/>
      <c r="BIY1007" s="384"/>
      <c r="BIZ1007" s="384"/>
      <c r="BJA1007" s="384"/>
      <c r="BJB1007" s="384"/>
      <c r="BJC1007" s="384"/>
      <c r="BJD1007" s="384"/>
      <c r="BJE1007" s="384"/>
      <c r="BJF1007" s="384"/>
      <c r="BJG1007" s="384"/>
      <c r="BJH1007" s="384"/>
      <c r="BJI1007" s="384"/>
      <c r="BJJ1007" s="384"/>
      <c r="BJK1007" s="384"/>
      <c r="BJL1007" s="384"/>
      <c r="BJM1007" s="384"/>
      <c r="BJN1007" s="384"/>
      <c r="BJO1007" s="384"/>
      <c r="BJP1007" s="384"/>
      <c r="BJQ1007" s="384"/>
      <c r="BJR1007" s="384"/>
      <c r="BJS1007" s="384"/>
      <c r="BJT1007" s="384"/>
      <c r="BJU1007" s="384"/>
      <c r="BJV1007" s="384"/>
      <c r="BJW1007" s="384"/>
      <c r="BJX1007" s="384"/>
      <c r="BJY1007" s="384"/>
      <c r="BJZ1007" s="384"/>
      <c r="BKA1007" s="384"/>
      <c r="BKB1007" s="384"/>
      <c r="BKC1007" s="384"/>
      <c r="BKD1007" s="384"/>
      <c r="BKE1007" s="384"/>
      <c r="BKF1007" s="384"/>
      <c r="BKG1007" s="384"/>
      <c r="BKH1007" s="384"/>
      <c r="BKI1007" s="384"/>
      <c r="BKJ1007" s="384"/>
      <c r="BKK1007" s="384"/>
      <c r="BKL1007" s="384"/>
      <c r="BKM1007" s="384"/>
      <c r="BKN1007" s="384"/>
      <c r="BKO1007" s="384"/>
      <c r="BKP1007" s="384"/>
      <c r="BKQ1007" s="384"/>
      <c r="BKR1007" s="384"/>
      <c r="BKS1007" s="384"/>
      <c r="BKT1007" s="384"/>
      <c r="BKU1007" s="384"/>
      <c r="BKV1007" s="384"/>
      <c r="BKW1007" s="384"/>
      <c r="BKX1007" s="384"/>
      <c r="BKY1007" s="384"/>
      <c r="BKZ1007" s="384"/>
      <c r="BLA1007" s="384"/>
      <c r="BLB1007" s="384"/>
      <c r="BLC1007" s="384"/>
      <c r="BLD1007" s="384"/>
      <c r="BLE1007" s="384"/>
      <c r="BLF1007" s="384"/>
      <c r="BLG1007" s="384"/>
      <c r="BLH1007" s="384"/>
      <c r="BLI1007" s="384"/>
      <c r="BLJ1007" s="384"/>
      <c r="BLK1007" s="384"/>
      <c r="BLL1007" s="384"/>
      <c r="BLM1007" s="384"/>
      <c r="BLN1007" s="384"/>
      <c r="BLO1007" s="384"/>
      <c r="BLP1007" s="384"/>
      <c r="BLQ1007" s="384"/>
      <c r="BLR1007" s="384"/>
      <c r="BLS1007" s="384"/>
      <c r="BLT1007" s="384"/>
      <c r="BLU1007" s="384"/>
      <c r="BLV1007" s="384"/>
      <c r="BLW1007" s="384"/>
      <c r="BLX1007" s="384"/>
      <c r="BLY1007" s="384"/>
      <c r="BLZ1007" s="384"/>
      <c r="BMA1007" s="384"/>
      <c r="BMB1007" s="384"/>
      <c r="BMC1007" s="384"/>
      <c r="BMD1007" s="384"/>
      <c r="BME1007" s="384"/>
      <c r="BMF1007" s="384"/>
      <c r="BMG1007" s="384"/>
      <c r="BMH1007" s="384"/>
      <c r="BMI1007" s="384"/>
      <c r="BMJ1007" s="384"/>
      <c r="BMK1007" s="384"/>
      <c r="BML1007" s="384"/>
      <c r="BMM1007" s="384"/>
      <c r="BMN1007" s="384"/>
      <c r="BMO1007" s="384"/>
      <c r="BMP1007" s="384"/>
      <c r="BMQ1007" s="384"/>
      <c r="BMR1007" s="384"/>
      <c r="BMS1007" s="384"/>
      <c r="BMT1007" s="384"/>
      <c r="BMU1007" s="384"/>
      <c r="BMV1007" s="384"/>
      <c r="BMW1007" s="384"/>
      <c r="BMX1007" s="384"/>
      <c r="BMY1007" s="384"/>
      <c r="BMZ1007" s="384"/>
      <c r="BNA1007" s="384"/>
      <c r="BNB1007" s="384"/>
      <c r="BNC1007" s="384"/>
      <c r="BND1007" s="384"/>
      <c r="BNE1007" s="384"/>
      <c r="BNF1007" s="384"/>
      <c r="BNG1007" s="384"/>
      <c r="BNH1007" s="384"/>
      <c r="BNI1007" s="384"/>
      <c r="BNJ1007" s="384"/>
      <c r="BNK1007" s="384"/>
      <c r="BNL1007" s="384"/>
      <c r="BNM1007" s="384"/>
      <c r="BNN1007" s="384"/>
      <c r="BNO1007" s="384"/>
      <c r="BNP1007" s="384"/>
      <c r="BNQ1007" s="384"/>
      <c r="BNR1007" s="384"/>
      <c r="BNS1007" s="384"/>
      <c r="BNT1007" s="384"/>
      <c r="BNU1007" s="384"/>
      <c r="BNV1007" s="384"/>
      <c r="BNW1007" s="384"/>
      <c r="BNX1007" s="384"/>
      <c r="BNY1007" s="384"/>
      <c r="BNZ1007" s="384"/>
      <c r="BOA1007" s="384"/>
      <c r="BOB1007" s="384"/>
      <c r="BOC1007" s="384"/>
      <c r="BOD1007" s="384"/>
      <c r="BOE1007" s="384"/>
      <c r="BOF1007" s="384"/>
      <c r="BOG1007" s="384"/>
      <c r="BOH1007" s="384"/>
      <c r="BOI1007" s="384"/>
      <c r="BOJ1007" s="384"/>
      <c r="BOK1007" s="384"/>
      <c r="BOL1007" s="384"/>
      <c r="BOM1007" s="384"/>
      <c r="BON1007" s="384"/>
      <c r="BOO1007" s="384"/>
      <c r="BOP1007" s="384"/>
      <c r="BOQ1007" s="384"/>
      <c r="BOR1007" s="384"/>
      <c r="BOS1007" s="384"/>
      <c r="BOT1007" s="384"/>
      <c r="BOU1007" s="384"/>
      <c r="BOV1007" s="384"/>
      <c r="BOW1007" s="384"/>
      <c r="BOX1007" s="384"/>
      <c r="BOY1007" s="384"/>
      <c r="BOZ1007" s="384"/>
      <c r="BPA1007" s="384"/>
      <c r="BPB1007" s="384"/>
      <c r="BPC1007" s="384"/>
      <c r="BPD1007" s="384"/>
      <c r="BPE1007" s="384"/>
      <c r="BPF1007" s="384"/>
      <c r="BPG1007" s="384"/>
      <c r="BPH1007" s="384"/>
      <c r="BPI1007" s="384"/>
      <c r="BPJ1007" s="384"/>
      <c r="BPK1007" s="384"/>
      <c r="BPL1007" s="384"/>
      <c r="BPM1007" s="384"/>
      <c r="BPN1007" s="384"/>
      <c r="BPO1007" s="384"/>
      <c r="BPP1007" s="384"/>
      <c r="BPQ1007" s="384"/>
      <c r="BPR1007" s="384"/>
      <c r="BPS1007" s="384"/>
      <c r="BPT1007" s="384"/>
      <c r="BPU1007" s="384"/>
      <c r="BPV1007" s="384"/>
      <c r="BPW1007" s="384"/>
      <c r="BPX1007" s="384"/>
      <c r="BPY1007" s="384"/>
      <c r="BPZ1007" s="384"/>
      <c r="BQA1007" s="384"/>
      <c r="BQB1007" s="384"/>
      <c r="BQC1007" s="384"/>
      <c r="BQD1007" s="384"/>
      <c r="BQE1007" s="384"/>
      <c r="BQF1007" s="384"/>
      <c r="BQG1007" s="384"/>
      <c r="BQH1007" s="384"/>
      <c r="BQI1007" s="384"/>
      <c r="BQJ1007" s="384"/>
      <c r="BQK1007" s="384"/>
      <c r="BQL1007" s="384"/>
      <c r="BQM1007" s="384"/>
      <c r="BQN1007" s="384"/>
      <c r="BQO1007" s="384"/>
      <c r="BQP1007" s="384"/>
      <c r="BQQ1007" s="384"/>
      <c r="BQR1007" s="384"/>
      <c r="BQS1007" s="384"/>
      <c r="BQT1007" s="384"/>
      <c r="BQU1007" s="384"/>
      <c r="BQV1007" s="384"/>
      <c r="BQW1007" s="384"/>
      <c r="BQX1007" s="384"/>
      <c r="BQY1007" s="384"/>
      <c r="BQZ1007" s="384"/>
      <c r="BRA1007" s="384"/>
      <c r="BRB1007" s="384"/>
      <c r="BRC1007" s="384"/>
      <c r="BRD1007" s="384"/>
      <c r="BRE1007" s="384"/>
      <c r="BRF1007" s="384"/>
      <c r="BRG1007" s="384"/>
      <c r="BRH1007" s="384"/>
      <c r="BRI1007" s="384"/>
      <c r="BRJ1007" s="384"/>
      <c r="BRK1007" s="384"/>
      <c r="BRL1007" s="384"/>
      <c r="BRM1007" s="384"/>
      <c r="BRN1007" s="384"/>
      <c r="BRO1007" s="384"/>
      <c r="BRP1007" s="384"/>
      <c r="BRQ1007" s="384"/>
      <c r="BRR1007" s="384"/>
      <c r="BRS1007" s="384"/>
      <c r="BRT1007" s="384"/>
      <c r="BRU1007" s="384"/>
      <c r="BRV1007" s="384"/>
      <c r="BRW1007" s="384"/>
      <c r="BRX1007" s="384"/>
      <c r="BRY1007" s="384"/>
      <c r="BRZ1007" s="384"/>
      <c r="BSA1007" s="384"/>
      <c r="BSB1007" s="384"/>
      <c r="BSC1007" s="384"/>
      <c r="BSD1007" s="384"/>
      <c r="BSE1007" s="384"/>
      <c r="BSF1007" s="384"/>
      <c r="BSG1007" s="384"/>
      <c r="BSH1007" s="384"/>
      <c r="BSI1007" s="384"/>
      <c r="BSJ1007" s="384"/>
      <c r="BSK1007" s="384"/>
      <c r="BSL1007" s="384"/>
      <c r="BSM1007" s="384"/>
      <c r="BSN1007" s="384"/>
      <c r="BSO1007" s="384"/>
      <c r="BSP1007" s="384"/>
      <c r="BSQ1007" s="384"/>
      <c r="BSR1007" s="384"/>
      <c r="BSS1007" s="384"/>
      <c r="BST1007" s="384"/>
      <c r="BSU1007" s="384"/>
      <c r="BSV1007" s="384"/>
      <c r="BSW1007" s="384"/>
      <c r="BSX1007" s="384"/>
      <c r="BSY1007" s="384"/>
      <c r="BSZ1007" s="384"/>
      <c r="BTA1007" s="384"/>
      <c r="BTB1007" s="384"/>
      <c r="BTC1007" s="384"/>
      <c r="BTD1007" s="384"/>
      <c r="BTE1007" s="384"/>
      <c r="BTF1007" s="384"/>
      <c r="BTG1007" s="384"/>
      <c r="BTH1007" s="384"/>
      <c r="BTI1007" s="384"/>
      <c r="BTJ1007" s="384"/>
      <c r="BTK1007" s="384"/>
      <c r="BTL1007" s="384"/>
      <c r="BTM1007" s="384"/>
      <c r="BTN1007" s="384"/>
      <c r="BTO1007" s="384"/>
      <c r="BTP1007" s="384"/>
      <c r="BTQ1007" s="384"/>
      <c r="BTR1007" s="384"/>
      <c r="BTS1007" s="384"/>
      <c r="BTT1007" s="384"/>
      <c r="BTU1007" s="384"/>
      <c r="BTV1007" s="384"/>
      <c r="BTW1007" s="384"/>
      <c r="BTX1007" s="384"/>
      <c r="BTY1007" s="384"/>
      <c r="BTZ1007" s="384"/>
      <c r="BUA1007" s="384"/>
      <c r="BUB1007" s="384"/>
      <c r="BUC1007" s="384"/>
      <c r="BUD1007" s="384"/>
      <c r="BUE1007" s="384"/>
      <c r="BUF1007" s="384"/>
      <c r="BUG1007" s="384"/>
      <c r="BUH1007" s="384"/>
      <c r="BUI1007" s="384"/>
      <c r="BUJ1007" s="384"/>
      <c r="BUK1007" s="384"/>
      <c r="BUL1007" s="384"/>
      <c r="BUM1007" s="384"/>
      <c r="BUN1007" s="384"/>
      <c r="BUO1007" s="384"/>
      <c r="BUP1007" s="384"/>
      <c r="BUQ1007" s="384"/>
      <c r="BUR1007" s="384"/>
      <c r="BUS1007" s="384"/>
      <c r="BUT1007" s="384"/>
      <c r="BUU1007" s="384"/>
      <c r="BUV1007" s="384"/>
      <c r="BUW1007" s="384"/>
      <c r="BUX1007" s="384"/>
      <c r="BUY1007" s="384"/>
      <c r="BUZ1007" s="384"/>
      <c r="BVA1007" s="384"/>
      <c r="BVB1007" s="384"/>
      <c r="BVC1007" s="384"/>
      <c r="BVD1007" s="384"/>
      <c r="BVE1007" s="384"/>
      <c r="BVF1007" s="384"/>
      <c r="BVG1007" s="384"/>
      <c r="BVH1007" s="384"/>
      <c r="BVI1007" s="384"/>
      <c r="BVJ1007" s="384"/>
      <c r="BVK1007" s="384"/>
      <c r="BVL1007" s="384"/>
      <c r="BVM1007" s="384"/>
      <c r="BVN1007" s="384"/>
      <c r="BVO1007" s="384"/>
      <c r="BVP1007" s="384"/>
      <c r="BVQ1007" s="384"/>
      <c r="BVR1007" s="384"/>
      <c r="BVS1007" s="384"/>
      <c r="BVT1007" s="384"/>
      <c r="BVU1007" s="384"/>
      <c r="BVV1007" s="384"/>
      <c r="BVW1007" s="384"/>
      <c r="BVX1007" s="384"/>
      <c r="BVY1007" s="384"/>
      <c r="BVZ1007" s="384"/>
      <c r="BWA1007" s="384"/>
      <c r="BWB1007" s="384"/>
      <c r="BWC1007" s="384"/>
      <c r="BWD1007" s="384"/>
      <c r="BWE1007" s="384"/>
      <c r="BWF1007" s="384"/>
      <c r="BWG1007" s="384"/>
      <c r="BWH1007" s="384"/>
      <c r="BWI1007" s="384"/>
      <c r="BWJ1007" s="384"/>
      <c r="BWK1007" s="384"/>
      <c r="BWL1007" s="384"/>
      <c r="BWM1007" s="384"/>
      <c r="BWN1007" s="384"/>
      <c r="BWO1007" s="384"/>
      <c r="BWP1007" s="384"/>
      <c r="BWQ1007" s="384"/>
      <c r="BWR1007" s="384"/>
      <c r="BWS1007" s="384"/>
      <c r="BWT1007" s="384"/>
      <c r="BWU1007" s="384"/>
      <c r="BWV1007" s="384"/>
      <c r="BWW1007" s="384"/>
      <c r="BWX1007" s="384"/>
      <c r="BWY1007" s="384"/>
      <c r="BWZ1007" s="384"/>
      <c r="BXA1007" s="384"/>
      <c r="BXB1007" s="384"/>
      <c r="BXC1007" s="384"/>
      <c r="BXD1007" s="384"/>
      <c r="BXE1007" s="384"/>
      <c r="BXF1007" s="384"/>
      <c r="BXG1007" s="384"/>
      <c r="BXH1007" s="384"/>
      <c r="BXI1007" s="384"/>
      <c r="BXJ1007" s="384"/>
      <c r="BXK1007" s="384"/>
      <c r="BXL1007" s="384"/>
      <c r="BXM1007" s="384"/>
      <c r="BXN1007" s="384"/>
      <c r="BXO1007" s="384"/>
      <c r="BXP1007" s="384"/>
      <c r="BXQ1007" s="384"/>
      <c r="BXR1007" s="384"/>
      <c r="BXS1007" s="384"/>
      <c r="BXT1007" s="384"/>
      <c r="BXU1007" s="384"/>
      <c r="BXV1007" s="384"/>
      <c r="BXW1007" s="384"/>
      <c r="BXX1007" s="384"/>
      <c r="BXY1007" s="384"/>
      <c r="BXZ1007" s="384"/>
      <c r="BYA1007" s="384"/>
      <c r="BYB1007" s="384"/>
      <c r="BYC1007" s="384"/>
      <c r="BYD1007" s="384"/>
      <c r="BYE1007" s="384"/>
      <c r="BYF1007" s="384"/>
      <c r="BYG1007" s="384"/>
      <c r="BYH1007" s="384"/>
      <c r="BYI1007" s="384"/>
      <c r="BYJ1007" s="384"/>
      <c r="BYK1007" s="384"/>
      <c r="BYL1007" s="384"/>
      <c r="BYM1007" s="384"/>
      <c r="BYN1007" s="384"/>
      <c r="BYO1007" s="384"/>
      <c r="BYP1007" s="384"/>
      <c r="BYQ1007" s="384"/>
      <c r="BYR1007" s="384"/>
      <c r="BYS1007" s="384"/>
      <c r="BYT1007" s="384"/>
      <c r="BYU1007" s="384"/>
      <c r="BYV1007" s="384"/>
      <c r="BYW1007" s="384"/>
      <c r="BYX1007" s="384"/>
      <c r="BYY1007" s="384"/>
      <c r="BYZ1007" s="384"/>
      <c r="BZA1007" s="384"/>
      <c r="BZB1007" s="384"/>
      <c r="BZC1007" s="384"/>
      <c r="BZD1007" s="384"/>
      <c r="BZE1007" s="384"/>
      <c r="BZF1007" s="384"/>
      <c r="BZG1007" s="384"/>
      <c r="BZH1007" s="384"/>
      <c r="BZI1007" s="384"/>
      <c r="BZJ1007" s="384"/>
      <c r="BZK1007" s="384"/>
      <c r="BZL1007" s="384"/>
      <c r="BZM1007" s="384"/>
      <c r="BZN1007" s="384"/>
      <c r="BZO1007" s="384"/>
      <c r="BZP1007" s="384"/>
      <c r="BZQ1007" s="384"/>
      <c r="BZR1007" s="384"/>
      <c r="BZS1007" s="384"/>
      <c r="BZT1007" s="384"/>
      <c r="BZU1007" s="384"/>
      <c r="BZV1007" s="384"/>
      <c r="BZW1007" s="384"/>
      <c r="BZX1007" s="384"/>
      <c r="BZY1007" s="384"/>
      <c r="BZZ1007" s="384"/>
      <c r="CAA1007" s="384"/>
      <c r="CAB1007" s="384"/>
      <c r="CAC1007" s="384"/>
      <c r="CAD1007" s="384"/>
      <c r="CAE1007" s="384"/>
      <c r="CAF1007" s="384"/>
      <c r="CAG1007" s="384"/>
      <c r="CAH1007" s="384"/>
      <c r="CAI1007" s="384"/>
      <c r="CAJ1007" s="384"/>
      <c r="CAK1007" s="384"/>
      <c r="CAL1007" s="384"/>
      <c r="CAM1007" s="384"/>
      <c r="CAN1007" s="384"/>
      <c r="CAO1007" s="384"/>
      <c r="CAP1007" s="384"/>
      <c r="CAQ1007" s="384"/>
      <c r="CAR1007" s="384"/>
      <c r="CAS1007" s="384"/>
      <c r="CAT1007" s="384"/>
      <c r="CAU1007" s="384"/>
      <c r="CAV1007" s="384"/>
      <c r="CAW1007" s="384"/>
      <c r="CAX1007" s="384"/>
      <c r="CAY1007" s="384"/>
      <c r="CAZ1007" s="384"/>
      <c r="CBA1007" s="384"/>
      <c r="CBB1007" s="384"/>
      <c r="CBC1007" s="384"/>
      <c r="CBD1007" s="384"/>
      <c r="CBE1007" s="384"/>
      <c r="CBF1007" s="384"/>
      <c r="CBG1007" s="384"/>
      <c r="CBH1007" s="384"/>
      <c r="CBI1007" s="384"/>
      <c r="CBJ1007" s="384"/>
      <c r="CBK1007" s="384"/>
      <c r="CBL1007" s="384"/>
      <c r="CBM1007" s="384"/>
      <c r="CBN1007" s="384"/>
      <c r="CBO1007" s="384"/>
      <c r="CBP1007" s="384"/>
      <c r="CBQ1007" s="384"/>
      <c r="CBR1007" s="384"/>
      <c r="CBS1007" s="384"/>
      <c r="CBT1007" s="384"/>
      <c r="CBU1007" s="384"/>
      <c r="CBV1007" s="384"/>
      <c r="CBW1007" s="384"/>
      <c r="CBX1007" s="384"/>
      <c r="CBY1007" s="384"/>
      <c r="CBZ1007" s="384"/>
      <c r="CCA1007" s="384"/>
      <c r="CCB1007" s="384"/>
      <c r="CCC1007" s="384"/>
      <c r="CCD1007" s="384"/>
      <c r="CCE1007" s="384"/>
      <c r="CCF1007" s="384"/>
      <c r="CCG1007" s="384"/>
      <c r="CCH1007" s="384"/>
      <c r="CCI1007" s="384"/>
      <c r="CCJ1007" s="384"/>
      <c r="CCK1007" s="384"/>
      <c r="CCL1007" s="384"/>
      <c r="CCM1007" s="384"/>
      <c r="CCN1007" s="384"/>
      <c r="CCO1007" s="384"/>
      <c r="CCP1007" s="384"/>
      <c r="CCQ1007" s="384"/>
      <c r="CCR1007" s="384"/>
      <c r="CCS1007" s="384"/>
      <c r="CCT1007" s="384"/>
      <c r="CCU1007" s="384"/>
      <c r="CCV1007" s="384"/>
      <c r="CCW1007" s="384"/>
      <c r="CCX1007" s="384"/>
      <c r="CCY1007" s="384"/>
      <c r="CCZ1007" s="384"/>
      <c r="CDA1007" s="384"/>
      <c r="CDB1007" s="384"/>
      <c r="CDC1007" s="384"/>
      <c r="CDD1007" s="384"/>
      <c r="CDE1007" s="384"/>
      <c r="CDF1007" s="384"/>
      <c r="CDG1007" s="384"/>
      <c r="CDH1007" s="384"/>
      <c r="CDI1007" s="384"/>
      <c r="CDJ1007" s="384"/>
      <c r="CDK1007" s="384"/>
      <c r="CDL1007" s="384"/>
      <c r="CDM1007" s="384"/>
      <c r="CDN1007" s="384"/>
      <c r="CDO1007" s="384"/>
      <c r="CDP1007" s="384"/>
      <c r="CDQ1007" s="384"/>
      <c r="CDR1007" s="384"/>
      <c r="CDS1007" s="384"/>
      <c r="CDT1007" s="384"/>
      <c r="CDU1007" s="384"/>
      <c r="CDV1007" s="384"/>
      <c r="CDW1007" s="384"/>
      <c r="CDX1007" s="384"/>
      <c r="CDY1007" s="384"/>
      <c r="CDZ1007" s="384"/>
      <c r="CEA1007" s="384"/>
      <c r="CEB1007" s="384"/>
      <c r="CEC1007" s="384"/>
      <c r="CED1007" s="384"/>
      <c r="CEE1007" s="384"/>
      <c r="CEF1007" s="384"/>
      <c r="CEG1007" s="384"/>
      <c r="CEH1007" s="384"/>
      <c r="CEI1007" s="384"/>
      <c r="CEJ1007" s="384"/>
      <c r="CEK1007" s="384"/>
      <c r="CEL1007" s="384"/>
      <c r="CEM1007" s="384"/>
      <c r="CEN1007" s="384"/>
      <c r="CEO1007" s="384"/>
      <c r="CEP1007" s="384"/>
      <c r="CEQ1007" s="384"/>
      <c r="CER1007" s="384"/>
      <c r="CES1007" s="384"/>
      <c r="CET1007" s="384"/>
      <c r="CEU1007" s="384"/>
      <c r="CEV1007" s="384"/>
      <c r="CEW1007" s="384"/>
      <c r="CEX1007" s="384"/>
      <c r="CEY1007" s="384"/>
      <c r="CEZ1007" s="384"/>
      <c r="CFA1007" s="384"/>
      <c r="CFB1007" s="384"/>
      <c r="CFC1007" s="384"/>
      <c r="CFD1007" s="384"/>
      <c r="CFE1007" s="384"/>
      <c r="CFF1007" s="384"/>
      <c r="CFG1007" s="384"/>
      <c r="CFH1007" s="384"/>
      <c r="CFI1007" s="384"/>
      <c r="CFJ1007" s="384"/>
      <c r="CFK1007" s="384"/>
      <c r="CFL1007" s="384"/>
      <c r="CFM1007" s="384"/>
      <c r="CFN1007" s="384"/>
      <c r="CFO1007" s="384"/>
      <c r="CFP1007" s="384"/>
      <c r="CFQ1007" s="384"/>
      <c r="CFR1007" s="384"/>
      <c r="CFS1007" s="384"/>
      <c r="CFT1007" s="384"/>
      <c r="CFU1007" s="384"/>
      <c r="CFV1007" s="384"/>
      <c r="CFW1007" s="384"/>
      <c r="CFX1007" s="384"/>
      <c r="CFY1007" s="384"/>
      <c r="CFZ1007" s="384"/>
      <c r="CGA1007" s="384"/>
      <c r="CGB1007" s="384"/>
      <c r="CGC1007" s="384"/>
      <c r="CGD1007" s="384"/>
      <c r="CGE1007" s="384"/>
      <c r="CGF1007" s="384"/>
      <c r="CGG1007" s="384"/>
      <c r="CGH1007" s="384"/>
      <c r="CGI1007" s="384"/>
      <c r="CGJ1007" s="384"/>
      <c r="CGK1007" s="384"/>
      <c r="CGL1007" s="384"/>
      <c r="CGM1007" s="384"/>
      <c r="CGN1007" s="384"/>
      <c r="CGO1007" s="384"/>
      <c r="CGP1007" s="384"/>
      <c r="CGQ1007" s="384"/>
      <c r="CGR1007" s="384"/>
      <c r="CGS1007" s="384"/>
      <c r="CGT1007" s="384"/>
      <c r="CGU1007" s="384"/>
      <c r="CGV1007" s="384"/>
      <c r="CGW1007" s="384"/>
      <c r="CGX1007" s="384"/>
      <c r="CGY1007" s="384"/>
      <c r="CGZ1007" s="384"/>
      <c r="CHA1007" s="384"/>
      <c r="CHB1007" s="384"/>
      <c r="CHC1007" s="384"/>
      <c r="CHD1007" s="384"/>
      <c r="CHE1007" s="384"/>
      <c r="CHF1007" s="384"/>
      <c r="CHG1007" s="384"/>
      <c r="CHH1007" s="384"/>
      <c r="CHI1007" s="384"/>
      <c r="CHJ1007" s="384"/>
      <c r="CHK1007" s="384"/>
      <c r="CHL1007" s="384"/>
      <c r="CHM1007" s="384"/>
      <c r="CHN1007" s="384"/>
      <c r="CHO1007" s="384"/>
      <c r="CHP1007" s="384"/>
      <c r="CHQ1007" s="384"/>
      <c r="CHR1007" s="384"/>
      <c r="CHS1007" s="384"/>
      <c r="CHT1007" s="384"/>
      <c r="CHU1007" s="384"/>
      <c r="CHV1007" s="384"/>
      <c r="CHW1007" s="384"/>
      <c r="CHX1007" s="384"/>
      <c r="CHY1007" s="384"/>
      <c r="CHZ1007" s="384"/>
      <c r="CIA1007" s="384"/>
      <c r="CIB1007" s="384"/>
      <c r="CIC1007" s="384"/>
      <c r="CID1007" s="384"/>
      <c r="CIE1007" s="384"/>
      <c r="CIF1007" s="384"/>
      <c r="CIG1007" s="384"/>
      <c r="CIH1007" s="384"/>
      <c r="CII1007" s="384"/>
      <c r="CIJ1007" s="384"/>
      <c r="CIK1007" s="384"/>
      <c r="CIL1007" s="384"/>
      <c r="CIM1007" s="384"/>
      <c r="CIN1007" s="384"/>
      <c r="CIO1007" s="384"/>
      <c r="CIP1007" s="384"/>
      <c r="CIQ1007" s="384"/>
      <c r="CIR1007" s="384"/>
      <c r="CIS1007" s="384"/>
      <c r="CIT1007" s="384"/>
      <c r="CIU1007" s="384"/>
      <c r="CIV1007" s="384"/>
      <c r="CIW1007" s="384"/>
      <c r="CIX1007" s="384"/>
      <c r="CIY1007" s="384"/>
      <c r="CIZ1007" s="384"/>
      <c r="CJA1007" s="384"/>
      <c r="CJB1007" s="384"/>
      <c r="CJC1007" s="384"/>
      <c r="CJD1007" s="384"/>
      <c r="CJE1007" s="384"/>
      <c r="CJF1007" s="384"/>
      <c r="CJG1007" s="384"/>
      <c r="CJH1007" s="384"/>
      <c r="CJI1007" s="384"/>
      <c r="CJJ1007" s="384"/>
      <c r="CJK1007" s="384"/>
      <c r="CJL1007" s="384"/>
      <c r="CJM1007" s="384"/>
      <c r="CJN1007" s="384"/>
      <c r="CJO1007" s="384"/>
      <c r="CJP1007" s="384"/>
      <c r="CJQ1007" s="384"/>
      <c r="CJR1007" s="384"/>
      <c r="CJS1007" s="384"/>
      <c r="CJT1007" s="384"/>
      <c r="CJU1007" s="384"/>
      <c r="CJV1007" s="384"/>
      <c r="CJW1007" s="384"/>
      <c r="CJX1007" s="384"/>
      <c r="CJY1007" s="384"/>
      <c r="CJZ1007" s="384"/>
      <c r="CKA1007" s="384"/>
      <c r="CKB1007" s="384"/>
      <c r="CKC1007" s="384"/>
      <c r="CKD1007" s="384"/>
      <c r="CKE1007" s="384"/>
      <c r="CKF1007" s="384"/>
      <c r="CKG1007" s="384"/>
      <c r="CKH1007" s="384"/>
      <c r="CKI1007" s="384"/>
      <c r="CKJ1007" s="384"/>
      <c r="CKK1007" s="384"/>
      <c r="CKL1007" s="384"/>
      <c r="CKM1007" s="384"/>
      <c r="CKN1007" s="384"/>
      <c r="CKO1007" s="384"/>
      <c r="CKP1007" s="384"/>
      <c r="CKQ1007" s="384"/>
      <c r="CKR1007" s="384"/>
      <c r="CKS1007" s="384"/>
      <c r="CKT1007" s="384"/>
      <c r="CKU1007" s="384"/>
      <c r="CKV1007" s="384"/>
      <c r="CKW1007" s="384"/>
      <c r="CKX1007" s="384"/>
      <c r="CKY1007" s="384"/>
      <c r="CKZ1007" s="384"/>
      <c r="CLA1007" s="384"/>
      <c r="CLB1007" s="384"/>
      <c r="CLC1007" s="384"/>
      <c r="CLD1007" s="384"/>
      <c r="CLE1007" s="384"/>
      <c r="CLF1007" s="384"/>
      <c r="CLG1007" s="384"/>
      <c r="CLH1007" s="384"/>
      <c r="CLI1007" s="384"/>
      <c r="CLJ1007" s="384"/>
      <c r="CLK1007" s="384"/>
      <c r="CLL1007" s="384"/>
      <c r="CLM1007" s="384"/>
      <c r="CLN1007" s="384"/>
      <c r="CLO1007" s="384"/>
      <c r="CLP1007" s="384"/>
      <c r="CLQ1007" s="384"/>
      <c r="CLR1007" s="384"/>
      <c r="CLS1007" s="384"/>
      <c r="CLT1007" s="384"/>
      <c r="CLU1007" s="384"/>
      <c r="CLV1007" s="384"/>
      <c r="CLW1007" s="384"/>
      <c r="CLX1007" s="384"/>
      <c r="CLY1007" s="384"/>
      <c r="CLZ1007" s="384"/>
      <c r="CMA1007" s="384"/>
      <c r="CMB1007" s="384"/>
      <c r="CMC1007" s="384"/>
      <c r="CMD1007" s="384"/>
      <c r="CME1007" s="384"/>
      <c r="CMF1007" s="384"/>
      <c r="CMG1007" s="384"/>
      <c r="CMH1007" s="384"/>
      <c r="CMI1007" s="384"/>
      <c r="CMJ1007" s="384"/>
      <c r="CMK1007" s="384"/>
      <c r="CML1007" s="384"/>
      <c r="CMM1007" s="384"/>
      <c r="CMN1007" s="384"/>
      <c r="CMO1007" s="384"/>
      <c r="CMP1007" s="384"/>
      <c r="CMQ1007" s="384"/>
      <c r="CMR1007" s="384"/>
      <c r="CMS1007" s="384"/>
      <c r="CMT1007" s="384"/>
      <c r="CMU1007" s="384"/>
      <c r="CMV1007" s="384"/>
      <c r="CMW1007" s="384"/>
      <c r="CMX1007" s="384"/>
      <c r="CMY1007" s="384"/>
      <c r="CMZ1007" s="384"/>
      <c r="CNA1007" s="384"/>
      <c r="CNB1007" s="384"/>
      <c r="CNC1007" s="384"/>
      <c r="CND1007" s="384"/>
      <c r="CNE1007" s="384"/>
      <c r="CNF1007" s="384"/>
      <c r="CNG1007" s="384"/>
      <c r="CNH1007" s="384"/>
      <c r="CNI1007" s="384"/>
      <c r="CNJ1007" s="384"/>
      <c r="CNK1007" s="384"/>
      <c r="CNL1007" s="384"/>
      <c r="CNM1007" s="384"/>
      <c r="CNN1007" s="384"/>
      <c r="CNO1007" s="384"/>
      <c r="CNP1007" s="384"/>
      <c r="CNQ1007" s="384"/>
      <c r="CNR1007" s="384"/>
      <c r="CNS1007" s="384"/>
      <c r="CNT1007" s="384"/>
      <c r="CNU1007" s="384"/>
      <c r="CNV1007" s="384"/>
      <c r="CNW1007" s="384"/>
      <c r="CNX1007" s="384"/>
      <c r="CNY1007" s="384"/>
      <c r="CNZ1007" s="384"/>
      <c r="COA1007" s="384"/>
      <c r="COB1007" s="384"/>
      <c r="COC1007" s="384"/>
      <c r="COD1007" s="384"/>
      <c r="COE1007" s="384"/>
      <c r="COF1007" s="384"/>
      <c r="COG1007" s="384"/>
      <c r="COH1007" s="384"/>
      <c r="COI1007" s="384"/>
      <c r="COJ1007" s="384"/>
      <c r="COK1007" s="384"/>
      <c r="COL1007" s="384"/>
      <c r="COM1007" s="384"/>
      <c r="CON1007" s="384"/>
      <c r="COO1007" s="384"/>
      <c r="COP1007" s="384"/>
      <c r="COQ1007" s="384"/>
      <c r="COR1007" s="384"/>
      <c r="COS1007" s="384"/>
      <c r="COT1007" s="384"/>
      <c r="COU1007" s="384"/>
      <c r="COV1007" s="384"/>
      <c r="COW1007" s="384"/>
      <c r="COX1007" s="384"/>
      <c r="COY1007" s="384"/>
      <c r="COZ1007" s="384"/>
      <c r="CPA1007" s="384"/>
      <c r="CPB1007" s="384"/>
      <c r="CPC1007" s="384"/>
      <c r="CPD1007" s="384"/>
      <c r="CPE1007" s="384"/>
      <c r="CPF1007" s="384"/>
      <c r="CPG1007" s="384"/>
      <c r="CPH1007" s="384"/>
      <c r="CPI1007" s="384"/>
      <c r="CPJ1007" s="384"/>
      <c r="CPK1007" s="384"/>
      <c r="CPL1007" s="384"/>
      <c r="CPM1007" s="384"/>
      <c r="CPN1007" s="384"/>
      <c r="CPO1007" s="384"/>
      <c r="CPP1007" s="384"/>
      <c r="CPQ1007" s="384"/>
      <c r="CPR1007" s="384"/>
      <c r="CPS1007" s="384"/>
      <c r="CPT1007" s="384"/>
      <c r="CPU1007" s="384"/>
      <c r="CPV1007" s="384"/>
      <c r="CPW1007" s="384"/>
      <c r="CPX1007" s="384"/>
      <c r="CPY1007" s="384"/>
      <c r="CPZ1007" s="384"/>
      <c r="CQA1007" s="384"/>
      <c r="CQB1007" s="384"/>
      <c r="CQC1007" s="384"/>
      <c r="CQD1007" s="384"/>
      <c r="CQE1007" s="384"/>
      <c r="CQF1007" s="384"/>
      <c r="CQG1007" s="384"/>
      <c r="CQH1007" s="384"/>
      <c r="CQI1007" s="384"/>
      <c r="CQJ1007" s="384"/>
      <c r="CQK1007" s="384"/>
      <c r="CQL1007" s="384"/>
      <c r="CQM1007" s="384"/>
      <c r="CQN1007" s="384"/>
      <c r="CQO1007" s="384"/>
      <c r="CQP1007" s="384"/>
      <c r="CQQ1007" s="384"/>
      <c r="CQR1007" s="384"/>
      <c r="CQS1007" s="384"/>
      <c r="CQT1007" s="384"/>
      <c r="CQU1007" s="384"/>
      <c r="CQV1007" s="384"/>
      <c r="CQW1007" s="384"/>
      <c r="CQX1007" s="384"/>
      <c r="CQY1007" s="384"/>
      <c r="CQZ1007" s="384"/>
      <c r="CRA1007" s="384"/>
      <c r="CRB1007" s="384"/>
      <c r="CRC1007" s="384"/>
      <c r="CRD1007" s="384"/>
      <c r="CRE1007" s="384"/>
      <c r="CRF1007" s="384"/>
      <c r="CRG1007" s="384"/>
      <c r="CRH1007" s="384"/>
      <c r="CRI1007" s="384"/>
      <c r="CRJ1007" s="384"/>
      <c r="CRK1007" s="384"/>
      <c r="CRL1007" s="384"/>
      <c r="CRM1007" s="384"/>
      <c r="CRN1007" s="384"/>
      <c r="CRO1007" s="384"/>
      <c r="CRP1007" s="384"/>
      <c r="CRQ1007" s="384"/>
      <c r="CRR1007" s="384"/>
      <c r="CRS1007" s="384"/>
      <c r="CRT1007" s="384"/>
      <c r="CRU1007" s="384"/>
      <c r="CRV1007" s="384"/>
      <c r="CRW1007" s="384"/>
      <c r="CRX1007" s="384"/>
      <c r="CRY1007" s="384"/>
      <c r="CRZ1007" s="384"/>
      <c r="CSA1007" s="384"/>
      <c r="CSB1007" s="384"/>
      <c r="CSC1007" s="384"/>
      <c r="CSD1007" s="384"/>
      <c r="CSE1007" s="384"/>
      <c r="CSF1007" s="384"/>
      <c r="CSG1007" s="384"/>
      <c r="CSH1007" s="384"/>
      <c r="CSI1007" s="384"/>
      <c r="CSJ1007" s="384"/>
      <c r="CSK1007" s="384"/>
      <c r="CSL1007" s="384"/>
      <c r="CSM1007" s="384"/>
      <c r="CSN1007" s="384"/>
      <c r="CSO1007" s="384"/>
      <c r="CSP1007" s="384"/>
      <c r="CSQ1007" s="384"/>
      <c r="CSR1007" s="384"/>
      <c r="CSS1007" s="384"/>
      <c r="CST1007" s="384"/>
      <c r="CSU1007" s="384"/>
      <c r="CSV1007" s="384"/>
      <c r="CSW1007" s="384"/>
      <c r="CSX1007" s="384"/>
      <c r="CSY1007" s="384"/>
      <c r="CSZ1007" s="384"/>
      <c r="CTA1007" s="384"/>
      <c r="CTB1007" s="384"/>
      <c r="CTC1007" s="384"/>
      <c r="CTD1007" s="384"/>
      <c r="CTE1007" s="384"/>
      <c r="CTF1007" s="384"/>
      <c r="CTG1007" s="384"/>
      <c r="CTH1007" s="384"/>
      <c r="CTI1007" s="384"/>
      <c r="CTJ1007" s="384"/>
      <c r="CTK1007" s="384"/>
      <c r="CTL1007" s="384"/>
      <c r="CTM1007" s="384"/>
      <c r="CTN1007" s="384"/>
      <c r="CTO1007" s="384"/>
      <c r="CTP1007" s="384"/>
      <c r="CTQ1007" s="384"/>
      <c r="CTR1007" s="384"/>
      <c r="CTS1007" s="384"/>
      <c r="CTT1007" s="384"/>
      <c r="CTU1007" s="384"/>
      <c r="CTV1007" s="384"/>
      <c r="CTW1007" s="384"/>
      <c r="CTX1007" s="384"/>
      <c r="CTY1007" s="384"/>
      <c r="CTZ1007" s="384"/>
      <c r="CUA1007" s="384"/>
      <c r="CUB1007" s="384"/>
      <c r="CUC1007" s="384"/>
      <c r="CUD1007" s="384"/>
      <c r="CUE1007" s="384"/>
      <c r="CUF1007" s="384"/>
      <c r="CUG1007" s="384"/>
      <c r="CUH1007" s="384"/>
      <c r="CUI1007" s="384"/>
      <c r="CUJ1007" s="384"/>
      <c r="CUK1007" s="384"/>
      <c r="CUL1007" s="384"/>
      <c r="CUM1007" s="384"/>
      <c r="CUN1007" s="384"/>
      <c r="CUO1007" s="384"/>
      <c r="CUP1007" s="384"/>
      <c r="CUQ1007" s="384"/>
      <c r="CUR1007" s="384"/>
      <c r="CUS1007" s="384"/>
      <c r="CUT1007" s="384"/>
      <c r="CUU1007" s="384"/>
      <c r="CUV1007" s="384"/>
      <c r="CUW1007" s="384"/>
      <c r="CUX1007" s="384"/>
      <c r="CUY1007" s="384"/>
      <c r="CUZ1007" s="384"/>
      <c r="CVA1007" s="384"/>
      <c r="CVB1007" s="384"/>
      <c r="CVC1007" s="384"/>
      <c r="CVD1007" s="384"/>
      <c r="CVE1007" s="384"/>
      <c r="CVF1007" s="384"/>
      <c r="CVG1007" s="384"/>
      <c r="CVH1007" s="384"/>
      <c r="CVI1007" s="384"/>
      <c r="CVJ1007" s="384"/>
      <c r="CVK1007" s="384"/>
      <c r="CVL1007" s="384"/>
      <c r="CVM1007" s="384"/>
      <c r="CVN1007" s="384"/>
      <c r="CVO1007" s="384"/>
      <c r="CVP1007" s="384"/>
      <c r="CVQ1007" s="384"/>
      <c r="CVR1007" s="384"/>
      <c r="CVS1007" s="384"/>
      <c r="CVT1007" s="384"/>
      <c r="CVU1007" s="384"/>
      <c r="CVV1007" s="384"/>
      <c r="CVW1007" s="384"/>
      <c r="CVX1007" s="384"/>
      <c r="CVY1007" s="384"/>
      <c r="CVZ1007" s="384"/>
      <c r="CWA1007" s="384"/>
      <c r="CWB1007" s="384"/>
      <c r="CWC1007" s="384"/>
      <c r="CWD1007" s="384"/>
      <c r="CWE1007" s="384"/>
      <c r="CWF1007" s="384"/>
      <c r="CWG1007" s="384"/>
      <c r="CWH1007" s="384"/>
      <c r="CWI1007" s="384"/>
      <c r="CWJ1007" s="384"/>
      <c r="CWK1007" s="384"/>
      <c r="CWL1007" s="384"/>
      <c r="CWM1007" s="384"/>
      <c r="CWN1007" s="384"/>
      <c r="CWO1007" s="384"/>
      <c r="CWP1007" s="384"/>
      <c r="CWQ1007" s="384"/>
      <c r="CWR1007" s="384"/>
      <c r="CWS1007" s="384"/>
      <c r="CWT1007" s="384"/>
      <c r="CWU1007" s="384"/>
      <c r="CWV1007" s="384"/>
      <c r="CWW1007" s="384"/>
      <c r="CWX1007" s="384"/>
      <c r="CWY1007" s="384"/>
      <c r="CWZ1007" s="384"/>
      <c r="CXA1007" s="384"/>
      <c r="CXB1007" s="384"/>
      <c r="CXC1007" s="384"/>
      <c r="CXD1007" s="384"/>
      <c r="CXE1007" s="384"/>
      <c r="CXF1007" s="384"/>
      <c r="CXG1007" s="384"/>
      <c r="CXH1007" s="384"/>
      <c r="CXI1007" s="384"/>
      <c r="CXJ1007" s="384"/>
      <c r="CXK1007" s="384"/>
      <c r="CXL1007" s="384"/>
      <c r="CXM1007" s="384"/>
      <c r="CXN1007" s="384"/>
      <c r="CXO1007" s="384"/>
      <c r="CXP1007" s="384"/>
      <c r="CXQ1007" s="384"/>
      <c r="CXR1007" s="384"/>
      <c r="CXS1007" s="384"/>
      <c r="CXT1007" s="384"/>
      <c r="CXU1007" s="384"/>
      <c r="CXV1007" s="384"/>
      <c r="CXW1007" s="384"/>
      <c r="CXX1007" s="384"/>
      <c r="CXY1007" s="384"/>
      <c r="CXZ1007" s="384"/>
      <c r="CYA1007" s="384"/>
      <c r="CYB1007" s="384"/>
      <c r="CYC1007" s="384"/>
      <c r="CYD1007" s="384"/>
      <c r="CYE1007" s="384"/>
      <c r="CYF1007" s="384"/>
      <c r="CYG1007" s="384"/>
      <c r="CYH1007" s="384"/>
      <c r="CYI1007" s="384"/>
      <c r="CYJ1007" s="384"/>
      <c r="CYK1007" s="384"/>
      <c r="CYL1007" s="384"/>
      <c r="CYM1007" s="384"/>
      <c r="CYN1007" s="384"/>
      <c r="CYO1007" s="384"/>
      <c r="CYP1007" s="384"/>
      <c r="CYQ1007" s="384"/>
      <c r="CYR1007" s="384"/>
      <c r="CYS1007" s="384"/>
      <c r="CYT1007" s="384"/>
      <c r="CYU1007" s="384"/>
      <c r="CYV1007" s="384"/>
      <c r="CYW1007" s="384"/>
      <c r="CYX1007" s="384"/>
      <c r="CYY1007" s="384"/>
      <c r="CYZ1007" s="384"/>
      <c r="CZA1007" s="384"/>
      <c r="CZB1007" s="384"/>
      <c r="CZC1007" s="384"/>
      <c r="CZD1007" s="384"/>
      <c r="CZE1007" s="384"/>
      <c r="CZF1007" s="384"/>
      <c r="CZG1007" s="384"/>
      <c r="CZH1007" s="384"/>
      <c r="CZI1007" s="384"/>
      <c r="CZJ1007" s="384"/>
      <c r="CZK1007" s="384"/>
      <c r="CZL1007" s="384"/>
      <c r="CZM1007" s="384"/>
      <c r="CZN1007" s="384"/>
      <c r="CZO1007" s="384"/>
      <c r="CZP1007" s="384"/>
      <c r="CZQ1007" s="384"/>
      <c r="CZR1007" s="384"/>
      <c r="CZS1007" s="384"/>
      <c r="CZT1007" s="384"/>
      <c r="CZU1007" s="384"/>
      <c r="CZV1007" s="384"/>
      <c r="CZW1007" s="384"/>
      <c r="CZX1007" s="384"/>
      <c r="CZY1007" s="384"/>
      <c r="CZZ1007" s="384"/>
      <c r="DAA1007" s="384"/>
      <c r="DAB1007" s="384"/>
      <c r="DAC1007" s="384"/>
      <c r="DAD1007" s="384"/>
      <c r="DAE1007" s="384"/>
      <c r="DAF1007" s="384"/>
      <c r="DAG1007" s="384"/>
      <c r="DAH1007" s="384"/>
      <c r="DAI1007" s="384"/>
      <c r="DAJ1007" s="384"/>
      <c r="DAK1007" s="384"/>
      <c r="DAL1007" s="384"/>
      <c r="DAM1007" s="384"/>
      <c r="DAN1007" s="384"/>
      <c r="DAO1007" s="384"/>
      <c r="DAP1007" s="384"/>
      <c r="DAQ1007" s="384"/>
      <c r="DAR1007" s="384"/>
      <c r="DAS1007" s="384"/>
      <c r="DAT1007" s="384"/>
      <c r="DAU1007" s="384"/>
      <c r="DAV1007" s="384"/>
      <c r="DAW1007" s="384"/>
      <c r="DAX1007" s="384"/>
      <c r="DAY1007" s="384"/>
      <c r="DAZ1007" s="384"/>
      <c r="DBA1007" s="384"/>
      <c r="DBB1007" s="384"/>
      <c r="DBC1007" s="384"/>
      <c r="DBD1007" s="384"/>
      <c r="DBE1007" s="384"/>
      <c r="DBF1007" s="384"/>
      <c r="DBG1007" s="384"/>
      <c r="DBH1007" s="384"/>
      <c r="DBI1007" s="384"/>
      <c r="DBJ1007" s="384"/>
      <c r="DBK1007" s="384"/>
      <c r="DBL1007" s="384"/>
      <c r="DBM1007" s="384"/>
      <c r="DBN1007" s="384"/>
      <c r="DBO1007" s="384"/>
      <c r="DBP1007" s="384"/>
      <c r="DBQ1007" s="384"/>
      <c r="DBR1007" s="384"/>
      <c r="DBS1007" s="384"/>
      <c r="DBT1007" s="384"/>
      <c r="DBU1007" s="384"/>
      <c r="DBV1007" s="384"/>
      <c r="DBW1007" s="384"/>
      <c r="DBX1007" s="384"/>
      <c r="DBY1007" s="384"/>
      <c r="DBZ1007" s="384"/>
      <c r="DCA1007" s="384"/>
      <c r="DCB1007" s="384"/>
      <c r="DCC1007" s="384"/>
      <c r="DCD1007" s="384"/>
      <c r="DCE1007" s="384"/>
      <c r="DCF1007" s="384"/>
      <c r="DCG1007" s="384"/>
      <c r="DCH1007" s="384"/>
      <c r="DCI1007" s="384"/>
      <c r="DCJ1007" s="384"/>
      <c r="DCK1007" s="384"/>
      <c r="DCL1007" s="384"/>
      <c r="DCM1007" s="384"/>
      <c r="DCN1007" s="384"/>
      <c r="DCO1007" s="384"/>
      <c r="DCP1007" s="384"/>
      <c r="DCQ1007" s="384"/>
      <c r="DCR1007" s="384"/>
      <c r="DCS1007" s="384"/>
      <c r="DCT1007" s="384"/>
      <c r="DCU1007" s="384"/>
      <c r="DCV1007" s="384"/>
      <c r="DCW1007" s="384"/>
      <c r="DCX1007" s="384"/>
      <c r="DCY1007" s="384"/>
      <c r="DCZ1007" s="384"/>
      <c r="DDA1007" s="384"/>
      <c r="DDB1007" s="384"/>
      <c r="DDC1007" s="384"/>
      <c r="DDD1007" s="384"/>
      <c r="DDE1007" s="384"/>
      <c r="DDF1007" s="384"/>
      <c r="DDG1007" s="384"/>
      <c r="DDH1007" s="384"/>
      <c r="DDI1007" s="384"/>
      <c r="DDJ1007" s="384"/>
      <c r="DDK1007" s="384"/>
      <c r="DDL1007" s="384"/>
      <c r="DDM1007" s="384"/>
      <c r="DDN1007" s="384"/>
      <c r="DDO1007" s="384"/>
      <c r="DDP1007" s="384"/>
      <c r="DDQ1007" s="384"/>
      <c r="DDR1007" s="384"/>
      <c r="DDS1007" s="384"/>
      <c r="DDT1007" s="384"/>
      <c r="DDU1007" s="384"/>
      <c r="DDV1007" s="384"/>
      <c r="DDW1007" s="384"/>
      <c r="DDX1007" s="384"/>
      <c r="DDY1007" s="384"/>
      <c r="DDZ1007" s="384"/>
      <c r="DEA1007" s="384"/>
      <c r="DEB1007" s="384"/>
      <c r="DEC1007" s="384"/>
      <c r="DED1007" s="384"/>
      <c r="DEE1007" s="384"/>
      <c r="DEF1007" s="384"/>
      <c r="DEG1007" s="384"/>
      <c r="DEH1007" s="384"/>
      <c r="DEI1007" s="384"/>
      <c r="DEJ1007" s="384"/>
      <c r="DEK1007" s="384"/>
      <c r="DEL1007" s="384"/>
      <c r="DEM1007" s="384"/>
      <c r="DEN1007" s="384"/>
      <c r="DEO1007" s="384"/>
      <c r="DEP1007" s="384"/>
      <c r="DEQ1007" s="384"/>
      <c r="DER1007" s="384"/>
      <c r="DES1007" s="384"/>
      <c r="DET1007" s="384"/>
      <c r="DEU1007" s="384"/>
      <c r="DEV1007" s="384"/>
      <c r="DEW1007" s="384"/>
      <c r="DEX1007" s="384"/>
      <c r="DEY1007" s="384"/>
      <c r="DEZ1007" s="384"/>
      <c r="DFA1007" s="384"/>
      <c r="DFB1007" s="384"/>
      <c r="DFC1007" s="384"/>
      <c r="DFD1007" s="384"/>
      <c r="DFE1007" s="384"/>
      <c r="DFF1007" s="384"/>
      <c r="DFG1007" s="384"/>
      <c r="DFH1007" s="384"/>
      <c r="DFI1007" s="384"/>
      <c r="DFJ1007" s="384"/>
      <c r="DFK1007" s="384"/>
      <c r="DFL1007" s="384"/>
      <c r="DFM1007" s="384"/>
      <c r="DFN1007" s="384"/>
      <c r="DFO1007" s="384"/>
      <c r="DFP1007" s="384"/>
      <c r="DFQ1007" s="384"/>
      <c r="DFR1007" s="384"/>
      <c r="DFS1007" s="384"/>
      <c r="DFT1007" s="384"/>
      <c r="DFU1007" s="384"/>
      <c r="DFV1007" s="384"/>
      <c r="DFW1007" s="384"/>
      <c r="DFX1007" s="384"/>
      <c r="DFY1007" s="384"/>
      <c r="DFZ1007" s="384"/>
      <c r="DGA1007" s="384"/>
      <c r="DGB1007" s="384"/>
      <c r="DGC1007" s="384"/>
      <c r="DGD1007" s="384"/>
      <c r="DGE1007" s="384"/>
      <c r="DGF1007" s="384"/>
      <c r="DGG1007" s="384"/>
      <c r="DGH1007" s="384"/>
      <c r="DGI1007" s="384"/>
      <c r="DGJ1007" s="384"/>
      <c r="DGK1007" s="384"/>
      <c r="DGL1007" s="384"/>
      <c r="DGM1007" s="384"/>
      <c r="DGN1007" s="384"/>
      <c r="DGO1007" s="384"/>
      <c r="DGP1007" s="384"/>
      <c r="DGQ1007" s="384"/>
      <c r="DGR1007" s="384"/>
      <c r="DGS1007" s="384"/>
      <c r="DGT1007" s="384"/>
      <c r="DGU1007" s="384"/>
      <c r="DGV1007" s="384"/>
      <c r="DGW1007" s="384"/>
      <c r="DGX1007" s="384"/>
      <c r="DGY1007" s="384"/>
      <c r="DGZ1007" s="384"/>
      <c r="DHA1007" s="384"/>
      <c r="DHB1007" s="384"/>
      <c r="DHC1007" s="384"/>
      <c r="DHD1007" s="384"/>
      <c r="DHE1007" s="384"/>
      <c r="DHF1007" s="384"/>
      <c r="DHG1007" s="384"/>
      <c r="DHH1007" s="384"/>
      <c r="DHI1007" s="384"/>
      <c r="DHJ1007" s="384"/>
      <c r="DHK1007" s="384"/>
      <c r="DHL1007" s="384"/>
      <c r="DHM1007" s="384"/>
      <c r="DHN1007" s="384"/>
      <c r="DHO1007" s="384"/>
      <c r="DHP1007" s="384"/>
      <c r="DHQ1007" s="384"/>
      <c r="DHR1007" s="384"/>
      <c r="DHS1007" s="384"/>
      <c r="DHT1007" s="384"/>
      <c r="DHU1007" s="384"/>
      <c r="DHV1007" s="384"/>
      <c r="DHW1007" s="384"/>
      <c r="DHX1007" s="384"/>
      <c r="DHY1007" s="384"/>
      <c r="DHZ1007" s="384"/>
      <c r="DIA1007" s="384"/>
      <c r="DIB1007" s="384"/>
      <c r="DIC1007" s="384"/>
      <c r="DID1007" s="384"/>
      <c r="DIE1007" s="384"/>
      <c r="DIF1007" s="384"/>
      <c r="DIG1007" s="384"/>
      <c r="DIH1007" s="384"/>
      <c r="DII1007" s="384"/>
      <c r="DIJ1007" s="384"/>
      <c r="DIK1007" s="384"/>
      <c r="DIL1007" s="384"/>
      <c r="DIM1007" s="384"/>
      <c r="DIN1007" s="384"/>
      <c r="DIO1007" s="384"/>
      <c r="DIP1007" s="384"/>
      <c r="DIQ1007" s="384"/>
      <c r="DIR1007" s="384"/>
      <c r="DIS1007" s="384"/>
      <c r="DIT1007" s="384"/>
      <c r="DIU1007" s="384"/>
      <c r="DIV1007" s="384"/>
      <c r="DIW1007" s="384"/>
      <c r="DIX1007" s="384"/>
      <c r="DIY1007" s="384"/>
      <c r="DIZ1007" s="384"/>
      <c r="DJA1007" s="384"/>
      <c r="DJB1007" s="384"/>
      <c r="DJC1007" s="384"/>
      <c r="DJD1007" s="384"/>
      <c r="DJE1007" s="384"/>
      <c r="DJF1007" s="384"/>
      <c r="DJG1007" s="384"/>
      <c r="DJH1007" s="384"/>
      <c r="DJI1007" s="384"/>
      <c r="DJJ1007" s="384"/>
      <c r="DJK1007" s="384"/>
      <c r="DJL1007" s="384"/>
      <c r="DJM1007" s="384"/>
      <c r="DJN1007" s="384"/>
      <c r="DJO1007" s="384"/>
      <c r="DJP1007" s="384"/>
      <c r="DJQ1007" s="384"/>
      <c r="DJR1007" s="384"/>
      <c r="DJS1007" s="384"/>
      <c r="DJT1007" s="384"/>
      <c r="DJU1007" s="384"/>
      <c r="DJV1007" s="384"/>
      <c r="DJW1007" s="384"/>
      <c r="DJX1007" s="384"/>
      <c r="DJY1007" s="384"/>
      <c r="DJZ1007" s="384"/>
      <c r="DKA1007" s="384"/>
      <c r="DKB1007" s="384"/>
      <c r="DKC1007" s="384"/>
      <c r="DKD1007" s="384"/>
      <c r="DKE1007" s="384"/>
      <c r="DKF1007" s="384"/>
      <c r="DKG1007" s="384"/>
      <c r="DKH1007" s="384"/>
      <c r="DKI1007" s="384"/>
      <c r="DKJ1007" s="384"/>
      <c r="DKK1007" s="384"/>
      <c r="DKL1007" s="384"/>
      <c r="DKM1007" s="384"/>
      <c r="DKN1007" s="384"/>
      <c r="DKO1007" s="384"/>
      <c r="DKP1007" s="384"/>
      <c r="DKQ1007" s="384"/>
      <c r="DKR1007" s="384"/>
      <c r="DKS1007" s="384"/>
      <c r="DKT1007" s="384"/>
      <c r="DKU1007" s="384"/>
      <c r="DKV1007" s="384"/>
      <c r="DKW1007" s="384"/>
      <c r="DKX1007" s="384"/>
      <c r="DKY1007" s="384"/>
      <c r="DKZ1007" s="384"/>
      <c r="DLA1007" s="384"/>
      <c r="DLB1007" s="384"/>
      <c r="DLC1007" s="384"/>
      <c r="DLD1007" s="384"/>
      <c r="DLE1007" s="384"/>
      <c r="DLF1007" s="384"/>
      <c r="DLG1007" s="384"/>
      <c r="DLH1007" s="384"/>
      <c r="DLI1007" s="384"/>
      <c r="DLJ1007" s="384"/>
      <c r="DLK1007" s="384"/>
      <c r="DLL1007" s="384"/>
      <c r="DLM1007" s="384"/>
      <c r="DLN1007" s="384"/>
      <c r="DLO1007" s="384"/>
      <c r="DLP1007" s="384"/>
      <c r="DLQ1007" s="384"/>
      <c r="DLR1007" s="384"/>
      <c r="DLS1007" s="384"/>
      <c r="DLT1007" s="384"/>
      <c r="DLU1007" s="384"/>
      <c r="DLV1007" s="384"/>
      <c r="DLW1007" s="384"/>
      <c r="DLX1007" s="384"/>
      <c r="DLY1007" s="384"/>
      <c r="DLZ1007" s="384"/>
      <c r="DMA1007" s="384"/>
      <c r="DMB1007" s="384"/>
      <c r="DMC1007" s="384"/>
      <c r="DMD1007" s="384"/>
      <c r="DME1007" s="384"/>
      <c r="DMF1007" s="384"/>
      <c r="DMG1007" s="384"/>
      <c r="DMH1007" s="384"/>
      <c r="DMI1007" s="384"/>
      <c r="DMJ1007" s="384"/>
      <c r="DMK1007" s="384"/>
      <c r="DML1007" s="384"/>
      <c r="DMM1007" s="384"/>
      <c r="DMN1007" s="384"/>
      <c r="DMO1007" s="384"/>
      <c r="DMP1007" s="384"/>
      <c r="DMQ1007" s="384"/>
      <c r="DMR1007" s="384"/>
      <c r="DMS1007" s="384"/>
      <c r="DMT1007" s="384"/>
      <c r="DMU1007" s="384"/>
      <c r="DMV1007" s="384"/>
      <c r="DMW1007" s="384"/>
      <c r="DMX1007" s="384"/>
      <c r="DMY1007" s="384"/>
      <c r="DMZ1007" s="384"/>
      <c r="DNA1007" s="384"/>
      <c r="DNB1007" s="384"/>
      <c r="DNC1007" s="384"/>
      <c r="DND1007" s="384"/>
      <c r="DNE1007" s="384"/>
      <c r="DNF1007" s="384"/>
      <c r="DNG1007" s="384"/>
      <c r="DNH1007" s="384"/>
      <c r="DNI1007" s="384"/>
      <c r="DNJ1007" s="384"/>
      <c r="DNK1007" s="384"/>
      <c r="DNL1007" s="384"/>
      <c r="DNM1007" s="384"/>
      <c r="DNN1007" s="384"/>
      <c r="DNO1007" s="384"/>
      <c r="DNP1007" s="384"/>
      <c r="DNQ1007" s="384"/>
      <c r="DNR1007" s="384"/>
      <c r="DNS1007" s="384"/>
      <c r="DNT1007" s="384"/>
      <c r="DNU1007" s="384"/>
      <c r="DNV1007" s="384"/>
      <c r="DNW1007" s="384"/>
      <c r="DNX1007" s="384"/>
      <c r="DNY1007" s="384"/>
      <c r="DNZ1007" s="384"/>
      <c r="DOA1007" s="384"/>
      <c r="DOB1007" s="384"/>
      <c r="DOC1007" s="384"/>
      <c r="DOD1007" s="384"/>
      <c r="DOE1007" s="384"/>
      <c r="DOF1007" s="384"/>
      <c r="DOG1007" s="384"/>
      <c r="DOH1007" s="384"/>
      <c r="DOI1007" s="384"/>
      <c r="DOJ1007" s="384"/>
      <c r="DOK1007" s="384"/>
      <c r="DOL1007" s="384"/>
      <c r="DOM1007" s="384"/>
      <c r="DON1007" s="384"/>
      <c r="DOO1007" s="384"/>
      <c r="DOP1007" s="384"/>
      <c r="DOQ1007" s="384"/>
      <c r="DOR1007" s="384"/>
      <c r="DOS1007" s="384"/>
      <c r="DOT1007" s="384"/>
      <c r="DOU1007" s="384"/>
      <c r="DOV1007" s="384"/>
      <c r="DOW1007" s="384"/>
      <c r="DOX1007" s="384"/>
      <c r="DOY1007" s="384"/>
      <c r="DOZ1007" s="384"/>
      <c r="DPA1007" s="384"/>
      <c r="DPB1007" s="384"/>
      <c r="DPC1007" s="384"/>
      <c r="DPD1007" s="384"/>
      <c r="DPE1007" s="384"/>
      <c r="DPF1007" s="384"/>
      <c r="DPG1007" s="384"/>
      <c r="DPH1007" s="384"/>
      <c r="DPI1007" s="384"/>
      <c r="DPJ1007" s="384"/>
      <c r="DPK1007" s="384"/>
      <c r="DPL1007" s="384"/>
      <c r="DPM1007" s="384"/>
      <c r="DPN1007" s="384"/>
      <c r="DPO1007" s="384"/>
      <c r="DPP1007" s="384"/>
      <c r="DPQ1007" s="384"/>
      <c r="DPR1007" s="384"/>
      <c r="DPS1007" s="384"/>
      <c r="DPT1007" s="384"/>
      <c r="DPU1007" s="384"/>
      <c r="DPV1007" s="384"/>
      <c r="DPW1007" s="384"/>
      <c r="DPX1007" s="384"/>
      <c r="DPY1007" s="384"/>
      <c r="DPZ1007" s="384"/>
      <c r="DQA1007" s="384"/>
      <c r="DQB1007" s="384"/>
      <c r="DQC1007" s="384"/>
      <c r="DQD1007" s="384"/>
      <c r="DQE1007" s="384"/>
      <c r="DQF1007" s="384"/>
      <c r="DQG1007" s="384"/>
      <c r="DQH1007" s="384"/>
      <c r="DQI1007" s="384"/>
      <c r="DQJ1007" s="384"/>
      <c r="DQK1007" s="384"/>
      <c r="DQL1007" s="384"/>
      <c r="DQM1007" s="384"/>
      <c r="DQN1007" s="384"/>
      <c r="DQO1007" s="384"/>
      <c r="DQP1007" s="384"/>
      <c r="DQQ1007" s="384"/>
      <c r="DQR1007" s="384"/>
      <c r="DQS1007" s="384"/>
      <c r="DQT1007" s="384"/>
      <c r="DQU1007" s="384"/>
      <c r="DQV1007" s="384"/>
      <c r="DQW1007" s="384"/>
      <c r="DQX1007" s="384"/>
      <c r="DQY1007" s="384"/>
      <c r="DQZ1007" s="384"/>
      <c r="DRA1007" s="384"/>
      <c r="DRB1007" s="384"/>
      <c r="DRC1007" s="384"/>
      <c r="DRD1007" s="384"/>
      <c r="DRE1007" s="384"/>
      <c r="DRF1007" s="384"/>
      <c r="DRG1007" s="384"/>
      <c r="DRH1007" s="384"/>
      <c r="DRI1007" s="384"/>
      <c r="DRJ1007" s="384"/>
      <c r="DRK1007" s="384"/>
      <c r="DRL1007" s="384"/>
      <c r="DRM1007" s="384"/>
      <c r="DRN1007" s="384"/>
      <c r="DRO1007" s="384"/>
      <c r="DRP1007" s="384"/>
      <c r="DRQ1007" s="384"/>
      <c r="DRR1007" s="384"/>
      <c r="DRS1007" s="384"/>
      <c r="DRT1007" s="384"/>
      <c r="DRU1007" s="384"/>
      <c r="DRV1007" s="384"/>
      <c r="DRW1007" s="384"/>
      <c r="DRX1007" s="384"/>
      <c r="DRY1007" s="384"/>
      <c r="DRZ1007" s="384"/>
      <c r="DSA1007" s="384"/>
      <c r="DSB1007" s="384"/>
      <c r="DSC1007" s="384"/>
      <c r="DSD1007" s="384"/>
      <c r="DSE1007" s="384"/>
      <c r="DSF1007" s="384"/>
      <c r="DSG1007" s="384"/>
      <c r="DSH1007" s="384"/>
      <c r="DSI1007" s="384"/>
      <c r="DSJ1007" s="384"/>
      <c r="DSK1007" s="384"/>
      <c r="DSL1007" s="384"/>
      <c r="DSM1007" s="384"/>
      <c r="DSN1007" s="384"/>
      <c r="DSO1007" s="384"/>
      <c r="DSP1007" s="384"/>
      <c r="DSQ1007" s="384"/>
      <c r="DSR1007" s="384"/>
      <c r="DSS1007" s="384"/>
      <c r="DST1007" s="384"/>
      <c r="DSU1007" s="384"/>
      <c r="DSV1007" s="384"/>
      <c r="DSW1007" s="384"/>
      <c r="DSX1007" s="384"/>
      <c r="DSY1007" s="384"/>
      <c r="DSZ1007" s="384"/>
      <c r="DTA1007" s="384"/>
      <c r="DTB1007" s="384"/>
      <c r="DTC1007" s="384"/>
      <c r="DTD1007" s="384"/>
      <c r="DTE1007" s="384"/>
      <c r="DTF1007" s="384"/>
      <c r="DTG1007" s="384"/>
      <c r="DTH1007" s="384"/>
      <c r="DTI1007" s="384"/>
      <c r="DTJ1007" s="384"/>
      <c r="DTK1007" s="384"/>
      <c r="DTL1007" s="384"/>
      <c r="DTM1007" s="384"/>
      <c r="DTN1007" s="384"/>
      <c r="DTO1007" s="384"/>
      <c r="DTP1007" s="384"/>
      <c r="DTQ1007" s="384"/>
      <c r="DTR1007" s="384"/>
      <c r="DTS1007" s="384"/>
      <c r="DTT1007" s="384"/>
      <c r="DTU1007" s="384"/>
      <c r="DTV1007" s="384"/>
      <c r="DTW1007" s="384"/>
      <c r="DTX1007" s="384"/>
      <c r="DTY1007" s="384"/>
      <c r="DTZ1007" s="384"/>
      <c r="DUA1007" s="384"/>
      <c r="DUB1007" s="384"/>
      <c r="DUC1007" s="384"/>
      <c r="DUD1007" s="384"/>
      <c r="DUE1007" s="384"/>
      <c r="DUF1007" s="384"/>
      <c r="DUG1007" s="384"/>
      <c r="DUH1007" s="384"/>
      <c r="DUI1007" s="384"/>
      <c r="DUJ1007" s="384"/>
      <c r="DUK1007" s="384"/>
      <c r="DUL1007" s="384"/>
      <c r="DUM1007" s="384"/>
      <c r="DUN1007" s="384"/>
      <c r="DUO1007" s="384"/>
      <c r="DUP1007" s="384"/>
      <c r="DUQ1007" s="384"/>
      <c r="DUR1007" s="384"/>
      <c r="DUS1007" s="384"/>
      <c r="DUT1007" s="384"/>
      <c r="DUU1007" s="384"/>
      <c r="DUV1007" s="384"/>
      <c r="DUW1007" s="384"/>
      <c r="DUX1007" s="384"/>
      <c r="DUY1007" s="384"/>
      <c r="DUZ1007" s="384"/>
      <c r="DVA1007" s="384"/>
      <c r="DVB1007" s="384"/>
      <c r="DVC1007" s="384"/>
      <c r="DVD1007" s="384"/>
      <c r="DVE1007" s="384"/>
      <c r="DVF1007" s="384"/>
      <c r="DVG1007" s="384"/>
      <c r="DVH1007" s="384"/>
      <c r="DVI1007" s="384"/>
      <c r="DVJ1007" s="384"/>
      <c r="DVK1007" s="384"/>
      <c r="DVL1007" s="384"/>
      <c r="DVM1007" s="384"/>
      <c r="DVN1007" s="384"/>
      <c r="DVO1007" s="384"/>
      <c r="DVP1007" s="384"/>
      <c r="DVQ1007" s="384"/>
      <c r="DVR1007" s="384"/>
      <c r="DVS1007" s="384"/>
      <c r="DVT1007" s="384"/>
      <c r="DVU1007" s="384"/>
      <c r="DVV1007" s="384"/>
      <c r="DVW1007" s="384"/>
      <c r="DVX1007" s="384"/>
      <c r="DVY1007" s="384"/>
      <c r="DVZ1007" s="384"/>
      <c r="DWA1007" s="384"/>
      <c r="DWB1007" s="384"/>
      <c r="DWC1007" s="384"/>
      <c r="DWD1007" s="384"/>
      <c r="DWE1007" s="384"/>
      <c r="DWF1007" s="384"/>
      <c r="DWG1007" s="384"/>
      <c r="DWH1007" s="384"/>
      <c r="DWI1007" s="384"/>
      <c r="DWJ1007" s="384"/>
      <c r="DWK1007" s="384"/>
      <c r="DWL1007" s="384"/>
      <c r="DWM1007" s="384"/>
      <c r="DWN1007" s="384"/>
      <c r="DWO1007" s="384"/>
      <c r="DWP1007" s="384"/>
      <c r="DWQ1007" s="384"/>
      <c r="DWR1007" s="384"/>
      <c r="DWS1007" s="384"/>
      <c r="DWT1007" s="384"/>
      <c r="DWU1007" s="384"/>
      <c r="DWV1007" s="384"/>
      <c r="DWW1007" s="384"/>
      <c r="DWX1007" s="384"/>
      <c r="DWY1007" s="384"/>
      <c r="DWZ1007" s="384"/>
      <c r="DXA1007" s="384"/>
      <c r="DXB1007" s="384"/>
      <c r="DXC1007" s="384"/>
      <c r="DXD1007" s="384"/>
      <c r="DXE1007" s="384"/>
      <c r="DXF1007" s="384"/>
      <c r="DXG1007" s="384"/>
      <c r="DXH1007" s="384"/>
      <c r="DXI1007" s="384"/>
      <c r="DXJ1007" s="384"/>
      <c r="DXK1007" s="384"/>
      <c r="DXL1007" s="384"/>
      <c r="DXM1007" s="384"/>
      <c r="DXN1007" s="384"/>
      <c r="DXO1007" s="384"/>
      <c r="DXP1007" s="384"/>
      <c r="DXQ1007" s="384"/>
      <c r="DXR1007" s="384"/>
      <c r="DXS1007" s="384"/>
      <c r="DXT1007" s="384"/>
      <c r="DXU1007" s="384"/>
      <c r="DXV1007" s="384"/>
      <c r="DXW1007" s="384"/>
      <c r="DXX1007" s="384"/>
      <c r="DXY1007" s="384"/>
      <c r="DXZ1007" s="384"/>
      <c r="DYA1007" s="384"/>
      <c r="DYB1007" s="384"/>
      <c r="DYC1007" s="384"/>
      <c r="DYD1007" s="384"/>
      <c r="DYE1007" s="384"/>
      <c r="DYF1007" s="384"/>
      <c r="DYG1007" s="384"/>
      <c r="DYH1007" s="384"/>
      <c r="DYI1007" s="384"/>
      <c r="DYJ1007" s="384"/>
      <c r="DYK1007" s="384"/>
      <c r="DYL1007" s="384"/>
      <c r="DYM1007" s="384"/>
      <c r="DYN1007" s="384"/>
      <c r="DYO1007" s="384"/>
      <c r="DYP1007" s="384"/>
      <c r="DYQ1007" s="384"/>
      <c r="DYR1007" s="384"/>
      <c r="DYS1007" s="384"/>
      <c r="DYT1007" s="384"/>
      <c r="DYU1007" s="384"/>
      <c r="DYV1007" s="384"/>
      <c r="DYW1007" s="384"/>
      <c r="DYX1007" s="384"/>
      <c r="DYY1007" s="384"/>
      <c r="DYZ1007" s="384"/>
      <c r="DZA1007" s="384"/>
      <c r="DZB1007" s="384"/>
      <c r="DZC1007" s="384"/>
      <c r="DZD1007" s="384"/>
      <c r="DZE1007" s="384"/>
      <c r="DZF1007" s="384"/>
      <c r="DZG1007" s="384"/>
      <c r="DZH1007" s="384"/>
      <c r="DZI1007" s="384"/>
      <c r="DZJ1007" s="384"/>
      <c r="DZK1007" s="384"/>
      <c r="DZL1007" s="384"/>
      <c r="DZM1007" s="384"/>
      <c r="DZN1007" s="384"/>
      <c r="DZO1007" s="384"/>
      <c r="DZP1007" s="384"/>
      <c r="DZQ1007" s="384"/>
      <c r="DZR1007" s="384"/>
      <c r="DZS1007" s="384"/>
      <c r="DZT1007" s="384"/>
      <c r="DZU1007" s="384"/>
      <c r="DZV1007" s="384"/>
      <c r="DZW1007" s="384"/>
      <c r="DZX1007" s="384"/>
      <c r="DZY1007" s="384"/>
      <c r="DZZ1007" s="384"/>
      <c r="EAA1007" s="384"/>
      <c r="EAB1007" s="384"/>
      <c r="EAC1007" s="384"/>
      <c r="EAD1007" s="384"/>
      <c r="EAE1007" s="384"/>
      <c r="EAF1007" s="384"/>
      <c r="EAG1007" s="384"/>
      <c r="EAH1007" s="384"/>
      <c r="EAI1007" s="384"/>
      <c r="EAJ1007" s="384"/>
      <c r="EAK1007" s="384"/>
      <c r="EAL1007" s="384"/>
      <c r="EAM1007" s="384"/>
      <c r="EAN1007" s="384"/>
      <c r="EAO1007" s="384"/>
      <c r="EAP1007" s="384"/>
      <c r="EAQ1007" s="384"/>
      <c r="EAR1007" s="384"/>
      <c r="EAS1007" s="384"/>
      <c r="EAT1007" s="384"/>
      <c r="EAU1007" s="384"/>
      <c r="EAV1007" s="384"/>
      <c r="EAW1007" s="384"/>
      <c r="EAX1007" s="384"/>
      <c r="EAY1007" s="384"/>
      <c r="EAZ1007" s="384"/>
      <c r="EBA1007" s="384"/>
      <c r="EBB1007" s="384"/>
      <c r="EBC1007" s="384"/>
      <c r="EBD1007" s="384"/>
      <c r="EBE1007" s="384"/>
      <c r="EBF1007" s="384"/>
      <c r="EBG1007" s="384"/>
      <c r="EBH1007" s="384"/>
      <c r="EBI1007" s="384"/>
      <c r="EBJ1007" s="384"/>
      <c r="EBK1007" s="384"/>
      <c r="EBL1007" s="384"/>
      <c r="EBM1007" s="384"/>
      <c r="EBN1007" s="384"/>
      <c r="EBO1007" s="384"/>
      <c r="EBP1007" s="384"/>
      <c r="EBQ1007" s="384"/>
      <c r="EBR1007" s="384"/>
      <c r="EBS1007" s="384"/>
      <c r="EBT1007" s="384"/>
      <c r="EBU1007" s="384"/>
      <c r="EBV1007" s="384"/>
      <c r="EBW1007" s="384"/>
      <c r="EBX1007" s="384"/>
      <c r="EBY1007" s="384"/>
      <c r="EBZ1007" s="384"/>
      <c r="ECA1007" s="384"/>
      <c r="ECB1007" s="384"/>
      <c r="ECC1007" s="384"/>
      <c r="ECD1007" s="384"/>
      <c r="ECE1007" s="384"/>
      <c r="ECF1007" s="384"/>
      <c r="ECG1007" s="384"/>
      <c r="ECH1007" s="384"/>
      <c r="ECI1007" s="384"/>
      <c r="ECJ1007" s="384"/>
      <c r="ECK1007" s="384"/>
      <c r="ECL1007" s="384"/>
      <c r="ECM1007" s="384"/>
      <c r="ECN1007" s="384"/>
      <c r="ECO1007" s="384"/>
      <c r="ECP1007" s="384"/>
      <c r="ECQ1007" s="384"/>
      <c r="ECR1007" s="384"/>
      <c r="ECS1007" s="384"/>
      <c r="ECT1007" s="384"/>
      <c r="ECU1007" s="384"/>
      <c r="ECV1007" s="384"/>
      <c r="ECW1007" s="384"/>
      <c r="ECX1007" s="384"/>
      <c r="ECY1007" s="384"/>
      <c r="ECZ1007" s="384"/>
      <c r="EDA1007" s="384"/>
      <c r="EDB1007" s="384"/>
      <c r="EDC1007" s="384"/>
      <c r="EDD1007" s="384"/>
      <c r="EDE1007" s="384"/>
      <c r="EDF1007" s="384"/>
      <c r="EDG1007" s="384"/>
      <c r="EDH1007" s="384"/>
      <c r="EDI1007" s="384"/>
      <c r="EDJ1007" s="384"/>
      <c r="EDK1007" s="384"/>
      <c r="EDL1007" s="384"/>
      <c r="EDM1007" s="384"/>
      <c r="EDN1007" s="384"/>
      <c r="EDO1007" s="384"/>
      <c r="EDP1007" s="384"/>
      <c r="EDQ1007" s="384"/>
      <c r="EDR1007" s="384"/>
      <c r="EDS1007" s="384"/>
      <c r="EDT1007" s="384"/>
      <c r="EDU1007" s="384"/>
      <c r="EDV1007" s="384"/>
      <c r="EDW1007" s="384"/>
      <c r="EDX1007" s="384"/>
      <c r="EDY1007" s="384"/>
      <c r="EDZ1007" s="384"/>
      <c r="EEA1007" s="384"/>
      <c r="EEB1007" s="384"/>
      <c r="EEC1007" s="384"/>
      <c r="EED1007" s="384"/>
      <c r="EEE1007" s="384"/>
      <c r="EEF1007" s="384"/>
      <c r="EEG1007" s="384"/>
      <c r="EEH1007" s="384"/>
      <c r="EEI1007" s="384"/>
      <c r="EEJ1007" s="384"/>
      <c r="EEK1007" s="384"/>
      <c r="EEL1007" s="384"/>
      <c r="EEM1007" s="384"/>
      <c r="EEN1007" s="384"/>
      <c r="EEO1007" s="384"/>
      <c r="EEP1007" s="384"/>
      <c r="EEQ1007" s="384"/>
      <c r="EER1007" s="384"/>
      <c r="EES1007" s="384"/>
      <c r="EET1007" s="384"/>
      <c r="EEU1007" s="384"/>
      <c r="EEV1007" s="384"/>
      <c r="EEW1007" s="384"/>
      <c r="EEX1007" s="384"/>
      <c r="EEY1007" s="384"/>
      <c r="EEZ1007" s="384"/>
      <c r="EFA1007" s="384"/>
      <c r="EFB1007" s="384"/>
      <c r="EFC1007" s="384"/>
      <c r="EFD1007" s="384"/>
      <c r="EFE1007" s="384"/>
      <c r="EFF1007" s="384"/>
      <c r="EFG1007" s="384"/>
      <c r="EFH1007" s="384"/>
      <c r="EFI1007" s="384"/>
      <c r="EFJ1007" s="384"/>
      <c r="EFK1007" s="384"/>
      <c r="EFL1007" s="384"/>
      <c r="EFM1007" s="384"/>
      <c r="EFN1007" s="384"/>
      <c r="EFO1007" s="384"/>
      <c r="EFP1007" s="384"/>
      <c r="EFQ1007" s="384"/>
      <c r="EFR1007" s="384"/>
      <c r="EFS1007" s="384"/>
      <c r="EFT1007" s="384"/>
      <c r="EFU1007" s="384"/>
      <c r="EFV1007" s="384"/>
      <c r="EFW1007" s="384"/>
      <c r="EFX1007" s="384"/>
      <c r="EFY1007" s="384"/>
      <c r="EFZ1007" s="384"/>
      <c r="EGA1007" s="384"/>
      <c r="EGB1007" s="384"/>
      <c r="EGC1007" s="384"/>
      <c r="EGD1007" s="384"/>
      <c r="EGE1007" s="384"/>
      <c r="EGF1007" s="384"/>
      <c r="EGG1007" s="384"/>
      <c r="EGH1007" s="384"/>
      <c r="EGI1007" s="384"/>
      <c r="EGJ1007" s="384"/>
      <c r="EGK1007" s="384"/>
      <c r="EGL1007" s="384"/>
      <c r="EGM1007" s="384"/>
      <c r="EGN1007" s="384"/>
      <c r="EGO1007" s="384"/>
      <c r="EGP1007" s="384"/>
      <c r="EGQ1007" s="384"/>
      <c r="EGR1007" s="384"/>
      <c r="EGS1007" s="384"/>
      <c r="EGT1007" s="384"/>
      <c r="EGU1007" s="384"/>
      <c r="EGV1007" s="384"/>
      <c r="EGW1007" s="384"/>
      <c r="EGX1007" s="384"/>
      <c r="EGY1007" s="384"/>
      <c r="EGZ1007" s="384"/>
      <c r="EHA1007" s="384"/>
      <c r="EHB1007" s="384"/>
      <c r="EHC1007" s="384"/>
      <c r="EHD1007" s="384"/>
      <c r="EHE1007" s="384"/>
      <c r="EHF1007" s="384"/>
      <c r="EHG1007" s="384"/>
      <c r="EHH1007" s="384"/>
      <c r="EHI1007" s="384"/>
      <c r="EHJ1007" s="384"/>
      <c r="EHK1007" s="384"/>
      <c r="EHL1007" s="384"/>
      <c r="EHM1007" s="384"/>
      <c r="EHN1007" s="384"/>
      <c r="EHO1007" s="384"/>
      <c r="EHP1007" s="384"/>
      <c r="EHQ1007" s="384"/>
      <c r="EHR1007" s="384"/>
      <c r="EHS1007" s="384"/>
      <c r="EHT1007" s="384"/>
      <c r="EHU1007" s="384"/>
      <c r="EHV1007" s="384"/>
      <c r="EHW1007" s="384"/>
      <c r="EHX1007" s="384"/>
      <c r="EHY1007" s="384"/>
      <c r="EHZ1007" s="384"/>
      <c r="EIA1007" s="384"/>
      <c r="EIB1007" s="384"/>
      <c r="EIC1007" s="384"/>
      <c r="EID1007" s="384"/>
      <c r="EIE1007" s="384"/>
      <c r="EIF1007" s="384"/>
      <c r="EIG1007" s="384"/>
      <c r="EIH1007" s="384"/>
      <c r="EII1007" s="384"/>
      <c r="EIJ1007" s="384"/>
      <c r="EIK1007" s="384"/>
      <c r="EIL1007" s="384"/>
      <c r="EIM1007" s="384"/>
      <c r="EIN1007" s="384"/>
      <c r="EIO1007" s="384"/>
      <c r="EIP1007" s="384"/>
      <c r="EIQ1007" s="384"/>
      <c r="EIR1007" s="384"/>
      <c r="EIS1007" s="384"/>
      <c r="EIT1007" s="384"/>
      <c r="EIU1007" s="384"/>
      <c r="EIV1007" s="384"/>
      <c r="EIW1007" s="384"/>
      <c r="EIX1007" s="384"/>
      <c r="EIY1007" s="384"/>
      <c r="EIZ1007" s="384"/>
      <c r="EJA1007" s="384"/>
      <c r="EJB1007" s="384"/>
      <c r="EJC1007" s="384"/>
      <c r="EJD1007" s="384"/>
      <c r="EJE1007" s="384"/>
      <c r="EJF1007" s="384"/>
      <c r="EJG1007" s="384"/>
      <c r="EJH1007" s="384"/>
      <c r="EJI1007" s="384"/>
      <c r="EJJ1007" s="384"/>
      <c r="EJK1007" s="384"/>
      <c r="EJL1007" s="384"/>
      <c r="EJM1007" s="384"/>
      <c r="EJN1007" s="384"/>
      <c r="EJO1007" s="384"/>
      <c r="EJP1007" s="384"/>
      <c r="EJQ1007" s="384"/>
      <c r="EJR1007" s="384"/>
      <c r="EJS1007" s="384"/>
      <c r="EJT1007" s="384"/>
      <c r="EJU1007" s="384"/>
      <c r="EJV1007" s="384"/>
      <c r="EJW1007" s="384"/>
      <c r="EJX1007" s="384"/>
      <c r="EJY1007" s="384"/>
      <c r="EJZ1007" s="384"/>
      <c r="EKA1007" s="384"/>
      <c r="EKB1007" s="384"/>
      <c r="EKC1007" s="384"/>
      <c r="EKD1007" s="384"/>
      <c r="EKE1007" s="384"/>
      <c r="EKF1007" s="384"/>
      <c r="EKG1007" s="384"/>
      <c r="EKH1007" s="384"/>
      <c r="EKI1007" s="384"/>
      <c r="EKJ1007" s="384"/>
      <c r="EKK1007" s="384"/>
      <c r="EKL1007" s="384"/>
      <c r="EKM1007" s="384"/>
      <c r="EKN1007" s="384"/>
      <c r="EKO1007" s="384"/>
      <c r="EKP1007" s="384"/>
      <c r="EKQ1007" s="384"/>
      <c r="EKR1007" s="384"/>
      <c r="EKS1007" s="384"/>
      <c r="EKT1007" s="384"/>
      <c r="EKU1007" s="384"/>
      <c r="EKV1007" s="384"/>
      <c r="EKW1007" s="384"/>
      <c r="EKX1007" s="384"/>
      <c r="EKY1007" s="384"/>
      <c r="EKZ1007" s="384"/>
      <c r="ELA1007" s="384"/>
      <c r="ELB1007" s="384"/>
      <c r="ELC1007" s="384"/>
      <c r="ELD1007" s="384"/>
      <c r="ELE1007" s="384"/>
      <c r="ELF1007" s="384"/>
      <c r="ELG1007" s="384"/>
      <c r="ELH1007" s="384"/>
      <c r="ELI1007" s="384"/>
      <c r="ELJ1007" s="384"/>
      <c r="ELK1007" s="384"/>
      <c r="ELL1007" s="384"/>
      <c r="ELM1007" s="384"/>
      <c r="ELN1007" s="384"/>
      <c r="ELO1007" s="384"/>
      <c r="ELP1007" s="384"/>
      <c r="ELQ1007" s="384"/>
      <c r="ELR1007" s="384"/>
      <c r="ELS1007" s="384"/>
      <c r="ELT1007" s="384"/>
      <c r="ELU1007" s="384"/>
      <c r="ELV1007" s="384"/>
      <c r="ELW1007" s="384"/>
      <c r="ELX1007" s="384"/>
      <c r="ELY1007" s="384"/>
      <c r="ELZ1007" s="384"/>
      <c r="EMA1007" s="384"/>
      <c r="EMB1007" s="384"/>
      <c r="EMC1007" s="384"/>
      <c r="EMD1007" s="384"/>
      <c r="EME1007" s="384"/>
      <c r="EMF1007" s="384"/>
      <c r="EMG1007" s="384"/>
      <c r="EMH1007" s="384"/>
      <c r="EMI1007" s="384"/>
      <c r="EMJ1007" s="384"/>
      <c r="EMK1007" s="384"/>
      <c r="EML1007" s="384"/>
      <c r="EMM1007" s="384"/>
      <c r="EMN1007" s="384"/>
      <c r="EMO1007" s="384"/>
      <c r="EMP1007" s="384"/>
      <c r="EMQ1007" s="384"/>
      <c r="EMR1007" s="384"/>
      <c r="EMS1007" s="384"/>
      <c r="EMT1007" s="384"/>
      <c r="EMU1007" s="384"/>
      <c r="EMV1007" s="384"/>
      <c r="EMW1007" s="384"/>
      <c r="EMX1007" s="384"/>
      <c r="EMY1007" s="384"/>
      <c r="EMZ1007" s="384"/>
      <c r="ENA1007" s="384"/>
      <c r="ENB1007" s="384"/>
      <c r="ENC1007" s="384"/>
      <c r="END1007" s="384"/>
      <c r="ENE1007" s="384"/>
      <c r="ENF1007" s="384"/>
      <c r="ENG1007" s="384"/>
      <c r="ENH1007" s="384"/>
      <c r="ENI1007" s="384"/>
      <c r="ENJ1007" s="384"/>
      <c r="ENK1007" s="384"/>
      <c r="ENL1007" s="384"/>
      <c r="ENM1007" s="384"/>
      <c r="ENN1007" s="384"/>
      <c r="ENO1007" s="384"/>
      <c r="ENP1007" s="384"/>
      <c r="ENQ1007" s="384"/>
      <c r="ENR1007" s="384"/>
      <c r="ENS1007" s="384"/>
      <c r="ENT1007" s="384"/>
      <c r="ENU1007" s="384"/>
      <c r="ENV1007" s="384"/>
      <c r="ENW1007" s="384"/>
      <c r="ENX1007" s="384"/>
      <c r="ENY1007" s="384"/>
      <c r="ENZ1007" s="384"/>
      <c r="EOA1007" s="384"/>
      <c r="EOB1007" s="384"/>
      <c r="EOC1007" s="384"/>
      <c r="EOD1007" s="384"/>
      <c r="EOE1007" s="384"/>
      <c r="EOF1007" s="384"/>
      <c r="EOG1007" s="384"/>
      <c r="EOH1007" s="384"/>
      <c r="EOI1007" s="384"/>
      <c r="EOJ1007" s="384"/>
      <c r="EOK1007" s="384"/>
      <c r="EOL1007" s="384"/>
      <c r="EOM1007" s="384"/>
      <c r="EON1007" s="384"/>
      <c r="EOO1007" s="384"/>
      <c r="EOP1007" s="384"/>
      <c r="EOQ1007" s="384"/>
      <c r="EOR1007" s="384"/>
      <c r="EOS1007" s="384"/>
      <c r="EOT1007" s="384"/>
      <c r="EOU1007" s="384"/>
      <c r="EOV1007" s="384"/>
      <c r="EOW1007" s="384"/>
      <c r="EOX1007" s="384"/>
      <c r="EOY1007" s="384"/>
      <c r="EOZ1007" s="384"/>
      <c r="EPA1007" s="384"/>
      <c r="EPB1007" s="384"/>
      <c r="EPC1007" s="384"/>
      <c r="EPD1007" s="384"/>
      <c r="EPE1007" s="384"/>
      <c r="EPF1007" s="384"/>
      <c r="EPG1007" s="384"/>
      <c r="EPH1007" s="384"/>
      <c r="EPI1007" s="384"/>
      <c r="EPJ1007" s="384"/>
      <c r="EPK1007" s="384"/>
      <c r="EPL1007" s="384"/>
      <c r="EPM1007" s="384"/>
      <c r="EPN1007" s="384"/>
      <c r="EPO1007" s="384"/>
      <c r="EPP1007" s="384"/>
      <c r="EPQ1007" s="384"/>
      <c r="EPR1007" s="384"/>
      <c r="EPS1007" s="384"/>
      <c r="EPT1007" s="384"/>
      <c r="EPU1007" s="384"/>
      <c r="EPV1007" s="384"/>
      <c r="EPW1007" s="384"/>
      <c r="EPX1007" s="384"/>
      <c r="EPY1007" s="384"/>
      <c r="EPZ1007" s="384"/>
      <c r="EQA1007" s="384"/>
      <c r="EQB1007" s="384"/>
      <c r="EQC1007" s="384"/>
      <c r="EQD1007" s="384"/>
      <c r="EQE1007" s="384"/>
      <c r="EQF1007" s="384"/>
      <c r="EQG1007" s="384"/>
      <c r="EQH1007" s="384"/>
      <c r="EQI1007" s="384"/>
      <c r="EQJ1007" s="384"/>
      <c r="EQK1007" s="384"/>
      <c r="EQL1007" s="384"/>
      <c r="EQM1007" s="384"/>
      <c r="EQN1007" s="384"/>
      <c r="EQO1007" s="384"/>
      <c r="EQP1007" s="384"/>
      <c r="EQQ1007" s="384"/>
      <c r="EQR1007" s="384"/>
      <c r="EQS1007" s="384"/>
      <c r="EQT1007" s="384"/>
      <c r="EQU1007" s="384"/>
      <c r="EQV1007" s="384"/>
      <c r="EQW1007" s="384"/>
      <c r="EQX1007" s="384"/>
      <c r="EQY1007" s="384"/>
      <c r="EQZ1007" s="384"/>
      <c r="ERA1007" s="384"/>
      <c r="ERB1007" s="384"/>
      <c r="ERC1007" s="384"/>
      <c r="ERD1007" s="384"/>
      <c r="ERE1007" s="384"/>
      <c r="ERF1007" s="384"/>
      <c r="ERG1007" s="384"/>
      <c r="ERH1007" s="384"/>
      <c r="ERI1007" s="384"/>
      <c r="ERJ1007" s="384"/>
      <c r="ERK1007" s="384"/>
      <c r="ERL1007" s="384"/>
      <c r="ERM1007" s="384"/>
      <c r="ERN1007" s="384"/>
      <c r="ERO1007" s="384"/>
      <c r="ERP1007" s="384"/>
      <c r="ERQ1007" s="384"/>
      <c r="ERR1007" s="384"/>
      <c r="ERS1007" s="384"/>
      <c r="ERT1007" s="384"/>
      <c r="ERU1007" s="384"/>
      <c r="ERV1007" s="384"/>
      <c r="ERW1007" s="384"/>
      <c r="ERX1007" s="384"/>
      <c r="ERY1007" s="384"/>
      <c r="ERZ1007" s="384"/>
      <c r="ESA1007" s="384"/>
      <c r="ESB1007" s="384"/>
      <c r="ESC1007" s="384"/>
      <c r="ESD1007" s="384"/>
      <c r="ESE1007" s="384"/>
      <c r="ESF1007" s="384"/>
      <c r="ESG1007" s="384"/>
      <c r="ESH1007" s="384"/>
      <c r="ESI1007" s="384"/>
      <c r="ESJ1007" s="384"/>
      <c r="ESK1007" s="384"/>
      <c r="ESL1007" s="384"/>
      <c r="ESM1007" s="384"/>
      <c r="ESN1007" s="384"/>
      <c r="ESO1007" s="384"/>
      <c r="ESP1007" s="384"/>
      <c r="ESQ1007" s="384"/>
      <c r="ESR1007" s="384"/>
      <c r="ESS1007" s="384"/>
      <c r="EST1007" s="384"/>
      <c r="ESU1007" s="384"/>
      <c r="ESV1007" s="384"/>
      <c r="ESW1007" s="384"/>
      <c r="ESX1007" s="384"/>
      <c r="ESY1007" s="384"/>
      <c r="ESZ1007" s="384"/>
      <c r="ETA1007" s="384"/>
      <c r="ETB1007" s="384"/>
      <c r="ETC1007" s="384"/>
      <c r="ETD1007" s="384"/>
      <c r="ETE1007" s="384"/>
      <c r="ETF1007" s="384"/>
      <c r="ETG1007" s="384"/>
      <c r="ETH1007" s="384"/>
      <c r="ETI1007" s="384"/>
      <c r="ETJ1007" s="384"/>
      <c r="ETK1007" s="384"/>
      <c r="ETL1007" s="384"/>
      <c r="ETM1007" s="384"/>
      <c r="ETN1007" s="384"/>
      <c r="ETO1007" s="384"/>
      <c r="ETP1007" s="384"/>
      <c r="ETQ1007" s="384"/>
      <c r="ETR1007" s="384"/>
      <c r="ETS1007" s="384"/>
      <c r="ETT1007" s="384"/>
      <c r="ETU1007" s="384"/>
      <c r="ETV1007" s="384"/>
      <c r="ETW1007" s="384"/>
      <c r="ETX1007" s="384"/>
      <c r="ETY1007" s="384"/>
      <c r="ETZ1007" s="384"/>
      <c r="EUA1007" s="384"/>
      <c r="EUB1007" s="384"/>
      <c r="EUC1007" s="384"/>
      <c r="EUD1007" s="384"/>
      <c r="EUE1007" s="384"/>
      <c r="EUF1007" s="384"/>
      <c r="EUG1007" s="384"/>
      <c r="EUH1007" s="384"/>
      <c r="EUI1007" s="384"/>
      <c r="EUJ1007" s="384"/>
      <c r="EUK1007" s="384"/>
      <c r="EUL1007" s="384"/>
      <c r="EUM1007" s="384"/>
      <c r="EUN1007" s="384"/>
      <c r="EUO1007" s="384"/>
      <c r="EUP1007" s="384"/>
      <c r="EUQ1007" s="384"/>
      <c r="EUR1007" s="384"/>
      <c r="EUS1007" s="384"/>
      <c r="EUT1007" s="384"/>
      <c r="EUU1007" s="384"/>
      <c r="EUV1007" s="384"/>
      <c r="EUW1007" s="384"/>
      <c r="EUX1007" s="384"/>
      <c r="EUY1007" s="384"/>
      <c r="EUZ1007" s="384"/>
      <c r="EVA1007" s="384"/>
      <c r="EVB1007" s="384"/>
      <c r="EVC1007" s="384"/>
      <c r="EVD1007" s="384"/>
      <c r="EVE1007" s="384"/>
      <c r="EVF1007" s="384"/>
      <c r="EVG1007" s="384"/>
      <c r="EVH1007" s="384"/>
      <c r="EVI1007" s="384"/>
      <c r="EVJ1007" s="384"/>
      <c r="EVK1007" s="384"/>
      <c r="EVL1007" s="384"/>
      <c r="EVM1007" s="384"/>
      <c r="EVN1007" s="384"/>
      <c r="EVO1007" s="384"/>
      <c r="EVP1007" s="384"/>
      <c r="EVQ1007" s="384"/>
      <c r="EVR1007" s="384"/>
      <c r="EVS1007" s="384"/>
      <c r="EVT1007" s="384"/>
      <c r="EVU1007" s="384"/>
      <c r="EVV1007" s="384"/>
      <c r="EVW1007" s="384"/>
      <c r="EVX1007" s="384"/>
      <c r="EVY1007" s="384"/>
      <c r="EVZ1007" s="384"/>
      <c r="EWA1007" s="384"/>
      <c r="EWB1007" s="384"/>
      <c r="EWC1007" s="384"/>
      <c r="EWD1007" s="384"/>
      <c r="EWE1007" s="384"/>
      <c r="EWF1007" s="384"/>
      <c r="EWG1007" s="384"/>
      <c r="EWH1007" s="384"/>
      <c r="EWI1007" s="384"/>
      <c r="EWJ1007" s="384"/>
      <c r="EWK1007" s="384"/>
      <c r="EWL1007" s="384"/>
      <c r="EWM1007" s="384"/>
      <c r="EWN1007" s="384"/>
      <c r="EWO1007" s="384"/>
      <c r="EWP1007" s="384"/>
      <c r="EWQ1007" s="384"/>
      <c r="EWR1007" s="384"/>
      <c r="EWS1007" s="384"/>
      <c r="EWT1007" s="384"/>
      <c r="EWU1007" s="384"/>
      <c r="EWV1007" s="384"/>
      <c r="EWW1007" s="384"/>
      <c r="EWX1007" s="384"/>
      <c r="EWY1007" s="384"/>
      <c r="EWZ1007" s="384"/>
      <c r="EXA1007" s="384"/>
      <c r="EXB1007" s="384"/>
      <c r="EXC1007" s="384"/>
      <c r="EXD1007" s="384"/>
      <c r="EXE1007" s="384"/>
      <c r="EXF1007" s="384"/>
      <c r="EXG1007" s="384"/>
      <c r="EXH1007" s="384"/>
      <c r="EXI1007" s="384"/>
      <c r="EXJ1007" s="384"/>
      <c r="EXK1007" s="384"/>
      <c r="EXL1007" s="384"/>
      <c r="EXM1007" s="384"/>
      <c r="EXN1007" s="384"/>
      <c r="EXO1007" s="384"/>
      <c r="EXP1007" s="384"/>
      <c r="EXQ1007" s="384"/>
      <c r="EXR1007" s="384"/>
      <c r="EXS1007" s="384"/>
      <c r="EXT1007" s="384"/>
      <c r="EXU1007" s="384"/>
      <c r="EXV1007" s="384"/>
      <c r="EXW1007" s="384"/>
      <c r="EXX1007" s="384"/>
      <c r="EXY1007" s="384"/>
      <c r="EXZ1007" s="384"/>
      <c r="EYA1007" s="384"/>
      <c r="EYB1007" s="384"/>
      <c r="EYC1007" s="384"/>
      <c r="EYD1007" s="384"/>
      <c r="EYE1007" s="384"/>
      <c r="EYF1007" s="384"/>
      <c r="EYG1007" s="384"/>
      <c r="EYH1007" s="384"/>
      <c r="EYI1007" s="384"/>
      <c r="EYJ1007" s="384"/>
      <c r="EYK1007" s="384"/>
      <c r="EYL1007" s="384"/>
      <c r="EYM1007" s="384"/>
      <c r="EYN1007" s="384"/>
      <c r="EYO1007" s="384"/>
      <c r="EYP1007" s="384"/>
      <c r="EYQ1007" s="384"/>
      <c r="EYR1007" s="384"/>
      <c r="EYS1007" s="384"/>
      <c r="EYT1007" s="384"/>
      <c r="EYU1007" s="384"/>
      <c r="EYV1007" s="384"/>
      <c r="EYW1007" s="384"/>
      <c r="EYX1007" s="384"/>
      <c r="EYY1007" s="384"/>
      <c r="EYZ1007" s="384"/>
      <c r="EZA1007" s="384"/>
      <c r="EZB1007" s="384"/>
      <c r="EZC1007" s="384"/>
      <c r="EZD1007" s="384"/>
      <c r="EZE1007" s="384"/>
      <c r="EZF1007" s="384"/>
      <c r="EZG1007" s="384"/>
      <c r="EZH1007" s="384"/>
      <c r="EZI1007" s="384"/>
      <c r="EZJ1007" s="384"/>
      <c r="EZK1007" s="384"/>
      <c r="EZL1007" s="384"/>
      <c r="EZM1007" s="384"/>
      <c r="EZN1007" s="384"/>
      <c r="EZO1007" s="384"/>
      <c r="EZP1007" s="384"/>
      <c r="EZQ1007" s="384"/>
      <c r="EZR1007" s="384"/>
      <c r="EZS1007" s="384"/>
      <c r="EZT1007" s="384"/>
      <c r="EZU1007" s="384"/>
      <c r="EZV1007" s="384"/>
      <c r="EZW1007" s="384"/>
      <c r="EZX1007" s="384"/>
      <c r="EZY1007" s="384"/>
      <c r="EZZ1007" s="384"/>
      <c r="FAA1007" s="384"/>
      <c r="FAB1007" s="384"/>
      <c r="FAC1007" s="384"/>
      <c r="FAD1007" s="384"/>
      <c r="FAE1007" s="384"/>
      <c r="FAF1007" s="384"/>
      <c r="FAG1007" s="384"/>
      <c r="FAH1007" s="384"/>
      <c r="FAI1007" s="384"/>
      <c r="FAJ1007" s="384"/>
      <c r="FAK1007" s="384"/>
      <c r="FAL1007" s="384"/>
      <c r="FAM1007" s="384"/>
      <c r="FAN1007" s="384"/>
      <c r="FAO1007" s="384"/>
      <c r="FAP1007" s="384"/>
      <c r="FAQ1007" s="384"/>
      <c r="FAR1007" s="384"/>
      <c r="FAS1007" s="384"/>
      <c r="FAT1007" s="384"/>
      <c r="FAU1007" s="384"/>
      <c r="FAV1007" s="384"/>
      <c r="FAW1007" s="384"/>
      <c r="FAX1007" s="384"/>
      <c r="FAY1007" s="384"/>
      <c r="FAZ1007" s="384"/>
      <c r="FBA1007" s="384"/>
      <c r="FBB1007" s="384"/>
      <c r="FBC1007" s="384"/>
      <c r="FBD1007" s="384"/>
      <c r="FBE1007" s="384"/>
      <c r="FBF1007" s="384"/>
      <c r="FBG1007" s="384"/>
      <c r="FBH1007" s="384"/>
      <c r="FBI1007" s="384"/>
      <c r="FBJ1007" s="384"/>
      <c r="FBK1007" s="384"/>
      <c r="FBL1007" s="384"/>
      <c r="FBM1007" s="384"/>
      <c r="FBN1007" s="384"/>
      <c r="FBO1007" s="384"/>
      <c r="FBP1007" s="384"/>
      <c r="FBQ1007" s="384"/>
      <c r="FBR1007" s="384"/>
      <c r="FBS1007" s="384"/>
      <c r="FBT1007" s="384"/>
      <c r="FBU1007" s="384"/>
      <c r="FBV1007" s="384"/>
      <c r="FBW1007" s="384"/>
      <c r="FBX1007" s="384"/>
      <c r="FBY1007" s="384"/>
      <c r="FBZ1007" s="384"/>
      <c r="FCA1007" s="384"/>
      <c r="FCB1007" s="384"/>
      <c r="FCC1007" s="384"/>
      <c r="FCD1007" s="384"/>
      <c r="FCE1007" s="384"/>
      <c r="FCF1007" s="384"/>
      <c r="FCG1007" s="384"/>
      <c r="FCH1007" s="384"/>
      <c r="FCI1007" s="384"/>
      <c r="FCJ1007" s="384"/>
      <c r="FCK1007" s="384"/>
      <c r="FCL1007" s="384"/>
      <c r="FCM1007" s="384"/>
      <c r="FCN1007" s="384"/>
      <c r="FCO1007" s="384"/>
      <c r="FCP1007" s="384"/>
      <c r="FCQ1007" s="384"/>
      <c r="FCR1007" s="384"/>
      <c r="FCS1007" s="384"/>
      <c r="FCT1007" s="384"/>
      <c r="FCU1007" s="384"/>
      <c r="FCV1007" s="384"/>
      <c r="FCW1007" s="384"/>
      <c r="FCX1007" s="384"/>
      <c r="FCY1007" s="384"/>
      <c r="FCZ1007" s="384"/>
      <c r="FDA1007" s="384"/>
      <c r="FDB1007" s="384"/>
      <c r="FDC1007" s="384"/>
      <c r="FDD1007" s="384"/>
      <c r="FDE1007" s="384"/>
      <c r="FDF1007" s="384"/>
      <c r="FDG1007" s="384"/>
      <c r="FDH1007" s="384"/>
      <c r="FDI1007" s="384"/>
      <c r="FDJ1007" s="384"/>
      <c r="FDK1007" s="384"/>
      <c r="FDL1007" s="384"/>
      <c r="FDM1007" s="384"/>
      <c r="FDN1007" s="384"/>
      <c r="FDO1007" s="384"/>
      <c r="FDP1007" s="384"/>
      <c r="FDQ1007" s="384"/>
      <c r="FDR1007" s="384"/>
      <c r="FDS1007" s="384"/>
      <c r="FDT1007" s="384"/>
      <c r="FDU1007" s="384"/>
      <c r="FDV1007" s="384"/>
      <c r="FDW1007" s="384"/>
      <c r="FDX1007" s="384"/>
      <c r="FDY1007" s="384"/>
      <c r="FDZ1007" s="384"/>
      <c r="FEA1007" s="384"/>
      <c r="FEB1007" s="384"/>
      <c r="FEC1007" s="384"/>
      <c r="FED1007" s="384"/>
      <c r="FEE1007" s="384"/>
      <c r="FEF1007" s="384"/>
      <c r="FEG1007" s="384"/>
      <c r="FEH1007" s="384"/>
      <c r="FEI1007" s="384"/>
      <c r="FEJ1007" s="384"/>
      <c r="FEK1007" s="384"/>
      <c r="FEL1007" s="384"/>
      <c r="FEM1007" s="384"/>
      <c r="FEN1007" s="384"/>
      <c r="FEO1007" s="384"/>
      <c r="FEP1007" s="384"/>
      <c r="FEQ1007" s="384"/>
      <c r="FER1007" s="384"/>
      <c r="FES1007" s="384"/>
      <c r="FET1007" s="384"/>
      <c r="FEU1007" s="384"/>
      <c r="FEV1007" s="384"/>
      <c r="FEW1007" s="384"/>
      <c r="FEX1007" s="384"/>
      <c r="FEY1007" s="384"/>
      <c r="FEZ1007" s="384"/>
      <c r="FFA1007" s="384"/>
      <c r="FFB1007" s="384"/>
      <c r="FFC1007" s="384"/>
      <c r="FFD1007" s="384"/>
      <c r="FFE1007" s="384"/>
      <c r="FFF1007" s="384"/>
      <c r="FFG1007" s="384"/>
      <c r="FFH1007" s="384"/>
      <c r="FFI1007" s="384"/>
      <c r="FFJ1007" s="384"/>
      <c r="FFK1007" s="384"/>
      <c r="FFL1007" s="384"/>
      <c r="FFM1007" s="384"/>
      <c r="FFN1007" s="384"/>
      <c r="FFO1007" s="384"/>
      <c r="FFP1007" s="384"/>
      <c r="FFQ1007" s="384"/>
      <c r="FFR1007" s="384"/>
      <c r="FFS1007" s="384"/>
      <c r="FFT1007" s="384"/>
      <c r="FFU1007" s="384"/>
      <c r="FFV1007" s="384"/>
      <c r="FFW1007" s="384"/>
      <c r="FFX1007" s="384"/>
      <c r="FFY1007" s="384"/>
      <c r="FFZ1007" s="384"/>
      <c r="FGA1007" s="384"/>
      <c r="FGB1007" s="384"/>
      <c r="FGC1007" s="384"/>
      <c r="FGD1007" s="384"/>
      <c r="FGE1007" s="384"/>
      <c r="FGF1007" s="384"/>
      <c r="FGG1007" s="384"/>
      <c r="FGH1007" s="384"/>
      <c r="FGI1007" s="384"/>
      <c r="FGJ1007" s="384"/>
      <c r="FGK1007" s="384"/>
      <c r="FGL1007" s="384"/>
      <c r="FGM1007" s="384"/>
      <c r="FGN1007" s="384"/>
      <c r="FGO1007" s="384"/>
      <c r="FGP1007" s="384"/>
      <c r="FGQ1007" s="384"/>
      <c r="FGR1007" s="384"/>
      <c r="FGS1007" s="384"/>
      <c r="FGT1007" s="384"/>
      <c r="FGU1007" s="384"/>
      <c r="FGV1007" s="384"/>
      <c r="FGW1007" s="384"/>
      <c r="FGX1007" s="384"/>
      <c r="FGY1007" s="384"/>
      <c r="FGZ1007" s="384"/>
      <c r="FHA1007" s="384"/>
      <c r="FHB1007" s="384"/>
      <c r="FHC1007" s="384"/>
      <c r="FHD1007" s="384"/>
      <c r="FHE1007" s="384"/>
      <c r="FHF1007" s="384"/>
      <c r="FHG1007" s="384"/>
      <c r="FHH1007" s="384"/>
      <c r="FHI1007" s="384"/>
      <c r="FHJ1007" s="384"/>
      <c r="FHK1007" s="384"/>
      <c r="FHL1007" s="384"/>
      <c r="FHM1007" s="384"/>
      <c r="FHN1007" s="384"/>
      <c r="FHO1007" s="384"/>
      <c r="FHP1007" s="384"/>
      <c r="FHQ1007" s="384"/>
      <c r="FHR1007" s="384"/>
      <c r="FHS1007" s="384"/>
      <c r="FHT1007" s="384"/>
      <c r="FHU1007" s="384"/>
      <c r="FHV1007" s="384"/>
      <c r="FHW1007" s="384"/>
      <c r="FHX1007" s="384"/>
      <c r="FHY1007" s="384"/>
      <c r="FHZ1007" s="384"/>
      <c r="FIA1007" s="384"/>
      <c r="FIB1007" s="384"/>
      <c r="FIC1007" s="384"/>
      <c r="FID1007" s="384"/>
      <c r="FIE1007" s="384"/>
      <c r="FIF1007" s="384"/>
      <c r="FIG1007" s="384"/>
      <c r="FIH1007" s="384"/>
      <c r="FII1007" s="384"/>
      <c r="FIJ1007" s="384"/>
      <c r="FIK1007" s="384"/>
      <c r="FIL1007" s="384"/>
      <c r="FIM1007" s="384"/>
      <c r="FIN1007" s="384"/>
      <c r="FIO1007" s="384"/>
      <c r="FIP1007" s="384"/>
      <c r="FIQ1007" s="384"/>
      <c r="FIR1007" s="384"/>
      <c r="FIS1007" s="384"/>
      <c r="FIT1007" s="384"/>
      <c r="FIU1007" s="384"/>
      <c r="FIV1007" s="384"/>
      <c r="FIW1007" s="384"/>
      <c r="FIX1007" s="384"/>
      <c r="FIY1007" s="384"/>
      <c r="FIZ1007" s="384"/>
      <c r="FJA1007" s="384"/>
      <c r="FJB1007" s="384"/>
      <c r="FJC1007" s="384"/>
      <c r="FJD1007" s="384"/>
      <c r="FJE1007" s="384"/>
      <c r="FJF1007" s="384"/>
      <c r="FJG1007" s="384"/>
      <c r="FJH1007" s="384"/>
      <c r="FJI1007" s="384"/>
      <c r="FJJ1007" s="384"/>
      <c r="FJK1007" s="384"/>
      <c r="FJL1007" s="384"/>
      <c r="FJM1007" s="384"/>
      <c r="FJN1007" s="384"/>
      <c r="FJO1007" s="384"/>
      <c r="FJP1007" s="384"/>
      <c r="FJQ1007" s="384"/>
      <c r="FJR1007" s="384"/>
      <c r="FJS1007" s="384"/>
      <c r="FJT1007" s="384"/>
      <c r="FJU1007" s="384"/>
      <c r="FJV1007" s="384"/>
      <c r="FJW1007" s="384"/>
      <c r="FJX1007" s="384"/>
      <c r="FJY1007" s="384"/>
      <c r="FJZ1007" s="384"/>
      <c r="FKA1007" s="384"/>
      <c r="FKB1007" s="384"/>
      <c r="FKC1007" s="384"/>
      <c r="FKD1007" s="384"/>
      <c r="FKE1007" s="384"/>
      <c r="FKF1007" s="384"/>
      <c r="FKG1007" s="384"/>
      <c r="FKH1007" s="384"/>
      <c r="FKI1007" s="384"/>
      <c r="FKJ1007" s="384"/>
      <c r="FKK1007" s="384"/>
      <c r="FKL1007" s="384"/>
      <c r="FKM1007" s="384"/>
      <c r="FKN1007" s="384"/>
      <c r="FKO1007" s="384"/>
      <c r="FKP1007" s="384"/>
      <c r="FKQ1007" s="384"/>
      <c r="FKR1007" s="384"/>
      <c r="FKS1007" s="384"/>
      <c r="FKT1007" s="384"/>
      <c r="FKU1007" s="384"/>
      <c r="FKV1007" s="384"/>
      <c r="FKW1007" s="384"/>
      <c r="FKX1007" s="384"/>
      <c r="FKY1007" s="384"/>
      <c r="FKZ1007" s="384"/>
      <c r="FLA1007" s="384"/>
      <c r="FLB1007" s="384"/>
      <c r="FLC1007" s="384"/>
      <c r="FLD1007" s="384"/>
      <c r="FLE1007" s="384"/>
      <c r="FLF1007" s="384"/>
      <c r="FLG1007" s="384"/>
      <c r="FLH1007" s="384"/>
      <c r="FLI1007" s="384"/>
      <c r="FLJ1007" s="384"/>
      <c r="FLK1007" s="384"/>
      <c r="FLL1007" s="384"/>
      <c r="FLM1007" s="384"/>
      <c r="FLN1007" s="384"/>
      <c r="FLO1007" s="384"/>
      <c r="FLP1007" s="384"/>
      <c r="FLQ1007" s="384"/>
      <c r="FLR1007" s="384"/>
      <c r="FLS1007" s="384"/>
      <c r="FLT1007" s="384"/>
      <c r="FLU1007" s="384"/>
      <c r="FLV1007" s="384"/>
      <c r="FLW1007" s="384"/>
      <c r="FLX1007" s="384"/>
      <c r="FLY1007" s="384"/>
      <c r="FLZ1007" s="384"/>
      <c r="FMA1007" s="384"/>
      <c r="FMB1007" s="384"/>
      <c r="FMC1007" s="384"/>
      <c r="FMD1007" s="384"/>
      <c r="FME1007" s="384"/>
      <c r="FMF1007" s="384"/>
      <c r="FMG1007" s="384"/>
      <c r="FMH1007" s="384"/>
      <c r="FMI1007" s="384"/>
      <c r="FMJ1007" s="384"/>
      <c r="FMK1007" s="384"/>
      <c r="FML1007" s="384"/>
      <c r="FMM1007" s="384"/>
      <c r="FMN1007" s="384"/>
      <c r="FMO1007" s="384"/>
      <c r="FMP1007" s="384"/>
      <c r="FMQ1007" s="384"/>
      <c r="FMR1007" s="384"/>
      <c r="FMS1007" s="384"/>
      <c r="FMT1007" s="384"/>
      <c r="FMU1007" s="384"/>
      <c r="FMV1007" s="384"/>
      <c r="FMW1007" s="384"/>
      <c r="FMX1007" s="384"/>
      <c r="FMY1007" s="384"/>
      <c r="FMZ1007" s="384"/>
      <c r="FNA1007" s="384"/>
      <c r="FNB1007" s="384"/>
      <c r="FNC1007" s="384"/>
      <c r="FND1007" s="384"/>
      <c r="FNE1007" s="384"/>
      <c r="FNF1007" s="384"/>
      <c r="FNG1007" s="384"/>
      <c r="FNH1007" s="384"/>
      <c r="FNI1007" s="384"/>
      <c r="FNJ1007" s="384"/>
      <c r="FNK1007" s="384"/>
      <c r="FNL1007" s="384"/>
      <c r="FNM1007" s="384"/>
      <c r="FNN1007" s="384"/>
      <c r="FNO1007" s="384"/>
      <c r="FNP1007" s="384"/>
      <c r="FNQ1007" s="384"/>
      <c r="FNR1007" s="384"/>
      <c r="FNS1007" s="384"/>
      <c r="FNT1007" s="384"/>
      <c r="FNU1007" s="384"/>
      <c r="FNV1007" s="384"/>
      <c r="FNW1007" s="384"/>
      <c r="FNX1007" s="384"/>
      <c r="FNY1007" s="384"/>
      <c r="FNZ1007" s="384"/>
      <c r="FOA1007" s="384"/>
      <c r="FOB1007" s="384"/>
      <c r="FOC1007" s="384"/>
      <c r="FOD1007" s="384"/>
      <c r="FOE1007" s="384"/>
      <c r="FOF1007" s="384"/>
      <c r="FOG1007" s="384"/>
      <c r="FOH1007" s="384"/>
      <c r="FOI1007" s="384"/>
      <c r="FOJ1007" s="384"/>
      <c r="FOK1007" s="384"/>
      <c r="FOL1007" s="384"/>
      <c r="FOM1007" s="384"/>
      <c r="FON1007" s="384"/>
      <c r="FOO1007" s="384"/>
      <c r="FOP1007" s="384"/>
      <c r="FOQ1007" s="384"/>
      <c r="FOR1007" s="384"/>
      <c r="FOS1007" s="384"/>
      <c r="FOT1007" s="384"/>
      <c r="FOU1007" s="384"/>
      <c r="FOV1007" s="384"/>
      <c r="FOW1007" s="384"/>
      <c r="FOX1007" s="384"/>
      <c r="FOY1007" s="384"/>
      <c r="FOZ1007" s="384"/>
      <c r="FPA1007" s="384"/>
      <c r="FPB1007" s="384"/>
      <c r="FPC1007" s="384"/>
      <c r="FPD1007" s="384"/>
      <c r="FPE1007" s="384"/>
      <c r="FPF1007" s="384"/>
      <c r="FPG1007" s="384"/>
      <c r="FPH1007" s="384"/>
      <c r="FPI1007" s="384"/>
      <c r="FPJ1007" s="384"/>
      <c r="FPK1007" s="384"/>
      <c r="FPL1007" s="384"/>
      <c r="FPM1007" s="384"/>
      <c r="FPN1007" s="384"/>
      <c r="FPO1007" s="384"/>
      <c r="FPP1007" s="384"/>
      <c r="FPQ1007" s="384"/>
      <c r="FPR1007" s="384"/>
      <c r="FPS1007" s="384"/>
      <c r="FPT1007" s="384"/>
      <c r="FPU1007" s="384"/>
      <c r="FPV1007" s="384"/>
      <c r="FPW1007" s="384"/>
      <c r="FPX1007" s="384"/>
      <c r="FPY1007" s="384"/>
      <c r="FPZ1007" s="384"/>
      <c r="FQA1007" s="384"/>
      <c r="FQB1007" s="384"/>
      <c r="FQC1007" s="384"/>
      <c r="FQD1007" s="384"/>
      <c r="FQE1007" s="384"/>
      <c r="FQF1007" s="384"/>
      <c r="FQG1007" s="384"/>
      <c r="FQH1007" s="384"/>
      <c r="FQI1007" s="384"/>
      <c r="FQJ1007" s="384"/>
      <c r="FQK1007" s="384"/>
      <c r="FQL1007" s="384"/>
      <c r="FQM1007" s="384"/>
      <c r="FQN1007" s="384"/>
      <c r="FQO1007" s="384"/>
      <c r="FQP1007" s="384"/>
      <c r="FQQ1007" s="384"/>
      <c r="FQR1007" s="384"/>
      <c r="FQS1007" s="384"/>
      <c r="FQT1007" s="384"/>
      <c r="FQU1007" s="384"/>
      <c r="FQV1007" s="384"/>
      <c r="FQW1007" s="384"/>
      <c r="FQX1007" s="384"/>
      <c r="FQY1007" s="384"/>
      <c r="FQZ1007" s="384"/>
      <c r="FRA1007" s="384"/>
      <c r="FRB1007" s="384"/>
      <c r="FRC1007" s="384"/>
      <c r="FRD1007" s="384"/>
      <c r="FRE1007" s="384"/>
      <c r="FRF1007" s="384"/>
      <c r="FRG1007" s="384"/>
      <c r="FRH1007" s="384"/>
      <c r="FRI1007" s="384"/>
      <c r="FRJ1007" s="384"/>
      <c r="FRK1007" s="384"/>
      <c r="FRL1007" s="384"/>
      <c r="FRM1007" s="384"/>
      <c r="FRN1007" s="384"/>
      <c r="FRO1007" s="384"/>
      <c r="FRP1007" s="384"/>
      <c r="FRQ1007" s="384"/>
      <c r="FRR1007" s="384"/>
      <c r="FRS1007" s="384"/>
      <c r="FRT1007" s="384"/>
      <c r="FRU1007" s="384"/>
      <c r="FRV1007" s="384"/>
      <c r="FRW1007" s="384"/>
      <c r="FRX1007" s="384"/>
      <c r="FRY1007" s="384"/>
      <c r="FRZ1007" s="384"/>
      <c r="FSA1007" s="384"/>
      <c r="FSB1007" s="384"/>
      <c r="FSC1007" s="384"/>
      <c r="FSD1007" s="384"/>
      <c r="FSE1007" s="384"/>
      <c r="FSF1007" s="384"/>
      <c r="FSG1007" s="384"/>
      <c r="FSH1007" s="384"/>
      <c r="FSI1007" s="384"/>
      <c r="FSJ1007" s="384"/>
      <c r="FSK1007" s="384"/>
      <c r="FSL1007" s="384"/>
      <c r="FSM1007" s="384"/>
      <c r="FSN1007" s="384"/>
      <c r="FSO1007" s="384"/>
      <c r="FSP1007" s="384"/>
      <c r="FSQ1007" s="384"/>
      <c r="FSR1007" s="384"/>
      <c r="FSS1007" s="384"/>
      <c r="FST1007" s="384"/>
      <c r="FSU1007" s="384"/>
      <c r="FSV1007" s="384"/>
      <c r="FSW1007" s="384"/>
      <c r="FSX1007" s="384"/>
      <c r="FSY1007" s="384"/>
      <c r="FSZ1007" s="384"/>
      <c r="FTA1007" s="384"/>
      <c r="FTB1007" s="384"/>
      <c r="FTC1007" s="384"/>
      <c r="FTD1007" s="384"/>
      <c r="FTE1007" s="384"/>
      <c r="FTF1007" s="384"/>
      <c r="FTG1007" s="384"/>
      <c r="FTH1007" s="384"/>
      <c r="FTI1007" s="384"/>
      <c r="FTJ1007" s="384"/>
      <c r="FTK1007" s="384"/>
      <c r="FTL1007" s="384"/>
      <c r="FTM1007" s="384"/>
      <c r="FTN1007" s="384"/>
      <c r="FTO1007" s="384"/>
      <c r="FTP1007" s="384"/>
      <c r="FTQ1007" s="384"/>
      <c r="FTR1007" s="384"/>
      <c r="FTS1007" s="384"/>
      <c r="FTT1007" s="384"/>
      <c r="FTU1007" s="384"/>
      <c r="FTV1007" s="384"/>
      <c r="FTW1007" s="384"/>
      <c r="FTX1007" s="384"/>
      <c r="FTY1007" s="384"/>
      <c r="FTZ1007" s="384"/>
      <c r="FUA1007" s="384"/>
      <c r="FUB1007" s="384"/>
      <c r="FUC1007" s="384"/>
      <c r="FUD1007" s="384"/>
      <c r="FUE1007" s="384"/>
      <c r="FUF1007" s="384"/>
      <c r="FUG1007" s="384"/>
      <c r="FUH1007" s="384"/>
      <c r="FUI1007" s="384"/>
      <c r="FUJ1007" s="384"/>
      <c r="FUK1007" s="384"/>
      <c r="FUL1007" s="384"/>
      <c r="FUM1007" s="384"/>
      <c r="FUN1007" s="384"/>
      <c r="FUO1007" s="384"/>
      <c r="FUP1007" s="384"/>
      <c r="FUQ1007" s="384"/>
      <c r="FUR1007" s="384"/>
      <c r="FUS1007" s="384"/>
      <c r="FUT1007" s="384"/>
      <c r="FUU1007" s="384"/>
      <c r="FUV1007" s="384"/>
      <c r="FUW1007" s="384"/>
      <c r="FUX1007" s="384"/>
      <c r="FUY1007" s="384"/>
      <c r="FUZ1007" s="384"/>
      <c r="FVA1007" s="384"/>
      <c r="FVB1007" s="384"/>
      <c r="FVC1007" s="384"/>
      <c r="FVD1007" s="384"/>
      <c r="FVE1007" s="384"/>
      <c r="FVF1007" s="384"/>
      <c r="FVG1007" s="384"/>
      <c r="FVH1007" s="384"/>
      <c r="FVI1007" s="384"/>
      <c r="FVJ1007" s="384"/>
      <c r="FVK1007" s="384"/>
      <c r="FVL1007" s="384"/>
      <c r="FVM1007" s="384"/>
      <c r="FVN1007" s="384"/>
      <c r="FVO1007" s="384"/>
      <c r="FVP1007" s="384"/>
      <c r="FVQ1007" s="384"/>
      <c r="FVR1007" s="384"/>
      <c r="FVS1007" s="384"/>
      <c r="FVT1007" s="384"/>
      <c r="FVU1007" s="384"/>
      <c r="FVV1007" s="384"/>
      <c r="FVW1007" s="384"/>
      <c r="FVX1007" s="384"/>
      <c r="FVY1007" s="384"/>
      <c r="FVZ1007" s="384"/>
      <c r="FWA1007" s="384"/>
      <c r="FWB1007" s="384"/>
      <c r="FWC1007" s="384"/>
      <c r="FWD1007" s="384"/>
      <c r="FWE1007" s="384"/>
      <c r="FWF1007" s="384"/>
      <c r="FWG1007" s="384"/>
      <c r="FWH1007" s="384"/>
      <c r="FWI1007" s="384"/>
      <c r="FWJ1007" s="384"/>
      <c r="FWK1007" s="384"/>
      <c r="FWL1007" s="384"/>
      <c r="FWM1007" s="384"/>
      <c r="FWN1007" s="384"/>
      <c r="FWO1007" s="384"/>
      <c r="FWP1007" s="384"/>
      <c r="FWQ1007" s="384"/>
      <c r="FWR1007" s="384"/>
      <c r="FWS1007" s="384"/>
      <c r="FWT1007" s="384"/>
      <c r="FWU1007" s="384"/>
      <c r="FWV1007" s="384"/>
      <c r="FWW1007" s="384"/>
      <c r="FWX1007" s="384"/>
      <c r="FWY1007" s="384"/>
      <c r="FWZ1007" s="384"/>
      <c r="FXA1007" s="384"/>
      <c r="FXB1007" s="384"/>
      <c r="FXC1007" s="384"/>
      <c r="FXD1007" s="384"/>
      <c r="FXE1007" s="384"/>
      <c r="FXF1007" s="384"/>
      <c r="FXG1007" s="384"/>
      <c r="FXH1007" s="384"/>
      <c r="FXI1007" s="384"/>
      <c r="FXJ1007" s="384"/>
      <c r="FXK1007" s="384"/>
      <c r="FXL1007" s="384"/>
      <c r="FXM1007" s="384"/>
      <c r="FXN1007" s="384"/>
      <c r="FXO1007" s="384"/>
      <c r="FXP1007" s="384"/>
      <c r="FXQ1007" s="384"/>
      <c r="FXR1007" s="384"/>
      <c r="FXS1007" s="384"/>
      <c r="FXT1007" s="384"/>
      <c r="FXU1007" s="384"/>
      <c r="FXV1007" s="384"/>
      <c r="FXW1007" s="384"/>
      <c r="FXX1007" s="384"/>
      <c r="FXY1007" s="384"/>
      <c r="FXZ1007" s="384"/>
      <c r="FYA1007" s="384"/>
      <c r="FYB1007" s="384"/>
      <c r="FYC1007" s="384"/>
      <c r="FYD1007" s="384"/>
      <c r="FYE1007" s="384"/>
      <c r="FYF1007" s="384"/>
      <c r="FYG1007" s="384"/>
      <c r="FYH1007" s="384"/>
      <c r="FYI1007" s="384"/>
      <c r="FYJ1007" s="384"/>
      <c r="FYK1007" s="384"/>
      <c r="FYL1007" s="384"/>
      <c r="FYM1007" s="384"/>
      <c r="FYN1007" s="384"/>
      <c r="FYO1007" s="384"/>
      <c r="FYP1007" s="384"/>
      <c r="FYQ1007" s="384"/>
      <c r="FYR1007" s="384"/>
      <c r="FYS1007" s="384"/>
      <c r="FYT1007" s="384"/>
      <c r="FYU1007" s="384"/>
      <c r="FYV1007" s="384"/>
      <c r="FYW1007" s="384"/>
      <c r="FYX1007" s="384"/>
      <c r="FYY1007" s="384"/>
      <c r="FYZ1007" s="384"/>
      <c r="FZA1007" s="384"/>
      <c r="FZB1007" s="384"/>
      <c r="FZC1007" s="384"/>
      <c r="FZD1007" s="384"/>
      <c r="FZE1007" s="384"/>
      <c r="FZF1007" s="384"/>
      <c r="FZG1007" s="384"/>
      <c r="FZH1007" s="384"/>
      <c r="FZI1007" s="384"/>
      <c r="FZJ1007" s="384"/>
      <c r="FZK1007" s="384"/>
      <c r="FZL1007" s="384"/>
      <c r="FZM1007" s="384"/>
      <c r="FZN1007" s="384"/>
      <c r="FZO1007" s="384"/>
      <c r="FZP1007" s="384"/>
      <c r="FZQ1007" s="384"/>
      <c r="FZR1007" s="384"/>
      <c r="FZS1007" s="384"/>
      <c r="FZT1007" s="384"/>
      <c r="FZU1007" s="384"/>
      <c r="FZV1007" s="384"/>
      <c r="FZW1007" s="384"/>
      <c r="FZX1007" s="384"/>
      <c r="FZY1007" s="384"/>
      <c r="FZZ1007" s="384"/>
      <c r="GAA1007" s="384"/>
      <c r="GAB1007" s="384"/>
      <c r="GAC1007" s="384"/>
      <c r="GAD1007" s="384"/>
      <c r="GAE1007" s="384"/>
      <c r="GAF1007" s="384"/>
      <c r="GAG1007" s="384"/>
      <c r="GAH1007" s="384"/>
      <c r="GAI1007" s="384"/>
      <c r="GAJ1007" s="384"/>
      <c r="GAK1007" s="384"/>
      <c r="GAL1007" s="384"/>
      <c r="GAM1007" s="384"/>
      <c r="GAN1007" s="384"/>
      <c r="GAO1007" s="384"/>
      <c r="GAP1007" s="384"/>
      <c r="GAQ1007" s="384"/>
      <c r="GAR1007" s="384"/>
      <c r="GAS1007" s="384"/>
      <c r="GAT1007" s="384"/>
      <c r="GAU1007" s="384"/>
      <c r="GAV1007" s="384"/>
      <c r="GAW1007" s="384"/>
      <c r="GAX1007" s="384"/>
      <c r="GAY1007" s="384"/>
      <c r="GAZ1007" s="384"/>
      <c r="GBA1007" s="384"/>
      <c r="GBB1007" s="384"/>
      <c r="GBC1007" s="384"/>
      <c r="GBD1007" s="384"/>
      <c r="GBE1007" s="384"/>
      <c r="GBF1007" s="384"/>
      <c r="GBG1007" s="384"/>
      <c r="GBH1007" s="384"/>
      <c r="GBI1007" s="384"/>
      <c r="GBJ1007" s="384"/>
      <c r="GBK1007" s="384"/>
      <c r="GBL1007" s="384"/>
      <c r="GBM1007" s="384"/>
      <c r="GBN1007" s="384"/>
      <c r="GBO1007" s="384"/>
      <c r="GBP1007" s="384"/>
      <c r="GBQ1007" s="384"/>
      <c r="GBR1007" s="384"/>
      <c r="GBS1007" s="384"/>
      <c r="GBT1007" s="384"/>
      <c r="GBU1007" s="384"/>
      <c r="GBV1007" s="384"/>
      <c r="GBW1007" s="384"/>
      <c r="GBX1007" s="384"/>
      <c r="GBY1007" s="384"/>
      <c r="GBZ1007" s="384"/>
      <c r="GCA1007" s="384"/>
      <c r="GCB1007" s="384"/>
      <c r="GCC1007" s="384"/>
      <c r="GCD1007" s="384"/>
      <c r="GCE1007" s="384"/>
      <c r="GCF1007" s="384"/>
      <c r="GCG1007" s="384"/>
      <c r="GCH1007" s="384"/>
      <c r="GCI1007" s="384"/>
      <c r="GCJ1007" s="384"/>
      <c r="GCK1007" s="384"/>
      <c r="GCL1007" s="384"/>
      <c r="GCM1007" s="384"/>
      <c r="GCN1007" s="384"/>
      <c r="GCO1007" s="384"/>
      <c r="GCP1007" s="384"/>
      <c r="GCQ1007" s="384"/>
      <c r="GCR1007" s="384"/>
      <c r="GCS1007" s="384"/>
      <c r="GCT1007" s="384"/>
      <c r="GCU1007" s="384"/>
      <c r="GCV1007" s="384"/>
      <c r="GCW1007" s="384"/>
      <c r="GCX1007" s="384"/>
      <c r="GCY1007" s="384"/>
      <c r="GCZ1007" s="384"/>
      <c r="GDA1007" s="384"/>
      <c r="GDB1007" s="384"/>
      <c r="GDC1007" s="384"/>
      <c r="GDD1007" s="384"/>
      <c r="GDE1007" s="384"/>
      <c r="GDF1007" s="384"/>
      <c r="GDG1007" s="384"/>
      <c r="GDH1007" s="384"/>
      <c r="GDI1007" s="384"/>
      <c r="GDJ1007" s="384"/>
      <c r="GDK1007" s="384"/>
      <c r="GDL1007" s="384"/>
      <c r="GDM1007" s="384"/>
      <c r="GDN1007" s="384"/>
      <c r="GDO1007" s="384"/>
      <c r="GDP1007" s="384"/>
      <c r="GDQ1007" s="384"/>
      <c r="GDR1007" s="384"/>
      <c r="GDS1007" s="384"/>
      <c r="GDT1007" s="384"/>
      <c r="GDU1007" s="384"/>
      <c r="GDV1007" s="384"/>
      <c r="GDW1007" s="384"/>
      <c r="GDX1007" s="384"/>
      <c r="GDY1007" s="384"/>
      <c r="GDZ1007" s="384"/>
      <c r="GEA1007" s="384"/>
      <c r="GEB1007" s="384"/>
      <c r="GEC1007" s="384"/>
      <c r="GED1007" s="384"/>
      <c r="GEE1007" s="384"/>
      <c r="GEF1007" s="384"/>
      <c r="GEG1007" s="384"/>
      <c r="GEH1007" s="384"/>
      <c r="GEI1007" s="384"/>
      <c r="GEJ1007" s="384"/>
      <c r="GEK1007" s="384"/>
      <c r="GEL1007" s="384"/>
      <c r="GEM1007" s="384"/>
      <c r="GEN1007" s="384"/>
      <c r="GEO1007" s="384"/>
      <c r="GEP1007" s="384"/>
      <c r="GEQ1007" s="384"/>
      <c r="GER1007" s="384"/>
      <c r="GES1007" s="384"/>
      <c r="GET1007" s="384"/>
      <c r="GEU1007" s="384"/>
      <c r="GEV1007" s="384"/>
      <c r="GEW1007" s="384"/>
      <c r="GEX1007" s="384"/>
      <c r="GEY1007" s="384"/>
      <c r="GEZ1007" s="384"/>
      <c r="GFA1007" s="384"/>
      <c r="GFB1007" s="384"/>
      <c r="GFC1007" s="384"/>
      <c r="GFD1007" s="384"/>
      <c r="GFE1007" s="384"/>
      <c r="GFF1007" s="384"/>
      <c r="GFG1007" s="384"/>
      <c r="GFH1007" s="384"/>
      <c r="GFI1007" s="384"/>
      <c r="GFJ1007" s="384"/>
      <c r="GFK1007" s="384"/>
      <c r="GFL1007" s="384"/>
      <c r="GFM1007" s="384"/>
      <c r="GFN1007" s="384"/>
      <c r="GFO1007" s="384"/>
      <c r="GFP1007" s="384"/>
      <c r="GFQ1007" s="384"/>
      <c r="GFR1007" s="384"/>
      <c r="GFS1007" s="384"/>
      <c r="GFT1007" s="384"/>
      <c r="GFU1007" s="384"/>
      <c r="GFV1007" s="384"/>
      <c r="GFW1007" s="384"/>
      <c r="GFX1007" s="384"/>
      <c r="GFY1007" s="384"/>
      <c r="GFZ1007" s="384"/>
      <c r="GGA1007" s="384"/>
      <c r="GGB1007" s="384"/>
      <c r="GGC1007" s="384"/>
      <c r="GGD1007" s="384"/>
      <c r="GGE1007" s="384"/>
      <c r="GGF1007" s="384"/>
      <c r="GGG1007" s="384"/>
      <c r="GGH1007" s="384"/>
      <c r="GGI1007" s="384"/>
      <c r="GGJ1007" s="384"/>
      <c r="GGK1007" s="384"/>
      <c r="GGL1007" s="384"/>
      <c r="GGM1007" s="384"/>
      <c r="GGN1007" s="384"/>
      <c r="GGO1007" s="384"/>
      <c r="GGP1007" s="384"/>
      <c r="GGQ1007" s="384"/>
      <c r="GGR1007" s="384"/>
      <c r="GGS1007" s="384"/>
      <c r="GGT1007" s="384"/>
      <c r="GGU1007" s="384"/>
      <c r="GGV1007" s="384"/>
      <c r="GGW1007" s="384"/>
      <c r="GGX1007" s="384"/>
      <c r="GGY1007" s="384"/>
      <c r="GGZ1007" s="384"/>
      <c r="GHA1007" s="384"/>
      <c r="GHB1007" s="384"/>
      <c r="GHC1007" s="384"/>
      <c r="GHD1007" s="384"/>
      <c r="GHE1007" s="384"/>
      <c r="GHF1007" s="384"/>
      <c r="GHG1007" s="384"/>
      <c r="GHH1007" s="384"/>
      <c r="GHI1007" s="384"/>
      <c r="GHJ1007" s="384"/>
      <c r="GHK1007" s="384"/>
      <c r="GHL1007" s="384"/>
      <c r="GHM1007" s="384"/>
      <c r="GHN1007" s="384"/>
      <c r="GHO1007" s="384"/>
      <c r="GHP1007" s="384"/>
      <c r="GHQ1007" s="384"/>
      <c r="GHR1007" s="384"/>
      <c r="GHS1007" s="384"/>
      <c r="GHT1007" s="384"/>
      <c r="GHU1007" s="384"/>
      <c r="GHV1007" s="384"/>
      <c r="GHW1007" s="384"/>
      <c r="GHX1007" s="384"/>
      <c r="GHY1007" s="384"/>
      <c r="GHZ1007" s="384"/>
      <c r="GIA1007" s="384"/>
      <c r="GIB1007" s="384"/>
      <c r="GIC1007" s="384"/>
      <c r="GID1007" s="384"/>
      <c r="GIE1007" s="384"/>
      <c r="GIF1007" s="384"/>
      <c r="GIG1007" s="384"/>
      <c r="GIH1007" s="384"/>
      <c r="GII1007" s="384"/>
      <c r="GIJ1007" s="384"/>
      <c r="GIK1007" s="384"/>
      <c r="GIL1007" s="384"/>
      <c r="GIM1007" s="384"/>
      <c r="GIN1007" s="384"/>
      <c r="GIO1007" s="384"/>
      <c r="GIP1007" s="384"/>
      <c r="GIQ1007" s="384"/>
      <c r="GIR1007" s="384"/>
      <c r="GIS1007" s="384"/>
      <c r="GIT1007" s="384"/>
      <c r="GIU1007" s="384"/>
      <c r="GIV1007" s="384"/>
      <c r="GIW1007" s="384"/>
      <c r="GIX1007" s="384"/>
      <c r="GIY1007" s="384"/>
      <c r="GIZ1007" s="384"/>
      <c r="GJA1007" s="384"/>
      <c r="GJB1007" s="384"/>
      <c r="GJC1007" s="384"/>
      <c r="GJD1007" s="384"/>
      <c r="GJE1007" s="384"/>
      <c r="GJF1007" s="384"/>
      <c r="GJG1007" s="384"/>
      <c r="GJH1007" s="384"/>
      <c r="GJI1007" s="384"/>
      <c r="GJJ1007" s="384"/>
      <c r="GJK1007" s="384"/>
      <c r="GJL1007" s="384"/>
      <c r="GJM1007" s="384"/>
      <c r="GJN1007" s="384"/>
      <c r="GJO1007" s="384"/>
      <c r="GJP1007" s="384"/>
      <c r="GJQ1007" s="384"/>
      <c r="GJR1007" s="384"/>
      <c r="GJS1007" s="384"/>
      <c r="GJT1007" s="384"/>
      <c r="GJU1007" s="384"/>
      <c r="GJV1007" s="384"/>
      <c r="GJW1007" s="384"/>
      <c r="GJX1007" s="384"/>
      <c r="GJY1007" s="384"/>
      <c r="GJZ1007" s="384"/>
      <c r="GKA1007" s="384"/>
      <c r="GKB1007" s="384"/>
      <c r="GKC1007" s="384"/>
      <c r="GKD1007" s="384"/>
      <c r="GKE1007" s="384"/>
      <c r="GKF1007" s="384"/>
      <c r="GKG1007" s="384"/>
      <c r="GKH1007" s="384"/>
      <c r="GKI1007" s="384"/>
      <c r="GKJ1007" s="384"/>
      <c r="GKK1007" s="384"/>
      <c r="GKL1007" s="384"/>
      <c r="GKM1007" s="384"/>
      <c r="GKN1007" s="384"/>
      <c r="GKO1007" s="384"/>
      <c r="GKP1007" s="384"/>
      <c r="GKQ1007" s="384"/>
      <c r="GKR1007" s="384"/>
      <c r="GKS1007" s="384"/>
      <c r="GKT1007" s="384"/>
      <c r="GKU1007" s="384"/>
      <c r="GKV1007" s="384"/>
      <c r="GKW1007" s="384"/>
      <c r="GKX1007" s="384"/>
      <c r="GKY1007" s="384"/>
      <c r="GKZ1007" s="384"/>
      <c r="GLA1007" s="384"/>
      <c r="GLB1007" s="384"/>
      <c r="GLC1007" s="384"/>
      <c r="GLD1007" s="384"/>
      <c r="GLE1007" s="384"/>
      <c r="GLF1007" s="384"/>
      <c r="GLG1007" s="384"/>
      <c r="GLH1007" s="384"/>
      <c r="GLI1007" s="384"/>
      <c r="GLJ1007" s="384"/>
      <c r="GLK1007" s="384"/>
      <c r="GLL1007" s="384"/>
      <c r="GLM1007" s="384"/>
      <c r="GLN1007" s="384"/>
      <c r="GLO1007" s="384"/>
      <c r="GLP1007" s="384"/>
      <c r="GLQ1007" s="384"/>
      <c r="GLR1007" s="384"/>
      <c r="GLS1007" s="384"/>
      <c r="GLT1007" s="384"/>
      <c r="GLU1007" s="384"/>
      <c r="GLV1007" s="384"/>
      <c r="GLW1007" s="384"/>
      <c r="GLX1007" s="384"/>
      <c r="GLY1007" s="384"/>
      <c r="GLZ1007" s="384"/>
      <c r="GMA1007" s="384"/>
      <c r="GMB1007" s="384"/>
      <c r="GMC1007" s="384"/>
      <c r="GMD1007" s="384"/>
      <c r="GME1007" s="384"/>
      <c r="GMF1007" s="384"/>
      <c r="GMG1007" s="384"/>
      <c r="GMH1007" s="384"/>
      <c r="GMI1007" s="384"/>
      <c r="GMJ1007" s="384"/>
      <c r="GMK1007" s="384"/>
      <c r="GML1007" s="384"/>
      <c r="GMM1007" s="384"/>
      <c r="GMN1007" s="384"/>
      <c r="GMO1007" s="384"/>
      <c r="GMP1007" s="384"/>
      <c r="GMQ1007" s="384"/>
      <c r="GMR1007" s="384"/>
      <c r="GMS1007" s="384"/>
      <c r="GMT1007" s="384"/>
      <c r="GMU1007" s="384"/>
      <c r="GMV1007" s="384"/>
      <c r="GMW1007" s="384"/>
      <c r="GMX1007" s="384"/>
      <c r="GMY1007" s="384"/>
      <c r="GMZ1007" s="384"/>
      <c r="GNA1007" s="384"/>
      <c r="GNB1007" s="384"/>
      <c r="GNC1007" s="384"/>
      <c r="GND1007" s="384"/>
      <c r="GNE1007" s="384"/>
      <c r="GNF1007" s="384"/>
      <c r="GNG1007" s="384"/>
      <c r="GNH1007" s="384"/>
      <c r="GNI1007" s="384"/>
      <c r="GNJ1007" s="384"/>
      <c r="GNK1007" s="384"/>
      <c r="GNL1007" s="384"/>
      <c r="GNM1007" s="384"/>
      <c r="GNN1007" s="384"/>
      <c r="GNO1007" s="384"/>
      <c r="GNP1007" s="384"/>
      <c r="GNQ1007" s="384"/>
      <c r="GNR1007" s="384"/>
      <c r="GNS1007" s="384"/>
      <c r="GNT1007" s="384"/>
      <c r="GNU1007" s="384"/>
      <c r="GNV1007" s="384"/>
      <c r="GNW1007" s="384"/>
      <c r="GNX1007" s="384"/>
      <c r="GNY1007" s="384"/>
      <c r="GNZ1007" s="384"/>
      <c r="GOA1007" s="384"/>
      <c r="GOB1007" s="384"/>
      <c r="GOC1007" s="384"/>
      <c r="GOD1007" s="384"/>
      <c r="GOE1007" s="384"/>
      <c r="GOF1007" s="384"/>
      <c r="GOG1007" s="384"/>
      <c r="GOH1007" s="384"/>
      <c r="GOI1007" s="384"/>
      <c r="GOJ1007" s="384"/>
      <c r="GOK1007" s="384"/>
      <c r="GOL1007" s="384"/>
      <c r="GOM1007" s="384"/>
      <c r="GON1007" s="384"/>
      <c r="GOO1007" s="384"/>
      <c r="GOP1007" s="384"/>
      <c r="GOQ1007" s="384"/>
      <c r="GOR1007" s="384"/>
      <c r="GOS1007" s="384"/>
      <c r="GOT1007" s="384"/>
      <c r="GOU1007" s="384"/>
      <c r="GOV1007" s="384"/>
      <c r="GOW1007" s="384"/>
      <c r="GOX1007" s="384"/>
      <c r="GOY1007" s="384"/>
      <c r="GOZ1007" s="384"/>
      <c r="GPA1007" s="384"/>
      <c r="GPB1007" s="384"/>
      <c r="GPC1007" s="384"/>
      <c r="GPD1007" s="384"/>
      <c r="GPE1007" s="384"/>
      <c r="GPF1007" s="384"/>
      <c r="GPG1007" s="384"/>
      <c r="GPH1007" s="384"/>
      <c r="GPI1007" s="384"/>
      <c r="GPJ1007" s="384"/>
      <c r="GPK1007" s="384"/>
      <c r="GPL1007" s="384"/>
      <c r="GPM1007" s="384"/>
      <c r="GPN1007" s="384"/>
      <c r="GPO1007" s="384"/>
      <c r="GPP1007" s="384"/>
      <c r="GPQ1007" s="384"/>
      <c r="GPR1007" s="384"/>
      <c r="GPS1007" s="384"/>
      <c r="GPT1007" s="384"/>
      <c r="GPU1007" s="384"/>
      <c r="GPV1007" s="384"/>
      <c r="GPW1007" s="384"/>
      <c r="GPX1007" s="384"/>
      <c r="GPY1007" s="384"/>
      <c r="GPZ1007" s="384"/>
      <c r="GQA1007" s="384"/>
      <c r="GQB1007" s="384"/>
      <c r="GQC1007" s="384"/>
      <c r="GQD1007" s="384"/>
      <c r="GQE1007" s="384"/>
      <c r="GQF1007" s="384"/>
      <c r="GQG1007" s="384"/>
      <c r="GQH1007" s="384"/>
      <c r="GQI1007" s="384"/>
      <c r="GQJ1007" s="384"/>
      <c r="GQK1007" s="384"/>
      <c r="GQL1007" s="384"/>
      <c r="GQM1007" s="384"/>
      <c r="GQN1007" s="384"/>
      <c r="GQO1007" s="384"/>
      <c r="GQP1007" s="384"/>
      <c r="GQQ1007" s="384"/>
      <c r="GQR1007" s="384"/>
      <c r="GQS1007" s="384"/>
      <c r="GQT1007" s="384"/>
      <c r="GQU1007" s="384"/>
      <c r="GQV1007" s="384"/>
      <c r="GQW1007" s="384"/>
      <c r="GQX1007" s="384"/>
      <c r="GQY1007" s="384"/>
      <c r="GQZ1007" s="384"/>
      <c r="GRA1007" s="384"/>
      <c r="GRB1007" s="384"/>
      <c r="GRC1007" s="384"/>
      <c r="GRD1007" s="384"/>
      <c r="GRE1007" s="384"/>
      <c r="GRF1007" s="384"/>
      <c r="GRG1007" s="384"/>
      <c r="GRH1007" s="384"/>
      <c r="GRI1007" s="384"/>
      <c r="GRJ1007" s="384"/>
      <c r="GRK1007" s="384"/>
      <c r="GRL1007" s="384"/>
      <c r="GRM1007" s="384"/>
      <c r="GRN1007" s="384"/>
      <c r="GRO1007" s="384"/>
      <c r="GRP1007" s="384"/>
      <c r="GRQ1007" s="384"/>
      <c r="GRR1007" s="384"/>
      <c r="GRS1007" s="384"/>
      <c r="GRT1007" s="384"/>
      <c r="GRU1007" s="384"/>
      <c r="GRV1007" s="384"/>
      <c r="GRW1007" s="384"/>
      <c r="GRX1007" s="384"/>
      <c r="GRY1007" s="384"/>
      <c r="GRZ1007" s="384"/>
      <c r="GSA1007" s="384"/>
      <c r="GSB1007" s="384"/>
      <c r="GSC1007" s="384"/>
      <c r="GSD1007" s="384"/>
      <c r="GSE1007" s="384"/>
      <c r="GSF1007" s="384"/>
      <c r="GSG1007" s="384"/>
      <c r="GSH1007" s="384"/>
      <c r="GSI1007" s="384"/>
      <c r="GSJ1007" s="384"/>
      <c r="GSK1007" s="384"/>
      <c r="GSL1007" s="384"/>
      <c r="GSM1007" s="384"/>
      <c r="GSN1007" s="384"/>
      <c r="GSO1007" s="384"/>
      <c r="GSP1007" s="384"/>
      <c r="GSQ1007" s="384"/>
      <c r="GSR1007" s="384"/>
      <c r="GSS1007" s="384"/>
      <c r="GST1007" s="384"/>
      <c r="GSU1007" s="384"/>
      <c r="GSV1007" s="384"/>
      <c r="GSW1007" s="384"/>
      <c r="GSX1007" s="384"/>
      <c r="GSY1007" s="384"/>
      <c r="GSZ1007" s="384"/>
      <c r="GTA1007" s="384"/>
      <c r="GTB1007" s="384"/>
      <c r="GTC1007" s="384"/>
      <c r="GTD1007" s="384"/>
      <c r="GTE1007" s="384"/>
      <c r="GTF1007" s="384"/>
      <c r="GTG1007" s="384"/>
      <c r="GTH1007" s="384"/>
      <c r="GTI1007" s="384"/>
      <c r="GTJ1007" s="384"/>
      <c r="GTK1007" s="384"/>
      <c r="GTL1007" s="384"/>
      <c r="GTM1007" s="384"/>
      <c r="GTN1007" s="384"/>
      <c r="GTO1007" s="384"/>
      <c r="GTP1007" s="384"/>
      <c r="GTQ1007" s="384"/>
      <c r="GTR1007" s="384"/>
      <c r="GTS1007" s="384"/>
      <c r="GTT1007" s="384"/>
      <c r="GTU1007" s="384"/>
      <c r="GTV1007" s="384"/>
      <c r="GTW1007" s="384"/>
      <c r="GTX1007" s="384"/>
      <c r="GTY1007" s="384"/>
      <c r="GTZ1007" s="384"/>
      <c r="GUA1007" s="384"/>
      <c r="GUB1007" s="384"/>
      <c r="GUC1007" s="384"/>
      <c r="GUD1007" s="384"/>
      <c r="GUE1007" s="384"/>
      <c r="GUF1007" s="384"/>
      <c r="GUG1007" s="384"/>
      <c r="GUH1007" s="384"/>
      <c r="GUI1007" s="384"/>
      <c r="GUJ1007" s="384"/>
      <c r="GUK1007" s="384"/>
      <c r="GUL1007" s="384"/>
      <c r="GUM1007" s="384"/>
      <c r="GUN1007" s="384"/>
      <c r="GUO1007" s="384"/>
      <c r="GUP1007" s="384"/>
      <c r="GUQ1007" s="384"/>
      <c r="GUR1007" s="384"/>
      <c r="GUS1007" s="384"/>
      <c r="GUT1007" s="384"/>
      <c r="GUU1007" s="384"/>
      <c r="GUV1007" s="384"/>
      <c r="GUW1007" s="384"/>
      <c r="GUX1007" s="384"/>
      <c r="GUY1007" s="384"/>
      <c r="GUZ1007" s="384"/>
      <c r="GVA1007" s="384"/>
      <c r="GVB1007" s="384"/>
      <c r="GVC1007" s="384"/>
      <c r="GVD1007" s="384"/>
      <c r="GVE1007" s="384"/>
      <c r="GVF1007" s="384"/>
      <c r="GVG1007" s="384"/>
      <c r="GVH1007" s="384"/>
      <c r="GVI1007" s="384"/>
      <c r="GVJ1007" s="384"/>
      <c r="GVK1007" s="384"/>
      <c r="GVL1007" s="384"/>
      <c r="GVM1007" s="384"/>
      <c r="GVN1007" s="384"/>
      <c r="GVO1007" s="384"/>
      <c r="GVP1007" s="384"/>
      <c r="GVQ1007" s="384"/>
      <c r="GVR1007" s="384"/>
      <c r="GVS1007" s="384"/>
      <c r="GVT1007" s="384"/>
      <c r="GVU1007" s="384"/>
      <c r="GVV1007" s="384"/>
      <c r="GVW1007" s="384"/>
      <c r="GVX1007" s="384"/>
      <c r="GVY1007" s="384"/>
      <c r="GVZ1007" s="384"/>
      <c r="GWA1007" s="384"/>
      <c r="GWB1007" s="384"/>
      <c r="GWC1007" s="384"/>
      <c r="GWD1007" s="384"/>
      <c r="GWE1007" s="384"/>
      <c r="GWF1007" s="384"/>
      <c r="GWG1007" s="384"/>
      <c r="GWH1007" s="384"/>
      <c r="GWI1007" s="384"/>
      <c r="GWJ1007" s="384"/>
      <c r="GWK1007" s="384"/>
      <c r="GWL1007" s="384"/>
      <c r="GWM1007" s="384"/>
      <c r="GWN1007" s="384"/>
      <c r="GWO1007" s="384"/>
      <c r="GWP1007" s="384"/>
      <c r="GWQ1007" s="384"/>
      <c r="GWR1007" s="384"/>
      <c r="GWS1007" s="384"/>
      <c r="GWT1007" s="384"/>
      <c r="GWU1007" s="384"/>
      <c r="GWV1007" s="384"/>
      <c r="GWW1007" s="384"/>
      <c r="GWX1007" s="384"/>
      <c r="GWY1007" s="384"/>
      <c r="GWZ1007" s="384"/>
      <c r="GXA1007" s="384"/>
      <c r="GXB1007" s="384"/>
      <c r="GXC1007" s="384"/>
      <c r="GXD1007" s="384"/>
      <c r="GXE1007" s="384"/>
      <c r="GXF1007" s="384"/>
      <c r="GXG1007" s="384"/>
      <c r="GXH1007" s="384"/>
      <c r="GXI1007" s="384"/>
      <c r="GXJ1007" s="384"/>
      <c r="GXK1007" s="384"/>
      <c r="GXL1007" s="384"/>
      <c r="GXM1007" s="384"/>
      <c r="GXN1007" s="384"/>
      <c r="GXO1007" s="384"/>
      <c r="GXP1007" s="384"/>
      <c r="GXQ1007" s="384"/>
      <c r="GXR1007" s="384"/>
      <c r="GXS1007" s="384"/>
      <c r="GXT1007" s="384"/>
      <c r="GXU1007" s="384"/>
      <c r="GXV1007" s="384"/>
      <c r="GXW1007" s="384"/>
      <c r="GXX1007" s="384"/>
      <c r="GXY1007" s="384"/>
      <c r="GXZ1007" s="384"/>
      <c r="GYA1007" s="384"/>
      <c r="GYB1007" s="384"/>
      <c r="GYC1007" s="384"/>
      <c r="GYD1007" s="384"/>
      <c r="GYE1007" s="384"/>
      <c r="GYF1007" s="384"/>
      <c r="GYG1007" s="384"/>
      <c r="GYH1007" s="384"/>
      <c r="GYI1007" s="384"/>
      <c r="GYJ1007" s="384"/>
      <c r="GYK1007" s="384"/>
      <c r="GYL1007" s="384"/>
      <c r="GYM1007" s="384"/>
      <c r="GYN1007" s="384"/>
      <c r="GYO1007" s="384"/>
      <c r="GYP1007" s="384"/>
      <c r="GYQ1007" s="384"/>
      <c r="GYR1007" s="384"/>
      <c r="GYS1007" s="384"/>
      <c r="GYT1007" s="384"/>
      <c r="GYU1007" s="384"/>
      <c r="GYV1007" s="384"/>
      <c r="GYW1007" s="384"/>
      <c r="GYX1007" s="384"/>
      <c r="GYY1007" s="384"/>
      <c r="GYZ1007" s="384"/>
      <c r="GZA1007" s="384"/>
      <c r="GZB1007" s="384"/>
      <c r="GZC1007" s="384"/>
      <c r="GZD1007" s="384"/>
      <c r="GZE1007" s="384"/>
      <c r="GZF1007" s="384"/>
      <c r="GZG1007" s="384"/>
      <c r="GZH1007" s="384"/>
      <c r="GZI1007" s="384"/>
      <c r="GZJ1007" s="384"/>
      <c r="GZK1007" s="384"/>
      <c r="GZL1007" s="384"/>
      <c r="GZM1007" s="384"/>
      <c r="GZN1007" s="384"/>
      <c r="GZO1007" s="384"/>
      <c r="GZP1007" s="384"/>
      <c r="GZQ1007" s="384"/>
      <c r="GZR1007" s="384"/>
      <c r="GZS1007" s="384"/>
      <c r="GZT1007" s="384"/>
      <c r="GZU1007" s="384"/>
      <c r="GZV1007" s="384"/>
      <c r="GZW1007" s="384"/>
      <c r="GZX1007" s="384"/>
      <c r="GZY1007" s="384"/>
      <c r="GZZ1007" s="384"/>
      <c r="HAA1007" s="384"/>
      <c r="HAB1007" s="384"/>
      <c r="HAC1007" s="384"/>
      <c r="HAD1007" s="384"/>
      <c r="HAE1007" s="384"/>
      <c r="HAF1007" s="384"/>
      <c r="HAG1007" s="384"/>
      <c r="HAH1007" s="384"/>
      <c r="HAI1007" s="384"/>
      <c r="HAJ1007" s="384"/>
      <c r="HAK1007" s="384"/>
      <c r="HAL1007" s="384"/>
      <c r="HAM1007" s="384"/>
      <c r="HAN1007" s="384"/>
      <c r="HAO1007" s="384"/>
      <c r="HAP1007" s="384"/>
      <c r="HAQ1007" s="384"/>
      <c r="HAR1007" s="384"/>
      <c r="HAS1007" s="384"/>
      <c r="HAT1007" s="384"/>
      <c r="HAU1007" s="384"/>
      <c r="HAV1007" s="384"/>
      <c r="HAW1007" s="384"/>
      <c r="HAX1007" s="384"/>
      <c r="HAY1007" s="384"/>
      <c r="HAZ1007" s="384"/>
      <c r="HBA1007" s="384"/>
      <c r="HBB1007" s="384"/>
      <c r="HBC1007" s="384"/>
      <c r="HBD1007" s="384"/>
      <c r="HBE1007" s="384"/>
      <c r="HBF1007" s="384"/>
      <c r="HBG1007" s="384"/>
      <c r="HBH1007" s="384"/>
      <c r="HBI1007" s="384"/>
      <c r="HBJ1007" s="384"/>
      <c r="HBK1007" s="384"/>
      <c r="HBL1007" s="384"/>
      <c r="HBM1007" s="384"/>
      <c r="HBN1007" s="384"/>
      <c r="HBO1007" s="384"/>
      <c r="HBP1007" s="384"/>
      <c r="HBQ1007" s="384"/>
      <c r="HBR1007" s="384"/>
      <c r="HBS1007" s="384"/>
      <c r="HBT1007" s="384"/>
      <c r="HBU1007" s="384"/>
      <c r="HBV1007" s="384"/>
      <c r="HBW1007" s="384"/>
      <c r="HBX1007" s="384"/>
      <c r="HBY1007" s="384"/>
      <c r="HBZ1007" s="384"/>
      <c r="HCA1007" s="384"/>
      <c r="HCB1007" s="384"/>
      <c r="HCC1007" s="384"/>
      <c r="HCD1007" s="384"/>
      <c r="HCE1007" s="384"/>
      <c r="HCF1007" s="384"/>
      <c r="HCG1007" s="384"/>
      <c r="HCH1007" s="384"/>
      <c r="HCI1007" s="384"/>
      <c r="HCJ1007" s="384"/>
      <c r="HCK1007" s="384"/>
      <c r="HCL1007" s="384"/>
      <c r="HCM1007" s="384"/>
      <c r="HCN1007" s="384"/>
      <c r="HCO1007" s="384"/>
      <c r="HCP1007" s="384"/>
      <c r="HCQ1007" s="384"/>
      <c r="HCR1007" s="384"/>
      <c r="HCS1007" s="384"/>
      <c r="HCT1007" s="384"/>
      <c r="HCU1007" s="384"/>
      <c r="HCV1007" s="384"/>
      <c r="HCW1007" s="384"/>
      <c r="HCX1007" s="384"/>
      <c r="HCY1007" s="384"/>
      <c r="HCZ1007" s="384"/>
      <c r="HDA1007" s="384"/>
      <c r="HDB1007" s="384"/>
      <c r="HDC1007" s="384"/>
      <c r="HDD1007" s="384"/>
      <c r="HDE1007" s="384"/>
      <c r="HDF1007" s="384"/>
      <c r="HDG1007" s="384"/>
      <c r="HDH1007" s="384"/>
      <c r="HDI1007" s="384"/>
      <c r="HDJ1007" s="384"/>
      <c r="HDK1007" s="384"/>
      <c r="HDL1007" s="384"/>
      <c r="HDM1007" s="384"/>
      <c r="HDN1007" s="384"/>
      <c r="HDO1007" s="384"/>
      <c r="HDP1007" s="384"/>
      <c r="HDQ1007" s="384"/>
      <c r="HDR1007" s="384"/>
      <c r="HDS1007" s="384"/>
      <c r="HDT1007" s="384"/>
      <c r="HDU1007" s="384"/>
      <c r="HDV1007" s="384"/>
      <c r="HDW1007" s="384"/>
      <c r="HDX1007" s="384"/>
      <c r="HDY1007" s="384"/>
      <c r="HDZ1007" s="384"/>
      <c r="HEA1007" s="384"/>
      <c r="HEB1007" s="384"/>
      <c r="HEC1007" s="384"/>
      <c r="HED1007" s="384"/>
      <c r="HEE1007" s="384"/>
      <c r="HEF1007" s="384"/>
      <c r="HEG1007" s="384"/>
      <c r="HEH1007" s="384"/>
      <c r="HEI1007" s="384"/>
      <c r="HEJ1007" s="384"/>
      <c r="HEK1007" s="384"/>
      <c r="HEL1007" s="384"/>
      <c r="HEM1007" s="384"/>
      <c r="HEN1007" s="384"/>
      <c r="HEO1007" s="384"/>
      <c r="HEP1007" s="384"/>
      <c r="HEQ1007" s="384"/>
      <c r="HER1007" s="384"/>
      <c r="HES1007" s="384"/>
      <c r="HET1007" s="384"/>
      <c r="HEU1007" s="384"/>
      <c r="HEV1007" s="384"/>
      <c r="HEW1007" s="384"/>
      <c r="HEX1007" s="384"/>
      <c r="HEY1007" s="384"/>
      <c r="HEZ1007" s="384"/>
      <c r="HFA1007" s="384"/>
      <c r="HFB1007" s="384"/>
      <c r="HFC1007" s="384"/>
      <c r="HFD1007" s="384"/>
      <c r="HFE1007" s="384"/>
      <c r="HFF1007" s="384"/>
      <c r="HFG1007" s="384"/>
      <c r="HFH1007" s="384"/>
      <c r="HFI1007" s="384"/>
      <c r="HFJ1007" s="384"/>
      <c r="HFK1007" s="384"/>
      <c r="HFL1007" s="384"/>
      <c r="HFM1007" s="384"/>
      <c r="HFN1007" s="384"/>
      <c r="HFO1007" s="384"/>
      <c r="HFP1007" s="384"/>
      <c r="HFQ1007" s="384"/>
      <c r="HFR1007" s="384"/>
      <c r="HFS1007" s="384"/>
      <c r="HFT1007" s="384"/>
      <c r="HFU1007" s="384"/>
      <c r="HFV1007" s="384"/>
      <c r="HFW1007" s="384"/>
      <c r="HFX1007" s="384"/>
      <c r="HFY1007" s="384"/>
      <c r="HFZ1007" s="384"/>
      <c r="HGA1007" s="384"/>
      <c r="HGB1007" s="384"/>
      <c r="HGC1007" s="384"/>
      <c r="HGD1007" s="384"/>
      <c r="HGE1007" s="384"/>
      <c r="HGF1007" s="384"/>
      <c r="HGG1007" s="384"/>
      <c r="HGH1007" s="384"/>
      <c r="HGI1007" s="384"/>
      <c r="HGJ1007" s="384"/>
      <c r="HGK1007" s="384"/>
      <c r="HGL1007" s="384"/>
      <c r="HGM1007" s="384"/>
      <c r="HGN1007" s="384"/>
      <c r="HGO1007" s="384"/>
      <c r="HGP1007" s="384"/>
      <c r="HGQ1007" s="384"/>
      <c r="HGR1007" s="384"/>
      <c r="HGS1007" s="384"/>
      <c r="HGT1007" s="384"/>
      <c r="HGU1007" s="384"/>
      <c r="HGV1007" s="384"/>
      <c r="HGW1007" s="384"/>
      <c r="HGX1007" s="384"/>
      <c r="HGY1007" s="384"/>
      <c r="HGZ1007" s="384"/>
      <c r="HHA1007" s="384"/>
      <c r="HHB1007" s="384"/>
      <c r="HHC1007" s="384"/>
      <c r="HHD1007" s="384"/>
      <c r="HHE1007" s="384"/>
      <c r="HHF1007" s="384"/>
      <c r="HHG1007" s="384"/>
      <c r="HHH1007" s="384"/>
      <c r="HHI1007" s="384"/>
      <c r="HHJ1007" s="384"/>
      <c r="HHK1007" s="384"/>
      <c r="HHL1007" s="384"/>
      <c r="HHM1007" s="384"/>
      <c r="HHN1007" s="384"/>
      <c r="HHO1007" s="384"/>
      <c r="HHP1007" s="384"/>
      <c r="HHQ1007" s="384"/>
      <c r="HHR1007" s="384"/>
      <c r="HHS1007" s="384"/>
      <c r="HHT1007" s="384"/>
      <c r="HHU1007" s="384"/>
      <c r="HHV1007" s="384"/>
      <c r="HHW1007" s="384"/>
      <c r="HHX1007" s="384"/>
      <c r="HHY1007" s="384"/>
      <c r="HHZ1007" s="384"/>
      <c r="HIA1007" s="384"/>
      <c r="HIB1007" s="384"/>
      <c r="HIC1007" s="384"/>
      <c r="HID1007" s="384"/>
      <c r="HIE1007" s="384"/>
      <c r="HIF1007" s="384"/>
      <c r="HIG1007" s="384"/>
      <c r="HIH1007" s="384"/>
      <c r="HII1007" s="384"/>
      <c r="HIJ1007" s="384"/>
      <c r="HIK1007" s="384"/>
      <c r="HIL1007" s="384"/>
      <c r="HIM1007" s="384"/>
      <c r="HIN1007" s="384"/>
      <c r="HIO1007" s="384"/>
      <c r="HIP1007" s="384"/>
      <c r="HIQ1007" s="384"/>
      <c r="HIR1007" s="384"/>
      <c r="HIS1007" s="384"/>
      <c r="HIT1007" s="384"/>
      <c r="HIU1007" s="384"/>
      <c r="HIV1007" s="384"/>
      <c r="HIW1007" s="384"/>
      <c r="HIX1007" s="384"/>
      <c r="HIY1007" s="384"/>
      <c r="HIZ1007" s="384"/>
      <c r="HJA1007" s="384"/>
      <c r="HJB1007" s="384"/>
      <c r="HJC1007" s="384"/>
      <c r="HJD1007" s="384"/>
      <c r="HJE1007" s="384"/>
      <c r="HJF1007" s="384"/>
      <c r="HJG1007" s="384"/>
      <c r="HJH1007" s="384"/>
      <c r="HJI1007" s="384"/>
      <c r="HJJ1007" s="384"/>
      <c r="HJK1007" s="384"/>
      <c r="HJL1007" s="384"/>
      <c r="HJM1007" s="384"/>
      <c r="HJN1007" s="384"/>
      <c r="HJO1007" s="384"/>
      <c r="HJP1007" s="384"/>
      <c r="HJQ1007" s="384"/>
      <c r="HJR1007" s="384"/>
      <c r="HJS1007" s="384"/>
      <c r="HJT1007" s="384"/>
      <c r="HJU1007" s="384"/>
      <c r="HJV1007" s="384"/>
      <c r="HJW1007" s="384"/>
      <c r="HJX1007" s="384"/>
      <c r="HJY1007" s="384"/>
      <c r="HJZ1007" s="384"/>
      <c r="HKA1007" s="384"/>
      <c r="HKB1007" s="384"/>
      <c r="HKC1007" s="384"/>
      <c r="HKD1007" s="384"/>
      <c r="HKE1007" s="384"/>
      <c r="HKF1007" s="384"/>
      <c r="HKG1007" s="384"/>
      <c r="HKH1007" s="384"/>
      <c r="HKI1007" s="384"/>
      <c r="HKJ1007" s="384"/>
      <c r="HKK1007" s="384"/>
      <c r="HKL1007" s="384"/>
      <c r="HKM1007" s="384"/>
      <c r="HKN1007" s="384"/>
      <c r="HKO1007" s="384"/>
      <c r="HKP1007" s="384"/>
      <c r="HKQ1007" s="384"/>
      <c r="HKR1007" s="384"/>
      <c r="HKS1007" s="384"/>
      <c r="HKT1007" s="384"/>
      <c r="HKU1007" s="384"/>
      <c r="HKV1007" s="384"/>
      <c r="HKW1007" s="384"/>
      <c r="HKX1007" s="384"/>
      <c r="HKY1007" s="384"/>
      <c r="HKZ1007" s="384"/>
      <c r="HLA1007" s="384"/>
      <c r="HLB1007" s="384"/>
      <c r="HLC1007" s="384"/>
      <c r="HLD1007" s="384"/>
      <c r="HLE1007" s="384"/>
      <c r="HLF1007" s="384"/>
      <c r="HLG1007" s="384"/>
      <c r="HLH1007" s="384"/>
      <c r="HLI1007" s="384"/>
      <c r="HLJ1007" s="384"/>
      <c r="HLK1007" s="384"/>
      <c r="HLL1007" s="384"/>
      <c r="HLM1007" s="384"/>
      <c r="HLN1007" s="384"/>
      <c r="HLO1007" s="384"/>
      <c r="HLP1007" s="384"/>
      <c r="HLQ1007" s="384"/>
      <c r="HLR1007" s="384"/>
      <c r="HLS1007" s="384"/>
      <c r="HLT1007" s="384"/>
      <c r="HLU1007" s="384"/>
      <c r="HLV1007" s="384"/>
      <c r="HLW1007" s="384"/>
      <c r="HLX1007" s="384"/>
      <c r="HLY1007" s="384"/>
      <c r="HLZ1007" s="384"/>
      <c r="HMA1007" s="384"/>
      <c r="HMB1007" s="384"/>
      <c r="HMC1007" s="384"/>
      <c r="HMD1007" s="384"/>
      <c r="HME1007" s="384"/>
      <c r="HMF1007" s="384"/>
      <c r="HMG1007" s="384"/>
      <c r="HMH1007" s="384"/>
      <c r="HMI1007" s="384"/>
      <c r="HMJ1007" s="384"/>
      <c r="HMK1007" s="384"/>
      <c r="HML1007" s="384"/>
      <c r="HMM1007" s="384"/>
      <c r="HMN1007" s="384"/>
      <c r="HMO1007" s="384"/>
      <c r="HMP1007" s="384"/>
      <c r="HMQ1007" s="384"/>
      <c r="HMR1007" s="384"/>
      <c r="HMS1007" s="384"/>
      <c r="HMT1007" s="384"/>
      <c r="HMU1007" s="384"/>
      <c r="HMV1007" s="384"/>
      <c r="HMW1007" s="384"/>
      <c r="HMX1007" s="384"/>
      <c r="HMY1007" s="384"/>
      <c r="HMZ1007" s="384"/>
      <c r="HNA1007" s="384"/>
      <c r="HNB1007" s="384"/>
      <c r="HNC1007" s="384"/>
      <c r="HND1007" s="384"/>
      <c r="HNE1007" s="384"/>
      <c r="HNF1007" s="384"/>
      <c r="HNG1007" s="384"/>
      <c r="HNH1007" s="384"/>
      <c r="HNI1007" s="384"/>
      <c r="HNJ1007" s="384"/>
      <c r="HNK1007" s="384"/>
      <c r="HNL1007" s="384"/>
      <c r="HNM1007" s="384"/>
      <c r="HNN1007" s="384"/>
      <c r="HNO1007" s="384"/>
      <c r="HNP1007" s="384"/>
      <c r="HNQ1007" s="384"/>
      <c r="HNR1007" s="384"/>
      <c r="HNS1007" s="384"/>
      <c r="HNT1007" s="384"/>
      <c r="HNU1007" s="384"/>
      <c r="HNV1007" s="384"/>
      <c r="HNW1007" s="384"/>
      <c r="HNX1007" s="384"/>
      <c r="HNY1007" s="384"/>
      <c r="HNZ1007" s="384"/>
      <c r="HOA1007" s="384"/>
      <c r="HOB1007" s="384"/>
      <c r="HOC1007" s="384"/>
      <c r="HOD1007" s="384"/>
      <c r="HOE1007" s="384"/>
      <c r="HOF1007" s="384"/>
      <c r="HOG1007" s="384"/>
      <c r="HOH1007" s="384"/>
      <c r="HOI1007" s="384"/>
      <c r="HOJ1007" s="384"/>
      <c r="HOK1007" s="384"/>
      <c r="HOL1007" s="384"/>
      <c r="HOM1007" s="384"/>
      <c r="HON1007" s="384"/>
      <c r="HOO1007" s="384"/>
      <c r="HOP1007" s="384"/>
      <c r="HOQ1007" s="384"/>
      <c r="HOR1007" s="384"/>
      <c r="HOS1007" s="384"/>
      <c r="HOT1007" s="384"/>
      <c r="HOU1007" s="384"/>
      <c r="HOV1007" s="384"/>
      <c r="HOW1007" s="384"/>
      <c r="HOX1007" s="384"/>
      <c r="HOY1007" s="384"/>
      <c r="HOZ1007" s="384"/>
      <c r="HPA1007" s="384"/>
      <c r="HPB1007" s="384"/>
      <c r="HPC1007" s="384"/>
      <c r="HPD1007" s="384"/>
      <c r="HPE1007" s="384"/>
      <c r="HPF1007" s="384"/>
      <c r="HPG1007" s="384"/>
      <c r="HPH1007" s="384"/>
      <c r="HPI1007" s="384"/>
      <c r="HPJ1007" s="384"/>
      <c r="HPK1007" s="384"/>
      <c r="HPL1007" s="384"/>
      <c r="HPM1007" s="384"/>
      <c r="HPN1007" s="384"/>
      <c r="HPO1007" s="384"/>
      <c r="HPP1007" s="384"/>
      <c r="HPQ1007" s="384"/>
      <c r="HPR1007" s="384"/>
      <c r="HPS1007" s="384"/>
      <c r="HPT1007" s="384"/>
      <c r="HPU1007" s="384"/>
      <c r="HPV1007" s="384"/>
      <c r="HPW1007" s="384"/>
      <c r="HPX1007" s="384"/>
      <c r="HPY1007" s="384"/>
      <c r="HPZ1007" s="384"/>
      <c r="HQA1007" s="384"/>
      <c r="HQB1007" s="384"/>
      <c r="HQC1007" s="384"/>
      <c r="HQD1007" s="384"/>
      <c r="HQE1007" s="384"/>
      <c r="HQF1007" s="384"/>
      <c r="HQG1007" s="384"/>
      <c r="HQH1007" s="384"/>
      <c r="HQI1007" s="384"/>
      <c r="HQJ1007" s="384"/>
      <c r="HQK1007" s="384"/>
      <c r="HQL1007" s="384"/>
      <c r="HQM1007" s="384"/>
      <c r="HQN1007" s="384"/>
      <c r="HQO1007" s="384"/>
      <c r="HQP1007" s="384"/>
      <c r="HQQ1007" s="384"/>
      <c r="HQR1007" s="384"/>
      <c r="HQS1007" s="384"/>
      <c r="HQT1007" s="384"/>
      <c r="HQU1007" s="384"/>
      <c r="HQV1007" s="384"/>
      <c r="HQW1007" s="384"/>
      <c r="HQX1007" s="384"/>
      <c r="HQY1007" s="384"/>
      <c r="HQZ1007" s="384"/>
      <c r="HRA1007" s="384"/>
      <c r="HRB1007" s="384"/>
      <c r="HRC1007" s="384"/>
      <c r="HRD1007" s="384"/>
      <c r="HRE1007" s="384"/>
      <c r="HRF1007" s="384"/>
      <c r="HRG1007" s="384"/>
      <c r="HRH1007" s="384"/>
      <c r="HRI1007" s="384"/>
      <c r="HRJ1007" s="384"/>
      <c r="HRK1007" s="384"/>
      <c r="HRL1007" s="384"/>
      <c r="HRM1007" s="384"/>
      <c r="HRN1007" s="384"/>
      <c r="HRO1007" s="384"/>
      <c r="HRP1007" s="384"/>
      <c r="HRQ1007" s="384"/>
      <c r="HRR1007" s="384"/>
      <c r="HRS1007" s="384"/>
      <c r="HRT1007" s="384"/>
      <c r="HRU1007" s="384"/>
      <c r="HRV1007" s="384"/>
      <c r="HRW1007" s="384"/>
      <c r="HRX1007" s="384"/>
      <c r="HRY1007" s="384"/>
      <c r="HRZ1007" s="384"/>
      <c r="HSA1007" s="384"/>
      <c r="HSB1007" s="384"/>
      <c r="HSC1007" s="384"/>
      <c r="HSD1007" s="384"/>
      <c r="HSE1007" s="384"/>
      <c r="HSF1007" s="384"/>
      <c r="HSG1007" s="384"/>
      <c r="HSH1007" s="384"/>
      <c r="HSI1007" s="384"/>
      <c r="HSJ1007" s="384"/>
      <c r="HSK1007" s="384"/>
      <c r="HSL1007" s="384"/>
      <c r="HSM1007" s="384"/>
      <c r="HSN1007" s="384"/>
      <c r="HSO1007" s="384"/>
      <c r="HSP1007" s="384"/>
      <c r="HSQ1007" s="384"/>
      <c r="HSR1007" s="384"/>
      <c r="HSS1007" s="384"/>
      <c r="HST1007" s="384"/>
      <c r="HSU1007" s="384"/>
      <c r="HSV1007" s="384"/>
      <c r="HSW1007" s="384"/>
      <c r="HSX1007" s="384"/>
      <c r="HSY1007" s="384"/>
      <c r="HSZ1007" s="384"/>
      <c r="HTA1007" s="384"/>
      <c r="HTB1007" s="384"/>
      <c r="HTC1007" s="384"/>
      <c r="HTD1007" s="384"/>
      <c r="HTE1007" s="384"/>
      <c r="HTF1007" s="384"/>
      <c r="HTG1007" s="384"/>
      <c r="HTH1007" s="384"/>
      <c r="HTI1007" s="384"/>
      <c r="HTJ1007" s="384"/>
      <c r="HTK1007" s="384"/>
      <c r="HTL1007" s="384"/>
      <c r="HTM1007" s="384"/>
      <c r="HTN1007" s="384"/>
      <c r="HTO1007" s="384"/>
      <c r="HTP1007" s="384"/>
      <c r="HTQ1007" s="384"/>
      <c r="HTR1007" s="384"/>
      <c r="HTS1007" s="384"/>
      <c r="HTT1007" s="384"/>
      <c r="HTU1007" s="384"/>
      <c r="HTV1007" s="384"/>
      <c r="HTW1007" s="384"/>
      <c r="HTX1007" s="384"/>
      <c r="HTY1007" s="384"/>
      <c r="HTZ1007" s="384"/>
      <c r="HUA1007" s="384"/>
      <c r="HUB1007" s="384"/>
      <c r="HUC1007" s="384"/>
      <c r="HUD1007" s="384"/>
      <c r="HUE1007" s="384"/>
      <c r="HUF1007" s="384"/>
      <c r="HUG1007" s="384"/>
      <c r="HUH1007" s="384"/>
      <c r="HUI1007" s="384"/>
      <c r="HUJ1007" s="384"/>
      <c r="HUK1007" s="384"/>
      <c r="HUL1007" s="384"/>
      <c r="HUM1007" s="384"/>
      <c r="HUN1007" s="384"/>
      <c r="HUO1007" s="384"/>
      <c r="HUP1007" s="384"/>
      <c r="HUQ1007" s="384"/>
      <c r="HUR1007" s="384"/>
      <c r="HUS1007" s="384"/>
      <c r="HUT1007" s="384"/>
      <c r="HUU1007" s="384"/>
      <c r="HUV1007" s="384"/>
      <c r="HUW1007" s="384"/>
      <c r="HUX1007" s="384"/>
      <c r="HUY1007" s="384"/>
      <c r="HUZ1007" s="384"/>
      <c r="HVA1007" s="384"/>
      <c r="HVB1007" s="384"/>
      <c r="HVC1007" s="384"/>
      <c r="HVD1007" s="384"/>
      <c r="HVE1007" s="384"/>
      <c r="HVF1007" s="384"/>
      <c r="HVG1007" s="384"/>
      <c r="HVH1007" s="384"/>
      <c r="HVI1007" s="384"/>
      <c r="HVJ1007" s="384"/>
      <c r="HVK1007" s="384"/>
      <c r="HVL1007" s="384"/>
      <c r="HVM1007" s="384"/>
      <c r="HVN1007" s="384"/>
      <c r="HVO1007" s="384"/>
      <c r="HVP1007" s="384"/>
      <c r="HVQ1007" s="384"/>
      <c r="HVR1007" s="384"/>
      <c r="HVS1007" s="384"/>
      <c r="HVT1007" s="384"/>
      <c r="HVU1007" s="384"/>
      <c r="HVV1007" s="384"/>
      <c r="HVW1007" s="384"/>
      <c r="HVX1007" s="384"/>
      <c r="HVY1007" s="384"/>
      <c r="HVZ1007" s="384"/>
      <c r="HWA1007" s="384"/>
      <c r="HWB1007" s="384"/>
      <c r="HWC1007" s="384"/>
      <c r="HWD1007" s="384"/>
      <c r="HWE1007" s="384"/>
      <c r="HWF1007" s="384"/>
      <c r="HWG1007" s="384"/>
      <c r="HWH1007" s="384"/>
      <c r="HWI1007" s="384"/>
      <c r="HWJ1007" s="384"/>
      <c r="HWK1007" s="384"/>
      <c r="HWL1007" s="384"/>
      <c r="HWM1007" s="384"/>
      <c r="HWN1007" s="384"/>
      <c r="HWO1007" s="384"/>
      <c r="HWP1007" s="384"/>
      <c r="HWQ1007" s="384"/>
      <c r="HWR1007" s="384"/>
      <c r="HWS1007" s="384"/>
      <c r="HWT1007" s="384"/>
      <c r="HWU1007" s="384"/>
      <c r="HWV1007" s="384"/>
      <c r="HWW1007" s="384"/>
      <c r="HWX1007" s="384"/>
      <c r="HWY1007" s="384"/>
      <c r="HWZ1007" s="384"/>
      <c r="HXA1007" s="384"/>
      <c r="HXB1007" s="384"/>
      <c r="HXC1007" s="384"/>
      <c r="HXD1007" s="384"/>
      <c r="HXE1007" s="384"/>
      <c r="HXF1007" s="384"/>
      <c r="HXG1007" s="384"/>
      <c r="HXH1007" s="384"/>
      <c r="HXI1007" s="384"/>
      <c r="HXJ1007" s="384"/>
      <c r="HXK1007" s="384"/>
      <c r="HXL1007" s="384"/>
      <c r="HXM1007" s="384"/>
      <c r="HXN1007" s="384"/>
      <c r="HXO1007" s="384"/>
      <c r="HXP1007" s="384"/>
      <c r="HXQ1007" s="384"/>
      <c r="HXR1007" s="384"/>
      <c r="HXS1007" s="384"/>
      <c r="HXT1007" s="384"/>
      <c r="HXU1007" s="384"/>
      <c r="HXV1007" s="384"/>
      <c r="HXW1007" s="384"/>
      <c r="HXX1007" s="384"/>
      <c r="HXY1007" s="384"/>
      <c r="HXZ1007" s="384"/>
      <c r="HYA1007" s="384"/>
      <c r="HYB1007" s="384"/>
      <c r="HYC1007" s="384"/>
      <c r="HYD1007" s="384"/>
      <c r="HYE1007" s="384"/>
      <c r="HYF1007" s="384"/>
      <c r="HYG1007" s="384"/>
      <c r="HYH1007" s="384"/>
      <c r="HYI1007" s="384"/>
      <c r="HYJ1007" s="384"/>
      <c r="HYK1007" s="384"/>
      <c r="HYL1007" s="384"/>
      <c r="HYM1007" s="384"/>
      <c r="HYN1007" s="384"/>
      <c r="HYO1007" s="384"/>
      <c r="HYP1007" s="384"/>
      <c r="HYQ1007" s="384"/>
      <c r="HYR1007" s="384"/>
      <c r="HYS1007" s="384"/>
      <c r="HYT1007" s="384"/>
      <c r="HYU1007" s="384"/>
      <c r="HYV1007" s="384"/>
      <c r="HYW1007" s="384"/>
      <c r="HYX1007" s="384"/>
      <c r="HYY1007" s="384"/>
      <c r="HYZ1007" s="384"/>
      <c r="HZA1007" s="384"/>
      <c r="HZB1007" s="384"/>
      <c r="HZC1007" s="384"/>
      <c r="HZD1007" s="384"/>
      <c r="HZE1007" s="384"/>
      <c r="HZF1007" s="384"/>
      <c r="HZG1007" s="384"/>
      <c r="HZH1007" s="384"/>
      <c r="HZI1007" s="384"/>
      <c r="HZJ1007" s="384"/>
      <c r="HZK1007" s="384"/>
      <c r="HZL1007" s="384"/>
      <c r="HZM1007" s="384"/>
      <c r="HZN1007" s="384"/>
      <c r="HZO1007" s="384"/>
      <c r="HZP1007" s="384"/>
      <c r="HZQ1007" s="384"/>
      <c r="HZR1007" s="384"/>
      <c r="HZS1007" s="384"/>
      <c r="HZT1007" s="384"/>
      <c r="HZU1007" s="384"/>
      <c r="HZV1007" s="384"/>
      <c r="HZW1007" s="384"/>
      <c r="HZX1007" s="384"/>
      <c r="HZY1007" s="384"/>
      <c r="HZZ1007" s="384"/>
      <c r="IAA1007" s="384"/>
      <c r="IAB1007" s="384"/>
      <c r="IAC1007" s="384"/>
      <c r="IAD1007" s="384"/>
      <c r="IAE1007" s="384"/>
      <c r="IAF1007" s="384"/>
      <c r="IAG1007" s="384"/>
      <c r="IAH1007" s="384"/>
      <c r="IAI1007" s="384"/>
      <c r="IAJ1007" s="384"/>
      <c r="IAK1007" s="384"/>
      <c r="IAL1007" s="384"/>
      <c r="IAM1007" s="384"/>
      <c r="IAN1007" s="384"/>
      <c r="IAO1007" s="384"/>
      <c r="IAP1007" s="384"/>
      <c r="IAQ1007" s="384"/>
      <c r="IAR1007" s="384"/>
      <c r="IAS1007" s="384"/>
      <c r="IAT1007" s="384"/>
      <c r="IAU1007" s="384"/>
      <c r="IAV1007" s="384"/>
      <c r="IAW1007" s="384"/>
      <c r="IAX1007" s="384"/>
      <c r="IAY1007" s="384"/>
      <c r="IAZ1007" s="384"/>
      <c r="IBA1007" s="384"/>
      <c r="IBB1007" s="384"/>
      <c r="IBC1007" s="384"/>
      <c r="IBD1007" s="384"/>
      <c r="IBE1007" s="384"/>
      <c r="IBF1007" s="384"/>
      <c r="IBG1007" s="384"/>
      <c r="IBH1007" s="384"/>
      <c r="IBI1007" s="384"/>
      <c r="IBJ1007" s="384"/>
      <c r="IBK1007" s="384"/>
      <c r="IBL1007" s="384"/>
      <c r="IBM1007" s="384"/>
      <c r="IBN1007" s="384"/>
      <c r="IBO1007" s="384"/>
      <c r="IBP1007" s="384"/>
      <c r="IBQ1007" s="384"/>
      <c r="IBR1007" s="384"/>
      <c r="IBS1007" s="384"/>
      <c r="IBT1007" s="384"/>
      <c r="IBU1007" s="384"/>
      <c r="IBV1007" s="384"/>
      <c r="IBW1007" s="384"/>
      <c r="IBX1007" s="384"/>
      <c r="IBY1007" s="384"/>
      <c r="IBZ1007" s="384"/>
      <c r="ICA1007" s="384"/>
      <c r="ICB1007" s="384"/>
      <c r="ICC1007" s="384"/>
      <c r="ICD1007" s="384"/>
      <c r="ICE1007" s="384"/>
      <c r="ICF1007" s="384"/>
      <c r="ICG1007" s="384"/>
      <c r="ICH1007" s="384"/>
      <c r="ICI1007" s="384"/>
      <c r="ICJ1007" s="384"/>
      <c r="ICK1007" s="384"/>
      <c r="ICL1007" s="384"/>
      <c r="ICM1007" s="384"/>
      <c r="ICN1007" s="384"/>
      <c r="ICO1007" s="384"/>
      <c r="ICP1007" s="384"/>
      <c r="ICQ1007" s="384"/>
      <c r="ICR1007" s="384"/>
      <c r="ICS1007" s="384"/>
      <c r="ICT1007" s="384"/>
      <c r="ICU1007" s="384"/>
      <c r="ICV1007" s="384"/>
      <c r="ICW1007" s="384"/>
      <c r="ICX1007" s="384"/>
      <c r="ICY1007" s="384"/>
      <c r="ICZ1007" s="384"/>
      <c r="IDA1007" s="384"/>
      <c r="IDB1007" s="384"/>
      <c r="IDC1007" s="384"/>
      <c r="IDD1007" s="384"/>
      <c r="IDE1007" s="384"/>
      <c r="IDF1007" s="384"/>
      <c r="IDG1007" s="384"/>
      <c r="IDH1007" s="384"/>
      <c r="IDI1007" s="384"/>
      <c r="IDJ1007" s="384"/>
      <c r="IDK1007" s="384"/>
      <c r="IDL1007" s="384"/>
      <c r="IDM1007" s="384"/>
      <c r="IDN1007" s="384"/>
      <c r="IDO1007" s="384"/>
      <c r="IDP1007" s="384"/>
      <c r="IDQ1007" s="384"/>
      <c r="IDR1007" s="384"/>
      <c r="IDS1007" s="384"/>
      <c r="IDT1007" s="384"/>
      <c r="IDU1007" s="384"/>
      <c r="IDV1007" s="384"/>
      <c r="IDW1007" s="384"/>
      <c r="IDX1007" s="384"/>
      <c r="IDY1007" s="384"/>
      <c r="IDZ1007" s="384"/>
      <c r="IEA1007" s="384"/>
      <c r="IEB1007" s="384"/>
      <c r="IEC1007" s="384"/>
      <c r="IED1007" s="384"/>
      <c r="IEE1007" s="384"/>
      <c r="IEF1007" s="384"/>
      <c r="IEG1007" s="384"/>
      <c r="IEH1007" s="384"/>
      <c r="IEI1007" s="384"/>
      <c r="IEJ1007" s="384"/>
      <c r="IEK1007" s="384"/>
      <c r="IEL1007" s="384"/>
      <c r="IEM1007" s="384"/>
      <c r="IEN1007" s="384"/>
      <c r="IEO1007" s="384"/>
      <c r="IEP1007" s="384"/>
      <c r="IEQ1007" s="384"/>
      <c r="IER1007" s="384"/>
      <c r="IES1007" s="384"/>
      <c r="IET1007" s="384"/>
      <c r="IEU1007" s="384"/>
      <c r="IEV1007" s="384"/>
      <c r="IEW1007" s="384"/>
      <c r="IEX1007" s="384"/>
      <c r="IEY1007" s="384"/>
      <c r="IEZ1007" s="384"/>
      <c r="IFA1007" s="384"/>
      <c r="IFB1007" s="384"/>
      <c r="IFC1007" s="384"/>
      <c r="IFD1007" s="384"/>
      <c r="IFE1007" s="384"/>
      <c r="IFF1007" s="384"/>
      <c r="IFG1007" s="384"/>
      <c r="IFH1007" s="384"/>
      <c r="IFI1007" s="384"/>
      <c r="IFJ1007" s="384"/>
      <c r="IFK1007" s="384"/>
      <c r="IFL1007" s="384"/>
      <c r="IFM1007" s="384"/>
      <c r="IFN1007" s="384"/>
      <c r="IFO1007" s="384"/>
      <c r="IFP1007" s="384"/>
      <c r="IFQ1007" s="384"/>
      <c r="IFR1007" s="384"/>
      <c r="IFS1007" s="384"/>
      <c r="IFT1007" s="384"/>
      <c r="IFU1007" s="384"/>
      <c r="IFV1007" s="384"/>
      <c r="IFW1007" s="384"/>
      <c r="IFX1007" s="384"/>
      <c r="IFY1007" s="384"/>
      <c r="IFZ1007" s="384"/>
      <c r="IGA1007" s="384"/>
      <c r="IGB1007" s="384"/>
      <c r="IGC1007" s="384"/>
      <c r="IGD1007" s="384"/>
      <c r="IGE1007" s="384"/>
      <c r="IGF1007" s="384"/>
      <c r="IGG1007" s="384"/>
      <c r="IGH1007" s="384"/>
      <c r="IGI1007" s="384"/>
      <c r="IGJ1007" s="384"/>
      <c r="IGK1007" s="384"/>
      <c r="IGL1007" s="384"/>
      <c r="IGM1007" s="384"/>
      <c r="IGN1007" s="384"/>
      <c r="IGO1007" s="384"/>
      <c r="IGP1007" s="384"/>
      <c r="IGQ1007" s="384"/>
      <c r="IGR1007" s="384"/>
      <c r="IGS1007" s="384"/>
      <c r="IGT1007" s="384"/>
      <c r="IGU1007" s="384"/>
      <c r="IGV1007" s="384"/>
      <c r="IGW1007" s="384"/>
      <c r="IGX1007" s="384"/>
      <c r="IGY1007" s="384"/>
      <c r="IGZ1007" s="384"/>
      <c r="IHA1007" s="384"/>
      <c r="IHB1007" s="384"/>
      <c r="IHC1007" s="384"/>
      <c r="IHD1007" s="384"/>
      <c r="IHE1007" s="384"/>
      <c r="IHF1007" s="384"/>
      <c r="IHG1007" s="384"/>
      <c r="IHH1007" s="384"/>
      <c r="IHI1007" s="384"/>
      <c r="IHJ1007" s="384"/>
      <c r="IHK1007" s="384"/>
      <c r="IHL1007" s="384"/>
      <c r="IHM1007" s="384"/>
      <c r="IHN1007" s="384"/>
      <c r="IHO1007" s="384"/>
      <c r="IHP1007" s="384"/>
      <c r="IHQ1007" s="384"/>
      <c r="IHR1007" s="384"/>
      <c r="IHS1007" s="384"/>
      <c r="IHT1007" s="384"/>
      <c r="IHU1007" s="384"/>
      <c r="IHV1007" s="384"/>
      <c r="IHW1007" s="384"/>
      <c r="IHX1007" s="384"/>
      <c r="IHY1007" s="384"/>
      <c r="IHZ1007" s="384"/>
      <c r="IIA1007" s="384"/>
      <c r="IIB1007" s="384"/>
      <c r="IIC1007" s="384"/>
      <c r="IID1007" s="384"/>
      <c r="IIE1007" s="384"/>
      <c r="IIF1007" s="384"/>
      <c r="IIG1007" s="384"/>
      <c r="IIH1007" s="384"/>
      <c r="III1007" s="384"/>
      <c r="IIJ1007" s="384"/>
      <c r="IIK1007" s="384"/>
      <c r="IIL1007" s="384"/>
      <c r="IIM1007" s="384"/>
      <c r="IIN1007" s="384"/>
      <c r="IIO1007" s="384"/>
      <c r="IIP1007" s="384"/>
      <c r="IIQ1007" s="384"/>
      <c r="IIR1007" s="384"/>
      <c r="IIS1007" s="384"/>
      <c r="IIT1007" s="384"/>
      <c r="IIU1007" s="384"/>
      <c r="IIV1007" s="384"/>
      <c r="IIW1007" s="384"/>
      <c r="IIX1007" s="384"/>
      <c r="IIY1007" s="384"/>
      <c r="IIZ1007" s="384"/>
      <c r="IJA1007" s="384"/>
      <c r="IJB1007" s="384"/>
      <c r="IJC1007" s="384"/>
      <c r="IJD1007" s="384"/>
      <c r="IJE1007" s="384"/>
      <c r="IJF1007" s="384"/>
      <c r="IJG1007" s="384"/>
      <c r="IJH1007" s="384"/>
      <c r="IJI1007" s="384"/>
      <c r="IJJ1007" s="384"/>
      <c r="IJK1007" s="384"/>
      <c r="IJL1007" s="384"/>
      <c r="IJM1007" s="384"/>
      <c r="IJN1007" s="384"/>
      <c r="IJO1007" s="384"/>
      <c r="IJP1007" s="384"/>
      <c r="IJQ1007" s="384"/>
      <c r="IJR1007" s="384"/>
      <c r="IJS1007" s="384"/>
      <c r="IJT1007" s="384"/>
      <c r="IJU1007" s="384"/>
      <c r="IJV1007" s="384"/>
      <c r="IJW1007" s="384"/>
      <c r="IJX1007" s="384"/>
      <c r="IJY1007" s="384"/>
      <c r="IJZ1007" s="384"/>
      <c r="IKA1007" s="384"/>
      <c r="IKB1007" s="384"/>
      <c r="IKC1007" s="384"/>
      <c r="IKD1007" s="384"/>
      <c r="IKE1007" s="384"/>
      <c r="IKF1007" s="384"/>
      <c r="IKG1007" s="384"/>
      <c r="IKH1007" s="384"/>
      <c r="IKI1007" s="384"/>
      <c r="IKJ1007" s="384"/>
      <c r="IKK1007" s="384"/>
      <c r="IKL1007" s="384"/>
      <c r="IKM1007" s="384"/>
      <c r="IKN1007" s="384"/>
      <c r="IKO1007" s="384"/>
      <c r="IKP1007" s="384"/>
      <c r="IKQ1007" s="384"/>
      <c r="IKR1007" s="384"/>
      <c r="IKS1007" s="384"/>
      <c r="IKT1007" s="384"/>
      <c r="IKU1007" s="384"/>
      <c r="IKV1007" s="384"/>
      <c r="IKW1007" s="384"/>
      <c r="IKX1007" s="384"/>
      <c r="IKY1007" s="384"/>
      <c r="IKZ1007" s="384"/>
      <c r="ILA1007" s="384"/>
      <c r="ILB1007" s="384"/>
      <c r="ILC1007" s="384"/>
      <c r="ILD1007" s="384"/>
      <c r="ILE1007" s="384"/>
      <c r="ILF1007" s="384"/>
      <c r="ILG1007" s="384"/>
      <c r="ILH1007" s="384"/>
      <c r="ILI1007" s="384"/>
      <c r="ILJ1007" s="384"/>
      <c r="ILK1007" s="384"/>
      <c r="ILL1007" s="384"/>
      <c r="ILM1007" s="384"/>
      <c r="ILN1007" s="384"/>
      <c r="ILO1007" s="384"/>
      <c r="ILP1007" s="384"/>
      <c r="ILQ1007" s="384"/>
      <c r="ILR1007" s="384"/>
      <c r="ILS1007" s="384"/>
      <c r="ILT1007" s="384"/>
      <c r="ILU1007" s="384"/>
      <c r="ILV1007" s="384"/>
      <c r="ILW1007" s="384"/>
      <c r="ILX1007" s="384"/>
      <c r="ILY1007" s="384"/>
      <c r="ILZ1007" s="384"/>
      <c r="IMA1007" s="384"/>
      <c r="IMB1007" s="384"/>
      <c r="IMC1007" s="384"/>
      <c r="IMD1007" s="384"/>
      <c r="IME1007" s="384"/>
      <c r="IMF1007" s="384"/>
      <c r="IMG1007" s="384"/>
      <c r="IMH1007" s="384"/>
      <c r="IMI1007" s="384"/>
      <c r="IMJ1007" s="384"/>
      <c r="IMK1007" s="384"/>
      <c r="IML1007" s="384"/>
      <c r="IMM1007" s="384"/>
      <c r="IMN1007" s="384"/>
      <c r="IMO1007" s="384"/>
      <c r="IMP1007" s="384"/>
      <c r="IMQ1007" s="384"/>
      <c r="IMR1007" s="384"/>
      <c r="IMS1007" s="384"/>
      <c r="IMT1007" s="384"/>
      <c r="IMU1007" s="384"/>
      <c r="IMV1007" s="384"/>
      <c r="IMW1007" s="384"/>
      <c r="IMX1007" s="384"/>
      <c r="IMY1007" s="384"/>
      <c r="IMZ1007" s="384"/>
      <c r="INA1007" s="384"/>
      <c r="INB1007" s="384"/>
      <c r="INC1007" s="384"/>
      <c r="IND1007" s="384"/>
      <c r="INE1007" s="384"/>
      <c r="INF1007" s="384"/>
      <c r="ING1007" s="384"/>
      <c r="INH1007" s="384"/>
      <c r="INI1007" s="384"/>
      <c r="INJ1007" s="384"/>
      <c r="INK1007" s="384"/>
      <c r="INL1007" s="384"/>
      <c r="INM1007" s="384"/>
      <c r="INN1007" s="384"/>
      <c r="INO1007" s="384"/>
      <c r="INP1007" s="384"/>
      <c r="INQ1007" s="384"/>
      <c r="INR1007" s="384"/>
      <c r="INS1007" s="384"/>
      <c r="INT1007" s="384"/>
      <c r="INU1007" s="384"/>
      <c r="INV1007" s="384"/>
      <c r="INW1007" s="384"/>
      <c r="INX1007" s="384"/>
      <c r="INY1007" s="384"/>
      <c r="INZ1007" s="384"/>
      <c r="IOA1007" s="384"/>
      <c r="IOB1007" s="384"/>
      <c r="IOC1007" s="384"/>
      <c r="IOD1007" s="384"/>
      <c r="IOE1007" s="384"/>
      <c r="IOF1007" s="384"/>
      <c r="IOG1007" s="384"/>
      <c r="IOH1007" s="384"/>
      <c r="IOI1007" s="384"/>
      <c r="IOJ1007" s="384"/>
      <c r="IOK1007" s="384"/>
      <c r="IOL1007" s="384"/>
      <c r="IOM1007" s="384"/>
      <c r="ION1007" s="384"/>
      <c r="IOO1007" s="384"/>
      <c r="IOP1007" s="384"/>
      <c r="IOQ1007" s="384"/>
      <c r="IOR1007" s="384"/>
      <c r="IOS1007" s="384"/>
      <c r="IOT1007" s="384"/>
      <c r="IOU1007" s="384"/>
      <c r="IOV1007" s="384"/>
      <c r="IOW1007" s="384"/>
      <c r="IOX1007" s="384"/>
      <c r="IOY1007" s="384"/>
      <c r="IOZ1007" s="384"/>
      <c r="IPA1007" s="384"/>
      <c r="IPB1007" s="384"/>
      <c r="IPC1007" s="384"/>
      <c r="IPD1007" s="384"/>
      <c r="IPE1007" s="384"/>
      <c r="IPF1007" s="384"/>
      <c r="IPG1007" s="384"/>
      <c r="IPH1007" s="384"/>
      <c r="IPI1007" s="384"/>
      <c r="IPJ1007" s="384"/>
      <c r="IPK1007" s="384"/>
      <c r="IPL1007" s="384"/>
      <c r="IPM1007" s="384"/>
      <c r="IPN1007" s="384"/>
      <c r="IPO1007" s="384"/>
      <c r="IPP1007" s="384"/>
      <c r="IPQ1007" s="384"/>
      <c r="IPR1007" s="384"/>
      <c r="IPS1007" s="384"/>
      <c r="IPT1007" s="384"/>
      <c r="IPU1007" s="384"/>
      <c r="IPV1007" s="384"/>
      <c r="IPW1007" s="384"/>
      <c r="IPX1007" s="384"/>
      <c r="IPY1007" s="384"/>
      <c r="IPZ1007" s="384"/>
      <c r="IQA1007" s="384"/>
      <c r="IQB1007" s="384"/>
      <c r="IQC1007" s="384"/>
      <c r="IQD1007" s="384"/>
      <c r="IQE1007" s="384"/>
      <c r="IQF1007" s="384"/>
      <c r="IQG1007" s="384"/>
      <c r="IQH1007" s="384"/>
      <c r="IQI1007" s="384"/>
      <c r="IQJ1007" s="384"/>
      <c r="IQK1007" s="384"/>
      <c r="IQL1007" s="384"/>
      <c r="IQM1007" s="384"/>
      <c r="IQN1007" s="384"/>
      <c r="IQO1007" s="384"/>
      <c r="IQP1007" s="384"/>
      <c r="IQQ1007" s="384"/>
      <c r="IQR1007" s="384"/>
      <c r="IQS1007" s="384"/>
      <c r="IQT1007" s="384"/>
      <c r="IQU1007" s="384"/>
      <c r="IQV1007" s="384"/>
      <c r="IQW1007" s="384"/>
      <c r="IQX1007" s="384"/>
      <c r="IQY1007" s="384"/>
      <c r="IQZ1007" s="384"/>
      <c r="IRA1007" s="384"/>
      <c r="IRB1007" s="384"/>
      <c r="IRC1007" s="384"/>
      <c r="IRD1007" s="384"/>
      <c r="IRE1007" s="384"/>
      <c r="IRF1007" s="384"/>
      <c r="IRG1007" s="384"/>
      <c r="IRH1007" s="384"/>
      <c r="IRI1007" s="384"/>
      <c r="IRJ1007" s="384"/>
      <c r="IRK1007" s="384"/>
      <c r="IRL1007" s="384"/>
      <c r="IRM1007" s="384"/>
      <c r="IRN1007" s="384"/>
      <c r="IRO1007" s="384"/>
      <c r="IRP1007" s="384"/>
      <c r="IRQ1007" s="384"/>
      <c r="IRR1007" s="384"/>
      <c r="IRS1007" s="384"/>
      <c r="IRT1007" s="384"/>
      <c r="IRU1007" s="384"/>
      <c r="IRV1007" s="384"/>
      <c r="IRW1007" s="384"/>
      <c r="IRX1007" s="384"/>
      <c r="IRY1007" s="384"/>
      <c r="IRZ1007" s="384"/>
      <c r="ISA1007" s="384"/>
      <c r="ISB1007" s="384"/>
      <c r="ISC1007" s="384"/>
      <c r="ISD1007" s="384"/>
      <c r="ISE1007" s="384"/>
      <c r="ISF1007" s="384"/>
      <c r="ISG1007" s="384"/>
      <c r="ISH1007" s="384"/>
      <c r="ISI1007" s="384"/>
      <c r="ISJ1007" s="384"/>
      <c r="ISK1007" s="384"/>
      <c r="ISL1007" s="384"/>
      <c r="ISM1007" s="384"/>
      <c r="ISN1007" s="384"/>
      <c r="ISO1007" s="384"/>
      <c r="ISP1007" s="384"/>
      <c r="ISQ1007" s="384"/>
      <c r="ISR1007" s="384"/>
      <c r="ISS1007" s="384"/>
      <c r="IST1007" s="384"/>
      <c r="ISU1007" s="384"/>
      <c r="ISV1007" s="384"/>
      <c r="ISW1007" s="384"/>
      <c r="ISX1007" s="384"/>
      <c r="ISY1007" s="384"/>
      <c r="ISZ1007" s="384"/>
      <c r="ITA1007" s="384"/>
      <c r="ITB1007" s="384"/>
      <c r="ITC1007" s="384"/>
      <c r="ITD1007" s="384"/>
      <c r="ITE1007" s="384"/>
      <c r="ITF1007" s="384"/>
      <c r="ITG1007" s="384"/>
      <c r="ITH1007" s="384"/>
      <c r="ITI1007" s="384"/>
      <c r="ITJ1007" s="384"/>
      <c r="ITK1007" s="384"/>
      <c r="ITL1007" s="384"/>
      <c r="ITM1007" s="384"/>
      <c r="ITN1007" s="384"/>
      <c r="ITO1007" s="384"/>
      <c r="ITP1007" s="384"/>
      <c r="ITQ1007" s="384"/>
      <c r="ITR1007" s="384"/>
      <c r="ITS1007" s="384"/>
      <c r="ITT1007" s="384"/>
      <c r="ITU1007" s="384"/>
      <c r="ITV1007" s="384"/>
      <c r="ITW1007" s="384"/>
      <c r="ITX1007" s="384"/>
      <c r="ITY1007" s="384"/>
      <c r="ITZ1007" s="384"/>
      <c r="IUA1007" s="384"/>
      <c r="IUB1007" s="384"/>
      <c r="IUC1007" s="384"/>
      <c r="IUD1007" s="384"/>
      <c r="IUE1007" s="384"/>
      <c r="IUF1007" s="384"/>
      <c r="IUG1007" s="384"/>
      <c r="IUH1007" s="384"/>
      <c r="IUI1007" s="384"/>
      <c r="IUJ1007" s="384"/>
      <c r="IUK1007" s="384"/>
      <c r="IUL1007" s="384"/>
      <c r="IUM1007" s="384"/>
      <c r="IUN1007" s="384"/>
      <c r="IUO1007" s="384"/>
      <c r="IUP1007" s="384"/>
      <c r="IUQ1007" s="384"/>
      <c r="IUR1007" s="384"/>
      <c r="IUS1007" s="384"/>
      <c r="IUT1007" s="384"/>
      <c r="IUU1007" s="384"/>
      <c r="IUV1007" s="384"/>
      <c r="IUW1007" s="384"/>
      <c r="IUX1007" s="384"/>
      <c r="IUY1007" s="384"/>
      <c r="IUZ1007" s="384"/>
      <c r="IVA1007" s="384"/>
      <c r="IVB1007" s="384"/>
      <c r="IVC1007" s="384"/>
      <c r="IVD1007" s="384"/>
      <c r="IVE1007" s="384"/>
      <c r="IVF1007" s="384"/>
      <c r="IVG1007" s="384"/>
      <c r="IVH1007" s="384"/>
      <c r="IVI1007" s="384"/>
      <c r="IVJ1007" s="384"/>
      <c r="IVK1007" s="384"/>
      <c r="IVL1007" s="384"/>
      <c r="IVM1007" s="384"/>
      <c r="IVN1007" s="384"/>
      <c r="IVO1007" s="384"/>
      <c r="IVP1007" s="384"/>
      <c r="IVQ1007" s="384"/>
      <c r="IVR1007" s="384"/>
      <c r="IVS1007" s="384"/>
      <c r="IVT1007" s="384"/>
      <c r="IVU1007" s="384"/>
      <c r="IVV1007" s="384"/>
      <c r="IVW1007" s="384"/>
      <c r="IVX1007" s="384"/>
      <c r="IVY1007" s="384"/>
      <c r="IVZ1007" s="384"/>
      <c r="IWA1007" s="384"/>
      <c r="IWB1007" s="384"/>
      <c r="IWC1007" s="384"/>
      <c r="IWD1007" s="384"/>
      <c r="IWE1007" s="384"/>
      <c r="IWF1007" s="384"/>
      <c r="IWG1007" s="384"/>
      <c r="IWH1007" s="384"/>
      <c r="IWI1007" s="384"/>
      <c r="IWJ1007" s="384"/>
      <c r="IWK1007" s="384"/>
      <c r="IWL1007" s="384"/>
      <c r="IWM1007" s="384"/>
      <c r="IWN1007" s="384"/>
      <c r="IWO1007" s="384"/>
      <c r="IWP1007" s="384"/>
      <c r="IWQ1007" s="384"/>
      <c r="IWR1007" s="384"/>
      <c r="IWS1007" s="384"/>
      <c r="IWT1007" s="384"/>
      <c r="IWU1007" s="384"/>
      <c r="IWV1007" s="384"/>
      <c r="IWW1007" s="384"/>
      <c r="IWX1007" s="384"/>
      <c r="IWY1007" s="384"/>
      <c r="IWZ1007" s="384"/>
      <c r="IXA1007" s="384"/>
      <c r="IXB1007" s="384"/>
      <c r="IXC1007" s="384"/>
      <c r="IXD1007" s="384"/>
      <c r="IXE1007" s="384"/>
      <c r="IXF1007" s="384"/>
      <c r="IXG1007" s="384"/>
      <c r="IXH1007" s="384"/>
      <c r="IXI1007" s="384"/>
      <c r="IXJ1007" s="384"/>
      <c r="IXK1007" s="384"/>
      <c r="IXL1007" s="384"/>
      <c r="IXM1007" s="384"/>
      <c r="IXN1007" s="384"/>
      <c r="IXO1007" s="384"/>
      <c r="IXP1007" s="384"/>
      <c r="IXQ1007" s="384"/>
      <c r="IXR1007" s="384"/>
      <c r="IXS1007" s="384"/>
      <c r="IXT1007" s="384"/>
      <c r="IXU1007" s="384"/>
      <c r="IXV1007" s="384"/>
      <c r="IXW1007" s="384"/>
      <c r="IXX1007" s="384"/>
      <c r="IXY1007" s="384"/>
      <c r="IXZ1007" s="384"/>
      <c r="IYA1007" s="384"/>
      <c r="IYB1007" s="384"/>
      <c r="IYC1007" s="384"/>
      <c r="IYD1007" s="384"/>
      <c r="IYE1007" s="384"/>
      <c r="IYF1007" s="384"/>
      <c r="IYG1007" s="384"/>
      <c r="IYH1007" s="384"/>
      <c r="IYI1007" s="384"/>
      <c r="IYJ1007" s="384"/>
      <c r="IYK1007" s="384"/>
      <c r="IYL1007" s="384"/>
      <c r="IYM1007" s="384"/>
      <c r="IYN1007" s="384"/>
      <c r="IYO1007" s="384"/>
      <c r="IYP1007" s="384"/>
      <c r="IYQ1007" s="384"/>
      <c r="IYR1007" s="384"/>
      <c r="IYS1007" s="384"/>
      <c r="IYT1007" s="384"/>
      <c r="IYU1007" s="384"/>
      <c r="IYV1007" s="384"/>
      <c r="IYW1007" s="384"/>
      <c r="IYX1007" s="384"/>
      <c r="IYY1007" s="384"/>
      <c r="IYZ1007" s="384"/>
      <c r="IZA1007" s="384"/>
      <c r="IZB1007" s="384"/>
      <c r="IZC1007" s="384"/>
      <c r="IZD1007" s="384"/>
      <c r="IZE1007" s="384"/>
      <c r="IZF1007" s="384"/>
      <c r="IZG1007" s="384"/>
      <c r="IZH1007" s="384"/>
      <c r="IZI1007" s="384"/>
      <c r="IZJ1007" s="384"/>
      <c r="IZK1007" s="384"/>
      <c r="IZL1007" s="384"/>
      <c r="IZM1007" s="384"/>
      <c r="IZN1007" s="384"/>
      <c r="IZO1007" s="384"/>
      <c r="IZP1007" s="384"/>
      <c r="IZQ1007" s="384"/>
      <c r="IZR1007" s="384"/>
      <c r="IZS1007" s="384"/>
      <c r="IZT1007" s="384"/>
      <c r="IZU1007" s="384"/>
      <c r="IZV1007" s="384"/>
      <c r="IZW1007" s="384"/>
      <c r="IZX1007" s="384"/>
      <c r="IZY1007" s="384"/>
      <c r="IZZ1007" s="384"/>
      <c r="JAA1007" s="384"/>
      <c r="JAB1007" s="384"/>
      <c r="JAC1007" s="384"/>
      <c r="JAD1007" s="384"/>
      <c r="JAE1007" s="384"/>
      <c r="JAF1007" s="384"/>
      <c r="JAG1007" s="384"/>
      <c r="JAH1007" s="384"/>
      <c r="JAI1007" s="384"/>
      <c r="JAJ1007" s="384"/>
      <c r="JAK1007" s="384"/>
      <c r="JAL1007" s="384"/>
      <c r="JAM1007" s="384"/>
      <c r="JAN1007" s="384"/>
      <c r="JAO1007" s="384"/>
      <c r="JAP1007" s="384"/>
      <c r="JAQ1007" s="384"/>
      <c r="JAR1007" s="384"/>
      <c r="JAS1007" s="384"/>
      <c r="JAT1007" s="384"/>
      <c r="JAU1007" s="384"/>
      <c r="JAV1007" s="384"/>
      <c r="JAW1007" s="384"/>
      <c r="JAX1007" s="384"/>
      <c r="JAY1007" s="384"/>
      <c r="JAZ1007" s="384"/>
      <c r="JBA1007" s="384"/>
      <c r="JBB1007" s="384"/>
      <c r="JBC1007" s="384"/>
      <c r="JBD1007" s="384"/>
      <c r="JBE1007" s="384"/>
      <c r="JBF1007" s="384"/>
      <c r="JBG1007" s="384"/>
      <c r="JBH1007" s="384"/>
      <c r="JBI1007" s="384"/>
      <c r="JBJ1007" s="384"/>
      <c r="JBK1007" s="384"/>
      <c r="JBL1007" s="384"/>
      <c r="JBM1007" s="384"/>
      <c r="JBN1007" s="384"/>
      <c r="JBO1007" s="384"/>
      <c r="JBP1007" s="384"/>
      <c r="JBQ1007" s="384"/>
      <c r="JBR1007" s="384"/>
      <c r="JBS1007" s="384"/>
      <c r="JBT1007" s="384"/>
      <c r="JBU1007" s="384"/>
      <c r="JBV1007" s="384"/>
      <c r="JBW1007" s="384"/>
      <c r="JBX1007" s="384"/>
      <c r="JBY1007" s="384"/>
      <c r="JBZ1007" s="384"/>
      <c r="JCA1007" s="384"/>
      <c r="JCB1007" s="384"/>
      <c r="JCC1007" s="384"/>
      <c r="JCD1007" s="384"/>
      <c r="JCE1007" s="384"/>
      <c r="JCF1007" s="384"/>
      <c r="JCG1007" s="384"/>
      <c r="JCH1007" s="384"/>
      <c r="JCI1007" s="384"/>
      <c r="JCJ1007" s="384"/>
      <c r="JCK1007" s="384"/>
      <c r="JCL1007" s="384"/>
      <c r="JCM1007" s="384"/>
      <c r="JCN1007" s="384"/>
      <c r="JCO1007" s="384"/>
      <c r="JCP1007" s="384"/>
      <c r="JCQ1007" s="384"/>
      <c r="JCR1007" s="384"/>
      <c r="JCS1007" s="384"/>
      <c r="JCT1007" s="384"/>
      <c r="JCU1007" s="384"/>
      <c r="JCV1007" s="384"/>
      <c r="JCW1007" s="384"/>
      <c r="JCX1007" s="384"/>
      <c r="JCY1007" s="384"/>
      <c r="JCZ1007" s="384"/>
      <c r="JDA1007" s="384"/>
      <c r="JDB1007" s="384"/>
      <c r="JDC1007" s="384"/>
      <c r="JDD1007" s="384"/>
      <c r="JDE1007" s="384"/>
      <c r="JDF1007" s="384"/>
      <c r="JDG1007" s="384"/>
      <c r="JDH1007" s="384"/>
      <c r="JDI1007" s="384"/>
      <c r="JDJ1007" s="384"/>
      <c r="JDK1007" s="384"/>
      <c r="JDL1007" s="384"/>
      <c r="JDM1007" s="384"/>
      <c r="JDN1007" s="384"/>
      <c r="JDO1007" s="384"/>
      <c r="JDP1007" s="384"/>
      <c r="JDQ1007" s="384"/>
      <c r="JDR1007" s="384"/>
      <c r="JDS1007" s="384"/>
      <c r="JDT1007" s="384"/>
      <c r="JDU1007" s="384"/>
      <c r="JDV1007" s="384"/>
      <c r="JDW1007" s="384"/>
      <c r="JDX1007" s="384"/>
      <c r="JDY1007" s="384"/>
      <c r="JDZ1007" s="384"/>
      <c r="JEA1007" s="384"/>
      <c r="JEB1007" s="384"/>
      <c r="JEC1007" s="384"/>
      <c r="JED1007" s="384"/>
      <c r="JEE1007" s="384"/>
      <c r="JEF1007" s="384"/>
      <c r="JEG1007" s="384"/>
      <c r="JEH1007" s="384"/>
      <c r="JEI1007" s="384"/>
      <c r="JEJ1007" s="384"/>
      <c r="JEK1007" s="384"/>
      <c r="JEL1007" s="384"/>
      <c r="JEM1007" s="384"/>
      <c r="JEN1007" s="384"/>
      <c r="JEO1007" s="384"/>
      <c r="JEP1007" s="384"/>
      <c r="JEQ1007" s="384"/>
      <c r="JER1007" s="384"/>
      <c r="JES1007" s="384"/>
      <c r="JET1007" s="384"/>
      <c r="JEU1007" s="384"/>
      <c r="JEV1007" s="384"/>
      <c r="JEW1007" s="384"/>
      <c r="JEX1007" s="384"/>
      <c r="JEY1007" s="384"/>
      <c r="JEZ1007" s="384"/>
      <c r="JFA1007" s="384"/>
      <c r="JFB1007" s="384"/>
      <c r="JFC1007" s="384"/>
      <c r="JFD1007" s="384"/>
      <c r="JFE1007" s="384"/>
      <c r="JFF1007" s="384"/>
      <c r="JFG1007" s="384"/>
      <c r="JFH1007" s="384"/>
      <c r="JFI1007" s="384"/>
      <c r="JFJ1007" s="384"/>
      <c r="JFK1007" s="384"/>
      <c r="JFL1007" s="384"/>
      <c r="JFM1007" s="384"/>
      <c r="JFN1007" s="384"/>
      <c r="JFO1007" s="384"/>
      <c r="JFP1007" s="384"/>
      <c r="JFQ1007" s="384"/>
      <c r="JFR1007" s="384"/>
      <c r="JFS1007" s="384"/>
      <c r="JFT1007" s="384"/>
      <c r="JFU1007" s="384"/>
      <c r="JFV1007" s="384"/>
      <c r="JFW1007" s="384"/>
      <c r="JFX1007" s="384"/>
      <c r="JFY1007" s="384"/>
      <c r="JFZ1007" s="384"/>
      <c r="JGA1007" s="384"/>
      <c r="JGB1007" s="384"/>
      <c r="JGC1007" s="384"/>
      <c r="JGD1007" s="384"/>
      <c r="JGE1007" s="384"/>
      <c r="JGF1007" s="384"/>
      <c r="JGG1007" s="384"/>
      <c r="JGH1007" s="384"/>
      <c r="JGI1007" s="384"/>
      <c r="JGJ1007" s="384"/>
      <c r="JGK1007" s="384"/>
      <c r="JGL1007" s="384"/>
      <c r="JGM1007" s="384"/>
      <c r="JGN1007" s="384"/>
      <c r="JGO1007" s="384"/>
      <c r="JGP1007" s="384"/>
      <c r="JGQ1007" s="384"/>
      <c r="JGR1007" s="384"/>
      <c r="JGS1007" s="384"/>
      <c r="JGT1007" s="384"/>
      <c r="JGU1007" s="384"/>
      <c r="JGV1007" s="384"/>
      <c r="JGW1007" s="384"/>
      <c r="JGX1007" s="384"/>
      <c r="JGY1007" s="384"/>
      <c r="JGZ1007" s="384"/>
      <c r="JHA1007" s="384"/>
      <c r="JHB1007" s="384"/>
      <c r="JHC1007" s="384"/>
      <c r="JHD1007" s="384"/>
      <c r="JHE1007" s="384"/>
      <c r="JHF1007" s="384"/>
      <c r="JHG1007" s="384"/>
      <c r="JHH1007" s="384"/>
      <c r="JHI1007" s="384"/>
      <c r="JHJ1007" s="384"/>
      <c r="JHK1007" s="384"/>
      <c r="JHL1007" s="384"/>
      <c r="JHM1007" s="384"/>
      <c r="JHN1007" s="384"/>
      <c r="JHO1007" s="384"/>
      <c r="JHP1007" s="384"/>
      <c r="JHQ1007" s="384"/>
      <c r="JHR1007" s="384"/>
      <c r="JHS1007" s="384"/>
      <c r="JHT1007" s="384"/>
      <c r="JHU1007" s="384"/>
      <c r="JHV1007" s="384"/>
      <c r="JHW1007" s="384"/>
      <c r="JHX1007" s="384"/>
      <c r="JHY1007" s="384"/>
      <c r="JHZ1007" s="384"/>
      <c r="JIA1007" s="384"/>
      <c r="JIB1007" s="384"/>
      <c r="JIC1007" s="384"/>
      <c r="JID1007" s="384"/>
      <c r="JIE1007" s="384"/>
      <c r="JIF1007" s="384"/>
      <c r="JIG1007" s="384"/>
      <c r="JIH1007" s="384"/>
      <c r="JII1007" s="384"/>
      <c r="JIJ1007" s="384"/>
      <c r="JIK1007" s="384"/>
      <c r="JIL1007" s="384"/>
      <c r="JIM1007" s="384"/>
      <c r="JIN1007" s="384"/>
      <c r="JIO1007" s="384"/>
      <c r="JIP1007" s="384"/>
      <c r="JIQ1007" s="384"/>
      <c r="JIR1007" s="384"/>
      <c r="JIS1007" s="384"/>
      <c r="JIT1007" s="384"/>
      <c r="JIU1007" s="384"/>
      <c r="JIV1007" s="384"/>
      <c r="JIW1007" s="384"/>
      <c r="JIX1007" s="384"/>
      <c r="JIY1007" s="384"/>
      <c r="JIZ1007" s="384"/>
      <c r="JJA1007" s="384"/>
      <c r="JJB1007" s="384"/>
      <c r="JJC1007" s="384"/>
      <c r="JJD1007" s="384"/>
      <c r="JJE1007" s="384"/>
      <c r="JJF1007" s="384"/>
      <c r="JJG1007" s="384"/>
      <c r="JJH1007" s="384"/>
      <c r="JJI1007" s="384"/>
      <c r="JJJ1007" s="384"/>
      <c r="JJK1007" s="384"/>
      <c r="JJL1007" s="384"/>
      <c r="JJM1007" s="384"/>
      <c r="JJN1007" s="384"/>
      <c r="JJO1007" s="384"/>
      <c r="JJP1007" s="384"/>
      <c r="JJQ1007" s="384"/>
      <c r="JJR1007" s="384"/>
      <c r="JJS1007" s="384"/>
      <c r="JJT1007" s="384"/>
      <c r="JJU1007" s="384"/>
      <c r="JJV1007" s="384"/>
      <c r="JJW1007" s="384"/>
      <c r="JJX1007" s="384"/>
      <c r="JJY1007" s="384"/>
      <c r="JJZ1007" s="384"/>
      <c r="JKA1007" s="384"/>
      <c r="JKB1007" s="384"/>
      <c r="JKC1007" s="384"/>
      <c r="JKD1007" s="384"/>
      <c r="JKE1007" s="384"/>
      <c r="JKF1007" s="384"/>
      <c r="JKG1007" s="384"/>
      <c r="JKH1007" s="384"/>
      <c r="JKI1007" s="384"/>
      <c r="JKJ1007" s="384"/>
      <c r="JKK1007" s="384"/>
      <c r="JKL1007" s="384"/>
      <c r="JKM1007" s="384"/>
      <c r="JKN1007" s="384"/>
      <c r="JKO1007" s="384"/>
      <c r="JKP1007" s="384"/>
      <c r="JKQ1007" s="384"/>
      <c r="JKR1007" s="384"/>
      <c r="JKS1007" s="384"/>
      <c r="JKT1007" s="384"/>
      <c r="JKU1007" s="384"/>
      <c r="JKV1007" s="384"/>
      <c r="JKW1007" s="384"/>
      <c r="JKX1007" s="384"/>
      <c r="JKY1007" s="384"/>
      <c r="JKZ1007" s="384"/>
      <c r="JLA1007" s="384"/>
      <c r="JLB1007" s="384"/>
      <c r="JLC1007" s="384"/>
      <c r="JLD1007" s="384"/>
      <c r="JLE1007" s="384"/>
      <c r="JLF1007" s="384"/>
      <c r="JLG1007" s="384"/>
      <c r="JLH1007" s="384"/>
      <c r="JLI1007" s="384"/>
      <c r="JLJ1007" s="384"/>
      <c r="JLK1007" s="384"/>
      <c r="JLL1007" s="384"/>
      <c r="JLM1007" s="384"/>
      <c r="JLN1007" s="384"/>
      <c r="JLO1007" s="384"/>
      <c r="JLP1007" s="384"/>
      <c r="JLQ1007" s="384"/>
      <c r="JLR1007" s="384"/>
      <c r="JLS1007" s="384"/>
      <c r="JLT1007" s="384"/>
      <c r="JLU1007" s="384"/>
      <c r="JLV1007" s="384"/>
      <c r="JLW1007" s="384"/>
      <c r="JLX1007" s="384"/>
      <c r="JLY1007" s="384"/>
      <c r="JLZ1007" s="384"/>
      <c r="JMA1007" s="384"/>
      <c r="JMB1007" s="384"/>
      <c r="JMC1007" s="384"/>
      <c r="JMD1007" s="384"/>
      <c r="JME1007" s="384"/>
      <c r="JMF1007" s="384"/>
      <c r="JMG1007" s="384"/>
      <c r="JMH1007" s="384"/>
      <c r="JMI1007" s="384"/>
      <c r="JMJ1007" s="384"/>
      <c r="JMK1007" s="384"/>
      <c r="JML1007" s="384"/>
      <c r="JMM1007" s="384"/>
      <c r="JMN1007" s="384"/>
      <c r="JMO1007" s="384"/>
      <c r="JMP1007" s="384"/>
      <c r="JMQ1007" s="384"/>
      <c r="JMR1007" s="384"/>
      <c r="JMS1007" s="384"/>
      <c r="JMT1007" s="384"/>
      <c r="JMU1007" s="384"/>
      <c r="JMV1007" s="384"/>
      <c r="JMW1007" s="384"/>
      <c r="JMX1007" s="384"/>
      <c r="JMY1007" s="384"/>
      <c r="JMZ1007" s="384"/>
      <c r="JNA1007" s="384"/>
      <c r="JNB1007" s="384"/>
      <c r="JNC1007" s="384"/>
      <c r="JND1007" s="384"/>
      <c r="JNE1007" s="384"/>
      <c r="JNF1007" s="384"/>
      <c r="JNG1007" s="384"/>
      <c r="JNH1007" s="384"/>
      <c r="JNI1007" s="384"/>
      <c r="JNJ1007" s="384"/>
      <c r="JNK1007" s="384"/>
      <c r="JNL1007" s="384"/>
      <c r="JNM1007" s="384"/>
      <c r="JNN1007" s="384"/>
      <c r="JNO1007" s="384"/>
      <c r="JNP1007" s="384"/>
      <c r="JNQ1007" s="384"/>
      <c r="JNR1007" s="384"/>
      <c r="JNS1007" s="384"/>
      <c r="JNT1007" s="384"/>
      <c r="JNU1007" s="384"/>
      <c r="JNV1007" s="384"/>
      <c r="JNW1007" s="384"/>
      <c r="JNX1007" s="384"/>
      <c r="JNY1007" s="384"/>
      <c r="JNZ1007" s="384"/>
      <c r="JOA1007" s="384"/>
      <c r="JOB1007" s="384"/>
      <c r="JOC1007" s="384"/>
      <c r="JOD1007" s="384"/>
      <c r="JOE1007" s="384"/>
      <c r="JOF1007" s="384"/>
      <c r="JOG1007" s="384"/>
      <c r="JOH1007" s="384"/>
      <c r="JOI1007" s="384"/>
      <c r="JOJ1007" s="384"/>
      <c r="JOK1007" s="384"/>
      <c r="JOL1007" s="384"/>
      <c r="JOM1007" s="384"/>
      <c r="JON1007" s="384"/>
      <c r="JOO1007" s="384"/>
      <c r="JOP1007" s="384"/>
      <c r="JOQ1007" s="384"/>
      <c r="JOR1007" s="384"/>
      <c r="JOS1007" s="384"/>
      <c r="JOT1007" s="384"/>
      <c r="JOU1007" s="384"/>
      <c r="JOV1007" s="384"/>
      <c r="JOW1007" s="384"/>
      <c r="JOX1007" s="384"/>
      <c r="JOY1007" s="384"/>
      <c r="JOZ1007" s="384"/>
      <c r="JPA1007" s="384"/>
      <c r="JPB1007" s="384"/>
      <c r="JPC1007" s="384"/>
      <c r="JPD1007" s="384"/>
      <c r="JPE1007" s="384"/>
      <c r="JPF1007" s="384"/>
      <c r="JPG1007" s="384"/>
      <c r="JPH1007" s="384"/>
      <c r="JPI1007" s="384"/>
      <c r="JPJ1007" s="384"/>
      <c r="JPK1007" s="384"/>
      <c r="JPL1007" s="384"/>
      <c r="JPM1007" s="384"/>
      <c r="JPN1007" s="384"/>
      <c r="JPO1007" s="384"/>
      <c r="JPP1007" s="384"/>
      <c r="JPQ1007" s="384"/>
      <c r="JPR1007" s="384"/>
      <c r="JPS1007" s="384"/>
      <c r="JPT1007" s="384"/>
      <c r="JPU1007" s="384"/>
      <c r="JPV1007" s="384"/>
      <c r="JPW1007" s="384"/>
      <c r="JPX1007" s="384"/>
      <c r="JPY1007" s="384"/>
      <c r="JPZ1007" s="384"/>
      <c r="JQA1007" s="384"/>
      <c r="JQB1007" s="384"/>
      <c r="JQC1007" s="384"/>
      <c r="JQD1007" s="384"/>
      <c r="JQE1007" s="384"/>
      <c r="JQF1007" s="384"/>
      <c r="JQG1007" s="384"/>
      <c r="JQH1007" s="384"/>
      <c r="JQI1007" s="384"/>
      <c r="JQJ1007" s="384"/>
      <c r="JQK1007" s="384"/>
      <c r="JQL1007" s="384"/>
      <c r="JQM1007" s="384"/>
      <c r="JQN1007" s="384"/>
      <c r="JQO1007" s="384"/>
      <c r="JQP1007" s="384"/>
      <c r="JQQ1007" s="384"/>
      <c r="JQR1007" s="384"/>
      <c r="JQS1007" s="384"/>
      <c r="JQT1007" s="384"/>
      <c r="JQU1007" s="384"/>
      <c r="JQV1007" s="384"/>
      <c r="JQW1007" s="384"/>
      <c r="JQX1007" s="384"/>
      <c r="JQY1007" s="384"/>
      <c r="JQZ1007" s="384"/>
      <c r="JRA1007" s="384"/>
      <c r="JRB1007" s="384"/>
      <c r="JRC1007" s="384"/>
      <c r="JRD1007" s="384"/>
      <c r="JRE1007" s="384"/>
      <c r="JRF1007" s="384"/>
      <c r="JRG1007" s="384"/>
      <c r="JRH1007" s="384"/>
      <c r="JRI1007" s="384"/>
      <c r="JRJ1007" s="384"/>
      <c r="JRK1007" s="384"/>
      <c r="JRL1007" s="384"/>
      <c r="JRM1007" s="384"/>
      <c r="JRN1007" s="384"/>
      <c r="JRO1007" s="384"/>
      <c r="JRP1007" s="384"/>
      <c r="JRQ1007" s="384"/>
      <c r="JRR1007" s="384"/>
      <c r="JRS1007" s="384"/>
      <c r="JRT1007" s="384"/>
      <c r="JRU1007" s="384"/>
      <c r="JRV1007" s="384"/>
      <c r="JRW1007" s="384"/>
      <c r="JRX1007" s="384"/>
      <c r="JRY1007" s="384"/>
      <c r="JRZ1007" s="384"/>
      <c r="JSA1007" s="384"/>
      <c r="JSB1007" s="384"/>
      <c r="JSC1007" s="384"/>
      <c r="JSD1007" s="384"/>
      <c r="JSE1007" s="384"/>
      <c r="JSF1007" s="384"/>
      <c r="JSG1007" s="384"/>
      <c r="JSH1007" s="384"/>
      <c r="JSI1007" s="384"/>
      <c r="JSJ1007" s="384"/>
      <c r="JSK1007" s="384"/>
      <c r="JSL1007" s="384"/>
      <c r="JSM1007" s="384"/>
      <c r="JSN1007" s="384"/>
      <c r="JSO1007" s="384"/>
      <c r="JSP1007" s="384"/>
      <c r="JSQ1007" s="384"/>
      <c r="JSR1007" s="384"/>
      <c r="JSS1007" s="384"/>
      <c r="JST1007" s="384"/>
      <c r="JSU1007" s="384"/>
      <c r="JSV1007" s="384"/>
      <c r="JSW1007" s="384"/>
      <c r="JSX1007" s="384"/>
      <c r="JSY1007" s="384"/>
      <c r="JSZ1007" s="384"/>
      <c r="JTA1007" s="384"/>
      <c r="JTB1007" s="384"/>
      <c r="JTC1007" s="384"/>
      <c r="JTD1007" s="384"/>
      <c r="JTE1007" s="384"/>
      <c r="JTF1007" s="384"/>
      <c r="JTG1007" s="384"/>
      <c r="JTH1007" s="384"/>
      <c r="JTI1007" s="384"/>
      <c r="JTJ1007" s="384"/>
      <c r="JTK1007" s="384"/>
      <c r="JTL1007" s="384"/>
      <c r="JTM1007" s="384"/>
      <c r="JTN1007" s="384"/>
      <c r="JTO1007" s="384"/>
      <c r="JTP1007" s="384"/>
      <c r="JTQ1007" s="384"/>
      <c r="JTR1007" s="384"/>
      <c r="JTS1007" s="384"/>
      <c r="JTT1007" s="384"/>
      <c r="JTU1007" s="384"/>
      <c r="JTV1007" s="384"/>
      <c r="JTW1007" s="384"/>
      <c r="JTX1007" s="384"/>
      <c r="JTY1007" s="384"/>
      <c r="JTZ1007" s="384"/>
      <c r="JUA1007" s="384"/>
      <c r="JUB1007" s="384"/>
      <c r="JUC1007" s="384"/>
      <c r="JUD1007" s="384"/>
      <c r="JUE1007" s="384"/>
      <c r="JUF1007" s="384"/>
      <c r="JUG1007" s="384"/>
      <c r="JUH1007" s="384"/>
      <c r="JUI1007" s="384"/>
      <c r="JUJ1007" s="384"/>
      <c r="JUK1007" s="384"/>
      <c r="JUL1007" s="384"/>
      <c r="JUM1007" s="384"/>
      <c r="JUN1007" s="384"/>
      <c r="JUO1007" s="384"/>
      <c r="JUP1007" s="384"/>
      <c r="JUQ1007" s="384"/>
      <c r="JUR1007" s="384"/>
      <c r="JUS1007" s="384"/>
      <c r="JUT1007" s="384"/>
      <c r="JUU1007" s="384"/>
      <c r="JUV1007" s="384"/>
      <c r="JUW1007" s="384"/>
      <c r="JUX1007" s="384"/>
      <c r="JUY1007" s="384"/>
      <c r="JUZ1007" s="384"/>
      <c r="JVA1007" s="384"/>
      <c r="JVB1007" s="384"/>
      <c r="JVC1007" s="384"/>
      <c r="JVD1007" s="384"/>
      <c r="JVE1007" s="384"/>
      <c r="JVF1007" s="384"/>
      <c r="JVG1007" s="384"/>
      <c r="JVH1007" s="384"/>
      <c r="JVI1007" s="384"/>
      <c r="JVJ1007" s="384"/>
      <c r="JVK1007" s="384"/>
      <c r="JVL1007" s="384"/>
      <c r="JVM1007" s="384"/>
      <c r="JVN1007" s="384"/>
      <c r="JVO1007" s="384"/>
      <c r="JVP1007" s="384"/>
      <c r="JVQ1007" s="384"/>
      <c r="JVR1007" s="384"/>
      <c r="JVS1007" s="384"/>
      <c r="JVT1007" s="384"/>
      <c r="JVU1007" s="384"/>
      <c r="JVV1007" s="384"/>
      <c r="JVW1007" s="384"/>
      <c r="JVX1007" s="384"/>
      <c r="JVY1007" s="384"/>
      <c r="JVZ1007" s="384"/>
      <c r="JWA1007" s="384"/>
      <c r="JWB1007" s="384"/>
      <c r="JWC1007" s="384"/>
      <c r="JWD1007" s="384"/>
      <c r="JWE1007" s="384"/>
      <c r="JWF1007" s="384"/>
      <c r="JWG1007" s="384"/>
      <c r="JWH1007" s="384"/>
      <c r="JWI1007" s="384"/>
      <c r="JWJ1007" s="384"/>
      <c r="JWK1007" s="384"/>
      <c r="JWL1007" s="384"/>
      <c r="JWM1007" s="384"/>
      <c r="JWN1007" s="384"/>
      <c r="JWO1007" s="384"/>
      <c r="JWP1007" s="384"/>
      <c r="JWQ1007" s="384"/>
      <c r="JWR1007" s="384"/>
      <c r="JWS1007" s="384"/>
      <c r="JWT1007" s="384"/>
      <c r="JWU1007" s="384"/>
      <c r="JWV1007" s="384"/>
      <c r="JWW1007" s="384"/>
      <c r="JWX1007" s="384"/>
      <c r="JWY1007" s="384"/>
      <c r="JWZ1007" s="384"/>
      <c r="JXA1007" s="384"/>
      <c r="JXB1007" s="384"/>
      <c r="JXC1007" s="384"/>
      <c r="JXD1007" s="384"/>
      <c r="JXE1007" s="384"/>
      <c r="JXF1007" s="384"/>
      <c r="JXG1007" s="384"/>
      <c r="JXH1007" s="384"/>
      <c r="JXI1007" s="384"/>
      <c r="JXJ1007" s="384"/>
      <c r="JXK1007" s="384"/>
      <c r="JXL1007" s="384"/>
      <c r="JXM1007" s="384"/>
      <c r="JXN1007" s="384"/>
      <c r="JXO1007" s="384"/>
      <c r="JXP1007" s="384"/>
      <c r="JXQ1007" s="384"/>
      <c r="JXR1007" s="384"/>
      <c r="JXS1007" s="384"/>
      <c r="JXT1007" s="384"/>
      <c r="JXU1007" s="384"/>
      <c r="JXV1007" s="384"/>
      <c r="JXW1007" s="384"/>
      <c r="JXX1007" s="384"/>
      <c r="JXY1007" s="384"/>
      <c r="JXZ1007" s="384"/>
      <c r="JYA1007" s="384"/>
      <c r="JYB1007" s="384"/>
      <c r="JYC1007" s="384"/>
      <c r="JYD1007" s="384"/>
      <c r="JYE1007" s="384"/>
      <c r="JYF1007" s="384"/>
      <c r="JYG1007" s="384"/>
      <c r="JYH1007" s="384"/>
      <c r="JYI1007" s="384"/>
      <c r="JYJ1007" s="384"/>
      <c r="JYK1007" s="384"/>
      <c r="JYL1007" s="384"/>
      <c r="JYM1007" s="384"/>
      <c r="JYN1007" s="384"/>
      <c r="JYO1007" s="384"/>
      <c r="JYP1007" s="384"/>
      <c r="JYQ1007" s="384"/>
      <c r="JYR1007" s="384"/>
      <c r="JYS1007" s="384"/>
      <c r="JYT1007" s="384"/>
      <c r="JYU1007" s="384"/>
      <c r="JYV1007" s="384"/>
      <c r="JYW1007" s="384"/>
      <c r="JYX1007" s="384"/>
      <c r="JYY1007" s="384"/>
      <c r="JYZ1007" s="384"/>
      <c r="JZA1007" s="384"/>
      <c r="JZB1007" s="384"/>
      <c r="JZC1007" s="384"/>
      <c r="JZD1007" s="384"/>
      <c r="JZE1007" s="384"/>
      <c r="JZF1007" s="384"/>
      <c r="JZG1007" s="384"/>
      <c r="JZH1007" s="384"/>
      <c r="JZI1007" s="384"/>
      <c r="JZJ1007" s="384"/>
      <c r="JZK1007" s="384"/>
      <c r="JZL1007" s="384"/>
      <c r="JZM1007" s="384"/>
      <c r="JZN1007" s="384"/>
      <c r="JZO1007" s="384"/>
      <c r="JZP1007" s="384"/>
      <c r="JZQ1007" s="384"/>
      <c r="JZR1007" s="384"/>
      <c r="JZS1007" s="384"/>
      <c r="JZT1007" s="384"/>
      <c r="JZU1007" s="384"/>
      <c r="JZV1007" s="384"/>
      <c r="JZW1007" s="384"/>
      <c r="JZX1007" s="384"/>
      <c r="JZY1007" s="384"/>
      <c r="JZZ1007" s="384"/>
      <c r="KAA1007" s="384"/>
      <c r="KAB1007" s="384"/>
      <c r="KAC1007" s="384"/>
      <c r="KAD1007" s="384"/>
      <c r="KAE1007" s="384"/>
      <c r="KAF1007" s="384"/>
      <c r="KAG1007" s="384"/>
      <c r="KAH1007" s="384"/>
      <c r="KAI1007" s="384"/>
      <c r="KAJ1007" s="384"/>
      <c r="KAK1007" s="384"/>
      <c r="KAL1007" s="384"/>
      <c r="KAM1007" s="384"/>
      <c r="KAN1007" s="384"/>
      <c r="KAO1007" s="384"/>
      <c r="KAP1007" s="384"/>
      <c r="KAQ1007" s="384"/>
      <c r="KAR1007" s="384"/>
      <c r="KAS1007" s="384"/>
      <c r="KAT1007" s="384"/>
      <c r="KAU1007" s="384"/>
      <c r="KAV1007" s="384"/>
      <c r="KAW1007" s="384"/>
      <c r="KAX1007" s="384"/>
      <c r="KAY1007" s="384"/>
      <c r="KAZ1007" s="384"/>
      <c r="KBA1007" s="384"/>
      <c r="KBB1007" s="384"/>
      <c r="KBC1007" s="384"/>
      <c r="KBD1007" s="384"/>
      <c r="KBE1007" s="384"/>
      <c r="KBF1007" s="384"/>
      <c r="KBG1007" s="384"/>
      <c r="KBH1007" s="384"/>
      <c r="KBI1007" s="384"/>
      <c r="KBJ1007" s="384"/>
      <c r="KBK1007" s="384"/>
      <c r="KBL1007" s="384"/>
      <c r="KBM1007" s="384"/>
      <c r="KBN1007" s="384"/>
      <c r="KBO1007" s="384"/>
      <c r="KBP1007" s="384"/>
      <c r="KBQ1007" s="384"/>
      <c r="KBR1007" s="384"/>
      <c r="KBS1007" s="384"/>
      <c r="KBT1007" s="384"/>
      <c r="KBU1007" s="384"/>
      <c r="KBV1007" s="384"/>
      <c r="KBW1007" s="384"/>
      <c r="KBX1007" s="384"/>
      <c r="KBY1007" s="384"/>
      <c r="KBZ1007" s="384"/>
      <c r="KCA1007" s="384"/>
      <c r="KCB1007" s="384"/>
      <c r="KCC1007" s="384"/>
      <c r="KCD1007" s="384"/>
      <c r="KCE1007" s="384"/>
      <c r="KCF1007" s="384"/>
      <c r="KCG1007" s="384"/>
      <c r="KCH1007" s="384"/>
      <c r="KCI1007" s="384"/>
      <c r="KCJ1007" s="384"/>
      <c r="KCK1007" s="384"/>
      <c r="KCL1007" s="384"/>
      <c r="KCM1007" s="384"/>
      <c r="KCN1007" s="384"/>
      <c r="KCO1007" s="384"/>
      <c r="KCP1007" s="384"/>
      <c r="KCQ1007" s="384"/>
      <c r="KCR1007" s="384"/>
      <c r="KCS1007" s="384"/>
      <c r="KCT1007" s="384"/>
      <c r="KCU1007" s="384"/>
      <c r="KCV1007" s="384"/>
      <c r="KCW1007" s="384"/>
      <c r="KCX1007" s="384"/>
      <c r="KCY1007" s="384"/>
      <c r="KCZ1007" s="384"/>
      <c r="KDA1007" s="384"/>
      <c r="KDB1007" s="384"/>
      <c r="KDC1007" s="384"/>
      <c r="KDD1007" s="384"/>
      <c r="KDE1007" s="384"/>
      <c r="KDF1007" s="384"/>
      <c r="KDG1007" s="384"/>
      <c r="KDH1007" s="384"/>
      <c r="KDI1007" s="384"/>
      <c r="KDJ1007" s="384"/>
      <c r="KDK1007" s="384"/>
      <c r="KDL1007" s="384"/>
      <c r="KDM1007" s="384"/>
      <c r="KDN1007" s="384"/>
      <c r="KDO1007" s="384"/>
      <c r="KDP1007" s="384"/>
      <c r="KDQ1007" s="384"/>
      <c r="KDR1007" s="384"/>
      <c r="KDS1007" s="384"/>
      <c r="KDT1007" s="384"/>
      <c r="KDU1007" s="384"/>
      <c r="KDV1007" s="384"/>
      <c r="KDW1007" s="384"/>
      <c r="KDX1007" s="384"/>
      <c r="KDY1007" s="384"/>
      <c r="KDZ1007" s="384"/>
      <c r="KEA1007" s="384"/>
      <c r="KEB1007" s="384"/>
      <c r="KEC1007" s="384"/>
      <c r="KED1007" s="384"/>
      <c r="KEE1007" s="384"/>
      <c r="KEF1007" s="384"/>
      <c r="KEG1007" s="384"/>
      <c r="KEH1007" s="384"/>
      <c r="KEI1007" s="384"/>
      <c r="KEJ1007" s="384"/>
      <c r="KEK1007" s="384"/>
      <c r="KEL1007" s="384"/>
      <c r="KEM1007" s="384"/>
      <c r="KEN1007" s="384"/>
      <c r="KEO1007" s="384"/>
      <c r="KEP1007" s="384"/>
      <c r="KEQ1007" s="384"/>
      <c r="KER1007" s="384"/>
      <c r="KES1007" s="384"/>
      <c r="KET1007" s="384"/>
      <c r="KEU1007" s="384"/>
      <c r="KEV1007" s="384"/>
      <c r="KEW1007" s="384"/>
      <c r="KEX1007" s="384"/>
      <c r="KEY1007" s="384"/>
      <c r="KEZ1007" s="384"/>
      <c r="KFA1007" s="384"/>
      <c r="KFB1007" s="384"/>
      <c r="KFC1007" s="384"/>
      <c r="KFD1007" s="384"/>
      <c r="KFE1007" s="384"/>
      <c r="KFF1007" s="384"/>
      <c r="KFG1007" s="384"/>
      <c r="KFH1007" s="384"/>
      <c r="KFI1007" s="384"/>
      <c r="KFJ1007" s="384"/>
      <c r="KFK1007" s="384"/>
      <c r="KFL1007" s="384"/>
      <c r="KFM1007" s="384"/>
      <c r="KFN1007" s="384"/>
      <c r="KFO1007" s="384"/>
      <c r="KFP1007" s="384"/>
      <c r="KFQ1007" s="384"/>
      <c r="KFR1007" s="384"/>
      <c r="KFS1007" s="384"/>
      <c r="KFT1007" s="384"/>
      <c r="KFU1007" s="384"/>
      <c r="KFV1007" s="384"/>
      <c r="KFW1007" s="384"/>
      <c r="KFX1007" s="384"/>
      <c r="KFY1007" s="384"/>
      <c r="KFZ1007" s="384"/>
      <c r="KGA1007" s="384"/>
      <c r="KGB1007" s="384"/>
      <c r="KGC1007" s="384"/>
      <c r="KGD1007" s="384"/>
      <c r="KGE1007" s="384"/>
      <c r="KGF1007" s="384"/>
      <c r="KGG1007" s="384"/>
      <c r="KGH1007" s="384"/>
      <c r="KGI1007" s="384"/>
      <c r="KGJ1007" s="384"/>
      <c r="KGK1007" s="384"/>
      <c r="KGL1007" s="384"/>
      <c r="KGM1007" s="384"/>
      <c r="KGN1007" s="384"/>
      <c r="KGO1007" s="384"/>
      <c r="KGP1007" s="384"/>
      <c r="KGQ1007" s="384"/>
      <c r="KGR1007" s="384"/>
      <c r="KGS1007" s="384"/>
      <c r="KGT1007" s="384"/>
      <c r="KGU1007" s="384"/>
      <c r="KGV1007" s="384"/>
      <c r="KGW1007" s="384"/>
      <c r="KGX1007" s="384"/>
      <c r="KGY1007" s="384"/>
      <c r="KGZ1007" s="384"/>
      <c r="KHA1007" s="384"/>
      <c r="KHB1007" s="384"/>
      <c r="KHC1007" s="384"/>
      <c r="KHD1007" s="384"/>
      <c r="KHE1007" s="384"/>
      <c r="KHF1007" s="384"/>
      <c r="KHG1007" s="384"/>
      <c r="KHH1007" s="384"/>
      <c r="KHI1007" s="384"/>
      <c r="KHJ1007" s="384"/>
      <c r="KHK1007" s="384"/>
      <c r="KHL1007" s="384"/>
      <c r="KHM1007" s="384"/>
      <c r="KHN1007" s="384"/>
      <c r="KHO1007" s="384"/>
      <c r="KHP1007" s="384"/>
      <c r="KHQ1007" s="384"/>
      <c r="KHR1007" s="384"/>
      <c r="KHS1007" s="384"/>
      <c r="KHT1007" s="384"/>
      <c r="KHU1007" s="384"/>
      <c r="KHV1007" s="384"/>
      <c r="KHW1007" s="384"/>
      <c r="KHX1007" s="384"/>
      <c r="KHY1007" s="384"/>
      <c r="KHZ1007" s="384"/>
      <c r="KIA1007" s="384"/>
      <c r="KIB1007" s="384"/>
      <c r="KIC1007" s="384"/>
      <c r="KID1007" s="384"/>
      <c r="KIE1007" s="384"/>
      <c r="KIF1007" s="384"/>
      <c r="KIG1007" s="384"/>
      <c r="KIH1007" s="384"/>
      <c r="KII1007" s="384"/>
      <c r="KIJ1007" s="384"/>
      <c r="KIK1007" s="384"/>
      <c r="KIL1007" s="384"/>
      <c r="KIM1007" s="384"/>
      <c r="KIN1007" s="384"/>
      <c r="KIO1007" s="384"/>
      <c r="KIP1007" s="384"/>
      <c r="KIQ1007" s="384"/>
      <c r="KIR1007" s="384"/>
      <c r="KIS1007" s="384"/>
      <c r="KIT1007" s="384"/>
      <c r="KIU1007" s="384"/>
      <c r="KIV1007" s="384"/>
      <c r="KIW1007" s="384"/>
      <c r="KIX1007" s="384"/>
      <c r="KIY1007" s="384"/>
      <c r="KIZ1007" s="384"/>
      <c r="KJA1007" s="384"/>
      <c r="KJB1007" s="384"/>
      <c r="KJC1007" s="384"/>
      <c r="KJD1007" s="384"/>
      <c r="KJE1007" s="384"/>
      <c r="KJF1007" s="384"/>
      <c r="KJG1007" s="384"/>
      <c r="KJH1007" s="384"/>
      <c r="KJI1007" s="384"/>
      <c r="KJJ1007" s="384"/>
      <c r="KJK1007" s="384"/>
      <c r="KJL1007" s="384"/>
      <c r="KJM1007" s="384"/>
      <c r="KJN1007" s="384"/>
      <c r="KJO1007" s="384"/>
      <c r="KJP1007" s="384"/>
      <c r="KJQ1007" s="384"/>
      <c r="KJR1007" s="384"/>
      <c r="KJS1007" s="384"/>
      <c r="KJT1007" s="384"/>
      <c r="KJU1007" s="384"/>
      <c r="KJV1007" s="384"/>
      <c r="KJW1007" s="384"/>
      <c r="KJX1007" s="384"/>
      <c r="KJY1007" s="384"/>
      <c r="KJZ1007" s="384"/>
      <c r="KKA1007" s="384"/>
      <c r="KKB1007" s="384"/>
      <c r="KKC1007" s="384"/>
      <c r="KKD1007" s="384"/>
      <c r="KKE1007" s="384"/>
      <c r="KKF1007" s="384"/>
      <c r="KKG1007" s="384"/>
      <c r="KKH1007" s="384"/>
      <c r="KKI1007" s="384"/>
      <c r="KKJ1007" s="384"/>
      <c r="KKK1007" s="384"/>
      <c r="KKL1007" s="384"/>
      <c r="KKM1007" s="384"/>
      <c r="KKN1007" s="384"/>
      <c r="KKO1007" s="384"/>
      <c r="KKP1007" s="384"/>
      <c r="KKQ1007" s="384"/>
      <c r="KKR1007" s="384"/>
      <c r="KKS1007" s="384"/>
      <c r="KKT1007" s="384"/>
      <c r="KKU1007" s="384"/>
      <c r="KKV1007" s="384"/>
      <c r="KKW1007" s="384"/>
      <c r="KKX1007" s="384"/>
      <c r="KKY1007" s="384"/>
      <c r="KKZ1007" s="384"/>
      <c r="KLA1007" s="384"/>
      <c r="KLB1007" s="384"/>
      <c r="KLC1007" s="384"/>
      <c r="KLD1007" s="384"/>
      <c r="KLE1007" s="384"/>
      <c r="KLF1007" s="384"/>
      <c r="KLG1007" s="384"/>
      <c r="KLH1007" s="384"/>
      <c r="KLI1007" s="384"/>
      <c r="KLJ1007" s="384"/>
      <c r="KLK1007" s="384"/>
      <c r="KLL1007" s="384"/>
      <c r="KLM1007" s="384"/>
      <c r="KLN1007" s="384"/>
      <c r="KLO1007" s="384"/>
      <c r="KLP1007" s="384"/>
      <c r="KLQ1007" s="384"/>
      <c r="KLR1007" s="384"/>
      <c r="KLS1007" s="384"/>
      <c r="KLT1007" s="384"/>
      <c r="KLU1007" s="384"/>
      <c r="KLV1007" s="384"/>
      <c r="KLW1007" s="384"/>
      <c r="KLX1007" s="384"/>
      <c r="KLY1007" s="384"/>
      <c r="KLZ1007" s="384"/>
      <c r="KMA1007" s="384"/>
      <c r="KMB1007" s="384"/>
      <c r="KMC1007" s="384"/>
      <c r="KMD1007" s="384"/>
      <c r="KME1007" s="384"/>
      <c r="KMF1007" s="384"/>
      <c r="KMG1007" s="384"/>
      <c r="KMH1007" s="384"/>
      <c r="KMI1007" s="384"/>
      <c r="KMJ1007" s="384"/>
      <c r="KMK1007" s="384"/>
      <c r="KML1007" s="384"/>
      <c r="KMM1007" s="384"/>
      <c r="KMN1007" s="384"/>
      <c r="KMO1007" s="384"/>
      <c r="KMP1007" s="384"/>
      <c r="KMQ1007" s="384"/>
      <c r="KMR1007" s="384"/>
      <c r="KMS1007" s="384"/>
      <c r="KMT1007" s="384"/>
      <c r="KMU1007" s="384"/>
      <c r="KMV1007" s="384"/>
      <c r="KMW1007" s="384"/>
      <c r="KMX1007" s="384"/>
      <c r="KMY1007" s="384"/>
      <c r="KMZ1007" s="384"/>
      <c r="KNA1007" s="384"/>
      <c r="KNB1007" s="384"/>
      <c r="KNC1007" s="384"/>
      <c r="KND1007" s="384"/>
      <c r="KNE1007" s="384"/>
      <c r="KNF1007" s="384"/>
      <c r="KNG1007" s="384"/>
      <c r="KNH1007" s="384"/>
      <c r="KNI1007" s="384"/>
      <c r="KNJ1007" s="384"/>
      <c r="KNK1007" s="384"/>
      <c r="KNL1007" s="384"/>
      <c r="KNM1007" s="384"/>
      <c r="KNN1007" s="384"/>
      <c r="KNO1007" s="384"/>
      <c r="KNP1007" s="384"/>
      <c r="KNQ1007" s="384"/>
      <c r="KNR1007" s="384"/>
      <c r="KNS1007" s="384"/>
      <c r="KNT1007" s="384"/>
      <c r="KNU1007" s="384"/>
      <c r="KNV1007" s="384"/>
      <c r="KNW1007" s="384"/>
      <c r="KNX1007" s="384"/>
      <c r="KNY1007" s="384"/>
      <c r="KNZ1007" s="384"/>
      <c r="KOA1007" s="384"/>
      <c r="KOB1007" s="384"/>
      <c r="KOC1007" s="384"/>
      <c r="KOD1007" s="384"/>
      <c r="KOE1007" s="384"/>
      <c r="KOF1007" s="384"/>
      <c r="KOG1007" s="384"/>
      <c r="KOH1007" s="384"/>
      <c r="KOI1007" s="384"/>
      <c r="KOJ1007" s="384"/>
      <c r="KOK1007" s="384"/>
      <c r="KOL1007" s="384"/>
      <c r="KOM1007" s="384"/>
      <c r="KON1007" s="384"/>
      <c r="KOO1007" s="384"/>
      <c r="KOP1007" s="384"/>
      <c r="KOQ1007" s="384"/>
      <c r="KOR1007" s="384"/>
      <c r="KOS1007" s="384"/>
      <c r="KOT1007" s="384"/>
      <c r="KOU1007" s="384"/>
      <c r="KOV1007" s="384"/>
      <c r="KOW1007" s="384"/>
      <c r="KOX1007" s="384"/>
      <c r="KOY1007" s="384"/>
      <c r="KOZ1007" s="384"/>
      <c r="KPA1007" s="384"/>
      <c r="KPB1007" s="384"/>
      <c r="KPC1007" s="384"/>
      <c r="KPD1007" s="384"/>
      <c r="KPE1007" s="384"/>
      <c r="KPF1007" s="384"/>
      <c r="KPG1007" s="384"/>
      <c r="KPH1007" s="384"/>
      <c r="KPI1007" s="384"/>
      <c r="KPJ1007" s="384"/>
      <c r="KPK1007" s="384"/>
      <c r="KPL1007" s="384"/>
      <c r="KPM1007" s="384"/>
      <c r="KPN1007" s="384"/>
      <c r="KPO1007" s="384"/>
      <c r="KPP1007" s="384"/>
      <c r="KPQ1007" s="384"/>
      <c r="KPR1007" s="384"/>
      <c r="KPS1007" s="384"/>
      <c r="KPT1007" s="384"/>
      <c r="KPU1007" s="384"/>
      <c r="KPV1007" s="384"/>
      <c r="KPW1007" s="384"/>
      <c r="KPX1007" s="384"/>
      <c r="KPY1007" s="384"/>
      <c r="KPZ1007" s="384"/>
      <c r="KQA1007" s="384"/>
      <c r="KQB1007" s="384"/>
      <c r="KQC1007" s="384"/>
      <c r="KQD1007" s="384"/>
      <c r="KQE1007" s="384"/>
      <c r="KQF1007" s="384"/>
      <c r="KQG1007" s="384"/>
      <c r="KQH1007" s="384"/>
      <c r="KQI1007" s="384"/>
      <c r="KQJ1007" s="384"/>
      <c r="KQK1007" s="384"/>
      <c r="KQL1007" s="384"/>
      <c r="KQM1007" s="384"/>
      <c r="KQN1007" s="384"/>
      <c r="KQO1007" s="384"/>
      <c r="KQP1007" s="384"/>
      <c r="KQQ1007" s="384"/>
      <c r="KQR1007" s="384"/>
      <c r="KQS1007" s="384"/>
      <c r="KQT1007" s="384"/>
      <c r="KQU1007" s="384"/>
      <c r="KQV1007" s="384"/>
      <c r="KQW1007" s="384"/>
      <c r="KQX1007" s="384"/>
      <c r="KQY1007" s="384"/>
      <c r="KQZ1007" s="384"/>
      <c r="KRA1007" s="384"/>
      <c r="KRB1007" s="384"/>
      <c r="KRC1007" s="384"/>
      <c r="KRD1007" s="384"/>
      <c r="KRE1007" s="384"/>
      <c r="KRF1007" s="384"/>
      <c r="KRG1007" s="384"/>
      <c r="KRH1007" s="384"/>
      <c r="KRI1007" s="384"/>
      <c r="KRJ1007" s="384"/>
      <c r="KRK1007" s="384"/>
      <c r="KRL1007" s="384"/>
      <c r="KRM1007" s="384"/>
      <c r="KRN1007" s="384"/>
      <c r="KRO1007" s="384"/>
      <c r="KRP1007" s="384"/>
      <c r="KRQ1007" s="384"/>
      <c r="KRR1007" s="384"/>
      <c r="KRS1007" s="384"/>
      <c r="KRT1007" s="384"/>
      <c r="KRU1007" s="384"/>
      <c r="KRV1007" s="384"/>
      <c r="KRW1007" s="384"/>
      <c r="KRX1007" s="384"/>
      <c r="KRY1007" s="384"/>
      <c r="KRZ1007" s="384"/>
      <c r="KSA1007" s="384"/>
      <c r="KSB1007" s="384"/>
      <c r="KSC1007" s="384"/>
      <c r="KSD1007" s="384"/>
      <c r="KSE1007" s="384"/>
      <c r="KSF1007" s="384"/>
      <c r="KSG1007" s="384"/>
      <c r="KSH1007" s="384"/>
      <c r="KSI1007" s="384"/>
      <c r="KSJ1007" s="384"/>
      <c r="KSK1007" s="384"/>
      <c r="KSL1007" s="384"/>
      <c r="KSM1007" s="384"/>
      <c r="KSN1007" s="384"/>
      <c r="KSO1007" s="384"/>
      <c r="KSP1007" s="384"/>
      <c r="KSQ1007" s="384"/>
      <c r="KSR1007" s="384"/>
      <c r="KSS1007" s="384"/>
      <c r="KST1007" s="384"/>
      <c r="KSU1007" s="384"/>
      <c r="KSV1007" s="384"/>
      <c r="KSW1007" s="384"/>
      <c r="KSX1007" s="384"/>
      <c r="KSY1007" s="384"/>
      <c r="KSZ1007" s="384"/>
      <c r="KTA1007" s="384"/>
      <c r="KTB1007" s="384"/>
      <c r="KTC1007" s="384"/>
      <c r="KTD1007" s="384"/>
      <c r="KTE1007" s="384"/>
      <c r="KTF1007" s="384"/>
      <c r="KTG1007" s="384"/>
      <c r="KTH1007" s="384"/>
      <c r="KTI1007" s="384"/>
      <c r="KTJ1007" s="384"/>
      <c r="KTK1007" s="384"/>
      <c r="KTL1007" s="384"/>
      <c r="KTM1007" s="384"/>
      <c r="KTN1007" s="384"/>
      <c r="KTO1007" s="384"/>
      <c r="KTP1007" s="384"/>
      <c r="KTQ1007" s="384"/>
      <c r="KTR1007" s="384"/>
      <c r="KTS1007" s="384"/>
      <c r="KTT1007" s="384"/>
      <c r="KTU1007" s="384"/>
      <c r="KTV1007" s="384"/>
      <c r="KTW1007" s="384"/>
      <c r="KTX1007" s="384"/>
      <c r="KTY1007" s="384"/>
      <c r="KTZ1007" s="384"/>
      <c r="KUA1007" s="384"/>
      <c r="KUB1007" s="384"/>
      <c r="KUC1007" s="384"/>
      <c r="KUD1007" s="384"/>
      <c r="KUE1007" s="384"/>
      <c r="KUF1007" s="384"/>
      <c r="KUG1007" s="384"/>
      <c r="KUH1007" s="384"/>
      <c r="KUI1007" s="384"/>
      <c r="KUJ1007" s="384"/>
      <c r="KUK1007" s="384"/>
      <c r="KUL1007" s="384"/>
      <c r="KUM1007" s="384"/>
      <c r="KUN1007" s="384"/>
      <c r="KUO1007" s="384"/>
      <c r="KUP1007" s="384"/>
      <c r="KUQ1007" s="384"/>
      <c r="KUR1007" s="384"/>
      <c r="KUS1007" s="384"/>
      <c r="KUT1007" s="384"/>
      <c r="KUU1007" s="384"/>
      <c r="KUV1007" s="384"/>
      <c r="KUW1007" s="384"/>
      <c r="KUX1007" s="384"/>
      <c r="KUY1007" s="384"/>
      <c r="KUZ1007" s="384"/>
      <c r="KVA1007" s="384"/>
      <c r="KVB1007" s="384"/>
      <c r="KVC1007" s="384"/>
      <c r="KVD1007" s="384"/>
      <c r="KVE1007" s="384"/>
      <c r="KVF1007" s="384"/>
      <c r="KVG1007" s="384"/>
      <c r="KVH1007" s="384"/>
      <c r="KVI1007" s="384"/>
      <c r="KVJ1007" s="384"/>
      <c r="KVK1007" s="384"/>
      <c r="KVL1007" s="384"/>
      <c r="KVM1007" s="384"/>
      <c r="KVN1007" s="384"/>
      <c r="KVO1007" s="384"/>
      <c r="KVP1007" s="384"/>
      <c r="KVQ1007" s="384"/>
      <c r="KVR1007" s="384"/>
      <c r="KVS1007" s="384"/>
      <c r="KVT1007" s="384"/>
      <c r="KVU1007" s="384"/>
      <c r="KVV1007" s="384"/>
      <c r="KVW1007" s="384"/>
      <c r="KVX1007" s="384"/>
      <c r="KVY1007" s="384"/>
      <c r="KVZ1007" s="384"/>
      <c r="KWA1007" s="384"/>
      <c r="KWB1007" s="384"/>
      <c r="KWC1007" s="384"/>
      <c r="KWD1007" s="384"/>
      <c r="KWE1007" s="384"/>
      <c r="KWF1007" s="384"/>
      <c r="KWG1007" s="384"/>
      <c r="KWH1007" s="384"/>
      <c r="KWI1007" s="384"/>
      <c r="KWJ1007" s="384"/>
      <c r="KWK1007" s="384"/>
      <c r="KWL1007" s="384"/>
      <c r="KWM1007" s="384"/>
      <c r="KWN1007" s="384"/>
      <c r="KWO1007" s="384"/>
      <c r="KWP1007" s="384"/>
      <c r="KWQ1007" s="384"/>
      <c r="KWR1007" s="384"/>
      <c r="KWS1007" s="384"/>
      <c r="KWT1007" s="384"/>
      <c r="KWU1007" s="384"/>
      <c r="KWV1007" s="384"/>
      <c r="KWW1007" s="384"/>
      <c r="KWX1007" s="384"/>
      <c r="KWY1007" s="384"/>
      <c r="KWZ1007" s="384"/>
      <c r="KXA1007" s="384"/>
      <c r="KXB1007" s="384"/>
      <c r="KXC1007" s="384"/>
      <c r="KXD1007" s="384"/>
      <c r="KXE1007" s="384"/>
      <c r="KXF1007" s="384"/>
      <c r="KXG1007" s="384"/>
      <c r="KXH1007" s="384"/>
      <c r="KXI1007" s="384"/>
      <c r="KXJ1007" s="384"/>
      <c r="KXK1007" s="384"/>
      <c r="KXL1007" s="384"/>
      <c r="KXM1007" s="384"/>
      <c r="KXN1007" s="384"/>
      <c r="KXO1007" s="384"/>
      <c r="KXP1007" s="384"/>
      <c r="KXQ1007" s="384"/>
      <c r="KXR1007" s="384"/>
      <c r="KXS1007" s="384"/>
      <c r="KXT1007" s="384"/>
      <c r="KXU1007" s="384"/>
      <c r="KXV1007" s="384"/>
      <c r="KXW1007" s="384"/>
      <c r="KXX1007" s="384"/>
      <c r="KXY1007" s="384"/>
      <c r="KXZ1007" s="384"/>
      <c r="KYA1007" s="384"/>
      <c r="KYB1007" s="384"/>
      <c r="KYC1007" s="384"/>
      <c r="KYD1007" s="384"/>
      <c r="KYE1007" s="384"/>
      <c r="KYF1007" s="384"/>
      <c r="KYG1007" s="384"/>
      <c r="KYH1007" s="384"/>
      <c r="KYI1007" s="384"/>
      <c r="KYJ1007" s="384"/>
      <c r="KYK1007" s="384"/>
      <c r="KYL1007" s="384"/>
      <c r="KYM1007" s="384"/>
      <c r="KYN1007" s="384"/>
      <c r="KYO1007" s="384"/>
      <c r="KYP1007" s="384"/>
      <c r="KYQ1007" s="384"/>
      <c r="KYR1007" s="384"/>
      <c r="KYS1007" s="384"/>
      <c r="KYT1007" s="384"/>
      <c r="KYU1007" s="384"/>
      <c r="KYV1007" s="384"/>
      <c r="KYW1007" s="384"/>
      <c r="KYX1007" s="384"/>
      <c r="KYY1007" s="384"/>
      <c r="KYZ1007" s="384"/>
      <c r="KZA1007" s="384"/>
      <c r="KZB1007" s="384"/>
      <c r="KZC1007" s="384"/>
      <c r="KZD1007" s="384"/>
      <c r="KZE1007" s="384"/>
      <c r="KZF1007" s="384"/>
      <c r="KZG1007" s="384"/>
      <c r="KZH1007" s="384"/>
      <c r="KZI1007" s="384"/>
      <c r="KZJ1007" s="384"/>
      <c r="KZK1007" s="384"/>
      <c r="KZL1007" s="384"/>
      <c r="KZM1007" s="384"/>
      <c r="KZN1007" s="384"/>
      <c r="KZO1007" s="384"/>
      <c r="KZP1007" s="384"/>
      <c r="KZQ1007" s="384"/>
      <c r="KZR1007" s="384"/>
      <c r="KZS1007" s="384"/>
      <c r="KZT1007" s="384"/>
      <c r="KZU1007" s="384"/>
      <c r="KZV1007" s="384"/>
      <c r="KZW1007" s="384"/>
      <c r="KZX1007" s="384"/>
      <c r="KZY1007" s="384"/>
      <c r="KZZ1007" s="384"/>
      <c r="LAA1007" s="384"/>
      <c r="LAB1007" s="384"/>
      <c r="LAC1007" s="384"/>
      <c r="LAD1007" s="384"/>
      <c r="LAE1007" s="384"/>
      <c r="LAF1007" s="384"/>
      <c r="LAG1007" s="384"/>
      <c r="LAH1007" s="384"/>
      <c r="LAI1007" s="384"/>
      <c r="LAJ1007" s="384"/>
      <c r="LAK1007" s="384"/>
      <c r="LAL1007" s="384"/>
      <c r="LAM1007" s="384"/>
      <c r="LAN1007" s="384"/>
      <c r="LAO1007" s="384"/>
      <c r="LAP1007" s="384"/>
      <c r="LAQ1007" s="384"/>
      <c r="LAR1007" s="384"/>
      <c r="LAS1007" s="384"/>
      <c r="LAT1007" s="384"/>
      <c r="LAU1007" s="384"/>
      <c r="LAV1007" s="384"/>
      <c r="LAW1007" s="384"/>
      <c r="LAX1007" s="384"/>
      <c r="LAY1007" s="384"/>
      <c r="LAZ1007" s="384"/>
      <c r="LBA1007" s="384"/>
      <c r="LBB1007" s="384"/>
      <c r="LBC1007" s="384"/>
      <c r="LBD1007" s="384"/>
      <c r="LBE1007" s="384"/>
      <c r="LBF1007" s="384"/>
      <c r="LBG1007" s="384"/>
      <c r="LBH1007" s="384"/>
      <c r="LBI1007" s="384"/>
      <c r="LBJ1007" s="384"/>
      <c r="LBK1007" s="384"/>
      <c r="LBL1007" s="384"/>
      <c r="LBM1007" s="384"/>
      <c r="LBN1007" s="384"/>
      <c r="LBO1007" s="384"/>
      <c r="LBP1007" s="384"/>
      <c r="LBQ1007" s="384"/>
      <c r="LBR1007" s="384"/>
      <c r="LBS1007" s="384"/>
      <c r="LBT1007" s="384"/>
      <c r="LBU1007" s="384"/>
      <c r="LBV1007" s="384"/>
      <c r="LBW1007" s="384"/>
      <c r="LBX1007" s="384"/>
      <c r="LBY1007" s="384"/>
      <c r="LBZ1007" s="384"/>
      <c r="LCA1007" s="384"/>
      <c r="LCB1007" s="384"/>
      <c r="LCC1007" s="384"/>
      <c r="LCD1007" s="384"/>
      <c r="LCE1007" s="384"/>
      <c r="LCF1007" s="384"/>
      <c r="LCG1007" s="384"/>
      <c r="LCH1007" s="384"/>
      <c r="LCI1007" s="384"/>
      <c r="LCJ1007" s="384"/>
      <c r="LCK1007" s="384"/>
      <c r="LCL1007" s="384"/>
      <c r="LCM1007" s="384"/>
      <c r="LCN1007" s="384"/>
      <c r="LCO1007" s="384"/>
      <c r="LCP1007" s="384"/>
      <c r="LCQ1007" s="384"/>
      <c r="LCR1007" s="384"/>
      <c r="LCS1007" s="384"/>
      <c r="LCT1007" s="384"/>
      <c r="LCU1007" s="384"/>
      <c r="LCV1007" s="384"/>
      <c r="LCW1007" s="384"/>
      <c r="LCX1007" s="384"/>
      <c r="LCY1007" s="384"/>
      <c r="LCZ1007" s="384"/>
      <c r="LDA1007" s="384"/>
      <c r="LDB1007" s="384"/>
      <c r="LDC1007" s="384"/>
      <c r="LDD1007" s="384"/>
      <c r="LDE1007" s="384"/>
      <c r="LDF1007" s="384"/>
      <c r="LDG1007" s="384"/>
      <c r="LDH1007" s="384"/>
      <c r="LDI1007" s="384"/>
      <c r="LDJ1007" s="384"/>
      <c r="LDK1007" s="384"/>
      <c r="LDL1007" s="384"/>
      <c r="LDM1007" s="384"/>
      <c r="LDN1007" s="384"/>
      <c r="LDO1007" s="384"/>
      <c r="LDP1007" s="384"/>
      <c r="LDQ1007" s="384"/>
      <c r="LDR1007" s="384"/>
      <c r="LDS1007" s="384"/>
      <c r="LDT1007" s="384"/>
      <c r="LDU1007" s="384"/>
      <c r="LDV1007" s="384"/>
      <c r="LDW1007" s="384"/>
      <c r="LDX1007" s="384"/>
      <c r="LDY1007" s="384"/>
      <c r="LDZ1007" s="384"/>
      <c r="LEA1007" s="384"/>
      <c r="LEB1007" s="384"/>
      <c r="LEC1007" s="384"/>
      <c r="LED1007" s="384"/>
      <c r="LEE1007" s="384"/>
      <c r="LEF1007" s="384"/>
      <c r="LEG1007" s="384"/>
      <c r="LEH1007" s="384"/>
      <c r="LEI1007" s="384"/>
      <c r="LEJ1007" s="384"/>
      <c r="LEK1007" s="384"/>
      <c r="LEL1007" s="384"/>
      <c r="LEM1007" s="384"/>
      <c r="LEN1007" s="384"/>
      <c r="LEO1007" s="384"/>
      <c r="LEP1007" s="384"/>
      <c r="LEQ1007" s="384"/>
      <c r="LER1007" s="384"/>
      <c r="LES1007" s="384"/>
      <c r="LET1007" s="384"/>
      <c r="LEU1007" s="384"/>
      <c r="LEV1007" s="384"/>
      <c r="LEW1007" s="384"/>
      <c r="LEX1007" s="384"/>
      <c r="LEY1007" s="384"/>
      <c r="LEZ1007" s="384"/>
      <c r="LFA1007" s="384"/>
      <c r="LFB1007" s="384"/>
      <c r="LFC1007" s="384"/>
      <c r="LFD1007" s="384"/>
      <c r="LFE1007" s="384"/>
      <c r="LFF1007" s="384"/>
      <c r="LFG1007" s="384"/>
      <c r="LFH1007" s="384"/>
      <c r="LFI1007" s="384"/>
      <c r="LFJ1007" s="384"/>
      <c r="LFK1007" s="384"/>
      <c r="LFL1007" s="384"/>
      <c r="LFM1007" s="384"/>
      <c r="LFN1007" s="384"/>
      <c r="LFO1007" s="384"/>
      <c r="LFP1007" s="384"/>
      <c r="LFQ1007" s="384"/>
      <c r="LFR1007" s="384"/>
      <c r="LFS1007" s="384"/>
      <c r="LFT1007" s="384"/>
      <c r="LFU1007" s="384"/>
      <c r="LFV1007" s="384"/>
      <c r="LFW1007" s="384"/>
      <c r="LFX1007" s="384"/>
      <c r="LFY1007" s="384"/>
      <c r="LFZ1007" s="384"/>
      <c r="LGA1007" s="384"/>
      <c r="LGB1007" s="384"/>
      <c r="LGC1007" s="384"/>
      <c r="LGD1007" s="384"/>
      <c r="LGE1007" s="384"/>
      <c r="LGF1007" s="384"/>
      <c r="LGG1007" s="384"/>
      <c r="LGH1007" s="384"/>
      <c r="LGI1007" s="384"/>
      <c r="LGJ1007" s="384"/>
      <c r="LGK1007" s="384"/>
      <c r="LGL1007" s="384"/>
      <c r="LGM1007" s="384"/>
      <c r="LGN1007" s="384"/>
      <c r="LGO1007" s="384"/>
      <c r="LGP1007" s="384"/>
      <c r="LGQ1007" s="384"/>
      <c r="LGR1007" s="384"/>
      <c r="LGS1007" s="384"/>
      <c r="LGT1007" s="384"/>
      <c r="LGU1007" s="384"/>
      <c r="LGV1007" s="384"/>
      <c r="LGW1007" s="384"/>
      <c r="LGX1007" s="384"/>
      <c r="LGY1007" s="384"/>
      <c r="LGZ1007" s="384"/>
      <c r="LHA1007" s="384"/>
      <c r="LHB1007" s="384"/>
      <c r="LHC1007" s="384"/>
      <c r="LHD1007" s="384"/>
      <c r="LHE1007" s="384"/>
      <c r="LHF1007" s="384"/>
      <c r="LHG1007" s="384"/>
      <c r="LHH1007" s="384"/>
      <c r="LHI1007" s="384"/>
      <c r="LHJ1007" s="384"/>
      <c r="LHK1007" s="384"/>
      <c r="LHL1007" s="384"/>
      <c r="LHM1007" s="384"/>
      <c r="LHN1007" s="384"/>
      <c r="LHO1007" s="384"/>
      <c r="LHP1007" s="384"/>
      <c r="LHQ1007" s="384"/>
      <c r="LHR1007" s="384"/>
      <c r="LHS1007" s="384"/>
      <c r="LHT1007" s="384"/>
      <c r="LHU1007" s="384"/>
      <c r="LHV1007" s="384"/>
      <c r="LHW1007" s="384"/>
      <c r="LHX1007" s="384"/>
      <c r="LHY1007" s="384"/>
      <c r="LHZ1007" s="384"/>
      <c r="LIA1007" s="384"/>
      <c r="LIB1007" s="384"/>
      <c r="LIC1007" s="384"/>
      <c r="LID1007" s="384"/>
      <c r="LIE1007" s="384"/>
      <c r="LIF1007" s="384"/>
      <c r="LIG1007" s="384"/>
      <c r="LIH1007" s="384"/>
      <c r="LII1007" s="384"/>
      <c r="LIJ1007" s="384"/>
      <c r="LIK1007" s="384"/>
      <c r="LIL1007" s="384"/>
      <c r="LIM1007" s="384"/>
      <c r="LIN1007" s="384"/>
      <c r="LIO1007" s="384"/>
      <c r="LIP1007" s="384"/>
      <c r="LIQ1007" s="384"/>
      <c r="LIR1007" s="384"/>
      <c r="LIS1007" s="384"/>
      <c r="LIT1007" s="384"/>
      <c r="LIU1007" s="384"/>
      <c r="LIV1007" s="384"/>
      <c r="LIW1007" s="384"/>
      <c r="LIX1007" s="384"/>
      <c r="LIY1007" s="384"/>
      <c r="LIZ1007" s="384"/>
      <c r="LJA1007" s="384"/>
      <c r="LJB1007" s="384"/>
      <c r="LJC1007" s="384"/>
      <c r="LJD1007" s="384"/>
      <c r="LJE1007" s="384"/>
      <c r="LJF1007" s="384"/>
      <c r="LJG1007" s="384"/>
      <c r="LJH1007" s="384"/>
      <c r="LJI1007" s="384"/>
      <c r="LJJ1007" s="384"/>
      <c r="LJK1007" s="384"/>
      <c r="LJL1007" s="384"/>
      <c r="LJM1007" s="384"/>
      <c r="LJN1007" s="384"/>
      <c r="LJO1007" s="384"/>
      <c r="LJP1007" s="384"/>
      <c r="LJQ1007" s="384"/>
      <c r="LJR1007" s="384"/>
      <c r="LJS1007" s="384"/>
      <c r="LJT1007" s="384"/>
      <c r="LJU1007" s="384"/>
      <c r="LJV1007" s="384"/>
      <c r="LJW1007" s="384"/>
      <c r="LJX1007" s="384"/>
      <c r="LJY1007" s="384"/>
      <c r="LJZ1007" s="384"/>
      <c r="LKA1007" s="384"/>
      <c r="LKB1007" s="384"/>
      <c r="LKC1007" s="384"/>
      <c r="LKD1007" s="384"/>
      <c r="LKE1007" s="384"/>
      <c r="LKF1007" s="384"/>
      <c r="LKG1007" s="384"/>
      <c r="LKH1007" s="384"/>
      <c r="LKI1007" s="384"/>
      <c r="LKJ1007" s="384"/>
      <c r="LKK1007" s="384"/>
      <c r="LKL1007" s="384"/>
      <c r="LKM1007" s="384"/>
      <c r="LKN1007" s="384"/>
      <c r="LKO1007" s="384"/>
      <c r="LKP1007" s="384"/>
      <c r="LKQ1007" s="384"/>
      <c r="LKR1007" s="384"/>
      <c r="LKS1007" s="384"/>
      <c r="LKT1007" s="384"/>
      <c r="LKU1007" s="384"/>
      <c r="LKV1007" s="384"/>
      <c r="LKW1007" s="384"/>
      <c r="LKX1007" s="384"/>
      <c r="LKY1007" s="384"/>
      <c r="LKZ1007" s="384"/>
      <c r="LLA1007" s="384"/>
      <c r="LLB1007" s="384"/>
      <c r="LLC1007" s="384"/>
      <c r="LLD1007" s="384"/>
      <c r="LLE1007" s="384"/>
      <c r="LLF1007" s="384"/>
      <c r="LLG1007" s="384"/>
      <c r="LLH1007" s="384"/>
      <c r="LLI1007" s="384"/>
      <c r="LLJ1007" s="384"/>
      <c r="LLK1007" s="384"/>
      <c r="LLL1007" s="384"/>
      <c r="LLM1007" s="384"/>
      <c r="LLN1007" s="384"/>
      <c r="LLO1007" s="384"/>
      <c r="LLP1007" s="384"/>
      <c r="LLQ1007" s="384"/>
      <c r="LLR1007" s="384"/>
      <c r="LLS1007" s="384"/>
      <c r="LLT1007" s="384"/>
      <c r="LLU1007" s="384"/>
      <c r="LLV1007" s="384"/>
      <c r="LLW1007" s="384"/>
      <c r="LLX1007" s="384"/>
      <c r="LLY1007" s="384"/>
      <c r="LLZ1007" s="384"/>
      <c r="LMA1007" s="384"/>
      <c r="LMB1007" s="384"/>
      <c r="LMC1007" s="384"/>
      <c r="LMD1007" s="384"/>
      <c r="LME1007" s="384"/>
      <c r="LMF1007" s="384"/>
      <c r="LMG1007" s="384"/>
      <c r="LMH1007" s="384"/>
      <c r="LMI1007" s="384"/>
      <c r="LMJ1007" s="384"/>
      <c r="LMK1007" s="384"/>
      <c r="LML1007" s="384"/>
      <c r="LMM1007" s="384"/>
      <c r="LMN1007" s="384"/>
      <c r="LMO1007" s="384"/>
      <c r="LMP1007" s="384"/>
      <c r="LMQ1007" s="384"/>
      <c r="LMR1007" s="384"/>
      <c r="LMS1007" s="384"/>
      <c r="LMT1007" s="384"/>
      <c r="LMU1007" s="384"/>
      <c r="LMV1007" s="384"/>
      <c r="LMW1007" s="384"/>
      <c r="LMX1007" s="384"/>
      <c r="LMY1007" s="384"/>
      <c r="LMZ1007" s="384"/>
      <c r="LNA1007" s="384"/>
      <c r="LNB1007" s="384"/>
      <c r="LNC1007" s="384"/>
      <c r="LND1007" s="384"/>
      <c r="LNE1007" s="384"/>
      <c r="LNF1007" s="384"/>
      <c r="LNG1007" s="384"/>
      <c r="LNH1007" s="384"/>
      <c r="LNI1007" s="384"/>
      <c r="LNJ1007" s="384"/>
      <c r="LNK1007" s="384"/>
      <c r="LNL1007" s="384"/>
      <c r="LNM1007" s="384"/>
      <c r="LNN1007" s="384"/>
      <c r="LNO1007" s="384"/>
      <c r="LNP1007" s="384"/>
      <c r="LNQ1007" s="384"/>
      <c r="LNR1007" s="384"/>
      <c r="LNS1007" s="384"/>
      <c r="LNT1007" s="384"/>
      <c r="LNU1007" s="384"/>
      <c r="LNV1007" s="384"/>
      <c r="LNW1007" s="384"/>
      <c r="LNX1007" s="384"/>
      <c r="LNY1007" s="384"/>
      <c r="LNZ1007" s="384"/>
      <c r="LOA1007" s="384"/>
      <c r="LOB1007" s="384"/>
      <c r="LOC1007" s="384"/>
      <c r="LOD1007" s="384"/>
      <c r="LOE1007" s="384"/>
      <c r="LOF1007" s="384"/>
      <c r="LOG1007" s="384"/>
      <c r="LOH1007" s="384"/>
      <c r="LOI1007" s="384"/>
      <c r="LOJ1007" s="384"/>
      <c r="LOK1007" s="384"/>
      <c r="LOL1007" s="384"/>
      <c r="LOM1007" s="384"/>
      <c r="LON1007" s="384"/>
      <c r="LOO1007" s="384"/>
      <c r="LOP1007" s="384"/>
      <c r="LOQ1007" s="384"/>
      <c r="LOR1007" s="384"/>
      <c r="LOS1007" s="384"/>
      <c r="LOT1007" s="384"/>
      <c r="LOU1007" s="384"/>
      <c r="LOV1007" s="384"/>
      <c r="LOW1007" s="384"/>
      <c r="LOX1007" s="384"/>
      <c r="LOY1007" s="384"/>
      <c r="LOZ1007" s="384"/>
      <c r="LPA1007" s="384"/>
      <c r="LPB1007" s="384"/>
      <c r="LPC1007" s="384"/>
      <c r="LPD1007" s="384"/>
      <c r="LPE1007" s="384"/>
      <c r="LPF1007" s="384"/>
      <c r="LPG1007" s="384"/>
      <c r="LPH1007" s="384"/>
      <c r="LPI1007" s="384"/>
      <c r="LPJ1007" s="384"/>
      <c r="LPK1007" s="384"/>
      <c r="LPL1007" s="384"/>
      <c r="LPM1007" s="384"/>
      <c r="LPN1007" s="384"/>
      <c r="LPO1007" s="384"/>
      <c r="LPP1007" s="384"/>
      <c r="LPQ1007" s="384"/>
      <c r="LPR1007" s="384"/>
      <c r="LPS1007" s="384"/>
      <c r="LPT1007" s="384"/>
      <c r="LPU1007" s="384"/>
      <c r="LPV1007" s="384"/>
      <c r="LPW1007" s="384"/>
      <c r="LPX1007" s="384"/>
      <c r="LPY1007" s="384"/>
      <c r="LPZ1007" s="384"/>
      <c r="LQA1007" s="384"/>
      <c r="LQB1007" s="384"/>
      <c r="LQC1007" s="384"/>
      <c r="LQD1007" s="384"/>
      <c r="LQE1007" s="384"/>
      <c r="LQF1007" s="384"/>
      <c r="LQG1007" s="384"/>
      <c r="LQH1007" s="384"/>
      <c r="LQI1007" s="384"/>
      <c r="LQJ1007" s="384"/>
      <c r="LQK1007" s="384"/>
      <c r="LQL1007" s="384"/>
      <c r="LQM1007" s="384"/>
      <c r="LQN1007" s="384"/>
      <c r="LQO1007" s="384"/>
      <c r="LQP1007" s="384"/>
      <c r="LQQ1007" s="384"/>
      <c r="LQR1007" s="384"/>
      <c r="LQS1007" s="384"/>
      <c r="LQT1007" s="384"/>
      <c r="LQU1007" s="384"/>
      <c r="LQV1007" s="384"/>
      <c r="LQW1007" s="384"/>
      <c r="LQX1007" s="384"/>
      <c r="LQY1007" s="384"/>
      <c r="LQZ1007" s="384"/>
      <c r="LRA1007" s="384"/>
      <c r="LRB1007" s="384"/>
      <c r="LRC1007" s="384"/>
      <c r="LRD1007" s="384"/>
      <c r="LRE1007" s="384"/>
      <c r="LRF1007" s="384"/>
      <c r="LRG1007" s="384"/>
      <c r="LRH1007" s="384"/>
      <c r="LRI1007" s="384"/>
      <c r="LRJ1007" s="384"/>
      <c r="LRK1007" s="384"/>
      <c r="LRL1007" s="384"/>
      <c r="LRM1007" s="384"/>
      <c r="LRN1007" s="384"/>
      <c r="LRO1007" s="384"/>
      <c r="LRP1007" s="384"/>
      <c r="LRQ1007" s="384"/>
      <c r="LRR1007" s="384"/>
      <c r="LRS1007" s="384"/>
      <c r="LRT1007" s="384"/>
      <c r="LRU1007" s="384"/>
      <c r="LRV1007" s="384"/>
      <c r="LRW1007" s="384"/>
      <c r="LRX1007" s="384"/>
      <c r="LRY1007" s="384"/>
      <c r="LRZ1007" s="384"/>
      <c r="LSA1007" s="384"/>
      <c r="LSB1007" s="384"/>
      <c r="LSC1007" s="384"/>
      <c r="LSD1007" s="384"/>
      <c r="LSE1007" s="384"/>
      <c r="LSF1007" s="384"/>
      <c r="LSG1007" s="384"/>
      <c r="LSH1007" s="384"/>
      <c r="LSI1007" s="384"/>
      <c r="LSJ1007" s="384"/>
      <c r="LSK1007" s="384"/>
      <c r="LSL1007" s="384"/>
      <c r="LSM1007" s="384"/>
      <c r="LSN1007" s="384"/>
      <c r="LSO1007" s="384"/>
      <c r="LSP1007" s="384"/>
      <c r="LSQ1007" s="384"/>
      <c r="LSR1007" s="384"/>
      <c r="LSS1007" s="384"/>
      <c r="LST1007" s="384"/>
      <c r="LSU1007" s="384"/>
      <c r="LSV1007" s="384"/>
      <c r="LSW1007" s="384"/>
      <c r="LSX1007" s="384"/>
      <c r="LSY1007" s="384"/>
      <c r="LSZ1007" s="384"/>
      <c r="LTA1007" s="384"/>
      <c r="LTB1007" s="384"/>
      <c r="LTC1007" s="384"/>
      <c r="LTD1007" s="384"/>
      <c r="LTE1007" s="384"/>
      <c r="LTF1007" s="384"/>
      <c r="LTG1007" s="384"/>
      <c r="LTH1007" s="384"/>
      <c r="LTI1007" s="384"/>
      <c r="LTJ1007" s="384"/>
      <c r="LTK1007" s="384"/>
      <c r="LTL1007" s="384"/>
      <c r="LTM1007" s="384"/>
      <c r="LTN1007" s="384"/>
      <c r="LTO1007" s="384"/>
      <c r="LTP1007" s="384"/>
      <c r="LTQ1007" s="384"/>
      <c r="LTR1007" s="384"/>
      <c r="LTS1007" s="384"/>
      <c r="LTT1007" s="384"/>
      <c r="LTU1007" s="384"/>
      <c r="LTV1007" s="384"/>
      <c r="LTW1007" s="384"/>
      <c r="LTX1007" s="384"/>
      <c r="LTY1007" s="384"/>
      <c r="LTZ1007" s="384"/>
      <c r="LUA1007" s="384"/>
      <c r="LUB1007" s="384"/>
      <c r="LUC1007" s="384"/>
      <c r="LUD1007" s="384"/>
      <c r="LUE1007" s="384"/>
      <c r="LUF1007" s="384"/>
      <c r="LUG1007" s="384"/>
      <c r="LUH1007" s="384"/>
      <c r="LUI1007" s="384"/>
      <c r="LUJ1007" s="384"/>
      <c r="LUK1007" s="384"/>
      <c r="LUL1007" s="384"/>
      <c r="LUM1007" s="384"/>
      <c r="LUN1007" s="384"/>
      <c r="LUO1007" s="384"/>
      <c r="LUP1007" s="384"/>
      <c r="LUQ1007" s="384"/>
      <c r="LUR1007" s="384"/>
      <c r="LUS1007" s="384"/>
      <c r="LUT1007" s="384"/>
      <c r="LUU1007" s="384"/>
      <c r="LUV1007" s="384"/>
      <c r="LUW1007" s="384"/>
      <c r="LUX1007" s="384"/>
      <c r="LUY1007" s="384"/>
      <c r="LUZ1007" s="384"/>
      <c r="LVA1007" s="384"/>
      <c r="LVB1007" s="384"/>
      <c r="LVC1007" s="384"/>
      <c r="LVD1007" s="384"/>
      <c r="LVE1007" s="384"/>
      <c r="LVF1007" s="384"/>
      <c r="LVG1007" s="384"/>
      <c r="LVH1007" s="384"/>
      <c r="LVI1007" s="384"/>
      <c r="LVJ1007" s="384"/>
      <c r="LVK1007" s="384"/>
      <c r="LVL1007" s="384"/>
      <c r="LVM1007" s="384"/>
      <c r="LVN1007" s="384"/>
      <c r="LVO1007" s="384"/>
      <c r="LVP1007" s="384"/>
      <c r="LVQ1007" s="384"/>
      <c r="LVR1007" s="384"/>
      <c r="LVS1007" s="384"/>
      <c r="LVT1007" s="384"/>
      <c r="LVU1007" s="384"/>
      <c r="LVV1007" s="384"/>
      <c r="LVW1007" s="384"/>
      <c r="LVX1007" s="384"/>
      <c r="LVY1007" s="384"/>
      <c r="LVZ1007" s="384"/>
      <c r="LWA1007" s="384"/>
      <c r="LWB1007" s="384"/>
      <c r="LWC1007" s="384"/>
      <c r="LWD1007" s="384"/>
      <c r="LWE1007" s="384"/>
      <c r="LWF1007" s="384"/>
      <c r="LWG1007" s="384"/>
      <c r="LWH1007" s="384"/>
      <c r="LWI1007" s="384"/>
      <c r="LWJ1007" s="384"/>
      <c r="LWK1007" s="384"/>
      <c r="LWL1007" s="384"/>
      <c r="LWM1007" s="384"/>
      <c r="LWN1007" s="384"/>
      <c r="LWO1007" s="384"/>
      <c r="LWP1007" s="384"/>
      <c r="LWQ1007" s="384"/>
      <c r="LWR1007" s="384"/>
      <c r="LWS1007" s="384"/>
      <c r="LWT1007" s="384"/>
      <c r="LWU1007" s="384"/>
      <c r="LWV1007" s="384"/>
      <c r="LWW1007" s="384"/>
      <c r="LWX1007" s="384"/>
      <c r="LWY1007" s="384"/>
      <c r="LWZ1007" s="384"/>
      <c r="LXA1007" s="384"/>
      <c r="LXB1007" s="384"/>
      <c r="LXC1007" s="384"/>
      <c r="LXD1007" s="384"/>
      <c r="LXE1007" s="384"/>
      <c r="LXF1007" s="384"/>
      <c r="LXG1007" s="384"/>
      <c r="LXH1007" s="384"/>
      <c r="LXI1007" s="384"/>
      <c r="LXJ1007" s="384"/>
      <c r="LXK1007" s="384"/>
      <c r="LXL1007" s="384"/>
      <c r="LXM1007" s="384"/>
      <c r="LXN1007" s="384"/>
      <c r="LXO1007" s="384"/>
      <c r="LXP1007" s="384"/>
      <c r="LXQ1007" s="384"/>
      <c r="LXR1007" s="384"/>
      <c r="LXS1007" s="384"/>
      <c r="LXT1007" s="384"/>
      <c r="LXU1007" s="384"/>
      <c r="LXV1007" s="384"/>
      <c r="LXW1007" s="384"/>
      <c r="LXX1007" s="384"/>
      <c r="LXY1007" s="384"/>
      <c r="LXZ1007" s="384"/>
      <c r="LYA1007" s="384"/>
      <c r="LYB1007" s="384"/>
      <c r="LYC1007" s="384"/>
      <c r="LYD1007" s="384"/>
      <c r="LYE1007" s="384"/>
      <c r="LYF1007" s="384"/>
      <c r="LYG1007" s="384"/>
      <c r="LYH1007" s="384"/>
      <c r="LYI1007" s="384"/>
      <c r="LYJ1007" s="384"/>
      <c r="LYK1007" s="384"/>
      <c r="LYL1007" s="384"/>
      <c r="LYM1007" s="384"/>
      <c r="LYN1007" s="384"/>
      <c r="LYO1007" s="384"/>
      <c r="LYP1007" s="384"/>
      <c r="LYQ1007" s="384"/>
      <c r="LYR1007" s="384"/>
      <c r="LYS1007" s="384"/>
      <c r="LYT1007" s="384"/>
      <c r="LYU1007" s="384"/>
      <c r="LYV1007" s="384"/>
      <c r="LYW1007" s="384"/>
      <c r="LYX1007" s="384"/>
      <c r="LYY1007" s="384"/>
      <c r="LYZ1007" s="384"/>
      <c r="LZA1007" s="384"/>
      <c r="LZB1007" s="384"/>
      <c r="LZC1007" s="384"/>
      <c r="LZD1007" s="384"/>
      <c r="LZE1007" s="384"/>
      <c r="LZF1007" s="384"/>
      <c r="LZG1007" s="384"/>
      <c r="LZH1007" s="384"/>
      <c r="LZI1007" s="384"/>
      <c r="LZJ1007" s="384"/>
      <c r="LZK1007" s="384"/>
      <c r="LZL1007" s="384"/>
      <c r="LZM1007" s="384"/>
      <c r="LZN1007" s="384"/>
      <c r="LZO1007" s="384"/>
      <c r="LZP1007" s="384"/>
      <c r="LZQ1007" s="384"/>
      <c r="LZR1007" s="384"/>
      <c r="LZS1007" s="384"/>
      <c r="LZT1007" s="384"/>
      <c r="LZU1007" s="384"/>
      <c r="LZV1007" s="384"/>
      <c r="LZW1007" s="384"/>
      <c r="LZX1007" s="384"/>
      <c r="LZY1007" s="384"/>
      <c r="LZZ1007" s="384"/>
      <c r="MAA1007" s="384"/>
      <c r="MAB1007" s="384"/>
      <c r="MAC1007" s="384"/>
      <c r="MAD1007" s="384"/>
      <c r="MAE1007" s="384"/>
      <c r="MAF1007" s="384"/>
      <c r="MAG1007" s="384"/>
      <c r="MAH1007" s="384"/>
      <c r="MAI1007" s="384"/>
      <c r="MAJ1007" s="384"/>
      <c r="MAK1007" s="384"/>
      <c r="MAL1007" s="384"/>
      <c r="MAM1007" s="384"/>
      <c r="MAN1007" s="384"/>
      <c r="MAO1007" s="384"/>
      <c r="MAP1007" s="384"/>
      <c r="MAQ1007" s="384"/>
      <c r="MAR1007" s="384"/>
      <c r="MAS1007" s="384"/>
      <c r="MAT1007" s="384"/>
      <c r="MAU1007" s="384"/>
      <c r="MAV1007" s="384"/>
      <c r="MAW1007" s="384"/>
      <c r="MAX1007" s="384"/>
      <c r="MAY1007" s="384"/>
      <c r="MAZ1007" s="384"/>
      <c r="MBA1007" s="384"/>
      <c r="MBB1007" s="384"/>
      <c r="MBC1007" s="384"/>
      <c r="MBD1007" s="384"/>
      <c r="MBE1007" s="384"/>
      <c r="MBF1007" s="384"/>
      <c r="MBG1007" s="384"/>
      <c r="MBH1007" s="384"/>
      <c r="MBI1007" s="384"/>
      <c r="MBJ1007" s="384"/>
      <c r="MBK1007" s="384"/>
      <c r="MBL1007" s="384"/>
      <c r="MBM1007" s="384"/>
      <c r="MBN1007" s="384"/>
      <c r="MBO1007" s="384"/>
      <c r="MBP1007" s="384"/>
      <c r="MBQ1007" s="384"/>
      <c r="MBR1007" s="384"/>
      <c r="MBS1007" s="384"/>
      <c r="MBT1007" s="384"/>
      <c r="MBU1007" s="384"/>
      <c r="MBV1007" s="384"/>
      <c r="MBW1007" s="384"/>
      <c r="MBX1007" s="384"/>
      <c r="MBY1007" s="384"/>
      <c r="MBZ1007" s="384"/>
      <c r="MCA1007" s="384"/>
      <c r="MCB1007" s="384"/>
      <c r="MCC1007" s="384"/>
      <c r="MCD1007" s="384"/>
      <c r="MCE1007" s="384"/>
      <c r="MCF1007" s="384"/>
      <c r="MCG1007" s="384"/>
      <c r="MCH1007" s="384"/>
      <c r="MCI1007" s="384"/>
      <c r="MCJ1007" s="384"/>
      <c r="MCK1007" s="384"/>
      <c r="MCL1007" s="384"/>
      <c r="MCM1007" s="384"/>
      <c r="MCN1007" s="384"/>
      <c r="MCO1007" s="384"/>
      <c r="MCP1007" s="384"/>
      <c r="MCQ1007" s="384"/>
      <c r="MCR1007" s="384"/>
      <c r="MCS1007" s="384"/>
      <c r="MCT1007" s="384"/>
      <c r="MCU1007" s="384"/>
      <c r="MCV1007" s="384"/>
      <c r="MCW1007" s="384"/>
      <c r="MCX1007" s="384"/>
      <c r="MCY1007" s="384"/>
      <c r="MCZ1007" s="384"/>
      <c r="MDA1007" s="384"/>
      <c r="MDB1007" s="384"/>
      <c r="MDC1007" s="384"/>
      <c r="MDD1007" s="384"/>
      <c r="MDE1007" s="384"/>
      <c r="MDF1007" s="384"/>
      <c r="MDG1007" s="384"/>
      <c r="MDH1007" s="384"/>
      <c r="MDI1007" s="384"/>
      <c r="MDJ1007" s="384"/>
      <c r="MDK1007" s="384"/>
      <c r="MDL1007" s="384"/>
      <c r="MDM1007" s="384"/>
      <c r="MDN1007" s="384"/>
      <c r="MDO1007" s="384"/>
      <c r="MDP1007" s="384"/>
      <c r="MDQ1007" s="384"/>
      <c r="MDR1007" s="384"/>
      <c r="MDS1007" s="384"/>
      <c r="MDT1007" s="384"/>
      <c r="MDU1007" s="384"/>
      <c r="MDV1007" s="384"/>
      <c r="MDW1007" s="384"/>
      <c r="MDX1007" s="384"/>
      <c r="MDY1007" s="384"/>
      <c r="MDZ1007" s="384"/>
      <c r="MEA1007" s="384"/>
      <c r="MEB1007" s="384"/>
      <c r="MEC1007" s="384"/>
      <c r="MED1007" s="384"/>
      <c r="MEE1007" s="384"/>
      <c r="MEF1007" s="384"/>
      <c r="MEG1007" s="384"/>
      <c r="MEH1007" s="384"/>
      <c r="MEI1007" s="384"/>
      <c r="MEJ1007" s="384"/>
      <c r="MEK1007" s="384"/>
      <c r="MEL1007" s="384"/>
      <c r="MEM1007" s="384"/>
      <c r="MEN1007" s="384"/>
      <c r="MEO1007" s="384"/>
      <c r="MEP1007" s="384"/>
      <c r="MEQ1007" s="384"/>
      <c r="MER1007" s="384"/>
      <c r="MES1007" s="384"/>
      <c r="MET1007" s="384"/>
      <c r="MEU1007" s="384"/>
      <c r="MEV1007" s="384"/>
      <c r="MEW1007" s="384"/>
      <c r="MEX1007" s="384"/>
      <c r="MEY1007" s="384"/>
      <c r="MEZ1007" s="384"/>
      <c r="MFA1007" s="384"/>
      <c r="MFB1007" s="384"/>
      <c r="MFC1007" s="384"/>
      <c r="MFD1007" s="384"/>
      <c r="MFE1007" s="384"/>
      <c r="MFF1007" s="384"/>
      <c r="MFG1007" s="384"/>
      <c r="MFH1007" s="384"/>
      <c r="MFI1007" s="384"/>
      <c r="MFJ1007" s="384"/>
      <c r="MFK1007" s="384"/>
      <c r="MFL1007" s="384"/>
      <c r="MFM1007" s="384"/>
      <c r="MFN1007" s="384"/>
      <c r="MFO1007" s="384"/>
      <c r="MFP1007" s="384"/>
      <c r="MFQ1007" s="384"/>
      <c r="MFR1007" s="384"/>
      <c r="MFS1007" s="384"/>
      <c r="MFT1007" s="384"/>
      <c r="MFU1007" s="384"/>
      <c r="MFV1007" s="384"/>
      <c r="MFW1007" s="384"/>
      <c r="MFX1007" s="384"/>
      <c r="MFY1007" s="384"/>
      <c r="MFZ1007" s="384"/>
      <c r="MGA1007" s="384"/>
      <c r="MGB1007" s="384"/>
      <c r="MGC1007" s="384"/>
      <c r="MGD1007" s="384"/>
      <c r="MGE1007" s="384"/>
      <c r="MGF1007" s="384"/>
      <c r="MGG1007" s="384"/>
      <c r="MGH1007" s="384"/>
      <c r="MGI1007" s="384"/>
      <c r="MGJ1007" s="384"/>
      <c r="MGK1007" s="384"/>
      <c r="MGL1007" s="384"/>
      <c r="MGM1007" s="384"/>
      <c r="MGN1007" s="384"/>
      <c r="MGO1007" s="384"/>
      <c r="MGP1007" s="384"/>
      <c r="MGQ1007" s="384"/>
      <c r="MGR1007" s="384"/>
      <c r="MGS1007" s="384"/>
      <c r="MGT1007" s="384"/>
      <c r="MGU1007" s="384"/>
      <c r="MGV1007" s="384"/>
      <c r="MGW1007" s="384"/>
      <c r="MGX1007" s="384"/>
      <c r="MGY1007" s="384"/>
      <c r="MGZ1007" s="384"/>
      <c r="MHA1007" s="384"/>
      <c r="MHB1007" s="384"/>
      <c r="MHC1007" s="384"/>
      <c r="MHD1007" s="384"/>
      <c r="MHE1007" s="384"/>
      <c r="MHF1007" s="384"/>
      <c r="MHG1007" s="384"/>
      <c r="MHH1007" s="384"/>
      <c r="MHI1007" s="384"/>
      <c r="MHJ1007" s="384"/>
      <c r="MHK1007" s="384"/>
      <c r="MHL1007" s="384"/>
      <c r="MHM1007" s="384"/>
      <c r="MHN1007" s="384"/>
      <c r="MHO1007" s="384"/>
      <c r="MHP1007" s="384"/>
      <c r="MHQ1007" s="384"/>
      <c r="MHR1007" s="384"/>
      <c r="MHS1007" s="384"/>
      <c r="MHT1007" s="384"/>
      <c r="MHU1007" s="384"/>
      <c r="MHV1007" s="384"/>
      <c r="MHW1007" s="384"/>
      <c r="MHX1007" s="384"/>
      <c r="MHY1007" s="384"/>
      <c r="MHZ1007" s="384"/>
      <c r="MIA1007" s="384"/>
      <c r="MIB1007" s="384"/>
      <c r="MIC1007" s="384"/>
      <c r="MID1007" s="384"/>
      <c r="MIE1007" s="384"/>
      <c r="MIF1007" s="384"/>
      <c r="MIG1007" s="384"/>
      <c r="MIH1007" s="384"/>
      <c r="MII1007" s="384"/>
      <c r="MIJ1007" s="384"/>
      <c r="MIK1007" s="384"/>
      <c r="MIL1007" s="384"/>
      <c r="MIM1007" s="384"/>
      <c r="MIN1007" s="384"/>
      <c r="MIO1007" s="384"/>
      <c r="MIP1007" s="384"/>
      <c r="MIQ1007" s="384"/>
      <c r="MIR1007" s="384"/>
      <c r="MIS1007" s="384"/>
      <c r="MIT1007" s="384"/>
      <c r="MIU1007" s="384"/>
      <c r="MIV1007" s="384"/>
      <c r="MIW1007" s="384"/>
      <c r="MIX1007" s="384"/>
      <c r="MIY1007" s="384"/>
      <c r="MIZ1007" s="384"/>
      <c r="MJA1007" s="384"/>
      <c r="MJB1007" s="384"/>
      <c r="MJC1007" s="384"/>
      <c r="MJD1007" s="384"/>
      <c r="MJE1007" s="384"/>
      <c r="MJF1007" s="384"/>
      <c r="MJG1007" s="384"/>
      <c r="MJH1007" s="384"/>
      <c r="MJI1007" s="384"/>
      <c r="MJJ1007" s="384"/>
      <c r="MJK1007" s="384"/>
      <c r="MJL1007" s="384"/>
      <c r="MJM1007" s="384"/>
      <c r="MJN1007" s="384"/>
      <c r="MJO1007" s="384"/>
      <c r="MJP1007" s="384"/>
      <c r="MJQ1007" s="384"/>
      <c r="MJR1007" s="384"/>
      <c r="MJS1007" s="384"/>
      <c r="MJT1007" s="384"/>
      <c r="MJU1007" s="384"/>
      <c r="MJV1007" s="384"/>
      <c r="MJW1007" s="384"/>
      <c r="MJX1007" s="384"/>
      <c r="MJY1007" s="384"/>
      <c r="MJZ1007" s="384"/>
      <c r="MKA1007" s="384"/>
      <c r="MKB1007" s="384"/>
      <c r="MKC1007" s="384"/>
      <c r="MKD1007" s="384"/>
      <c r="MKE1007" s="384"/>
      <c r="MKF1007" s="384"/>
      <c r="MKG1007" s="384"/>
      <c r="MKH1007" s="384"/>
      <c r="MKI1007" s="384"/>
      <c r="MKJ1007" s="384"/>
      <c r="MKK1007" s="384"/>
      <c r="MKL1007" s="384"/>
      <c r="MKM1007" s="384"/>
      <c r="MKN1007" s="384"/>
      <c r="MKO1007" s="384"/>
      <c r="MKP1007" s="384"/>
      <c r="MKQ1007" s="384"/>
      <c r="MKR1007" s="384"/>
      <c r="MKS1007" s="384"/>
      <c r="MKT1007" s="384"/>
      <c r="MKU1007" s="384"/>
      <c r="MKV1007" s="384"/>
      <c r="MKW1007" s="384"/>
      <c r="MKX1007" s="384"/>
      <c r="MKY1007" s="384"/>
      <c r="MKZ1007" s="384"/>
      <c r="MLA1007" s="384"/>
      <c r="MLB1007" s="384"/>
      <c r="MLC1007" s="384"/>
      <c r="MLD1007" s="384"/>
      <c r="MLE1007" s="384"/>
      <c r="MLF1007" s="384"/>
      <c r="MLG1007" s="384"/>
      <c r="MLH1007" s="384"/>
      <c r="MLI1007" s="384"/>
      <c r="MLJ1007" s="384"/>
      <c r="MLK1007" s="384"/>
      <c r="MLL1007" s="384"/>
      <c r="MLM1007" s="384"/>
      <c r="MLN1007" s="384"/>
      <c r="MLO1007" s="384"/>
      <c r="MLP1007" s="384"/>
      <c r="MLQ1007" s="384"/>
      <c r="MLR1007" s="384"/>
      <c r="MLS1007" s="384"/>
      <c r="MLT1007" s="384"/>
      <c r="MLU1007" s="384"/>
      <c r="MLV1007" s="384"/>
      <c r="MLW1007" s="384"/>
      <c r="MLX1007" s="384"/>
      <c r="MLY1007" s="384"/>
      <c r="MLZ1007" s="384"/>
      <c r="MMA1007" s="384"/>
      <c r="MMB1007" s="384"/>
      <c r="MMC1007" s="384"/>
      <c r="MMD1007" s="384"/>
      <c r="MME1007" s="384"/>
      <c r="MMF1007" s="384"/>
      <c r="MMG1007" s="384"/>
      <c r="MMH1007" s="384"/>
      <c r="MMI1007" s="384"/>
      <c r="MMJ1007" s="384"/>
      <c r="MMK1007" s="384"/>
      <c r="MML1007" s="384"/>
      <c r="MMM1007" s="384"/>
      <c r="MMN1007" s="384"/>
      <c r="MMO1007" s="384"/>
      <c r="MMP1007" s="384"/>
      <c r="MMQ1007" s="384"/>
      <c r="MMR1007" s="384"/>
      <c r="MMS1007" s="384"/>
      <c r="MMT1007" s="384"/>
      <c r="MMU1007" s="384"/>
      <c r="MMV1007" s="384"/>
      <c r="MMW1007" s="384"/>
      <c r="MMX1007" s="384"/>
      <c r="MMY1007" s="384"/>
      <c r="MMZ1007" s="384"/>
      <c r="MNA1007" s="384"/>
      <c r="MNB1007" s="384"/>
      <c r="MNC1007" s="384"/>
      <c r="MND1007" s="384"/>
      <c r="MNE1007" s="384"/>
      <c r="MNF1007" s="384"/>
      <c r="MNG1007" s="384"/>
      <c r="MNH1007" s="384"/>
      <c r="MNI1007" s="384"/>
      <c r="MNJ1007" s="384"/>
      <c r="MNK1007" s="384"/>
      <c r="MNL1007" s="384"/>
      <c r="MNM1007" s="384"/>
      <c r="MNN1007" s="384"/>
      <c r="MNO1007" s="384"/>
      <c r="MNP1007" s="384"/>
      <c r="MNQ1007" s="384"/>
      <c r="MNR1007" s="384"/>
      <c r="MNS1007" s="384"/>
      <c r="MNT1007" s="384"/>
      <c r="MNU1007" s="384"/>
      <c r="MNV1007" s="384"/>
      <c r="MNW1007" s="384"/>
      <c r="MNX1007" s="384"/>
      <c r="MNY1007" s="384"/>
      <c r="MNZ1007" s="384"/>
      <c r="MOA1007" s="384"/>
      <c r="MOB1007" s="384"/>
      <c r="MOC1007" s="384"/>
      <c r="MOD1007" s="384"/>
      <c r="MOE1007" s="384"/>
      <c r="MOF1007" s="384"/>
      <c r="MOG1007" s="384"/>
      <c r="MOH1007" s="384"/>
      <c r="MOI1007" s="384"/>
      <c r="MOJ1007" s="384"/>
      <c r="MOK1007" s="384"/>
      <c r="MOL1007" s="384"/>
      <c r="MOM1007" s="384"/>
      <c r="MON1007" s="384"/>
      <c r="MOO1007" s="384"/>
      <c r="MOP1007" s="384"/>
      <c r="MOQ1007" s="384"/>
      <c r="MOR1007" s="384"/>
      <c r="MOS1007" s="384"/>
      <c r="MOT1007" s="384"/>
      <c r="MOU1007" s="384"/>
      <c r="MOV1007" s="384"/>
      <c r="MOW1007" s="384"/>
      <c r="MOX1007" s="384"/>
      <c r="MOY1007" s="384"/>
      <c r="MOZ1007" s="384"/>
      <c r="MPA1007" s="384"/>
      <c r="MPB1007" s="384"/>
      <c r="MPC1007" s="384"/>
      <c r="MPD1007" s="384"/>
      <c r="MPE1007" s="384"/>
      <c r="MPF1007" s="384"/>
      <c r="MPG1007" s="384"/>
      <c r="MPH1007" s="384"/>
      <c r="MPI1007" s="384"/>
      <c r="MPJ1007" s="384"/>
      <c r="MPK1007" s="384"/>
      <c r="MPL1007" s="384"/>
      <c r="MPM1007" s="384"/>
      <c r="MPN1007" s="384"/>
      <c r="MPO1007" s="384"/>
      <c r="MPP1007" s="384"/>
      <c r="MPQ1007" s="384"/>
      <c r="MPR1007" s="384"/>
      <c r="MPS1007" s="384"/>
      <c r="MPT1007" s="384"/>
      <c r="MPU1007" s="384"/>
      <c r="MPV1007" s="384"/>
      <c r="MPW1007" s="384"/>
      <c r="MPX1007" s="384"/>
      <c r="MPY1007" s="384"/>
      <c r="MPZ1007" s="384"/>
      <c r="MQA1007" s="384"/>
      <c r="MQB1007" s="384"/>
      <c r="MQC1007" s="384"/>
      <c r="MQD1007" s="384"/>
      <c r="MQE1007" s="384"/>
      <c r="MQF1007" s="384"/>
      <c r="MQG1007" s="384"/>
      <c r="MQH1007" s="384"/>
      <c r="MQI1007" s="384"/>
      <c r="MQJ1007" s="384"/>
      <c r="MQK1007" s="384"/>
      <c r="MQL1007" s="384"/>
      <c r="MQM1007" s="384"/>
      <c r="MQN1007" s="384"/>
      <c r="MQO1007" s="384"/>
      <c r="MQP1007" s="384"/>
      <c r="MQQ1007" s="384"/>
      <c r="MQR1007" s="384"/>
      <c r="MQS1007" s="384"/>
      <c r="MQT1007" s="384"/>
      <c r="MQU1007" s="384"/>
      <c r="MQV1007" s="384"/>
      <c r="MQW1007" s="384"/>
      <c r="MQX1007" s="384"/>
      <c r="MQY1007" s="384"/>
      <c r="MQZ1007" s="384"/>
      <c r="MRA1007" s="384"/>
      <c r="MRB1007" s="384"/>
      <c r="MRC1007" s="384"/>
      <c r="MRD1007" s="384"/>
      <c r="MRE1007" s="384"/>
      <c r="MRF1007" s="384"/>
      <c r="MRG1007" s="384"/>
      <c r="MRH1007" s="384"/>
      <c r="MRI1007" s="384"/>
      <c r="MRJ1007" s="384"/>
      <c r="MRK1007" s="384"/>
      <c r="MRL1007" s="384"/>
      <c r="MRM1007" s="384"/>
      <c r="MRN1007" s="384"/>
      <c r="MRO1007" s="384"/>
      <c r="MRP1007" s="384"/>
      <c r="MRQ1007" s="384"/>
      <c r="MRR1007" s="384"/>
      <c r="MRS1007" s="384"/>
      <c r="MRT1007" s="384"/>
      <c r="MRU1007" s="384"/>
      <c r="MRV1007" s="384"/>
      <c r="MRW1007" s="384"/>
      <c r="MRX1007" s="384"/>
      <c r="MRY1007" s="384"/>
      <c r="MRZ1007" s="384"/>
      <c r="MSA1007" s="384"/>
      <c r="MSB1007" s="384"/>
      <c r="MSC1007" s="384"/>
      <c r="MSD1007" s="384"/>
      <c r="MSE1007" s="384"/>
      <c r="MSF1007" s="384"/>
      <c r="MSG1007" s="384"/>
      <c r="MSH1007" s="384"/>
      <c r="MSI1007" s="384"/>
      <c r="MSJ1007" s="384"/>
      <c r="MSK1007" s="384"/>
      <c r="MSL1007" s="384"/>
      <c r="MSM1007" s="384"/>
      <c r="MSN1007" s="384"/>
      <c r="MSO1007" s="384"/>
      <c r="MSP1007" s="384"/>
      <c r="MSQ1007" s="384"/>
      <c r="MSR1007" s="384"/>
      <c r="MSS1007" s="384"/>
      <c r="MST1007" s="384"/>
      <c r="MSU1007" s="384"/>
      <c r="MSV1007" s="384"/>
      <c r="MSW1007" s="384"/>
      <c r="MSX1007" s="384"/>
      <c r="MSY1007" s="384"/>
      <c r="MSZ1007" s="384"/>
      <c r="MTA1007" s="384"/>
      <c r="MTB1007" s="384"/>
      <c r="MTC1007" s="384"/>
      <c r="MTD1007" s="384"/>
      <c r="MTE1007" s="384"/>
      <c r="MTF1007" s="384"/>
      <c r="MTG1007" s="384"/>
      <c r="MTH1007" s="384"/>
      <c r="MTI1007" s="384"/>
      <c r="MTJ1007" s="384"/>
      <c r="MTK1007" s="384"/>
      <c r="MTL1007" s="384"/>
      <c r="MTM1007" s="384"/>
      <c r="MTN1007" s="384"/>
      <c r="MTO1007" s="384"/>
      <c r="MTP1007" s="384"/>
      <c r="MTQ1007" s="384"/>
      <c r="MTR1007" s="384"/>
      <c r="MTS1007" s="384"/>
      <c r="MTT1007" s="384"/>
      <c r="MTU1007" s="384"/>
      <c r="MTV1007" s="384"/>
      <c r="MTW1007" s="384"/>
      <c r="MTX1007" s="384"/>
      <c r="MTY1007" s="384"/>
      <c r="MTZ1007" s="384"/>
      <c r="MUA1007" s="384"/>
      <c r="MUB1007" s="384"/>
      <c r="MUC1007" s="384"/>
      <c r="MUD1007" s="384"/>
      <c r="MUE1007" s="384"/>
      <c r="MUF1007" s="384"/>
      <c r="MUG1007" s="384"/>
      <c r="MUH1007" s="384"/>
      <c r="MUI1007" s="384"/>
      <c r="MUJ1007" s="384"/>
      <c r="MUK1007" s="384"/>
      <c r="MUL1007" s="384"/>
      <c r="MUM1007" s="384"/>
      <c r="MUN1007" s="384"/>
      <c r="MUO1007" s="384"/>
      <c r="MUP1007" s="384"/>
      <c r="MUQ1007" s="384"/>
      <c r="MUR1007" s="384"/>
      <c r="MUS1007" s="384"/>
      <c r="MUT1007" s="384"/>
      <c r="MUU1007" s="384"/>
      <c r="MUV1007" s="384"/>
      <c r="MUW1007" s="384"/>
      <c r="MUX1007" s="384"/>
      <c r="MUY1007" s="384"/>
      <c r="MUZ1007" s="384"/>
      <c r="MVA1007" s="384"/>
      <c r="MVB1007" s="384"/>
      <c r="MVC1007" s="384"/>
      <c r="MVD1007" s="384"/>
      <c r="MVE1007" s="384"/>
      <c r="MVF1007" s="384"/>
      <c r="MVG1007" s="384"/>
      <c r="MVH1007" s="384"/>
      <c r="MVI1007" s="384"/>
      <c r="MVJ1007" s="384"/>
      <c r="MVK1007" s="384"/>
      <c r="MVL1007" s="384"/>
      <c r="MVM1007" s="384"/>
      <c r="MVN1007" s="384"/>
      <c r="MVO1007" s="384"/>
      <c r="MVP1007" s="384"/>
      <c r="MVQ1007" s="384"/>
      <c r="MVR1007" s="384"/>
      <c r="MVS1007" s="384"/>
      <c r="MVT1007" s="384"/>
      <c r="MVU1007" s="384"/>
      <c r="MVV1007" s="384"/>
      <c r="MVW1007" s="384"/>
      <c r="MVX1007" s="384"/>
      <c r="MVY1007" s="384"/>
      <c r="MVZ1007" s="384"/>
      <c r="MWA1007" s="384"/>
      <c r="MWB1007" s="384"/>
      <c r="MWC1007" s="384"/>
      <c r="MWD1007" s="384"/>
      <c r="MWE1007" s="384"/>
      <c r="MWF1007" s="384"/>
      <c r="MWG1007" s="384"/>
      <c r="MWH1007" s="384"/>
      <c r="MWI1007" s="384"/>
      <c r="MWJ1007" s="384"/>
      <c r="MWK1007" s="384"/>
      <c r="MWL1007" s="384"/>
      <c r="MWM1007" s="384"/>
      <c r="MWN1007" s="384"/>
      <c r="MWO1007" s="384"/>
      <c r="MWP1007" s="384"/>
      <c r="MWQ1007" s="384"/>
      <c r="MWR1007" s="384"/>
      <c r="MWS1007" s="384"/>
      <c r="MWT1007" s="384"/>
      <c r="MWU1007" s="384"/>
      <c r="MWV1007" s="384"/>
      <c r="MWW1007" s="384"/>
      <c r="MWX1007" s="384"/>
      <c r="MWY1007" s="384"/>
      <c r="MWZ1007" s="384"/>
      <c r="MXA1007" s="384"/>
      <c r="MXB1007" s="384"/>
      <c r="MXC1007" s="384"/>
      <c r="MXD1007" s="384"/>
      <c r="MXE1007" s="384"/>
      <c r="MXF1007" s="384"/>
      <c r="MXG1007" s="384"/>
      <c r="MXH1007" s="384"/>
      <c r="MXI1007" s="384"/>
      <c r="MXJ1007" s="384"/>
      <c r="MXK1007" s="384"/>
      <c r="MXL1007" s="384"/>
      <c r="MXM1007" s="384"/>
      <c r="MXN1007" s="384"/>
      <c r="MXO1007" s="384"/>
      <c r="MXP1007" s="384"/>
      <c r="MXQ1007" s="384"/>
      <c r="MXR1007" s="384"/>
      <c r="MXS1007" s="384"/>
      <c r="MXT1007" s="384"/>
      <c r="MXU1007" s="384"/>
      <c r="MXV1007" s="384"/>
      <c r="MXW1007" s="384"/>
      <c r="MXX1007" s="384"/>
      <c r="MXY1007" s="384"/>
      <c r="MXZ1007" s="384"/>
      <c r="MYA1007" s="384"/>
      <c r="MYB1007" s="384"/>
      <c r="MYC1007" s="384"/>
      <c r="MYD1007" s="384"/>
      <c r="MYE1007" s="384"/>
      <c r="MYF1007" s="384"/>
      <c r="MYG1007" s="384"/>
      <c r="MYH1007" s="384"/>
      <c r="MYI1007" s="384"/>
      <c r="MYJ1007" s="384"/>
      <c r="MYK1007" s="384"/>
      <c r="MYL1007" s="384"/>
      <c r="MYM1007" s="384"/>
      <c r="MYN1007" s="384"/>
      <c r="MYO1007" s="384"/>
      <c r="MYP1007" s="384"/>
      <c r="MYQ1007" s="384"/>
      <c r="MYR1007" s="384"/>
      <c r="MYS1007" s="384"/>
      <c r="MYT1007" s="384"/>
      <c r="MYU1007" s="384"/>
      <c r="MYV1007" s="384"/>
      <c r="MYW1007" s="384"/>
      <c r="MYX1007" s="384"/>
      <c r="MYY1007" s="384"/>
      <c r="MYZ1007" s="384"/>
      <c r="MZA1007" s="384"/>
      <c r="MZB1007" s="384"/>
      <c r="MZC1007" s="384"/>
      <c r="MZD1007" s="384"/>
      <c r="MZE1007" s="384"/>
      <c r="MZF1007" s="384"/>
      <c r="MZG1007" s="384"/>
      <c r="MZH1007" s="384"/>
      <c r="MZI1007" s="384"/>
      <c r="MZJ1007" s="384"/>
      <c r="MZK1007" s="384"/>
      <c r="MZL1007" s="384"/>
      <c r="MZM1007" s="384"/>
      <c r="MZN1007" s="384"/>
      <c r="MZO1007" s="384"/>
      <c r="MZP1007" s="384"/>
      <c r="MZQ1007" s="384"/>
      <c r="MZR1007" s="384"/>
      <c r="MZS1007" s="384"/>
      <c r="MZT1007" s="384"/>
      <c r="MZU1007" s="384"/>
      <c r="MZV1007" s="384"/>
      <c r="MZW1007" s="384"/>
      <c r="MZX1007" s="384"/>
      <c r="MZY1007" s="384"/>
      <c r="MZZ1007" s="384"/>
      <c r="NAA1007" s="384"/>
      <c r="NAB1007" s="384"/>
      <c r="NAC1007" s="384"/>
      <c r="NAD1007" s="384"/>
      <c r="NAE1007" s="384"/>
      <c r="NAF1007" s="384"/>
      <c r="NAG1007" s="384"/>
      <c r="NAH1007" s="384"/>
      <c r="NAI1007" s="384"/>
      <c r="NAJ1007" s="384"/>
      <c r="NAK1007" s="384"/>
      <c r="NAL1007" s="384"/>
      <c r="NAM1007" s="384"/>
      <c r="NAN1007" s="384"/>
      <c r="NAO1007" s="384"/>
      <c r="NAP1007" s="384"/>
      <c r="NAQ1007" s="384"/>
      <c r="NAR1007" s="384"/>
      <c r="NAS1007" s="384"/>
      <c r="NAT1007" s="384"/>
      <c r="NAU1007" s="384"/>
      <c r="NAV1007" s="384"/>
      <c r="NAW1007" s="384"/>
      <c r="NAX1007" s="384"/>
      <c r="NAY1007" s="384"/>
      <c r="NAZ1007" s="384"/>
      <c r="NBA1007" s="384"/>
      <c r="NBB1007" s="384"/>
      <c r="NBC1007" s="384"/>
      <c r="NBD1007" s="384"/>
      <c r="NBE1007" s="384"/>
      <c r="NBF1007" s="384"/>
      <c r="NBG1007" s="384"/>
      <c r="NBH1007" s="384"/>
      <c r="NBI1007" s="384"/>
      <c r="NBJ1007" s="384"/>
      <c r="NBK1007" s="384"/>
      <c r="NBL1007" s="384"/>
      <c r="NBM1007" s="384"/>
      <c r="NBN1007" s="384"/>
      <c r="NBO1007" s="384"/>
      <c r="NBP1007" s="384"/>
      <c r="NBQ1007" s="384"/>
      <c r="NBR1007" s="384"/>
      <c r="NBS1007" s="384"/>
      <c r="NBT1007" s="384"/>
      <c r="NBU1007" s="384"/>
      <c r="NBV1007" s="384"/>
      <c r="NBW1007" s="384"/>
      <c r="NBX1007" s="384"/>
      <c r="NBY1007" s="384"/>
      <c r="NBZ1007" s="384"/>
      <c r="NCA1007" s="384"/>
      <c r="NCB1007" s="384"/>
      <c r="NCC1007" s="384"/>
      <c r="NCD1007" s="384"/>
      <c r="NCE1007" s="384"/>
      <c r="NCF1007" s="384"/>
      <c r="NCG1007" s="384"/>
      <c r="NCH1007" s="384"/>
      <c r="NCI1007" s="384"/>
      <c r="NCJ1007" s="384"/>
      <c r="NCK1007" s="384"/>
      <c r="NCL1007" s="384"/>
      <c r="NCM1007" s="384"/>
      <c r="NCN1007" s="384"/>
      <c r="NCO1007" s="384"/>
      <c r="NCP1007" s="384"/>
      <c r="NCQ1007" s="384"/>
      <c r="NCR1007" s="384"/>
      <c r="NCS1007" s="384"/>
      <c r="NCT1007" s="384"/>
      <c r="NCU1007" s="384"/>
      <c r="NCV1007" s="384"/>
      <c r="NCW1007" s="384"/>
      <c r="NCX1007" s="384"/>
      <c r="NCY1007" s="384"/>
      <c r="NCZ1007" s="384"/>
      <c r="NDA1007" s="384"/>
      <c r="NDB1007" s="384"/>
      <c r="NDC1007" s="384"/>
      <c r="NDD1007" s="384"/>
      <c r="NDE1007" s="384"/>
      <c r="NDF1007" s="384"/>
      <c r="NDG1007" s="384"/>
      <c r="NDH1007" s="384"/>
      <c r="NDI1007" s="384"/>
      <c r="NDJ1007" s="384"/>
      <c r="NDK1007" s="384"/>
      <c r="NDL1007" s="384"/>
      <c r="NDM1007" s="384"/>
      <c r="NDN1007" s="384"/>
      <c r="NDO1007" s="384"/>
      <c r="NDP1007" s="384"/>
      <c r="NDQ1007" s="384"/>
      <c r="NDR1007" s="384"/>
      <c r="NDS1007" s="384"/>
      <c r="NDT1007" s="384"/>
      <c r="NDU1007" s="384"/>
      <c r="NDV1007" s="384"/>
      <c r="NDW1007" s="384"/>
      <c r="NDX1007" s="384"/>
      <c r="NDY1007" s="384"/>
      <c r="NDZ1007" s="384"/>
      <c r="NEA1007" s="384"/>
      <c r="NEB1007" s="384"/>
      <c r="NEC1007" s="384"/>
      <c r="NED1007" s="384"/>
      <c r="NEE1007" s="384"/>
      <c r="NEF1007" s="384"/>
      <c r="NEG1007" s="384"/>
      <c r="NEH1007" s="384"/>
      <c r="NEI1007" s="384"/>
      <c r="NEJ1007" s="384"/>
      <c r="NEK1007" s="384"/>
      <c r="NEL1007" s="384"/>
      <c r="NEM1007" s="384"/>
      <c r="NEN1007" s="384"/>
      <c r="NEO1007" s="384"/>
      <c r="NEP1007" s="384"/>
      <c r="NEQ1007" s="384"/>
      <c r="NER1007" s="384"/>
      <c r="NES1007" s="384"/>
      <c r="NET1007" s="384"/>
      <c r="NEU1007" s="384"/>
      <c r="NEV1007" s="384"/>
      <c r="NEW1007" s="384"/>
      <c r="NEX1007" s="384"/>
      <c r="NEY1007" s="384"/>
      <c r="NEZ1007" s="384"/>
      <c r="NFA1007" s="384"/>
      <c r="NFB1007" s="384"/>
      <c r="NFC1007" s="384"/>
      <c r="NFD1007" s="384"/>
      <c r="NFE1007" s="384"/>
      <c r="NFF1007" s="384"/>
      <c r="NFG1007" s="384"/>
      <c r="NFH1007" s="384"/>
      <c r="NFI1007" s="384"/>
      <c r="NFJ1007" s="384"/>
      <c r="NFK1007" s="384"/>
      <c r="NFL1007" s="384"/>
      <c r="NFM1007" s="384"/>
      <c r="NFN1007" s="384"/>
      <c r="NFO1007" s="384"/>
      <c r="NFP1007" s="384"/>
      <c r="NFQ1007" s="384"/>
      <c r="NFR1007" s="384"/>
      <c r="NFS1007" s="384"/>
      <c r="NFT1007" s="384"/>
      <c r="NFU1007" s="384"/>
      <c r="NFV1007" s="384"/>
      <c r="NFW1007" s="384"/>
      <c r="NFX1007" s="384"/>
      <c r="NFY1007" s="384"/>
      <c r="NFZ1007" s="384"/>
      <c r="NGA1007" s="384"/>
      <c r="NGB1007" s="384"/>
      <c r="NGC1007" s="384"/>
      <c r="NGD1007" s="384"/>
      <c r="NGE1007" s="384"/>
      <c r="NGF1007" s="384"/>
      <c r="NGG1007" s="384"/>
      <c r="NGH1007" s="384"/>
      <c r="NGI1007" s="384"/>
      <c r="NGJ1007" s="384"/>
      <c r="NGK1007" s="384"/>
      <c r="NGL1007" s="384"/>
      <c r="NGM1007" s="384"/>
      <c r="NGN1007" s="384"/>
      <c r="NGO1007" s="384"/>
      <c r="NGP1007" s="384"/>
      <c r="NGQ1007" s="384"/>
      <c r="NGR1007" s="384"/>
      <c r="NGS1007" s="384"/>
      <c r="NGT1007" s="384"/>
      <c r="NGU1007" s="384"/>
      <c r="NGV1007" s="384"/>
      <c r="NGW1007" s="384"/>
      <c r="NGX1007" s="384"/>
      <c r="NGY1007" s="384"/>
      <c r="NGZ1007" s="384"/>
      <c r="NHA1007" s="384"/>
      <c r="NHB1007" s="384"/>
      <c r="NHC1007" s="384"/>
      <c r="NHD1007" s="384"/>
      <c r="NHE1007" s="384"/>
      <c r="NHF1007" s="384"/>
      <c r="NHG1007" s="384"/>
      <c r="NHH1007" s="384"/>
      <c r="NHI1007" s="384"/>
      <c r="NHJ1007" s="384"/>
      <c r="NHK1007" s="384"/>
      <c r="NHL1007" s="384"/>
      <c r="NHM1007" s="384"/>
      <c r="NHN1007" s="384"/>
      <c r="NHO1007" s="384"/>
      <c r="NHP1007" s="384"/>
      <c r="NHQ1007" s="384"/>
      <c r="NHR1007" s="384"/>
      <c r="NHS1007" s="384"/>
      <c r="NHT1007" s="384"/>
      <c r="NHU1007" s="384"/>
      <c r="NHV1007" s="384"/>
      <c r="NHW1007" s="384"/>
      <c r="NHX1007" s="384"/>
      <c r="NHY1007" s="384"/>
      <c r="NHZ1007" s="384"/>
      <c r="NIA1007" s="384"/>
      <c r="NIB1007" s="384"/>
      <c r="NIC1007" s="384"/>
      <c r="NID1007" s="384"/>
      <c r="NIE1007" s="384"/>
      <c r="NIF1007" s="384"/>
      <c r="NIG1007" s="384"/>
      <c r="NIH1007" s="384"/>
      <c r="NII1007" s="384"/>
      <c r="NIJ1007" s="384"/>
      <c r="NIK1007" s="384"/>
      <c r="NIL1007" s="384"/>
      <c r="NIM1007" s="384"/>
      <c r="NIN1007" s="384"/>
      <c r="NIO1007" s="384"/>
      <c r="NIP1007" s="384"/>
      <c r="NIQ1007" s="384"/>
      <c r="NIR1007" s="384"/>
      <c r="NIS1007" s="384"/>
      <c r="NIT1007" s="384"/>
      <c r="NIU1007" s="384"/>
      <c r="NIV1007" s="384"/>
      <c r="NIW1007" s="384"/>
      <c r="NIX1007" s="384"/>
      <c r="NIY1007" s="384"/>
      <c r="NIZ1007" s="384"/>
      <c r="NJA1007" s="384"/>
      <c r="NJB1007" s="384"/>
      <c r="NJC1007" s="384"/>
      <c r="NJD1007" s="384"/>
      <c r="NJE1007" s="384"/>
      <c r="NJF1007" s="384"/>
      <c r="NJG1007" s="384"/>
      <c r="NJH1007" s="384"/>
      <c r="NJI1007" s="384"/>
      <c r="NJJ1007" s="384"/>
      <c r="NJK1007" s="384"/>
      <c r="NJL1007" s="384"/>
      <c r="NJM1007" s="384"/>
      <c r="NJN1007" s="384"/>
      <c r="NJO1007" s="384"/>
      <c r="NJP1007" s="384"/>
      <c r="NJQ1007" s="384"/>
      <c r="NJR1007" s="384"/>
      <c r="NJS1007" s="384"/>
      <c r="NJT1007" s="384"/>
      <c r="NJU1007" s="384"/>
      <c r="NJV1007" s="384"/>
      <c r="NJW1007" s="384"/>
      <c r="NJX1007" s="384"/>
      <c r="NJY1007" s="384"/>
      <c r="NJZ1007" s="384"/>
      <c r="NKA1007" s="384"/>
      <c r="NKB1007" s="384"/>
      <c r="NKC1007" s="384"/>
      <c r="NKD1007" s="384"/>
      <c r="NKE1007" s="384"/>
      <c r="NKF1007" s="384"/>
      <c r="NKG1007" s="384"/>
      <c r="NKH1007" s="384"/>
      <c r="NKI1007" s="384"/>
      <c r="NKJ1007" s="384"/>
      <c r="NKK1007" s="384"/>
      <c r="NKL1007" s="384"/>
      <c r="NKM1007" s="384"/>
      <c r="NKN1007" s="384"/>
      <c r="NKO1007" s="384"/>
      <c r="NKP1007" s="384"/>
      <c r="NKQ1007" s="384"/>
      <c r="NKR1007" s="384"/>
      <c r="NKS1007" s="384"/>
      <c r="NKT1007" s="384"/>
      <c r="NKU1007" s="384"/>
      <c r="NKV1007" s="384"/>
      <c r="NKW1007" s="384"/>
      <c r="NKX1007" s="384"/>
      <c r="NKY1007" s="384"/>
      <c r="NKZ1007" s="384"/>
      <c r="NLA1007" s="384"/>
      <c r="NLB1007" s="384"/>
      <c r="NLC1007" s="384"/>
      <c r="NLD1007" s="384"/>
      <c r="NLE1007" s="384"/>
      <c r="NLF1007" s="384"/>
      <c r="NLG1007" s="384"/>
      <c r="NLH1007" s="384"/>
      <c r="NLI1007" s="384"/>
      <c r="NLJ1007" s="384"/>
      <c r="NLK1007" s="384"/>
      <c r="NLL1007" s="384"/>
      <c r="NLM1007" s="384"/>
      <c r="NLN1007" s="384"/>
      <c r="NLO1007" s="384"/>
      <c r="NLP1007" s="384"/>
      <c r="NLQ1007" s="384"/>
      <c r="NLR1007" s="384"/>
      <c r="NLS1007" s="384"/>
      <c r="NLT1007" s="384"/>
      <c r="NLU1007" s="384"/>
      <c r="NLV1007" s="384"/>
      <c r="NLW1007" s="384"/>
      <c r="NLX1007" s="384"/>
      <c r="NLY1007" s="384"/>
      <c r="NLZ1007" s="384"/>
      <c r="NMA1007" s="384"/>
      <c r="NMB1007" s="384"/>
      <c r="NMC1007" s="384"/>
      <c r="NMD1007" s="384"/>
      <c r="NME1007" s="384"/>
      <c r="NMF1007" s="384"/>
      <c r="NMG1007" s="384"/>
      <c r="NMH1007" s="384"/>
      <c r="NMI1007" s="384"/>
      <c r="NMJ1007" s="384"/>
      <c r="NMK1007" s="384"/>
      <c r="NML1007" s="384"/>
      <c r="NMM1007" s="384"/>
      <c r="NMN1007" s="384"/>
      <c r="NMO1007" s="384"/>
      <c r="NMP1007" s="384"/>
      <c r="NMQ1007" s="384"/>
      <c r="NMR1007" s="384"/>
      <c r="NMS1007" s="384"/>
      <c r="NMT1007" s="384"/>
      <c r="NMU1007" s="384"/>
      <c r="NMV1007" s="384"/>
      <c r="NMW1007" s="384"/>
      <c r="NMX1007" s="384"/>
      <c r="NMY1007" s="384"/>
      <c r="NMZ1007" s="384"/>
      <c r="NNA1007" s="384"/>
      <c r="NNB1007" s="384"/>
      <c r="NNC1007" s="384"/>
      <c r="NND1007" s="384"/>
      <c r="NNE1007" s="384"/>
      <c r="NNF1007" s="384"/>
      <c r="NNG1007" s="384"/>
      <c r="NNH1007" s="384"/>
      <c r="NNI1007" s="384"/>
      <c r="NNJ1007" s="384"/>
      <c r="NNK1007" s="384"/>
      <c r="NNL1007" s="384"/>
      <c r="NNM1007" s="384"/>
      <c r="NNN1007" s="384"/>
      <c r="NNO1007" s="384"/>
      <c r="NNP1007" s="384"/>
      <c r="NNQ1007" s="384"/>
      <c r="NNR1007" s="384"/>
      <c r="NNS1007" s="384"/>
      <c r="NNT1007" s="384"/>
      <c r="NNU1007" s="384"/>
      <c r="NNV1007" s="384"/>
      <c r="NNW1007" s="384"/>
      <c r="NNX1007" s="384"/>
      <c r="NNY1007" s="384"/>
      <c r="NNZ1007" s="384"/>
      <c r="NOA1007" s="384"/>
      <c r="NOB1007" s="384"/>
      <c r="NOC1007" s="384"/>
      <c r="NOD1007" s="384"/>
      <c r="NOE1007" s="384"/>
      <c r="NOF1007" s="384"/>
      <c r="NOG1007" s="384"/>
      <c r="NOH1007" s="384"/>
      <c r="NOI1007" s="384"/>
      <c r="NOJ1007" s="384"/>
      <c r="NOK1007" s="384"/>
      <c r="NOL1007" s="384"/>
      <c r="NOM1007" s="384"/>
      <c r="NON1007" s="384"/>
      <c r="NOO1007" s="384"/>
      <c r="NOP1007" s="384"/>
      <c r="NOQ1007" s="384"/>
      <c r="NOR1007" s="384"/>
      <c r="NOS1007" s="384"/>
      <c r="NOT1007" s="384"/>
      <c r="NOU1007" s="384"/>
      <c r="NOV1007" s="384"/>
      <c r="NOW1007" s="384"/>
      <c r="NOX1007" s="384"/>
      <c r="NOY1007" s="384"/>
      <c r="NOZ1007" s="384"/>
      <c r="NPA1007" s="384"/>
      <c r="NPB1007" s="384"/>
      <c r="NPC1007" s="384"/>
      <c r="NPD1007" s="384"/>
      <c r="NPE1007" s="384"/>
      <c r="NPF1007" s="384"/>
      <c r="NPG1007" s="384"/>
      <c r="NPH1007" s="384"/>
      <c r="NPI1007" s="384"/>
      <c r="NPJ1007" s="384"/>
      <c r="NPK1007" s="384"/>
      <c r="NPL1007" s="384"/>
      <c r="NPM1007" s="384"/>
      <c r="NPN1007" s="384"/>
      <c r="NPO1007" s="384"/>
      <c r="NPP1007" s="384"/>
      <c r="NPQ1007" s="384"/>
      <c r="NPR1007" s="384"/>
      <c r="NPS1007" s="384"/>
      <c r="NPT1007" s="384"/>
      <c r="NPU1007" s="384"/>
      <c r="NPV1007" s="384"/>
      <c r="NPW1007" s="384"/>
      <c r="NPX1007" s="384"/>
      <c r="NPY1007" s="384"/>
      <c r="NPZ1007" s="384"/>
      <c r="NQA1007" s="384"/>
      <c r="NQB1007" s="384"/>
      <c r="NQC1007" s="384"/>
      <c r="NQD1007" s="384"/>
      <c r="NQE1007" s="384"/>
      <c r="NQF1007" s="384"/>
      <c r="NQG1007" s="384"/>
      <c r="NQH1007" s="384"/>
      <c r="NQI1007" s="384"/>
      <c r="NQJ1007" s="384"/>
      <c r="NQK1007" s="384"/>
      <c r="NQL1007" s="384"/>
      <c r="NQM1007" s="384"/>
      <c r="NQN1007" s="384"/>
      <c r="NQO1007" s="384"/>
      <c r="NQP1007" s="384"/>
      <c r="NQQ1007" s="384"/>
      <c r="NQR1007" s="384"/>
      <c r="NQS1007" s="384"/>
      <c r="NQT1007" s="384"/>
      <c r="NQU1007" s="384"/>
      <c r="NQV1007" s="384"/>
      <c r="NQW1007" s="384"/>
      <c r="NQX1007" s="384"/>
      <c r="NQY1007" s="384"/>
      <c r="NQZ1007" s="384"/>
      <c r="NRA1007" s="384"/>
      <c r="NRB1007" s="384"/>
      <c r="NRC1007" s="384"/>
      <c r="NRD1007" s="384"/>
      <c r="NRE1007" s="384"/>
      <c r="NRF1007" s="384"/>
      <c r="NRG1007" s="384"/>
      <c r="NRH1007" s="384"/>
      <c r="NRI1007" s="384"/>
      <c r="NRJ1007" s="384"/>
      <c r="NRK1007" s="384"/>
      <c r="NRL1007" s="384"/>
      <c r="NRM1007" s="384"/>
      <c r="NRN1007" s="384"/>
      <c r="NRO1007" s="384"/>
      <c r="NRP1007" s="384"/>
      <c r="NRQ1007" s="384"/>
      <c r="NRR1007" s="384"/>
      <c r="NRS1007" s="384"/>
      <c r="NRT1007" s="384"/>
      <c r="NRU1007" s="384"/>
      <c r="NRV1007" s="384"/>
      <c r="NRW1007" s="384"/>
      <c r="NRX1007" s="384"/>
      <c r="NRY1007" s="384"/>
      <c r="NRZ1007" s="384"/>
      <c r="NSA1007" s="384"/>
      <c r="NSB1007" s="384"/>
      <c r="NSC1007" s="384"/>
      <c r="NSD1007" s="384"/>
      <c r="NSE1007" s="384"/>
      <c r="NSF1007" s="384"/>
      <c r="NSG1007" s="384"/>
      <c r="NSH1007" s="384"/>
      <c r="NSI1007" s="384"/>
      <c r="NSJ1007" s="384"/>
      <c r="NSK1007" s="384"/>
      <c r="NSL1007" s="384"/>
      <c r="NSM1007" s="384"/>
      <c r="NSN1007" s="384"/>
      <c r="NSO1007" s="384"/>
      <c r="NSP1007" s="384"/>
      <c r="NSQ1007" s="384"/>
      <c r="NSR1007" s="384"/>
      <c r="NSS1007" s="384"/>
      <c r="NST1007" s="384"/>
      <c r="NSU1007" s="384"/>
      <c r="NSV1007" s="384"/>
      <c r="NSW1007" s="384"/>
      <c r="NSX1007" s="384"/>
      <c r="NSY1007" s="384"/>
      <c r="NSZ1007" s="384"/>
      <c r="NTA1007" s="384"/>
      <c r="NTB1007" s="384"/>
      <c r="NTC1007" s="384"/>
      <c r="NTD1007" s="384"/>
      <c r="NTE1007" s="384"/>
      <c r="NTF1007" s="384"/>
      <c r="NTG1007" s="384"/>
      <c r="NTH1007" s="384"/>
      <c r="NTI1007" s="384"/>
      <c r="NTJ1007" s="384"/>
      <c r="NTK1007" s="384"/>
      <c r="NTL1007" s="384"/>
      <c r="NTM1007" s="384"/>
      <c r="NTN1007" s="384"/>
      <c r="NTO1007" s="384"/>
      <c r="NTP1007" s="384"/>
      <c r="NTQ1007" s="384"/>
      <c r="NTR1007" s="384"/>
      <c r="NTS1007" s="384"/>
      <c r="NTT1007" s="384"/>
      <c r="NTU1007" s="384"/>
      <c r="NTV1007" s="384"/>
      <c r="NTW1007" s="384"/>
      <c r="NTX1007" s="384"/>
      <c r="NTY1007" s="384"/>
      <c r="NTZ1007" s="384"/>
      <c r="NUA1007" s="384"/>
      <c r="NUB1007" s="384"/>
      <c r="NUC1007" s="384"/>
      <c r="NUD1007" s="384"/>
      <c r="NUE1007" s="384"/>
      <c r="NUF1007" s="384"/>
      <c r="NUG1007" s="384"/>
      <c r="NUH1007" s="384"/>
      <c r="NUI1007" s="384"/>
      <c r="NUJ1007" s="384"/>
      <c r="NUK1007" s="384"/>
      <c r="NUL1007" s="384"/>
      <c r="NUM1007" s="384"/>
      <c r="NUN1007" s="384"/>
      <c r="NUO1007" s="384"/>
      <c r="NUP1007" s="384"/>
      <c r="NUQ1007" s="384"/>
      <c r="NUR1007" s="384"/>
      <c r="NUS1007" s="384"/>
      <c r="NUT1007" s="384"/>
      <c r="NUU1007" s="384"/>
      <c r="NUV1007" s="384"/>
      <c r="NUW1007" s="384"/>
      <c r="NUX1007" s="384"/>
      <c r="NUY1007" s="384"/>
      <c r="NUZ1007" s="384"/>
      <c r="NVA1007" s="384"/>
      <c r="NVB1007" s="384"/>
      <c r="NVC1007" s="384"/>
      <c r="NVD1007" s="384"/>
      <c r="NVE1007" s="384"/>
      <c r="NVF1007" s="384"/>
      <c r="NVG1007" s="384"/>
      <c r="NVH1007" s="384"/>
      <c r="NVI1007" s="384"/>
      <c r="NVJ1007" s="384"/>
      <c r="NVK1007" s="384"/>
      <c r="NVL1007" s="384"/>
      <c r="NVM1007" s="384"/>
      <c r="NVN1007" s="384"/>
      <c r="NVO1007" s="384"/>
      <c r="NVP1007" s="384"/>
      <c r="NVQ1007" s="384"/>
      <c r="NVR1007" s="384"/>
      <c r="NVS1007" s="384"/>
      <c r="NVT1007" s="384"/>
      <c r="NVU1007" s="384"/>
      <c r="NVV1007" s="384"/>
      <c r="NVW1007" s="384"/>
      <c r="NVX1007" s="384"/>
      <c r="NVY1007" s="384"/>
      <c r="NVZ1007" s="384"/>
      <c r="NWA1007" s="384"/>
      <c r="NWB1007" s="384"/>
      <c r="NWC1007" s="384"/>
      <c r="NWD1007" s="384"/>
      <c r="NWE1007" s="384"/>
      <c r="NWF1007" s="384"/>
      <c r="NWG1007" s="384"/>
      <c r="NWH1007" s="384"/>
      <c r="NWI1007" s="384"/>
      <c r="NWJ1007" s="384"/>
      <c r="NWK1007" s="384"/>
      <c r="NWL1007" s="384"/>
      <c r="NWM1007" s="384"/>
      <c r="NWN1007" s="384"/>
      <c r="NWO1007" s="384"/>
      <c r="NWP1007" s="384"/>
      <c r="NWQ1007" s="384"/>
      <c r="NWR1007" s="384"/>
      <c r="NWS1007" s="384"/>
      <c r="NWT1007" s="384"/>
      <c r="NWU1007" s="384"/>
      <c r="NWV1007" s="384"/>
      <c r="NWW1007" s="384"/>
      <c r="NWX1007" s="384"/>
      <c r="NWY1007" s="384"/>
      <c r="NWZ1007" s="384"/>
      <c r="NXA1007" s="384"/>
      <c r="NXB1007" s="384"/>
      <c r="NXC1007" s="384"/>
      <c r="NXD1007" s="384"/>
      <c r="NXE1007" s="384"/>
      <c r="NXF1007" s="384"/>
      <c r="NXG1007" s="384"/>
      <c r="NXH1007" s="384"/>
      <c r="NXI1007" s="384"/>
      <c r="NXJ1007" s="384"/>
      <c r="NXK1007" s="384"/>
      <c r="NXL1007" s="384"/>
      <c r="NXM1007" s="384"/>
      <c r="NXN1007" s="384"/>
      <c r="NXO1007" s="384"/>
      <c r="NXP1007" s="384"/>
      <c r="NXQ1007" s="384"/>
      <c r="NXR1007" s="384"/>
      <c r="NXS1007" s="384"/>
      <c r="NXT1007" s="384"/>
      <c r="NXU1007" s="384"/>
      <c r="NXV1007" s="384"/>
      <c r="NXW1007" s="384"/>
      <c r="NXX1007" s="384"/>
      <c r="NXY1007" s="384"/>
      <c r="NXZ1007" s="384"/>
      <c r="NYA1007" s="384"/>
      <c r="NYB1007" s="384"/>
      <c r="NYC1007" s="384"/>
      <c r="NYD1007" s="384"/>
      <c r="NYE1007" s="384"/>
      <c r="NYF1007" s="384"/>
      <c r="NYG1007" s="384"/>
      <c r="NYH1007" s="384"/>
      <c r="NYI1007" s="384"/>
      <c r="NYJ1007" s="384"/>
      <c r="NYK1007" s="384"/>
      <c r="NYL1007" s="384"/>
      <c r="NYM1007" s="384"/>
      <c r="NYN1007" s="384"/>
      <c r="NYO1007" s="384"/>
      <c r="NYP1007" s="384"/>
      <c r="NYQ1007" s="384"/>
      <c r="NYR1007" s="384"/>
      <c r="NYS1007" s="384"/>
      <c r="NYT1007" s="384"/>
      <c r="NYU1007" s="384"/>
      <c r="NYV1007" s="384"/>
      <c r="NYW1007" s="384"/>
      <c r="NYX1007" s="384"/>
      <c r="NYY1007" s="384"/>
      <c r="NYZ1007" s="384"/>
      <c r="NZA1007" s="384"/>
      <c r="NZB1007" s="384"/>
      <c r="NZC1007" s="384"/>
      <c r="NZD1007" s="384"/>
      <c r="NZE1007" s="384"/>
      <c r="NZF1007" s="384"/>
      <c r="NZG1007" s="384"/>
      <c r="NZH1007" s="384"/>
      <c r="NZI1007" s="384"/>
      <c r="NZJ1007" s="384"/>
      <c r="NZK1007" s="384"/>
      <c r="NZL1007" s="384"/>
      <c r="NZM1007" s="384"/>
      <c r="NZN1007" s="384"/>
      <c r="NZO1007" s="384"/>
      <c r="NZP1007" s="384"/>
      <c r="NZQ1007" s="384"/>
      <c r="NZR1007" s="384"/>
      <c r="NZS1007" s="384"/>
      <c r="NZT1007" s="384"/>
      <c r="NZU1007" s="384"/>
      <c r="NZV1007" s="384"/>
      <c r="NZW1007" s="384"/>
      <c r="NZX1007" s="384"/>
      <c r="NZY1007" s="384"/>
      <c r="NZZ1007" s="384"/>
      <c r="OAA1007" s="384"/>
      <c r="OAB1007" s="384"/>
      <c r="OAC1007" s="384"/>
      <c r="OAD1007" s="384"/>
      <c r="OAE1007" s="384"/>
      <c r="OAF1007" s="384"/>
      <c r="OAG1007" s="384"/>
      <c r="OAH1007" s="384"/>
      <c r="OAI1007" s="384"/>
      <c r="OAJ1007" s="384"/>
      <c r="OAK1007" s="384"/>
      <c r="OAL1007" s="384"/>
      <c r="OAM1007" s="384"/>
      <c r="OAN1007" s="384"/>
      <c r="OAO1007" s="384"/>
      <c r="OAP1007" s="384"/>
      <c r="OAQ1007" s="384"/>
      <c r="OAR1007" s="384"/>
      <c r="OAS1007" s="384"/>
      <c r="OAT1007" s="384"/>
      <c r="OAU1007" s="384"/>
      <c r="OAV1007" s="384"/>
      <c r="OAW1007" s="384"/>
      <c r="OAX1007" s="384"/>
      <c r="OAY1007" s="384"/>
      <c r="OAZ1007" s="384"/>
      <c r="OBA1007" s="384"/>
      <c r="OBB1007" s="384"/>
      <c r="OBC1007" s="384"/>
      <c r="OBD1007" s="384"/>
      <c r="OBE1007" s="384"/>
      <c r="OBF1007" s="384"/>
      <c r="OBG1007" s="384"/>
      <c r="OBH1007" s="384"/>
      <c r="OBI1007" s="384"/>
      <c r="OBJ1007" s="384"/>
      <c r="OBK1007" s="384"/>
      <c r="OBL1007" s="384"/>
      <c r="OBM1007" s="384"/>
      <c r="OBN1007" s="384"/>
      <c r="OBO1007" s="384"/>
      <c r="OBP1007" s="384"/>
      <c r="OBQ1007" s="384"/>
      <c r="OBR1007" s="384"/>
      <c r="OBS1007" s="384"/>
      <c r="OBT1007" s="384"/>
      <c r="OBU1007" s="384"/>
      <c r="OBV1007" s="384"/>
      <c r="OBW1007" s="384"/>
      <c r="OBX1007" s="384"/>
      <c r="OBY1007" s="384"/>
      <c r="OBZ1007" s="384"/>
      <c r="OCA1007" s="384"/>
      <c r="OCB1007" s="384"/>
      <c r="OCC1007" s="384"/>
      <c r="OCD1007" s="384"/>
      <c r="OCE1007" s="384"/>
      <c r="OCF1007" s="384"/>
      <c r="OCG1007" s="384"/>
      <c r="OCH1007" s="384"/>
      <c r="OCI1007" s="384"/>
      <c r="OCJ1007" s="384"/>
      <c r="OCK1007" s="384"/>
      <c r="OCL1007" s="384"/>
      <c r="OCM1007" s="384"/>
      <c r="OCN1007" s="384"/>
      <c r="OCO1007" s="384"/>
      <c r="OCP1007" s="384"/>
      <c r="OCQ1007" s="384"/>
      <c r="OCR1007" s="384"/>
      <c r="OCS1007" s="384"/>
      <c r="OCT1007" s="384"/>
      <c r="OCU1007" s="384"/>
      <c r="OCV1007" s="384"/>
      <c r="OCW1007" s="384"/>
      <c r="OCX1007" s="384"/>
      <c r="OCY1007" s="384"/>
      <c r="OCZ1007" s="384"/>
      <c r="ODA1007" s="384"/>
      <c r="ODB1007" s="384"/>
      <c r="ODC1007" s="384"/>
      <c r="ODD1007" s="384"/>
      <c r="ODE1007" s="384"/>
      <c r="ODF1007" s="384"/>
      <c r="ODG1007" s="384"/>
      <c r="ODH1007" s="384"/>
      <c r="ODI1007" s="384"/>
      <c r="ODJ1007" s="384"/>
      <c r="ODK1007" s="384"/>
      <c r="ODL1007" s="384"/>
      <c r="ODM1007" s="384"/>
      <c r="ODN1007" s="384"/>
      <c r="ODO1007" s="384"/>
      <c r="ODP1007" s="384"/>
      <c r="ODQ1007" s="384"/>
      <c r="ODR1007" s="384"/>
      <c r="ODS1007" s="384"/>
      <c r="ODT1007" s="384"/>
      <c r="ODU1007" s="384"/>
      <c r="ODV1007" s="384"/>
      <c r="ODW1007" s="384"/>
      <c r="ODX1007" s="384"/>
      <c r="ODY1007" s="384"/>
      <c r="ODZ1007" s="384"/>
      <c r="OEA1007" s="384"/>
      <c r="OEB1007" s="384"/>
      <c r="OEC1007" s="384"/>
      <c r="OED1007" s="384"/>
      <c r="OEE1007" s="384"/>
      <c r="OEF1007" s="384"/>
      <c r="OEG1007" s="384"/>
      <c r="OEH1007" s="384"/>
      <c r="OEI1007" s="384"/>
      <c r="OEJ1007" s="384"/>
      <c r="OEK1007" s="384"/>
      <c r="OEL1007" s="384"/>
      <c r="OEM1007" s="384"/>
      <c r="OEN1007" s="384"/>
      <c r="OEO1007" s="384"/>
      <c r="OEP1007" s="384"/>
      <c r="OEQ1007" s="384"/>
      <c r="OER1007" s="384"/>
      <c r="OES1007" s="384"/>
      <c r="OET1007" s="384"/>
      <c r="OEU1007" s="384"/>
      <c r="OEV1007" s="384"/>
      <c r="OEW1007" s="384"/>
      <c r="OEX1007" s="384"/>
      <c r="OEY1007" s="384"/>
      <c r="OEZ1007" s="384"/>
      <c r="OFA1007" s="384"/>
      <c r="OFB1007" s="384"/>
      <c r="OFC1007" s="384"/>
      <c r="OFD1007" s="384"/>
      <c r="OFE1007" s="384"/>
      <c r="OFF1007" s="384"/>
      <c r="OFG1007" s="384"/>
      <c r="OFH1007" s="384"/>
      <c r="OFI1007" s="384"/>
      <c r="OFJ1007" s="384"/>
      <c r="OFK1007" s="384"/>
      <c r="OFL1007" s="384"/>
      <c r="OFM1007" s="384"/>
      <c r="OFN1007" s="384"/>
      <c r="OFO1007" s="384"/>
      <c r="OFP1007" s="384"/>
      <c r="OFQ1007" s="384"/>
      <c r="OFR1007" s="384"/>
      <c r="OFS1007" s="384"/>
      <c r="OFT1007" s="384"/>
      <c r="OFU1007" s="384"/>
      <c r="OFV1007" s="384"/>
      <c r="OFW1007" s="384"/>
      <c r="OFX1007" s="384"/>
      <c r="OFY1007" s="384"/>
      <c r="OFZ1007" s="384"/>
      <c r="OGA1007" s="384"/>
      <c r="OGB1007" s="384"/>
      <c r="OGC1007" s="384"/>
      <c r="OGD1007" s="384"/>
      <c r="OGE1007" s="384"/>
      <c r="OGF1007" s="384"/>
      <c r="OGG1007" s="384"/>
      <c r="OGH1007" s="384"/>
      <c r="OGI1007" s="384"/>
      <c r="OGJ1007" s="384"/>
      <c r="OGK1007" s="384"/>
      <c r="OGL1007" s="384"/>
      <c r="OGM1007" s="384"/>
      <c r="OGN1007" s="384"/>
      <c r="OGO1007" s="384"/>
      <c r="OGP1007" s="384"/>
      <c r="OGQ1007" s="384"/>
      <c r="OGR1007" s="384"/>
      <c r="OGS1007" s="384"/>
      <c r="OGT1007" s="384"/>
      <c r="OGU1007" s="384"/>
      <c r="OGV1007" s="384"/>
      <c r="OGW1007" s="384"/>
      <c r="OGX1007" s="384"/>
      <c r="OGY1007" s="384"/>
      <c r="OGZ1007" s="384"/>
      <c r="OHA1007" s="384"/>
      <c r="OHB1007" s="384"/>
      <c r="OHC1007" s="384"/>
      <c r="OHD1007" s="384"/>
      <c r="OHE1007" s="384"/>
      <c r="OHF1007" s="384"/>
      <c r="OHG1007" s="384"/>
      <c r="OHH1007" s="384"/>
      <c r="OHI1007" s="384"/>
      <c r="OHJ1007" s="384"/>
      <c r="OHK1007" s="384"/>
      <c r="OHL1007" s="384"/>
      <c r="OHM1007" s="384"/>
      <c r="OHN1007" s="384"/>
      <c r="OHO1007" s="384"/>
      <c r="OHP1007" s="384"/>
      <c r="OHQ1007" s="384"/>
      <c r="OHR1007" s="384"/>
      <c r="OHS1007" s="384"/>
      <c r="OHT1007" s="384"/>
      <c r="OHU1007" s="384"/>
      <c r="OHV1007" s="384"/>
      <c r="OHW1007" s="384"/>
      <c r="OHX1007" s="384"/>
      <c r="OHY1007" s="384"/>
      <c r="OHZ1007" s="384"/>
      <c r="OIA1007" s="384"/>
      <c r="OIB1007" s="384"/>
      <c r="OIC1007" s="384"/>
      <c r="OID1007" s="384"/>
      <c r="OIE1007" s="384"/>
      <c r="OIF1007" s="384"/>
      <c r="OIG1007" s="384"/>
      <c r="OIH1007" s="384"/>
      <c r="OII1007" s="384"/>
      <c r="OIJ1007" s="384"/>
      <c r="OIK1007" s="384"/>
      <c r="OIL1007" s="384"/>
      <c r="OIM1007" s="384"/>
      <c r="OIN1007" s="384"/>
      <c r="OIO1007" s="384"/>
      <c r="OIP1007" s="384"/>
      <c r="OIQ1007" s="384"/>
      <c r="OIR1007" s="384"/>
      <c r="OIS1007" s="384"/>
      <c r="OIT1007" s="384"/>
      <c r="OIU1007" s="384"/>
      <c r="OIV1007" s="384"/>
      <c r="OIW1007" s="384"/>
      <c r="OIX1007" s="384"/>
      <c r="OIY1007" s="384"/>
      <c r="OIZ1007" s="384"/>
      <c r="OJA1007" s="384"/>
      <c r="OJB1007" s="384"/>
      <c r="OJC1007" s="384"/>
      <c r="OJD1007" s="384"/>
      <c r="OJE1007" s="384"/>
      <c r="OJF1007" s="384"/>
      <c r="OJG1007" s="384"/>
      <c r="OJH1007" s="384"/>
      <c r="OJI1007" s="384"/>
      <c r="OJJ1007" s="384"/>
      <c r="OJK1007" s="384"/>
      <c r="OJL1007" s="384"/>
      <c r="OJM1007" s="384"/>
      <c r="OJN1007" s="384"/>
      <c r="OJO1007" s="384"/>
      <c r="OJP1007" s="384"/>
      <c r="OJQ1007" s="384"/>
      <c r="OJR1007" s="384"/>
      <c r="OJS1007" s="384"/>
      <c r="OJT1007" s="384"/>
      <c r="OJU1007" s="384"/>
      <c r="OJV1007" s="384"/>
      <c r="OJW1007" s="384"/>
      <c r="OJX1007" s="384"/>
      <c r="OJY1007" s="384"/>
      <c r="OJZ1007" s="384"/>
      <c r="OKA1007" s="384"/>
      <c r="OKB1007" s="384"/>
      <c r="OKC1007" s="384"/>
      <c r="OKD1007" s="384"/>
      <c r="OKE1007" s="384"/>
      <c r="OKF1007" s="384"/>
      <c r="OKG1007" s="384"/>
      <c r="OKH1007" s="384"/>
      <c r="OKI1007" s="384"/>
      <c r="OKJ1007" s="384"/>
      <c r="OKK1007" s="384"/>
      <c r="OKL1007" s="384"/>
      <c r="OKM1007" s="384"/>
      <c r="OKN1007" s="384"/>
      <c r="OKO1007" s="384"/>
      <c r="OKP1007" s="384"/>
      <c r="OKQ1007" s="384"/>
      <c r="OKR1007" s="384"/>
      <c r="OKS1007" s="384"/>
      <c r="OKT1007" s="384"/>
      <c r="OKU1007" s="384"/>
      <c r="OKV1007" s="384"/>
      <c r="OKW1007" s="384"/>
      <c r="OKX1007" s="384"/>
      <c r="OKY1007" s="384"/>
      <c r="OKZ1007" s="384"/>
      <c r="OLA1007" s="384"/>
      <c r="OLB1007" s="384"/>
      <c r="OLC1007" s="384"/>
      <c r="OLD1007" s="384"/>
      <c r="OLE1007" s="384"/>
      <c r="OLF1007" s="384"/>
      <c r="OLG1007" s="384"/>
      <c r="OLH1007" s="384"/>
      <c r="OLI1007" s="384"/>
      <c r="OLJ1007" s="384"/>
      <c r="OLK1007" s="384"/>
      <c r="OLL1007" s="384"/>
      <c r="OLM1007" s="384"/>
      <c r="OLN1007" s="384"/>
      <c r="OLO1007" s="384"/>
      <c r="OLP1007" s="384"/>
      <c r="OLQ1007" s="384"/>
      <c r="OLR1007" s="384"/>
      <c r="OLS1007" s="384"/>
      <c r="OLT1007" s="384"/>
      <c r="OLU1007" s="384"/>
      <c r="OLV1007" s="384"/>
      <c r="OLW1007" s="384"/>
      <c r="OLX1007" s="384"/>
      <c r="OLY1007" s="384"/>
      <c r="OLZ1007" s="384"/>
      <c r="OMA1007" s="384"/>
      <c r="OMB1007" s="384"/>
      <c r="OMC1007" s="384"/>
      <c r="OMD1007" s="384"/>
      <c r="OME1007" s="384"/>
      <c r="OMF1007" s="384"/>
      <c r="OMG1007" s="384"/>
      <c r="OMH1007" s="384"/>
      <c r="OMI1007" s="384"/>
      <c r="OMJ1007" s="384"/>
      <c r="OMK1007" s="384"/>
      <c r="OML1007" s="384"/>
      <c r="OMM1007" s="384"/>
      <c r="OMN1007" s="384"/>
      <c r="OMO1007" s="384"/>
      <c r="OMP1007" s="384"/>
      <c r="OMQ1007" s="384"/>
      <c r="OMR1007" s="384"/>
      <c r="OMS1007" s="384"/>
      <c r="OMT1007" s="384"/>
      <c r="OMU1007" s="384"/>
      <c r="OMV1007" s="384"/>
      <c r="OMW1007" s="384"/>
      <c r="OMX1007" s="384"/>
      <c r="OMY1007" s="384"/>
      <c r="OMZ1007" s="384"/>
      <c r="ONA1007" s="384"/>
      <c r="ONB1007" s="384"/>
      <c r="ONC1007" s="384"/>
      <c r="OND1007" s="384"/>
      <c r="ONE1007" s="384"/>
      <c r="ONF1007" s="384"/>
      <c r="ONG1007" s="384"/>
      <c r="ONH1007" s="384"/>
      <c r="ONI1007" s="384"/>
      <c r="ONJ1007" s="384"/>
      <c r="ONK1007" s="384"/>
      <c r="ONL1007" s="384"/>
      <c r="ONM1007" s="384"/>
      <c r="ONN1007" s="384"/>
      <c r="ONO1007" s="384"/>
      <c r="ONP1007" s="384"/>
      <c r="ONQ1007" s="384"/>
      <c r="ONR1007" s="384"/>
      <c r="ONS1007" s="384"/>
      <c r="ONT1007" s="384"/>
      <c r="ONU1007" s="384"/>
      <c r="ONV1007" s="384"/>
      <c r="ONW1007" s="384"/>
      <c r="ONX1007" s="384"/>
      <c r="ONY1007" s="384"/>
      <c r="ONZ1007" s="384"/>
      <c r="OOA1007" s="384"/>
      <c r="OOB1007" s="384"/>
      <c r="OOC1007" s="384"/>
      <c r="OOD1007" s="384"/>
      <c r="OOE1007" s="384"/>
      <c r="OOF1007" s="384"/>
      <c r="OOG1007" s="384"/>
      <c r="OOH1007" s="384"/>
      <c r="OOI1007" s="384"/>
      <c r="OOJ1007" s="384"/>
      <c r="OOK1007" s="384"/>
      <c r="OOL1007" s="384"/>
      <c r="OOM1007" s="384"/>
      <c r="OON1007" s="384"/>
      <c r="OOO1007" s="384"/>
      <c r="OOP1007" s="384"/>
      <c r="OOQ1007" s="384"/>
      <c r="OOR1007" s="384"/>
      <c r="OOS1007" s="384"/>
      <c r="OOT1007" s="384"/>
      <c r="OOU1007" s="384"/>
      <c r="OOV1007" s="384"/>
      <c r="OOW1007" s="384"/>
      <c r="OOX1007" s="384"/>
      <c r="OOY1007" s="384"/>
      <c r="OOZ1007" s="384"/>
      <c r="OPA1007" s="384"/>
      <c r="OPB1007" s="384"/>
      <c r="OPC1007" s="384"/>
      <c r="OPD1007" s="384"/>
      <c r="OPE1007" s="384"/>
      <c r="OPF1007" s="384"/>
      <c r="OPG1007" s="384"/>
      <c r="OPH1007" s="384"/>
      <c r="OPI1007" s="384"/>
      <c r="OPJ1007" s="384"/>
      <c r="OPK1007" s="384"/>
      <c r="OPL1007" s="384"/>
      <c r="OPM1007" s="384"/>
      <c r="OPN1007" s="384"/>
      <c r="OPO1007" s="384"/>
      <c r="OPP1007" s="384"/>
      <c r="OPQ1007" s="384"/>
      <c r="OPR1007" s="384"/>
      <c r="OPS1007" s="384"/>
      <c r="OPT1007" s="384"/>
      <c r="OPU1007" s="384"/>
      <c r="OPV1007" s="384"/>
      <c r="OPW1007" s="384"/>
      <c r="OPX1007" s="384"/>
      <c r="OPY1007" s="384"/>
      <c r="OPZ1007" s="384"/>
      <c r="OQA1007" s="384"/>
      <c r="OQB1007" s="384"/>
      <c r="OQC1007" s="384"/>
      <c r="OQD1007" s="384"/>
      <c r="OQE1007" s="384"/>
      <c r="OQF1007" s="384"/>
      <c r="OQG1007" s="384"/>
      <c r="OQH1007" s="384"/>
      <c r="OQI1007" s="384"/>
      <c r="OQJ1007" s="384"/>
      <c r="OQK1007" s="384"/>
      <c r="OQL1007" s="384"/>
      <c r="OQM1007" s="384"/>
      <c r="OQN1007" s="384"/>
      <c r="OQO1007" s="384"/>
      <c r="OQP1007" s="384"/>
      <c r="OQQ1007" s="384"/>
      <c r="OQR1007" s="384"/>
      <c r="OQS1007" s="384"/>
      <c r="OQT1007" s="384"/>
      <c r="OQU1007" s="384"/>
      <c r="OQV1007" s="384"/>
      <c r="OQW1007" s="384"/>
      <c r="OQX1007" s="384"/>
      <c r="OQY1007" s="384"/>
      <c r="OQZ1007" s="384"/>
      <c r="ORA1007" s="384"/>
      <c r="ORB1007" s="384"/>
      <c r="ORC1007" s="384"/>
      <c r="ORD1007" s="384"/>
      <c r="ORE1007" s="384"/>
      <c r="ORF1007" s="384"/>
      <c r="ORG1007" s="384"/>
      <c r="ORH1007" s="384"/>
      <c r="ORI1007" s="384"/>
      <c r="ORJ1007" s="384"/>
      <c r="ORK1007" s="384"/>
      <c r="ORL1007" s="384"/>
      <c r="ORM1007" s="384"/>
      <c r="ORN1007" s="384"/>
      <c r="ORO1007" s="384"/>
      <c r="ORP1007" s="384"/>
      <c r="ORQ1007" s="384"/>
      <c r="ORR1007" s="384"/>
      <c r="ORS1007" s="384"/>
      <c r="ORT1007" s="384"/>
      <c r="ORU1007" s="384"/>
      <c r="ORV1007" s="384"/>
      <c r="ORW1007" s="384"/>
      <c r="ORX1007" s="384"/>
      <c r="ORY1007" s="384"/>
      <c r="ORZ1007" s="384"/>
      <c r="OSA1007" s="384"/>
      <c r="OSB1007" s="384"/>
      <c r="OSC1007" s="384"/>
      <c r="OSD1007" s="384"/>
      <c r="OSE1007" s="384"/>
      <c r="OSF1007" s="384"/>
      <c r="OSG1007" s="384"/>
      <c r="OSH1007" s="384"/>
      <c r="OSI1007" s="384"/>
      <c r="OSJ1007" s="384"/>
      <c r="OSK1007" s="384"/>
      <c r="OSL1007" s="384"/>
      <c r="OSM1007" s="384"/>
      <c r="OSN1007" s="384"/>
      <c r="OSO1007" s="384"/>
      <c r="OSP1007" s="384"/>
      <c r="OSQ1007" s="384"/>
      <c r="OSR1007" s="384"/>
      <c r="OSS1007" s="384"/>
      <c r="OST1007" s="384"/>
      <c r="OSU1007" s="384"/>
      <c r="OSV1007" s="384"/>
      <c r="OSW1007" s="384"/>
      <c r="OSX1007" s="384"/>
      <c r="OSY1007" s="384"/>
      <c r="OSZ1007" s="384"/>
      <c r="OTA1007" s="384"/>
      <c r="OTB1007" s="384"/>
      <c r="OTC1007" s="384"/>
      <c r="OTD1007" s="384"/>
      <c r="OTE1007" s="384"/>
      <c r="OTF1007" s="384"/>
      <c r="OTG1007" s="384"/>
      <c r="OTH1007" s="384"/>
      <c r="OTI1007" s="384"/>
      <c r="OTJ1007" s="384"/>
      <c r="OTK1007" s="384"/>
      <c r="OTL1007" s="384"/>
      <c r="OTM1007" s="384"/>
      <c r="OTN1007" s="384"/>
      <c r="OTO1007" s="384"/>
      <c r="OTP1007" s="384"/>
      <c r="OTQ1007" s="384"/>
      <c r="OTR1007" s="384"/>
      <c r="OTS1007" s="384"/>
      <c r="OTT1007" s="384"/>
      <c r="OTU1007" s="384"/>
      <c r="OTV1007" s="384"/>
      <c r="OTW1007" s="384"/>
      <c r="OTX1007" s="384"/>
      <c r="OTY1007" s="384"/>
      <c r="OTZ1007" s="384"/>
      <c r="OUA1007" s="384"/>
      <c r="OUB1007" s="384"/>
      <c r="OUC1007" s="384"/>
      <c r="OUD1007" s="384"/>
      <c r="OUE1007" s="384"/>
      <c r="OUF1007" s="384"/>
      <c r="OUG1007" s="384"/>
      <c r="OUH1007" s="384"/>
      <c r="OUI1007" s="384"/>
      <c r="OUJ1007" s="384"/>
      <c r="OUK1007" s="384"/>
      <c r="OUL1007" s="384"/>
      <c r="OUM1007" s="384"/>
      <c r="OUN1007" s="384"/>
      <c r="OUO1007" s="384"/>
      <c r="OUP1007" s="384"/>
      <c r="OUQ1007" s="384"/>
      <c r="OUR1007" s="384"/>
      <c r="OUS1007" s="384"/>
      <c r="OUT1007" s="384"/>
      <c r="OUU1007" s="384"/>
      <c r="OUV1007" s="384"/>
      <c r="OUW1007" s="384"/>
      <c r="OUX1007" s="384"/>
      <c r="OUY1007" s="384"/>
      <c r="OUZ1007" s="384"/>
      <c r="OVA1007" s="384"/>
      <c r="OVB1007" s="384"/>
      <c r="OVC1007" s="384"/>
      <c r="OVD1007" s="384"/>
      <c r="OVE1007" s="384"/>
      <c r="OVF1007" s="384"/>
      <c r="OVG1007" s="384"/>
      <c r="OVH1007" s="384"/>
      <c r="OVI1007" s="384"/>
      <c r="OVJ1007" s="384"/>
      <c r="OVK1007" s="384"/>
      <c r="OVL1007" s="384"/>
      <c r="OVM1007" s="384"/>
      <c r="OVN1007" s="384"/>
      <c r="OVO1007" s="384"/>
      <c r="OVP1007" s="384"/>
      <c r="OVQ1007" s="384"/>
      <c r="OVR1007" s="384"/>
      <c r="OVS1007" s="384"/>
      <c r="OVT1007" s="384"/>
      <c r="OVU1007" s="384"/>
      <c r="OVV1007" s="384"/>
      <c r="OVW1007" s="384"/>
      <c r="OVX1007" s="384"/>
      <c r="OVY1007" s="384"/>
      <c r="OVZ1007" s="384"/>
      <c r="OWA1007" s="384"/>
      <c r="OWB1007" s="384"/>
      <c r="OWC1007" s="384"/>
      <c r="OWD1007" s="384"/>
      <c r="OWE1007" s="384"/>
      <c r="OWF1007" s="384"/>
      <c r="OWG1007" s="384"/>
      <c r="OWH1007" s="384"/>
      <c r="OWI1007" s="384"/>
      <c r="OWJ1007" s="384"/>
      <c r="OWK1007" s="384"/>
      <c r="OWL1007" s="384"/>
      <c r="OWM1007" s="384"/>
      <c r="OWN1007" s="384"/>
      <c r="OWO1007" s="384"/>
      <c r="OWP1007" s="384"/>
      <c r="OWQ1007" s="384"/>
      <c r="OWR1007" s="384"/>
      <c r="OWS1007" s="384"/>
      <c r="OWT1007" s="384"/>
      <c r="OWU1007" s="384"/>
      <c r="OWV1007" s="384"/>
      <c r="OWW1007" s="384"/>
      <c r="OWX1007" s="384"/>
      <c r="OWY1007" s="384"/>
      <c r="OWZ1007" s="384"/>
      <c r="OXA1007" s="384"/>
      <c r="OXB1007" s="384"/>
      <c r="OXC1007" s="384"/>
      <c r="OXD1007" s="384"/>
      <c r="OXE1007" s="384"/>
      <c r="OXF1007" s="384"/>
      <c r="OXG1007" s="384"/>
      <c r="OXH1007" s="384"/>
      <c r="OXI1007" s="384"/>
      <c r="OXJ1007" s="384"/>
      <c r="OXK1007" s="384"/>
      <c r="OXL1007" s="384"/>
      <c r="OXM1007" s="384"/>
      <c r="OXN1007" s="384"/>
      <c r="OXO1007" s="384"/>
      <c r="OXP1007" s="384"/>
      <c r="OXQ1007" s="384"/>
      <c r="OXR1007" s="384"/>
      <c r="OXS1007" s="384"/>
      <c r="OXT1007" s="384"/>
      <c r="OXU1007" s="384"/>
      <c r="OXV1007" s="384"/>
      <c r="OXW1007" s="384"/>
      <c r="OXX1007" s="384"/>
      <c r="OXY1007" s="384"/>
      <c r="OXZ1007" s="384"/>
      <c r="OYA1007" s="384"/>
      <c r="OYB1007" s="384"/>
      <c r="OYC1007" s="384"/>
      <c r="OYD1007" s="384"/>
      <c r="OYE1007" s="384"/>
      <c r="OYF1007" s="384"/>
      <c r="OYG1007" s="384"/>
      <c r="OYH1007" s="384"/>
      <c r="OYI1007" s="384"/>
      <c r="OYJ1007" s="384"/>
      <c r="OYK1007" s="384"/>
      <c r="OYL1007" s="384"/>
      <c r="OYM1007" s="384"/>
      <c r="OYN1007" s="384"/>
      <c r="OYO1007" s="384"/>
      <c r="OYP1007" s="384"/>
      <c r="OYQ1007" s="384"/>
      <c r="OYR1007" s="384"/>
      <c r="OYS1007" s="384"/>
      <c r="OYT1007" s="384"/>
      <c r="OYU1007" s="384"/>
      <c r="OYV1007" s="384"/>
      <c r="OYW1007" s="384"/>
      <c r="OYX1007" s="384"/>
      <c r="OYY1007" s="384"/>
      <c r="OYZ1007" s="384"/>
      <c r="OZA1007" s="384"/>
      <c r="OZB1007" s="384"/>
      <c r="OZC1007" s="384"/>
      <c r="OZD1007" s="384"/>
      <c r="OZE1007" s="384"/>
      <c r="OZF1007" s="384"/>
      <c r="OZG1007" s="384"/>
      <c r="OZH1007" s="384"/>
      <c r="OZI1007" s="384"/>
      <c r="OZJ1007" s="384"/>
      <c r="OZK1007" s="384"/>
      <c r="OZL1007" s="384"/>
      <c r="OZM1007" s="384"/>
      <c r="OZN1007" s="384"/>
      <c r="OZO1007" s="384"/>
      <c r="OZP1007" s="384"/>
      <c r="OZQ1007" s="384"/>
      <c r="OZR1007" s="384"/>
      <c r="OZS1007" s="384"/>
      <c r="OZT1007" s="384"/>
      <c r="OZU1007" s="384"/>
      <c r="OZV1007" s="384"/>
      <c r="OZW1007" s="384"/>
      <c r="OZX1007" s="384"/>
      <c r="OZY1007" s="384"/>
      <c r="OZZ1007" s="384"/>
      <c r="PAA1007" s="384"/>
      <c r="PAB1007" s="384"/>
      <c r="PAC1007" s="384"/>
      <c r="PAD1007" s="384"/>
      <c r="PAE1007" s="384"/>
      <c r="PAF1007" s="384"/>
      <c r="PAG1007" s="384"/>
      <c r="PAH1007" s="384"/>
      <c r="PAI1007" s="384"/>
      <c r="PAJ1007" s="384"/>
      <c r="PAK1007" s="384"/>
      <c r="PAL1007" s="384"/>
      <c r="PAM1007" s="384"/>
      <c r="PAN1007" s="384"/>
      <c r="PAO1007" s="384"/>
      <c r="PAP1007" s="384"/>
      <c r="PAQ1007" s="384"/>
      <c r="PAR1007" s="384"/>
      <c r="PAS1007" s="384"/>
      <c r="PAT1007" s="384"/>
      <c r="PAU1007" s="384"/>
      <c r="PAV1007" s="384"/>
      <c r="PAW1007" s="384"/>
      <c r="PAX1007" s="384"/>
      <c r="PAY1007" s="384"/>
      <c r="PAZ1007" s="384"/>
      <c r="PBA1007" s="384"/>
      <c r="PBB1007" s="384"/>
      <c r="PBC1007" s="384"/>
      <c r="PBD1007" s="384"/>
      <c r="PBE1007" s="384"/>
      <c r="PBF1007" s="384"/>
      <c r="PBG1007" s="384"/>
      <c r="PBH1007" s="384"/>
      <c r="PBI1007" s="384"/>
      <c r="PBJ1007" s="384"/>
      <c r="PBK1007" s="384"/>
      <c r="PBL1007" s="384"/>
      <c r="PBM1007" s="384"/>
      <c r="PBN1007" s="384"/>
      <c r="PBO1007" s="384"/>
      <c r="PBP1007" s="384"/>
      <c r="PBQ1007" s="384"/>
      <c r="PBR1007" s="384"/>
      <c r="PBS1007" s="384"/>
      <c r="PBT1007" s="384"/>
      <c r="PBU1007" s="384"/>
      <c r="PBV1007" s="384"/>
      <c r="PBW1007" s="384"/>
      <c r="PBX1007" s="384"/>
      <c r="PBY1007" s="384"/>
      <c r="PBZ1007" s="384"/>
      <c r="PCA1007" s="384"/>
      <c r="PCB1007" s="384"/>
      <c r="PCC1007" s="384"/>
      <c r="PCD1007" s="384"/>
      <c r="PCE1007" s="384"/>
      <c r="PCF1007" s="384"/>
      <c r="PCG1007" s="384"/>
      <c r="PCH1007" s="384"/>
      <c r="PCI1007" s="384"/>
      <c r="PCJ1007" s="384"/>
      <c r="PCK1007" s="384"/>
      <c r="PCL1007" s="384"/>
      <c r="PCM1007" s="384"/>
      <c r="PCN1007" s="384"/>
      <c r="PCO1007" s="384"/>
      <c r="PCP1007" s="384"/>
      <c r="PCQ1007" s="384"/>
      <c r="PCR1007" s="384"/>
      <c r="PCS1007" s="384"/>
      <c r="PCT1007" s="384"/>
      <c r="PCU1007" s="384"/>
      <c r="PCV1007" s="384"/>
      <c r="PCW1007" s="384"/>
      <c r="PCX1007" s="384"/>
      <c r="PCY1007" s="384"/>
      <c r="PCZ1007" s="384"/>
      <c r="PDA1007" s="384"/>
      <c r="PDB1007" s="384"/>
      <c r="PDC1007" s="384"/>
      <c r="PDD1007" s="384"/>
      <c r="PDE1007" s="384"/>
      <c r="PDF1007" s="384"/>
      <c r="PDG1007" s="384"/>
      <c r="PDH1007" s="384"/>
      <c r="PDI1007" s="384"/>
      <c r="PDJ1007" s="384"/>
      <c r="PDK1007" s="384"/>
      <c r="PDL1007" s="384"/>
      <c r="PDM1007" s="384"/>
      <c r="PDN1007" s="384"/>
      <c r="PDO1007" s="384"/>
      <c r="PDP1007" s="384"/>
      <c r="PDQ1007" s="384"/>
      <c r="PDR1007" s="384"/>
      <c r="PDS1007" s="384"/>
      <c r="PDT1007" s="384"/>
      <c r="PDU1007" s="384"/>
      <c r="PDV1007" s="384"/>
      <c r="PDW1007" s="384"/>
      <c r="PDX1007" s="384"/>
      <c r="PDY1007" s="384"/>
      <c r="PDZ1007" s="384"/>
      <c r="PEA1007" s="384"/>
      <c r="PEB1007" s="384"/>
      <c r="PEC1007" s="384"/>
      <c r="PED1007" s="384"/>
      <c r="PEE1007" s="384"/>
      <c r="PEF1007" s="384"/>
      <c r="PEG1007" s="384"/>
      <c r="PEH1007" s="384"/>
      <c r="PEI1007" s="384"/>
      <c r="PEJ1007" s="384"/>
      <c r="PEK1007" s="384"/>
      <c r="PEL1007" s="384"/>
      <c r="PEM1007" s="384"/>
      <c r="PEN1007" s="384"/>
      <c r="PEO1007" s="384"/>
      <c r="PEP1007" s="384"/>
      <c r="PEQ1007" s="384"/>
      <c r="PER1007" s="384"/>
      <c r="PES1007" s="384"/>
      <c r="PET1007" s="384"/>
      <c r="PEU1007" s="384"/>
      <c r="PEV1007" s="384"/>
      <c r="PEW1007" s="384"/>
      <c r="PEX1007" s="384"/>
      <c r="PEY1007" s="384"/>
      <c r="PEZ1007" s="384"/>
      <c r="PFA1007" s="384"/>
      <c r="PFB1007" s="384"/>
      <c r="PFC1007" s="384"/>
      <c r="PFD1007" s="384"/>
      <c r="PFE1007" s="384"/>
      <c r="PFF1007" s="384"/>
      <c r="PFG1007" s="384"/>
      <c r="PFH1007" s="384"/>
      <c r="PFI1007" s="384"/>
      <c r="PFJ1007" s="384"/>
      <c r="PFK1007" s="384"/>
      <c r="PFL1007" s="384"/>
      <c r="PFM1007" s="384"/>
      <c r="PFN1007" s="384"/>
      <c r="PFO1007" s="384"/>
      <c r="PFP1007" s="384"/>
      <c r="PFQ1007" s="384"/>
      <c r="PFR1007" s="384"/>
      <c r="PFS1007" s="384"/>
      <c r="PFT1007" s="384"/>
      <c r="PFU1007" s="384"/>
      <c r="PFV1007" s="384"/>
      <c r="PFW1007" s="384"/>
      <c r="PFX1007" s="384"/>
      <c r="PFY1007" s="384"/>
      <c r="PFZ1007" s="384"/>
      <c r="PGA1007" s="384"/>
      <c r="PGB1007" s="384"/>
      <c r="PGC1007" s="384"/>
      <c r="PGD1007" s="384"/>
      <c r="PGE1007" s="384"/>
      <c r="PGF1007" s="384"/>
      <c r="PGG1007" s="384"/>
      <c r="PGH1007" s="384"/>
      <c r="PGI1007" s="384"/>
      <c r="PGJ1007" s="384"/>
      <c r="PGK1007" s="384"/>
      <c r="PGL1007" s="384"/>
      <c r="PGM1007" s="384"/>
      <c r="PGN1007" s="384"/>
      <c r="PGO1007" s="384"/>
      <c r="PGP1007" s="384"/>
      <c r="PGQ1007" s="384"/>
      <c r="PGR1007" s="384"/>
      <c r="PGS1007" s="384"/>
      <c r="PGT1007" s="384"/>
      <c r="PGU1007" s="384"/>
      <c r="PGV1007" s="384"/>
      <c r="PGW1007" s="384"/>
      <c r="PGX1007" s="384"/>
      <c r="PGY1007" s="384"/>
      <c r="PGZ1007" s="384"/>
      <c r="PHA1007" s="384"/>
      <c r="PHB1007" s="384"/>
      <c r="PHC1007" s="384"/>
      <c r="PHD1007" s="384"/>
      <c r="PHE1007" s="384"/>
      <c r="PHF1007" s="384"/>
      <c r="PHG1007" s="384"/>
      <c r="PHH1007" s="384"/>
      <c r="PHI1007" s="384"/>
      <c r="PHJ1007" s="384"/>
      <c r="PHK1007" s="384"/>
      <c r="PHL1007" s="384"/>
      <c r="PHM1007" s="384"/>
      <c r="PHN1007" s="384"/>
      <c r="PHO1007" s="384"/>
      <c r="PHP1007" s="384"/>
      <c r="PHQ1007" s="384"/>
      <c r="PHR1007" s="384"/>
      <c r="PHS1007" s="384"/>
      <c r="PHT1007" s="384"/>
      <c r="PHU1007" s="384"/>
      <c r="PHV1007" s="384"/>
      <c r="PHW1007" s="384"/>
      <c r="PHX1007" s="384"/>
      <c r="PHY1007" s="384"/>
      <c r="PHZ1007" s="384"/>
      <c r="PIA1007" s="384"/>
      <c r="PIB1007" s="384"/>
      <c r="PIC1007" s="384"/>
      <c r="PID1007" s="384"/>
      <c r="PIE1007" s="384"/>
      <c r="PIF1007" s="384"/>
      <c r="PIG1007" s="384"/>
      <c r="PIH1007" s="384"/>
      <c r="PII1007" s="384"/>
      <c r="PIJ1007" s="384"/>
      <c r="PIK1007" s="384"/>
      <c r="PIL1007" s="384"/>
      <c r="PIM1007" s="384"/>
      <c r="PIN1007" s="384"/>
      <c r="PIO1007" s="384"/>
      <c r="PIP1007" s="384"/>
      <c r="PIQ1007" s="384"/>
      <c r="PIR1007" s="384"/>
      <c r="PIS1007" s="384"/>
      <c r="PIT1007" s="384"/>
      <c r="PIU1007" s="384"/>
      <c r="PIV1007" s="384"/>
      <c r="PIW1007" s="384"/>
      <c r="PIX1007" s="384"/>
      <c r="PIY1007" s="384"/>
      <c r="PIZ1007" s="384"/>
      <c r="PJA1007" s="384"/>
      <c r="PJB1007" s="384"/>
      <c r="PJC1007" s="384"/>
      <c r="PJD1007" s="384"/>
      <c r="PJE1007" s="384"/>
      <c r="PJF1007" s="384"/>
      <c r="PJG1007" s="384"/>
      <c r="PJH1007" s="384"/>
      <c r="PJI1007" s="384"/>
      <c r="PJJ1007" s="384"/>
      <c r="PJK1007" s="384"/>
      <c r="PJL1007" s="384"/>
      <c r="PJM1007" s="384"/>
      <c r="PJN1007" s="384"/>
      <c r="PJO1007" s="384"/>
      <c r="PJP1007" s="384"/>
      <c r="PJQ1007" s="384"/>
      <c r="PJR1007" s="384"/>
      <c r="PJS1007" s="384"/>
      <c r="PJT1007" s="384"/>
      <c r="PJU1007" s="384"/>
      <c r="PJV1007" s="384"/>
      <c r="PJW1007" s="384"/>
      <c r="PJX1007" s="384"/>
      <c r="PJY1007" s="384"/>
      <c r="PJZ1007" s="384"/>
      <c r="PKA1007" s="384"/>
      <c r="PKB1007" s="384"/>
      <c r="PKC1007" s="384"/>
      <c r="PKD1007" s="384"/>
      <c r="PKE1007" s="384"/>
      <c r="PKF1007" s="384"/>
      <c r="PKG1007" s="384"/>
      <c r="PKH1007" s="384"/>
      <c r="PKI1007" s="384"/>
      <c r="PKJ1007" s="384"/>
      <c r="PKK1007" s="384"/>
      <c r="PKL1007" s="384"/>
      <c r="PKM1007" s="384"/>
      <c r="PKN1007" s="384"/>
      <c r="PKO1007" s="384"/>
      <c r="PKP1007" s="384"/>
      <c r="PKQ1007" s="384"/>
      <c r="PKR1007" s="384"/>
      <c r="PKS1007" s="384"/>
      <c r="PKT1007" s="384"/>
      <c r="PKU1007" s="384"/>
      <c r="PKV1007" s="384"/>
      <c r="PKW1007" s="384"/>
      <c r="PKX1007" s="384"/>
      <c r="PKY1007" s="384"/>
      <c r="PKZ1007" s="384"/>
      <c r="PLA1007" s="384"/>
      <c r="PLB1007" s="384"/>
      <c r="PLC1007" s="384"/>
      <c r="PLD1007" s="384"/>
      <c r="PLE1007" s="384"/>
      <c r="PLF1007" s="384"/>
      <c r="PLG1007" s="384"/>
      <c r="PLH1007" s="384"/>
      <c r="PLI1007" s="384"/>
      <c r="PLJ1007" s="384"/>
      <c r="PLK1007" s="384"/>
      <c r="PLL1007" s="384"/>
      <c r="PLM1007" s="384"/>
      <c r="PLN1007" s="384"/>
      <c r="PLO1007" s="384"/>
      <c r="PLP1007" s="384"/>
      <c r="PLQ1007" s="384"/>
      <c r="PLR1007" s="384"/>
      <c r="PLS1007" s="384"/>
      <c r="PLT1007" s="384"/>
      <c r="PLU1007" s="384"/>
      <c r="PLV1007" s="384"/>
      <c r="PLW1007" s="384"/>
      <c r="PLX1007" s="384"/>
      <c r="PLY1007" s="384"/>
      <c r="PLZ1007" s="384"/>
      <c r="PMA1007" s="384"/>
      <c r="PMB1007" s="384"/>
      <c r="PMC1007" s="384"/>
      <c r="PMD1007" s="384"/>
      <c r="PME1007" s="384"/>
      <c r="PMF1007" s="384"/>
      <c r="PMG1007" s="384"/>
      <c r="PMH1007" s="384"/>
      <c r="PMI1007" s="384"/>
      <c r="PMJ1007" s="384"/>
      <c r="PMK1007" s="384"/>
      <c r="PML1007" s="384"/>
      <c r="PMM1007" s="384"/>
      <c r="PMN1007" s="384"/>
      <c r="PMO1007" s="384"/>
      <c r="PMP1007" s="384"/>
      <c r="PMQ1007" s="384"/>
      <c r="PMR1007" s="384"/>
      <c r="PMS1007" s="384"/>
      <c r="PMT1007" s="384"/>
      <c r="PMU1007" s="384"/>
      <c r="PMV1007" s="384"/>
      <c r="PMW1007" s="384"/>
      <c r="PMX1007" s="384"/>
      <c r="PMY1007" s="384"/>
      <c r="PMZ1007" s="384"/>
      <c r="PNA1007" s="384"/>
      <c r="PNB1007" s="384"/>
      <c r="PNC1007" s="384"/>
      <c r="PND1007" s="384"/>
      <c r="PNE1007" s="384"/>
      <c r="PNF1007" s="384"/>
      <c r="PNG1007" s="384"/>
      <c r="PNH1007" s="384"/>
      <c r="PNI1007" s="384"/>
      <c r="PNJ1007" s="384"/>
      <c r="PNK1007" s="384"/>
      <c r="PNL1007" s="384"/>
      <c r="PNM1007" s="384"/>
      <c r="PNN1007" s="384"/>
      <c r="PNO1007" s="384"/>
      <c r="PNP1007" s="384"/>
      <c r="PNQ1007" s="384"/>
      <c r="PNR1007" s="384"/>
      <c r="PNS1007" s="384"/>
      <c r="PNT1007" s="384"/>
      <c r="PNU1007" s="384"/>
      <c r="PNV1007" s="384"/>
      <c r="PNW1007" s="384"/>
      <c r="PNX1007" s="384"/>
      <c r="PNY1007" s="384"/>
      <c r="PNZ1007" s="384"/>
      <c r="POA1007" s="384"/>
      <c r="POB1007" s="384"/>
      <c r="POC1007" s="384"/>
      <c r="POD1007" s="384"/>
      <c r="POE1007" s="384"/>
      <c r="POF1007" s="384"/>
      <c r="POG1007" s="384"/>
      <c r="POH1007" s="384"/>
      <c r="POI1007" s="384"/>
      <c r="POJ1007" s="384"/>
      <c r="POK1007" s="384"/>
      <c r="POL1007" s="384"/>
      <c r="POM1007" s="384"/>
      <c r="PON1007" s="384"/>
      <c r="POO1007" s="384"/>
      <c r="POP1007" s="384"/>
      <c r="POQ1007" s="384"/>
      <c r="POR1007" s="384"/>
      <c r="POS1007" s="384"/>
      <c r="POT1007" s="384"/>
      <c r="POU1007" s="384"/>
      <c r="POV1007" s="384"/>
      <c r="POW1007" s="384"/>
      <c r="POX1007" s="384"/>
      <c r="POY1007" s="384"/>
      <c r="POZ1007" s="384"/>
      <c r="PPA1007" s="384"/>
      <c r="PPB1007" s="384"/>
      <c r="PPC1007" s="384"/>
      <c r="PPD1007" s="384"/>
      <c r="PPE1007" s="384"/>
      <c r="PPF1007" s="384"/>
      <c r="PPG1007" s="384"/>
      <c r="PPH1007" s="384"/>
      <c r="PPI1007" s="384"/>
      <c r="PPJ1007" s="384"/>
      <c r="PPK1007" s="384"/>
      <c r="PPL1007" s="384"/>
      <c r="PPM1007" s="384"/>
      <c r="PPN1007" s="384"/>
      <c r="PPO1007" s="384"/>
      <c r="PPP1007" s="384"/>
      <c r="PPQ1007" s="384"/>
      <c r="PPR1007" s="384"/>
      <c r="PPS1007" s="384"/>
      <c r="PPT1007" s="384"/>
      <c r="PPU1007" s="384"/>
      <c r="PPV1007" s="384"/>
      <c r="PPW1007" s="384"/>
      <c r="PPX1007" s="384"/>
      <c r="PPY1007" s="384"/>
      <c r="PPZ1007" s="384"/>
      <c r="PQA1007" s="384"/>
      <c r="PQB1007" s="384"/>
      <c r="PQC1007" s="384"/>
      <c r="PQD1007" s="384"/>
      <c r="PQE1007" s="384"/>
      <c r="PQF1007" s="384"/>
      <c r="PQG1007" s="384"/>
      <c r="PQH1007" s="384"/>
      <c r="PQI1007" s="384"/>
      <c r="PQJ1007" s="384"/>
      <c r="PQK1007" s="384"/>
      <c r="PQL1007" s="384"/>
      <c r="PQM1007" s="384"/>
      <c r="PQN1007" s="384"/>
      <c r="PQO1007" s="384"/>
      <c r="PQP1007" s="384"/>
      <c r="PQQ1007" s="384"/>
      <c r="PQR1007" s="384"/>
      <c r="PQS1007" s="384"/>
      <c r="PQT1007" s="384"/>
      <c r="PQU1007" s="384"/>
      <c r="PQV1007" s="384"/>
      <c r="PQW1007" s="384"/>
      <c r="PQX1007" s="384"/>
      <c r="PQY1007" s="384"/>
      <c r="PQZ1007" s="384"/>
      <c r="PRA1007" s="384"/>
      <c r="PRB1007" s="384"/>
      <c r="PRC1007" s="384"/>
      <c r="PRD1007" s="384"/>
      <c r="PRE1007" s="384"/>
      <c r="PRF1007" s="384"/>
      <c r="PRG1007" s="384"/>
      <c r="PRH1007" s="384"/>
      <c r="PRI1007" s="384"/>
      <c r="PRJ1007" s="384"/>
      <c r="PRK1007" s="384"/>
      <c r="PRL1007" s="384"/>
      <c r="PRM1007" s="384"/>
      <c r="PRN1007" s="384"/>
      <c r="PRO1007" s="384"/>
      <c r="PRP1007" s="384"/>
      <c r="PRQ1007" s="384"/>
      <c r="PRR1007" s="384"/>
      <c r="PRS1007" s="384"/>
      <c r="PRT1007" s="384"/>
      <c r="PRU1007" s="384"/>
      <c r="PRV1007" s="384"/>
      <c r="PRW1007" s="384"/>
      <c r="PRX1007" s="384"/>
      <c r="PRY1007" s="384"/>
      <c r="PRZ1007" s="384"/>
      <c r="PSA1007" s="384"/>
      <c r="PSB1007" s="384"/>
      <c r="PSC1007" s="384"/>
      <c r="PSD1007" s="384"/>
      <c r="PSE1007" s="384"/>
      <c r="PSF1007" s="384"/>
      <c r="PSG1007" s="384"/>
      <c r="PSH1007" s="384"/>
      <c r="PSI1007" s="384"/>
      <c r="PSJ1007" s="384"/>
      <c r="PSK1007" s="384"/>
      <c r="PSL1007" s="384"/>
      <c r="PSM1007" s="384"/>
      <c r="PSN1007" s="384"/>
      <c r="PSO1007" s="384"/>
      <c r="PSP1007" s="384"/>
      <c r="PSQ1007" s="384"/>
      <c r="PSR1007" s="384"/>
      <c r="PSS1007" s="384"/>
      <c r="PST1007" s="384"/>
      <c r="PSU1007" s="384"/>
      <c r="PSV1007" s="384"/>
      <c r="PSW1007" s="384"/>
      <c r="PSX1007" s="384"/>
      <c r="PSY1007" s="384"/>
      <c r="PSZ1007" s="384"/>
      <c r="PTA1007" s="384"/>
      <c r="PTB1007" s="384"/>
      <c r="PTC1007" s="384"/>
      <c r="PTD1007" s="384"/>
      <c r="PTE1007" s="384"/>
      <c r="PTF1007" s="384"/>
      <c r="PTG1007" s="384"/>
      <c r="PTH1007" s="384"/>
      <c r="PTI1007" s="384"/>
      <c r="PTJ1007" s="384"/>
      <c r="PTK1007" s="384"/>
      <c r="PTL1007" s="384"/>
      <c r="PTM1007" s="384"/>
      <c r="PTN1007" s="384"/>
      <c r="PTO1007" s="384"/>
      <c r="PTP1007" s="384"/>
      <c r="PTQ1007" s="384"/>
      <c r="PTR1007" s="384"/>
      <c r="PTS1007" s="384"/>
      <c r="PTT1007" s="384"/>
      <c r="PTU1007" s="384"/>
      <c r="PTV1007" s="384"/>
      <c r="PTW1007" s="384"/>
      <c r="PTX1007" s="384"/>
      <c r="PTY1007" s="384"/>
      <c r="PTZ1007" s="384"/>
      <c r="PUA1007" s="384"/>
      <c r="PUB1007" s="384"/>
      <c r="PUC1007" s="384"/>
      <c r="PUD1007" s="384"/>
      <c r="PUE1007" s="384"/>
      <c r="PUF1007" s="384"/>
      <c r="PUG1007" s="384"/>
      <c r="PUH1007" s="384"/>
      <c r="PUI1007" s="384"/>
      <c r="PUJ1007" s="384"/>
      <c r="PUK1007" s="384"/>
      <c r="PUL1007" s="384"/>
      <c r="PUM1007" s="384"/>
      <c r="PUN1007" s="384"/>
      <c r="PUO1007" s="384"/>
      <c r="PUP1007" s="384"/>
      <c r="PUQ1007" s="384"/>
      <c r="PUR1007" s="384"/>
      <c r="PUS1007" s="384"/>
      <c r="PUT1007" s="384"/>
      <c r="PUU1007" s="384"/>
      <c r="PUV1007" s="384"/>
      <c r="PUW1007" s="384"/>
      <c r="PUX1007" s="384"/>
      <c r="PUY1007" s="384"/>
      <c r="PUZ1007" s="384"/>
      <c r="PVA1007" s="384"/>
      <c r="PVB1007" s="384"/>
      <c r="PVC1007" s="384"/>
      <c r="PVD1007" s="384"/>
      <c r="PVE1007" s="384"/>
      <c r="PVF1007" s="384"/>
      <c r="PVG1007" s="384"/>
      <c r="PVH1007" s="384"/>
      <c r="PVI1007" s="384"/>
      <c r="PVJ1007" s="384"/>
      <c r="PVK1007" s="384"/>
      <c r="PVL1007" s="384"/>
      <c r="PVM1007" s="384"/>
      <c r="PVN1007" s="384"/>
      <c r="PVO1007" s="384"/>
      <c r="PVP1007" s="384"/>
      <c r="PVQ1007" s="384"/>
      <c r="PVR1007" s="384"/>
      <c r="PVS1007" s="384"/>
      <c r="PVT1007" s="384"/>
      <c r="PVU1007" s="384"/>
      <c r="PVV1007" s="384"/>
      <c r="PVW1007" s="384"/>
      <c r="PVX1007" s="384"/>
      <c r="PVY1007" s="384"/>
      <c r="PVZ1007" s="384"/>
      <c r="PWA1007" s="384"/>
      <c r="PWB1007" s="384"/>
      <c r="PWC1007" s="384"/>
      <c r="PWD1007" s="384"/>
      <c r="PWE1007" s="384"/>
      <c r="PWF1007" s="384"/>
      <c r="PWG1007" s="384"/>
      <c r="PWH1007" s="384"/>
      <c r="PWI1007" s="384"/>
      <c r="PWJ1007" s="384"/>
      <c r="PWK1007" s="384"/>
      <c r="PWL1007" s="384"/>
      <c r="PWM1007" s="384"/>
      <c r="PWN1007" s="384"/>
      <c r="PWO1007" s="384"/>
      <c r="PWP1007" s="384"/>
      <c r="PWQ1007" s="384"/>
      <c r="PWR1007" s="384"/>
      <c r="PWS1007" s="384"/>
      <c r="PWT1007" s="384"/>
      <c r="PWU1007" s="384"/>
      <c r="PWV1007" s="384"/>
      <c r="PWW1007" s="384"/>
      <c r="PWX1007" s="384"/>
      <c r="PWY1007" s="384"/>
      <c r="PWZ1007" s="384"/>
      <c r="PXA1007" s="384"/>
      <c r="PXB1007" s="384"/>
      <c r="PXC1007" s="384"/>
      <c r="PXD1007" s="384"/>
      <c r="PXE1007" s="384"/>
      <c r="PXF1007" s="384"/>
      <c r="PXG1007" s="384"/>
      <c r="PXH1007" s="384"/>
      <c r="PXI1007" s="384"/>
      <c r="PXJ1007" s="384"/>
      <c r="PXK1007" s="384"/>
      <c r="PXL1007" s="384"/>
      <c r="PXM1007" s="384"/>
      <c r="PXN1007" s="384"/>
      <c r="PXO1007" s="384"/>
      <c r="PXP1007" s="384"/>
      <c r="PXQ1007" s="384"/>
      <c r="PXR1007" s="384"/>
      <c r="PXS1007" s="384"/>
      <c r="PXT1007" s="384"/>
      <c r="PXU1007" s="384"/>
      <c r="PXV1007" s="384"/>
      <c r="PXW1007" s="384"/>
      <c r="PXX1007" s="384"/>
      <c r="PXY1007" s="384"/>
      <c r="PXZ1007" s="384"/>
      <c r="PYA1007" s="384"/>
      <c r="PYB1007" s="384"/>
      <c r="PYC1007" s="384"/>
      <c r="PYD1007" s="384"/>
      <c r="PYE1007" s="384"/>
      <c r="PYF1007" s="384"/>
      <c r="PYG1007" s="384"/>
      <c r="PYH1007" s="384"/>
      <c r="PYI1007" s="384"/>
      <c r="PYJ1007" s="384"/>
      <c r="PYK1007" s="384"/>
      <c r="PYL1007" s="384"/>
      <c r="PYM1007" s="384"/>
      <c r="PYN1007" s="384"/>
      <c r="PYO1007" s="384"/>
      <c r="PYP1007" s="384"/>
      <c r="PYQ1007" s="384"/>
      <c r="PYR1007" s="384"/>
      <c r="PYS1007" s="384"/>
      <c r="PYT1007" s="384"/>
      <c r="PYU1007" s="384"/>
      <c r="PYV1007" s="384"/>
      <c r="PYW1007" s="384"/>
      <c r="PYX1007" s="384"/>
      <c r="PYY1007" s="384"/>
      <c r="PYZ1007" s="384"/>
      <c r="PZA1007" s="384"/>
      <c r="PZB1007" s="384"/>
      <c r="PZC1007" s="384"/>
      <c r="PZD1007" s="384"/>
      <c r="PZE1007" s="384"/>
      <c r="PZF1007" s="384"/>
      <c r="PZG1007" s="384"/>
      <c r="PZH1007" s="384"/>
      <c r="PZI1007" s="384"/>
      <c r="PZJ1007" s="384"/>
      <c r="PZK1007" s="384"/>
      <c r="PZL1007" s="384"/>
      <c r="PZM1007" s="384"/>
      <c r="PZN1007" s="384"/>
      <c r="PZO1007" s="384"/>
      <c r="PZP1007" s="384"/>
      <c r="PZQ1007" s="384"/>
      <c r="PZR1007" s="384"/>
      <c r="PZS1007" s="384"/>
      <c r="PZT1007" s="384"/>
      <c r="PZU1007" s="384"/>
      <c r="PZV1007" s="384"/>
      <c r="PZW1007" s="384"/>
      <c r="PZX1007" s="384"/>
      <c r="PZY1007" s="384"/>
      <c r="PZZ1007" s="384"/>
      <c r="QAA1007" s="384"/>
      <c r="QAB1007" s="384"/>
      <c r="QAC1007" s="384"/>
      <c r="QAD1007" s="384"/>
      <c r="QAE1007" s="384"/>
      <c r="QAF1007" s="384"/>
      <c r="QAG1007" s="384"/>
      <c r="QAH1007" s="384"/>
      <c r="QAI1007" s="384"/>
      <c r="QAJ1007" s="384"/>
      <c r="QAK1007" s="384"/>
      <c r="QAL1007" s="384"/>
      <c r="QAM1007" s="384"/>
      <c r="QAN1007" s="384"/>
      <c r="QAO1007" s="384"/>
      <c r="QAP1007" s="384"/>
      <c r="QAQ1007" s="384"/>
      <c r="QAR1007" s="384"/>
      <c r="QAS1007" s="384"/>
      <c r="QAT1007" s="384"/>
      <c r="QAU1007" s="384"/>
      <c r="QAV1007" s="384"/>
      <c r="QAW1007" s="384"/>
      <c r="QAX1007" s="384"/>
      <c r="QAY1007" s="384"/>
      <c r="QAZ1007" s="384"/>
      <c r="QBA1007" s="384"/>
      <c r="QBB1007" s="384"/>
      <c r="QBC1007" s="384"/>
      <c r="QBD1007" s="384"/>
      <c r="QBE1007" s="384"/>
      <c r="QBF1007" s="384"/>
      <c r="QBG1007" s="384"/>
      <c r="QBH1007" s="384"/>
      <c r="QBI1007" s="384"/>
      <c r="QBJ1007" s="384"/>
      <c r="QBK1007" s="384"/>
      <c r="QBL1007" s="384"/>
      <c r="QBM1007" s="384"/>
      <c r="QBN1007" s="384"/>
      <c r="QBO1007" s="384"/>
      <c r="QBP1007" s="384"/>
      <c r="QBQ1007" s="384"/>
      <c r="QBR1007" s="384"/>
      <c r="QBS1007" s="384"/>
      <c r="QBT1007" s="384"/>
      <c r="QBU1007" s="384"/>
      <c r="QBV1007" s="384"/>
      <c r="QBW1007" s="384"/>
      <c r="QBX1007" s="384"/>
      <c r="QBY1007" s="384"/>
      <c r="QBZ1007" s="384"/>
      <c r="QCA1007" s="384"/>
      <c r="QCB1007" s="384"/>
      <c r="QCC1007" s="384"/>
      <c r="QCD1007" s="384"/>
      <c r="QCE1007" s="384"/>
      <c r="QCF1007" s="384"/>
      <c r="QCG1007" s="384"/>
      <c r="QCH1007" s="384"/>
      <c r="QCI1007" s="384"/>
      <c r="QCJ1007" s="384"/>
      <c r="QCK1007" s="384"/>
      <c r="QCL1007" s="384"/>
      <c r="QCM1007" s="384"/>
      <c r="QCN1007" s="384"/>
      <c r="QCO1007" s="384"/>
      <c r="QCP1007" s="384"/>
      <c r="QCQ1007" s="384"/>
      <c r="QCR1007" s="384"/>
      <c r="QCS1007" s="384"/>
      <c r="QCT1007" s="384"/>
      <c r="QCU1007" s="384"/>
      <c r="QCV1007" s="384"/>
      <c r="QCW1007" s="384"/>
      <c r="QCX1007" s="384"/>
      <c r="QCY1007" s="384"/>
      <c r="QCZ1007" s="384"/>
      <c r="QDA1007" s="384"/>
      <c r="QDB1007" s="384"/>
      <c r="QDC1007" s="384"/>
      <c r="QDD1007" s="384"/>
      <c r="QDE1007" s="384"/>
      <c r="QDF1007" s="384"/>
      <c r="QDG1007" s="384"/>
      <c r="QDH1007" s="384"/>
      <c r="QDI1007" s="384"/>
      <c r="QDJ1007" s="384"/>
      <c r="QDK1007" s="384"/>
      <c r="QDL1007" s="384"/>
      <c r="QDM1007" s="384"/>
      <c r="QDN1007" s="384"/>
      <c r="QDO1007" s="384"/>
      <c r="QDP1007" s="384"/>
      <c r="QDQ1007" s="384"/>
      <c r="QDR1007" s="384"/>
      <c r="QDS1007" s="384"/>
      <c r="QDT1007" s="384"/>
      <c r="QDU1007" s="384"/>
      <c r="QDV1007" s="384"/>
      <c r="QDW1007" s="384"/>
      <c r="QDX1007" s="384"/>
      <c r="QDY1007" s="384"/>
      <c r="QDZ1007" s="384"/>
      <c r="QEA1007" s="384"/>
      <c r="QEB1007" s="384"/>
      <c r="QEC1007" s="384"/>
      <c r="QED1007" s="384"/>
      <c r="QEE1007" s="384"/>
      <c r="QEF1007" s="384"/>
      <c r="QEG1007" s="384"/>
      <c r="QEH1007" s="384"/>
      <c r="QEI1007" s="384"/>
      <c r="QEJ1007" s="384"/>
      <c r="QEK1007" s="384"/>
      <c r="QEL1007" s="384"/>
      <c r="QEM1007" s="384"/>
      <c r="QEN1007" s="384"/>
      <c r="QEO1007" s="384"/>
      <c r="QEP1007" s="384"/>
      <c r="QEQ1007" s="384"/>
      <c r="QER1007" s="384"/>
      <c r="QES1007" s="384"/>
      <c r="QET1007" s="384"/>
      <c r="QEU1007" s="384"/>
      <c r="QEV1007" s="384"/>
      <c r="QEW1007" s="384"/>
      <c r="QEX1007" s="384"/>
      <c r="QEY1007" s="384"/>
      <c r="QEZ1007" s="384"/>
      <c r="QFA1007" s="384"/>
      <c r="QFB1007" s="384"/>
      <c r="QFC1007" s="384"/>
      <c r="QFD1007" s="384"/>
      <c r="QFE1007" s="384"/>
      <c r="QFF1007" s="384"/>
      <c r="QFG1007" s="384"/>
      <c r="QFH1007" s="384"/>
      <c r="QFI1007" s="384"/>
      <c r="QFJ1007" s="384"/>
      <c r="QFK1007" s="384"/>
      <c r="QFL1007" s="384"/>
      <c r="QFM1007" s="384"/>
      <c r="QFN1007" s="384"/>
      <c r="QFO1007" s="384"/>
      <c r="QFP1007" s="384"/>
      <c r="QFQ1007" s="384"/>
      <c r="QFR1007" s="384"/>
      <c r="QFS1007" s="384"/>
      <c r="QFT1007" s="384"/>
      <c r="QFU1007" s="384"/>
      <c r="QFV1007" s="384"/>
      <c r="QFW1007" s="384"/>
      <c r="QFX1007" s="384"/>
      <c r="QFY1007" s="384"/>
      <c r="QFZ1007" s="384"/>
      <c r="QGA1007" s="384"/>
      <c r="QGB1007" s="384"/>
      <c r="QGC1007" s="384"/>
      <c r="QGD1007" s="384"/>
      <c r="QGE1007" s="384"/>
      <c r="QGF1007" s="384"/>
      <c r="QGG1007" s="384"/>
      <c r="QGH1007" s="384"/>
      <c r="QGI1007" s="384"/>
      <c r="QGJ1007" s="384"/>
      <c r="QGK1007" s="384"/>
      <c r="QGL1007" s="384"/>
      <c r="QGM1007" s="384"/>
      <c r="QGN1007" s="384"/>
      <c r="QGO1007" s="384"/>
      <c r="QGP1007" s="384"/>
      <c r="QGQ1007" s="384"/>
      <c r="QGR1007" s="384"/>
      <c r="QGS1007" s="384"/>
      <c r="QGT1007" s="384"/>
      <c r="QGU1007" s="384"/>
      <c r="QGV1007" s="384"/>
      <c r="QGW1007" s="384"/>
      <c r="QGX1007" s="384"/>
      <c r="QGY1007" s="384"/>
      <c r="QGZ1007" s="384"/>
      <c r="QHA1007" s="384"/>
      <c r="QHB1007" s="384"/>
      <c r="QHC1007" s="384"/>
      <c r="QHD1007" s="384"/>
      <c r="QHE1007" s="384"/>
      <c r="QHF1007" s="384"/>
      <c r="QHG1007" s="384"/>
      <c r="QHH1007" s="384"/>
      <c r="QHI1007" s="384"/>
      <c r="QHJ1007" s="384"/>
      <c r="QHK1007" s="384"/>
      <c r="QHL1007" s="384"/>
      <c r="QHM1007" s="384"/>
      <c r="QHN1007" s="384"/>
      <c r="QHO1007" s="384"/>
      <c r="QHP1007" s="384"/>
      <c r="QHQ1007" s="384"/>
      <c r="QHR1007" s="384"/>
      <c r="QHS1007" s="384"/>
      <c r="QHT1007" s="384"/>
      <c r="QHU1007" s="384"/>
      <c r="QHV1007" s="384"/>
      <c r="QHW1007" s="384"/>
      <c r="QHX1007" s="384"/>
      <c r="QHY1007" s="384"/>
      <c r="QHZ1007" s="384"/>
      <c r="QIA1007" s="384"/>
      <c r="QIB1007" s="384"/>
      <c r="QIC1007" s="384"/>
      <c r="QID1007" s="384"/>
      <c r="QIE1007" s="384"/>
      <c r="QIF1007" s="384"/>
      <c r="QIG1007" s="384"/>
      <c r="QIH1007" s="384"/>
      <c r="QII1007" s="384"/>
      <c r="QIJ1007" s="384"/>
      <c r="QIK1007" s="384"/>
      <c r="QIL1007" s="384"/>
      <c r="QIM1007" s="384"/>
      <c r="QIN1007" s="384"/>
      <c r="QIO1007" s="384"/>
      <c r="QIP1007" s="384"/>
      <c r="QIQ1007" s="384"/>
      <c r="QIR1007" s="384"/>
      <c r="QIS1007" s="384"/>
      <c r="QIT1007" s="384"/>
      <c r="QIU1007" s="384"/>
      <c r="QIV1007" s="384"/>
      <c r="QIW1007" s="384"/>
      <c r="QIX1007" s="384"/>
      <c r="QIY1007" s="384"/>
      <c r="QIZ1007" s="384"/>
      <c r="QJA1007" s="384"/>
      <c r="QJB1007" s="384"/>
      <c r="QJC1007" s="384"/>
      <c r="QJD1007" s="384"/>
      <c r="QJE1007" s="384"/>
      <c r="QJF1007" s="384"/>
      <c r="QJG1007" s="384"/>
      <c r="QJH1007" s="384"/>
      <c r="QJI1007" s="384"/>
      <c r="QJJ1007" s="384"/>
      <c r="QJK1007" s="384"/>
      <c r="QJL1007" s="384"/>
      <c r="QJM1007" s="384"/>
      <c r="QJN1007" s="384"/>
      <c r="QJO1007" s="384"/>
      <c r="QJP1007" s="384"/>
      <c r="QJQ1007" s="384"/>
      <c r="QJR1007" s="384"/>
      <c r="QJS1007" s="384"/>
      <c r="QJT1007" s="384"/>
      <c r="QJU1007" s="384"/>
      <c r="QJV1007" s="384"/>
      <c r="QJW1007" s="384"/>
      <c r="QJX1007" s="384"/>
      <c r="QJY1007" s="384"/>
      <c r="QJZ1007" s="384"/>
      <c r="QKA1007" s="384"/>
      <c r="QKB1007" s="384"/>
      <c r="QKC1007" s="384"/>
      <c r="QKD1007" s="384"/>
      <c r="QKE1007" s="384"/>
      <c r="QKF1007" s="384"/>
      <c r="QKG1007" s="384"/>
      <c r="QKH1007" s="384"/>
      <c r="QKI1007" s="384"/>
      <c r="QKJ1007" s="384"/>
      <c r="QKK1007" s="384"/>
      <c r="QKL1007" s="384"/>
      <c r="QKM1007" s="384"/>
      <c r="QKN1007" s="384"/>
      <c r="QKO1007" s="384"/>
      <c r="QKP1007" s="384"/>
      <c r="QKQ1007" s="384"/>
      <c r="QKR1007" s="384"/>
      <c r="QKS1007" s="384"/>
      <c r="QKT1007" s="384"/>
      <c r="QKU1007" s="384"/>
      <c r="QKV1007" s="384"/>
      <c r="QKW1007" s="384"/>
      <c r="QKX1007" s="384"/>
      <c r="QKY1007" s="384"/>
      <c r="QKZ1007" s="384"/>
      <c r="QLA1007" s="384"/>
      <c r="QLB1007" s="384"/>
      <c r="QLC1007" s="384"/>
      <c r="QLD1007" s="384"/>
      <c r="QLE1007" s="384"/>
      <c r="QLF1007" s="384"/>
      <c r="QLG1007" s="384"/>
      <c r="QLH1007" s="384"/>
      <c r="QLI1007" s="384"/>
      <c r="QLJ1007" s="384"/>
      <c r="QLK1007" s="384"/>
      <c r="QLL1007" s="384"/>
      <c r="QLM1007" s="384"/>
      <c r="QLN1007" s="384"/>
      <c r="QLO1007" s="384"/>
      <c r="QLP1007" s="384"/>
      <c r="QLQ1007" s="384"/>
      <c r="QLR1007" s="384"/>
      <c r="QLS1007" s="384"/>
      <c r="QLT1007" s="384"/>
      <c r="QLU1007" s="384"/>
      <c r="QLV1007" s="384"/>
      <c r="QLW1007" s="384"/>
      <c r="QLX1007" s="384"/>
      <c r="QLY1007" s="384"/>
      <c r="QLZ1007" s="384"/>
      <c r="QMA1007" s="384"/>
      <c r="QMB1007" s="384"/>
      <c r="QMC1007" s="384"/>
      <c r="QMD1007" s="384"/>
      <c r="QME1007" s="384"/>
      <c r="QMF1007" s="384"/>
      <c r="QMG1007" s="384"/>
      <c r="QMH1007" s="384"/>
      <c r="QMI1007" s="384"/>
      <c r="QMJ1007" s="384"/>
      <c r="QMK1007" s="384"/>
      <c r="QML1007" s="384"/>
      <c r="QMM1007" s="384"/>
      <c r="QMN1007" s="384"/>
      <c r="QMO1007" s="384"/>
      <c r="QMP1007" s="384"/>
      <c r="QMQ1007" s="384"/>
      <c r="QMR1007" s="384"/>
      <c r="QMS1007" s="384"/>
      <c r="QMT1007" s="384"/>
      <c r="QMU1007" s="384"/>
      <c r="QMV1007" s="384"/>
      <c r="QMW1007" s="384"/>
      <c r="QMX1007" s="384"/>
      <c r="QMY1007" s="384"/>
      <c r="QMZ1007" s="384"/>
      <c r="QNA1007" s="384"/>
      <c r="QNB1007" s="384"/>
      <c r="QNC1007" s="384"/>
      <c r="QND1007" s="384"/>
      <c r="QNE1007" s="384"/>
      <c r="QNF1007" s="384"/>
      <c r="QNG1007" s="384"/>
      <c r="QNH1007" s="384"/>
      <c r="QNI1007" s="384"/>
      <c r="QNJ1007" s="384"/>
      <c r="QNK1007" s="384"/>
      <c r="QNL1007" s="384"/>
      <c r="QNM1007" s="384"/>
      <c r="QNN1007" s="384"/>
      <c r="QNO1007" s="384"/>
      <c r="QNP1007" s="384"/>
      <c r="QNQ1007" s="384"/>
      <c r="QNR1007" s="384"/>
      <c r="QNS1007" s="384"/>
      <c r="QNT1007" s="384"/>
      <c r="QNU1007" s="384"/>
      <c r="QNV1007" s="384"/>
      <c r="QNW1007" s="384"/>
      <c r="QNX1007" s="384"/>
      <c r="QNY1007" s="384"/>
      <c r="QNZ1007" s="384"/>
      <c r="QOA1007" s="384"/>
      <c r="QOB1007" s="384"/>
      <c r="QOC1007" s="384"/>
      <c r="QOD1007" s="384"/>
      <c r="QOE1007" s="384"/>
      <c r="QOF1007" s="384"/>
      <c r="QOG1007" s="384"/>
      <c r="QOH1007" s="384"/>
      <c r="QOI1007" s="384"/>
      <c r="QOJ1007" s="384"/>
      <c r="QOK1007" s="384"/>
      <c r="QOL1007" s="384"/>
      <c r="QOM1007" s="384"/>
      <c r="QON1007" s="384"/>
      <c r="QOO1007" s="384"/>
      <c r="QOP1007" s="384"/>
      <c r="QOQ1007" s="384"/>
      <c r="QOR1007" s="384"/>
      <c r="QOS1007" s="384"/>
      <c r="QOT1007" s="384"/>
      <c r="QOU1007" s="384"/>
      <c r="QOV1007" s="384"/>
      <c r="QOW1007" s="384"/>
      <c r="QOX1007" s="384"/>
      <c r="QOY1007" s="384"/>
      <c r="QOZ1007" s="384"/>
      <c r="QPA1007" s="384"/>
      <c r="QPB1007" s="384"/>
      <c r="QPC1007" s="384"/>
      <c r="QPD1007" s="384"/>
      <c r="QPE1007" s="384"/>
      <c r="QPF1007" s="384"/>
      <c r="QPG1007" s="384"/>
      <c r="QPH1007" s="384"/>
      <c r="QPI1007" s="384"/>
      <c r="QPJ1007" s="384"/>
      <c r="QPK1007" s="384"/>
      <c r="QPL1007" s="384"/>
      <c r="QPM1007" s="384"/>
      <c r="QPN1007" s="384"/>
      <c r="QPO1007" s="384"/>
      <c r="QPP1007" s="384"/>
      <c r="QPQ1007" s="384"/>
      <c r="QPR1007" s="384"/>
      <c r="QPS1007" s="384"/>
      <c r="QPT1007" s="384"/>
      <c r="QPU1007" s="384"/>
      <c r="QPV1007" s="384"/>
      <c r="QPW1007" s="384"/>
      <c r="QPX1007" s="384"/>
      <c r="QPY1007" s="384"/>
      <c r="QPZ1007" s="384"/>
      <c r="QQA1007" s="384"/>
      <c r="QQB1007" s="384"/>
      <c r="QQC1007" s="384"/>
      <c r="QQD1007" s="384"/>
      <c r="QQE1007" s="384"/>
      <c r="QQF1007" s="384"/>
      <c r="QQG1007" s="384"/>
      <c r="QQH1007" s="384"/>
      <c r="QQI1007" s="384"/>
      <c r="QQJ1007" s="384"/>
      <c r="QQK1007" s="384"/>
      <c r="QQL1007" s="384"/>
      <c r="QQM1007" s="384"/>
      <c r="QQN1007" s="384"/>
      <c r="QQO1007" s="384"/>
      <c r="QQP1007" s="384"/>
      <c r="QQQ1007" s="384"/>
      <c r="QQR1007" s="384"/>
      <c r="QQS1007" s="384"/>
      <c r="QQT1007" s="384"/>
      <c r="QQU1007" s="384"/>
      <c r="QQV1007" s="384"/>
      <c r="QQW1007" s="384"/>
      <c r="QQX1007" s="384"/>
      <c r="QQY1007" s="384"/>
      <c r="QQZ1007" s="384"/>
      <c r="QRA1007" s="384"/>
      <c r="QRB1007" s="384"/>
      <c r="QRC1007" s="384"/>
      <c r="QRD1007" s="384"/>
      <c r="QRE1007" s="384"/>
      <c r="QRF1007" s="384"/>
      <c r="QRG1007" s="384"/>
      <c r="QRH1007" s="384"/>
      <c r="QRI1007" s="384"/>
      <c r="QRJ1007" s="384"/>
      <c r="QRK1007" s="384"/>
      <c r="QRL1007" s="384"/>
      <c r="QRM1007" s="384"/>
      <c r="QRN1007" s="384"/>
      <c r="QRO1007" s="384"/>
      <c r="QRP1007" s="384"/>
      <c r="QRQ1007" s="384"/>
      <c r="QRR1007" s="384"/>
      <c r="QRS1007" s="384"/>
      <c r="QRT1007" s="384"/>
      <c r="QRU1007" s="384"/>
      <c r="QRV1007" s="384"/>
      <c r="QRW1007" s="384"/>
      <c r="QRX1007" s="384"/>
      <c r="QRY1007" s="384"/>
      <c r="QRZ1007" s="384"/>
      <c r="QSA1007" s="384"/>
      <c r="QSB1007" s="384"/>
      <c r="QSC1007" s="384"/>
      <c r="QSD1007" s="384"/>
      <c r="QSE1007" s="384"/>
      <c r="QSF1007" s="384"/>
      <c r="QSG1007" s="384"/>
      <c r="QSH1007" s="384"/>
      <c r="QSI1007" s="384"/>
      <c r="QSJ1007" s="384"/>
      <c r="QSK1007" s="384"/>
      <c r="QSL1007" s="384"/>
      <c r="QSM1007" s="384"/>
      <c r="QSN1007" s="384"/>
      <c r="QSO1007" s="384"/>
      <c r="QSP1007" s="384"/>
      <c r="QSQ1007" s="384"/>
      <c r="QSR1007" s="384"/>
      <c r="QSS1007" s="384"/>
      <c r="QST1007" s="384"/>
      <c r="QSU1007" s="384"/>
      <c r="QSV1007" s="384"/>
      <c r="QSW1007" s="384"/>
      <c r="QSX1007" s="384"/>
      <c r="QSY1007" s="384"/>
      <c r="QSZ1007" s="384"/>
      <c r="QTA1007" s="384"/>
      <c r="QTB1007" s="384"/>
      <c r="QTC1007" s="384"/>
      <c r="QTD1007" s="384"/>
      <c r="QTE1007" s="384"/>
      <c r="QTF1007" s="384"/>
      <c r="QTG1007" s="384"/>
      <c r="QTH1007" s="384"/>
      <c r="QTI1007" s="384"/>
      <c r="QTJ1007" s="384"/>
      <c r="QTK1007" s="384"/>
      <c r="QTL1007" s="384"/>
      <c r="QTM1007" s="384"/>
      <c r="QTN1007" s="384"/>
      <c r="QTO1007" s="384"/>
      <c r="QTP1007" s="384"/>
      <c r="QTQ1007" s="384"/>
      <c r="QTR1007" s="384"/>
      <c r="QTS1007" s="384"/>
      <c r="QTT1007" s="384"/>
      <c r="QTU1007" s="384"/>
      <c r="QTV1007" s="384"/>
      <c r="QTW1007" s="384"/>
      <c r="QTX1007" s="384"/>
      <c r="QTY1007" s="384"/>
      <c r="QTZ1007" s="384"/>
      <c r="QUA1007" s="384"/>
      <c r="QUB1007" s="384"/>
      <c r="QUC1007" s="384"/>
      <c r="QUD1007" s="384"/>
      <c r="QUE1007" s="384"/>
      <c r="QUF1007" s="384"/>
      <c r="QUG1007" s="384"/>
      <c r="QUH1007" s="384"/>
      <c r="QUI1007" s="384"/>
      <c r="QUJ1007" s="384"/>
      <c r="QUK1007" s="384"/>
      <c r="QUL1007" s="384"/>
      <c r="QUM1007" s="384"/>
      <c r="QUN1007" s="384"/>
      <c r="QUO1007" s="384"/>
      <c r="QUP1007" s="384"/>
      <c r="QUQ1007" s="384"/>
      <c r="QUR1007" s="384"/>
      <c r="QUS1007" s="384"/>
      <c r="QUT1007" s="384"/>
      <c r="QUU1007" s="384"/>
      <c r="QUV1007" s="384"/>
      <c r="QUW1007" s="384"/>
      <c r="QUX1007" s="384"/>
      <c r="QUY1007" s="384"/>
      <c r="QUZ1007" s="384"/>
      <c r="QVA1007" s="384"/>
      <c r="QVB1007" s="384"/>
      <c r="QVC1007" s="384"/>
      <c r="QVD1007" s="384"/>
      <c r="QVE1007" s="384"/>
      <c r="QVF1007" s="384"/>
      <c r="QVG1007" s="384"/>
      <c r="QVH1007" s="384"/>
      <c r="QVI1007" s="384"/>
      <c r="QVJ1007" s="384"/>
      <c r="QVK1007" s="384"/>
      <c r="QVL1007" s="384"/>
      <c r="QVM1007" s="384"/>
      <c r="QVN1007" s="384"/>
      <c r="QVO1007" s="384"/>
      <c r="QVP1007" s="384"/>
      <c r="QVQ1007" s="384"/>
      <c r="QVR1007" s="384"/>
      <c r="QVS1007" s="384"/>
      <c r="QVT1007" s="384"/>
      <c r="QVU1007" s="384"/>
      <c r="QVV1007" s="384"/>
      <c r="QVW1007" s="384"/>
      <c r="QVX1007" s="384"/>
      <c r="QVY1007" s="384"/>
      <c r="QVZ1007" s="384"/>
      <c r="QWA1007" s="384"/>
      <c r="QWB1007" s="384"/>
      <c r="QWC1007" s="384"/>
      <c r="QWD1007" s="384"/>
      <c r="QWE1007" s="384"/>
      <c r="QWF1007" s="384"/>
      <c r="QWG1007" s="384"/>
      <c r="QWH1007" s="384"/>
      <c r="QWI1007" s="384"/>
      <c r="QWJ1007" s="384"/>
      <c r="QWK1007" s="384"/>
      <c r="QWL1007" s="384"/>
      <c r="QWM1007" s="384"/>
      <c r="QWN1007" s="384"/>
      <c r="QWO1007" s="384"/>
      <c r="QWP1007" s="384"/>
      <c r="QWQ1007" s="384"/>
      <c r="QWR1007" s="384"/>
      <c r="QWS1007" s="384"/>
      <c r="QWT1007" s="384"/>
      <c r="QWU1007" s="384"/>
      <c r="QWV1007" s="384"/>
      <c r="QWW1007" s="384"/>
      <c r="QWX1007" s="384"/>
      <c r="QWY1007" s="384"/>
      <c r="QWZ1007" s="384"/>
      <c r="QXA1007" s="384"/>
      <c r="QXB1007" s="384"/>
      <c r="QXC1007" s="384"/>
      <c r="QXD1007" s="384"/>
      <c r="QXE1007" s="384"/>
      <c r="QXF1007" s="384"/>
      <c r="QXG1007" s="384"/>
      <c r="QXH1007" s="384"/>
      <c r="QXI1007" s="384"/>
      <c r="QXJ1007" s="384"/>
      <c r="QXK1007" s="384"/>
      <c r="QXL1007" s="384"/>
      <c r="QXM1007" s="384"/>
      <c r="QXN1007" s="384"/>
      <c r="QXO1007" s="384"/>
      <c r="QXP1007" s="384"/>
      <c r="QXQ1007" s="384"/>
      <c r="QXR1007" s="384"/>
      <c r="QXS1007" s="384"/>
      <c r="QXT1007" s="384"/>
      <c r="QXU1007" s="384"/>
      <c r="QXV1007" s="384"/>
      <c r="QXW1007" s="384"/>
      <c r="QXX1007" s="384"/>
      <c r="QXY1007" s="384"/>
      <c r="QXZ1007" s="384"/>
      <c r="QYA1007" s="384"/>
      <c r="QYB1007" s="384"/>
      <c r="QYC1007" s="384"/>
      <c r="QYD1007" s="384"/>
      <c r="QYE1007" s="384"/>
      <c r="QYF1007" s="384"/>
      <c r="QYG1007" s="384"/>
      <c r="QYH1007" s="384"/>
      <c r="QYI1007" s="384"/>
      <c r="QYJ1007" s="384"/>
      <c r="QYK1007" s="384"/>
      <c r="QYL1007" s="384"/>
      <c r="QYM1007" s="384"/>
      <c r="QYN1007" s="384"/>
      <c r="QYO1007" s="384"/>
      <c r="QYP1007" s="384"/>
      <c r="QYQ1007" s="384"/>
      <c r="QYR1007" s="384"/>
      <c r="QYS1007" s="384"/>
      <c r="QYT1007" s="384"/>
      <c r="QYU1007" s="384"/>
      <c r="QYV1007" s="384"/>
      <c r="QYW1007" s="384"/>
      <c r="QYX1007" s="384"/>
      <c r="QYY1007" s="384"/>
      <c r="QYZ1007" s="384"/>
      <c r="QZA1007" s="384"/>
      <c r="QZB1007" s="384"/>
      <c r="QZC1007" s="384"/>
      <c r="QZD1007" s="384"/>
      <c r="QZE1007" s="384"/>
      <c r="QZF1007" s="384"/>
      <c r="QZG1007" s="384"/>
      <c r="QZH1007" s="384"/>
      <c r="QZI1007" s="384"/>
      <c r="QZJ1007" s="384"/>
      <c r="QZK1007" s="384"/>
      <c r="QZL1007" s="384"/>
      <c r="QZM1007" s="384"/>
      <c r="QZN1007" s="384"/>
      <c r="QZO1007" s="384"/>
      <c r="QZP1007" s="384"/>
      <c r="QZQ1007" s="384"/>
      <c r="QZR1007" s="384"/>
      <c r="QZS1007" s="384"/>
      <c r="QZT1007" s="384"/>
      <c r="QZU1007" s="384"/>
      <c r="QZV1007" s="384"/>
      <c r="QZW1007" s="384"/>
      <c r="QZX1007" s="384"/>
      <c r="QZY1007" s="384"/>
      <c r="QZZ1007" s="384"/>
      <c r="RAA1007" s="384"/>
      <c r="RAB1007" s="384"/>
      <c r="RAC1007" s="384"/>
      <c r="RAD1007" s="384"/>
      <c r="RAE1007" s="384"/>
      <c r="RAF1007" s="384"/>
      <c r="RAG1007" s="384"/>
      <c r="RAH1007" s="384"/>
      <c r="RAI1007" s="384"/>
      <c r="RAJ1007" s="384"/>
      <c r="RAK1007" s="384"/>
      <c r="RAL1007" s="384"/>
      <c r="RAM1007" s="384"/>
      <c r="RAN1007" s="384"/>
      <c r="RAO1007" s="384"/>
      <c r="RAP1007" s="384"/>
      <c r="RAQ1007" s="384"/>
      <c r="RAR1007" s="384"/>
      <c r="RAS1007" s="384"/>
      <c r="RAT1007" s="384"/>
      <c r="RAU1007" s="384"/>
      <c r="RAV1007" s="384"/>
      <c r="RAW1007" s="384"/>
      <c r="RAX1007" s="384"/>
      <c r="RAY1007" s="384"/>
      <c r="RAZ1007" s="384"/>
      <c r="RBA1007" s="384"/>
      <c r="RBB1007" s="384"/>
      <c r="RBC1007" s="384"/>
      <c r="RBD1007" s="384"/>
      <c r="RBE1007" s="384"/>
      <c r="RBF1007" s="384"/>
      <c r="RBG1007" s="384"/>
      <c r="RBH1007" s="384"/>
      <c r="RBI1007" s="384"/>
      <c r="RBJ1007" s="384"/>
      <c r="RBK1007" s="384"/>
      <c r="RBL1007" s="384"/>
      <c r="RBM1007" s="384"/>
      <c r="RBN1007" s="384"/>
      <c r="RBO1007" s="384"/>
      <c r="RBP1007" s="384"/>
      <c r="RBQ1007" s="384"/>
      <c r="RBR1007" s="384"/>
      <c r="RBS1007" s="384"/>
      <c r="RBT1007" s="384"/>
      <c r="RBU1007" s="384"/>
      <c r="RBV1007" s="384"/>
      <c r="RBW1007" s="384"/>
      <c r="RBX1007" s="384"/>
      <c r="RBY1007" s="384"/>
      <c r="RBZ1007" s="384"/>
      <c r="RCA1007" s="384"/>
      <c r="RCB1007" s="384"/>
      <c r="RCC1007" s="384"/>
      <c r="RCD1007" s="384"/>
      <c r="RCE1007" s="384"/>
      <c r="RCF1007" s="384"/>
      <c r="RCG1007" s="384"/>
      <c r="RCH1007" s="384"/>
      <c r="RCI1007" s="384"/>
      <c r="RCJ1007" s="384"/>
      <c r="RCK1007" s="384"/>
      <c r="RCL1007" s="384"/>
      <c r="RCM1007" s="384"/>
      <c r="RCN1007" s="384"/>
      <c r="RCO1007" s="384"/>
      <c r="RCP1007" s="384"/>
      <c r="RCQ1007" s="384"/>
      <c r="RCR1007" s="384"/>
      <c r="RCS1007" s="384"/>
      <c r="RCT1007" s="384"/>
      <c r="RCU1007" s="384"/>
      <c r="RCV1007" s="384"/>
      <c r="RCW1007" s="384"/>
      <c r="RCX1007" s="384"/>
      <c r="RCY1007" s="384"/>
      <c r="RCZ1007" s="384"/>
      <c r="RDA1007" s="384"/>
      <c r="RDB1007" s="384"/>
      <c r="RDC1007" s="384"/>
      <c r="RDD1007" s="384"/>
      <c r="RDE1007" s="384"/>
      <c r="RDF1007" s="384"/>
      <c r="RDG1007" s="384"/>
      <c r="RDH1007" s="384"/>
      <c r="RDI1007" s="384"/>
      <c r="RDJ1007" s="384"/>
      <c r="RDK1007" s="384"/>
      <c r="RDL1007" s="384"/>
      <c r="RDM1007" s="384"/>
      <c r="RDN1007" s="384"/>
      <c r="RDO1007" s="384"/>
      <c r="RDP1007" s="384"/>
      <c r="RDQ1007" s="384"/>
      <c r="RDR1007" s="384"/>
      <c r="RDS1007" s="384"/>
      <c r="RDT1007" s="384"/>
      <c r="RDU1007" s="384"/>
      <c r="RDV1007" s="384"/>
      <c r="RDW1007" s="384"/>
      <c r="RDX1007" s="384"/>
      <c r="RDY1007" s="384"/>
      <c r="RDZ1007" s="384"/>
      <c r="REA1007" s="384"/>
      <c r="REB1007" s="384"/>
      <c r="REC1007" s="384"/>
      <c r="RED1007" s="384"/>
      <c r="REE1007" s="384"/>
      <c r="REF1007" s="384"/>
      <c r="REG1007" s="384"/>
      <c r="REH1007" s="384"/>
      <c r="REI1007" s="384"/>
      <c r="REJ1007" s="384"/>
      <c r="REK1007" s="384"/>
      <c r="REL1007" s="384"/>
      <c r="REM1007" s="384"/>
      <c r="REN1007" s="384"/>
      <c r="REO1007" s="384"/>
      <c r="REP1007" s="384"/>
      <c r="REQ1007" s="384"/>
      <c r="RER1007" s="384"/>
      <c r="RES1007" s="384"/>
      <c r="RET1007" s="384"/>
      <c r="REU1007" s="384"/>
      <c r="REV1007" s="384"/>
      <c r="REW1007" s="384"/>
      <c r="REX1007" s="384"/>
      <c r="REY1007" s="384"/>
      <c r="REZ1007" s="384"/>
      <c r="RFA1007" s="384"/>
      <c r="RFB1007" s="384"/>
      <c r="RFC1007" s="384"/>
      <c r="RFD1007" s="384"/>
      <c r="RFE1007" s="384"/>
      <c r="RFF1007" s="384"/>
      <c r="RFG1007" s="384"/>
      <c r="RFH1007" s="384"/>
      <c r="RFI1007" s="384"/>
      <c r="RFJ1007" s="384"/>
      <c r="RFK1007" s="384"/>
      <c r="RFL1007" s="384"/>
      <c r="RFM1007" s="384"/>
      <c r="RFN1007" s="384"/>
      <c r="RFO1007" s="384"/>
      <c r="RFP1007" s="384"/>
      <c r="RFQ1007" s="384"/>
      <c r="RFR1007" s="384"/>
      <c r="RFS1007" s="384"/>
      <c r="RFT1007" s="384"/>
      <c r="RFU1007" s="384"/>
      <c r="RFV1007" s="384"/>
      <c r="RFW1007" s="384"/>
      <c r="RFX1007" s="384"/>
      <c r="RFY1007" s="384"/>
      <c r="RFZ1007" s="384"/>
      <c r="RGA1007" s="384"/>
      <c r="RGB1007" s="384"/>
      <c r="RGC1007" s="384"/>
      <c r="RGD1007" s="384"/>
      <c r="RGE1007" s="384"/>
      <c r="RGF1007" s="384"/>
      <c r="RGG1007" s="384"/>
      <c r="RGH1007" s="384"/>
      <c r="RGI1007" s="384"/>
      <c r="RGJ1007" s="384"/>
      <c r="RGK1007" s="384"/>
      <c r="RGL1007" s="384"/>
      <c r="RGM1007" s="384"/>
      <c r="RGN1007" s="384"/>
      <c r="RGO1007" s="384"/>
      <c r="RGP1007" s="384"/>
      <c r="RGQ1007" s="384"/>
      <c r="RGR1007" s="384"/>
      <c r="RGS1007" s="384"/>
      <c r="RGT1007" s="384"/>
      <c r="RGU1007" s="384"/>
      <c r="RGV1007" s="384"/>
      <c r="RGW1007" s="384"/>
      <c r="RGX1007" s="384"/>
      <c r="RGY1007" s="384"/>
      <c r="RGZ1007" s="384"/>
      <c r="RHA1007" s="384"/>
      <c r="RHB1007" s="384"/>
      <c r="RHC1007" s="384"/>
      <c r="RHD1007" s="384"/>
      <c r="RHE1007" s="384"/>
      <c r="RHF1007" s="384"/>
      <c r="RHG1007" s="384"/>
      <c r="RHH1007" s="384"/>
      <c r="RHI1007" s="384"/>
      <c r="RHJ1007" s="384"/>
      <c r="RHK1007" s="384"/>
      <c r="RHL1007" s="384"/>
      <c r="RHM1007" s="384"/>
      <c r="RHN1007" s="384"/>
      <c r="RHO1007" s="384"/>
      <c r="RHP1007" s="384"/>
      <c r="RHQ1007" s="384"/>
      <c r="RHR1007" s="384"/>
      <c r="RHS1007" s="384"/>
      <c r="RHT1007" s="384"/>
      <c r="RHU1007" s="384"/>
      <c r="RHV1007" s="384"/>
      <c r="RHW1007" s="384"/>
      <c r="RHX1007" s="384"/>
      <c r="RHY1007" s="384"/>
      <c r="RHZ1007" s="384"/>
      <c r="RIA1007" s="384"/>
      <c r="RIB1007" s="384"/>
      <c r="RIC1007" s="384"/>
      <c r="RID1007" s="384"/>
      <c r="RIE1007" s="384"/>
      <c r="RIF1007" s="384"/>
      <c r="RIG1007" s="384"/>
      <c r="RIH1007" s="384"/>
      <c r="RII1007" s="384"/>
      <c r="RIJ1007" s="384"/>
      <c r="RIK1007" s="384"/>
      <c r="RIL1007" s="384"/>
      <c r="RIM1007" s="384"/>
      <c r="RIN1007" s="384"/>
      <c r="RIO1007" s="384"/>
      <c r="RIP1007" s="384"/>
      <c r="RIQ1007" s="384"/>
      <c r="RIR1007" s="384"/>
      <c r="RIS1007" s="384"/>
      <c r="RIT1007" s="384"/>
      <c r="RIU1007" s="384"/>
      <c r="RIV1007" s="384"/>
      <c r="RIW1007" s="384"/>
      <c r="RIX1007" s="384"/>
      <c r="RIY1007" s="384"/>
      <c r="RIZ1007" s="384"/>
      <c r="RJA1007" s="384"/>
      <c r="RJB1007" s="384"/>
      <c r="RJC1007" s="384"/>
      <c r="RJD1007" s="384"/>
      <c r="RJE1007" s="384"/>
      <c r="RJF1007" s="384"/>
      <c r="RJG1007" s="384"/>
      <c r="RJH1007" s="384"/>
      <c r="RJI1007" s="384"/>
      <c r="RJJ1007" s="384"/>
      <c r="RJK1007" s="384"/>
      <c r="RJL1007" s="384"/>
      <c r="RJM1007" s="384"/>
      <c r="RJN1007" s="384"/>
      <c r="RJO1007" s="384"/>
      <c r="RJP1007" s="384"/>
      <c r="RJQ1007" s="384"/>
      <c r="RJR1007" s="384"/>
      <c r="RJS1007" s="384"/>
      <c r="RJT1007" s="384"/>
      <c r="RJU1007" s="384"/>
      <c r="RJV1007" s="384"/>
      <c r="RJW1007" s="384"/>
      <c r="RJX1007" s="384"/>
      <c r="RJY1007" s="384"/>
      <c r="RJZ1007" s="384"/>
      <c r="RKA1007" s="384"/>
      <c r="RKB1007" s="384"/>
      <c r="RKC1007" s="384"/>
      <c r="RKD1007" s="384"/>
      <c r="RKE1007" s="384"/>
      <c r="RKF1007" s="384"/>
      <c r="RKG1007" s="384"/>
      <c r="RKH1007" s="384"/>
      <c r="RKI1007" s="384"/>
      <c r="RKJ1007" s="384"/>
      <c r="RKK1007" s="384"/>
      <c r="RKL1007" s="384"/>
      <c r="RKM1007" s="384"/>
      <c r="RKN1007" s="384"/>
      <c r="RKO1007" s="384"/>
      <c r="RKP1007" s="384"/>
      <c r="RKQ1007" s="384"/>
      <c r="RKR1007" s="384"/>
      <c r="RKS1007" s="384"/>
      <c r="RKT1007" s="384"/>
      <c r="RKU1007" s="384"/>
      <c r="RKV1007" s="384"/>
      <c r="RKW1007" s="384"/>
      <c r="RKX1007" s="384"/>
      <c r="RKY1007" s="384"/>
      <c r="RKZ1007" s="384"/>
      <c r="RLA1007" s="384"/>
      <c r="RLB1007" s="384"/>
      <c r="RLC1007" s="384"/>
      <c r="RLD1007" s="384"/>
      <c r="RLE1007" s="384"/>
      <c r="RLF1007" s="384"/>
      <c r="RLG1007" s="384"/>
      <c r="RLH1007" s="384"/>
      <c r="RLI1007" s="384"/>
      <c r="RLJ1007" s="384"/>
      <c r="RLK1007" s="384"/>
      <c r="RLL1007" s="384"/>
      <c r="RLM1007" s="384"/>
      <c r="RLN1007" s="384"/>
      <c r="RLO1007" s="384"/>
      <c r="RLP1007" s="384"/>
      <c r="RLQ1007" s="384"/>
      <c r="RLR1007" s="384"/>
      <c r="RLS1007" s="384"/>
      <c r="RLT1007" s="384"/>
      <c r="RLU1007" s="384"/>
      <c r="RLV1007" s="384"/>
      <c r="RLW1007" s="384"/>
      <c r="RLX1007" s="384"/>
      <c r="RLY1007" s="384"/>
      <c r="RLZ1007" s="384"/>
      <c r="RMA1007" s="384"/>
      <c r="RMB1007" s="384"/>
      <c r="RMC1007" s="384"/>
      <c r="RMD1007" s="384"/>
      <c r="RME1007" s="384"/>
      <c r="RMF1007" s="384"/>
      <c r="RMG1007" s="384"/>
      <c r="RMH1007" s="384"/>
      <c r="RMI1007" s="384"/>
      <c r="RMJ1007" s="384"/>
      <c r="RMK1007" s="384"/>
      <c r="RML1007" s="384"/>
      <c r="RMM1007" s="384"/>
      <c r="RMN1007" s="384"/>
      <c r="RMO1007" s="384"/>
      <c r="RMP1007" s="384"/>
      <c r="RMQ1007" s="384"/>
      <c r="RMR1007" s="384"/>
      <c r="RMS1007" s="384"/>
      <c r="RMT1007" s="384"/>
      <c r="RMU1007" s="384"/>
      <c r="RMV1007" s="384"/>
      <c r="RMW1007" s="384"/>
      <c r="RMX1007" s="384"/>
      <c r="RMY1007" s="384"/>
      <c r="RMZ1007" s="384"/>
      <c r="RNA1007" s="384"/>
      <c r="RNB1007" s="384"/>
      <c r="RNC1007" s="384"/>
      <c r="RND1007" s="384"/>
      <c r="RNE1007" s="384"/>
      <c r="RNF1007" s="384"/>
      <c r="RNG1007" s="384"/>
      <c r="RNH1007" s="384"/>
      <c r="RNI1007" s="384"/>
      <c r="RNJ1007" s="384"/>
      <c r="RNK1007" s="384"/>
      <c r="RNL1007" s="384"/>
      <c r="RNM1007" s="384"/>
      <c r="RNN1007" s="384"/>
      <c r="RNO1007" s="384"/>
      <c r="RNP1007" s="384"/>
      <c r="RNQ1007" s="384"/>
      <c r="RNR1007" s="384"/>
      <c r="RNS1007" s="384"/>
      <c r="RNT1007" s="384"/>
      <c r="RNU1007" s="384"/>
      <c r="RNV1007" s="384"/>
      <c r="RNW1007" s="384"/>
      <c r="RNX1007" s="384"/>
      <c r="RNY1007" s="384"/>
      <c r="RNZ1007" s="384"/>
      <c r="ROA1007" s="384"/>
      <c r="ROB1007" s="384"/>
      <c r="ROC1007" s="384"/>
      <c r="ROD1007" s="384"/>
      <c r="ROE1007" s="384"/>
      <c r="ROF1007" s="384"/>
      <c r="ROG1007" s="384"/>
      <c r="ROH1007" s="384"/>
      <c r="ROI1007" s="384"/>
      <c r="ROJ1007" s="384"/>
      <c r="ROK1007" s="384"/>
      <c r="ROL1007" s="384"/>
      <c r="ROM1007" s="384"/>
      <c r="RON1007" s="384"/>
      <c r="ROO1007" s="384"/>
      <c r="ROP1007" s="384"/>
      <c r="ROQ1007" s="384"/>
      <c r="ROR1007" s="384"/>
      <c r="ROS1007" s="384"/>
      <c r="ROT1007" s="384"/>
      <c r="ROU1007" s="384"/>
      <c r="ROV1007" s="384"/>
      <c r="ROW1007" s="384"/>
      <c r="ROX1007" s="384"/>
      <c r="ROY1007" s="384"/>
      <c r="ROZ1007" s="384"/>
      <c r="RPA1007" s="384"/>
      <c r="RPB1007" s="384"/>
      <c r="RPC1007" s="384"/>
      <c r="RPD1007" s="384"/>
      <c r="RPE1007" s="384"/>
      <c r="RPF1007" s="384"/>
      <c r="RPG1007" s="384"/>
      <c r="RPH1007" s="384"/>
      <c r="RPI1007" s="384"/>
      <c r="RPJ1007" s="384"/>
      <c r="RPK1007" s="384"/>
      <c r="RPL1007" s="384"/>
      <c r="RPM1007" s="384"/>
      <c r="RPN1007" s="384"/>
      <c r="RPO1007" s="384"/>
      <c r="RPP1007" s="384"/>
      <c r="RPQ1007" s="384"/>
      <c r="RPR1007" s="384"/>
      <c r="RPS1007" s="384"/>
      <c r="RPT1007" s="384"/>
      <c r="RPU1007" s="384"/>
      <c r="RPV1007" s="384"/>
      <c r="RPW1007" s="384"/>
      <c r="RPX1007" s="384"/>
      <c r="RPY1007" s="384"/>
      <c r="RPZ1007" s="384"/>
      <c r="RQA1007" s="384"/>
      <c r="RQB1007" s="384"/>
      <c r="RQC1007" s="384"/>
      <c r="RQD1007" s="384"/>
      <c r="RQE1007" s="384"/>
      <c r="RQF1007" s="384"/>
      <c r="RQG1007" s="384"/>
      <c r="RQH1007" s="384"/>
      <c r="RQI1007" s="384"/>
      <c r="RQJ1007" s="384"/>
      <c r="RQK1007" s="384"/>
      <c r="RQL1007" s="384"/>
      <c r="RQM1007" s="384"/>
      <c r="RQN1007" s="384"/>
      <c r="RQO1007" s="384"/>
      <c r="RQP1007" s="384"/>
      <c r="RQQ1007" s="384"/>
      <c r="RQR1007" s="384"/>
      <c r="RQS1007" s="384"/>
      <c r="RQT1007" s="384"/>
      <c r="RQU1007" s="384"/>
      <c r="RQV1007" s="384"/>
      <c r="RQW1007" s="384"/>
      <c r="RQX1007" s="384"/>
      <c r="RQY1007" s="384"/>
      <c r="RQZ1007" s="384"/>
      <c r="RRA1007" s="384"/>
      <c r="RRB1007" s="384"/>
      <c r="RRC1007" s="384"/>
      <c r="RRD1007" s="384"/>
      <c r="RRE1007" s="384"/>
      <c r="RRF1007" s="384"/>
      <c r="RRG1007" s="384"/>
      <c r="RRH1007" s="384"/>
      <c r="RRI1007" s="384"/>
      <c r="RRJ1007" s="384"/>
      <c r="RRK1007" s="384"/>
      <c r="RRL1007" s="384"/>
      <c r="RRM1007" s="384"/>
      <c r="RRN1007" s="384"/>
      <c r="RRO1007" s="384"/>
      <c r="RRP1007" s="384"/>
      <c r="RRQ1007" s="384"/>
      <c r="RRR1007" s="384"/>
      <c r="RRS1007" s="384"/>
      <c r="RRT1007" s="384"/>
      <c r="RRU1007" s="384"/>
      <c r="RRV1007" s="384"/>
      <c r="RRW1007" s="384"/>
      <c r="RRX1007" s="384"/>
      <c r="RRY1007" s="384"/>
      <c r="RRZ1007" s="384"/>
      <c r="RSA1007" s="384"/>
      <c r="RSB1007" s="384"/>
      <c r="RSC1007" s="384"/>
      <c r="RSD1007" s="384"/>
      <c r="RSE1007" s="384"/>
      <c r="RSF1007" s="384"/>
      <c r="RSG1007" s="384"/>
      <c r="RSH1007" s="384"/>
      <c r="RSI1007" s="384"/>
      <c r="RSJ1007" s="384"/>
      <c r="RSK1007" s="384"/>
      <c r="RSL1007" s="384"/>
      <c r="RSM1007" s="384"/>
      <c r="RSN1007" s="384"/>
      <c r="RSO1007" s="384"/>
      <c r="RSP1007" s="384"/>
      <c r="RSQ1007" s="384"/>
      <c r="RSR1007" s="384"/>
      <c r="RSS1007" s="384"/>
      <c r="RST1007" s="384"/>
      <c r="RSU1007" s="384"/>
      <c r="RSV1007" s="384"/>
      <c r="RSW1007" s="384"/>
      <c r="RSX1007" s="384"/>
      <c r="RSY1007" s="384"/>
      <c r="RSZ1007" s="384"/>
      <c r="RTA1007" s="384"/>
      <c r="RTB1007" s="384"/>
      <c r="RTC1007" s="384"/>
      <c r="RTD1007" s="384"/>
      <c r="RTE1007" s="384"/>
      <c r="RTF1007" s="384"/>
      <c r="RTG1007" s="384"/>
      <c r="RTH1007" s="384"/>
      <c r="RTI1007" s="384"/>
      <c r="RTJ1007" s="384"/>
      <c r="RTK1007" s="384"/>
      <c r="RTL1007" s="384"/>
      <c r="RTM1007" s="384"/>
      <c r="RTN1007" s="384"/>
      <c r="RTO1007" s="384"/>
      <c r="RTP1007" s="384"/>
      <c r="RTQ1007" s="384"/>
      <c r="RTR1007" s="384"/>
      <c r="RTS1007" s="384"/>
      <c r="RTT1007" s="384"/>
      <c r="RTU1007" s="384"/>
      <c r="RTV1007" s="384"/>
      <c r="RTW1007" s="384"/>
      <c r="RTX1007" s="384"/>
      <c r="RTY1007" s="384"/>
      <c r="RTZ1007" s="384"/>
      <c r="RUA1007" s="384"/>
      <c r="RUB1007" s="384"/>
      <c r="RUC1007" s="384"/>
      <c r="RUD1007" s="384"/>
      <c r="RUE1007" s="384"/>
      <c r="RUF1007" s="384"/>
      <c r="RUG1007" s="384"/>
      <c r="RUH1007" s="384"/>
      <c r="RUI1007" s="384"/>
      <c r="RUJ1007" s="384"/>
      <c r="RUK1007" s="384"/>
      <c r="RUL1007" s="384"/>
      <c r="RUM1007" s="384"/>
      <c r="RUN1007" s="384"/>
      <c r="RUO1007" s="384"/>
      <c r="RUP1007" s="384"/>
      <c r="RUQ1007" s="384"/>
      <c r="RUR1007" s="384"/>
      <c r="RUS1007" s="384"/>
      <c r="RUT1007" s="384"/>
      <c r="RUU1007" s="384"/>
      <c r="RUV1007" s="384"/>
      <c r="RUW1007" s="384"/>
      <c r="RUX1007" s="384"/>
      <c r="RUY1007" s="384"/>
      <c r="RUZ1007" s="384"/>
      <c r="RVA1007" s="384"/>
      <c r="RVB1007" s="384"/>
      <c r="RVC1007" s="384"/>
      <c r="RVD1007" s="384"/>
      <c r="RVE1007" s="384"/>
      <c r="RVF1007" s="384"/>
      <c r="RVG1007" s="384"/>
      <c r="RVH1007" s="384"/>
      <c r="RVI1007" s="384"/>
      <c r="RVJ1007" s="384"/>
      <c r="RVK1007" s="384"/>
      <c r="RVL1007" s="384"/>
      <c r="RVM1007" s="384"/>
      <c r="RVN1007" s="384"/>
      <c r="RVO1007" s="384"/>
      <c r="RVP1007" s="384"/>
      <c r="RVQ1007" s="384"/>
      <c r="RVR1007" s="384"/>
      <c r="RVS1007" s="384"/>
      <c r="RVT1007" s="384"/>
      <c r="RVU1007" s="384"/>
      <c r="RVV1007" s="384"/>
      <c r="RVW1007" s="384"/>
      <c r="RVX1007" s="384"/>
      <c r="RVY1007" s="384"/>
      <c r="RVZ1007" s="384"/>
      <c r="RWA1007" s="384"/>
      <c r="RWB1007" s="384"/>
      <c r="RWC1007" s="384"/>
      <c r="RWD1007" s="384"/>
      <c r="RWE1007" s="384"/>
      <c r="RWF1007" s="384"/>
      <c r="RWG1007" s="384"/>
      <c r="RWH1007" s="384"/>
      <c r="RWI1007" s="384"/>
      <c r="RWJ1007" s="384"/>
      <c r="RWK1007" s="384"/>
      <c r="RWL1007" s="384"/>
      <c r="RWM1007" s="384"/>
      <c r="RWN1007" s="384"/>
      <c r="RWO1007" s="384"/>
      <c r="RWP1007" s="384"/>
      <c r="RWQ1007" s="384"/>
      <c r="RWR1007" s="384"/>
      <c r="RWS1007" s="384"/>
      <c r="RWT1007" s="384"/>
      <c r="RWU1007" s="384"/>
      <c r="RWV1007" s="384"/>
      <c r="RWW1007" s="384"/>
      <c r="RWX1007" s="384"/>
      <c r="RWY1007" s="384"/>
      <c r="RWZ1007" s="384"/>
      <c r="RXA1007" s="384"/>
      <c r="RXB1007" s="384"/>
      <c r="RXC1007" s="384"/>
      <c r="RXD1007" s="384"/>
      <c r="RXE1007" s="384"/>
      <c r="RXF1007" s="384"/>
      <c r="RXG1007" s="384"/>
      <c r="RXH1007" s="384"/>
      <c r="RXI1007" s="384"/>
      <c r="RXJ1007" s="384"/>
      <c r="RXK1007" s="384"/>
      <c r="RXL1007" s="384"/>
      <c r="RXM1007" s="384"/>
      <c r="RXN1007" s="384"/>
      <c r="RXO1007" s="384"/>
      <c r="RXP1007" s="384"/>
      <c r="RXQ1007" s="384"/>
      <c r="RXR1007" s="384"/>
      <c r="RXS1007" s="384"/>
      <c r="RXT1007" s="384"/>
      <c r="RXU1007" s="384"/>
      <c r="RXV1007" s="384"/>
      <c r="RXW1007" s="384"/>
      <c r="RXX1007" s="384"/>
      <c r="RXY1007" s="384"/>
      <c r="RXZ1007" s="384"/>
      <c r="RYA1007" s="384"/>
      <c r="RYB1007" s="384"/>
      <c r="RYC1007" s="384"/>
      <c r="RYD1007" s="384"/>
      <c r="RYE1007" s="384"/>
      <c r="RYF1007" s="384"/>
      <c r="RYG1007" s="384"/>
      <c r="RYH1007" s="384"/>
      <c r="RYI1007" s="384"/>
      <c r="RYJ1007" s="384"/>
      <c r="RYK1007" s="384"/>
      <c r="RYL1007" s="384"/>
      <c r="RYM1007" s="384"/>
      <c r="RYN1007" s="384"/>
      <c r="RYO1007" s="384"/>
      <c r="RYP1007" s="384"/>
      <c r="RYQ1007" s="384"/>
      <c r="RYR1007" s="384"/>
      <c r="RYS1007" s="384"/>
      <c r="RYT1007" s="384"/>
      <c r="RYU1007" s="384"/>
      <c r="RYV1007" s="384"/>
      <c r="RYW1007" s="384"/>
      <c r="RYX1007" s="384"/>
      <c r="RYY1007" s="384"/>
      <c r="RYZ1007" s="384"/>
      <c r="RZA1007" s="384"/>
      <c r="RZB1007" s="384"/>
      <c r="RZC1007" s="384"/>
      <c r="RZD1007" s="384"/>
      <c r="RZE1007" s="384"/>
      <c r="RZF1007" s="384"/>
      <c r="RZG1007" s="384"/>
      <c r="RZH1007" s="384"/>
      <c r="RZI1007" s="384"/>
      <c r="RZJ1007" s="384"/>
      <c r="RZK1007" s="384"/>
      <c r="RZL1007" s="384"/>
      <c r="RZM1007" s="384"/>
      <c r="RZN1007" s="384"/>
      <c r="RZO1007" s="384"/>
      <c r="RZP1007" s="384"/>
      <c r="RZQ1007" s="384"/>
      <c r="RZR1007" s="384"/>
      <c r="RZS1007" s="384"/>
      <c r="RZT1007" s="384"/>
      <c r="RZU1007" s="384"/>
      <c r="RZV1007" s="384"/>
      <c r="RZW1007" s="384"/>
      <c r="RZX1007" s="384"/>
      <c r="RZY1007" s="384"/>
      <c r="RZZ1007" s="384"/>
      <c r="SAA1007" s="384"/>
      <c r="SAB1007" s="384"/>
      <c r="SAC1007" s="384"/>
      <c r="SAD1007" s="384"/>
      <c r="SAE1007" s="384"/>
      <c r="SAF1007" s="384"/>
      <c r="SAG1007" s="384"/>
      <c r="SAH1007" s="384"/>
      <c r="SAI1007" s="384"/>
      <c r="SAJ1007" s="384"/>
      <c r="SAK1007" s="384"/>
      <c r="SAL1007" s="384"/>
      <c r="SAM1007" s="384"/>
      <c r="SAN1007" s="384"/>
      <c r="SAO1007" s="384"/>
      <c r="SAP1007" s="384"/>
      <c r="SAQ1007" s="384"/>
      <c r="SAR1007" s="384"/>
      <c r="SAS1007" s="384"/>
      <c r="SAT1007" s="384"/>
      <c r="SAU1007" s="384"/>
      <c r="SAV1007" s="384"/>
      <c r="SAW1007" s="384"/>
      <c r="SAX1007" s="384"/>
      <c r="SAY1007" s="384"/>
      <c r="SAZ1007" s="384"/>
      <c r="SBA1007" s="384"/>
      <c r="SBB1007" s="384"/>
      <c r="SBC1007" s="384"/>
      <c r="SBD1007" s="384"/>
      <c r="SBE1007" s="384"/>
      <c r="SBF1007" s="384"/>
      <c r="SBG1007" s="384"/>
      <c r="SBH1007" s="384"/>
      <c r="SBI1007" s="384"/>
      <c r="SBJ1007" s="384"/>
      <c r="SBK1007" s="384"/>
      <c r="SBL1007" s="384"/>
      <c r="SBM1007" s="384"/>
      <c r="SBN1007" s="384"/>
      <c r="SBO1007" s="384"/>
      <c r="SBP1007" s="384"/>
      <c r="SBQ1007" s="384"/>
      <c r="SBR1007" s="384"/>
      <c r="SBS1007" s="384"/>
      <c r="SBT1007" s="384"/>
      <c r="SBU1007" s="384"/>
      <c r="SBV1007" s="384"/>
      <c r="SBW1007" s="384"/>
      <c r="SBX1007" s="384"/>
      <c r="SBY1007" s="384"/>
      <c r="SBZ1007" s="384"/>
      <c r="SCA1007" s="384"/>
      <c r="SCB1007" s="384"/>
      <c r="SCC1007" s="384"/>
      <c r="SCD1007" s="384"/>
      <c r="SCE1007" s="384"/>
      <c r="SCF1007" s="384"/>
      <c r="SCG1007" s="384"/>
      <c r="SCH1007" s="384"/>
      <c r="SCI1007" s="384"/>
      <c r="SCJ1007" s="384"/>
      <c r="SCK1007" s="384"/>
      <c r="SCL1007" s="384"/>
      <c r="SCM1007" s="384"/>
      <c r="SCN1007" s="384"/>
      <c r="SCO1007" s="384"/>
      <c r="SCP1007" s="384"/>
      <c r="SCQ1007" s="384"/>
      <c r="SCR1007" s="384"/>
      <c r="SCS1007" s="384"/>
      <c r="SCT1007" s="384"/>
      <c r="SCU1007" s="384"/>
      <c r="SCV1007" s="384"/>
      <c r="SCW1007" s="384"/>
      <c r="SCX1007" s="384"/>
      <c r="SCY1007" s="384"/>
      <c r="SCZ1007" s="384"/>
      <c r="SDA1007" s="384"/>
      <c r="SDB1007" s="384"/>
      <c r="SDC1007" s="384"/>
      <c r="SDD1007" s="384"/>
      <c r="SDE1007" s="384"/>
      <c r="SDF1007" s="384"/>
      <c r="SDG1007" s="384"/>
      <c r="SDH1007" s="384"/>
      <c r="SDI1007" s="384"/>
      <c r="SDJ1007" s="384"/>
      <c r="SDK1007" s="384"/>
      <c r="SDL1007" s="384"/>
      <c r="SDM1007" s="384"/>
      <c r="SDN1007" s="384"/>
      <c r="SDO1007" s="384"/>
      <c r="SDP1007" s="384"/>
      <c r="SDQ1007" s="384"/>
      <c r="SDR1007" s="384"/>
      <c r="SDS1007" s="384"/>
      <c r="SDT1007" s="384"/>
      <c r="SDU1007" s="384"/>
      <c r="SDV1007" s="384"/>
      <c r="SDW1007" s="384"/>
      <c r="SDX1007" s="384"/>
      <c r="SDY1007" s="384"/>
      <c r="SDZ1007" s="384"/>
      <c r="SEA1007" s="384"/>
      <c r="SEB1007" s="384"/>
      <c r="SEC1007" s="384"/>
      <c r="SED1007" s="384"/>
      <c r="SEE1007" s="384"/>
      <c r="SEF1007" s="384"/>
      <c r="SEG1007" s="384"/>
      <c r="SEH1007" s="384"/>
      <c r="SEI1007" s="384"/>
      <c r="SEJ1007" s="384"/>
      <c r="SEK1007" s="384"/>
      <c r="SEL1007" s="384"/>
      <c r="SEM1007" s="384"/>
      <c r="SEN1007" s="384"/>
      <c r="SEO1007" s="384"/>
      <c r="SEP1007" s="384"/>
      <c r="SEQ1007" s="384"/>
      <c r="SER1007" s="384"/>
      <c r="SES1007" s="384"/>
      <c r="SET1007" s="384"/>
      <c r="SEU1007" s="384"/>
      <c r="SEV1007" s="384"/>
      <c r="SEW1007" s="384"/>
      <c r="SEX1007" s="384"/>
      <c r="SEY1007" s="384"/>
      <c r="SEZ1007" s="384"/>
      <c r="SFA1007" s="384"/>
      <c r="SFB1007" s="384"/>
      <c r="SFC1007" s="384"/>
      <c r="SFD1007" s="384"/>
      <c r="SFE1007" s="384"/>
      <c r="SFF1007" s="384"/>
      <c r="SFG1007" s="384"/>
      <c r="SFH1007" s="384"/>
      <c r="SFI1007" s="384"/>
      <c r="SFJ1007" s="384"/>
      <c r="SFK1007" s="384"/>
      <c r="SFL1007" s="384"/>
      <c r="SFM1007" s="384"/>
      <c r="SFN1007" s="384"/>
      <c r="SFO1007" s="384"/>
      <c r="SFP1007" s="384"/>
      <c r="SFQ1007" s="384"/>
      <c r="SFR1007" s="384"/>
      <c r="SFS1007" s="384"/>
      <c r="SFT1007" s="384"/>
      <c r="SFU1007" s="384"/>
      <c r="SFV1007" s="384"/>
      <c r="SFW1007" s="384"/>
      <c r="SFX1007" s="384"/>
      <c r="SFY1007" s="384"/>
      <c r="SFZ1007" s="384"/>
      <c r="SGA1007" s="384"/>
      <c r="SGB1007" s="384"/>
      <c r="SGC1007" s="384"/>
      <c r="SGD1007" s="384"/>
      <c r="SGE1007" s="384"/>
      <c r="SGF1007" s="384"/>
      <c r="SGG1007" s="384"/>
      <c r="SGH1007" s="384"/>
      <c r="SGI1007" s="384"/>
      <c r="SGJ1007" s="384"/>
      <c r="SGK1007" s="384"/>
      <c r="SGL1007" s="384"/>
      <c r="SGM1007" s="384"/>
      <c r="SGN1007" s="384"/>
      <c r="SGO1007" s="384"/>
      <c r="SGP1007" s="384"/>
      <c r="SGQ1007" s="384"/>
      <c r="SGR1007" s="384"/>
      <c r="SGS1007" s="384"/>
      <c r="SGT1007" s="384"/>
      <c r="SGU1007" s="384"/>
      <c r="SGV1007" s="384"/>
      <c r="SGW1007" s="384"/>
      <c r="SGX1007" s="384"/>
      <c r="SGY1007" s="384"/>
      <c r="SGZ1007" s="384"/>
      <c r="SHA1007" s="384"/>
      <c r="SHB1007" s="384"/>
      <c r="SHC1007" s="384"/>
      <c r="SHD1007" s="384"/>
      <c r="SHE1007" s="384"/>
      <c r="SHF1007" s="384"/>
      <c r="SHG1007" s="384"/>
      <c r="SHH1007" s="384"/>
      <c r="SHI1007" s="384"/>
      <c r="SHJ1007" s="384"/>
      <c r="SHK1007" s="384"/>
      <c r="SHL1007" s="384"/>
      <c r="SHM1007" s="384"/>
      <c r="SHN1007" s="384"/>
      <c r="SHO1007" s="384"/>
      <c r="SHP1007" s="384"/>
      <c r="SHQ1007" s="384"/>
      <c r="SHR1007" s="384"/>
      <c r="SHS1007" s="384"/>
      <c r="SHT1007" s="384"/>
      <c r="SHU1007" s="384"/>
      <c r="SHV1007" s="384"/>
      <c r="SHW1007" s="384"/>
      <c r="SHX1007" s="384"/>
      <c r="SHY1007" s="384"/>
      <c r="SHZ1007" s="384"/>
      <c r="SIA1007" s="384"/>
      <c r="SIB1007" s="384"/>
      <c r="SIC1007" s="384"/>
      <c r="SID1007" s="384"/>
      <c r="SIE1007" s="384"/>
      <c r="SIF1007" s="384"/>
      <c r="SIG1007" s="384"/>
      <c r="SIH1007" s="384"/>
      <c r="SII1007" s="384"/>
      <c r="SIJ1007" s="384"/>
      <c r="SIK1007" s="384"/>
      <c r="SIL1007" s="384"/>
      <c r="SIM1007" s="384"/>
      <c r="SIN1007" s="384"/>
      <c r="SIO1007" s="384"/>
      <c r="SIP1007" s="384"/>
      <c r="SIQ1007" s="384"/>
      <c r="SIR1007" s="384"/>
      <c r="SIS1007" s="384"/>
      <c r="SIT1007" s="384"/>
      <c r="SIU1007" s="384"/>
      <c r="SIV1007" s="384"/>
      <c r="SIW1007" s="384"/>
      <c r="SIX1007" s="384"/>
      <c r="SIY1007" s="384"/>
      <c r="SIZ1007" s="384"/>
      <c r="SJA1007" s="384"/>
      <c r="SJB1007" s="384"/>
      <c r="SJC1007" s="384"/>
      <c r="SJD1007" s="384"/>
      <c r="SJE1007" s="384"/>
      <c r="SJF1007" s="384"/>
      <c r="SJG1007" s="384"/>
      <c r="SJH1007" s="384"/>
      <c r="SJI1007" s="384"/>
      <c r="SJJ1007" s="384"/>
      <c r="SJK1007" s="384"/>
      <c r="SJL1007" s="384"/>
      <c r="SJM1007" s="384"/>
      <c r="SJN1007" s="384"/>
      <c r="SJO1007" s="384"/>
      <c r="SJP1007" s="384"/>
      <c r="SJQ1007" s="384"/>
      <c r="SJR1007" s="384"/>
      <c r="SJS1007" s="384"/>
      <c r="SJT1007" s="384"/>
      <c r="SJU1007" s="384"/>
      <c r="SJV1007" s="384"/>
      <c r="SJW1007" s="384"/>
      <c r="SJX1007" s="384"/>
      <c r="SJY1007" s="384"/>
      <c r="SJZ1007" s="384"/>
      <c r="SKA1007" s="384"/>
      <c r="SKB1007" s="384"/>
      <c r="SKC1007" s="384"/>
      <c r="SKD1007" s="384"/>
      <c r="SKE1007" s="384"/>
      <c r="SKF1007" s="384"/>
      <c r="SKG1007" s="384"/>
      <c r="SKH1007" s="384"/>
      <c r="SKI1007" s="384"/>
      <c r="SKJ1007" s="384"/>
      <c r="SKK1007" s="384"/>
      <c r="SKL1007" s="384"/>
      <c r="SKM1007" s="384"/>
      <c r="SKN1007" s="384"/>
      <c r="SKO1007" s="384"/>
      <c r="SKP1007" s="384"/>
      <c r="SKQ1007" s="384"/>
      <c r="SKR1007" s="384"/>
      <c r="SKS1007" s="384"/>
      <c r="SKT1007" s="384"/>
      <c r="SKU1007" s="384"/>
      <c r="SKV1007" s="384"/>
      <c r="SKW1007" s="384"/>
      <c r="SKX1007" s="384"/>
      <c r="SKY1007" s="384"/>
      <c r="SKZ1007" s="384"/>
      <c r="SLA1007" s="384"/>
      <c r="SLB1007" s="384"/>
      <c r="SLC1007" s="384"/>
      <c r="SLD1007" s="384"/>
      <c r="SLE1007" s="384"/>
      <c r="SLF1007" s="384"/>
      <c r="SLG1007" s="384"/>
      <c r="SLH1007" s="384"/>
      <c r="SLI1007" s="384"/>
      <c r="SLJ1007" s="384"/>
      <c r="SLK1007" s="384"/>
      <c r="SLL1007" s="384"/>
      <c r="SLM1007" s="384"/>
      <c r="SLN1007" s="384"/>
      <c r="SLO1007" s="384"/>
      <c r="SLP1007" s="384"/>
      <c r="SLQ1007" s="384"/>
      <c r="SLR1007" s="384"/>
      <c r="SLS1007" s="384"/>
      <c r="SLT1007" s="384"/>
      <c r="SLU1007" s="384"/>
      <c r="SLV1007" s="384"/>
      <c r="SLW1007" s="384"/>
      <c r="SLX1007" s="384"/>
      <c r="SLY1007" s="384"/>
      <c r="SLZ1007" s="384"/>
      <c r="SMA1007" s="384"/>
      <c r="SMB1007" s="384"/>
      <c r="SMC1007" s="384"/>
      <c r="SMD1007" s="384"/>
      <c r="SME1007" s="384"/>
      <c r="SMF1007" s="384"/>
      <c r="SMG1007" s="384"/>
      <c r="SMH1007" s="384"/>
      <c r="SMI1007" s="384"/>
      <c r="SMJ1007" s="384"/>
      <c r="SMK1007" s="384"/>
      <c r="SML1007" s="384"/>
      <c r="SMM1007" s="384"/>
      <c r="SMN1007" s="384"/>
      <c r="SMO1007" s="384"/>
      <c r="SMP1007" s="384"/>
      <c r="SMQ1007" s="384"/>
      <c r="SMR1007" s="384"/>
      <c r="SMS1007" s="384"/>
      <c r="SMT1007" s="384"/>
      <c r="SMU1007" s="384"/>
      <c r="SMV1007" s="384"/>
      <c r="SMW1007" s="384"/>
      <c r="SMX1007" s="384"/>
      <c r="SMY1007" s="384"/>
      <c r="SMZ1007" s="384"/>
      <c r="SNA1007" s="384"/>
      <c r="SNB1007" s="384"/>
      <c r="SNC1007" s="384"/>
      <c r="SND1007" s="384"/>
      <c r="SNE1007" s="384"/>
      <c r="SNF1007" s="384"/>
      <c r="SNG1007" s="384"/>
      <c r="SNH1007" s="384"/>
      <c r="SNI1007" s="384"/>
      <c r="SNJ1007" s="384"/>
      <c r="SNK1007" s="384"/>
      <c r="SNL1007" s="384"/>
      <c r="SNM1007" s="384"/>
      <c r="SNN1007" s="384"/>
      <c r="SNO1007" s="384"/>
      <c r="SNP1007" s="384"/>
      <c r="SNQ1007" s="384"/>
      <c r="SNR1007" s="384"/>
      <c r="SNS1007" s="384"/>
      <c r="SNT1007" s="384"/>
      <c r="SNU1007" s="384"/>
      <c r="SNV1007" s="384"/>
      <c r="SNW1007" s="384"/>
      <c r="SNX1007" s="384"/>
      <c r="SNY1007" s="384"/>
      <c r="SNZ1007" s="384"/>
      <c r="SOA1007" s="384"/>
      <c r="SOB1007" s="384"/>
      <c r="SOC1007" s="384"/>
      <c r="SOD1007" s="384"/>
      <c r="SOE1007" s="384"/>
      <c r="SOF1007" s="384"/>
      <c r="SOG1007" s="384"/>
      <c r="SOH1007" s="384"/>
      <c r="SOI1007" s="384"/>
      <c r="SOJ1007" s="384"/>
      <c r="SOK1007" s="384"/>
      <c r="SOL1007" s="384"/>
      <c r="SOM1007" s="384"/>
      <c r="SON1007" s="384"/>
      <c r="SOO1007" s="384"/>
      <c r="SOP1007" s="384"/>
      <c r="SOQ1007" s="384"/>
      <c r="SOR1007" s="384"/>
      <c r="SOS1007" s="384"/>
      <c r="SOT1007" s="384"/>
      <c r="SOU1007" s="384"/>
      <c r="SOV1007" s="384"/>
      <c r="SOW1007" s="384"/>
      <c r="SOX1007" s="384"/>
      <c r="SOY1007" s="384"/>
      <c r="SOZ1007" s="384"/>
      <c r="SPA1007" s="384"/>
      <c r="SPB1007" s="384"/>
      <c r="SPC1007" s="384"/>
      <c r="SPD1007" s="384"/>
      <c r="SPE1007" s="384"/>
      <c r="SPF1007" s="384"/>
      <c r="SPG1007" s="384"/>
      <c r="SPH1007" s="384"/>
      <c r="SPI1007" s="384"/>
      <c r="SPJ1007" s="384"/>
      <c r="SPK1007" s="384"/>
      <c r="SPL1007" s="384"/>
      <c r="SPM1007" s="384"/>
      <c r="SPN1007" s="384"/>
      <c r="SPO1007" s="384"/>
      <c r="SPP1007" s="384"/>
      <c r="SPQ1007" s="384"/>
      <c r="SPR1007" s="384"/>
      <c r="SPS1007" s="384"/>
      <c r="SPT1007" s="384"/>
      <c r="SPU1007" s="384"/>
      <c r="SPV1007" s="384"/>
      <c r="SPW1007" s="384"/>
      <c r="SPX1007" s="384"/>
      <c r="SPY1007" s="384"/>
      <c r="SPZ1007" s="384"/>
      <c r="SQA1007" s="384"/>
      <c r="SQB1007" s="384"/>
      <c r="SQC1007" s="384"/>
      <c r="SQD1007" s="384"/>
      <c r="SQE1007" s="384"/>
      <c r="SQF1007" s="384"/>
      <c r="SQG1007" s="384"/>
      <c r="SQH1007" s="384"/>
      <c r="SQI1007" s="384"/>
      <c r="SQJ1007" s="384"/>
      <c r="SQK1007" s="384"/>
      <c r="SQL1007" s="384"/>
      <c r="SQM1007" s="384"/>
      <c r="SQN1007" s="384"/>
      <c r="SQO1007" s="384"/>
      <c r="SQP1007" s="384"/>
      <c r="SQQ1007" s="384"/>
      <c r="SQR1007" s="384"/>
      <c r="SQS1007" s="384"/>
      <c r="SQT1007" s="384"/>
      <c r="SQU1007" s="384"/>
      <c r="SQV1007" s="384"/>
      <c r="SQW1007" s="384"/>
      <c r="SQX1007" s="384"/>
      <c r="SQY1007" s="384"/>
      <c r="SQZ1007" s="384"/>
      <c r="SRA1007" s="384"/>
      <c r="SRB1007" s="384"/>
      <c r="SRC1007" s="384"/>
      <c r="SRD1007" s="384"/>
      <c r="SRE1007" s="384"/>
      <c r="SRF1007" s="384"/>
      <c r="SRG1007" s="384"/>
      <c r="SRH1007" s="384"/>
      <c r="SRI1007" s="384"/>
      <c r="SRJ1007" s="384"/>
      <c r="SRK1007" s="384"/>
      <c r="SRL1007" s="384"/>
      <c r="SRM1007" s="384"/>
      <c r="SRN1007" s="384"/>
      <c r="SRO1007" s="384"/>
      <c r="SRP1007" s="384"/>
      <c r="SRQ1007" s="384"/>
      <c r="SRR1007" s="384"/>
      <c r="SRS1007" s="384"/>
      <c r="SRT1007" s="384"/>
      <c r="SRU1007" s="384"/>
      <c r="SRV1007" s="384"/>
      <c r="SRW1007" s="384"/>
      <c r="SRX1007" s="384"/>
      <c r="SRY1007" s="384"/>
      <c r="SRZ1007" s="384"/>
      <c r="SSA1007" s="384"/>
      <c r="SSB1007" s="384"/>
      <c r="SSC1007" s="384"/>
      <c r="SSD1007" s="384"/>
      <c r="SSE1007" s="384"/>
      <c r="SSF1007" s="384"/>
      <c r="SSG1007" s="384"/>
      <c r="SSH1007" s="384"/>
      <c r="SSI1007" s="384"/>
      <c r="SSJ1007" s="384"/>
      <c r="SSK1007" s="384"/>
      <c r="SSL1007" s="384"/>
      <c r="SSM1007" s="384"/>
      <c r="SSN1007" s="384"/>
      <c r="SSO1007" s="384"/>
      <c r="SSP1007" s="384"/>
      <c r="SSQ1007" s="384"/>
      <c r="SSR1007" s="384"/>
      <c r="SSS1007" s="384"/>
      <c r="SST1007" s="384"/>
      <c r="SSU1007" s="384"/>
      <c r="SSV1007" s="384"/>
      <c r="SSW1007" s="384"/>
      <c r="SSX1007" s="384"/>
      <c r="SSY1007" s="384"/>
      <c r="SSZ1007" s="384"/>
      <c r="STA1007" s="384"/>
      <c r="STB1007" s="384"/>
      <c r="STC1007" s="384"/>
      <c r="STD1007" s="384"/>
      <c r="STE1007" s="384"/>
      <c r="STF1007" s="384"/>
      <c r="STG1007" s="384"/>
      <c r="STH1007" s="384"/>
      <c r="STI1007" s="384"/>
      <c r="STJ1007" s="384"/>
      <c r="STK1007" s="384"/>
      <c r="STL1007" s="384"/>
      <c r="STM1007" s="384"/>
      <c r="STN1007" s="384"/>
      <c r="STO1007" s="384"/>
      <c r="STP1007" s="384"/>
      <c r="STQ1007" s="384"/>
      <c r="STR1007" s="384"/>
      <c r="STS1007" s="384"/>
      <c r="STT1007" s="384"/>
      <c r="STU1007" s="384"/>
      <c r="STV1007" s="384"/>
      <c r="STW1007" s="384"/>
      <c r="STX1007" s="384"/>
      <c r="STY1007" s="384"/>
      <c r="STZ1007" s="384"/>
      <c r="SUA1007" s="384"/>
      <c r="SUB1007" s="384"/>
      <c r="SUC1007" s="384"/>
      <c r="SUD1007" s="384"/>
      <c r="SUE1007" s="384"/>
      <c r="SUF1007" s="384"/>
      <c r="SUG1007" s="384"/>
      <c r="SUH1007" s="384"/>
      <c r="SUI1007" s="384"/>
      <c r="SUJ1007" s="384"/>
      <c r="SUK1007" s="384"/>
      <c r="SUL1007" s="384"/>
      <c r="SUM1007" s="384"/>
      <c r="SUN1007" s="384"/>
      <c r="SUO1007" s="384"/>
      <c r="SUP1007" s="384"/>
      <c r="SUQ1007" s="384"/>
      <c r="SUR1007" s="384"/>
      <c r="SUS1007" s="384"/>
      <c r="SUT1007" s="384"/>
      <c r="SUU1007" s="384"/>
      <c r="SUV1007" s="384"/>
      <c r="SUW1007" s="384"/>
      <c r="SUX1007" s="384"/>
      <c r="SUY1007" s="384"/>
      <c r="SUZ1007" s="384"/>
      <c r="SVA1007" s="384"/>
      <c r="SVB1007" s="384"/>
      <c r="SVC1007" s="384"/>
      <c r="SVD1007" s="384"/>
      <c r="SVE1007" s="384"/>
      <c r="SVF1007" s="384"/>
      <c r="SVG1007" s="384"/>
      <c r="SVH1007" s="384"/>
      <c r="SVI1007" s="384"/>
      <c r="SVJ1007" s="384"/>
      <c r="SVK1007" s="384"/>
      <c r="SVL1007" s="384"/>
      <c r="SVM1007" s="384"/>
      <c r="SVN1007" s="384"/>
      <c r="SVO1007" s="384"/>
      <c r="SVP1007" s="384"/>
      <c r="SVQ1007" s="384"/>
      <c r="SVR1007" s="384"/>
      <c r="SVS1007" s="384"/>
      <c r="SVT1007" s="384"/>
      <c r="SVU1007" s="384"/>
      <c r="SVV1007" s="384"/>
      <c r="SVW1007" s="384"/>
      <c r="SVX1007" s="384"/>
      <c r="SVY1007" s="384"/>
      <c r="SVZ1007" s="384"/>
      <c r="SWA1007" s="384"/>
      <c r="SWB1007" s="384"/>
      <c r="SWC1007" s="384"/>
      <c r="SWD1007" s="384"/>
      <c r="SWE1007" s="384"/>
      <c r="SWF1007" s="384"/>
      <c r="SWG1007" s="384"/>
      <c r="SWH1007" s="384"/>
      <c r="SWI1007" s="384"/>
      <c r="SWJ1007" s="384"/>
      <c r="SWK1007" s="384"/>
      <c r="SWL1007" s="384"/>
      <c r="SWM1007" s="384"/>
      <c r="SWN1007" s="384"/>
      <c r="SWO1007" s="384"/>
      <c r="SWP1007" s="384"/>
      <c r="SWQ1007" s="384"/>
      <c r="SWR1007" s="384"/>
      <c r="SWS1007" s="384"/>
      <c r="SWT1007" s="384"/>
      <c r="SWU1007" s="384"/>
      <c r="SWV1007" s="384"/>
      <c r="SWW1007" s="384"/>
      <c r="SWX1007" s="384"/>
      <c r="SWY1007" s="384"/>
      <c r="SWZ1007" s="384"/>
      <c r="SXA1007" s="384"/>
      <c r="SXB1007" s="384"/>
      <c r="SXC1007" s="384"/>
      <c r="SXD1007" s="384"/>
      <c r="SXE1007" s="384"/>
      <c r="SXF1007" s="384"/>
      <c r="SXG1007" s="384"/>
      <c r="SXH1007" s="384"/>
      <c r="SXI1007" s="384"/>
      <c r="SXJ1007" s="384"/>
      <c r="SXK1007" s="384"/>
      <c r="SXL1007" s="384"/>
      <c r="SXM1007" s="384"/>
      <c r="SXN1007" s="384"/>
      <c r="SXO1007" s="384"/>
      <c r="SXP1007" s="384"/>
      <c r="SXQ1007" s="384"/>
      <c r="SXR1007" s="384"/>
      <c r="SXS1007" s="384"/>
      <c r="SXT1007" s="384"/>
      <c r="SXU1007" s="384"/>
      <c r="SXV1007" s="384"/>
      <c r="SXW1007" s="384"/>
      <c r="SXX1007" s="384"/>
      <c r="SXY1007" s="384"/>
      <c r="SXZ1007" s="384"/>
      <c r="SYA1007" s="384"/>
      <c r="SYB1007" s="384"/>
      <c r="SYC1007" s="384"/>
      <c r="SYD1007" s="384"/>
      <c r="SYE1007" s="384"/>
      <c r="SYF1007" s="384"/>
      <c r="SYG1007" s="384"/>
      <c r="SYH1007" s="384"/>
      <c r="SYI1007" s="384"/>
      <c r="SYJ1007" s="384"/>
      <c r="SYK1007" s="384"/>
      <c r="SYL1007" s="384"/>
      <c r="SYM1007" s="384"/>
      <c r="SYN1007" s="384"/>
      <c r="SYO1007" s="384"/>
      <c r="SYP1007" s="384"/>
      <c r="SYQ1007" s="384"/>
      <c r="SYR1007" s="384"/>
      <c r="SYS1007" s="384"/>
      <c r="SYT1007" s="384"/>
      <c r="SYU1007" s="384"/>
      <c r="SYV1007" s="384"/>
      <c r="SYW1007" s="384"/>
      <c r="SYX1007" s="384"/>
      <c r="SYY1007" s="384"/>
      <c r="SYZ1007" s="384"/>
      <c r="SZA1007" s="384"/>
      <c r="SZB1007" s="384"/>
      <c r="SZC1007" s="384"/>
      <c r="SZD1007" s="384"/>
      <c r="SZE1007" s="384"/>
      <c r="SZF1007" s="384"/>
      <c r="SZG1007" s="384"/>
      <c r="SZH1007" s="384"/>
      <c r="SZI1007" s="384"/>
      <c r="SZJ1007" s="384"/>
      <c r="SZK1007" s="384"/>
      <c r="SZL1007" s="384"/>
      <c r="SZM1007" s="384"/>
      <c r="SZN1007" s="384"/>
      <c r="SZO1007" s="384"/>
      <c r="SZP1007" s="384"/>
      <c r="SZQ1007" s="384"/>
      <c r="SZR1007" s="384"/>
      <c r="SZS1007" s="384"/>
      <c r="SZT1007" s="384"/>
      <c r="SZU1007" s="384"/>
      <c r="SZV1007" s="384"/>
      <c r="SZW1007" s="384"/>
      <c r="SZX1007" s="384"/>
      <c r="SZY1007" s="384"/>
      <c r="SZZ1007" s="384"/>
      <c r="TAA1007" s="384"/>
      <c r="TAB1007" s="384"/>
      <c r="TAC1007" s="384"/>
      <c r="TAD1007" s="384"/>
      <c r="TAE1007" s="384"/>
      <c r="TAF1007" s="384"/>
      <c r="TAG1007" s="384"/>
      <c r="TAH1007" s="384"/>
      <c r="TAI1007" s="384"/>
      <c r="TAJ1007" s="384"/>
      <c r="TAK1007" s="384"/>
      <c r="TAL1007" s="384"/>
      <c r="TAM1007" s="384"/>
      <c r="TAN1007" s="384"/>
      <c r="TAO1007" s="384"/>
      <c r="TAP1007" s="384"/>
      <c r="TAQ1007" s="384"/>
      <c r="TAR1007" s="384"/>
      <c r="TAS1007" s="384"/>
      <c r="TAT1007" s="384"/>
      <c r="TAU1007" s="384"/>
      <c r="TAV1007" s="384"/>
      <c r="TAW1007" s="384"/>
      <c r="TAX1007" s="384"/>
      <c r="TAY1007" s="384"/>
      <c r="TAZ1007" s="384"/>
      <c r="TBA1007" s="384"/>
      <c r="TBB1007" s="384"/>
      <c r="TBC1007" s="384"/>
      <c r="TBD1007" s="384"/>
      <c r="TBE1007" s="384"/>
      <c r="TBF1007" s="384"/>
      <c r="TBG1007" s="384"/>
      <c r="TBH1007" s="384"/>
      <c r="TBI1007" s="384"/>
      <c r="TBJ1007" s="384"/>
      <c r="TBK1007" s="384"/>
      <c r="TBL1007" s="384"/>
      <c r="TBM1007" s="384"/>
      <c r="TBN1007" s="384"/>
      <c r="TBO1007" s="384"/>
      <c r="TBP1007" s="384"/>
      <c r="TBQ1007" s="384"/>
      <c r="TBR1007" s="384"/>
      <c r="TBS1007" s="384"/>
      <c r="TBT1007" s="384"/>
      <c r="TBU1007" s="384"/>
      <c r="TBV1007" s="384"/>
      <c r="TBW1007" s="384"/>
      <c r="TBX1007" s="384"/>
      <c r="TBY1007" s="384"/>
      <c r="TBZ1007" s="384"/>
      <c r="TCA1007" s="384"/>
      <c r="TCB1007" s="384"/>
      <c r="TCC1007" s="384"/>
      <c r="TCD1007" s="384"/>
      <c r="TCE1007" s="384"/>
      <c r="TCF1007" s="384"/>
      <c r="TCG1007" s="384"/>
      <c r="TCH1007" s="384"/>
      <c r="TCI1007" s="384"/>
      <c r="TCJ1007" s="384"/>
      <c r="TCK1007" s="384"/>
      <c r="TCL1007" s="384"/>
      <c r="TCM1007" s="384"/>
      <c r="TCN1007" s="384"/>
      <c r="TCO1007" s="384"/>
      <c r="TCP1007" s="384"/>
      <c r="TCQ1007" s="384"/>
      <c r="TCR1007" s="384"/>
      <c r="TCS1007" s="384"/>
      <c r="TCT1007" s="384"/>
      <c r="TCU1007" s="384"/>
      <c r="TCV1007" s="384"/>
      <c r="TCW1007" s="384"/>
      <c r="TCX1007" s="384"/>
      <c r="TCY1007" s="384"/>
      <c r="TCZ1007" s="384"/>
      <c r="TDA1007" s="384"/>
      <c r="TDB1007" s="384"/>
      <c r="TDC1007" s="384"/>
      <c r="TDD1007" s="384"/>
      <c r="TDE1007" s="384"/>
      <c r="TDF1007" s="384"/>
      <c r="TDG1007" s="384"/>
      <c r="TDH1007" s="384"/>
      <c r="TDI1007" s="384"/>
      <c r="TDJ1007" s="384"/>
      <c r="TDK1007" s="384"/>
      <c r="TDL1007" s="384"/>
      <c r="TDM1007" s="384"/>
      <c r="TDN1007" s="384"/>
      <c r="TDO1007" s="384"/>
      <c r="TDP1007" s="384"/>
      <c r="TDQ1007" s="384"/>
      <c r="TDR1007" s="384"/>
      <c r="TDS1007" s="384"/>
      <c r="TDT1007" s="384"/>
      <c r="TDU1007" s="384"/>
      <c r="TDV1007" s="384"/>
      <c r="TDW1007" s="384"/>
      <c r="TDX1007" s="384"/>
      <c r="TDY1007" s="384"/>
      <c r="TDZ1007" s="384"/>
      <c r="TEA1007" s="384"/>
      <c r="TEB1007" s="384"/>
      <c r="TEC1007" s="384"/>
      <c r="TED1007" s="384"/>
      <c r="TEE1007" s="384"/>
      <c r="TEF1007" s="384"/>
      <c r="TEG1007" s="384"/>
      <c r="TEH1007" s="384"/>
      <c r="TEI1007" s="384"/>
      <c r="TEJ1007" s="384"/>
      <c r="TEK1007" s="384"/>
      <c r="TEL1007" s="384"/>
      <c r="TEM1007" s="384"/>
      <c r="TEN1007" s="384"/>
      <c r="TEO1007" s="384"/>
      <c r="TEP1007" s="384"/>
      <c r="TEQ1007" s="384"/>
      <c r="TER1007" s="384"/>
      <c r="TES1007" s="384"/>
      <c r="TET1007" s="384"/>
      <c r="TEU1007" s="384"/>
      <c r="TEV1007" s="384"/>
      <c r="TEW1007" s="384"/>
      <c r="TEX1007" s="384"/>
      <c r="TEY1007" s="384"/>
      <c r="TEZ1007" s="384"/>
      <c r="TFA1007" s="384"/>
      <c r="TFB1007" s="384"/>
      <c r="TFC1007" s="384"/>
      <c r="TFD1007" s="384"/>
      <c r="TFE1007" s="384"/>
      <c r="TFF1007" s="384"/>
      <c r="TFG1007" s="384"/>
      <c r="TFH1007" s="384"/>
      <c r="TFI1007" s="384"/>
      <c r="TFJ1007" s="384"/>
      <c r="TFK1007" s="384"/>
      <c r="TFL1007" s="384"/>
      <c r="TFM1007" s="384"/>
      <c r="TFN1007" s="384"/>
      <c r="TFO1007" s="384"/>
      <c r="TFP1007" s="384"/>
      <c r="TFQ1007" s="384"/>
      <c r="TFR1007" s="384"/>
      <c r="TFS1007" s="384"/>
      <c r="TFT1007" s="384"/>
      <c r="TFU1007" s="384"/>
      <c r="TFV1007" s="384"/>
      <c r="TFW1007" s="384"/>
      <c r="TFX1007" s="384"/>
      <c r="TFY1007" s="384"/>
      <c r="TFZ1007" s="384"/>
      <c r="TGA1007" s="384"/>
      <c r="TGB1007" s="384"/>
      <c r="TGC1007" s="384"/>
      <c r="TGD1007" s="384"/>
      <c r="TGE1007" s="384"/>
      <c r="TGF1007" s="384"/>
      <c r="TGG1007" s="384"/>
      <c r="TGH1007" s="384"/>
      <c r="TGI1007" s="384"/>
      <c r="TGJ1007" s="384"/>
      <c r="TGK1007" s="384"/>
      <c r="TGL1007" s="384"/>
      <c r="TGM1007" s="384"/>
      <c r="TGN1007" s="384"/>
      <c r="TGO1007" s="384"/>
      <c r="TGP1007" s="384"/>
      <c r="TGQ1007" s="384"/>
      <c r="TGR1007" s="384"/>
      <c r="TGS1007" s="384"/>
      <c r="TGT1007" s="384"/>
      <c r="TGU1007" s="384"/>
      <c r="TGV1007" s="384"/>
      <c r="TGW1007" s="384"/>
      <c r="TGX1007" s="384"/>
      <c r="TGY1007" s="384"/>
      <c r="TGZ1007" s="384"/>
      <c r="THA1007" s="384"/>
      <c r="THB1007" s="384"/>
      <c r="THC1007" s="384"/>
      <c r="THD1007" s="384"/>
      <c r="THE1007" s="384"/>
      <c r="THF1007" s="384"/>
      <c r="THG1007" s="384"/>
      <c r="THH1007" s="384"/>
      <c r="THI1007" s="384"/>
      <c r="THJ1007" s="384"/>
      <c r="THK1007" s="384"/>
      <c r="THL1007" s="384"/>
      <c r="THM1007" s="384"/>
      <c r="THN1007" s="384"/>
      <c r="THO1007" s="384"/>
      <c r="THP1007" s="384"/>
      <c r="THQ1007" s="384"/>
      <c r="THR1007" s="384"/>
      <c r="THS1007" s="384"/>
      <c r="THT1007" s="384"/>
      <c r="THU1007" s="384"/>
      <c r="THV1007" s="384"/>
      <c r="THW1007" s="384"/>
      <c r="THX1007" s="384"/>
      <c r="THY1007" s="384"/>
      <c r="THZ1007" s="384"/>
      <c r="TIA1007" s="384"/>
      <c r="TIB1007" s="384"/>
      <c r="TIC1007" s="384"/>
      <c r="TID1007" s="384"/>
      <c r="TIE1007" s="384"/>
      <c r="TIF1007" s="384"/>
      <c r="TIG1007" s="384"/>
      <c r="TIH1007" s="384"/>
      <c r="TII1007" s="384"/>
      <c r="TIJ1007" s="384"/>
      <c r="TIK1007" s="384"/>
      <c r="TIL1007" s="384"/>
      <c r="TIM1007" s="384"/>
      <c r="TIN1007" s="384"/>
      <c r="TIO1007" s="384"/>
      <c r="TIP1007" s="384"/>
      <c r="TIQ1007" s="384"/>
      <c r="TIR1007" s="384"/>
      <c r="TIS1007" s="384"/>
      <c r="TIT1007" s="384"/>
      <c r="TIU1007" s="384"/>
      <c r="TIV1007" s="384"/>
      <c r="TIW1007" s="384"/>
      <c r="TIX1007" s="384"/>
      <c r="TIY1007" s="384"/>
      <c r="TIZ1007" s="384"/>
      <c r="TJA1007" s="384"/>
      <c r="TJB1007" s="384"/>
      <c r="TJC1007" s="384"/>
      <c r="TJD1007" s="384"/>
      <c r="TJE1007" s="384"/>
      <c r="TJF1007" s="384"/>
      <c r="TJG1007" s="384"/>
      <c r="TJH1007" s="384"/>
      <c r="TJI1007" s="384"/>
      <c r="TJJ1007" s="384"/>
      <c r="TJK1007" s="384"/>
      <c r="TJL1007" s="384"/>
      <c r="TJM1007" s="384"/>
      <c r="TJN1007" s="384"/>
      <c r="TJO1007" s="384"/>
      <c r="TJP1007" s="384"/>
      <c r="TJQ1007" s="384"/>
      <c r="TJR1007" s="384"/>
      <c r="TJS1007" s="384"/>
      <c r="TJT1007" s="384"/>
      <c r="TJU1007" s="384"/>
      <c r="TJV1007" s="384"/>
      <c r="TJW1007" s="384"/>
      <c r="TJX1007" s="384"/>
      <c r="TJY1007" s="384"/>
      <c r="TJZ1007" s="384"/>
      <c r="TKA1007" s="384"/>
      <c r="TKB1007" s="384"/>
      <c r="TKC1007" s="384"/>
      <c r="TKD1007" s="384"/>
      <c r="TKE1007" s="384"/>
      <c r="TKF1007" s="384"/>
      <c r="TKG1007" s="384"/>
      <c r="TKH1007" s="384"/>
      <c r="TKI1007" s="384"/>
      <c r="TKJ1007" s="384"/>
      <c r="TKK1007" s="384"/>
      <c r="TKL1007" s="384"/>
      <c r="TKM1007" s="384"/>
      <c r="TKN1007" s="384"/>
      <c r="TKO1007" s="384"/>
      <c r="TKP1007" s="384"/>
      <c r="TKQ1007" s="384"/>
      <c r="TKR1007" s="384"/>
      <c r="TKS1007" s="384"/>
      <c r="TKT1007" s="384"/>
      <c r="TKU1007" s="384"/>
      <c r="TKV1007" s="384"/>
      <c r="TKW1007" s="384"/>
      <c r="TKX1007" s="384"/>
      <c r="TKY1007" s="384"/>
      <c r="TKZ1007" s="384"/>
      <c r="TLA1007" s="384"/>
      <c r="TLB1007" s="384"/>
      <c r="TLC1007" s="384"/>
      <c r="TLD1007" s="384"/>
      <c r="TLE1007" s="384"/>
      <c r="TLF1007" s="384"/>
      <c r="TLG1007" s="384"/>
      <c r="TLH1007" s="384"/>
      <c r="TLI1007" s="384"/>
      <c r="TLJ1007" s="384"/>
      <c r="TLK1007" s="384"/>
      <c r="TLL1007" s="384"/>
      <c r="TLM1007" s="384"/>
      <c r="TLN1007" s="384"/>
      <c r="TLO1007" s="384"/>
      <c r="TLP1007" s="384"/>
      <c r="TLQ1007" s="384"/>
      <c r="TLR1007" s="384"/>
      <c r="TLS1007" s="384"/>
      <c r="TLT1007" s="384"/>
      <c r="TLU1007" s="384"/>
      <c r="TLV1007" s="384"/>
      <c r="TLW1007" s="384"/>
      <c r="TLX1007" s="384"/>
      <c r="TLY1007" s="384"/>
      <c r="TLZ1007" s="384"/>
      <c r="TMA1007" s="384"/>
      <c r="TMB1007" s="384"/>
      <c r="TMC1007" s="384"/>
      <c r="TMD1007" s="384"/>
      <c r="TME1007" s="384"/>
      <c r="TMF1007" s="384"/>
      <c r="TMG1007" s="384"/>
      <c r="TMH1007" s="384"/>
      <c r="TMI1007" s="384"/>
      <c r="TMJ1007" s="384"/>
      <c r="TMK1007" s="384"/>
      <c r="TML1007" s="384"/>
      <c r="TMM1007" s="384"/>
      <c r="TMN1007" s="384"/>
      <c r="TMO1007" s="384"/>
      <c r="TMP1007" s="384"/>
      <c r="TMQ1007" s="384"/>
      <c r="TMR1007" s="384"/>
      <c r="TMS1007" s="384"/>
      <c r="TMT1007" s="384"/>
      <c r="TMU1007" s="384"/>
      <c r="TMV1007" s="384"/>
      <c r="TMW1007" s="384"/>
      <c r="TMX1007" s="384"/>
      <c r="TMY1007" s="384"/>
      <c r="TMZ1007" s="384"/>
      <c r="TNA1007" s="384"/>
      <c r="TNB1007" s="384"/>
      <c r="TNC1007" s="384"/>
      <c r="TND1007" s="384"/>
      <c r="TNE1007" s="384"/>
      <c r="TNF1007" s="384"/>
      <c r="TNG1007" s="384"/>
      <c r="TNH1007" s="384"/>
      <c r="TNI1007" s="384"/>
      <c r="TNJ1007" s="384"/>
      <c r="TNK1007" s="384"/>
      <c r="TNL1007" s="384"/>
      <c r="TNM1007" s="384"/>
      <c r="TNN1007" s="384"/>
      <c r="TNO1007" s="384"/>
      <c r="TNP1007" s="384"/>
      <c r="TNQ1007" s="384"/>
      <c r="TNR1007" s="384"/>
      <c r="TNS1007" s="384"/>
      <c r="TNT1007" s="384"/>
      <c r="TNU1007" s="384"/>
      <c r="TNV1007" s="384"/>
      <c r="TNW1007" s="384"/>
      <c r="TNX1007" s="384"/>
      <c r="TNY1007" s="384"/>
      <c r="TNZ1007" s="384"/>
      <c r="TOA1007" s="384"/>
      <c r="TOB1007" s="384"/>
      <c r="TOC1007" s="384"/>
      <c r="TOD1007" s="384"/>
      <c r="TOE1007" s="384"/>
      <c r="TOF1007" s="384"/>
      <c r="TOG1007" s="384"/>
      <c r="TOH1007" s="384"/>
      <c r="TOI1007" s="384"/>
      <c r="TOJ1007" s="384"/>
      <c r="TOK1007" s="384"/>
      <c r="TOL1007" s="384"/>
      <c r="TOM1007" s="384"/>
      <c r="TON1007" s="384"/>
      <c r="TOO1007" s="384"/>
      <c r="TOP1007" s="384"/>
      <c r="TOQ1007" s="384"/>
      <c r="TOR1007" s="384"/>
      <c r="TOS1007" s="384"/>
      <c r="TOT1007" s="384"/>
      <c r="TOU1007" s="384"/>
      <c r="TOV1007" s="384"/>
      <c r="TOW1007" s="384"/>
      <c r="TOX1007" s="384"/>
      <c r="TOY1007" s="384"/>
      <c r="TOZ1007" s="384"/>
      <c r="TPA1007" s="384"/>
      <c r="TPB1007" s="384"/>
      <c r="TPC1007" s="384"/>
      <c r="TPD1007" s="384"/>
      <c r="TPE1007" s="384"/>
      <c r="TPF1007" s="384"/>
      <c r="TPG1007" s="384"/>
      <c r="TPH1007" s="384"/>
      <c r="TPI1007" s="384"/>
      <c r="TPJ1007" s="384"/>
      <c r="TPK1007" s="384"/>
      <c r="TPL1007" s="384"/>
      <c r="TPM1007" s="384"/>
      <c r="TPN1007" s="384"/>
      <c r="TPO1007" s="384"/>
      <c r="TPP1007" s="384"/>
      <c r="TPQ1007" s="384"/>
      <c r="TPR1007" s="384"/>
      <c r="TPS1007" s="384"/>
      <c r="TPT1007" s="384"/>
      <c r="TPU1007" s="384"/>
      <c r="TPV1007" s="384"/>
      <c r="TPW1007" s="384"/>
      <c r="TPX1007" s="384"/>
      <c r="TPY1007" s="384"/>
      <c r="TPZ1007" s="384"/>
      <c r="TQA1007" s="384"/>
      <c r="TQB1007" s="384"/>
      <c r="TQC1007" s="384"/>
      <c r="TQD1007" s="384"/>
      <c r="TQE1007" s="384"/>
      <c r="TQF1007" s="384"/>
      <c r="TQG1007" s="384"/>
      <c r="TQH1007" s="384"/>
      <c r="TQI1007" s="384"/>
      <c r="TQJ1007" s="384"/>
      <c r="TQK1007" s="384"/>
      <c r="TQL1007" s="384"/>
      <c r="TQM1007" s="384"/>
      <c r="TQN1007" s="384"/>
      <c r="TQO1007" s="384"/>
      <c r="TQP1007" s="384"/>
      <c r="TQQ1007" s="384"/>
      <c r="TQR1007" s="384"/>
      <c r="TQS1007" s="384"/>
      <c r="TQT1007" s="384"/>
      <c r="TQU1007" s="384"/>
      <c r="TQV1007" s="384"/>
      <c r="TQW1007" s="384"/>
      <c r="TQX1007" s="384"/>
      <c r="TQY1007" s="384"/>
      <c r="TQZ1007" s="384"/>
      <c r="TRA1007" s="384"/>
      <c r="TRB1007" s="384"/>
      <c r="TRC1007" s="384"/>
      <c r="TRD1007" s="384"/>
      <c r="TRE1007" s="384"/>
      <c r="TRF1007" s="384"/>
      <c r="TRG1007" s="384"/>
      <c r="TRH1007" s="384"/>
      <c r="TRI1007" s="384"/>
      <c r="TRJ1007" s="384"/>
      <c r="TRK1007" s="384"/>
      <c r="TRL1007" s="384"/>
      <c r="TRM1007" s="384"/>
      <c r="TRN1007" s="384"/>
      <c r="TRO1007" s="384"/>
      <c r="TRP1007" s="384"/>
      <c r="TRQ1007" s="384"/>
      <c r="TRR1007" s="384"/>
      <c r="TRS1007" s="384"/>
      <c r="TRT1007" s="384"/>
      <c r="TRU1007" s="384"/>
      <c r="TRV1007" s="384"/>
      <c r="TRW1007" s="384"/>
      <c r="TRX1007" s="384"/>
      <c r="TRY1007" s="384"/>
      <c r="TRZ1007" s="384"/>
      <c r="TSA1007" s="384"/>
      <c r="TSB1007" s="384"/>
      <c r="TSC1007" s="384"/>
      <c r="TSD1007" s="384"/>
      <c r="TSE1007" s="384"/>
      <c r="TSF1007" s="384"/>
      <c r="TSG1007" s="384"/>
      <c r="TSH1007" s="384"/>
      <c r="TSI1007" s="384"/>
      <c r="TSJ1007" s="384"/>
      <c r="TSK1007" s="384"/>
      <c r="TSL1007" s="384"/>
      <c r="TSM1007" s="384"/>
      <c r="TSN1007" s="384"/>
      <c r="TSO1007" s="384"/>
      <c r="TSP1007" s="384"/>
      <c r="TSQ1007" s="384"/>
      <c r="TSR1007" s="384"/>
      <c r="TSS1007" s="384"/>
      <c r="TST1007" s="384"/>
      <c r="TSU1007" s="384"/>
      <c r="TSV1007" s="384"/>
      <c r="TSW1007" s="384"/>
      <c r="TSX1007" s="384"/>
      <c r="TSY1007" s="384"/>
      <c r="TSZ1007" s="384"/>
      <c r="TTA1007" s="384"/>
      <c r="TTB1007" s="384"/>
      <c r="TTC1007" s="384"/>
      <c r="TTD1007" s="384"/>
      <c r="TTE1007" s="384"/>
      <c r="TTF1007" s="384"/>
      <c r="TTG1007" s="384"/>
      <c r="TTH1007" s="384"/>
      <c r="TTI1007" s="384"/>
      <c r="TTJ1007" s="384"/>
      <c r="TTK1007" s="384"/>
      <c r="TTL1007" s="384"/>
      <c r="TTM1007" s="384"/>
      <c r="TTN1007" s="384"/>
      <c r="TTO1007" s="384"/>
      <c r="TTP1007" s="384"/>
      <c r="TTQ1007" s="384"/>
      <c r="TTR1007" s="384"/>
      <c r="TTS1007" s="384"/>
      <c r="TTT1007" s="384"/>
      <c r="TTU1007" s="384"/>
      <c r="TTV1007" s="384"/>
      <c r="TTW1007" s="384"/>
      <c r="TTX1007" s="384"/>
      <c r="TTY1007" s="384"/>
      <c r="TTZ1007" s="384"/>
      <c r="TUA1007" s="384"/>
      <c r="TUB1007" s="384"/>
      <c r="TUC1007" s="384"/>
      <c r="TUD1007" s="384"/>
      <c r="TUE1007" s="384"/>
      <c r="TUF1007" s="384"/>
      <c r="TUG1007" s="384"/>
      <c r="TUH1007" s="384"/>
      <c r="TUI1007" s="384"/>
      <c r="TUJ1007" s="384"/>
      <c r="TUK1007" s="384"/>
      <c r="TUL1007" s="384"/>
      <c r="TUM1007" s="384"/>
      <c r="TUN1007" s="384"/>
      <c r="TUO1007" s="384"/>
      <c r="TUP1007" s="384"/>
      <c r="TUQ1007" s="384"/>
      <c r="TUR1007" s="384"/>
      <c r="TUS1007" s="384"/>
      <c r="TUT1007" s="384"/>
      <c r="TUU1007" s="384"/>
      <c r="TUV1007" s="384"/>
      <c r="TUW1007" s="384"/>
      <c r="TUX1007" s="384"/>
      <c r="TUY1007" s="384"/>
      <c r="TUZ1007" s="384"/>
      <c r="TVA1007" s="384"/>
      <c r="TVB1007" s="384"/>
      <c r="TVC1007" s="384"/>
      <c r="TVD1007" s="384"/>
      <c r="TVE1007" s="384"/>
      <c r="TVF1007" s="384"/>
      <c r="TVG1007" s="384"/>
      <c r="TVH1007" s="384"/>
      <c r="TVI1007" s="384"/>
      <c r="TVJ1007" s="384"/>
      <c r="TVK1007" s="384"/>
      <c r="TVL1007" s="384"/>
      <c r="TVM1007" s="384"/>
      <c r="TVN1007" s="384"/>
      <c r="TVO1007" s="384"/>
      <c r="TVP1007" s="384"/>
      <c r="TVQ1007" s="384"/>
      <c r="TVR1007" s="384"/>
      <c r="TVS1007" s="384"/>
      <c r="TVT1007" s="384"/>
      <c r="TVU1007" s="384"/>
      <c r="TVV1007" s="384"/>
      <c r="TVW1007" s="384"/>
      <c r="TVX1007" s="384"/>
      <c r="TVY1007" s="384"/>
      <c r="TVZ1007" s="384"/>
      <c r="TWA1007" s="384"/>
      <c r="TWB1007" s="384"/>
      <c r="TWC1007" s="384"/>
      <c r="TWD1007" s="384"/>
      <c r="TWE1007" s="384"/>
      <c r="TWF1007" s="384"/>
      <c r="TWG1007" s="384"/>
      <c r="TWH1007" s="384"/>
      <c r="TWI1007" s="384"/>
      <c r="TWJ1007" s="384"/>
      <c r="TWK1007" s="384"/>
      <c r="TWL1007" s="384"/>
      <c r="TWM1007" s="384"/>
      <c r="TWN1007" s="384"/>
      <c r="TWO1007" s="384"/>
      <c r="TWP1007" s="384"/>
      <c r="TWQ1007" s="384"/>
      <c r="TWR1007" s="384"/>
      <c r="TWS1007" s="384"/>
      <c r="TWT1007" s="384"/>
      <c r="TWU1007" s="384"/>
      <c r="TWV1007" s="384"/>
      <c r="TWW1007" s="384"/>
      <c r="TWX1007" s="384"/>
      <c r="TWY1007" s="384"/>
      <c r="TWZ1007" s="384"/>
      <c r="TXA1007" s="384"/>
      <c r="TXB1007" s="384"/>
      <c r="TXC1007" s="384"/>
      <c r="TXD1007" s="384"/>
      <c r="TXE1007" s="384"/>
      <c r="TXF1007" s="384"/>
      <c r="TXG1007" s="384"/>
      <c r="TXH1007" s="384"/>
      <c r="TXI1007" s="384"/>
      <c r="TXJ1007" s="384"/>
      <c r="TXK1007" s="384"/>
      <c r="TXL1007" s="384"/>
      <c r="TXM1007" s="384"/>
      <c r="TXN1007" s="384"/>
      <c r="TXO1007" s="384"/>
      <c r="TXP1007" s="384"/>
      <c r="TXQ1007" s="384"/>
      <c r="TXR1007" s="384"/>
      <c r="TXS1007" s="384"/>
      <c r="TXT1007" s="384"/>
      <c r="TXU1007" s="384"/>
      <c r="TXV1007" s="384"/>
      <c r="TXW1007" s="384"/>
      <c r="TXX1007" s="384"/>
      <c r="TXY1007" s="384"/>
      <c r="TXZ1007" s="384"/>
      <c r="TYA1007" s="384"/>
      <c r="TYB1007" s="384"/>
      <c r="TYC1007" s="384"/>
      <c r="TYD1007" s="384"/>
      <c r="TYE1007" s="384"/>
      <c r="TYF1007" s="384"/>
      <c r="TYG1007" s="384"/>
      <c r="TYH1007" s="384"/>
      <c r="TYI1007" s="384"/>
      <c r="TYJ1007" s="384"/>
      <c r="TYK1007" s="384"/>
      <c r="TYL1007" s="384"/>
      <c r="TYM1007" s="384"/>
      <c r="TYN1007" s="384"/>
      <c r="TYO1007" s="384"/>
      <c r="TYP1007" s="384"/>
      <c r="TYQ1007" s="384"/>
      <c r="TYR1007" s="384"/>
      <c r="TYS1007" s="384"/>
      <c r="TYT1007" s="384"/>
      <c r="TYU1007" s="384"/>
      <c r="TYV1007" s="384"/>
      <c r="TYW1007" s="384"/>
      <c r="TYX1007" s="384"/>
      <c r="TYY1007" s="384"/>
      <c r="TYZ1007" s="384"/>
      <c r="TZA1007" s="384"/>
      <c r="TZB1007" s="384"/>
      <c r="TZC1007" s="384"/>
      <c r="TZD1007" s="384"/>
      <c r="TZE1007" s="384"/>
      <c r="TZF1007" s="384"/>
      <c r="TZG1007" s="384"/>
      <c r="TZH1007" s="384"/>
      <c r="TZI1007" s="384"/>
      <c r="TZJ1007" s="384"/>
      <c r="TZK1007" s="384"/>
      <c r="TZL1007" s="384"/>
      <c r="TZM1007" s="384"/>
      <c r="TZN1007" s="384"/>
      <c r="TZO1007" s="384"/>
      <c r="TZP1007" s="384"/>
      <c r="TZQ1007" s="384"/>
      <c r="TZR1007" s="384"/>
      <c r="TZS1007" s="384"/>
      <c r="TZT1007" s="384"/>
      <c r="TZU1007" s="384"/>
      <c r="TZV1007" s="384"/>
      <c r="TZW1007" s="384"/>
      <c r="TZX1007" s="384"/>
      <c r="TZY1007" s="384"/>
      <c r="TZZ1007" s="384"/>
      <c r="UAA1007" s="384"/>
      <c r="UAB1007" s="384"/>
      <c r="UAC1007" s="384"/>
      <c r="UAD1007" s="384"/>
      <c r="UAE1007" s="384"/>
      <c r="UAF1007" s="384"/>
      <c r="UAG1007" s="384"/>
      <c r="UAH1007" s="384"/>
      <c r="UAI1007" s="384"/>
      <c r="UAJ1007" s="384"/>
      <c r="UAK1007" s="384"/>
      <c r="UAL1007" s="384"/>
      <c r="UAM1007" s="384"/>
      <c r="UAN1007" s="384"/>
      <c r="UAO1007" s="384"/>
      <c r="UAP1007" s="384"/>
      <c r="UAQ1007" s="384"/>
      <c r="UAR1007" s="384"/>
      <c r="UAS1007" s="384"/>
      <c r="UAT1007" s="384"/>
      <c r="UAU1007" s="384"/>
      <c r="UAV1007" s="384"/>
      <c r="UAW1007" s="384"/>
      <c r="UAX1007" s="384"/>
      <c r="UAY1007" s="384"/>
      <c r="UAZ1007" s="384"/>
      <c r="UBA1007" s="384"/>
      <c r="UBB1007" s="384"/>
      <c r="UBC1007" s="384"/>
      <c r="UBD1007" s="384"/>
      <c r="UBE1007" s="384"/>
      <c r="UBF1007" s="384"/>
      <c r="UBG1007" s="384"/>
      <c r="UBH1007" s="384"/>
      <c r="UBI1007" s="384"/>
      <c r="UBJ1007" s="384"/>
      <c r="UBK1007" s="384"/>
      <c r="UBL1007" s="384"/>
      <c r="UBM1007" s="384"/>
      <c r="UBN1007" s="384"/>
      <c r="UBO1007" s="384"/>
      <c r="UBP1007" s="384"/>
      <c r="UBQ1007" s="384"/>
      <c r="UBR1007" s="384"/>
      <c r="UBS1007" s="384"/>
      <c r="UBT1007" s="384"/>
      <c r="UBU1007" s="384"/>
      <c r="UBV1007" s="384"/>
      <c r="UBW1007" s="384"/>
      <c r="UBX1007" s="384"/>
      <c r="UBY1007" s="384"/>
      <c r="UBZ1007" s="384"/>
      <c r="UCA1007" s="384"/>
      <c r="UCB1007" s="384"/>
      <c r="UCC1007" s="384"/>
      <c r="UCD1007" s="384"/>
      <c r="UCE1007" s="384"/>
      <c r="UCF1007" s="384"/>
      <c r="UCG1007" s="384"/>
      <c r="UCH1007" s="384"/>
      <c r="UCI1007" s="384"/>
      <c r="UCJ1007" s="384"/>
      <c r="UCK1007" s="384"/>
      <c r="UCL1007" s="384"/>
      <c r="UCM1007" s="384"/>
      <c r="UCN1007" s="384"/>
      <c r="UCO1007" s="384"/>
      <c r="UCP1007" s="384"/>
      <c r="UCQ1007" s="384"/>
      <c r="UCR1007" s="384"/>
      <c r="UCS1007" s="384"/>
      <c r="UCT1007" s="384"/>
      <c r="UCU1007" s="384"/>
      <c r="UCV1007" s="384"/>
      <c r="UCW1007" s="384"/>
      <c r="UCX1007" s="384"/>
      <c r="UCY1007" s="384"/>
      <c r="UCZ1007" s="384"/>
      <c r="UDA1007" s="384"/>
      <c r="UDB1007" s="384"/>
      <c r="UDC1007" s="384"/>
      <c r="UDD1007" s="384"/>
      <c r="UDE1007" s="384"/>
      <c r="UDF1007" s="384"/>
      <c r="UDG1007" s="384"/>
      <c r="UDH1007" s="384"/>
      <c r="UDI1007" s="384"/>
      <c r="UDJ1007" s="384"/>
      <c r="UDK1007" s="384"/>
      <c r="UDL1007" s="384"/>
      <c r="UDM1007" s="384"/>
      <c r="UDN1007" s="384"/>
      <c r="UDO1007" s="384"/>
      <c r="UDP1007" s="384"/>
      <c r="UDQ1007" s="384"/>
      <c r="UDR1007" s="384"/>
      <c r="UDS1007" s="384"/>
      <c r="UDT1007" s="384"/>
      <c r="UDU1007" s="384"/>
      <c r="UDV1007" s="384"/>
      <c r="UDW1007" s="384"/>
      <c r="UDX1007" s="384"/>
      <c r="UDY1007" s="384"/>
      <c r="UDZ1007" s="384"/>
      <c r="UEA1007" s="384"/>
      <c r="UEB1007" s="384"/>
      <c r="UEC1007" s="384"/>
      <c r="UED1007" s="384"/>
      <c r="UEE1007" s="384"/>
      <c r="UEF1007" s="384"/>
      <c r="UEG1007" s="384"/>
      <c r="UEH1007" s="384"/>
      <c r="UEI1007" s="384"/>
      <c r="UEJ1007" s="384"/>
      <c r="UEK1007" s="384"/>
      <c r="UEL1007" s="384"/>
      <c r="UEM1007" s="384"/>
      <c r="UEN1007" s="384"/>
      <c r="UEO1007" s="384"/>
      <c r="UEP1007" s="384"/>
      <c r="UEQ1007" s="384"/>
      <c r="UER1007" s="384"/>
      <c r="UES1007" s="384"/>
      <c r="UET1007" s="384"/>
      <c r="UEU1007" s="384"/>
      <c r="UEV1007" s="384"/>
      <c r="UEW1007" s="384"/>
      <c r="UEX1007" s="384"/>
      <c r="UEY1007" s="384"/>
      <c r="UEZ1007" s="384"/>
      <c r="UFA1007" s="384"/>
      <c r="UFB1007" s="384"/>
      <c r="UFC1007" s="384"/>
      <c r="UFD1007" s="384"/>
      <c r="UFE1007" s="384"/>
      <c r="UFF1007" s="384"/>
      <c r="UFG1007" s="384"/>
      <c r="UFH1007" s="384"/>
      <c r="UFI1007" s="384"/>
      <c r="UFJ1007" s="384"/>
      <c r="UFK1007" s="384"/>
      <c r="UFL1007" s="384"/>
      <c r="UFM1007" s="384"/>
      <c r="UFN1007" s="384"/>
      <c r="UFO1007" s="384"/>
      <c r="UFP1007" s="384"/>
      <c r="UFQ1007" s="384"/>
      <c r="UFR1007" s="384"/>
      <c r="UFS1007" s="384"/>
      <c r="UFT1007" s="384"/>
      <c r="UFU1007" s="384"/>
      <c r="UFV1007" s="384"/>
      <c r="UFW1007" s="384"/>
      <c r="UFX1007" s="384"/>
      <c r="UFY1007" s="384"/>
      <c r="UFZ1007" s="384"/>
      <c r="UGA1007" s="384"/>
      <c r="UGB1007" s="384"/>
      <c r="UGC1007" s="384"/>
      <c r="UGD1007" s="384"/>
      <c r="UGE1007" s="384"/>
      <c r="UGF1007" s="384"/>
      <c r="UGG1007" s="384"/>
      <c r="UGH1007" s="384"/>
      <c r="UGI1007" s="384"/>
      <c r="UGJ1007" s="384"/>
      <c r="UGK1007" s="384"/>
      <c r="UGL1007" s="384"/>
      <c r="UGM1007" s="384"/>
      <c r="UGN1007" s="384"/>
      <c r="UGO1007" s="384"/>
      <c r="UGP1007" s="384"/>
      <c r="UGQ1007" s="384"/>
      <c r="UGR1007" s="384"/>
      <c r="UGS1007" s="384"/>
      <c r="UGT1007" s="384"/>
      <c r="UGU1007" s="384"/>
      <c r="UGV1007" s="384"/>
      <c r="UGW1007" s="384"/>
      <c r="UGX1007" s="384"/>
      <c r="UGY1007" s="384"/>
      <c r="UGZ1007" s="384"/>
      <c r="UHA1007" s="384"/>
      <c r="UHB1007" s="384"/>
      <c r="UHC1007" s="384"/>
      <c r="UHD1007" s="384"/>
      <c r="UHE1007" s="384"/>
      <c r="UHF1007" s="384"/>
      <c r="UHG1007" s="384"/>
      <c r="UHH1007" s="384"/>
      <c r="UHI1007" s="384"/>
      <c r="UHJ1007" s="384"/>
      <c r="UHK1007" s="384"/>
      <c r="UHL1007" s="384"/>
      <c r="UHM1007" s="384"/>
      <c r="UHN1007" s="384"/>
      <c r="UHO1007" s="384"/>
      <c r="UHP1007" s="384"/>
      <c r="UHQ1007" s="384"/>
      <c r="UHR1007" s="384"/>
      <c r="UHS1007" s="384"/>
      <c r="UHT1007" s="384"/>
      <c r="UHU1007" s="384"/>
      <c r="UHV1007" s="384"/>
      <c r="UHW1007" s="384"/>
      <c r="UHX1007" s="384"/>
      <c r="UHY1007" s="384"/>
      <c r="UHZ1007" s="384"/>
      <c r="UIA1007" s="384"/>
      <c r="UIB1007" s="384"/>
      <c r="UIC1007" s="384"/>
      <c r="UID1007" s="384"/>
      <c r="UIE1007" s="384"/>
      <c r="UIF1007" s="384"/>
      <c r="UIG1007" s="384"/>
      <c r="UIH1007" s="384"/>
      <c r="UII1007" s="384"/>
      <c r="UIJ1007" s="384"/>
      <c r="UIK1007" s="384"/>
      <c r="UIL1007" s="384"/>
      <c r="UIM1007" s="384"/>
      <c r="UIN1007" s="384"/>
      <c r="UIO1007" s="384"/>
      <c r="UIP1007" s="384"/>
      <c r="UIQ1007" s="384"/>
      <c r="UIR1007" s="384"/>
      <c r="UIS1007" s="384"/>
      <c r="UIT1007" s="384"/>
      <c r="UIU1007" s="384"/>
      <c r="UIV1007" s="384"/>
      <c r="UIW1007" s="384"/>
      <c r="UIX1007" s="384"/>
      <c r="UIY1007" s="384"/>
      <c r="UIZ1007" s="384"/>
      <c r="UJA1007" s="384"/>
      <c r="UJB1007" s="384"/>
      <c r="UJC1007" s="384"/>
      <c r="UJD1007" s="384"/>
      <c r="UJE1007" s="384"/>
      <c r="UJF1007" s="384"/>
      <c r="UJG1007" s="384"/>
      <c r="UJH1007" s="384"/>
      <c r="UJI1007" s="384"/>
      <c r="UJJ1007" s="384"/>
      <c r="UJK1007" s="384"/>
      <c r="UJL1007" s="384"/>
      <c r="UJM1007" s="384"/>
      <c r="UJN1007" s="384"/>
      <c r="UJO1007" s="384"/>
      <c r="UJP1007" s="384"/>
      <c r="UJQ1007" s="384"/>
      <c r="UJR1007" s="384"/>
      <c r="UJS1007" s="384"/>
      <c r="UJT1007" s="384"/>
      <c r="UJU1007" s="384"/>
      <c r="UJV1007" s="384"/>
      <c r="UJW1007" s="384"/>
      <c r="UJX1007" s="384"/>
      <c r="UJY1007" s="384"/>
      <c r="UJZ1007" s="384"/>
      <c r="UKA1007" s="384"/>
      <c r="UKB1007" s="384"/>
      <c r="UKC1007" s="384"/>
      <c r="UKD1007" s="384"/>
      <c r="UKE1007" s="384"/>
      <c r="UKF1007" s="384"/>
      <c r="UKG1007" s="384"/>
      <c r="UKH1007" s="384"/>
      <c r="UKI1007" s="384"/>
      <c r="UKJ1007" s="384"/>
      <c r="UKK1007" s="384"/>
      <c r="UKL1007" s="384"/>
      <c r="UKM1007" s="384"/>
      <c r="UKN1007" s="384"/>
      <c r="UKO1007" s="384"/>
      <c r="UKP1007" s="384"/>
      <c r="UKQ1007" s="384"/>
      <c r="UKR1007" s="384"/>
      <c r="UKS1007" s="384"/>
      <c r="UKT1007" s="384"/>
      <c r="UKU1007" s="384"/>
      <c r="UKV1007" s="384"/>
      <c r="UKW1007" s="384"/>
      <c r="UKX1007" s="384"/>
      <c r="UKY1007" s="384"/>
      <c r="UKZ1007" s="384"/>
      <c r="ULA1007" s="384"/>
      <c r="ULB1007" s="384"/>
      <c r="ULC1007" s="384"/>
      <c r="ULD1007" s="384"/>
      <c r="ULE1007" s="384"/>
      <c r="ULF1007" s="384"/>
      <c r="ULG1007" s="384"/>
      <c r="ULH1007" s="384"/>
      <c r="ULI1007" s="384"/>
      <c r="ULJ1007" s="384"/>
      <c r="ULK1007" s="384"/>
      <c r="ULL1007" s="384"/>
      <c r="ULM1007" s="384"/>
      <c r="ULN1007" s="384"/>
      <c r="ULO1007" s="384"/>
      <c r="ULP1007" s="384"/>
      <c r="ULQ1007" s="384"/>
      <c r="ULR1007" s="384"/>
      <c r="ULS1007" s="384"/>
      <c r="ULT1007" s="384"/>
      <c r="ULU1007" s="384"/>
      <c r="ULV1007" s="384"/>
      <c r="ULW1007" s="384"/>
      <c r="ULX1007" s="384"/>
      <c r="ULY1007" s="384"/>
      <c r="ULZ1007" s="384"/>
      <c r="UMA1007" s="384"/>
      <c r="UMB1007" s="384"/>
      <c r="UMC1007" s="384"/>
      <c r="UMD1007" s="384"/>
      <c r="UME1007" s="384"/>
      <c r="UMF1007" s="384"/>
      <c r="UMG1007" s="384"/>
      <c r="UMH1007" s="384"/>
      <c r="UMI1007" s="384"/>
      <c r="UMJ1007" s="384"/>
      <c r="UMK1007" s="384"/>
      <c r="UML1007" s="384"/>
      <c r="UMM1007" s="384"/>
      <c r="UMN1007" s="384"/>
      <c r="UMO1007" s="384"/>
      <c r="UMP1007" s="384"/>
      <c r="UMQ1007" s="384"/>
      <c r="UMR1007" s="384"/>
      <c r="UMS1007" s="384"/>
      <c r="UMT1007" s="384"/>
      <c r="UMU1007" s="384"/>
      <c r="UMV1007" s="384"/>
      <c r="UMW1007" s="384"/>
      <c r="UMX1007" s="384"/>
      <c r="UMY1007" s="384"/>
      <c r="UMZ1007" s="384"/>
      <c r="UNA1007" s="384"/>
      <c r="UNB1007" s="384"/>
      <c r="UNC1007" s="384"/>
      <c r="UND1007" s="384"/>
      <c r="UNE1007" s="384"/>
      <c r="UNF1007" s="384"/>
      <c r="UNG1007" s="384"/>
      <c r="UNH1007" s="384"/>
      <c r="UNI1007" s="384"/>
      <c r="UNJ1007" s="384"/>
      <c r="UNK1007" s="384"/>
      <c r="UNL1007" s="384"/>
      <c r="UNM1007" s="384"/>
      <c r="UNN1007" s="384"/>
      <c r="UNO1007" s="384"/>
      <c r="UNP1007" s="384"/>
      <c r="UNQ1007" s="384"/>
      <c r="UNR1007" s="384"/>
      <c r="UNS1007" s="384"/>
      <c r="UNT1007" s="384"/>
      <c r="UNU1007" s="384"/>
      <c r="UNV1007" s="384"/>
      <c r="UNW1007" s="384"/>
      <c r="UNX1007" s="384"/>
      <c r="UNY1007" s="384"/>
      <c r="UNZ1007" s="384"/>
      <c r="UOA1007" s="384"/>
      <c r="UOB1007" s="384"/>
      <c r="UOC1007" s="384"/>
      <c r="UOD1007" s="384"/>
      <c r="UOE1007" s="384"/>
      <c r="UOF1007" s="384"/>
      <c r="UOG1007" s="384"/>
      <c r="UOH1007" s="384"/>
      <c r="UOI1007" s="384"/>
      <c r="UOJ1007" s="384"/>
      <c r="UOK1007" s="384"/>
      <c r="UOL1007" s="384"/>
      <c r="UOM1007" s="384"/>
      <c r="UON1007" s="384"/>
      <c r="UOO1007" s="384"/>
      <c r="UOP1007" s="384"/>
      <c r="UOQ1007" s="384"/>
      <c r="UOR1007" s="384"/>
      <c r="UOS1007" s="384"/>
      <c r="UOT1007" s="384"/>
      <c r="UOU1007" s="384"/>
      <c r="UOV1007" s="384"/>
      <c r="UOW1007" s="384"/>
      <c r="UOX1007" s="384"/>
      <c r="UOY1007" s="384"/>
      <c r="UOZ1007" s="384"/>
      <c r="UPA1007" s="384"/>
      <c r="UPB1007" s="384"/>
      <c r="UPC1007" s="384"/>
      <c r="UPD1007" s="384"/>
      <c r="UPE1007" s="384"/>
      <c r="UPF1007" s="384"/>
      <c r="UPG1007" s="384"/>
      <c r="UPH1007" s="384"/>
      <c r="UPI1007" s="384"/>
      <c r="UPJ1007" s="384"/>
      <c r="UPK1007" s="384"/>
      <c r="UPL1007" s="384"/>
      <c r="UPM1007" s="384"/>
      <c r="UPN1007" s="384"/>
      <c r="UPO1007" s="384"/>
      <c r="UPP1007" s="384"/>
      <c r="UPQ1007" s="384"/>
      <c r="UPR1007" s="384"/>
      <c r="UPS1007" s="384"/>
      <c r="UPT1007" s="384"/>
      <c r="UPU1007" s="384"/>
      <c r="UPV1007" s="384"/>
      <c r="UPW1007" s="384"/>
      <c r="UPX1007" s="384"/>
      <c r="UPY1007" s="384"/>
      <c r="UPZ1007" s="384"/>
      <c r="UQA1007" s="384"/>
      <c r="UQB1007" s="384"/>
      <c r="UQC1007" s="384"/>
      <c r="UQD1007" s="384"/>
      <c r="UQE1007" s="384"/>
      <c r="UQF1007" s="384"/>
      <c r="UQG1007" s="384"/>
      <c r="UQH1007" s="384"/>
      <c r="UQI1007" s="384"/>
      <c r="UQJ1007" s="384"/>
      <c r="UQK1007" s="384"/>
      <c r="UQL1007" s="384"/>
      <c r="UQM1007" s="384"/>
      <c r="UQN1007" s="384"/>
      <c r="UQO1007" s="384"/>
      <c r="UQP1007" s="384"/>
      <c r="UQQ1007" s="384"/>
      <c r="UQR1007" s="384"/>
      <c r="UQS1007" s="384"/>
      <c r="UQT1007" s="384"/>
      <c r="UQU1007" s="384"/>
      <c r="UQV1007" s="384"/>
      <c r="UQW1007" s="384"/>
      <c r="UQX1007" s="384"/>
      <c r="UQY1007" s="384"/>
      <c r="UQZ1007" s="384"/>
      <c r="URA1007" s="384"/>
      <c r="URB1007" s="384"/>
      <c r="URC1007" s="384"/>
      <c r="URD1007" s="384"/>
      <c r="URE1007" s="384"/>
      <c r="URF1007" s="384"/>
      <c r="URG1007" s="384"/>
      <c r="URH1007" s="384"/>
      <c r="URI1007" s="384"/>
      <c r="URJ1007" s="384"/>
      <c r="URK1007" s="384"/>
      <c r="URL1007" s="384"/>
      <c r="URM1007" s="384"/>
      <c r="URN1007" s="384"/>
      <c r="URO1007" s="384"/>
      <c r="URP1007" s="384"/>
      <c r="URQ1007" s="384"/>
      <c r="URR1007" s="384"/>
      <c r="URS1007" s="384"/>
      <c r="URT1007" s="384"/>
      <c r="URU1007" s="384"/>
      <c r="URV1007" s="384"/>
      <c r="URW1007" s="384"/>
      <c r="URX1007" s="384"/>
      <c r="URY1007" s="384"/>
      <c r="URZ1007" s="384"/>
      <c r="USA1007" s="384"/>
      <c r="USB1007" s="384"/>
      <c r="USC1007" s="384"/>
      <c r="USD1007" s="384"/>
      <c r="USE1007" s="384"/>
      <c r="USF1007" s="384"/>
      <c r="USG1007" s="384"/>
      <c r="USH1007" s="384"/>
      <c r="USI1007" s="384"/>
      <c r="USJ1007" s="384"/>
      <c r="USK1007" s="384"/>
      <c r="USL1007" s="384"/>
      <c r="USM1007" s="384"/>
      <c r="USN1007" s="384"/>
      <c r="USO1007" s="384"/>
      <c r="USP1007" s="384"/>
      <c r="USQ1007" s="384"/>
      <c r="USR1007" s="384"/>
      <c r="USS1007" s="384"/>
      <c r="UST1007" s="384"/>
      <c r="USU1007" s="384"/>
      <c r="USV1007" s="384"/>
      <c r="USW1007" s="384"/>
      <c r="USX1007" s="384"/>
      <c r="USY1007" s="384"/>
      <c r="USZ1007" s="384"/>
      <c r="UTA1007" s="384"/>
      <c r="UTB1007" s="384"/>
      <c r="UTC1007" s="384"/>
      <c r="UTD1007" s="384"/>
      <c r="UTE1007" s="384"/>
      <c r="UTF1007" s="384"/>
      <c r="UTG1007" s="384"/>
      <c r="UTH1007" s="384"/>
      <c r="UTI1007" s="384"/>
      <c r="UTJ1007" s="384"/>
      <c r="UTK1007" s="384"/>
      <c r="UTL1007" s="384"/>
      <c r="UTM1007" s="384"/>
      <c r="UTN1007" s="384"/>
      <c r="UTO1007" s="384"/>
      <c r="UTP1007" s="384"/>
      <c r="UTQ1007" s="384"/>
      <c r="UTR1007" s="384"/>
      <c r="UTS1007" s="384"/>
      <c r="UTT1007" s="384"/>
      <c r="UTU1007" s="384"/>
      <c r="UTV1007" s="384"/>
      <c r="UTW1007" s="384"/>
      <c r="UTX1007" s="384"/>
      <c r="UTY1007" s="384"/>
      <c r="UTZ1007" s="384"/>
      <c r="UUA1007" s="384"/>
      <c r="UUB1007" s="384"/>
      <c r="UUC1007" s="384"/>
      <c r="UUD1007" s="384"/>
      <c r="UUE1007" s="384"/>
      <c r="UUF1007" s="384"/>
      <c r="UUG1007" s="384"/>
      <c r="UUH1007" s="384"/>
      <c r="UUI1007" s="384"/>
      <c r="UUJ1007" s="384"/>
      <c r="UUK1007" s="384"/>
      <c r="UUL1007" s="384"/>
      <c r="UUM1007" s="384"/>
      <c r="UUN1007" s="384"/>
      <c r="UUO1007" s="384"/>
      <c r="UUP1007" s="384"/>
      <c r="UUQ1007" s="384"/>
      <c r="UUR1007" s="384"/>
      <c r="UUS1007" s="384"/>
      <c r="UUT1007" s="384"/>
      <c r="UUU1007" s="384"/>
      <c r="UUV1007" s="384"/>
      <c r="UUW1007" s="384"/>
      <c r="UUX1007" s="384"/>
      <c r="UUY1007" s="384"/>
      <c r="UUZ1007" s="384"/>
      <c r="UVA1007" s="384"/>
      <c r="UVB1007" s="384"/>
      <c r="UVC1007" s="384"/>
      <c r="UVD1007" s="384"/>
      <c r="UVE1007" s="384"/>
      <c r="UVF1007" s="384"/>
      <c r="UVG1007" s="384"/>
      <c r="UVH1007" s="384"/>
      <c r="UVI1007" s="384"/>
      <c r="UVJ1007" s="384"/>
      <c r="UVK1007" s="384"/>
      <c r="UVL1007" s="384"/>
      <c r="UVM1007" s="384"/>
      <c r="UVN1007" s="384"/>
      <c r="UVO1007" s="384"/>
      <c r="UVP1007" s="384"/>
      <c r="UVQ1007" s="384"/>
      <c r="UVR1007" s="384"/>
      <c r="UVS1007" s="384"/>
      <c r="UVT1007" s="384"/>
      <c r="UVU1007" s="384"/>
      <c r="UVV1007" s="384"/>
      <c r="UVW1007" s="384"/>
      <c r="UVX1007" s="384"/>
      <c r="UVY1007" s="384"/>
      <c r="UVZ1007" s="384"/>
      <c r="UWA1007" s="384"/>
      <c r="UWB1007" s="384"/>
      <c r="UWC1007" s="384"/>
      <c r="UWD1007" s="384"/>
      <c r="UWE1007" s="384"/>
      <c r="UWF1007" s="384"/>
      <c r="UWG1007" s="384"/>
      <c r="UWH1007" s="384"/>
      <c r="UWI1007" s="384"/>
      <c r="UWJ1007" s="384"/>
      <c r="UWK1007" s="384"/>
      <c r="UWL1007" s="384"/>
      <c r="UWM1007" s="384"/>
      <c r="UWN1007" s="384"/>
      <c r="UWO1007" s="384"/>
      <c r="UWP1007" s="384"/>
      <c r="UWQ1007" s="384"/>
      <c r="UWR1007" s="384"/>
      <c r="UWS1007" s="384"/>
      <c r="UWT1007" s="384"/>
      <c r="UWU1007" s="384"/>
      <c r="UWV1007" s="384"/>
      <c r="UWW1007" s="384"/>
      <c r="UWX1007" s="384"/>
      <c r="UWY1007" s="384"/>
      <c r="UWZ1007" s="384"/>
      <c r="UXA1007" s="384"/>
      <c r="UXB1007" s="384"/>
      <c r="UXC1007" s="384"/>
      <c r="UXD1007" s="384"/>
      <c r="UXE1007" s="384"/>
      <c r="UXF1007" s="384"/>
      <c r="UXG1007" s="384"/>
      <c r="UXH1007" s="384"/>
      <c r="UXI1007" s="384"/>
      <c r="UXJ1007" s="384"/>
      <c r="UXK1007" s="384"/>
      <c r="UXL1007" s="384"/>
      <c r="UXM1007" s="384"/>
      <c r="UXN1007" s="384"/>
      <c r="UXO1007" s="384"/>
      <c r="UXP1007" s="384"/>
      <c r="UXQ1007" s="384"/>
      <c r="UXR1007" s="384"/>
      <c r="UXS1007" s="384"/>
      <c r="UXT1007" s="384"/>
      <c r="UXU1007" s="384"/>
      <c r="UXV1007" s="384"/>
      <c r="UXW1007" s="384"/>
      <c r="UXX1007" s="384"/>
      <c r="UXY1007" s="384"/>
      <c r="UXZ1007" s="384"/>
      <c r="UYA1007" s="384"/>
      <c r="UYB1007" s="384"/>
      <c r="UYC1007" s="384"/>
      <c r="UYD1007" s="384"/>
      <c r="UYE1007" s="384"/>
      <c r="UYF1007" s="384"/>
      <c r="UYG1007" s="384"/>
      <c r="UYH1007" s="384"/>
      <c r="UYI1007" s="384"/>
      <c r="UYJ1007" s="384"/>
      <c r="UYK1007" s="384"/>
      <c r="UYL1007" s="384"/>
      <c r="UYM1007" s="384"/>
      <c r="UYN1007" s="384"/>
      <c r="UYO1007" s="384"/>
      <c r="UYP1007" s="384"/>
      <c r="UYQ1007" s="384"/>
      <c r="UYR1007" s="384"/>
      <c r="UYS1007" s="384"/>
      <c r="UYT1007" s="384"/>
      <c r="UYU1007" s="384"/>
      <c r="UYV1007" s="384"/>
      <c r="UYW1007" s="384"/>
      <c r="UYX1007" s="384"/>
      <c r="UYY1007" s="384"/>
      <c r="UYZ1007" s="384"/>
      <c r="UZA1007" s="384"/>
      <c r="UZB1007" s="384"/>
      <c r="UZC1007" s="384"/>
      <c r="UZD1007" s="384"/>
      <c r="UZE1007" s="384"/>
      <c r="UZF1007" s="384"/>
      <c r="UZG1007" s="384"/>
      <c r="UZH1007" s="384"/>
      <c r="UZI1007" s="384"/>
      <c r="UZJ1007" s="384"/>
      <c r="UZK1007" s="384"/>
      <c r="UZL1007" s="384"/>
      <c r="UZM1007" s="384"/>
      <c r="UZN1007" s="384"/>
      <c r="UZO1007" s="384"/>
      <c r="UZP1007" s="384"/>
      <c r="UZQ1007" s="384"/>
      <c r="UZR1007" s="384"/>
      <c r="UZS1007" s="384"/>
      <c r="UZT1007" s="384"/>
      <c r="UZU1007" s="384"/>
      <c r="UZV1007" s="384"/>
      <c r="UZW1007" s="384"/>
      <c r="UZX1007" s="384"/>
      <c r="UZY1007" s="384"/>
      <c r="UZZ1007" s="384"/>
      <c r="VAA1007" s="384"/>
      <c r="VAB1007" s="384"/>
      <c r="VAC1007" s="384"/>
      <c r="VAD1007" s="384"/>
      <c r="VAE1007" s="384"/>
      <c r="VAF1007" s="384"/>
      <c r="VAG1007" s="384"/>
      <c r="VAH1007" s="384"/>
      <c r="VAI1007" s="384"/>
      <c r="VAJ1007" s="384"/>
      <c r="VAK1007" s="384"/>
      <c r="VAL1007" s="384"/>
      <c r="VAM1007" s="384"/>
      <c r="VAN1007" s="384"/>
      <c r="VAO1007" s="384"/>
      <c r="VAP1007" s="384"/>
      <c r="VAQ1007" s="384"/>
      <c r="VAR1007" s="384"/>
      <c r="VAS1007" s="384"/>
      <c r="VAT1007" s="384"/>
      <c r="VAU1007" s="384"/>
      <c r="VAV1007" s="384"/>
      <c r="VAW1007" s="384"/>
      <c r="VAX1007" s="384"/>
      <c r="VAY1007" s="384"/>
      <c r="VAZ1007" s="384"/>
      <c r="VBA1007" s="384"/>
      <c r="VBB1007" s="384"/>
      <c r="VBC1007" s="384"/>
      <c r="VBD1007" s="384"/>
      <c r="VBE1007" s="384"/>
      <c r="VBF1007" s="384"/>
      <c r="VBG1007" s="384"/>
      <c r="VBH1007" s="384"/>
      <c r="VBI1007" s="384"/>
      <c r="VBJ1007" s="384"/>
      <c r="VBK1007" s="384"/>
      <c r="VBL1007" s="384"/>
      <c r="VBM1007" s="384"/>
      <c r="VBN1007" s="384"/>
      <c r="VBO1007" s="384"/>
      <c r="VBP1007" s="384"/>
      <c r="VBQ1007" s="384"/>
      <c r="VBR1007" s="384"/>
      <c r="VBS1007" s="384"/>
      <c r="VBT1007" s="384"/>
      <c r="VBU1007" s="384"/>
      <c r="VBV1007" s="384"/>
      <c r="VBW1007" s="384"/>
      <c r="VBX1007" s="384"/>
      <c r="VBY1007" s="384"/>
      <c r="VBZ1007" s="384"/>
      <c r="VCA1007" s="384"/>
      <c r="VCB1007" s="384"/>
      <c r="VCC1007" s="384"/>
      <c r="VCD1007" s="384"/>
      <c r="VCE1007" s="384"/>
      <c r="VCF1007" s="384"/>
      <c r="VCG1007" s="384"/>
      <c r="VCH1007" s="384"/>
      <c r="VCI1007" s="384"/>
      <c r="VCJ1007" s="384"/>
      <c r="VCK1007" s="384"/>
      <c r="VCL1007" s="384"/>
      <c r="VCM1007" s="384"/>
      <c r="VCN1007" s="384"/>
      <c r="VCO1007" s="384"/>
      <c r="VCP1007" s="384"/>
      <c r="VCQ1007" s="384"/>
      <c r="VCR1007" s="384"/>
      <c r="VCS1007" s="384"/>
      <c r="VCT1007" s="384"/>
      <c r="VCU1007" s="384"/>
      <c r="VCV1007" s="384"/>
      <c r="VCW1007" s="384"/>
      <c r="VCX1007" s="384"/>
      <c r="VCY1007" s="384"/>
      <c r="VCZ1007" s="384"/>
      <c r="VDA1007" s="384"/>
      <c r="VDB1007" s="384"/>
      <c r="VDC1007" s="384"/>
      <c r="VDD1007" s="384"/>
      <c r="VDE1007" s="384"/>
      <c r="VDF1007" s="384"/>
      <c r="VDG1007" s="384"/>
      <c r="VDH1007" s="384"/>
      <c r="VDI1007" s="384"/>
      <c r="VDJ1007" s="384"/>
      <c r="VDK1007" s="384"/>
      <c r="VDL1007" s="384"/>
      <c r="VDM1007" s="384"/>
      <c r="VDN1007" s="384"/>
      <c r="VDO1007" s="384"/>
      <c r="VDP1007" s="384"/>
      <c r="VDQ1007" s="384"/>
      <c r="VDR1007" s="384"/>
      <c r="VDS1007" s="384"/>
      <c r="VDT1007" s="384"/>
      <c r="VDU1007" s="384"/>
      <c r="VDV1007" s="384"/>
      <c r="VDW1007" s="384"/>
      <c r="VDX1007" s="384"/>
      <c r="VDY1007" s="384"/>
      <c r="VDZ1007" s="384"/>
      <c r="VEA1007" s="384"/>
      <c r="VEB1007" s="384"/>
      <c r="VEC1007" s="384"/>
      <c r="VED1007" s="384"/>
      <c r="VEE1007" s="384"/>
      <c r="VEF1007" s="384"/>
      <c r="VEG1007" s="384"/>
      <c r="VEH1007" s="384"/>
      <c r="VEI1007" s="384"/>
      <c r="VEJ1007" s="384"/>
      <c r="VEK1007" s="384"/>
      <c r="VEL1007" s="384"/>
      <c r="VEM1007" s="384"/>
      <c r="VEN1007" s="384"/>
      <c r="VEO1007" s="384"/>
      <c r="VEP1007" s="384"/>
      <c r="VEQ1007" s="384"/>
      <c r="VER1007" s="384"/>
      <c r="VES1007" s="384"/>
      <c r="VET1007" s="384"/>
      <c r="VEU1007" s="384"/>
      <c r="VEV1007" s="384"/>
      <c r="VEW1007" s="384"/>
      <c r="VEX1007" s="384"/>
      <c r="VEY1007" s="384"/>
      <c r="VEZ1007" s="384"/>
      <c r="VFA1007" s="384"/>
      <c r="VFB1007" s="384"/>
      <c r="VFC1007" s="384"/>
      <c r="VFD1007" s="384"/>
      <c r="VFE1007" s="384"/>
      <c r="VFF1007" s="384"/>
      <c r="VFG1007" s="384"/>
      <c r="VFH1007" s="384"/>
      <c r="VFI1007" s="384"/>
      <c r="VFJ1007" s="384"/>
      <c r="VFK1007" s="384"/>
      <c r="VFL1007" s="384"/>
      <c r="VFM1007" s="384"/>
      <c r="VFN1007" s="384"/>
      <c r="VFO1007" s="384"/>
      <c r="VFP1007" s="384"/>
      <c r="VFQ1007" s="384"/>
      <c r="VFR1007" s="384"/>
      <c r="VFS1007" s="384"/>
      <c r="VFT1007" s="384"/>
      <c r="VFU1007" s="384"/>
      <c r="VFV1007" s="384"/>
      <c r="VFW1007" s="384"/>
      <c r="VFX1007" s="384"/>
      <c r="VFY1007" s="384"/>
      <c r="VFZ1007" s="384"/>
      <c r="VGA1007" s="384"/>
      <c r="VGB1007" s="384"/>
      <c r="VGC1007" s="384"/>
      <c r="VGD1007" s="384"/>
      <c r="VGE1007" s="384"/>
      <c r="VGF1007" s="384"/>
      <c r="VGG1007" s="384"/>
      <c r="VGH1007" s="384"/>
      <c r="VGI1007" s="384"/>
      <c r="VGJ1007" s="384"/>
      <c r="VGK1007" s="384"/>
      <c r="VGL1007" s="384"/>
      <c r="VGM1007" s="384"/>
      <c r="VGN1007" s="384"/>
      <c r="VGO1007" s="384"/>
      <c r="VGP1007" s="384"/>
      <c r="VGQ1007" s="384"/>
      <c r="VGR1007" s="384"/>
      <c r="VGS1007" s="384"/>
      <c r="VGT1007" s="384"/>
      <c r="VGU1007" s="384"/>
      <c r="VGV1007" s="384"/>
      <c r="VGW1007" s="384"/>
      <c r="VGX1007" s="384"/>
      <c r="VGY1007" s="384"/>
      <c r="VGZ1007" s="384"/>
      <c r="VHA1007" s="384"/>
      <c r="VHB1007" s="384"/>
      <c r="VHC1007" s="384"/>
      <c r="VHD1007" s="384"/>
      <c r="VHE1007" s="384"/>
      <c r="VHF1007" s="384"/>
      <c r="VHG1007" s="384"/>
      <c r="VHH1007" s="384"/>
      <c r="VHI1007" s="384"/>
      <c r="VHJ1007" s="384"/>
      <c r="VHK1007" s="384"/>
      <c r="VHL1007" s="384"/>
      <c r="VHM1007" s="384"/>
      <c r="VHN1007" s="384"/>
      <c r="VHO1007" s="384"/>
      <c r="VHP1007" s="384"/>
      <c r="VHQ1007" s="384"/>
      <c r="VHR1007" s="384"/>
      <c r="VHS1007" s="384"/>
      <c r="VHT1007" s="384"/>
      <c r="VHU1007" s="384"/>
      <c r="VHV1007" s="384"/>
      <c r="VHW1007" s="384"/>
      <c r="VHX1007" s="384"/>
      <c r="VHY1007" s="384"/>
      <c r="VHZ1007" s="384"/>
      <c r="VIA1007" s="384"/>
      <c r="VIB1007" s="384"/>
      <c r="VIC1007" s="384"/>
      <c r="VID1007" s="384"/>
      <c r="VIE1007" s="384"/>
      <c r="VIF1007" s="384"/>
      <c r="VIG1007" s="384"/>
      <c r="VIH1007" s="384"/>
      <c r="VII1007" s="384"/>
      <c r="VIJ1007" s="384"/>
      <c r="VIK1007" s="384"/>
      <c r="VIL1007" s="384"/>
      <c r="VIM1007" s="384"/>
      <c r="VIN1007" s="384"/>
      <c r="VIO1007" s="384"/>
      <c r="VIP1007" s="384"/>
      <c r="VIQ1007" s="384"/>
      <c r="VIR1007" s="384"/>
      <c r="VIS1007" s="384"/>
      <c r="VIT1007" s="384"/>
      <c r="VIU1007" s="384"/>
      <c r="VIV1007" s="384"/>
      <c r="VIW1007" s="384"/>
      <c r="VIX1007" s="384"/>
      <c r="VIY1007" s="384"/>
      <c r="VIZ1007" s="384"/>
      <c r="VJA1007" s="384"/>
      <c r="VJB1007" s="384"/>
      <c r="VJC1007" s="384"/>
      <c r="VJD1007" s="384"/>
      <c r="VJE1007" s="384"/>
      <c r="VJF1007" s="384"/>
      <c r="VJG1007" s="384"/>
      <c r="VJH1007" s="384"/>
      <c r="VJI1007" s="384"/>
      <c r="VJJ1007" s="384"/>
      <c r="VJK1007" s="384"/>
      <c r="VJL1007" s="384"/>
      <c r="VJM1007" s="384"/>
      <c r="VJN1007" s="384"/>
      <c r="VJO1007" s="384"/>
      <c r="VJP1007" s="384"/>
      <c r="VJQ1007" s="384"/>
      <c r="VJR1007" s="384"/>
      <c r="VJS1007" s="384"/>
      <c r="VJT1007" s="384"/>
      <c r="VJU1007" s="384"/>
      <c r="VJV1007" s="384"/>
      <c r="VJW1007" s="384"/>
      <c r="VJX1007" s="384"/>
      <c r="VJY1007" s="384"/>
      <c r="VJZ1007" s="384"/>
      <c r="VKA1007" s="384"/>
      <c r="VKB1007" s="384"/>
      <c r="VKC1007" s="384"/>
      <c r="VKD1007" s="384"/>
      <c r="VKE1007" s="384"/>
      <c r="VKF1007" s="384"/>
      <c r="VKG1007" s="384"/>
      <c r="VKH1007" s="384"/>
      <c r="VKI1007" s="384"/>
      <c r="VKJ1007" s="384"/>
      <c r="VKK1007" s="384"/>
      <c r="VKL1007" s="384"/>
      <c r="VKM1007" s="384"/>
      <c r="VKN1007" s="384"/>
      <c r="VKO1007" s="384"/>
      <c r="VKP1007" s="384"/>
      <c r="VKQ1007" s="384"/>
      <c r="VKR1007" s="384"/>
      <c r="VKS1007" s="384"/>
      <c r="VKT1007" s="384"/>
      <c r="VKU1007" s="384"/>
      <c r="VKV1007" s="384"/>
      <c r="VKW1007" s="384"/>
      <c r="VKX1007" s="384"/>
      <c r="VKY1007" s="384"/>
      <c r="VKZ1007" s="384"/>
      <c r="VLA1007" s="384"/>
      <c r="VLB1007" s="384"/>
      <c r="VLC1007" s="384"/>
      <c r="VLD1007" s="384"/>
      <c r="VLE1007" s="384"/>
      <c r="VLF1007" s="384"/>
      <c r="VLG1007" s="384"/>
      <c r="VLH1007" s="384"/>
      <c r="VLI1007" s="384"/>
      <c r="VLJ1007" s="384"/>
      <c r="VLK1007" s="384"/>
      <c r="VLL1007" s="384"/>
      <c r="VLM1007" s="384"/>
      <c r="VLN1007" s="384"/>
      <c r="VLO1007" s="384"/>
      <c r="VLP1007" s="384"/>
      <c r="VLQ1007" s="384"/>
      <c r="VLR1007" s="384"/>
      <c r="VLS1007" s="384"/>
      <c r="VLT1007" s="384"/>
      <c r="VLU1007" s="384"/>
      <c r="VLV1007" s="384"/>
      <c r="VLW1007" s="384"/>
      <c r="VLX1007" s="384"/>
      <c r="VLY1007" s="384"/>
      <c r="VLZ1007" s="384"/>
      <c r="VMA1007" s="384"/>
      <c r="VMB1007" s="384"/>
      <c r="VMC1007" s="384"/>
      <c r="VMD1007" s="384"/>
      <c r="VME1007" s="384"/>
      <c r="VMF1007" s="384"/>
      <c r="VMG1007" s="384"/>
      <c r="VMH1007" s="384"/>
      <c r="VMI1007" s="384"/>
      <c r="VMJ1007" s="384"/>
      <c r="VMK1007" s="384"/>
      <c r="VML1007" s="384"/>
      <c r="VMM1007" s="384"/>
      <c r="VMN1007" s="384"/>
      <c r="VMO1007" s="384"/>
      <c r="VMP1007" s="384"/>
      <c r="VMQ1007" s="384"/>
      <c r="VMR1007" s="384"/>
      <c r="VMS1007" s="384"/>
      <c r="VMT1007" s="384"/>
      <c r="VMU1007" s="384"/>
      <c r="VMV1007" s="384"/>
      <c r="VMW1007" s="384"/>
      <c r="VMX1007" s="384"/>
      <c r="VMY1007" s="384"/>
      <c r="VMZ1007" s="384"/>
      <c r="VNA1007" s="384"/>
      <c r="VNB1007" s="384"/>
      <c r="VNC1007" s="384"/>
      <c r="VND1007" s="384"/>
      <c r="VNE1007" s="384"/>
      <c r="VNF1007" s="384"/>
      <c r="VNG1007" s="384"/>
      <c r="VNH1007" s="384"/>
      <c r="VNI1007" s="384"/>
      <c r="VNJ1007" s="384"/>
      <c r="VNK1007" s="384"/>
      <c r="VNL1007" s="384"/>
      <c r="VNM1007" s="384"/>
      <c r="VNN1007" s="384"/>
      <c r="VNO1007" s="384"/>
      <c r="VNP1007" s="384"/>
      <c r="VNQ1007" s="384"/>
      <c r="VNR1007" s="384"/>
      <c r="VNS1007" s="384"/>
      <c r="VNT1007" s="384"/>
      <c r="VNU1007" s="384"/>
      <c r="VNV1007" s="384"/>
      <c r="VNW1007" s="384"/>
      <c r="VNX1007" s="384"/>
      <c r="VNY1007" s="384"/>
      <c r="VNZ1007" s="384"/>
      <c r="VOA1007" s="384"/>
      <c r="VOB1007" s="384"/>
      <c r="VOC1007" s="384"/>
      <c r="VOD1007" s="384"/>
      <c r="VOE1007" s="384"/>
      <c r="VOF1007" s="384"/>
      <c r="VOG1007" s="384"/>
      <c r="VOH1007" s="384"/>
      <c r="VOI1007" s="384"/>
      <c r="VOJ1007" s="384"/>
      <c r="VOK1007" s="384"/>
      <c r="VOL1007" s="384"/>
      <c r="VOM1007" s="384"/>
      <c r="VON1007" s="384"/>
      <c r="VOO1007" s="384"/>
      <c r="VOP1007" s="384"/>
      <c r="VOQ1007" s="384"/>
      <c r="VOR1007" s="384"/>
      <c r="VOS1007" s="384"/>
      <c r="VOT1007" s="384"/>
      <c r="VOU1007" s="384"/>
      <c r="VOV1007" s="384"/>
      <c r="VOW1007" s="384"/>
      <c r="VOX1007" s="384"/>
      <c r="VOY1007" s="384"/>
      <c r="VOZ1007" s="384"/>
      <c r="VPA1007" s="384"/>
      <c r="VPB1007" s="384"/>
      <c r="VPC1007" s="384"/>
      <c r="VPD1007" s="384"/>
      <c r="VPE1007" s="384"/>
      <c r="VPF1007" s="384"/>
      <c r="VPG1007" s="384"/>
      <c r="VPH1007" s="384"/>
      <c r="VPI1007" s="384"/>
      <c r="VPJ1007" s="384"/>
      <c r="VPK1007" s="384"/>
      <c r="VPL1007" s="384"/>
      <c r="VPM1007" s="384"/>
      <c r="VPN1007" s="384"/>
      <c r="VPO1007" s="384"/>
      <c r="VPP1007" s="384"/>
      <c r="VPQ1007" s="384"/>
      <c r="VPR1007" s="384"/>
      <c r="VPS1007" s="384"/>
      <c r="VPT1007" s="384"/>
      <c r="VPU1007" s="384"/>
      <c r="VPV1007" s="384"/>
      <c r="VPW1007" s="384"/>
      <c r="VPX1007" s="384"/>
      <c r="VPY1007" s="384"/>
      <c r="VPZ1007" s="384"/>
      <c r="VQA1007" s="384"/>
      <c r="VQB1007" s="384"/>
      <c r="VQC1007" s="384"/>
      <c r="VQD1007" s="384"/>
      <c r="VQE1007" s="384"/>
      <c r="VQF1007" s="384"/>
      <c r="VQG1007" s="384"/>
      <c r="VQH1007" s="384"/>
      <c r="VQI1007" s="384"/>
      <c r="VQJ1007" s="384"/>
      <c r="VQK1007" s="384"/>
      <c r="VQL1007" s="384"/>
      <c r="VQM1007" s="384"/>
      <c r="VQN1007" s="384"/>
      <c r="VQO1007" s="384"/>
      <c r="VQP1007" s="384"/>
      <c r="VQQ1007" s="384"/>
      <c r="VQR1007" s="384"/>
      <c r="VQS1007" s="384"/>
      <c r="VQT1007" s="384"/>
      <c r="VQU1007" s="384"/>
      <c r="VQV1007" s="384"/>
      <c r="VQW1007" s="384"/>
      <c r="VQX1007" s="384"/>
      <c r="VQY1007" s="384"/>
      <c r="VQZ1007" s="384"/>
      <c r="VRA1007" s="384"/>
      <c r="VRB1007" s="384"/>
      <c r="VRC1007" s="384"/>
      <c r="VRD1007" s="384"/>
      <c r="VRE1007" s="384"/>
      <c r="VRF1007" s="384"/>
      <c r="VRG1007" s="384"/>
      <c r="VRH1007" s="384"/>
      <c r="VRI1007" s="384"/>
      <c r="VRJ1007" s="384"/>
      <c r="VRK1007" s="384"/>
      <c r="VRL1007" s="384"/>
      <c r="VRM1007" s="384"/>
      <c r="VRN1007" s="384"/>
      <c r="VRO1007" s="384"/>
      <c r="VRP1007" s="384"/>
      <c r="VRQ1007" s="384"/>
      <c r="VRR1007" s="384"/>
      <c r="VRS1007" s="384"/>
      <c r="VRT1007" s="384"/>
      <c r="VRU1007" s="384"/>
      <c r="VRV1007" s="384"/>
      <c r="VRW1007" s="384"/>
      <c r="VRX1007" s="384"/>
      <c r="VRY1007" s="384"/>
      <c r="VRZ1007" s="384"/>
      <c r="VSA1007" s="384"/>
      <c r="VSB1007" s="384"/>
      <c r="VSC1007" s="384"/>
      <c r="VSD1007" s="384"/>
      <c r="VSE1007" s="384"/>
      <c r="VSF1007" s="384"/>
      <c r="VSG1007" s="384"/>
      <c r="VSH1007" s="384"/>
      <c r="VSI1007" s="384"/>
      <c r="VSJ1007" s="384"/>
      <c r="VSK1007" s="384"/>
      <c r="VSL1007" s="384"/>
      <c r="VSM1007" s="384"/>
      <c r="VSN1007" s="384"/>
      <c r="VSO1007" s="384"/>
      <c r="VSP1007" s="384"/>
      <c r="VSQ1007" s="384"/>
      <c r="VSR1007" s="384"/>
      <c r="VSS1007" s="384"/>
      <c r="VST1007" s="384"/>
      <c r="VSU1007" s="384"/>
      <c r="VSV1007" s="384"/>
      <c r="VSW1007" s="384"/>
      <c r="VSX1007" s="384"/>
      <c r="VSY1007" s="384"/>
      <c r="VSZ1007" s="384"/>
      <c r="VTA1007" s="384"/>
      <c r="VTB1007" s="384"/>
      <c r="VTC1007" s="384"/>
      <c r="VTD1007" s="384"/>
      <c r="VTE1007" s="384"/>
      <c r="VTF1007" s="384"/>
      <c r="VTG1007" s="384"/>
      <c r="VTH1007" s="384"/>
      <c r="VTI1007" s="384"/>
      <c r="VTJ1007" s="384"/>
      <c r="VTK1007" s="384"/>
      <c r="VTL1007" s="384"/>
      <c r="VTM1007" s="384"/>
      <c r="VTN1007" s="384"/>
      <c r="VTO1007" s="384"/>
      <c r="VTP1007" s="384"/>
      <c r="VTQ1007" s="384"/>
      <c r="VTR1007" s="384"/>
      <c r="VTS1007" s="384"/>
      <c r="VTT1007" s="384"/>
      <c r="VTU1007" s="384"/>
      <c r="VTV1007" s="384"/>
      <c r="VTW1007" s="384"/>
      <c r="VTX1007" s="384"/>
      <c r="VTY1007" s="384"/>
      <c r="VTZ1007" s="384"/>
      <c r="VUA1007" s="384"/>
      <c r="VUB1007" s="384"/>
      <c r="VUC1007" s="384"/>
      <c r="VUD1007" s="384"/>
      <c r="VUE1007" s="384"/>
      <c r="VUF1007" s="384"/>
      <c r="VUG1007" s="384"/>
      <c r="VUH1007" s="384"/>
      <c r="VUI1007" s="384"/>
      <c r="VUJ1007" s="384"/>
      <c r="VUK1007" s="384"/>
      <c r="VUL1007" s="384"/>
      <c r="VUM1007" s="384"/>
      <c r="VUN1007" s="384"/>
      <c r="VUO1007" s="384"/>
      <c r="VUP1007" s="384"/>
      <c r="VUQ1007" s="384"/>
      <c r="VUR1007" s="384"/>
      <c r="VUS1007" s="384"/>
      <c r="VUT1007" s="384"/>
      <c r="VUU1007" s="384"/>
      <c r="VUV1007" s="384"/>
      <c r="VUW1007" s="384"/>
      <c r="VUX1007" s="384"/>
      <c r="VUY1007" s="384"/>
      <c r="VUZ1007" s="384"/>
      <c r="VVA1007" s="384"/>
      <c r="VVB1007" s="384"/>
      <c r="VVC1007" s="384"/>
      <c r="VVD1007" s="384"/>
      <c r="VVE1007" s="384"/>
      <c r="VVF1007" s="384"/>
      <c r="VVG1007" s="384"/>
      <c r="VVH1007" s="384"/>
      <c r="VVI1007" s="384"/>
      <c r="VVJ1007" s="384"/>
      <c r="VVK1007" s="384"/>
      <c r="VVL1007" s="384"/>
      <c r="VVM1007" s="384"/>
      <c r="VVN1007" s="384"/>
      <c r="VVO1007" s="384"/>
      <c r="VVP1007" s="384"/>
      <c r="VVQ1007" s="384"/>
      <c r="VVR1007" s="384"/>
      <c r="VVS1007" s="384"/>
      <c r="VVT1007" s="384"/>
      <c r="VVU1007" s="384"/>
      <c r="VVV1007" s="384"/>
      <c r="VVW1007" s="384"/>
      <c r="VVX1007" s="384"/>
      <c r="VVY1007" s="384"/>
      <c r="VVZ1007" s="384"/>
      <c r="VWA1007" s="384"/>
      <c r="VWB1007" s="384"/>
      <c r="VWC1007" s="384"/>
      <c r="VWD1007" s="384"/>
      <c r="VWE1007" s="384"/>
      <c r="VWF1007" s="384"/>
      <c r="VWG1007" s="384"/>
      <c r="VWH1007" s="384"/>
      <c r="VWI1007" s="384"/>
      <c r="VWJ1007" s="384"/>
      <c r="VWK1007" s="384"/>
      <c r="VWL1007" s="384"/>
      <c r="VWM1007" s="384"/>
      <c r="VWN1007" s="384"/>
      <c r="VWO1007" s="384"/>
      <c r="VWP1007" s="384"/>
      <c r="VWQ1007" s="384"/>
      <c r="VWR1007" s="384"/>
      <c r="VWS1007" s="384"/>
      <c r="VWT1007" s="384"/>
      <c r="VWU1007" s="384"/>
      <c r="VWV1007" s="384"/>
      <c r="VWW1007" s="384"/>
      <c r="VWX1007" s="384"/>
      <c r="VWY1007" s="384"/>
      <c r="VWZ1007" s="384"/>
      <c r="VXA1007" s="384"/>
      <c r="VXB1007" s="384"/>
      <c r="VXC1007" s="384"/>
      <c r="VXD1007" s="384"/>
      <c r="VXE1007" s="384"/>
      <c r="VXF1007" s="384"/>
      <c r="VXG1007" s="384"/>
      <c r="VXH1007" s="384"/>
      <c r="VXI1007" s="384"/>
      <c r="VXJ1007" s="384"/>
      <c r="VXK1007" s="384"/>
      <c r="VXL1007" s="384"/>
      <c r="VXM1007" s="384"/>
      <c r="VXN1007" s="384"/>
      <c r="VXO1007" s="384"/>
      <c r="VXP1007" s="384"/>
      <c r="VXQ1007" s="384"/>
      <c r="VXR1007" s="384"/>
      <c r="VXS1007" s="384"/>
      <c r="VXT1007" s="384"/>
      <c r="VXU1007" s="384"/>
      <c r="VXV1007" s="384"/>
      <c r="VXW1007" s="384"/>
      <c r="VXX1007" s="384"/>
      <c r="VXY1007" s="384"/>
      <c r="VXZ1007" s="384"/>
      <c r="VYA1007" s="384"/>
      <c r="VYB1007" s="384"/>
      <c r="VYC1007" s="384"/>
      <c r="VYD1007" s="384"/>
      <c r="VYE1007" s="384"/>
      <c r="VYF1007" s="384"/>
      <c r="VYG1007" s="384"/>
      <c r="VYH1007" s="384"/>
      <c r="VYI1007" s="384"/>
      <c r="VYJ1007" s="384"/>
      <c r="VYK1007" s="384"/>
      <c r="VYL1007" s="384"/>
      <c r="VYM1007" s="384"/>
      <c r="VYN1007" s="384"/>
      <c r="VYO1007" s="384"/>
      <c r="VYP1007" s="384"/>
      <c r="VYQ1007" s="384"/>
      <c r="VYR1007" s="384"/>
      <c r="VYS1007" s="384"/>
      <c r="VYT1007" s="384"/>
      <c r="VYU1007" s="384"/>
      <c r="VYV1007" s="384"/>
      <c r="VYW1007" s="384"/>
      <c r="VYX1007" s="384"/>
      <c r="VYY1007" s="384"/>
      <c r="VYZ1007" s="384"/>
      <c r="VZA1007" s="384"/>
      <c r="VZB1007" s="384"/>
      <c r="VZC1007" s="384"/>
      <c r="VZD1007" s="384"/>
      <c r="VZE1007" s="384"/>
      <c r="VZF1007" s="384"/>
      <c r="VZG1007" s="384"/>
      <c r="VZH1007" s="384"/>
      <c r="VZI1007" s="384"/>
      <c r="VZJ1007" s="384"/>
      <c r="VZK1007" s="384"/>
      <c r="VZL1007" s="384"/>
      <c r="VZM1007" s="384"/>
      <c r="VZN1007" s="384"/>
      <c r="VZO1007" s="384"/>
      <c r="VZP1007" s="384"/>
      <c r="VZQ1007" s="384"/>
      <c r="VZR1007" s="384"/>
      <c r="VZS1007" s="384"/>
      <c r="VZT1007" s="384"/>
      <c r="VZU1007" s="384"/>
      <c r="VZV1007" s="384"/>
      <c r="VZW1007" s="384"/>
      <c r="VZX1007" s="384"/>
      <c r="VZY1007" s="384"/>
      <c r="VZZ1007" s="384"/>
      <c r="WAA1007" s="384"/>
      <c r="WAB1007" s="384"/>
      <c r="WAC1007" s="384"/>
      <c r="WAD1007" s="384"/>
      <c r="WAE1007" s="384"/>
      <c r="WAF1007" s="384"/>
      <c r="WAG1007" s="384"/>
      <c r="WAH1007" s="384"/>
      <c r="WAI1007" s="384"/>
      <c r="WAJ1007" s="384"/>
      <c r="WAK1007" s="384"/>
      <c r="WAL1007" s="384"/>
      <c r="WAM1007" s="384"/>
      <c r="WAN1007" s="384"/>
      <c r="WAO1007" s="384"/>
      <c r="WAP1007" s="384"/>
      <c r="WAQ1007" s="384"/>
      <c r="WAR1007" s="384"/>
      <c r="WAS1007" s="384"/>
      <c r="WAT1007" s="384"/>
      <c r="WAU1007" s="384"/>
      <c r="WAV1007" s="384"/>
      <c r="WAW1007" s="384"/>
      <c r="WAX1007" s="384"/>
      <c r="WAY1007" s="384"/>
      <c r="WAZ1007" s="384"/>
      <c r="WBA1007" s="384"/>
      <c r="WBB1007" s="384"/>
      <c r="WBC1007" s="384"/>
      <c r="WBD1007" s="384"/>
      <c r="WBE1007" s="384"/>
      <c r="WBF1007" s="384"/>
      <c r="WBG1007" s="384"/>
      <c r="WBH1007" s="384"/>
      <c r="WBI1007" s="384"/>
      <c r="WBJ1007" s="384"/>
      <c r="WBK1007" s="384"/>
      <c r="WBL1007" s="384"/>
      <c r="WBM1007" s="384"/>
      <c r="WBN1007" s="384"/>
      <c r="WBO1007" s="384"/>
      <c r="WBP1007" s="384"/>
      <c r="WBQ1007" s="384"/>
      <c r="WBR1007" s="384"/>
      <c r="WBS1007" s="384"/>
      <c r="WBT1007" s="384"/>
      <c r="WBU1007" s="384"/>
      <c r="WBV1007" s="384"/>
      <c r="WBW1007" s="384"/>
      <c r="WBX1007" s="384"/>
      <c r="WBY1007" s="384"/>
      <c r="WBZ1007" s="384"/>
      <c r="WCA1007" s="384"/>
      <c r="WCB1007" s="384"/>
      <c r="WCC1007" s="384"/>
      <c r="WCD1007" s="384"/>
      <c r="WCE1007" s="384"/>
      <c r="WCF1007" s="384"/>
      <c r="WCG1007" s="384"/>
      <c r="WCH1007" s="384"/>
      <c r="WCI1007" s="384"/>
      <c r="WCJ1007" s="384"/>
      <c r="WCK1007" s="384"/>
      <c r="WCL1007" s="384"/>
      <c r="WCM1007" s="384"/>
      <c r="WCN1007" s="384"/>
      <c r="WCO1007" s="384"/>
      <c r="WCP1007" s="384"/>
      <c r="WCQ1007" s="384"/>
      <c r="WCR1007" s="384"/>
      <c r="WCS1007" s="384"/>
      <c r="WCT1007" s="384"/>
      <c r="WCU1007" s="384"/>
      <c r="WCV1007" s="384"/>
      <c r="WCW1007" s="384"/>
      <c r="WCX1007" s="384"/>
      <c r="WCY1007" s="384"/>
      <c r="WCZ1007" s="384"/>
      <c r="WDA1007" s="384"/>
      <c r="WDB1007" s="384"/>
      <c r="WDC1007" s="384"/>
      <c r="WDD1007" s="384"/>
      <c r="WDE1007" s="384"/>
      <c r="WDF1007" s="384"/>
      <c r="WDG1007" s="384"/>
      <c r="WDH1007" s="384"/>
      <c r="WDI1007" s="384"/>
      <c r="WDJ1007" s="384"/>
      <c r="WDK1007" s="384"/>
      <c r="WDL1007" s="384"/>
      <c r="WDM1007" s="384"/>
      <c r="WDN1007" s="384"/>
      <c r="WDO1007" s="384"/>
      <c r="WDP1007" s="384"/>
      <c r="WDQ1007" s="384"/>
      <c r="WDR1007" s="384"/>
      <c r="WDS1007" s="384"/>
      <c r="WDT1007" s="384"/>
      <c r="WDU1007" s="384"/>
      <c r="WDV1007" s="384"/>
      <c r="WDW1007" s="384"/>
      <c r="WDX1007" s="384"/>
      <c r="WDY1007" s="384"/>
      <c r="WDZ1007" s="384"/>
      <c r="WEA1007" s="384"/>
      <c r="WEB1007" s="384"/>
      <c r="WEC1007" s="384"/>
      <c r="WED1007" s="384"/>
      <c r="WEE1007" s="384"/>
      <c r="WEF1007" s="384"/>
      <c r="WEG1007" s="384"/>
      <c r="WEH1007" s="384"/>
      <c r="WEI1007" s="384"/>
      <c r="WEJ1007" s="384"/>
      <c r="WEK1007" s="384"/>
      <c r="WEL1007" s="384"/>
      <c r="WEM1007" s="384"/>
      <c r="WEN1007" s="384"/>
      <c r="WEO1007" s="384"/>
      <c r="WEP1007" s="384"/>
      <c r="WEQ1007" s="384"/>
      <c r="WER1007" s="384"/>
      <c r="WES1007" s="384"/>
      <c r="WET1007" s="384"/>
      <c r="WEU1007" s="384"/>
      <c r="WEV1007" s="384"/>
      <c r="WEW1007" s="384"/>
      <c r="WEX1007" s="384"/>
      <c r="WEY1007" s="384"/>
      <c r="WEZ1007" s="384"/>
      <c r="WFA1007" s="384"/>
      <c r="WFB1007" s="384"/>
      <c r="WFC1007" s="384"/>
      <c r="WFD1007" s="384"/>
      <c r="WFE1007" s="384"/>
      <c r="WFF1007" s="384"/>
      <c r="WFG1007" s="384"/>
      <c r="WFH1007" s="384"/>
      <c r="WFI1007" s="384"/>
      <c r="WFJ1007" s="384"/>
      <c r="WFK1007" s="384"/>
      <c r="WFL1007" s="384"/>
      <c r="WFM1007" s="384"/>
      <c r="WFN1007" s="384"/>
      <c r="WFO1007" s="384"/>
      <c r="WFP1007" s="384"/>
      <c r="WFQ1007" s="384"/>
      <c r="WFR1007" s="384"/>
      <c r="WFS1007" s="384"/>
      <c r="WFT1007" s="384"/>
      <c r="WFU1007" s="384"/>
      <c r="WFV1007" s="384"/>
      <c r="WFW1007" s="384"/>
      <c r="WFX1007" s="384"/>
      <c r="WFY1007" s="384"/>
      <c r="WFZ1007" s="384"/>
      <c r="WGA1007" s="384"/>
      <c r="WGB1007" s="384"/>
      <c r="WGC1007" s="384"/>
      <c r="WGD1007" s="384"/>
      <c r="WGE1007" s="384"/>
      <c r="WGF1007" s="384"/>
      <c r="WGG1007" s="384"/>
      <c r="WGH1007" s="384"/>
      <c r="WGI1007" s="384"/>
      <c r="WGJ1007" s="384"/>
      <c r="WGK1007" s="384"/>
      <c r="WGL1007" s="384"/>
      <c r="WGM1007" s="384"/>
      <c r="WGN1007" s="384"/>
      <c r="WGO1007" s="384"/>
      <c r="WGP1007" s="384"/>
      <c r="WGQ1007" s="384"/>
      <c r="WGR1007" s="384"/>
      <c r="WGS1007" s="384"/>
      <c r="WGT1007" s="384"/>
      <c r="WGU1007" s="384"/>
      <c r="WGV1007" s="384"/>
      <c r="WGW1007" s="384"/>
      <c r="WGX1007" s="384"/>
      <c r="WGY1007" s="384"/>
      <c r="WGZ1007" s="384"/>
      <c r="WHA1007" s="384"/>
      <c r="WHB1007" s="384"/>
      <c r="WHC1007" s="384"/>
      <c r="WHD1007" s="384"/>
      <c r="WHE1007" s="384"/>
      <c r="WHF1007" s="384"/>
      <c r="WHG1007" s="384"/>
      <c r="WHH1007" s="384"/>
      <c r="WHI1007" s="384"/>
      <c r="WHJ1007" s="384"/>
      <c r="WHK1007" s="384"/>
      <c r="WHL1007" s="384"/>
      <c r="WHM1007" s="384"/>
      <c r="WHN1007" s="384"/>
      <c r="WHO1007" s="384"/>
      <c r="WHP1007" s="384"/>
      <c r="WHQ1007" s="384"/>
      <c r="WHR1007" s="384"/>
      <c r="WHS1007" s="384"/>
      <c r="WHT1007" s="384"/>
      <c r="WHU1007" s="384"/>
      <c r="WHV1007" s="384"/>
      <c r="WHW1007" s="384"/>
      <c r="WHX1007" s="384"/>
      <c r="WHY1007" s="384"/>
      <c r="WHZ1007" s="384"/>
      <c r="WIA1007" s="384"/>
      <c r="WIB1007" s="384"/>
      <c r="WIC1007" s="384"/>
      <c r="WID1007" s="384"/>
      <c r="WIE1007" s="384"/>
      <c r="WIF1007" s="384"/>
      <c r="WIG1007" s="384"/>
      <c r="WIH1007" s="384"/>
      <c r="WII1007" s="384"/>
      <c r="WIJ1007" s="384"/>
      <c r="WIK1007" s="384"/>
      <c r="WIL1007" s="384"/>
      <c r="WIM1007" s="384"/>
      <c r="WIN1007" s="384"/>
      <c r="WIO1007" s="384"/>
      <c r="WIP1007" s="384"/>
      <c r="WIQ1007" s="384"/>
      <c r="WIR1007" s="384"/>
      <c r="WIS1007" s="384"/>
      <c r="WIT1007" s="384"/>
      <c r="WIU1007" s="384"/>
      <c r="WIV1007" s="384"/>
      <c r="WIW1007" s="384"/>
      <c r="WIX1007" s="384"/>
      <c r="WIY1007" s="384"/>
      <c r="WIZ1007" s="384"/>
      <c r="WJA1007" s="384"/>
      <c r="WJB1007" s="384"/>
      <c r="WJC1007" s="384"/>
      <c r="WJD1007" s="384"/>
      <c r="WJE1007" s="384"/>
      <c r="WJF1007" s="384"/>
      <c r="WJG1007" s="384"/>
      <c r="WJH1007" s="384"/>
      <c r="WJI1007" s="384"/>
      <c r="WJJ1007" s="384"/>
      <c r="WJK1007" s="384"/>
      <c r="WJL1007" s="384"/>
      <c r="WJM1007" s="384"/>
      <c r="WJN1007" s="384"/>
      <c r="WJO1007" s="384"/>
      <c r="WJP1007" s="384"/>
      <c r="WJQ1007" s="384"/>
      <c r="WJR1007" s="384"/>
      <c r="WJS1007" s="384"/>
      <c r="WJT1007" s="384"/>
      <c r="WJU1007" s="384"/>
      <c r="WJV1007" s="384"/>
      <c r="WJW1007" s="384"/>
      <c r="WJX1007" s="384"/>
      <c r="WJY1007" s="384"/>
      <c r="WJZ1007" s="384"/>
      <c r="WKA1007" s="384"/>
      <c r="WKB1007" s="384"/>
      <c r="WKC1007" s="384"/>
      <c r="WKD1007" s="384"/>
      <c r="WKE1007" s="384"/>
      <c r="WKF1007" s="384"/>
      <c r="WKG1007" s="384"/>
      <c r="WKH1007" s="384"/>
      <c r="WKI1007" s="384"/>
      <c r="WKJ1007" s="384"/>
      <c r="WKK1007" s="384"/>
      <c r="WKL1007" s="384"/>
      <c r="WKM1007" s="384"/>
      <c r="WKN1007" s="384"/>
      <c r="WKO1007" s="384"/>
      <c r="WKP1007" s="384"/>
      <c r="WKQ1007" s="384"/>
      <c r="WKR1007" s="384"/>
      <c r="WKS1007" s="384"/>
      <c r="WKT1007" s="384"/>
      <c r="WKU1007" s="384"/>
      <c r="WKV1007" s="384"/>
      <c r="WKW1007" s="384"/>
      <c r="WKX1007" s="384"/>
      <c r="WKY1007" s="384"/>
      <c r="WKZ1007" s="384"/>
      <c r="WLA1007" s="384"/>
      <c r="WLB1007" s="384"/>
      <c r="WLC1007" s="384"/>
      <c r="WLD1007" s="384"/>
      <c r="WLE1007" s="384"/>
      <c r="WLF1007" s="384"/>
      <c r="WLG1007" s="384"/>
      <c r="WLH1007" s="384"/>
      <c r="WLI1007" s="384"/>
      <c r="WLJ1007" s="384"/>
      <c r="WLK1007" s="384"/>
      <c r="WLL1007" s="384"/>
      <c r="WLM1007" s="384"/>
      <c r="WLN1007" s="384"/>
      <c r="WLO1007" s="384"/>
      <c r="WLP1007" s="384"/>
      <c r="WLQ1007" s="384"/>
      <c r="WLR1007" s="384"/>
      <c r="WLS1007" s="384"/>
      <c r="WLT1007" s="384"/>
      <c r="WLU1007" s="384"/>
      <c r="WLV1007" s="384"/>
      <c r="WLW1007" s="384"/>
      <c r="WLX1007" s="384"/>
      <c r="WLY1007" s="384"/>
      <c r="WLZ1007" s="384"/>
      <c r="WMA1007" s="384"/>
      <c r="WMB1007" s="384"/>
      <c r="WMC1007" s="384"/>
      <c r="WMD1007" s="384"/>
      <c r="WME1007" s="384"/>
      <c r="WMF1007" s="384"/>
      <c r="WMG1007" s="384"/>
      <c r="WMH1007" s="384"/>
      <c r="WMI1007" s="384"/>
      <c r="WMJ1007" s="384"/>
      <c r="WMK1007" s="384"/>
      <c r="WML1007" s="384"/>
      <c r="WMM1007" s="384"/>
      <c r="WMN1007" s="384"/>
      <c r="WMO1007" s="384"/>
      <c r="WMP1007" s="384"/>
      <c r="WMQ1007" s="384"/>
      <c r="WMR1007" s="384"/>
      <c r="WMS1007" s="384"/>
      <c r="WMT1007" s="384"/>
      <c r="WMU1007" s="384"/>
      <c r="WMV1007" s="384"/>
      <c r="WMW1007" s="384"/>
      <c r="WMX1007" s="384"/>
      <c r="WMY1007" s="384"/>
      <c r="WMZ1007" s="384"/>
      <c r="WNA1007" s="384"/>
      <c r="WNB1007" s="384"/>
      <c r="WNC1007" s="384"/>
      <c r="WND1007" s="384"/>
      <c r="WNE1007" s="384"/>
      <c r="WNF1007" s="384"/>
      <c r="WNG1007" s="384"/>
      <c r="WNH1007" s="384"/>
      <c r="WNI1007" s="384"/>
      <c r="WNJ1007" s="384"/>
      <c r="WNK1007" s="384"/>
      <c r="WNL1007" s="384"/>
      <c r="WNM1007" s="384"/>
      <c r="WNN1007" s="384"/>
      <c r="WNO1007" s="384"/>
      <c r="WNP1007" s="384"/>
      <c r="WNQ1007" s="384"/>
      <c r="WNR1007" s="384"/>
      <c r="WNS1007" s="384"/>
      <c r="WNT1007" s="384"/>
      <c r="WNU1007" s="384"/>
      <c r="WNV1007" s="384"/>
      <c r="WNW1007" s="384"/>
      <c r="WNX1007" s="384"/>
      <c r="WNY1007" s="384"/>
      <c r="WNZ1007" s="384"/>
      <c r="WOA1007" s="384"/>
      <c r="WOB1007" s="384"/>
      <c r="WOC1007" s="384"/>
      <c r="WOD1007" s="384"/>
      <c r="WOE1007" s="384"/>
      <c r="WOF1007" s="384"/>
      <c r="WOG1007" s="384"/>
      <c r="WOH1007" s="384"/>
      <c r="WOI1007" s="384"/>
      <c r="WOJ1007" s="384"/>
      <c r="WOK1007" s="384"/>
      <c r="WOL1007" s="384"/>
      <c r="WOM1007" s="384"/>
      <c r="WON1007" s="384"/>
      <c r="WOO1007" s="384"/>
      <c r="WOP1007" s="384"/>
      <c r="WOQ1007" s="384"/>
      <c r="WOR1007" s="384"/>
      <c r="WOS1007" s="384"/>
      <c r="WOT1007" s="384"/>
      <c r="WOU1007" s="384"/>
      <c r="WOV1007" s="384"/>
      <c r="WOW1007" s="384"/>
      <c r="WOX1007" s="384"/>
      <c r="WOY1007" s="384"/>
      <c r="WOZ1007" s="384"/>
      <c r="WPA1007" s="384"/>
      <c r="WPB1007" s="384"/>
      <c r="WPC1007" s="384"/>
      <c r="WPD1007" s="384"/>
      <c r="WPE1007" s="384"/>
      <c r="WPF1007" s="384"/>
      <c r="WPG1007" s="384"/>
      <c r="WPH1007" s="384"/>
      <c r="WPI1007" s="384"/>
      <c r="WPJ1007" s="384"/>
      <c r="WPK1007" s="384"/>
      <c r="WPL1007" s="384"/>
      <c r="WPM1007" s="384"/>
      <c r="WPN1007" s="384"/>
      <c r="WPO1007" s="384"/>
      <c r="WPP1007" s="384"/>
      <c r="WPQ1007" s="384"/>
      <c r="WPR1007" s="384"/>
      <c r="WPS1007" s="384"/>
      <c r="WPT1007" s="384"/>
      <c r="WPU1007" s="384"/>
      <c r="WPV1007" s="384"/>
      <c r="WPW1007" s="384"/>
      <c r="WPX1007" s="384"/>
      <c r="WPY1007" s="384"/>
      <c r="WPZ1007" s="384"/>
      <c r="WQA1007" s="384"/>
      <c r="WQB1007" s="384"/>
      <c r="WQC1007" s="384"/>
      <c r="WQD1007" s="384"/>
      <c r="WQE1007" s="384"/>
      <c r="WQF1007" s="384"/>
      <c r="WQG1007" s="384"/>
      <c r="WQH1007" s="384"/>
      <c r="WQI1007" s="384"/>
      <c r="WQJ1007" s="384"/>
      <c r="WQK1007" s="384"/>
      <c r="WQL1007" s="384"/>
      <c r="WQM1007" s="384"/>
      <c r="WQN1007" s="384"/>
      <c r="WQO1007" s="384"/>
      <c r="WQP1007" s="384"/>
      <c r="WQQ1007" s="384"/>
      <c r="WQR1007" s="384"/>
      <c r="WQS1007" s="384"/>
      <c r="WQT1007" s="384"/>
      <c r="WQU1007" s="384"/>
      <c r="WQV1007" s="384"/>
      <c r="WQW1007" s="384"/>
      <c r="WQX1007" s="384"/>
      <c r="WQY1007" s="384"/>
      <c r="WQZ1007" s="384"/>
      <c r="WRA1007" s="384"/>
      <c r="WRB1007" s="384"/>
      <c r="WRC1007" s="384"/>
      <c r="WRD1007" s="384"/>
      <c r="WRE1007" s="384"/>
      <c r="WRF1007" s="384"/>
      <c r="WRG1007" s="384"/>
      <c r="WRH1007" s="384"/>
      <c r="WRI1007" s="384"/>
      <c r="WRJ1007" s="384"/>
      <c r="WRK1007" s="384"/>
      <c r="WRL1007" s="384"/>
      <c r="WRM1007" s="384"/>
      <c r="WRN1007" s="384"/>
      <c r="WRO1007" s="384"/>
      <c r="WRP1007" s="384"/>
      <c r="WRQ1007" s="384"/>
      <c r="WRR1007" s="384"/>
      <c r="WRS1007" s="384"/>
      <c r="WRT1007" s="384"/>
      <c r="WRU1007" s="384"/>
      <c r="WRV1007" s="384"/>
      <c r="WRW1007" s="384"/>
      <c r="WRX1007" s="384"/>
      <c r="WRY1007" s="384"/>
      <c r="WRZ1007" s="384"/>
      <c r="WSA1007" s="384"/>
      <c r="WSB1007" s="384"/>
      <c r="WSC1007" s="384"/>
      <c r="WSD1007" s="384"/>
      <c r="WSE1007" s="384"/>
      <c r="WSF1007" s="384"/>
      <c r="WSG1007" s="384"/>
      <c r="WSH1007" s="384"/>
      <c r="WSI1007" s="384"/>
      <c r="WSJ1007" s="384"/>
      <c r="WSK1007" s="384"/>
      <c r="WSL1007" s="384"/>
      <c r="WSM1007" s="384"/>
      <c r="WSN1007" s="384"/>
      <c r="WSO1007" s="384"/>
      <c r="WSP1007" s="384"/>
      <c r="WSQ1007" s="384"/>
      <c r="WSR1007" s="384"/>
      <c r="WSS1007" s="384"/>
      <c r="WST1007" s="384"/>
      <c r="WSU1007" s="384"/>
      <c r="WSV1007" s="384"/>
      <c r="WSW1007" s="384"/>
      <c r="WSX1007" s="384"/>
      <c r="WSY1007" s="384"/>
      <c r="WSZ1007" s="384"/>
      <c r="WTA1007" s="384"/>
      <c r="WTB1007" s="384"/>
      <c r="WTC1007" s="384"/>
      <c r="WTD1007" s="384"/>
      <c r="WTE1007" s="384"/>
      <c r="WTF1007" s="384"/>
      <c r="WTG1007" s="384"/>
      <c r="WTH1007" s="384"/>
      <c r="WTI1007" s="384"/>
      <c r="WTJ1007" s="384"/>
      <c r="WTK1007" s="384"/>
      <c r="WTL1007" s="384"/>
      <c r="WTM1007" s="384"/>
      <c r="WTN1007" s="384"/>
      <c r="WTO1007" s="384"/>
      <c r="WTP1007" s="384"/>
      <c r="WTQ1007" s="384"/>
      <c r="WTR1007" s="384"/>
      <c r="WTS1007" s="384"/>
      <c r="WTT1007" s="384"/>
      <c r="WTU1007" s="384"/>
      <c r="WTV1007" s="384"/>
      <c r="WTW1007" s="384"/>
      <c r="WTX1007" s="384"/>
      <c r="WTY1007" s="384"/>
      <c r="WTZ1007" s="384"/>
      <c r="WUA1007" s="384"/>
      <c r="WUB1007" s="384"/>
      <c r="WUC1007" s="384"/>
      <c r="WUD1007" s="384"/>
      <c r="WUE1007" s="384"/>
      <c r="WUF1007" s="384"/>
      <c r="WUG1007" s="384"/>
      <c r="WUH1007" s="384"/>
      <c r="WUI1007" s="384"/>
      <c r="WUJ1007" s="384"/>
      <c r="WUK1007" s="384"/>
      <c r="WUL1007" s="384"/>
      <c r="WUM1007" s="384"/>
      <c r="WUN1007" s="384"/>
      <c r="WUO1007" s="384"/>
      <c r="WUP1007" s="384"/>
      <c r="WUQ1007" s="384"/>
      <c r="WUR1007" s="384"/>
      <c r="WUS1007" s="384"/>
      <c r="WUT1007" s="384"/>
      <c r="WUU1007" s="384"/>
      <c r="WUV1007" s="384"/>
      <c r="WUW1007" s="384"/>
      <c r="WUX1007" s="384"/>
      <c r="WUY1007" s="384"/>
      <c r="WUZ1007" s="384"/>
      <c r="WVA1007" s="384"/>
      <c r="WVB1007" s="384"/>
      <c r="WVC1007" s="384"/>
      <c r="WVD1007" s="384"/>
      <c r="WVE1007" s="384"/>
      <c r="WVF1007" s="384"/>
      <c r="WVG1007" s="384"/>
      <c r="WVH1007" s="384"/>
      <c r="WVI1007" s="384"/>
      <c r="WVJ1007" s="384"/>
      <c r="WVK1007" s="384"/>
      <c r="WVL1007" s="384"/>
      <c r="WVM1007" s="384"/>
      <c r="WVN1007" s="384"/>
      <c r="WVO1007" s="384"/>
      <c r="WVP1007" s="384"/>
      <c r="WVQ1007" s="384"/>
      <c r="WVR1007" s="384"/>
      <c r="WVS1007" s="384"/>
      <c r="WVT1007" s="384"/>
      <c r="WVU1007" s="384"/>
      <c r="WVV1007" s="384"/>
      <c r="WVW1007" s="384"/>
      <c r="WVX1007" s="384"/>
      <c r="WVY1007" s="384"/>
      <c r="WVZ1007" s="384"/>
      <c r="WWA1007" s="384"/>
      <c r="WWB1007" s="384"/>
      <c r="WWC1007" s="384"/>
      <c r="WWD1007" s="384"/>
      <c r="WWE1007" s="384"/>
      <c r="WWF1007" s="384"/>
      <c r="WWG1007" s="384"/>
      <c r="WWH1007" s="384"/>
      <c r="WWI1007" s="384"/>
      <c r="WWJ1007" s="384"/>
      <c r="WWK1007" s="384"/>
      <c r="WWL1007" s="384"/>
      <c r="WWM1007" s="384"/>
      <c r="WWN1007" s="384"/>
      <c r="WWO1007" s="384"/>
      <c r="WWP1007" s="384"/>
      <c r="WWQ1007" s="384"/>
      <c r="WWR1007" s="384"/>
      <c r="WWS1007" s="384"/>
      <c r="WWT1007" s="384"/>
      <c r="WWU1007" s="384"/>
      <c r="WWV1007" s="384"/>
      <c r="WWW1007" s="384"/>
      <c r="WWX1007" s="384"/>
      <c r="WWY1007" s="384"/>
      <c r="WWZ1007" s="384"/>
      <c r="WXA1007" s="384"/>
      <c r="WXB1007" s="384"/>
      <c r="WXC1007" s="384"/>
      <c r="WXD1007" s="384"/>
      <c r="WXE1007" s="384"/>
      <c r="WXF1007" s="384"/>
      <c r="WXG1007" s="384"/>
      <c r="WXH1007" s="384"/>
      <c r="WXI1007" s="384"/>
      <c r="WXJ1007" s="384"/>
      <c r="WXK1007" s="384"/>
      <c r="WXL1007" s="384"/>
      <c r="WXM1007" s="384"/>
      <c r="WXN1007" s="384"/>
      <c r="WXO1007" s="384"/>
      <c r="WXP1007" s="384"/>
      <c r="WXQ1007" s="384"/>
      <c r="WXR1007" s="384"/>
      <c r="WXS1007" s="384"/>
      <c r="WXT1007" s="384"/>
      <c r="WXU1007" s="384"/>
      <c r="WXV1007" s="384"/>
      <c r="WXW1007" s="384"/>
      <c r="WXX1007" s="384"/>
      <c r="WXY1007" s="384"/>
      <c r="WXZ1007" s="384"/>
      <c r="WYA1007" s="384"/>
      <c r="WYB1007" s="384"/>
      <c r="WYC1007" s="384"/>
      <c r="WYD1007" s="384"/>
      <c r="WYE1007" s="384"/>
      <c r="WYF1007" s="384"/>
      <c r="WYG1007" s="384"/>
      <c r="WYH1007" s="384"/>
      <c r="WYI1007" s="384"/>
      <c r="WYJ1007" s="384"/>
      <c r="WYK1007" s="384"/>
      <c r="WYL1007" s="384"/>
      <c r="WYM1007" s="384"/>
      <c r="WYN1007" s="384"/>
      <c r="WYO1007" s="384"/>
      <c r="WYP1007" s="384"/>
      <c r="WYQ1007" s="384"/>
      <c r="WYR1007" s="384"/>
      <c r="WYS1007" s="384"/>
      <c r="WYT1007" s="384"/>
      <c r="WYU1007" s="384"/>
      <c r="WYV1007" s="384"/>
      <c r="WYW1007" s="384"/>
      <c r="WYX1007" s="384"/>
      <c r="WYY1007" s="384"/>
      <c r="WYZ1007" s="384"/>
      <c r="WZA1007" s="384"/>
      <c r="WZB1007" s="384"/>
      <c r="WZC1007" s="384"/>
      <c r="WZD1007" s="384"/>
      <c r="WZE1007" s="384"/>
      <c r="WZF1007" s="384"/>
      <c r="WZG1007" s="384"/>
      <c r="WZH1007" s="384"/>
      <c r="WZI1007" s="384"/>
      <c r="WZJ1007" s="384"/>
      <c r="WZK1007" s="384"/>
      <c r="WZL1007" s="384"/>
      <c r="WZM1007" s="384"/>
      <c r="WZN1007" s="384"/>
      <c r="WZO1007" s="384"/>
      <c r="WZP1007" s="384"/>
      <c r="WZQ1007" s="384"/>
      <c r="WZR1007" s="384"/>
      <c r="WZS1007" s="384"/>
      <c r="WZT1007" s="384"/>
      <c r="WZU1007" s="384"/>
      <c r="WZV1007" s="384"/>
      <c r="WZW1007" s="384"/>
      <c r="WZX1007" s="384"/>
      <c r="WZY1007" s="384"/>
      <c r="WZZ1007" s="384"/>
      <c r="XAA1007" s="384"/>
      <c r="XAB1007" s="384"/>
      <c r="XAC1007" s="384"/>
      <c r="XAD1007" s="384"/>
      <c r="XAE1007" s="384"/>
      <c r="XAF1007" s="384"/>
      <c r="XAG1007" s="384"/>
      <c r="XAH1007" s="384"/>
      <c r="XAI1007" s="384"/>
      <c r="XAJ1007" s="384"/>
      <c r="XAK1007" s="384"/>
      <c r="XAL1007" s="384"/>
      <c r="XAM1007" s="384"/>
      <c r="XAN1007" s="384"/>
      <c r="XAO1007" s="384"/>
      <c r="XAP1007" s="384"/>
      <c r="XAQ1007" s="384"/>
      <c r="XAR1007" s="384"/>
      <c r="XAS1007" s="384"/>
      <c r="XAT1007" s="384"/>
      <c r="XAU1007" s="384"/>
      <c r="XAV1007" s="384"/>
      <c r="XAW1007" s="384"/>
      <c r="XAX1007" s="384"/>
      <c r="XAY1007" s="384"/>
      <c r="XAZ1007" s="384"/>
      <c r="XBA1007" s="384"/>
      <c r="XBB1007" s="384"/>
      <c r="XBC1007" s="384"/>
      <c r="XBD1007" s="384"/>
      <c r="XBE1007" s="384"/>
      <c r="XBF1007" s="384"/>
      <c r="XBG1007" s="384"/>
      <c r="XBH1007" s="384"/>
      <c r="XBI1007" s="384"/>
      <c r="XBJ1007" s="384"/>
      <c r="XBK1007" s="384"/>
      <c r="XBL1007" s="384"/>
      <c r="XBM1007" s="384"/>
      <c r="XBN1007" s="384"/>
      <c r="XBO1007" s="384"/>
      <c r="XBP1007" s="384"/>
      <c r="XBQ1007" s="384"/>
      <c r="XBR1007" s="384"/>
      <c r="XBS1007" s="384"/>
      <c r="XBT1007" s="384"/>
      <c r="XBU1007" s="384"/>
      <c r="XBV1007" s="384"/>
      <c r="XBW1007" s="384"/>
      <c r="XBX1007" s="384"/>
      <c r="XBY1007" s="384"/>
      <c r="XBZ1007" s="384"/>
      <c r="XCA1007" s="384"/>
      <c r="XCB1007" s="384"/>
      <c r="XCC1007" s="384"/>
      <c r="XCD1007" s="384"/>
      <c r="XCE1007" s="384"/>
      <c r="XCF1007" s="384"/>
      <c r="XCG1007" s="384"/>
      <c r="XCH1007" s="384"/>
      <c r="XCI1007" s="384"/>
      <c r="XCJ1007" s="384"/>
      <c r="XCK1007" s="384"/>
      <c r="XCL1007" s="384"/>
      <c r="XCM1007" s="384"/>
      <c r="XCN1007" s="384"/>
      <c r="XCO1007" s="384"/>
      <c r="XCP1007" s="384"/>
      <c r="XCQ1007" s="384"/>
      <c r="XCR1007" s="384"/>
      <c r="XCS1007" s="384"/>
      <c r="XCT1007" s="384"/>
      <c r="XCU1007" s="384"/>
      <c r="XCV1007" s="384"/>
      <c r="XCW1007" s="384"/>
      <c r="XCX1007" s="384"/>
      <c r="XCY1007" s="384"/>
      <c r="XCZ1007" s="384"/>
      <c r="XDA1007" s="384"/>
      <c r="XDB1007" s="384"/>
      <c r="XDC1007" s="384"/>
      <c r="XDD1007" s="384"/>
      <c r="XDE1007" s="384"/>
      <c r="XDF1007" s="384"/>
      <c r="XDG1007" s="384"/>
      <c r="XDH1007" s="384"/>
      <c r="XDI1007" s="384"/>
      <c r="XDJ1007" s="384"/>
      <c r="XDK1007" s="384"/>
      <c r="XDL1007" s="384"/>
      <c r="XDM1007" s="384"/>
      <c r="XDN1007" s="384"/>
      <c r="XDO1007" s="384"/>
      <c r="XDP1007" s="384"/>
      <c r="XDQ1007" s="384"/>
      <c r="XDR1007" s="384"/>
      <c r="XDS1007" s="384"/>
      <c r="XDT1007" s="384"/>
      <c r="XDU1007" s="384"/>
      <c r="XDV1007" s="384"/>
      <c r="XDW1007" s="384"/>
      <c r="XDX1007" s="384"/>
      <c r="XDY1007" s="384"/>
      <c r="XDZ1007" s="384"/>
      <c r="XEA1007" s="384"/>
      <c r="XEB1007" s="384"/>
      <c r="XEC1007" s="384"/>
      <c r="XED1007" s="384"/>
      <c r="XEE1007" s="384"/>
      <c r="XEF1007" s="384"/>
      <c r="XEG1007" s="384"/>
      <c r="XEH1007" s="384"/>
      <c r="XEI1007" s="384"/>
      <c r="XEJ1007" s="384"/>
      <c r="XEK1007" s="384"/>
      <c r="XEL1007" s="384"/>
      <c r="XEM1007" s="384"/>
      <c r="XEN1007" s="384"/>
      <c r="XEO1007" s="384"/>
      <c r="XEP1007" s="384"/>
      <c r="XEQ1007" s="384"/>
      <c r="XER1007" s="384"/>
      <c r="XES1007" s="384"/>
      <c r="XET1007" s="384"/>
      <c r="XEU1007" s="384"/>
      <c r="XEV1007" s="384"/>
      <c r="XEW1007" s="384"/>
      <c r="XEX1007" s="384"/>
      <c r="XEY1007" s="384"/>
      <c r="XEZ1007" s="384"/>
      <c r="XFA1007" s="385"/>
    </row>
    <row r="1008" spans="1:16381" s="77" customFormat="1" ht="12" customHeight="1" x14ac:dyDescent="0.2">
      <c r="A1008" s="165" t="s">
        <v>2310</v>
      </c>
      <c r="B1008" s="166" t="s">
        <v>884</v>
      </c>
      <c r="C1008" s="334">
        <f>SUM(D1008+G1008)</f>
        <v>0</v>
      </c>
      <c r="D1008" s="333">
        <f>SUM(E1008:F1008)</f>
        <v>0</v>
      </c>
      <c r="E1008" s="125"/>
      <c r="F1008" s="125"/>
      <c r="G1008" s="125"/>
      <c r="H1008" s="126"/>
      <c r="I1008" s="126"/>
      <c r="J1008" s="126"/>
      <c r="K1008" s="126"/>
      <c r="L1008" s="126"/>
      <c r="M1008" s="126"/>
      <c r="N1008" s="126"/>
      <c r="O1008" s="126"/>
      <c r="P1008" s="126"/>
      <c r="Q1008" s="126"/>
      <c r="R1008" s="126"/>
      <c r="S1008" s="126"/>
      <c r="T1008" s="126"/>
      <c r="U1008" s="126"/>
      <c r="V1008" s="126"/>
      <c r="W1008" s="126"/>
      <c r="X1008" s="126"/>
      <c r="Y1008" s="126"/>
      <c r="Z1008" s="126"/>
      <c r="AA1008" s="125"/>
      <c r="AB1008" s="125"/>
      <c r="AC1008" s="125"/>
      <c r="AD1008" s="125"/>
      <c r="AE1008" s="125"/>
      <c r="AF1008" s="125"/>
      <c r="AG1008" s="125"/>
      <c r="AH1008" s="125"/>
      <c r="AI1008" s="125"/>
      <c r="AJ1008" s="125"/>
      <c r="AK1008" s="310">
        <v>31570</v>
      </c>
      <c r="AL1008" s="310">
        <f>SUM(AK1008*E1008)</f>
        <v>0</v>
      </c>
      <c r="AM1008" s="65" t="s">
        <v>654</v>
      </c>
      <c r="AN1008" s="65"/>
      <c r="AO1008" s="65"/>
      <c r="AP1008" s="65"/>
      <c r="AQ1008" s="65"/>
      <c r="AR1008" s="65"/>
      <c r="AS1008" s="76"/>
    </row>
    <row r="1009" spans="1:16381" s="67" customFormat="1" ht="12" customHeight="1" x14ac:dyDescent="0.2">
      <c r="A1009" s="165" t="s">
        <v>2311</v>
      </c>
      <c r="B1009" s="166" t="s">
        <v>885</v>
      </c>
      <c r="C1009" s="334">
        <f>SUM(D1009+G1009)</f>
        <v>0</v>
      </c>
      <c r="D1009" s="333">
        <f>SUM(E1009:F1009)</f>
        <v>0</v>
      </c>
      <c r="E1009" s="125"/>
      <c r="F1009" s="125"/>
      <c r="G1009" s="125"/>
      <c r="H1009" s="126"/>
      <c r="I1009" s="126"/>
      <c r="J1009" s="126"/>
      <c r="K1009" s="126"/>
      <c r="L1009" s="126"/>
      <c r="M1009" s="126"/>
      <c r="N1009" s="126"/>
      <c r="O1009" s="126"/>
      <c r="P1009" s="126"/>
      <c r="Q1009" s="126"/>
      <c r="R1009" s="126"/>
      <c r="S1009" s="126"/>
      <c r="T1009" s="126"/>
      <c r="U1009" s="126"/>
      <c r="V1009" s="126"/>
      <c r="W1009" s="126"/>
      <c r="X1009" s="126"/>
      <c r="Y1009" s="126"/>
      <c r="Z1009" s="126"/>
      <c r="AA1009" s="125"/>
      <c r="AB1009" s="125"/>
      <c r="AC1009" s="125"/>
      <c r="AD1009" s="125"/>
      <c r="AE1009" s="125"/>
      <c r="AF1009" s="125"/>
      <c r="AG1009" s="125"/>
      <c r="AH1009" s="125"/>
      <c r="AI1009" s="125"/>
      <c r="AJ1009" s="125"/>
      <c r="AK1009" s="310">
        <v>47370</v>
      </c>
      <c r="AL1009" s="310">
        <f>SUM(AK1009*E1009)</f>
        <v>0</v>
      </c>
      <c r="AM1009" s="65" t="s">
        <v>654</v>
      </c>
      <c r="AN1009" s="65"/>
      <c r="AO1009" s="65"/>
      <c r="AP1009" s="65"/>
      <c r="AQ1009" s="65"/>
      <c r="AR1009" s="65"/>
      <c r="AS1009" s="66"/>
    </row>
    <row r="1010" spans="1:16381" s="67" customFormat="1" ht="12" customHeight="1" x14ac:dyDescent="0.2">
      <c r="A1010" s="165" t="s">
        <v>2312</v>
      </c>
      <c r="B1010" s="166" t="s">
        <v>2763</v>
      </c>
      <c r="C1010" s="334">
        <f>SUM(D1010+G1010)</f>
        <v>0</v>
      </c>
      <c r="D1010" s="333">
        <f>SUM(E1010:F1010)</f>
        <v>0</v>
      </c>
      <c r="E1010" s="125"/>
      <c r="F1010" s="125"/>
      <c r="G1010" s="125"/>
      <c r="H1010" s="126"/>
      <c r="I1010" s="126"/>
      <c r="J1010" s="126"/>
      <c r="K1010" s="126"/>
      <c r="L1010" s="126"/>
      <c r="M1010" s="126"/>
      <c r="N1010" s="126"/>
      <c r="O1010" s="126"/>
      <c r="P1010" s="126"/>
      <c r="Q1010" s="126"/>
      <c r="R1010" s="126"/>
      <c r="S1010" s="126"/>
      <c r="T1010" s="126"/>
      <c r="U1010" s="126"/>
      <c r="V1010" s="126"/>
      <c r="W1010" s="126"/>
      <c r="X1010" s="126"/>
      <c r="Y1010" s="126"/>
      <c r="Z1010" s="126"/>
      <c r="AA1010" s="125"/>
      <c r="AB1010" s="125"/>
      <c r="AC1010" s="125"/>
      <c r="AD1010" s="125"/>
      <c r="AE1010" s="125"/>
      <c r="AF1010" s="125"/>
      <c r="AG1010" s="125"/>
      <c r="AH1010" s="125"/>
      <c r="AI1010" s="125"/>
      <c r="AJ1010" s="125"/>
      <c r="AK1010" s="310">
        <v>82130</v>
      </c>
      <c r="AL1010" s="310">
        <f>SUM(AK1010*E1010)</f>
        <v>0</v>
      </c>
      <c r="AM1010" s="65" t="s">
        <v>654</v>
      </c>
      <c r="AN1010" s="65"/>
      <c r="AO1010" s="65"/>
      <c r="AP1010" s="65"/>
      <c r="AQ1010" s="65"/>
      <c r="AR1010" s="65"/>
      <c r="AS1010" s="66"/>
    </row>
    <row r="1011" spans="1:16381" s="67" customFormat="1" ht="12" customHeight="1" x14ac:dyDescent="0.2">
      <c r="A1011" s="165" t="s">
        <v>2313</v>
      </c>
      <c r="B1011" s="166" t="s">
        <v>919</v>
      </c>
      <c r="C1011" s="334">
        <f>SUM(D1011+G1011)</f>
        <v>0</v>
      </c>
      <c r="D1011" s="333">
        <f>SUM(E1011:F1011)</f>
        <v>0</v>
      </c>
      <c r="E1011" s="125"/>
      <c r="F1011" s="125"/>
      <c r="G1011" s="125"/>
      <c r="H1011" s="126"/>
      <c r="I1011" s="126"/>
      <c r="J1011" s="126"/>
      <c r="K1011" s="126"/>
      <c r="L1011" s="126"/>
      <c r="M1011" s="126"/>
      <c r="N1011" s="126"/>
      <c r="O1011" s="126"/>
      <c r="P1011" s="126"/>
      <c r="Q1011" s="126"/>
      <c r="R1011" s="126"/>
      <c r="S1011" s="126"/>
      <c r="T1011" s="126"/>
      <c r="U1011" s="126"/>
      <c r="V1011" s="126"/>
      <c r="W1011" s="126"/>
      <c r="X1011" s="126"/>
      <c r="Y1011" s="126"/>
      <c r="Z1011" s="126"/>
      <c r="AA1011" s="125"/>
      <c r="AB1011" s="125"/>
      <c r="AC1011" s="125"/>
      <c r="AD1011" s="125"/>
      <c r="AE1011" s="125"/>
      <c r="AF1011" s="125"/>
      <c r="AG1011" s="125"/>
      <c r="AH1011" s="125"/>
      <c r="AI1011" s="125"/>
      <c r="AJ1011" s="125"/>
      <c r="AK1011" s="310">
        <v>31570</v>
      </c>
      <c r="AL1011" s="310">
        <f>SUM(AK1011*E1011)</f>
        <v>0</v>
      </c>
      <c r="AM1011" s="65" t="s">
        <v>654</v>
      </c>
      <c r="AN1011" s="65"/>
      <c r="AO1011" s="65"/>
      <c r="AP1011" s="65"/>
      <c r="AQ1011" s="65"/>
      <c r="AR1011" s="65"/>
      <c r="AS1011" s="66"/>
    </row>
    <row r="1012" spans="1:16381" s="72" customFormat="1" ht="12" customHeight="1" x14ac:dyDescent="0.2">
      <c r="A1012" s="165" t="s">
        <v>2314</v>
      </c>
      <c r="B1012" s="166" t="s">
        <v>920</v>
      </c>
      <c r="C1012" s="334">
        <f>SUM(D1012+G1012)</f>
        <v>0</v>
      </c>
      <c r="D1012" s="333">
        <f>SUM(E1012:F1012)</f>
        <v>0</v>
      </c>
      <c r="E1012" s="125"/>
      <c r="F1012" s="125"/>
      <c r="G1012" s="125"/>
      <c r="H1012" s="126"/>
      <c r="I1012" s="126"/>
      <c r="J1012" s="126"/>
      <c r="K1012" s="126"/>
      <c r="L1012" s="126"/>
      <c r="M1012" s="126"/>
      <c r="N1012" s="126"/>
      <c r="O1012" s="126"/>
      <c r="P1012" s="126"/>
      <c r="Q1012" s="126"/>
      <c r="R1012" s="126"/>
      <c r="S1012" s="126"/>
      <c r="T1012" s="126"/>
      <c r="U1012" s="126"/>
      <c r="V1012" s="126"/>
      <c r="W1012" s="126"/>
      <c r="X1012" s="126"/>
      <c r="Y1012" s="126"/>
      <c r="Z1012" s="126"/>
      <c r="AA1012" s="125"/>
      <c r="AB1012" s="125"/>
      <c r="AC1012" s="125"/>
      <c r="AD1012" s="125"/>
      <c r="AE1012" s="125"/>
      <c r="AF1012" s="125"/>
      <c r="AG1012" s="125"/>
      <c r="AH1012" s="125"/>
      <c r="AI1012" s="125"/>
      <c r="AJ1012" s="125"/>
      <c r="AK1012" s="310">
        <v>31570</v>
      </c>
      <c r="AL1012" s="310">
        <f>SUM(AK1012*E1012)</f>
        <v>0</v>
      </c>
      <c r="AM1012" s="65" t="s">
        <v>654</v>
      </c>
      <c r="AN1012" s="65"/>
      <c r="AO1012" s="65"/>
      <c r="AP1012" s="65"/>
      <c r="AQ1012" s="65"/>
      <c r="AR1012" s="65"/>
      <c r="AS1012" s="71"/>
    </row>
    <row r="1013" spans="1:16381" s="75" customFormat="1" ht="12.75" customHeight="1" x14ac:dyDescent="0.2">
      <c r="A1013" s="293"/>
      <c r="B1013" s="294" t="s">
        <v>467</v>
      </c>
      <c r="C1013" s="335">
        <f>SUM(C1008:C1012)</f>
        <v>0</v>
      </c>
      <c r="D1013" s="335">
        <f>SUM(D1008:D1012)</f>
        <v>0</v>
      </c>
      <c r="E1013" s="335">
        <f>SUM(E1008:E1012)</f>
        <v>0</v>
      </c>
      <c r="F1013" s="335">
        <f>SUM(F1008:F1012)</f>
        <v>0</v>
      </c>
      <c r="G1013" s="335">
        <f>SUM(G1008:G1012)</f>
        <v>0</v>
      </c>
      <c r="H1013" s="927"/>
      <c r="I1013" s="928"/>
      <c r="J1013" s="928"/>
      <c r="K1013" s="928"/>
      <c r="L1013" s="928"/>
      <c r="M1013" s="928"/>
      <c r="N1013" s="928"/>
      <c r="O1013" s="928"/>
      <c r="P1013" s="928"/>
      <c r="Q1013" s="928"/>
      <c r="R1013" s="928"/>
      <c r="S1013" s="928"/>
      <c r="T1013" s="928"/>
      <c r="U1013" s="928"/>
      <c r="V1013" s="928"/>
      <c r="W1013" s="928"/>
      <c r="X1013" s="928"/>
      <c r="Y1013" s="928"/>
      <c r="Z1013" s="929"/>
      <c r="AA1013" s="335">
        <f t="shared" ref="AA1013:AJ1013" si="141">SUM(AA1008:AA1012)</f>
        <v>0</v>
      </c>
      <c r="AB1013" s="335">
        <f t="shared" si="141"/>
        <v>0</v>
      </c>
      <c r="AC1013" s="335">
        <f t="shared" si="141"/>
        <v>0</v>
      </c>
      <c r="AD1013" s="335">
        <f t="shared" si="141"/>
        <v>0</v>
      </c>
      <c r="AE1013" s="335">
        <f t="shared" si="141"/>
        <v>0</v>
      </c>
      <c r="AF1013" s="335">
        <f t="shared" si="141"/>
        <v>0</v>
      </c>
      <c r="AG1013" s="335">
        <f t="shared" si="141"/>
        <v>0</v>
      </c>
      <c r="AH1013" s="335">
        <f t="shared" si="141"/>
        <v>0</v>
      </c>
      <c r="AI1013" s="335">
        <f t="shared" si="141"/>
        <v>0</v>
      </c>
      <c r="AJ1013" s="335">
        <f t="shared" si="141"/>
        <v>0</v>
      </c>
      <c r="AK1013" s="316">
        <f>SUM(AK1008:AK1012)</f>
        <v>224210</v>
      </c>
      <c r="AL1013" s="316">
        <f>SUM(AL1008:AL1012)</f>
        <v>0</v>
      </c>
      <c r="AM1013" s="78" t="s">
        <v>654</v>
      </c>
      <c r="AN1013" s="78"/>
      <c r="AO1013" s="78"/>
      <c r="AP1013" s="78"/>
      <c r="AQ1013" s="78"/>
      <c r="AR1013" s="78"/>
      <c r="AS1013" s="79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  <c r="BG1013" s="80"/>
      <c r="BH1013" s="80"/>
      <c r="BI1013" s="80"/>
      <c r="BJ1013" s="80"/>
      <c r="BK1013" s="80"/>
      <c r="BL1013" s="80"/>
      <c r="BM1013" s="80"/>
      <c r="BN1013" s="80"/>
      <c r="BO1013" s="80"/>
      <c r="BP1013" s="80"/>
      <c r="BQ1013" s="80"/>
      <c r="BR1013" s="80"/>
      <c r="BS1013" s="80"/>
      <c r="BT1013" s="80"/>
      <c r="BU1013" s="80"/>
      <c r="BV1013" s="80"/>
      <c r="BW1013" s="80"/>
      <c r="BX1013" s="80"/>
      <c r="BY1013" s="80"/>
      <c r="BZ1013" s="80"/>
      <c r="CA1013" s="80"/>
      <c r="CB1013" s="80"/>
      <c r="CC1013" s="80"/>
      <c r="CD1013" s="80"/>
      <c r="CE1013" s="80"/>
      <c r="CF1013" s="80"/>
      <c r="CG1013" s="80"/>
      <c r="CH1013" s="80"/>
      <c r="CI1013" s="80"/>
      <c r="CJ1013" s="80"/>
      <c r="CK1013" s="80"/>
      <c r="CL1013" s="80"/>
      <c r="CM1013" s="80"/>
      <c r="CN1013" s="80"/>
      <c r="CO1013" s="80"/>
      <c r="CP1013" s="80"/>
      <c r="CQ1013" s="80"/>
      <c r="CR1013" s="80"/>
      <c r="CS1013" s="80"/>
      <c r="CT1013" s="80"/>
      <c r="CU1013" s="80"/>
      <c r="CV1013" s="80"/>
      <c r="CW1013" s="80"/>
      <c r="CX1013" s="80"/>
      <c r="CY1013" s="80"/>
      <c r="CZ1013" s="80"/>
      <c r="DA1013" s="80"/>
      <c r="DB1013" s="80"/>
      <c r="DC1013" s="80"/>
      <c r="DD1013" s="80"/>
      <c r="DE1013" s="80"/>
      <c r="DF1013" s="80"/>
      <c r="DG1013" s="80"/>
      <c r="DH1013" s="80"/>
      <c r="DI1013" s="80"/>
      <c r="DJ1013" s="80"/>
      <c r="DK1013" s="80"/>
      <c r="DL1013" s="80"/>
      <c r="DM1013" s="80"/>
      <c r="DN1013" s="80"/>
      <c r="DO1013" s="80"/>
      <c r="DP1013" s="80"/>
      <c r="DQ1013" s="80"/>
      <c r="DR1013" s="80"/>
      <c r="DS1013" s="80"/>
      <c r="DT1013" s="80"/>
      <c r="DU1013" s="80"/>
      <c r="DV1013" s="80"/>
      <c r="DW1013" s="80"/>
      <c r="DX1013" s="80"/>
      <c r="DY1013" s="80"/>
      <c r="DZ1013" s="80"/>
      <c r="EA1013" s="80"/>
      <c r="EB1013" s="80"/>
      <c r="EC1013" s="80"/>
      <c r="ED1013" s="80"/>
      <c r="EE1013" s="80"/>
      <c r="EF1013" s="80"/>
      <c r="EG1013" s="80"/>
      <c r="EH1013" s="80"/>
      <c r="EI1013" s="80"/>
      <c r="EJ1013" s="80"/>
      <c r="EK1013" s="80"/>
      <c r="EL1013" s="80"/>
      <c r="EM1013" s="80"/>
      <c r="EN1013" s="80"/>
      <c r="EO1013" s="80"/>
      <c r="EP1013" s="80"/>
      <c r="EQ1013" s="80"/>
      <c r="ER1013" s="80"/>
      <c r="ES1013" s="80"/>
      <c r="ET1013" s="80"/>
      <c r="EU1013" s="80"/>
      <c r="EV1013" s="80"/>
      <c r="EW1013" s="80"/>
      <c r="EX1013" s="80"/>
      <c r="EY1013" s="80"/>
      <c r="EZ1013" s="80"/>
      <c r="FA1013" s="80"/>
      <c r="FB1013" s="80"/>
      <c r="FC1013" s="80"/>
      <c r="FD1013" s="80"/>
      <c r="FE1013" s="80"/>
      <c r="FF1013" s="80"/>
      <c r="FG1013" s="80"/>
      <c r="FH1013" s="80"/>
      <c r="FI1013" s="80"/>
      <c r="FJ1013" s="80"/>
      <c r="FK1013" s="80"/>
      <c r="FL1013" s="80"/>
      <c r="FM1013" s="80"/>
      <c r="FN1013" s="80"/>
      <c r="FO1013" s="80"/>
      <c r="FP1013" s="80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80"/>
      <c r="GD1013" s="80"/>
      <c r="GE1013" s="80"/>
      <c r="GF1013" s="80"/>
      <c r="GG1013" s="80"/>
      <c r="GH1013" s="80"/>
      <c r="GI1013" s="80"/>
      <c r="GJ1013" s="80"/>
      <c r="GK1013" s="80"/>
      <c r="GL1013" s="80"/>
      <c r="GM1013" s="80"/>
      <c r="GN1013" s="80"/>
      <c r="GO1013" s="80"/>
      <c r="GP1013" s="80"/>
      <c r="GQ1013" s="80"/>
      <c r="GR1013" s="80"/>
      <c r="GS1013" s="80"/>
      <c r="GT1013" s="80"/>
      <c r="GU1013" s="80"/>
      <c r="GV1013" s="80"/>
      <c r="GW1013" s="80"/>
      <c r="GX1013" s="80"/>
      <c r="GY1013" s="80"/>
      <c r="GZ1013" s="80"/>
      <c r="HA1013" s="80"/>
      <c r="HB1013" s="80"/>
      <c r="HC1013" s="80"/>
      <c r="HD1013" s="80"/>
      <c r="HE1013" s="80"/>
      <c r="HF1013" s="80"/>
      <c r="HG1013" s="80"/>
      <c r="HH1013" s="80"/>
      <c r="HI1013" s="80"/>
      <c r="HJ1013" s="80"/>
      <c r="HK1013" s="80"/>
      <c r="HL1013" s="80"/>
      <c r="HM1013" s="80"/>
      <c r="HN1013" s="80"/>
      <c r="HO1013" s="80"/>
      <c r="HP1013" s="80"/>
      <c r="HQ1013" s="80"/>
      <c r="HR1013" s="80"/>
      <c r="HS1013" s="80"/>
      <c r="HT1013" s="80"/>
      <c r="HU1013" s="80"/>
      <c r="HV1013" s="80"/>
      <c r="HW1013" s="80"/>
      <c r="HX1013" s="80"/>
      <c r="HY1013" s="80"/>
      <c r="HZ1013" s="80"/>
      <c r="IA1013" s="80"/>
      <c r="IB1013" s="80"/>
      <c r="IC1013" s="80"/>
      <c r="ID1013" s="80"/>
      <c r="IE1013" s="80"/>
      <c r="IF1013" s="80"/>
      <c r="IG1013" s="80"/>
      <c r="IH1013" s="80"/>
      <c r="II1013" s="80"/>
      <c r="IJ1013" s="80"/>
      <c r="IK1013" s="80"/>
      <c r="IL1013" s="80"/>
      <c r="IM1013" s="80"/>
      <c r="IN1013" s="80"/>
      <c r="IO1013" s="80"/>
      <c r="IP1013" s="80"/>
      <c r="IQ1013" s="80"/>
      <c r="IR1013" s="80"/>
      <c r="IS1013" s="80"/>
      <c r="IT1013" s="80"/>
      <c r="IU1013" s="80"/>
      <c r="IV1013" s="80"/>
      <c r="IW1013" s="80"/>
      <c r="IX1013" s="80"/>
      <c r="IY1013" s="80"/>
      <c r="IZ1013" s="80"/>
      <c r="JA1013" s="80"/>
      <c r="JB1013" s="80"/>
      <c r="JC1013" s="80"/>
      <c r="JD1013" s="80"/>
      <c r="JE1013" s="80"/>
      <c r="JF1013" s="80"/>
      <c r="JG1013" s="80"/>
      <c r="JH1013" s="80"/>
      <c r="JI1013" s="80"/>
      <c r="JJ1013" s="80"/>
      <c r="JK1013" s="80"/>
      <c r="JL1013" s="80"/>
      <c r="JM1013" s="80"/>
      <c r="JN1013" s="80"/>
      <c r="JO1013" s="80"/>
      <c r="JP1013" s="80"/>
      <c r="JQ1013" s="80"/>
      <c r="JR1013" s="80"/>
      <c r="JS1013" s="80"/>
      <c r="JT1013" s="80"/>
      <c r="JU1013" s="80"/>
      <c r="JV1013" s="80"/>
      <c r="JW1013" s="80"/>
      <c r="JX1013" s="80"/>
      <c r="JY1013" s="80"/>
      <c r="JZ1013" s="80"/>
      <c r="KA1013" s="80"/>
      <c r="KB1013" s="80"/>
      <c r="KC1013" s="80"/>
      <c r="KD1013" s="80"/>
      <c r="KE1013" s="80"/>
      <c r="KF1013" s="80"/>
      <c r="KG1013" s="80"/>
      <c r="KH1013" s="80"/>
      <c r="KI1013" s="80"/>
      <c r="KJ1013" s="80"/>
      <c r="KK1013" s="80"/>
      <c r="KL1013" s="80"/>
      <c r="KM1013" s="80"/>
      <c r="KN1013" s="80"/>
      <c r="KO1013" s="80"/>
      <c r="KP1013" s="80"/>
      <c r="KQ1013" s="80"/>
      <c r="KR1013" s="80"/>
      <c r="KS1013" s="80"/>
      <c r="KT1013" s="80"/>
      <c r="KU1013" s="80"/>
      <c r="KV1013" s="80"/>
      <c r="KW1013" s="80"/>
      <c r="KX1013" s="80"/>
      <c r="KY1013" s="80"/>
      <c r="KZ1013" s="80"/>
      <c r="LA1013" s="80"/>
      <c r="LB1013" s="80"/>
      <c r="LC1013" s="80"/>
      <c r="LD1013" s="80"/>
      <c r="LE1013" s="80"/>
      <c r="LF1013" s="80"/>
      <c r="LG1013" s="80"/>
      <c r="LH1013" s="80"/>
      <c r="LI1013" s="80"/>
      <c r="LJ1013" s="80"/>
      <c r="LK1013" s="80"/>
      <c r="LL1013" s="80"/>
      <c r="LM1013" s="80"/>
      <c r="LN1013" s="80"/>
      <c r="LO1013" s="80"/>
      <c r="LP1013" s="80"/>
      <c r="LQ1013" s="80"/>
      <c r="LR1013" s="80"/>
      <c r="LS1013" s="80"/>
      <c r="LT1013" s="80"/>
      <c r="LU1013" s="80"/>
      <c r="LV1013" s="80"/>
      <c r="LW1013" s="80"/>
      <c r="LX1013" s="80"/>
      <c r="LY1013" s="80"/>
      <c r="LZ1013" s="80"/>
      <c r="MA1013" s="80"/>
      <c r="MB1013" s="80"/>
      <c r="MC1013" s="80"/>
      <c r="MD1013" s="80"/>
      <c r="ME1013" s="80"/>
      <c r="MF1013" s="80"/>
      <c r="MG1013" s="80"/>
      <c r="MH1013" s="80"/>
      <c r="MI1013" s="80"/>
      <c r="MJ1013" s="80"/>
      <c r="MK1013" s="80"/>
      <c r="ML1013" s="80"/>
      <c r="MM1013" s="80"/>
      <c r="MN1013" s="80"/>
      <c r="MO1013" s="80"/>
      <c r="MP1013" s="80"/>
      <c r="MQ1013" s="80"/>
      <c r="MR1013" s="80"/>
      <c r="MS1013" s="80"/>
      <c r="MT1013" s="80"/>
      <c r="MU1013" s="80"/>
      <c r="MV1013" s="80"/>
      <c r="MW1013" s="80"/>
      <c r="MX1013" s="80"/>
      <c r="MY1013" s="80"/>
      <c r="MZ1013" s="80"/>
      <c r="NA1013" s="80"/>
      <c r="NB1013" s="80"/>
      <c r="NC1013" s="80"/>
      <c r="ND1013" s="80"/>
      <c r="NE1013" s="80"/>
      <c r="NF1013" s="80"/>
      <c r="NG1013" s="80"/>
      <c r="NH1013" s="80"/>
      <c r="NI1013" s="80"/>
      <c r="NJ1013" s="80"/>
      <c r="NK1013" s="80"/>
      <c r="NL1013" s="80"/>
      <c r="NM1013" s="80"/>
      <c r="NN1013" s="80"/>
      <c r="NO1013" s="80"/>
      <c r="NP1013" s="80"/>
      <c r="NQ1013" s="80"/>
      <c r="NR1013" s="80"/>
      <c r="NS1013" s="80"/>
      <c r="NT1013" s="80"/>
      <c r="NU1013" s="80"/>
      <c r="NV1013" s="80"/>
      <c r="NW1013" s="80"/>
      <c r="NX1013" s="80"/>
      <c r="NY1013" s="80"/>
      <c r="NZ1013" s="80"/>
      <c r="OA1013" s="80"/>
      <c r="OB1013" s="80"/>
      <c r="OC1013" s="80"/>
      <c r="OD1013" s="80"/>
      <c r="OE1013" s="80"/>
      <c r="OF1013" s="80"/>
      <c r="OG1013" s="80"/>
      <c r="OH1013" s="80"/>
      <c r="OI1013" s="80"/>
      <c r="OJ1013" s="80"/>
      <c r="OK1013" s="80"/>
      <c r="OL1013" s="80"/>
      <c r="OM1013" s="80"/>
      <c r="ON1013" s="80"/>
      <c r="OO1013" s="80"/>
      <c r="OP1013" s="80"/>
      <c r="OQ1013" s="80"/>
      <c r="OR1013" s="80"/>
      <c r="OS1013" s="80"/>
      <c r="OT1013" s="80"/>
      <c r="OU1013" s="80"/>
      <c r="OV1013" s="80"/>
      <c r="OW1013" s="80"/>
      <c r="OX1013" s="80"/>
      <c r="OY1013" s="80"/>
      <c r="OZ1013" s="80"/>
      <c r="PA1013" s="80"/>
      <c r="PB1013" s="80"/>
      <c r="PC1013" s="80"/>
      <c r="PD1013" s="80"/>
      <c r="PE1013" s="80"/>
      <c r="PF1013" s="80"/>
      <c r="PG1013" s="80"/>
      <c r="PH1013" s="80"/>
      <c r="PI1013" s="80"/>
      <c r="PJ1013" s="80"/>
      <c r="PK1013" s="80"/>
      <c r="PL1013" s="80"/>
      <c r="PM1013" s="80"/>
      <c r="PN1013" s="80"/>
      <c r="PO1013" s="80"/>
      <c r="PP1013" s="80"/>
      <c r="PQ1013" s="80"/>
      <c r="PR1013" s="80"/>
      <c r="PS1013" s="80"/>
      <c r="PT1013" s="80"/>
      <c r="PU1013" s="80"/>
      <c r="PV1013" s="80"/>
      <c r="PW1013" s="80"/>
      <c r="PX1013" s="80"/>
      <c r="PY1013" s="80"/>
      <c r="PZ1013" s="80"/>
      <c r="QA1013" s="80"/>
      <c r="QB1013" s="80"/>
      <c r="QC1013" s="80"/>
      <c r="QD1013" s="80"/>
      <c r="QE1013" s="80"/>
      <c r="QF1013" s="80"/>
      <c r="QG1013" s="80"/>
      <c r="QH1013" s="80"/>
      <c r="QI1013" s="80"/>
      <c r="QJ1013" s="80"/>
      <c r="QK1013" s="80"/>
      <c r="QL1013" s="80"/>
      <c r="QM1013" s="80"/>
      <c r="QN1013" s="80"/>
      <c r="QO1013" s="80"/>
      <c r="QP1013" s="80"/>
      <c r="QQ1013" s="80"/>
      <c r="QR1013" s="80"/>
      <c r="QS1013" s="80"/>
      <c r="QT1013" s="80"/>
      <c r="QU1013" s="80"/>
      <c r="QV1013" s="80"/>
      <c r="QW1013" s="80"/>
      <c r="QX1013" s="80"/>
      <c r="QY1013" s="80"/>
      <c r="QZ1013" s="80"/>
      <c r="RA1013" s="80"/>
      <c r="RB1013" s="80"/>
      <c r="RC1013" s="80"/>
      <c r="RD1013" s="80"/>
      <c r="RE1013" s="80"/>
      <c r="RF1013" s="80"/>
      <c r="RG1013" s="80"/>
      <c r="RH1013" s="80"/>
      <c r="RI1013" s="80"/>
      <c r="RJ1013" s="80"/>
      <c r="RK1013" s="80"/>
      <c r="RL1013" s="80"/>
      <c r="RM1013" s="80"/>
      <c r="RN1013" s="80"/>
      <c r="RO1013" s="80"/>
      <c r="RP1013" s="80"/>
      <c r="RQ1013" s="80"/>
      <c r="RR1013" s="80"/>
      <c r="RS1013" s="80"/>
      <c r="RT1013" s="80"/>
      <c r="RU1013" s="80"/>
      <c r="RV1013" s="80"/>
      <c r="RW1013" s="80"/>
      <c r="RX1013" s="80"/>
      <c r="RY1013" s="80"/>
      <c r="RZ1013" s="80"/>
      <c r="SA1013" s="80"/>
      <c r="SB1013" s="80"/>
      <c r="SC1013" s="80"/>
      <c r="SD1013" s="80"/>
      <c r="SE1013" s="80"/>
      <c r="SF1013" s="80"/>
      <c r="SG1013" s="80"/>
      <c r="SH1013" s="80"/>
      <c r="SI1013" s="80"/>
      <c r="SJ1013" s="80"/>
      <c r="SK1013" s="80"/>
      <c r="SL1013" s="80"/>
      <c r="SM1013" s="80"/>
      <c r="SN1013" s="80"/>
      <c r="SO1013" s="80"/>
      <c r="SP1013" s="80"/>
      <c r="SQ1013" s="80"/>
      <c r="SR1013" s="80"/>
      <c r="SS1013" s="80"/>
      <c r="ST1013" s="80"/>
      <c r="SU1013" s="80"/>
      <c r="SV1013" s="80"/>
      <c r="SW1013" s="80"/>
      <c r="SX1013" s="80"/>
      <c r="SY1013" s="80"/>
      <c r="SZ1013" s="80"/>
      <c r="TA1013" s="80"/>
      <c r="TB1013" s="80"/>
      <c r="TC1013" s="80"/>
      <c r="TD1013" s="80"/>
      <c r="TE1013" s="80"/>
      <c r="TF1013" s="80"/>
      <c r="TG1013" s="80"/>
      <c r="TH1013" s="80"/>
      <c r="TI1013" s="80"/>
      <c r="TJ1013" s="80"/>
      <c r="TK1013" s="80"/>
      <c r="TL1013" s="80"/>
      <c r="TM1013" s="80"/>
      <c r="TN1013" s="80"/>
      <c r="TO1013" s="80"/>
      <c r="TP1013" s="80"/>
      <c r="TQ1013" s="80"/>
      <c r="TR1013" s="80"/>
      <c r="TS1013" s="80"/>
      <c r="TT1013" s="80"/>
      <c r="TU1013" s="80"/>
      <c r="TV1013" s="80"/>
      <c r="TW1013" s="80"/>
      <c r="TX1013" s="80"/>
      <c r="TY1013" s="80"/>
      <c r="TZ1013" s="80"/>
      <c r="UA1013" s="80"/>
      <c r="UB1013" s="80"/>
      <c r="UC1013" s="80"/>
      <c r="UD1013" s="80"/>
      <c r="UE1013" s="80"/>
      <c r="UF1013" s="80"/>
      <c r="UG1013" s="80"/>
      <c r="UH1013" s="80"/>
      <c r="UI1013" s="80"/>
      <c r="UJ1013" s="80"/>
      <c r="UK1013" s="80"/>
      <c r="UL1013" s="80"/>
      <c r="UM1013" s="80"/>
      <c r="UN1013" s="80"/>
      <c r="UO1013" s="80"/>
      <c r="UP1013" s="80"/>
      <c r="UQ1013" s="80"/>
      <c r="UR1013" s="80"/>
      <c r="US1013" s="80"/>
      <c r="UT1013" s="80"/>
      <c r="UU1013" s="80"/>
      <c r="UV1013" s="80"/>
      <c r="UW1013" s="80"/>
      <c r="UX1013" s="80"/>
      <c r="UY1013" s="80"/>
      <c r="UZ1013" s="80"/>
      <c r="VA1013" s="80"/>
      <c r="VB1013" s="80"/>
      <c r="VC1013" s="80"/>
      <c r="VD1013" s="80"/>
      <c r="VE1013" s="80"/>
      <c r="VF1013" s="80"/>
      <c r="VG1013" s="80"/>
      <c r="VH1013" s="80"/>
      <c r="VI1013" s="80"/>
      <c r="VJ1013" s="80"/>
      <c r="VK1013" s="80"/>
      <c r="VL1013" s="80"/>
      <c r="VM1013" s="80"/>
      <c r="VN1013" s="80"/>
      <c r="VO1013" s="80"/>
      <c r="VP1013" s="80"/>
      <c r="VQ1013" s="80"/>
      <c r="VR1013" s="80"/>
      <c r="VS1013" s="80"/>
      <c r="VT1013" s="80"/>
      <c r="VU1013" s="80"/>
      <c r="VV1013" s="80"/>
      <c r="VW1013" s="80"/>
      <c r="VX1013" s="80"/>
      <c r="VY1013" s="80"/>
      <c r="VZ1013" s="80"/>
      <c r="WA1013" s="80"/>
      <c r="WB1013" s="80"/>
      <c r="WC1013" s="80"/>
      <c r="WD1013" s="80"/>
      <c r="WE1013" s="80"/>
      <c r="WF1013" s="80"/>
      <c r="WG1013" s="80"/>
      <c r="WH1013" s="80"/>
      <c r="WI1013" s="80"/>
      <c r="WJ1013" s="80"/>
      <c r="WK1013" s="80"/>
      <c r="WL1013" s="80"/>
      <c r="WM1013" s="80"/>
      <c r="WN1013" s="80"/>
      <c r="WO1013" s="80"/>
      <c r="WP1013" s="80"/>
      <c r="WQ1013" s="80"/>
      <c r="WR1013" s="80"/>
      <c r="WS1013" s="80"/>
      <c r="WT1013" s="80"/>
      <c r="WU1013" s="80"/>
      <c r="WV1013" s="80"/>
      <c r="WW1013" s="80"/>
      <c r="WX1013" s="80"/>
      <c r="WY1013" s="80"/>
      <c r="WZ1013" s="80"/>
      <c r="XA1013" s="80"/>
      <c r="XB1013" s="80"/>
      <c r="XC1013" s="80"/>
      <c r="XD1013" s="80"/>
      <c r="XE1013" s="80"/>
      <c r="XF1013" s="80"/>
      <c r="XG1013" s="80"/>
      <c r="XH1013" s="80"/>
      <c r="XI1013" s="80"/>
      <c r="XJ1013" s="80"/>
      <c r="XK1013" s="80"/>
      <c r="XL1013" s="80"/>
      <c r="XM1013" s="80"/>
      <c r="XN1013" s="80"/>
      <c r="XO1013" s="80"/>
      <c r="XP1013" s="80"/>
      <c r="XQ1013" s="80"/>
      <c r="XR1013" s="80"/>
      <c r="XS1013" s="80"/>
      <c r="XT1013" s="80"/>
      <c r="XU1013" s="80"/>
      <c r="XV1013" s="80"/>
      <c r="XW1013" s="80"/>
      <c r="XX1013" s="80"/>
      <c r="XY1013" s="80"/>
      <c r="XZ1013" s="80"/>
      <c r="YA1013" s="80"/>
      <c r="YB1013" s="80"/>
      <c r="YC1013" s="80"/>
      <c r="YD1013" s="80"/>
      <c r="YE1013" s="80"/>
      <c r="YF1013" s="80"/>
      <c r="YG1013" s="80"/>
      <c r="YH1013" s="80"/>
      <c r="YI1013" s="80"/>
      <c r="YJ1013" s="80"/>
      <c r="YK1013" s="80"/>
      <c r="YL1013" s="80"/>
      <c r="YM1013" s="80"/>
      <c r="YN1013" s="80"/>
      <c r="YO1013" s="80"/>
      <c r="YP1013" s="80"/>
      <c r="YQ1013" s="80"/>
      <c r="YR1013" s="80"/>
      <c r="YS1013" s="80"/>
      <c r="YT1013" s="80"/>
      <c r="YU1013" s="80"/>
      <c r="YV1013" s="80"/>
      <c r="YW1013" s="80"/>
      <c r="YX1013" s="80"/>
      <c r="YY1013" s="80"/>
      <c r="YZ1013" s="80"/>
      <c r="ZA1013" s="80"/>
      <c r="ZB1013" s="80"/>
      <c r="ZC1013" s="80"/>
      <c r="ZD1013" s="80"/>
      <c r="ZE1013" s="80"/>
      <c r="ZF1013" s="80"/>
      <c r="ZG1013" s="80"/>
      <c r="ZH1013" s="80"/>
      <c r="ZI1013" s="80"/>
      <c r="ZJ1013" s="80"/>
      <c r="ZK1013" s="80"/>
      <c r="ZL1013" s="80"/>
      <c r="ZM1013" s="80"/>
      <c r="ZN1013" s="80"/>
      <c r="ZO1013" s="80"/>
      <c r="ZP1013" s="80"/>
      <c r="ZQ1013" s="80"/>
      <c r="ZR1013" s="80"/>
      <c r="ZS1013" s="80"/>
      <c r="ZT1013" s="80"/>
      <c r="ZU1013" s="80"/>
      <c r="ZV1013" s="80"/>
      <c r="ZW1013" s="80"/>
      <c r="ZX1013" s="80"/>
      <c r="ZY1013" s="80"/>
      <c r="ZZ1013" s="80"/>
      <c r="AAA1013" s="80"/>
      <c r="AAB1013" s="80"/>
      <c r="AAC1013" s="80"/>
      <c r="AAD1013" s="80"/>
      <c r="AAE1013" s="80"/>
      <c r="AAF1013" s="80"/>
      <c r="AAG1013" s="80"/>
      <c r="AAH1013" s="80"/>
      <c r="AAI1013" s="80"/>
      <c r="AAJ1013" s="80"/>
      <c r="AAK1013" s="80"/>
      <c r="AAL1013" s="80"/>
      <c r="AAM1013" s="80"/>
      <c r="AAN1013" s="80"/>
      <c r="AAO1013" s="80"/>
      <c r="AAP1013" s="80"/>
      <c r="AAQ1013" s="80"/>
      <c r="AAR1013" s="80"/>
      <c r="AAS1013" s="80"/>
      <c r="AAT1013" s="80"/>
      <c r="AAU1013" s="80"/>
      <c r="AAV1013" s="80"/>
      <c r="AAW1013" s="80"/>
      <c r="AAX1013" s="80"/>
      <c r="AAY1013" s="80"/>
      <c r="AAZ1013" s="80"/>
      <c r="ABA1013" s="80"/>
      <c r="ABB1013" s="80"/>
      <c r="ABC1013" s="80"/>
      <c r="ABD1013" s="80"/>
      <c r="ABE1013" s="80"/>
      <c r="ABF1013" s="80"/>
      <c r="ABG1013" s="80"/>
      <c r="ABH1013" s="80"/>
      <c r="ABI1013" s="80"/>
      <c r="ABJ1013" s="80"/>
      <c r="ABK1013" s="80"/>
      <c r="ABL1013" s="80"/>
      <c r="ABM1013" s="80"/>
      <c r="ABN1013" s="80"/>
      <c r="ABO1013" s="80"/>
      <c r="ABP1013" s="80"/>
      <c r="ABQ1013" s="80"/>
      <c r="ABR1013" s="80"/>
      <c r="ABS1013" s="80"/>
      <c r="ABT1013" s="80"/>
      <c r="ABU1013" s="80"/>
      <c r="ABV1013" s="80"/>
      <c r="ABW1013" s="80"/>
      <c r="ABX1013" s="80"/>
      <c r="ABY1013" s="80"/>
      <c r="ABZ1013" s="80"/>
      <c r="ACA1013" s="80"/>
      <c r="ACB1013" s="80"/>
      <c r="ACC1013" s="80"/>
      <c r="ACD1013" s="80"/>
      <c r="ACE1013" s="80"/>
      <c r="ACF1013" s="80"/>
      <c r="ACG1013" s="80"/>
      <c r="ACH1013" s="80"/>
      <c r="ACI1013" s="80"/>
      <c r="ACJ1013" s="80"/>
      <c r="ACK1013" s="80"/>
      <c r="ACL1013" s="80"/>
      <c r="ACM1013" s="80"/>
      <c r="ACN1013" s="80"/>
      <c r="ACO1013" s="80"/>
      <c r="ACP1013" s="80"/>
      <c r="ACQ1013" s="80"/>
      <c r="ACR1013" s="80"/>
      <c r="ACS1013" s="80"/>
      <c r="ACT1013" s="80"/>
      <c r="ACU1013" s="80"/>
      <c r="ACV1013" s="80"/>
      <c r="ACW1013" s="80"/>
      <c r="ACX1013" s="80"/>
      <c r="ACY1013" s="80"/>
      <c r="ACZ1013" s="80"/>
      <c r="ADA1013" s="80"/>
      <c r="ADB1013" s="80"/>
      <c r="ADC1013" s="80"/>
      <c r="ADD1013" s="80"/>
      <c r="ADE1013" s="80"/>
      <c r="ADF1013" s="80"/>
      <c r="ADG1013" s="80"/>
      <c r="ADH1013" s="80"/>
      <c r="ADI1013" s="80"/>
      <c r="ADJ1013" s="80"/>
      <c r="ADK1013" s="80"/>
      <c r="ADL1013" s="80"/>
      <c r="ADM1013" s="80"/>
      <c r="ADN1013" s="80"/>
      <c r="ADO1013" s="80"/>
      <c r="ADP1013" s="80"/>
      <c r="ADQ1013" s="80"/>
      <c r="ADR1013" s="80"/>
      <c r="ADS1013" s="80"/>
      <c r="ADT1013" s="80"/>
      <c r="ADU1013" s="80"/>
      <c r="ADV1013" s="80"/>
      <c r="ADW1013" s="80"/>
      <c r="ADX1013" s="80"/>
      <c r="ADY1013" s="80"/>
      <c r="ADZ1013" s="80"/>
      <c r="AEA1013" s="80"/>
      <c r="AEB1013" s="80"/>
      <c r="AEC1013" s="80"/>
      <c r="AED1013" s="80"/>
      <c r="AEE1013" s="80"/>
      <c r="AEF1013" s="80"/>
      <c r="AEG1013" s="80"/>
      <c r="AEH1013" s="80"/>
      <c r="AEI1013" s="80"/>
      <c r="AEJ1013" s="80"/>
      <c r="AEK1013" s="80"/>
      <c r="AEL1013" s="80"/>
      <c r="AEM1013" s="80"/>
      <c r="AEN1013" s="80"/>
      <c r="AEO1013" s="80"/>
      <c r="AEP1013" s="80"/>
      <c r="AEQ1013" s="80"/>
      <c r="AER1013" s="80"/>
      <c r="AES1013" s="80"/>
      <c r="AET1013" s="80"/>
      <c r="AEU1013" s="80"/>
      <c r="AEV1013" s="80"/>
      <c r="AEW1013" s="80"/>
      <c r="AEX1013" s="80"/>
      <c r="AEY1013" s="80"/>
      <c r="AEZ1013" s="80"/>
      <c r="AFA1013" s="80"/>
      <c r="AFB1013" s="80"/>
      <c r="AFC1013" s="80"/>
      <c r="AFD1013" s="80"/>
      <c r="AFE1013" s="80"/>
      <c r="AFF1013" s="80"/>
      <c r="AFG1013" s="80"/>
      <c r="AFH1013" s="80"/>
      <c r="AFI1013" s="80"/>
      <c r="AFJ1013" s="80"/>
      <c r="AFK1013" s="80"/>
      <c r="AFL1013" s="80"/>
      <c r="AFM1013" s="80"/>
      <c r="AFN1013" s="80"/>
      <c r="AFO1013" s="80"/>
      <c r="AFP1013" s="80"/>
      <c r="AFQ1013" s="80"/>
      <c r="AFR1013" s="80"/>
      <c r="AFS1013" s="80"/>
      <c r="AFT1013" s="80"/>
      <c r="AFU1013" s="80"/>
      <c r="AFV1013" s="80"/>
      <c r="AFW1013" s="80"/>
      <c r="AFX1013" s="80"/>
      <c r="AFY1013" s="80"/>
      <c r="AFZ1013" s="80"/>
      <c r="AGA1013" s="80"/>
      <c r="AGB1013" s="80"/>
      <c r="AGC1013" s="80"/>
      <c r="AGD1013" s="80"/>
      <c r="AGE1013" s="80"/>
      <c r="AGF1013" s="80"/>
      <c r="AGG1013" s="80"/>
      <c r="AGH1013" s="80"/>
      <c r="AGI1013" s="80"/>
      <c r="AGJ1013" s="80"/>
      <c r="AGK1013" s="80"/>
      <c r="AGL1013" s="80"/>
      <c r="AGM1013" s="80"/>
      <c r="AGN1013" s="80"/>
      <c r="AGO1013" s="80"/>
      <c r="AGP1013" s="80"/>
      <c r="AGQ1013" s="80"/>
      <c r="AGR1013" s="80"/>
      <c r="AGS1013" s="80"/>
      <c r="AGT1013" s="80"/>
      <c r="AGU1013" s="80"/>
      <c r="AGV1013" s="80"/>
      <c r="AGW1013" s="80"/>
      <c r="AGX1013" s="80"/>
      <c r="AGY1013" s="80"/>
      <c r="AGZ1013" s="80"/>
      <c r="AHA1013" s="80"/>
      <c r="AHB1013" s="80"/>
      <c r="AHC1013" s="80"/>
      <c r="AHD1013" s="80"/>
      <c r="AHE1013" s="80"/>
      <c r="AHF1013" s="80"/>
      <c r="AHG1013" s="80"/>
      <c r="AHH1013" s="80"/>
      <c r="AHI1013" s="80"/>
      <c r="AHJ1013" s="80"/>
      <c r="AHK1013" s="80"/>
      <c r="AHL1013" s="80"/>
      <c r="AHM1013" s="80"/>
      <c r="AHN1013" s="80"/>
      <c r="AHO1013" s="80"/>
      <c r="AHP1013" s="80"/>
      <c r="AHQ1013" s="80"/>
      <c r="AHR1013" s="80"/>
      <c r="AHS1013" s="80"/>
      <c r="AHT1013" s="80"/>
      <c r="AHU1013" s="80"/>
      <c r="AHV1013" s="80"/>
      <c r="AHW1013" s="80"/>
      <c r="AHX1013" s="80"/>
      <c r="AHY1013" s="80"/>
      <c r="AHZ1013" s="80"/>
      <c r="AIA1013" s="80"/>
      <c r="AIB1013" s="80"/>
      <c r="AIC1013" s="80"/>
      <c r="AID1013" s="80"/>
      <c r="AIE1013" s="80"/>
      <c r="AIF1013" s="80"/>
      <c r="AIG1013" s="80"/>
      <c r="AIH1013" s="80"/>
      <c r="AII1013" s="80"/>
      <c r="AIJ1013" s="80"/>
      <c r="AIK1013" s="80"/>
      <c r="AIL1013" s="80"/>
      <c r="AIM1013" s="80"/>
      <c r="AIN1013" s="80"/>
      <c r="AIO1013" s="80"/>
      <c r="AIP1013" s="80"/>
      <c r="AIQ1013" s="80"/>
      <c r="AIR1013" s="80"/>
      <c r="AIS1013" s="80"/>
      <c r="AIT1013" s="80"/>
      <c r="AIU1013" s="80"/>
      <c r="AIV1013" s="80"/>
      <c r="AIW1013" s="80"/>
      <c r="AIX1013" s="80"/>
      <c r="AIY1013" s="80"/>
      <c r="AIZ1013" s="80"/>
      <c r="AJA1013" s="80"/>
      <c r="AJB1013" s="80"/>
      <c r="AJC1013" s="80"/>
      <c r="AJD1013" s="80"/>
      <c r="AJE1013" s="80"/>
      <c r="AJF1013" s="80"/>
      <c r="AJG1013" s="80"/>
      <c r="AJH1013" s="80"/>
      <c r="AJI1013" s="80"/>
      <c r="AJJ1013" s="80"/>
      <c r="AJK1013" s="80"/>
      <c r="AJL1013" s="80"/>
      <c r="AJM1013" s="80"/>
      <c r="AJN1013" s="80"/>
      <c r="AJO1013" s="80"/>
      <c r="AJP1013" s="80"/>
      <c r="AJQ1013" s="80"/>
      <c r="AJR1013" s="80"/>
      <c r="AJS1013" s="80"/>
      <c r="AJT1013" s="80"/>
      <c r="AJU1013" s="80"/>
      <c r="AJV1013" s="80"/>
      <c r="AJW1013" s="80"/>
      <c r="AJX1013" s="80"/>
      <c r="AJY1013" s="80"/>
      <c r="AJZ1013" s="80"/>
      <c r="AKA1013" s="80"/>
      <c r="AKB1013" s="80"/>
      <c r="AKC1013" s="80"/>
      <c r="AKD1013" s="80"/>
      <c r="AKE1013" s="80"/>
      <c r="AKF1013" s="80"/>
      <c r="AKG1013" s="80"/>
      <c r="AKH1013" s="80"/>
      <c r="AKI1013" s="80"/>
      <c r="AKJ1013" s="80"/>
      <c r="AKK1013" s="80"/>
      <c r="AKL1013" s="80"/>
      <c r="AKM1013" s="80"/>
      <c r="AKN1013" s="80"/>
      <c r="AKO1013" s="80"/>
      <c r="AKP1013" s="80"/>
      <c r="AKQ1013" s="80"/>
      <c r="AKR1013" s="80"/>
      <c r="AKS1013" s="80"/>
      <c r="AKT1013" s="80"/>
      <c r="AKU1013" s="80"/>
      <c r="AKV1013" s="80"/>
      <c r="AKW1013" s="80"/>
      <c r="AKX1013" s="80"/>
      <c r="AKY1013" s="80"/>
      <c r="AKZ1013" s="80"/>
      <c r="ALA1013" s="80"/>
      <c r="ALB1013" s="80"/>
      <c r="ALC1013" s="80"/>
      <c r="ALD1013" s="80"/>
      <c r="ALE1013" s="80"/>
      <c r="ALF1013" s="80"/>
      <c r="ALG1013" s="80"/>
      <c r="ALH1013" s="80"/>
      <c r="ALI1013" s="80"/>
      <c r="ALJ1013" s="80"/>
      <c r="ALK1013" s="80"/>
      <c r="ALL1013" s="80"/>
      <c r="ALM1013" s="80"/>
      <c r="ALN1013" s="80"/>
      <c r="ALO1013" s="80"/>
      <c r="ALP1013" s="80"/>
      <c r="ALQ1013" s="80"/>
      <c r="ALR1013" s="80"/>
      <c r="ALS1013" s="80"/>
      <c r="ALT1013" s="80"/>
      <c r="ALU1013" s="80"/>
      <c r="ALV1013" s="80"/>
      <c r="ALW1013" s="80"/>
      <c r="ALX1013" s="80"/>
      <c r="ALY1013" s="80"/>
      <c r="ALZ1013" s="80"/>
      <c r="AMA1013" s="80"/>
      <c r="AMB1013" s="80"/>
      <c r="AMC1013" s="80"/>
      <c r="AMD1013" s="80"/>
      <c r="AME1013" s="80"/>
      <c r="AMF1013" s="80"/>
      <c r="AMG1013" s="80"/>
      <c r="AMH1013" s="80"/>
      <c r="AMI1013" s="80"/>
      <c r="AMJ1013" s="80"/>
      <c r="AMK1013" s="80"/>
      <c r="AML1013" s="80"/>
      <c r="AMM1013" s="80"/>
      <c r="AMN1013" s="80"/>
      <c r="AMO1013" s="80"/>
      <c r="AMP1013" s="80"/>
      <c r="AMQ1013" s="80"/>
      <c r="AMR1013" s="80"/>
      <c r="AMS1013" s="80"/>
      <c r="AMT1013" s="80"/>
      <c r="AMU1013" s="80"/>
      <c r="AMV1013" s="80"/>
      <c r="AMW1013" s="80"/>
      <c r="AMX1013" s="80"/>
      <c r="AMY1013" s="80"/>
      <c r="AMZ1013" s="80"/>
      <c r="ANA1013" s="80"/>
      <c r="ANB1013" s="80"/>
      <c r="ANC1013" s="80"/>
      <c r="AND1013" s="80"/>
      <c r="ANE1013" s="80"/>
      <c r="ANF1013" s="80"/>
      <c r="ANG1013" s="80"/>
      <c r="ANH1013" s="80"/>
      <c r="ANI1013" s="80"/>
      <c r="ANJ1013" s="80"/>
      <c r="ANK1013" s="80"/>
      <c r="ANL1013" s="80"/>
      <c r="ANM1013" s="80"/>
      <c r="ANN1013" s="80"/>
      <c r="ANO1013" s="80"/>
      <c r="ANP1013" s="80"/>
      <c r="ANQ1013" s="80"/>
      <c r="ANR1013" s="80"/>
      <c r="ANS1013" s="80"/>
      <c r="ANT1013" s="80"/>
      <c r="ANU1013" s="80"/>
      <c r="ANV1013" s="80"/>
      <c r="ANW1013" s="80"/>
      <c r="ANX1013" s="80"/>
      <c r="ANY1013" s="80"/>
      <c r="ANZ1013" s="80"/>
      <c r="AOA1013" s="80"/>
      <c r="AOB1013" s="80"/>
      <c r="AOC1013" s="80"/>
      <c r="AOD1013" s="80"/>
      <c r="AOE1013" s="80"/>
      <c r="AOF1013" s="80"/>
      <c r="AOG1013" s="80"/>
      <c r="AOH1013" s="80"/>
      <c r="AOI1013" s="80"/>
      <c r="AOJ1013" s="80"/>
      <c r="AOK1013" s="80"/>
      <c r="AOL1013" s="80"/>
      <c r="AOM1013" s="80"/>
      <c r="AON1013" s="80"/>
      <c r="AOO1013" s="80"/>
      <c r="AOP1013" s="80"/>
      <c r="AOQ1013" s="80"/>
      <c r="AOR1013" s="80"/>
      <c r="AOS1013" s="80"/>
      <c r="AOT1013" s="80"/>
      <c r="AOU1013" s="80"/>
      <c r="AOV1013" s="80"/>
      <c r="AOW1013" s="80"/>
      <c r="AOX1013" s="80"/>
      <c r="AOY1013" s="80"/>
      <c r="AOZ1013" s="80"/>
      <c r="APA1013" s="80"/>
      <c r="APB1013" s="80"/>
      <c r="APC1013" s="80"/>
      <c r="APD1013" s="80"/>
      <c r="APE1013" s="80"/>
      <c r="APF1013" s="80"/>
      <c r="APG1013" s="80"/>
      <c r="APH1013" s="80"/>
      <c r="API1013" s="80"/>
      <c r="APJ1013" s="80"/>
      <c r="APK1013" s="80"/>
      <c r="APL1013" s="80"/>
      <c r="APM1013" s="80"/>
      <c r="APN1013" s="80"/>
      <c r="APO1013" s="80"/>
      <c r="APP1013" s="80"/>
      <c r="APQ1013" s="80"/>
      <c r="APR1013" s="80"/>
      <c r="APS1013" s="80"/>
      <c r="APT1013" s="80"/>
      <c r="APU1013" s="80"/>
      <c r="APV1013" s="80"/>
      <c r="APW1013" s="80"/>
      <c r="APX1013" s="80"/>
      <c r="APY1013" s="80"/>
      <c r="APZ1013" s="80"/>
      <c r="AQA1013" s="80"/>
      <c r="AQB1013" s="80"/>
      <c r="AQC1013" s="80"/>
      <c r="AQD1013" s="80"/>
      <c r="AQE1013" s="80"/>
      <c r="AQF1013" s="80"/>
      <c r="AQG1013" s="80"/>
      <c r="AQH1013" s="80"/>
      <c r="AQI1013" s="80"/>
      <c r="AQJ1013" s="80"/>
      <c r="AQK1013" s="80"/>
      <c r="AQL1013" s="80"/>
      <c r="AQM1013" s="80"/>
      <c r="AQN1013" s="80"/>
      <c r="AQO1013" s="80"/>
      <c r="AQP1013" s="80"/>
      <c r="AQQ1013" s="80"/>
      <c r="AQR1013" s="80"/>
      <c r="AQS1013" s="80"/>
      <c r="AQT1013" s="80"/>
      <c r="AQU1013" s="80"/>
      <c r="AQV1013" s="80"/>
      <c r="AQW1013" s="80"/>
      <c r="AQX1013" s="80"/>
      <c r="AQY1013" s="80"/>
      <c r="AQZ1013" s="80"/>
      <c r="ARA1013" s="80"/>
      <c r="ARB1013" s="80"/>
      <c r="ARC1013" s="80"/>
      <c r="ARD1013" s="80"/>
      <c r="ARE1013" s="80"/>
      <c r="ARF1013" s="80"/>
      <c r="ARG1013" s="80"/>
      <c r="ARH1013" s="80"/>
      <c r="ARI1013" s="80"/>
      <c r="ARJ1013" s="80"/>
      <c r="ARK1013" s="80"/>
      <c r="ARL1013" s="80"/>
      <c r="ARM1013" s="80"/>
      <c r="ARN1013" s="80"/>
      <c r="ARO1013" s="80"/>
      <c r="ARP1013" s="80"/>
      <c r="ARQ1013" s="80"/>
      <c r="ARR1013" s="80"/>
      <c r="ARS1013" s="80"/>
      <c r="ART1013" s="80"/>
      <c r="ARU1013" s="80"/>
      <c r="ARV1013" s="80"/>
      <c r="ARW1013" s="80"/>
      <c r="ARX1013" s="80"/>
      <c r="ARY1013" s="80"/>
      <c r="ARZ1013" s="80"/>
      <c r="ASA1013" s="80"/>
      <c r="ASB1013" s="80"/>
      <c r="ASC1013" s="80"/>
      <c r="ASD1013" s="80"/>
      <c r="ASE1013" s="80"/>
      <c r="ASF1013" s="80"/>
      <c r="ASG1013" s="80"/>
      <c r="ASH1013" s="80"/>
      <c r="ASI1013" s="80"/>
      <c r="ASJ1013" s="80"/>
      <c r="ASK1013" s="80"/>
      <c r="ASL1013" s="80"/>
      <c r="ASM1013" s="80"/>
      <c r="ASN1013" s="80"/>
      <c r="ASO1013" s="80"/>
      <c r="ASP1013" s="80"/>
      <c r="ASQ1013" s="80"/>
      <c r="ASR1013" s="80"/>
      <c r="ASS1013" s="80"/>
      <c r="AST1013" s="80"/>
      <c r="ASU1013" s="80"/>
      <c r="ASV1013" s="80"/>
      <c r="ASW1013" s="80"/>
      <c r="ASX1013" s="80"/>
      <c r="ASY1013" s="80"/>
      <c r="ASZ1013" s="80"/>
      <c r="ATA1013" s="80"/>
      <c r="ATB1013" s="80"/>
      <c r="ATC1013" s="80"/>
      <c r="ATD1013" s="80"/>
      <c r="ATE1013" s="80"/>
      <c r="ATF1013" s="80"/>
      <c r="ATG1013" s="80"/>
      <c r="ATH1013" s="80"/>
      <c r="ATI1013" s="80"/>
      <c r="ATJ1013" s="80"/>
      <c r="ATK1013" s="80"/>
      <c r="ATL1013" s="80"/>
      <c r="ATM1013" s="80"/>
      <c r="ATN1013" s="80"/>
      <c r="ATO1013" s="80"/>
      <c r="ATP1013" s="80"/>
      <c r="ATQ1013" s="80"/>
      <c r="ATR1013" s="80"/>
      <c r="ATS1013" s="80"/>
      <c r="ATT1013" s="80"/>
      <c r="ATU1013" s="80"/>
      <c r="ATV1013" s="80"/>
      <c r="ATW1013" s="80"/>
      <c r="ATX1013" s="80"/>
      <c r="ATY1013" s="80"/>
      <c r="ATZ1013" s="80"/>
      <c r="AUA1013" s="80"/>
      <c r="AUB1013" s="80"/>
      <c r="AUC1013" s="80"/>
      <c r="AUD1013" s="80"/>
      <c r="AUE1013" s="80"/>
      <c r="AUF1013" s="80"/>
      <c r="AUG1013" s="80"/>
      <c r="AUH1013" s="80"/>
      <c r="AUI1013" s="80"/>
      <c r="AUJ1013" s="80"/>
      <c r="AUK1013" s="80"/>
      <c r="AUL1013" s="80"/>
      <c r="AUM1013" s="80"/>
      <c r="AUN1013" s="80"/>
      <c r="AUO1013" s="80"/>
      <c r="AUP1013" s="80"/>
      <c r="AUQ1013" s="80"/>
      <c r="AUR1013" s="80"/>
      <c r="AUS1013" s="80"/>
      <c r="AUT1013" s="80"/>
      <c r="AUU1013" s="80"/>
      <c r="AUV1013" s="80"/>
      <c r="AUW1013" s="80"/>
      <c r="AUX1013" s="80"/>
      <c r="AUY1013" s="80"/>
      <c r="AUZ1013" s="80"/>
      <c r="AVA1013" s="80"/>
      <c r="AVB1013" s="80"/>
      <c r="AVC1013" s="80"/>
      <c r="AVD1013" s="80"/>
      <c r="AVE1013" s="80"/>
      <c r="AVF1013" s="80"/>
      <c r="AVG1013" s="80"/>
      <c r="AVH1013" s="80"/>
      <c r="AVI1013" s="80"/>
      <c r="AVJ1013" s="80"/>
      <c r="AVK1013" s="80"/>
      <c r="AVL1013" s="80"/>
      <c r="AVM1013" s="80"/>
      <c r="AVN1013" s="80"/>
      <c r="AVO1013" s="80"/>
      <c r="AVP1013" s="80"/>
      <c r="AVQ1013" s="80"/>
      <c r="AVR1013" s="80"/>
      <c r="AVS1013" s="80"/>
      <c r="AVT1013" s="80"/>
      <c r="AVU1013" s="80"/>
      <c r="AVV1013" s="80"/>
      <c r="AVW1013" s="80"/>
      <c r="AVX1013" s="80"/>
      <c r="AVY1013" s="80"/>
      <c r="AVZ1013" s="80"/>
      <c r="AWA1013" s="80"/>
      <c r="AWB1013" s="80"/>
      <c r="AWC1013" s="80"/>
      <c r="AWD1013" s="80"/>
      <c r="AWE1013" s="80"/>
      <c r="AWF1013" s="80"/>
      <c r="AWG1013" s="80"/>
      <c r="AWH1013" s="80"/>
      <c r="AWI1013" s="80"/>
      <c r="AWJ1013" s="80"/>
      <c r="AWK1013" s="80"/>
      <c r="AWL1013" s="80"/>
      <c r="AWM1013" s="80"/>
      <c r="AWN1013" s="80"/>
      <c r="AWO1013" s="80"/>
      <c r="AWP1013" s="80"/>
      <c r="AWQ1013" s="80"/>
      <c r="AWR1013" s="80"/>
      <c r="AWS1013" s="80"/>
      <c r="AWT1013" s="80"/>
      <c r="AWU1013" s="80"/>
      <c r="AWV1013" s="80"/>
      <c r="AWW1013" s="80"/>
      <c r="AWX1013" s="80"/>
      <c r="AWY1013" s="80"/>
      <c r="AWZ1013" s="80"/>
      <c r="AXA1013" s="80"/>
      <c r="AXB1013" s="80"/>
      <c r="AXC1013" s="80"/>
      <c r="AXD1013" s="80"/>
      <c r="AXE1013" s="80"/>
      <c r="AXF1013" s="80"/>
      <c r="AXG1013" s="80"/>
      <c r="AXH1013" s="80"/>
      <c r="AXI1013" s="80"/>
      <c r="AXJ1013" s="80"/>
      <c r="AXK1013" s="80"/>
      <c r="AXL1013" s="80"/>
      <c r="AXM1013" s="80"/>
      <c r="AXN1013" s="80"/>
      <c r="AXO1013" s="80"/>
      <c r="AXP1013" s="80"/>
      <c r="AXQ1013" s="80"/>
      <c r="AXR1013" s="80"/>
      <c r="AXS1013" s="80"/>
      <c r="AXT1013" s="80"/>
      <c r="AXU1013" s="80"/>
      <c r="AXV1013" s="80"/>
      <c r="AXW1013" s="80"/>
      <c r="AXX1013" s="80"/>
      <c r="AXY1013" s="80"/>
      <c r="AXZ1013" s="80"/>
      <c r="AYA1013" s="80"/>
      <c r="AYB1013" s="80"/>
      <c r="AYC1013" s="80"/>
      <c r="AYD1013" s="80"/>
      <c r="AYE1013" s="80"/>
      <c r="AYF1013" s="80"/>
      <c r="AYG1013" s="80"/>
      <c r="AYH1013" s="80"/>
      <c r="AYI1013" s="80"/>
      <c r="AYJ1013" s="80"/>
      <c r="AYK1013" s="80"/>
      <c r="AYL1013" s="80"/>
      <c r="AYM1013" s="80"/>
      <c r="AYN1013" s="80"/>
      <c r="AYO1013" s="80"/>
      <c r="AYP1013" s="80"/>
      <c r="AYQ1013" s="80"/>
      <c r="AYR1013" s="80"/>
      <c r="AYS1013" s="80"/>
      <c r="AYT1013" s="80"/>
      <c r="AYU1013" s="80"/>
      <c r="AYV1013" s="80"/>
      <c r="AYW1013" s="80"/>
      <c r="AYX1013" s="80"/>
      <c r="AYY1013" s="80"/>
      <c r="AYZ1013" s="80"/>
      <c r="AZA1013" s="80"/>
      <c r="AZB1013" s="80"/>
      <c r="AZC1013" s="80"/>
      <c r="AZD1013" s="80"/>
      <c r="AZE1013" s="80"/>
      <c r="AZF1013" s="80"/>
      <c r="AZG1013" s="80"/>
      <c r="AZH1013" s="80"/>
      <c r="AZI1013" s="80"/>
      <c r="AZJ1013" s="80"/>
      <c r="AZK1013" s="80"/>
      <c r="AZL1013" s="80"/>
      <c r="AZM1013" s="80"/>
      <c r="AZN1013" s="80"/>
      <c r="AZO1013" s="80"/>
      <c r="AZP1013" s="80"/>
      <c r="AZQ1013" s="80"/>
      <c r="AZR1013" s="80"/>
      <c r="AZS1013" s="80"/>
      <c r="AZT1013" s="80"/>
      <c r="AZU1013" s="80"/>
      <c r="AZV1013" s="80"/>
      <c r="AZW1013" s="80"/>
      <c r="AZX1013" s="80"/>
      <c r="AZY1013" s="80"/>
      <c r="AZZ1013" s="80"/>
      <c r="BAA1013" s="80"/>
      <c r="BAB1013" s="80"/>
      <c r="BAC1013" s="80"/>
      <c r="BAD1013" s="80"/>
      <c r="BAE1013" s="80"/>
      <c r="BAF1013" s="80"/>
      <c r="BAG1013" s="80"/>
      <c r="BAH1013" s="80"/>
      <c r="BAI1013" s="80"/>
      <c r="BAJ1013" s="80"/>
      <c r="BAK1013" s="80"/>
      <c r="BAL1013" s="80"/>
      <c r="BAM1013" s="80"/>
      <c r="BAN1013" s="80"/>
      <c r="BAO1013" s="80"/>
      <c r="BAP1013" s="80"/>
      <c r="BAQ1013" s="80"/>
      <c r="BAR1013" s="80"/>
      <c r="BAS1013" s="80"/>
      <c r="BAT1013" s="80"/>
      <c r="BAU1013" s="80"/>
      <c r="BAV1013" s="80"/>
      <c r="BAW1013" s="80"/>
      <c r="BAX1013" s="80"/>
      <c r="BAY1013" s="80"/>
      <c r="BAZ1013" s="80"/>
      <c r="BBA1013" s="80"/>
      <c r="BBB1013" s="80"/>
      <c r="BBC1013" s="80"/>
      <c r="BBD1013" s="80"/>
      <c r="BBE1013" s="80"/>
      <c r="BBF1013" s="80"/>
      <c r="BBG1013" s="80"/>
      <c r="BBH1013" s="80"/>
      <c r="BBI1013" s="80"/>
      <c r="BBJ1013" s="80"/>
      <c r="BBK1013" s="80"/>
      <c r="BBL1013" s="80"/>
      <c r="BBM1013" s="80"/>
      <c r="BBN1013" s="80"/>
      <c r="BBO1013" s="80"/>
      <c r="BBP1013" s="80"/>
      <c r="BBQ1013" s="80"/>
      <c r="BBR1013" s="80"/>
      <c r="BBS1013" s="80"/>
      <c r="BBT1013" s="80"/>
      <c r="BBU1013" s="80"/>
      <c r="BBV1013" s="80"/>
      <c r="BBW1013" s="80"/>
      <c r="BBX1013" s="80"/>
      <c r="BBY1013" s="80"/>
      <c r="BBZ1013" s="80"/>
      <c r="BCA1013" s="80"/>
      <c r="BCB1013" s="80"/>
      <c r="BCC1013" s="80"/>
      <c r="BCD1013" s="80"/>
      <c r="BCE1013" s="80"/>
      <c r="BCF1013" s="80"/>
      <c r="BCG1013" s="80"/>
      <c r="BCH1013" s="80"/>
      <c r="BCI1013" s="80"/>
      <c r="BCJ1013" s="80"/>
      <c r="BCK1013" s="80"/>
      <c r="BCL1013" s="80"/>
      <c r="BCM1013" s="80"/>
      <c r="BCN1013" s="80"/>
      <c r="BCO1013" s="80"/>
      <c r="BCP1013" s="80"/>
      <c r="BCQ1013" s="80"/>
      <c r="BCR1013" s="80"/>
      <c r="BCS1013" s="80"/>
      <c r="BCT1013" s="80"/>
      <c r="BCU1013" s="80"/>
      <c r="BCV1013" s="80"/>
      <c r="BCW1013" s="80"/>
      <c r="BCX1013" s="80"/>
      <c r="BCY1013" s="80"/>
      <c r="BCZ1013" s="80"/>
      <c r="BDA1013" s="80"/>
      <c r="BDB1013" s="80"/>
      <c r="BDC1013" s="80"/>
      <c r="BDD1013" s="80"/>
      <c r="BDE1013" s="80"/>
      <c r="BDF1013" s="80"/>
      <c r="BDG1013" s="80"/>
      <c r="BDH1013" s="80"/>
      <c r="BDI1013" s="80"/>
      <c r="BDJ1013" s="80"/>
      <c r="BDK1013" s="80"/>
      <c r="BDL1013" s="80"/>
      <c r="BDM1013" s="80"/>
      <c r="BDN1013" s="80"/>
      <c r="BDO1013" s="80"/>
      <c r="BDP1013" s="80"/>
      <c r="BDQ1013" s="80"/>
      <c r="BDR1013" s="80"/>
      <c r="BDS1013" s="80"/>
      <c r="BDT1013" s="80"/>
      <c r="BDU1013" s="80"/>
      <c r="BDV1013" s="80"/>
      <c r="BDW1013" s="80"/>
      <c r="BDX1013" s="80"/>
      <c r="BDY1013" s="80"/>
      <c r="BDZ1013" s="80"/>
      <c r="BEA1013" s="80"/>
      <c r="BEB1013" s="80"/>
      <c r="BEC1013" s="80"/>
      <c r="BED1013" s="80"/>
      <c r="BEE1013" s="80"/>
      <c r="BEF1013" s="80"/>
      <c r="BEG1013" s="80"/>
      <c r="BEH1013" s="80"/>
      <c r="BEI1013" s="80"/>
      <c r="BEJ1013" s="80"/>
      <c r="BEK1013" s="80"/>
      <c r="BEL1013" s="80"/>
      <c r="BEM1013" s="80"/>
      <c r="BEN1013" s="80"/>
      <c r="BEO1013" s="80"/>
      <c r="BEP1013" s="80"/>
      <c r="BEQ1013" s="80"/>
      <c r="BER1013" s="80"/>
      <c r="BES1013" s="80"/>
      <c r="BET1013" s="80"/>
      <c r="BEU1013" s="80"/>
      <c r="BEV1013" s="80"/>
      <c r="BEW1013" s="80"/>
      <c r="BEX1013" s="80"/>
      <c r="BEY1013" s="80"/>
      <c r="BEZ1013" s="80"/>
      <c r="BFA1013" s="80"/>
      <c r="BFB1013" s="80"/>
      <c r="BFC1013" s="80"/>
      <c r="BFD1013" s="80"/>
      <c r="BFE1013" s="80"/>
      <c r="BFF1013" s="80"/>
      <c r="BFG1013" s="80"/>
      <c r="BFH1013" s="80"/>
      <c r="BFI1013" s="80"/>
      <c r="BFJ1013" s="80"/>
      <c r="BFK1013" s="80"/>
      <c r="BFL1013" s="80"/>
      <c r="BFM1013" s="80"/>
      <c r="BFN1013" s="80"/>
      <c r="BFO1013" s="80"/>
      <c r="BFP1013" s="80"/>
      <c r="BFQ1013" s="80"/>
      <c r="BFR1013" s="80"/>
      <c r="BFS1013" s="80"/>
      <c r="BFT1013" s="80"/>
      <c r="BFU1013" s="80"/>
      <c r="BFV1013" s="80"/>
      <c r="BFW1013" s="80"/>
      <c r="BFX1013" s="80"/>
      <c r="BFY1013" s="80"/>
      <c r="BFZ1013" s="80"/>
      <c r="BGA1013" s="80"/>
      <c r="BGB1013" s="80"/>
      <c r="BGC1013" s="80"/>
      <c r="BGD1013" s="80"/>
      <c r="BGE1013" s="80"/>
      <c r="BGF1013" s="80"/>
      <c r="BGG1013" s="80"/>
      <c r="BGH1013" s="80"/>
      <c r="BGI1013" s="80"/>
      <c r="BGJ1013" s="80"/>
      <c r="BGK1013" s="80"/>
      <c r="BGL1013" s="80"/>
      <c r="BGM1013" s="80"/>
      <c r="BGN1013" s="80"/>
      <c r="BGO1013" s="80"/>
      <c r="BGP1013" s="80"/>
      <c r="BGQ1013" s="80"/>
      <c r="BGR1013" s="80"/>
      <c r="BGS1013" s="80"/>
      <c r="BGT1013" s="80"/>
      <c r="BGU1013" s="80"/>
      <c r="BGV1013" s="80"/>
      <c r="BGW1013" s="80"/>
      <c r="BGX1013" s="80"/>
      <c r="BGY1013" s="80"/>
      <c r="BGZ1013" s="80"/>
      <c r="BHA1013" s="80"/>
      <c r="BHB1013" s="80"/>
      <c r="BHC1013" s="80"/>
      <c r="BHD1013" s="80"/>
      <c r="BHE1013" s="80"/>
      <c r="BHF1013" s="80"/>
      <c r="BHG1013" s="80"/>
      <c r="BHH1013" s="80"/>
      <c r="BHI1013" s="80"/>
      <c r="BHJ1013" s="80"/>
      <c r="BHK1013" s="80"/>
      <c r="BHL1013" s="80"/>
      <c r="BHM1013" s="80"/>
      <c r="BHN1013" s="80"/>
      <c r="BHO1013" s="80"/>
      <c r="BHP1013" s="80"/>
      <c r="BHQ1013" s="80"/>
      <c r="BHR1013" s="80"/>
      <c r="BHS1013" s="80"/>
      <c r="BHT1013" s="80"/>
      <c r="BHU1013" s="80"/>
      <c r="BHV1013" s="80"/>
      <c r="BHW1013" s="80"/>
      <c r="BHX1013" s="80"/>
      <c r="BHY1013" s="80"/>
      <c r="BHZ1013" s="80"/>
      <c r="BIA1013" s="80"/>
      <c r="BIB1013" s="80"/>
      <c r="BIC1013" s="80"/>
      <c r="BID1013" s="80"/>
      <c r="BIE1013" s="80"/>
      <c r="BIF1013" s="80"/>
      <c r="BIG1013" s="80"/>
      <c r="BIH1013" s="80"/>
      <c r="BII1013" s="80"/>
      <c r="BIJ1013" s="80"/>
      <c r="BIK1013" s="80"/>
      <c r="BIL1013" s="80"/>
      <c r="BIM1013" s="80"/>
      <c r="BIN1013" s="80"/>
      <c r="BIO1013" s="80"/>
      <c r="BIP1013" s="80"/>
      <c r="BIQ1013" s="80"/>
      <c r="BIR1013" s="80"/>
      <c r="BIS1013" s="80"/>
      <c r="BIT1013" s="80"/>
      <c r="BIU1013" s="80"/>
      <c r="BIV1013" s="80"/>
      <c r="BIW1013" s="80"/>
      <c r="BIX1013" s="80"/>
      <c r="BIY1013" s="80"/>
      <c r="BIZ1013" s="80"/>
      <c r="BJA1013" s="80"/>
      <c r="BJB1013" s="80"/>
      <c r="BJC1013" s="80"/>
      <c r="BJD1013" s="80"/>
      <c r="BJE1013" s="80"/>
      <c r="BJF1013" s="80"/>
      <c r="BJG1013" s="80"/>
      <c r="BJH1013" s="80"/>
      <c r="BJI1013" s="80"/>
      <c r="BJJ1013" s="80"/>
      <c r="BJK1013" s="80"/>
      <c r="BJL1013" s="80"/>
      <c r="BJM1013" s="80"/>
      <c r="BJN1013" s="80"/>
      <c r="BJO1013" s="80"/>
      <c r="BJP1013" s="80"/>
      <c r="BJQ1013" s="80"/>
      <c r="BJR1013" s="80"/>
      <c r="BJS1013" s="80"/>
      <c r="BJT1013" s="80"/>
      <c r="BJU1013" s="80"/>
      <c r="BJV1013" s="80"/>
      <c r="BJW1013" s="80"/>
      <c r="BJX1013" s="80"/>
      <c r="BJY1013" s="80"/>
      <c r="BJZ1013" s="80"/>
      <c r="BKA1013" s="80"/>
      <c r="BKB1013" s="80"/>
      <c r="BKC1013" s="80"/>
      <c r="BKD1013" s="80"/>
      <c r="BKE1013" s="80"/>
      <c r="BKF1013" s="80"/>
      <c r="BKG1013" s="80"/>
      <c r="BKH1013" s="80"/>
      <c r="BKI1013" s="80"/>
      <c r="BKJ1013" s="80"/>
      <c r="BKK1013" s="80"/>
      <c r="BKL1013" s="80"/>
      <c r="BKM1013" s="80"/>
      <c r="BKN1013" s="80"/>
      <c r="BKO1013" s="80"/>
      <c r="BKP1013" s="80"/>
      <c r="BKQ1013" s="80"/>
      <c r="BKR1013" s="80"/>
      <c r="BKS1013" s="80"/>
      <c r="BKT1013" s="80"/>
      <c r="BKU1013" s="80"/>
      <c r="BKV1013" s="80"/>
      <c r="BKW1013" s="80"/>
      <c r="BKX1013" s="80"/>
      <c r="BKY1013" s="80"/>
      <c r="BKZ1013" s="80"/>
      <c r="BLA1013" s="80"/>
      <c r="BLB1013" s="80"/>
      <c r="BLC1013" s="80"/>
      <c r="BLD1013" s="80"/>
      <c r="BLE1013" s="80"/>
      <c r="BLF1013" s="80"/>
      <c r="BLG1013" s="80"/>
      <c r="BLH1013" s="80"/>
      <c r="BLI1013" s="80"/>
      <c r="BLJ1013" s="80"/>
      <c r="BLK1013" s="80"/>
      <c r="BLL1013" s="80"/>
      <c r="BLM1013" s="80"/>
      <c r="BLN1013" s="80"/>
      <c r="BLO1013" s="80"/>
      <c r="BLP1013" s="80"/>
      <c r="BLQ1013" s="80"/>
      <c r="BLR1013" s="80"/>
      <c r="BLS1013" s="80"/>
      <c r="BLT1013" s="80"/>
      <c r="BLU1013" s="80"/>
      <c r="BLV1013" s="80"/>
      <c r="BLW1013" s="80"/>
      <c r="BLX1013" s="80"/>
      <c r="BLY1013" s="80"/>
      <c r="BLZ1013" s="80"/>
      <c r="BMA1013" s="80"/>
      <c r="BMB1013" s="80"/>
      <c r="BMC1013" s="80"/>
      <c r="BMD1013" s="80"/>
      <c r="BME1013" s="80"/>
      <c r="BMF1013" s="80"/>
      <c r="BMG1013" s="80"/>
      <c r="BMH1013" s="80"/>
      <c r="BMI1013" s="80"/>
      <c r="BMJ1013" s="80"/>
      <c r="BMK1013" s="80"/>
      <c r="BML1013" s="80"/>
      <c r="BMM1013" s="80"/>
      <c r="BMN1013" s="80"/>
      <c r="BMO1013" s="80"/>
      <c r="BMP1013" s="80"/>
      <c r="BMQ1013" s="80"/>
      <c r="BMR1013" s="80"/>
      <c r="BMS1013" s="80"/>
      <c r="BMT1013" s="80"/>
      <c r="BMU1013" s="80"/>
      <c r="BMV1013" s="80"/>
      <c r="BMW1013" s="80"/>
      <c r="BMX1013" s="80"/>
      <c r="BMY1013" s="80"/>
      <c r="BMZ1013" s="80"/>
      <c r="BNA1013" s="80"/>
      <c r="BNB1013" s="80"/>
      <c r="BNC1013" s="80"/>
      <c r="BND1013" s="80"/>
      <c r="BNE1013" s="80"/>
      <c r="BNF1013" s="80"/>
      <c r="BNG1013" s="80"/>
      <c r="BNH1013" s="80"/>
      <c r="BNI1013" s="80"/>
      <c r="BNJ1013" s="80"/>
      <c r="BNK1013" s="80"/>
      <c r="BNL1013" s="80"/>
      <c r="BNM1013" s="80"/>
      <c r="BNN1013" s="80"/>
      <c r="BNO1013" s="80"/>
      <c r="BNP1013" s="80"/>
      <c r="BNQ1013" s="80"/>
      <c r="BNR1013" s="80"/>
      <c r="BNS1013" s="80"/>
      <c r="BNT1013" s="80"/>
      <c r="BNU1013" s="80"/>
      <c r="BNV1013" s="80"/>
      <c r="BNW1013" s="80"/>
      <c r="BNX1013" s="80"/>
      <c r="BNY1013" s="80"/>
      <c r="BNZ1013" s="80"/>
      <c r="BOA1013" s="80"/>
      <c r="BOB1013" s="80"/>
      <c r="BOC1013" s="80"/>
      <c r="BOD1013" s="80"/>
      <c r="BOE1013" s="80"/>
      <c r="BOF1013" s="80"/>
      <c r="BOG1013" s="80"/>
      <c r="BOH1013" s="80"/>
      <c r="BOI1013" s="80"/>
      <c r="BOJ1013" s="80"/>
      <c r="BOK1013" s="80"/>
      <c r="BOL1013" s="80"/>
      <c r="BOM1013" s="80"/>
      <c r="BON1013" s="80"/>
      <c r="BOO1013" s="80"/>
      <c r="BOP1013" s="80"/>
      <c r="BOQ1013" s="80"/>
      <c r="BOR1013" s="80"/>
      <c r="BOS1013" s="80"/>
      <c r="BOT1013" s="80"/>
      <c r="BOU1013" s="80"/>
      <c r="BOV1013" s="80"/>
      <c r="BOW1013" s="80"/>
      <c r="BOX1013" s="80"/>
      <c r="BOY1013" s="80"/>
      <c r="BOZ1013" s="80"/>
      <c r="BPA1013" s="80"/>
      <c r="BPB1013" s="80"/>
      <c r="BPC1013" s="80"/>
      <c r="BPD1013" s="80"/>
      <c r="BPE1013" s="80"/>
      <c r="BPF1013" s="80"/>
      <c r="BPG1013" s="80"/>
      <c r="BPH1013" s="80"/>
      <c r="BPI1013" s="80"/>
      <c r="BPJ1013" s="80"/>
      <c r="BPK1013" s="80"/>
      <c r="BPL1013" s="80"/>
      <c r="BPM1013" s="80"/>
      <c r="BPN1013" s="80"/>
      <c r="BPO1013" s="80"/>
      <c r="BPP1013" s="80"/>
      <c r="BPQ1013" s="80"/>
      <c r="BPR1013" s="80"/>
      <c r="BPS1013" s="80"/>
      <c r="BPT1013" s="80"/>
      <c r="BPU1013" s="80"/>
      <c r="BPV1013" s="80"/>
      <c r="BPW1013" s="80"/>
      <c r="BPX1013" s="80"/>
      <c r="BPY1013" s="80"/>
      <c r="BPZ1013" s="80"/>
      <c r="BQA1013" s="80"/>
      <c r="BQB1013" s="80"/>
      <c r="BQC1013" s="80"/>
      <c r="BQD1013" s="80"/>
      <c r="BQE1013" s="80"/>
      <c r="BQF1013" s="80"/>
      <c r="BQG1013" s="80"/>
      <c r="BQH1013" s="80"/>
      <c r="BQI1013" s="80"/>
      <c r="BQJ1013" s="80"/>
      <c r="BQK1013" s="80"/>
      <c r="BQL1013" s="80"/>
      <c r="BQM1013" s="80"/>
      <c r="BQN1013" s="80"/>
      <c r="BQO1013" s="80"/>
      <c r="BQP1013" s="80"/>
      <c r="BQQ1013" s="80"/>
      <c r="BQR1013" s="80"/>
      <c r="BQS1013" s="80"/>
      <c r="BQT1013" s="80"/>
      <c r="BQU1013" s="80"/>
      <c r="BQV1013" s="80"/>
      <c r="BQW1013" s="80"/>
      <c r="BQX1013" s="80"/>
      <c r="BQY1013" s="80"/>
      <c r="BQZ1013" s="80"/>
      <c r="BRA1013" s="80"/>
      <c r="BRB1013" s="80"/>
      <c r="BRC1013" s="80"/>
      <c r="BRD1013" s="80"/>
      <c r="BRE1013" s="80"/>
      <c r="BRF1013" s="80"/>
      <c r="BRG1013" s="80"/>
      <c r="BRH1013" s="80"/>
      <c r="BRI1013" s="80"/>
      <c r="BRJ1013" s="80"/>
      <c r="BRK1013" s="80"/>
      <c r="BRL1013" s="80"/>
      <c r="BRM1013" s="80"/>
      <c r="BRN1013" s="80"/>
      <c r="BRO1013" s="80"/>
      <c r="BRP1013" s="80"/>
      <c r="BRQ1013" s="80"/>
      <c r="BRR1013" s="80"/>
      <c r="BRS1013" s="80"/>
      <c r="BRT1013" s="80"/>
      <c r="BRU1013" s="80"/>
      <c r="BRV1013" s="80"/>
      <c r="BRW1013" s="80"/>
      <c r="BRX1013" s="80"/>
      <c r="BRY1013" s="80"/>
      <c r="BRZ1013" s="80"/>
      <c r="BSA1013" s="80"/>
      <c r="BSB1013" s="80"/>
      <c r="BSC1013" s="80"/>
      <c r="BSD1013" s="80"/>
      <c r="BSE1013" s="80"/>
      <c r="BSF1013" s="80"/>
      <c r="BSG1013" s="80"/>
      <c r="BSH1013" s="80"/>
      <c r="BSI1013" s="80"/>
      <c r="BSJ1013" s="80"/>
      <c r="BSK1013" s="80"/>
      <c r="BSL1013" s="80"/>
      <c r="BSM1013" s="80"/>
      <c r="BSN1013" s="80"/>
      <c r="BSO1013" s="80"/>
      <c r="BSP1013" s="80"/>
      <c r="BSQ1013" s="80"/>
      <c r="BSR1013" s="80"/>
      <c r="BSS1013" s="80"/>
      <c r="BST1013" s="80"/>
      <c r="BSU1013" s="80"/>
      <c r="BSV1013" s="80"/>
      <c r="BSW1013" s="80"/>
      <c r="BSX1013" s="80"/>
      <c r="BSY1013" s="80"/>
      <c r="BSZ1013" s="80"/>
      <c r="BTA1013" s="80"/>
      <c r="BTB1013" s="80"/>
      <c r="BTC1013" s="80"/>
      <c r="BTD1013" s="80"/>
      <c r="BTE1013" s="80"/>
      <c r="BTF1013" s="80"/>
      <c r="BTG1013" s="80"/>
      <c r="BTH1013" s="80"/>
      <c r="BTI1013" s="80"/>
      <c r="BTJ1013" s="80"/>
      <c r="BTK1013" s="80"/>
      <c r="BTL1013" s="80"/>
      <c r="BTM1013" s="80"/>
      <c r="BTN1013" s="80"/>
      <c r="BTO1013" s="80"/>
      <c r="BTP1013" s="80"/>
      <c r="BTQ1013" s="80"/>
      <c r="BTR1013" s="80"/>
      <c r="BTS1013" s="80"/>
      <c r="BTT1013" s="80"/>
      <c r="BTU1013" s="80"/>
      <c r="BTV1013" s="80"/>
      <c r="BTW1013" s="80"/>
      <c r="BTX1013" s="80"/>
      <c r="BTY1013" s="80"/>
      <c r="BTZ1013" s="80"/>
      <c r="BUA1013" s="80"/>
      <c r="BUB1013" s="80"/>
      <c r="BUC1013" s="80"/>
      <c r="BUD1013" s="80"/>
      <c r="BUE1013" s="80"/>
      <c r="BUF1013" s="80"/>
      <c r="BUG1013" s="80"/>
      <c r="BUH1013" s="80"/>
      <c r="BUI1013" s="80"/>
      <c r="BUJ1013" s="80"/>
      <c r="BUK1013" s="80"/>
      <c r="BUL1013" s="80"/>
      <c r="BUM1013" s="80"/>
      <c r="BUN1013" s="80"/>
      <c r="BUO1013" s="80"/>
      <c r="BUP1013" s="80"/>
      <c r="BUQ1013" s="80"/>
      <c r="BUR1013" s="80"/>
      <c r="BUS1013" s="80"/>
      <c r="BUT1013" s="80"/>
      <c r="BUU1013" s="80"/>
      <c r="BUV1013" s="80"/>
      <c r="BUW1013" s="80"/>
      <c r="BUX1013" s="80"/>
      <c r="BUY1013" s="80"/>
      <c r="BUZ1013" s="80"/>
      <c r="BVA1013" s="80"/>
      <c r="BVB1013" s="80"/>
      <c r="BVC1013" s="80"/>
      <c r="BVD1013" s="80"/>
      <c r="BVE1013" s="80"/>
      <c r="BVF1013" s="80"/>
      <c r="BVG1013" s="80"/>
      <c r="BVH1013" s="80"/>
      <c r="BVI1013" s="80"/>
      <c r="BVJ1013" s="80"/>
      <c r="BVK1013" s="80"/>
      <c r="BVL1013" s="80"/>
      <c r="BVM1013" s="80"/>
      <c r="BVN1013" s="80"/>
      <c r="BVO1013" s="80"/>
      <c r="BVP1013" s="80"/>
      <c r="BVQ1013" s="80"/>
      <c r="BVR1013" s="80"/>
      <c r="BVS1013" s="80"/>
      <c r="BVT1013" s="80"/>
      <c r="BVU1013" s="80"/>
      <c r="BVV1013" s="80"/>
      <c r="BVW1013" s="80"/>
      <c r="BVX1013" s="80"/>
      <c r="BVY1013" s="80"/>
      <c r="BVZ1013" s="80"/>
      <c r="BWA1013" s="80"/>
      <c r="BWB1013" s="80"/>
      <c r="BWC1013" s="80"/>
      <c r="BWD1013" s="80"/>
      <c r="BWE1013" s="80"/>
      <c r="BWF1013" s="80"/>
      <c r="BWG1013" s="80"/>
      <c r="BWH1013" s="80"/>
      <c r="BWI1013" s="80"/>
      <c r="BWJ1013" s="80"/>
      <c r="BWK1013" s="80"/>
      <c r="BWL1013" s="80"/>
      <c r="BWM1013" s="80"/>
      <c r="BWN1013" s="80"/>
      <c r="BWO1013" s="80"/>
      <c r="BWP1013" s="80"/>
      <c r="BWQ1013" s="80"/>
      <c r="BWR1013" s="80"/>
      <c r="BWS1013" s="80"/>
      <c r="BWT1013" s="80"/>
      <c r="BWU1013" s="80"/>
      <c r="BWV1013" s="80"/>
      <c r="BWW1013" s="80"/>
      <c r="BWX1013" s="80"/>
      <c r="BWY1013" s="80"/>
      <c r="BWZ1013" s="80"/>
      <c r="BXA1013" s="80"/>
      <c r="BXB1013" s="80"/>
      <c r="BXC1013" s="80"/>
      <c r="BXD1013" s="80"/>
      <c r="BXE1013" s="80"/>
      <c r="BXF1013" s="80"/>
      <c r="BXG1013" s="80"/>
      <c r="BXH1013" s="80"/>
      <c r="BXI1013" s="80"/>
      <c r="BXJ1013" s="80"/>
      <c r="BXK1013" s="80"/>
      <c r="BXL1013" s="80"/>
      <c r="BXM1013" s="80"/>
      <c r="BXN1013" s="80"/>
      <c r="BXO1013" s="80"/>
      <c r="BXP1013" s="80"/>
      <c r="BXQ1013" s="80"/>
      <c r="BXR1013" s="80"/>
      <c r="BXS1013" s="80"/>
      <c r="BXT1013" s="80"/>
      <c r="BXU1013" s="80"/>
      <c r="BXV1013" s="80"/>
      <c r="BXW1013" s="80"/>
      <c r="BXX1013" s="80"/>
      <c r="BXY1013" s="80"/>
      <c r="BXZ1013" s="80"/>
      <c r="BYA1013" s="80"/>
      <c r="BYB1013" s="80"/>
      <c r="BYC1013" s="80"/>
      <c r="BYD1013" s="80"/>
      <c r="BYE1013" s="80"/>
      <c r="BYF1013" s="80"/>
      <c r="BYG1013" s="80"/>
      <c r="BYH1013" s="80"/>
      <c r="BYI1013" s="80"/>
      <c r="BYJ1013" s="80"/>
      <c r="BYK1013" s="80"/>
      <c r="BYL1013" s="80"/>
      <c r="BYM1013" s="80"/>
      <c r="BYN1013" s="80"/>
      <c r="BYO1013" s="80"/>
      <c r="BYP1013" s="80"/>
      <c r="BYQ1013" s="80"/>
      <c r="BYR1013" s="80"/>
      <c r="BYS1013" s="80"/>
      <c r="BYT1013" s="80"/>
      <c r="BYU1013" s="80"/>
      <c r="BYV1013" s="80"/>
      <c r="BYW1013" s="80"/>
      <c r="BYX1013" s="80"/>
      <c r="BYY1013" s="80"/>
      <c r="BYZ1013" s="80"/>
      <c r="BZA1013" s="80"/>
      <c r="BZB1013" s="80"/>
      <c r="BZC1013" s="80"/>
      <c r="BZD1013" s="80"/>
      <c r="BZE1013" s="80"/>
      <c r="BZF1013" s="80"/>
      <c r="BZG1013" s="80"/>
      <c r="BZH1013" s="80"/>
      <c r="BZI1013" s="80"/>
      <c r="BZJ1013" s="80"/>
      <c r="BZK1013" s="80"/>
      <c r="BZL1013" s="80"/>
      <c r="BZM1013" s="80"/>
      <c r="BZN1013" s="80"/>
      <c r="BZO1013" s="80"/>
      <c r="BZP1013" s="80"/>
      <c r="BZQ1013" s="80"/>
      <c r="BZR1013" s="80"/>
      <c r="BZS1013" s="80"/>
      <c r="BZT1013" s="80"/>
      <c r="BZU1013" s="80"/>
      <c r="BZV1013" s="80"/>
      <c r="BZW1013" s="80"/>
      <c r="BZX1013" s="80"/>
      <c r="BZY1013" s="80"/>
      <c r="BZZ1013" s="80"/>
      <c r="CAA1013" s="80"/>
      <c r="CAB1013" s="80"/>
      <c r="CAC1013" s="80"/>
      <c r="CAD1013" s="80"/>
      <c r="CAE1013" s="80"/>
      <c r="CAF1013" s="80"/>
      <c r="CAG1013" s="80"/>
      <c r="CAH1013" s="80"/>
      <c r="CAI1013" s="80"/>
      <c r="CAJ1013" s="80"/>
      <c r="CAK1013" s="80"/>
      <c r="CAL1013" s="80"/>
      <c r="CAM1013" s="80"/>
      <c r="CAN1013" s="80"/>
      <c r="CAO1013" s="80"/>
      <c r="CAP1013" s="80"/>
      <c r="CAQ1013" s="80"/>
      <c r="CAR1013" s="80"/>
      <c r="CAS1013" s="80"/>
      <c r="CAT1013" s="80"/>
      <c r="CAU1013" s="80"/>
      <c r="CAV1013" s="80"/>
      <c r="CAW1013" s="80"/>
      <c r="CAX1013" s="80"/>
      <c r="CAY1013" s="80"/>
      <c r="CAZ1013" s="80"/>
      <c r="CBA1013" s="80"/>
      <c r="CBB1013" s="80"/>
      <c r="CBC1013" s="80"/>
      <c r="CBD1013" s="80"/>
      <c r="CBE1013" s="80"/>
      <c r="CBF1013" s="80"/>
      <c r="CBG1013" s="80"/>
      <c r="CBH1013" s="80"/>
      <c r="CBI1013" s="80"/>
      <c r="CBJ1013" s="80"/>
      <c r="CBK1013" s="80"/>
      <c r="CBL1013" s="80"/>
      <c r="CBM1013" s="80"/>
      <c r="CBN1013" s="80"/>
      <c r="CBO1013" s="80"/>
      <c r="CBP1013" s="80"/>
      <c r="CBQ1013" s="80"/>
      <c r="CBR1013" s="80"/>
      <c r="CBS1013" s="80"/>
      <c r="CBT1013" s="80"/>
      <c r="CBU1013" s="80"/>
      <c r="CBV1013" s="80"/>
      <c r="CBW1013" s="80"/>
      <c r="CBX1013" s="80"/>
      <c r="CBY1013" s="80"/>
      <c r="CBZ1013" s="80"/>
      <c r="CCA1013" s="80"/>
      <c r="CCB1013" s="80"/>
      <c r="CCC1013" s="80"/>
      <c r="CCD1013" s="80"/>
      <c r="CCE1013" s="80"/>
      <c r="CCF1013" s="80"/>
      <c r="CCG1013" s="80"/>
      <c r="CCH1013" s="80"/>
      <c r="CCI1013" s="80"/>
      <c r="CCJ1013" s="80"/>
      <c r="CCK1013" s="80"/>
      <c r="CCL1013" s="80"/>
      <c r="CCM1013" s="80"/>
      <c r="CCN1013" s="80"/>
      <c r="CCO1013" s="80"/>
      <c r="CCP1013" s="80"/>
      <c r="CCQ1013" s="80"/>
      <c r="CCR1013" s="80"/>
      <c r="CCS1013" s="80"/>
      <c r="CCT1013" s="80"/>
      <c r="CCU1013" s="80"/>
      <c r="CCV1013" s="80"/>
      <c r="CCW1013" s="80"/>
      <c r="CCX1013" s="80"/>
      <c r="CCY1013" s="80"/>
      <c r="CCZ1013" s="80"/>
      <c r="CDA1013" s="80"/>
      <c r="CDB1013" s="80"/>
      <c r="CDC1013" s="80"/>
      <c r="CDD1013" s="80"/>
      <c r="CDE1013" s="80"/>
      <c r="CDF1013" s="80"/>
      <c r="CDG1013" s="80"/>
      <c r="CDH1013" s="80"/>
      <c r="CDI1013" s="80"/>
      <c r="CDJ1013" s="80"/>
      <c r="CDK1013" s="80"/>
      <c r="CDL1013" s="80"/>
      <c r="CDM1013" s="80"/>
      <c r="CDN1013" s="80"/>
      <c r="CDO1013" s="80"/>
      <c r="CDP1013" s="80"/>
      <c r="CDQ1013" s="80"/>
      <c r="CDR1013" s="80"/>
      <c r="CDS1013" s="80"/>
      <c r="CDT1013" s="80"/>
      <c r="CDU1013" s="80"/>
      <c r="CDV1013" s="80"/>
      <c r="CDW1013" s="80"/>
      <c r="CDX1013" s="80"/>
      <c r="CDY1013" s="80"/>
      <c r="CDZ1013" s="80"/>
      <c r="CEA1013" s="80"/>
      <c r="CEB1013" s="80"/>
      <c r="CEC1013" s="80"/>
      <c r="CED1013" s="80"/>
      <c r="CEE1013" s="80"/>
      <c r="CEF1013" s="80"/>
      <c r="CEG1013" s="80"/>
      <c r="CEH1013" s="80"/>
      <c r="CEI1013" s="80"/>
      <c r="CEJ1013" s="80"/>
      <c r="CEK1013" s="80"/>
      <c r="CEL1013" s="80"/>
      <c r="CEM1013" s="80"/>
      <c r="CEN1013" s="80"/>
      <c r="CEO1013" s="80"/>
      <c r="CEP1013" s="80"/>
      <c r="CEQ1013" s="80"/>
      <c r="CER1013" s="80"/>
      <c r="CES1013" s="80"/>
      <c r="CET1013" s="80"/>
      <c r="CEU1013" s="80"/>
      <c r="CEV1013" s="80"/>
      <c r="CEW1013" s="80"/>
      <c r="CEX1013" s="80"/>
      <c r="CEY1013" s="80"/>
      <c r="CEZ1013" s="80"/>
      <c r="CFA1013" s="80"/>
      <c r="CFB1013" s="80"/>
      <c r="CFC1013" s="80"/>
      <c r="CFD1013" s="80"/>
      <c r="CFE1013" s="80"/>
      <c r="CFF1013" s="80"/>
      <c r="CFG1013" s="80"/>
      <c r="CFH1013" s="80"/>
      <c r="CFI1013" s="80"/>
      <c r="CFJ1013" s="80"/>
      <c r="CFK1013" s="80"/>
      <c r="CFL1013" s="80"/>
      <c r="CFM1013" s="80"/>
      <c r="CFN1013" s="80"/>
      <c r="CFO1013" s="80"/>
      <c r="CFP1013" s="80"/>
      <c r="CFQ1013" s="80"/>
      <c r="CFR1013" s="80"/>
      <c r="CFS1013" s="80"/>
      <c r="CFT1013" s="80"/>
      <c r="CFU1013" s="80"/>
      <c r="CFV1013" s="80"/>
      <c r="CFW1013" s="80"/>
      <c r="CFX1013" s="80"/>
      <c r="CFY1013" s="80"/>
      <c r="CFZ1013" s="80"/>
      <c r="CGA1013" s="80"/>
      <c r="CGB1013" s="80"/>
      <c r="CGC1013" s="80"/>
      <c r="CGD1013" s="80"/>
      <c r="CGE1013" s="80"/>
      <c r="CGF1013" s="80"/>
      <c r="CGG1013" s="80"/>
      <c r="CGH1013" s="80"/>
      <c r="CGI1013" s="80"/>
      <c r="CGJ1013" s="80"/>
      <c r="CGK1013" s="80"/>
      <c r="CGL1013" s="80"/>
      <c r="CGM1013" s="80"/>
      <c r="CGN1013" s="80"/>
      <c r="CGO1013" s="80"/>
      <c r="CGP1013" s="80"/>
      <c r="CGQ1013" s="80"/>
      <c r="CGR1013" s="80"/>
      <c r="CGS1013" s="80"/>
      <c r="CGT1013" s="80"/>
      <c r="CGU1013" s="80"/>
      <c r="CGV1013" s="80"/>
      <c r="CGW1013" s="80"/>
      <c r="CGX1013" s="80"/>
      <c r="CGY1013" s="80"/>
      <c r="CGZ1013" s="80"/>
      <c r="CHA1013" s="80"/>
      <c r="CHB1013" s="80"/>
      <c r="CHC1013" s="80"/>
      <c r="CHD1013" s="80"/>
      <c r="CHE1013" s="80"/>
      <c r="CHF1013" s="80"/>
      <c r="CHG1013" s="80"/>
      <c r="CHH1013" s="80"/>
      <c r="CHI1013" s="80"/>
      <c r="CHJ1013" s="80"/>
      <c r="CHK1013" s="80"/>
      <c r="CHL1013" s="80"/>
      <c r="CHM1013" s="80"/>
      <c r="CHN1013" s="80"/>
      <c r="CHO1013" s="80"/>
      <c r="CHP1013" s="80"/>
      <c r="CHQ1013" s="80"/>
      <c r="CHR1013" s="80"/>
      <c r="CHS1013" s="80"/>
      <c r="CHT1013" s="80"/>
      <c r="CHU1013" s="80"/>
      <c r="CHV1013" s="80"/>
      <c r="CHW1013" s="80"/>
      <c r="CHX1013" s="80"/>
      <c r="CHY1013" s="80"/>
      <c r="CHZ1013" s="80"/>
      <c r="CIA1013" s="80"/>
      <c r="CIB1013" s="80"/>
      <c r="CIC1013" s="80"/>
      <c r="CID1013" s="80"/>
      <c r="CIE1013" s="80"/>
      <c r="CIF1013" s="80"/>
      <c r="CIG1013" s="80"/>
      <c r="CIH1013" s="80"/>
      <c r="CII1013" s="80"/>
      <c r="CIJ1013" s="80"/>
      <c r="CIK1013" s="80"/>
      <c r="CIL1013" s="80"/>
      <c r="CIM1013" s="80"/>
      <c r="CIN1013" s="80"/>
      <c r="CIO1013" s="80"/>
      <c r="CIP1013" s="80"/>
      <c r="CIQ1013" s="80"/>
      <c r="CIR1013" s="80"/>
      <c r="CIS1013" s="80"/>
      <c r="CIT1013" s="80"/>
      <c r="CIU1013" s="80"/>
      <c r="CIV1013" s="80"/>
      <c r="CIW1013" s="80"/>
      <c r="CIX1013" s="80"/>
      <c r="CIY1013" s="80"/>
      <c r="CIZ1013" s="80"/>
      <c r="CJA1013" s="80"/>
      <c r="CJB1013" s="80"/>
      <c r="CJC1013" s="80"/>
      <c r="CJD1013" s="80"/>
      <c r="CJE1013" s="80"/>
      <c r="CJF1013" s="80"/>
      <c r="CJG1013" s="80"/>
      <c r="CJH1013" s="80"/>
      <c r="CJI1013" s="80"/>
      <c r="CJJ1013" s="80"/>
      <c r="CJK1013" s="80"/>
      <c r="CJL1013" s="80"/>
      <c r="CJM1013" s="80"/>
      <c r="CJN1013" s="80"/>
      <c r="CJO1013" s="80"/>
      <c r="CJP1013" s="80"/>
      <c r="CJQ1013" s="80"/>
      <c r="CJR1013" s="80"/>
      <c r="CJS1013" s="80"/>
      <c r="CJT1013" s="80"/>
      <c r="CJU1013" s="80"/>
      <c r="CJV1013" s="80"/>
      <c r="CJW1013" s="80"/>
      <c r="CJX1013" s="80"/>
      <c r="CJY1013" s="80"/>
      <c r="CJZ1013" s="80"/>
      <c r="CKA1013" s="80"/>
      <c r="CKB1013" s="80"/>
      <c r="CKC1013" s="80"/>
      <c r="CKD1013" s="80"/>
      <c r="CKE1013" s="80"/>
      <c r="CKF1013" s="80"/>
      <c r="CKG1013" s="80"/>
      <c r="CKH1013" s="80"/>
      <c r="CKI1013" s="80"/>
      <c r="CKJ1013" s="80"/>
      <c r="CKK1013" s="80"/>
      <c r="CKL1013" s="80"/>
      <c r="CKM1013" s="80"/>
      <c r="CKN1013" s="80"/>
      <c r="CKO1013" s="80"/>
      <c r="CKP1013" s="80"/>
      <c r="CKQ1013" s="80"/>
      <c r="CKR1013" s="80"/>
      <c r="CKS1013" s="80"/>
      <c r="CKT1013" s="80"/>
      <c r="CKU1013" s="80"/>
      <c r="CKV1013" s="80"/>
      <c r="CKW1013" s="80"/>
      <c r="CKX1013" s="80"/>
      <c r="CKY1013" s="80"/>
      <c r="CKZ1013" s="80"/>
      <c r="CLA1013" s="80"/>
      <c r="CLB1013" s="80"/>
      <c r="CLC1013" s="80"/>
      <c r="CLD1013" s="80"/>
      <c r="CLE1013" s="80"/>
      <c r="CLF1013" s="80"/>
      <c r="CLG1013" s="80"/>
      <c r="CLH1013" s="80"/>
      <c r="CLI1013" s="80"/>
      <c r="CLJ1013" s="80"/>
      <c r="CLK1013" s="80"/>
      <c r="CLL1013" s="80"/>
      <c r="CLM1013" s="80"/>
      <c r="CLN1013" s="80"/>
      <c r="CLO1013" s="80"/>
      <c r="CLP1013" s="80"/>
      <c r="CLQ1013" s="80"/>
      <c r="CLR1013" s="80"/>
      <c r="CLS1013" s="80"/>
      <c r="CLT1013" s="80"/>
      <c r="CLU1013" s="80"/>
      <c r="CLV1013" s="80"/>
      <c r="CLW1013" s="80"/>
      <c r="CLX1013" s="80"/>
      <c r="CLY1013" s="80"/>
      <c r="CLZ1013" s="80"/>
      <c r="CMA1013" s="80"/>
      <c r="CMB1013" s="80"/>
      <c r="CMC1013" s="80"/>
      <c r="CMD1013" s="80"/>
      <c r="CME1013" s="80"/>
      <c r="CMF1013" s="80"/>
      <c r="CMG1013" s="80"/>
      <c r="CMH1013" s="80"/>
      <c r="CMI1013" s="80"/>
      <c r="CMJ1013" s="80"/>
      <c r="CMK1013" s="80"/>
      <c r="CML1013" s="80"/>
      <c r="CMM1013" s="80"/>
      <c r="CMN1013" s="80"/>
      <c r="CMO1013" s="80"/>
      <c r="CMP1013" s="80"/>
      <c r="CMQ1013" s="80"/>
      <c r="CMR1013" s="80"/>
      <c r="CMS1013" s="80"/>
      <c r="CMT1013" s="80"/>
      <c r="CMU1013" s="80"/>
      <c r="CMV1013" s="80"/>
      <c r="CMW1013" s="80"/>
      <c r="CMX1013" s="80"/>
      <c r="CMY1013" s="80"/>
      <c r="CMZ1013" s="80"/>
      <c r="CNA1013" s="80"/>
      <c r="CNB1013" s="80"/>
      <c r="CNC1013" s="80"/>
      <c r="CND1013" s="80"/>
      <c r="CNE1013" s="80"/>
      <c r="CNF1013" s="80"/>
      <c r="CNG1013" s="80"/>
      <c r="CNH1013" s="80"/>
      <c r="CNI1013" s="80"/>
      <c r="CNJ1013" s="80"/>
      <c r="CNK1013" s="80"/>
      <c r="CNL1013" s="80"/>
      <c r="CNM1013" s="80"/>
      <c r="CNN1013" s="80"/>
      <c r="CNO1013" s="80"/>
      <c r="CNP1013" s="80"/>
      <c r="CNQ1013" s="80"/>
      <c r="CNR1013" s="80"/>
      <c r="CNS1013" s="80"/>
      <c r="CNT1013" s="80"/>
      <c r="CNU1013" s="80"/>
      <c r="CNV1013" s="80"/>
      <c r="CNW1013" s="80"/>
      <c r="CNX1013" s="80"/>
      <c r="CNY1013" s="80"/>
      <c r="CNZ1013" s="80"/>
      <c r="COA1013" s="80"/>
      <c r="COB1013" s="80"/>
      <c r="COC1013" s="80"/>
      <c r="COD1013" s="80"/>
      <c r="COE1013" s="80"/>
      <c r="COF1013" s="80"/>
      <c r="COG1013" s="80"/>
      <c r="COH1013" s="80"/>
      <c r="COI1013" s="80"/>
      <c r="COJ1013" s="80"/>
      <c r="COK1013" s="80"/>
      <c r="COL1013" s="80"/>
      <c r="COM1013" s="80"/>
      <c r="CON1013" s="80"/>
      <c r="COO1013" s="80"/>
      <c r="COP1013" s="80"/>
      <c r="COQ1013" s="80"/>
      <c r="COR1013" s="80"/>
      <c r="COS1013" s="80"/>
      <c r="COT1013" s="80"/>
      <c r="COU1013" s="80"/>
      <c r="COV1013" s="80"/>
      <c r="COW1013" s="80"/>
      <c r="COX1013" s="80"/>
      <c r="COY1013" s="80"/>
      <c r="COZ1013" s="80"/>
      <c r="CPA1013" s="80"/>
      <c r="CPB1013" s="80"/>
      <c r="CPC1013" s="80"/>
      <c r="CPD1013" s="80"/>
      <c r="CPE1013" s="80"/>
      <c r="CPF1013" s="80"/>
      <c r="CPG1013" s="80"/>
      <c r="CPH1013" s="80"/>
      <c r="CPI1013" s="80"/>
      <c r="CPJ1013" s="80"/>
      <c r="CPK1013" s="80"/>
      <c r="CPL1013" s="80"/>
      <c r="CPM1013" s="80"/>
      <c r="CPN1013" s="80"/>
      <c r="CPO1013" s="80"/>
      <c r="CPP1013" s="80"/>
      <c r="CPQ1013" s="80"/>
      <c r="CPR1013" s="80"/>
      <c r="CPS1013" s="80"/>
      <c r="CPT1013" s="80"/>
      <c r="CPU1013" s="80"/>
      <c r="CPV1013" s="80"/>
      <c r="CPW1013" s="80"/>
      <c r="CPX1013" s="80"/>
      <c r="CPY1013" s="80"/>
      <c r="CPZ1013" s="80"/>
      <c r="CQA1013" s="80"/>
      <c r="CQB1013" s="80"/>
      <c r="CQC1013" s="80"/>
      <c r="CQD1013" s="80"/>
      <c r="CQE1013" s="80"/>
      <c r="CQF1013" s="80"/>
      <c r="CQG1013" s="80"/>
      <c r="CQH1013" s="80"/>
      <c r="CQI1013" s="80"/>
      <c r="CQJ1013" s="80"/>
      <c r="CQK1013" s="80"/>
      <c r="CQL1013" s="80"/>
      <c r="CQM1013" s="80"/>
      <c r="CQN1013" s="80"/>
      <c r="CQO1013" s="80"/>
      <c r="CQP1013" s="80"/>
      <c r="CQQ1013" s="80"/>
      <c r="CQR1013" s="80"/>
      <c r="CQS1013" s="80"/>
      <c r="CQT1013" s="80"/>
      <c r="CQU1013" s="80"/>
      <c r="CQV1013" s="80"/>
      <c r="CQW1013" s="80"/>
      <c r="CQX1013" s="80"/>
      <c r="CQY1013" s="80"/>
      <c r="CQZ1013" s="80"/>
      <c r="CRA1013" s="80"/>
      <c r="CRB1013" s="80"/>
      <c r="CRC1013" s="80"/>
      <c r="CRD1013" s="80"/>
      <c r="CRE1013" s="80"/>
      <c r="CRF1013" s="80"/>
      <c r="CRG1013" s="80"/>
      <c r="CRH1013" s="80"/>
      <c r="CRI1013" s="80"/>
      <c r="CRJ1013" s="80"/>
      <c r="CRK1013" s="80"/>
      <c r="CRL1013" s="80"/>
      <c r="CRM1013" s="80"/>
      <c r="CRN1013" s="80"/>
      <c r="CRO1013" s="80"/>
      <c r="CRP1013" s="80"/>
      <c r="CRQ1013" s="80"/>
      <c r="CRR1013" s="80"/>
      <c r="CRS1013" s="80"/>
      <c r="CRT1013" s="80"/>
      <c r="CRU1013" s="80"/>
      <c r="CRV1013" s="80"/>
      <c r="CRW1013" s="80"/>
      <c r="CRX1013" s="80"/>
      <c r="CRY1013" s="80"/>
      <c r="CRZ1013" s="80"/>
      <c r="CSA1013" s="80"/>
      <c r="CSB1013" s="80"/>
      <c r="CSC1013" s="80"/>
      <c r="CSD1013" s="80"/>
      <c r="CSE1013" s="80"/>
      <c r="CSF1013" s="80"/>
      <c r="CSG1013" s="80"/>
      <c r="CSH1013" s="80"/>
      <c r="CSI1013" s="80"/>
      <c r="CSJ1013" s="80"/>
      <c r="CSK1013" s="80"/>
      <c r="CSL1013" s="80"/>
      <c r="CSM1013" s="80"/>
      <c r="CSN1013" s="80"/>
      <c r="CSO1013" s="80"/>
      <c r="CSP1013" s="80"/>
      <c r="CSQ1013" s="80"/>
      <c r="CSR1013" s="80"/>
      <c r="CSS1013" s="80"/>
      <c r="CST1013" s="80"/>
      <c r="CSU1013" s="80"/>
      <c r="CSV1013" s="80"/>
      <c r="CSW1013" s="80"/>
      <c r="CSX1013" s="80"/>
      <c r="CSY1013" s="80"/>
      <c r="CSZ1013" s="80"/>
      <c r="CTA1013" s="80"/>
      <c r="CTB1013" s="80"/>
      <c r="CTC1013" s="80"/>
      <c r="CTD1013" s="80"/>
      <c r="CTE1013" s="80"/>
      <c r="CTF1013" s="80"/>
      <c r="CTG1013" s="80"/>
      <c r="CTH1013" s="80"/>
      <c r="CTI1013" s="80"/>
      <c r="CTJ1013" s="80"/>
      <c r="CTK1013" s="80"/>
      <c r="CTL1013" s="80"/>
      <c r="CTM1013" s="80"/>
      <c r="CTN1013" s="80"/>
      <c r="CTO1013" s="80"/>
      <c r="CTP1013" s="80"/>
      <c r="CTQ1013" s="80"/>
      <c r="CTR1013" s="80"/>
      <c r="CTS1013" s="80"/>
      <c r="CTT1013" s="80"/>
      <c r="CTU1013" s="80"/>
      <c r="CTV1013" s="80"/>
      <c r="CTW1013" s="80"/>
      <c r="CTX1013" s="80"/>
      <c r="CTY1013" s="80"/>
      <c r="CTZ1013" s="80"/>
      <c r="CUA1013" s="80"/>
      <c r="CUB1013" s="80"/>
      <c r="CUC1013" s="80"/>
      <c r="CUD1013" s="80"/>
      <c r="CUE1013" s="80"/>
      <c r="CUF1013" s="80"/>
      <c r="CUG1013" s="80"/>
      <c r="CUH1013" s="80"/>
      <c r="CUI1013" s="80"/>
      <c r="CUJ1013" s="80"/>
      <c r="CUK1013" s="80"/>
      <c r="CUL1013" s="80"/>
      <c r="CUM1013" s="80"/>
      <c r="CUN1013" s="80"/>
      <c r="CUO1013" s="80"/>
      <c r="CUP1013" s="80"/>
      <c r="CUQ1013" s="80"/>
      <c r="CUR1013" s="80"/>
      <c r="CUS1013" s="80"/>
      <c r="CUT1013" s="80"/>
      <c r="CUU1013" s="80"/>
      <c r="CUV1013" s="80"/>
      <c r="CUW1013" s="80"/>
      <c r="CUX1013" s="80"/>
      <c r="CUY1013" s="80"/>
      <c r="CUZ1013" s="80"/>
      <c r="CVA1013" s="80"/>
      <c r="CVB1013" s="80"/>
      <c r="CVC1013" s="80"/>
      <c r="CVD1013" s="80"/>
      <c r="CVE1013" s="80"/>
      <c r="CVF1013" s="80"/>
      <c r="CVG1013" s="80"/>
      <c r="CVH1013" s="80"/>
      <c r="CVI1013" s="80"/>
      <c r="CVJ1013" s="80"/>
      <c r="CVK1013" s="80"/>
      <c r="CVL1013" s="80"/>
      <c r="CVM1013" s="80"/>
      <c r="CVN1013" s="80"/>
      <c r="CVO1013" s="80"/>
      <c r="CVP1013" s="80"/>
      <c r="CVQ1013" s="80"/>
      <c r="CVR1013" s="80"/>
      <c r="CVS1013" s="80"/>
      <c r="CVT1013" s="80"/>
      <c r="CVU1013" s="80"/>
      <c r="CVV1013" s="80"/>
      <c r="CVW1013" s="80"/>
      <c r="CVX1013" s="80"/>
      <c r="CVY1013" s="80"/>
      <c r="CVZ1013" s="80"/>
      <c r="CWA1013" s="80"/>
      <c r="CWB1013" s="80"/>
      <c r="CWC1013" s="80"/>
      <c r="CWD1013" s="80"/>
      <c r="CWE1013" s="80"/>
      <c r="CWF1013" s="80"/>
      <c r="CWG1013" s="80"/>
      <c r="CWH1013" s="80"/>
      <c r="CWI1013" s="80"/>
      <c r="CWJ1013" s="80"/>
      <c r="CWK1013" s="80"/>
      <c r="CWL1013" s="80"/>
      <c r="CWM1013" s="80"/>
      <c r="CWN1013" s="80"/>
      <c r="CWO1013" s="80"/>
      <c r="CWP1013" s="80"/>
      <c r="CWQ1013" s="80"/>
      <c r="CWR1013" s="80"/>
      <c r="CWS1013" s="80"/>
      <c r="CWT1013" s="80"/>
      <c r="CWU1013" s="80"/>
      <c r="CWV1013" s="80"/>
      <c r="CWW1013" s="80"/>
      <c r="CWX1013" s="80"/>
      <c r="CWY1013" s="80"/>
      <c r="CWZ1013" s="80"/>
      <c r="CXA1013" s="80"/>
      <c r="CXB1013" s="80"/>
      <c r="CXC1013" s="80"/>
      <c r="CXD1013" s="80"/>
      <c r="CXE1013" s="80"/>
      <c r="CXF1013" s="80"/>
      <c r="CXG1013" s="80"/>
      <c r="CXH1013" s="80"/>
      <c r="CXI1013" s="80"/>
      <c r="CXJ1013" s="80"/>
      <c r="CXK1013" s="80"/>
      <c r="CXL1013" s="80"/>
      <c r="CXM1013" s="80"/>
      <c r="CXN1013" s="80"/>
      <c r="CXO1013" s="80"/>
      <c r="CXP1013" s="80"/>
      <c r="CXQ1013" s="80"/>
      <c r="CXR1013" s="80"/>
      <c r="CXS1013" s="80"/>
      <c r="CXT1013" s="80"/>
      <c r="CXU1013" s="80"/>
      <c r="CXV1013" s="80"/>
      <c r="CXW1013" s="80"/>
      <c r="CXX1013" s="80"/>
      <c r="CXY1013" s="80"/>
      <c r="CXZ1013" s="80"/>
      <c r="CYA1013" s="80"/>
      <c r="CYB1013" s="80"/>
      <c r="CYC1013" s="80"/>
      <c r="CYD1013" s="80"/>
      <c r="CYE1013" s="80"/>
      <c r="CYF1013" s="80"/>
      <c r="CYG1013" s="80"/>
      <c r="CYH1013" s="80"/>
      <c r="CYI1013" s="80"/>
      <c r="CYJ1013" s="80"/>
      <c r="CYK1013" s="80"/>
      <c r="CYL1013" s="80"/>
      <c r="CYM1013" s="80"/>
      <c r="CYN1013" s="80"/>
      <c r="CYO1013" s="80"/>
      <c r="CYP1013" s="80"/>
      <c r="CYQ1013" s="80"/>
      <c r="CYR1013" s="80"/>
      <c r="CYS1013" s="80"/>
      <c r="CYT1013" s="80"/>
      <c r="CYU1013" s="80"/>
      <c r="CYV1013" s="80"/>
      <c r="CYW1013" s="80"/>
      <c r="CYX1013" s="80"/>
      <c r="CYY1013" s="80"/>
      <c r="CYZ1013" s="80"/>
      <c r="CZA1013" s="80"/>
      <c r="CZB1013" s="80"/>
      <c r="CZC1013" s="80"/>
      <c r="CZD1013" s="80"/>
      <c r="CZE1013" s="80"/>
      <c r="CZF1013" s="80"/>
      <c r="CZG1013" s="80"/>
      <c r="CZH1013" s="80"/>
      <c r="CZI1013" s="80"/>
      <c r="CZJ1013" s="80"/>
      <c r="CZK1013" s="80"/>
      <c r="CZL1013" s="80"/>
      <c r="CZM1013" s="80"/>
      <c r="CZN1013" s="80"/>
      <c r="CZO1013" s="80"/>
      <c r="CZP1013" s="80"/>
      <c r="CZQ1013" s="80"/>
      <c r="CZR1013" s="80"/>
      <c r="CZS1013" s="80"/>
      <c r="CZT1013" s="80"/>
      <c r="CZU1013" s="80"/>
      <c r="CZV1013" s="80"/>
      <c r="CZW1013" s="80"/>
      <c r="CZX1013" s="80"/>
      <c r="CZY1013" s="80"/>
      <c r="CZZ1013" s="80"/>
      <c r="DAA1013" s="80"/>
      <c r="DAB1013" s="80"/>
      <c r="DAC1013" s="80"/>
      <c r="DAD1013" s="80"/>
      <c r="DAE1013" s="80"/>
      <c r="DAF1013" s="80"/>
      <c r="DAG1013" s="80"/>
      <c r="DAH1013" s="80"/>
      <c r="DAI1013" s="80"/>
      <c r="DAJ1013" s="80"/>
      <c r="DAK1013" s="80"/>
      <c r="DAL1013" s="80"/>
      <c r="DAM1013" s="80"/>
      <c r="DAN1013" s="80"/>
      <c r="DAO1013" s="80"/>
      <c r="DAP1013" s="80"/>
      <c r="DAQ1013" s="80"/>
      <c r="DAR1013" s="80"/>
      <c r="DAS1013" s="80"/>
      <c r="DAT1013" s="80"/>
      <c r="DAU1013" s="80"/>
      <c r="DAV1013" s="80"/>
      <c r="DAW1013" s="80"/>
      <c r="DAX1013" s="80"/>
      <c r="DAY1013" s="80"/>
      <c r="DAZ1013" s="80"/>
      <c r="DBA1013" s="80"/>
      <c r="DBB1013" s="80"/>
      <c r="DBC1013" s="80"/>
      <c r="DBD1013" s="80"/>
      <c r="DBE1013" s="80"/>
      <c r="DBF1013" s="80"/>
      <c r="DBG1013" s="80"/>
      <c r="DBH1013" s="80"/>
      <c r="DBI1013" s="80"/>
      <c r="DBJ1013" s="80"/>
      <c r="DBK1013" s="80"/>
      <c r="DBL1013" s="80"/>
      <c r="DBM1013" s="80"/>
      <c r="DBN1013" s="80"/>
      <c r="DBO1013" s="80"/>
      <c r="DBP1013" s="80"/>
      <c r="DBQ1013" s="80"/>
      <c r="DBR1013" s="80"/>
      <c r="DBS1013" s="80"/>
      <c r="DBT1013" s="80"/>
      <c r="DBU1013" s="80"/>
      <c r="DBV1013" s="80"/>
      <c r="DBW1013" s="80"/>
      <c r="DBX1013" s="80"/>
      <c r="DBY1013" s="80"/>
      <c r="DBZ1013" s="80"/>
      <c r="DCA1013" s="80"/>
      <c r="DCB1013" s="80"/>
      <c r="DCC1013" s="80"/>
      <c r="DCD1013" s="80"/>
      <c r="DCE1013" s="80"/>
      <c r="DCF1013" s="80"/>
      <c r="DCG1013" s="80"/>
      <c r="DCH1013" s="80"/>
      <c r="DCI1013" s="80"/>
      <c r="DCJ1013" s="80"/>
      <c r="DCK1013" s="80"/>
      <c r="DCL1013" s="80"/>
      <c r="DCM1013" s="80"/>
      <c r="DCN1013" s="80"/>
      <c r="DCO1013" s="80"/>
      <c r="DCP1013" s="80"/>
      <c r="DCQ1013" s="80"/>
      <c r="DCR1013" s="80"/>
      <c r="DCS1013" s="80"/>
      <c r="DCT1013" s="80"/>
      <c r="DCU1013" s="80"/>
      <c r="DCV1013" s="80"/>
      <c r="DCW1013" s="80"/>
      <c r="DCX1013" s="80"/>
      <c r="DCY1013" s="80"/>
      <c r="DCZ1013" s="80"/>
      <c r="DDA1013" s="80"/>
      <c r="DDB1013" s="80"/>
      <c r="DDC1013" s="80"/>
      <c r="DDD1013" s="80"/>
      <c r="DDE1013" s="80"/>
      <c r="DDF1013" s="80"/>
      <c r="DDG1013" s="80"/>
      <c r="DDH1013" s="80"/>
      <c r="DDI1013" s="80"/>
      <c r="DDJ1013" s="80"/>
      <c r="DDK1013" s="80"/>
      <c r="DDL1013" s="80"/>
      <c r="DDM1013" s="80"/>
      <c r="DDN1013" s="80"/>
      <c r="DDO1013" s="80"/>
      <c r="DDP1013" s="80"/>
      <c r="DDQ1013" s="80"/>
      <c r="DDR1013" s="80"/>
      <c r="DDS1013" s="80"/>
      <c r="DDT1013" s="80"/>
      <c r="DDU1013" s="80"/>
      <c r="DDV1013" s="80"/>
      <c r="DDW1013" s="80"/>
      <c r="DDX1013" s="80"/>
      <c r="DDY1013" s="80"/>
      <c r="DDZ1013" s="80"/>
      <c r="DEA1013" s="80"/>
      <c r="DEB1013" s="80"/>
      <c r="DEC1013" s="80"/>
      <c r="DED1013" s="80"/>
      <c r="DEE1013" s="80"/>
      <c r="DEF1013" s="80"/>
      <c r="DEG1013" s="80"/>
      <c r="DEH1013" s="80"/>
      <c r="DEI1013" s="80"/>
      <c r="DEJ1013" s="80"/>
      <c r="DEK1013" s="80"/>
      <c r="DEL1013" s="80"/>
      <c r="DEM1013" s="80"/>
      <c r="DEN1013" s="80"/>
      <c r="DEO1013" s="80"/>
      <c r="DEP1013" s="80"/>
      <c r="DEQ1013" s="80"/>
      <c r="DER1013" s="80"/>
      <c r="DES1013" s="80"/>
      <c r="DET1013" s="80"/>
      <c r="DEU1013" s="80"/>
      <c r="DEV1013" s="80"/>
      <c r="DEW1013" s="80"/>
      <c r="DEX1013" s="80"/>
      <c r="DEY1013" s="80"/>
      <c r="DEZ1013" s="80"/>
      <c r="DFA1013" s="80"/>
      <c r="DFB1013" s="80"/>
      <c r="DFC1013" s="80"/>
      <c r="DFD1013" s="80"/>
      <c r="DFE1013" s="80"/>
      <c r="DFF1013" s="80"/>
      <c r="DFG1013" s="80"/>
      <c r="DFH1013" s="80"/>
      <c r="DFI1013" s="80"/>
      <c r="DFJ1013" s="80"/>
      <c r="DFK1013" s="80"/>
      <c r="DFL1013" s="80"/>
      <c r="DFM1013" s="80"/>
      <c r="DFN1013" s="80"/>
      <c r="DFO1013" s="80"/>
      <c r="DFP1013" s="80"/>
      <c r="DFQ1013" s="80"/>
      <c r="DFR1013" s="80"/>
      <c r="DFS1013" s="80"/>
      <c r="DFT1013" s="80"/>
      <c r="DFU1013" s="80"/>
      <c r="DFV1013" s="80"/>
      <c r="DFW1013" s="80"/>
      <c r="DFX1013" s="80"/>
      <c r="DFY1013" s="80"/>
      <c r="DFZ1013" s="80"/>
      <c r="DGA1013" s="80"/>
      <c r="DGB1013" s="80"/>
      <c r="DGC1013" s="80"/>
      <c r="DGD1013" s="80"/>
      <c r="DGE1013" s="80"/>
      <c r="DGF1013" s="80"/>
      <c r="DGG1013" s="80"/>
      <c r="DGH1013" s="80"/>
      <c r="DGI1013" s="80"/>
      <c r="DGJ1013" s="80"/>
      <c r="DGK1013" s="80"/>
      <c r="DGL1013" s="80"/>
      <c r="DGM1013" s="80"/>
      <c r="DGN1013" s="80"/>
      <c r="DGO1013" s="80"/>
      <c r="DGP1013" s="80"/>
      <c r="DGQ1013" s="80"/>
      <c r="DGR1013" s="80"/>
      <c r="DGS1013" s="80"/>
      <c r="DGT1013" s="80"/>
      <c r="DGU1013" s="80"/>
      <c r="DGV1013" s="80"/>
      <c r="DGW1013" s="80"/>
      <c r="DGX1013" s="80"/>
      <c r="DGY1013" s="80"/>
      <c r="DGZ1013" s="80"/>
      <c r="DHA1013" s="80"/>
      <c r="DHB1013" s="80"/>
      <c r="DHC1013" s="80"/>
      <c r="DHD1013" s="80"/>
      <c r="DHE1013" s="80"/>
      <c r="DHF1013" s="80"/>
      <c r="DHG1013" s="80"/>
      <c r="DHH1013" s="80"/>
      <c r="DHI1013" s="80"/>
      <c r="DHJ1013" s="80"/>
      <c r="DHK1013" s="80"/>
      <c r="DHL1013" s="80"/>
      <c r="DHM1013" s="80"/>
      <c r="DHN1013" s="80"/>
      <c r="DHO1013" s="80"/>
      <c r="DHP1013" s="80"/>
      <c r="DHQ1013" s="80"/>
      <c r="DHR1013" s="80"/>
      <c r="DHS1013" s="80"/>
      <c r="DHT1013" s="80"/>
      <c r="DHU1013" s="80"/>
      <c r="DHV1013" s="80"/>
      <c r="DHW1013" s="80"/>
      <c r="DHX1013" s="80"/>
      <c r="DHY1013" s="80"/>
      <c r="DHZ1013" s="80"/>
      <c r="DIA1013" s="80"/>
      <c r="DIB1013" s="80"/>
      <c r="DIC1013" s="80"/>
      <c r="DID1013" s="80"/>
      <c r="DIE1013" s="80"/>
      <c r="DIF1013" s="80"/>
      <c r="DIG1013" s="80"/>
      <c r="DIH1013" s="80"/>
      <c r="DII1013" s="80"/>
      <c r="DIJ1013" s="80"/>
      <c r="DIK1013" s="80"/>
      <c r="DIL1013" s="80"/>
      <c r="DIM1013" s="80"/>
      <c r="DIN1013" s="80"/>
      <c r="DIO1013" s="80"/>
      <c r="DIP1013" s="80"/>
      <c r="DIQ1013" s="80"/>
      <c r="DIR1013" s="80"/>
      <c r="DIS1013" s="80"/>
      <c r="DIT1013" s="80"/>
      <c r="DIU1013" s="80"/>
      <c r="DIV1013" s="80"/>
      <c r="DIW1013" s="80"/>
      <c r="DIX1013" s="80"/>
      <c r="DIY1013" s="80"/>
      <c r="DIZ1013" s="80"/>
      <c r="DJA1013" s="80"/>
      <c r="DJB1013" s="80"/>
      <c r="DJC1013" s="80"/>
      <c r="DJD1013" s="80"/>
      <c r="DJE1013" s="80"/>
      <c r="DJF1013" s="80"/>
      <c r="DJG1013" s="80"/>
      <c r="DJH1013" s="80"/>
      <c r="DJI1013" s="80"/>
      <c r="DJJ1013" s="80"/>
      <c r="DJK1013" s="80"/>
      <c r="DJL1013" s="80"/>
      <c r="DJM1013" s="80"/>
      <c r="DJN1013" s="80"/>
      <c r="DJO1013" s="80"/>
      <c r="DJP1013" s="80"/>
      <c r="DJQ1013" s="80"/>
      <c r="DJR1013" s="80"/>
      <c r="DJS1013" s="80"/>
      <c r="DJT1013" s="80"/>
      <c r="DJU1013" s="80"/>
      <c r="DJV1013" s="80"/>
      <c r="DJW1013" s="80"/>
      <c r="DJX1013" s="80"/>
      <c r="DJY1013" s="80"/>
      <c r="DJZ1013" s="80"/>
      <c r="DKA1013" s="80"/>
      <c r="DKB1013" s="80"/>
      <c r="DKC1013" s="80"/>
      <c r="DKD1013" s="80"/>
      <c r="DKE1013" s="80"/>
      <c r="DKF1013" s="80"/>
      <c r="DKG1013" s="80"/>
      <c r="DKH1013" s="80"/>
      <c r="DKI1013" s="80"/>
      <c r="DKJ1013" s="80"/>
      <c r="DKK1013" s="80"/>
      <c r="DKL1013" s="80"/>
      <c r="DKM1013" s="80"/>
      <c r="DKN1013" s="80"/>
      <c r="DKO1013" s="80"/>
      <c r="DKP1013" s="80"/>
      <c r="DKQ1013" s="80"/>
      <c r="DKR1013" s="80"/>
      <c r="DKS1013" s="80"/>
      <c r="DKT1013" s="80"/>
      <c r="DKU1013" s="80"/>
      <c r="DKV1013" s="80"/>
      <c r="DKW1013" s="80"/>
      <c r="DKX1013" s="80"/>
      <c r="DKY1013" s="80"/>
      <c r="DKZ1013" s="80"/>
      <c r="DLA1013" s="80"/>
      <c r="DLB1013" s="80"/>
      <c r="DLC1013" s="80"/>
      <c r="DLD1013" s="80"/>
      <c r="DLE1013" s="80"/>
      <c r="DLF1013" s="80"/>
      <c r="DLG1013" s="80"/>
      <c r="DLH1013" s="80"/>
      <c r="DLI1013" s="80"/>
      <c r="DLJ1013" s="80"/>
      <c r="DLK1013" s="80"/>
      <c r="DLL1013" s="80"/>
      <c r="DLM1013" s="80"/>
      <c r="DLN1013" s="80"/>
      <c r="DLO1013" s="80"/>
      <c r="DLP1013" s="80"/>
      <c r="DLQ1013" s="80"/>
      <c r="DLR1013" s="80"/>
      <c r="DLS1013" s="80"/>
      <c r="DLT1013" s="80"/>
      <c r="DLU1013" s="80"/>
      <c r="DLV1013" s="80"/>
      <c r="DLW1013" s="80"/>
      <c r="DLX1013" s="80"/>
      <c r="DLY1013" s="80"/>
      <c r="DLZ1013" s="80"/>
      <c r="DMA1013" s="80"/>
      <c r="DMB1013" s="80"/>
      <c r="DMC1013" s="80"/>
      <c r="DMD1013" s="80"/>
      <c r="DME1013" s="80"/>
      <c r="DMF1013" s="80"/>
      <c r="DMG1013" s="80"/>
      <c r="DMH1013" s="80"/>
      <c r="DMI1013" s="80"/>
      <c r="DMJ1013" s="80"/>
      <c r="DMK1013" s="80"/>
      <c r="DML1013" s="80"/>
      <c r="DMM1013" s="80"/>
      <c r="DMN1013" s="80"/>
      <c r="DMO1013" s="80"/>
      <c r="DMP1013" s="80"/>
      <c r="DMQ1013" s="80"/>
      <c r="DMR1013" s="80"/>
      <c r="DMS1013" s="80"/>
      <c r="DMT1013" s="80"/>
      <c r="DMU1013" s="80"/>
      <c r="DMV1013" s="80"/>
      <c r="DMW1013" s="80"/>
      <c r="DMX1013" s="80"/>
      <c r="DMY1013" s="80"/>
      <c r="DMZ1013" s="80"/>
      <c r="DNA1013" s="80"/>
      <c r="DNB1013" s="80"/>
      <c r="DNC1013" s="80"/>
      <c r="DND1013" s="80"/>
      <c r="DNE1013" s="80"/>
      <c r="DNF1013" s="80"/>
      <c r="DNG1013" s="80"/>
      <c r="DNH1013" s="80"/>
      <c r="DNI1013" s="80"/>
      <c r="DNJ1013" s="80"/>
      <c r="DNK1013" s="80"/>
      <c r="DNL1013" s="80"/>
      <c r="DNM1013" s="80"/>
      <c r="DNN1013" s="80"/>
      <c r="DNO1013" s="80"/>
      <c r="DNP1013" s="80"/>
      <c r="DNQ1013" s="80"/>
      <c r="DNR1013" s="80"/>
      <c r="DNS1013" s="80"/>
      <c r="DNT1013" s="80"/>
      <c r="DNU1013" s="80"/>
      <c r="DNV1013" s="80"/>
      <c r="DNW1013" s="80"/>
      <c r="DNX1013" s="80"/>
      <c r="DNY1013" s="80"/>
      <c r="DNZ1013" s="80"/>
      <c r="DOA1013" s="80"/>
      <c r="DOB1013" s="80"/>
      <c r="DOC1013" s="80"/>
      <c r="DOD1013" s="80"/>
      <c r="DOE1013" s="80"/>
      <c r="DOF1013" s="80"/>
      <c r="DOG1013" s="80"/>
      <c r="DOH1013" s="80"/>
      <c r="DOI1013" s="80"/>
      <c r="DOJ1013" s="80"/>
      <c r="DOK1013" s="80"/>
      <c r="DOL1013" s="80"/>
      <c r="DOM1013" s="80"/>
      <c r="DON1013" s="80"/>
      <c r="DOO1013" s="80"/>
      <c r="DOP1013" s="80"/>
      <c r="DOQ1013" s="80"/>
      <c r="DOR1013" s="80"/>
      <c r="DOS1013" s="80"/>
      <c r="DOT1013" s="80"/>
      <c r="DOU1013" s="80"/>
      <c r="DOV1013" s="80"/>
      <c r="DOW1013" s="80"/>
      <c r="DOX1013" s="80"/>
      <c r="DOY1013" s="80"/>
      <c r="DOZ1013" s="80"/>
      <c r="DPA1013" s="80"/>
      <c r="DPB1013" s="80"/>
      <c r="DPC1013" s="80"/>
      <c r="DPD1013" s="80"/>
      <c r="DPE1013" s="80"/>
      <c r="DPF1013" s="80"/>
      <c r="DPG1013" s="80"/>
      <c r="DPH1013" s="80"/>
      <c r="DPI1013" s="80"/>
      <c r="DPJ1013" s="80"/>
      <c r="DPK1013" s="80"/>
      <c r="DPL1013" s="80"/>
      <c r="DPM1013" s="80"/>
      <c r="DPN1013" s="80"/>
      <c r="DPO1013" s="80"/>
      <c r="DPP1013" s="80"/>
      <c r="DPQ1013" s="80"/>
      <c r="DPR1013" s="80"/>
      <c r="DPS1013" s="80"/>
      <c r="DPT1013" s="80"/>
      <c r="DPU1013" s="80"/>
      <c r="DPV1013" s="80"/>
      <c r="DPW1013" s="80"/>
      <c r="DPX1013" s="80"/>
      <c r="DPY1013" s="80"/>
      <c r="DPZ1013" s="80"/>
      <c r="DQA1013" s="80"/>
      <c r="DQB1013" s="80"/>
      <c r="DQC1013" s="80"/>
      <c r="DQD1013" s="80"/>
      <c r="DQE1013" s="80"/>
      <c r="DQF1013" s="80"/>
      <c r="DQG1013" s="80"/>
      <c r="DQH1013" s="80"/>
      <c r="DQI1013" s="80"/>
      <c r="DQJ1013" s="80"/>
      <c r="DQK1013" s="80"/>
      <c r="DQL1013" s="80"/>
      <c r="DQM1013" s="80"/>
      <c r="DQN1013" s="80"/>
      <c r="DQO1013" s="80"/>
      <c r="DQP1013" s="80"/>
      <c r="DQQ1013" s="80"/>
      <c r="DQR1013" s="80"/>
      <c r="DQS1013" s="80"/>
      <c r="DQT1013" s="80"/>
      <c r="DQU1013" s="80"/>
      <c r="DQV1013" s="80"/>
      <c r="DQW1013" s="80"/>
      <c r="DQX1013" s="80"/>
      <c r="DQY1013" s="80"/>
      <c r="DQZ1013" s="80"/>
      <c r="DRA1013" s="80"/>
      <c r="DRB1013" s="80"/>
      <c r="DRC1013" s="80"/>
      <c r="DRD1013" s="80"/>
      <c r="DRE1013" s="80"/>
      <c r="DRF1013" s="80"/>
      <c r="DRG1013" s="80"/>
      <c r="DRH1013" s="80"/>
      <c r="DRI1013" s="80"/>
      <c r="DRJ1013" s="80"/>
      <c r="DRK1013" s="80"/>
      <c r="DRL1013" s="80"/>
      <c r="DRM1013" s="80"/>
      <c r="DRN1013" s="80"/>
      <c r="DRO1013" s="80"/>
      <c r="DRP1013" s="80"/>
      <c r="DRQ1013" s="80"/>
      <c r="DRR1013" s="80"/>
      <c r="DRS1013" s="80"/>
      <c r="DRT1013" s="80"/>
      <c r="DRU1013" s="80"/>
      <c r="DRV1013" s="80"/>
      <c r="DRW1013" s="80"/>
      <c r="DRX1013" s="80"/>
      <c r="DRY1013" s="80"/>
      <c r="DRZ1013" s="80"/>
      <c r="DSA1013" s="80"/>
      <c r="DSB1013" s="80"/>
      <c r="DSC1013" s="80"/>
      <c r="DSD1013" s="80"/>
      <c r="DSE1013" s="80"/>
      <c r="DSF1013" s="80"/>
      <c r="DSG1013" s="80"/>
      <c r="DSH1013" s="80"/>
      <c r="DSI1013" s="80"/>
      <c r="DSJ1013" s="80"/>
      <c r="DSK1013" s="80"/>
      <c r="DSL1013" s="80"/>
      <c r="DSM1013" s="80"/>
      <c r="DSN1013" s="80"/>
      <c r="DSO1013" s="80"/>
      <c r="DSP1013" s="80"/>
      <c r="DSQ1013" s="80"/>
      <c r="DSR1013" s="80"/>
      <c r="DSS1013" s="80"/>
      <c r="DST1013" s="80"/>
      <c r="DSU1013" s="80"/>
      <c r="DSV1013" s="80"/>
      <c r="DSW1013" s="80"/>
      <c r="DSX1013" s="80"/>
      <c r="DSY1013" s="80"/>
      <c r="DSZ1013" s="80"/>
      <c r="DTA1013" s="80"/>
      <c r="DTB1013" s="80"/>
      <c r="DTC1013" s="80"/>
      <c r="DTD1013" s="80"/>
      <c r="DTE1013" s="80"/>
      <c r="DTF1013" s="80"/>
      <c r="DTG1013" s="80"/>
      <c r="DTH1013" s="80"/>
      <c r="DTI1013" s="80"/>
      <c r="DTJ1013" s="80"/>
      <c r="DTK1013" s="80"/>
      <c r="DTL1013" s="80"/>
      <c r="DTM1013" s="80"/>
      <c r="DTN1013" s="80"/>
      <c r="DTO1013" s="80"/>
      <c r="DTP1013" s="80"/>
      <c r="DTQ1013" s="80"/>
      <c r="DTR1013" s="80"/>
      <c r="DTS1013" s="80"/>
      <c r="DTT1013" s="80"/>
      <c r="DTU1013" s="80"/>
      <c r="DTV1013" s="80"/>
      <c r="DTW1013" s="80"/>
      <c r="DTX1013" s="80"/>
      <c r="DTY1013" s="80"/>
      <c r="DTZ1013" s="80"/>
      <c r="DUA1013" s="80"/>
      <c r="DUB1013" s="80"/>
      <c r="DUC1013" s="80"/>
      <c r="DUD1013" s="80"/>
      <c r="DUE1013" s="80"/>
      <c r="DUF1013" s="80"/>
      <c r="DUG1013" s="80"/>
      <c r="DUH1013" s="80"/>
      <c r="DUI1013" s="80"/>
      <c r="DUJ1013" s="80"/>
      <c r="DUK1013" s="80"/>
      <c r="DUL1013" s="80"/>
      <c r="DUM1013" s="80"/>
      <c r="DUN1013" s="80"/>
      <c r="DUO1013" s="80"/>
      <c r="DUP1013" s="80"/>
      <c r="DUQ1013" s="80"/>
      <c r="DUR1013" s="80"/>
      <c r="DUS1013" s="80"/>
      <c r="DUT1013" s="80"/>
      <c r="DUU1013" s="80"/>
      <c r="DUV1013" s="80"/>
      <c r="DUW1013" s="80"/>
      <c r="DUX1013" s="80"/>
      <c r="DUY1013" s="80"/>
      <c r="DUZ1013" s="80"/>
      <c r="DVA1013" s="80"/>
      <c r="DVB1013" s="80"/>
      <c r="DVC1013" s="80"/>
      <c r="DVD1013" s="80"/>
      <c r="DVE1013" s="80"/>
      <c r="DVF1013" s="80"/>
      <c r="DVG1013" s="80"/>
      <c r="DVH1013" s="80"/>
      <c r="DVI1013" s="80"/>
      <c r="DVJ1013" s="80"/>
      <c r="DVK1013" s="80"/>
      <c r="DVL1013" s="80"/>
      <c r="DVM1013" s="80"/>
      <c r="DVN1013" s="80"/>
      <c r="DVO1013" s="80"/>
      <c r="DVP1013" s="80"/>
      <c r="DVQ1013" s="80"/>
      <c r="DVR1013" s="80"/>
      <c r="DVS1013" s="80"/>
      <c r="DVT1013" s="80"/>
      <c r="DVU1013" s="80"/>
      <c r="DVV1013" s="80"/>
      <c r="DVW1013" s="80"/>
      <c r="DVX1013" s="80"/>
      <c r="DVY1013" s="80"/>
      <c r="DVZ1013" s="80"/>
      <c r="DWA1013" s="80"/>
      <c r="DWB1013" s="80"/>
      <c r="DWC1013" s="80"/>
      <c r="DWD1013" s="80"/>
      <c r="DWE1013" s="80"/>
      <c r="DWF1013" s="80"/>
      <c r="DWG1013" s="80"/>
      <c r="DWH1013" s="80"/>
      <c r="DWI1013" s="80"/>
      <c r="DWJ1013" s="80"/>
      <c r="DWK1013" s="80"/>
      <c r="DWL1013" s="80"/>
      <c r="DWM1013" s="80"/>
      <c r="DWN1013" s="80"/>
      <c r="DWO1013" s="80"/>
      <c r="DWP1013" s="80"/>
      <c r="DWQ1013" s="80"/>
      <c r="DWR1013" s="80"/>
      <c r="DWS1013" s="80"/>
      <c r="DWT1013" s="80"/>
      <c r="DWU1013" s="80"/>
      <c r="DWV1013" s="80"/>
      <c r="DWW1013" s="80"/>
      <c r="DWX1013" s="80"/>
      <c r="DWY1013" s="80"/>
      <c r="DWZ1013" s="80"/>
      <c r="DXA1013" s="80"/>
      <c r="DXB1013" s="80"/>
      <c r="DXC1013" s="80"/>
      <c r="DXD1013" s="80"/>
      <c r="DXE1013" s="80"/>
      <c r="DXF1013" s="80"/>
      <c r="DXG1013" s="80"/>
      <c r="DXH1013" s="80"/>
      <c r="DXI1013" s="80"/>
      <c r="DXJ1013" s="80"/>
      <c r="DXK1013" s="80"/>
      <c r="DXL1013" s="80"/>
      <c r="DXM1013" s="80"/>
      <c r="DXN1013" s="80"/>
      <c r="DXO1013" s="80"/>
      <c r="DXP1013" s="80"/>
      <c r="DXQ1013" s="80"/>
      <c r="DXR1013" s="80"/>
      <c r="DXS1013" s="80"/>
      <c r="DXT1013" s="80"/>
      <c r="DXU1013" s="80"/>
      <c r="DXV1013" s="80"/>
      <c r="DXW1013" s="80"/>
      <c r="DXX1013" s="80"/>
      <c r="DXY1013" s="80"/>
      <c r="DXZ1013" s="80"/>
      <c r="DYA1013" s="80"/>
      <c r="DYB1013" s="80"/>
      <c r="DYC1013" s="80"/>
      <c r="DYD1013" s="80"/>
      <c r="DYE1013" s="80"/>
      <c r="DYF1013" s="80"/>
      <c r="DYG1013" s="80"/>
      <c r="DYH1013" s="80"/>
      <c r="DYI1013" s="80"/>
      <c r="DYJ1013" s="80"/>
      <c r="DYK1013" s="80"/>
      <c r="DYL1013" s="80"/>
      <c r="DYM1013" s="80"/>
      <c r="DYN1013" s="80"/>
      <c r="DYO1013" s="80"/>
      <c r="DYP1013" s="80"/>
      <c r="DYQ1013" s="80"/>
      <c r="DYR1013" s="80"/>
      <c r="DYS1013" s="80"/>
      <c r="DYT1013" s="80"/>
      <c r="DYU1013" s="80"/>
      <c r="DYV1013" s="80"/>
      <c r="DYW1013" s="80"/>
      <c r="DYX1013" s="80"/>
      <c r="DYY1013" s="80"/>
      <c r="DYZ1013" s="80"/>
      <c r="DZA1013" s="80"/>
      <c r="DZB1013" s="80"/>
      <c r="DZC1013" s="80"/>
      <c r="DZD1013" s="80"/>
      <c r="DZE1013" s="80"/>
      <c r="DZF1013" s="80"/>
      <c r="DZG1013" s="80"/>
      <c r="DZH1013" s="80"/>
      <c r="DZI1013" s="80"/>
      <c r="DZJ1013" s="80"/>
      <c r="DZK1013" s="80"/>
      <c r="DZL1013" s="80"/>
      <c r="DZM1013" s="80"/>
      <c r="DZN1013" s="80"/>
      <c r="DZO1013" s="80"/>
      <c r="DZP1013" s="80"/>
      <c r="DZQ1013" s="80"/>
      <c r="DZR1013" s="80"/>
      <c r="DZS1013" s="80"/>
      <c r="DZT1013" s="80"/>
      <c r="DZU1013" s="80"/>
      <c r="DZV1013" s="80"/>
      <c r="DZW1013" s="80"/>
      <c r="DZX1013" s="80"/>
      <c r="DZY1013" s="80"/>
      <c r="DZZ1013" s="80"/>
      <c r="EAA1013" s="80"/>
      <c r="EAB1013" s="80"/>
      <c r="EAC1013" s="80"/>
      <c r="EAD1013" s="80"/>
      <c r="EAE1013" s="80"/>
      <c r="EAF1013" s="80"/>
      <c r="EAG1013" s="80"/>
      <c r="EAH1013" s="80"/>
      <c r="EAI1013" s="80"/>
      <c r="EAJ1013" s="80"/>
      <c r="EAK1013" s="80"/>
      <c r="EAL1013" s="80"/>
      <c r="EAM1013" s="80"/>
      <c r="EAN1013" s="80"/>
      <c r="EAO1013" s="80"/>
      <c r="EAP1013" s="80"/>
      <c r="EAQ1013" s="80"/>
      <c r="EAR1013" s="80"/>
      <c r="EAS1013" s="80"/>
      <c r="EAT1013" s="80"/>
      <c r="EAU1013" s="80"/>
      <c r="EAV1013" s="80"/>
      <c r="EAW1013" s="80"/>
      <c r="EAX1013" s="80"/>
      <c r="EAY1013" s="80"/>
      <c r="EAZ1013" s="80"/>
      <c r="EBA1013" s="80"/>
      <c r="EBB1013" s="80"/>
      <c r="EBC1013" s="80"/>
      <c r="EBD1013" s="80"/>
      <c r="EBE1013" s="80"/>
      <c r="EBF1013" s="80"/>
      <c r="EBG1013" s="80"/>
      <c r="EBH1013" s="80"/>
      <c r="EBI1013" s="80"/>
      <c r="EBJ1013" s="80"/>
      <c r="EBK1013" s="80"/>
      <c r="EBL1013" s="80"/>
      <c r="EBM1013" s="80"/>
      <c r="EBN1013" s="80"/>
      <c r="EBO1013" s="80"/>
      <c r="EBP1013" s="80"/>
      <c r="EBQ1013" s="80"/>
      <c r="EBR1013" s="80"/>
      <c r="EBS1013" s="80"/>
      <c r="EBT1013" s="80"/>
      <c r="EBU1013" s="80"/>
      <c r="EBV1013" s="80"/>
      <c r="EBW1013" s="80"/>
      <c r="EBX1013" s="80"/>
      <c r="EBY1013" s="80"/>
      <c r="EBZ1013" s="80"/>
      <c r="ECA1013" s="80"/>
      <c r="ECB1013" s="80"/>
      <c r="ECC1013" s="80"/>
      <c r="ECD1013" s="80"/>
      <c r="ECE1013" s="80"/>
      <c r="ECF1013" s="80"/>
      <c r="ECG1013" s="80"/>
      <c r="ECH1013" s="80"/>
      <c r="ECI1013" s="80"/>
      <c r="ECJ1013" s="80"/>
      <c r="ECK1013" s="80"/>
      <c r="ECL1013" s="80"/>
      <c r="ECM1013" s="80"/>
      <c r="ECN1013" s="80"/>
      <c r="ECO1013" s="80"/>
      <c r="ECP1013" s="80"/>
      <c r="ECQ1013" s="80"/>
      <c r="ECR1013" s="80"/>
      <c r="ECS1013" s="80"/>
      <c r="ECT1013" s="80"/>
      <c r="ECU1013" s="80"/>
      <c r="ECV1013" s="80"/>
      <c r="ECW1013" s="80"/>
      <c r="ECX1013" s="80"/>
      <c r="ECY1013" s="80"/>
      <c r="ECZ1013" s="80"/>
      <c r="EDA1013" s="80"/>
      <c r="EDB1013" s="80"/>
      <c r="EDC1013" s="80"/>
      <c r="EDD1013" s="80"/>
      <c r="EDE1013" s="80"/>
      <c r="EDF1013" s="80"/>
      <c r="EDG1013" s="80"/>
      <c r="EDH1013" s="80"/>
      <c r="EDI1013" s="80"/>
      <c r="EDJ1013" s="80"/>
      <c r="EDK1013" s="80"/>
      <c r="EDL1013" s="80"/>
      <c r="EDM1013" s="80"/>
      <c r="EDN1013" s="80"/>
      <c r="EDO1013" s="80"/>
      <c r="EDP1013" s="80"/>
      <c r="EDQ1013" s="80"/>
      <c r="EDR1013" s="80"/>
      <c r="EDS1013" s="80"/>
      <c r="EDT1013" s="80"/>
      <c r="EDU1013" s="80"/>
      <c r="EDV1013" s="80"/>
      <c r="EDW1013" s="80"/>
      <c r="EDX1013" s="80"/>
      <c r="EDY1013" s="80"/>
      <c r="EDZ1013" s="80"/>
      <c r="EEA1013" s="80"/>
      <c r="EEB1013" s="80"/>
      <c r="EEC1013" s="80"/>
      <c r="EED1013" s="80"/>
      <c r="EEE1013" s="80"/>
      <c r="EEF1013" s="80"/>
      <c r="EEG1013" s="80"/>
      <c r="EEH1013" s="80"/>
      <c r="EEI1013" s="80"/>
      <c r="EEJ1013" s="80"/>
      <c r="EEK1013" s="80"/>
      <c r="EEL1013" s="80"/>
      <c r="EEM1013" s="80"/>
      <c r="EEN1013" s="80"/>
      <c r="EEO1013" s="80"/>
      <c r="EEP1013" s="80"/>
      <c r="EEQ1013" s="80"/>
      <c r="EER1013" s="80"/>
      <c r="EES1013" s="80"/>
      <c r="EET1013" s="80"/>
      <c r="EEU1013" s="80"/>
      <c r="EEV1013" s="80"/>
      <c r="EEW1013" s="80"/>
      <c r="EEX1013" s="80"/>
      <c r="EEY1013" s="80"/>
      <c r="EEZ1013" s="80"/>
      <c r="EFA1013" s="80"/>
      <c r="EFB1013" s="80"/>
      <c r="EFC1013" s="80"/>
      <c r="EFD1013" s="80"/>
      <c r="EFE1013" s="80"/>
      <c r="EFF1013" s="80"/>
      <c r="EFG1013" s="80"/>
      <c r="EFH1013" s="80"/>
      <c r="EFI1013" s="80"/>
      <c r="EFJ1013" s="80"/>
      <c r="EFK1013" s="80"/>
      <c r="EFL1013" s="80"/>
      <c r="EFM1013" s="80"/>
      <c r="EFN1013" s="80"/>
      <c r="EFO1013" s="80"/>
      <c r="EFP1013" s="80"/>
      <c r="EFQ1013" s="80"/>
      <c r="EFR1013" s="80"/>
      <c r="EFS1013" s="80"/>
      <c r="EFT1013" s="80"/>
      <c r="EFU1013" s="80"/>
      <c r="EFV1013" s="80"/>
      <c r="EFW1013" s="80"/>
      <c r="EFX1013" s="80"/>
      <c r="EFY1013" s="80"/>
      <c r="EFZ1013" s="80"/>
      <c r="EGA1013" s="80"/>
      <c r="EGB1013" s="80"/>
      <c r="EGC1013" s="80"/>
      <c r="EGD1013" s="80"/>
      <c r="EGE1013" s="80"/>
      <c r="EGF1013" s="80"/>
      <c r="EGG1013" s="80"/>
      <c r="EGH1013" s="80"/>
      <c r="EGI1013" s="80"/>
      <c r="EGJ1013" s="80"/>
      <c r="EGK1013" s="80"/>
      <c r="EGL1013" s="80"/>
      <c r="EGM1013" s="80"/>
      <c r="EGN1013" s="80"/>
      <c r="EGO1013" s="80"/>
      <c r="EGP1013" s="80"/>
      <c r="EGQ1013" s="80"/>
      <c r="EGR1013" s="80"/>
      <c r="EGS1013" s="80"/>
      <c r="EGT1013" s="80"/>
      <c r="EGU1013" s="80"/>
      <c r="EGV1013" s="80"/>
      <c r="EGW1013" s="80"/>
      <c r="EGX1013" s="80"/>
      <c r="EGY1013" s="80"/>
      <c r="EGZ1013" s="80"/>
      <c r="EHA1013" s="80"/>
      <c r="EHB1013" s="80"/>
      <c r="EHC1013" s="80"/>
      <c r="EHD1013" s="80"/>
      <c r="EHE1013" s="80"/>
      <c r="EHF1013" s="80"/>
      <c r="EHG1013" s="80"/>
      <c r="EHH1013" s="80"/>
      <c r="EHI1013" s="80"/>
      <c r="EHJ1013" s="80"/>
      <c r="EHK1013" s="80"/>
      <c r="EHL1013" s="80"/>
      <c r="EHM1013" s="80"/>
      <c r="EHN1013" s="80"/>
      <c r="EHO1013" s="80"/>
      <c r="EHP1013" s="80"/>
      <c r="EHQ1013" s="80"/>
      <c r="EHR1013" s="80"/>
      <c r="EHS1013" s="80"/>
      <c r="EHT1013" s="80"/>
      <c r="EHU1013" s="80"/>
      <c r="EHV1013" s="80"/>
      <c r="EHW1013" s="80"/>
      <c r="EHX1013" s="80"/>
      <c r="EHY1013" s="80"/>
      <c r="EHZ1013" s="80"/>
      <c r="EIA1013" s="80"/>
      <c r="EIB1013" s="80"/>
      <c r="EIC1013" s="80"/>
      <c r="EID1013" s="80"/>
      <c r="EIE1013" s="80"/>
      <c r="EIF1013" s="80"/>
      <c r="EIG1013" s="80"/>
      <c r="EIH1013" s="80"/>
      <c r="EII1013" s="80"/>
      <c r="EIJ1013" s="80"/>
      <c r="EIK1013" s="80"/>
      <c r="EIL1013" s="80"/>
      <c r="EIM1013" s="80"/>
      <c r="EIN1013" s="80"/>
      <c r="EIO1013" s="80"/>
      <c r="EIP1013" s="80"/>
      <c r="EIQ1013" s="80"/>
      <c r="EIR1013" s="80"/>
      <c r="EIS1013" s="80"/>
      <c r="EIT1013" s="80"/>
      <c r="EIU1013" s="80"/>
      <c r="EIV1013" s="80"/>
      <c r="EIW1013" s="80"/>
      <c r="EIX1013" s="80"/>
      <c r="EIY1013" s="80"/>
      <c r="EIZ1013" s="80"/>
      <c r="EJA1013" s="80"/>
      <c r="EJB1013" s="80"/>
      <c r="EJC1013" s="80"/>
      <c r="EJD1013" s="80"/>
      <c r="EJE1013" s="80"/>
      <c r="EJF1013" s="80"/>
      <c r="EJG1013" s="80"/>
      <c r="EJH1013" s="80"/>
      <c r="EJI1013" s="80"/>
      <c r="EJJ1013" s="80"/>
      <c r="EJK1013" s="80"/>
      <c r="EJL1013" s="80"/>
      <c r="EJM1013" s="80"/>
      <c r="EJN1013" s="80"/>
      <c r="EJO1013" s="80"/>
      <c r="EJP1013" s="80"/>
      <c r="EJQ1013" s="80"/>
      <c r="EJR1013" s="80"/>
      <c r="EJS1013" s="80"/>
      <c r="EJT1013" s="80"/>
      <c r="EJU1013" s="80"/>
      <c r="EJV1013" s="80"/>
      <c r="EJW1013" s="80"/>
      <c r="EJX1013" s="80"/>
      <c r="EJY1013" s="80"/>
      <c r="EJZ1013" s="80"/>
      <c r="EKA1013" s="80"/>
      <c r="EKB1013" s="80"/>
      <c r="EKC1013" s="80"/>
      <c r="EKD1013" s="80"/>
      <c r="EKE1013" s="80"/>
      <c r="EKF1013" s="80"/>
      <c r="EKG1013" s="80"/>
      <c r="EKH1013" s="80"/>
      <c r="EKI1013" s="80"/>
      <c r="EKJ1013" s="80"/>
      <c r="EKK1013" s="80"/>
      <c r="EKL1013" s="80"/>
      <c r="EKM1013" s="80"/>
      <c r="EKN1013" s="80"/>
      <c r="EKO1013" s="80"/>
      <c r="EKP1013" s="80"/>
      <c r="EKQ1013" s="80"/>
      <c r="EKR1013" s="80"/>
      <c r="EKS1013" s="80"/>
      <c r="EKT1013" s="80"/>
      <c r="EKU1013" s="80"/>
      <c r="EKV1013" s="80"/>
      <c r="EKW1013" s="80"/>
      <c r="EKX1013" s="80"/>
      <c r="EKY1013" s="80"/>
      <c r="EKZ1013" s="80"/>
      <c r="ELA1013" s="80"/>
      <c r="ELB1013" s="80"/>
      <c r="ELC1013" s="80"/>
      <c r="ELD1013" s="80"/>
      <c r="ELE1013" s="80"/>
      <c r="ELF1013" s="80"/>
      <c r="ELG1013" s="80"/>
      <c r="ELH1013" s="80"/>
      <c r="ELI1013" s="80"/>
      <c r="ELJ1013" s="80"/>
      <c r="ELK1013" s="80"/>
      <c r="ELL1013" s="80"/>
      <c r="ELM1013" s="80"/>
      <c r="ELN1013" s="80"/>
      <c r="ELO1013" s="80"/>
      <c r="ELP1013" s="80"/>
      <c r="ELQ1013" s="80"/>
      <c r="ELR1013" s="80"/>
      <c r="ELS1013" s="80"/>
      <c r="ELT1013" s="80"/>
      <c r="ELU1013" s="80"/>
      <c r="ELV1013" s="80"/>
      <c r="ELW1013" s="80"/>
      <c r="ELX1013" s="80"/>
      <c r="ELY1013" s="80"/>
      <c r="ELZ1013" s="80"/>
      <c r="EMA1013" s="80"/>
      <c r="EMB1013" s="80"/>
      <c r="EMC1013" s="80"/>
      <c r="EMD1013" s="80"/>
      <c r="EME1013" s="80"/>
      <c r="EMF1013" s="80"/>
      <c r="EMG1013" s="80"/>
      <c r="EMH1013" s="80"/>
      <c r="EMI1013" s="80"/>
      <c r="EMJ1013" s="80"/>
      <c r="EMK1013" s="80"/>
      <c r="EML1013" s="80"/>
      <c r="EMM1013" s="80"/>
      <c r="EMN1013" s="80"/>
      <c r="EMO1013" s="80"/>
      <c r="EMP1013" s="80"/>
      <c r="EMQ1013" s="80"/>
      <c r="EMR1013" s="80"/>
      <c r="EMS1013" s="80"/>
      <c r="EMT1013" s="80"/>
      <c r="EMU1013" s="80"/>
      <c r="EMV1013" s="80"/>
      <c r="EMW1013" s="80"/>
      <c r="EMX1013" s="80"/>
      <c r="EMY1013" s="80"/>
      <c r="EMZ1013" s="80"/>
      <c r="ENA1013" s="80"/>
      <c r="ENB1013" s="80"/>
      <c r="ENC1013" s="80"/>
      <c r="END1013" s="80"/>
      <c r="ENE1013" s="80"/>
      <c r="ENF1013" s="80"/>
      <c r="ENG1013" s="80"/>
      <c r="ENH1013" s="80"/>
      <c r="ENI1013" s="80"/>
      <c r="ENJ1013" s="80"/>
      <c r="ENK1013" s="80"/>
      <c r="ENL1013" s="80"/>
      <c r="ENM1013" s="80"/>
      <c r="ENN1013" s="80"/>
      <c r="ENO1013" s="80"/>
      <c r="ENP1013" s="80"/>
      <c r="ENQ1013" s="80"/>
      <c r="ENR1013" s="80"/>
      <c r="ENS1013" s="80"/>
      <c r="ENT1013" s="80"/>
      <c r="ENU1013" s="80"/>
      <c r="ENV1013" s="80"/>
      <c r="ENW1013" s="80"/>
      <c r="ENX1013" s="80"/>
      <c r="ENY1013" s="80"/>
      <c r="ENZ1013" s="80"/>
      <c r="EOA1013" s="80"/>
      <c r="EOB1013" s="80"/>
      <c r="EOC1013" s="80"/>
      <c r="EOD1013" s="80"/>
      <c r="EOE1013" s="80"/>
      <c r="EOF1013" s="80"/>
      <c r="EOG1013" s="80"/>
      <c r="EOH1013" s="80"/>
      <c r="EOI1013" s="80"/>
      <c r="EOJ1013" s="80"/>
      <c r="EOK1013" s="80"/>
      <c r="EOL1013" s="80"/>
      <c r="EOM1013" s="80"/>
      <c r="EON1013" s="80"/>
      <c r="EOO1013" s="80"/>
      <c r="EOP1013" s="80"/>
      <c r="EOQ1013" s="80"/>
      <c r="EOR1013" s="80"/>
      <c r="EOS1013" s="80"/>
      <c r="EOT1013" s="80"/>
      <c r="EOU1013" s="80"/>
      <c r="EOV1013" s="80"/>
      <c r="EOW1013" s="80"/>
      <c r="EOX1013" s="80"/>
      <c r="EOY1013" s="80"/>
      <c r="EOZ1013" s="80"/>
      <c r="EPA1013" s="80"/>
      <c r="EPB1013" s="80"/>
      <c r="EPC1013" s="80"/>
      <c r="EPD1013" s="80"/>
      <c r="EPE1013" s="80"/>
      <c r="EPF1013" s="80"/>
      <c r="EPG1013" s="80"/>
      <c r="EPH1013" s="80"/>
      <c r="EPI1013" s="80"/>
      <c r="EPJ1013" s="80"/>
      <c r="EPK1013" s="80"/>
      <c r="EPL1013" s="80"/>
      <c r="EPM1013" s="80"/>
      <c r="EPN1013" s="80"/>
      <c r="EPO1013" s="80"/>
      <c r="EPP1013" s="80"/>
      <c r="EPQ1013" s="80"/>
      <c r="EPR1013" s="80"/>
      <c r="EPS1013" s="80"/>
      <c r="EPT1013" s="80"/>
      <c r="EPU1013" s="80"/>
      <c r="EPV1013" s="80"/>
      <c r="EPW1013" s="80"/>
      <c r="EPX1013" s="80"/>
      <c r="EPY1013" s="80"/>
      <c r="EPZ1013" s="80"/>
      <c r="EQA1013" s="80"/>
      <c r="EQB1013" s="80"/>
      <c r="EQC1013" s="80"/>
      <c r="EQD1013" s="80"/>
      <c r="EQE1013" s="80"/>
      <c r="EQF1013" s="80"/>
      <c r="EQG1013" s="80"/>
      <c r="EQH1013" s="80"/>
      <c r="EQI1013" s="80"/>
      <c r="EQJ1013" s="80"/>
      <c r="EQK1013" s="80"/>
      <c r="EQL1013" s="80"/>
      <c r="EQM1013" s="80"/>
      <c r="EQN1013" s="80"/>
      <c r="EQO1013" s="80"/>
      <c r="EQP1013" s="80"/>
      <c r="EQQ1013" s="80"/>
      <c r="EQR1013" s="80"/>
      <c r="EQS1013" s="80"/>
      <c r="EQT1013" s="80"/>
      <c r="EQU1013" s="80"/>
      <c r="EQV1013" s="80"/>
      <c r="EQW1013" s="80"/>
      <c r="EQX1013" s="80"/>
      <c r="EQY1013" s="80"/>
      <c r="EQZ1013" s="80"/>
      <c r="ERA1013" s="80"/>
      <c r="ERB1013" s="80"/>
      <c r="ERC1013" s="80"/>
      <c r="ERD1013" s="80"/>
      <c r="ERE1013" s="80"/>
      <c r="ERF1013" s="80"/>
      <c r="ERG1013" s="80"/>
      <c r="ERH1013" s="80"/>
      <c r="ERI1013" s="80"/>
      <c r="ERJ1013" s="80"/>
      <c r="ERK1013" s="80"/>
      <c r="ERL1013" s="80"/>
      <c r="ERM1013" s="80"/>
      <c r="ERN1013" s="80"/>
      <c r="ERO1013" s="80"/>
      <c r="ERP1013" s="80"/>
      <c r="ERQ1013" s="80"/>
      <c r="ERR1013" s="80"/>
      <c r="ERS1013" s="80"/>
      <c r="ERT1013" s="80"/>
      <c r="ERU1013" s="80"/>
      <c r="ERV1013" s="80"/>
      <c r="ERW1013" s="80"/>
      <c r="ERX1013" s="80"/>
      <c r="ERY1013" s="80"/>
      <c r="ERZ1013" s="80"/>
      <c r="ESA1013" s="80"/>
      <c r="ESB1013" s="80"/>
      <c r="ESC1013" s="80"/>
      <c r="ESD1013" s="80"/>
      <c r="ESE1013" s="80"/>
      <c r="ESF1013" s="80"/>
      <c r="ESG1013" s="80"/>
      <c r="ESH1013" s="80"/>
      <c r="ESI1013" s="80"/>
      <c r="ESJ1013" s="80"/>
      <c r="ESK1013" s="80"/>
      <c r="ESL1013" s="80"/>
      <c r="ESM1013" s="80"/>
      <c r="ESN1013" s="80"/>
      <c r="ESO1013" s="80"/>
      <c r="ESP1013" s="80"/>
      <c r="ESQ1013" s="80"/>
      <c r="ESR1013" s="80"/>
      <c r="ESS1013" s="80"/>
      <c r="EST1013" s="80"/>
      <c r="ESU1013" s="80"/>
      <c r="ESV1013" s="80"/>
      <c r="ESW1013" s="80"/>
      <c r="ESX1013" s="80"/>
      <c r="ESY1013" s="80"/>
      <c r="ESZ1013" s="80"/>
      <c r="ETA1013" s="80"/>
      <c r="ETB1013" s="80"/>
      <c r="ETC1013" s="80"/>
      <c r="ETD1013" s="80"/>
      <c r="ETE1013" s="80"/>
      <c r="ETF1013" s="80"/>
      <c r="ETG1013" s="80"/>
      <c r="ETH1013" s="80"/>
      <c r="ETI1013" s="80"/>
      <c r="ETJ1013" s="80"/>
      <c r="ETK1013" s="80"/>
      <c r="ETL1013" s="80"/>
      <c r="ETM1013" s="80"/>
      <c r="ETN1013" s="80"/>
      <c r="ETO1013" s="80"/>
      <c r="ETP1013" s="80"/>
      <c r="ETQ1013" s="80"/>
      <c r="ETR1013" s="80"/>
      <c r="ETS1013" s="80"/>
      <c r="ETT1013" s="80"/>
      <c r="ETU1013" s="80"/>
      <c r="ETV1013" s="80"/>
      <c r="ETW1013" s="80"/>
      <c r="ETX1013" s="80"/>
      <c r="ETY1013" s="80"/>
      <c r="ETZ1013" s="80"/>
      <c r="EUA1013" s="80"/>
      <c r="EUB1013" s="80"/>
      <c r="EUC1013" s="80"/>
      <c r="EUD1013" s="80"/>
      <c r="EUE1013" s="80"/>
      <c r="EUF1013" s="80"/>
      <c r="EUG1013" s="80"/>
      <c r="EUH1013" s="80"/>
      <c r="EUI1013" s="80"/>
      <c r="EUJ1013" s="80"/>
      <c r="EUK1013" s="80"/>
      <c r="EUL1013" s="80"/>
      <c r="EUM1013" s="80"/>
      <c r="EUN1013" s="80"/>
      <c r="EUO1013" s="80"/>
      <c r="EUP1013" s="80"/>
      <c r="EUQ1013" s="80"/>
      <c r="EUR1013" s="80"/>
      <c r="EUS1013" s="80"/>
      <c r="EUT1013" s="80"/>
      <c r="EUU1013" s="80"/>
      <c r="EUV1013" s="80"/>
      <c r="EUW1013" s="80"/>
      <c r="EUX1013" s="80"/>
      <c r="EUY1013" s="80"/>
      <c r="EUZ1013" s="80"/>
      <c r="EVA1013" s="80"/>
      <c r="EVB1013" s="80"/>
      <c r="EVC1013" s="80"/>
      <c r="EVD1013" s="80"/>
      <c r="EVE1013" s="80"/>
      <c r="EVF1013" s="80"/>
      <c r="EVG1013" s="80"/>
      <c r="EVH1013" s="80"/>
      <c r="EVI1013" s="80"/>
      <c r="EVJ1013" s="80"/>
      <c r="EVK1013" s="80"/>
      <c r="EVL1013" s="80"/>
      <c r="EVM1013" s="80"/>
      <c r="EVN1013" s="80"/>
      <c r="EVO1013" s="80"/>
      <c r="EVP1013" s="80"/>
      <c r="EVQ1013" s="80"/>
      <c r="EVR1013" s="80"/>
      <c r="EVS1013" s="80"/>
      <c r="EVT1013" s="80"/>
      <c r="EVU1013" s="80"/>
      <c r="EVV1013" s="80"/>
      <c r="EVW1013" s="80"/>
      <c r="EVX1013" s="80"/>
      <c r="EVY1013" s="80"/>
      <c r="EVZ1013" s="80"/>
      <c r="EWA1013" s="80"/>
      <c r="EWB1013" s="80"/>
      <c r="EWC1013" s="80"/>
      <c r="EWD1013" s="80"/>
      <c r="EWE1013" s="80"/>
      <c r="EWF1013" s="80"/>
      <c r="EWG1013" s="80"/>
      <c r="EWH1013" s="80"/>
      <c r="EWI1013" s="80"/>
      <c r="EWJ1013" s="80"/>
      <c r="EWK1013" s="80"/>
      <c r="EWL1013" s="80"/>
      <c r="EWM1013" s="80"/>
      <c r="EWN1013" s="80"/>
      <c r="EWO1013" s="80"/>
      <c r="EWP1013" s="80"/>
      <c r="EWQ1013" s="80"/>
      <c r="EWR1013" s="80"/>
      <c r="EWS1013" s="80"/>
      <c r="EWT1013" s="80"/>
      <c r="EWU1013" s="80"/>
      <c r="EWV1013" s="80"/>
      <c r="EWW1013" s="80"/>
      <c r="EWX1013" s="80"/>
      <c r="EWY1013" s="80"/>
      <c r="EWZ1013" s="80"/>
      <c r="EXA1013" s="80"/>
      <c r="EXB1013" s="80"/>
      <c r="EXC1013" s="80"/>
      <c r="EXD1013" s="80"/>
      <c r="EXE1013" s="80"/>
      <c r="EXF1013" s="80"/>
      <c r="EXG1013" s="80"/>
      <c r="EXH1013" s="80"/>
      <c r="EXI1013" s="80"/>
      <c r="EXJ1013" s="80"/>
      <c r="EXK1013" s="80"/>
      <c r="EXL1013" s="80"/>
      <c r="EXM1013" s="80"/>
      <c r="EXN1013" s="80"/>
      <c r="EXO1013" s="80"/>
      <c r="EXP1013" s="80"/>
      <c r="EXQ1013" s="80"/>
      <c r="EXR1013" s="80"/>
      <c r="EXS1013" s="80"/>
      <c r="EXT1013" s="80"/>
      <c r="EXU1013" s="80"/>
      <c r="EXV1013" s="80"/>
      <c r="EXW1013" s="80"/>
      <c r="EXX1013" s="80"/>
      <c r="EXY1013" s="80"/>
      <c r="EXZ1013" s="80"/>
      <c r="EYA1013" s="80"/>
      <c r="EYB1013" s="80"/>
      <c r="EYC1013" s="80"/>
      <c r="EYD1013" s="80"/>
      <c r="EYE1013" s="80"/>
      <c r="EYF1013" s="80"/>
      <c r="EYG1013" s="80"/>
      <c r="EYH1013" s="80"/>
      <c r="EYI1013" s="80"/>
      <c r="EYJ1013" s="80"/>
      <c r="EYK1013" s="80"/>
      <c r="EYL1013" s="80"/>
      <c r="EYM1013" s="80"/>
      <c r="EYN1013" s="80"/>
      <c r="EYO1013" s="80"/>
      <c r="EYP1013" s="80"/>
      <c r="EYQ1013" s="80"/>
      <c r="EYR1013" s="80"/>
      <c r="EYS1013" s="80"/>
      <c r="EYT1013" s="80"/>
      <c r="EYU1013" s="80"/>
      <c r="EYV1013" s="80"/>
      <c r="EYW1013" s="80"/>
      <c r="EYX1013" s="80"/>
      <c r="EYY1013" s="80"/>
      <c r="EYZ1013" s="80"/>
      <c r="EZA1013" s="80"/>
      <c r="EZB1013" s="80"/>
      <c r="EZC1013" s="80"/>
      <c r="EZD1013" s="80"/>
      <c r="EZE1013" s="80"/>
      <c r="EZF1013" s="80"/>
      <c r="EZG1013" s="80"/>
      <c r="EZH1013" s="80"/>
      <c r="EZI1013" s="80"/>
      <c r="EZJ1013" s="80"/>
      <c r="EZK1013" s="80"/>
      <c r="EZL1013" s="80"/>
      <c r="EZM1013" s="80"/>
      <c r="EZN1013" s="80"/>
      <c r="EZO1013" s="80"/>
      <c r="EZP1013" s="80"/>
      <c r="EZQ1013" s="80"/>
      <c r="EZR1013" s="80"/>
      <c r="EZS1013" s="80"/>
      <c r="EZT1013" s="80"/>
      <c r="EZU1013" s="80"/>
      <c r="EZV1013" s="80"/>
      <c r="EZW1013" s="80"/>
      <c r="EZX1013" s="80"/>
      <c r="EZY1013" s="80"/>
      <c r="EZZ1013" s="80"/>
      <c r="FAA1013" s="80"/>
      <c r="FAB1013" s="80"/>
      <c r="FAC1013" s="80"/>
      <c r="FAD1013" s="80"/>
      <c r="FAE1013" s="80"/>
      <c r="FAF1013" s="80"/>
      <c r="FAG1013" s="80"/>
      <c r="FAH1013" s="80"/>
      <c r="FAI1013" s="80"/>
      <c r="FAJ1013" s="80"/>
      <c r="FAK1013" s="80"/>
      <c r="FAL1013" s="80"/>
      <c r="FAM1013" s="80"/>
      <c r="FAN1013" s="80"/>
      <c r="FAO1013" s="80"/>
      <c r="FAP1013" s="80"/>
      <c r="FAQ1013" s="80"/>
      <c r="FAR1013" s="80"/>
      <c r="FAS1013" s="80"/>
      <c r="FAT1013" s="80"/>
      <c r="FAU1013" s="80"/>
      <c r="FAV1013" s="80"/>
      <c r="FAW1013" s="80"/>
      <c r="FAX1013" s="80"/>
      <c r="FAY1013" s="80"/>
      <c r="FAZ1013" s="80"/>
      <c r="FBA1013" s="80"/>
      <c r="FBB1013" s="80"/>
      <c r="FBC1013" s="80"/>
      <c r="FBD1013" s="80"/>
      <c r="FBE1013" s="80"/>
      <c r="FBF1013" s="80"/>
      <c r="FBG1013" s="80"/>
      <c r="FBH1013" s="80"/>
      <c r="FBI1013" s="80"/>
      <c r="FBJ1013" s="80"/>
      <c r="FBK1013" s="80"/>
      <c r="FBL1013" s="80"/>
      <c r="FBM1013" s="80"/>
      <c r="FBN1013" s="80"/>
      <c r="FBO1013" s="80"/>
      <c r="FBP1013" s="80"/>
      <c r="FBQ1013" s="80"/>
      <c r="FBR1013" s="80"/>
      <c r="FBS1013" s="80"/>
      <c r="FBT1013" s="80"/>
      <c r="FBU1013" s="80"/>
      <c r="FBV1013" s="80"/>
      <c r="FBW1013" s="80"/>
      <c r="FBX1013" s="80"/>
      <c r="FBY1013" s="80"/>
      <c r="FBZ1013" s="80"/>
      <c r="FCA1013" s="80"/>
      <c r="FCB1013" s="80"/>
      <c r="FCC1013" s="80"/>
      <c r="FCD1013" s="80"/>
      <c r="FCE1013" s="80"/>
      <c r="FCF1013" s="80"/>
      <c r="FCG1013" s="80"/>
      <c r="FCH1013" s="80"/>
      <c r="FCI1013" s="80"/>
      <c r="FCJ1013" s="80"/>
      <c r="FCK1013" s="80"/>
      <c r="FCL1013" s="80"/>
      <c r="FCM1013" s="80"/>
      <c r="FCN1013" s="80"/>
      <c r="FCO1013" s="80"/>
      <c r="FCP1013" s="80"/>
      <c r="FCQ1013" s="80"/>
      <c r="FCR1013" s="80"/>
      <c r="FCS1013" s="80"/>
      <c r="FCT1013" s="80"/>
      <c r="FCU1013" s="80"/>
      <c r="FCV1013" s="80"/>
      <c r="FCW1013" s="80"/>
      <c r="FCX1013" s="80"/>
      <c r="FCY1013" s="80"/>
      <c r="FCZ1013" s="80"/>
      <c r="FDA1013" s="80"/>
      <c r="FDB1013" s="80"/>
      <c r="FDC1013" s="80"/>
      <c r="FDD1013" s="80"/>
      <c r="FDE1013" s="80"/>
      <c r="FDF1013" s="80"/>
      <c r="FDG1013" s="80"/>
      <c r="FDH1013" s="80"/>
      <c r="FDI1013" s="80"/>
      <c r="FDJ1013" s="80"/>
      <c r="FDK1013" s="80"/>
      <c r="FDL1013" s="80"/>
      <c r="FDM1013" s="80"/>
      <c r="FDN1013" s="80"/>
      <c r="FDO1013" s="80"/>
      <c r="FDP1013" s="80"/>
      <c r="FDQ1013" s="80"/>
      <c r="FDR1013" s="80"/>
      <c r="FDS1013" s="80"/>
      <c r="FDT1013" s="80"/>
      <c r="FDU1013" s="80"/>
      <c r="FDV1013" s="80"/>
      <c r="FDW1013" s="80"/>
      <c r="FDX1013" s="80"/>
      <c r="FDY1013" s="80"/>
      <c r="FDZ1013" s="80"/>
      <c r="FEA1013" s="80"/>
      <c r="FEB1013" s="80"/>
      <c r="FEC1013" s="80"/>
      <c r="FED1013" s="80"/>
      <c r="FEE1013" s="80"/>
      <c r="FEF1013" s="80"/>
      <c r="FEG1013" s="80"/>
      <c r="FEH1013" s="80"/>
      <c r="FEI1013" s="80"/>
      <c r="FEJ1013" s="80"/>
      <c r="FEK1013" s="80"/>
      <c r="FEL1013" s="80"/>
      <c r="FEM1013" s="80"/>
      <c r="FEN1013" s="80"/>
      <c r="FEO1013" s="80"/>
      <c r="FEP1013" s="80"/>
      <c r="FEQ1013" s="80"/>
      <c r="FER1013" s="80"/>
      <c r="FES1013" s="80"/>
      <c r="FET1013" s="80"/>
      <c r="FEU1013" s="80"/>
      <c r="FEV1013" s="80"/>
      <c r="FEW1013" s="80"/>
      <c r="FEX1013" s="80"/>
      <c r="FEY1013" s="80"/>
      <c r="FEZ1013" s="80"/>
      <c r="FFA1013" s="80"/>
      <c r="FFB1013" s="80"/>
      <c r="FFC1013" s="80"/>
      <c r="FFD1013" s="80"/>
      <c r="FFE1013" s="80"/>
      <c r="FFF1013" s="80"/>
      <c r="FFG1013" s="80"/>
      <c r="FFH1013" s="80"/>
      <c r="FFI1013" s="80"/>
      <c r="FFJ1013" s="80"/>
      <c r="FFK1013" s="80"/>
      <c r="FFL1013" s="80"/>
      <c r="FFM1013" s="80"/>
      <c r="FFN1013" s="80"/>
      <c r="FFO1013" s="80"/>
      <c r="FFP1013" s="80"/>
      <c r="FFQ1013" s="80"/>
      <c r="FFR1013" s="80"/>
      <c r="FFS1013" s="80"/>
      <c r="FFT1013" s="80"/>
      <c r="FFU1013" s="80"/>
      <c r="FFV1013" s="80"/>
      <c r="FFW1013" s="80"/>
      <c r="FFX1013" s="80"/>
      <c r="FFY1013" s="80"/>
      <c r="FFZ1013" s="80"/>
      <c r="FGA1013" s="80"/>
      <c r="FGB1013" s="80"/>
      <c r="FGC1013" s="80"/>
      <c r="FGD1013" s="80"/>
      <c r="FGE1013" s="80"/>
      <c r="FGF1013" s="80"/>
      <c r="FGG1013" s="80"/>
      <c r="FGH1013" s="80"/>
      <c r="FGI1013" s="80"/>
      <c r="FGJ1013" s="80"/>
      <c r="FGK1013" s="80"/>
      <c r="FGL1013" s="80"/>
      <c r="FGM1013" s="80"/>
      <c r="FGN1013" s="80"/>
      <c r="FGO1013" s="80"/>
      <c r="FGP1013" s="80"/>
      <c r="FGQ1013" s="80"/>
      <c r="FGR1013" s="80"/>
      <c r="FGS1013" s="80"/>
      <c r="FGT1013" s="80"/>
      <c r="FGU1013" s="80"/>
      <c r="FGV1013" s="80"/>
      <c r="FGW1013" s="80"/>
      <c r="FGX1013" s="80"/>
      <c r="FGY1013" s="80"/>
      <c r="FGZ1013" s="80"/>
      <c r="FHA1013" s="80"/>
      <c r="FHB1013" s="80"/>
      <c r="FHC1013" s="80"/>
      <c r="FHD1013" s="80"/>
      <c r="FHE1013" s="80"/>
      <c r="FHF1013" s="80"/>
      <c r="FHG1013" s="80"/>
      <c r="FHH1013" s="80"/>
      <c r="FHI1013" s="80"/>
      <c r="FHJ1013" s="80"/>
      <c r="FHK1013" s="80"/>
      <c r="FHL1013" s="80"/>
      <c r="FHM1013" s="80"/>
      <c r="FHN1013" s="80"/>
      <c r="FHO1013" s="80"/>
      <c r="FHP1013" s="80"/>
      <c r="FHQ1013" s="80"/>
      <c r="FHR1013" s="80"/>
      <c r="FHS1013" s="80"/>
      <c r="FHT1013" s="80"/>
      <c r="FHU1013" s="80"/>
      <c r="FHV1013" s="80"/>
      <c r="FHW1013" s="80"/>
      <c r="FHX1013" s="80"/>
      <c r="FHY1013" s="80"/>
      <c r="FHZ1013" s="80"/>
      <c r="FIA1013" s="80"/>
      <c r="FIB1013" s="80"/>
      <c r="FIC1013" s="80"/>
      <c r="FID1013" s="80"/>
      <c r="FIE1013" s="80"/>
      <c r="FIF1013" s="80"/>
      <c r="FIG1013" s="80"/>
      <c r="FIH1013" s="80"/>
      <c r="FII1013" s="80"/>
      <c r="FIJ1013" s="80"/>
      <c r="FIK1013" s="80"/>
      <c r="FIL1013" s="80"/>
      <c r="FIM1013" s="80"/>
      <c r="FIN1013" s="80"/>
      <c r="FIO1013" s="80"/>
      <c r="FIP1013" s="80"/>
      <c r="FIQ1013" s="80"/>
      <c r="FIR1013" s="80"/>
      <c r="FIS1013" s="80"/>
      <c r="FIT1013" s="80"/>
      <c r="FIU1013" s="80"/>
      <c r="FIV1013" s="80"/>
      <c r="FIW1013" s="80"/>
      <c r="FIX1013" s="80"/>
      <c r="FIY1013" s="80"/>
      <c r="FIZ1013" s="80"/>
      <c r="FJA1013" s="80"/>
      <c r="FJB1013" s="80"/>
      <c r="FJC1013" s="80"/>
      <c r="FJD1013" s="80"/>
      <c r="FJE1013" s="80"/>
      <c r="FJF1013" s="80"/>
      <c r="FJG1013" s="80"/>
      <c r="FJH1013" s="80"/>
      <c r="FJI1013" s="80"/>
      <c r="FJJ1013" s="80"/>
      <c r="FJK1013" s="80"/>
      <c r="FJL1013" s="80"/>
      <c r="FJM1013" s="80"/>
      <c r="FJN1013" s="80"/>
      <c r="FJO1013" s="80"/>
      <c r="FJP1013" s="80"/>
      <c r="FJQ1013" s="80"/>
      <c r="FJR1013" s="80"/>
      <c r="FJS1013" s="80"/>
      <c r="FJT1013" s="80"/>
      <c r="FJU1013" s="80"/>
      <c r="FJV1013" s="80"/>
      <c r="FJW1013" s="80"/>
      <c r="FJX1013" s="80"/>
      <c r="FJY1013" s="80"/>
      <c r="FJZ1013" s="80"/>
      <c r="FKA1013" s="80"/>
      <c r="FKB1013" s="80"/>
      <c r="FKC1013" s="80"/>
      <c r="FKD1013" s="80"/>
      <c r="FKE1013" s="80"/>
      <c r="FKF1013" s="80"/>
      <c r="FKG1013" s="80"/>
      <c r="FKH1013" s="80"/>
      <c r="FKI1013" s="80"/>
      <c r="FKJ1013" s="80"/>
      <c r="FKK1013" s="80"/>
      <c r="FKL1013" s="80"/>
      <c r="FKM1013" s="80"/>
      <c r="FKN1013" s="80"/>
      <c r="FKO1013" s="80"/>
      <c r="FKP1013" s="80"/>
      <c r="FKQ1013" s="80"/>
      <c r="FKR1013" s="80"/>
      <c r="FKS1013" s="80"/>
      <c r="FKT1013" s="80"/>
      <c r="FKU1013" s="80"/>
      <c r="FKV1013" s="80"/>
      <c r="FKW1013" s="80"/>
      <c r="FKX1013" s="80"/>
      <c r="FKY1013" s="80"/>
      <c r="FKZ1013" s="80"/>
      <c r="FLA1013" s="80"/>
      <c r="FLB1013" s="80"/>
      <c r="FLC1013" s="80"/>
      <c r="FLD1013" s="80"/>
      <c r="FLE1013" s="80"/>
      <c r="FLF1013" s="80"/>
      <c r="FLG1013" s="80"/>
      <c r="FLH1013" s="80"/>
      <c r="FLI1013" s="80"/>
      <c r="FLJ1013" s="80"/>
      <c r="FLK1013" s="80"/>
      <c r="FLL1013" s="80"/>
      <c r="FLM1013" s="80"/>
      <c r="FLN1013" s="80"/>
      <c r="FLO1013" s="80"/>
      <c r="FLP1013" s="80"/>
      <c r="FLQ1013" s="80"/>
      <c r="FLR1013" s="80"/>
      <c r="FLS1013" s="80"/>
      <c r="FLT1013" s="80"/>
      <c r="FLU1013" s="80"/>
      <c r="FLV1013" s="80"/>
      <c r="FLW1013" s="80"/>
      <c r="FLX1013" s="80"/>
      <c r="FLY1013" s="80"/>
      <c r="FLZ1013" s="80"/>
      <c r="FMA1013" s="80"/>
      <c r="FMB1013" s="80"/>
      <c r="FMC1013" s="80"/>
      <c r="FMD1013" s="80"/>
      <c r="FME1013" s="80"/>
      <c r="FMF1013" s="80"/>
      <c r="FMG1013" s="80"/>
      <c r="FMH1013" s="80"/>
      <c r="FMI1013" s="80"/>
      <c r="FMJ1013" s="80"/>
      <c r="FMK1013" s="80"/>
      <c r="FML1013" s="80"/>
      <c r="FMM1013" s="80"/>
      <c r="FMN1013" s="80"/>
      <c r="FMO1013" s="80"/>
      <c r="FMP1013" s="80"/>
      <c r="FMQ1013" s="80"/>
      <c r="FMR1013" s="80"/>
      <c r="FMS1013" s="80"/>
      <c r="FMT1013" s="80"/>
      <c r="FMU1013" s="80"/>
      <c r="FMV1013" s="80"/>
      <c r="FMW1013" s="80"/>
      <c r="FMX1013" s="80"/>
      <c r="FMY1013" s="80"/>
      <c r="FMZ1013" s="80"/>
      <c r="FNA1013" s="80"/>
      <c r="FNB1013" s="80"/>
      <c r="FNC1013" s="80"/>
      <c r="FND1013" s="80"/>
      <c r="FNE1013" s="80"/>
      <c r="FNF1013" s="80"/>
      <c r="FNG1013" s="80"/>
      <c r="FNH1013" s="80"/>
      <c r="FNI1013" s="80"/>
      <c r="FNJ1013" s="80"/>
      <c r="FNK1013" s="80"/>
      <c r="FNL1013" s="80"/>
      <c r="FNM1013" s="80"/>
      <c r="FNN1013" s="80"/>
      <c r="FNO1013" s="80"/>
      <c r="FNP1013" s="80"/>
      <c r="FNQ1013" s="80"/>
      <c r="FNR1013" s="80"/>
      <c r="FNS1013" s="80"/>
      <c r="FNT1013" s="80"/>
      <c r="FNU1013" s="80"/>
      <c r="FNV1013" s="80"/>
      <c r="FNW1013" s="80"/>
      <c r="FNX1013" s="80"/>
      <c r="FNY1013" s="80"/>
      <c r="FNZ1013" s="80"/>
      <c r="FOA1013" s="80"/>
      <c r="FOB1013" s="80"/>
      <c r="FOC1013" s="80"/>
      <c r="FOD1013" s="80"/>
      <c r="FOE1013" s="80"/>
      <c r="FOF1013" s="80"/>
      <c r="FOG1013" s="80"/>
      <c r="FOH1013" s="80"/>
      <c r="FOI1013" s="80"/>
      <c r="FOJ1013" s="80"/>
      <c r="FOK1013" s="80"/>
      <c r="FOL1013" s="80"/>
      <c r="FOM1013" s="80"/>
      <c r="FON1013" s="80"/>
      <c r="FOO1013" s="80"/>
      <c r="FOP1013" s="80"/>
      <c r="FOQ1013" s="80"/>
      <c r="FOR1013" s="80"/>
      <c r="FOS1013" s="80"/>
      <c r="FOT1013" s="80"/>
      <c r="FOU1013" s="80"/>
      <c r="FOV1013" s="80"/>
      <c r="FOW1013" s="80"/>
      <c r="FOX1013" s="80"/>
      <c r="FOY1013" s="80"/>
      <c r="FOZ1013" s="80"/>
      <c r="FPA1013" s="80"/>
      <c r="FPB1013" s="80"/>
      <c r="FPC1013" s="80"/>
      <c r="FPD1013" s="80"/>
      <c r="FPE1013" s="80"/>
      <c r="FPF1013" s="80"/>
      <c r="FPG1013" s="80"/>
      <c r="FPH1013" s="80"/>
      <c r="FPI1013" s="80"/>
      <c r="FPJ1013" s="80"/>
      <c r="FPK1013" s="80"/>
      <c r="FPL1013" s="80"/>
      <c r="FPM1013" s="80"/>
      <c r="FPN1013" s="80"/>
      <c r="FPO1013" s="80"/>
      <c r="FPP1013" s="80"/>
      <c r="FPQ1013" s="80"/>
      <c r="FPR1013" s="80"/>
      <c r="FPS1013" s="80"/>
      <c r="FPT1013" s="80"/>
      <c r="FPU1013" s="80"/>
      <c r="FPV1013" s="80"/>
      <c r="FPW1013" s="80"/>
      <c r="FPX1013" s="80"/>
      <c r="FPY1013" s="80"/>
      <c r="FPZ1013" s="80"/>
      <c r="FQA1013" s="80"/>
      <c r="FQB1013" s="80"/>
      <c r="FQC1013" s="80"/>
      <c r="FQD1013" s="80"/>
      <c r="FQE1013" s="80"/>
      <c r="FQF1013" s="80"/>
      <c r="FQG1013" s="80"/>
      <c r="FQH1013" s="80"/>
      <c r="FQI1013" s="80"/>
      <c r="FQJ1013" s="80"/>
      <c r="FQK1013" s="80"/>
      <c r="FQL1013" s="80"/>
      <c r="FQM1013" s="80"/>
      <c r="FQN1013" s="80"/>
      <c r="FQO1013" s="80"/>
      <c r="FQP1013" s="80"/>
      <c r="FQQ1013" s="80"/>
      <c r="FQR1013" s="80"/>
      <c r="FQS1013" s="80"/>
      <c r="FQT1013" s="80"/>
      <c r="FQU1013" s="80"/>
      <c r="FQV1013" s="80"/>
      <c r="FQW1013" s="80"/>
      <c r="FQX1013" s="80"/>
      <c r="FQY1013" s="80"/>
      <c r="FQZ1013" s="80"/>
      <c r="FRA1013" s="80"/>
      <c r="FRB1013" s="80"/>
      <c r="FRC1013" s="80"/>
      <c r="FRD1013" s="80"/>
      <c r="FRE1013" s="80"/>
      <c r="FRF1013" s="80"/>
      <c r="FRG1013" s="80"/>
      <c r="FRH1013" s="80"/>
      <c r="FRI1013" s="80"/>
      <c r="FRJ1013" s="80"/>
      <c r="FRK1013" s="80"/>
      <c r="FRL1013" s="80"/>
      <c r="FRM1013" s="80"/>
      <c r="FRN1013" s="80"/>
      <c r="FRO1013" s="80"/>
      <c r="FRP1013" s="80"/>
      <c r="FRQ1013" s="80"/>
      <c r="FRR1013" s="80"/>
      <c r="FRS1013" s="80"/>
      <c r="FRT1013" s="80"/>
      <c r="FRU1013" s="80"/>
      <c r="FRV1013" s="80"/>
      <c r="FRW1013" s="80"/>
      <c r="FRX1013" s="80"/>
      <c r="FRY1013" s="80"/>
      <c r="FRZ1013" s="80"/>
      <c r="FSA1013" s="80"/>
      <c r="FSB1013" s="80"/>
      <c r="FSC1013" s="80"/>
      <c r="FSD1013" s="80"/>
      <c r="FSE1013" s="80"/>
      <c r="FSF1013" s="80"/>
      <c r="FSG1013" s="80"/>
      <c r="FSH1013" s="80"/>
      <c r="FSI1013" s="80"/>
      <c r="FSJ1013" s="80"/>
      <c r="FSK1013" s="80"/>
      <c r="FSL1013" s="80"/>
      <c r="FSM1013" s="80"/>
      <c r="FSN1013" s="80"/>
      <c r="FSO1013" s="80"/>
      <c r="FSP1013" s="80"/>
      <c r="FSQ1013" s="80"/>
      <c r="FSR1013" s="80"/>
      <c r="FSS1013" s="80"/>
      <c r="FST1013" s="80"/>
      <c r="FSU1013" s="80"/>
      <c r="FSV1013" s="80"/>
      <c r="FSW1013" s="80"/>
      <c r="FSX1013" s="80"/>
      <c r="FSY1013" s="80"/>
      <c r="FSZ1013" s="80"/>
      <c r="FTA1013" s="80"/>
      <c r="FTB1013" s="80"/>
      <c r="FTC1013" s="80"/>
      <c r="FTD1013" s="80"/>
      <c r="FTE1013" s="80"/>
      <c r="FTF1013" s="80"/>
      <c r="FTG1013" s="80"/>
      <c r="FTH1013" s="80"/>
      <c r="FTI1013" s="80"/>
      <c r="FTJ1013" s="80"/>
      <c r="FTK1013" s="80"/>
      <c r="FTL1013" s="80"/>
      <c r="FTM1013" s="80"/>
      <c r="FTN1013" s="80"/>
      <c r="FTO1013" s="80"/>
      <c r="FTP1013" s="80"/>
      <c r="FTQ1013" s="80"/>
      <c r="FTR1013" s="80"/>
      <c r="FTS1013" s="80"/>
      <c r="FTT1013" s="80"/>
      <c r="FTU1013" s="80"/>
      <c r="FTV1013" s="80"/>
      <c r="FTW1013" s="80"/>
      <c r="FTX1013" s="80"/>
      <c r="FTY1013" s="80"/>
      <c r="FTZ1013" s="80"/>
      <c r="FUA1013" s="80"/>
      <c r="FUB1013" s="80"/>
      <c r="FUC1013" s="80"/>
      <c r="FUD1013" s="80"/>
      <c r="FUE1013" s="80"/>
      <c r="FUF1013" s="80"/>
      <c r="FUG1013" s="80"/>
      <c r="FUH1013" s="80"/>
      <c r="FUI1013" s="80"/>
      <c r="FUJ1013" s="80"/>
      <c r="FUK1013" s="80"/>
      <c r="FUL1013" s="80"/>
      <c r="FUM1013" s="80"/>
      <c r="FUN1013" s="80"/>
      <c r="FUO1013" s="80"/>
      <c r="FUP1013" s="80"/>
      <c r="FUQ1013" s="80"/>
      <c r="FUR1013" s="80"/>
      <c r="FUS1013" s="80"/>
      <c r="FUT1013" s="80"/>
      <c r="FUU1013" s="80"/>
      <c r="FUV1013" s="80"/>
      <c r="FUW1013" s="80"/>
      <c r="FUX1013" s="80"/>
      <c r="FUY1013" s="80"/>
      <c r="FUZ1013" s="80"/>
      <c r="FVA1013" s="80"/>
      <c r="FVB1013" s="80"/>
      <c r="FVC1013" s="80"/>
      <c r="FVD1013" s="80"/>
      <c r="FVE1013" s="80"/>
      <c r="FVF1013" s="80"/>
      <c r="FVG1013" s="80"/>
      <c r="FVH1013" s="80"/>
      <c r="FVI1013" s="80"/>
      <c r="FVJ1013" s="80"/>
      <c r="FVK1013" s="80"/>
      <c r="FVL1013" s="80"/>
      <c r="FVM1013" s="80"/>
      <c r="FVN1013" s="80"/>
      <c r="FVO1013" s="80"/>
      <c r="FVP1013" s="80"/>
      <c r="FVQ1013" s="80"/>
      <c r="FVR1013" s="80"/>
      <c r="FVS1013" s="80"/>
      <c r="FVT1013" s="80"/>
      <c r="FVU1013" s="80"/>
      <c r="FVV1013" s="80"/>
      <c r="FVW1013" s="80"/>
      <c r="FVX1013" s="80"/>
      <c r="FVY1013" s="80"/>
      <c r="FVZ1013" s="80"/>
      <c r="FWA1013" s="80"/>
      <c r="FWB1013" s="80"/>
      <c r="FWC1013" s="80"/>
      <c r="FWD1013" s="80"/>
      <c r="FWE1013" s="80"/>
      <c r="FWF1013" s="80"/>
      <c r="FWG1013" s="80"/>
      <c r="FWH1013" s="80"/>
      <c r="FWI1013" s="80"/>
      <c r="FWJ1013" s="80"/>
      <c r="FWK1013" s="80"/>
      <c r="FWL1013" s="80"/>
      <c r="FWM1013" s="80"/>
      <c r="FWN1013" s="80"/>
      <c r="FWO1013" s="80"/>
      <c r="FWP1013" s="80"/>
      <c r="FWQ1013" s="80"/>
      <c r="FWR1013" s="80"/>
      <c r="FWS1013" s="80"/>
      <c r="FWT1013" s="80"/>
      <c r="FWU1013" s="80"/>
      <c r="FWV1013" s="80"/>
      <c r="FWW1013" s="80"/>
      <c r="FWX1013" s="80"/>
      <c r="FWY1013" s="80"/>
      <c r="FWZ1013" s="80"/>
      <c r="FXA1013" s="80"/>
      <c r="FXB1013" s="80"/>
      <c r="FXC1013" s="80"/>
      <c r="FXD1013" s="80"/>
      <c r="FXE1013" s="80"/>
      <c r="FXF1013" s="80"/>
      <c r="FXG1013" s="80"/>
      <c r="FXH1013" s="80"/>
      <c r="FXI1013" s="80"/>
      <c r="FXJ1013" s="80"/>
      <c r="FXK1013" s="80"/>
      <c r="FXL1013" s="80"/>
      <c r="FXM1013" s="80"/>
      <c r="FXN1013" s="80"/>
      <c r="FXO1013" s="80"/>
      <c r="FXP1013" s="80"/>
      <c r="FXQ1013" s="80"/>
      <c r="FXR1013" s="80"/>
      <c r="FXS1013" s="80"/>
      <c r="FXT1013" s="80"/>
      <c r="FXU1013" s="80"/>
      <c r="FXV1013" s="80"/>
      <c r="FXW1013" s="80"/>
      <c r="FXX1013" s="80"/>
      <c r="FXY1013" s="80"/>
      <c r="FXZ1013" s="80"/>
      <c r="FYA1013" s="80"/>
      <c r="FYB1013" s="80"/>
      <c r="FYC1013" s="80"/>
      <c r="FYD1013" s="80"/>
      <c r="FYE1013" s="80"/>
      <c r="FYF1013" s="80"/>
      <c r="FYG1013" s="80"/>
      <c r="FYH1013" s="80"/>
      <c r="FYI1013" s="80"/>
      <c r="FYJ1013" s="80"/>
      <c r="FYK1013" s="80"/>
      <c r="FYL1013" s="80"/>
      <c r="FYM1013" s="80"/>
      <c r="FYN1013" s="80"/>
      <c r="FYO1013" s="80"/>
      <c r="FYP1013" s="80"/>
      <c r="FYQ1013" s="80"/>
      <c r="FYR1013" s="80"/>
      <c r="FYS1013" s="80"/>
      <c r="FYT1013" s="80"/>
      <c r="FYU1013" s="80"/>
      <c r="FYV1013" s="80"/>
      <c r="FYW1013" s="80"/>
      <c r="FYX1013" s="80"/>
      <c r="FYY1013" s="80"/>
      <c r="FYZ1013" s="80"/>
      <c r="FZA1013" s="80"/>
      <c r="FZB1013" s="80"/>
      <c r="FZC1013" s="80"/>
      <c r="FZD1013" s="80"/>
      <c r="FZE1013" s="80"/>
      <c r="FZF1013" s="80"/>
      <c r="FZG1013" s="80"/>
      <c r="FZH1013" s="80"/>
      <c r="FZI1013" s="80"/>
      <c r="FZJ1013" s="80"/>
      <c r="FZK1013" s="80"/>
      <c r="FZL1013" s="80"/>
      <c r="FZM1013" s="80"/>
      <c r="FZN1013" s="80"/>
      <c r="FZO1013" s="80"/>
      <c r="FZP1013" s="80"/>
      <c r="FZQ1013" s="80"/>
      <c r="FZR1013" s="80"/>
      <c r="FZS1013" s="80"/>
      <c r="FZT1013" s="80"/>
      <c r="FZU1013" s="80"/>
      <c r="FZV1013" s="80"/>
      <c r="FZW1013" s="80"/>
      <c r="FZX1013" s="80"/>
      <c r="FZY1013" s="80"/>
      <c r="FZZ1013" s="80"/>
      <c r="GAA1013" s="80"/>
      <c r="GAB1013" s="80"/>
      <c r="GAC1013" s="80"/>
      <c r="GAD1013" s="80"/>
      <c r="GAE1013" s="80"/>
      <c r="GAF1013" s="80"/>
      <c r="GAG1013" s="80"/>
      <c r="GAH1013" s="80"/>
      <c r="GAI1013" s="80"/>
      <c r="GAJ1013" s="80"/>
      <c r="GAK1013" s="80"/>
      <c r="GAL1013" s="80"/>
      <c r="GAM1013" s="80"/>
      <c r="GAN1013" s="80"/>
      <c r="GAO1013" s="80"/>
      <c r="GAP1013" s="80"/>
      <c r="GAQ1013" s="80"/>
      <c r="GAR1013" s="80"/>
      <c r="GAS1013" s="80"/>
      <c r="GAT1013" s="80"/>
      <c r="GAU1013" s="80"/>
      <c r="GAV1013" s="80"/>
      <c r="GAW1013" s="80"/>
      <c r="GAX1013" s="80"/>
      <c r="GAY1013" s="80"/>
      <c r="GAZ1013" s="80"/>
      <c r="GBA1013" s="80"/>
      <c r="GBB1013" s="80"/>
      <c r="GBC1013" s="80"/>
      <c r="GBD1013" s="80"/>
      <c r="GBE1013" s="80"/>
      <c r="GBF1013" s="80"/>
      <c r="GBG1013" s="80"/>
      <c r="GBH1013" s="80"/>
      <c r="GBI1013" s="80"/>
      <c r="GBJ1013" s="80"/>
      <c r="GBK1013" s="80"/>
      <c r="GBL1013" s="80"/>
      <c r="GBM1013" s="80"/>
      <c r="GBN1013" s="80"/>
      <c r="GBO1013" s="80"/>
      <c r="GBP1013" s="80"/>
      <c r="GBQ1013" s="80"/>
      <c r="GBR1013" s="80"/>
      <c r="GBS1013" s="80"/>
      <c r="GBT1013" s="80"/>
      <c r="GBU1013" s="80"/>
      <c r="GBV1013" s="80"/>
      <c r="GBW1013" s="80"/>
      <c r="GBX1013" s="80"/>
      <c r="GBY1013" s="80"/>
      <c r="GBZ1013" s="80"/>
      <c r="GCA1013" s="80"/>
      <c r="GCB1013" s="80"/>
      <c r="GCC1013" s="80"/>
      <c r="GCD1013" s="80"/>
      <c r="GCE1013" s="80"/>
      <c r="GCF1013" s="80"/>
      <c r="GCG1013" s="80"/>
      <c r="GCH1013" s="80"/>
      <c r="GCI1013" s="80"/>
      <c r="GCJ1013" s="80"/>
      <c r="GCK1013" s="80"/>
      <c r="GCL1013" s="80"/>
      <c r="GCM1013" s="80"/>
      <c r="GCN1013" s="80"/>
      <c r="GCO1013" s="80"/>
      <c r="GCP1013" s="80"/>
      <c r="GCQ1013" s="80"/>
      <c r="GCR1013" s="80"/>
      <c r="GCS1013" s="80"/>
      <c r="GCT1013" s="80"/>
      <c r="GCU1013" s="80"/>
      <c r="GCV1013" s="80"/>
      <c r="GCW1013" s="80"/>
      <c r="GCX1013" s="80"/>
      <c r="GCY1013" s="80"/>
      <c r="GCZ1013" s="80"/>
      <c r="GDA1013" s="80"/>
      <c r="GDB1013" s="80"/>
      <c r="GDC1013" s="80"/>
      <c r="GDD1013" s="80"/>
      <c r="GDE1013" s="80"/>
      <c r="GDF1013" s="80"/>
      <c r="GDG1013" s="80"/>
      <c r="GDH1013" s="80"/>
      <c r="GDI1013" s="80"/>
      <c r="GDJ1013" s="80"/>
      <c r="GDK1013" s="80"/>
      <c r="GDL1013" s="80"/>
      <c r="GDM1013" s="80"/>
      <c r="GDN1013" s="80"/>
      <c r="GDO1013" s="80"/>
      <c r="GDP1013" s="80"/>
      <c r="GDQ1013" s="80"/>
      <c r="GDR1013" s="80"/>
      <c r="GDS1013" s="80"/>
      <c r="GDT1013" s="80"/>
      <c r="GDU1013" s="80"/>
      <c r="GDV1013" s="80"/>
      <c r="GDW1013" s="80"/>
      <c r="GDX1013" s="80"/>
      <c r="GDY1013" s="80"/>
      <c r="GDZ1013" s="80"/>
      <c r="GEA1013" s="80"/>
      <c r="GEB1013" s="80"/>
      <c r="GEC1013" s="80"/>
      <c r="GED1013" s="80"/>
      <c r="GEE1013" s="80"/>
      <c r="GEF1013" s="80"/>
      <c r="GEG1013" s="80"/>
      <c r="GEH1013" s="80"/>
      <c r="GEI1013" s="80"/>
      <c r="GEJ1013" s="80"/>
      <c r="GEK1013" s="80"/>
      <c r="GEL1013" s="80"/>
      <c r="GEM1013" s="80"/>
      <c r="GEN1013" s="80"/>
      <c r="GEO1013" s="80"/>
      <c r="GEP1013" s="80"/>
      <c r="GEQ1013" s="80"/>
      <c r="GER1013" s="80"/>
      <c r="GES1013" s="80"/>
      <c r="GET1013" s="80"/>
      <c r="GEU1013" s="80"/>
      <c r="GEV1013" s="80"/>
      <c r="GEW1013" s="80"/>
      <c r="GEX1013" s="80"/>
      <c r="GEY1013" s="80"/>
      <c r="GEZ1013" s="80"/>
      <c r="GFA1013" s="80"/>
      <c r="GFB1013" s="80"/>
      <c r="GFC1013" s="80"/>
      <c r="GFD1013" s="80"/>
      <c r="GFE1013" s="80"/>
      <c r="GFF1013" s="80"/>
      <c r="GFG1013" s="80"/>
      <c r="GFH1013" s="80"/>
      <c r="GFI1013" s="80"/>
      <c r="GFJ1013" s="80"/>
      <c r="GFK1013" s="80"/>
      <c r="GFL1013" s="80"/>
      <c r="GFM1013" s="80"/>
      <c r="GFN1013" s="80"/>
      <c r="GFO1013" s="80"/>
      <c r="GFP1013" s="80"/>
      <c r="GFQ1013" s="80"/>
      <c r="GFR1013" s="80"/>
      <c r="GFS1013" s="80"/>
      <c r="GFT1013" s="80"/>
      <c r="GFU1013" s="80"/>
      <c r="GFV1013" s="80"/>
      <c r="GFW1013" s="80"/>
      <c r="GFX1013" s="80"/>
      <c r="GFY1013" s="80"/>
      <c r="GFZ1013" s="80"/>
      <c r="GGA1013" s="80"/>
      <c r="GGB1013" s="80"/>
      <c r="GGC1013" s="80"/>
      <c r="GGD1013" s="80"/>
      <c r="GGE1013" s="80"/>
      <c r="GGF1013" s="80"/>
      <c r="GGG1013" s="80"/>
      <c r="GGH1013" s="80"/>
      <c r="GGI1013" s="80"/>
      <c r="GGJ1013" s="80"/>
      <c r="GGK1013" s="80"/>
      <c r="GGL1013" s="80"/>
      <c r="GGM1013" s="80"/>
      <c r="GGN1013" s="80"/>
      <c r="GGO1013" s="80"/>
      <c r="GGP1013" s="80"/>
      <c r="GGQ1013" s="80"/>
      <c r="GGR1013" s="80"/>
      <c r="GGS1013" s="80"/>
      <c r="GGT1013" s="80"/>
      <c r="GGU1013" s="80"/>
      <c r="GGV1013" s="80"/>
      <c r="GGW1013" s="80"/>
      <c r="GGX1013" s="80"/>
      <c r="GGY1013" s="80"/>
      <c r="GGZ1013" s="80"/>
      <c r="GHA1013" s="80"/>
      <c r="GHB1013" s="80"/>
      <c r="GHC1013" s="80"/>
      <c r="GHD1013" s="80"/>
      <c r="GHE1013" s="80"/>
      <c r="GHF1013" s="80"/>
      <c r="GHG1013" s="80"/>
      <c r="GHH1013" s="80"/>
      <c r="GHI1013" s="80"/>
      <c r="GHJ1013" s="80"/>
      <c r="GHK1013" s="80"/>
      <c r="GHL1013" s="80"/>
      <c r="GHM1013" s="80"/>
      <c r="GHN1013" s="80"/>
      <c r="GHO1013" s="80"/>
      <c r="GHP1013" s="80"/>
      <c r="GHQ1013" s="80"/>
      <c r="GHR1013" s="80"/>
      <c r="GHS1013" s="80"/>
      <c r="GHT1013" s="80"/>
      <c r="GHU1013" s="80"/>
      <c r="GHV1013" s="80"/>
      <c r="GHW1013" s="80"/>
      <c r="GHX1013" s="80"/>
      <c r="GHY1013" s="80"/>
      <c r="GHZ1013" s="80"/>
      <c r="GIA1013" s="80"/>
      <c r="GIB1013" s="80"/>
      <c r="GIC1013" s="80"/>
      <c r="GID1013" s="80"/>
      <c r="GIE1013" s="80"/>
      <c r="GIF1013" s="80"/>
      <c r="GIG1013" s="80"/>
      <c r="GIH1013" s="80"/>
      <c r="GII1013" s="80"/>
      <c r="GIJ1013" s="80"/>
      <c r="GIK1013" s="80"/>
      <c r="GIL1013" s="80"/>
      <c r="GIM1013" s="80"/>
      <c r="GIN1013" s="80"/>
      <c r="GIO1013" s="80"/>
      <c r="GIP1013" s="80"/>
      <c r="GIQ1013" s="80"/>
      <c r="GIR1013" s="80"/>
      <c r="GIS1013" s="80"/>
      <c r="GIT1013" s="80"/>
      <c r="GIU1013" s="80"/>
      <c r="GIV1013" s="80"/>
      <c r="GIW1013" s="80"/>
      <c r="GIX1013" s="80"/>
      <c r="GIY1013" s="80"/>
      <c r="GIZ1013" s="80"/>
      <c r="GJA1013" s="80"/>
      <c r="GJB1013" s="80"/>
      <c r="GJC1013" s="80"/>
      <c r="GJD1013" s="80"/>
      <c r="GJE1013" s="80"/>
      <c r="GJF1013" s="80"/>
      <c r="GJG1013" s="80"/>
      <c r="GJH1013" s="80"/>
      <c r="GJI1013" s="80"/>
      <c r="GJJ1013" s="80"/>
      <c r="GJK1013" s="80"/>
      <c r="GJL1013" s="80"/>
      <c r="GJM1013" s="80"/>
      <c r="GJN1013" s="80"/>
      <c r="GJO1013" s="80"/>
      <c r="GJP1013" s="80"/>
      <c r="GJQ1013" s="80"/>
      <c r="GJR1013" s="80"/>
      <c r="GJS1013" s="80"/>
      <c r="GJT1013" s="80"/>
      <c r="GJU1013" s="80"/>
      <c r="GJV1013" s="80"/>
      <c r="GJW1013" s="80"/>
      <c r="GJX1013" s="80"/>
      <c r="GJY1013" s="80"/>
      <c r="GJZ1013" s="80"/>
      <c r="GKA1013" s="80"/>
      <c r="GKB1013" s="80"/>
      <c r="GKC1013" s="80"/>
      <c r="GKD1013" s="80"/>
      <c r="GKE1013" s="80"/>
      <c r="GKF1013" s="80"/>
      <c r="GKG1013" s="80"/>
      <c r="GKH1013" s="80"/>
      <c r="GKI1013" s="80"/>
      <c r="GKJ1013" s="80"/>
      <c r="GKK1013" s="80"/>
      <c r="GKL1013" s="80"/>
      <c r="GKM1013" s="80"/>
      <c r="GKN1013" s="80"/>
      <c r="GKO1013" s="80"/>
      <c r="GKP1013" s="80"/>
      <c r="GKQ1013" s="80"/>
      <c r="GKR1013" s="80"/>
      <c r="GKS1013" s="80"/>
      <c r="GKT1013" s="80"/>
      <c r="GKU1013" s="80"/>
      <c r="GKV1013" s="80"/>
      <c r="GKW1013" s="80"/>
      <c r="GKX1013" s="80"/>
      <c r="GKY1013" s="80"/>
      <c r="GKZ1013" s="80"/>
      <c r="GLA1013" s="80"/>
      <c r="GLB1013" s="80"/>
      <c r="GLC1013" s="80"/>
      <c r="GLD1013" s="80"/>
      <c r="GLE1013" s="80"/>
      <c r="GLF1013" s="80"/>
      <c r="GLG1013" s="80"/>
      <c r="GLH1013" s="80"/>
      <c r="GLI1013" s="80"/>
      <c r="GLJ1013" s="80"/>
      <c r="GLK1013" s="80"/>
      <c r="GLL1013" s="80"/>
      <c r="GLM1013" s="80"/>
      <c r="GLN1013" s="80"/>
      <c r="GLO1013" s="80"/>
      <c r="GLP1013" s="80"/>
      <c r="GLQ1013" s="80"/>
      <c r="GLR1013" s="80"/>
      <c r="GLS1013" s="80"/>
      <c r="GLT1013" s="80"/>
      <c r="GLU1013" s="80"/>
      <c r="GLV1013" s="80"/>
      <c r="GLW1013" s="80"/>
      <c r="GLX1013" s="80"/>
      <c r="GLY1013" s="80"/>
      <c r="GLZ1013" s="80"/>
      <c r="GMA1013" s="80"/>
      <c r="GMB1013" s="80"/>
      <c r="GMC1013" s="80"/>
      <c r="GMD1013" s="80"/>
      <c r="GME1013" s="80"/>
      <c r="GMF1013" s="80"/>
      <c r="GMG1013" s="80"/>
      <c r="GMH1013" s="80"/>
      <c r="GMI1013" s="80"/>
      <c r="GMJ1013" s="80"/>
      <c r="GMK1013" s="80"/>
      <c r="GML1013" s="80"/>
      <c r="GMM1013" s="80"/>
      <c r="GMN1013" s="80"/>
      <c r="GMO1013" s="80"/>
      <c r="GMP1013" s="80"/>
      <c r="GMQ1013" s="80"/>
      <c r="GMR1013" s="80"/>
      <c r="GMS1013" s="80"/>
      <c r="GMT1013" s="80"/>
      <c r="GMU1013" s="80"/>
      <c r="GMV1013" s="80"/>
      <c r="GMW1013" s="80"/>
      <c r="GMX1013" s="80"/>
      <c r="GMY1013" s="80"/>
      <c r="GMZ1013" s="80"/>
      <c r="GNA1013" s="80"/>
      <c r="GNB1013" s="80"/>
      <c r="GNC1013" s="80"/>
      <c r="GND1013" s="80"/>
      <c r="GNE1013" s="80"/>
      <c r="GNF1013" s="80"/>
      <c r="GNG1013" s="80"/>
      <c r="GNH1013" s="80"/>
      <c r="GNI1013" s="80"/>
      <c r="GNJ1013" s="80"/>
      <c r="GNK1013" s="80"/>
      <c r="GNL1013" s="80"/>
      <c r="GNM1013" s="80"/>
      <c r="GNN1013" s="80"/>
      <c r="GNO1013" s="80"/>
      <c r="GNP1013" s="80"/>
      <c r="GNQ1013" s="80"/>
      <c r="GNR1013" s="80"/>
      <c r="GNS1013" s="80"/>
      <c r="GNT1013" s="80"/>
      <c r="GNU1013" s="80"/>
      <c r="GNV1013" s="80"/>
      <c r="GNW1013" s="80"/>
      <c r="GNX1013" s="80"/>
      <c r="GNY1013" s="80"/>
      <c r="GNZ1013" s="80"/>
      <c r="GOA1013" s="80"/>
      <c r="GOB1013" s="80"/>
      <c r="GOC1013" s="80"/>
      <c r="GOD1013" s="80"/>
      <c r="GOE1013" s="80"/>
      <c r="GOF1013" s="80"/>
      <c r="GOG1013" s="80"/>
      <c r="GOH1013" s="80"/>
      <c r="GOI1013" s="80"/>
      <c r="GOJ1013" s="80"/>
      <c r="GOK1013" s="80"/>
      <c r="GOL1013" s="80"/>
      <c r="GOM1013" s="80"/>
      <c r="GON1013" s="80"/>
      <c r="GOO1013" s="80"/>
      <c r="GOP1013" s="80"/>
      <c r="GOQ1013" s="80"/>
      <c r="GOR1013" s="80"/>
      <c r="GOS1013" s="80"/>
      <c r="GOT1013" s="80"/>
      <c r="GOU1013" s="80"/>
      <c r="GOV1013" s="80"/>
      <c r="GOW1013" s="80"/>
      <c r="GOX1013" s="80"/>
      <c r="GOY1013" s="80"/>
      <c r="GOZ1013" s="80"/>
      <c r="GPA1013" s="80"/>
      <c r="GPB1013" s="80"/>
      <c r="GPC1013" s="80"/>
      <c r="GPD1013" s="80"/>
      <c r="GPE1013" s="80"/>
      <c r="GPF1013" s="80"/>
      <c r="GPG1013" s="80"/>
      <c r="GPH1013" s="80"/>
      <c r="GPI1013" s="80"/>
      <c r="GPJ1013" s="80"/>
      <c r="GPK1013" s="80"/>
      <c r="GPL1013" s="80"/>
      <c r="GPM1013" s="80"/>
      <c r="GPN1013" s="80"/>
      <c r="GPO1013" s="80"/>
      <c r="GPP1013" s="80"/>
      <c r="GPQ1013" s="80"/>
      <c r="GPR1013" s="80"/>
      <c r="GPS1013" s="80"/>
      <c r="GPT1013" s="80"/>
      <c r="GPU1013" s="80"/>
      <c r="GPV1013" s="80"/>
      <c r="GPW1013" s="80"/>
      <c r="GPX1013" s="80"/>
      <c r="GPY1013" s="80"/>
      <c r="GPZ1013" s="80"/>
      <c r="GQA1013" s="80"/>
      <c r="GQB1013" s="80"/>
      <c r="GQC1013" s="80"/>
      <c r="GQD1013" s="80"/>
      <c r="GQE1013" s="80"/>
      <c r="GQF1013" s="80"/>
      <c r="GQG1013" s="80"/>
      <c r="GQH1013" s="80"/>
      <c r="GQI1013" s="80"/>
      <c r="GQJ1013" s="80"/>
      <c r="GQK1013" s="80"/>
      <c r="GQL1013" s="80"/>
      <c r="GQM1013" s="80"/>
      <c r="GQN1013" s="80"/>
      <c r="GQO1013" s="80"/>
      <c r="GQP1013" s="80"/>
      <c r="GQQ1013" s="80"/>
      <c r="GQR1013" s="80"/>
      <c r="GQS1013" s="80"/>
      <c r="GQT1013" s="80"/>
      <c r="GQU1013" s="80"/>
      <c r="GQV1013" s="80"/>
      <c r="GQW1013" s="80"/>
      <c r="GQX1013" s="80"/>
      <c r="GQY1013" s="80"/>
      <c r="GQZ1013" s="80"/>
      <c r="GRA1013" s="80"/>
      <c r="GRB1013" s="80"/>
      <c r="GRC1013" s="80"/>
      <c r="GRD1013" s="80"/>
      <c r="GRE1013" s="80"/>
      <c r="GRF1013" s="80"/>
      <c r="GRG1013" s="80"/>
      <c r="GRH1013" s="80"/>
      <c r="GRI1013" s="80"/>
      <c r="GRJ1013" s="80"/>
      <c r="GRK1013" s="80"/>
      <c r="GRL1013" s="80"/>
      <c r="GRM1013" s="80"/>
      <c r="GRN1013" s="80"/>
      <c r="GRO1013" s="80"/>
      <c r="GRP1013" s="80"/>
      <c r="GRQ1013" s="80"/>
      <c r="GRR1013" s="80"/>
      <c r="GRS1013" s="80"/>
      <c r="GRT1013" s="80"/>
      <c r="GRU1013" s="80"/>
      <c r="GRV1013" s="80"/>
      <c r="GRW1013" s="80"/>
      <c r="GRX1013" s="80"/>
      <c r="GRY1013" s="80"/>
      <c r="GRZ1013" s="80"/>
      <c r="GSA1013" s="80"/>
      <c r="GSB1013" s="80"/>
      <c r="GSC1013" s="80"/>
      <c r="GSD1013" s="80"/>
      <c r="GSE1013" s="80"/>
      <c r="GSF1013" s="80"/>
      <c r="GSG1013" s="80"/>
      <c r="GSH1013" s="80"/>
      <c r="GSI1013" s="80"/>
      <c r="GSJ1013" s="80"/>
      <c r="GSK1013" s="80"/>
      <c r="GSL1013" s="80"/>
      <c r="GSM1013" s="80"/>
      <c r="GSN1013" s="80"/>
      <c r="GSO1013" s="80"/>
      <c r="GSP1013" s="80"/>
      <c r="GSQ1013" s="80"/>
      <c r="GSR1013" s="80"/>
      <c r="GSS1013" s="80"/>
      <c r="GST1013" s="80"/>
      <c r="GSU1013" s="80"/>
      <c r="GSV1013" s="80"/>
      <c r="GSW1013" s="80"/>
      <c r="GSX1013" s="80"/>
      <c r="GSY1013" s="80"/>
      <c r="GSZ1013" s="80"/>
      <c r="GTA1013" s="80"/>
      <c r="GTB1013" s="80"/>
      <c r="GTC1013" s="80"/>
      <c r="GTD1013" s="80"/>
      <c r="GTE1013" s="80"/>
      <c r="GTF1013" s="80"/>
      <c r="GTG1013" s="80"/>
      <c r="GTH1013" s="80"/>
      <c r="GTI1013" s="80"/>
      <c r="GTJ1013" s="80"/>
      <c r="GTK1013" s="80"/>
      <c r="GTL1013" s="80"/>
      <c r="GTM1013" s="80"/>
      <c r="GTN1013" s="80"/>
      <c r="GTO1013" s="80"/>
      <c r="GTP1013" s="80"/>
      <c r="GTQ1013" s="80"/>
      <c r="GTR1013" s="80"/>
      <c r="GTS1013" s="80"/>
      <c r="GTT1013" s="80"/>
      <c r="GTU1013" s="80"/>
      <c r="GTV1013" s="80"/>
      <c r="GTW1013" s="80"/>
      <c r="GTX1013" s="80"/>
      <c r="GTY1013" s="80"/>
      <c r="GTZ1013" s="80"/>
      <c r="GUA1013" s="80"/>
      <c r="GUB1013" s="80"/>
      <c r="GUC1013" s="80"/>
      <c r="GUD1013" s="80"/>
      <c r="GUE1013" s="80"/>
      <c r="GUF1013" s="80"/>
      <c r="GUG1013" s="80"/>
      <c r="GUH1013" s="80"/>
      <c r="GUI1013" s="80"/>
      <c r="GUJ1013" s="80"/>
      <c r="GUK1013" s="80"/>
      <c r="GUL1013" s="80"/>
      <c r="GUM1013" s="80"/>
      <c r="GUN1013" s="80"/>
      <c r="GUO1013" s="80"/>
      <c r="GUP1013" s="80"/>
      <c r="GUQ1013" s="80"/>
      <c r="GUR1013" s="80"/>
      <c r="GUS1013" s="80"/>
      <c r="GUT1013" s="80"/>
      <c r="GUU1013" s="80"/>
      <c r="GUV1013" s="80"/>
      <c r="GUW1013" s="80"/>
      <c r="GUX1013" s="80"/>
      <c r="GUY1013" s="80"/>
      <c r="GUZ1013" s="80"/>
      <c r="GVA1013" s="80"/>
      <c r="GVB1013" s="80"/>
      <c r="GVC1013" s="80"/>
      <c r="GVD1013" s="80"/>
      <c r="GVE1013" s="80"/>
      <c r="GVF1013" s="80"/>
      <c r="GVG1013" s="80"/>
      <c r="GVH1013" s="80"/>
      <c r="GVI1013" s="80"/>
      <c r="GVJ1013" s="80"/>
      <c r="GVK1013" s="80"/>
      <c r="GVL1013" s="80"/>
      <c r="GVM1013" s="80"/>
      <c r="GVN1013" s="80"/>
      <c r="GVO1013" s="80"/>
      <c r="GVP1013" s="80"/>
      <c r="GVQ1013" s="80"/>
      <c r="GVR1013" s="80"/>
      <c r="GVS1013" s="80"/>
      <c r="GVT1013" s="80"/>
      <c r="GVU1013" s="80"/>
      <c r="GVV1013" s="80"/>
      <c r="GVW1013" s="80"/>
      <c r="GVX1013" s="80"/>
      <c r="GVY1013" s="80"/>
      <c r="GVZ1013" s="80"/>
      <c r="GWA1013" s="80"/>
      <c r="GWB1013" s="80"/>
      <c r="GWC1013" s="80"/>
      <c r="GWD1013" s="80"/>
      <c r="GWE1013" s="80"/>
      <c r="GWF1013" s="80"/>
      <c r="GWG1013" s="80"/>
      <c r="GWH1013" s="80"/>
      <c r="GWI1013" s="80"/>
      <c r="GWJ1013" s="80"/>
      <c r="GWK1013" s="80"/>
      <c r="GWL1013" s="80"/>
      <c r="GWM1013" s="80"/>
      <c r="GWN1013" s="80"/>
      <c r="GWO1013" s="80"/>
      <c r="GWP1013" s="80"/>
      <c r="GWQ1013" s="80"/>
      <c r="GWR1013" s="80"/>
      <c r="GWS1013" s="80"/>
      <c r="GWT1013" s="80"/>
      <c r="GWU1013" s="80"/>
      <c r="GWV1013" s="80"/>
      <c r="GWW1013" s="80"/>
      <c r="GWX1013" s="80"/>
      <c r="GWY1013" s="80"/>
      <c r="GWZ1013" s="80"/>
      <c r="GXA1013" s="80"/>
      <c r="GXB1013" s="80"/>
      <c r="GXC1013" s="80"/>
      <c r="GXD1013" s="80"/>
      <c r="GXE1013" s="80"/>
      <c r="GXF1013" s="80"/>
      <c r="GXG1013" s="80"/>
      <c r="GXH1013" s="80"/>
      <c r="GXI1013" s="80"/>
      <c r="GXJ1013" s="80"/>
      <c r="GXK1013" s="80"/>
      <c r="GXL1013" s="80"/>
      <c r="GXM1013" s="80"/>
      <c r="GXN1013" s="80"/>
      <c r="GXO1013" s="80"/>
      <c r="GXP1013" s="80"/>
      <c r="GXQ1013" s="80"/>
      <c r="GXR1013" s="80"/>
      <c r="GXS1013" s="80"/>
      <c r="GXT1013" s="80"/>
      <c r="GXU1013" s="80"/>
      <c r="GXV1013" s="80"/>
      <c r="GXW1013" s="80"/>
      <c r="GXX1013" s="80"/>
      <c r="GXY1013" s="80"/>
      <c r="GXZ1013" s="80"/>
      <c r="GYA1013" s="80"/>
      <c r="GYB1013" s="80"/>
      <c r="GYC1013" s="80"/>
      <c r="GYD1013" s="80"/>
      <c r="GYE1013" s="80"/>
      <c r="GYF1013" s="80"/>
      <c r="GYG1013" s="80"/>
      <c r="GYH1013" s="80"/>
      <c r="GYI1013" s="80"/>
      <c r="GYJ1013" s="80"/>
      <c r="GYK1013" s="80"/>
      <c r="GYL1013" s="80"/>
      <c r="GYM1013" s="80"/>
      <c r="GYN1013" s="80"/>
      <c r="GYO1013" s="80"/>
      <c r="GYP1013" s="80"/>
      <c r="GYQ1013" s="80"/>
      <c r="GYR1013" s="80"/>
      <c r="GYS1013" s="80"/>
      <c r="GYT1013" s="80"/>
      <c r="GYU1013" s="80"/>
      <c r="GYV1013" s="80"/>
      <c r="GYW1013" s="80"/>
      <c r="GYX1013" s="80"/>
      <c r="GYY1013" s="80"/>
      <c r="GYZ1013" s="80"/>
      <c r="GZA1013" s="80"/>
      <c r="GZB1013" s="80"/>
      <c r="GZC1013" s="80"/>
      <c r="GZD1013" s="80"/>
      <c r="GZE1013" s="80"/>
      <c r="GZF1013" s="80"/>
      <c r="GZG1013" s="80"/>
      <c r="GZH1013" s="80"/>
      <c r="GZI1013" s="80"/>
      <c r="GZJ1013" s="80"/>
      <c r="GZK1013" s="80"/>
      <c r="GZL1013" s="80"/>
      <c r="GZM1013" s="80"/>
      <c r="GZN1013" s="80"/>
      <c r="GZO1013" s="80"/>
      <c r="GZP1013" s="80"/>
      <c r="GZQ1013" s="80"/>
      <c r="GZR1013" s="80"/>
      <c r="GZS1013" s="80"/>
      <c r="GZT1013" s="80"/>
      <c r="GZU1013" s="80"/>
      <c r="GZV1013" s="80"/>
      <c r="GZW1013" s="80"/>
      <c r="GZX1013" s="80"/>
      <c r="GZY1013" s="80"/>
      <c r="GZZ1013" s="80"/>
      <c r="HAA1013" s="80"/>
      <c r="HAB1013" s="80"/>
      <c r="HAC1013" s="80"/>
      <c r="HAD1013" s="80"/>
      <c r="HAE1013" s="80"/>
      <c r="HAF1013" s="80"/>
      <c r="HAG1013" s="80"/>
      <c r="HAH1013" s="80"/>
      <c r="HAI1013" s="80"/>
      <c r="HAJ1013" s="80"/>
      <c r="HAK1013" s="80"/>
      <c r="HAL1013" s="80"/>
      <c r="HAM1013" s="80"/>
      <c r="HAN1013" s="80"/>
      <c r="HAO1013" s="80"/>
      <c r="HAP1013" s="80"/>
      <c r="HAQ1013" s="80"/>
      <c r="HAR1013" s="80"/>
      <c r="HAS1013" s="80"/>
      <c r="HAT1013" s="80"/>
      <c r="HAU1013" s="80"/>
      <c r="HAV1013" s="80"/>
      <c r="HAW1013" s="80"/>
      <c r="HAX1013" s="80"/>
      <c r="HAY1013" s="80"/>
      <c r="HAZ1013" s="80"/>
      <c r="HBA1013" s="80"/>
      <c r="HBB1013" s="80"/>
      <c r="HBC1013" s="80"/>
      <c r="HBD1013" s="80"/>
      <c r="HBE1013" s="80"/>
      <c r="HBF1013" s="80"/>
      <c r="HBG1013" s="80"/>
      <c r="HBH1013" s="80"/>
      <c r="HBI1013" s="80"/>
      <c r="HBJ1013" s="80"/>
      <c r="HBK1013" s="80"/>
      <c r="HBL1013" s="80"/>
      <c r="HBM1013" s="80"/>
      <c r="HBN1013" s="80"/>
      <c r="HBO1013" s="80"/>
      <c r="HBP1013" s="80"/>
      <c r="HBQ1013" s="80"/>
      <c r="HBR1013" s="80"/>
      <c r="HBS1013" s="80"/>
      <c r="HBT1013" s="80"/>
      <c r="HBU1013" s="80"/>
      <c r="HBV1013" s="80"/>
      <c r="HBW1013" s="80"/>
      <c r="HBX1013" s="80"/>
      <c r="HBY1013" s="80"/>
      <c r="HBZ1013" s="80"/>
      <c r="HCA1013" s="80"/>
      <c r="HCB1013" s="80"/>
      <c r="HCC1013" s="80"/>
      <c r="HCD1013" s="80"/>
      <c r="HCE1013" s="80"/>
      <c r="HCF1013" s="80"/>
      <c r="HCG1013" s="80"/>
      <c r="HCH1013" s="80"/>
      <c r="HCI1013" s="80"/>
      <c r="HCJ1013" s="80"/>
      <c r="HCK1013" s="80"/>
      <c r="HCL1013" s="80"/>
      <c r="HCM1013" s="80"/>
      <c r="HCN1013" s="80"/>
      <c r="HCO1013" s="80"/>
      <c r="HCP1013" s="80"/>
      <c r="HCQ1013" s="80"/>
      <c r="HCR1013" s="80"/>
      <c r="HCS1013" s="80"/>
      <c r="HCT1013" s="80"/>
      <c r="HCU1013" s="80"/>
      <c r="HCV1013" s="80"/>
      <c r="HCW1013" s="80"/>
      <c r="HCX1013" s="80"/>
      <c r="HCY1013" s="80"/>
      <c r="HCZ1013" s="80"/>
      <c r="HDA1013" s="80"/>
      <c r="HDB1013" s="80"/>
      <c r="HDC1013" s="80"/>
      <c r="HDD1013" s="80"/>
      <c r="HDE1013" s="80"/>
      <c r="HDF1013" s="80"/>
      <c r="HDG1013" s="80"/>
      <c r="HDH1013" s="80"/>
      <c r="HDI1013" s="80"/>
      <c r="HDJ1013" s="80"/>
      <c r="HDK1013" s="80"/>
      <c r="HDL1013" s="80"/>
      <c r="HDM1013" s="80"/>
      <c r="HDN1013" s="80"/>
      <c r="HDO1013" s="80"/>
      <c r="HDP1013" s="80"/>
      <c r="HDQ1013" s="80"/>
      <c r="HDR1013" s="80"/>
      <c r="HDS1013" s="80"/>
      <c r="HDT1013" s="80"/>
      <c r="HDU1013" s="80"/>
      <c r="HDV1013" s="80"/>
      <c r="HDW1013" s="80"/>
      <c r="HDX1013" s="80"/>
      <c r="HDY1013" s="80"/>
      <c r="HDZ1013" s="80"/>
      <c r="HEA1013" s="80"/>
      <c r="HEB1013" s="80"/>
      <c r="HEC1013" s="80"/>
      <c r="HED1013" s="80"/>
      <c r="HEE1013" s="80"/>
      <c r="HEF1013" s="80"/>
      <c r="HEG1013" s="80"/>
      <c r="HEH1013" s="80"/>
      <c r="HEI1013" s="80"/>
      <c r="HEJ1013" s="80"/>
      <c r="HEK1013" s="80"/>
      <c r="HEL1013" s="80"/>
      <c r="HEM1013" s="80"/>
      <c r="HEN1013" s="80"/>
      <c r="HEO1013" s="80"/>
      <c r="HEP1013" s="80"/>
      <c r="HEQ1013" s="80"/>
      <c r="HER1013" s="80"/>
      <c r="HES1013" s="80"/>
      <c r="HET1013" s="80"/>
      <c r="HEU1013" s="80"/>
      <c r="HEV1013" s="80"/>
      <c r="HEW1013" s="80"/>
      <c r="HEX1013" s="80"/>
      <c r="HEY1013" s="80"/>
      <c r="HEZ1013" s="80"/>
      <c r="HFA1013" s="80"/>
      <c r="HFB1013" s="80"/>
      <c r="HFC1013" s="80"/>
      <c r="HFD1013" s="80"/>
      <c r="HFE1013" s="80"/>
      <c r="HFF1013" s="80"/>
      <c r="HFG1013" s="80"/>
      <c r="HFH1013" s="80"/>
      <c r="HFI1013" s="80"/>
      <c r="HFJ1013" s="80"/>
      <c r="HFK1013" s="80"/>
      <c r="HFL1013" s="80"/>
      <c r="HFM1013" s="80"/>
      <c r="HFN1013" s="80"/>
      <c r="HFO1013" s="80"/>
      <c r="HFP1013" s="80"/>
      <c r="HFQ1013" s="80"/>
      <c r="HFR1013" s="80"/>
      <c r="HFS1013" s="80"/>
      <c r="HFT1013" s="80"/>
      <c r="HFU1013" s="80"/>
      <c r="HFV1013" s="80"/>
      <c r="HFW1013" s="80"/>
      <c r="HFX1013" s="80"/>
      <c r="HFY1013" s="80"/>
      <c r="HFZ1013" s="80"/>
      <c r="HGA1013" s="80"/>
      <c r="HGB1013" s="80"/>
      <c r="HGC1013" s="80"/>
      <c r="HGD1013" s="80"/>
      <c r="HGE1013" s="80"/>
      <c r="HGF1013" s="80"/>
      <c r="HGG1013" s="80"/>
      <c r="HGH1013" s="80"/>
      <c r="HGI1013" s="80"/>
      <c r="HGJ1013" s="80"/>
      <c r="HGK1013" s="80"/>
      <c r="HGL1013" s="80"/>
      <c r="HGM1013" s="80"/>
      <c r="HGN1013" s="80"/>
      <c r="HGO1013" s="80"/>
      <c r="HGP1013" s="80"/>
      <c r="HGQ1013" s="80"/>
      <c r="HGR1013" s="80"/>
      <c r="HGS1013" s="80"/>
      <c r="HGT1013" s="80"/>
      <c r="HGU1013" s="80"/>
      <c r="HGV1013" s="80"/>
      <c r="HGW1013" s="80"/>
      <c r="HGX1013" s="80"/>
      <c r="HGY1013" s="80"/>
      <c r="HGZ1013" s="80"/>
      <c r="HHA1013" s="80"/>
      <c r="HHB1013" s="80"/>
      <c r="HHC1013" s="80"/>
      <c r="HHD1013" s="80"/>
      <c r="HHE1013" s="80"/>
      <c r="HHF1013" s="80"/>
      <c r="HHG1013" s="80"/>
      <c r="HHH1013" s="80"/>
      <c r="HHI1013" s="80"/>
      <c r="HHJ1013" s="80"/>
      <c r="HHK1013" s="80"/>
      <c r="HHL1013" s="80"/>
      <c r="HHM1013" s="80"/>
      <c r="HHN1013" s="80"/>
      <c r="HHO1013" s="80"/>
      <c r="HHP1013" s="80"/>
      <c r="HHQ1013" s="80"/>
      <c r="HHR1013" s="80"/>
      <c r="HHS1013" s="80"/>
      <c r="HHT1013" s="80"/>
      <c r="HHU1013" s="80"/>
      <c r="HHV1013" s="80"/>
      <c r="HHW1013" s="80"/>
      <c r="HHX1013" s="80"/>
      <c r="HHY1013" s="80"/>
      <c r="HHZ1013" s="80"/>
      <c r="HIA1013" s="80"/>
      <c r="HIB1013" s="80"/>
      <c r="HIC1013" s="80"/>
      <c r="HID1013" s="80"/>
      <c r="HIE1013" s="80"/>
      <c r="HIF1013" s="80"/>
      <c r="HIG1013" s="80"/>
      <c r="HIH1013" s="80"/>
      <c r="HII1013" s="80"/>
      <c r="HIJ1013" s="80"/>
      <c r="HIK1013" s="80"/>
      <c r="HIL1013" s="80"/>
      <c r="HIM1013" s="80"/>
      <c r="HIN1013" s="80"/>
      <c r="HIO1013" s="80"/>
      <c r="HIP1013" s="80"/>
      <c r="HIQ1013" s="80"/>
      <c r="HIR1013" s="80"/>
      <c r="HIS1013" s="80"/>
      <c r="HIT1013" s="80"/>
      <c r="HIU1013" s="80"/>
      <c r="HIV1013" s="80"/>
      <c r="HIW1013" s="80"/>
      <c r="HIX1013" s="80"/>
      <c r="HIY1013" s="80"/>
      <c r="HIZ1013" s="80"/>
      <c r="HJA1013" s="80"/>
      <c r="HJB1013" s="80"/>
      <c r="HJC1013" s="80"/>
      <c r="HJD1013" s="80"/>
      <c r="HJE1013" s="80"/>
      <c r="HJF1013" s="80"/>
      <c r="HJG1013" s="80"/>
      <c r="HJH1013" s="80"/>
      <c r="HJI1013" s="80"/>
      <c r="HJJ1013" s="80"/>
      <c r="HJK1013" s="80"/>
      <c r="HJL1013" s="80"/>
      <c r="HJM1013" s="80"/>
      <c r="HJN1013" s="80"/>
      <c r="HJO1013" s="80"/>
      <c r="HJP1013" s="80"/>
      <c r="HJQ1013" s="80"/>
      <c r="HJR1013" s="80"/>
      <c r="HJS1013" s="80"/>
      <c r="HJT1013" s="80"/>
      <c r="HJU1013" s="80"/>
      <c r="HJV1013" s="80"/>
      <c r="HJW1013" s="80"/>
      <c r="HJX1013" s="80"/>
      <c r="HJY1013" s="80"/>
      <c r="HJZ1013" s="80"/>
      <c r="HKA1013" s="80"/>
      <c r="HKB1013" s="80"/>
      <c r="HKC1013" s="80"/>
      <c r="HKD1013" s="80"/>
      <c r="HKE1013" s="80"/>
      <c r="HKF1013" s="80"/>
      <c r="HKG1013" s="80"/>
      <c r="HKH1013" s="80"/>
      <c r="HKI1013" s="80"/>
      <c r="HKJ1013" s="80"/>
      <c r="HKK1013" s="80"/>
      <c r="HKL1013" s="80"/>
      <c r="HKM1013" s="80"/>
      <c r="HKN1013" s="80"/>
      <c r="HKO1013" s="80"/>
      <c r="HKP1013" s="80"/>
      <c r="HKQ1013" s="80"/>
      <c r="HKR1013" s="80"/>
      <c r="HKS1013" s="80"/>
      <c r="HKT1013" s="80"/>
      <c r="HKU1013" s="80"/>
      <c r="HKV1013" s="80"/>
      <c r="HKW1013" s="80"/>
      <c r="HKX1013" s="80"/>
      <c r="HKY1013" s="80"/>
      <c r="HKZ1013" s="80"/>
      <c r="HLA1013" s="80"/>
      <c r="HLB1013" s="80"/>
      <c r="HLC1013" s="80"/>
      <c r="HLD1013" s="80"/>
      <c r="HLE1013" s="80"/>
      <c r="HLF1013" s="80"/>
      <c r="HLG1013" s="80"/>
      <c r="HLH1013" s="80"/>
      <c r="HLI1013" s="80"/>
      <c r="HLJ1013" s="80"/>
      <c r="HLK1013" s="80"/>
      <c r="HLL1013" s="80"/>
      <c r="HLM1013" s="80"/>
      <c r="HLN1013" s="80"/>
      <c r="HLO1013" s="80"/>
      <c r="HLP1013" s="80"/>
      <c r="HLQ1013" s="80"/>
      <c r="HLR1013" s="80"/>
      <c r="HLS1013" s="80"/>
      <c r="HLT1013" s="80"/>
      <c r="HLU1013" s="80"/>
      <c r="HLV1013" s="80"/>
      <c r="HLW1013" s="80"/>
      <c r="HLX1013" s="80"/>
      <c r="HLY1013" s="80"/>
      <c r="HLZ1013" s="80"/>
      <c r="HMA1013" s="80"/>
      <c r="HMB1013" s="80"/>
      <c r="HMC1013" s="80"/>
      <c r="HMD1013" s="80"/>
      <c r="HME1013" s="80"/>
      <c r="HMF1013" s="80"/>
      <c r="HMG1013" s="80"/>
      <c r="HMH1013" s="80"/>
      <c r="HMI1013" s="80"/>
      <c r="HMJ1013" s="80"/>
      <c r="HMK1013" s="80"/>
      <c r="HML1013" s="80"/>
      <c r="HMM1013" s="80"/>
      <c r="HMN1013" s="80"/>
      <c r="HMO1013" s="80"/>
      <c r="HMP1013" s="80"/>
      <c r="HMQ1013" s="80"/>
      <c r="HMR1013" s="80"/>
      <c r="HMS1013" s="80"/>
      <c r="HMT1013" s="80"/>
      <c r="HMU1013" s="80"/>
      <c r="HMV1013" s="80"/>
      <c r="HMW1013" s="80"/>
      <c r="HMX1013" s="80"/>
      <c r="HMY1013" s="80"/>
      <c r="HMZ1013" s="80"/>
      <c r="HNA1013" s="80"/>
      <c r="HNB1013" s="80"/>
      <c r="HNC1013" s="80"/>
      <c r="HND1013" s="80"/>
      <c r="HNE1013" s="80"/>
      <c r="HNF1013" s="80"/>
      <c r="HNG1013" s="80"/>
      <c r="HNH1013" s="80"/>
      <c r="HNI1013" s="80"/>
      <c r="HNJ1013" s="80"/>
      <c r="HNK1013" s="80"/>
      <c r="HNL1013" s="80"/>
      <c r="HNM1013" s="80"/>
      <c r="HNN1013" s="80"/>
      <c r="HNO1013" s="80"/>
      <c r="HNP1013" s="80"/>
      <c r="HNQ1013" s="80"/>
      <c r="HNR1013" s="80"/>
      <c r="HNS1013" s="80"/>
      <c r="HNT1013" s="80"/>
      <c r="HNU1013" s="80"/>
      <c r="HNV1013" s="80"/>
      <c r="HNW1013" s="80"/>
      <c r="HNX1013" s="80"/>
      <c r="HNY1013" s="80"/>
      <c r="HNZ1013" s="80"/>
      <c r="HOA1013" s="80"/>
      <c r="HOB1013" s="80"/>
      <c r="HOC1013" s="80"/>
      <c r="HOD1013" s="80"/>
      <c r="HOE1013" s="80"/>
      <c r="HOF1013" s="80"/>
      <c r="HOG1013" s="80"/>
      <c r="HOH1013" s="80"/>
      <c r="HOI1013" s="80"/>
      <c r="HOJ1013" s="80"/>
      <c r="HOK1013" s="80"/>
      <c r="HOL1013" s="80"/>
      <c r="HOM1013" s="80"/>
      <c r="HON1013" s="80"/>
      <c r="HOO1013" s="80"/>
      <c r="HOP1013" s="80"/>
      <c r="HOQ1013" s="80"/>
      <c r="HOR1013" s="80"/>
      <c r="HOS1013" s="80"/>
      <c r="HOT1013" s="80"/>
      <c r="HOU1013" s="80"/>
      <c r="HOV1013" s="80"/>
      <c r="HOW1013" s="80"/>
      <c r="HOX1013" s="80"/>
      <c r="HOY1013" s="80"/>
      <c r="HOZ1013" s="80"/>
      <c r="HPA1013" s="80"/>
      <c r="HPB1013" s="80"/>
      <c r="HPC1013" s="80"/>
      <c r="HPD1013" s="80"/>
      <c r="HPE1013" s="80"/>
      <c r="HPF1013" s="80"/>
      <c r="HPG1013" s="80"/>
      <c r="HPH1013" s="80"/>
      <c r="HPI1013" s="80"/>
      <c r="HPJ1013" s="80"/>
      <c r="HPK1013" s="80"/>
      <c r="HPL1013" s="80"/>
      <c r="HPM1013" s="80"/>
      <c r="HPN1013" s="80"/>
      <c r="HPO1013" s="80"/>
      <c r="HPP1013" s="80"/>
      <c r="HPQ1013" s="80"/>
      <c r="HPR1013" s="80"/>
      <c r="HPS1013" s="80"/>
      <c r="HPT1013" s="80"/>
      <c r="HPU1013" s="80"/>
      <c r="HPV1013" s="80"/>
      <c r="HPW1013" s="80"/>
      <c r="HPX1013" s="80"/>
      <c r="HPY1013" s="80"/>
      <c r="HPZ1013" s="80"/>
      <c r="HQA1013" s="80"/>
      <c r="HQB1013" s="80"/>
      <c r="HQC1013" s="80"/>
      <c r="HQD1013" s="80"/>
      <c r="HQE1013" s="80"/>
      <c r="HQF1013" s="80"/>
      <c r="HQG1013" s="80"/>
      <c r="HQH1013" s="80"/>
      <c r="HQI1013" s="80"/>
      <c r="HQJ1013" s="80"/>
      <c r="HQK1013" s="80"/>
      <c r="HQL1013" s="80"/>
      <c r="HQM1013" s="80"/>
      <c r="HQN1013" s="80"/>
      <c r="HQO1013" s="80"/>
      <c r="HQP1013" s="80"/>
      <c r="HQQ1013" s="80"/>
      <c r="HQR1013" s="80"/>
      <c r="HQS1013" s="80"/>
      <c r="HQT1013" s="80"/>
      <c r="HQU1013" s="80"/>
      <c r="HQV1013" s="80"/>
      <c r="HQW1013" s="80"/>
      <c r="HQX1013" s="80"/>
      <c r="HQY1013" s="80"/>
      <c r="HQZ1013" s="80"/>
      <c r="HRA1013" s="80"/>
      <c r="HRB1013" s="80"/>
      <c r="HRC1013" s="80"/>
      <c r="HRD1013" s="80"/>
      <c r="HRE1013" s="80"/>
      <c r="HRF1013" s="80"/>
      <c r="HRG1013" s="80"/>
      <c r="HRH1013" s="80"/>
      <c r="HRI1013" s="80"/>
      <c r="HRJ1013" s="80"/>
      <c r="HRK1013" s="80"/>
      <c r="HRL1013" s="80"/>
      <c r="HRM1013" s="80"/>
      <c r="HRN1013" s="80"/>
      <c r="HRO1013" s="80"/>
      <c r="HRP1013" s="80"/>
      <c r="HRQ1013" s="80"/>
      <c r="HRR1013" s="80"/>
      <c r="HRS1013" s="80"/>
      <c r="HRT1013" s="80"/>
      <c r="HRU1013" s="80"/>
      <c r="HRV1013" s="80"/>
      <c r="HRW1013" s="80"/>
      <c r="HRX1013" s="80"/>
      <c r="HRY1013" s="80"/>
      <c r="HRZ1013" s="80"/>
      <c r="HSA1013" s="80"/>
      <c r="HSB1013" s="80"/>
      <c r="HSC1013" s="80"/>
      <c r="HSD1013" s="80"/>
      <c r="HSE1013" s="80"/>
      <c r="HSF1013" s="80"/>
      <c r="HSG1013" s="80"/>
      <c r="HSH1013" s="80"/>
      <c r="HSI1013" s="80"/>
      <c r="HSJ1013" s="80"/>
      <c r="HSK1013" s="80"/>
      <c r="HSL1013" s="80"/>
      <c r="HSM1013" s="80"/>
      <c r="HSN1013" s="80"/>
      <c r="HSO1013" s="80"/>
      <c r="HSP1013" s="80"/>
      <c r="HSQ1013" s="80"/>
      <c r="HSR1013" s="80"/>
      <c r="HSS1013" s="80"/>
      <c r="HST1013" s="80"/>
      <c r="HSU1013" s="80"/>
      <c r="HSV1013" s="80"/>
      <c r="HSW1013" s="80"/>
      <c r="HSX1013" s="80"/>
      <c r="HSY1013" s="80"/>
      <c r="HSZ1013" s="80"/>
      <c r="HTA1013" s="80"/>
      <c r="HTB1013" s="80"/>
      <c r="HTC1013" s="80"/>
      <c r="HTD1013" s="80"/>
      <c r="HTE1013" s="80"/>
      <c r="HTF1013" s="80"/>
      <c r="HTG1013" s="80"/>
      <c r="HTH1013" s="80"/>
      <c r="HTI1013" s="80"/>
      <c r="HTJ1013" s="80"/>
      <c r="HTK1013" s="80"/>
      <c r="HTL1013" s="80"/>
      <c r="HTM1013" s="80"/>
      <c r="HTN1013" s="80"/>
      <c r="HTO1013" s="80"/>
      <c r="HTP1013" s="80"/>
      <c r="HTQ1013" s="80"/>
      <c r="HTR1013" s="80"/>
      <c r="HTS1013" s="80"/>
      <c r="HTT1013" s="80"/>
      <c r="HTU1013" s="80"/>
      <c r="HTV1013" s="80"/>
      <c r="HTW1013" s="80"/>
      <c r="HTX1013" s="80"/>
      <c r="HTY1013" s="80"/>
      <c r="HTZ1013" s="80"/>
      <c r="HUA1013" s="80"/>
      <c r="HUB1013" s="80"/>
      <c r="HUC1013" s="80"/>
      <c r="HUD1013" s="80"/>
      <c r="HUE1013" s="80"/>
      <c r="HUF1013" s="80"/>
      <c r="HUG1013" s="80"/>
      <c r="HUH1013" s="80"/>
      <c r="HUI1013" s="80"/>
      <c r="HUJ1013" s="80"/>
      <c r="HUK1013" s="80"/>
      <c r="HUL1013" s="80"/>
      <c r="HUM1013" s="80"/>
      <c r="HUN1013" s="80"/>
      <c r="HUO1013" s="80"/>
      <c r="HUP1013" s="80"/>
      <c r="HUQ1013" s="80"/>
      <c r="HUR1013" s="80"/>
      <c r="HUS1013" s="80"/>
      <c r="HUT1013" s="80"/>
      <c r="HUU1013" s="80"/>
      <c r="HUV1013" s="80"/>
      <c r="HUW1013" s="80"/>
      <c r="HUX1013" s="80"/>
      <c r="HUY1013" s="80"/>
      <c r="HUZ1013" s="80"/>
      <c r="HVA1013" s="80"/>
      <c r="HVB1013" s="80"/>
      <c r="HVC1013" s="80"/>
      <c r="HVD1013" s="80"/>
      <c r="HVE1013" s="80"/>
      <c r="HVF1013" s="80"/>
      <c r="HVG1013" s="80"/>
      <c r="HVH1013" s="80"/>
      <c r="HVI1013" s="80"/>
      <c r="HVJ1013" s="80"/>
      <c r="HVK1013" s="80"/>
      <c r="HVL1013" s="80"/>
      <c r="HVM1013" s="80"/>
      <c r="HVN1013" s="80"/>
      <c r="HVO1013" s="80"/>
      <c r="HVP1013" s="80"/>
      <c r="HVQ1013" s="80"/>
      <c r="HVR1013" s="80"/>
      <c r="HVS1013" s="80"/>
      <c r="HVT1013" s="80"/>
      <c r="HVU1013" s="80"/>
      <c r="HVV1013" s="80"/>
      <c r="HVW1013" s="80"/>
      <c r="HVX1013" s="80"/>
      <c r="HVY1013" s="80"/>
      <c r="HVZ1013" s="80"/>
      <c r="HWA1013" s="80"/>
      <c r="HWB1013" s="80"/>
      <c r="HWC1013" s="80"/>
      <c r="HWD1013" s="80"/>
      <c r="HWE1013" s="80"/>
      <c r="HWF1013" s="80"/>
      <c r="HWG1013" s="80"/>
      <c r="HWH1013" s="80"/>
      <c r="HWI1013" s="80"/>
      <c r="HWJ1013" s="80"/>
      <c r="HWK1013" s="80"/>
      <c r="HWL1013" s="80"/>
      <c r="HWM1013" s="80"/>
      <c r="HWN1013" s="80"/>
      <c r="HWO1013" s="80"/>
      <c r="HWP1013" s="80"/>
      <c r="HWQ1013" s="80"/>
      <c r="HWR1013" s="80"/>
      <c r="HWS1013" s="80"/>
      <c r="HWT1013" s="80"/>
      <c r="HWU1013" s="80"/>
      <c r="HWV1013" s="80"/>
      <c r="HWW1013" s="80"/>
      <c r="HWX1013" s="80"/>
      <c r="HWY1013" s="80"/>
      <c r="HWZ1013" s="80"/>
      <c r="HXA1013" s="80"/>
      <c r="HXB1013" s="80"/>
      <c r="HXC1013" s="80"/>
      <c r="HXD1013" s="80"/>
      <c r="HXE1013" s="80"/>
      <c r="HXF1013" s="80"/>
      <c r="HXG1013" s="80"/>
      <c r="HXH1013" s="80"/>
      <c r="HXI1013" s="80"/>
      <c r="HXJ1013" s="80"/>
      <c r="HXK1013" s="80"/>
      <c r="HXL1013" s="80"/>
      <c r="HXM1013" s="80"/>
      <c r="HXN1013" s="80"/>
      <c r="HXO1013" s="80"/>
      <c r="HXP1013" s="80"/>
      <c r="HXQ1013" s="80"/>
      <c r="HXR1013" s="80"/>
      <c r="HXS1013" s="80"/>
      <c r="HXT1013" s="80"/>
      <c r="HXU1013" s="80"/>
      <c r="HXV1013" s="80"/>
      <c r="HXW1013" s="80"/>
      <c r="HXX1013" s="80"/>
      <c r="HXY1013" s="80"/>
      <c r="HXZ1013" s="80"/>
      <c r="HYA1013" s="80"/>
      <c r="HYB1013" s="80"/>
      <c r="HYC1013" s="80"/>
      <c r="HYD1013" s="80"/>
      <c r="HYE1013" s="80"/>
      <c r="HYF1013" s="80"/>
      <c r="HYG1013" s="80"/>
      <c r="HYH1013" s="80"/>
      <c r="HYI1013" s="80"/>
      <c r="HYJ1013" s="80"/>
      <c r="HYK1013" s="80"/>
      <c r="HYL1013" s="80"/>
      <c r="HYM1013" s="80"/>
      <c r="HYN1013" s="80"/>
      <c r="HYO1013" s="80"/>
      <c r="HYP1013" s="80"/>
      <c r="HYQ1013" s="80"/>
      <c r="HYR1013" s="80"/>
      <c r="HYS1013" s="80"/>
      <c r="HYT1013" s="80"/>
      <c r="HYU1013" s="80"/>
      <c r="HYV1013" s="80"/>
      <c r="HYW1013" s="80"/>
      <c r="HYX1013" s="80"/>
      <c r="HYY1013" s="80"/>
      <c r="HYZ1013" s="80"/>
      <c r="HZA1013" s="80"/>
      <c r="HZB1013" s="80"/>
      <c r="HZC1013" s="80"/>
      <c r="HZD1013" s="80"/>
      <c r="HZE1013" s="80"/>
      <c r="HZF1013" s="80"/>
      <c r="HZG1013" s="80"/>
      <c r="HZH1013" s="80"/>
      <c r="HZI1013" s="80"/>
      <c r="HZJ1013" s="80"/>
      <c r="HZK1013" s="80"/>
      <c r="HZL1013" s="80"/>
      <c r="HZM1013" s="80"/>
      <c r="HZN1013" s="80"/>
      <c r="HZO1013" s="80"/>
      <c r="HZP1013" s="80"/>
      <c r="HZQ1013" s="80"/>
      <c r="HZR1013" s="80"/>
      <c r="HZS1013" s="80"/>
      <c r="HZT1013" s="80"/>
      <c r="HZU1013" s="80"/>
      <c r="HZV1013" s="80"/>
      <c r="HZW1013" s="80"/>
      <c r="HZX1013" s="80"/>
      <c r="HZY1013" s="80"/>
      <c r="HZZ1013" s="80"/>
      <c r="IAA1013" s="80"/>
      <c r="IAB1013" s="80"/>
      <c r="IAC1013" s="80"/>
      <c r="IAD1013" s="80"/>
      <c r="IAE1013" s="80"/>
      <c r="IAF1013" s="80"/>
      <c r="IAG1013" s="80"/>
      <c r="IAH1013" s="80"/>
      <c r="IAI1013" s="80"/>
      <c r="IAJ1013" s="80"/>
      <c r="IAK1013" s="80"/>
      <c r="IAL1013" s="80"/>
      <c r="IAM1013" s="80"/>
      <c r="IAN1013" s="80"/>
      <c r="IAO1013" s="80"/>
      <c r="IAP1013" s="80"/>
      <c r="IAQ1013" s="80"/>
      <c r="IAR1013" s="80"/>
      <c r="IAS1013" s="80"/>
      <c r="IAT1013" s="80"/>
      <c r="IAU1013" s="80"/>
      <c r="IAV1013" s="80"/>
      <c r="IAW1013" s="80"/>
      <c r="IAX1013" s="80"/>
      <c r="IAY1013" s="80"/>
      <c r="IAZ1013" s="80"/>
      <c r="IBA1013" s="80"/>
      <c r="IBB1013" s="80"/>
      <c r="IBC1013" s="80"/>
      <c r="IBD1013" s="80"/>
      <c r="IBE1013" s="80"/>
      <c r="IBF1013" s="80"/>
      <c r="IBG1013" s="80"/>
      <c r="IBH1013" s="80"/>
      <c r="IBI1013" s="80"/>
      <c r="IBJ1013" s="80"/>
      <c r="IBK1013" s="80"/>
      <c r="IBL1013" s="80"/>
      <c r="IBM1013" s="80"/>
      <c r="IBN1013" s="80"/>
      <c r="IBO1013" s="80"/>
      <c r="IBP1013" s="80"/>
      <c r="IBQ1013" s="80"/>
      <c r="IBR1013" s="80"/>
      <c r="IBS1013" s="80"/>
      <c r="IBT1013" s="80"/>
      <c r="IBU1013" s="80"/>
      <c r="IBV1013" s="80"/>
      <c r="IBW1013" s="80"/>
      <c r="IBX1013" s="80"/>
      <c r="IBY1013" s="80"/>
      <c r="IBZ1013" s="80"/>
      <c r="ICA1013" s="80"/>
      <c r="ICB1013" s="80"/>
      <c r="ICC1013" s="80"/>
      <c r="ICD1013" s="80"/>
      <c r="ICE1013" s="80"/>
      <c r="ICF1013" s="80"/>
      <c r="ICG1013" s="80"/>
      <c r="ICH1013" s="80"/>
      <c r="ICI1013" s="80"/>
      <c r="ICJ1013" s="80"/>
      <c r="ICK1013" s="80"/>
      <c r="ICL1013" s="80"/>
      <c r="ICM1013" s="80"/>
      <c r="ICN1013" s="80"/>
      <c r="ICO1013" s="80"/>
      <c r="ICP1013" s="80"/>
      <c r="ICQ1013" s="80"/>
      <c r="ICR1013" s="80"/>
      <c r="ICS1013" s="80"/>
      <c r="ICT1013" s="80"/>
      <c r="ICU1013" s="80"/>
      <c r="ICV1013" s="80"/>
      <c r="ICW1013" s="80"/>
      <c r="ICX1013" s="80"/>
      <c r="ICY1013" s="80"/>
      <c r="ICZ1013" s="80"/>
      <c r="IDA1013" s="80"/>
      <c r="IDB1013" s="80"/>
      <c r="IDC1013" s="80"/>
      <c r="IDD1013" s="80"/>
      <c r="IDE1013" s="80"/>
      <c r="IDF1013" s="80"/>
      <c r="IDG1013" s="80"/>
      <c r="IDH1013" s="80"/>
      <c r="IDI1013" s="80"/>
      <c r="IDJ1013" s="80"/>
      <c r="IDK1013" s="80"/>
      <c r="IDL1013" s="80"/>
      <c r="IDM1013" s="80"/>
      <c r="IDN1013" s="80"/>
      <c r="IDO1013" s="80"/>
      <c r="IDP1013" s="80"/>
      <c r="IDQ1013" s="80"/>
      <c r="IDR1013" s="80"/>
      <c r="IDS1013" s="80"/>
      <c r="IDT1013" s="80"/>
      <c r="IDU1013" s="80"/>
      <c r="IDV1013" s="80"/>
      <c r="IDW1013" s="80"/>
      <c r="IDX1013" s="80"/>
      <c r="IDY1013" s="80"/>
      <c r="IDZ1013" s="80"/>
      <c r="IEA1013" s="80"/>
      <c r="IEB1013" s="80"/>
      <c r="IEC1013" s="80"/>
      <c r="IED1013" s="80"/>
      <c r="IEE1013" s="80"/>
      <c r="IEF1013" s="80"/>
      <c r="IEG1013" s="80"/>
      <c r="IEH1013" s="80"/>
      <c r="IEI1013" s="80"/>
      <c r="IEJ1013" s="80"/>
      <c r="IEK1013" s="80"/>
      <c r="IEL1013" s="80"/>
      <c r="IEM1013" s="80"/>
      <c r="IEN1013" s="80"/>
      <c r="IEO1013" s="80"/>
      <c r="IEP1013" s="80"/>
      <c r="IEQ1013" s="80"/>
      <c r="IER1013" s="80"/>
      <c r="IES1013" s="80"/>
      <c r="IET1013" s="80"/>
      <c r="IEU1013" s="80"/>
      <c r="IEV1013" s="80"/>
      <c r="IEW1013" s="80"/>
      <c r="IEX1013" s="80"/>
      <c r="IEY1013" s="80"/>
      <c r="IEZ1013" s="80"/>
      <c r="IFA1013" s="80"/>
      <c r="IFB1013" s="80"/>
      <c r="IFC1013" s="80"/>
      <c r="IFD1013" s="80"/>
      <c r="IFE1013" s="80"/>
      <c r="IFF1013" s="80"/>
      <c r="IFG1013" s="80"/>
      <c r="IFH1013" s="80"/>
      <c r="IFI1013" s="80"/>
      <c r="IFJ1013" s="80"/>
      <c r="IFK1013" s="80"/>
      <c r="IFL1013" s="80"/>
      <c r="IFM1013" s="80"/>
      <c r="IFN1013" s="80"/>
      <c r="IFO1013" s="80"/>
      <c r="IFP1013" s="80"/>
      <c r="IFQ1013" s="80"/>
      <c r="IFR1013" s="80"/>
      <c r="IFS1013" s="80"/>
      <c r="IFT1013" s="80"/>
      <c r="IFU1013" s="80"/>
      <c r="IFV1013" s="80"/>
      <c r="IFW1013" s="80"/>
      <c r="IFX1013" s="80"/>
      <c r="IFY1013" s="80"/>
      <c r="IFZ1013" s="80"/>
      <c r="IGA1013" s="80"/>
      <c r="IGB1013" s="80"/>
      <c r="IGC1013" s="80"/>
      <c r="IGD1013" s="80"/>
      <c r="IGE1013" s="80"/>
      <c r="IGF1013" s="80"/>
      <c r="IGG1013" s="80"/>
      <c r="IGH1013" s="80"/>
      <c r="IGI1013" s="80"/>
      <c r="IGJ1013" s="80"/>
      <c r="IGK1013" s="80"/>
      <c r="IGL1013" s="80"/>
      <c r="IGM1013" s="80"/>
      <c r="IGN1013" s="80"/>
      <c r="IGO1013" s="80"/>
      <c r="IGP1013" s="80"/>
      <c r="IGQ1013" s="80"/>
      <c r="IGR1013" s="80"/>
      <c r="IGS1013" s="80"/>
      <c r="IGT1013" s="80"/>
      <c r="IGU1013" s="80"/>
      <c r="IGV1013" s="80"/>
      <c r="IGW1013" s="80"/>
      <c r="IGX1013" s="80"/>
      <c r="IGY1013" s="80"/>
      <c r="IGZ1013" s="80"/>
      <c r="IHA1013" s="80"/>
      <c r="IHB1013" s="80"/>
      <c r="IHC1013" s="80"/>
      <c r="IHD1013" s="80"/>
      <c r="IHE1013" s="80"/>
      <c r="IHF1013" s="80"/>
      <c r="IHG1013" s="80"/>
      <c r="IHH1013" s="80"/>
      <c r="IHI1013" s="80"/>
      <c r="IHJ1013" s="80"/>
      <c r="IHK1013" s="80"/>
      <c r="IHL1013" s="80"/>
      <c r="IHM1013" s="80"/>
      <c r="IHN1013" s="80"/>
      <c r="IHO1013" s="80"/>
      <c r="IHP1013" s="80"/>
      <c r="IHQ1013" s="80"/>
      <c r="IHR1013" s="80"/>
      <c r="IHS1013" s="80"/>
      <c r="IHT1013" s="80"/>
      <c r="IHU1013" s="80"/>
      <c r="IHV1013" s="80"/>
      <c r="IHW1013" s="80"/>
      <c r="IHX1013" s="80"/>
      <c r="IHY1013" s="80"/>
      <c r="IHZ1013" s="80"/>
      <c r="IIA1013" s="80"/>
      <c r="IIB1013" s="80"/>
      <c r="IIC1013" s="80"/>
      <c r="IID1013" s="80"/>
      <c r="IIE1013" s="80"/>
      <c r="IIF1013" s="80"/>
      <c r="IIG1013" s="80"/>
      <c r="IIH1013" s="80"/>
      <c r="III1013" s="80"/>
      <c r="IIJ1013" s="80"/>
      <c r="IIK1013" s="80"/>
      <c r="IIL1013" s="80"/>
      <c r="IIM1013" s="80"/>
      <c r="IIN1013" s="80"/>
      <c r="IIO1013" s="80"/>
      <c r="IIP1013" s="80"/>
      <c r="IIQ1013" s="80"/>
      <c r="IIR1013" s="80"/>
      <c r="IIS1013" s="80"/>
      <c r="IIT1013" s="80"/>
      <c r="IIU1013" s="80"/>
      <c r="IIV1013" s="80"/>
      <c r="IIW1013" s="80"/>
      <c r="IIX1013" s="80"/>
      <c r="IIY1013" s="80"/>
      <c r="IIZ1013" s="80"/>
      <c r="IJA1013" s="80"/>
      <c r="IJB1013" s="80"/>
      <c r="IJC1013" s="80"/>
      <c r="IJD1013" s="80"/>
      <c r="IJE1013" s="80"/>
      <c r="IJF1013" s="80"/>
      <c r="IJG1013" s="80"/>
      <c r="IJH1013" s="80"/>
      <c r="IJI1013" s="80"/>
      <c r="IJJ1013" s="80"/>
      <c r="IJK1013" s="80"/>
      <c r="IJL1013" s="80"/>
      <c r="IJM1013" s="80"/>
      <c r="IJN1013" s="80"/>
      <c r="IJO1013" s="80"/>
      <c r="IJP1013" s="80"/>
      <c r="IJQ1013" s="80"/>
      <c r="IJR1013" s="80"/>
      <c r="IJS1013" s="80"/>
      <c r="IJT1013" s="80"/>
      <c r="IJU1013" s="80"/>
      <c r="IJV1013" s="80"/>
      <c r="IJW1013" s="80"/>
      <c r="IJX1013" s="80"/>
      <c r="IJY1013" s="80"/>
      <c r="IJZ1013" s="80"/>
      <c r="IKA1013" s="80"/>
      <c r="IKB1013" s="80"/>
      <c r="IKC1013" s="80"/>
      <c r="IKD1013" s="80"/>
      <c r="IKE1013" s="80"/>
      <c r="IKF1013" s="80"/>
      <c r="IKG1013" s="80"/>
      <c r="IKH1013" s="80"/>
      <c r="IKI1013" s="80"/>
      <c r="IKJ1013" s="80"/>
      <c r="IKK1013" s="80"/>
      <c r="IKL1013" s="80"/>
      <c r="IKM1013" s="80"/>
      <c r="IKN1013" s="80"/>
      <c r="IKO1013" s="80"/>
      <c r="IKP1013" s="80"/>
      <c r="IKQ1013" s="80"/>
      <c r="IKR1013" s="80"/>
      <c r="IKS1013" s="80"/>
      <c r="IKT1013" s="80"/>
      <c r="IKU1013" s="80"/>
      <c r="IKV1013" s="80"/>
      <c r="IKW1013" s="80"/>
      <c r="IKX1013" s="80"/>
      <c r="IKY1013" s="80"/>
      <c r="IKZ1013" s="80"/>
      <c r="ILA1013" s="80"/>
      <c r="ILB1013" s="80"/>
      <c r="ILC1013" s="80"/>
      <c r="ILD1013" s="80"/>
      <c r="ILE1013" s="80"/>
      <c r="ILF1013" s="80"/>
      <c r="ILG1013" s="80"/>
      <c r="ILH1013" s="80"/>
      <c r="ILI1013" s="80"/>
      <c r="ILJ1013" s="80"/>
      <c r="ILK1013" s="80"/>
      <c r="ILL1013" s="80"/>
      <c r="ILM1013" s="80"/>
      <c r="ILN1013" s="80"/>
      <c r="ILO1013" s="80"/>
      <c r="ILP1013" s="80"/>
      <c r="ILQ1013" s="80"/>
      <c r="ILR1013" s="80"/>
      <c r="ILS1013" s="80"/>
      <c r="ILT1013" s="80"/>
      <c r="ILU1013" s="80"/>
      <c r="ILV1013" s="80"/>
      <c r="ILW1013" s="80"/>
      <c r="ILX1013" s="80"/>
      <c r="ILY1013" s="80"/>
      <c r="ILZ1013" s="80"/>
      <c r="IMA1013" s="80"/>
      <c r="IMB1013" s="80"/>
      <c r="IMC1013" s="80"/>
      <c r="IMD1013" s="80"/>
      <c r="IME1013" s="80"/>
      <c r="IMF1013" s="80"/>
      <c r="IMG1013" s="80"/>
      <c r="IMH1013" s="80"/>
      <c r="IMI1013" s="80"/>
      <c r="IMJ1013" s="80"/>
      <c r="IMK1013" s="80"/>
      <c r="IML1013" s="80"/>
      <c r="IMM1013" s="80"/>
      <c r="IMN1013" s="80"/>
      <c r="IMO1013" s="80"/>
      <c r="IMP1013" s="80"/>
      <c r="IMQ1013" s="80"/>
      <c r="IMR1013" s="80"/>
      <c r="IMS1013" s="80"/>
      <c r="IMT1013" s="80"/>
      <c r="IMU1013" s="80"/>
      <c r="IMV1013" s="80"/>
      <c r="IMW1013" s="80"/>
      <c r="IMX1013" s="80"/>
      <c r="IMY1013" s="80"/>
      <c r="IMZ1013" s="80"/>
      <c r="INA1013" s="80"/>
      <c r="INB1013" s="80"/>
      <c r="INC1013" s="80"/>
      <c r="IND1013" s="80"/>
      <c r="INE1013" s="80"/>
      <c r="INF1013" s="80"/>
      <c r="ING1013" s="80"/>
      <c r="INH1013" s="80"/>
      <c r="INI1013" s="80"/>
      <c r="INJ1013" s="80"/>
      <c r="INK1013" s="80"/>
      <c r="INL1013" s="80"/>
      <c r="INM1013" s="80"/>
      <c r="INN1013" s="80"/>
      <c r="INO1013" s="80"/>
      <c r="INP1013" s="80"/>
      <c r="INQ1013" s="80"/>
      <c r="INR1013" s="80"/>
      <c r="INS1013" s="80"/>
      <c r="INT1013" s="80"/>
      <c r="INU1013" s="80"/>
      <c r="INV1013" s="80"/>
      <c r="INW1013" s="80"/>
      <c r="INX1013" s="80"/>
      <c r="INY1013" s="80"/>
      <c r="INZ1013" s="80"/>
      <c r="IOA1013" s="80"/>
      <c r="IOB1013" s="80"/>
      <c r="IOC1013" s="80"/>
      <c r="IOD1013" s="80"/>
      <c r="IOE1013" s="80"/>
      <c r="IOF1013" s="80"/>
      <c r="IOG1013" s="80"/>
      <c r="IOH1013" s="80"/>
      <c r="IOI1013" s="80"/>
      <c r="IOJ1013" s="80"/>
      <c r="IOK1013" s="80"/>
      <c r="IOL1013" s="80"/>
      <c r="IOM1013" s="80"/>
      <c r="ION1013" s="80"/>
      <c r="IOO1013" s="80"/>
      <c r="IOP1013" s="80"/>
      <c r="IOQ1013" s="80"/>
      <c r="IOR1013" s="80"/>
      <c r="IOS1013" s="80"/>
      <c r="IOT1013" s="80"/>
      <c r="IOU1013" s="80"/>
      <c r="IOV1013" s="80"/>
      <c r="IOW1013" s="80"/>
      <c r="IOX1013" s="80"/>
      <c r="IOY1013" s="80"/>
      <c r="IOZ1013" s="80"/>
      <c r="IPA1013" s="80"/>
      <c r="IPB1013" s="80"/>
      <c r="IPC1013" s="80"/>
      <c r="IPD1013" s="80"/>
      <c r="IPE1013" s="80"/>
      <c r="IPF1013" s="80"/>
      <c r="IPG1013" s="80"/>
      <c r="IPH1013" s="80"/>
      <c r="IPI1013" s="80"/>
      <c r="IPJ1013" s="80"/>
      <c r="IPK1013" s="80"/>
      <c r="IPL1013" s="80"/>
      <c r="IPM1013" s="80"/>
      <c r="IPN1013" s="80"/>
      <c r="IPO1013" s="80"/>
      <c r="IPP1013" s="80"/>
      <c r="IPQ1013" s="80"/>
      <c r="IPR1013" s="80"/>
      <c r="IPS1013" s="80"/>
      <c r="IPT1013" s="80"/>
      <c r="IPU1013" s="80"/>
      <c r="IPV1013" s="80"/>
      <c r="IPW1013" s="80"/>
      <c r="IPX1013" s="80"/>
      <c r="IPY1013" s="80"/>
      <c r="IPZ1013" s="80"/>
      <c r="IQA1013" s="80"/>
      <c r="IQB1013" s="80"/>
      <c r="IQC1013" s="80"/>
      <c r="IQD1013" s="80"/>
      <c r="IQE1013" s="80"/>
      <c r="IQF1013" s="80"/>
      <c r="IQG1013" s="80"/>
      <c r="IQH1013" s="80"/>
      <c r="IQI1013" s="80"/>
      <c r="IQJ1013" s="80"/>
      <c r="IQK1013" s="80"/>
      <c r="IQL1013" s="80"/>
      <c r="IQM1013" s="80"/>
      <c r="IQN1013" s="80"/>
      <c r="IQO1013" s="80"/>
      <c r="IQP1013" s="80"/>
      <c r="IQQ1013" s="80"/>
      <c r="IQR1013" s="80"/>
      <c r="IQS1013" s="80"/>
      <c r="IQT1013" s="80"/>
      <c r="IQU1013" s="80"/>
      <c r="IQV1013" s="80"/>
      <c r="IQW1013" s="80"/>
      <c r="IQX1013" s="80"/>
      <c r="IQY1013" s="80"/>
      <c r="IQZ1013" s="80"/>
      <c r="IRA1013" s="80"/>
      <c r="IRB1013" s="80"/>
      <c r="IRC1013" s="80"/>
      <c r="IRD1013" s="80"/>
      <c r="IRE1013" s="80"/>
      <c r="IRF1013" s="80"/>
      <c r="IRG1013" s="80"/>
      <c r="IRH1013" s="80"/>
      <c r="IRI1013" s="80"/>
      <c r="IRJ1013" s="80"/>
      <c r="IRK1013" s="80"/>
      <c r="IRL1013" s="80"/>
      <c r="IRM1013" s="80"/>
      <c r="IRN1013" s="80"/>
      <c r="IRO1013" s="80"/>
      <c r="IRP1013" s="80"/>
      <c r="IRQ1013" s="80"/>
      <c r="IRR1013" s="80"/>
      <c r="IRS1013" s="80"/>
      <c r="IRT1013" s="80"/>
      <c r="IRU1013" s="80"/>
      <c r="IRV1013" s="80"/>
      <c r="IRW1013" s="80"/>
      <c r="IRX1013" s="80"/>
      <c r="IRY1013" s="80"/>
      <c r="IRZ1013" s="80"/>
      <c r="ISA1013" s="80"/>
      <c r="ISB1013" s="80"/>
      <c r="ISC1013" s="80"/>
      <c r="ISD1013" s="80"/>
      <c r="ISE1013" s="80"/>
      <c r="ISF1013" s="80"/>
      <c r="ISG1013" s="80"/>
      <c r="ISH1013" s="80"/>
      <c r="ISI1013" s="80"/>
      <c r="ISJ1013" s="80"/>
      <c r="ISK1013" s="80"/>
      <c r="ISL1013" s="80"/>
      <c r="ISM1013" s="80"/>
      <c r="ISN1013" s="80"/>
      <c r="ISO1013" s="80"/>
      <c r="ISP1013" s="80"/>
      <c r="ISQ1013" s="80"/>
      <c r="ISR1013" s="80"/>
      <c r="ISS1013" s="80"/>
      <c r="IST1013" s="80"/>
      <c r="ISU1013" s="80"/>
      <c r="ISV1013" s="80"/>
      <c r="ISW1013" s="80"/>
      <c r="ISX1013" s="80"/>
      <c r="ISY1013" s="80"/>
      <c r="ISZ1013" s="80"/>
      <c r="ITA1013" s="80"/>
      <c r="ITB1013" s="80"/>
      <c r="ITC1013" s="80"/>
      <c r="ITD1013" s="80"/>
      <c r="ITE1013" s="80"/>
      <c r="ITF1013" s="80"/>
      <c r="ITG1013" s="80"/>
      <c r="ITH1013" s="80"/>
      <c r="ITI1013" s="80"/>
      <c r="ITJ1013" s="80"/>
      <c r="ITK1013" s="80"/>
      <c r="ITL1013" s="80"/>
      <c r="ITM1013" s="80"/>
      <c r="ITN1013" s="80"/>
      <c r="ITO1013" s="80"/>
      <c r="ITP1013" s="80"/>
      <c r="ITQ1013" s="80"/>
      <c r="ITR1013" s="80"/>
      <c r="ITS1013" s="80"/>
      <c r="ITT1013" s="80"/>
      <c r="ITU1013" s="80"/>
      <c r="ITV1013" s="80"/>
      <c r="ITW1013" s="80"/>
      <c r="ITX1013" s="80"/>
      <c r="ITY1013" s="80"/>
      <c r="ITZ1013" s="80"/>
      <c r="IUA1013" s="80"/>
      <c r="IUB1013" s="80"/>
      <c r="IUC1013" s="80"/>
      <c r="IUD1013" s="80"/>
      <c r="IUE1013" s="80"/>
      <c r="IUF1013" s="80"/>
      <c r="IUG1013" s="80"/>
      <c r="IUH1013" s="80"/>
      <c r="IUI1013" s="80"/>
      <c r="IUJ1013" s="80"/>
      <c r="IUK1013" s="80"/>
      <c r="IUL1013" s="80"/>
      <c r="IUM1013" s="80"/>
      <c r="IUN1013" s="80"/>
      <c r="IUO1013" s="80"/>
      <c r="IUP1013" s="80"/>
      <c r="IUQ1013" s="80"/>
      <c r="IUR1013" s="80"/>
      <c r="IUS1013" s="80"/>
      <c r="IUT1013" s="80"/>
      <c r="IUU1013" s="80"/>
      <c r="IUV1013" s="80"/>
      <c r="IUW1013" s="80"/>
      <c r="IUX1013" s="80"/>
      <c r="IUY1013" s="80"/>
      <c r="IUZ1013" s="80"/>
      <c r="IVA1013" s="80"/>
      <c r="IVB1013" s="80"/>
      <c r="IVC1013" s="80"/>
      <c r="IVD1013" s="80"/>
      <c r="IVE1013" s="80"/>
      <c r="IVF1013" s="80"/>
      <c r="IVG1013" s="80"/>
      <c r="IVH1013" s="80"/>
      <c r="IVI1013" s="80"/>
      <c r="IVJ1013" s="80"/>
      <c r="IVK1013" s="80"/>
      <c r="IVL1013" s="80"/>
      <c r="IVM1013" s="80"/>
      <c r="IVN1013" s="80"/>
      <c r="IVO1013" s="80"/>
      <c r="IVP1013" s="80"/>
      <c r="IVQ1013" s="80"/>
      <c r="IVR1013" s="80"/>
      <c r="IVS1013" s="80"/>
      <c r="IVT1013" s="80"/>
      <c r="IVU1013" s="80"/>
      <c r="IVV1013" s="80"/>
      <c r="IVW1013" s="80"/>
      <c r="IVX1013" s="80"/>
      <c r="IVY1013" s="80"/>
      <c r="IVZ1013" s="80"/>
      <c r="IWA1013" s="80"/>
      <c r="IWB1013" s="80"/>
      <c r="IWC1013" s="80"/>
      <c r="IWD1013" s="80"/>
      <c r="IWE1013" s="80"/>
      <c r="IWF1013" s="80"/>
      <c r="IWG1013" s="80"/>
      <c r="IWH1013" s="80"/>
      <c r="IWI1013" s="80"/>
      <c r="IWJ1013" s="80"/>
      <c r="IWK1013" s="80"/>
      <c r="IWL1013" s="80"/>
      <c r="IWM1013" s="80"/>
      <c r="IWN1013" s="80"/>
      <c r="IWO1013" s="80"/>
      <c r="IWP1013" s="80"/>
      <c r="IWQ1013" s="80"/>
      <c r="IWR1013" s="80"/>
      <c r="IWS1013" s="80"/>
      <c r="IWT1013" s="80"/>
      <c r="IWU1013" s="80"/>
      <c r="IWV1013" s="80"/>
      <c r="IWW1013" s="80"/>
      <c r="IWX1013" s="80"/>
      <c r="IWY1013" s="80"/>
      <c r="IWZ1013" s="80"/>
      <c r="IXA1013" s="80"/>
      <c r="IXB1013" s="80"/>
      <c r="IXC1013" s="80"/>
      <c r="IXD1013" s="80"/>
      <c r="IXE1013" s="80"/>
      <c r="IXF1013" s="80"/>
      <c r="IXG1013" s="80"/>
      <c r="IXH1013" s="80"/>
      <c r="IXI1013" s="80"/>
      <c r="IXJ1013" s="80"/>
      <c r="IXK1013" s="80"/>
      <c r="IXL1013" s="80"/>
      <c r="IXM1013" s="80"/>
      <c r="IXN1013" s="80"/>
      <c r="IXO1013" s="80"/>
      <c r="IXP1013" s="80"/>
      <c r="IXQ1013" s="80"/>
      <c r="IXR1013" s="80"/>
      <c r="IXS1013" s="80"/>
      <c r="IXT1013" s="80"/>
      <c r="IXU1013" s="80"/>
      <c r="IXV1013" s="80"/>
      <c r="IXW1013" s="80"/>
      <c r="IXX1013" s="80"/>
      <c r="IXY1013" s="80"/>
      <c r="IXZ1013" s="80"/>
      <c r="IYA1013" s="80"/>
      <c r="IYB1013" s="80"/>
      <c r="IYC1013" s="80"/>
      <c r="IYD1013" s="80"/>
      <c r="IYE1013" s="80"/>
      <c r="IYF1013" s="80"/>
      <c r="IYG1013" s="80"/>
      <c r="IYH1013" s="80"/>
      <c r="IYI1013" s="80"/>
      <c r="IYJ1013" s="80"/>
      <c r="IYK1013" s="80"/>
      <c r="IYL1013" s="80"/>
      <c r="IYM1013" s="80"/>
      <c r="IYN1013" s="80"/>
      <c r="IYO1013" s="80"/>
      <c r="IYP1013" s="80"/>
      <c r="IYQ1013" s="80"/>
      <c r="IYR1013" s="80"/>
      <c r="IYS1013" s="80"/>
      <c r="IYT1013" s="80"/>
      <c r="IYU1013" s="80"/>
      <c r="IYV1013" s="80"/>
      <c r="IYW1013" s="80"/>
      <c r="IYX1013" s="80"/>
      <c r="IYY1013" s="80"/>
      <c r="IYZ1013" s="80"/>
      <c r="IZA1013" s="80"/>
      <c r="IZB1013" s="80"/>
      <c r="IZC1013" s="80"/>
      <c r="IZD1013" s="80"/>
      <c r="IZE1013" s="80"/>
      <c r="IZF1013" s="80"/>
      <c r="IZG1013" s="80"/>
      <c r="IZH1013" s="80"/>
      <c r="IZI1013" s="80"/>
      <c r="IZJ1013" s="80"/>
      <c r="IZK1013" s="80"/>
      <c r="IZL1013" s="80"/>
      <c r="IZM1013" s="80"/>
      <c r="IZN1013" s="80"/>
      <c r="IZO1013" s="80"/>
      <c r="IZP1013" s="80"/>
      <c r="IZQ1013" s="80"/>
      <c r="IZR1013" s="80"/>
      <c r="IZS1013" s="80"/>
      <c r="IZT1013" s="80"/>
      <c r="IZU1013" s="80"/>
      <c r="IZV1013" s="80"/>
      <c r="IZW1013" s="80"/>
      <c r="IZX1013" s="80"/>
      <c r="IZY1013" s="80"/>
      <c r="IZZ1013" s="80"/>
      <c r="JAA1013" s="80"/>
      <c r="JAB1013" s="80"/>
      <c r="JAC1013" s="80"/>
      <c r="JAD1013" s="80"/>
      <c r="JAE1013" s="80"/>
      <c r="JAF1013" s="80"/>
      <c r="JAG1013" s="80"/>
      <c r="JAH1013" s="80"/>
      <c r="JAI1013" s="80"/>
      <c r="JAJ1013" s="80"/>
      <c r="JAK1013" s="80"/>
      <c r="JAL1013" s="80"/>
      <c r="JAM1013" s="80"/>
      <c r="JAN1013" s="80"/>
      <c r="JAO1013" s="80"/>
      <c r="JAP1013" s="80"/>
      <c r="JAQ1013" s="80"/>
      <c r="JAR1013" s="80"/>
      <c r="JAS1013" s="80"/>
      <c r="JAT1013" s="80"/>
      <c r="JAU1013" s="80"/>
      <c r="JAV1013" s="80"/>
      <c r="JAW1013" s="80"/>
      <c r="JAX1013" s="80"/>
      <c r="JAY1013" s="80"/>
      <c r="JAZ1013" s="80"/>
      <c r="JBA1013" s="80"/>
      <c r="JBB1013" s="80"/>
      <c r="JBC1013" s="80"/>
      <c r="JBD1013" s="80"/>
      <c r="JBE1013" s="80"/>
      <c r="JBF1013" s="80"/>
      <c r="JBG1013" s="80"/>
      <c r="JBH1013" s="80"/>
      <c r="JBI1013" s="80"/>
      <c r="JBJ1013" s="80"/>
      <c r="JBK1013" s="80"/>
      <c r="JBL1013" s="80"/>
      <c r="JBM1013" s="80"/>
      <c r="JBN1013" s="80"/>
      <c r="JBO1013" s="80"/>
      <c r="JBP1013" s="80"/>
      <c r="JBQ1013" s="80"/>
      <c r="JBR1013" s="80"/>
      <c r="JBS1013" s="80"/>
      <c r="JBT1013" s="80"/>
      <c r="JBU1013" s="80"/>
      <c r="JBV1013" s="80"/>
      <c r="JBW1013" s="80"/>
      <c r="JBX1013" s="80"/>
      <c r="JBY1013" s="80"/>
      <c r="JBZ1013" s="80"/>
      <c r="JCA1013" s="80"/>
      <c r="JCB1013" s="80"/>
      <c r="JCC1013" s="80"/>
      <c r="JCD1013" s="80"/>
      <c r="JCE1013" s="80"/>
      <c r="JCF1013" s="80"/>
      <c r="JCG1013" s="80"/>
      <c r="JCH1013" s="80"/>
      <c r="JCI1013" s="80"/>
      <c r="JCJ1013" s="80"/>
      <c r="JCK1013" s="80"/>
      <c r="JCL1013" s="80"/>
      <c r="JCM1013" s="80"/>
      <c r="JCN1013" s="80"/>
      <c r="JCO1013" s="80"/>
      <c r="JCP1013" s="80"/>
      <c r="JCQ1013" s="80"/>
      <c r="JCR1013" s="80"/>
      <c r="JCS1013" s="80"/>
      <c r="JCT1013" s="80"/>
      <c r="JCU1013" s="80"/>
      <c r="JCV1013" s="80"/>
      <c r="JCW1013" s="80"/>
      <c r="JCX1013" s="80"/>
      <c r="JCY1013" s="80"/>
      <c r="JCZ1013" s="80"/>
      <c r="JDA1013" s="80"/>
      <c r="JDB1013" s="80"/>
      <c r="JDC1013" s="80"/>
      <c r="JDD1013" s="80"/>
      <c r="JDE1013" s="80"/>
      <c r="JDF1013" s="80"/>
      <c r="JDG1013" s="80"/>
      <c r="JDH1013" s="80"/>
      <c r="JDI1013" s="80"/>
      <c r="JDJ1013" s="80"/>
      <c r="JDK1013" s="80"/>
      <c r="JDL1013" s="80"/>
      <c r="JDM1013" s="80"/>
      <c r="JDN1013" s="80"/>
      <c r="JDO1013" s="80"/>
      <c r="JDP1013" s="80"/>
      <c r="JDQ1013" s="80"/>
      <c r="JDR1013" s="80"/>
      <c r="JDS1013" s="80"/>
      <c r="JDT1013" s="80"/>
      <c r="JDU1013" s="80"/>
      <c r="JDV1013" s="80"/>
      <c r="JDW1013" s="80"/>
      <c r="JDX1013" s="80"/>
      <c r="JDY1013" s="80"/>
      <c r="JDZ1013" s="80"/>
      <c r="JEA1013" s="80"/>
      <c r="JEB1013" s="80"/>
      <c r="JEC1013" s="80"/>
      <c r="JED1013" s="80"/>
      <c r="JEE1013" s="80"/>
      <c r="JEF1013" s="80"/>
      <c r="JEG1013" s="80"/>
      <c r="JEH1013" s="80"/>
      <c r="JEI1013" s="80"/>
      <c r="JEJ1013" s="80"/>
      <c r="JEK1013" s="80"/>
      <c r="JEL1013" s="80"/>
      <c r="JEM1013" s="80"/>
      <c r="JEN1013" s="80"/>
      <c r="JEO1013" s="80"/>
      <c r="JEP1013" s="80"/>
      <c r="JEQ1013" s="80"/>
      <c r="JER1013" s="80"/>
      <c r="JES1013" s="80"/>
      <c r="JET1013" s="80"/>
      <c r="JEU1013" s="80"/>
      <c r="JEV1013" s="80"/>
      <c r="JEW1013" s="80"/>
      <c r="JEX1013" s="80"/>
      <c r="JEY1013" s="80"/>
      <c r="JEZ1013" s="80"/>
      <c r="JFA1013" s="80"/>
      <c r="JFB1013" s="80"/>
      <c r="JFC1013" s="80"/>
      <c r="JFD1013" s="80"/>
      <c r="JFE1013" s="80"/>
      <c r="JFF1013" s="80"/>
      <c r="JFG1013" s="80"/>
      <c r="JFH1013" s="80"/>
      <c r="JFI1013" s="80"/>
      <c r="JFJ1013" s="80"/>
      <c r="JFK1013" s="80"/>
      <c r="JFL1013" s="80"/>
      <c r="JFM1013" s="80"/>
      <c r="JFN1013" s="80"/>
      <c r="JFO1013" s="80"/>
      <c r="JFP1013" s="80"/>
      <c r="JFQ1013" s="80"/>
      <c r="JFR1013" s="80"/>
      <c r="JFS1013" s="80"/>
      <c r="JFT1013" s="80"/>
      <c r="JFU1013" s="80"/>
      <c r="JFV1013" s="80"/>
      <c r="JFW1013" s="80"/>
      <c r="JFX1013" s="80"/>
      <c r="JFY1013" s="80"/>
      <c r="JFZ1013" s="80"/>
      <c r="JGA1013" s="80"/>
      <c r="JGB1013" s="80"/>
      <c r="JGC1013" s="80"/>
      <c r="JGD1013" s="80"/>
      <c r="JGE1013" s="80"/>
      <c r="JGF1013" s="80"/>
      <c r="JGG1013" s="80"/>
      <c r="JGH1013" s="80"/>
      <c r="JGI1013" s="80"/>
      <c r="JGJ1013" s="80"/>
      <c r="JGK1013" s="80"/>
      <c r="JGL1013" s="80"/>
      <c r="JGM1013" s="80"/>
      <c r="JGN1013" s="80"/>
      <c r="JGO1013" s="80"/>
      <c r="JGP1013" s="80"/>
      <c r="JGQ1013" s="80"/>
      <c r="JGR1013" s="80"/>
      <c r="JGS1013" s="80"/>
      <c r="JGT1013" s="80"/>
      <c r="JGU1013" s="80"/>
      <c r="JGV1013" s="80"/>
      <c r="JGW1013" s="80"/>
      <c r="JGX1013" s="80"/>
      <c r="JGY1013" s="80"/>
      <c r="JGZ1013" s="80"/>
      <c r="JHA1013" s="80"/>
      <c r="JHB1013" s="80"/>
      <c r="JHC1013" s="80"/>
      <c r="JHD1013" s="80"/>
      <c r="JHE1013" s="80"/>
      <c r="JHF1013" s="80"/>
      <c r="JHG1013" s="80"/>
      <c r="JHH1013" s="80"/>
      <c r="JHI1013" s="80"/>
      <c r="JHJ1013" s="80"/>
      <c r="JHK1013" s="80"/>
      <c r="JHL1013" s="80"/>
      <c r="JHM1013" s="80"/>
      <c r="JHN1013" s="80"/>
      <c r="JHO1013" s="80"/>
      <c r="JHP1013" s="80"/>
      <c r="JHQ1013" s="80"/>
      <c r="JHR1013" s="80"/>
      <c r="JHS1013" s="80"/>
      <c r="JHT1013" s="80"/>
      <c r="JHU1013" s="80"/>
      <c r="JHV1013" s="80"/>
      <c r="JHW1013" s="80"/>
      <c r="JHX1013" s="80"/>
      <c r="JHY1013" s="80"/>
      <c r="JHZ1013" s="80"/>
      <c r="JIA1013" s="80"/>
      <c r="JIB1013" s="80"/>
      <c r="JIC1013" s="80"/>
      <c r="JID1013" s="80"/>
      <c r="JIE1013" s="80"/>
      <c r="JIF1013" s="80"/>
      <c r="JIG1013" s="80"/>
      <c r="JIH1013" s="80"/>
      <c r="JII1013" s="80"/>
      <c r="JIJ1013" s="80"/>
      <c r="JIK1013" s="80"/>
      <c r="JIL1013" s="80"/>
      <c r="JIM1013" s="80"/>
      <c r="JIN1013" s="80"/>
      <c r="JIO1013" s="80"/>
      <c r="JIP1013" s="80"/>
      <c r="JIQ1013" s="80"/>
      <c r="JIR1013" s="80"/>
      <c r="JIS1013" s="80"/>
      <c r="JIT1013" s="80"/>
      <c r="JIU1013" s="80"/>
      <c r="JIV1013" s="80"/>
      <c r="JIW1013" s="80"/>
      <c r="JIX1013" s="80"/>
      <c r="JIY1013" s="80"/>
      <c r="JIZ1013" s="80"/>
      <c r="JJA1013" s="80"/>
      <c r="JJB1013" s="80"/>
      <c r="JJC1013" s="80"/>
      <c r="JJD1013" s="80"/>
      <c r="JJE1013" s="80"/>
      <c r="JJF1013" s="80"/>
      <c r="JJG1013" s="80"/>
      <c r="JJH1013" s="80"/>
      <c r="JJI1013" s="80"/>
      <c r="JJJ1013" s="80"/>
      <c r="JJK1013" s="80"/>
      <c r="JJL1013" s="80"/>
      <c r="JJM1013" s="80"/>
      <c r="JJN1013" s="80"/>
      <c r="JJO1013" s="80"/>
      <c r="JJP1013" s="80"/>
      <c r="JJQ1013" s="80"/>
      <c r="JJR1013" s="80"/>
      <c r="JJS1013" s="80"/>
      <c r="JJT1013" s="80"/>
      <c r="JJU1013" s="80"/>
      <c r="JJV1013" s="80"/>
      <c r="JJW1013" s="80"/>
      <c r="JJX1013" s="80"/>
      <c r="JJY1013" s="80"/>
      <c r="JJZ1013" s="80"/>
      <c r="JKA1013" s="80"/>
      <c r="JKB1013" s="80"/>
      <c r="JKC1013" s="80"/>
      <c r="JKD1013" s="80"/>
      <c r="JKE1013" s="80"/>
      <c r="JKF1013" s="80"/>
      <c r="JKG1013" s="80"/>
      <c r="JKH1013" s="80"/>
      <c r="JKI1013" s="80"/>
      <c r="JKJ1013" s="80"/>
      <c r="JKK1013" s="80"/>
      <c r="JKL1013" s="80"/>
      <c r="JKM1013" s="80"/>
      <c r="JKN1013" s="80"/>
      <c r="JKO1013" s="80"/>
      <c r="JKP1013" s="80"/>
      <c r="JKQ1013" s="80"/>
      <c r="JKR1013" s="80"/>
      <c r="JKS1013" s="80"/>
      <c r="JKT1013" s="80"/>
      <c r="JKU1013" s="80"/>
      <c r="JKV1013" s="80"/>
      <c r="JKW1013" s="80"/>
      <c r="JKX1013" s="80"/>
      <c r="JKY1013" s="80"/>
      <c r="JKZ1013" s="80"/>
      <c r="JLA1013" s="80"/>
      <c r="JLB1013" s="80"/>
      <c r="JLC1013" s="80"/>
      <c r="JLD1013" s="80"/>
      <c r="JLE1013" s="80"/>
      <c r="JLF1013" s="80"/>
      <c r="JLG1013" s="80"/>
      <c r="JLH1013" s="80"/>
      <c r="JLI1013" s="80"/>
      <c r="JLJ1013" s="80"/>
      <c r="JLK1013" s="80"/>
      <c r="JLL1013" s="80"/>
      <c r="JLM1013" s="80"/>
      <c r="JLN1013" s="80"/>
      <c r="JLO1013" s="80"/>
      <c r="JLP1013" s="80"/>
      <c r="JLQ1013" s="80"/>
      <c r="JLR1013" s="80"/>
      <c r="JLS1013" s="80"/>
      <c r="JLT1013" s="80"/>
      <c r="JLU1013" s="80"/>
      <c r="JLV1013" s="80"/>
      <c r="JLW1013" s="80"/>
      <c r="JLX1013" s="80"/>
      <c r="JLY1013" s="80"/>
      <c r="JLZ1013" s="80"/>
      <c r="JMA1013" s="80"/>
      <c r="JMB1013" s="80"/>
      <c r="JMC1013" s="80"/>
      <c r="JMD1013" s="80"/>
      <c r="JME1013" s="80"/>
      <c r="JMF1013" s="80"/>
      <c r="JMG1013" s="80"/>
      <c r="JMH1013" s="80"/>
      <c r="JMI1013" s="80"/>
      <c r="JMJ1013" s="80"/>
      <c r="JMK1013" s="80"/>
      <c r="JML1013" s="80"/>
      <c r="JMM1013" s="80"/>
      <c r="JMN1013" s="80"/>
      <c r="JMO1013" s="80"/>
      <c r="JMP1013" s="80"/>
      <c r="JMQ1013" s="80"/>
      <c r="JMR1013" s="80"/>
      <c r="JMS1013" s="80"/>
      <c r="JMT1013" s="80"/>
      <c r="JMU1013" s="80"/>
      <c r="JMV1013" s="80"/>
      <c r="JMW1013" s="80"/>
      <c r="JMX1013" s="80"/>
      <c r="JMY1013" s="80"/>
      <c r="JMZ1013" s="80"/>
      <c r="JNA1013" s="80"/>
      <c r="JNB1013" s="80"/>
      <c r="JNC1013" s="80"/>
      <c r="JND1013" s="80"/>
      <c r="JNE1013" s="80"/>
      <c r="JNF1013" s="80"/>
      <c r="JNG1013" s="80"/>
      <c r="JNH1013" s="80"/>
      <c r="JNI1013" s="80"/>
      <c r="JNJ1013" s="80"/>
      <c r="JNK1013" s="80"/>
      <c r="JNL1013" s="80"/>
      <c r="JNM1013" s="80"/>
      <c r="JNN1013" s="80"/>
      <c r="JNO1013" s="80"/>
      <c r="JNP1013" s="80"/>
      <c r="JNQ1013" s="80"/>
      <c r="JNR1013" s="80"/>
      <c r="JNS1013" s="80"/>
      <c r="JNT1013" s="80"/>
      <c r="JNU1013" s="80"/>
      <c r="JNV1013" s="80"/>
      <c r="JNW1013" s="80"/>
      <c r="JNX1013" s="80"/>
      <c r="JNY1013" s="80"/>
      <c r="JNZ1013" s="80"/>
      <c r="JOA1013" s="80"/>
      <c r="JOB1013" s="80"/>
      <c r="JOC1013" s="80"/>
      <c r="JOD1013" s="80"/>
      <c r="JOE1013" s="80"/>
      <c r="JOF1013" s="80"/>
      <c r="JOG1013" s="80"/>
      <c r="JOH1013" s="80"/>
      <c r="JOI1013" s="80"/>
      <c r="JOJ1013" s="80"/>
      <c r="JOK1013" s="80"/>
      <c r="JOL1013" s="80"/>
      <c r="JOM1013" s="80"/>
      <c r="JON1013" s="80"/>
      <c r="JOO1013" s="80"/>
      <c r="JOP1013" s="80"/>
      <c r="JOQ1013" s="80"/>
      <c r="JOR1013" s="80"/>
      <c r="JOS1013" s="80"/>
      <c r="JOT1013" s="80"/>
      <c r="JOU1013" s="80"/>
      <c r="JOV1013" s="80"/>
      <c r="JOW1013" s="80"/>
      <c r="JOX1013" s="80"/>
      <c r="JOY1013" s="80"/>
      <c r="JOZ1013" s="80"/>
      <c r="JPA1013" s="80"/>
      <c r="JPB1013" s="80"/>
      <c r="JPC1013" s="80"/>
      <c r="JPD1013" s="80"/>
      <c r="JPE1013" s="80"/>
      <c r="JPF1013" s="80"/>
      <c r="JPG1013" s="80"/>
      <c r="JPH1013" s="80"/>
      <c r="JPI1013" s="80"/>
      <c r="JPJ1013" s="80"/>
      <c r="JPK1013" s="80"/>
      <c r="JPL1013" s="80"/>
      <c r="JPM1013" s="80"/>
      <c r="JPN1013" s="80"/>
      <c r="JPO1013" s="80"/>
      <c r="JPP1013" s="80"/>
      <c r="JPQ1013" s="80"/>
      <c r="JPR1013" s="80"/>
      <c r="JPS1013" s="80"/>
      <c r="JPT1013" s="80"/>
      <c r="JPU1013" s="80"/>
      <c r="JPV1013" s="80"/>
      <c r="JPW1013" s="80"/>
      <c r="JPX1013" s="80"/>
      <c r="JPY1013" s="80"/>
      <c r="JPZ1013" s="80"/>
      <c r="JQA1013" s="80"/>
      <c r="JQB1013" s="80"/>
      <c r="JQC1013" s="80"/>
      <c r="JQD1013" s="80"/>
      <c r="JQE1013" s="80"/>
      <c r="JQF1013" s="80"/>
      <c r="JQG1013" s="80"/>
      <c r="JQH1013" s="80"/>
      <c r="JQI1013" s="80"/>
      <c r="JQJ1013" s="80"/>
      <c r="JQK1013" s="80"/>
      <c r="JQL1013" s="80"/>
      <c r="JQM1013" s="80"/>
      <c r="JQN1013" s="80"/>
      <c r="JQO1013" s="80"/>
      <c r="JQP1013" s="80"/>
      <c r="JQQ1013" s="80"/>
      <c r="JQR1013" s="80"/>
      <c r="JQS1013" s="80"/>
      <c r="JQT1013" s="80"/>
      <c r="JQU1013" s="80"/>
      <c r="JQV1013" s="80"/>
      <c r="JQW1013" s="80"/>
      <c r="JQX1013" s="80"/>
      <c r="JQY1013" s="80"/>
      <c r="JQZ1013" s="80"/>
      <c r="JRA1013" s="80"/>
      <c r="JRB1013" s="80"/>
      <c r="JRC1013" s="80"/>
      <c r="JRD1013" s="80"/>
      <c r="JRE1013" s="80"/>
      <c r="JRF1013" s="80"/>
      <c r="JRG1013" s="80"/>
      <c r="JRH1013" s="80"/>
      <c r="JRI1013" s="80"/>
      <c r="JRJ1013" s="80"/>
      <c r="JRK1013" s="80"/>
      <c r="JRL1013" s="80"/>
      <c r="JRM1013" s="80"/>
      <c r="JRN1013" s="80"/>
      <c r="JRO1013" s="80"/>
      <c r="JRP1013" s="80"/>
      <c r="JRQ1013" s="80"/>
      <c r="JRR1013" s="80"/>
      <c r="JRS1013" s="80"/>
      <c r="JRT1013" s="80"/>
      <c r="JRU1013" s="80"/>
      <c r="JRV1013" s="80"/>
      <c r="JRW1013" s="80"/>
      <c r="JRX1013" s="80"/>
      <c r="JRY1013" s="80"/>
      <c r="JRZ1013" s="80"/>
      <c r="JSA1013" s="80"/>
      <c r="JSB1013" s="80"/>
      <c r="JSC1013" s="80"/>
      <c r="JSD1013" s="80"/>
      <c r="JSE1013" s="80"/>
      <c r="JSF1013" s="80"/>
      <c r="JSG1013" s="80"/>
      <c r="JSH1013" s="80"/>
      <c r="JSI1013" s="80"/>
      <c r="JSJ1013" s="80"/>
      <c r="JSK1013" s="80"/>
      <c r="JSL1013" s="80"/>
      <c r="JSM1013" s="80"/>
      <c r="JSN1013" s="80"/>
      <c r="JSO1013" s="80"/>
      <c r="JSP1013" s="80"/>
      <c r="JSQ1013" s="80"/>
      <c r="JSR1013" s="80"/>
      <c r="JSS1013" s="80"/>
      <c r="JST1013" s="80"/>
      <c r="JSU1013" s="80"/>
      <c r="JSV1013" s="80"/>
      <c r="JSW1013" s="80"/>
      <c r="JSX1013" s="80"/>
      <c r="JSY1013" s="80"/>
      <c r="JSZ1013" s="80"/>
      <c r="JTA1013" s="80"/>
      <c r="JTB1013" s="80"/>
      <c r="JTC1013" s="80"/>
      <c r="JTD1013" s="80"/>
      <c r="JTE1013" s="80"/>
      <c r="JTF1013" s="80"/>
      <c r="JTG1013" s="80"/>
      <c r="JTH1013" s="80"/>
      <c r="JTI1013" s="80"/>
      <c r="JTJ1013" s="80"/>
      <c r="JTK1013" s="80"/>
      <c r="JTL1013" s="80"/>
      <c r="JTM1013" s="80"/>
      <c r="JTN1013" s="80"/>
      <c r="JTO1013" s="80"/>
      <c r="JTP1013" s="80"/>
      <c r="JTQ1013" s="80"/>
      <c r="JTR1013" s="80"/>
      <c r="JTS1013" s="80"/>
      <c r="JTT1013" s="80"/>
      <c r="JTU1013" s="80"/>
      <c r="JTV1013" s="80"/>
      <c r="JTW1013" s="80"/>
      <c r="JTX1013" s="80"/>
      <c r="JTY1013" s="80"/>
      <c r="JTZ1013" s="80"/>
      <c r="JUA1013" s="80"/>
      <c r="JUB1013" s="80"/>
      <c r="JUC1013" s="80"/>
      <c r="JUD1013" s="80"/>
      <c r="JUE1013" s="80"/>
      <c r="JUF1013" s="80"/>
      <c r="JUG1013" s="80"/>
      <c r="JUH1013" s="80"/>
      <c r="JUI1013" s="80"/>
      <c r="JUJ1013" s="80"/>
      <c r="JUK1013" s="80"/>
      <c r="JUL1013" s="80"/>
      <c r="JUM1013" s="80"/>
      <c r="JUN1013" s="80"/>
      <c r="JUO1013" s="80"/>
      <c r="JUP1013" s="80"/>
      <c r="JUQ1013" s="80"/>
      <c r="JUR1013" s="80"/>
      <c r="JUS1013" s="80"/>
      <c r="JUT1013" s="80"/>
      <c r="JUU1013" s="80"/>
      <c r="JUV1013" s="80"/>
      <c r="JUW1013" s="80"/>
      <c r="JUX1013" s="80"/>
      <c r="JUY1013" s="80"/>
      <c r="JUZ1013" s="80"/>
      <c r="JVA1013" s="80"/>
      <c r="JVB1013" s="80"/>
      <c r="JVC1013" s="80"/>
      <c r="JVD1013" s="80"/>
      <c r="JVE1013" s="80"/>
      <c r="JVF1013" s="80"/>
      <c r="JVG1013" s="80"/>
      <c r="JVH1013" s="80"/>
      <c r="JVI1013" s="80"/>
      <c r="JVJ1013" s="80"/>
      <c r="JVK1013" s="80"/>
      <c r="JVL1013" s="80"/>
      <c r="JVM1013" s="80"/>
      <c r="JVN1013" s="80"/>
      <c r="JVO1013" s="80"/>
      <c r="JVP1013" s="80"/>
      <c r="JVQ1013" s="80"/>
      <c r="JVR1013" s="80"/>
      <c r="JVS1013" s="80"/>
      <c r="JVT1013" s="80"/>
      <c r="JVU1013" s="80"/>
      <c r="JVV1013" s="80"/>
      <c r="JVW1013" s="80"/>
      <c r="JVX1013" s="80"/>
      <c r="JVY1013" s="80"/>
      <c r="JVZ1013" s="80"/>
      <c r="JWA1013" s="80"/>
      <c r="JWB1013" s="80"/>
      <c r="JWC1013" s="80"/>
      <c r="JWD1013" s="80"/>
      <c r="JWE1013" s="80"/>
      <c r="JWF1013" s="80"/>
      <c r="JWG1013" s="80"/>
      <c r="JWH1013" s="80"/>
      <c r="JWI1013" s="80"/>
      <c r="JWJ1013" s="80"/>
      <c r="JWK1013" s="80"/>
      <c r="JWL1013" s="80"/>
      <c r="JWM1013" s="80"/>
      <c r="JWN1013" s="80"/>
      <c r="JWO1013" s="80"/>
      <c r="JWP1013" s="80"/>
      <c r="JWQ1013" s="80"/>
      <c r="JWR1013" s="80"/>
      <c r="JWS1013" s="80"/>
      <c r="JWT1013" s="80"/>
      <c r="JWU1013" s="80"/>
      <c r="JWV1013" s="80"/>
      <c r="JWW1013" s="80"/>
      <c r="JWX1013" s="80"/>
      <c r="JWY1013" s="80"/>
      <c r="JWZ1013" s="80"/>
      <c r="JXA1013" s="80"/>
      <c r="JXB1013" s="80"/>
      <c r="JXC1013" s="80"/>
      <c r="JXD1013" s="80"/>
      <c r="JXE1013" s="80"/>
      <c r="JXF1013" s="80"/>
      <c r="JXG1013" s="80"/>
      <c r="JXH1013" s="80"/>
      <c r="JXI1013" s="80"/>
      <c r="JXJ1013" s="80"/>
      <c r="JXK1013" s="80"/>
      <c r="JXL1013" s="80"/>
      <c r="JXM1013" s="80"/>
      <c r="JXN1013" s="80"/>
      <c r="JXO1013" s="80"/>
      <c r="JXP1013" s="80"/>
      <c r="JXQ1013" s="80"/>
      <c r="JXR1013" s="80"/>
      <c r="JXS1013" s="80"/>
      <c r="JXT1013" s="80"/>
      <c r="JXU1013" s="80"/>
      <c r="JXV1013" s="80"/>
      <c r="JXW1013" s="80"/>
      <c r="JXX1013" s="80"/>
      <c r="JXY1013" s="80"/>
      <c r="JXZ1013" s="80"/>
      <c r="JYA1013" s="80"/>
      <c r="JYB1013" s="80"/>
      <c r="JYC1013" s="80"/>
      <c r="JYD1013" s="80"/>
      <c r="JYE1013" s="80"/>
      <c r="JYF1013" s="80"/>
      <c r="JYG1013" s="80"/>
      <c r="JYH1013" s="80"/>
      <c r="JYI1013" s="80"/>
      <c r="JYJ1013" s="80"/>
      <c r="JYK1013" s="80"/>
      <c r="JYL1013" s="80"/>
      <c r="JYM1013" s="80"/>
      <c r="JYN1013" s="80"/>
      <c r="JYO1013" s="80"/>
      <c r="JYP1013" s="80"/>
      <c r="JYQ1013" s="80"/>
      <c r="JYR1013" s="80"/>
      <c r="JYS1013" s="80"/>
      <c r="JYT1013" s="80"/>
      <c r="JYU1013" s="80"/>
      <c r="JYV1013" s="80"/>
      <c r="JYW1013" s="80"/>
      <c r="JYX1013" s="80"/>
      <c r="JYY1013" s="80"/>
      <c r="JYZ1013" s="80"/>
      <c r="JZA1013" s="80"/>
      <c r="JZB1013" s="80"/>
      <c r="JZC1013" s="80"/>
      <c r="JZD1013" s="80"/>
      <c r="JZE1013" s="80"/>
      <c r="JZF1013" s="80"/>
      <c r="JZG1013" s="80"/>
      <c r="JZH1013" s="80"/>
      <c r="JZI1013" s="80"/>
      <c r="JZJ1013" s="80"/>
      <c r="JZK1013" s="80"/>
      <c r="JZL1013" s="80"/>
      <c r="JZM1013" s="80"/>
      <c r="JZN1013" s="80"/>
      <c r="JZO1013" s="80"/>
      <c r="JZP1013" s="80"/>
      <c r="JZQ1013" s="80"/>
      <c r="JZR1013" s="80"/>
      <c r="JZS1013" s="80"/>
      <c r="JZT1013" s="80"/>
      <c r="JZU1013" s="80"/>
      <c r="JZV1013" s="80"/>
      <c r="JZW1013" s="80"/>
      <c r="JZX1013" s="80"/>
      <c r="JZY1013" s="80"/>
      <c r="JZZ1013" s="80"/>
      <c r="KAA1013" s="80"/>
      <c r="KAB1013" s="80"/>
      <c r="KAC1013" s="80"/>
      <c r="KAD1013" s="80"/>
      <c r="KAE1013" s="80"/>
      <c r="KAF1013" s="80"/>
      <c r="KAG1013" s="80"/>
      <c r="KAH1013" s="80"/>
      <c r="KAI1013" s="80"/>
      <c r="KAJ1013" s="80"/>
      <c r="KAK1013" s="80"/>
      <c r="KAL1013" s="80"/>
      <c r="KAM1013" s="80"/>
      <c r="KAN1013" s="80"/>
      <c r="KAO1013" s="80"/>
      <c r="KAP1013" s="80"/>
      <c r="KAQ1013" s="80"/>
      <c r="KAR1013" s="80"/>
      <c r="KAS1013" s="80"/>
      <c r="KAT1013" s="80"/>
      <c r="KAU1013" s="80"/>
      <c r="KAV1013" s="80"/>
      <c r="KAW1013" s="80"/>
      <c r="KAX1013" s="80"/>
      <c r="KAY1013" s="80"/>
      <c r="KAZ1013" s="80"/>
      <c r="KBA1013" s="80"/>
      <c r="KBB1013" s="80"/>
      <c r="KBC1013" s="80"/>
      <c r="KBD1013" s="80"/>
      <c r="KBE1013" s="80"/>
      <c r="KBF1013" s="80"/>
      <c r="KBG1013" s="80"/>
      <c r="KBH1013" s="80"/>
      <c r="KBI1013" s="80"/>
      <c r="KBJ1013" s="80"/>
      <c r="KBK1013" s="80"/>
      <c r="KBL1013" s="80"/>
      <c r="KBM1013" s="80"/>
      <c r="KBN1013" s="80"/>
      <c r="KBO1013" s="80"/>
      <c r="KBP1013" s="80"/>
      <c r="KBQ1013" s="80"/>
      <c r="KBR1013" s="80"/>
      <c r="KBS1013" s="80"/>
      <c r="KBT1013" s="80"/>
      <c r="KBU1013" s="80"/>
      <c r="KBV1013" s="80"/>
      <c r="KBW1013" s="80"/>
      <c r="KBX1013" s="80"/>
      <c r="KBY1013" s="80"/>
      <c r="KBZ1013" s="80"/>
      <c r="KCA1013" s="80"/>
      <c r="KCB1013" s="80"/>
      <c r="KCC1013" s="80"/>
      <c r="KCD1013" s="80"/>
      <c r="KCE1013" s="80"/>
      <c r="KCF1013" s="80"/>
      <c r="KCG1013" s="80"/>
      <c r="KCH1013" s="80"/>
      <c r="KCI1013" s="80"/>
      <c r="KCJ1013" s="80"/>
      <c r="KCK1013" s="80"/>
      <c r="KCL1013" s="80"/>
      <c r="KCM1013" s="80"/>
      <c r="KCN1013" s="80"/>
      <c r="KCO1013" s="80"/>
      <c r="KCP1013" s="80"/>
      <c r="KCQ1013" s="80"/>
      <c r="KCR1013" s="80"/>
      <c r="KCS1013" s="80"/>
      <c r="KCT1013" s="80"/>
      <c r="KCU1013" s="80"/>
      <c r="KCV1013" s="80"/>
      <c r="KCW1013" s="80"/>
      <c r="KCX1013" s="80"/>
      <c r="KCY1013" s="80"/>
      <c r="KCZ1013" s="80"/>
      <c r="KDA1013" s="80"/>
      <c r="KDB1013" s="80"/>
      <c r="KDC1013" s="80"/>
      <c r="KDD1013" s="80"/>
      <c r="KDE1013" s="80"/>
      <c r="KDF1013" s="80"/>
      <c r="KDG1013" s="80"/>
      <c r="KDH1013" s="80"/>
      <c r="KDI1013" s="80"/>
      <c r="KDJ1013" s="80"/>
      <c r="KDK1013" s="80"/>
      <c r="KDL1013" s="80"/>
      <c r="KDM1013" s="80"/>
      <c r="KDN1013" s="80"/>
      <c r="KDO1013" s="80"/>
      <c r="KDP1013" s="80"/>
      <c r="KDQ1013" s="80"/>
      <c r="KDR1013" s="80"/>
      <c r="KDS1013" s="80"/>
      <c r="KDT1013" s="80"/>
      <c r="KDU1013" s="80"/>
      <c r="KDV1013" s="80"/>
      <c r="KDW1013" s="80"/>
      <c r="KDX1013" s="80"/>
      <c r="KDY1013" s="80"/>
      <c r="KDZ1013" s="80"/>
      <c r="KEA1013" s="80"/>
      <c r="KEB1013" s="80"/>
      <c r="KEC1013" s="80"/>
      <c r="KED1013" s="80"/>
      <c r="KEE1013" s="80"/>
      <c r="KEF1013" s="80"/>
      <c r="KEG1013" s="80"/>
      <c r="KEH1013" s="80"/>
      <c r="KEI1013" s="80"/>
      <c r="KEJ1013" s="80"/>
      <c r="KEK1013" s="80"/>
      <c r="KEL1013" s="80"/>
      <c r="KEM1013" s="80"/>
      <c r="KEN1013" s="80"/>
      <c r="KEO1013" s="80"/>
      <c r="KEP1013" s="80"/>
      <c r="KEQ1013" s="80"/>
      <c r="KER1013" s="80"/>
      <c r="KES1013" s="80"/>
      <c r="KET1013" s="80"/>
      <c r="KEU1013" s="80"/>
      <c r="KEV1013" s="80"/>
      <c r="KEW1013" s="80"/>
      <c r="KEX1013" s="80"/>
      <c r="KEY1013" s="80"/>
      <c r="KEZ1013" s="80"/>
      <c r="KFA1013" s="80"/>
      <c r="KFB1013" s="80"/>
      <c r="KFC1013" s="80"/>
      <c r="KFD1013" s="80"/>
      <c r="KFE1013" s="80"/>
      <c r="KFF1013" s="80"/>
      <c r="KFG1013" s="80"/>
      <c r="KFH1013" s="80"/>
      <c r="KFI1013" s="80"/>
      <c r="KFJ1013" s="80"/>
      <c r="KFK1013" s="80"/>
      <c r="KFL1013" s="80"/>
      <c r="KFM1013" s="80"/>
      <c r="KFN1013" s="80"/>
      <c r="KFO1013" s="80"/>
      <c r="KFP1013" s="80"/>
      <c r="KFQ1013" s="80"/>
      <c r="KFR1013" s="80"/>
      <c r="KFS1013" s="80"/>
      <c r="KFT1013" s="80"/>
      <c r="KFU1013" s="80"/>
      <c r="KFV1013" s="80"/>
      <c r="KFW1013" s="80"/>
      <c r="KFX1013" s="80"/>
      <c r="KFY1013" s="80"/>
      <c r="KFZ1013" s="80"/>
      <c r="KGA1013" s="80"/>
      <c r="KGB1013" s="80"/>
      <c r="KGC1013" s="80"/>
      <c r="KGD1013" s="80"/>
      <c r="KGE1013" s="80"/>
      <c r="KGF1013" s="80"/>
      <c r="KGG1013" s="80"/>
      <c r="KGH1013" s="80"/>
      <c r="KGI1013" s="80"/>
      <c r="KGJ1013" s="80"/>
      <c r="KGK1013" s="80"/>
      <c r="KGL1013" s="80"/>
      <c r="KGM1013" s="80"/>
      <c r="KGN1013" s="80"/>
      <c r="KGO1013" s="80"/>
      <c r="KGP1013" s="80"/>
      <c r="KGQ1013" s="80"/>
      <c r="KGR1013" s="80"/>
      <c r="KGS1013" s="80"/>
      <c r="KGT1013" s="80"/>
      <c r="KGU1013" s="80"/>
      <c r="KGV1013" s="80"/>
      <c r="KGW1013" s="80"/>
      <c r="KGX1013" s="80"/>
      <c r="KGY1013" s="80"/>
      <c r="KGZ1013" s="80"/>
      <c r="KHA1013" s="80"/>
      <c r="KHB1013" s="80"/>
      <c r="KHC1013" s="80"/>
      <c r="KHD1013" s="80"/>
      <c r="KHE1013" s="80"/>
      <c r="KHF1013" s="80"/>
      <c r="KHG1013" s="80"/>
      <c r="KHH1013" s="80"/>
      <c r="KHI1013" s="80"/>
      <c r="KHJ1013" s="80"/>
      <c r="KHK1013" s="80"/>
      <c r="KHL1013" s="80"/>
      <c r="KHM1013" s="80"/>
      <c r="KHN1013" s="80"/>
      <c r="KHO1013" s="80"/>
      <c r="KHP1013" s="80"/>
      <c r="KHQ1013" s="80"/>
      <c r="KHR1013" s="80"/>
      <c r="KHS1013" s="80"/>
      <c r="KHT1013" s="80"/>
      <c r="KHU1013" s="80"/>
      <c r="KHV1013" s="80"/>
      <c r="KHW1013" s="80"/>
      <c r="KHX1013" s="80"/>
      <c r="KHY1013" s="80"/>
      <c r="KHZ1013" s="80"/>
      <c r="KIA1013" s="80"/>
      <c r="KIB1013" s="80"/>
      <c r="KIC1013" s="80"/>
      <c r="KID1013" s="80"/>
      <c r="KIE1013" s="80"/>
      <c r="KIF1013" s="80"/>
      <c r="KIG1013" s="80"/>
      <c r="KIH1013" s="80"/>
      <c r="KII1013" s="80"/>
      <c r="KIJ1013" s="80"/>
      <c r="KIK1013" s="80"/>
      <c r="KIL1013" s="80"/>
      <c r="KIM1013" s="80"/>
      <c r="KIN1013" s="80"/>
      <c r="KIO1013" s="80"/>
      <c r="KIP1013" s="80"/>
      <c r="KIQ1013" s="80"/>
      <c r="KIR1013" s="80"/>
      <c r="KIS1013" s="80"/>
      <c r="KIT1013" s="80"/>
      <c r="KIU1013" s="80"/>
      <c r="KIV1013" s="80"/>
      <c r="KIW1013" s="80"/>
      <c r="KIX1013" s="80"/>
      <c r="KIY1013" s="80"/>
      <c r="KIZ1013" s="80"/>
      <c r="KJA1013" s="80"/>
      <c r="KJB1013" s="80"/>
      <c r="KJC1013" s="80"/>
      <c r="KJD1013" s="80"/>
      <c r="KJE1013" s="80"/>
      <c r="KJF1013" s="80"/>
      <c r="KJG1013" s="80"/>
      <c r="KJH1013" s="80"/>
      <c r="KJI1013" s="80"/>
      <c r="KJJ1013" s="80"/>
      <c r="KJK1013" s="80"/>
      <c r="KJL1013" s="80"/>
      <c r="KJM1013" s="80"/>
      <c r="KJN1013" s="80"/>
      <c r="KJO1013" s="80"/>
      <c r="KJP1013" s="80"/>
      <c r="KJQ1013" s="80"/>
      <c r="KJR1013" s="80"/>
      <c r="KJS1013" s="80"/>
      <c r="KJT1013" s="80"/>
      <c r="KJU1013" s="80"/>
      <c r="KJV1013" s="80"/>
      <c r="KJW1013" s="80"/>
      <c r="KJX1013" s="80"/>
      <c r="KJY1013" s="80"/>
      <c r="KJZ1013" s="80"/>
      <c r="KKA1013" s="80"/>
      <c r="KKB1013" s="80"/>
      <c r="KKC1013" s="80"/>
      <c r="KKD1013" s="80"/>
      <c r="KKE1013" s="80"/>
      <c r="KKF1013" s="80"/>
      <c r="KKG1013" s="80"/>
      <c r="KKH1013" s="80"/>
      <c r="KKI1013" s="80"/>
      <c r="KKJ1013" s="80"/>
      <c r="KKK1013" s="80"/>
      <c r="KKL1013" s="80"/>
      <c r="KKM1013" s="80"/>
      <c r="KKN1013" s="80"/>
      <c r="KKO1013" s="80"/>
      <c r="KKP1013" s="80"/>
      <c r="KKQ1013" s="80"/>
      <c r="KKR1013" s="80"/>
      <c r="KKS1013" s="80"/>
      <c r="KKT1013" s="80"/>
      <c r="KKU1013" s="80"/>
      <c r="KKV1013" s="80"/>
      <c r="KKW1013" s="80"/>
      <c r="KKX1013" s="80"/>
      <c r="KKY1013" s="80"/>
      <c r="KKZ1013" s="80"/>
      <c r="KLA1013" s="80"/>
      <c r="KLB1013" s="80"/>
      <c r="KLC1013" s="80"/>
      <c r="KLD1013" s="80"/>
      <c r="KLE1013" s="80"/>
      <c r="KLF1013" s="80"/>
      <c r="KLG1013" s="80"/>
      <c r="KLH1013" s="80"/>
      <c r="KLI1013" s="80"/>
      <c r="KLJ1013" s="80"/>
      <c r="KLK1013" s="80"/>
      <c r="KLL1013" s="80"/>
      <c r="KLM1013" s="80"/>
      <c r="KLN1013" s="80"/>
      <c r="KLO1013" s="80"/>
      <c r="KLP1013" s="80"/>
      <c r="KLQ1013" s="80"/>
      <c r="KLR1013" s="80"/>
      <c r="KLS1013" s="80"/>
      <c r="KLT1013" s="80"/>
      <c r="KLU1013" s="80"/>
      <c r="KLV1013" s="80"/>
      <c r="KLW1013" s="80"/>
      <c r="KLX1013" s="80"/>
      <c r="KLY1013" s="80"/>
      <c r="KLZ1013" s="80"/>
      <c r="KMA1013" s="80"/>
      <c r="KMB1013" s="80"/>
      <c r="KMC1013" s="80"/>
      <c r="KMD1013" s="80"/>
      <c r="KME1013" s="80"/>
      <c r="KMF1013" s="80"/>
      <c r="KMG1013" s="80"/>
      <c r="KMH1013" s="80"/>
      <c r="KMI1013" s="80"/>
      <c r="KMJ1013" s="80"/>
      <c r="KMK1013" s="80"/>
      <c r="KML1013" s="80"/>
      <c r="KMM1013" s="80"/>
      <c r="KMN1013" s="80"/>
      <c r="KMO1013" s="80"/>
      <c r="KMP1013" s="80"/>
      <c r="KMQ1013" s="80"/>
      <c r="KMR1013" s="80"/>
      <c r="KMS1013" s="80"/>
      <c r="KMT1013" s="80"/>
      <c r="KMU1013" s="80"/>
      <c r="KMV1013" s="80"/>
      <c r="KMW1013" s="80"/>
      <c r="KMX1013" s="80"/>
      <c r="KMY1013" s="80"/>
      <c r="KMZ1013" s="80"/>
      <c r="KNA1013" s="80"/>
      <c r="KNB1013" s="80"/>
      <c r="KNC1013" s="80"/>
      <c r="KND1013" s="80"/>
      <c r="KNE1013" s="80"/>
      <c r="KNF1013" s="80"/>
      <c r="KNG1013" s="80"/>
      <c r="KNH1013" s="80"/>
      <c r="KNI1013" s="80"/>
      <c r="KNJ1013" s="80"/>
      <c r="KNK1013" s="80"/>
      <c r="KNL1013" s="80"/>
      <c r="KNM1013" s="80"/>
      <c r="KNN1013" s="80"/>
      <c r="KNO1013" s="80"/>
      <c r="KNP1013" s="80"/>
      <c r="KNQ1013" s="80"/>
      <c r="KNR1013" s="80"/>
      <c r="KNS1013" s="80"/>
      <c r="KNT1013" s="80"/>
      <c r="KNU1013" s="80"/>
      <c r="KNV1013" s="80"/>
      <c r="KNW1013" s="80"/>
      <c r="KNX1013" s="80"/>
      <c r="KNY1013" s="80"/>
      <c r="KNZ1013" s="80"/>
      <c r="KOA1013" s="80"/>
      <c r="KOB1013" s="80"/>
      <c r="KOC1013" s="80"/>
      <c r="KOD1013" s="80"/>
      <c r="KOE1013" s="80"/>
      <c r="KOF1013" s="80"/>
      <c r="KOG1013" s="80"/>
      <c r="KOH1013" s="80"/>
      <c r="KOI1013" s="80"/>
      <c r="KOJ1013" s="80"/>
      <c r="KOK1013" s="80"/>
      <c r="KOL1013" s="80"/>
      <c r="KOM1013" s="80"/>
      <c r="KON1013" s="80"/>
      <c r="KOO1013" s="80"/>
      <c r="KOP1013" s="80"/>
      <c r="KOQ1013" s="80"/>
      <c r="KOR1013" s="80"/>
      <c r="KOS1013" s="80"/>
      <c r="KOT1013" s="80"/>
      <c r="KOU1013" s="80"/>
      <c r="KOV1013" s="80"/>
      <c r="KOW1013" s="80"/>
      <c r="KOX1013" s="80"/>
      <c r="KOY1013" s="80"/>
      <c r="KOZ1013" s="80"/>
      <c r="KPA1013" s="80"/>
      <c r="KPB1013" s="80"/>
      <c r="KPC1013" s="80"/>
      <c r="KPD1013" s="80"/>
      <c r="KPE1013" s="80"/>
      <c r="KPF1013" s="80"/>
      <c r="KPG1013" s="80"/>
      <c r="KPH1013" s="80"/>
      <c r="KPI1013" s="80"/>
      <c r="KPJ1013" s="80"/>
      <c r="KPK1013" s="80"/>
      <c r="KPL1013" s="80"/>
      <c r="KPM1013" s="80"/>
      <c r="KPN1013" s="80"/>
      <c r="KPO1013" s="80"/>
      <c r="KPP1013" s="80"/>
      <c r="KPQ1013" s="80"/>
      <c r="KPR1013" s="80"/>
      <c r="KPS1013" s="80"/>
      <c r="KPT1013" s="80"/>
      <c r="KPU1013" s="80"/>
      <c r="KPV1013" s="80"/>
      <c r="KPW1013" s="80"/>
      <c r="KPX1013" s="80"/>
      <c r="KPY1013" s="80"/>
      <c r="KPZ1013" s="80"/>
      <c r="KQA1013" s="80"/>
      <c r="KQB1013" s="80"/>
      <c r="KQC1013" s="80"/>
      <c r="KQD1013" s="80"/>
      <c r="KQE1013" s="80"/>
      <c r="KQF1013" s="80"/>
      <c r="KQG1013" s="80"/>
      <c r="KQH1013" s="80"/>
      <c r="KQI1013" s="80"/>
      <c r="KQJ1013" s="80"/>
      <c r="KQK1013" s="80"/>
      <c r="KQL1013" s="80"/>
      <c r="KQM1013" s="80"/>
      <c r="KQN1013" s="80"/>
      <c r="KQO1013" s="80"/>
      <c r="KQP1013" s="80"/>
      <c r="KQQ1013" s="80"/>
      <c r="KQR1013" s="80"/>
      <c r="KQS1013" s="80"/>
      <c r="KQT1013" s="80"/>
      <c r="KQU1013" s="80"/>
      <c r="KQV1013" s="80"/>
      <c r="KQW1013" s="80"/>
      <c r="KQX1013" s="80"/>
      <c r="KQY1013" s="80"/>
      <c r="KQZ1013" s="80"/>
      <c r="KRA1013" s="80"/>
      <c r="KRB1013" s="80"/>
      <c r="KRC1013" s="80"/>
      <c r="KRD1013" s="80"/>
      <c r="KRE1013" s="80"/>
      <c r="KRF1013" s="80"/>
      <c r="KRG1013" s="80"/>
      <c r="KRH1013" s="80"/>
      <c r="KRI1013" s="80"/>
      <c r="KRJ1013" s="80"/>
      <c r="KRK1013" s="80"/>
      <c r="KRL1013" s="80"/>
      <c r="KRM1013" s="80"/>
      <c r="KRN1013" s="80"/>
      <c r="KRO1013" s="80"/>
      <c r="KRP1013" s="80"/>
      <c r="KRQ1013" s="80"/>
      <c r="KRR1013" s="80"/>
      <c r="KRS1013" s="80"/>
      <c r="KRT1013" s="80"/>
      <c r="KRU1013" s="80"/>
      <c r="KRV1013" s="80"/>
      <c r="KRW1013" s="80"/>
      <c r="KRX1013" s="80"/>
      <c r="KRY1013" s="80"/>
      <c r="KRZ1013" s="80"/>
      <c r="KSA1013" s="80"/>
      <c r="KSB1013" s="80"/>
      <c r="KSC1013" s="80"/>
      <c r="KSD1013" s="80"/>
      <c r="KSE1013" s="80"/>
      <c r="KSF1013" s="80"/>
      <c r="KSG1013" s="80"/>
      <c r="KSH1013" s="80"/>
      <c r="KSI1013" s="80"/>
      <c r="KSJ1013" s="80"/>
      <c r="KSK1013" s="80"/>
      <c r="KSL1013" s="80"/>
      <c r="KSM1013" s="80"/>
      <c r="KSN1013" s="80"/>
      <c r="KSO1013" s="80"/>
      <c r="KSP1013" s="80"/>
      <c r="KSQ1013" s="80"/>
      <c r="KSR1013" s="80"/>
      <c r="KSS1013" s="80"/>
      <c r="KST1013" s="80"/>
      <c r="KSU1013" s="80"/>
      <c r="KSV1013" s="80"/>
      <c r="KSW1013" s="80"/>
      <c r="KSX1013" s="80"/>
      <c r="KSY1013" s="80"/>
      <c r="KSZ1013" s="80"/>
      <c r="KTA1013" s="80"/>
      <c r="KTB1013" s="80"/>
      <c r="KTC1013" s="80"/>
      <c r="KTD1013" s="80"/>
      <c r="KTE1013" s="80"/>
      <c r="KTF1013" s="80"/>
      <c r="KTG1013" s="80"/>
      <c r="KTH1013" s="80"/>
      <c r="KTI1013" s="80"/>
      <c r="KTJ1013" s="80"/>
      <c r="KTK1013" s="80"/>
      <c r="KTL1013" s="80"/>
      <c r="KTM1013" s="80"/>
      <c r="KTN1013" s="80"/>
      <c r="KTO1013" s="80"/>
      <c r="KTP1013" s="80"/>
      <c r="KTQ1013" s="80"/>
      <c r="KTR1013" s="80"/>
      <c r="KTS1013" s="80"/>
      <c r="KTT1013" s="80"/>
      <c r="KTU1013" s="80"/>
      <c r="KTV1013" s="80"/>
      <c r="KTW1013" s="80"/>
      <c r="KTX1013" s="80"/>
      <c r="KTY1013" s="80"/>
      <c r="KTZ1013" s="80"/>
      <c r="KUA1013" s="80"/>
      <c r="KUB1013" s="80"/>
      <c r="KUC1013" s="80"/>
      <c r="KUD1013" s="80"/>
      <c r="KUE1013" s="80"/>
      <c r="KUF1013" s="80"/>
      <c r="KUG1013" s="80"/>
      <c r="KUH1013" s="80"/>
      <c r="KUI1013" s="80"/>
      <c r="KUJ1013" s="80"/>
      <c r="KUK1013" s="80"/>
      <c r="KUL1013" s="80"/>
      <c r="KUM1013" s="80"/>
      <c r="KUN1013" s="80"/>
      <c r="KUO1013" s="80"/>
      <c r="KUP1013" s="80"/>
      <c r="KUQ1013" s="80"/>
      <c r="KUR1013" s="80"/>
      <c r="KUS1013" s="80"/>
      <c r="KUT1013" s="80"/>
      <c r="KUU1013" s="80"/>
      <c r="KUV1013" s="80"/>
      <c r="KUW1013" s="80"/>
      <c r="KUX1013" s="80"/>
      <c r="KUY1013" s="80"/>
      <c r="KUZ1013" s="80"/>
      <c r="KVA1013" s="80"/>
      <c r="KVB1013" s="80"/>
      <c r="KVC1013" s="80"/>
      <c r="KVD1013" s="80"/>
      <c r="KVE1013" s="80"/>
      <c r="KVF1013" s="80"/>
      <c r="KVG1013" s="80"/>
      <c r="KVH1013" s="80"/>
      <c r="KVI1013" s="80"/>
      <c r="KVJ1013" s="80"/>
      <c r="KVK1013" s="80"/>
      <c r="KVL1013" s="80"/>
      <c r="KVM1013" s="80"/>
      <c r="KVN1013" s="80"/>
      <c r="KVO1013" s="80"/>
      <c r="KVP1013" s="80"/>
      <c r="KVQ1013" s="80"/>
      <c r="KVR1013" s="80"/>
      <c r="KVS1013" s="80"/>
      <c r="KVT1013" s="80"/>
      <c r="KVU1013" s="80"/>
      <c r="KVV1013" s="80"/>
      <c r="KVW1013" s="80"/>
      <c r="KVX1013" s="80"/>
      <c r="KVY1013" s="80"/>
      <c r="KVZ1013" s="80"/>
      <c r="KWA1013" s="80"/>
      <c r="KWB1013" s="80"/>
      <c r="KWC1013" s="80"/>
      <c r="KWD1013" s="80"/>
      <c r="KWE1013" s="80"/>
      <c r="KWF1013" s="80"/>
      <c r="KWG1013" s="80"/>
      <c r="KWH1013" s="80"/>
      <c r="KWI1013" s="80"/>
      <c r="KWJ1013" s="80"/>
      <c r="KWK1013" s="80"/>
      <c r="KWL1013" s="80"/>
      <c r="KWM1013" s="80"/>
      <c r="KWN1013" s="80"/>
      <c r="KWO1013" s="80"/>
      <c r="KWP1013" s="80"/>
      <c r="KWQ1013" s="80"/>
      <c r="KWR1013" s="80"/>
      <c r="KWS1013" s="80"/>
      <c r="KWT1013" s="80"/>
      <c r="KWU1013" s="80"/>
      <c r="KWV1013" s="80"/>
      <c r="KWW1013" s="80"/>
      <c r="KWX1013" s="80"/>
      <c r="KWY1013" s="80"/>
      <c r="KWZ1013" s="80"/>
      <c r="KXA1013" s="80"/>
      <c r="KXB1013" s="80"/>
      <c r="KXC1013" s="80"/>
      <c r="KXD1013" s="80"/>
      <c r="KXE1013" s="80"/>
      <c r="KXF1013" s="80"/>
      <c r="KXG1013" s="80"/>
      <c r="KXH1013" s="80"/>
      <c r="KXI1013" s="80"/>
      <c r="KXJ1013" s="80"/>
      <c r="KXK1013" s="80"/>
      <c r="KXL1013" s="80"/>
      <c r="KXM1013" s="80"/>
      <c r="KXN1013" s="80"/>
      <c r="KXO1013" s="80"/>
      <c r="KXP1013" s="80"/>
      <c r="KXQ1013" s="80"/>
      <c r="KXR1013" s="80"/>
      <c r="KXS1013" s="80"/>
      <c r="KXT1013" s="80"/>
      <c r="KXU1013" s="80"/>
      <c r="KXV1013" s="80"/>
      <c r="KXW1013" s="80"/>
      <c r="KXX1013" s="80"/>
      <c r="KXY1013" s="80"/>
      <c r="KXZ1013" s="80"/>
      <c r="KYA1013" s="80"/>
      <c r="KYB1013" s="80"/>
      <c r="KYC1013" s="80"/>
      <c r="KYD1013" s="80"/>
      <c r="KYE1013" s="80"/>
      <c r="KYF1013" s="80"/>
      <c r="KYG1013" s="80"/>
      <c r="KYH1013" s="80"/>
      <c r="KYI1013" s="80"/>
      <c r="KYJ1013" s="80"/>
      <c r="KYK1013" s="80"/>
      <c r="KYL1013" s="80"/>
      <c r="KYM1013" s="80"/>
      <c r="KYN1013" s="80"/>
      <c r="KYO1013" s="80"/>
      <c r="KYP1013" s="80"/>
      <c r="KYQ1013" s="80"/>
      <c r="KYR1013" s="80"/>
      <c r="KYS1013" s="80"/>
      <c r="KYT1013" s="80"/>
      <c r="KYU1013" s="80"/>
      <c r="KYV1013" s="80"/>
      <c r="KYW1013" s="80"/>
      <c r="KYX1013" s="80"/>
      <c r="KYY1013" s="80"/>
      <c r="KYZ1013" s="80"/>
      <c r="KZA1013" s="80"/>
      <c r="KZB1013" s="80"/>
      <c r="KZC1013" s="80"/>
      <c r="KZD1013" s="80"/>
      <c r="KZE1013" s="80"/>
      <c r="KZF1013" s="80"/>
      <c r="KZG1013" s="80"/>
      <c r="KZH1013" s="80"/>
      <c r="KZI1013" s="80"/>
      <c r="KZJ1013" s="80"/>
      <c r="KZK1013" s="80"/>
      <c r="KZL1013" s="80"/>
      <c r="KZM1013" s="80"/>
      <c r="KZN1013" s="80"/>
      <c r="KZO1013" s="80"/>
      <c r="KZP1013" s="80"/>
      <c r="KZQ1013" s="80"/>
      <c r="KZR1013" s="80"/>
      <c r="KZS1013" s="80"/>
      <c r="KZT1013" s="80"/>
      <c r="KZU1013" s="80"/>
      <c r="KZV1013" s="80"/>
      <c r="KZW1013" s="80"/>
      <c r="KZX1013" s="80"/>
      <c r="KZY1013" s="80"/>
      <c r="KZZ1013" s="80"/>
      <c r="LAA1013" s="80"/>
      <c r="LAB1013" s="80"/>
      <c r="LAC1013" s="80"/>
      <c r="LAD1013" s="80"/>
      <c r="LAE1013" s="80"/>
      <c r="LAF1013" s="80"/>
      <c r="LAG1013" s="80"/>
      <c r="LAH1013" s="80"/>
      <c r="LAI1013" s="80"/>
      <c r="LAJ1013" s="80"/>
      <c r="LAK1013" s="80"/>
      <c r="LAL1013" s="80"/>
      <c r="LAM1013" s="80"/>
      <c r="LAN1013" s="80"/>
      <c r="LAO1013" s="80"/>
      <c r="LAP1013" s="80"/>
      <c r="LAQ1013" s="80"/>
      <c r="LAR1013" s="80"/>
      <c r="LAS1013" s="80"/>
      <c r="LAT1013" s="80"/>
      <c r="LAU1013" s="80"/>
      <c r="LAV1013" s="80"/>
      <c r="LAW1013" s="80"/>
      <c r="LAX1013" s="80"/>
      <c r="LAY1013" s="80"/>
      <c r="LAZ1013" s="80"/>
      <c r="LBA1013" s="80"/>
      <c r="LBB1013" s="80"/>
      <c r="LBC1013" s="80"/>
      <c r="LBD1013" s="80"/>
      <c r="LBE1013" s="80"/>
      <c r="LBF1013" s="80"/>
      <c r="LBG1013" s="80"/>
      <c r="LBH1013" s="80"/>
      <c r="LBI1013" s="80"/>
      <c r="LBJ1013" s="80"/>
      <c r="LBK1013" s="80"/>
      <c r="LBL1013" s="80"/>
      <c r="LBM1013" s="80"/>
      <c r="LBN1013" s="80"/>
      <c r="LBO1013" s="80"/>
      <c r="LBP1013" s="80"/>
      <c r="LBQ1013" s="80"/>
      <c r="LBR1013" s="80"/>
      <c r="LBS1013" s="80"/>
      <c r="LBT1013" s="80"/>
      <c r="LBU1013" s="80"/>
      <c r="LBV1013" s="80"/>
      <c r="LBW1013" s="80"/>
      <c r="LBX1013" s="80"/>
      <c r="LBY1013" s="80"/>
      <c r="LBZ1013" s="80"/>
      <c r="LCA1013" s="80"/>
      <c r="LCB1013" s="80"/>
      <c r="LCC1013" s="80"/>
      <c r="LCD1013" s="80"/>
      <c r="LCE1013" s="80"/>
      <c r="LCF1013" s="80"/>
      <c r="LCG1013" s="80"/>
      <c r="LCH1013" s="80"/>
      <c r="LCI1013" s="80"/>
      <c r="LCJ1013" s="80"/>
      <c r="LCK1013" s="80"/>
      <c r="LCL1013" s="80"/>
      <c r="LCM1013" s="80"/>
      <c r="LCN1013" s="80"/>
      <c r="LCO1013" s="80"/>
      <c r="LCP1013" s="80"/>
      <c r="LCQ1013" s="80"/>
      <c r="LCR1013" s="80"/>
      <c r="LCS1013" s="80"/>
      <c r="LCT1013" s="80"/>
      <c r="LCU1013" s="80"/>
      <c r="LCV1013" s="80"/>
      <c r="LCW1013" s="80"/>
      <c r="LCX1013" s="80"/>
      <c r="LCY1013" s="80"/>
      <c r="LCZ1013" s="80"/>
      <c r="LDA1013" s="80"/>
      <c r="LDB1013" s="80"/>
      <c r="LDC1013" s="80"/>
      <c r="LDD1013" s="80"/>
      <c r="LDE1013" s="80"/>
      <c r="LDF1013" s="80"/>
      <c r="LDG1013" s="80"/>
      <c r="LDH1013" s="80"/>
      <c r="LDI1013" s="80"/>
      <c r="LDJ1013" s="80"/>
      <c r="LDK1013" s="80"/>
      <c r="LDL1013" s="80"/>
      <c r="LDM1013" s="80"/>
      <c r="LDN1013" s="80"/>
      <c r="LDO1013" s="80"/>
      <c r="LDP1013" s="80"/>
      <c r="LDQ1013" s="80"/>
      <c r="LDR1013" s="80"/>
      <c r="LDS1013" s="80"/>
      <c r="LDT1013" s="80"/>
      <c r="LDU1013" s="80"/>
      <c r="LDV1013" s="80"/>
      <c r="LDW1013" s="80"/>
      <c r="LDX1013" s="80"/>
      <c r="LDY1013" s="80"/>
      <c r="LDZ1013" s="80"/>
      <c r="LEA1013" s="80"/>
      <c r="LEB1013" s="80"/>
      <c r="LEC1013" s="80"/>
      <c r="LED1013" s="80"/>
      <c r="LEE1013" s="80"/>
      <c r="LEF1013" s="80"/>
      <c r="LEG1013" s="80"/>
      <c r="LEH1013" s="80"/>
      <c r="LEI1013" s="80"/>
      <c r="LEJ1013" s="80"/>
      <c r="LEK1013" s="80"/>
      <c r="LEL1013" s="80"/>
      <c r="LEM1013" s="80"/>
      <c r="LEN1013" s="80"/>
      <c r="LEO1013" s="80"/>
      <c r="LEP1013" s="80"/>
      <c r="LEQ1013" s="80"/>
      <c r="LER1013" s="80"/>
      <c r="LES1013" s="80"/>
      <c r="LET1013" s="80"/>
      <c r="LEU1013" s="80"/>
      <c r="LEV1013" s="80"/>
      <c r="LEW1013" s="80"/>
      <c r="LEX1013" s="80"/>
      <c r="LEY1013" s="80"/>
      <c r="LEZ1013" s="80"/>
      <c r="LFA1013" s="80"/>
      <c r="LFB1013" s="80"/>
      <c r="LFC1013" s="80"/>
      <c r="LFD1013" s="80"/>
      <c r="LFE1013" s="80"/>
      <c r="LFF1013" s="80"/>
      <c r="LFG1013" s="80"/>
      <c r="LFH1013" s="80"/>
      <c r="LFI1013" s="80"/>
      <c r="LFJ1013" s="80"/>
      <c r="LFK1013" s="80"/>
      <c r="LFL1013" s="80"/>
      <c r="LFM1013" s="80"/>
      <c r="LFN1013" s="80"/>
      <c r="LFO1013" s="80"/>
      <c r="LFP1013" s="80"/>
      <c r="LFQ1013" s="80"/>
      <c r="LFR1013" s="80"/>
      <c r="LFS1013" s="80"/>
      <c r="LFT1013" s="80"/>
      <c r="LFU1013" s="80"/>
      <c r="LFV1013" s="80"/>
      <c r="LFW1013" s="80"/>
      <c r="LFX1013" s="80"/>
      <c r="LFY1013" s="80"/>
      <c r="LFZ1013" s="80"/>
      <c r="LGA1013" s="80"/>
      <c r="LGB1013" s="80"/>
      <c r="LGC1013" s="80"/>
      <c r="LGD1013" s="80"/>
      <c r="LGE1013" s="80"/>
      <c r="LGF1013" s="80"/>
      <c r="LGG1013" s="80"/>
      <c r="LGH1013" s="80"/>
      <c r="LGI1013" s="80"/>
      <c r="LGJ1013" s="80"/>
      <c r="LGK1013" s="80"/>
      <c r="LGL1013" s="80"/>
      <c r="LGM1013" s="80"/>
      <c r="LGN1013" s="80"/>
      <c r="LGO1013" s="80"/>
      <c r="LGP1013" s="80"/>
      <c r="LGQ1013" s="80"/>
      <c r="LGR1013" s="80"/>
      <c r="LGS1013" s="80"/>
      <c r="LGT1013" s="80"/>
      <c r="LGU1013" s="80"/>
      <c r="LGV1013" s="80"/>
      <c r="LGW1013" s="80"/>
      <c r="LGX1013" s="80"/>
      <c r="LGY1013" s="80"/>
      <c r="LGZ1013" s="80"/>
      <c r="LHA1013" s="80"/>
      <c r="LHB1013" s="80"/>
      <c r="LHC1013" s="80"/>
      <c r="LHD1013" s="80"/>
      <c r="LHE1013" s="80"/>
      <c r="LHF1013" s="80"/>
      <c r="LHG1013" s="80"/>
      <c r="LHH1013" s="80"/>
      <c r="LHI1013" s="80"/>
      <c r="LHJ1013" s="80"/>
      <c r="LHK1013" s="80"/>
      <c r="LHL1013" s="80"/>
      <c r="LHM1013" s="80"/>
      <c r="LHN1013" s="80"/>
      <c r="LHO1013" s="80"/>
      <c r="LHP1013" s="80"/>
      <c r="LHQ1013" s="80"/>
      <c r="LHR1013" s="80"/>
      <c r="LHS1013" s="80"/>
      <c r="LHT1013" s="80"/>
      <c r="LHU1013" s="80"/>
      <c r="LHV1013" s="80"/>
      <c r="LHW1013" s="80"/>
      <c r="LHX1013" s="80"/>
      <c r="LHY1013" s="80"/>
      <c r="LHZ1013" s="80"/>
      <c r="LIA1013" s="80"/>
      <c r="LIB1013" s="80"/>
      <c r="LIC1013" s="80"/>
      <c r="LID1013" s="80"/>
      <c r="LIE1013" s="80"/>
      <c r="LIF1013" s="80"/>
      <c r="LIG1013" s="80"/>
      <c r="LIH1013" s="80"/>
      <c r="LII1013" s="80"/>
      <c r="LIJ1013" s="80"/>
      <c r="LIK1013" s="80"/>
      <c r="LIL1013" s="80"/>
      <c r="LIM1013" s="80"/>
      <c r="LIN1013" s="80"/>
      <c r="LIO1013" s="80"/>
      <c r="LIP1013" s="80"/>
      <c r="LIQ1013" s="80"/>
      <c r="LIR1013" s="80"/>
      <c r="LIS1013" s="80"/>
      <c r="LIT1013" s="80"/>
      <c r="LIU1013" s="80"/>
      <c r="LIV1013" s="80"/>
      <c r="LIW1013" s="80"/>
      <c r="LIX1013" s="80"/>
      <c r="LIY1013" s="80"/>
      <c r="LIZ1013" s="80"/>
      <c r="LJA1013" s="80"/>
      <c r="LJB1013" s="80"/>
      <c r="LJC1013" s="80"/>
      <c r="LJD1013" s="80"/>
      <c r="LJE1013" s="80"/>
      <c r="LJF1013" s="80"/>
      <c r="LJG1013" s="80"/>
      <c r="LJH1013" s="80"/>
      <c r="LJI1013" s="80"/>
      <c r="LJJ1013" s="80"/>
      <c r="LJK1013" s="80"/>
      <c r="LJL1013" s="80"/>
      <c r="LJM1013" s="80"/>
      <c r="LJN1013" s="80"/>
      <c r="LJO1013" s="80"/>
      <c r="LJP1013" s="80"/>
      <c r="LJQ1013" s="80"/>
      <c r="LJR1013" s="80"/>
      <c r="LJS1013" s="80"/>
      <c r="LJT1013" s="80"/>
      <c r="LJU1013" s="80"/>
      <c r="LJV1013" s="80"/>
      <c r="LJW1013" s="80"/>
      <c r="LJX1013" s="80"/>
      <c r="LJY1013" s="80"/>
      <c r="LJZ1013" s="80"/>
      <c r="LKA1013" s="80"/>
      <c r="LKB1013" s="80"/>
      <c r="LKC1013" s="80"/>
      <c r="LKD1013" s="80"/>
      <c r="LKE1013" s="80"/>
      <c r="LKF1013" s="80"/>
      <c r="LKG1013" s="80"/>
      <c r="LKH1013" s="80"/>
      <c r="LKI1013" s="80"/>
      <c r="LKJ1013" s="80"/>
      <c r="LKK1013" s="80"/>
      <c r="LKL1013" s="80"/>
      <c r="LKM1013" s="80"/>
      <c r="LKN1013" s="80"/>
      <c r="LKO1013" s="80"/>
      <c r="LKP1013" s="80"/>
      <c r="LKQ1013" s="80"/>
      <c r="LKR1013" s="80"/>
      <c r="LKS1013" s="80"/>
      <c r="LKT1013" s="80"/>
      <c r="LKU1013" s="80"/>
      <c r="LKV1013" s="80"/>
      <c r="LKW1013" s="80"/>
      <c r="LKX1013" s="80"/>
      <c r="LKY1013" s="80"/>
      <c r="LKZ1013" s="80"/>
      <c r="LLA1013" s="80"/>
      <c r="LLB1013" s="80"/>
      <c r="LLC1013" s="80"/>
      <c r="LLD1013" s="80"/>
      <c r="LLE1013" s="80"/>
      <c r="LLF1013" s="80"/>
      <c r="LLG1013" s="80"/>
      <c r="LLH1013" s="80"/>
      <c r="LLI1013" s="80"/>
      <c r="LLJ1013" s="80"/>
      <c r="LLK1013" s="80"/>
      <c r="LLL1013" s="80"/>
      <c r="LLM1013" s="80"/>
      <c r="LLN1013" s="80"/>
      <c r="LLO1013" s="80"/>
      <c r="LLP1013" s="80"/>
      <c r="LLQ1013" s="80"/>
      <c r="LLR1013" s="80"/>
      <c r="LLS1013" s="80"/>
      <c r="LLT1013" s="80"/>
      <c r="LLU1013" s="80"/>
      <c r="LLV1013" s="80"/>
      <c r="LLW1013" s="80"/>
      <c r="LLX1013" s="80"/>
      <c r="LLY1013" s="80"/>
      <c r="LLZ1013" s="80"/>
      <c r="LMA1013" s="80"/>
      <c r="LMB1013" s="80"/>
      <c r="LMC1013" s="80"/>
      <c r="LMD1013" s="80"/>
      <c r="LME1013" s="80"/>
      <c r="LMF1013" s="80"/>
      <c r="LMG1013" s="80"/>
      <c r="LMH1013" s="80"/>
      <c r="LMI1013" s="80"/>
      <c r="LMJ1013" s="80"/>
      <c r="LMK1013" s="80"/>
      <c r="LML1013" s="80"/>
      <c r="LMM1013" s="80"/>
      <c r="LMN1013" s="80"/>
      <c r="LMO1013" s="80"/>
      <c r="LMP1013" s="80"/>
      <c r="LMQ1013" s="80"/>
      <c r="LMR1013" s="80"/>
      <c r="LMS1013" s="80"/>
      <c r="LMT1013" s="80"/>
      <c r="LMU1013" s="80"/>
      <c r="LMV1013" s="80"/>
      <c r="LMW1013" s="80"/>
      <c r="LMX1013" s="80"/>
      <c r="LMY1013" s="80"/>
      <c r="LMZ1013" s="80"/>
      <c r="LNA1013" s="80"/>
      <c r="LNB1013" s="80"/>
      <c r="LNC1013" s="80"/>
      <c r="LND1013" s="80"/>
      <c r="LNE1013" s="80"/>
      <c r="LNF1013" s="80"/>
      <c r="LNG1013" s="80"/>
      <c r="LNH1013" s="80"/>
      <c r="LNI1013" s="80"/>
      <c r="LNJ1013" s="80"/>
      <c r="LNK1013" s="80"/>
      <c r="LNL1013" s="80"/>
      <c r="LNM1013" s="80"/>
      <c r="LNN1013" s="80"/>
      <c r="LNO1013" s="80"/>
      <c r="LNP1013" s="80"/>
      <c r="LNQ1013" s="80"/>
      <c r="LNR1013" s="80"/>
      <c r="LNS1013" s="80"/>
      <c r="LNT1013" s="80"/>
      <c r="LNU1013" s="80"/>
      <c r="LNV1013" s="80"/>
      <c r="LNW1013" s="80"/>
      <c r="LNX1013" s="80"/>
      <c r="LNY1013" s="80"/>
      <c r="LNZ1013" s="80"/>
      <c r="LOA1013" s="80"/>
      <c r="LOB1013" s="80"/>
      <c r="LOC1013" s="80"/>
      <c r="LOD1013" s="80"/>
      <c r="LOE1013" s="80"/>
      <c r="LOF1013" s="80"/>
      <c r="LOG1013" s="80"/>
      <c r="LOH1013" s="80"/>
      <c r="LOI1013" s="80"/>
      <c r="LOJ1013" s="80"/>
      <c r="LOK1013" s="80"/>
      <c r="LOL1013" s="80"/>
      <c r="LOM1013" s="80"/>
      <c r="LON1013" s="80"/>
      <c r="LOO1013" s="80"/>
      <c r="LOP1013" s="80"/>
      <c r="LOQ1013" s="80"/>
      <c r="LOR1013" s="80"/>
      <c r="LOS1013" s="80"/>
      <c r="LOT1013" s="80"/>
      <c r="LOU1013" s="80"/>
      <c r="LOV1013" s="80"/>
      <c r="LOW1013" s="80"/>
      <c r="LOX1013" s="80"/>
      <c r="LOY1013" s="80"/>
      <c r="LOZ1013" s="80"/>
      <c r="LPA1013" s="80"/>
      <c r="LPB1013" s="80"/>
      <c r="LPC1013" s="80"/>
      <c r="LPD1013" s="80"/>
      <c r="LPE1013" s="80"/>
      <c r="LPF1013" s="80"/>
      <c r="LPG1013" s="80"/>
      <c r="LPH1013" s="80"/>
      <c r="LPI1013" s="80"/>
      <c r="LPJ1013" s="80"/>
      <c r="LPK1013" s="80"/>
      <c r="LPL1013" s="80"/>
      <c r="LPM1013" s="80"/>
      <c r="LPN1013" s="80"/>
      <c r="LPO1013" s="80"/>
      <c r="LPP1013" s="80"/>
      <c r="LPQ1013" s="80"/>
      <c r="LPR1013" s="80"/>
      <c r="LPS1013" s="80"/>
      <c r="LPT1013" s="80"/>
      <c r="LPU1013" s="80"/>
      <c r="LPV1013" s="80"/>
      <c r="LPW1013" s="80"/>
      <c r="LPX1013" s="80"/>
      <c r="LPY1013" s="80"/>
      <c r="LPZ1013" s="80"/>
      <c r="LQA1013" s="80"/>
      <c r="LQB1013" s="80"/>
      <c r="LQC1013" s="80"/>
      <c r="LQD1013" s="80"/>
      <c r="LQE1013" s="80"/>
      <c r="LQF1013" s="80"/>
      <c r="LQG1013" s="80"/>
      <c r="LQH1013" s="80"/>
      <c r="LQI1013" s="80"/>
      <c r="LQJ1013" s="80"/>
      <c r="LQK1013" s="80"/>
      <c r="LQL1013" s="80"/>
      <c r="LQM1013" s="80"/>
      <c r="LQN1013" s="80"/>
      <c r="LQO1013" s="80"/>
      <c r="LQP1013" s="80"/>
      <c r="LQQ1013" s="80"/>
      <c r="LQR1013" s="80"/>
      <c r="LQS1013" s="80"/>
      <c r="LQT1013" s="80"/>
      <c r="LQU1013" s="80"/>
      <c r="LQV1013" s="80"/>
      <c r="LQW1013" s="80"/>
      <c r="LQX1013" s="80"/>
      <c r="LQY1013" s="80"/>
      <c r="LQZ1013" s="80"/>
      <c r="LRA1013" s="80"/>
      <c r="LRB1013" s="80"/>
      <c r="LRC1013" s="80"/>
      <c r="LRD1013" s="80"/>
      <c r="LRE1013" s="80"/>
      <c r="LRF1013" s="80"/>
      <c r="LRG1013" s="80"/>
      <c r="LRH1013" s="80"/>
      <c r="LRI1013" s="80"/>
      <c r="LRJ1013" s="80"/>
      <c r="LRK1013" s="80"/>
      <c r="LRL1013" s="80"/>
      <c r="LRM1013" s="80"/>
      <c r="LRN1013" s="80"/>
      <c r="LRO1013" s="80"/>
      <c r="LRP1013" s="80"/>
      <c r="LRQ1013" s="80"/>
      <c r="LRR1013" s="80"/>
      <c r="LRS1013" s="80"/>
      <c r="LRT1013" s="80"/>
      <c r="LRU1013" s="80"/>
      <c r="LRV1013" s="80"/>
      <c r="LRW1013" s="80"/>
      <c r="LRX1013" s="80"/>
      <c r="LRY1013" s="80"/>
      <c r="LRZ1013" s="80"/>
      <c r="LSA1013" s="80"/>
      <c r="LSB1013" s="80"/>
      <c r="LSC1013" s="80"/>
      <c r="LSD1013" s="80"/>
      <c r="LSE1013" s="80"/>
      <c r="LSF1013" s="80"/>
      <c r="LSG1013" s="80"/>
      <c r="LSH1013" s="80"/>
      <c r="LSI1013" s="80"/>
      <c r="LSJ1013" s="80"/>
      <c r="LSK1013" s="80"/>
      <c r="LSL1013" s="80"/>
      <c r="LSM1013" s="80"/>
      <c r="LSN1013" s="80"/>
      <c r="LSO1013" s="80"/>
      <c r="LSP1013" s="80"/>
      <c r="LSQ1013" s="80"/>
      <c r="LSR1013" s="80"/>
      <c r="LSS1013" s="80"/>
      <c r="LST1013" s="80"/>
      <c r="LSU1013" s="80"/>
      <c r="LSV1013" s="80"/>
      <c r="LSW1013" s="80"/>
      <c r="LSX1013" s="80"/>
      <c r="LSY1013" s="80"/>
      <c r="LSZ1013" s="80"/>
      <c r="LTA1013" s="80"/>
      <c r="LTB1013" s="80"/>
      <c r="LTC1013" s="80"/>
      <c r="LTD1013" s="80"/>
      <c r="LTE1013" s="80"/>
      <c r="LTF1013" s="80"/>
      <c r="LTG1013" s="80"/>
      <c r="LTH1013" s="80"/>
      <c r="LTI1013" s="80"/>
      <c r="LTJ1013" s="80"/>
      <c r="LTK1013" s="80"/>
      <c r="LTL1013" s="80"/>
      <c r="LTM1013" s="80"/>
      <c r="LTN1013" s="80"/>
      <c r="LTO1013" s="80"/>
      <c r="LTP1013" s="80"/>
      <c r="LTQ1013" s="80"/>
      <c r="LTR1013" s="80"/>
      <c r="LTS1013" s="80"/>
      <c r="LTT1013" s="80"/>
      <c r="LTU1013" s="80"/>
      <c r="LTV1013" s="80"/>
      <c r="LTW1013" s="80"/>
      <c r="LTX1013" s="80"/>
      <c r="LTY1013" s="80"/>
      <c r="LTZ1013" s="80"/>
      <c r="LUA1013" s="80"/>
      <c r="LUB1013" s="80"/>
      <c r="LUC1013" s="80"/>
      <c r="LUD1013" s="80"/>
      <c r="LUE1013" s="80"/>
      <c r="LUF1013" s="80"/>
      <c r="LUG1013" s="80"/>
      <c r="LUH1013" s="80"/>
      <c r="LUI1013" s="80"/>
      <c r="LUJ1013" s="80"/>
      <c r="LUK1013" s="80"/>
      <c r="LUL1013" s="80"/>
      <c r="LUM1013" s="80"/>
      <c r="LUN1013" s="80"/>
      <c r="LUO1013" s="80"/>
      <c r="LUP1013" s="80"/>
      <c r="LUQ1013" s="80"/>
      <c r="LUR1013" s="80"/>
      <c r="LUS1013" s="80"/>
      <c r="LUT1013" s="80"/>
      <c r="LUU1013" s="80"/>
      <c r="LUV1013" s="80"/>
      <c r="LUW1013" s="80"/>
      <c r="LUX1013" s="80"/>
      <c r="LUY1013" s="80"/>
      <c r="LUZ1013" s="80"/>
      <c r="LVA1013" s="80"/>
      <c r="LVB1013" s="80"/>
      <c r="LVC1013" s="80"/>
      <c r="LVD1013" s="80"/>
      <c r="LVE1013" s="80"/>
      <c r="LVF1013" s="80"/>
      <c r="LVG1013" s="80"/>
      <c r="LVH1013" s="80"/>
      <c r="LVI1013" s="80"/>
      <c r="LVJ1013" s="80"/>
      <c r="LVK1013" s="80"/>
      <c r="LVL1013" s="80"/>
      <c r="LVM1013" s="80"/>
      <c r="LVN1013" s="80"/>
      <c r="LVO1013" s="80"/>
      <c r="LVP1013" s="80"/>
      <c r="LVQ1013" s="80"/>
      <c r="LVR1013" s="80"/>
      <c r="LVS1013" s="80"/>
      <c r="LVT1013" s="80"/>
      <c r="LVU1013" s="80"/>
      <c r="LVV1013" s="80"/>
      <c r="LVW1013" s="80"/>
      <c r="LVX1013" s="80"/>
      <c r="LVY1013" s="80"/>
      <c r="LVZ1013" s="80"/>
      <c r="LWA1013" s="80"/>
      <c r="LWB1013" s="80"/>
      <c r="LWC1013" s="80"/>
      <c r="LWD1013" s="80"/>
      <c r="LWE1013" s="80"/>
      <c r="LWF1013" s="80"/>
      <c r="LWG1013" s="80"/>
      <c r="LWH1013" s="80"/>
      <c r="LWI1013" s="80"/>
      <c r="LWJ1013" s="80"/>
      <c r="LWK1013" s="80"/>
      <c r="LWL1013" s="80"/>
      <c r="LWM1013" s="80"/>
      <c r="LWN1013" s="80"/>
      <c r="LWO1013" s="80"/>
      <c r="LWP1013" s="80"/>
      <c r="LWQ1013" s="80"/>
      <c r="LWR1013" s="80"/>
      <c r="LWS1013" s="80"/>
      <c r="LWT1013" s="80"/>
      <c r="LWU1013" s="80"/>
      <c r="LWV1013" s="80"/>
      <c r="LWW1013" s="80"/>
      <c r="LWX1013" s="80"/>
      <c r="LWY1013" s="80"/>
      <c r="LWZ1013" s="80"/>
      <c r="LXA1013" s="80"/>
      <c r="LXB1013" s="80"/>
      <c r="LXC1013" s="80"/>
      <c r="LXD1013" s="80"/>
      <c r="LXE1013" s="80"/>
      <c r="LXF1013" s="80"/>
      <c r="LXG1013" s="80"/>
      <c r="LXH1013" s="80"/>
      <c r="LXI1013" s="80"/>
      <c r="LXJ1013" s="80"/>
      <c r="LXK1013" s="80"/>
      <c r="LXL1013" s="80"/>
      <c r="LXM1013" s="80"/>
      <c r="LXN1013" s="80"/>
      <c r="LXO1013" s="80"/>
      <c r="LXP1013" s="80"/>
      <c r="LXQ1013" s="80"/>
      <c r="LXR1013" s="80"/>
      <c r="LXS1013" s="80"/>
      <c r="LXT1013" s="80"/>
      <c r="LXU1013" s="80"/>
      <c r="LXV1013" s="80"/>
      <c r="LXW1013" s="80"/>
      <c r="LXX1013" s="80"/>
      <c r="LXY1013" s="80"/>
      <c r="LXZ1013" s="80"/>
      <c r="LYA1013" s="80"/>
      <c r="LYB1013" s="80"/>
      <c r="LYC1013" s="80"/>
      <c r="LYD1013" s="80"/>
      <c r="LYE1013" s="80"/>
      <c r="LYF1013" s="80"/>
      <c r="LYG1013" s="80"/>
      <c r="LYH1013" s="80"/>
      <c r="LYI1013" s="80"/>
      <c r="LYJ1013" s="80"/>
      <c r="LYK1013" s="80"/>
      <c r="LYL1013" s="80"/>
      <c r="LYM1013" s="80"/>
      <c r="LYN1013" s="80"/>
      <c r="LYO1013" s="80"/>
      <c r="LYP1013" s="80"/>
      <c r="LYQ1013" s="80"/>
      <c r="LYR1013" s="80"/>
      <c r="LYS1013" s="80"/>
      <c r="LYT1013" s="80"/>
      <c r="LYU1013" s="80"/>
      <c r="LYV1013" s="80"/>
      <c r="LYW1013" s="80"/>
      <c r="LYX1013" s="80"/>
      <c r="LYY1013" s="80"/>
      <c r="LYZ1013" s="80"/>
      <c r="LZA1013" s="80"/>
      <c r="LZB1013" s="80"/>
      <c r="LZC1013" s="80"/>
      <c r="LZD1013" s="80"/>
      <c r="LZE1013" s="80"/>
      <c r="LZF1013" s="80"/>
      <c r="LZG1013" s="80"/>
      <c r="LZH1013" s="80"/>
      <c r="LZI1013" s="80"/>
      <c r="LZJ1013" s="80"/>
      <c r="LZK1013" s="80"/>
      <c r="LZL1013" s="80"/>
      <c r="LZM1013" s="80"/>
      <c r="LZN1013" s="80"/>
      <c r="LZO1013" s="80"/>
      <c r="LZP1013" s="80"/>
      <c r="LZQ1013" s="80"/>
      <c r="LZR1013" s="80"/>
      <c r="LZS1013" s="80"/>
      <c r="LZT1013" s="80"/>
      <c r="LZU1013" s="80"/>
      <c r="LZV1013" s="80"/>
      <c r="LZW1013" s="80"/>
      <c r="LZX1013" s="80"/>
      <c r="LZY1013" s="80"/>
      <c r="LZZ1013" s="80"/>
      <c r="MAA1013" s="80"/>
      <c r="MAB1013" s="80"/>
      <c r="MAC1013" s="80"/>
      <c r="MAD1013" s="80"/>
      <c r="MAE1013" s="80"/>
      <c r="MAF1013" s="80"/>
      <c r="MAG1013" s="80"/>
      <c r="MAH1013" s="80"/>
      <c r="MAI1013" s="80"/>
      <c r="MAJ1013" s="80"/>
      <c r="MAK1013" s="80"/>
      <c r="MAL1013" s="80"/>
      <c r="MAM1013" s="80"/>
      <c r="MAN1013" s="80"/>
      <c r="MAO1013" s="80"/>
      <c r="MAP1013" s="80"/>
      <c r="MAQ1013" s="80"/>
      <c r="MAR1013" s="80"/>
      <c r="MAS1013" s="80"/>
      <c r="MAT1013" s="80"/>
      <c r="MAU1013" s="80"/>
      <c r="MAV1013" s="80"/>
      <c r="MAW1013" s="80"/>
      <c r="MAX1013" s="80"/>
      <c r="MAY1013" s="80"/>
      <c r="MAZ1013" s="80"/>
      <c r="MBA1013" s="80"/>
      <c r="MBB1013" s="80"/>
      <c r="MBC1013" s="80"/>
      <c r="MBD1013" s="80"/>
      <c r="MBE1013" s="80"/>
      <c r="MBF1013" s="80"/>
      <c r="MBG1013" s="80"/>
      <c r="MBH1013" s="80"/>
      <c r="MBI1013" s="80"/>
      <c r="MBJ1013" s="80"/>
      <c r="MBK1013" s="80"/>
      <c r="MBL1013" s="80"/>
      <c r="MBM1013" s="80"/>
      <c r="MBN1013" s="80"/>
      <c r="MBO1013" s="80"/>
      <c r="MBP1013" s="80"/>
      <c r="MBQ1013" s="80"/>
      <c r="MBR1013" s="80"/>
      <c r="MBS1013" s="80"/>
      <c r="MBT1013" s="80"/>
      <c r="MBU1013" s="80"/>
      <c r="MBV1013" s="80"/>
      <c r="MBW1013" s="80"/>
      <c r="MBX1013" s="80"/>
      <c r="MBY1013" s="80"/>
      <c r="MBZ1013" s="80"/>
      <c r="MCA1013" s="80"/>
      <c r="MCB1013" s="80"/>
      <c r="MCC1013" s="80"/>
      <c r="MCD1013" s="80"/>
      <c r="MCE1013" s="80"/>
      <c r="MCF1013" s="80"/>
      <c r="MCG1013" s="80"/>
      <c r="MCH1013" s="80"/>
      <c r="MCI1013" s="80"/>
      <c r="MCJ1013" s="80"/>
      <c r="MCK1013" s="80"/>
      <c r="MCL1013" s="80"/>
      <c r="MCM1013" s="80"/>
      <c r="MCN1013" s="80"/>
      <c r="MCO1013" s="80"/>
      <c r="MCP1013" s="80"/>
      <c r="MCQ1013" s="80"/>
      <c r="MCR1013" s="80"/>
      <c r="MCS1013" s="80"/>
      <c r="MCT1013" s="80"/>
      <c r="MCU1013" s="80"/>
      <c r="MCV1013" s="80"/>
      <c r="MCW1013" s="80"/>
      <c r="MCX1013" s="80"/>
      <c r="MCY1013" s="80"/>
      <c r="MCZ1013" s="80"/>
      <c r="MDA1013" s="80"/>
      <c r="MDB1013" s="80"/>
      <c r="MDC1013" s="80"/>
      <c r="MDD1013" s="80"/>
      <c r="MDE1013" s="80"/>
      <c r="MDF1013" s="80"/>
      <c r="MDG1013" s="80"/>
      <c r="MDH1013" s="80"/>
      <c r="MDI1013" s="80"/>
      <c r="MDJ1013" s="80"/>
      <c r="MDK1013" s="80"/>
      <c r="MDL1013" s="80"/>
      <c r="MDM1013" s="80"/>
      <c r="MDN1013" s="80"/>
      <c r="MDO1013" s="80"/>
      <c r="MDP1013" s="80"/>
      <c r="MDQ1013" s="80"/>
      <c r="MDR1013" s="80"/>
      <c r="MDS1013" s="80"/>
      <c r="MDT1013" s="80"/>
      <c r="MDU1013" s="80"/>
      <c r="MDV1013" s="80"/>
      <c r="MDW1013" s="80"/>
      <c r="MDX1013" s="80"/>
      <c r="MDY1013" s="80"/>
      <c r="MDZ1013" s="80"/>
      <c r="MEA1013" s="80"/>
      <c r="MEB1013" s="80"/>
      <c r="MEC1013" s="80"/>
      <c r="MED1013" s="80"/>
      <c r="MEE1013" s="80"/>
      <c r="MEF1013" s="80"/>
      <c r="MEG1013" s="80"/>
      <c r="MEH1013" s="80"/>
      <c r="MEI1013" s="80"/>
      <c r="MEJ1013" s="80"/>
      <c r="MEK1013" s="80"/>
      <c r="MEL1013" s="80"/>
      <c r="MEM1013" s="80"/>
      <c r="MEN1013" s="80"/>
      <c r="MEO1013" s="80"/>
      <c r="MEP1013" s="80"/>
      <c r="MEQ1013" s="80"/>
      <c r="MER1013" s="80"/>
      <c r="MES1013" s="80"/>
      <c r="MET1013" s="80"/>
      <c r="MEU1013" s="80"/>
      <c r="MEV1013" s="80"/>
      <c r="MEW1013" s="80"/>
      <c r="MEX1013" s="80"/>
      <c r="MEY1013" s="80"/>
      <c r="MEZ1013" s="80"/>
      <c r="MFA1013" s="80"/>
      <c r="MFB1013" s="80"/>
      <c r="MFC1013" s="80"/>
      <c r="MFD1013" s="80"/>
      <c r="MFE1013" s="80"/>
      <c r="MFF1013" s="80"/>
      <c r="MFG1013" s="80"/>
      <c r="MFH1013" s="80"/>
      <c r="MFI1013" s="80"/>
      <c r="MFJ1013" s="80"/>
      <c r="MFK1013" s="80"/>
      <c r="MFL1013" s="80"/>
      <c r="MFM1013" s="80"/>
      <c r="MFN1013" s="80"/>
      <c r="MFO1013" s="80"/>
      <c r="MFP1013" s="80"/>
      <c r="MFQ1013" s="80"/>
      <c r="MFR1013" s="80"/>
      <c r="MFS1013" s="80"/>
      <c r="MFT1013" s="80"/>
      <c r="MFU1013" s="80"/>
      <c r="MFV1013" s="80"/>
      <c r="MFW1013" s="80"/>
      <c r="MFX1013" s="80"/>
      <c r="MFY1013" s="80"/>
      <c r="MFZ1013" s="80"/>
      <c r="MGA1013" s="80"/>
      <c r="MGB1013" s="80"/>
      <c r="MGC1013" s="80"/>
      <c r="MGD1013" s="80"/>
      <c r="MGE1013" s="80"/>
      <c r="MGF1013" s="80"/>
      <c r="MGG1013" s="80"/>
      <c r="MGH1013" s="80"/>
      <c r="MGI1013" s="80"/>
      <c r="MGJ1013" s="80"/>
      <c r="MGK1013" s="80"/>
      <c r="MGL1013" s="80"/>
      <c r="MGM1013" s="80"/>
      <c r="MGN1013" s="80"/>
      <c r="MGO1013" s="80"/>
      <c r="MGP1013" s="80"/>
      <c r="MGQ1013" s="80"/>
      <c r="MGR1013" s="80"/>
      <c r="MGS1013" s="80"/>
      <c r="MGT1013" s="80"/>
      <c r="MGU1013" s="80"/>
      <c r="MGV1013" s="80"/>
      <c r="MGW1013" s="80"/>
      <c r="MGX1013" s="80"/>
      <c r="MGY1013" s="80"/>
      <c r="MGZ1013" s="80"/>
      <c r="MHA1013" s="80"/>
      <c r="MHB1013" s="80"/>
      <c r="MHC1013" s="80"/>
      <c r="MHD1013" s="80"/>
      <c r="MHE1013" s="80"/>
      <c r="MHF1013" s="80"/>
      <c r="MHG1013" s="80"/>
      <c r="MHH1013" s="80"/>
      <c r="MHI1013" s="80"/>
      <c r="MHJ1013" s="80"/>
      <c r="MHK1013" s="80"/>
      <c r="MHL1013" s="80"/>
      <c r="MHM1013" s="80"/>
      <c r="MHN1013" s="80"/>
      <c r="MHO1013" s="80"/>
      <c r="MHP1013" s="80"/>
      <c r="MHQ1013" s="80"/>
      <c r="MHR1013" s="80"/>
      <c r="MHS1013" s="80"/>
      <c r="MHT1013" s="80"/>
      <c r="MHU1013" s="80"/>
      <c r="MHV1013" s="80"/>
      <c r="MHW1013" s="80"/>
      <c r="MHX1013" s="80"/>
      <c r="MHY1013" s="80"/>
      <c r="MHZ1013" s="80"/>
      <c r="MIA1013" s="80"/>
      <c r="MIB1013" s="80"/>
      <c r="MIC1013" s="80"/>
      <c r="MID1013" s="80"/>
      <c r="MIE1013" s="80"/>
      <c r="MIF1013" s="80"/>
      <c r="MIG1013" s="80"/>
      <c r="MIH1013" s="80"/>
      <c r="MII1013" s="80"/>
      <c r="MIJ1013" s="80"/>
      <c r="MIK1013" s="80"/>
      <c r="MIL1013" s="80"/>
      <c r="MIM1013" s="80"/>
      <c r="MIN1013" s="80"/>
      <c r="MIO1013" s="80"/>
      <c r="MIP1013" s="80"/>
      <c r="MIQ1013" s="80"/>
      <c r="MIR1013" s="80"/>
      <c r="MIS1013" s="80"/>
      <c r="MIT1013" s="80"/>
      <c r="MIU1013" s="80"/>
      <c r="MIV1013" s="80"/>
      <c r="MIW1013" s="80"/>
      <c r="MIX1013" s="80"/>
      <c r="MIY1013" s="80"/>
      <c r="MIZ1013" s="80"/>
      <c r="MJA1013" s="80"/>
      <c r="MJB1013" s="80"/>
      <c r="MJC1013" s="80"/>
      <c r="MJD1013" s="80"/>
      <c r="MJE1013" s="80"/>
      <c r="MJF1013" s="80"/>
      <c r="MJG1013" s="80"/>
      <c r="MJH1013" s="80"/>
      <c r="MJI1013" s="80"/>
      <c r="MJJ1013" s="80"/>
      <c r="MJK1013" s="80"/>
      <c r="MJL1013" s="80"/>
      <c r="MJM1013" s="80"/>
      <c r="MJN1013" s="80"/>
      <c r="MJO1013" s="80"/>
      <c r="MJP1013" s="80"/>
      <c r="MJQ1013" s="80"/>
      <c r="MJR1013" s="80"/>
      <c r="MJS1013" s="80"/>
      <c r="MJT1013" s="80"/>
      <c r="MJU1013" s="80"/>
      <c r="MJV1013" s="80"/>
      <c r="MJW1013" s="80"/>
      <c r="MJX1013" s="80"/>
      <c r="MJY1013" s="80"/>
      <c r="MJZ1013" s="80"/>
      <c r="MKA1013" s="80"/>
      <c r="MKB1013" s="80"/>
      <c r="MKC1013" s="80"/>
      <c r="MKD1013" s="80"/>
      <c r="MKE1013" s="80"/>
      <c r="MKF1013" s="80"/>
      <c r="MKG1013" s="80"/>
      <c r="MKH1013" s="80"/>
      <c r="MKI1013" s="80"/>
      <c r="MKJ1013" s="80"/>
      <c r="MKK1013" s="80"/>
      <c r="MKL1013" s="80"/>
      <c r="MKM1013" s="80"/>
      <c r="MKN1013" s="80"/>
      <c r="MKO1013" s="80"/>
      <c r="MKP1013" s="80"/>
      <c r="MKQ1013" s="80"/>
      <c r="MKR1013" s="80"/>
      <c r="MKS1013" s="80"/>
      <c r="MKT1013" s="80"/>
      <c r="MKU1013" s="80"/>
      <c r="MKV1013" s="80"/>
      <c r="MKW1013" s="80"/>
      <c r="MKX1013" s="80"/>
      <c r="MKY1013" s="80"/>
      <c r="MKZ1013" s="80"/>
      <c r="MLA1013" s="80"/>
      <c r="MLB1013" s="80"/>
      <c r="MLC1013" s="80"/>
      <c r="MLD1013" s="80"/>
      <c r="MLE1013" s="80"/>
      <c r="MLF1013" s="80"/>
      <c r="MLG1013" s="80"/>
      <c r="MLH1013" s="80"/>
      <c r="MLI1013" s="80"/>
      <c r="MLJ1013" s="80"/>
      <c r="MLK1013" s="80"/>
      <c r="MLL1013" s="80"/>
      <c r="MLM1013" s="80"/>
      <c r="MLN1013" s="80"/>
      <c r="MLO1013" s="80"/>
      <c r="MLP1013" s="80"/>
      <c r="MLQ1013" s="80"/>
      <c r="MLR1013" s="80"/>
      <c r="MLS1013" s="80"/>
      <c r="MLT1013" s="80"/>
      <c r="MLU1013" s="80"/>
      <c r="MLV1013" s="80"/>
      <c r="MLW1013" s="80"/>
      <c r="MLX1013" s="80"/>
      <c r="MLY1013" s="80"/>
      <c r="MLZ1013" s="80"/>
      <c r="MMA1013" s="80"/>
      <c r="MMB1013" s="80"/>
      <c r="MMC1013" s="80"/>
      <c r="MMD1013" s="80"/>
      <c r="MME1013" s="80"/>
      <c r="MMF1013" s="80"/>
      <c r="MMG1013" s="80"/>
      <c r="MMH1013" s="80"/>
      <c r="MMI1013" s="80"/>
      <c r="MMJ1013" s="80"/>
      <c r="MMK1013" s="80"/>
      <c r="MML1013" s="80"/>
      <c r="MMM1013" s="80"/>
      <c r="MMN1013" s="80"/>
      <c r="MMO1013" s="80"/>
      <c r="MMP1013" s="80"/>
      <c r="MMQ1013" s="80"/>
      <c r="MMR1013" s="80"/>
      <c r="MMS1013" s="80"/>
      <c r="MMT1013" s="80"/>
      <c r="MMU1013" s="80"/>
      <c r="MMV1013" s="80"/>
      <c r="MMW1013" s="80"/>
      <c r="MMX1013" s="80"/>
      <c r="MMY1013" s="80"/>
      <c r="MMZ1013" s="80"/>
      <c r="MNA1013" s="80"/>
      <c r="MNB1013" s="80"/>
      <c r="MNC1013" s="80"/>
      <c r="MND1013" s="80"/>
      <c r="MNE1013" s="80"/>
      <c r="MNF1013" s="80"/>
      <c r="MNG1013" s="80"/>
      <c r="MNH1013" s="80"/>
      <c r="MNI1013" s="80"/>
      <c r="MNJ1013" s="80"/>
      <c r="MNK1013" s="80"/>
      <c r="MNL1013" s="80"/>
      <c r="MNM1013" s="80"/>
      <c r="MNN1013" s="80"/>
      <c r="MNO1013" s="80"/>
      <c r="MNP1013" s="80"/>
      <c r="MNQ1013" s="80"/>
      <c r="MNR1013" s="80"/>
      <c r="MNS1013" s="80"/>
      <c r="MNT1013" s="80"/>
      <c r="MNU1013" s="80"/>
      <c r="MNV1013" s="80"/>
      <c r="MNW1013" s="80"/>
      <c r="MNX1013" s="80"/>
      <c r="MNY1013" s="80"/>
      <c r="MNZ1013" s="80"/>
      <c r="MOA1013" s="80"/>
      <c r="MOB1013" s="80"/>
      <c r="MOC1013" s="80"/>
      <c r="MOD1013" s="80"/>
      <c r="MOE1013" s="80"/>
      <c r="MOF1013" s="80"/>
      <c r="MOG1013" s="80"/>
      <c r="MOH1013" s="80"/>
      <c r="MOI1013" s="80"/>
      <c r="MOJ1013" s="80"/>
      <c r="MOK1013" s="80"/>
      <c r="MOL1013" s="80"/>
      <c r="MOM1013" s="80"/>
      <c r="MON1013" s="80"/>
      <c r="MOO1013" s="80"/>
      <c r="MOP1013" s="80"/>
      <c r="MOQ1013" s="80"/>
      <c r="MOR1013" s="80"/>
      <c r="MOS1013" s="80"/>
      <c r="MOT1013" s="80"/>
      <c r="MOU1013" s="80"/>
      <c r="MOV1013" s="80"/>
      <c r="MOW1013" s="80"/>
      <c r="MOX1013" s="80"/>
      <c r="MOY1013" s="80"/>
      <c r="MOZ1013" s="80"/>
      <c r="MPA1013" s="80"/>
      <c r="MPB1013" s="80"/>
      <c r="MPC1013" s="80"/>
      <c r="MPD1013" s="80"/>
      <c r="MPE1013" s="80"/>
      <c r="MPF1013" s="80"/>
      <c r="MPG1013" s="80"/>
      <c r="MPH1013" s="80"/>
      <c r="MPI1013" s="80"/>
      <c r="MPJ1013" s="80"/>
      <c r="MPK1013" s="80"/>
      <c r="MPL1013" s="80"/>
      <c r="MPM1013" s="80"/>
      <c r="MPN1013" s="80"/>
      <c r="MPO1013" s="80"/>
      <c r="MPP1013" s="80"/>
      <c r="MPQ1013" s="80"/>
      <c r="MPR1013" s="80"/>
      <c r="MPS1013" s="80"/>
      <c r="MPT1013" s="80"/>
      <c r="MPU1013" s="80"/>
      <c r="MPV1013" s="80"/>
      <c r="MPW1013" s="80"/>
      <c r="MPX1013" s="80"/>
      <c r="MPY1013" s="80"/>
      <c r="MPZ1013" s="80"/>
      <c r="MQA1013" s="80"/>
      <c r="MQB1013" s="80"/>
      <c r="MQC1013" s="80"/>
      <c r="MQD1013" s="80"/>
      <c r="MQE1013" s="80"/>
      <c r="MQF1013" s="80"/>
      <c r="MQG1013" s="80"/>
      <c r="MQH1013" s="80"/>
      <c r="MQI1013" s="80"/>
      <c r="MQJ1013" s="80"/>
      <c r="MQK1013" s="80"/>
      <c r="MQL1013" s="80"/>
      <c r="MQM1013" s="80"/>
      <c r="MQN1013" s="80"/>
      <c r="MQO1013" s="80"/>
      <c r="MQP1013" s="80"/>
      <c r="MQQ1013" s="80"/>
      <c r="MQR1013" s="80"/>
      <c r="MQS1013" s="80"/>
      <c r="MQT1013" s="80"/>
      <c r="MQU1013" s="80"/>
      <c r="MQV1013" s="80"/>
      <c r="MQW1013" s="80"/>
      <c r="MQX1013" s="80"/>
      <c r="MQY1013" s="80"/>
      <c r="MQZ1013" s="80"/>
      <c r="MRA1013" s="80"/>
      <c r="MRB1013" s="80"/>
      <c r="MRC1013" s="80"/>
      <c r="MRD1013" s="80"/>
      <c r="MRE1013" s="80"/>
      <c r="MRF1013" s="80"/>
      <c r="MRG1013" s="80"/>
      <c r="MRH1013" s="80"/>
      <c r="MRI1013" s="80"/>
      <c r="MRJ1013" s="80"/>
      <c r="MRK1013" s="80"/>
      <c r="MRL1013" s="80"/>
      <c r="MRM1013" s="80"/>
      <c r="MRN1013" s="80"/>
      <c r="MRO1013" s="80"/>
      <c r="MRP1013" s="80"/>
      <c r="MRQ1013" s="80"/>
      <c r="MRR1013" s="80"/>
      <c r="MRS1013" s="80"/>
      <c r="MRT1013" s="80"/>
      <c r="MRU1013" s="80"/>
      <c r="MRV1013" s="80"/>
      <c r="MRW1013" s="80"/>
      <c r="MRX1013" s="80"/>
      <c r="MRY1013" s="80"/>
      <c r="MRZ1013" s="80"/>
      <c r="MSA1013" s="80"/>
      <c r="MSB1013" s="80"/>
      <c r="MSC1013" s="80"/>
      <c r="MSD1013" s="80"/>
      <c r="MSE1013" s="80"/>
      <c r="MSF1013" s="80"/>
      <c r="MSG1013" s="80"/>
      <c r="MSH1013" s="80"/>
      <c r="MSI1013" s="80"/>
      <c r="MSJ1013" s="80"/>
      <c r="MSK1013" s="80"/>
      <c r="MSL1013" s="80"/>
      <c r="MSM1013" s="80"/>
      <c r="MSN1013" s="80"/>
      <c r="MSO1013" s="80"/>
      <c r="MSP1013" s="80"/>
      <c r="MSQ1013" s="80"/>
      <c r="MSR1013" s="80"/>
      <c r="MSS1013" s="80"/>
      <c r="MST1013" s="80"/>
      <c r="MSU1013" s="80"/>
      <c r="MSV1013" s="80"/>
      <c r="MSW1013" s="80"/>
      <c r="MSX1013" s="80"/>
      <c r="MSY1013" s="80"/>
      <c r="MSZ1013" s="80"/>
      <c r="MTA1013" s="80"/>
      <c r="MTB1013" s="80"/>
      <c r="MTC1013" s="80"/>
      <c r="MTD1013" s="80"/>
      <c r="MTE1013" s="80"/>
      <c r="MTF1013" s="80"/>
      <c r="MTG1013" s="80"/>
      <c r="MTH1013" s="80"/>
      <c r="MTI1013" s="80"/>
      <c r="MTJ1013" s="80"/>
      <c r="MTK1013" s="80"/>
      <c r="MTL1013" s="80"/>
      <c r="MTM1013" s="80"/>
      <c r="MTN1013" s="80"/>
      <c r="MTO1013" s="80"/>
      <c r="MTP1013" s="80"/>
      <c r="MTQ1013" s="80"/>
      <c r="MTR1013" s="80"/>
      <c r="MTS1013" s="80"/>
      <c r="MTT1013" s="80"/>
      <c r="MTU1013" s="80"/>
      <c r="MTV1013" s="80"/>
      <c r="MTW1013" s="80"/>
      <c r="MTX1013" s="80"/>
      <c r="MTY1013" s="80"/>
      <c r="MTZ1013" s="80"/>
      <c r="MUA1013" s="80"/>
      <c r="MUB1013" s="80"/>
      <c r="MUC1013" s="80"/>
      <c r="MUD1013" s="80"/>
      <c r="MUE1013" s="80"/>
      <c r="MUF1013" s="80"/>
      <c r="MUG1013" s="80"/>
      <c r="MUH1013" s="80"/>
      <c r="MUI1013" s="80"/>
      <c r="MUJ1013" s="80"/>
      <c r="MUK1013" s="80"/>
      <c r="MUL1013" s="80"/>
      <c r="MUM1013" s="80"/>
      <c r="MUN1013" s="80"/>
      <c r="MUO1013" s="80"/>
      <c r="MUP1013" s="80"/>
      <c r="MUQ1013" s="80"/>
      <c r="MUR1013" s="80"/>
      <c r="MUS1013" s="80"/>
      <c r="MUT1013" s="80"/>
      <c r="MUU1013" s="80"/>
      <c r="MUV1013" s="80"/>
      <c r="MUW1013" s="80"/>
      <c r="MUX1013" s="80"/>
      <c r="MUY1013" s="80"/>
      <c r="MUZ1013" s="80"/>
      <c r="MVA1013" s="80"/>
      <c r="MVB1013" s="80"/>
      <c r="MVC1013" s="80"/>
      <c r="MVD1013" s="80"/>
      <c r="MVE1013" s="80"/>
      <c r="MVF1013" s="80"/>
      <c r="MVG1013" s="80"/>
      <c r="MVH1013" s="80"/>
      <c r="MVI1013" s="80"/>
      <c r="MVJ1013" s="80"/>
      <c r="MVK1013" s="80"/>
      <c r="MVL1013" s="80"/>
      <c r="MVM1013" s="80"/>
      <c r="MVN1013" s="80"/>
      <c r="MVO1013" s="80"/>
      <c r="MVP1013" s="80"/>
      <c r="MVQ1013" s="80"/>
      <c r="MVR1013" s="80"/>
      <c r="MVS1013" s="80"/>
      <c r="MVT1013" s="80"/>
      <c r="MVU1013" s="80"/>
      <c r="MVV1013" s="80"/>
      <c r="MVW1013" s="80"/>
      <c r="MVX1013" s="80"/>
      <c r="MVY1013" s="80"/>
      <c r="MVZ1013" s="80"/>
      <c r="MWA1013" s="80"/>
      <c r="MWB1013" s="80"/>
      <c r="MWC1013" s="80"/>
      <c r="MWD1013" s="80"/>
      <c r="MWE1013" s="80"/>
      <c r="MWF1013" s="80"/>
      <c r="MWG1013" s="80"/>
      <c r="MWH1013" s="80"/>
      <c r="MWI1013" s="80"/>
      <c r="MWJ1013" s="80"/>
      <c r="MWK1013" s="80"/>
      <c r="MWL1013" s="80"/>
      <c r="MWM1013" s="80"/>
      <c r="MWN1013" s="80"/>
      <c r="MWO1013" s="80"/>
      <c r="MWP1013" s="80"/>
      <c r="MWQ1013" s="80"/>
      <c r="MWR1013" s="80"/>
      <c r="MWS1013" s="80"/>
      <c r="MWT1013" s="80"/>
      <c r="MWU1013" s="80"/>
      <c r="MWV1013" s="80"/>
      <c r="MWW1013" s="80"/>
      <c r="MWX1013" s="80"/>
      <c r="MWY1013" s="80"/>
      <c r="MWZ1013" s="80"/>
      <c r="MXA1013" s="80"/>
      <c r="MXB1013" s="80"/>
      <c r="MXC1013" s="80"/>
      <c r="MXD1013" s="80"/>
      <c r="MXE1013" s="80"/>
      <c r="MXF1013" s="80"/>
      <c r="MXG1013" s="80"/>
      <c r="MXH1013" s="80"/>
      <c r="MXI1013" s="80"/>
      <c r="MXJ1013" s="80"/>
      <c r="MXK1013" s="80"/>
      <c r="MXL1013" s="80"/>
      <c r="MXM1013" s="80"/>
      <c r="MXN1013" s="80"/>
      <c r="MXO1013" s="80"/>
      <c r="MXP1013" s="80"/>
      <c r="MXQ1013" s="80"/>
      <c r="MXR1013" s="80"/>
      <c r="MXS1013" s="80"/>
      <c r="MXT1013" s="80"/>
      <c r="MXU1013" s="80"/>
      <c r="MXV1013" s="80"/>
      <c r="MXW1013" s="80"/>
      <c r="MXX1013" s="80"/>
      <c r="MXY1013" s="80"/>
      <c r="MXZ1013" s="80"/>
      <c r="MYA1013" s="80"/>
      <c r="MYB1013" s="80"/>
      <c r="MYC1013" s="80"/>
      <c r="MYD1013" s="80"/>
      <c r="MYE1013" s="80"/>
      <c r="MYF1013" s="80"/>
      <c r="MYG1013" s="80"/>
      <c r="MYH1013" s="80"/>
      <c r="MYI1013" s="80"/>
      <c r="MYJ1013" s="80"/>
      <c r="MYK1013" s="80"/>
      <c r="MYL1013" s="80"/>
      <c r="MYM1013" s="80"/>
      <c r="MYN1013" s="80"/>
      <c r="MYO1013" s="80"/>
      <c r="MYP1013" s="80"/>
      <c r="MYQ1013" s="80"/>
      <c r="MYR1013" s="80"/>
      <c r="MYS1013" s="80"/>
      <c r="MYT1013" s="80"/>
      <c r="MYU1013" s="80"/>
      <c r="MYV1013" s="80"/>
      <c r="MYW1013" s="80"/>
      <c r="MYX1013" s="80"/>
      <c r="MYY1013" s="80"/>
      <c r="MYZ1013" s="80"/>
      <c r="MZA1013" s="80"/>
      <c r="MZB1013" s="80"/>
      <c r="MZC1013" s="80"/>
      <c r="MZD1013" s="80"/>
      <c r="MZE1013" s="80"/>
      <c r="MZF1013" s="80"/>
      <c r="MZG1013" s="80"/>
      <c r="MZH1013" s="80"/>
      <c r="MZI1013" s="80"/>
      <c r="MZJ1013" s="80"/>
      <c r="MZK1013" s="80"/>
      <c r="MZL1013" s="80"/>
      <c r="MZM1013" s="80"/>
      <c r="MZN1013" s="80"/>
      <c r="MZO1013" s="80"/>
      <c r="MZP1013" s="80"/>
      <c r="MZQ1013" s="80"/>
      <c r="MZR1013" s="80"/>
      <c r="MZS1013" s="80"/>
      <c r="MZT1013" s="80"/>
      <c r="MZU1013" s="80"/>
      <c r="MZV1013" s="80"/>
      <c r="MZW1013" s="80"/>
      <c r="MZX1013" s="80"/>
      <c r="MZY1013" s="80"/>
      <c r="MZZ1013" s="80"/>
      <c r="NAA1013" s="80"/>
      <c r="NAB1013" s="80"/>
      <c r="NAC1013" s="80"/>
      <c r="NAD1013" s="80"/>
      <c r="NAE1013" s="80"/>
      <c r="NAF1013" s="80"/>
      <c r="NAG1013" s="80"/>
      <c r="NAH1013" s="80"/>
      <c r="NAI1013" s="80"/>
      <c r="NAJ1013" s="80"/>
      <c r="NAK1013" s="80"/>
      <c r="NAL1013" s="80"/>
      <c r="NAM1013" s="80"/>
      <c r="NAN1013" s="80"/>
      <c r="NAO1013" s="80"/>
      <c r="NAP1013" s="80"/>
      <c r="NAQ1013" s="80"/>
      <c r="NAR1013" s="80"/>
      <c r="NAS1013" s="80"/>
      <c r="NAT1013" s="80"/>
      <c r="NAU1013" s="80"/>
      <c r="NAV1013" s="80"/>
      <c r="NAW1013" s="80"/>
      <c r="NAX1013" s="80"/>
      <c r="NAY1013" s="80"/>
      <c r="NAZ1013" s="80"/>
      <c r="NBA1013" s="80"/>
      <c r="NBB1013" s="80"/>
      <c r="NBC1013" s="80"/>
      <c r="NBD1013" s="80"/>
      <c r="NBE1013" s="80"/>
      <c r="NBF1013" s="80"/>
      <c r="NBG1013" s="80"/>
      <c r="NBH1013" s="80"/>
      <c r="NBI1013" s="80"/>
      <c r="NBJ1013" s="80"/>
      <c r="NBK1013" s="80"/>
      <c r="NBL1013" s="80"/>
      <c r="NBM1013" s="80"/>
      <c r="NBN1013" s="80"/>
      <c r="NBO1013" s="80"/>
      <c r="NBP1013" s="80"/>
      <c r="NBQ1013" s="80"/>
      <c r="NBR1013" s="80"/>
      <c r="NBS1013" s="80"/>
      <c r="NBT1013" s="80"/>
      <c r="NBU1013" s="80"/>
      <c r="NBV1013" s="80"/>
      <c r="NBW1013" s="80"/>
      <c r="NBX1013" s="80"/>
      <c r="NBY1013" s="80"/>
      <c r="NBZ1013" s="80"/>
      <c r="NCA1013" s="80"/>
      <c r="NCB1013" s="80"/>
      <c r="NCC1013" s="80"/>
      <c r="NCD1013" s="80"/>
      <c r="NCE1013" s="80"/>
      <c r="NCF1013" s="80"/>
      <c r="NCG1013" s="80"/>
      <c r="NCH1013" s="80"/>
      <c r="NCI1013" s="80"/>
      <c r="NCJ1013" s="80"/>
      <c r="NCK1013" s="80"/>
      <c r="NCL1013" s="80"/>
      <c r="NCM1013" s="80"/>
      <c r="NCN1013" s="80"/>
      <c r="NCO1013" s="80"/>
      <c r="NCP1013" s="80"/>
      <c r="NCQ1013" s="80"/>
      <c r="NCR1013" s="80"/>
      <c r="NCS1013" s="80"/>
      <c r="NCT1013" s="80"/>
      <c r="NCU1013" s="80"/>
      <c r="NCV1013" s="80"/>
      <c r="NCW1013" s="80"/>
      <c r="NCX1013" s="80"/>
      <c r="NCY1013" s="80"/>
      <c r="NCZ1013" s="80"/>
      <c r="NDA1013" s="80"/>
      <c r="NDB1013" s="80"/>
      <c r="NDC1013" s="80"/>
      <c r="NDD1013" s="80"/>
      <c r="NDE1013" s="80"/>
      <c r="NDF1013" s="80"/>
      <c r="NDG1013" s="80"/>
      <c r="NDH1013" s="80"/>
      <c r="NDI1013" s="80"/>
      <c r="NDJ1013" s="80"/>
      <c r="NDK1013" s="80"/>
      <c r="NDL1013" s="80"/>
      <c r="NDM1013" s="80"/>
      <c r="NDN1013" s="80"/>
      <c r="NDO1013" s="80"/>
      <c r="NDP1013" s="80"/>
      <c r="NDQ1013" s="80"/>
      <c r="NDR1013" s="80"/>
      <c r="NDS1013" s="80"/>
      <c r="NDT1013" s="80"/>
      <c r="NDU1013" s="80"/>
      <c r="NDV1013" s="80"/>
      <c r="NDW1013" s="80"/>
      <c r="NDX1013" s="80"/>
      <c r="NDY1013" s="80"/>
      <c r="NDZ1013" s="80"/>
      <c r="NEA1013" s="80"/>
      <c r="NEB1013" s="80"/>
      <c r="NEC1013" s="80"/>
      <c r="NED1013" s="80"/>
      <c r="NEE1013" s="80"/>
      <c r="NEF1013" s="80"/>
      <c r="NEG1013" s="80"/>
      <c r="NEH1013" s="80"/>
      <c r="NEI1013" s="80"/>
      <c r="NEJ1013" s="80"/>
      <c r="NEK1013" s="80"/>
      <c r="NEL1013" s="80"/>
      <c r="NEM1013" s="80"/>
      <c r="NEN1013" s="80"/>
      <c r="NEO1013" s="80"/>
      <c r="NEP1013" s="80"/>
      <c r="NEQ1013" s="80"/>
      <c r="NER1013" s="80"/>
      <c r="NES1013" s="80"/>
      <c r="NET1013" s="80"/>
      <c r="NEU1013" s="80"/>
      <c r="NEV1013" s="80"/>
      <c r="NEW1013" s="80"/>
      <c r="NEX1013" s="80"/>
      <c r="NEY1013" s="80"/>
      <c r="NEZ1013" s="80"/>
      <c r="NFA1013" s="80"/>
      <c r="NFB1013" s="80"/>
      <c r="NFC1013" s="80"/>
      <c r="NFD1013" s="80"/>
      <c r="NFE1013" s="80"/>
      <c r="NFF1013" s="80"/>
      <c r="NFG1013" s="80"/>
      <c r="NFH1013" s="80"/>
      <c r="NFI1013" s="80"/>
      <c r="NFJ1013" s="80"/>
      <c r="NFK1013" s="80"/>
      <c r="NFL1013" s="80"/>
      <c r="NFM1013" s="80"/>
      <c r="NFN1013" s="80"/>
      <c r="NFO1013" s="80"/>
      <c r="NFP1013" s="80"/>
      <c r="NFQ1013" s="80"/>
      <c r="NFR1013" s="80"/>
      <c r="NFS1013" s="80"/>
      <c r="NFT1013" s="80"/>
      <c r="NFU1013" s="80"/>
      <c r="NFV1013" s="80"/>
      <c r="NFW1013" s="80"/>
      <c r="NFX1013" s="80"/>
      <c r="NFY1013" s="80"/>
      <c r="NFZ1013" s="80"/>
      <c r="NGA1013" s="80"/>
      <c r="NGB1013" s="80"/>
      <c r="NGC1013" s="80"/>
      <c r="NGD1013" s="80"/>
      <c r="NGE1013" s="80"/>
      <c r="NGF1013" s="80"/>
      <c r="NGG1013" s="80"/>
      <c r="NGH1013" s="80"/>
      <c r="NGI1013" s="80"/>
      <c r="NGJ1013" s="80"/>
      <c r="NGK1013" s="80"/>
      <c r="NGL1013" s="80"/>
      <c r="NGM1013" s="80"/>
      <c r="NGN1013" s="80"/>
      <c r="NGO1013" s="80"/>
      <c r="NGP1013" s="80"/>
      <c r="NGQ1013" s="80"/>
      <c r="NGR1013" s="80"/>
      <c r="NGS1013" s="80"/>
      <c r="NGT1013" s="80"/>
      <c r="NGU1013" s="80"/>
      <c r="NGV1013" s="80"/>
      <c r="NGW1013" s="80"/>
      <c r="NGX1013" s="80"/>
      <c r="NGY1013" s="80"/>
      <c r="NGZ1013" s="80"/>
      <c r="NHA1013" s="80"/>
      <c r="NHB1013" s="80"/>
      <c r="NHC1013" s="80"/>
      <c r="NHD1013" s="80"/>
      <c r="NHE1013" s="80"/>
      <c r="NHF1013" s="80"/>
      <c r="NHG1013" s="80"/>
      <c r="NHH1013" s="80"/>
      <c r="NHI1013" s="80"/>
      <c r="NHJ1013" s="80"/>
      <c r="NHK1013" s="80"/>
      <c r="NHL1013" s="80"/>
      <c r="NHM1013" s="80"/>
      <c r="NHN1013" s="80"/>
      <c r="NHO1013" s="80"/>
      <c r="NHP1013" s="80"/>
      <c r="NHQ1013" s="80"/>
      <c r="NHR1013" s="80"/>
      <c r="NHS1013" s="80"/>
      <c r="NHT1013" s="80"/>
      <c r="NHU1013" s="80"/>
      <c r="NHV1013" s="80"/>
      <c r="NHW1013" s="80"/>
      <c r="NHX1013" s="80"/>
      <c r="NHY1013" s="80"/>
      <c r="NHZ1013" s="80"/>
      <c r="NIA1013" s="80"/>
      <c r="NIB1013" s="80"/>
      <c r="NIC1013" s="80"/>
      <c r="NID1013" s="80"/>
      <c r="NIE1013" s="80"/>
      <c r="NIF1013" s="80"/>
      <c r="NIG1013" s="80"/>
      <c r="NIH1013" s="80"/>
      <c r="NII1013" s="80"/>
      <c r="NIJ1013" s="80"/>
      <c r="NIK1013" s="80"/>
      <c r="NIL1013" s="80"/>
      <c r="NIM1013" s="80"/>
      <c r="NIN1013" s="80"/>
      <c r="NIO1013" s="80"/>
      <c r="NIP1013" s="80"/>
      <c r="NIQ1013" s="80"/>
      <c r="NIR1013" s="80"/>
      <c r="NIS1013" s="80"/>
      <c r="NIT1013" s="80"/>
      <c r="NIU1013" s="80"/>
      <c r="NIV1013" s="80"/>
      <c r="NIW1013" s="80"/>
      <c r="NIX1013" s="80"/>
      <c r="NIY1013" s="80"/>
      <c r="NIZ1013" s="80"/>
      <c r="NJA1013" s="80"/>
      <c r="NJB1013" s="80"/>
      <c r="NJC1013" s="80"/>
      <c r="NJD1013" s="80"/>
      <c r="NJE1013" s="80"/>
      <c r="NJF1013" s="80"/>
      <c r="NJG1013" s="80"/>
      <c r="NJH1013" s="80"/>
      <c r="NJI1013" s="80"/>
      <c r="NJJ1013" s="80"/>
      <c r="NJK1013" s="80"/>
      <c r="NJL1013" s="80"/>
      <c r="NJM1013" s="80"/>
      <c r="NJN1013" s="80"/>
      <c r="NJO1013" s="80"/>
      <c r="NJP1013" s="80"/>
      <c r="NJQ1013" s="80"/>
      <c r="NJR1013" s="80"/>
      <c r="NJS1013" s="80"/>
      <c r="NJT1013" s="80"/>
      <c r="NJU1013" s="80"/>
      <c r="NJV1013" s="80"/>
      <c r="NJW1013" s="80"/>
      <c r="NJX1013" s="80"/>
      <c r="NJY1013" s="80"/>
      <c r="NJZ1013" s="80"/>
      <c r="NKA1013" s="80"/>
      <c r="NKB1013" s="80"/>
      <c r="NKC1013" s="80"/>
      <c r="NKD1013" s="80"/>
      <c r="NKE1013" s="80"/>
      <c r="NKF1013" s="80"/>
      <c r="NKG1013" s="80"/>
      <c r="NKH1013" s="80"/>
      <c r="NKI1013" s="80"/>
      <c r="NKJ1013" s="80"/>
      <c r="NKK1013" s="80"/>
      <c r="NKL1013" s="80"/>
      <c r="NKM1013" s="80"/>
      <c r="NKN1013" s="80"/>
      <c r="NKO1013" s="80"/>
      <c r="NKP1013" s="80"/>
      <c r="NKQ1013" s="80"/>
      <c r="NKR1013" s="80"/>
      <c r="NKS1013" s="80"/>
      <c r="NKT1013" s="80"/>
      <c r="NKU1013" s="80"/>
      <c r="NKV1013" s="80"/>
      <c r="NKW1013" s="80"/>
      <c r="NKX1013" s="80"/>
      <c r="NKY1013" s="80"/>
      <c r="NKZ1013" s="80"/>
      <c r="NLA1013" s="80"/>
      <c r="NLB1013" s="80"/>
      <c r="NLC1013" s="80"/>
      <c r="NLD1013" s="80"/>
      <c r="NLE1013" s="80"/>
      <c r="NLF1013" s="80"/>
      <c r="NLG1013" s="80"/>
      <c r="NLH1013" s="80"/>
      <c r="NLI1013" s="80"/>
      <c r="NLJ1013" s="80"/>
      <c r="NLK1013" s="80"/>
      <c r="NLL1013" s="80"/>
      <c r="NLM1013" s="80"/>
      <c r="NLN1013" s="80"/>
      <c r="NLO1013" s="80"/>
      <c r="NLP1013" s="80"/>
      <c r="NLQ1013" s="80"/>
      <c r="NLR1013" s="80"/>
      <c r="NLS1013" s="80"/>
      <c r="NLT1013" s="80"/>
      <c r="NLU1013" s="80"/>
      <c r="NLV1013" s="80"/>
      <c r="NLW1013" s="80"/>
      <c r="NLX1013" s="80"/>
      <c r="NLY1013" s="80"/>
      <c r="NLZ1013" s="80"/>
      <c r="NMA1013" s="80"/>
      <c r="NMB1013" s="80"/>
      <c r="NMC1013" s="80"/>
      <c r="NMD1013" s="80"/>
      <c r="NME1013" s="80"/>
      <c r="NMF1013" s="80"/>
      <c r="NMG1013" s="80"/>
      <c r="NMH1013" s="80"/>
      <c r="NMI1013" s="80"/>
      <c r="NMJ1013" s="80"/>
      <c r="NMK1013" s="80"/>
      <c r="NML1013" s="80"/>
      <c r="NMM1013" s="80"/>
      <c r="NMN1013" s="80"/>
      <c r="NMO1013" s="80"/>
      <c r="NMP1013" s="80"/>
      <c r="NMQ1013" s="80"/>
      <c r="NMR1013" s="80"/>
      <c r="NMS1013" s="80"/>
      <c r="NMT1013" s="80"/>
      <c r="NMU1013" s="80"/>
      <c r="NMV1013" s="80"/>
      <c r="NMW1013" s="80"/>
      <c r="NMX1013" s="80"/>
      <c r="NMY1013" s="80"/>
      <c r="NMZ1013" s="80"/>
      <c r="NNA1013" s="80"/>
      <c r="NNB1013" s="80"/>
      <c r="NNC1013" s="80"/>
      <c r="NND1013" s="80"/>
      <c r="NNE1013" s="80"/>
      <c r="NNF1013" s="80"/>
      <c r="NNG1013" s="80"/>
      <c r="NNH1013" s="80"/>
      <c r="NNI1013" s="80"/>
      <c r="NNJ1013" s="80"/>
      <c r="NNK1013" s="80"/>
      <c r="NNL1013" s="80"/>
      <c r="NNM1013" s="80"/>
      <c r="NNN1013" s="80"/>
      <c r="NNO1013" s="80"/>
      <c r="NNP1013" s="80"/>
      <c r="NNQ1013" s="80"/>
      <c r="NNR1013" s="80"/>
      <c r="NNS1013" s="80"/>
      <c r="NNT1013" s="80"/>
      <c r="NNU1013" s="80"/>
      <c r="NNV1013" s="80"/>
      <c r="NNW1013" s="80"/>
      <c r="NNX1013" s="80"/>
      <c r="NNY1013" s="80"/>
      <c r="NNZ1013" s="80"/>
      <c r="NOA1013" s="80"/>
      <c r="NOB1013" s="80"/>
      <c r="NOC1013" s="80"/>
      <c r="NOD1013" s="80"/>
      <c r="NOE1013" s="80"/>
      <c r="NOF1013" s="80"/>
      <c r="NOG1013" s="80"/>
      <c r="NOH1013" s="80"/>
      <c r="NOI1013" s="80"/>
      <c r="NOJ1013" s="80"/>
      <c r="NOK1013" s="80"/>
      <c r="NOL1013" s="80"/>
      <c r="NOM1013" s="80"/>
      <c r="NON1013" s="80"/>
      <c r="NOO1013" s="80"/>
      <c r="NOP1013" s="80"/>
      <c r="NOQ1013" s="80"/>
      <c r="NOR1013" s="80"/>
      <c r="NOS1013" s="80"/>
      <c r="NOT1013" s="80"/>
      <c r="NOU1013" s="80"/>
      <c r="NOV1013" s="80"/>
      <c r="NOW1013" s="80"/>
      <c r="NOX1013" s="80"/>
      <c r="NOY1013" s="80"/>
      <c r="NOZ1013" s="80"/>
      <c r="NPA1013" s="80"/>
      <c r="NPB1013" s="80"/>
      <c r="NPC1013" s="80"/>
      <c r="NPD1013" s="80"/>
      <c r="NPE1013" s="80"/>
      <c r="NPF1013" s="80"/>
      <c r="NPG1013" s="80"/>
      <c r="NPH1013" s="80"/>
      <c r="NPI1013" s="80"/>
      <c r="NPJ1013" s="80"/>
      <c r="NPK1013" s="80"/>
      <c r="NPL1013" s="80"/>
      <c r="NPM1013" s="80"/>
      <c r="NPN1013" s="80"/>
      <c r="NPO1013" s="80"/>
      <c r="NPP1013" s="80"/>
      <c r="NPQ1013" s="80"/>
      <c r="NPR1013" s="80"/>
      <c r="NPS1013" s="80"/>
      <c r="NPT1013" s="80"/>
      <c r="NPU1013" s="80"/>
      <c r="NPV1013" s="80"/>
      <c r="NPW1013" s="80"/>
      <c r="NPX1013" s="80"/>
      <c r="NPY1013" s="80"/>
      <c r="NPZ1013" s="80"/>
      <c r="NQA1013" s="80"/>
      <c r="NQB1013" s="80"/>
      <c r="NQC1013" s="80"/>
      <c r="NQD1013" s="80"/>
      <c r="NQE1013" s="80"/>
      <c r="NQF1013" s="80"/>
      <c r="NQG1013" s="80"/>
      <c r="NQH1013" s="80"/>
      <c r="NQI1013" s="80"/>
      <c r="NQJ1013" s="80"/>
      <c r="NQK1013" s="80"/>
      <c r="NQL1013" s="80"/>
      <c r="NQM1013" s="80"/>
      <c r="NQN1013" s="80"/>
      <c r="NQO1013" s="80"/>
      <c r="NQP1013" s="80"/>
      <c r="NQQ1013" s="80"/>
      <c r="NQR1013" s="80"/>
      <c r="NQS1013" s="80"/>
      <c r="NQT1013" s="80"/>
      <c r="NQU1013" s="80"/>
      <c r="NQV1013" s="80"/>
      <c r="NQW1013" s="80"/>
      <c r="NQX1013" s="80"/>
      <c r="NQY1013" s="80"/>
      <c r="NQZ1013" s="80"/>
      <c r="NRA1013" s="80"/>
      <c r="NRB1013" s="80"/>
      <c r="NRC1013" s="80"/>
      <c r="NRD1013" s="80"/>
      <c r="NRE1013" s="80"/>
      <c r="NRF1013" s="80"/>
      <c r="NRG1013" s="80"/>
      <c r="NRH1013" s="80"/>
      <c r="NRI1013" s="80"/>
      <c r="NRJ1013" s="80"/>
      <c r="NRK1013" s="80"/>
      <c r="NRL1013" s="80"/>
      <c r="NRM1013" s="80"/>
      <c r="NRN1013" s="80"/>
      <c r="NRO1013" s="80"/>
      <c r="NRP1013" s="80"/>
      <c r="NRQ1013" s="80"/>
      <c r="NRR1013" s="80"/>
      <c r="NRS1013" s="80"/>
      <c r="NRT1013" s="80"/>
      <c r="NRU1013" s="80"/>
      <c r="NRV1013" s="80"/>
      <c r="NRW1013" s="80"/>
      <c r="NRX1013" s="80"/>
      <c r="NRY1013" s="80"/>
      <c r="NRZ1013" s="80"/>
      <c r="NSA1013" s="80"/>
      <c r="NSB1013" s="80"/>
      <c r="NSC1013" s="80"/>
      <c r="NSD1013" s="80"/>
      <c r="NSE1013" s="80"/>
      <c r="NSF1013" s="80"/>
      <c r="NSG1013" s="80"/>
      <c r="NSH1013" s="80"/>
      <c r="NSI1013" s="80"/>
      <c r="NSJ1013" s="80"/>
      <c r="NSK1013" s="80"/>
      <c r="NSL1013" s="80"/>
      <c r="NSM1013" s="80"/>
      <c r="NSN1013" s="80"/>
      <c r="NSO1013" s="80"/>
      <c r="NSP1013" s="80"/>
      <c r="NSQ1013" s="80"/>
      <c r="NSR1013" s="80"/>
      <c r="NSS1013" s="80"/>
      <c r="NST1013" s="80"/>
      <c r="NSU1013" s="80"/>
      <c r="NSV1013" s="80"/>
      <c r="NSW1013" s="80"/>
      <c r="NSX1013" s="80"/>
      <c r="NSY1013" s="80"/>
      <c r="NSZ1013" s="80"/>
      <c r="NTA1013" s="80"/>
      <c r="NTB1013" s="80"/>
      <c r="NTC1013" s="80"/>
      <c r="NTD1013" s="80"/>
      <c r="NTE1013" s="80"/>
      <c r="NTF1013" s="80"/>
      <c r="NTG1013" s="80"/>
      <c r="NTH1013" s="80"/>
      <c r="NTI1013" s="80"/>
      <c r="NTJ1013" s="80"/>
      <c r="NTK1013" s="80"/>
      <c r="NTL1013" s="80"/>
      <c r="NTM1013" s="80"/>
      <c r="NTN1013" s="80"/>
      <c r="NTO1013" s="80"/>
      <c r="NTP1013" s="80"/>
      <c r="NTQ1013" s="80"/>
      <c r="NTR1013" s="80"/>
      <c r="NTS1013" s="80"/>
      <c r="NTT1013" s="80"/>
      <c r="NTU1013" s="80"/>
      <c r="NTV1013" s="80"/>
      <c r="NTW1013" s="80"/>
      <c r="NTX1013" s="80"/>
      <c r="NTY1013" s="80"/>
      <c r="NTZ1013" s="80"/>
      <c r="NUA1013" s="80"/>
      <c r="NUB1013" s="80"/>
      <c r="NUC1013" s="80"/>
      <c r="NUD1013" s="80"/>
      <c r="NUE1013" s="80"/>
      <c r="NUF1013" s="80"/>
      <c r="NUG1013" s="80"/>
      <c r="NUH1013" s="80"/>
      <c r="NUI1013" s="80"/>
      <c r="NUJ1013" s="80"/>
      <c r="NUK1013" s="80"/>
      <c r="NUL1013" s="80"/>
      <c r="NUM1013" s="80"/>
      <c r="NUN1013" s="80"/>
      <c r="NUO1013" s="80"/>
      <c r="NUP1013" s="80"/>
      <c r="NUQ1013" s="80"/>
      <c r="NUR1013" s="80"/>
      <c r="NUS1013" s="80"/>
      <c r="NUT1013" s="80"/>
      <c r="NUU1013" s="80"/>
      <c r="NUV1013" s="80"/>
      <c r="NUW1013" s="80"/>
      <c r="NUX1013" s="80"/>
      <c r="NUY1013" s="80"/>
      <c r="NUZ1013" s="80"/>
      <c r="NVA1013" s="80"/>
      <c r="NVB1013" s="80"/>
      <c r="NVC1013" s="80"/>
      <c r="NVD1013" s="80"/>
      <c r="NVE1013" s="80"/>
      <c r="NVF1013" s="80"/>
      <c r="NVG1013" s="80"/>
      <c r="NVH1013" s="80"/>
      <c r="NVI1013" s="80"/>
      <c r="NVJ1013" s="80"/>
      <c r="NVK1013" s="80"/>
      <c r="NVL1013" s="80"/>
      <c r="NVM1013" s="80"/>
      <c r="NVN1013" s="80"/>
      <c r="NVO1013" s="80"/>
      <c r="NVP1013" s="80"/>
      <c r="NVQ1013" s="80"/>
      <c r="NVR1013" s="80"/>
      <c r="NVS1013" s="80"/>
      <c r="NVT1013" s="80"/>
      <c r="NVU1013" s="80"/>
      <c r="NVV1013" s="80"/>
      <c r="NVW1013" s="80"/>
      <c r="NVX1013" s="80"/>
      <c r="NVY1013" s="80"/>
      <c r="NVZ1013" s="80"/>
      <c r="NWA1013" s="80"/>
      <c r="NWB1013" s="80"/>
      <c r="NWC1013" s="80"/>
      <c r="NWD1013" s="80"/>
      <c r="NWE1013" s="80"/>
      <c r="NWF1013" s="80"/>
      <c r="NWG1013" s="80"/>
      <c r="NWH1013" s="80"/>
      <c r="NWI1013" s="80"/>
      <c r="NWJ1013" s="80"/>
      <c r="NWK1013" s="80"/>
      <c r="NWL1013" s="80"/>
      <c r="NWM1013" s="80"/>
      <c r="NWN1013" s="80"/>
      <c r="NWO1013" s="80"/>
      <c r="NWP1013" s="80"/>
      <c r="NWQ1013" s="80"/>
      <c r="NWR1013" s="80"/>
      <c r="NWS1013" s="80"/>
      <c r="NWT1013" s="80"/>
      <c r="NWU1013" s="80"/>
      <c r="NWV1013" s="80"/>
      <c r="NWW1013" s="80"/>
      <c r="NWX1013" s="80"/>
      <c r="NWY1013" s="80"/>
      <c r="NWZ1013" s="80"/>
      <c r="NXA1013" s="80"/>
      <c r="NXB1013" s="80"/>
      <c r="NXC1013" s="80"/>
      <c r="NXD1013" s="80"/>
      <c r="NXE1013" s="80"/>
      <c r="NXF1013" s="80"/>
      <c r="NXG1013" s="80"/>
      <c r="NXH1013" s="80"/>
      <c r="NXI1013" s="80"/>
      <c r="NXJ1013" s="80"/>
      <c r="NXK1013" s="80"/>
      <c r="NXL1013" s="80"/>
      <c r="NXM1013" s="80"/>
      <c r="NXN1013" s="80"/>
      <c r="NXO1013" s="80"/>
      <c r="NXP1013" s="80"/>
      <c r="NXQ1013" s="80"/>
      <c r="NXR1013" s="80"/>
      <c r="NXS1013" s="80"/>
      <c r="NXT1013" s="80"/>
      <c r="NXU1013" s="80"/>
      <c r="NXV1013" s="80"/>
      <c r="NXW1013" s="80"/>
      <c r="NXX1013" s="80"/>
      <c r="NXY1013" s="80"/>
      <c r="NXZ1013" s="80"/>
      <c r="NYA1013" s="80"/>
      <c r="NYB1013" s="80"/>
      <c r="NYC1013" s="80"/>
      <c r="NYD1013" s="80"/>
      <c r="NYE1013" s="80"/>
      <c r="NYF1013" s="80"/>
      <c r="NYG1013" s="80"/>
      <c r="NYH1013" s="80"/>
      <c r="NYI1013" s="80"/>
      <c r="NYJ1013" s="80"/>
      <c r="NYK1013" s="80"/>
      <c r="NYL1013" s="80"/>
      <c r="NYM1013" s="80"/>
      <c r="NYN1013" s="80"/>
      <c r="NYO1013" s="80"/>
      <c r="NYP1013" s="80"/>
      <c r="NYQ1013" s="80"/>
      <c r="NYR1013" s="80"/>
      <c r="NYS1013" s="80"/>
      <c r="NYT1013" s="80"/>
      <c r="NYU1013" s="80"/>
      <c r="NYV1013" s="80"/>
      <c r="NYW1013" s="80"/>
      <c r="NYX1013" s="80"/>
      <c r="NYY1013" s="80"/>
      <c r="NYZ1013" s="80"/>
      <c r="NZA1013" s="80"/>
      <c r="NZB1013" s="80"/>
      <c r="NZC1013" s="80"/>
      <c r="NZD1013" s="80"/>
      <c r="NZE1013" s="80"/>
      <c r="NZF1013" s="80"/>
      <c r="NZG1013" s="80"/>
      <c r="NZH1013" s="80"/>
      <c r="NZI1013" s="80"/>
      <c r="NZJ1013" s="80"/>
      <c r="NZK1013" s="80"/>
      <c r="NZL1013" s="80"/>
      <c r="NZM1013" s="80"/>
      <c r="NZN1013" s="80"/>
      <c r="NZO1013" s="80"/>
      <c r="NZP1013" s="80"/>
      <c r="NZQ1013" s="80"/>
      <c r="NZR1013" s="80"/>
      <c r="NZS1013" s="80"/>
      <c r="NZT1013" s="80"/>
      <c r="NZU1013" s="80"/>
      <c r="NZV1013" s="80"/>
      <c r="NZW1013" s="80"/>
      <c r="NZX1013" s="80"/>
      <c r="NZY1013" s="80"/>
      <c r="NZZ1013" s="80"/>
      <c r="OAA1013" s="80"/>
      <c r="OAB1013" s="80"/>
      <c r="OAC1013" s="80"/>
      <c r="OAD1013" s="80"/>
      <c r="OAE1013" s="80"/>
      <c r="OAF1013" s="80"/>
      <c r="OAG1013" s="80"/>
      <c r="OAH1013" s="80"/>
      <c r="OAI1013" s="80"/>
      <c r="OAJ1013" s="80"/>
      <c r="OAK1013" s="80"/>
      <c r="OAL1013" s="80"/>
      <c r="OAM1013" s="80"/>
      <c r="OAN1013" s="80"/>
      <c r="OAO1013" s="80"/>
      <c r="OAP1013" s="80"/>
      <c r="OAQ1013" s="80"/>
      <c r="OAR1013" s="80"/>
      <c r="OAS1013" s="80"/>
      <c r="OAT1013" s="80"/>
      <c r="OAU1013" s="80"/>
      <c r="OAV1013" s="80"/>
      <c r="OAW1013" s="80"/>
      <c r="OAX1013" s="80"/>
      <c r="OAY1013" s="80"/>
      <c r="OAZ1013" s="80"/>
      <c r="OBA1013" s="80"/>
      <c r="OBB1013" s="80"/>
      <c r="OBC1013" s="80"/>
      <c r="OBD1013" s="80"/>
      <c r="OBE1013" s="80"/>
      <c r="OBF1013" s="80"/>
      <c r="OBG1013" s="80"/>
      <c r="OBH1013" s="80"/>
      <c r="OBI1013" s="80"/>
      <c r="OBJ1013" s="80"/>
      <c r="OBK1013" s="80"/>
      <c r="OBL1013" s="80"/>
      <c r="OBM1013" s="80"/>
      <c r="OBN1013" s="80"/>
      <c r="OBO1013" s="80"/>
      <c r="OBP1013" s="80"/>
      <c r="OBQ1013" s="80"/>
      <c r="OBR1013" s="80"/>
      <c r="OBS1013" s="80"/>
      <c r="OBT1013" s="80"/>
      <c r="OBU1013" s="80"/>
      <c r="OBV1013" s="80"/>
      <c r="OBW1013" s="80"/>
      <c r="OBX1013" s="80"/>
      <c r="OBY1013" s="80"/>
      <c r="OBZ1013" s="80"/>
      <c r="OCA1013" s="80"/>
      <c r="OCB1013" s="80"/>
      <c r="OCC1013" s="80"/>
      <c r="OCD1013" s="80"/>
      <c r="OCE1013" s="80"/>
      <c r="OCF1013" s="80"/>
      <c r="OCG1013" s="80"/>
      <c r="OCH1013" s="80"/>
      <c r="OCI1013" s="80"/>
      <c r="OCJ1013" s="80"/>
      <c r="OCK1013" s="80"/>
      <c r="OCL1013" s="80"/>
      <c r="OCM1013" s="80"/>
      <c r="OCN1013" s="80"/>
      <c r="OCO1013" s="80"/>
      <c r="OCP1013" s="80"/>
      <c r="OCQ1013" s="80"/>
      <c r="OCR1013" s="80"/>
      <c r="OCS1013" s="80"/>
      <c r="OCT1013" s="80"/>
      <c r="OCU1013" s="80"/>
      <c r="OCV1013" s="80"/>
      <c r="OCW1013" s="80"/>
      <c r="OCX1013" s="80"/>
      <c r="OCY1013" s="80"/>
      <c r="OCZ1013" s="80"/>
      <c r="ODA1013" s="80"/>
      <c r="ODB1013" s="80"/>
      <c r="ODC1013" s="80"/>
      <c r="ODD1013" s="80"/>
      <c r="ODE1013" s="80"/>
      <c r="ODF1013" s="80"/>
      <c r="ODG1013" s="80"/>
      <c r="ODH1013" s="80"/>
      <c r="ODI1013" s="80"/>
      <c r="ODJ1013" s="80"/>
      <c r="ODK1013" s="80"/>
      <c r="ODL1013" s="80"/>
      <c r="ODM1013" s="80"/>
      <c r="ODN1013" s="80"/>
      <c r="ODO1013" s="80"/>
      <c r="ODP1013" s="80"/>
      <c r="ODQ1013" s="80"/>
      <c r="ODR1013" s="80"/>
      <c r="ODS1013" s="80"/>
      <c r="ODT1013" s="80"/>
      <c r="ODU1013" s="80"/>
      <c r="ODV1013" s="80"/>
      <c r="ODW1013" s="80"/>
      <c r="ODX1013" s="80"/>
      <c r="ODY1013" s="80"/>
      <c r="ODZ1013" s="80"/>
      <c r="OEA1013" s="80"/>
      <c r="OEB1013" s="80"/>
      <c r="OEC1013" s="80"/>
      <c r="OED1013" s="80"/>
      <c r="OEE1013" s="80"/>
      <c r="OEF1013" s="80"/>
      <c r="OEG1013" s="80"/>
      <c r="OEH1013" s="80"/>
      <c r="OEI1013" s="80"/>
      <c r="OEJ1013" s="80"/>
      <c r="OEK1013" s="80"/>
      <c r="OEL1013" s="80"/>
      <c r="OEM1013" s="80"/>
      <c r="OEN1013" s="80"/>
      <c r="OEO1013" s="80"/>
      <c r="OEP1013" s="80"/>
      <c r="OEQ1013" s="80"/>
      <c r="OER1013" s="80"/>
      <c r="OES1013" s="80"/>
      <c r="OET1013" s="80"/>
      <c r="OEU1013" s="80"/>
      <c r="OEV1013" s="80"/>
      <c r="OEW1013" s="80"/>
      <c r="OEX1013" s="80"/>
      <c r="OEY1013" s="80"/>
      <c r="OEZ1013" s="80"/>
      <c r="OFA1013" s="80"/>
      <c r="OFB1013" s="80"/>
      <c r="OFC1013" s="80"/>
      <c r="OFD1013" s="80"/>
      <c r="OFE1013" s="80"/>
      <c r="OFF1013" s="80"/>
      <c r="OFG1013" s="80"/>
      <c r="OFH1013" s="80"/>
      <c r="OFI1013" s="80"/>
      <c r="OFJ1013" s="80"/>
      <c r="OFK1013" s="80"/>
      <c r="OFL1013" s="80"/>
      <c r="OFM1013" s="80"/>
      <c r="OFN1013" s="80"/>
      <c r="OFO1013" s="80"/>
      <c r="OFP1013" s="80"/>
      <c r="OFQ1013" s="80"/>
      <c r="OFR1013" s="80"/>
      <c r="OFS1013" s="80"/>
      <c r="OFT1013" s="80"/>
      <c r="OFU1013" s="80"/>
      <c r="OFV1013" s="80"/>
      <c r="OFW1013" s="80"/>
      <c r="OFX1013" s="80"/>
      <c r="OFY1013" s="80"/>
      <c r="OFZ1013" s="80"/>
      <c r="OGA1013" s="80"/>
      <c r="OGB1013" s="80"/>
      <c r="OGC1013" s="80"/>
      <c r="OGD1013" s="80"/>
      <c r="OGE1013" s="80"/>
      <c r="OGF1013" s="80"/>
      <c r="OGG1013" s="80"/>
      <c r="OGH1013" s="80"/>
      <c r="OGI1013" s="80"/>
      <c r="OGJ1013" s="80"/>
      <c r="OGK1013" s="80"/>
      <c r="OGL1013" s="80"/>
      <c r="OGM1013" s="80"/>
      <c r="OGN1013" s="80"/>
      <c r="OGO1013" s="80"/>
      <c r="OGP1013" s="80"/>
      <c r="OGQ1013" s="80"/>
      <c r="OGR1013" s="80"/>
      <c r="OGS1013" s="80"/>
      <c r="OGT1013" s="80"/>
      <c r="OGU1013" s="80"/>
      <c r="OGV1013" s="80"/>
      <c r="OGW1013" s="80"/>
      <c r="OGX1013" s="80"/>
      <c r="OGY1013" s="80"/>
      <c r="OGZ1013" s="80"/>
      <c r="OHA1013" s="80"/>
      <c r="OHB1013" s="80"/>
      <c r="OHC1013" s="80"/>
      <c r="OHD1013" s="80"/>
      <c r="OHE1013" s="80"/>
      <c r="OHF1013" s="80"/>
      <c r="OHG1013" s="80"/>
      <c r="OHH1013" s="80"/>
      <c r="OHI1013" s="80"/>
      <c r="OHJ1013" s="80"/>
      <c r="OHK1013" s="80"/>
      <c r="OHL1013" s="80"/>
      <c r="OHM1013" s="80"/>
      <c r="OHN1013" s="80"/>
      <c r="OHO1013" s="80"/>
      <c r="OHP1013" s="80"/>
      <c r="OHQ1013" s="80"/>
      <c r="OHR1013" s="80"/>
      <c r="OHS1013" s="80"/>
      <c r="OHT1013" s="80"/>
      <c r="OHU1013" s="80"/>
      <c r="OHV1013" s="80"/>
      <c r="OHW1013" s="80"/>
      <c r="OHX1013" s="80"/>
      <c r="OHY1013" s="80"/>
      <c r="OHZ1013" s="80"/>
      <c r="OIA1013" s="80"/>
      <c r="OIB1013" s="80"/>
      <c r="OIC1013" s="80"/>
      <c r="OID1013" s="80"/>
      <c r="OIE1013" s="80"/>
      <c r="OIF1013" s="80"/>
      <c r="OIG1013" s="80"/>
      <c r="OIH1013" s="80"/>
      <c r="OII1013" s="80"/>
      <c r="OIJ1013" s="80"/>
      <c r="OIK1013" s="80"/>
      <c r="OIL1013" s="80"/>
      <c r="OIM1013" s="80"/>
      <c r="OIN1013" s="80"/>
      <c r="OIO1013" s="80"/>
      <c r="OIP1013" s="80"/>
      <c r="OIQ1013" s="80"/>
      <c r="OIR1013" s="80"/>
      <c r="OIS1013" s="80"/>
      <c r="OIT1013" s="80"/>
      <c r="OIU1013" s="80"/>
      <c r="OIV1013" s="80"/>
      <c r="OIW1013" s="80"/>
      <c r="OIX1013" s="80"/>
      <c r="OIY1013" s="80"/>
      <c r="OIZ1013" s="80"/>
      <c r="OJA1013" s="80"/>
      <c r="OJB1013" s="80"/>
      <c r="OJC1013" s="80"/>
      <c r="OJD1013" s="80"/>
      <c r="OJE1013" s="80"/>
      <c r="OJF1013" s="80"/>
      <c r="OJG1013" s="80"/>
      <c r="OJH1013" s="80"/>
      <c r="OJI1013" s="80"/>
      <c r="OJJ1013" s="80"/>
      <c r="OJK1013" s="80"/>
      <c r="OJL1013" s="80"/>
      <c r="OJM1013" s="80"/>
      <c r="OJN1013" s="80"/>
      <c r="OJO1013" s="80"/>
      <c r="OJP1013" s="80"/>
      <c r="OJQ1013" s="80"/>
      <c r="OJR1013" s="80"/>
      <c r="OJS1013" s="80"/>
      <c r="OJT1013" s="80"/>
      <c r="OJU1013" s="80"/>
      <c r="OJV1013" s="80"/>
      <c r="OJW1013" s="80"/>
      <c r="OJX1013" s="80"/>
      <c r="OJY1013" s="80"/>
      <c r="OJZ1013" s="80"/>
      <c r="OKA1013" s="80"/>
      <c r="OKB1013" s="80"/>
      <c r="OKC1013" s="80"/>
      <c r="OKD1013" s="80"/>
      <c r="OKE1013" s="80"/>
      <c r="OKF1013" s="80"/>
      <c r="OKG1013" s="80"/>
      <c r="OKH1013" s="80"/>
      <c r="OKI1013" s="80"/>
      <c r="OKJ1013" s="80"/>
      <c r="OKK1013" s="80"/>
      <c r="OKL1013" s="80"/>
      <c r="OKM1013" s="80"/>
      <c r="OKN1013" s="80"/>
      <c r="OKO1013" s="80"/>
      <c r="OKP1013" s="80"/>
      <c r="OKQ1013" s="80"/>
      <c r="OKR1013" s="80"/>
      <c r="OKS1013" s="80"/>
      <c r="OKT1013" s="80"/>
      <c r="OKU1013" s="80"/>
      <c r="OKV1013" s="80"/>
      <c r="OKW1013" s="80"/>
      <c r="OKX1013" s="80"/>
      <c r="OKY1013" s="80"/>
      <c r="OKZ1013" s="80"/>
      <c r="OLA1013" s="80"/>
      <c r="OLB1013" s="80"/>
      <c r="OLC1013" s="80"/>
      <c r="OLD1013" s="80"/>
      <c r="OLE1013" s="80"/>
      <c r="OLF1013" s="80"/>
      <c r="OLG1013" s="80"/>
      <c r="OLH1013" s="80"/>
      <c r="OLI1013" s="80"/>
      <c r="OLJ1013" s="80"/>
      <c r="OLK1013" s="80"/>
      <c r="OLL1013" s="80"/>
      <c r="OLM1013" s="80"/>
      <c r="OLN1013" s="80"/>
      <c r="OLO1013" s="80"/>
      <c r="OLP1013" s="80"/>
      <c r="OLQ1013" s="80"/>
      <c r="OLR1013" s="80"/>
      <c r="OLS1013" s="80"/>
      <c r="OLT1013" s="80"/>
      <c r="OLU1013" s="80"/>
      <c r="OLV1013" s="80"/>
      <c r="OLW1013" s="80"/>
      <c r="OLX1013" s="80"/>
      <c r="OLY1013" s="80"/>
      <c r="OLZ1013" s="80"/>
      <c r="OMA1013" s="80"/>
      <c r="OMB1013" s="80"/>
      <c r="OMC1013" s="80"/>
      <c r="OMD1013" s="80"/>
      <c r="OME1013" s="80"/>
      <c r="OMF1013" s="80"/>
      <c r="OMG1013" s="80"/>
      <c r="OMH1013" s="80"/>
      <c r="OMI1013" s="80"/>
      <c r="OMJ1013" s="80"/>
      <c r="OMK1013" s="80"/>
      <c r="OML1013" s="80"/>
      <c r="OMM1013" s="80"/>
      <c r="OMN1013" s="80"/>
      <c r="OMO1013" s="80"/>
      <c r="OMP1013" s="80"/>
      <c r="OMQ1013" s="80"/>
      <c r="OMR1013" s="80"/>
      <c r="OMS1013" s="80"/>
      <c r="OMT1013" s="80"/>
      <c r="OMU1013" s="80"/>
      <c r="OMV1013" s="80"/>
      <c r="OMW1013" s="80"/>
      <c r="OMX1013" s="80"/>
      <c r="OMY1013" s="80"/>
      <c r="OMZ1013" s="80"/>
      <c r="ONA1013" s="80"/>
      <c r="ONB1013" s="80"/>
      <c r="ONC1013" s="80"/>
      <c r="OND1013" s="80"/>
      <c r="ONE1013" s="80"/>
      <c r="ONF1013" s="80"/>
      <c r="ONG1013" s="80"/>
      <c r="ONH1013" s="80"/>
      <c r="ONI1013" s="80"/>
      <c r="ONJ1013" s="80"/>
      <c r="ONK1013" s="80"/>
      <c r="ONL1013" s="80"/>
      <c r="ONM1013" s="80"/>
      <c r="ONN1013" s="80"/>
      <c r="ONO1013" s="80"/>
      <c r="ONP1013" s="80"/>
      <c r="ONQ1013" s="80"/>
      <c r="ONR1013" s="80"/>
      <c r="ONS1013" s="80"/>
      <c r="ONT1013" s="80"/>
      <c r="ONU1013" s="80"/>
      <c r="ONV1013" s="80"/>
      <c r="ONW1013" s="80"/>
      <c r="ONX1013" s="80"/>
      <c r="ONY1013" s="80"/>
      <c r="ONZ1013" s="80"/>
      <c r="OOA1013" s="80"/>
      <c r="OOB1013" s="80"/>
      <c r="OOC1013" s="80"/>
      <c r="OOD1013" s="80"/>
      <c r="OOE1013" s="80"/>
      <c r="OOF1013" s="80"/>
      <c r="OOG1013" s="80"/>
      <c r="OOH1013" s="80"/>
      <c r="OOI1013" s="80"/>
      <c r="OOJ1013" s="80"/>
      <c r="OOK1013" s="80"/>
      <c r="OOL1013" s="80"/>
      <c r="OOM1013" s="80"/>
      <c r="OON1013" s="80"/>
      <c r="OOO1013" s="80"/>
      <c r="OOP1013" s="80"/>
      <c r="OOQ1013" s="80"/>
      <c r="OOR1013" s="80"/>
      <c r="OOS1013" s="80"/>
      <c r="OOT1013" s="80"/>
      <c r="OOU1013" s="80"/>
      <c r="OOV1013" s="80"/>
      <c r="OOW1013" s="80"/>
      <c r="OOX1013" s="80"/>
      <c r="OOY1013" s="80"/>
      <c r="OOZ1013" s="80"/>
      <c r="OPA1013" s="80"/>
      <c r="OPB1013" s="80"/>
      <c r="OPC1013" s="80"/>
      <c r="OPD1013" s="80"/>
      <c r="OPE1013" s="80"/>
      <c r="OPF1013" s="80"/>
      <c r="OPG1013" s="80"/>
      <c r="OPH1013" s="80"/>
      <c r="OPI1013" s="80"/>
      <c r="OPJ1013" s="80"/>
      <c r="OPK1013" s="80"/>
      <c r="OPL1013" s="80"/>
      <c r="OPM1013" s="80"/>
      <c r="OPN1013" s="80"/>
      <c r="OPO1013" s="80"/>
      <c r="OPP1013" s="80"/>
      <c r="OPQ1013" s="80"/>
      <c r="OPR1013" s="80"/>
      <c r="OPS1013" s="80"/>
      <c r="OPT1013" s="80"/>
      <c r="OPU1013" s="80"/>
      <c r="OPV1013" s="80"/>
      <c r="OPW1013" s="80"/>
      <c r="OPX1013" s="80"/>
      <c r="OPY1013" s="80"/>
      <c r="OPZ1013" s="80"/>
      <c r="OQA1013" s="80"/>
      <c r="OQB1013" s="80"/>
      <c r="OQC1013" s="80"/>
      <c r="OQD1013" s="80"/>
      <c r="OQE1013" s="80"/>
      <c r="OQF1013" s="80"/>
      <c r="OQG1013" s="80"/>
      <c r="OQH1013" s="80"/>
      <c r="OQI1013" s="80"/>
      <c r="OQJ1013" s="80"/>
      <c r="OQK1013" s="80"/>
      <c r="OQL1013" s="80"/>
      <c r="OQM1013" s="80"/>
      <c r="OQN1013" s="80"/>
      <c r="OQO1013" s="80"/>
      <c r="OQP1013" s="80"/>
      <c r="OQQ1013" s="80"/>
      <c r="OQR1013" s="80"/>
      <c r="OQS1013" s="80"/>
      <c r="OQT1013" s="80"/>
      <c r="OQU1013" s="80"/>
      <c r="OQV1013" s="80"/>
      <c r="OQW1013" s="80"/>
      <c r="OQX1013" s="80"/>
      <c r="OQY1013" s="80"/>
      <c r="OQZ1013" s="80"/>
      <c r="ORA1013" s="80"/>
      <c r="ORB1013" s="80"/>
      <c r="ORC1013" s="80"/>
      <c r="ORD1013" s="80"/>
      <c r="ORE1013" s="80"/>
      <c r="ORF1013" s="80"/>
      <c r="ORG1013" s="80"/>
      <c r="ORH1013" s="80"/>
      <c r="ORI1013" s="80"/>
      <c r="ORJ1013" s="80"/>
      <c r="ORK1013" s="80"/>
      <c r="ORL1013" s="80"/>
      <c r="ORM1013" s="80"/>
      <c r="ORN1013" s="80"/>
      <c r="ORO1013" s="80"/>
      <c r="ORP1013" s="80"/>
      <c r="ORQ1013" s="80"/>
      <c r="ORR1013" s="80"/>
      <c r="ORS1013" s="80"/>
      <c r="ORT1013" s="80"/>
      <c r="ORU1013" s="80"/>
      <c r="ORV1013" s="80"/>
      <c r="ORW1013" s="80"/>
      <c r="ORX1013" s="80"/>
      <c r="ORY1013" s="80"/>
      <c r="ORZ1013" s="80"/>
      <c r="OSA1013" s="80"/>
      <c r="OSB1013" s="80"/>
      <c r="OSC1013" s="80"/>
      <c r="OSD1013" s="80"/>
      <c r="OSE1013" s="80"/>
      <c r="OSF1013" s="80"/>
      <c r="OSG1013" s="80"/>
      <c r="OSH1013" s="80"/>
      <c r="OSI1013" s="80"/>
      <c r="OSJ1013" s="80"/>
      <c r="OSK1013" s="80"/>
      <c r="OSL1013" s="80"/>
      <c r="OSM1013" s="80"/>
      <c r="OSN1013" s="80"/>
      <c r="OSO1013" s="80"/>
      <c r="OSP1013" s="80"/>
      <c r="OSQ1013" s="80"/>
      <c r="OSR1013" s="80"/>
      <c r="OSS1013" s="80"/>
      <c r="OST1013" s="80"/>
      <c r="OSU1013" s="80"/>
      <c r="OSV1013" s="80"/>
      <c r="OSW1013" s="80"/>
      <c r="OSX1013" s="80"/>
      <c r="OSY1013" s="80"/>
      <c r="OSZ1013" s="80"/>
      <c r="OTA1013" s="80"/>
      <c r="OTB1013" s="80"/>
      <c r="OTC1013" s="80"/>
      <c r="OTD1013" s="80"/>
      <c r="OTE1013" s="80"/>
      <c r="OTF1013" s="80"/>
      <c r="OTG1013" s="80"/>
      <c r="OTH1013" s="80"/>
      <c r="OTI1013" s="80"/>
      <c r="OTJ1013" s="80"/>
      <c r="OTK1013" s="80"/>
      <c r="OTL1013" s="80"/>
      <c r="OTM1013" s="80"/>
      <c r="OTN1013" s="80"/>
      <c r="OTO1013" s="80"/>
      <c r="OTP1013" s="80"/>
      <c r="OTQ1013" s="80"/>
      <c r="OTR1013" s="80"/>
      <c r="OTS1013" s="80"/>
      <c r="OTT1013" s="80"/>
      <c r="OTU1013" s="80"/>
      <c r="OTV1013" s="80"/>
      <c r="OTW1013" s="80"/>
      <c r="OTX1013" s="80"/>
      <c r="OTY1013" s="80"/>
      <c r="OTZ1013" s="80"/>
      <c r="OUA1013" s="80"/>
      <c r="OUB1013" s="80"/>
      <c r="OUC1013" s="80"/>
      <c r="OUD1013" s="80"/>
      <c r="OUE1013" s="80"/>
      <c r="OUF1013" s="80"/>
      <c r="OUG1013" s="80"/>
      <c r="OUH1013" s="80"/>
      <c r="OUI1013" s="80"/>
      <c r="OUJ1013" s="80"/>
      <c r="OUK1013" s="80"/>
      <c r="OUL1013" s="80"/>
      <c r="OUM1013" s="80"/>
      <c r="OUN1013" s="80"/>
      <c r="OUO1013" s="80"/>
      <c r="OUP1013" s="80"/>
      <c r="OUQ1013" s="80"/>
      <c r="OUR1013" s="80"/>
      <c r="OUS1013" s="80"/>
      <c r="OUT1013" s="80"/>
      <c r="OUU1013" s="80"/>
      <c r="OUV1013" s="80"/>
      <c r="OUW1013" s="80"/>
      <c r="OUX1013" s="80"/>
      <c r="OUY1013" s="80"/>
      <c r="OUZ1013" s="80"/>
      <c r="OVA1013" s="80"/>
      <c r="OVB1013" s="80"/>
      <c r="OVC1013" s="80"/>
      <c r="OVD1013" s="80"/>
      <c r="OVE1013" s="80"/>
      <c r="OVF1013" s="80"/>
      <c r="OVG1013" s="80"/>
      <c r="OVH1013" s="80"/>
      <c r="OVI1013" s="80"/>
      <c r="OVJ1013" s="80"/>
      <c r="OVK1013" s="80"/>
      <c r="OVL1013" s="80"/>
      <c r="OVM1013" s="80"/>
      <c r="OVN1013" s="80"/>
      <c r="OVO1013" s="80"/>
      <c r="OVP1013" s="80"/>
      <c r="OVQ1013" s="80"/>
      <c r="OVR1013" s="80"/>
      <c r="OVS1013" s="80"/>
      <c r="OVT1013" s="80"/>
      <c r="OVU1013" s="80"/>
      <c r="OVV1013" s="80"/>
      <c r="OVW1013" s="80"/>
      <c r="OVX1013" s="80"/>
      <c r="OVY1013" s="80"/>
      <c r="OVZ1013" s="80"/>
      <c r="OWA1013" s="80"/>
      <c r="OWB1013" s="80"/>
      <c r="OWC1013" s="80"/>
      <c r="OWD1013" s="80"/>
      <c r="OWE1013" s="80"/>
      <c r="OWF1013" s="80"/>
      <c r="OWG1013" s="80"/>
      <c r="OWH1013" s="80"/>
      <c r="OWI1013" s="80"/>
      <c r="OWJ1013" s="80"/>
      <c r="OWK1013" s="80"/>
      <c r="OWL1013" s="80"/>
      <c r="OWM1013" s="80"/>
      <c r="OWN1013" s="80"/>
      <c r="OWO1013" s="80"/>
      <c r="OWP1013" s="80"/>
      <c r="OWQ1013" s="80"/>
      <c r="OWR1013" s="80"/>
      <c r="OWS1013" s="80"/>
      <c r="OWT1013" s="80"/>
      <c r="OWU1013" s="80"/>
      <c r="OWV1013" s="80"/>
      <c r="OWW1013" s="80"/>
      <c r="OWX1013" s="80"/>
      <c r="OWY1013" s="80"/>
      <c r="OWZ1013" s="80"/>
      <c r="OXA1013" s="80"/>
      <c r="OXB1013" s="80"/>
      <c r="OXC1013" s="80"/>
      <c r="OXD1013" s="80"/>
      <c r="OXE1013" s="80"/>
      <c r="OXF1013" s="80"/>
      <c r="OXG1013" s="80"/>
      <c r="OXH1013" s="80"/>
      <c r="OXI1013" s="80"/>
      <c r="OXJ1013" s="80"/>
      <c r="OXK1013" s="80"/>
      <c r="OXL1013" s="80"/>
      <c r="OXM1013" s="80"/>
      <c r="OXN1013" s="80"/>
      <c r="OXO1013" s="80"/>
      <c r="OXP1013" s="80"/>
      <c r="OXQ1013" s="80"/>
      <c r="OXR1013" s="80"/>
      <c r="OXS1013" s="80"/>
      <c r="OXT1013" s="80"/>
      <c r="OXU1013" s="80"/>
      <c r="OXV1013" s="80"/>
      <c r="OXW1013" s="80"/>
      <c r="OXX1013" s="80"/>
      <c r="OXY1013" s="80"/>
      <c r="OXZ1013" s="80"/>
      <c r="OYA1013" s="80"/>
      <c r="OYB1013" s="80"/>
      <c r="OYC1013" s="80"/>
      <c r="OYD1013" s="80"/>
      <c r="OYE1013" s="80"/>
      <c r="OYF1013" s="80"/>
      <c r="OYG1013" s="80"/>
      <c r="OYH1013" s="80"/>
      <c r="OYI1013" s="80"/>
      <c r="OYJ1013" s="80"/>
      <c r="OYK1013" s="80"/>
      <c r="OYL1013" s="80"/>
      <c r="OYM1013" s="80"/>
      <c r="OYN1013" s="80"/>
      <c r="OYO1013" s="80"/>
      <c r="OYP1013" s="80"/>
      <c r="OYQ1013" s="80"/>
      <c r="OYR1013" s="80"/>
      <c r="OYS1013" s="80"/>
      <c r="OYT1013" s="80"/>
      <c r="OYU1013" s="80"/>
      <c r="OYV1013" s="80"/>
      <c r="OYW1013" s="80"/>
      <c r="OYX1013" s="80"/>
      <c r="OYY1013" s="80"/>
      <c r="OYZ1013" s="80"/>
      <c r="OZA1013" s="80"/>
      <c r="OZB1013" s="80"/>
      <c r="OZC1013" s="80"/>
      <c r="OZD1013" s="80"/>
      <c r="OZE1013" s="80"/>
      <c r="OZF1013" s="80"/>
      <c r="OZG1013" s="80"/>
      <c r="OZH1013" s="80"/>
      <c r="OZI1013" s="80"/>
      <c r="OZJ1013" s="80"/>
      <c r="OZK1013" s="80"/>
      <c r="OZL1013" s="80"/>
      <c r="OZM1013" s="80"/>
      <c r="OZN1013" s="80"/>
      <c r="OZO1013" s="80"/>
      <c r="OZP1013" s="80"/>
      <c r="OZQ1013" s="80"/>
      <c r="OZR1013" s="80"/>
      <c r="OZS1013" s="80"/>
      <c r="OZT1013" s="80"/>
      <c r="OZU1013" s="80"/>
      <c r="OZV1013" s="80"/>
      <c r="OZW1013" s="80"/>
      <c r="OZX1013" s="80"/>
      <c r="OZY1013" s="80"/>
      <c r="OZZ1013" s="80"/>
      <c r="PAA1013" s="80"/>
      <c r="PAB1013" s="80"/>
      <c r="PAC1013" s="80"/>
      <c r="PAD1013" s="80"/>
      <c r="PAE1013" s="80"/>
      <c r="PAF1013" s="80"/>
      <c r="PAG1013" s="80"/>
      <c r="PAH1013" s="80"/>
      <c r="PAI1013" s="80"/>
      <c r="PAJ1013" s="80"/>
      <c r="PAK1013" s="80"/>
      <c r="PAL1013" s="80"/>
      <c r="PAM1013" s="80"/>
      <c r="PAN1013" s="80"/>
      <c r="PAO1013" s="80"/>
      <c r="PAP1013" s="80"/>
      <c r="PAQ1013" s="80"/>
      <c r="PAR1013" s="80"/>
      <c r="PAS1013" s="80"/>
      <c r="PAT1013" s="80"/>
      <c r="PAU1013" s="80"/>
      <c r="PAV1013" s="80"/>
      <c r="PAW1013" s="80"/>
      <c r="PAX1013" s="80"/>
      <c r="PAY1013" s="80"/>
      <c r="PAZ1013" s="80"/>
      <c r="PBA1013" s="80"/>
      <c r="PBB1013" s="80"/>
      <c r="PBC1013" s="80"/>
      <c r="PBD1013" s="80"/>
      <c r="PBE1013" s="80"/>
      <c r="PBF1013" s="80"/>
      <c r="PBG1013" s="80"/>
      <c r="PBH1013" s="80"/>
      <c r="PBI1013" s="80"/>
      <c r="PBJ1013" s="80"/>
      <c r="PBK1013" s="80"/>
      <c r="PBL1013" s="80"/>
      <c r="PBM1013" s="80"/>
      <c r="PBN1013" s="80"/>
      <c r="PBO1013" s="80"/>
      <c r="PBP1013" s="80"/>
      <c r="PBQ1013" s="80"/>
      <c r="PBR1013" s="80"/>
      <c r="PBS1013" s="80"/>
      <c r="PBT1013" s="80"/>
      <c r="PBU1013" s="80"/>
      <c r="PBV1013" s="80"/>
      <c r="PBW1013" s="80"/>
      <c r="PBX1013" s="80"/>
      <c r="PBY1013" s="80"/>
      <c r="PBZ1013" s="80"/>
      <c r="PCA1013" s="80"/>
      <c r="PCB1013" s="80"/>
      <c r="PCC1013" s="80"/>
      <c r="PCD1013" s="80"/>
      <c r="PCE1013" s="80"/>
      <c r="PCF1013" s="80"/>
      <c r="PCG1013" s="80"/>
      <c r="PCH1013" s="80"/>
      <c r="PCI1013" s="80"/>
      <c r="PCJ1013" s="80"/>
      <c r="PCK1013" s="80"/>
      <c r="PCL1013" s="80"/>
      <c r="PCM1013" s="80"/>
      <c r="PCN1013" s="80"/>
      <c r="PCO1013" s="80"/>
      <c r="PCP1013" s="80"/>
      <c r="PCQ1013" s="80"/>
      <c r="PCR1013" s="80"/>
      <c r="PCS1013" s="80"/>
      <c r="PCT1013" s="80"/>
      <c r="PCU1013" s="80"/>
      <c r="PCV1013" s="80"/>
      <c r="PCW1013" s="80"/>
      <c r="PCX1013" s="80"/>
      <c r="PCY1013" s="80"/>
      <c r="PCZ1013" s="80"/>
      <c r="PDA1013" s="80"/>
      <c r="PDB1013" s="80"/>
      <c r="PDC1013" s="80"/>
      <c r="PDD1013" s="80"/>
      <c r="PDE1013" s="80"/>
      <c r="PDF1013" s="80"/>
      <c r="PDG1013" s="80"/>
      <c r="PDH1013" s="80"/>
      <c r="PDI1013" s="80"/>
      <c r="PDJ1013" s="80"/>
      <c r="PDK1013" s="80"/>
      <c r="PDL1013" s="80"/>
      <c r="PDM1013" s="80"/>
      <c r="PDN1013" s="80"/>
      <c r="PDO1013" s="80"/>
      <c r="PDP1013" s="80"/>
      <c r="PDQ1013" s="80"/>
      <c r="PDR1013" s="80"/>
      <c r="PDS1013" s="80"/>
      <c r="PDT1013" s="80"/>
      <c r="PDU1013" s="80"/>
      <c r="PDV1013" s="80"/>
      <c r="PDW1013" s="80"/>
      <c r="PDX1013" s="80"/>
      <c r="PDY1013" s="80"/>
      <c r="PDZ1013" s="80"/>
      <c r="PEA1013" s="80"/>
      <c r="PEB1013" s="80"/>
      <c r="PEC1013" s="80"/>
      <c r="PED1013" s="80"/>
      <c r="PEE1013" s="80"/>
      <c r="PEF1013" s="80"/>
      <c r="PEG1013" s="80"/>
      <c r="PEH1013" s="80"/>
      <c r="PEI1013" s="80"/>
      <c r="PEJ1013" s="80"/>
      <c r="PEK1013" s="80"/>
      <c r="PEL1013" s="80"/>
      <c r="PEM1013" s="80"/>
      <c r="PEN1013" s="80"/>
      <c r="PEO1013" s="80"/>
      <c r="PEP1013" s="80"/>
      <c r="PEQ1013" s="80"/>
      <c r="PER1013" s="80"/>
      <c r="PES1013" s="80"/>
      <c r="PET1013" s="80"/>
      <c r="PEU1013" s="80"/>
      <c r="PEV1013" s="80"/>
      <c r="PEW1013" s="80"/>
      <c r="PEX1013" s="80"/>
      <c r="PEY1013" s="80"/>
      <c r="PEZ1013" s="80"/>
      <c r="PFA1013" s="80"/>
      <c r="PFB1013" s="80"/>
      <c r="PFC1013" s="80"/>
      <c r="PFD1013" s="80"/>
      <c r="PFE1013" s="80"/>
      <c r="PFF1013" s="80"/>
      <c r="PFG1013" s="80"/>
      <c r="PFH1013" s="80"/>
      <c r="PFI1013" s="80"/>
      <c r="PFJ1013" s="80"/>
      <c r="PFK1013" s="80"/>
      <c r="PFL1013" s="80"/>
      <c r="PFM1013" s="80"/>
      <c r="PFN1013" s="80"/>
      <c r="PFO1013" s="80"/>
      <c r="PFP1013" s="80"/>
      <c r="PFQ1013" s="80"/>
      <c r="PFR1013" s="80"/>
      <c r="PFS1013" s="80"/>
      <c r="PFT1013" s="80"/>
      <c r="PFU1013" s="80"/>
      <c r="PFV1013" s="80"/>
      <c r="PFW1013" s="80"/>
      <c r="PFX1013" s="80"/>
      <c r="PFY1013" s="80"/>
      <c r="PFZ1013" s="80"/>
      <c r="PGA1013" s="80"/>
      <c r="PGB1013" s="80"/>
      <c r="PGC1013" s="80"/>
      <c r="PGD1013" s="80"/>
      <c r="PGE1013" s="80"/>
      <c r="PGF1013" s="80"/>
      <c r="PGG1013" s="80"/>
      <c r="PGH1013" s="80"/>
      <c r="PGI1013" s="80"/>
      <c r="PGJ1013" s="80"/>
      <c r="PGK1013" s="80"/>
      <c r="PGL1013" s="80"/>
      <c r="PGM1013" s="80"/>
      <c r="PGN1013" s="80"/>
      <c r="PGO1013" s="80"/>
      <c r="PGP1013" s="80"/>
      <c r="PGQ1013" s="80"/>
      <c r="PGR1013" s="80"/>
      <c r="PGS1013" s="80"/>
      <c r="PGT1013" s="80"/>
      <c r="PGU1013" s="80"/>
      <c r="PGV1013" s="80"/>
      <c r="PGW1013" s="80"/>
      <c r="PGX1013" s="80"/>
      <c r="PGY1013" s="80"/>
      <c r="PGZ1013" s="80"/>
      <c r="PHA1013" s="80"/>
      <c r="PHB1013" s="80"/>
      <c r="PHC1013" s="80"/>
      <c r="PHD1013" s="80"/>
      <c r="PHE1013" s="80"/>
      <c r="PHF1013" s="80"/>
      <c r="PHG1013" s="80"/>
      <c r="PHH1013" s="80"/>
      <c r="PHI1013" s="80"/>
      <c r="PHJ1013" s="80"/>
      <c r="PHK1013" s="80"/>
      <c r="PHL1013" s="80"/>
      <c r="PHM1013" s="80"/>
      <c r="PHN1013" s="80"/>
      <c r="PHO1013" s="80"/>
      <c r="PHP1013" s="80"/>
      <c r="PHQ1013" s="80"/>
      <c r="PHR1013" s="80"/>
      <c r="PHS1013" s="80"/>
      <c r="PHT1013" s="80"/>
      <c r="PHU1013" s="80"/>
      <c r="PHV1013" s="80"/>
      <c r="PHW1013" s="80"/>
      <c r="PHX1013" s="80"/>
      <c r="PHY1013" s="80"/>
      <c r="PHZ1013" s="80"/>
      <c r="PIA1013" s="80"/>
      <c r="PIB1013" s="80"/>
      <c r="PIC1013" s="80"/>
      <c r="PID1013" s="80"/>
      <c r="PIE1013" s="80"/>
      <c r="PIF1013" s="80"/>
      <c r="PIG1013" s="80"/>
      <c r="PIH1013" s="80"/>
      <c r="PII1013" s="80"/>
      <c r="PIJ1013" s="80"/>
      <c r="PIK1013" s="80"/>
      <c r="PIL1013" s="80"/>
      <c r="PIM1013" s="80"/>
      <c r="PIN1013" s="80"/>
      <c r="PIO1013" s="80"/>
      <c r="PIP1013" s="80"/>
      <c r="PIQ1013" s="80"/>
      <c r="PIR1013" s="80"/>
      <c r="PIS1013" s="80"/>
      <c r="PIT1013" s="80"/>
      <c r="PIU1013" s="80"/>
      <c r="PIV1013" s="80"/>
      <c r="PIW1013" s="80"/>
      <c r="PIX1013" s="80"/>
      <c r="PIY1013" s="80"/>
      <c r="PIZ1013" s="80"/>
      <c r="PJA1013" s="80"/>
      <c r="PJB1013" s="80"/>
      <c r="PJC1013" s="80"/>
      <c r="PJD1013" s="80"/>
      <c r="PJE1013" s="80"/>
      <c r="PJF1013" s="80"/>
      <c r="PJG1013" s="80"/>
      <c r="PJH1013" s="80"/>
      <c r="PJI1013" s="80"/>
      <c r="PJJ1013" s="80"/>
      <c r="PJK1013" s="80"/>
      <c r="PJL1013" s="80"/>
      <c r="PJM1013" s="80"/>
      <c r="PJN1013" s="80"/>
      <c r="PJO1013" s="80"/>
      <c r="PJP1013" s="80"/>
      <c r="PJQ1013" s="80"/>
      <c r="PJR1013" s="80"/>
      <c r="PJS1013" s="80"/>
      <c r="PJT1013" s="80"/>
      <c r="PJU1013" s="80"/>
      <c r="PJV1013" s="80"/>
      <c r="PJW1013" s="80"/>
      <c r="PJX1013" s="80"/>
      <c r="PJY1013" s="80"/>
      <c r="PJZ1013" s="80"/>
      <c r="PKA1013" s="80"/>
      <c r="PKB1013" s="80"/>
      <c r="PKC1013" s="80"/>
      <c r="PKD1013" s="80"/>
      <c r="PKE1013" s="80"/>
      <c r="PKF1013" s="80"/>
      <c r="PKG1013" s="80"/>
      <c r="PKH1013" s="80"/>
      <c r="PKI1013" s="80"/>
      <c r="PKJ1013" s="80"/>
      <c r="PKK1013" s="80"/>
      <c r="PKL1013" s="80"/>
      <c r="PKM1013" s="80"/>
      <c r="PKN1013" s="80"/>
      <c r="PKO1013" s="80"/>
      <c r="PKP1013" s="80"/>
      <c r="PKQ1013" s="80"/>
      <c r="PKR1013" s="80"/>
      <c r="PKS1013" s="80"/>
      <c r="PKT1013" s="80"/>
      <c r="PKU1013" s="80"/>
      <c r="PKV1013" s="80"/>
      <c r="PKW1013" s="80"/>
      <c r="PKX1013" s="80"/>
      <c r="PKY1013" s="80"/>
      <c r="PKZ1013" s="80"/>
      <c r="PLA1013" s="80"/>
      <c r="PLB1013" s="80"/>
      <c r="PLC1013" s="80"/>
      <c r="PLD1013" s="80"/>
      <c r="PLE1013" s="80"/>
      <c r="PLF1013" s="80"/>
      <c r="PLG1013" s="80"/>
      <c r="PLH1013" s="80"/>
      <c r="PLI1013" s="80"/>
      <c r="PLJ1013" s="80"/>
      <c r="PLK1013" s="80"/>
      <c r="PLL1013" s="80"/>
      <c r="PLM1013" s="80"/>
      <c r="PLN1013" s="80"/>
      <c r="PLO1013" s="80"/>
      <c r="PLP1013" s="80"/>
      <c r="PLQ1013" s="80"/>
      <c r="PLR1013" s="80"/>
      <c r="PLS1013" s="80"/>
      <c r="PLT1013" s="80"/>
      <c r="PLU1013" s="80"/>
      <c r="PLV1013" s="80"/>
      <c r="PLW1013" s="80"/>
      <c r="PLX1013" s="80"/>
      <c r="PLY1013" s="80"/>
      <c r="PLZ1013" s="80"/>
      <c r="PMA1013" s="80"/>
      <c r="PMB1013" s="80"/>
      <c r="PMC1013" s="80"/>
      <c r="PMD1013" s="80"/>
      <c r="PME1013" s="80"/>
      <c r="PMF1013" s="80"/>
      <c r="PMG1013" s="80"/>
      <c r="PMH1013" s="80"/>
      <c r="PMI1013" s="80"/>
      <c r="PMJ1013" s="80"/>
      <c r="PMK1013" s="80"/>
      <c r="PML1013" s="80"/>
      <c r="PMM1013" s="80"/>
      <c r="PMN1013" s="80"/>
      <c r="PMO1013" s="80"/>
      <c r="PMP1013" s="80"/>
      <c r="PMQ1013" s="80"/>
      <c r="PMR1013" s="80"/>
      <c r="PMS1013" s="80"/>
      <c r="PMT1013" s="80"/>
      <c r="PMU1013" s="80"/>
      <c r="PMV1013" s="80"/>
      <c r="PMW1013" s="80"/>
      <c r="PMX1013" s="80"/>
      <c r="PMY1013" s="80"/>
      <c r="PMZ1013" s="80"/>
      <c r="PNA1013" s="80"/>
      <c r="PNB1013" s="80"/>
      <c r="PNC1013" s="80"/>
      <c r="PND1013" s="80"/>
      <c r="PNE1013" s="80"/>
      <c r="PNF1013" s="80"/>
      <c r="PNG1013" s="80"/>
      <c r="PNH1013" s="80"/>
      <c r="PNI1013" s="80"/>
      <c r="PNJ1013" s="80"/>
      <c r="PNK1013" s="80"/>
      <c r="PNL1013" s="80"/>
      <c r="PNM1013" s="80"/>
      <c r="PNN1013" s="80"/>
      <c r="PNO1013" s="80"/>
      <c r="PNP1013" s="80"/>
      <c r="PNQ1013" s="80"/>
      <c r="PNR1013" s="80"/>
      <c r="PNS1013" s="80"/>
      <c r="PNT1013" s="80"/>
      <c r="PNU1013" s="80"/>
      <c r="PNV1013" s="80"/>
      <c r="PNW1013" s="80"/>
      <c r="PNX1013" s="80"/>
      <c r="PNY1013" s="80"/>
      <c r="PNZ1013" s="80"/>
      <c r="POA1013" s="80"/>
      <c r="POB1013" s="80"/>
      <c r="POC1013" s="80"/>
      <c r="POD1013" s="80"/>
      <c r="POE1013" s="80"/>
      <c r="POF1013" s="80"/>
      <c r="POG1013" s="80"/>
      <c r="POH1013" s="80"/>
      <c r="POI1013" s="80"/>
      <c r="POJ1013" s="80"/>
      <c r="POK1013" s="80"/>
      <c r="POL1013" s="80"/>
      <c r="POM1013" s="80"/>
      <c r="PON1013" s="80"/>
      <c r="POO1013" s="80"/>
      <c r="POP1013" s="80"/>
      <c r="POQ1013" s="80"/>
      <c r="POR1013" s="80"/>
      <c r="POS1013" s="80"/>
      <c r="POT1013" s="80"/>
      <c r="POU1013" s="80"/>
      <c r="POV1013" s="80"/>
      <c r="POW1013" s="80"/>
      <c r="POX1013" s="80"/>
      <c r="POY1013" s="80"/>
      <c r="POZ1013" s="80"/>
      <c r="PPA1013" s="80"/>
      <c r="PPB1013" s="80"/>
      <c r="PPC1013" s="80"/>
      <c r="PPD1013" s="80"/>
      <c r="PPE1013" s="80"/>
      <c r="PPF1013" s="80"/>
      <c r="PPG1013" s="80"/>
      <c r="PPH1013" s="80"/>
      <c r="PPI1013" s="80"/>
      <c r="PPJ1013" s="80"/>
      <c r="PPK1013" s="80"/>
      <c r="PPL1013" s="80"/>
      <c r="PPM1013" s="80"/>
      <c r="PPN1013" s="80"/>
      <c r="PPO1013" s="80"/>
      <c r="PPP1013" s="80"/>
      <c r="PPQ1013" s="80"/>
      <c r="PPR1013" s="80"/>
      <c r="PPS1013" s="80"/>
      <c r="PPT1013" s="80"/>
      <c r="PPU1013" s="80"/>
      <c r="PPV1013" s="80"/>
      <c r="PPW1013" s="80"/>
      <c r="PPX1013" s="80"/>
      <c r="PPY1013" s="80"/>
      <c r="PPZ1013" s="80"/>
      <c r="PQA1013" s="80"/>
      <c r="PQB1013" s="80"/>
      <c r="PQC1013" s="80"/>
      <c r="PQD1013" s="80"/>
      <c r="PQE1013" s="80"/>
      <c r="PQF1013" s="80"/>
      <c r="PQG1013" s="80"/>
      <c r="PQH1013" s="80"/>
      <c r="PQI1013" s="80"/>
      <c r="PQJ1013" s="80"/>
      <c r="PQK1013" s="80"/>
      <c r="PQL1013" s="80"/>
      <c r="PQM1013" s="80"/>
      <c r="PQN1013" s="80"/>
      <c r="PQO1013" s="80"/>
      <c r="PQP1013" s="80"/>
      <c r="PQQ1013" s="80"/>
      <c r="PQR1013" s="80"/>
      <c r="PQS1013" s="80"/>
      <c r="PQT1013" s="80"/>
      <c r="PQU1013" s="80"/>
      <c r="PQV1013" s="80"/>
      <c r="PQW1013" s="80"/>
      <c r="PQX1013" s="80"/>
      <c r="PQY1013" s="80"/>
      <c r="PQZ1013" s="80"/>
      <c r="PRA1013" s="80"/>
      <c r="PRB1013" s="80"/>
      <c r="PRC1013" s="80"/>
      <c r="PRD1013" s="80"/>
      <c r="PRE1013" s="80"/>
      <c r="PRF1013" s="80"/>
      <c r="PRG1013" s="80"/>
      <c r="PRH1013" s="80"/>
      <c r="PRI1013" s="80"/>
      <c r="PRJ1013" s="80"/>
      <c r="PRK1013" s="80"/>
      <c r="PRL1013" s="80"/>
      <c r="PRM1013" s="80"/>
      <c r="PRN1013" s="80"/>
      <c r="PRO1013" s="80"/>
      <c r="PRP1013" s="80"/>
      <c r="PRQ1013" s="80"/>
      <c r="PRR1013" s="80"/>
      <c r="PRS1013" s="80"/>
      <c r="PRT1013" s="80"/>
      <c r="PRU1013" s="80"/>
      <c r="PRV1013" s="80"/>
      <c r="PRW1013" s="80"/>
      <c r="PRX1013" s="80"/>
      <c r="PRY1013" s="80"/>
      <c r="PRZ1013" s="80"/>
      <c r="PSA1013" s="80"/>
      <c r="PSB1013" s="80"/>
      <c r="PSC1013" s="80"/>
      <c r="PSD1013" s="80"/>
      <c r="PSE1013" s="80"/>
      <c r="PSF1013" s="80"/>
      <c r="PSG1013" s="80"/>
      <c r="PSH1013" s="80"/>
      <c r="PSI1013" s="80"/>
      <c r="PSJ1013" s="80"/>
      <c r="PSK1013" s="80"/>
      <c r="PSL1013" s="80"/>
      <c r="PSM1013" s="80"/>
      <c r="PSN1013" s="80"/>
      <c r="PSO1013" s="80"/>
      <c r="PSP1013" s="80"/>
      <c r="PSQ1013" s="80"/>
      <c r="PSR1013" s="80"/>
      <c r="PSS1013" s="80"/>
      <c r="PST1013" s="80"/>
      <c r="PSU1013" s="80"/>
      <c r="PSV1013" s="80"/>
      <c r="PSW1013" s="80"/>
      <c r="PSX1013" s="80"/>
      <c r="PSY1013" s="80"/>
      <c r="PSZ1013" s="80"/>
      <c r="PTA1013" s="80"/>
      <c r="PTB1013" s="80"/>
      <c r="PTC1013" s="80"/>
      <c r="PTD1013" s="80"/>
      <c r="PTE1013" s="80"/>
      <c r="PTF1013" s="80"/>
      <c r="PTG1013" s="80"/>
      <c r="PTH1013" s="80"/>
      <c r="PTI1013" s="80"/>
      <c r="PTJ1013" s="80"/>
      <c r="PTK1013" s="80"/>
      <c r="PTL1013" s="80"/>
      <c r="PTM1013" s="80"/>
      <c r="PTN1013" s="80"/>
      <c r="PTO1013" s="80"/>
      <c r="PTP1013" s="80"/>
      <c r="PTQ1013" s="80"/>
      <c r="PTR1013" s="80"/>
      <c r="PTS1013" s="80"/>
      <c r="PTT1013" s="80"/>
      <c r="PTU1013" s="80"/>
      <c r="PTV1013" s="80"/>
      <c r="PTW1013" s="80"/>
      <c r="PTX1013" s="80"/>
      <c r="PTY1013" s="80"/>
      <c r="PTZ1013" s="80"/>
      <c r="PUA1013" s="80"/>
      <c r="PUB1013" s="80"/>
      <c r="PUC1013" s="80"/>
      <c r="PUD1013" s="80"/>
      <c r="PUE1013" s="80"/>
      <c r="PUF1013" s="80"/>
      <c r="PUG1013" s="80"/>
      <c r="PUH1013" s="80"/>
      <c r="PUI1013" s="80"/>
      <c r="PUJ1013" s="80"/>
      <c r="PUK1013" s="80"/>
      <c r="PUL1013" s="80"/>
      <c r="PUM1013" s="80"/>
      <c r="PUN1013" s="80"/>
      <c r="PUO1013" s="80"/>
      <c r="PUP1013" s="80"/>
      <c r="PUQ1013" s="80"/>
      <c r="PUR1013" s="80"/>
      <c r="PUS1013" s="80"/>
      <c r="PUT1013" s="80"/>
      <c r="PUU1013" s="80"/>
      <c r="PUV1013" s="80"/>
      <c r="PUW1013" s="80"/>
      <c r="PUX1013" s="80"/>
      <c r="PUY1013" s="80"/>
      <c r="PUZ1013" s="80"/>
      <c r="PVA1013" s="80"/>
      <c r="PVB1013" s="80"/>
      <c r="PVC1013" s="80"/>
      <c r="PVD1013" s="80"/>
      <c r="PVE1013" s="80"/>
      <c r="PVF1013" s="80"/>
      <c r="PVG1013" s="80"/>
      <c r="PVH1013" s="80"/>
      <c r="PVI1013" s="80"/>
      <c r="PVJ1013" s="80"/>
      <c r="PVK1013" s="80"/>
      <c r="PVL1013" s="80"/>
      <c r="PVM1013" s="80"/>
      <c r="PVN1013" s="80"/>
      <c r="PVO1013" s="80"/>
      <c r="PVP1013" s="80"/>
      <c r="PVQ1013" s="80"/>
      <c r="PVR1013" s="80"/>
      <c r="PVS1013" s="80"/>
      <c r="PVT1013" s="80"/>
      <c r="PVU1013" s="80"/>
      <c r="PVV1013" s="80"/>
      <c r="PVW1013" s="80"/>
      <c r="PVX1013" s="80"/>
      <c r="PVY1013" s="80"/>
      <c r="PVZ1013" s="80"/>
      <c r="PWA1013" s="80"/>
      <c r="PWB1013" s="80"/>
      <c r="PWC1013" s="80"/>
      <c r="PWD1013" s="80"/>
      <c r="PWE1013" s="80"/>
      <c r="PWF1013" s="80"/>
      <c r="PWG1013" s="80"/>
      <c r="PWH1013" s="80"/>
      <c r="PWI1013" s="80"/>
      <c r="PWJ1013" s="80"/>
      <c r="PWK1013" s="80"/>
      <c r="PWL1013" s="80"/>
      <c r="PWM1013" s="80"/>
      <c r="PWN1013" s="80"/>
      <c r="PWO1013" s="80"/>
      <c r="PWP1013" s="80"/>
      <c r="PWQ1013" s="80"/>
      <c r="PWR1013" s="80"/>
      <c r="PWS1013" s="80"/>
      <c r="PWT1013" s="80"/>
      <c r="PWU1013" s="80"/>
      <c r="PWV1013" s="80"/>
      <c r="PWW1013" s="80"/>
      <c r="PWX1013" s="80"/>
      <c r="PWY1013" s="80"/>
      <c r="PWZ1013" s="80"/>
      <c r="PXA1013" s="80"/>
      <c r="PXB1013" s="80"/>
      <c r="PXC1013" s="80"/>
      <c r="PXD1013" s="80"/>
      <c r="PXE1013" s="80"/>
      <c r="PXF1013" s="80"/>
      <c r="PXG1013" s="80"/>
      <c r="PXH1013" s="80"/>
      <c r="PXI1013" s="80"/>
      <c r="PXJ1013" s="80"/>
      <c r="PXK1013" s="80"/>
      <c r="PXL1013" s="80"/>
      <c r="PXM1013" s="80"/>
      <c r="PXN1013" s="80"/>
      <c r="PXO1013" s="80"/>
      <c r="PXP1013" s="80"/>
      <c r="PXQ1013" s="80"/>
      <c r="PXR1013" s="80"/>
      <c r="PXS1013" s="80"/>
      <c r="PXT1013" s="80"/>
      <c r="PXU1013" s="80"/>
      <c r="PXV1013" s="80"/>
      <c r="PXW1013" s="80"/>
      <c r="PXX1013" s="80"/>
      <c r="PXY1013" s="80"/>
      <c r="PXZ1013" s="80"/>
      <c r="PYA1013" s="80"/>
      <c r="PYB1013" s="80"/>
      <c r="PYC1013" s="80"/>
      <c r="PYD1013" s="80"/>
      <c r="PYE1013" s="80"/>
      <c r="PYF1013" s="80"/>
      <c r="PYG1013" s="80"/>
      <c r="PYH1013" s="80"/>
      <c r="PYI1013" s="80"/>
      <c r="PYJ1013" s="80"/>
      <c r="PYK1013" s="80"/>
      <c r="PYL1013" s="80"/>
      <c r="PYM1013" s="80"/>
      <c r="PYN1013" s="80"/>
      <c r="PYO1013" s="80"/>
      <c r="PYP1013" s="80"/>
      <c r="PYQ1013" s="80"/>
      <c r="PYR1013" s="80"/>
      <c r="PYS1013" s="80"/>
      <c r="PYT1013" s="80"/>
      <c r="PYU1013" s="80"/>
      <c r="PYV1013" s="80"/>
      <c r="PYW1013" s="80"/>
      <c r="PYX1013" s="80"/>
      <c r="PYY1013" s="80"/>
      <c r="PYZ1013" s="80"/>
      <c r="PZA1013" s="80"/>
      <c r="PZB1013" s="80"/>
      <c r="PZC1013" s="80"/>
      <c r="PZD1013" s="80"/>
      <c r="PZE1013" s="80"/>
      <c r="PZF1013" s="80"/>
      <c r="PZG1013" s="80"/>
      <c r="PZH1013" s="80"/>
      <c r="PZI1013" s="80"/>
      <c r="PZJ1013" s="80"/>
      <c r="PZK1013" s="80"/>
      <c r="PZL1013" s="80"/>
      <c r="PZM1013" s="80"/>
      <c r="PZN1013" s="80"/>
      <c r="PZO1013" s="80"/>
      <c r="PZP1013" s="80"/>
      <c r="PZQ1013" s="80"/>
      <c r="PZR1013" s="80"/>
      <c r="PZS1013" s="80"/>
      <c r="PZT1013" s="80"/>
      <c r="PZU1013" s="80"/>
      <c r="PZV1013" s="80"/>
      <c r="PZW1013" s="80"/>
      <c r="PZX1013" s="80"/>
      <c r="PZY1013" s="80"/>
      <c r="PZZ1013" s="80"/>
      <c r="QAA1013" s="80"/>
      <c r="QAB1013" s="80"/>
      <c r="QAC1013" s="80"/>
      <c r="QAD1013" s="80"/>
      <c r="QAE1013" s="80"/>
      <c r="QAF1013" s="80"/>
      <c r="QAG1013" s="80"/>
      <c r="QAH1013" s="80"/>
      <c r="QAI1013" s="80"/>
      <c r="QAJ1013" s="80"/>
      <c r="QAK1013" s="80"/>
      <c r="QAL1013" s="80"/>
      <c r="QAM1013" s="80"/>
      <c r="QAN1013" s="80"/>
      <c r="QAO1013" s="80"/>
      <c r="QAP1013" s="80"/>
      <c r="QAQ1013" s="80"/>
      <c r="QAR1013" s="80"/>
      <c r="QAS1013" s="80"/>
      <c r="QAT1013" s="80"/>
      <c r="QAU1013" s="80"/>
      <c r="QAV1013" s="80"/>
      <c r="QAW1013" s="80"/>
      <c r="QAX1013" s="80"/>
      <c r="QAY1013" s="80"/>
      <c r="QAZ1013" s="80"/>
      <c r="QBA1013" s="80"/>
      <c r="QBB1013" s="80"/>
      <c r="QBC1013" s="80"/>
      <c r="QBD1013" s="80"/>
      <c r="QBE1013" s="80"/>
      <c r="QBF1013" s="80"/>
      <c r="QBG1013" s="80"/>
      <c r="QBH1013" s="80"/>
      <c r="QBI1013" s="80"/>
      <c r="QBJ1013" s="80"/>
      <c r="QBK1013" s="80"/>
      <c r="QBL1013" s="80"/>
      <c r="QBM1013" s="80"/>
      <c r="QBN1013" s="80"/>
      <c r="QBO1013" s="80"/>
      <c r="QBP1013" s="80"/>
      <c r="QBQ1013" s="80"/>
      <c r="QBR1013" s="80"/>
      <c r="QBS1013" s="80"/>
      <c r="QBT1013" s="80"/>
      <c r="QBU1013" s="80"/>
      <c r="QBV1013" s="80"/>
      <c r="QBW1013" s="80"/>
      <c r="QBX1013" s="80"/>
      <c r="QBY1013" s="80"/>
      <c r="QBZ1013" s="80"/>
      <c r="QCA1013" s="80"/>
      <c r="QCB1013" s="80"/>
      <c r="QCC1013" s="80"/>
      <c r="QCD1013" s="80"/>
      <c r="QCE1013" s="80"/>
      <c r="QCF1013" s="80"/>
      <c r="QCG1013" s="80"/>
      <c r="QCH1013" s="80"/>
      <c r="QCI1013" s="80"/>
      <c r="QCJ1013" s="80"/>
      <c r="QCK1013" s="80"/>
      <c r="QCL1013" s="80"/>
      <c r="QCM1013" s="80"/>
      <c r="QCN1013" s="80"/>
      <c r="QCO1013" s="80"/>
      <c r="QCP1013" s="80"/>
      <c r="QCQ1013" s="80"/>
      <c r="QCR1013" s="80"/>
      <c r="QCS1013" s="80"/>
      <c r="QCT1013" s="80"/>
      <c r="QCU1013" s="80"/>
      <c r="QCV1013" s="80"/>
      <c r="QCW1013" s="80"/>
      <c r="QCX1013" s="80"/>
      <c r="QCY1013" s="80"/>
      <c r="QCZ1013" s="80"/>
      <c r="QDA1013" s="80"/>
      <c r="QDB1013" s="80"/>
      <c r="QDC1013" s="80"/>
      <c r="QDD1013" s="80"/>
      <c r="QDE1013" s="80"/>
      <c r="QDF1013" s="80"/>
      <c r="QDG1013" s="80"/>
      <c r="QDH1013" s="80"/>
      <c r="QDI1013" s="80"/>
      <c r="QDJ1013" s="80"/>
      <c r="QDK1013" s="80"/>
      <c r="QDL1013" s="80"/>
      <c r="QDM1013" s="80"/>
      <c r="QDN1013" s="80"/>
      <c r="QDO1013" s="80"/>
      <c r="QDP1013" s="80"/>
      <c r="QDQ1013" s="80"/>
      <c r="QDR1013" s="80"/>
      <c r="QDS1013" s="80"/>
      <c r="QDT1013" s="80"/>
      <c r="QDU1013" s="80"/>
      <c r="QDV1013" s="80"/>
      <c r="QDW1013" s="80"/>
      <c r="QDX1013" s="80"/>
      <c r="QDY1013" s="80"/>
      <c r="QDZ1013" s="80"/>
      <c r="QEA1013" s="80"/>
      <c r="QEB1013" s="80"/>
      <c r="QEC1013" s="80"/>
      <c r="QED1013" s="80"/>
      <c r="QEE1013" s="80"/>
      <c r="QEF1013" s="80"/>
      <c r="QEG1013" s="80"/>
      <c r="QEH1013" s="80"/>
      <c r="QEI1013" s="80"/>
      <c r="QEJ1013" s="80"/>
      <c r="QEK1013" s="80"/>
      <c r="QEL1013" s="80"/>
      <c r="QEM1013" s="80"/>
      <c r="QEN1013" s="80"/>
      <c r="QEO1013" s="80"/>
      <c r="QEP1013" s="80"/>
      <c r="QEQ1013" s="80"/>
      <c r="QER1013" s="80"/>
      <c r="QES1013" s="80"/>
      <c r="QET1013" s="80"/>
      <c r="QEU1013" s="80"/>
      <c r="QEV1013" s="80"/>
      <c r="QEW1013" s="80"/>
      <c r="QEX1013" s="80"/>
      <c r="QEY1013" s="80"/>
      <c r="QEZ1013" s="80"/>
      <c r="QFA1013" s="80"/>
      <c r="QFB1013" s="80"/>
      <c r="QFC1013" s="80"/>
      <c r="QFD1013" s="80"/>
      <c r="QFE1013" s="80"/>
      <c r="QFF1013" s="80"/>
      <c r="QFG1013" s="80"/>
      <c r="QFH1013" s="80"/>
      <c r="QFI1013" s="80"/>
      <c r="QFJ1013" s="80"/>
      <c r="QFK1013" s="80"/>
      <c r="QFL1013" s="80"/>
      <c r="QFM1013" s="80"/>
      <c r="QFN1013" s="80"/>
      <c r="QFO1013" s="80"/>
      <c r="QFP1013" s="80"/>
      <c r="QFQ1013" s="80"/>
      <c r="QFR1013" s="80"/>
      <c r="QFS1013" s="80"/>
      <c r="QFT1013" s="80"/>
      <c r="QFU1013" s="80"/>
      <c r="QFV1013" s="80"/>
      <c r="QFW1013" s="80"/>
      <c r="QFX1013" s="80"/>
      <c r="QFY1013" s="80"/>
      <c r="QFZ1013" s="80"/>
      <c r="QGA1013" s="80"/>
      <c r="QGB1013" s="80"/>
      <c r="QGC1013" s="80"/>
      <c r="QGD1013" s="80"/>
      <c r="QGE1013" s="80"/>
      <c r="QGF1013" s="80"/>
      <c r="QGG1013" s="80"/>
      <c r="QGH1013" s="80"/>
      <c r="QGI1013" s="80"/>
      <c r="QGJ1013" s="80"/>
      <c r="QGK1013" s="80"/>
      <c r="QGL1013" s="80"/>
      <c r="QGM1013" s="80"/>
      <c r="QGN1013" s="80"/>
      <c r="QGO1013" s="80"/>
      <c r="QGP1013" s="80"/>
      <c r="QGQ1013" s="80"/>
      <c r="QGR1013" s="80"/>
      <c r="QGS1013" s="80"/>
      <c r="QGT1013" s="80"/>
      <c r="QGU1013" s="80"/>
      <c r="QGV1013" s="80"/>
      <c r="QGW1013" s="80"/>
      <c r="QGX1013" s="80"/>
      <c r="QGY1013" s="80"/>
      <c r="QGZ1013" s="80"/>
      <c r="QHA1013" s="80"/>
      <c r="QHB1013" s="80"/>
      <c r="QHC1013" s="80"/>
      <c r="QHD1013" s="80"/>
      <c r="QHE1013" s="80"/>
      <c r="QHF1013" s="80"/>
      <c r="QHG1013" s="80"/>
      <c r="QHH1013" s="80"/>
      <c r="QHI1013" s="80"/>
      <c r="QHJ1013" s="80"/>
      <c r="QHK1013" s="80"/>
      <c r="QHL1013" s="80"/>
      <c r="QHM1013" s="80"/>
      <c r="QHN1013" s="80"/>
      <c r="QHO1013" s="80"/>
      <c r="QHP1013" s="80"/>
      <c r="QHQ1013" s="80"/>
      <c r="QHR1013" s="80"/>
      <c r="QHS1013" s="80"/>
      <c r="QHT1013" s="80"/>
      <c r="QHU1013" s="80"/>
      <c r="QHV1013" s="80"/>
      <c r="QHW1013" s="80"/>
      <c r="QHX1013" s="80"/>
      <c r="QHY1013" s="80"/>
      <c r="QHZ1013" s="80"/>
      <c r="QIA1013" s="80"/>
      <c r="QIB1013" s="80"/>
      <c r="QIC1013" s="80"/>
      <c r="QID1013" s="80"/>
      <c r="QIE1013" s="80"/>
      <c r="QIF1013" s="80"/>
      <c r="QIG1013" s="80"/>
      <c r="QIH1013" s="80"/>
      <c r="QII1013" s="80"/>
      <c r="QIJ1013" s="80"/>
      <c r="QIK1013" s="80"/>
      <c r="QIL1013" s="80"/>
      <c r="QIM1013" s="80"/>
      <c r="QIN1013" s="80"/>
      <c r="QIO1013" s="80"/>
      <c r="QIP1013" s="80"/>
      <c r="QIQ1013" s="80"/>
      <c r="QIR1013" s="80"/>
      <c r="QIS1013" s="80"/>
      <c r="QIT1013" s="80"/>
      <c r="QIU1013" s="80"/>
      <c r="QIV1013" s="80"/>
      <c r="QIW1013" s="80"/>
      <c r="QIX1013" s="80"/>
      <c r="QIY1013" s="80"/>
      <c r="QIZ1013" s="80"/>
      <c r="QJA1013" s="80"/>
      <c r="QJB1013" s="80"/>
      <c r="QJC1013" s="80"/>
      <c r="QJD1013" s="80"/>
      <c r="QJE1013" s="80"/>
      <c r="QJF1013" s="80"/>
      <c r="QJG1013" s="80"/>
      <c r="QJH1013" s="80"/>
      <c r="QJI1013" s="80"/>
      <c r="QJJ1013" s="80"/>
      <c r="QJK1013" s="80"/>
      <c r="QJL1013" s="80"/>
      <c r="QJM1013" s="80"/>
      <c r="QJN1013" s="80"/>
      <c r="QJO1013" s="80"/>
      <c r="QJP1013" s="80"/>
      <c r="QJQ1013" s="80"/>
      <c r="QJR1013" s="80"/>
      <c r="QJS1013" s="80"/>
      <c r="QJT1013" s="80"/>
      <c r="QJU1013" s="80"/>
      <c r="QJV1013" s="80"/>
      <c r="QJW1013" s="80"/>
      <c r="QJX1013" s="80"/>
      <c r="QJY1013" s="80"/>
      <c r="QJZ1013" s="80"/>
      <c r="QKA1013" s="80"/>
      <c r="QKB1013" s="80"/>
      <c r="QKC1013" s="80"/>
      <c r="QKD1013" s="80"/>
      <c r="QKE1013" s="80"/>
      <c r="QKF1013" s="80"/>
      <c r="QKG1013" s="80"/>
      <c r="QKH1013" s="80"/>
      <c r="QKI1013" s="80"/>
      <c r="QKJ1013" s="80"/>
      <c r="QKK1013" s="80"/>
      <c r="QKL1013" s="80"/>
      <c r="QKM1013" s="80"/>
      <c r="QKN1013" s="80"/>
      <c r="QKO1013" s="80"/>
      <c r="QKP1013" s="80"/>
      <c r="QKQ1013" s="80"/>
      <c r="QKR1013" s="80"/>
      <c r="QKS1013" s="80"/>
      <c r="QKT1013" s="80"/>
      <c r="QKU1013" s="80"/>
      <c r="QKV1013" s="80"/>
      <c r="QKW1013" s="80"/>
      <c r="QKX1013" s="80"/>
      <c r="QKY1013" s="80"/>
      <c r="QKZ1013" s="80"/>
      <c r="QLA1013" s="80"/>
      <c r="QLB1013" s="80"/>
      <c r="QLC1013" s="80"/>
      <c r="QLD1013" s="80"/>
      <c r="QLE1013" s="80"/>
      <c r="QLF1013" s="80"/>
      <c r="QLG1013" s="80"/>
      <c r="QLH1013" s="80"/>
      <c r="QLI1013" s="80"/>
      <c r="QLJ1013" s="80"/>
      <c r="QLK1013" s="80"/>
      <c r="QLL1013" s="80"/>
      <c r="QLM1013" s="80"/>
      <c r="QLN1013" s="80"/>
      <c r="QLO1013" s="80"/>
      <c r="QLP1013" s="80"/>
      <c r="QLQ1013" s="80"/>
      <c r="QLR1013" s="80"/>
      <c r="QLS1013" s="80"/>
      <c r="QLT1013" s="80"/>
      <c r="QLU1013" s="80"/>
      <c r="QLV1013" s="80"/>
      <c r="QLW1013" s="80"/>
      <c r="QLX1013" s="80"/>
      <c r="QLY1013" s="80"/>
      <c r="QLZ1013" s="80"/>
      <c r="QMA1013" s="80"/>
      <c r="QMB1013" s="80"/>
      <c r="QMC1013" s="80"/>
      <c r="QMD1013" s="80"/>
      <c r="QME1013" s="80"/>
      <c r="QMF1013" s="80"/>
      <c r="QMG1013" s="80"/>
      <c r="QMH1013" s="80"/>
      <c r="QMI1013" s="80"/>
      <c r="QMJ1013" s="80"/>
      <c r="QMK1013" s="80"/>
      <c r="QML1013" s="80"/>
      <c r="QMM1013" s="80"/>
      <c r="QMN1013" s="80"/>
      <c r="QMO1013" s="80"/>
      <c r="QMP1013" s="80"/>
      <c r="QMQ1013" s="80"/>
      <c r="QMR1013" s="80"/>
      <c r="QMS1013" s="80"/>
      <c r="QMT1013" s="80"/>
      <c r="QMU1013" s="80"/>
      <c r="QMV1013" s="80"/>
      <c r="QMW1013" s="80"/>
      <c r="QMX1013" s="80"/>
      <c r="QMY1013" s="80"/>
      <c r="QMZ1013" s="80"/>
      <c r="QNA1013" s="80"/>
      <c r="QNB1013" s="80"/>
      <c r="QNC1013" s="80"/>
      <c r="QND1013" s="80"/>
      <c r="QNE1013" s="80"/>
      <c r="QNF1013" s="80"/>
      <c r="QNG1013" s="80"/>
      <c r="QNH1013" s="80"/>
      <c r="QNI1013" s="80"/>
      <c r="QNJ1013" s="80"/>
      <c r="QNK1013" s="80"/>
      <c r="QNL1013" s="80"/>
      <c r="QNM1013" s="80"/>
      <c r="QNN1013" s="80"/>
      <c r="QNO1013" s="80"/>
      <c r="QNP1013" s="80"/>
      <c r="QNQ1013" s="80"/>
      <c r="QNR1013" s="80"/>
      <c r="QNS1013" s="80"/>
      <c r="QNT1013" s="80"/>
      <c r="QNU1013" s="80"/>
      <c r="QNV1013" s="80"/>
      <c r="QNW1013" s="80"/>
      <c r="QNX1013" s="80"/>
      <c r="QNY1013" s="80"/>
      <c r="QNZ1013" s="80"/>
      <c r="QOA1013" s="80"/>
      <c r="QOB1013" s="80"/>
      <c r="QOC1013" s="80"/>
      <c r="QOD1013" s="80"/>
      <c r="QOE1013" s="80"/>
      <c r="QOF1013" s="80"/>
      <c r="QOG1013" s="80"/>
      <c r="QOH1013" s="80"/>
      <c r="QOI1013" s="80"/>
      <c r="QOJ1013" s="80"/>
      <c r="QOK1013" s="80"/>
      <c r="QOL1013" s="80"/>
      <c r="QOM1013" s="80"/>
      <c r="QON1013" s="80"/>
      <c r="QOO1013" s="80"/>
      <c r="QOP1013" s="80"/>
      <c r="QOQ1013" s="80"/>
      <c r="QOR1013" s="80"/>
      <c r="QOS1013" s="80"/>
      <c r="QOT1013" s="80"/>
      <c r="QOU1013" s="80"/>
      <c r="QOV1013" s="80"/>
      <c r="QOW1013" s="80"/>
      <c r="QOX1013" s="80"/>
      <c r="QOY1013" s="80"/>
      <c r="QOZ1013" s="80"/>
      <c r="QPA1013" s="80"/>
      <c r="QPB1013" s="80"/>
      <c r="QPC1013" s="80"/>
      <c r="QPD1013" s="80"/>
      <c r="QPE1013" s="80"/>
      <c r="QPF1013" s="80"/>
      <c r="QPG1013" s="80"/>
      <c r="QPH1013" s="80"/>
      <c r="QPI1013" s="80"/>
      <c r="QPJ1013" s="80"/>
      <c r="QPK1013" s="80"/>
      <c r="QPL1013" s="80"/>
      <c r="QPM1013" s="80"/>
      <c r="QPN1013" s="80"/>
      <c r="QPO1013" s="80"/>
      <c r="QPP1013" s="80"/>
      <c r="QPQ1013" s="80"/>
      <c r="QPR1013" s="80"/>
      <c r="QPS1013" s="80"/>
      <c r="QPT1013" s="80"/>
      <c r="QPU1013" s="80"/>
      <c r="QPV1013" s="80"/>
      <c r="QPW1013" s="80"/>
      <c r="QPX1013" s="80"/>
      <c r="QPY1013" s="80"/>
      <c r="QPZ1013" s="80"/>
      <c r="QQA1013" s="80"/>
      <c r="QQB1013" s="80"/>
      <c r="QQC1013" s="80"/>
      <c r="QQD1013" s="80"/>
      <c r="QQE1013" s="80"/>
      <c r="QQF1013" s="80"/>
      <c r="QQG1013" s="80"/>
      <c r="QQH1013" s="80"/>
      <c r="QQI1013" s="80"/>
      <c r="QQJ1013" s="80"/>
      <c r="QQK1013" s="80"/>
      <c r="QQL1013" s="80"/>
      <c r="QQM1013" s="80"/>
      <c r="QQN1013" s="80"/>
      <c r="QQO1013" s="80"/>
      <c r="QQP1013" s="80"/>
      <c r="QQQ1013" s="80"/>
      <c r="QQR1013" s="80"/>
      <c r="QQS1013" s="80"/>
      <c r="QQT1013" s="80"/>
      <c r="QQU1013" s="80"/>
      <c r="QQV1013" s="80"/>
      <c r="QQW1013" s="80"/>
      <c r="QQX1013" s="80"/>
      <c r="QQY1013" s="80"/>
      <c r="QQZ1013" s="80"/>
      <c r="QRA1013" s="80"/>
      <c r="QRB1013" s="80"/>
      <c r="QRC1013" s="80"/>
      <c r="QRD1013" s="80"/>
      <c r="QRE1013" s="80"/>
      <c r="QRF1013" s="80"/>
      <c r="QRG1013" s="80"/>
      <c r="QRH1013" s="80"/>
      <c r="QRI1013" s="80"/>
      <c r="QRJ1013" s="80"/>
      <c r="QRK1013" s="80"/>
      <c r="QRL1013" s="80"/>
      <c r="QRM1013" s="80"/>
      <c r="QRN1013" s="80"/>
      <c r="QRO1013" s="80"/>
      <c r="QRP1013" s="80"/>
      <c r="QRQ1013" s="80"/>
      <c r="QRR1013" s="80"/>
      <c r="QRS1013" s="80"/>
      <c r="QRT1013" s="80"/>
      <c r="QRU1013" s="80"/>
      <c r="QRV1013" s="80"/>
      <c r="QRW1013" s="80"/>
      <c r="QRX1013" s="80"/>
      <c r="QRY1013" s="80"/>
      <c r="QRZ1013" s="80"/>
      <c r="QSA1013" s="80"/>
      <c r="QSB1013" s="80"/>
      <c r="QSC1013" s="80"/>
      <c r="QSD1013" s="80"/>
      <c r="QSE1013" s="80"/>
      <c r="QSF1013" s="80"/>
      <c r="QSG1013" s="80"/>
      <c r="QSH1013" s="80"/>
      <c r="QSI1013" s="80"/>
      <c r="QSJ1013" s="80"/>
      <c r="QSK1013" s="80"/>
      <c r="QSL1013" s="80"/>
      <c r="QSM1013" s="80"/>
      <c r="QSN1013" s="80"/>
      <c r="QSO1013" s="80"/>
      <c r="QSP1013" s="80"/>
      <c r="QSQ1013" s="80"/>
      <c r="QSR1013" s="80"/>
      <c r="QSS1013" s="80"/>
      <c r="QST1013" s="80"/>
      <c r="QSU1013" s="80"/>
      <c r="QSV1013" s="80"/>
      <c r="QSW1013" s="80"/>
      <c r="QSX1013" s="80"/>
      <c r="QSY1013" s="80"/>
      <c r="QSZ1013" s="80"/>
      <c r="QTA1013" s="80"/>
      <c r="QTB1013" s="80"/>
      <c r="QTC1013" s="80"/>
      <c r="QTD1013" s="80"/>
      <c r="QTE1013" s="80"/>
      <c r="QTF1013" s="80"/>
      <c r="QTG1013" s="80"/>
      <c r="QTH1013" s="80"/>
      <c r="QTI1013" s="80"/>
      <c r="QTJ1013" s="80"/>
      <c r="QTK1013" s="80"/>
      <c r="QTL1013" s="80"/>
      <c r="QTM1013" s="80"/>
      <c r="QTN1013" s="80"/>
      <c r="QTO1013" s="80"/>
      <c r="QTP1013" s="80"/>
      <c r="QTQ1013" s="80"/>
      <c r="QTR1013" s="80"/>
      <c r="QTS1013" s="80"/>
      <c r="QTT1013" s="80"/>
      <c r="QTU1013" s="80"/>
      <c r="QTV1013" s="80"/>
      <c r="QTW1013" s="80"/>
      <c r="QTX1013" s="80"/>
      <c r="QTY1013" s="80"/>
      <c r="QTZ1013" s="80"/>
      <c r="QUA1013" s="80"/>
      <c r="QUB1013" s="80"/>
      <c r="QUC1013" s="80"/>
      <c r="QUD1013" s="80"/>
      <c r="QUE1013" s="80"/>
      <c r="QUF1013" s="80"/>
      <c r="QUG1013" s="80"/>
      <c r="QUH1013" s="80"/>
      <c r="QUI1013" s="80"/>
      <c r="QUJ1013" s="80"/>
      <c r="QUK1013" s="80"/>
      <c r="QUL1013" s="80"/>
      <c r="QUM1013" s="80"/>
      <c r="QUN1013" s="80"/>
      <c r="QUO1013" s="80"/>
      <c r="QUP1013" s="80"/>
      <c r="QUQ1013" s="80"/>
      <c r="QUR1013" s="80"/>
      <c r="QUS1013" s="80"/>
      <c r="QUT1013" s="80"/>
      <c r="QUU1013" s="80"/>
      <c r="QUV1013" s="80"/>
      <c r="QUW1013" s="80"/>
      <c r="QUX1013" s="80"/>
      <c r="QUY1013" s="80"/>
      <c r="QUZ1013" s="80"/>
      <c r="QVA1013" s="80"/>
      <c r="QVB1013" s="80"/>
      <c r="QVC1013" s="80"/>
      <c r="QVD1013" s="80"/>
      <c r="QVE1013" s="80"/>
      <c r="QVF1013" s="80"/>
      <c r="QVG1013" s="80"/>
      <c r="QVH1013" s="80"/>
      <c r="QVI1013" s="80"/>
      <c r="QVJ1013" s="80"/>
      <c r="QVK1013" s="80"/>
      <c r="QVL1013" s="80"/>
      <c r="QVM1013" s="80"/>
      <c r="QVN1013" s="80"/>
      <c r="QVO1013" s="80"/>
      <c r="QVP1013" s="80"/>
      <c r="QVQ1013" s="80"/>
      <c r="QVR1013" s="80"/>
      <c r="QVS1013" s="80"/>
      <c r="QVT1013" s="80"/>
      <c r="QVU1013" s="80"/>
      <c r="QVV1013" s="80"/>
      <c r="QVW1013" s="80"/>
      <c r="QVX1013" s="80"/>
      <c r="QVY1013" s="80"/>
      <c r="QVZ1013" s="80"/>
      <c r="QWA1013" s="80"/>
      <c r="QWB1013" s="80"/>
      <c r="QWC1013" s="80"/>
      <c r="QWD1013" s="80"/>
      <c r="QWE1013" s="80"/>
      <c r="QWF1013" s="80"/>
      <c r="QWG1013" s="80"/>
      <c r="QWH1013" s="80"/>
      <c r="QWI1013" s="80"/>
      <c r="QWJ1013" s="80"/>
      <c r="QWK1013" s="80"/>
      <c r="QWL1013" s="80"/>
      <c r="QWM1013" s="80"/>
      <c r="QWN1013" s="80"/>
      <c r="QWO1013" s="80"/>
      <c r="QWP1013" s="80"/>
      <c r="QWQ1013" s="80"/>
      <c r="QWR1013" s="80"/>
      <c r="QWS1013" s="80"/>
      <c r="QWT1013" s="80"/>
      <c r="QWU1013" s="80"/>
      <c r="QWV1013" s="80"/>
      <c r="QWW1013" s="80"/>
      <c r="QWX1013" s="80"/>
      <c r="QWY1013" s="80"/>
      <c r="QWZ1013" s="80"/>
      <c r="QXA1013" s="80"/>
      <c r="QXB1013" s="80"/>
      <c r="QXC1013" s="80"/>
      <c r="QXD1013" s="80"/>
      <c r="QXE1013" s="80"/>
      <c r="QXF1013" s="80"/>
      <c r="QXG1013" s="80"/>
      <c r="QXH1013" s="80"/>
      <c r="QXI1013" s="80"/>
      <c r="QXJ1013" s="80"/>
      <c r="QXK1013" s="80"/>
      <c r="QXL1013" s="80"/>
      <c r="QXM1013" s="80"/>
      <c r="QXN1013" s="80"/>
      <c r="QXO1013" s="80"/>
      <c r="QXP1013" s="80"/>
      <c r="QXQ1013" s="80"/>
      <c r="QXR1013" s="80"/>
      <c r="QXS1013" s="80"/>
      <c r="QXT1013" s="80"/>
      <c r="QXU1013" s="80"/>
      <c r="QXV1013" s="80"/>
      <c r="QXW1013" s="80"/>
      <c r="QXX1013" s="80"/>
      <c r="QXY1013" s="80"/>
      <c r="QXZ1013" s="80"/>
      <c r="QYA1013" s="80"/>
      <c r="QYB1013" s="80"/>
      <c r="QYC1013" s="80"/>
      <c r="QYD1013" s="80"/>
      <c r="QYE1013" s="80"/>
      <c r="QYF1013" s="80"/>
      <c r="QYG1013" s="80"/>
      <c r="QYH1013" s="80"/>
      <c r="QYI1013" s="80"/>
      <c r="QYJ1013" s="80"/>
      <c r="QYK1013" s="80"/>
      <c r="QYL1013" s="80"/>
      <c r="QYM1013" s="80"/>
      <c r="QYN1013" s="80"/>
      <c r="QYO1013" s="80"/>
      <c r="QYP1013" s="80"/>
      <c r="QYQ1013" s="80"/>
      <c r="QYR1013" s="80"/>
      <c r="QYS1013" s="80"/>
      <c r="QYT1013" s="80"/>
      <c r="QYU1013" s="80"/>
      <c r="QYV1013" s="80"/>
      <c r="QYW1013" s="80"/>
      <c r="QYX1013" s="80"/>
      <c r="QYY1013" s="80"/>
      <c r="QYZ1013" s="80"/>
      <c r="QZA1013" s="80"/>
      <c r="QZB1013" s="80"/>
      <c r="QZC1013" s="80"/>
      <c r="QZD1013" s="80"/>
      <c r="QZE1013" s="80"/>
      <c r="QZF1013" s="80"/>
      <c r="QZG1013" s="80"/>
      <c r="QZH1013" s="80"/>
      <c r="QZI1013" s="80"/>
      <c r="QZJ1013" s="80"/>
      <c r="QZK1013" s="80"/>
      <c r="QZL1013" s="80"/>
      <c r="QZM1013" s="80"/>
      <c r="QZN1013" s="80"/>
      <c r="QZO1013" s="80"/>
      <c r="QZP1013" s="80"/>
      <c r="QZQ1013" s="80"/>
      <c r="QZR1013" s="80"/>
      <c r="QZS1013" s="80"/>
      <c r="QZT1013" s="80"/>
      <c r="QZU1013" s="80"/>
      <c r="QZV1013" s="80"/>
      <c r="QZW1013" s="80"/>
      <c r="QZX1013" s="80"/>
      <c r="QZY1013" s="80"/>
      <c r="QZZ1013" s="80"/>
      <c r="RAA1013" s="80"/>
      <c r="RAB1013" s="80"/>
      <c r="RAC1013" s="80"/>
      <c r="RAD1013" s="80"/>
      <c r="RAE1013" s="80"/>
      <c r="RAF1013" s="80"/>
      <c r="RAG1013" s="80"/>
      <c r="RAH1013" s="80"/>
      <c r="RAI1013" s="80"/>
      <c r="RAJ1013" s="80"/>
      <c r="RAK1013" s="80"/>
      <c r="RAL1013" s="80"/>
      <c r="RAM1013" s="80"/>
      <c r="RAN1013" s="80"/>
      <c r="RAO1013" s="80"/>
      <c r="RAP1013" s="80"/>
      <c r="RAQ1013" s="80"/>
      <c r="RAR1013" s="80"/>
      <c r="RAS1013" s="80"/>
      <c r="RAT1013" s="80"/>
      <c r="RAU1013" s="80"/>
      <c r="RAV1013" s="80"/>
      <c r="RAW1013" s="80"/>
      <c r="RAX1013" s="80"/>
      <c r="RAY1013" s="80"/>
      <c r="RAZ1013" s="80"/>
      <c r="RBA1013" s="80"/>
      <c r="RBB1013" s="80"/>
      <c r="RBC1013" s="80"/>
      <c r="RBD1013" s="80"/>
      <c r="RBE1013" s="80"/>
      <c r="RBF1013" s="80"/>
      <c r="RBG1013" s="80"/>
      <c r="RBH1013" s="80"/>
      <c r="RBI1013" s="80"/>
      <c r="RBJ1013" s="80"/>
      <c r="RBK1013" s="80"/>
      <c r="RBL1013" s="80"/>
      <c r="RBM1013" s="80"/>
      <c r="RBN1013" s="80"/>
      <c r="RBO1013" s="80"/>
      <c r="RBP1013" s="80"/>
      <c r="RBQ1013" s="80"/>
      <c r="RBR1013" s="80"/>
      <c r="RBS1013" s="80"/>
      <c r="RBT1013" s="80"/>
      <c r="RBU1013" s="80"/>
      <c r="RBV1013" s="80"/>
      <c r="RBW1013" s="80"/>
      <c r="RBX1013" s="80"/>
      <c r="RBY1013" s="80"/>
      <c r="RBZ1013" s="80"/>
      <c r="RCA1013" s="80"/>
      <c r="RCB1013" s="80"/>
      <c r="RCC1013" s="80"/>
      <c r="RCD1013" s="80"/>
      <c r="RCE1013" s="80"/>
      <c r="RCF1013" s="80"/>
      <c r="RCG1013" s="80"/>
      <c r="RCH1013" s="80"/>
      <c r="RCI1013" s="80"/>
      <c r="RCJ1013" s="80"/>
      <c r="RCK1013" s="80"/>
      <c r="RCL1013" s="80"/>
      <c r="RCM1013" s="80"/>
      <c r="RCN1013" s="80"/>
      <c r="RCO1013" s="80"/>
      <c r="RCP1013" s="80"/>
      <c r="RCQ1013" s="80"/>
      <c r="RCR1013" s="80"/>
      <c r="RCS1013" s="80"/>
      <c r="RCT1013" s="80"/>
      <c r="RCU1013" s="80"/>
      <c r="RCV1013" s="80"/>
      <c r="RCW1013" s="80"/>
      <c r="RCX1013" s="80"/>
      <c r="RCY1013" s="80"/>
      <c r="RCZ1013" s="80"/>
      <c r="RDA1013" s="80"/>
      <c r="RDB1013" s="80"/>
      <c r="RDC1013" s="80"/>
      <c r="RDD1013" s="80"/>
      <c r="RDE1013" s="80"/>
      <c r="RDF1013" s="80"/>
      <c r="RDG1013" s="80"/>
      <c r="RDH1013" s="80"/>
      <c r="RDI1013" s="80"/>
      <c r="RDJ1013" s="80"/>
      <c r="RDK1013" s="80"/>
      <c r="RDL1013" s="80"/>
      <c r="RDM1013" s="80"/>
      <c r="RDN1013" s="80"/>
      <c r="RDO1013" s="80"/>
      <c r="RDP1013" s="80"/>
      <c r="RDQ1013" s="80"/>
      <c r="RDR1013" s="80"/>
      <c r="RDS1013" s="80"/>
      <c r="RDT1013" s="80"/>
      <c r="RDU1013" s="80"/>
      <c r="RDV1013" s="80"/>
      <c r="RDW1013" s="80"/>
      <c r="RDX1013" s="80"/>
      <c r="RDY1013" s="80"/>
      <c r="RDZ1013" s="80"/>
      <c r="REA1013" s="80"/>
      <c r="REB1013" s="80"/>
      <c r="REC1013" s="80"/>
      <c r="RED1013" s="80"/>
      <c r="REE1013" s="80"/>
      <c r="REF1013" s="80"/>
      <c r="REG1013" s="80"/>
      <c r="REH1013" s="80"/>
      <c r="REI1013" s="80"/>
      <c r="REJ1013" s="80"/>
      <c r="REK1013" s="80"/>
      <c r="REL1013" s="80"/>
      <c r="REM1013" s="80"/>
      <c r="REN1013" s="80"/>
      <c r="REO1013" s="80"/>
      <c r="REP1013" s="80"/>
      <c r="REQ1013" s="80"/>
      <c r="RER1013" s="80"/>
      <c r="RES1013" s="80"/>
      <c r="RET1013" s="80"/>
      <c r="REU1013" s="80"/>
      <c r="REV1013" s="80"/>
      <c r="REW1013" s="80"/>
      <c r="REX1013" s="80"/>
      <c r="REY1013" s="80"/>
      <c r="REZ1013" s="80"/>
      <c r="RFA1013" s="80"/>
      <c r="RFB1013" s="80"/>
      <c r="RFC1013" s="80"/>
      <c r="RFD1013" s="80"/>
      <c r="RFE1013" s="80"/>
      <c r="RFF1013" s="80"/>
      <c r="RFG1013" s="80"/>
      <c r="RFH1013" s="80"/>
      <c r="RFI1013" s="80"/>
      <c r="RFJ1013" s="80"/>
      <c r="RFK1013" s="80"/>
      <c r="RFL1013" s="80"/>
      <c r="RFM1013" s="80"/>
      <c r="RFN1013" s="80"/>
      <c r="RFO1013" s="80"/>
      <c r="RFP1013" s="80"/>
      <c r="RFQ1013" s="80"/>
      <c r="RFR1013" s="80"/>
      <c r="RFS1013" s="80"/>
      <c r="RFT1013" s="80"/>
      <c r="RFU1013" s="80"/>
      <c r="RFV1013" s="80"/>
      <c r="RFW1013" s="80"/>
      <c r="RFX1013" s="80"/>
      <c r="RFY1013" s="80"/>
      <c r="RFZ1013" s="80"/>
      <c r="RGA1013" s="80"/>
      <c r="RGB1013" s="80"/>
      <c r="RGC1013" s="80"/>
      <c r="RGD1013" s="80"/>
      <c r="RGE1013" s="80"/>
      <c r="RGF1013" s="80"/>
      <c r="RGG1013" s="80"/>
      <c r="RGH1013" s="80"/>
      <c r="RGI1013" s="80"/>
      <c r="RGJ1013" s="80"/>
      <c r="RGK1013" s="80"/>
      <c r="RGL1013" s="80"/>
      <c r="RGM1013" s="80"/>
      <c r="RGN1013" s="80"/>
      <c r="RGO1013" s="80"/>
      <c r="RGP1013" s="80"/>
      <c r="RGQ1013" s="80"/>
      <c r="RGR1013" s="80"/>
      <c r="RGS1013" s="80"/>
      <c r="RGT1013" s="80"/>
      <c r="RGU1013" s="80"/>
      <c r="RGV1013" s="80"/>
      <c r="RGW1013" s="80"/>
      <c r="RGX1013" s="80"/>
      <c r="RGY1013" s="80"/>
      <c r="RGZ1013" s="80"/>
      <c r="RHA1013" s="80"/>
      <c r="RHB1013" s="80"/>
      <c r="RHC1013" s="80"/>
      <c r="RHD1013" s="80"/>
      <c r="RHE1013" s="80"/>
      <c r="RHF1013" s="80"/>
      <c r="RHG1013" s="80"/>
      <c r="RHH1013" s="80"/>
      <c r="RHI1013" s="80"/>
      <c r="RHJ1013" s="80"/>
      <c r="RHK1013" s="80"/>
      <c r="RHL1013" s="80"/>
      <c r="RHM1013" s="80"/>
      <c r="RHN1013" s="80"/>
      <c r="RHO1013" s="80"/>
      <c r="RHP1013" s="80"/>
      <c r="RHQ1013" s="80"/>
      <c r="RHR1013" s="80"/>
      <c r="RHS1013" s="80"/>
      <c r="RHT1013" s="80"/>
      <c r="RHU1013" s="80"/>
      <c r="RHV1013" s="80"/>
      <c r="RHW1013" s="80"/>
      <c r="RHX1013" s="80"/>
      <c r="RHY1013" s="80"/>
      <c r="RHZ1013" s="80"/>
      <c r="RIA1013" s="80"/>
      <c r="RIB1013" s="80"/>
      <c r="RIC1013" s="80"/>
      <c r="RID1013" s="80"/>
      <c r="RIE1013" s="80"/>
      <c r="RIF1013" s="80"/>
      <c r="RIG1013" s="80"/>
      <c r="RIH1013" s="80"/>
      <c r="RII1013" s="80"/>
      <c r="RIJ1013" s="80"/>
      <c r="RIK1013" s="80"/>
      <c r="RIL1013" s="80"/>
      <c r="RIM1013" s="80"/>
      <c r="RIN1013" s="80"/>
      <c r="RIO1013" s="80"/>
      <c r="RIP1013" s="80"/>
      <c r="RIQ1013" s="80"/>
      <c r="RIR1013" s="80"/>
      <c r="RIS1013" s="80"/>
      <c r="RIT1013" s="80"/>
      <c r="RIU1013" s="80"/>
      <c r="RIV1013" s="80"/>
      <c r="RIW1013" s="80"/>
      <c r="RIX1013" s="80"/>
      <c r="RIY1013" s="80"/>
      <c r="RIZ1013" s="80"/>
      <c r="RJA1013" s="80"/>
      <c r="RJB1013" s="80"/>
      <c r="RJC1013" s="80"/>
      <c r="RJD1013" s="80"/>
      <c r="RJE1013" s="80"/>
      <c r="RJF1013" s="80"/>
      <c r="RJG1013" s="80"/>
      <c r="RJH1013" s="80"/>
      <c r="RJI1013" s="80"/>
      <c r="RJJ1013" s="80"/>
      <c r="RJK1013" s="80"/>
      <c r="RJL1013" s="80"/>
      <c r="RJM1013" s="80"/>
      <c r="RJN1013" s="80"/>
      <c r="RJO1013" s="80"/>
      <c r="RJP1013" s="80"/>
      <c r="RJQ1013" s="80"/>
      <c r="RJR1013" s="80"/>
      <c r="RJS1013" s="80"/>
      <c r="RJT1013" s="80"/>
      <c r="RJU1013" s="80"/>
      <c r="RJV1013" s="80"/>
      <c r="RJW1013" s="80"/>
      <c r="RJX1013" s="80"/>
      <c r="RJY1013" s="80"/>
      <c r="RJZ1013" s="80"/>
      <c r="RKA1013" s="80"/>
      <c r="RKB1013" s="80"/>
      <c r="RKC1013" s="80"/>
      <c r="RKD1013" s="80"/>
      <c r="RKE1013" s="80"/>
      <c r="RKF1013" s="80"/>
      <c r="RKG1013" s="80"/>
      <c r="RKH1013" s="80"/>
      <c r="RKI1013" s="80"/>
      <c r="RKJ1013" s="80"/>
      <c r="RKK1013" s="80"/>
      <c r="RKL1013" s="80"/>
      <c r="RKM1013" s="80"/>
      <c r="RKN1013" s="80"/>
      <c r="RKO1013" s="80"/>
      <c r="RKP1013" s="80"/>
      <c r="RKQ1013" s="80"/>
      <c r="RKR1013" s="80"/>
      <c r="RKS1013" s="80"/>
      <c r="RKT1013" s="80"/>
      <c r="RKU1013" s="80"/>
      <c r="RKV1013" s="80"/>
      <c r="RKW1013" s="80"/>
      <c r="RKX1013" s="80"/>
      <c r="RKY1013" s="80"/>
      <c r="RKZ1013" s="80"/>
      <c r="RLA1013" s="80"/>
      <c r="RLB1013" s="80"/>
      <c r="RLC1013" s="80"/>
      <c r="RLD1013" s="80"/>
      <c r="RLE1013" s="80"/>
      <c r="RLF1013" s="80"/>
      <c r="RLG1013" s="80"/>
      <c r="RLH1013" s="80"/>
      <c r="RLI1013" s="80"/>
      <c r="RLJ1013" s="80"/>
      <c r="RLK1013" s="80"/>
      <c r="RLL1013" s="80"/>
      <c r="RLM1013" s="80"/>
      <c r="RLN1013" s="80"/>
      <c r="RLO1013" s="80"/>
      <c r="RLP1013" s="80"/>
      <c r="RLQ1013" s="80"/>
      <c r="RLR1013" s="80"/>
      <c r="RLS1013" s="80"/>
      <c r="RLT1013" s="80"/>
      <c r="RLU1013" s="80"/>
      <c r="RLV1013" s="80"/>
      <c r="RLW1013" s="80"/>
      <c r="RLX1013" s="80"/>
      <c r="RLY1013" s="80"/>
      <c r="RLZ1013" s="80"/>
      <c r="RMA1013" s="80"/>
      <c r="RMB1013" s="80"/>
      <c r="RMC1013" s="80"/>
      <c r="RMD1013" s="80"/>
      <c r="RME1013" s="80"/>
      <c r="RMF1013" s="80"/>
      <c r="RMG1013" s="80"/>
      <c r="RMH1013" s="80"/>
      <c r="RMI1013" s="80"/>
      <c r="RMJ1013" s="80"/>
      <c r="RMK1013" s="80"/>
      <c r="RML1013" s="80"/>
      <c r="RMM1013" s="80"/>
      <c r="RMN1013" s="80"/>
      <c r="RMO1013" s="80"/>
      <c r="RMP1013" s="80"/>
      <c r="RMQ1013" s="80"/>
      <c r="RMR1013" s="80"/>
      <c r="RMS1013" s="80"/>
      <c r="RMT1013" s="80"/>
      <c r="RMU1013" s="80"/>
      <c r="RMV1013" s="80"/>
      <c r="RMW1013" s="80"/>
      <c r="RMX1013" s="80"/>
      <c r="RMY1013" s="80"/>
      <c r="RMZ1013" s="80"/>
      <c r="RNA1013" s="80"/>
      <c r="RNB1013" s="80"/>
      <c r="RNC1013" s="80"/>
      <c r="RND1013" s="80"/>
      <c r="RNE1013" s="80"/>
      <c r="RNF1013" s="80"/>
      <c r="RNG1013" s="80"/>
      <c r="RNH1013" s="80"/>
      <c r="RNI1013" s="80"/>
      <c r="RNJ1013" s="80"/>
      <c r="RNK1013" s="80"/>
      <c r="RNL1013" s="80"/>
      <c r="RNM1013" s="80"/>
      <c r="RNN1013" s="80"/>
      <c r="RNO1013" s="80"/>
      <c r="RNP1013" s="80"/>
      <c r="RNQ1013" s="80"/>
      <c r="RNR1013" s="80"/>
      <c r="RNS1013" s="80"/>
      <c r="RNT1013" s="80"/>
      <c r="RNU1013" s="80"/>
      <c r="RNV1013" s="80"/>
      <c r="RNW1013" s="80"/>
      <c r="RNX1013" s="80"/>
      <c r="RNY1013" s="80"/>
      <c r="RNZ1013" s="80"/>
      <c r="ROA1013" s="80"/>
      <c r="ROB1013" s="80"/>
      <c r="ROC1013" s="80"/>
      <c r="ROD1013" s="80"/>
      <c r="ROE1013" s="80"/>
      <c r="ROF1013" s="80"/>
      <c r="ROG1013" s="80"/>
      <c r="ROH1013" s="80"/>
      <c r="ROI1013" s="80"/>
      <c r="ROJ1013" s="80"/>
      <c r="ROK1013" s="80"/>
      <c r="ROL1013" s="80"/>
      <c r="ROM1013" s="80"/>
      <c r="RON1013" s="80"/>
      <c r="ROO1013" s="80"/>
      <c r="ROP1013" s="80"/>
      <c r="ROQ1013" s="80"/>
      <c r="ROR1013" s="80"/>
      <c r="ROS1013" s="80"/>
      <c r="ROT1013" s="80"/>
      <c r="ROU1013" s="80"/>
      <c r="ROV1013" s="80"/>
      <c r="ROW1013" s="80"/>
      <c r="ROX1013" s="80"/>
      <c r="ROY1013" s="80"/>
      <c r="ROZ1013" s="80"/>
      <c r="RPA1013" s="80"/>
      <c r="RPB1013" s="80"/>
      <c r="RPC1013" s="80"/>
      <c r="RPD1013" s="80"/>
      <c r="RPE1013" s="80"/>
      <c r="RPF1013" s="80"/>
      <c r="RPG1013" s="80"/>
      <c r="RPH1013" s="80"/>
      <c r="RPI1013" s="80"/>
      <c r="RPJ1013" s="80"/>
      <c r="RPK1013" s="80"/>
      <c r="RPL1013" s="80"/>
      <c r="RPM1013" s="80"/>
      <c r="RPN1013" s="80"/>
      <c r="RPO1013" s="80"/>
      <c r="RPP1013" s="80"/>
      <c r="RPQ1013" s="80"/>
      <c r="RPR1013" s="80"/>
      <c r="RPS1013" s="80"/>
      <c r="RPT1013" s="80"/>
      <c r="RPU1013" s="80"/>
      <c r="RPV1013" s="80"/>
      <c r="RPW1013" s="80"/>
      <c r="RPX1013" s="80"/>
      <c r="RPY1013" s="80"/>
      <c r="RPZ1013" s="80"/>
      <c r="RQA1013" s="80"/>
      <c r="RQB1013" s="80"/>
      <c r="RQC1013" s="80"/>
      <c r="RQD1013" s="80"/>
      <c r="RQE1013" s="80"/>
      <c r="RQF1013" s="80"/>
      <c r="RQG1013" s="80"/>
      <c r="RQH1013" s="80"/>
      <c r="RQI1013" s="80"/>
      <c r="RQJ1013" s="80"/>
      <c r="RQK1013" s="80"/>
      <c r="RQL1013" s="80"/>
      <c r="RQM1013" s="80"/>
      <c r="RQN1013" s="80"/>
      <c r="RQO1013" s="80"/>
      <c r="RQP1013" s="80"/>
      <c r="RQQ1013" s="80"/>
      <c r="RQR1013" s="80"/>
      <c r="RQS1013" s="80"/>
      <c r="RQT1013" s="80"/>
      <c r="RQU1013" s="80"/>
      <c r="RQV1013" s="80"/>
      <c r="RQW1013" s="80"/>
      <c r="RQX1013" s="80"/>
      <c r="RQY1013" s="80"/>
      <c r="RQZ1013" s="80"/>
      <c r="RRA1013" s="80"/>
      <c r="RRB1013" s="80"/>
      <c r="RRC1013" s="80"/>
      <c r="RRD1013" s="80"/>
      <c r="RRE1013" s="80"/>
      <c r="RRF1013" s="80"/>
      <c r="RRG1013" s="80"/>
      <c r="RRH1013" s="80"/>
      <c r="RRI1013" s="80"/>
      <c r="RRJ1013" s="80"/>
      <c r="RRK1013" s="80"/>
      <c r="RRL1013" s="80"/>
      <c r="RRM1013" s="80"/>
      <c r="RRN1013" s="80"/>
      <c r="RRO1013" s="80"/>
      <c r="RRP1013" s="80"/>
      <c r="RRQ1013" s="80"/>
      <c r="RRR1013" s="80"/>
      <c r="RRS1013" s="80"/>
      <c r="RRT1013" s="80"/>
      <c r="RRU1013" s="80"/>
      <c r="RRV1013" s="80"/>
      <c r="RRW1013" s="80"/>
      <c r="RRX1013" s="80"/>
      <c r="RRY1013" s="80"/>
      <c r="RRZ1013" s="80"/>
      <c r="RSA1013" s="80"/>
      <c r="RSB1013" s="80"/>
      <c r="RSC1013" s="80"/>
      <c r="RSD1013" s="80"/>
      <c r="RSE1013" s="80"/>
      <c r="RSF1013" s="80"/>
      <c r="RSG1013" s="80"/>
      <c r="RSH1013" s="80"/>
      <c r="RSI1013" s="80"/>
      <c r="RSJ1013" s="80"/>
      <c r="RSK1013" s="80"/>
      <c r="RSL1013" s="80"/>
      <c r="RSM1013" s="80"/>
      <c r="RSN1013" s="80"/>
      <c r="RSO1013" s="80"/>
      <c r="RSP1013" s="80"/>
      <c r="RSQ1013" s="80"/>
      <c r="RSR1013" s="80"/>
      <c r="RSS1013" s="80"/>
      <c r="RST1013" s="80"/>
      <c r="RSU1013" s="80"/>
      <c r="RSV1013" s="80"/>
      <c r="RSW1013" s="80"/>
      <c r="RSX1013" s="80"/>
      <c r="RSY1013" s="80"/>
      <c r="RSZ1013" s="80"/>
      <c r="RTA1013" s="80"/>
      <c r="RTB1013" s="80"/>
      <c r="RTC1013" s="80"/>
      <c r="RTD1013" s="80"/>
      <c r="RTE1013" s="80"/>
      <c r="RTF1013" s="80"/>
      <c r="RTG1013" s="80"/>
      <c r="RTH1013" s="80"/>
      <c r="RTI1013" s="80"/>
      <c r="RTJ1013" s="80"/>
      <c r="RTK1013" s="80"/>
      <c r="RTL1013" s="80"/>
      <c r="RTM1013" s="80"/>
      <c r="RTN1013" s="80"/>
      <c r="RTO1013" s="80"/>
      <c r="RTP1013" s="80"/>
      <c r="RTQ1013" s="80"/>
      <c r="RTR1013" s="80"/>
      <c r="RTS1013" s="80"/>
      <c r="RTT1013" s="80"/>
      <c r="RTU1013" s="80"/>
      <c r="RTV1013" s="80"/>
      <c r="RTW1013" s="80"/>
      <c r="RTX1013" s="80"/>
      <c r="RTY1013" s="80"/>
      <c r="RTZ1013" s="80"/>
      <c r="RUA1013" s="80"/>
      <c r="RUB1013" s="80"/>
      <c r="RUC1013" s="80"/>
      <c r="RUD1013" s="80"/>
      <c r="RUE1013" s="80"/>
      <c r="RUF1013" s="80"/>
      <c r="RUG1013" s="80"/>
      <c r="RUH1013" s="80"/>
      <c r="RUI1013" s="80"/>
      <c r="RUJ1013" s="80"/>
      <c r="RUK1013" s="80"/>
      <c r="RUL1013" s="80"/>
      <c r="RUM1013" s="80"/>
      <c r="RUN1013" s="80"/>
      <c r="RUO1013" s="80"/>
      <c r="RUP1013" s="80"/>
      <c r="RUQ1013" s="80"/>
      <c r="RUR1013" s="80"/>
      <c r="RUS1013" s="80"/>
      <c r="RUT1013" s="80"/>
      <c r="RUU1013" s="80"/>
      <c r="RUV1013" s="80"/>
      <c r="RUW1013" s="80"/>
      <c r="RUX1013" s="80"/>
      <c r="RUY1013" s="80"/>
      <c r="RUZ1013" s="80"/>
      <c r="RVA1013" s="80"/>
      <c r="RVB1013" s="80"/>
      <c r="RVC1013" s="80"/>
      <c r="RVD1013" s="80"/>
      <c r="RVE1013" s="80"/>
      <c r="RVF1013" s="80"/>
      <c r="RVG1013" s="80"/>
      <c r="RVH1013" s="80"/>
      <c r="RVI1013" s="80"/>
      <c r="RVJ1013" s="80"/>
      <c r="RVK1013" s="80"/>
      <c r="RVL1013" s="80"/>
      <c r="RVM1013" s="80"/>
      <c r="RVN1013" s="80"/>
      <c r="RVO1013" s="80"/>
      <c r="RVP1013" s="80"/>
      <c r="RVQ1013" s="80"/>
      <c r="RVR1013" s="80"/>
      <c r="RVS1013" s="80"/>
      <c r="RVT1013" s="80"/>
      <c r="RVU1013" s="80"/>
      <c r="RVV1013" s="80"/>
      <c r="RVW1013" s="80"/>
      <c r="RVX1013" s="80"/>
      <c r="RVY1013" s="80"/>
      <c r="RVZ1013" s="80"/>
      <c r="RWA1013" s="80"/>
      <c r="RWB1013" s="80"/>
      <c r="RWC1013" s="80"/>
      <c r="RWD1013" s="80"/>
      <c r="RWE1013" s="80"/>
      <c r="RWF1013" s="80"/>
      <c r="RWG1013" s="80"/>
      <c r="RWH1013" s="80"/>
      <c r="RWI1013" s="80"/>
      <c r="RWJ1013" s="80"/>
      <c r="RWK1013" s="80"/>
      <c r="RWL1013" s="80"/>
      <c r="RWM1013" s="80"/>
      <c r="RWN1013" s="80"/>
      <c r="RWO1013" s="80"/>
      <c r="RWP1013" s="80"/>
      <c r="RWQ1013" s="80"/>
      <c r="RWR1013" s="80"/>
      <c r="RWS1013" s="80"/>
      <c r="RWT1013" s="80"/>
      <c r="RWU1013" s="80"/>
      <c r="RWV1013" s="80"/>
      <c r="RWW1013" s="80"/>
      <c r="RWX1013" s="80"/>
      <c r="RWY1013" s="80"/>
      <c r="RWZ1013" s="80"/>
      <c r="RXA1013" s="80"/>
      <c r="RXB1013" s="80"/>
      <c r="RXC1013" s="80"/>
      <c r="RXD1013" s="80"/>
      <c r="RXE1013" s="80"/>
      <c r="RXF1013" s="80"/>
      <c r="RXG1013" s="80"/>
      <c r="RXH1013" s="80"/>
      <c r="RXI1013" s="80"/>
      <c r="RXJ1013" s="80"/>
      <c r="RXK1013" s="80"/>
      <c r="RXL1013" s="80"/>
      <c r="RXM1013" s="80"/>
      <c r="RXN1013" s="80"/>
      <c r="RXO1013" s="80"/>
      <c r="RXP1013" s="80"/>
      <c r="RXQ1013" s="80"/>
      <c r="RXR1013" s="80"/>
      <c r="RXS1013" s="80"/>
      <c r="RXT1013" s="80"/>
      <c r="RXU1013" s="80"/>
      <c r="RXV1013" s="80"/>
      <c r="RXW1013" s="80"/>
      <c r="RXX1013" s="80"/>
      <c r="RXY1013" s="80"/>
      <c r="RXZ1013" s="80"/>
      <c r="RYA1013" s="80"/>
      <c r="RYB1013" s="80"/>
      <c r="RYC1013" s="80"/>
      <c r="RYD1013" s="80"/>
      <c r="RYE1013" s="80"/>
      <c r="RYF1013" s="80"/>
      <c r="RYG1013" s="80"/>
      <c r="RYH1013" s="80"/>
      <c r="RYI1013" s="80"/>
      <c r="RYJ1013" s="80"/>
      <c r="RYK1013" s="80"/>
      <c r="RYL1013" s="80"/>
      <c r="RYM1013" s="80"/>
      <c r="RYN1013" s="80"/>
      <c r="RYO1013" s="80"/>
      <c r="RYP1013" s="80"/>
      <c r="RYQ1013" s="80"/>
      <c r="RYR1013" s="80"/>
      <c r="RYS1013" s="80"/>
      <c r="RYT1013" s="80"/>
      <c r="RYU1013" s="80"/>
      <c r="RYV1013" s="80"/>
      <c r="RYW1013" s="80"/>
      <c r="RYX1013" s="80"/>
      <c r="RYY1013" s="80"/>
      <c r="RYZ1013" s="80"/>
      <c r="RZA1013" s="80"/>
      <c r="RZB1013" s="80"/>
      <c r="RZC1013" s="80"/>
      <c r="RZD1013" s="80"/>
      <c r="RZE1013" s="80"/>
      <c r="RZF1013" s="80"/>
      <c r="RZG1013" s="80"/>
      <c r="RZH1013" s="80"/>
      <c r="RZI1013" s="80"/>
      <c r="RZJ1013" s="80"/>
      <c r="RZK1013" s="80"/>
      <c r="RZL1013" s="80"/>
      <c r="RZM1013" s="80"/>
      <c r="RZN1013" s="80"/>
      <c r="RZO1013" s="80"/>
      <c r="RZP1013" s="80"/>
      <c r="RZQ1013" s="80"/>
      <c r="RZR1013" s="80"/>
      <c r="RZS1013" s="80"/>
      <c r="RZT1013" s="80"/>
      <c r="RZU1013" s="80"/>
      <c r="RZV1013" s="80"/>
      <c r="RZW1013" s="80"/>
      <c r="RZX1013" s="80"/>
      <c r="RZY1013" s="80"/>
      <c r="RZZ1013" s="80"/>
      <c r="SAA1013" s="80"/>
      <c r="SAB1013" s="80"/>
      <c r="SAC1013" s="80"/>
      <c r="SAD1013" s="80"/>
      <c r="SAE1013" s="80"/>
      <c r="SAF1013" s="80"/>
      <c r="SAG1013" s="80"/>
      <c r="SAH1013" s="80"/>
      <c r="SAI1013" s="80"/>
      <c r="SAJ1013" s="80"/>
      <c r="SAK1013" s="80"/>
      <c r="SAL1013" s="80"/>
      <c r="SAM1013" s="80"/>
      <c r="SAN1013" s="80"/>
      <c r="SAO1013" s="80"/>
      <c r="SAP1013" s="80"/>
      <c r="SAQ1013" s="80"/>
      <c r="SAR1013" s="80"/>
      <c r="SAS1013" s="80"/>
      <c r="SAT1013" s="80"/>
      <c r="SAU1013" s="80"/>
      <c r="SAV1013" s="80"/>
      <c r="SAW1013" s="80"/>
      <c r="SAX1013" s="80"/>
      <c r="SAY1013" s="80"/>
      <c r="SAZ1013" s="80"/>
      <c r="SBA1013" s="80"/>
      <c r="SBB1013" s="80"/>
      <c r="SBC1013" s="80"/>
      <c r="SBD1013" s="80"/>
      <c r="SBE1013" s="80"/>
      <c r="SBF1013" s="80"/>
      <c r="SBG1013" s="80"/>
      <c r="SBH1013" s="80"/>
      <c r="SBI1013" s="80"/>
      <c r="SBJ1013" s="80"/>
      <c r="SBK1013" s="80"/>
      <c r="SBL1013" s="80"/>
      <c r="SBM1013" s="80"/>
      <c r="SBN1013" s="80"/>
      <c r="SBO1013" s="80"/>
      <c r="SBP1013" s="80"/>
      <c r="SBQ1013" s="80"/>
      <c r="SBR1013" s="80"/>
      <c r="SBS1013" s="80"/>
      <c r="SBT1013" s="80"/>
      <c r="SBU1013" s="80"/>
      <c r="SBV1013" s="80"/>
      <c r="SBW1013" s="80"/>
      <c r="SBX1013" s="80"/>
      <c r="SBY1013" s="80"/>
      <c r="SBZ1013" s="80"/>
      <c r="SCA1013" s="80"/>
      <c r="SCB1013" s="80"/>
      <c r="SCC1013" s="80"/>
      <c r="SCD1013" s="80"/>
      <c r="SCE1013" s="80"/>
      <c r="SCF1013" s="80"/>
      <c r="SCG1013" s="80"/>
      <c r="SCH1013" s="80"/>
      <c r="SCI1013" s="80"/>
      <c r="SCJ1013" s="80"/>
      <c r="SCK1013" s="80"/>
      <c r="SCL1013" s="80"/>
      <c r="SCM1013" s="80"/>
      <c r="SCN1013" s="80"/>
      <c r="SCO1013" s="80"/>
      <c r="SCP1013" s="80"/>
      <c r="SCQ1013" s="80"/>
      <c r="SCR1013" s="80"/>
      <c r="SCS1013" s="80"/>
      <c r="SCT1013" s="80"/>
      <c r="SCU1013" s="80"/>
      <c r="SCV1013" s="80"/>
      <c r="SCW1013" s="80"/>
      <c r="SCX1013" s="80"/>
      <c r="SCY1013" s="80"/>
      <c r="SCZ1013" s="80"/>
      <c r="SDA1013" s="80"/>
      <c r="SDB1013" s="80"/>
      <c r="SDC1013" s="80"/>
      <c r="SDD1013" s="80"/>
      <c r="SDE1013" s="80"/>
      <c r="SDF1013" s="80"/>
      <c r="SDG1013" s="80"/>
      <c r="SDH1013" s="80"/>
      <c r="SDI1013" s="80"/>
      <c r="SDJ1013" s="80"/>
      <c r="SDK1013" s="80"/>
      <c r="SDL1013" s="80"/>
      <c r="SDM1013" s="80"/>
      <c r="SDN1013" s="80"/>
      <c r="SDO1013" s="80"/>
      <c r="SDP1013" s="80"/>
      <c r="SDQ1013" s="80"/>
      <c r="SDR1013" s="80"/>
      <c r="SDS1013" s="80"/>
      <c r="SDT1013" s="80"/>
      <c r="SDU1013" s="80"/>
      <c r="SDV1013" s="80"/>
      <c r="SDW1013" s="80"/>
      <c r="SDX1013" s="80"/>
      <c r="SDY1013" s="80"/>
      <c r="SDZ1013" s="80"/>
      <c r="SEA1013" s="80"/>
      <c r="SEB1013" s="80"/>
      <c r="SEC1013" s="80"/>
      <c r="SED1013" s="80"/>
      <c r="SEE1013" s="80"/>
      <c r="SEF1013" s="80"/>
      <c r="SEG1013" s="80"/>
      <c r="SEH1013" s="80"/>
      <c r="SEI1013" s="80"/>
      <c r="SEJ1013" s="80"/>
      <c r="SEK1013" s="80"/>
      <c r="SEL1013" s="80"/>
      <c r="SEM1013" s="80"/>
      <c r="SEN1013" s="80"/>
      <c r="SEO1013" s="80"/>
      <c r="SEP1013" s="80"/>
      <c r="SEQ1013" s="80"/>
      <c r="SER1013" s="80"/>
      <c r="SES1013" s="80"/>
      <c r="SET1013" s="80"/>
      <c r="SEU1013" s="80"/>
      <c r="SEV1013" s="80"/>
      <c r="SEW1013" s="80"/>
      <c r="SEX1013" s="80"/>
      <c r="SEY1013" s="80"/>
      <c r="SEZ1013" s="80"/>
      <c r="SFA1013" s="80"/>
      <c r="SFB1013" s="80"/>
      <c r="SFC1013" s="80"/>
      <c r="SFD1013" s="80"/>
      <c r="SFE1013" s="80"/>
      <c r="SFF1013" s="80"/>
      <c r="SFG1013" s="80"/>
      <c r="SFH1013" s="80"/>
      <c r="SFI1013" s="80"/>
      <c r="SFJ1013" s="80"/>
      <c r="SFK1013" s="80"/>
      <c r="SFL1013" s="80"/>
      <c r="SFM1013" s="80"/>
      <c r="SFN1013" s="80"/>
      <c r="SFO1013" s="80"/>
      <c r="SFP1013" s="80"/>
      <c r="SFQ1013" s="80"/>
      <c r="SFR1013" s="80"/>
      <c r="SFS1013" s="80"/>
      <c r="SFT1013" s="80"/>
      <c r="SFU1013" s="80"/>
      <c r="SFV1013" s="80"/>
      <c r="SFW1013" s="80"/>
      <c r="SFX1013" s="80"/>
      <c r="SFY1013" s="80"/>
      <c r="SFZ1013" s="80"/>
      <c r="SGA1013" s="80"/>
      <c r="SGB1013" s="80"/>
      <c r="SGC1013" s="80"/>
      <c r="SGD1013" s="80"/>
      <c r="SGE1013" s="80"/>
      <c r="SGF1013" s="80"/>
      <c r="SGG1013" s="80"/>
      <c r="SGH1013" s="80"/>
      <c r="SGI1013" s="80"/>
      <c r="SGJ1013" s="80"/>
      <c r="SGK1013" s="80"/>
      <c r="SGL1013" s="80"/>
      <c r="SGM1013" s="80"/>
      <c r="SGN1013" s="80"/>
      <c r="SGO1013" s="80"/>
      <c r="SGP1013" s="80"/>
      <c r="SGQ1013" s="80"/>
      <c r="SGR1013" s="80"/>
      <c r="SGS1013" s="80"/>
      <c r="SGT1013" s="80"/>
      <c r="SGU1013" s="80"/>
      <c r="SGV1013" s="80"/>
      <c r="SGW1013" s="80"/>
      <c r="SGX1013" s="80"/>
      <c r="SGY1013" s="80"/>
      <c r="SGZ1013" s="80"/>
      <c r="SHA1013" s="80"/>
      <c r="SHB1013" s="80"/>
      <c r="SHC1013" s="80"/>
      <c r="SHD1013" s="80"/>
      <c r="SHE1013" s="80"/>
      <c r="SHF1013" s="80"/>
      <c r="SHG1013" s="80"/>
      <c r="SHH1013" s="80"/>
      <c r="SHI1013" s="80"/>
      <c r="SHJ1013" s="80"/>
      <c r="SHK1013" s="80"/>
      <c r="SHL1013" s="80"/>
      <c r="SHM1013" s="80"/>
      <c r="SHN1013" s="80"/>
      <c r="SHO1013" s="80"/>
      <c r="SHP1013" s="80"/>
      <c r="SHQ1013" s="80"/>
      <c r="SHR1013" s="80"/>
      <c r="SHS1013" s="80"/>
      <c r="SHT1013" s="80"/>
      <c r="SHU1013" s="80"/>
      <c r="SHV1013" s="80"/>
      <c r="SHW1013" s="80"/>
      <c r="SHX1013" s="80"/>
      <c r="SHY1013" s="80"/>
      <c r="SHZ1013" s="80"/>
      <c r="SIA1013" s="80"/>
      <c r="SIB1013" s="80"/>
      <c r="SIC1013" s="80"/>
      <c r="SID1013" s="80"/>
      <c r="SIE1013" s="80"/>
      <c r="SIF1013" s="80"/>
      <c r="SIG1013" s="80"/>
      <c r="SIH1013" s="80"/>
      <c r="SII1013" s="80"/>
      <c r="SIJ1013" s="80"/>
      <c r="SIK1013" s="80"/>
      <c r="SIL1013" s="80"/>
      <c r="SIM1013" s="80"/>
      <c r="SIN1013" s="80"/>
      <c r="SIO1013" s="80"/>
      <c r="SIP1013" s="80"/>
      <c r="SIQ1013" s="80"/>
      <c r="SIR1013" s="80"/>
      <c r="SIS1013" s="80"/>
      <c r="SIT1013" s="80"/>
      <c r="SIU1013" s="80"/>
      <c r="SIV1013" s="80"/>
      <c r="SIW1013" s="80"/>
      <c r="SIX1013" s="80"/>
      <c r="SIY1013" s="80"/>
      <c r="SIZ1013" s="80"/>
      <c r="SJA1013" s="80"/>
      <c r="SJB1013" s="80"/>
      <c r="SJC1013" s="80"/>
      <c r="SJD1013" s="80"/>
      <c r="SJE1013" s="80"/>
      <c r="SJF1013" s="80"/>
      <c r="SJG1013" s="80"/>
      <c r="SJH1013" s="80"/>
      <c r="SJI1013" s="80"/>
      <c r="SJJ1013" s="80"/>
      <c r="SJK1013" s="80"/>
      <c r="SJL1013" s="80"/>
      <c r="SJM1013" s="80"/>
      <c r="SJN1013" s="80"/>
      <c r="SJO1013" s="80"/>
      <c r="SJP1013" s="80"/>
      <c r="SJQ1013" s="80"/>
      <c r="SJR1013" s="80"/>
      <c r="SJS1013" s="80"/>
      <c r="SJT1013" s="80"/>
      <c r="SJU1013" s="80"/>
      <c r="SJV1013" s="80"/>
      <c r="SJW1013" s="80"/>
      <c r="SJX1013" s="80"/>
      <c r="SJY1013" s="80"/>
      <c r="SJZ1013" s="80"/>
      <c r="SKA1013" s="80"/>
      <c r="SKB1013" s="80"/>
      <c r="SKC1013" s="80"/>
      <c r="SKD1013" s="80"/>
      <c r="SKE1013" s="80"/>
      <c r="SKF1013" s="80"/>
      <c r="SKG1013" s="80"/>
      <c r="SKH1013" s="80"/>
      <c r="SKI1013" s="80"/>
      <c r="SKJ1013" s="80"/>
      <c r="SKK1013" s="80"/>
      <c r="SKL1013" s="80"/>
      <c r="SKM1013" s="80"/>
      <c r="SKN1013" s="80"/>
      <c r="SKO1013" s="80"/>
      <c r="SKP1013" s="80"/>
      <c r="SKQ1013" s="80"/>
      <c r="SKR1013" s="80"/>
      <c r="SKS1013" s="80"/>
      <c r="SKT1013" s="80"/>
      <c r="SKU1013" s="80"/>
      <c r="SKV1013" s="80"/>
      <c r="SKW1013" s="80"/>
      <c r="SKX1013" s="80"/>
      <c r="SKY1013" s="80"/>
      <c r="SKZ1013" s="80"/>
      <c r="SLA1013" s="80"/>
      <c r="SLB1013" s="80"/>
      <c r="SLC1013" s="80"/>
      <c r="SLD1013" s="80"/>
      <c r="SLE1013" s="80"/>
      <c r="SLF1013" s="80"/>
      <c r="SLG1013" s="80"/>
      <c r="SLH1013" s="80"/>
      <c r="SLI1013" s="80"/>
      <c r="SLJ1013" s="80"/>
      <c r="SLK1013" s="80"/>
      <c r="SLL1013" s="80"/>
      <c r="SLM1013" s="80"/>
      <c r="SLN1013" s="80"/>
      <c r="SLO1013" s="80"/>
      <c r="SLP1013" s="80"/>
      <c r="SLQ1013" s="80"/>
      <c r="SLR1013" s="80"/>
      <c r="SLS1013" s="80"/>
      <c r="SLT1013" s="80"/>
      <c r="SLU1013" s="80"/>
      <c r="SLV1013" s="80"/>
      <c r="SLW1013" s="80"/>
      <c r="SLX1013" s="80"/>
      <c r="SLY1013" s="80"/>
      <c r="SLZ1013" s="80"/>
      <c r="SMA1013" s="80"/>
      <c r="SMB1013" s="80"/>
      <c r="SMC1013" s="80"/>
      <c r="SMD1013" s="80"/>
      <c r="SME1013" s="80"/>
      <c r="SMF1013" s="80"/>
      <c r="SMG1013" s="80"/>
      <c r="SMH1013" s="80"/>
      <c r="SMI1013" s="80"/>
      <c r="SMJ1013" s="80"/>
      <c r="SMK1013" s="80"/>
      <c r="SML1013" s="80"/>
      <c r="SMM1013" s="80"/>
      <c r="SMN1013" s="80"/>
      <c r="SMO1013" s="80"/>
      <c r="SMP1013" s="80"/>
      <c r="SMQ1013" s="80"/>
      <c r="SMR1013" s="80"/>
      <c r="SMS1013" s="80"/>
      <c r="SMT1013" s="80"/>
      <c r="SMU1013" s="80"/>
      <c r="SMV1013" s="80"/>
      <c r="SMW1013" s="80"/>
      <c r="SMX1013" s="80"/>
      <c r="SMY1013" s="80"/>
      <c r="SMZ1013" s="80"/>
      <c r="SNA1013" s="80"/>
      <c r="SNB1013" s="80"/>
      <c r="SNC1013" s="80"/>
      <c r="SND1013" s="80"/>
      <c r="SNE1013" s="80"/>
      <c r="SNF1013" s="80"/>
      <c r="SNG1013" s="80"/>
      <c r="SNH1013" s="80"/>
      <c r="SNI1013" s="80"/>
      <c r="SNJ1013" s="80"/>
      <c r="SNK1013" s="80"/>
      <c r="SNL1013" s="80"/>
      <c r="SNM1013" s="80"/>
      <c r="SNN1013" s="80"/>
      <c r="SNO1013" s="80"/>
      <c r="SNP1013" s="80"/>
      <c r="SNQ1013" s="80"/>
      <c r="SNR1013" s="80"/>
      <c r="SNS1013" s="80"/>
      <c r="SNT1013" s="80"/>
      <c r="SNU1013" s="80"/>
      <c r="SNV1013" s="80"/>
      <c r="SNW1013" s="80"/>
      <c r="SNX1013" s="80"/>
      <c r="SNY1013" s="80"/>
      <c r="SNZ1013" s="80"/>
      <c r="SOA1013" s="80"/>
      <c r="SOB1013" s="80"/>
      <c r="SOC1013" s="80"/>
      <c r="SOD1013" s="80"/>
      <c r="SOE1013" s="80"/>
      <c r="SOF1013" s="80"/>
      <c r="SOG1013" s="80"/>
      <c r="SOH1013" s="80"/>
      <c r="SOI1013" s="80"/>
      <c r="SOJ1013" s="80"/>
      <c r="SOK1013" s="80"/>
      <c r="SOL1013" s="80"/>
      <c r="SOM1013" s="80"/>
      <c r="SON1013" s="80"/>
      <c r="SOO1013" s="80"/>
      <c r="SOP1013" s="80"/>
      <c r="SOQ1013" s="80"/>
      <c r="SOR1013" s="80"/>
      <c r="SOS1013" s="80"/>
      <c r="SOT1013" s="80"/>
      <c r="SOU1013" s="80"/>
      <c r="SOV1013" s="80"/>
      <c r="SOW1013" s="80"/>
      <c r="SOX1013" s="80"/>
      <c r="SOY1013" s="80"/>
      <c r="SOZ1013" s="80"/>
      <c r="SPA1013" s="80"/>
      <c r="SPB1013" s="80"/>
      <c r="SPC1013" s="80"/>
      <c r="SPD1013" s="80"/>
      <c r="SPE1013" s="80"/>
      <c r="SPF1013" s="80"/>
      <c r="SPG1013" s="80"/>
      <c r="SPH1013" s="80"/>
      <c r="SPI1013" s="80"/>
      <c r="SPJ1013" s="80"/>
      <c r="SPK1013" s="80"/>
      <c r="SPL1013" s="80"/>
      <c r="SPM1013" s="80"/>
      <c r="SPN1013" s="80"/>
      <c r="SPO1013" s="80"/>
      <c r="SPP1013" s="80"/>
      <c r="SPQ1013" s="80"/>
      <c r="SPR1013" s="80"/>
      <c r="SPS1013" s="80"/>
      <c r="SPT1013" s="80"/>
      <c r="SPU1013" s="80"/>
      <c r="SPV1013" s="80"/>
      <c r="SPW1013" s="80"/>
      <c r="SPX1013" s="80"/>
      <c r="SPY1013" s="80"/>
      <c r="SPZ1013" s="80"/>
      <c r="SQA1013" s="80"/>
      <c r="SQB1013" s="80"/>
      <c r="SQC1013" s="80"/>
      <c r="SQD1013" s="80"/>
      <c r="SQE1013" s="80"/>
      <c r="SQF1013" s="80"/>
      <c r="SQG1013" s="80"/>
      <c r="SQH1013" s="80"/>
      <c r="SQI1013" s="80"/>
      <c r="SQJ1013" s="80"/>
      <c r="SQK1013" s="80"/>
      <c r="SQL1013" s="80"/>
      <c r="SQM1013" s="80"/>
      <c r="SQN1013" s="80"/>
      <c r="SQO1013" s="80"/>
      <c r="SQP1013" s="80"/>
      <c r="SQQ1013" s="80"/>
      <c r="SQR1013" s="80"/>
      <c r="SQS1013" s="80"/>
      <c r="SQT1013" s="80"/>
      <c r="SQU1013" s="80"/>
      <c r="SQV1013" s="80"/>
      <c r="SQW1013" s="80"/>
      <c r="SQX1013" s="80"/>
      <c r="SQY1013" s="80"/>
      <c r="SQZ1013" s="80"/>
      <c r="SRA1013" s="80"/>
      <c r="SRB1013" s="80"/>
      <c r="SRC1013" s="80"/>
      <c r="SRD1013" s="80"/>
      <c r="SRE1013" s="80"/>
      <c r="SRF1013" s="80"/>
      <c r="SRG1013" s="80"/>
      <c r="SRH1013" s="80"/>
      <c r="SRI1013" s="80"/>
      <c r="SRJ1013" s="80"/>
      <c r="SRK1013" s="80"/>
      <c r="SRL1013" s="80"/>
      <c r="SRM1013" s="80"/>
      <c r="SRN1013" s="80"/>
      <c r="SRO1013" s="80"/>
      <c r="SRP1013" s="80"/>
      <c r="SRQ1013" s="80"/>
      <c r="SRR1013" s="80"/>
      <c r="SRS1013" s="80"/>
      <c r="SRT1013" s="80"/>
      <c r="SRU1013" s="80"/>
      <c r="SRV1013" s="80"/>
      <c r="SRW1013" s="80"/>
      <c r="SRX1013" s="80"/>
      <c r="SRY1013" s="80"/>
      <c r="SRZ1013" s="80"/>
      <c r="SSA1013" s="80"/>
      <c r="SSB1013" s="80"/>
      <c r="SSC1013" s="80"/>
      <c r="SSD1013" s="80"/>
      <c r="SSE1013" s="80"/>
      <c r="SSF1013" s="80"/>
      <c r="SSG1013" s="80"/>
      <c r="SSH1013" s="80"/>
      <c r="SSI1013" s="80"/>
      <c r="SSJ1013" s="80"/>
      <c r="SSK1013" s="80"/>
      <c r="SSL1013" s="80"/>
      <c r="SSM1013" s="80"/>
      <c r="SSN1013" s="80"/>
      <c r="SSO1013" s="80"/>
      <c r="SSP1013" s="80"/>
      <c r="SSQ1013" s="80"/>
      <c r="SSR1013" s="80"/>
      <c r="SSS1013" s="80"/>
      <c r="SST1013" s="80"/>
      <c r="SSU1013" s="80"/>
      <c r="SSV1013" s="80"/>
      <c r="SSW1013" s="80"/>
      <c r="SSX1013" s="80"/>
      <c r="SSY1013" s="80"/>
      <c r="SSZ1013" s="80"/>
      <c r="STA1013" s="80"/>
      <c r="STB1013" s="80"/>
      <c r="STC1013" s="80"/>
      <c r="STD1013" s="80"/>
      <c r="STE1013" s="80"/>
      <c r="STF1013" s="80"/>
      <c r="STG1013" s="80"/>
      <c r="STH1013" s="80"/>
      <c r="STI1013" s="80"/>
      <c r="STJ1013" s="80"/>
      <c r="STK1013" s="80"/>
      <c r="STL1013" s="80"/>
      <c r="STM1013" s="80"/>
      <c r="STN1013" s="80"/>
      <c r="STO1013" s="80"/>
      <c r="STP1013" s="80"/>
      <c r="STQ1013" s="80"/>
      <c r="STR1013" s="80"/>
      <c r="STS1013" s="80"/>
      <c r="STT1013" s="80"/>
      <c r="STU1013" s="80"/>
      <c r="STV1013" s="80"/>
      <c r="STW1013" s="80"/>
      <c r="STX1013" s="80"/>
      <c r="STY1013" s="80"/>
      <c r="STZ1013" s="80"/>
      <c r="SUA1013" s="80"/>
      <c r="SUB1013" s="80"/>
      <c r="SUC1013" s="80"/>
      <c r="SUD1013" s="80"/>
      <c r="SUE1013" s="80"/>
      <c r="SUF1013" s="80"/>
      <c r="SUG1013" s="80"/>
      <c r="SUH1013" s="80"/>
      <c r="SUI1013" s="80"/>
      <c r="SUJ1013" s="80"/>
      <c r="SUK1013" s="80"/>
      <c r="SUL1013" s="80"/>
      <c r="SUM1013" s="80"/>
      <c r="SUN1013" s="80"/>
      <c r="SUO1013" s="80"/>
      <c r="SUP1013" s="80"/>
      <c r="SUQ1013" s="80"/>
      <c r="SUR1013" s="80"/>
      <c r="SUS1013" s="80"/>
      <c r="SUT1013" s="80"/>
      <c r="SUU1013" s="80"/>
      <c r="SUV1013" s="80"/>
      <c r="SUW1013" s="80"/>
      <c r="SUX1013" s="80"/>
      <c r="SUY1013" s="80"/>
      <c r="SUZ1013" s="80"/>
      <c r="SVA1013" s="80"/>
      <c r="SVB1013" s="80"/>
      <c r="SVC1013" s="80"/>
      <c r="SVD1013" s="80"/>
      <c r="SVE1013" s="80"/>
      <c r="SVF1013" s="80"/>
      <c r="SVG1013" s="80"/>
      <c r="SVH1013" s="80"/>
      <c r="SVI1013" s="80"/>
      <c r="SVJ1013" s="80"/>
      <c r="SVK1013" s="80"/>
      <c r="SVL1013" s="80"/>
      <c r="SVM1013" s="80"/>
      <c r="SVN1013" s="80"/>
      <c r="SVO1013" s="80"/>
      <c r="SVP1013" s="80"/>
      <c r="SVQ1013" s="80"/>
      <c r="SVR1013" s="80"/>
      <c r="SVS1013" s="80"/>
      <c r="SVT1013" s="80"/>
      <c r="SVU1013" s="80"/>
      <c r="SVV1013" s="80"/>
      <c r="SVW1013" s="80"/>
      <c r="SVX1013" s="80"/>
      <c r="SVY1013" s="80"/>
      <c r="SVZ1013" s="80"/>
      <c r="SWA1013" s="80"/>
      <c r="SWB1013" s="80"/>
      <c r="SWC1013" s="80"/>
      <c r="SWD1013" s="80"/>
      <c r="SWE1013" s="80"/>
      <c r="SWF1013" s="80"/>
      <c r="SWG1013" s="80"/>
      <c r="SWH1013" s="80"/>
      <c r="SWI1013" s="80"/>
      <c r="SWJ1013" s="80"/>
      <c r="SWK1013" s="80"/>
      <c r="SWL1013" s="80"/>
      <c r="SWM1013" s="80"/>
      <c r="SWN1013" s="80"/>
      <c r="SWO1013" s="80"/>
      <c r="SWP1013" s="80"/>
      <c r="SWQ1013" s="80"/>
      <c r="SWR1013" s="80"/>
      <c r="SWS1013" s="80"/>
      <c r="SWT1013" s="80"/>
      <c r="SWU1013" s="80"/>
      <c r="SWV1013" s="80"/>
      <c r="SWW1013" s="80"/>
      <c r="SWX1013" s="80"/>
      <c r="SWY1013" s="80"/>
      <c r="SWZ1013" s="80"/>
      <c r="SXA1013" s="80"/>
      <c r="SXB1013" s="80"/>
      <c r="SXC1013" s="80"/>
      <c r="SXD1013" s="80"/>
      <c r="SXE1013" s="80"/>
      <c r="SXF1013" s="80"/>
      <c r="SXG1013" s="80"/>
      <c r="SXH1013" s="80"/>
      <c r="SXI1013" s="80"/>
      <c r="SXJ1013" s="80"/>
      <c r="SXK1013" s="80"/>
      <c r="SXL1013" s="80"/>
      <c r="SXM1013" s="80"/>
      <c r="SXN1013" s="80"/>
      <c r="SXO1013" s="80"/>
      <c r="SXP1013" s="80"/>
      <c r="SXQ1013" s="80"/>
      <c r="SXR1013" s="80"/>
      <c r="SXS1013" s="80"/>
      <c r="SXT1013" s="80"/>
      <c r="SXU1013" s="80"/>
      <c r="SXV1013" s="80"/>
      <c r="SXW1013" s="80"/>
      <c r="SXX1013" s="80"/>
      <c r="SXY1013" s="80"/>
      <c r="SXZ1013" s="80"/>
      <c r="SYA1013" s="80"/>
      <c r="SYB1013" s="80"/>
      <c r="SYC1013" s="80"/>
      <c r="SYD1013" s="80"/>
      <c r="SYE1013" s="80"/>
      <c r="SYF1013" s="80"/>
      <c r="SYG1013" s="80"/>
      <c r="SYH1013" s="80"/>
      <c r="SYI1013" s="80"/>
      <c r="SYJ1013" s="80"/>
      <c r="SYK1013" s="80"/>
      <c r="SYL1013" s="80"/>
      <c r="SYM1013" s="80"/>
      <c r="SYN1013" s="80"/>
      <c r="SYO1013" s="80"/>
      <c r="SYP1013" s="80"/>
      <c r="SYQ1013" s="80"/>
      <c r="SYR1013" s="80"/>
      <c r="SYS1013" s="80"/>
      <c r="SYT1013" s="80"/>
      <c r="SYU1013" s="80"/>
      <c r="SYV1013" s="80"/>
      <c r="SYW1013" s="80"/>
      <c r="SYX1013" s="80"/>
      <c r="SYY1013" s="80"/>
      <c r="SYZ1013" s="80"/>
      <c r="SZA1013" s="80"/>
      <c r="SZB1013" s="80"/>
      <c r="SZC1013" s="80"/>
      <c r="SZD1013" s="80"/>
      <c r="SZE1013" s="80"/>
      <c r="SZF1013" s="80"/>
      <c r="SZG1013" s="80"/>
      <c r="SZH1013" s="80"/>
      <c r="SZI1013" s="80"/>
      <c r="SZJ1013" s="80"/>
      <c r="SZK1013" s="80"/>
      <c r="SZL1013" s="80"/>
      <c r="SZM1013" s="80"/>
      <c r="SZN1013" s="80"/>
      <c r="SZO1013" s="80"/>
      <c r="SZP1013" s="80"/>
      <c r="SZQ1013" s="80"/>
      <c r="SZR1013" s="80"/>
      <c r="SZS1013" s="80"/>
      <c r="SZT1013" s="80"/>
      <c r="SZU1013" s="80"/>
      <c r="SZV1013" s="80"/>
      <c r="SZW1013" s="80"/>
      <c r="SZX1013" s="80"/>
      <c r="SZY1013" s="80"/>
      <c r="SZZ1013" s="80"/>
      <c r="TAA1013" s="80"/>
      <c r="TAB1013" s="80"/>
      <c r="TAC1013" s="80"/>
      <c r="TAD1013" s="80"/>
      <c r="TAE1013" s="80"/>
      <c r="TAF1013" s="80"/>
      <c r="TAG1013" s="80"/>
      <c r="TAH1013" s="80"/>
      <c r="TAI1013" s="80"/>
      <c r="TAJ1013" s="80"/>
      <c r="TAK1013" s="80"/>
      <c r="TAL1013" s="80"/>
      <c r="TAM1013" s="80"/>
      <c r="TAN1013" s="80"/>
      <c r="TAO1013" s="80"/>
      <c r="TAP1013" s="80"/>
      <c r="TAQ1013" s="80"/>
      <c r="TAR1013" s="80"/>
      <c r="TAS1013" s="80"/>
      <c r="TAT1013" s="80"/>
      <c r="TAU1013" s="80"/>
      <c r="TAV1013" s="80"/>
      <c r="TAW1013" s="80"/>
      <c r="TAX1013" s="80"/>
      <c r="TAY1013" s="80"/>
      <c r="TAZ1013" s="80"/>
      <c r="TBA1013" s="80"/>
      <c r="TBB1013" s="80"/>
      <c r="TBC1013" s="80"/>
      <c r="TBD1013" s="80"/>
      <c r="TBE1013" s="80"/>
      <c r="TBF1013" s="80"/>
      <c r="TBG1013" s="80"/>
      <c r="TBH1013" s="80"/>
      <c r="TBI1013" s="80"/>
      <c r="TBJ1013" s="80"/>
      <c r="TBK1013" s="80"/>
      <c r="TBL1013" s="80"/>
      <c r="TBM1013" s="80"/>
      <c r="TBN1013" s="80"/>
      <c r="TBO1013" s="80"/>
      <c r="TBP1013" s="80"/>
      <c r="TBQ1013" s="80"/>
      <c r="TBR1013" s="80"/>
      <c r="TBS1013" s="80"/>
      <c r="TBT1013" s="80"/>
      <c r="TBU1013" s="80"/>
      <c r="TBV1013" s="80"/>
      <c r="TBW1013" s="80"/>
      <c r="TBX1013" s="80"/>
      <c r="TBY1013" s="80"/>
      <c r="TBZ1013" s="80"/>
      <c r="TCA1013" s="80"/>
      <c r="TCB1013" s="80"/>
      <c r="TCC1013" s="80"/>
      <c r="TCD1013" s="80"/>
      <c r="TCE1013" s="80"/>
      <c r="TCF1013" s="80"/>
      <c r="TCG1013" s="80"/>
      <c r="TCH1013" s="80"/>
      <c r="TCI1013" s="80"/>
      <c r="TCJ1013" s="80"/>
      <c r="TCK1013" s="80"/>
      <c r="TCL1013" s="80"/>
      <c r="TCM1013" s="80"/>
      <c r="TCN1013" s="80"/>
      <c r="TCO1013" s="80"/>
      <c r="TCP1013" s="80"/>
      <c r="TCQ1013" s="80"/>
      <c r="TCR1013" s="80"/>
      <c r="TCS1013" s="80"/>
      <c r="TCT1013" s="80"/>
      <c r="TCU1013" s="80"/>
      <c r="TCV1013" s="80"/>
      <c r="TCW1013" s="80"/>
      <c r="TCX1013" s="80"/>
      <c r="TCY1013" s="80"/>
      <c r="TCZ1013" s="80"/>
      <c r="TDA1013" s="80"/>
      <c r="TDB1013" s="80"/>
      <c r="TDC1013" s="80"/>
      <c r="TDD1013" s="80"/>
      <c r="TDE1013" s="80"/>
      <c r="TDF1013" s="80"/>
      <c r="TDG1013" s="80"/>
      <c r="TDH1013" s="80"/>
      <c r="TDI1013" s="80"/>
      <c r="TDJ1013" s="80"/>
      <c r="TDK1013" s="80"/>
      <c r="TDL1013" s="80"/>
      <c r="TDM1013" s="80"/>
      <c r="TDN1013" s="80"/>
      <c r="TDO1013" s="80"/>
      <c r="TDP1013" s="80"/>
      <c r="TDQ1013" s="80"/>
      <c r="TDR1013" s="80"/>
      <c r="TDS1013" s="80"/>
      <c r="TDT1013" s="80"/>
      <c r="TDU1013" s="80"/>
      <c r="TDV1013" s="80"/>
      <c r="TDW1013" s="80"/>
      <c r="TDX1013" s="80"/>
      <c r="TDY1013" s="80"/>
      <c r="TDZ1013" s="80"/>
      <c r="TEA1013" s="80"/>
      <c r="TEB1013" s="80"/>
      <c r="TEC1013" s="80"/>
      <c r="TED1013" s="80"/>
      <c r="TEE1013" s="80"/>
      <c r="TEF1013" s="80"/>
      <c r="TEG1013" s="80"/>
      <c r="TEH1013" s="80"/>
      <c r="TEI1013" s="80"/>
      <c r="TEJ1013" s="80"/>
      <c r="TEK1013" s="80"/>
      <c r="TEL1013" s="80"/>
      <c r="TEM1013" s="80"/>
      <c r="TEN1013" s="80"/>
      <c r="TEO1013" s="80"/>
      <c r="TEP1013" s="80"/>
      <c r="TEQ1013" s="80"/>
      <c r="TER1013" s="80"/>
      <c r="TES1013" s="80"/>
      <c r="TET1013" s="80"/>
      <c r="TEU1013" s="80"/>
      <c r="TEV1013" s="80"/>
      <c r="TEW1013" s="80"/>
      <c r="TEX1013" s="80"/>
      <c r="TEY1013" s="80"/>
      <c r="TEZ1013" s="80"/>
      <c r="TFA1013" s="80"/>
      <c r="TFB1013" s="80"/>
      <c r="TFC1013" s="80"/>
      <c r="TFD1013" s="80"/>
      <c r="TFE1013" s="80"/>
      <c r="TFF1013" s="80"/>
      <c r="TFG1013" s="80"/>
      <c r="TFH1013" s="80"/>
      <c r="TFI1013" s="80"/>
      <c r="TFJ1013" s="80"/>
      <c r="TFK1013" s="80"/>
      <c r="TFL1013" s="80"/>
      <c r="TFM1013" s="80"/>
      <c r="TFN1013" s="80"/>
      <c r="TFO1013" s="80"/>
      <c r="TFP1013" s="80"/>
      <c r="TFQ1013" s="80"/>
      <c r="TFR1013" s="80"/>
      <c r="TFS1013" s="80"/>
      <c r="TFT1013" s="80"/>
      <c r="TFU1013" s="80"/>
      <c r="TFV1013" s="80"/>
      <c r="TFW1013" s="80"/>
      <c r="TFX1013" s="80"/>
      <c r="TFY1013" s="80"/>
      <c r="TFZ1013" s="80"/>
      <c r="TGA1013" s="80"/>
      <c r="TGB1013" s="80"/>
      <c r="TGC1013" s="80"/>
      <c r="TGD1013" s="80"/>
      <c r="TGE1013" s="80"/>
      <c r="TGF1013" s="80"/>
      <c r="TGG1013" s="80"/>
      <c r="TGH1013" s="80"/>
      <c r="TGI1013" s="80"/>
      <c r="TGJ1013" s="80"/>
      <c r="TGK1013" s="80"/>
      <c r="TGL1013" s="80"/>
      <c r="TGM1013" s="80"/>
      <c r="TGN1013" s="80"/>
      <c r="TGO1013" s="80"/>
      <c r="TGP1013" s="80"/>
      <c r="TGQ1013" s="80"/>
      <c r="TGR1013" s="80"/>
      <c r="TGS1013" s="80"/>
      <c r="TGT1013" s="80"/>
      <c r="TGU1013" s="80"/>
      <c r="TGV1013" s="80"/>
      <c r="TGW1013" s="80"/>
      <c r="TGX1013" s="80"/>
      <c r="TGY1013" s="80"/>
      <c r="TGZ1013" s="80"/>
      <c r="THA1013" s="80"/>
      <c r="THB1013" s="80"/>
      <c r="THC1013" s="80"/>
      <c r="THD1013" s="80"/>
      <c r="THE1013" s="80"/>
      <c r="THF1013" s="80"/>
      <c r="THG1013" s="80"/>
      <c r="THH1013" s="80"/>
      <c r="THI1013" s="80"/>
      <c r="THJ1013" s="80"/>
      <c r="THK1013" s="80"/>
      <c r="THL1013" s="80"/>
      <c r="THM1013" s="80"/>
      <c r="THN1013" s="80"/>
      <c r="THO1013" s="80"/>
      <c r="THP1013" s="80"/>
      <c r="THQ1013" s="80"/>
      <c r="THR1013" s="80"/>
      <c r="THS1013" s="80"/>
      <c r="THT1013" s="80"/>
      <c r="THU1013" s="80"/>
      <c r="THV1013" s="80"/>
      <c r="THW1013" s="80"/>
      <c r="THX1013" s="80"/>
      <c r="THY1013" s="80"/>
      <c r="THZ1013" s="80"/>
      <c r="TIA1013" s="80"/>
      <c r="TIB1013" s="80"/>
      <c r="TIC1013" s="80"/>
      <c r="TID1013" s="80"/>
      <c r="TIE1013" s="80"/>
      <c r="TIF1013" s="80"/>
      <c r="TIG1013" s="80"/>
      <c r="TIH1013" s="80"/>
      <c r="TII1013" s="80"/>
      <c r="TIJ1013" s="80"/>
      <c r="TIK1013" s="80"/>
      <c r="TIL1013" s="80"/>
      <c r="TIM1013" s="80"/>
      <c r="TIN1013" s="80"/>
      <c r="TIO1013" s="80"/>
      <c r="TIP1013" s="80"/>
      <c r="TIQ1013" s="80"/>
      <c r="TIR1013" s="80"/>
      <c r="TIS1013" s="80"/>
      <c r="TIT1013" s="80"/>
      <c r="TIU1013" s="80"/>
      <c r="TIV1013" s="80"/>
      <c r="TIW1013" s="80"/>
      <c r="TIX1013" s="80"/>
      <c r="TIY1013" s="80"/>
      <c r="TIZ1013" s="80"/>
      <c r="TJA1013" s="80"/>
      <c r="TJB1013" s="80"/>
      <c r="TJC1013" s="80"/>
      <c r="TJD1013" s="80"/>
      <c r="TJE1013" s="80"/>
      <c r="TJF1013" s="80"/>
      <c r="TJG1013" s="80"/>
      <c r="TJH1013" s="80"/>
      <c r="TJI1013" s="80"/>
      <c r="TJJ1013" s="80"/>
      <c r="TJK1013" s="80"/>
      <c r="TJL1013" s="80"/>
      <c r="TJM1013" s="80"/>
      <c r="TJN1013" s="80"/>
      <c r="TJO1013" s="80"/>
      <c r="TJP1013" s="80"/>
      <c r="TJQ1013" s="80"/>
      <c r="TJR1013" s="80"/>
      <c r="TJS1013" s="80"/>
      <c r="TJT1013" s="80"/>
      <c r="TJU1013" s="80"/>
      <c r="TJV1013" s="80"/>
      <c r="TJW1013" s="80"/>
      <c r="TJX1013" s="80"/>
      <c r="TJY1013" s="80"/>
      <c r="TJZ1013" s="80"/>
      <c r="TKA1013" s="80"/>
      <c r="TKB1013" s="80"/>
      <c r="TKC1013" s="80"/>
      <c r="TKD1013" s="80"/>
      <c r="TKE1013" s="80"/>
      <c r="TKF1013" s="80"/>
      <c r="TKG1013" s="80"/>
      <c r="TKH1013" s="80"/>
      <c r="TKI1013" s="80"/>
      <c r="TKJ1013" s="80"/>
      <c r="TKK1013" s="80"/>
      <c r="TKL1013" s="80"/>
      <c r="TKM1013" s="80"/>
      <c r="TKN1013" s="80"/>
      <c r="TKO1013" s="80"/>
      <c r="TKP1013" s="80"/>
      <c r="TKQ1013" s="80"/>
      <c r="TKR1013" s="80"/>
      <c r="TKS1013" s="80"/>
      <c r="TKT1013" s="80"/>
      <c r="TKU1013" s="80"/>
      <c r="TKV1013" s="80"/>
      <c r="TKW1013" s="80"/>
      <c r="TKX1013" s="80"/>
      <c r="TKY1013" s="80"/>
      <c r="TKZ1013" s="80"/>
      <c r="TLA1013" s="80"/>
      <c r="TLB1013" s="80"/>
      <c r="TLC1013" s="80"/>
      <c r="TLD1013" s="80"/>
      <c r="TLE1013" s="80"/>
      <c r="TLF1013" s="80"/>
      <c r="TLG1013" s="80"/>
      <c r="TLH1013" s="80"/>
      <c r="TLI1013" s="80"/>
      <c r="TLJ1013" s="80"/>
      <c r="TLK1013" s="80"/>
      <c r="TLL1013" s="80"/>
      <c r="TLM1013" s="80"/>
      <c r="TLN1013" s="80"/>
      <c r="TLO1013" s="80"/>
      <c r="TLP1013" s="80"/>
      <c r="TLQ1013" s="80"/>
      <c r="TLR1013" s="80"/>
      <c r="TLS1013" s="80"/>
      <c r="TLT1013" s="80"/>
      <c r="TLU1013" s="80"/>
      <c r="TLV1013" s="80"/>
      <c r="TLW1013" s="80"/>
      <c r="TLX1013" s="80"/>
      <c r="TLY1013" s="80"/>
      <c r="TLZ1013" s="80"/>
      <c r="TMA1013" s="80"/>
      <c r="TMB1013" s="80"/>
      <c r="TMC1013" s="80"/>
      <c r="TMD1013" s="80"/>
      <c r="TME1013" s="80"/>
      <c r="TMF1013" s="80"/>
      <c r="TMG1013" s="80"/>
      <c r="TMH1013" s="80"/>
      <c r="TMI1013" s="80"/>
      <c r="TMJ1013" s="80"/>
      <c r="TMK1013" s="80"/>
      <c r="TML1013" s="80"/>
      <c r="TMM1013" s="80"/>
      <c r="TMN1013" s="80"/>
      <c r="TMO1013" s="80"/>
      <c r="TMP1013" s="80"/>
      <c r="TMQ1013" s="80"/>
      <c r="TMR1013" s="80"/>
      <c r="TMS1013" s="80"/>
      <c r="TMT1013" s="80"/>
      <c r="TMU1013" s="80"/>
      <c r="TMV1013" s="80"/>
      <c r="TMW1013" s="80"/>
      <c r="TMX1013" s="80"/>
      <c r="TMY1013" s="80"/>
      <c r="TMZ1013" s="80"/>
      <c r="TNA1013" s="80"/>
      <c r="TNB1013" s="80"/>
      <c r="TNC1013" s="80"/>
      <c r="TND1013" s="80"/>
      <c r="TNE1013" s="80"/>
      <c r="TNF1013" s="80"/>
      <c r="TNG1013" s="80"/>
      <c r="TNH1013" s="80"/>
      <c r="TNI1013" s="80"/>
      <c r="TNJ1013" s="80"/>
      <c r="TNK1013" s="80"/>
      <c r="TNL1013" s="80"/>
      <c r="TNM1013" s="80"/>
      <c r="TNN1013" s="80"/>
      <c r="TNO1013" s="80"/>
      <c r="TNP1013" s="80"/>
      <c r="TNQ1013" s="80"/>
      <c r="TNR1013" s="80"/>
      <c r="TNS1013" s="80"/>
      <c r="TNT1013" s="80"/>
      <c r="TNU1013" s="80"/>
      <c r="TNV1013" s="80"/>
      <c r="TNW1013" s="80"/>
      <c r="TNX1013" s="80"/>
      <c r="TNY1013" s="80"/>
      <c r="TNZ1013" s="80"/>
      <c r="TOA1013" s="80"/>
      <c r="TOB1013" s="80"/>
      <c r="TOC1013" s="80"/>
      <c r="TOD1013" s="80"/>
      <c r="TOE1013" s="80"/>
      <c r="TOF1013" s="80"/>
      <c r="TOG1013" s="80"/>
      <c r="TOH1013" s="80"/>
      <c r="TOI1013" s="80"/>
      <c r="TOJ1013" s="80"/>
      <c r="TOK1013" s="80"/>
      <c r="TOL1013" s="80"/>
      <c r="TOM1013" s="80"/>
      <c r="TON1013" s="80"/>
      <c r="TOO1013" s="80"/>
      <c r="TOP1013" s="80"/>
      <c r="TOQ1013" s="80"/>
      <c r="TOR1013" s="80"/>
      <c r="TOS1013" s="80"/>
      <c r="TOT1013" s="80"/>
      <c r="TOU1013" s="80"/>
      <c r="TOV1013" s="80"/>
      <c r="TOW1013" s="80"/>
      <c r="TOX1013" s="80"/>
      <c r="TOY1013" s="80"/>
      <c r="TOZ1013" s="80"/>
      <c r="TPA1013" s="80"/>
      <c r="TPB1013" s="80"/>
      <c r="TPC1013" s="80"/>
      <c r="TPD1013" s="80"/>
      <c r="TPE1013" s="80"/>
      <c r="TPF1013" s="80"/>
      <c r="TPG1013" s="80"/>
      <c r="TPH1013" s="80"/>
      <c r="TPI1013" s="80"/>
      <c r="TPJ1013" s="80"/>
      <c r="TPK1013" s="80"/>
      <c r="TPL1013" s="80"/>
      <c r="TPM1013" s="80"/>
      <c r="TPN1013" s="80"/>
      <c r="TPO1013" s="80"/>
      <c r="TPP1013" s="80"/>
      <c r="TPQ1013" s="80"/>
      <c r="TPR1013" s="80"/>
      <c r="TPS1013" s="80"/>
      <c r="TPT1013" s="80"/>
      <c r="TPU1013" s="80"/>
      <c r="TPV1013" s="80"/>
      <c r="TPW1013" s="80"/>
      <c r="TPX1013" s="80"/>
      <c r="TPY1013" s="80"/>
      <c r="TPZ1013" s="80"/>
      <c r="TQA1013" s="80"/>
      <c r="TQB1013" s="80"/>
      <c r="TQC1013" s="80"/>
      <c r="TQD1013" s="80"/>
      <c r="TQE1013" s="80"/>
      <c r="TQF1013" s="80"/>
      <c r="TQG1013" s="80"/>
      <c r="TQH1013" s="80"/>
      <c r="TQI1013" s="80"/>
      <c r="TQJ1013" s="80"/>
      <c r="TQK1013" s="80"/>
      <c r="TQL1013" s="80"/>
      <c r="TQM1013" s="80"/>
      <c r="TQN1013" s="80"/>
      <c r="TQO1013" s="80"/>
      <c r="TQP1013" s="80"/>
      <c r="TQQ1013" s="80"/>
      <c r="TQR1013" s="80"/>
      <c r="TQS1013" s="80"/>
      <c r="TQT1013" s="80"/>
      <c r="TQU1013" s="80"/>
      <c r="TQV1013" s="80"/>
      <c r="TQW1013" s="80"/>
      <c r="TQX1013" s="80"/>
      <c r="TQY1013" s="80"/>
      <c r="TQZ1013" s="80"/>
      <c r="TRA1013" s="80"/>
      <c r="TRB1013" s="80"/>
      <c r="TRC1013" s="80"/>
      <c r="TRD1013" s="80"/>
      <c r="TRE1013" s="80"/>
      <c r="TRF1013" s="80"/>
      <c r="TRG1013" s="80"/>
      <c r="TRH1013" s="80"/>
      <c r="TRI1013" s="80"/>
      <c r="TRJ1013" s="80"/>
      <c r="TRK1013" s="80"/>
      <c r="TRL1013" s="80"/>
      <c r="TRM1013" s="80"/>
      <c r="TRN1013" s="80"/>
      <c r="TRO1013" s="80"/>
      <c r="TRP1013" s="80"/>
      <c r="TRQ1013" s="80"/>
      <c r="TRR1013" s="80"/>
      <c r="TRS1013" s="80"/>
      <c r="TRT1013" s="80"/>
      <c r="TRU1013" s="80"/>
      <c r="TRV1013" s="80"/>
      <c r="TRW1013" s="80"/>
      <c r="TRX1013" s="80"/>
      <c r="TRY1013" s="80"/>
      <c r="TRZ1013" s="80"/>
      <c r="TSA1013" s="80"/>
      <c r="TSB1013" s="80"/>
      <c r="TSC1013" s="80"/>
      <c r="TSD1013" s="80"/>
      <c r="TSE1013" s="80"/>
      <c r="TSF1013" s="80"/>
      <c r="TSG1013" s="80"/>
      <c r="TSH1013" s="80"/>
      <c r="TSI1013" s="80"/>
      <c r="TSJ1013" s="80"/>
      <c r="TSK1013" s="80"/>
      <c r="TSL1013" s="80"/>
      <c r="TSM1013" s="80"/>
      <c r="TSN1013" s="80"/>
      <c r="TSO1013" s="80"/>
      <c r="TSP1013" s="80"/>
      <c r="TSQ1013" s="80"/>
      <c r="TSR1013" s="80"/>
      <c r="TSS1013" s="80"/>
      <c r="TST1013" s="80"/>
      <c r="TSU1013" s="80"/>
      <c r="TSV1013" s="80"/>
      <c r="TSW1013" s="80"/>
      <c r="TSX1013" s="80"/>
      <c r="TSY1013" s="80"/>
      <c r="TSZ1013" s="80"/>
      <c r="TTA1013" s="80"/>
      <c r="TTB1013" s="80"/>
      <c r="TTC1013" s="80"/>
      <c r="TTD1013" s="80"/>
      <c r="TTE1013" s="80"/>
      <c r="TTF1013" s="80"/>
      <c r="TTG1013" s="80"/>
      <c r="TTH1013" s="80"/>
      <c r="TTI1013" s="80"/>
      <c r="TTJ1013" s="80"/>
      <c r="TTK1013" s="80"/>
      <c r="TTL1013" s="80"/>
      <c r="TTM1013" s="80"/>
      <c r="TTN1013" s="80"/>
      <c r="TTO1013" s="80"/>
      <c r="TTP1013" s="80"/>
      <c r="TTQ1013" s="80"/>
      <c r="TTR1013" s="80"/>
      <c r="TTS1013" s="80"/>
      <c r="TTT1013" s="80"/>
      <c r="TTU1013" s="80"/>
      <c r="TTV1013" s="80"/>
      <c r="TTW1013" s="80"/>
      <c r="TTX1013" s="80"/>
      <c r="TTY1013" s="80"/>
      <c r="TTZ1013" s="80"/>
      <c r="TUA1013" s="80"/>
      <c r="TUB1013" s="80"/>
      <c r="TUC1013" s="80"/>
      <c r="TUD1013" s="80"/>
      <c r="TUE1013" s="80"/>
      <c r="TUF1013" s="80"/>
      <c r="TUG1013" s="80"/>
      <c r="TUH1013" s="80"/>
      <c r="TUI1013" s="80"/>
      <c r="TUJ1013" s="80"/>
      <c r="TUK1013" s="80"/>
      <c r="TUL1013" s="80"/>
      <c r="TUM1013" s="80"/>
      <c r="TUN1013" s="80"/>
      <c r="TUO1013" s="80"/>
      <c r="TUP1013" s="80"/>
      <c r="TUQ1013" s="80"/>
      <c r="TUR1013" s="80"/>
      <c r="TUS1013" s="80"/>
      <c r="TUT1013" s="80"/>
      <c r="TUU1013" s="80"/>
      <c r="TUV1013" s="80"/>
      <c r="TUW1013" s="80"/>
      <c r="TUX1013" s="80"/>
      <c r="TUY1013" s="80"/>
      <c r="TUZ1013" s="80"/>
      <c r="TVA1013" s="80"/>
      <c r="TVB1013" s="80"/>
      <c r="TVC1013" s="80"/>
      <c r="TVD1013" s="80"/>
      <c r="TVE1013" s="80"/>
      <c r="TVF1013" s="80"/>
      <c r="TVG1013" s="80"/>
      <c r="TVH1013" s="80"/>
      <c r="TVI1013" s="80"/>
      <c r="TVJ1013" s="80"/>
      <c r="TVK1013" s="80"/>
      <c r="TVL1013" s="80"/>
      <c r="TVM1013" s="80"/>
      <c r="TVN1013" s="80"/>
      <c r="TVO1013" s="80"/>
      <c r="TVP1013" s="80"/>
      <c r="TVQ1013" s="80"/>
      <c r="TVR1013" s="80"/>
      <c r="TVS1013" s="80"/>
      <c r="TVT1013" s="80"/>
      <c r="TVU1013" s="80"/>
      <c r="TVV1013" s="80"/>
      <c r="TVW1013" s="80"/>
      <c r="TVX1013" s="80"/>
      <c r="TVY1013" s="80"/>
      <c r="TVZ1013" s="80"/>
      <c r="TWA1013" s="80"/>
      <c r="TWB1013" s="80"/>
      <c r="TWC1013" s="80"/>
      <c r="TWD1013" s="80"/>
      <c r="TWE1013" s="80"/>
      <c r="TWF1013" s="80"/>
      <c r="TWG1013" s="80"/>
      <c r="TWH1013" s="80"/>
      <c r="TWI1013" s="80"/>
      <c r="TWJ1013" s="80"/>
      <c r="TWK1013" s="80"/>
      <c r="TWL1013" s="80"/>
      <c r="TWM1013" s="80"/>
      <c r="TWN1013" s="80"/>
      <c r="TWO1013" s="80"/>
      <c r="TWP1013" s="80"/>
      <c r="TWQ1013" s="80"/>
      <c r="TWR1013" s="80"/>
      <c r="TWS1013" s="80"/>
      <c r="TWT1013" s="80"/>
      <c r="TWU1013" s="80"/>
      <c r="TWV1013" s="80"/>
      <c r="TWW1013" s="80"/>
      <c r="TWX1013" s="80"/>
      <c r="TWY1013" s="80"/>
      <c r="TWZ1013" s="80"/>
      <c r="TXA1013" s="80"/>
      <c r="TXB1013" s="80"/>
      <c r="TXC1013" s="80"/>
      <c r="TXD1013" s="80"/>
      <c r="TXE1013" s="80"/>
      <c r="TXF1013" s="80"/>
      <c r="TXG1013" s="80"/>
      <c r="TXH1013" s="80"/>
      <c r="TXI1013" s="80"/>
      <c r="TXJ1013" s="80"/>
      <c r="TXK1013" s="80"/>
      <c r="TXL1013" s="80"/>
      <c r="TXM1013" s="80"/>
      <c r="TXN1013" s="80"/>
      <c r="TXO1013" s="80"/>
      <c r="TXP1013" s="80"/>
      <c r="TXQ1013" s="80"/>
      <c r="TXR1013" s="80"/>
      <c r="TXS1013" s="80"/>
      <c r="TXT1013" s="80"/>
      <c r="TXU1013" s="80"/>
      <c r="TXV1013" s="80"/>
      <c r="TXW1013" s="80"/>
      <c r="TXX1013" s="80"/>
      <c r="TXY1013" s="80"/>
      <c r="TXZ1013" s="80"/>
      <c r="TYA1013" s="80"/>
      <c r="TYB1013" s="80"/>
      <c r="TYC1013" s="80"/>
      <c r="TYD1013" s="80"/>
      <c r="TYE1013" s="80"/>
      <c r="TYF1013" s="80"/>
      <c r="TYG1013" s="80"/>
      <c r="TYH1013" s="80"/>
      <c r="TYI1013" s="80"/>
      <c r="TYJ1013" s="80"/>
      <c r="TYK1013" s="80"/>
      <c r="TYL1013" s="80"/>
      <c r="TYM1013" s="80"/>
      <c r="TYN1013" s="80"/>
      <c r="TYO1013" s="80"/>
      <c r="TYP1013" s="80"/>
      <c r="TYQ1013" s="80"/>
      <c r="TYR1013" s="80"/>
      <c r="TYS1013" s="80"/>
      <c r="TYT1013" s="80"/>
      <c r="TYU1013" s="80"/>
      <c r="TYV1013" s="80"/>
      <c r="TYW1013" s="80"/>
      <c r="TYX1013" s="80"/>
      <c r="TYY1013" s="80"/>
      <c r="TYZ1013" s="80"/>
      <c r="TZA1013" s="80"/>
      <c r="TZB1013" s="80"/>
      <c r="TZC1013" s="80"/>
      <c r="TZD1013" s="80"/>
      <c r="TZE1013" s="80"/>
      <c r="TZF1013" s="80"/>
      <c r="TZG1013" s="80"/>
      <c r="TZH1013" s="80"/>
      <c r="TZI1013" s="80"/>
      <c r="TZJ1013" s="80"/>
      <c r="TZK1013" s="80"/>
      <c r="TZL1013" s="80"/>
      <c r="TZM1013" s="80"/>
      <c r="TZN1013" s="80"/>
      <c r="TZO1013" s="80"/>
      <c r="TZP1013" s="80"/>
      <c r="TZQ1013" s="80"/>
      <c r="TZR1013" s="80"/>
      <c r="TZS1013" s="80"/>
      <c r="TZT1013" s="80"/>
      <c r="TZU1013" s="80"/>
      <c r="TZV1013" s="80"/>
      <c r="TZW1013" s="80"/>
      <c r="TZX1013" s="80"/>
      <c r="TZY1013" s="80"/>
      <c r="TZZ1013" s="80"/>
      <c r="UAA1013" s="80"/>
      <c r="UAB1013" s="80"/>
      <c r="UAC1013" s="80"/>
      <c r="UAD1013" s="80"/>
      <c r="UAE1013" s="80"/>
      <c r="UAF1013" s="80"/>
      <c r="UAG1013" s="80"/>
      <c r="UAH1013" s="80"/>
      <c r="UAI1013" s="80"/>
      <c r="UAJ1013" s="80"/>
      <c r="UAK1013" s="80"/>
      <c r="UAL1013" s="80"/>
      <c r="UAM1013" s="80"/>
      <c r="UAN1013" s="80"/>
      <c r="UAO1013" s="80"/>
      <c r="UAP1013" s="80"/>
      <c r="UAQ1013" s="80"/>
      <c r="UAR1013" s="80"/>
      <c r="UAS1013" s="80"/>
      <c r="UAT1013" s="80"/>
      <c r="UAU1013" s="80"/>
      <c r="UAV1013" s="80"/>
      <c r="UAW1013" s="80"/>
      <c r="UAX1013" s="80"/>
      <c r="UAY1013" s="80"/>
      <c r="UAZ1013" s="80"/>
      <c r="UBA1013" s="80"/>
      <c r="UBB1013" s="80"/>
      <c r="UBC1013" s="80"/>
      <c r="UBD1013" s="80"/>
      <c r="UBE1013" s="80"/>
      <c r="UBF1013" s="80"/>
      <c r="UBG1013" s="80"/>
      <c r="UBH1013" s="80"/>
      <c r="UBI1013" s="80"/>
      <c r="UBJ1013" s="80"/>
      <c r="UBK1013" s="80"/>
      <c r="UBL1013" s="80"/>
      <c r="UBM1013" s="80"/>
      <c r="UBN1013" s="80"/>
      <c r="UBO1013" s="80"/>
      <c r="UBP1013" s="80"/>
      <c r="UBQ1013" s="80"/>
      <c r="UBR1013" s="80"/>
      <c r="UBS1013" s="80"/>
      <c r="UBT1013" s="80"/>
      <c r="UBU1013" s="80"/>
      <c r="UBV1013" s="80"/>
      <c r="UBW1013" s="80"/>
      <c r="UBX1013" s="80"/>
      <c r="UBY1013" s="80"/>
      <c r="UBZ1013" s="80"/>
      <c r="UCA1013" s="80"/>
      <c r="UCB1013" s="80"/>
      <c r="UCC1013" s="80"/>
      <c r="UCD1013" s="80"/>
      <c r="UCE1013" s="80"/>
      <c r="UCF1013" s="80"/>
      <c r="UCG1013" s="80"/>
      <c r="UCH1013" s="80"/>
      <c r="UCI1013" s="80"/>
      <c r="UCJ1013" s="80"/>
      <c r="UCK1013" s="80"/>
      <c r="UCL1013" s="80"/>
      <c r="UCM1013" s="80"/>
      <c r="UCN1013" s="80"/>
      <c r="UCO1013" s="80"/>
      <c r="UCP1013" s="80"/>
      <c r="UCQ1013" s="80"/>
      <c r="UCR1013" s="80"/>
      <c r="UCS1013" s="80"/>
      <c r="UCT1013" s="80"/>
      <c r="UCU1013" s="80"/>
      <c r="UCV1013" s="80"/>
      <c r="UCW1013" s="80"/>
      <c r="UCX1013" s="80"/>
      <c r="UCY1013" s="80"/>
      <c r="UCZ1013" s="80"/>
      <c r="UDA1013" s="80"/>
      <c r="UDB1013" s="80"/>
      <c r="UDC1013" s="80"/>
      <c r="UDD1013" s="80"/>
      <c r="UDE1013" s="80"/>
      <c r="UDF1013" s="80"/>
      <c r="UDG1013" s="80"/>
      <c r="UDH1013" s="80"/>
      <c r="UDI1013" s="80"/>
      <c r="UDJ1013" s="80"/>
      <c r="UDK1013" s="80"/>
      <c r="UDL1013" s="80"/>
      <c r="UDM1013" s="80"/>
      <c r="UDN1013" s="80"/>
      <c r="UDO1013" s="80"/>
      <c r="UDP1013" s="80"/>
      <c r="UDQ1013" s="80"/>
      <c r="UDR1013" s="80"/>
      <c r="UDS1013" s="80"/>
      <c r="UDT1013" s="80"/>
      <c r="UDU1013" s="80"/>
      <c r="UDV1013" s="80"/>
      <c r="UDW1013" s="80"/>
      <c r="UDX1013" s="80"/>
      <c r="UDY1013" s="80"/>
      <c r="UDZ1013" s="80"/>
      <c r="UEA1013" s="80"/>
      <c r="UEB1013" s="80"/>
      <c r="UEC1013" s="80"/>
      <c r="UED1013" s="80"/>
      <c r="UEE1013" s="80"/>
      <c r="UEF1013" s="80"/>
      <c r="UEG1013" s="80"/>
      <c r="UEH1013" s="80"/>
      <c r="UEI1013" s="80"/>
      <c r="UEJ1013" s="80"/>
      <c r="UEK1013" s="80"/>
      <c r="UEL1013" s="80"/>
      <c r="UEM1013" s="80"/>
      <c r="UEN1013" s="80"/>
      <c r="UEO1013" s="80"/>
      <c r="UEP1013" s="80"/>
      <c r="UEQ1013" s="80"/>
      <c r="UER1013" s="80"/>
      <c r="UES1013" s="80"/>
      <c r="UET1013" s="80"/>
      <c r="UEU1013" s="80"/>
      <c r="UEV1013" s="80"/>
      <c r="UEW1013" s="80"/>
      <c r="UEX1013" s="80"/>
      <c r="UEY1013" s="80"/>
      <c r="UEZ1013" s="80"/>
      <c r="UFA1013" s="80"/>
      <c r="UFB1013" s="80"/>
      <c r="UFC1013" s="80"/>
      <c r="UFD1013" s="80"/>
      <c r="UFE1013" s="80"/>
      <c r="UFF1013" s="80"/>
      <c r="UFG1013" s="80"/>
      <c r="UFH1013" s="80"/>
      <c r="UFI1013" s="80"/>
      <c r="UFJ1013" s="80"/>
      <c r="UFK1013" s="80"/>
      <c r="UFL1013" s="80"/>
      <c r="UFM1013" s="80"/>
      <c r="UFN1013" s="80"/>
      <c r="UFO1013" s="80"/>
      <c r="UFP1013" s="80"/>
      <c r="UFQ1013" s="80"/>
      <c r="UFR1013" s="80"/>
      <c r="UFS1013" s="80"/>
      <c r="UFT1013" s="80"/>
      <c r="UFU1013" s="80"/>
      <c r="UFV1013" s="80"/>
      <c r="UFW1013" s="80"/>
      <c r="UFX1013" s="80"/>
      <c r="UFY1013" s="80"/>
      <c r="UFZ1013" s="80"/>
      <c r="UGA1013" s="80"/>
      <c r="UGB1013" s="80"/>
      <c r="UGC1013" s="80"/>
      <c r="UGD1013" s="80"/>
      <c r="UGE1013" s="80"/>
      <c r="UGF1013" s="80"/>
      <c r="UGG1013" s="80"/>
      <c r="UGH1013" s="80"/>
      <c r="UGI1013" s="80"/>
      <c r="UGJ1013" s="80"/>
      <c r="UGK1013" s="80"/>
      <c r="UGL1013" s="80"/>
      <c r="UGM1013" s="80"/>
      <c r="UGN1013" s="80"/>
      <c r="UGO1013" s="80"/>
      <c r="UGP1013" s="80"/>
      <c r="UGQ1013" s="80"/>
      <c r="UGR1013" s="80"/>
      <c r="UGS1013" s="80"/>
      <c r="UGT1013" s="80"/>
      <c r="UGU1013" s="80"/>
      <c r="UGV1013" s="80"/>
      <c r="UGW1013" s="80"/>
      <c r="UGX1013" s="80"/>
      <c r="UGY1013" s="80"/>
      <c r="UGZ1013" s="80"/>
      <c r="UHA1013" s="80"/>
      <c r="UHB1013" s="80"/>
      <c r="UHC1013" s="80"/>
      <c r="UHD1013" s="80"/>
      <c r="UHE1013" s="80"/>
      <c r="UHF1013" s="80"/>
      <c r="UHG1013" s="80"/>
      <c r="UHH1013" s="80"/>
      <c r="UHI1013" s="80"/>
      <c r="UHJ1013" s="80"/>
      <c r="UHK1013" s="80"/>
      <c r="UHL1013" s="80"/>
      <c r="UHM1013" s="80"/>
      <c r="UHN1013" s="80"/>
      <c r="UHO1013" s="80"/>
      <c r="UHP1013" s="80"/>
      <c r="UHQ1013" s="80"/>
      <c r="UHR1013" s="80"/>
      <c r="UHS1013" s="80"/>
      <c r="UHT1013" s="80"/>
      <c r="UHU1013" s="80"/>
      <c r="UHV1013" s="80"/>
      <c r="UHW1013" s="80"/>
      <c r="UHX1013" s="80"/>
      <c r="UHY1013" s="80"/>
      <c r="UHZ1013" s="80"/>
      <c r="UIA1013" s="80"/>
      <c r="UIB1013" s="80"/>
      <c r="UIC1013" s="80"/>
      <c r="UID1013" s="80"/>
      <c r="UIE1013" s="80"/>
      <c r="UIF1013" s="80"/>
      <c r="UIG1013" s="80"/>
      <c r="UIH1013" s="80"/>
      <c r="UII1013" s="80"/>
      <c r="UIJ1013" s="80"/>
      <c r="UIK1013" s="80"/>
      <c r="UIL1013" s="80"/>
      <c r="UIM1013" s="80"/>
      <c r="UIN1013" s="80"/>
      <c r="UIO1013" s="80"/>
      <c r="UIP1013" s="80"/>
      <c r="UIQ1013" s="80"/>
      <c r="UIR1013" s="80"/>
      <c r="UIS1013" s="80"/>
      <c r="UIT1013" s="80"/>
      <c r="UIU1013" s="80"/>
      <c r="UIV1013" s="80"/>
      <c r="UIW1013" s="80"/>
      <c r="UIX1013" s="80"/>
      <c r="UIY1013" s="80"/>
      <c r="UIZ1013" s="80"/>
      <c r="UJA1013" s="80"/>
      <c r="UJB1013" s="80"/>
      <c r="UJC1013" s="80"/>
      <c r="UJD1013" s="80"/>
      <c r="UJE1013" s="80"/>
      <c r="UJF1013" s="80"/>
      <c r="UJG1013" s="80"/>
      <c r="UJH1013" s="80"/>
      <c r="UJI1013" s="80"/>
      <c r="UJJ1013" s="80"/>
      <c r="UJK1013" s="80"/>
      <c r="UJL1013" s="80"/>
      <c r="UJM1013" s="80"/>
      <c r="UJN1013" s="80"/>
      <c r="UJO1013" s="80"/>
      <c r="UJP1013" s="80"/>
      <c r="UJQ1013" s="80"/>
      <c r="UJR1013" s="80"/>
      <c r="UJS1013" s="80"/>
      <c r="UJT1013" s="80"/>
      <c r="UJU1013" s="80"/>
      <c r="UJV1013" s="80"/>
      <c r="UJW1013" s="80"/>
      <c r="UJX1013" s="80"/>
      <c r="UJY1013" s="80"/>
      <c r="UJZ1013" s="80"/>
      <c r="UKA1013" s="80"/>
      <c r="UKB1013" s="80"/>
      <c r="UKC1013" s="80"/>
      <c r="UKD1013" s="80"/>
      <c r="UKE1013" s="80"/>
      <c r="UKF1013" s="80"/>
      <c r="UKG1013" s="80"/>
      <c r="UKH1013" s="80"/>
      <c r="UKI1013" s="80"/>
      <c r="UKJ1013" s="80"/>
      <c r="UKK1013" s="80"/>
      <c r="UKL1013" s="80"/>
      <c r="UKM1013" s="80"/>
      <c r="UKN1013" s="80"/>
      <c r="UKO1013" s="80"/>
      <c r="UKP1013" s="80"/>
      <c r="UKQ1013" s="80"/>
      <c r="UKR1013" s="80"/>
      <c r="UKS1013" s="80"/>
      <c r="UKT1013" s="80"/>
      <c r="UKU1013" s="80"/>
      <c r="UKV1013" s="80"/>
      <c r="UKW1013" s="80"/>
      <c r="UKX1013" s="80"/>
      <c r="UKY1013" s="80"/>
      <c r="UKZ1013" s="80"/>
      <c r="ULA1013" s="80"/>
      <c r="ULB1013" s="80"/>
      <c r="ULC1013" s="80"/>
      <c r="ULD1013" s="80"/>
      <c r="ULE1013" s="80"/>
      <c r="ULF1013" s="80"/>
      <c r="ULG1013" s="80"/>
      <c r="ULH1013" s="80"/>
      <c r="ULI1013" s="80"/>
      <c r="ULJ1013" s="80"/>
      <c r="ULK1013" s="80"/>
      <c r="ULL1013" s="80"/>
      <c r="ULM1013" s="80"/>
      <c r="ULN1013" s="80"/>
      <c r="ULO1013" s="80"/>
      <c r="ULP1013" s="80"/>
      <c r="ULQ1013" s="80"/>
      <c r="ULR1013" s="80"/>
      <c r="ULS1013" s="80"/>
      <c r="ULT1013" s="80"/>
      <c r="ULU1013" s="80"/>
      <c r="ULV1013" s="80"/>
      <c r="ULW1013" s="80"/>
      <c r="ULX1013" s="80"/>
      <c r="ULY1013" s="80"/>
      <c r="ULZ1013" s="80"/>
      <c r="UMA1013" s="80"/>
      <c r="UMB1013" s="80"/>
      <c r="UMC1013" s="80"/>
      <c r="UMD1013" s="80"/>
      <c r="UME1013" s="80"/>
      <c r="UMF1013" s="80"/>
      <c r="UMG1013" s="80"/>
      <c r="UMH1013" s="80"/>
      <c r="UMI1013" s="80"/>
      <c r="UMJ1013" s="80"/>
      <c r="UMK1013" s="80"/>
      <c r="UML1013" s="80"/>
      <c r="UMM1013" s="80"/>
      <c r="UMN1013" s="80"/>
      <c r="UMO1013" s="80"/>
      <c r="UMP1013" s="80"/>
      <c r="UMQ1013" s="80"/>
      <c r="UMR1013" s="80"/>
      <c r="UMS1013" s="80"/>
      <c r="UMT1013" s="80"/>
      <c r="UMU1013" s="80"/>
      <c r="UMV1013" s="80"/>
      <c r="UMW1013" s="80"/>
      <c r="UMX1013" s="80"/>
      <c r="UMY1013" s="80"/>
      <c r="UMZ1013" s="80"/>
      <c r="UNA1013" s="80"/>
      <c r="UNB1013" s="80"/>
      <c r="UNC1013" s="80"/>
      <c r="UND1013" s="80"/>
      <c r="UNE1013" s="80"/>
      <c r="UNF1013" s="80"/>
      <c r="UNG1013" s="80"/>
      <c r="UNH1013" s="80"/>
      <c r="UNI1013" s="80"/>
      <c r="UNJ1013" s="80"/>
      <c r="UNK1013" s="80"/>
      <c r="UNL1013" s="80"/>
      <c r="UNM1013" s="80"/>
      <c r="UNN1013" s="80"/>
      <c r="UNO1013" s="80"/>
      <c r="UNP1013" s="80"/>
      <c r="UNQ1013" s="80"/>
      <c r="UNR1013" s="80"/>
      <c r="UNS1013" s="80"/>
      <c r="UNT1013" s="80"/>
      <c r="UNU1013" s="80"/>
      <c r="UNV1013" s="80"/>
      <c r="UNW1013" s="80"/>
      <c r="UNX1013" s="80"/>
      <c r="UNY1013" s="80"/>
      <c r="UNZ1013" s="80"/>
      <c r="UOA1013" s="80"/>
      <c r="UOB1013" s="80"/>
      <c r="UOC1013" s="80"/>
      <c r="UOD1013" s="80"/>
      <c r="UOE1013" s="80"/>
      <c r="UOF1013" s="80"/>
      <c r="UOG1013" s="80"/>
      <c r="UOH1013" s="80"/>
      <c r="UOI1013" s="80"/>
      <c r="UOJ1013" s="80"/>
      <c r="UOK1013" s="80"/>
      <c r="UOL1013" s="80"/>
      <c r="UOM1013" s="80"/>
      <c r="UON1013" s="80"/>
      <c r="UOO1013" s="80"/>
      <c r="UOP1013" s="80"/>
      <c r="UOQ1013" s="80"/>
      <c r="UOR1013" s="80"/>
      <c r="UOS1013" s="80"/>
      <c r="UOT1013" s="80"/>
      <c r="UOU1013" s="80"/>
      <c r="UOV1013" s="80"/>
      <c r="UOW1013" s="80"/>
      <c r="UOX1013" s="80"/>
      <c r="UOY1013" s="80"/>
      <c r="UOZ1013" s="80"/>
      <c r="UPA1013" s="80"/>
      <c r="UPB1013" s="80"/>
      <c r="UPC1013" s="80"/>
      <c r="UPD1013" s="80"/>
      <c r="UPE1013" s="80"/>
      <c r="UPF1013" s="80"/>
      <c r="UPG1013" s="80"/>
      <c r="UPH1013" s="80"/>
      <c r="UPI1013" s="80"/>
      <c r="UPJ1013" s="80"/>
      <c r="UPK1013" s="80"/>
      <c r="UPL1013" s="80"/>
      <c r="UPM1013" s="80"/>
      <c r="UPN1013" s="80"/>
      <c r="UPO1013" s="80"/>
      <c r="UPP1013" s="80"/>
      <c r="UPQ1013" s="80"/>
      <c r="UPR1013" s="80"/>
      <c r="UPS1013" s="80"/>
      <c r="UPT1013" s="80"/>
      <c r="UPU1013" s="80"/>
      <c r="UPV1013" s="80"/>
      <c r="UPW1013" s="80"/>
      <c r="UPX1013" s="80"/>
      <c r="UPY1013" s="80"/>
      <c r="UPZ1013" s="80"/>
      <c r="UQA1013" s="80"/>
      <c r="UQB1013" s="80"/>
      <c r="UQC1013" s="80"/>
      <c r="UQD1013" s="80"/>
      <c r="UQE1013" s="80"/>
      <c r="UQF1013" s="80"/>
      <c r="UQG1013" s="80"/>
      <c r="UQH1013" s="80"/>
      <c r="UQI1013" s="80"/>
      <c r="UQJ1013" s="80"/>
      <c r="UQK1013" s="80"/>
      <c r="UQL1013" s="80"/>
      <c r="UQM1013" s="80"/>
      <c r="UQN1013" s="80"/>
      <c r="UQO1013" s="80"/>
      <c r="UQP1013" s="80"/>
      <c r="UQQ1013" s="80"/>
      <c r="UQR1013" s="80"/>
      <c r="UQS1013" s="80"/>
      <c r="UQT1013" s="80"/>
      <c r="UQU1013" s="80"/>
      <c r="UQV1013" s="80"/>
      <c r="UQW1013" s="80"/>
      <c r="UQX1013" s="80"/>
      <c r="UQY1013" s="80"/>
      <c r="UQZ1013" s="80"/>
      <c r="URA1013" s="80"/>
      <c r="URB1013" s="80"/>
      <c r="URC1013" s="80"/>
      <c r="URD1013" s="80"/>
      <c r="URE1013" s="80"/>
      <c r="URF1013" s="80"/>
      <c r="URG1013" s="80"/>
      <c r="URH1013" s="80"/>
      <c r="URI1013" s="80"/>
      <c r="URJ1013" s="80"/>
      <c r="URK1013" s="80"/>
      <c r="URL1013" s="80"/>
      <c r="URM1013" s="80"/>
      <c r="URN1013" s="80"/>
      <c r="URO1013" s="80"/>
      <c r="URP1013" s="80"/>
      <c r="URQ1013" s="80"/>
      <c r="URR1013" s="80"/>
      <c r="URS1013" s="80"/>
      <c r="URT1013" s="80"/>
      <c r="URU1013" s="80"/>
      <c r="URV1013" s="80"/>
      <c r="URW1013" s="80"/>
      <c r="URX1013" s="80"/>
      <c r="URY1013" s="80"/>
      <c r="URZ1013" s="80"/>
      <c r="USA1013" s="80"/>
      <c r="USB1013" s="80"/>
      <c r="USC1013" s="80"/>
      <c r="USD1013" s="80"/>
      <c r="USE1013" s="80"/>
      <c r="USF1013" s="80"/>
      <c r="USG1013" s="80"/>
      <c r="USH1013" s="80"/>
      <c r="USI1013" s="80"/>
      <c r="USJ1013" s="80"/>
      <c r="USK1013" s="80"/>
      <c r="USL1013" s="80"/>
      <c r="USM1013" s="80"/>
      <c r="USN1013" s="80"/>
      <c r="USO1013" s="80"/>
      <c r="USP1013" s="80"/>
      <c r="USQ1013" s="80"/>
      <c r="USR1013" s="80"/>
      <c r="USS1013" s="80"/>
      <c r="UST1013" s="80"/>
      <c r="USU1013" s="80"/>
      <c r="USV1013" s="80"/>
      <c r="USW1013" s="80"/>
      <c r="USX1013" s="80"/>
      <c r="USY1013" s="80"/>
      <c r="USZ1013" s="80"/>
      <c r="UTA1013" s="80"/>
      <c r="UTB1013" s="80"/>
      <c r="UTC1013" s="80"/>
      <c r="UTD1013" s="80"/>
      <c r="UTE1013" s="80"/>
      <c r="UTF1013" s="80"/>
      <c r="UTG1013" s="80"/>
      <c r="UTH1013" s="80"/>
      <c r="UTI1013" s="80"/>
      <c r="UTJ1013" s="80"/>
      <c r="UTK1013" s="80"/>
      <c r="UTL1013" s="80"/>
      <c r="UTM1013" s="80"/>
      <c r="UTN1013" s="80"/>
      <c r="UTO1013" s="80"/>
      <c r="UTP1013" s="80"/>
      <c r="UTQ1013" s="80"/>
      <c r="UTR1013" s="80"/>
      <c r="UTS1013" s="80"/>
      <c r="UTT1013" s="80"/>
      <c r="UTU1013" s="80"/>
      <c r="UTV1013" s="80"/>
      <c r="UTW1013" s="80"/>
      <c r="UTX1013" s="80"/>
      <c r="UTY1013" s="80"/>
      <c r="UTZ1013" s="80"/>
      <c r="UUA1013" s="80"/>
      <c r="UUB1013" s="80"/>
      <c r="UUC1013" s="80"/>
      <c r="UUD1013" s="80"/>
      <c r="UUE1013" s="80"/>
      <c r="UUF1013" s="80"/>
      <c r="UUG1013" s="80"/>
      <c r="UUH1013" s="80"/>
      <c r="UUI1013" s="80"/>
      <c r="UUJ1013" s="80"/>
      <c r="UUK1013" s="80"/>
      <c r="UUL1013" s="80"/>
      <c r="UUM1013" s="80"/>
      <c r="UUN1013" s="80"/>
      <c r="UUO1013" s="80"/>
      <c r="UUP1013" s="80"/>
      <c r="UUQ1013" s="80"/>
      <c r="UUR1013" s="80"/>
      <c r="UUS1013" s="80"/>
      <c r="UUT1013" s="80"/>
      <c r="UUU1013" s="80"/>
      <c r="UUV1013" s="80"/>
      <c r="UUW1013" s="80"/>
      <c r="UUX1013" s="80"/>
      <c r="UUY1013" s="80"/>
      <c r="UUZ1013" s="80"/>
      <c r="UVA1013" s="80"/>
      <c r="UVB1013" s="80"/>
      <c r="UVC1013" s="80"/>
      <c r="UVD1013" s="80"/>
      <c r="UVE1013" s="80"/>
      <c r="UVF1013" s="80"/>
      <c r="UVG1013" s="80"/>
      <c r="UVH1013" s="80"/>
      <c r="UVI1013" s="80"/>
      <c r="UVJ1013" s="80"/>
      <c r="UVK1013" s="80"/>
      <c r="UVL1013" s="80"/>
      <c r="UVM1013" s="80"/>
      <c r="UVN1013" s="80"/>
      <c r="UVO1013" s="80"/>
      <c r="UVP1013" s="80"/>
      <c r="UVQ1013" s="80"/>
      <c r="UVR1013" s="80"/>
      <c r="UVS1013" s="80"/>
      <c r="UVT1013" s="80"/>
      <c r="UVU1013" s="80"/>
      <c r="UVV1013" s="80"/>
      <c r="UVW1013" s="80"/>
      <c r="UVX1013" s="80"/>
      <c r="UVY1013" s="80"/>
      <c r="UVZ1013" s="80"/>
      <c r="UWA1013" s="80"/>
      <c r="UWB1013" s="80"/>
      <c r="UWC1013" s="80"/>
      <c r="UWD1013" s="80"/>
      <c r="UWE1013" s="80"/>
      <c r="UWF1013" s="80"/>
      <c r="UWG1013" s="80"/>
      <c r="UWH1013" s="80"/>
      <c r="UWI1013" s="80"/>
      <c r="UWJ1013" s="80"/>
      <c r="UWK1013" s="80"/>
      <c r="UWL1013" s="80"/>
      <c r="UWM1013" s="80"/>
      <c r="UWN1013" s="80"/>
      <c r="UWO1013" s="80"/>
      <c r="UWP1013" s="80"/>
      <c r="UWQ1013" s="80"/>
      <c r="UWR1013" s="80"/>
      <c r="UWS1013" s="80"/>
      <c r="UWT1013" s="80"/>
      <c r="UWU1013" s="80"/>
      <c r="UWV1013" s="80"/>
      <c r="UWW1013" s="80"/>
      <c r="UWX1013" s="80"/>
      <c r="UWY1013" s="80"/>
      <c r="UWZ1013" s="80"/>
      <c r="UXA1013" s="80"/>
      <c r="UXB1013" s="80"/>
      <c r="UXC1013" s="80"/>
      <c r="UXD1013" s="80"/>
      <c r="UXE1013" s="80"/>
      <c r="UXF1013" s="80"/>
      <c r="UXG1013" s="80"/>
      <c r="UXH1013" s="80"/>
      <c r="UXI1013" s="80"/>
      <c r="UXJ1013" s="80"/>
      <c r="UXK1013" s="80"/>
      <c r="UXL1013" s="80"/>
      <c r="UXM1013" s="80"/>
      <c r="UXN1013" s="80"/>
      <c r="UXO1013" s="80"/>
      <c r="UXP1013" s="80"/>
      <c r="UXQ1013" s="80"/>
      <c r="UXR1013" s="80"/>
      <c r="UXS1013" s="80"/>
      <c r="UXT1013" s="80"/>
      <c r="UXU1013" s="80"/>
      <c r="UXV1013" s="80"/>
      <c r="UXW1013" s="80"/>
      <c r="UXX1013" s="80"/>
      <c r="UXY1013" s="80"/>
      <c r="UXZ1013" s="80"/>
      <c r="UYA1013" s="80"/>
      <c r="UYB1013" s="80"/>
      <c r="UYC1013" s="80"/>
      <c r="UYD1013" s="80"/>
      <c r="UYE1013" s="80"/>
      <c r="UYF1013" s="80"/>
      <c r="UYG1013" s="80"/>
      <c r="UYH1013" s="80"/>
      <c r="UYI1013" s="80"/>
      <c r="UYJ1013" s="80"/>
      <c r="UYK1013" s="80"/>
      <c r="UYL1013" s="80"/>
      <c r="UYM1013" s="80"/>
      <c r="UYN1013" s="80"/>
      <c r="UYO1013" s="80"/>
      <c r="UYP1013" s="80"/>
      <c r="UYQ1013" s="80"/>
      <c r="UYR1013" s="80"/>
      <c r="UYS1013" s="80"/>
      <c r="UYT1013" s="80"/>
      <c r="UYU1013" s="80"/>
      <c r="UYV1013" s="80"/>
      <c r="UYW1013" s="80"/>
      <c r="UYX1013" s="80"/>
      <c r="UYY1013" s="80"/>
      <c r="UYZ1013" s="80"/>
      <c r="UZA1013" s="80"/>
      <c r="UZB1013" s="80"/>
      <c r="UZC1013" s="80"/>
      <c r="UZD1013" s="80"/>
      <c r="UZE1013" s="80"/>
      <c r="UZF1013" s="80"/>
      <c r="UZG1013" s="80"/>
      <c r="UZH1013" s="80"/>
      <c r="UZI1013" s="80"/>
      <c r="UZJ1013" s="80"/>
      <c r="UZK1013" s="80"/>
      <c r="UZL1013" s="80"/>
      <c r="UZM1013" s="80"/>
      <c r="UZN1013" s="80"/>
      <c r="UZO1013" s="80"/>
      <c r="UZP1013" s="80"/>
      <c r="UZQ1013" s="80"/>
      <c r="UZR1013" s="80"/>
      <c r="UZS1013" s="80"/>
      <c r="UZT1013" s="80"/>
      <c r="UZU1013" s="80"/>
      <c r="UZV1013" s="80"/>
      <c r="UZW1013" s="80"/>
      <c r="UZX1013" s="80"/>
      <c r="UZY1013" s="80"/>
      <c r="UZZ1013" s="80"/>
      <c r="VAA1013" s="80"/>
      <c r="VAB1013" s="80"/>
      <c r="VAC1013" s="80"/>
      <c r="VAD1013" s="80"/>
      <c r="VAE1013" s="80"/>
      <c r="VAF1013" s="80"/>
      <c r="VAG1013" s="80"/>
      <c r="VAH1013" s="80"/>
      <c r="VAI1013" s="80"/>
      <c r="VAJ1013" s="80"/>
      <c r="VAK1013" s="80"/>
      <c r="VAL1013" s="80"/>
      <c r="VAM1013" s="80"/>
      <c r="VAN1013" s="80"/>
      <c r="VAO1013" s="80"/>
      <c r="VAP1013" s="80"/>
      <c r="VAQ1013" s="80"/>
      <c r="VAR1013" s="80"/>
      <c r="VAS1013" s="80"/>
      <c r="VAT1013" s="80"/>
      <c r="VAU1013" s="80"/>
      <c r="VAV1013" s="80"/>
      <c r="VAW1013" s="80"/>
      <c r="VAX1013" s="80"/>
      <c r="VAY1013" s="80"/>
      <c r="VAZ1013" s="80"/>
      <c r="VBA1013" s="80"/>
      <c r="VBB1013" s="80"/>
      <c r="VBC1013" s="80"/>
      <c r="VBD1013" s="80"/>
      <c r="VBE1013" s="80"/>
      <c r="VBF1013" s="80"/>
      <c r="VBG1013" s="80"/>
      <c r="VBH1013" s="80"/>
      <c r="VBI1013" s="80"/>
      <c r="VBJ1013" s="80"/>
      <c r="VBK1013" s="80"/>
      <c r="VBL1013" s="80"/>
      <c r="VBM1013" s="80"/>
      <c r="VBN1013" s="80"/>
      <c r="VBO1013" s="80"/>
      <c r="VBP1013" s="80"/>
      <c r="VBQ1013" s="80"/>
      <c r="VBR1013" s="80"/>
      <c r="VBS1013" s="80"/>
      <c r="VBT1013" s="80"/>
      <c r="VBU1013" s="80"/>
      <c r="VBV1013" s="80"/>
      <c r="VBW1013" s="80"/>
      <c r="VBX1013" s="80"/>
      <c r="VBY1013" s="80"/>
      <c r="VBZ1013" s="80"/>
      <c r="VCA1013" s="80"/>
      <c r="VCB1013" s="80"/>
      <c r="VCC1013" s="80"/>
      <c r="VCD1013" s="80"/>
      <c r="VCE1013" s="80"/>
      <c r="VCF1013" s="80"/>
      <c r="VCG1013" s="80"/>
      <c r="VCH1013" s="80"/>
      <c r="VCI1013" s="80"/>
      <c r="VCJ1013" s="80"/>
      <c r="VCK1013" s="80"/>
      <c r="VCL1013" s="80"/>
      <c r="VCM1013" s="80"/>
      <c r="VCN1013" s="80"/>
      <c r="VCO1013" s="80"/>
      <c r="VCP1013" s="80"/>
      <c r="VCQ1013" s="80"/>
      <c r="VCR1013" s="80"/>
      <c r="VCS1013" s="80"/>
      <c r="VCT1013" s="80"/>
      <c r="VCU1013" s="80"/>
      <c r="VCV1013" s="80"/>
      <c r="VCW1013" s="80"/>
      <c r="VCX1013" s="80"/>
      <c r="VCY1013" s="80"/>
      <c r="VCZ1013" s="80"/>
      <c r="VDA1013" s="80"/>
      <c r="VDB1013" s="80"/>
      <c r="VDC1013" s="80"/>
      <c r="VDD1013" s="80"/>
      <c r="VDE1013" s="80"/>
      <c r="VDF1013" s="80"/>
      <c r="VDG1013" s="80"/>
      <c r="VDH1013" s="80"/>
      <c r="VDI1013" s="80"/>
      <c r="VDJ1013" s="80"/>
      <c r="VDK1013" s="80"/>
      <c r="VDL1013" s="80"/>
      <c r="VDM1013" s="80"/>
      <c r="VDN1013" s="80"/>
      <c r="VDO1013" s="80"/>
      <c r="VDP1013" s="80"/>
      <c r="VDQ1013" s="80"/>
      <c r="VDR1013" s="80"/>
      <c r="VDS1013" s="80"/>
      <c r="VDT1013" s="80"/>
      <c r="VDU1013" s="80"/>
      <c r="VDV1013" s="80"/>
      <c r="VDW1013" s="80"/>
      <c r="VDX1013" s="80"/>
      <c r="VDY1013" s="80"/>
      <c r="VDZ1013" s="80"/>
      <c r="VEA1013" s="80"/>
      <c r="VEB1013" s="80"/>
      <c r="VEC1013" s="80"/>
      <c r="VED1013" s="80"/>
      <c r="VEE1013" s="80"/>
      <c r="VEF1013" s="80"/>
      <c r="VEG1013" s="80"/>
      <c r="VEH1013" s="80"/>
      <c r="VEI1013" s="80"/>
      <c r="VEJ1013" s="80"/>
      <c r="VEK1013" s="80"/>
      <c r="VEL1013" s="80"/>
      <c r="VEM1013" s="80"/>
      <c r="VEN1013" s="80"/>
      <c r="VEO1013" s="80"/>
      <c r="VEP1013" s="80"/>
      <c r="VEQ1013" s="80"/>
      <c r="VER1013" s="80"/>
      <c r="VES1013" s="80"/>
      <c r="VET1013" s="80"/>
      <c r="VEU1013" s="80"/>
      <c r="VEV1013" s="80"/>
      <c r="VEW1013" s="80"/>
      <c r="VEX1013" s="80"/>
      <c r="VEY1013" s="80"/>
      <c r="VEZ1013" s="80"/>
      <c r="VFA1013" s="80"/>
      <c r="VFB1013" s="80"/>
      <c r="VFC1013" s="80"/>
      <c r="VFD1013" s="80"/>
      <c r="VFE1013" s="80"/>
      <c r="VFF1013" s="80"/>
      <c r="VFG1013" s="80"/>
      <c r="VFH1013" s="80"/>
      <c r="VFI1013" s="80"/>
      <c r="VFJ1013" s="80"/>
      <c r="VFK1013" s="80"/>
      <c r="VFL1013" s="80"/>
      <c r="VFM1013" s="80"/>
      <c r="VFN1013" s="80"/>
      <c r="VFO1013" s="80"/>
      <c r="VFP1013" s="80"/>
      <c r="VFQ1013" s="80"/>
      <c r="VFR1013" s="80"/>
      <c r="VFS1013" s="80"/>
      <c r="VFT1013" s="80"/>
      <c r="VFU1013" s="80"/>
      <c r="VFV1013" s="80"/>
      <c r="VFW1013" s="80"/>
      <c r="VFX1013" s="80"/>
      <c r="VFY1013" s="80"/>
      <c r="VFZ1013" s="80"/>
      <c r="VGA1013" s="80"/>
      <c r="VGB1013" s="80"/>
      <c r="VGC1013" s="80"/>
      <c r="VGD1013" s="80"/>
      <c r="VGE1013" s="80"/>
      <c r="VGF1013" s="80"/>
      <c r="VGG1013" s="80"/>
      <c r="VGH1013" s="80"/>
      <c r="VGI1013" s="80"/>
      <c r="VGJ1013" s="80"/>
      <c r="VGK1013" s="80"/>
      <c r="VGL1013" s="80"/>
      <c r="VGM1013" s="80"/>
      <c r="VGN1013" s="80"/>
      <c r="VGO1013" s="80"/>
      <c r="VGP1013" s="80"/>
      <c r="VGQ1013" s="80"/>
      <c r="VGR1013" s="80"/>
      <c r="VGS1013" s="80"/>
      <c r="VGT1013" s="80"/>
      <c r="VGU1013" s="80"/>
      <c r="VGV1013" s="80"/>
      <c r="VGW1013" s="80"/>
      <c r="VGX1013" s="80"/>
      <c r="VGY1013" s="80"/>
      <c r="VGZ1013" s="80"/>
      <c r="VHA1013" s="80"/>
      <c r="VHB1013" s="80"/>
      <c r="VHC1013" s="80"/>
      <c r="VHD1013" s="80"/>
      <c r="VHE1013" s="80"/>
      <c r="VHF1013" s="80"/>
      <c r="VHG1013" s="80"/>
      <c r="VHH1013" s="80"/>
      <c r="VHI1013" s="80"/>
      <c r="VHJ1013" s="80"/>
      <c r="VHK1013" s="80"/>
      <c r="VHL1013" s="80"/>
      <c r="VHM1013" s="80"/>
      <c r="VHN1013" s="80"/>
      <c r="VHO1013" s="80"/>
      <c r="VHP1013" s="80"/>
      <c r="VHQ1013" s="80"/>
      <c r="VHR1013" s="80"/>
      <c r="VHS1013" s="80"/>
      <c r="VHT1013" s="80"/>
      <c r="VHU1013" s="80"/>
      <c r="VHV1013" s="80"/>
      <c r="VHW1013" s="80"/>
      <c r="VHX1013" s="80"/>
      <c r="VHY1013" s="80"/>
      <c r="VHZ1013" s="80"/>
      <c r="VIA1013" s="80"/>
      <c r="VIB1013" s="80"/>
      <c r="VIC1013" s="80"/>
      <c r="VID1013" s="80"/>
      <c r="VIE1013" s="80"/>
      <c r="VIF1013" s="80"/>
      <c r="VIG1013" s="80"/>
      <c r="VIH1013" s="80"/>
      <c r="VII1013" s="80"/>
      <c r="VIJ1013" s="80"/>
      <c r="VIK1013" s="80"/>
      <c r="VIL1013" s="80"/>
      <c r="VIM1013" s="80"/>
      <c r="VIN1013" s="80"/>
      <c r="VIO1013" s="80"/>
      <c r="VIP1013" s="80"/>
      <c r="VIQ1013" s="80"/>
      <c r="VIR1013" s="80"/>
      <c r="VIS1013" s="80"/>
      <c r="VIT1013" s="80"/>
      <c r="VIU1013" s="80"/>
      <c r="VIV1013" s="80"/>
      <c r="VIW1013" s="80"/>
      <c r="VIX1013" s="80"/>
      <c r="VIY1013" s="80"/>
      <c r="VIZ1013" s="80"/>
      <c r="VJA1013" s="80"/>
      <c r="VJB1013" s="80"/>
      <c r="VJC1013" s="80"/>
      <c r="VJD1013" s="80"/>
      <c r="VJE1013" s="80"/>
      <c r="VJF1013" s="80"/>
      <c r="VJG1013" s="80"/>
      <c r="VJH1013" s="80"/>
      <c r="VJI1013" s="80"/>
      <c r="VJJ1013" s="80"/>
      <c r="VJK1013" s="80"/>
      <c r="VJL1013" s="80"/>
      <c r="VJM1013" s="80"/>
      <c r="VJN1013" s="80"/>
      <c r="VJO1013" s="80"/>
      <c r="VJP1013" s="80"/>
      <c r="VJQ1013" s="80"/>
      <c r="VJR1013" s="80"/>
      <c r="VJS1013" s="80"/>
      <c r="VJT1013" s="80"/>
      <c r="VJU1013" s="80"/>
      <c r="VJV1013" s="80"/>
      <c r="VJW1013" s="80"/>
      <c r="VJX1013" s="80"/>
      <c r="VJY1013" s="80"/>
      <c r="VJZ1013" s="80"/>
      <c r="VKA1013" s="80"/>
      <c r="VKB1013" s="80"/>
      <c r="VKC1013" s="80"/>
      <c r="VKD1013" s="80"/>
      <c r="VKE1013" s="80"/>
      <c r="VKF1013" s="80"/>
      <c r="VKG1013" s="80"/>
      <c r="VKH1013" s="80"/>
      <c r="VKI1013" s="80"/>
      <c r="VKJ1013" s="80"/>
      <c r="VKK1013" s="80"/>
      <c r="VKL1013" s="80"/>
      <c r="VKM1013" s="80"/>
      <c r="VKN1013" s="80"/>
      <c r="VKO1013" s="80"/>
      <c r="VKP1013" s="80"/>
      <c r="VKQ1013" s="80"/>
      <c r="VKR1013" s="80"/>
      <c r="VKS1013" s="80"/>
      <c r="VKT1013" s="80"/>
      <c r="VKU1013" s="80"/>
      <c r="VKV1013" s="80"/>
      <c r="VKW1013" s="80"/>
      <c r="VKX1013" s="80"/>
      <c r="VKY1013" s="80"/>
      <c r="VKZ1013" s="80"/>
      <c r="VLA1013" s="80"/>
      <c r="VLB1013" s="80"/>
      <c r="VLC1013" s="80"/>
      <c r="VLD1013" s="80"/>
      <c r="VLE1013" s="80"/>
      <c r="VLF1013" s="80"/>
      <c r="VLG1013" s="80"/>
      <c r="VLH1013" s="80"/>
      <c r="VLI1013" s="80"/>
      <c r="VLJ1013" s="80"/>
      <c r="VLK1013" s="80"/>
      <c r="VLL1013" s="80"/>
      <c r="VLM1013" s="80"/>
      <c r="VLN1013" s="80"/>
      <c r="VLO1013" s="80"/>
      <c r="VLP1013" s="80"/>
      <c r="VLQ1013" s="80"/>
      <c r="VLR1013" s="80"/>
      <c r="VLS1013" s="80"/>
      <c r="VLT1013" s="80"/>
      <c r="VLU1013" s="80"/>
      <c r="VLV1013" s="80"/>
      <c r="VLW1013" s="80"/>
      <c r="VLX1013" s="80"/>
      <c r="VLY1013" s="80"/>
      <c r="VLZ1013" s="80"/>
      <c r="VMA1013" s="80"/>
      <c r="VMB1013" s="80"/>
      <c r="VMC1013" s="80"/>
      <c r="VMD1013" s="80"/>
      <c r="VME1013" s="80"/>
      <c r="VMF1013" s="80"/>
      <c r="VMG1013" s="80"/>
      <c r="VMH1013" s="80"/>
      <c r="VMI1013" s="80"/>
      <c r="VMJ1013" s="80"/>
      <c r="VMK1013" s="80"/>
      <c r="VML1013" s="80"/>
      <c r="VMM1013" s="80"/>
      <c r="VMN1013" s="80"/>
      <c r="VMO1013" s="80"/>
      <c r="VMP1013" s="80"/>
      <c r="VMQ1013" s="80"/>
      <c r="VMR1013" s="80"/>
      <c r="VMS1013" s="80"/>
      <c r="VMT1013" s="80"/>
      <c r="VMU1013" s="80"/>
      <c r="VMV1013" s="80"/>
      <c r="VMW1013" s="80"/>
      <c r="VMX1013" s="80"/>
      <c r="VMY1013" s="80"/>
      <c r="VMZ1013" s="80"/>
      <c r="VNA1013" s="80"/>
      <c r="VNB1013" s="80"/>
      <c r="VNC1013" s="80"/>
      <c r="VND1013" s="80"/>
      <c r="VNE1013" s="80"/>
      <c r="VNF1013" s="80"/>
      <c r="VNG1013" s="80"/>
      <c r="VNH1013" s="80"/>
      <c r="VNI1013" s="80"/>
      <c r="VNJ1013" s="80"/>
      <c r="VNK1013" s="80"/>
      <c r="VNL1013" s="80"/>
      <c r="VNM1013" s="80"/>
      <c r="VNN1013" s="80"/>
      <c r="VNO1013" s="80"/>
      <c r="VNP1013" s="80"/>
      <c r="VNQ1013" s="80"/>
      <c r="VNR1013" s="80"/>
      <c r="VNS1013" s="80"/>
      <c r="VNT1013" s="80"/>
      <c r="VNU1013" s="80"/>
      <c r="VNV1013" s="80"/>
      <c r="VNW1013" s="80"/>
      <c r="VNX1013" s="80"/>
      <c r="VNY1013" s="80"/>
      <c r="VNZ1013" s="80"/>
      <c r="VOA1013" s="80"/>
      <c r="VOB1013" s="80"/>
      <c r="VOC1013" s="80"/>
      <c r="VOD1013" s="80"/>
      <c r="VOE1013" s="80"/>
      <c r="VOF1013" s="80"/>
      <c r="VOG1013" s="80"/>
      <c r="VOH1013" s="80"/>
      <c r="VOI1013" s="80"/>
      <c r="VOJ1013" s="80"/>
      <c r="VOK1013" s="80"/>
      <c r="VOL1013" s="80"/>
      <c r="VOM1013" s="80"/>
      <c r="VON1013" s="80"/>
      <c r="VOO1013" s="80"/>
      <c r="VOP1013" s="80"/>
      <c r="VOQ1013" s="80"/>
      <c r="VOR1013" s="80"/>
      <c r="VOS1013" s="80"/>
      <c r="VOT1013" s="80"/>
      <c r="VOU1013" s="80"/>
      <c r="VOV1013" s="80"/>
      <c r="VOW1013" s="80"/>
      <c r="VOX1013" s="80"/>
      <c r="VOY1013" s="80"/>
      <c r="VOZ1013" s="80"/>
      <c r="VPA1013" s="80"/>
      <c r="VPB1013" s="80"/>
      <c r="VPC1013" s="80"/>
      <c r="VPD1013" s="80"/>
      <c r="VPE1013" s="80"/>
      <c r="VPF1013" s="80"/>
      <c r="VPG1013" s="80"/>
      <c r="VPH1013" s="80"/>
      <c r="VPI1013" s="80"/>
      <c r="VPJ1013" s="80"/>
      <c r="VPK1013" s="80"/>
      <c r="VPL1013" s="80"/>
      <c r="VPM1013" s="80"/>
      <c r="VPN1013" s="80"/>
      <c r="VPO1013" s="80"/>
      <c r="VPP1013" s="80"/>
      <c r="VPQ1013" s="80"/>
      <c r="VPR1013" s="80"/>
      <c r="VPS1013" s="80"/>
      <c r="VPT1013" s="80"/>
      <c r="VPU1013" s="80"/>
      <c r="VPV1013" s="80"/>
      <c r="VPW1013" s="80"/>
      <c r="VPX1013" s="80"/>
      <c r="VPY1013" s="80"/>
      <c r="VPZ1013" s="80"/>
      <c r="VQA1013" s="80"/>
      <c r="VQB1013" s="80"/>
      <c r="VQC1013" s="80"/>
      <c r="VQD1013" s="80"/>
      <c r="VQE1013" s="80"/>
      <c r="VQF1013" s="80"/>
      <c r="VQG1013" s="80"/>
      <c r="VQH1013" s="80"/>
      <c r="VQI1013" s="80"/>
      <c r="VQJ1013" s="80"/>
      <c r="VQK1013" s="80"/>
      <c r="VQL1013" s="80"/>
      <c r="VQM1013" s="80"/>
      <c r="VQN1013" s="80"/>
      <c r="VQO1013" s="80"/>
      <c r="VQP1013" s="80"/>
      <c r="VQQ1013" s="80"/>
      <c r="VQR1013" s="80"/>
      <c r="VQS1013" s="80"/>
      <c r="VQT1013" s="80"/>
      <c r="VQU1013" s="80"/>
      <c r="VQV1013" s="80"/>
      <c r="VQW1013" s="80"/>
      <c r="VQX1013" s="80"/>
      <c r="VQY1013" s="80"/>
      <c r="VQZ1013" s="80"/>
      <c r="VRA1013" s="80"/>
      <c r="VRB1013" s="80"/>
      <c r="VRC1013" s="80"/>
      <c r="VRD1013" s="80"/>
      <c r="VRE1013" s="80"/>
      <c r="VRF1013" s="80"/>
      <c r="VRG1013" s="80"/>
      <c r="VRH1013" s="80"/>
      <c r="VRI1013" s="80"/>
      <c r="VRJ1013" s="80"/>
      <c r="VRK1013" s="80"/>
      <c r="VRL1013" s="80"/>
      <c r="VRM1013" s="80"/>
      <c r="VRN1013" s="80"/>
      <c r="VRO1013" s="80"/>
      <c r="VRP1013" s="80"/>
      <c r="VRQ1013" s="80"/>
      <c r="VRR1013" s="80"/>
      <c r="VRS1013" s="80"/>
      <c r="VRT1013" s="80"/>
      <c r="VRU1013" s="80"/>
      <c r="VRV1013" s="80"/>
      <c r="VRW1013" s="80"/>
      <c r="VRX1013" s="80"/>
      <c r="VRY1013" s="80"/>
      <c r="VRZ1013" s="80"/>
      <c r="VSA1013" s="80"/>
      <c r="VSB1013" s="80"/>
      <c r="VSC1013" s="80"/>
      <c r="VSD1013" s="80"/>
      <c r="VSE1013" s="80"/>
      <c r="VSF1013" s="80"/>
      <c r="VSG1013" s="80"/>
      <c r="VSH1013" s="80"/>
      <c r="VSI1013" s="80"/>
      <c r="VSJ1013" s="80"/>
      <c r="VSK1013" s="80"/>
      <c r="VSL1013" s="80"/>
      <c r="VSM1013" s="80"/>
      <c r="VSN1013" s="80"/>
      <c r="VSO1013" s="80"/>
      <c r="VSP1013" s="80"/>
      <c r="VSQ1013" s="80"/>
      <c r="VSR1013" s="80"/>
      <c r="VSS1013" s="80"/>
      <c r="VST1013" s="80"/>
      <c r="VSU1013" s="80"/>
      <c r="VSV1013" s="80"/>
      <c r="VSW1013" s="80"/>
      <c r="VSX1013" s="80"/>
      <c r="VSY1013" s="80"/>
      <c r="VSZ1013" s="80"/>
      <c r="VTA1013" s="80"/>
      <c r="VTB1013" s="80"/>
      <c r="VTC1013" s="80"/>
      <c r="VTD1013" s="80"/>
      <c r="VTE1013" s="80"/>
      <c r="VTF1013" s="80"/>
      <c r="VTG1013" s="80"/>
      <c r="VTH1013" s="80"/>
      <c r="VTI1013" s="80"/>
      <c r="VTJ1013" s="80"/>
      <c r="VTK1013" s="80"/>
      <c r="VTL1013" s="80"/>
      <c r="VTM1013" s="80"/>
      <c r="VTN1013" s="80"/>
      <c r="VTO1013" s="80"/>
      <c r="VTP1013" s="80"/>
      <c r="VTQ1013" s="80"/>
      <c r="VTR1013" s="80"/>
      <c r="VTS1013" s="80"/>
      <c r="VTT1013" s="80"/>
      <c r="VTU1013" s="80"/>
      <c r="VTV1013" s="80"/>
      <c r="VTW1013" s="80"/>
      <c r="VTX1013" s="80"/>
      <c r="VTY1013" s="80"/>
      <c r="VTZ1013" s="80"/>
      <c r="VUA1013" s="80"/>
      <c r="VUB1013" s="80"/>
      <c r="VUC1013" s="80"/>
      <c r="VUD1013" s="80"/>
      <c r="VUE1013" s="80"/>
      <c r="VUF1013" s="80"/>
      <c r="VUG1013" s="80"/>
      <c r="VUH1013" s="80"/>
      <c r="VUI1013" s="80"/>
      <c r="VUJ1013" s="80"/>
      <c r="VUK1013" s="80"/>
      <c r="VUL1013" s="80"/>
      <c r="VUM1013" s="80"/>
      <c r="VUN1013" s="80"/>
      <c r="VUO1013" s="80"/>
      <c r="VUP1013" s="80"/>
      <c r="VUQ1013" s="80"/>
      <c r="VUR1013" s="80"/>
      <c r="VUS1013" s="80"/>
      <c r="VUT1013" s="80"/>
      <c r="VUU1013" s="80"/>
      <c r="VUV1013" s="80"/>
      <c r="VUW1013" s="80"/>
      <c r="VUX1013" s="80"/>
      <c r="VUY1013" s="80"/>
      <c r="VUZ1013" s="80"/>
      <c r="VVA1013" s="80"/>
      <c r="VVB1013" s="80"/>
      <c r="VVC1013" s="80"/>
      <c r="VVD1013" s="80"/>
      <c r="VVE1013" s="80"/>
      <c r="VVF1013" s="80"/>
      <c r="VVG1013" s="80"/>
      <c r="VVH1013" s="80"/>
      <c r="VVI1013" s="80"/>
      <c r="VVJ1013" s="80"/>
      <c r="VVK1013" s="80"/>
      <c r="VVL1013" s="80"/>
      <c r="VVM1013" s="80"/>
      <c r="VVN1013" s="80"/>
      <c r="VVO1013" s="80"/>
      <c r="VVP1013" s="80"/>
      <c r="VVQ1013" s="80"/>
      <c r="VVR1013" s="80"/>
      <c r="VVS1013" s="80"/>
      <c r="VVT1013" s="80"/>
      <c r="VVU1013" s="80"/>
      <c r="VVV1013" s="80"/>
      <c r="VVW1013" s="80"/>
      <c r="VVX1013" s="80"/>
      <c r="VVY1013" s="80"/>
      <c r="VVZ1013" s="80"/>
      <c r="VWA1013" s="80"/>
      <c r="VWB1013" s="80"/>
      <c r="VWC1013" s="80"/>
      <c r="VWD1013" s="80"/>
      <c r="VWE1013" s="80"/>
      <c r="VWF1013" s="80"/>
      <c r="VWG1013" s="80"/>
      <c r="VWH1013" s="80"/>
      <c r="VWI1013" s="80"/>
      <c r="VWJ1013" s="80"/>
      <c r="VWK1013" s="80"/>
      <c r="VWL1013" s="80"/>
      <c r="VWM1013" s="80"/>
      <c r="VWN1013" s="80"/>
      <c r="VWO1013" s="80"/>
      <c r="VWP1013" s="80"/>
      <c r="VWQ1013" s="80"/>
      <c r="VWR1013" s="80"/>
      <c r="VWS1013" s="80"/>
      <c r="VWT1013" s="80"/>
      <c r="VWU1013" s="80"/>
      <c r="VWV1013" s="80"/>
      <c r="VWW1013" s="80"/>
      <c r="VWX1013" s="80"/>
      <c r="VWY1013" s="80"/>
      <c r="VWZ1013" s="80"/>
      <c r="VXA1013" s="80"/>
      <c r="VXB1013" s="80"/>
      <c r="VXC1013" s="80"/>
      <c r="VXD1013" s="80"/>
      <c r="VXE1013" s="80"/>
      <c r="VXF1013" s="80"/>
      <c r="VXG1013" s="80"/>
      <c r="VXH1013" s="80"/>
      <c r="VXI1013" s="80"/>
      <c r="VXJ1013" s="80"/>
      <c r="VXK1013" s="80"/>
      <c r="VXL1013" s="80"/>
      <c r="VXM1013" s="80"/>
      <c r="VXN1013" s="80"/>
      <c r="VXO1013" s="80"/>
      <c r="VXP1013" s="80"/>
      <c r="VXQ1013" s="80"/>
      <c r="VXR1013" s="80"/>
      <c r="VXS1013" s="80"/>
      <c r="VXT1013" s="80"/>
      <c r="VXU1013" s="80"/>
      <c r="VXV1013" s="80"/>
      <c r="VXW1013" s="80"/>
      <c r="VXX1013" s="80"/>
      <c r="VXY1013" s="80"/>
      <c r="VXZ1013" s="80"/>
      <c r="VYA1013" s="80"/>
      <c r="VYB1013" s="80"/>
      <c r="VYC1013" s="80"/>
      <c r="VYD1013" s="80"/>
      <c r="VYE1013" s="80"/>
      <c r="VYF1013" s="80"/>
      <c r="VYG1013" s="80"/>
      <c r="VYH1013" s="80"/>
      <c r="VYI1013" s="80"/>
      <c r="VYJ1013" s="80"/>
      <c r="VYK1013" s="80"/>
      <c r="VYL1013" s="80"/>
      <c r="VYM1013" s="80"/>
      <c r="VYN1013" s="80"/>
      <c r="VYO1013" s="80"/>
      <c r="VYP1013" s="80"/>
      <c r="VYQ1013" s="80"/>
      <c r="VYR1013" s="80"/>
      <c r="VYS1013" s="80"/>
      <c r="VYT1013" s="80"/>
      <c r="VYU1013" s="80"/>
      <c r="VYV1013" s="80"/>
      <c r="VYW1013" s="80"/>
      <c r="VYX1013" s="80"/>
      <c r="VYY1013" s="80"/>
      <c r="VYZ1013" s="80"/>
      <c r="VZA1013" s="80"/>
      <c r="VZB1013" s="80"/>
      <c r="VZC1013" s="80"/>
      <c r="VZD1013" s="80"/>
      <c r="VZE1013" s="80"/>
      <c r="VZF1013" s="80"/>
      <c r="VZG1013" s="80"/>
      <c r="VZH1013" s="80"/>
      <c r="VZI1013" s="80"/>
      <c r="VZJ1013" s="80"/>
      <c r="VZK1013" s="80"/>
      <c r="VZL1013" s="80"/>
      <c r="VZM1013" s="80"/>
      <c r="VZN1013" s="80"/>
      <c r="VZO1013" s="80"/>
      <c r="VZP1013" s="80"/>
      <c r="VZQ1013" s="80"/>
      <c r="VZR1013" s="80"/>
      <c r="VZS1013" s="80"/>
      <c r="VZT1013" s="80"/>
      <c r="VZU1013" s="80"/>
      <c r="VZV1013" s="80"/>
      <c r="VZW1013" s="80"/>
      <c r="VZX1013" s="80"/>
      <c r="VZY1013" s="80"/>
      <c r="VZZ1013" s="80"/>
      <c r="WAA1013" s="80"/>
      <c r="WAB1013" s="80"/>
      <c r="WAC1013" s="80"/>
      <c r="WAD1013" s="80"/>
      <c r="WAE1013" s="80"/>
      <c r="WAF1013" s="80"/>
      <c r="WAG1013" s="80"/>
      <c r="WAH1013" s="80"/>
      <c r="WAI1013" s="80"/>
      <c r="WAJ1013" s="80"/>
      <c r="WAK1013" s="80"/>
      <c r="WAL1013" s="80"/>
      <c r="WAM1013" s="80"/>
      <c r="WAN1013" s="80"/>
      <c r="WAO1013" s="80"/>
      <c r="WAP1013" s="80"/>
      <c r="WAQ1013" s="80"/>
      <c r="WAR1013" s="80"/>
      <c r="WAS1013" s="80"/>
      <c r="WAT1013" s="80"/>
      <c r="WAU1013" s="80"/>
      <c r="WAV1013" s="80"/>
      <c r="WAW1013" s="80"/>
      <c r="WAX1013" s="80"/>
      <c r="WAY1013" s="80"/>
      <c r="WAZ1013" s="80"/>
      <c r="WBA1013" s="80"/>
      <c r="WBB1013" s="80"/>
      <c r="WBC1013" s="80"/>
      <c r="WBD1013" s="80"/>
      <c r="WBE1013" s="80"/>
      <c r="WBF1013" s="80"/>
      <c r="WBG1013" s="80"/>
      <c r="WBH1013" s="80"/>
      <c r="WBI1013" s="80"/>
      <c r="WBJ1013" s="80"/>
      <c r="WBK1013" s="80"/>
      <c r="WBL1013" s="80"/>
      <c r="WBM1013" s="80"/>
      <c r="WBN1013" s="80"/>
      <c r="WBO1013" s="80"/>
      <c r="WBP1013" s="80"/>
      <c r="WBQ1013" s="80"/>
      <c r="WBR1013" s="80"/>
      <c r="WBS1013" s="80"/>
      <c r="WBT1013" s="80"/>
      <c r="WBU1013" s="80"/>
      <c r="WBV1013" s="80"/>
      <c r="WBW1013" s="80"/>
      <c r="WBX1013" s="80"/>
      <c r="WBY1013" s="80"/>
      <c r="WBZ1013" s="80"/>
      <c r="WCA1013" s="80"/>
      <c r="WCB1013" s="80"/>
      <c r="WCC1013" s="80"/>
      <c r="WCD1013" s="80"/>
      <c r="WCE1013" s="80"/>
      <c r="WCF1013" s="80"/>
      <c r="WCG1013" s="80"/>
      <c r="WCH1013" s="80"/>
      <c r="WCI1013" s="80"/>
      <c r="WCJ1013" s="80"/>
      <c r="WCK1013" s="80"/>
      <c r="WCL1013" s="80"/>
      <c r="WCM1013" s="80"/>
      <c r="WCN1013" s="80"/>
      <c r="WCO1013" s="80"/>
      <c r="WCP1013" s="80"/>
      <c r="WCQ1013" s="80"/>
      <c r="WCR1013" s="80"/>
      <c r="WCS1013" s="80"/>
      <c r="WCT1013" s="80"/>
      <c r="WCU1013" s="80"/>
      <c r="WCV1013" s="80"/>
      <c r="WCW1013" s="80"/>
      <c r="WCX1013" s="80"/>
      <c r="WCY1013" s="80"/>
      <c r="WCZ1013" s="80"/>
      <c r="WDA1013" s="80"/>
      <c r="WDB1013" s="80"/>
      <c r="WDC1013" s="80"/>
      <c r="WDD1013" s="80"/>
      <c r="WDE1013" s="80"/>
      <c r="WDF1013" s="80"/>
      <c r="WDG1013" s="80"/>
      <c r="WDH1013" s="80"/>
      <c r="WDI1013" s="80"/>
      <c r="WDJ1013" s="80"/>
      <c r="WDK1013" s="80"/>
      <c r="WDL1013" s="80"/>
      <c r="WDM1013" s="80"/>
      <c r="WDN1013" s="80"/>
      <c r="WDO1013" s="80"/>
      <c r="WDP1013" s="80"/>
      <c r="WDQ1013" s="80"/>
      <c r="WDR1013" s="80"/>
      <c r="WDS1013" s="80"/>
      <c r="WDT1013" s="80"/>
      <c r="WDU1013" s="80"/>
      <c r="WDV1013" s="80"/>
      <c r="WDW1013" s="80"/>
      <c r="WDX1013" s="80"/>
      <c r="WDY1013" s="80"/>
      <c r="WDZ1013" s="80"/>
      <c r="WEA1013" s="80"/>
      <c r="WEB1013" s="80"/>
      <c r="WEC1013" s="80"/>
      <c r="WED1013" s="80"/>
      <c r="WEE1013" s="80"/>
      <c r="WEF1013" s="80"/>
      <c r="WEG1013" s="80"/>
      <c r="WEH1013" s="80"/>
      <c r="WEI1013" s="80"/>
      <c r="WEJ1013" s="80"/>
      <c r="WEK1013" s="80"/>
      <c r="WEL1013" s="80"/>
      <c r="WEM1013" s="80"/>
      <c r="WEN1013" s="80"/>
      <c r="WEO1013" s="80"/>
      <c r="WEP1013" s="80"/>
      <c r="WEQ1013" s="80"/>
      <c r="WER1013" s="80"/>
      <c r="WES1013" s="80"/>
      <c r="WET1013" s="80"/>
      <c r="WEU1013" s="80"/>
      <c r="WEV1013" s="80"/>
      <c r="WEW1013" s="80"/>
      <c r="WEX1013" s="80"/>
      <c r="WEY1013" s="80"/>
      <c r="WEZ1013" s="80"/>
      <c r="WFA1013" s="80"/>
      <c r="WFB1013" s="80"/>
      <c r="WFC1013" s="80"/>
      <c r="WFD1013" s="80"/>
      <c r="WFE1013" s="80"/>
      <c r="WFF1013" s="80"/>
      <c r="WFG1013" s="80"/>
      <c r="WFH1013" s="80"/>
      <c r="WFI1013" s="80"/>
      <c r="WFJ1013" s="80"/>
      <c r="WFK1013" s="80"/>
      <c r="WFL1013" s="80"/>
      <c r="WFM1013" s="80"/>
      <c r="WFN1013" s="80"/>
      <c r="WFO1013" s="80"/>
      <c r="WFP1013" s="80"/>
      <c r="WFQ1013" s="80"/>
      <c r="WFR1013" s="80"/>
      <c r="WFS1013" s="80"/>
      <c r="WFT1013" s="80"/>
      <c r="WFU1013" s="80"/>
      <c r="WFV1013" s="80"/>
      <c r="WFW1013" s="80"/>
      <c r="WFX1013" s="80"/>
      <c r="WFY1013" s="80"/>
      <c r="WFZ1013" s="80"/>
      <c r="WGA1013" s="80"/>
      <c r="WGB1013" s="80"/>
      <c r="WGC1013" s="80"/>
      <c r="WGD1013" s="80"/>
      <c r="WGE1013" s="80"/>
      <c r="WGF1013" s="80"/>
      <c r="WGG1013" s="80"/>
      <c r="WGH1013" s="80"/>
      <c r="WGI1013" s="80"/>
      <c r="WGJ1013" s="80"/>
      <c r="WGK1013" s="80"/>
      <c r="WGL1013" s="80"/>
      <c r="WGM1013" s="80"/>
      <c r="WGN1013" s="80"/>
      <c r="WGO1013" s="80"/>
      <c r="WGP1013" s="80"/>
      <c r="WGQ1013" s="80"/>
      <c r="WGR1013" s="80"/>
      <c r="WGS1013" s="80"/>
      <c r="WGT1013" s="80"/>
      <c r="WGU1013" s="80"/>
      <c r="WGV1013" s="80"/>
      <c r="WGW1013" s="80"/>
      <c r="WGX1013" s="80"/>
      <c r="WGY1013" s="80"/>
      <c r="WGZ1013" s="80"/>
      <c r="WHA1013" s="80"/>
      <c r="WHB1013" s="80"/>
      <c r="WHC1013" s="80"/>
      <c r="WHD1013" s="80"/>
      <c r="WHE1013" s="80"/>
      <c r="WHF1013" s="80"/>
      <c r="WHG1013" s="80"/>
      <c r="WHH1013" s="80"/>
      <c r="WHI1013" s="80"/>
      <c r="WHJ1013" s="80"/>
      <c r="WHK1013" s="80"/>
      <c r="WHL1013" s="80"/>
      <c r="WHM1013" s="80"/>
      <c r="WHN1013" s="80"/>
      <c r="WHO1013" s="80"/>
      <c r="WHP1013" s="80"/>
      <c r="WHQ1013" s="80"/>
      <c r="WHR1013" s="80"/>
      <c r="WHS1013" s="80"/>
      <c r="WHT1013" s="80"/>
      <c r="WHU1013" s="80"/>
      <c r="WHV1013" s="80"/>
      <c r="WHW1013" s="80"/>
      <c r="WHX1013" s="80"/>
      <c r="WHY1013" s="80"/>
      <c r="WHZ1013" s="80"/>
      <c r="WIA1013" s="80"/>
      <c r="WIB1013" s="80"/>
      <c r="WIC1013" s="80"/>
      <c r="WID1013" s="80"/>
      <c r="WIE1013" s="80"/>
      <c r="WIF1013" s="80"/>
      <c r="WIG1013" s="80"/>
      <c r="WIH1013" s="80"/>
      <c r="WII1013" s="80"/>
      <c r="WIJ1013" s="80"/>
      <c r="WIK1013" s="80"/>
      <c r="WIL1013" s="80"/>
      <c r="WIM1013" s="80"/>
      <c r="WIN1013" s="80"/>
      <c r="WIO1013" s="80"/>
      <c r="WIP1013" s="80"/>
      <c r="WIQ1013" s="80"/>
      <c r="WIR1013" s="80"/>
      <c r="WIS1013" s="80"/>
      <c r="WIT1013" s="80"/>
      <c r="WIU1013" s="80"/>
      <c r="WIV1013" s="80"/>
      <c r="WIW1013" s="80"/>
      <c r="WIX1013" s="80"/>
      <c r="WIY1013" s="80"/>
      <c r="WIZ1013" s="80"/>
      <c r="WJA1013" s="80"/>
      <c r="WJB1013" s="80"/>
      <c r="WJC1013" s="80"/>
      <c r="WJD1013" s="80"/>
      <c r="WJE1013" s="80"/>
      <c r="WJF1013" s="80"/>
      <c r="WJG1013" s="80"/>
      <c r="WJH1013" s="80"/>
      <c r="WJI1013" s="80"/>
      <c r="WJJ1013" s="80"/>
      <c r="WJK1013" s="80"/>
      <c r="WJL1013" s="80"/>
      <c r="WJM1013" s="80"/>
      <c r="WJN1013" s="80"/>
      <c r="WJO1013" s="80"/>
      <c r="WJP1013" s="80"/>
      <c r="WJQ1013" s="80"/>
      <c r="WJR1013" s="80"/>
      <c r="WJS1013" s="80"/>
      <c r="WJT1013" s="80"/>
      <c r="WJU1013" s="80"/>
      <c r="WJV1013" s="80"/>
      <c r="WJW1013" s="80"/>
      <c r="WJX1013" s="80"/>
      <c r="WJY1013" s="80"/>
      <c r="WJZ1013" s="80"/>
      <c r="WKA1013" s="80"/>
      <c r="WKB1013" s="80"/>
      <c r="WKC1013" s="80"/>
      <c r="WKD1013" s="80"/>
      <c r="WKE1013" s="80"/>
      <c r="WKF1013" s="80"/>
      <c r="WKG1013" s="80"/>
      <c r="WKH1013" s="80"/>
      <c r="WKI1013" s="80"/>
      <c r="WKJ1013" s="80"/>
      <c r="WKK1013" s="80"/>
      <c r="WKL1013" s="80"/>
      <c r="WKM1013" s="80"/>
      <c r="WKN1013" s="80"/>
      <c r="WKO1013" s="80"/>
      <c r="WKP1013" s="80"/>
      <c r="WKQ1013" s="80"/>
      <c r="WKR1013" s="80"/>
      <c r="WKS1013" s="80"/>
      <c r="WKT1013" s="80"/>
      <c r="WKU1013" s="80"/>
      <c r="WKV1013" s="80"/>
      <c r="WKW1013" s="80"/>
      <c r="WKX1013" s="80"/>
      <c r="WKY1013" s="80"/>
      <c r="WKZ1013" s="80"/>
      <c r="WLA1013" s="80"/>
      <c r="WLB1013" s="80"/>
      <c r="WLC1013" s="80"/>
      <c r="WLD1013" s="80"/>
      <c r="WLE1013" s="80"/>
      <c r="WLF1013" s="80"/>
      <c r="WLG1013" s="80"/>
      <c r="WLH1013" s="80"/>
      <c r="WLI1013" s="80"/>
      <c r="WLJ1013" s="80"/>
      <c r="WLK1013" s="80"/>
      <c r="WLL1013" s="80"/>
      <c r="WLM1013" s="80"/>
      <c r="WLN1013" s="80"/>
      <c r="WLO1013" s="80"/>
      <c r="WLP1013" s="80"/>
      <c r="WLQ1013" s="80"/>
      <c r="WLR1013" s="80"/>
      <c r="WLS1013" s="80"/>
      <c r="WLT1013" s="80"/>
      <c r="WLU1013" s="80"/>
      <c r="WLV1013" s="80"/>
      <c r="WLW1013" s="80"/>
      <c r="WLX1013" s="80"/>
      <c r="WLY1013" s="80"/>
      <c r="WLZ1013" s="80"/>
      <c r="WMA1013" s="80"/>
      <c r="WMB1013" s="80"/>
      <c r="WMC1013" s="80"/>
      <c r="WMD1013" s="80"/>
      <c r="WME1013" s="80"/>
      <c r="WMF1013" s="80"/>
      <c r="WMG1013" s="80"/>
      <c r="WMH1013" s="80"/>
      <c r="WMI1013" s="80"/>
      <c r="WMJ1013" s="80"/>
      <c r="WMK1013" s="80"/>
      <c r="WML1013" s="80"/>
      <c r="WMM1013" s="80"/>
      <c r="WMN1013" s="80"/>
      <c r="WMO1013" s="80"/>
      <c r="WMP1013" s="80"/>
      <c r="WMQ1013" s="80"/>
      <c r="WMR1013" s="80"/>
      <c r="WMS1013" s="80"/>
      <c r="WMT1013" s="80"/>
      <c r="WMU1013" s="80"/>
      <c r="WMV1013" s="80"/>
      <c r="WMW1013" s="80"/>
      <c r="WMX1013" s="80"/>
      <c r="WMY1013" s="80"/>
      <c r="WMZ1013" s="80"/>
      <c r="WNA1013" s="80"/>
      <c r="WNB1013" s="80"/>
      <c r="WNC1013" s="80"/>
      <c r="WND1013" s="80"/>
      <c r="WNE1013" s="80"/>
      <c r="WNF1013" s="80"/>
      <c r="WNG1013" s="80"/>
      <c r="WNH1013" s="80"/>
      <c r="WNI1013" s="80"/>
      <c r="WNJ1013" s="80"/>
      <c r="WNK1013" s="80"/>
      <c r="WNL1013" s="80"/>
      <c r="WNM1013" s="80"/>
      <c r="WNN1013" s="80"/>
      <c r="WNO1013" s="80"/>
      <c r="WNP1013" s="80"/>
      <c r="WNQ1013" s="80"/>
      <c r="WNR1013" s="80"/>
      <c r="WNS1013" s="80"/>
      <c r="WNT1013" s="80"/>
      <c r="WNU1013" s="80"/>
      <c r="WNV1013" s="80"/>
      <c r="WNW1013" s="80"/>
      <c r="WNX1013" s="80"/>
      <c r="WNY1013" s="80"/>
      <c r="WNZ1013" s="80"/>
      <c r="WOA1013" s="80"/>
      <c r="WOB1013" s="80"/>
      <c r="WOC1013" s="80"/>
      <c r="WOD1013" s="80"/>
      <c r="WOE1013" s="80"/>
      <c r="WOF1013" s="80"/>
      <c r="WOG1013" s="80"/>
      <c r="WOH1013" s="80"/>
      <c r="WOI1013" s="80"/>
      <c r="WOJ1013" s="80"/>
      <c r="WOK1013" s="80"/>
      <c r="WOL1013" s="80"/>
      <c r="WOM1013" s="80"/>
      <c r="WON1013" s="80"/>
      <c r="WOO1013" s="80"/>
      <c r="WOP1013" s="80"/>
      <c r="WOQ1013" s="80"/>
      <c r="WOR1013" s="80"/>
      <c r="WOS1013" s="80"/>
      <c r="WOT1013" s="80"/>
      <c r="WOU1013" s="80"/>
      <c r="WOV1013" s="80"/>
      <c r="WOW1013" s="80"/>
      <c r="WOX1013" s="80"/>
      <c r="WOY1013" s="80"/>
      <c r="WOZ1013" s="80"/>
      <c r="WPA1013" s="80"/>
      <c r="WPB1013" s="80"/>
      <c r="WPC1013" s="80"/>
      <c r="WPD1013" s="80"/>
      <c r="WPE1013" s="80"/>
      <c r="WPF1013" s="80"/>
      <c r="WPG1013" s="80"/>
      <c r="WPH1013" s="80"/>
      <c r="WPI1013" s="80"/>
      <c r="WPJ1013" s="80"/>
      <c r="WPK1013" s="80"/>
      <c r="WPL1013" s="80"/>
      <c r="WPM1013" s="80"/>
      <c r="WPN1013" s="80"/>
      <c r="WPO1013" s="80"/>
      <c r="WPP1013" s="80"/>
      <c r="WPQ1013" s="80"/>
      <c r="WPR1013" s="80"/>
      <c r="WPS1013" s="80"/>
      <c r="WPT1013" s="80"/>
      <c r="WPU1013" s="80"/>
      <c r="WPV1013" s="80"/>
      <c r="WPW1013" s="80"/>
      <c r="WPX1013" s="80"/>
      <c r="WPY1013" s="80"/>
      <c r="WPZ1013" s="80"/>
      <c r="WQA1013" s="80"/>
      <c r="WQB1013" s="80"/>
      <c r="WQC1013" s="80"/>
      <c r="WQD1013" s="80"/>
      <c r="WQE1013" s="80"/>
      <c r="WQF1013" s="80"/>
      <c r="WQG1013" s="80"/>
      <c r="WQH1013" s="80"/>
      <c r="WQI1013" s="80"/>
      <c r="WQJ1013" s="80"/>
      <c r="WQK1013" s="80"/>
      <c r="WQL1013" s="80"/>
      <c r="WQM1013" s="80"/>
      <c r="WQN1013" s="80"/>
      <c r="WQO1013" s="80"/>
      <c r="WQP1013" s="80"/>
      <c r="WQQ1013" s="80"/>
      <c r="WQR1013" s="80"/>
      <c r="WQS1013" s="80"/>
      <c r="WQT1013" s="80"/>
      <c r="WQU1013" s="80"/>
      <c r="WQV1013" s="80"/>
      <c r="WQW1013" s="80"/>
      <c r="WQX1013" s="80"/>
      <c r="WQY1013" s="80"/>
      <c r="WQZ1013" s="80"/>
      <c r="WRA1013" s="80"/>
      <c r="WRB1013" s="80"/>
      <c r="WRC1013" s="80"/>
      <c r="WRD1013" s="80"/>
      <c r="WRE1013" s="80"/>
      <c r="WRF1013" s="80"/>
      <c r="WRG1013" s="80"/>
      <c r="WRH1013" s="80"/>
      <c r="WRI1013" s="80"/>
      <c r="WRJ1013" s="80"/>
      <c r="WRK1013" s="80"/>
      <c r="WRL1013" s="80"/>
      <c r="WRM1013" s="80"/>
      <c r="WRN1013" s="80"/>
      <c r="WRO1013" s="80"/>
      <c r="WRP1013" s="80"/>
      <c r="WRQ1013" s="80"/>
      <c r="WRR1013" s="80"/>
      <c r="WRS1013" s="80"/>
      <c r="WRT1013" s="80"/>
      <c r="WRU1013" s="80"/>
      <c r="WRV1013" s="80"/>
      <c r="WRW1013" s="80"/>
      <c r="WRX1013" s="80"/>
      <c r="WRY1013" s="80"/>
      <c r="WRZ1013" s="80"/>
      <c r="WSA1013" s="80"/>
      <c r="WSB1013" s="80"/>
      <c r="WSC1013" s="80"/>
      <c r="WSD1013" s="80"/>
      <c r="WSE1013" s="80"/>
      <c r="WSF1013" s="80"/>
      <c r="WSG1013" s="80"/>
      <c r="WSH1013" s="80"/>
      <c r="WSI1013" s="80"/>
      <c r="WSJ1013" s="80"/>
      <c r="WSK1013" s="80"/>
      <c r="WSL1013" s="80"/>
      <c r="WSM1013" s="80"/>
      <c r="WSN1013" s="80"/>
      <c r="WSO1013" s="80"/>
      <c r="WSP1013" s="80"/>
      <c r="WSQ1013" s="80"/>
      <c r="WSR1013" s="80"/>
      <c r="WSS1013" s="80"/>
      <c r="WST1013" s="80"/>
      <c r="WSU1013" s="80"/>
      <c r="WSV1013" s="80"/>
      <c r="WSW1013" s="80"/>
      <c r="WSX1013" s="80"/>
      <c r="WSY1013" s="80"/>
      <c r="WSZ1013" s="80"/>
      <c r="WTA1013" s="80"/>
      <c r="WTB1013" s="80"/>
      <c r="WTC1013" s="80"/>
      <c r="WTD1013" s="80"/>
      <c r="WTE1013" s="80"/>
      <c r="WTF1013" s="80"/>
      <c r="WTG1013" s="80"/>
      <c r="WTH1013" s="80"/>
      <c r="WTI1013" s="80"/>
      <c r="WTJ1013" s="80"/>
      <c r="WTK1013" s="80"/>
      <c r="WTL1013" s="80"/>
      <c r="WTM1013" s="80"/>
      <c r="WTN1013" s="80"/>
      <c r="WTO1013" s="80"/>
      <c r="WTP1013" s="80"/>
      <c r="WTQ1013" s="80"/>
      <c r="WTR1013" s="80"/>
      <c r="WTS1013" s="80"/>
      <c r="WTT1013" s="80"/>
      <c r="WTU1013" s="80"/>
      <c r="WTV1013" s="80"/>
      <c r="WTW1013" s="80"/>
      <c r="WTX1013" s="80"/>
      <c r="WTY1013" s="80"/>
      <c r="WTZ1013" s="80"/>
      <c r="WUA1013" s="80"/>
      <c r="WUB1013" s="80"/>
      <c r="WUC1013" s="80"/>
      <c r="WUD1013" s="80"/>
      <c r="WUE1013" s="80"/>
      <c r="WUF1013" s="80"/>
      <c r="WUG1013" s="80"/>
      <c r="WUH1013" s="80"/>
      <c r="WUI1013" s="80"/>
      <c r="WUJ1013" s="80"/>
      <c r="WUK1013" s="80"/>
      <c r="WUL1013" s="80"/>
      <c r="WUM1013" s="80"/>
      <c r="WUN1013" s="80"/>
      <c r="WUO1013" s="80"/>
      <c r="WUP1013" s="80"/>
      <c r="WUQ1013" s="80"/>
      <c r="WUR1013" s="80"/>
      <c r="WUS1013" s="80"/>
      <c r="WUT1013" s="80"/>
      <c r="WUU1013" s="80"/>
      <c r="WUV1013" s="80"/>
      <c r="WUW1013" s="80"/>
      <c r="WUX1013" s="80"/>
      <c r="WUY1013" s="80"/>
      <c r="WUZ1013" s="80"/>
      <c r="WVA1013" s="80"/>
      <c r="WVB1013" s="80"/>
      <c r="WVC1013" s="80"/>
      <c r="WVD1013" s="80"/>
      <c r="WVE1013" s="80"/>
      <c r="WVF1013" s="80"/>
      <c r="WVG1013" s="80"/>
      <c r="WVH1013" s="80"/>
      <c r="WVI1013" s="80"/>
      <c r="WVJ1013" s="80"/>
      <c r="WVK1013" s="80"/>
      <c r="WVL1013" s="80"/>
      <c r="WVM1013" s="80"/>
      <c r="WVN1013" s="80"/>
      <c r="WVO1013" s="80"/>
      <c r="WVP1013" s="80"/>
      <c r="WVQ1013" s="80"/>
      <c r="WVR1013" s="80"/>
      <c r="WVS1013" s="80"/>
      <c r="WVT1013" s="80"/>
      <c r="WVU1013" s="80"/>
      <c r="WVV1013" s="80"/>
      <c r="WVW1013" s="80"/>
      <c r="WVX1013" s="80"/>
      <c r="WVY1013" s="80"/>
      <c r="WVZ1013" s="80"/>
      <c r="WWA1013" s="80"/>
      <c r="WWB1013" s="80"/>
      <c r="WWC1013" s="80"/>
      <c r="WWD1013" s="80"/>
      <c r="WWE1013" s="80"/>
      <c r="WWF1013" s="80"/>
      <c r="WWG1013" s="80"/>
      <c r="WWH1013" s="80"/>
      <c r="WWI1013" s="80"/>
      <c r="WWJ1013" s="80"/>
      <c r="WWK1013" s="80"/>
      <c r="WWL1013" s="80"/>
      <c r="WWM1013" s="80"/>
      <c r="WWN1013" s="80"/>
      <c r="WWO1013" s="80"/>
      <c r="WWP1013" s="80"/>
      <c r="WWQ1013" s="80"/>
      <c r="WWR1013" s="80"/>
      <c r="WWS1013" s="80"/>
      <c r="WWT1013" s="80"/>
      <c r="WWU1013" s="80"/>
      <c r="WWV1013" s="80"/>
      <c r="WWW1013" s="80"/>
      <c r="WWX1013" s="80"/>
      <c r="WWY1013" s="80"/>
      <c r="WWZ1013" s="80"/>
      <c r="WXA1013" s="80"/>
      <c r="WXB1013" s="80"/>
      <c r="WXC1013" s="80"/>
      <c r="WXD1013" s="80"/>
      <c r="WXE1013" s="80"/>
      <c r="WXF1013" s="80"/>
      <c r="WXG1013" s="80"/>
      <c r="WXH1013" s="80"/>
      <c r="WXI1013" s="80"/>
      <c r="WXJ1013" s="80"/>
      <c r="WXK1013" s="80"/>
      <c r="WXL1013" s="80"/>
      <c r="WXM1013" s="80"/>
      <c r="WXN1013" s="80"/>
      <c r="WXO1013" s="80"/>
      <c r="WXP1013" s="80"/>
      <c r="WXQ1013" s="80"/>
      <c r="WXR1013" s="80"/>
      <c r="WXS1013" s="80"/>
      <c r="WXT1013" s="80"/>
      <c r="WXU1013" s="80"/>
      <c r="WXV1013" s="80"/>
      <c r="WXW1013" s="80"/>
      <c r="WXX1013" s="80"/>
      <c r="WXY1013" s="80"/>
      <c r="WXZ1013" s="80"/>
      <c r="WYA1013" s="80"/>
      <c r="WYB1013" s="80"/>
      <c r="WYC1013" s="80"/>
      <c r="WYD1013" s="80"/>
      <c r="WYE1013" s="80"/>
      <c r="WYF1013" s="80"/>
      <c r="WYG1013" s="80"/>
      <c r="WYH1013" s="80"/>
      <c r="WYI1013" s="80"/>
      <c r="WYJ1013" s="80"/>
      <c r="WYK1013" s="80"/>
      <c r="WYL1013" s="80"/>
      <c r="WYM1013" s="80"/>
      <c r="WYN1013" s="80"/>
      <c r="WYO1013" s="80"/>
      <c r="WYP1013" s="80"/>
      <c r="WYQ1013" s="80"/>
      <c r="WYR1013" s="80"/>
      <c r="WYS1013" s="80"/>
      <c r="WYT1013" s="80"/>
      <c r="WYU1013" s="80"/>
      <c r="WYV1013" s="80"/>
      <c r="WYW1013" s="80"/>
      <c r="WYX1013" s="80"/>
      <c r="WYY1013" s="80"/>
      <c r="WYZ1013" s="80"/>
      <c r="WZA1013" s="80"/>
      <c r="WZB1013" s="80"/>
      <c r="WZC1013" s="80"/>
      <c r="WZD1013" s="80"/>
      <c r="WZE1013" s="80"/>
      <c r="WZF1013" s="80"/>
      <c r="WZG1013" s="80"/>
      <c r="WZH1013" s="80"/>
      <c r="WZI1013" s="80"/>
      <c r="WZJ1013" s="80"/>
      <c r="WZK1013" s="80"/>
      <c r="WZL1013" s="80"/>
      <c r="WZM1013" s="80"/>
      <c r="WZN1013" s="80"/>
      <c r="WZO1013" s="80"/>
      <c r="WZP1013" s="80"/>
      <c r="WZQ1013" s="80"/>
      <c r="WZR1013" s="80"/>
      <c r="WZS1013" s="80"/>
      <c r="WZT1013" s="80"/>
      <c r="WZU1013" s="80"/>
      <c r="WZV1013" s="80"/>
      <c r="WZW1013" s="80"/>
      <c r="WZX1013" s="80"/>
      <c r="WZY1013" s="80"/>
      <c r="WZZ1013" s="80"/>
      <c r="XAA1013" s="80"/>
      <c r="XAB1013" s="80"/>
      <c r="XAC1013" s="80"/>
      <c r="XAD1013" s="80"/>
      <c r="XAE1013" s="80"/>
      <c r="XAF1013" s="80"/>
      <c r="XAG1013" s="80"/>
      <c r="XAH1013" s="80"/>
      <c r="XAI1013" s="80"/>
      <c r="XAJ1013" s="80"/>
      <c r="XAK1013" s="80"/>
      <c r="XAL1013" s="80"/>
      <c r="XAM1013" s="80"/>
      <c r="XAN1013" s="80"/>
      <c r="XAO1013" s="80"/>
      <c r="XAP1013" s="80"/>
      <c r="XAQ1013" s="80"/>
      <c r="XAR1013" s="80"/>
      <c r="XAS1013" s="80"/>
      <c r="XAT1013" s="80"/>
      <c r="XAU1013" s="80"/>
      <c r="XAV1013" s="80"/>
      <c r="XAW1013" s="80"/>
      <c r="XAX1013" s="80"/>
      <c r="XAY1013" s="80"/>
      <c r="XAZ1013" s="80"/>
      <c r="XBA1013" s="80"/>
      <c r="XBB1013" s="80"/>
      <c r="XBC1013" s="80"/>
      <c r="XBD1013" s="80"/>
      <c r="XBE1013" s="80"/>
      <c r="XBF1013" s="80"/>
      <c r="XBG1013" s="80"/>
      <c r="XBH1013" s="80"/>
      <c r="XBI1013" s="80"/>
      <c r="XBJ1013" s="80"/>
      <c r="XBK1013" s="80"/>
      <c r="XBL1013" s="80"/>
      <c r="XBM1013" s="80"/>
      <c r="XBN1013" s="80"/>
      <c r="XBO1013" s="80"/>
      <c r="XBP1013" s="80"/>
      <c r="XBQ1013" s="80"/>
      <c r="XBR1013" s="80"/>
      <c r="XBS1013" s="80"/>
      <c r="XBT1013" s="80"/>
      <c r="XBU1013" s="80"/>
      <c r="XBV1013" s="80"/>
      <c r="XBW1013" s="80"/>
      <c r="XBX1013" s="80"/>
      <c r="XBY1013" s="80"/>
      <c r="XBZ1013" s="80"/>
      <c r="XCA1013" s="80"/>
      <c r="XCB1013" s="80"/>
      <c r="XCC1013" s="80"/>
      <c r="XCD1013" s="80"/>
      <c r="XCE1013" s="80"/>
      <c r="XCF1013" s="80"/>
      <c r="XCG1013" s="80"/>
      <c r="XCH1013" s="80"/>
      <c r="XCI1013" s="80"/>
      <c r="XCJ1013" s="80"/>
      <c r="XCK1013" s="80"/>
      <c r="XCL1013" s="80"/>
      <c r="XCM1013" s="80"/>
      <c r="XCN1013" s="80"/>
      <c r="XCO1013" s="80"/>
      <c r="XCP1013" s="80"/>
      <c r="XCQ1013" s="80"/>
      <c r="XCR1013" s="80"/>
      <c r="XCS1013" s="80"/>
      <c r="XCT1013" s="80"/>
      <c r="XCU1013" s="80"/>
      <c r="XCV1013" s="80"/>
      <c r="XCW1013" s="80"/>
      <c r="XCX1013" s="80"/>
      <c r="XCY1013" s="80"/>
      <c r="XCZ1013" s="80"/>
      <c r="XDA1013" s="80"/>
      <c r="XDB1013" s="80"/>
      <c r="XDC1013" s="80"/>
      <c r="XDD1013" s="80"/>
      <c r="XDE1013" s="80"/>
      <c r="XDF1013" s="80"/>
      <c r="XDG1013" s="80"/>
      <c r="XDH1013" s="80"/>
      <c r="XDI1013" s="80"/>
      <c r="XDJ1013" s="80"/>
      <c r="XDK1013" s="80"/>
      <c r="XDL1013" s="80"/>
      <c r="XDM1013" s="80"/>
      <c r="XDN1013" s="80"/>
      <c r="XDO1013" s="80"/>
      <c r="XDP1013" s="80"/>
      <c r="XDQ1013" s="80"/>
      <c r="XDR1013" s="80"/>
      <c r="XDS1013" s="80"/>
      <c r="XDT1013" s="80"/>
      <c r="XDU1013" s="80"/>
      <c r="XDV1013" s="80"/>
      <c r="XDW1013" s="80"/>
      <c r="XDX1013" s="80"/>
      <c r="XDY1013" s="80"/>
      <c r="XDZ1013" s="80"/>
      <c r="XEA1013" s="80"/>
      <c r="XEB1013" s="80"/>
      <c r="XEC1013" s="80"/>
      <c r="XED1013" s="80"/>
      <c r="XEE1013" s="80"/>
      <c r="XEF1013" s="80"/>
      <c r="XEG1013" s="80"/>
      <c r="XEH1013" s="80"/>
      <c r="XEI1013" s="80"/>
      <c r="XEJ1013" s="80"/>
      <c r="XEK1013" s="80"/>
      <c r="XEL1013" s="80"/>
      <c r="XEM1013" s="80"/>
      <c r="XEN1013" s="80"/>
      <c r="XEO1013" s="80"/>
      <c r="XEP1013" s="80"/>
      <c r="XEQ1013" s="80"/>
      <c r="XER1013" s="80"/>
      <c r="XES1013" s="80"/>
      <c r="XET1013" s="80"/>
      <c r="XEU1013" s="80"/>
      <c r="XEV1013" s="80"/>
      <c r="XEW1013" s="80"/>
      <c r="XEX1013" s="80"/>
      <c r="XEY1013" s="80"/>
      <c r="XEZ1013" s="80"/>
      <c r="XFA1013" s="80"/>
    </row>
    <row r="1014" spans="1:16381" s="391" customFormat="1" x14ac:dyDescent="0.2">
      <c r="A1014" s="387"/>
      <c r="B1014" s="388" t="s">
        <v>4521</v>
      </c>
      <c r="C1014" s="921"/>
      <c r="D1014" s="921"/>
      <c r="E1014" s="921"/>
      <c r="F1014" s="921"/>
      <c r="G1014" s="921"/>
      <c r="H1014" s="921"/>
      <c r="I1014" s="921"/>
      <c r="J1014" s="921"/>
      <c r="K1014" s="921"/>
      <c r="L1014" s="921"/>
      <c r="M1014" s="921"/>
      <c r="N1014" s="921"/>
      <c r="O1014" s="921"/>
      <c r="P1014" s="921"/>
      <c r="Q1014" s="921"/>
      <c r="R1014" s="921"/>
      <c r="S1014" s="921"/>
      <c r="T1014" s="921"/>
      <c r="U1014" s="921"/>
      <c r="V1014" s="921"/>
      <c r="W1014" s="921"/>
      <c r="X1014" s="921"/>
      <c r="Y1014" s="921"/>
      <c r="Z1014" s="921"/>
      <c r="AA1014" s="389"/>
      <c r="AB1014" s="389"/>
      <c r="AC1014" s="389"/>
      <c r="AD1014" s="921"/>
      <c r="AE1014" s="921"/>
      <c r="AF1014" s="921"/>
      <c r="AG1014" s="921"/>
      <c r="AH1014" s="921"/>
      <c r="AI1014" s="921"/>
      <c r="AJ1014" s="921"/>
      <c r="AK1014" s="921"/>
      <c r="AL1014" s="921"/>
      <c r="AM1014" s="354" t="s">
        <v>654</v>
      </c>
      <c r="AN1014" s="354"/>
      <c r="AO1014" s="354"/>
      <c r="AP1014" s="354"/>
      <c r="AQ1014" s="354"/>
      <c r="AR1014" s="354"/>
      <c r="AS1014" s="390"/>
    </row>
    <row r="1015" spans="1:16381" s="77" customFormat="1" ht="12" customHeight="1" x14ac:dyDescent="0.2">
      <c r="A1015" s="175" t="s">
        <v>2315</v>
      </c>
      <c r="B1015" s="176" t="s">
        <v>921</v>
      </c>
      <c r="C1015" s="258">
        <f t="shared" si="126"/>
        <v>0</v>
      </c>
      <c r="D1015" s="263">
        <f t="shared" si="127"/>
        <v>0</v>
      </c>
      <c r="E1015" s="125"/>
      <c r="F1015" s="125"/>
      <c r="G1015" s="125"/>
      <c r="H1015" s="126"/>
      <c r="I1015" s="126"/>
      <c r="J1015" s="126"/>
      <c r="K1015" s="126"/>
      <c r="L1015" s="126"/>
      <c r="M1015" s="126"/>
      <c r="N1015" s="126"/>
      <c r="O1015" s="126"/>
      <c r="P1015" s="126"/>
      <c r="Q1015" s="126"/>
      <c r="R1015" s="126"/>
      <c r="S1015" s="126"/>
      <c r="T1015" s="126"/>
      <c r="U1015" s="126"/>
      <c r="V1015" s="126"/>
      <c r="W1015" s="126"/>
      <c r="X1015" s="126"/>
      <c r="Y1015" s="126"/>
      <c r="Z1015" s="126"/>
      <c r="AA1015" s="125"/>
      <c r="AB1015" s="125"/>
      <c r="AC1015" s="125"/>
      <c r="AD1015" s="125"/>
      <c r="AE1015" s="125"/>
      <c r="AF1015" s="125"/>
      <c r="AG1015" s="125"/>
      <c r="AH1015" s="125"/>
      <c r="AI1015" s="125"/>
      <c r="AJ1015" s="125"/>
      <c r="AK1015" s="310">
        <v>31570</v>
      </c>
      <c r="AL1015" s="310">
        <f>AK1015*E1015</f>
        <v>0</v>
      </c>
      <c r="AM1015" s="65" t="s">
        <v>654</v>
      </c>
      <c r="AN1015" s="65"/>
      <c r="AO1015" s="65"/>
      <c r="AP1015" s="65"/>
      <c r="AQ1015" s="65"/>
      <c r="AR1015" s="65"/>
      <c r="AS1015" s="76"/>
    </row>
    <row r="1016" spans="1:16381" s="72" customFormat="1" ht="12" customHeight="1" x14ac:dyDescent="0.2">
      <c r="A1016" s="175" t="s">
        <v>2316</v>
      </c>
      <c r="B1016" s="176" t="s">
        <v>922</v>
      </c>
      <c r="C1016" s="258">
        <f t="shared" si="126"/>
        <v>0</v>
      </c>
      <c r="D1016" s="263">
        <f t="shared" si="127"/>
        <v>0</v>
      </c>
      <c r="E1016" s="125"/>
      <c r="F1016" s="125"/>
      <c r="G1016" s="125"/>
      <c r="H1016" s="126"/>
      <c r="I1016" s="126"/>
      <c r="J1016" s="126"/>
      <c r="K1016" s="126"/>
      <c r="L1016" s="126"/>
      <c r="M1016" s="126"/>
      <c r="N1016" s="126"/>
      <c r="O1016" s="126"/>
      <c r="P1016" s="126"/>
      <c r="Q1016" s="126"/>
      <c r="R1016" s="126"/>
      <c r="S1016" s="126"/>
      <c r="T1016" s="126"/>
      <c r="U1016" s="126"/>
      <c r="V1016" s="126"/>
      <c r="W1016" s="126"/>
      <c r="X1016" s="126"/>
      <c r="Y1016" s="126"/>
      <c r="Z1016" s="126"/>
      <c r="AA1016" s="125"/>
      <c r="AB1016" s="125"/>
      <c r="AC1016" s="125"/>
      <c r="AD1016" s="125"/>
      <c r="AE1016" s="125"/>
      <c r="AF1016" s="125"/>
      <c r="AG1016" s="125"/>
      <c r="AH1016" s="125"/>
      <c r="AI1016" s="125"/>
      <c r="AJ1016" s="125"/>
      <c r="AK1016" s="310">
        <v>31570</v>
      </c>
      <c r="AL1016" s="310">
        <f>AK1016*E1016</f>
        <v>0</v>
      </c>
      <c r="AM1016" s="65" t="s">
        <v>654</v>
      </c>
      <c r="AN1016" s="65"/>
      <c r="AO1016" s="65"/>
      <c r="AP1016" s="65"/>
      <c r="AQ1016" s="65"/>
      <c r="AR1016" s="65"/>
      <c r="AS1016" s="71"/>
    </row>
    <row r="1017" spans="1:16381" s="75" customFormat="1" ht="12.75" customHeight="1" x14ac:dyDescent="0.2">
      <c r="A1017" s="293"/>
      <c r="B1017" s="294" t="s">
        <v>467</v>
      </c>
      <c r="C1017" s="295">
        <f>SUM(C1015:C1016)</f>
        <v>0</v>
      </c>
      <c r="D1017" s="295">
        <f>SUM(D1015:D1016)</f>
        <v>0</v>
      </c>
      <c r="E1017" s="295">
        <f>SUM(E1015:E1016)</f>
        <v>0</v>
      </c>
      <c r="F1017" s="295">
        <f>SUM(F1015:F1016)</f>
        <v>0</v>
      </c>
      <c r="G1017" s="295">
        <f>SUM(G1015:G1016)</f>
        <v>0</v>
      </c>
      <c r="H1017" s="924"/>
      <c r="I1017" s="925"/>
      <c r="J1017" s="925"/>
      <c r="K1017" s="925"/>
      <c r="L1017" s="925"/>
      <c r="M1017" s="925"/>
      <c r="N1017" s="925"/>
      <c r="O1017" s="925"/>
      <c r="P1017" s="925"/>
      <c r="Q1017" s="925"/>
      <c r="R1017" s="925"/>
      <c r="S1017" s="925"/>
      <c r="T1017" s="925"/>
      <c r="U1017" s="925"/>
      <c r="V1017" s="925"/>
      <c r="W1017" s="925"/>
      <c r="X1017" s="925"/>
      <c r="Y1017" s="925"/>
      <c r="Z1017" s="926"/>
      <c r="AA1017" s="295">
        <f t="shared" ref="AA1017:AL1017" si="142">SUM(AA1015:AA1016)</f>
        <v>0</v>
      </c>
      <c r="AB1017" s="295">
        <f t="shared" si="142"/>
        <v>0</v>
      </c>
      <c r="AC1017" s="295">
        <f t="shared" si="142"/>
        <v>0</v>
      </c>
      <c r="AD1017" s="295">
        <f t="shared" si="142"/>
        <v>0</v>
      </c>
      <c r="AE1017" s="295">
        <f t="shared" si="142"/>
        <v>0</v>
      </c>
      <c r="AF1017" s="295">
        <f t="shared" si="142"/>
        <v>0</v>
      </c>
      <c r="AG1017" s="295">
        <f t="shared" si="142"/>
        <v>0</v>
      </c>
      <c r="AH1017" s="295">
        <f t="shared" si="142"/>
        <v>0</v>
      </c>
      <c r="AI1017" s="295">
        <f t="shared" si="142"/>
        <v>0</v>
      </c>
      <c r="AJ1017" s="295">
        <f t="shared" si="142"/>
        <v>0</v>
      </c>
      <c r="AK1017" s="316">
        <f t="shared" si="142"/>
        <v>63140</v>
      </c>
      <c r="AL1017" s="316">
        <f t="shared" si="142"/>
        <v>0</v>
      </c>
      <c r="AM1017" s="73" t="s">
        <v>654</v>
      </c>
      <c r="AN1017" s="73"/>
      <c r="AO1017" s="73"/>
      <c r="AP1017" s="73"/>
      <c r="AQ1017" s="73"/>
      <c r="AR1017" s="73"/>
      <c r="AS1017" s="74"/>
    </row>
    <row r="1018" spans="1:16381" s="67" customFormat="1" x14ac:dyDescent="0.2">
      <c r="A1018" s="293"/>
      <c r="B1018" s="296" t="s">
        <v>4380</v>
      </c>
      <c r="C1018" s="920"/>
      <c r="D1018" s="920"/>
      <c r="E1018" s="920"/>
      <c r="F1018" s="920"/>
      <c r="G1018" s="920"/>
      <c r="H1018" s="920"/>
      <c r="I1018" s="920"/>
      <c r="J1018" s="920"/>
      <c r="K1018" s="920"/>
      <c r="L1018" s="920"/>
      <c r="M1018" s="920"/>
      <c r="N1018" s="920"/>
      <c r="O1018" s="920"/>
      <c r="P1018" s="920"/>
      <c r="Q1018" s="920"/>
      <c r="R1018" s="920"/>
      <c r="S1018" s="920"/>
      <c r="T1018" s="920"/>
      <c r="U1018" s="920"/>
      <c r="V1018" s="920"/>
      <c r="W1018" s="920"/>
      <c r="X1018" s="920"/>
      <c r="Y1018" s="920"/>
      <c r="Z1018" s="920"/>
      <c r="AA1018" s="292"/>
      <c r="AB1018" s="292"/>
      <c r="AC1018" s="292"/>
      <c r="AD1018" s="920"/>
      <c r="AE1018" s="920"/>
      <c r="AF1018" s="920"/>
      <c r="AG1018" s="920"/>
      <c r="AH1018" s="920"/>
      <c r="AI1018" s="920"/>
      <c r="AJ1018" s="920"/>
      <c r="AK1018" s="920"/>
      <c r="AL1018" s="920"/>
      <c r="AM1018" s="65" t="s">
        <v>654</v>
      </c>
      <c r="AN1018" s="65"/>
      <c r="AO1018" s="65"/>
      <c r="AP1018" s="65"/>
      <c r="AQ1018" s="65"/>
      <c r="AR1018" s="65"/>
      <c r="AS1018" s="66"/>
    </row>
    <row r="1019" spans="1:16381" s="77" customFormat="1" x14ac:dyDescent="0.2">
      <c r="A1019" s="175" t="s">
        <v>2317</v>
      </c>
      <c r="B1019" s="176" t="s">
        <v>923</v>
      </c>
      <c r="C1019" s="258">
        <f t="shared" si="126"/>
        <v>0</v>
      </c>
      <c r="D1019" s="263">
        <f t="shared" si="127"/>
        <v>0</v>
      </c>
      <c r="E1019" s="125"/>
      <c r="F1019" s="125"/>
      <c r="G1019" s="125"/>
      <c r="H1019" s="126"/>
      <c r="I1019" s="126"/>
      <c r="J1019" s="126"/>
      <c r="K1019" s="126"/>
      <c r="L1019" s="126"/>
      <c r="M1019" s="126"/>
      <c r="N1019" s="126"/>
      <c r="O1019" s="126"/>
      <c r="P1019" s="126"/>
      <c r="Q1019" s="126"/>
      <c r="R1019" s="126"/>
      <c r="S1019" s="126"/>
      <c r="T1019" s="126"/>
      <c r="U1019" s="126"/>
      <c r="V1019" s="126"/>
      <c r="W1019" s="126"/>
      <c r="X1019" s="126"/>
      <c r="Y1019" s="126"/>
      <c r="Z1019" s="126"/>
      <c r="AA1019" s="125"/>
      <c r="AB1019" s="125"/>
      <c r="AC1019" s="125"/>
      <c r="AD1019" s="125"/>
      <c r="AE1019" s="125"/>
      <c r="AF1019" s="125"/>
      <c r="AG1019" s="125"/>
      <c r="AH1019" s="125"/>
      <c r="AI1019" s="125"/>
      <c r="AJ1019" s="125"/>
      <c r="AK1019" s="310">
        <v>63170</v>
      </c>
      <c r="AL1019" s="310">
        <f>AK1019*E1019</f>
        <v>0</v>
      </c>
      <c r="AM1019" s="65" t="s">
        <v>654</v>
      </c>
      <c r="AN1019" s="65"/>
      <c r="AO1019" s="65"/>
      <c r="AP1019" s="65"/>
      <c r="AQ1019" s="65"/>
      <c r="AR1019" s="65"/>
      <c r="AS1019" s="76"/>
    </row>
    <row r="1020" spans="1:16381" s="72" customFormat="1" ht="23.25" customHeight="1" x14ac:dyDescent="0.2">
      <c r="A1020" s="175" t="s">
        <v>2318</v>
      </c>
      <c r="B1020" s="176" t="s">
        <v>260</v>
      </c>
      <c r="C1020" s="258">
        <f t="shared" si="126"/>
        <v>0</v>
      </c>
      <c r="D1020" s="263">
        <f t="shared" si="127"/>
        <v>0</v>
      </c>
      <c r="E1020" s="125"/>
      <c r="F1020" s="125"/>
      <c r="G1020" s="125"/>
      <c r="H1020" s="126"/>
      <c r="I1020" s="126"/>
      <c r="J1020" s="126"/>
      <c r="K1020" s="126"/>
      <c r="L1020" s="126"/>
      <c r="M1020" s="126"/>
      <c r="N1020" s="126"/>
      <c r="O1020" s="126"/>
      <c r="P1020" s="126"/>
      <c r="Q1020" s="126"/>
      <c r="R1020" s="126"/>
      <c r="S1020" s="126"/>
      <c r="T1020" s="126"/>
      <c r="U1020" s="126"/>
      <c r="V1020" s="126"/>
      <c r="W1020" s="126"/>
      <c r="X1020" s="126"/>
      <c r="Y1020" s="126"/>
      <c r="Z1020" s="126"/>
      <c r="AA1020" s="125"/>
      <c r="AB1020" s="125"/>
      <c r="AC1020" s="125"/>
      <c r="AD1020" s="125"/>
      <c r="AE1020" s="125"/>
      <c r="AF1020" s="125"/>
      <c r="AG1020" s="125"/>
      <c r="AH1020" s="125"/>
      <c r="AI1020" s="125"/>
      <c r="AJ1020" s="125"/>
      <c r="AK1020" s="310">
        <v>63170</v>
      </c>
      <c r="AL1020" s="310">
        <f>AK1020*E1020</f>
        <v>0</v>
      </c>
      <c r="AM1020" s="65" t="s">
        <v>654</v>
      </c>
      <c r="AN1020" s="65"/>
      <c r="AO1020" s="65"/>
      <c r="AP1020" s="65"/>
      <c r="AQ1020" s="65"/>
      <c r="AR1020" s="65"/>
      <c r="AS1020" s="71"/>
    </row>
    <row r="1021" spans="1:16381" s="75" customFormat="1" ht="12.75" customHeight="1" x14ac:dyDescent="0.2">
      <c r="A1021" s="327"/>
      <c r="B1021" s="141" t="s">
        <v>467</v>
      </c>
      <c r="C1021" s="260">
        <f>SUM(C1019:C1020)</f>
        <v>0</v>
      </c>
      <c r="D1021" s="260">
        <f>SUM(D1019:D1020)</f>
        <v>0</v>
      </c>
      <c r="E1021" s="260">
        <f>SUM(E1019:E1020)</f>
        <v>0</v>
      </c>
      <c r="F1021" s="260">
        <f>SUM(F1019:F1020)</f>
        <v>0</v>
      </c>
      <c r="G1021" s="260">
        <f>SUM(G1019:G1020)</f>
        <v>0</v>
      </c>
      <c r="H1021" s="914"/>
      <c r="I1021" s="915"/>
      <c r="J1021" s="915"/>
      <c r="K1021" s="915"/>
      <c r="L1021" s="915"/>
      <c r="M1021" s="915"/>
      <c r="N1021" s="915"/>
      <c r="O1021" s="915"/>
      <c r="P1021" s="915"/>
      <c r="Q1021" s="915"/>
      <c r="R1021" s="915"/>
      <c r="S1021" s="915"/>
      <c r="T1021" s="915"/>
      <c r="U1021" s="915"/>
      <c r="V1021" s="915"/>
      <c r="W1021" s="915"/>
      <c r="X1021" s="915"/>
      <c r="Y1021" s="915"/>
      <c r="Z1021" s="916"/>
      <c r="AA1021" s="260">
        <f t="shared" ref="AA1021:AL1021" si="143">SUM(AA1019:AA1020)</f>
        <v>0</v>
      </c>
      <c r="AB1021" s="260">
        <f t="shared" si="143"/>
        <v>0</v>
      </c>
      <c r="AC1021" s="260">
        <f t="shared" si="143"/>
        <v>0</v>
      </c>
      <c r="AD1021" s="260">
        <f t="shared" si="143"/>
        <v>0</v>
      </c>
      <c r="AE1021" s="260">
        <f t="shared" si="143"/>
        <v>0</v>
      </c>
      <c r="AF1021" s="260">
        <f t="shared" si="143"/>
        <v>0</v>
      </c>
      <c r="AG1021" s="260">
        <f t="shared" si="143"/>
        <v>0</v>
      </c>
      <c r="AH1021" s="260">
        <f t="shared" si="143"/>
        <v>0</v>
      </c>
      <c r="AI1021" s="260">
        <f t="shared" si="143"/>
        <v>0</v>
      </c>
      <c r="AJ1021" s="260">
        <f t="shared" si="143"/>
        <v>0</v>
      </c>
      <c r="AK1021" s="306">
        <f t="shared" si="143"/>
        <v>126340</v>
      </c>
      <c r="AL1021" s="306">
        <f t="shared" si="143"/>
        <v>0</v>
      </c>
      <c r="AM1021" s="73" t="s">
        <v>654</v>
      </c>
      <c r="AN1021" s="73"/>
      <c r="AO1021" s="73"/>
      <c r="AP1021" s="73"/>
      <c r="AQ1021" s="73"/>
      <c r="AR1021" s="73"/>
      <c r="AS1021" s="74"/>
    </row>
    <row r="1022" spans="1:16381" s="67" customFormat="1" x14ac:dyDescent="0.2">
      <c r="A1022" s="327"/>
      <c r="B1022" s="144" t="s">
        <v>4381</v>
      </c>
      <c r="C1022" s="258"/>
      <c r="D1022" s="923"/>
      <c r="E1022" s="923"/>
      <c r="F1022" s="923"/>
      <c r="G1022" s="923"/>
      <c r="H1022" s="923"/>
      <c r="I1022" s="923"/>
      <c r="J1022" s="923"/>
      <c r="K1022" s="923"/>
      <c r="L1022" s="923"/>
      <c r="M1022" s="923"/>
      <c r="N1022" s="923"/>
      <c r="O1022" s="923"/>
      <c r="P1022" s="923"/>
      <c r="Q1022" s="923"/>
      <c r="R1022" s="923"/>
      <c r="S1022" s="923"/>
      <c r="T1022" s="923"/>
      <c r="U1022" s="923"/>
      <c r="V1022" s="923"/>
      <c r="W1022" s="923"/>
      <c r="X1022" s="923"/>
      <c r="Y1022" s="923"/>
      <c r="Z1022" s="923"/>
      <c r="AA1022" s="923"/>
      <c r="AB1022" s="923"/>
      <c r="AC1022" s="923"/>
      <c r="AD1022" s="923"/>
      <c r="AE1022" s="923"/>
      <c r="AF1022" s="923"/>
      <c r="AG1022" s="923"/>
      <c r="AH1022" s="923"/>
      <c r="AI1022" s="923"/>
      <c r="AJ1022" s="923"/>
      <c r="AK1022" s="923"/>
      <c r="AL1022" s="923"/>
      <c r="AM1022" s="65" t="s">
        <v>654</v>
      </c>
      <c r="AN1022" s="65"/>
      <c r="AO1022" s="65"/>
      <c r="AP1022" s="65"/>
      <c r="AQ1022" s="65"/>
      <c r="AR1022" s="65"/>
      <c r="AS1022" s="66"/>
    </row>
    <row r="1023" spans="1:16381" s="77" customFormat="1" ht="22.5" customHeight="1" x14ac:dyDescent="0.2">
      <c r="A1023" s="175" t="s">
        <v>2319</v>
      </c>
      <c r="B1023" s="176" t="s">
        <v>261</v>
      </c>
      <c r="C1023" s="258">
        <f t="shared" si="126"/>
        <v>0</v>
      </c>
      <c r="D1023" s="263">
        <f t="shared" si="127"/>
        <v>0</v>
      </c>
      <c r="E1023" s="125"/>
      <c r="F1023" s="125"/>
      <c r="G1023" s="125"/>
      <c r="H1023" s="126"/>
      <c r="I1023" s="126"/>
      <c r="J1023" s="126"/>
      <c r="K1023" s="126"/>
      <c r="L1023" s="126"/>
      <c r="M1023" s="126"/>
      <c r="N1023" s="126"/>
      <c r="O1023" s="126"/>
      <c r="P1023" s="126"/>
      <c r="Q1023" s="126"/>
      <c r="R1023" s="126"/>
      <c r="S1023" s="126"/>
      <c r="T1023" s="126"/>
      <c r="U1023" s="126"/>
      <c r="V1023" s="126"/>
      <c r="W1023" s="126"/>
      <c r="X1023" s="126"/>
      <c r="Y1023" s="126"/>
      <c r="Z1023" s="126"/>
      <c r="AA1023" s="125"/>
      <c r="AB1023" s="125"/>
      <c r="AC1023" s="125"/>
      <c r="AD1023" s="125"/>
      <c r="AE1023" s="125"/>
      <c r="AF1023" s="125"/>
      <c r="AG1023" s="125"/>
      <c r="AH1023" s="125"/>
      <c r="AI1023" s="125"/>
      <c r="AJ1023" s="125"/>
      <c r="AK1023" s="310">
        <v>63170</v>
      </c>
      <c r="AL1023" s="310">
        <f>AK1023*E1023</f>
        <v>0</v>
      </c>
      <c r="AM1023" s="65" t="s">
        <v>654</v>
      </c>
      <c r="AN1023" s="65"/>
      <c r="AO1023" s="65"/>
      <c r="AP1023" s="65"/>
      <c r="AQ1023" s="65"/>
      <c r="AR1023" s="65"/>
      <c r="AS1023" s="76"/>
    </row>
    <row r="1024" spans="1:16381" s="72" customFormat="1" x14ac:dyDescent="0.2">
      <c r="A1024" s="175" t="s">
        <v>2320</v>
      </c>
      <c r="B1024" s="176" t="s">
        <v>262</v>
      </c>
      <c r="C1024" s="258">
        <f t="shared" ref="C1024:C1035" si="144">SUM(D1024+G1024)</f>
        <v>0</v>
      </c>
      <c r="D1024" s="263">
        <f t="shared" ref="D1024:D1035" si="145">SUM(E1024:F1024)</f>
        <v>0</v>
      </c>
      <c r="E1024" s="125"/>
      <c r="F1024" s="125"/>
      <c r="G1024" s="125"/>
      <c r="H1024" s="126"/>
      <c r="I1024" s="126"/>
      <c r="J1024" s="126"/>
      <c r="K1024" s="126"/>
      <c r="L1024" s="126"/>
      <c r="M1024" s="126"/>
      <c r="N1024" s="126"/>
      <c r="O1024" s="126"/>
      <c r="P1024" s="126"/>
      <c r="Q1024" s="126"/>
      <c r="R1024" s="126"/>
      <c r="S1024" s="126"/>
      <c r="T1024" s="126"/>
      <c r="U1024" s="126"/>
      <c r="V1024" s="126"/>
      <c r="W1024" s="126"/>
      <c r="X1024" s="126"/>
      <c r="Y1024" s="126"/>
      <c r="Z1024" s="126"/>
      <c r="AA1024" s="125"/>
      <c r="AB1024" s="125"/>
      <c r="AC1024" s="125"/>
      <c r="AD1024" s="125"/>
      <c r="AE1024" s="125"/>
      <c r="AF1024" s="125"/>
      <c r="AG1024" s="125"/>
      <c r="AH1024" s="125"/>
      <c r="AI1024" s="125"/>
      <c r="AJ1024" s="125"/>
      <c r="AK1024" s="310">
        <v>63170</v>
      </c>
      <c r="AL1024" s="310">
        <f>AK1024*E1024</f>
        <v>0</v>
      </c>
      <c r="AM1024" s="65" t="s">
        <v>654</v>
      </c>
      <c r="AN1024" s="65"/>
      <c r="AO1024" s="65"/>
      <c r="AP1024" s="65"/>
      <c r="AQ1024" s="65"/>
      <c r="AR1024" s="65"/>
      <c r="AS1024" s="71"/>
    </row>
    <row r="1025" spans="1:45" s="75" customFormat="1" ht="12.75" customHeight="1" x14ac:dyDescent="0.2">
      <c r="A1025" s="327"/>
      <c r="B1025" s="141" t="s">
        <v>467</v>
      </c>
      <c r="C1025" s="260">
        <f>SUM(C1023:C1024)</f>
        <v>0</v>
      </c>
      <c r="D1025" s="260">
        <f>SUM(D1023:D1024)</f>
        <v>0</v>
      </c>
      <c r="E1025" s="260">
        <f>SUM(E1023:E1024)</f>
        <v>0</v>
      </c>
      <c r="F1025" s="260">
        <f>SUM(F1023:F1024)</f>
        <v>0</v>
      </c>
      <c r="G1025" s="260">
        <f>SUM(G1023:G1024)</f>
        <v>0</v>
      </c>
      <c r="H1025" s="914"/>
      <c r="I1025" s="915"/>
      <c r="J1025" s="915"/>
      <c r="K1025" s="915"/>
      <c r="L1025" s="915"/>
      <c r="M1025" s="915"/>
      <c r="N1025" s="915"/>
      <c r="O1025" s="915"/>
      <c r="P1025" s="915"/>
      <c r="Q1025" s="915"/>
      <c r="R1025" s="915"/>
      <c r="S1025" s="915"/>
      <c r="T1025" s="915"/>
      <c r="U1025" s="915"/>
      <c r="V1025" s="915"/>
      <c r="W1025" s="915"/>
      <c r="X1025" s="915"/>
      <c r="Y1025" s="915"/>
      <c r="Z1025" s="916"/>
      <c r="AA1025" s="260">
        <f t="shared" ref="AA1025:AL1025" si="146">SUM(AA1023:AA1024)</f>
        <v>0</v>
      </c>
      <c r="AB1025" s="260">
        <f t="shared" si="146"/>
        <v>0</v>
      </c>
      <c r="AC1025" s="260">
        <f t="shared" si="146"/>
        <v>0</v>
      </c>
      <c r="AD1025" s="260">
        <f t="shared" si="146"/>
        <v>0</v>
      </c>
      <c r="AE1025" s="260">
        <f t="shared" si="146"/>
        <v>0</v>
      </c>
      <c r="AF1025" s="260">
        <f t="shared" si="146"/>
        <v>0</v>
      </c>
      <c r="AG1025" s="260">
        <f t="shared" si="146"/>
        <v>0</v>
      </c>
      <c r="AH1025" s="260">
        <f t="shared" si="146"/>
        <v>0</v>
      </c>
      <c r="AI1025" s="260">
        <f t="shared" si="146"/>
        <v>0</v>
      </c>
      <c r="AJ1025" s="260">
        <f t="shared" si="146"/>
        <v>0</v>
      </c>
      <c r="AK1025" s="306">
        <f t="shared" si="146"/>
        <v>126340</v>
      </c>
      <c r="AL1025" s="306">
        <f t="shared" si="146"/>
        <v>0</v>
      </c>
      <c r="AM1025" s="73" t="s">
        <v>654</v>
      </c>
      <c r="AN1025" s="73"/>
      <c r="AO1025" s="73"/>
      <c r="AP1025" s="73"/>
      <c r="AQ1025" s="73"/>
      <c r="AR1025" s="73"/>
      <c r="AS1025" s="74"/>
    </row>
    <row r="1026" spans="1:45" s="67" customFormat="1" ht="14.15" customHeight="1" x14ac:dyDescent="0.2">
      <c r="A1026" s="327"/>
      <c r="B1026" s="144" t="s">
        <v>4382</v>
      </c>
      <c r="C1026" s="923"/>
      <c r="D1026" s="923"/>
      <c r="E1026" s="923"/>
      <c r="F1026" s="923"/>
      <c r="G1026" s="923"/>
      <c r="H1026" s="923"/>
      <c r="I1026" s="923"/>
      <c r="J1026" s="923"/>
      <c r="K1026" s="923"/>
      <c r="L1026" s="923"/>
      <c r="M1026" s="923"/>
      <c r="N1026" s="923"/>
      <c r="O1026" s="923"/>
      <c r="P1026" s="923"/>
      <c r="Q1026" s="923"/>
      <c r="R1026" s="923"/>
      <c r="S1026" s="923"/>
      <c r="T1026" s="923"/>
      <c r="U1026" s="923"/>
      <c r="V1026" s="923"/>
      <c r="W1026" s="923"/>
      <c r="X1026" s="923"/>
      <c r="Y1026" s="923"/>
      <c r="Z1026" s="923"/>
      <c r="AA1026" s="923"/>
      <c r="AB1026" s="923"/>
      <c r="AC1026" s="923"/>
      <c r="AD1026" s="923"/>
      <c r="AE1026" s="923"/>
      <c r="AF1026" s="923"/>
      <c r="AG1026" s="923"/>
      <c r="AH1026" s="923"/>
      <c r="AI1026" s="923"/>
      <c r="AJ1026" s="923"/>
      <c r="AK1026" s="923"/>
      <c r="AL1026" s="923"/>
      <c r="AM1026" s="65" t="s">
        <v>654</v>
      </c>
      <c r="AN1026" s="65"/>
      <c r="AO1026" s="65"/>
      <c r="AP1026" s="65"/>
      <c r="AQ1026" s="65"/>
      <c r="AR1026" s="65"/>
      <c r="AS1026" s="66"/>
    </row>
    <row r="1027" spans="1:45" s="77" customFormat="1" ht="14.15" customHeight="1" x14ac:dyDescent="0.2">
      <c r="A1027" s="175" t="s">
        <v>2321</v>
      </c>
      <c r="B1027" s="176" t="s">
        <v>263</v>
      </c>
      <c r="C1027" s="258">
        <f t="shared" si="144"/>
        <v>0</v>
      </c>
      <c r="D1027" s="263">
        <f t="shared" si="145"/>
        <v>0</v>
      </c>
      <c r="E1027" s="125"/>
      <c r="F1027" s="125"/>
      <c r="G1027" s="125"/>
      <c r="H1027" s="126"/>
      <c r="I1027" s="126"/>
      <c r="J1027" s="126"/>
      <c r="K1027" s="126"/>
      <c r="L1027" s="126"/>
      <c r="M1027" s="126"/>
      <c r="N1027" s="126"/>
      <c r="O1027" s="126"/>
      <c r="P1027" s="126"/>
      <c r="Q1027" s="126"/>
      <c r="R1027" s="126"/>
      <c r="S1027" s="126"/>
      <c r="T1027" s="126"/>
      <c r="U1027" s="126"/>
      <c r="V1027" s="126"/>
      <c r="W1027" s="126"/>
      <c r="X1027" s="126"/>
      <c r="Y1027" s="126"/>
      <c r="Z1027" s="126"/>
      <c r="AA1027" s="125"/>
      <c r="AB1027" s="125"/>
      <c r="AC1027" s="125"/>
      <c r="AD1027" s="125"/>
      <c r="AE1027" s="125"/>
      <c r="AF1027" s="125"/>
      <c r="AG1027" s="125"/>
      <c r="AH1027" s="125"/>
      <c r="AI1027" s="125"/>
      <c r="AJ1027" s="125"/>
      <c r="AK1027" s="310">
        <v>63170</v>
      </c>
      <c r="AL1027" s="310">
        <f t="shared" ref="AL1027:AL1032" si="147">AK1027*E1027</f>
        <v>0</v>
      </c>
      <c r="AM1027" s="65" t="s">
        <v>654</v>
      </c>
      <c r="AN1027" s="65"/>
      <c r="AO1027" s="65"/>
      <c r="AP1027" s="65"/>
      <c r="AQ1027" s="65"/>
      <c r="AR1027" s="65"/>
      <c r="AS1027" s="76"/>
    </row>
    <row r="1028" spans="1:45" s="67" customFormat="1" ht="14.15" customHeight="1" x14ac:dyDescent="0.2">
      <c r="A1028" s="175" t="s">
        <v>2322</v>
      </c>
      <c r="B1028" s="176" t="s">
        <v>264</v>
      </c>
      <c r="C1028" s="258">
        <f t="shared" si="144"/>
        <v>0</v>
      </c>
      <c r="D1028" s="263">
        <f t="shared" si="145"/>
        <v>0</v>
      </c>
      <c r="E1028" s="125"/>
      <c r="F1028" s="125"/>
      <c r="G1028" s="125"/>
      <c r="H1028" s="126"/>
      <c r="I1028" s="126"/>
      <c r="J1028" s="126"/>
      <c r="K1028" s="126"/>
      <c r="L1028" s="126"/>
      <c r="M1028" s="126"/>
      <c r="N1028" s="126"/>
      <c r="O1028" s="126"/>
      <c r="P1028" s="126"/>
      <c r="Q1028" s="126"/>
      <c r="R1028" s="126"/>
      <c r="S1028" s="126"/>
      <c r="T1028" s="126"/>
      <c r="U1028" s="126"/>
      <c r="V1028" s="126"/>
      <c r="W1028" s="126"/>
      <c r="X1028" s="126"/>
      <c r="Y1028" s="126"/>
      <c r="Z1028" s="126"/>
      <c r="AA1028" s="125"/>
      <c r="AB1028" s="125"/>
      <c r="AC1028" s="125"/>
      <c r="AD1028" s="125"/>
      <c r="AE1028" s="125"/>
      <c r="AF1028" s="125"/>
      <c r="AG1028" s="125"/>
      <c r="AH1028" s="125"/>
      <c r="AI1028" s="125"/>
      <c r="AJ1028" s="125"/>
      <c r="AK1028" s="310">
        <v>157890</v>
      </c>
      <c r="AL1028" s="310">
        <f t="shared" si="147"/>
        <v>0</v>
      </c>
      <c r="AM1028" s="65" t="s">
        <v>654</v>
      </c>
      <c r="AN1028" s="65"/>
      <c r="AO1028" s="65"/>
      <c r="AP1028" s="65"/>
      <c r="AQ1028" s="65"/>
      <c r="AR1028" s="65"/>
      <c r="AS1028" s="66"/>
    </row>
    <row r="1029" spans="1:45" s="67" customFormat="1" ht="12" customHeight="1" x14ac:dyDescent="0.2">
      <c r="A1029" s="175" t="s">
        <v>2323</v>
      </c>
      <c r="B1029" s="176" t="s">
        <v>265</v>
      </c>
      <c r="C1029" s="258">
        <f t="shared" si="144"/>
        <v>0</v>
      </c>
      <c r="D1029" s="263">
        <f t="shared" si="145"/>
        <v>0</v>
      </c>
      <c r="E1029" s="125"/>
      <c r="F1029" s="125"/>
      <c r="G1029" s="125"/>
      <c r="H1029" s="126"/>
      <c r="I1029" s="126"/>
      <c r="J1029" s="126"/>
      <c r="K1029" s="126"/>
      <c r="L1029" s="126"/>
      <c r="M1029" s="126"/>
      <c r="N1029" s="126"/>
      <c r="O1029" s="126"/>
      <c r="P1029" s="126"/>
      <c r="Q1029" s="126"/>
      <c r="R1029" s="126"/>
      <c r="S1029" s="126"/>
      <c r="T1029" s="126"/>
      <c r="U1029" s="126"/>
      <c r="V1029" s="126"/>
      <c r="W1029" s="126"/>
      <c r="X1029" s="126"/>
      <c r="Y1029" s="126"/>
      <c r="Z1029" s="126"/>
      <c r="AA1029" s="125"/>
      <c r="AB1029" s="125"/>
      <c r="AC1029" s="125"/>
      <c r="AD1029" s="125"/>
      <c r="AE1029" s="125"/>
      <c r="AF1029" s="125"/>
      <c r="AG1029" s="125"/>
      <c r="AH1029" s="125"/>
      <c r="AI1029" s="125"/>
      <c r="AJ1029" s="125"/>
      <c r="AK1029" s="310">
        <v>94760</v>
      </c>
      <c r="AL1029" s="310">
        <f t="shared" si="147"/>
        <v>0</v>
      </c>
      <c r="AM1029" s="65" t="s">
        <v>654</v>
      </c>
      <c r="AN1029" s="65"/>
      <c r="AO1029" s="65"/>
      <c r="AP1029" s="65"/>
      <c r="AQ1029" s="65"/>
      <c r="AR1029" s="65"/>
      <c r="AS1029" s="66"/>
    </row>
    <row r="1030" spans="1:45" s="67" customFormat="1" ht="12" customHeight="1" x14ac:dyDescent="0.2">
      <c r="A1030" s="175" t="s">
        <v>2324</v>
      </c>
      <c r="B1030" s="176" t="s">
        <v>60</v>
      </c>
      <c r="C1030" s="258">
        <f t="shared" si="144"/>
        <v>0</v>
      </c>
      <c r="D1030" s="263">
        <f t="shared" si="145"/>
        <v>0</v>
      </c>
      <c r="E1030" s="125"/>
      <c r="F1030" s="125"/>
      <c r="G1030" s="125"/>
      <c r="H1030" s="126"/>
      <c r="I1030" s="126"/>
      <c r="J1030" s="126"/>
      <c r="K1030" s="126"/>
      <c r="L1030" s="126"/>
      <c r="M1030" s="126"/>
      <c r="N1030" s="126"/>
      <c r="O1030" s="126"/>
      <c r="P1030" s="126"/>
      <c r="Q1030" s="126"/>
      <c r="R1030" s="126"/>
      <c r="S1030" s="126"/>
      <c r="T1030" s="126"/>
      <c r="U1030" s="126"/>
      <c r="V1030" s="126"/>
      <c r="W1030" s="126"/>
      <c r="X1030" s="126"/>
      <c r="Y1030" s="126"/>
      <c r="Z1030" s="126"/>
      <c r="AA1030" s="125"/>
      <c r="AB1030" s="125"/>
      <c r="AC1030" s="125"/>
      <c r="AD1030" s="125"/>
      <c r="AE1030" s="125"/>
      <c r="AF1030" s="125"/>
      <c r="AG1030" s="125"/>
      <c r="AH1030" s="125"/>
      <c r="AI1030" s="125"/>
      <c r="AJ1030" s="125"/>
      <c r="AK1030" s="310">
        <v>42100</v>
      </c>
      <c r="AL1030" s="310">
        <f t="shared" si="147"/>
        <v>0</v>
      </c>
      <c r="AM1030" s="65" t="s">
        <v>654</v>
      </c>
      <c r="AN1030" s="65"/>
      <c r="AO1030" s="65"/>
      <c r="AP1030" s="65"/>
      <c r="AQ1030" s="65"/>
      <c r="AR1030" s="65"/>
      <c r="AS1030" s="66"/>
    </row>
    <row r="1031" spans="1:45" s="67" customFormat="1" ht="20" x14ac:dyDescent="0.2">
      <c r="A1031" s="175" t="s">
        <v>2325</v>
      </c>
      <c r="B1031" s="176" t="s">
        <v>266</v>
      </c>
      <c r="C1031" s="258">
        <f t="shared" si="144"/>
        <v>0</v>
      </c>
      <c r="D1031" s="263">
        <f t="shared" si="145"/>
        <v>0</v>
      </c>
      <c r="E1031" s="125"/>
      <c r="F1031" s="125"/>
      <c r="G1031" s="125"/>
      <c r="H1031" s="126"/>
      <c r="I1031" s="126"/>
      <c r="J1031" s="126"/>
      <c r="K1031" s="126"/>
      <c r="L1031" s="126"/>
      <c r="M1031" s="126"/>
      <c r="N1031" s="126"/>
      <c r="O1031" s="126"/>
      <c r="P1031" s="126"/>
      <c r="Q1031" s="126"/>
      <c r="R1031" s="126"/>
      <c r="S1031" s="126"/>
      <c r="T1031" s="126"/>
      <c r="U1031" s="126"/>
      <c r="V1031" s="126"/>
      <c r="W1031" s="126"/>
      <c r="X1031" s="126"/>
      <c r="Y1031" s="126"/>
      <c r="Z1031" s="126"/>
      <c r="AA1031" s="125"/>
      <c r="AB1031" s="125"/>
      <c r="AC1031" s="125"/>
      <c r="AD1031" s="125"/>
      <c r="AE1031" s="125"/>
      <c r="AF1031" s="125"/>
      <c r="AG1031" s="125"/>
      <c r="AH1031" s="125"/>
      <c r="AI1031" s="125"/>
      <c r="AJ1031" s="125"/>
      <c r="AK1031" s="310">
        <v>126320</v>
      </c>
      <c r="AL1031" s="310">
        <f t="shared" si="147"/>
        <v>0</v>
      </c>
      <c r="AM1031" s="65" t="s">
        <v>654</v>
      </c>
      <c r="AN1031" s="65"/>
      <c r="AO1031" s="65"/>
      <c r="AP1031" s="65"/>
      <c r="AQ1031" s="65"/>
      <c r="AR1031" s="65"/>
      <c r="AS1031" s="66"/>
    </row>
    <row r="1032" spans="1:45" s="72" customFormat="1" ht="14.15" customHeight="1" x14ac:dyDescent="0.2">
      <c r="A1032" s="175" t="s">
        <v>2326</v>
      </c>
      <c r="B1032" s="176" t="s">
        <v>267</v>
      </c>
      <c r="C1032" s="258">
        <f t="shared" si="144"/>
        <v>0</v>
      </c>
      <c r="D1032" s="263">
        <f t="shared" si="145"/>
        <v>0</v>
      </c>
      <c r="E1032" s="125"/>
      <c r="F1032" s="125"/>
      <c r="G1032" s="125"/>
      <c r="H1032" s="126"/>
      <c r="I1032" s="126"/>
      <c r="J1032" s="126"/>
      <c r="K1032" s="126"/>
      <c r="L1032" s="126"/>
      <c r="M1032" s="126"/>
      <c r="N1032" s="126"/>
      <c r="O1032" s="126"/>
      <c r="P1032" s="126"/>
      <c r="Q1032" s="126"/>
      <c r="R1032" s="126"/>
      <c r="S1032" s="126"/>
      <c r="T1032" s="126"/>
      <c r="U1032" s="126"/>
      <c r="V1032" s="126"/>
      <c r="W1032" s="126"/>
      <c r="X1032" s="126"/>
      <c r="Y1032" s="126"/>
      <c r="Z1032" s="126"/>
      <c r="AA1032" s="125"/>
      <c r="AB1032" s="125"/>
      <c r="AC1032" s="125"/>
      <c r="AD1032" s="125"/>
      <c r="AE1032" s="125"/>
      <c r="AF1032" s="125"/>
      <c r="AG1032" s="125"/>
      <c r="AH1032" s="125"/>
      <c r="AI1032" s="125"/>
      <c r="AJ1032" s="125"/>
      <c r="AK1032" s="310">
        <v>47370</v>
      </c>
      <c r="AL1032" s="310">
        <f t="shared" si="147"/>
        <v>0</v>
      </c>
      <c r="AM1032" s="65" t="s">
        <v>654</v>
      </c>
      <c r="AN1032" s="65"/>
      <c r="AO1032" s="65"/>
      <c r="AP1032" s="65"/>
      <c r="AQ1032" s="65"/>
      <c r="AR1032" s="65"/>
      <c r="AS1032" s="71"/>
    </row>
    <row r="1033" spans="1:45" s="75" customFormat="1" ht="12.75" customHeight="1" x14ac:dyDescent="0.2">
      <c r="A1033" s="327"/>
      <c r="B1033" s="141" t="s">
        <v>467</v>
      </c>
      <c r="C1033" s="260">
        <f>SUM(C1027:C1032)</f>
        <v>0</v>
      </c>
      <c r="D1033" s="260">
        <f>SUM(D1027:D1032)</f>
        <v>0</v>
      </c>
      <c r="E1033" s="260">
        <f>SUM(E1027:E1032)</f>
        <v>0</v>
      </c>
      <c r="F1033" s="260">
        <f>SUM(F1027:F1032)</f>
        <v>0</v>
      </c>
      <c r="G1033" s="260">
        <f>SUM(G1027:G1032)</f>
        <v>0</v>
      </c>
      <c r="H1033" s="914"/>
      <c r="I1033" s="915"/>
      <c r="J1033" s="915"/>
      <c r="K1033" s="915"/>
      <c r="L1033" s="915"/>
      <c r="M1033" s="915"/>
      <c r="N1033" s="915"/>
      <c r="O1033" s="915"/>
      <c r="P1033" s="915"/>
      <c r="Q1033" s="915"/>
      <c r="R1033" s="915"/>
      <c r="S1033" s="915"/>
      <c r="T1033" s="915"/>
      <c r="U1033" s="915"/>
      <c r="V1033" s="915"/>
      <c r="W1033" s="915"/>
      <c r="X1033" s="915"/>
      <c r="Y1033" s="915"/>
      <c r="Z1033" s="916"/>
      <c r="AA1033" s="260">
        <f t="shared" ref="AA1033:AL1033" si="148">SUM(AA1027:AA1032)</f>
        <v>0</v>
      </c>
      <c r="AB1033" s="260">
        <f t="shared" si="148"/>
        <v>0</v>
      </c>
      <c r="AC1033" s="260">
        <f t="shared" si="148"/>
        <v>0</v>
      </c>
      <c r="AD1033" s="260">
        <f t="shared" si="148"/>
        <v>0</v>
      </c>
      <c r="AE1033" s="260">
        <f t="shared" si="148"/>
        <v>0</v>
      </c>
      <c r="AF1033" s="260">
        <f t="shared" si="148"/>
        <v>0</v>
      </c>
      <c r="AG1033" s="260">
        <f t="shared" si="148"/>
        <v>0</v>
      </c>
      <c r="AH1033" s="260">
        <f t="shared" si="148"/>
        <v>0</v>
      </c>
      <c r="AI1033" s="260">
        <f t="shared" si="148"/>
        <v>0</v>
      </c>
      <c r="AJ1033" s="260">
        <f t="shared" si="148"/>
        <v>0</v>
      </c>
      <c r="AK1033" s="306">
        <f t="shared" si="148"/>
        <v>531610</v>
      </c>
      <c r="AL1033" s="306">
        <f t="shared" si="148"/>
        <v>0</v>
      </c>
      <c r="AM1033" s="73" t="s">
        <v>654</v>
      </c>
      <c r="AN1033" s="73"/>
      <c r="AO1033" s="73"/>
      <c r="AP1033" s="73"/>
      <c r="AQ1033" s="73"/>
      <c r="AR1033" s="73"/>
      <c r="AS1033" s="74"/>
    </row>
    <row r="1034" spans="1:45" s="67" customFormat="1" x14ac:dyDescent="0.2">
      <c r="A1034" s="327"/>
      <c r="B1034" s="144" t="s">
        <v>4383</v>
      </c>
      <c r="C1034" s="923"/>
      <c r="D1034" s="923"/>
      <c r="E1034" s="923"/>
      <c r="F1034" s="923"/>
      <c r="G1034" s="923"/>
      <c r="H1034" s="923"/>
      <c r="I1034" s="923"/>
      <c r="J1034" s="923"/>
      <c r="K1034" s="923"/>
      <c r="L1034" s="923"/>
      <c r="M1034" s="923"/>
      <c r="N1034" s="923"/>
      <c r="O1034" s="923"/>
      <c r="P1034" s="923"/>
      <c r="Q1034" s="923"/>
      <c r="R1034" s="923"/>
      <c r="S1034" s="923"/>
      <c r="T1034" s="923"/>
      <c r="U1034" s="923"/>
      <c r="V1034" s="923"/>
      <c r="W1034" s="923"/>
      <c r="X1034" s="923"/>
      <c r="Y1034" s="923"/>
      <c r="Z1034" s="923"/>
      <c r="AA1034" s="923"/>
      <c r="AB1034" s="923"/>
      <c r="AC1034" s="923"/>
      <c r="AD1034" s="923"/>
      <c r="AE1034" s="923"/>
      <c r="AF1034" s="923"/>
      <c r="AG1034" s="923"/>
      <c r="AH1034" s="923"/>
      <c r="AI1034" s="923"/>
      <c r="AJ1034" s="923"/>
      <c r="AK1034" s="923"/>
      <c r="AL1034" s="923"/>
      <c r="AM1034" s="65" t="s">
        <v>654</v>
      </c>
      <c r="AN1034" s="65"/>
      <c r="AO1034" s="65"/>
      <c r="AP1034" s="65"/>
      <c r="AQ1034" s="65"/>
      <c r="AR1034" s="65"/>
      <c r="AS1034" s="66"/>
    </row>
    <row r="1035" spans="1:45" s="84" customFormat="1" ht="14.15" customHeight="1" x14ac:dyDescent="0.2">
      <c r="A1035" s="175" t="s">
        <v>2327</v>
      </c>
      <c r="B1035" s="176" t="s">
        <v>268</v>
      </c>
      <c r="C1035" s="258">
        <f t="shared" si="144"/>
        <v>0</v>
      </c>
      <c r="D1035" s="263">
        <f t="shared" si="145"/>
        <v>0</v>
      </c>
      <c r="E1035" s="125"/>
      <c r="F1035" s="125"/>
      <c r="G1035" s="125"/>
      <c r="H1035" s="126"/>
      <c r="I1035" s="126"/>
      <c r="J1035" s="126"/>
      <c r="K1035" s="126"/>
      <c r="L1035" s="126"/>
      <c r="M1035" s="126"/>
      <c r="N1035" s="126"/>
      <c r="O1035" s="126"/>
      <c r="P1035" s="126"/>
      <c r="Q1035" s="126"/>
      <c r="R1035" s="126"/>
      <c r="S1035" s="126"/>
      <c r="T1035" s="126"/>
      <c r="U1035" s="126"/>
      <c r="V1035" s="126"/>
      <c r="W1035" s="126"/>
      <c r="X1035" s="126"/>
      <c r="Y1035" s="126"/>
      <c r="Z1035" s="126"/>
      <c r="AA1035" s="125"/>
      <c r="AB1035" s="125"/>
      <c r="AC1035" s="125"/>
      <c r="AD1035" s="125"/>
      <c r="AE1035" s="125"/>
      <c r="AF1035" s="125"/>
      <c r="AG1035" s="125"/>
      <c r="AH1035" s="125"/>
      <c r="AI1035" s="125"/>
      <c r="AJ1035" s="125"/>
      <c r="AK1035" s="310">
        <v>31980</v>
      </c>
      <c r="AL1035" s="310">
        <f>AK1035*E1035</f>
        <v>0</v>
      </c>
      <c r="AM1035" s="65" t="s">
        <v>654</v>
      </c>
      <c r="AN1035" s="65"/>
      <c r="AO1035" s="65"/>
      <c r="AP1035" s="65"/>
      <c r="AQ1035" s="65"/>
      <c r="AR1035" s="65"/>
      <c r="AS1035" s="83"/>
    </row>
    <row r="1036" spans="1:45" s="75" customFormat="1" ht="12.75" customHeight="1" x14ac:dyDescent="0.2">
      <c r="A1036" s="327"/>
      <c r="B1036" s="141" t="s">
        <v>467</v>
      </c>
      <c r="C1036" s="260">
        <f>C1035</f>
        <v>0</v>
      </c>
      <c r="D1036" s="260">
        <f>D1035</f>
        <v>0</v>
      </c>
      <c r="E1036" s="260">
        <f>E1035</f>
        <v>0</v>
      </c>
      <c r="F1036" s="260">
        <f>F1035</f>
        <v>0</v>
      </c>
      <c r="G1036" s="260">
        <f>G1035</f>
        <v>0</v>
      </c>
      <c r="H1036" s="891"/>
      <c r="I1036" s="892"/>
      <c r="J1036" s="892"/>
      <c r="K1036" s="892"/>
      <c r="L1036" s="892"/>
      <c r="M1036" s="892"/>
      <c r="N1036" s="892"/>
      <c r="O1036" s="892"/>
      <c r="P1036" s="892"/>
      <c r="Q1036" s="892"/>
      <c r="R1036" s="892"/>
      <c r="S1036" s="892"/>
      <c r="T1036" s="892"/>
      <c r="U1036" s="892"/>
      <c r="V1036" s="892"/>
      <c r="W1036" s="892"/>
      <c r="X1036" s="892"/>
      <c r="Y1036" s="892"/>
      <c r="Z1036" s="893"/>
      <c r="AA1036" s="260">
        <f t="shared" ref="AA1036:AL1036" si="149">AA1035</f>
        <v>0</v>
      </c>
      <c r="AB1036" s="260">
        <f t="shared" si="149"/>
        <v>0</v>
      </c>
      <c r="AC1036" s="260">
        <f t="shared" si="149"/>
        <v>0</v>
      </c>
      <c r="AD1036" s="260">
        <f t="shared" si="149"/>
        <v>0</v>
      </c>
      <c r="AE1036" s="260">
        <f t="shared" si="149"/>
        <v>0</v>
      </c>
      <c r="AF1036" s="260">
        <f t="shared" si="149"/>
        <v>0</v>
      </c>
      <c r="AG1036" s="260">
        <f t="shared" si="149"/>
        <v>0</v>
      </c>
      <c r="AH1036" s="260">
        <f t="shared" si="149"/>
        <v>0</v>
      </c>
      <c r="AI1036" s="260">
        <f t="shared" si="149"/>
        <v>0</v>
      </c>
      <c r="AJ1036" s="260">
        <f t="shared" si="149"/>
        <v>0</v>
      </c>
      <c r="AK1036" s="306">
        <f t="shared" si="149"/>
        <v>31980</v>
      </c>
      <c r="AL1036" s="306">
        <f t="shared" si="149"/>
        <v>0</v>
      </c>
      <c r="AM1036" s="73" t="s">
        <v>654</v>
      </c>
      <c r="AN1036" s="73"/>
      <c r="AO1036" s="73"/>
      <c r="AP1036" s="73"/>
      <c r="AQ1036" s="73"/>
      <c r="AR1036" s="73"/>
      <c r="AS1036" s="74"/>
    </row>
    <row r="1037" spans="1:45" s="75" customFormat="1" ht="12.75" customHeight="1" x14ac:dyDescent="0.2">
      <c r="A1037" s="327"/>
      <c r="B1037" s="138" t="s">
        <v>3128</v>
      </c>
      <c r="C1037" s="891"/>
      <c r="D1037" s="892"/>
      <c r="E1037" s="892"/>
      <c r="F1037" s="892"/>
      <c r="G1037" s="892"/>
      <c r="H1037" s="892"/>
      <c r="I1037" s="892"/>
      <c r="J1037" s="892"/>
      <c r="K1037" s="892"/>
      <c r="L1037" s="892"/>
      <c r="M1037" s="892"/>
      <c r="N1037" s="892"/>
      <c r="O1037" s="892"/>
      <c r="P1037" s="892"/>
      <c r="Q1037" s="892"/>
      <c r="R1037" s="892"/>
      <c r="S1037" s="892"/>
      <c r="T1037" s="892"/>
      <c r="U1037" s="892"/>
      <c r="V1037" s="892"/>
      <c r="W1037" s="892"/>
      <c r="X1037" s="892"/>
      <c r="Y1037" s="892"/>
      <c r="Z1037" s="892"/>
      <c r="AA1037" s="892"/>
      <c r="AB1037" s="892"/>
      <c r="AC1037" s="892"/>
      <c r="AD1037" s="892"/>
      <c r="AE1037" s="892"/>
      <c r="AF1037" s="892"/>
      <c r="AG1037" s="892"/>
      <c r="AH1037" s="892"/>
      <c r="AI1037" s="892"/>
      <c r="AJ1037" s="892"/>
      <c r="AK1037" s="892"/>
      <c r="AL1037" s="893"/>
      <c r="AM1037" s="73" t="s">
        <v>654</v>
      </c>
      <c r="AN1037" s="73"/>
      <c r="AO1037" s="73"/>
      <c r="AP1037" s="73"/>
      <c r="AQ1037" s="73"/>
      <c r="AR1037" s="73"/>
      <c r="AS1037" s="74"/>
    </row>
    <row r="1038" spans="1:45" s="75" customFormat="1" x14ac:dyDescent="0.2">
      <c r="A1038" s="252" t="s">
        <v>3129</v>
      </c>
      <c r="B1038" s="176" t="s">
        <v>3130</v>
      </c>
      <c r="C1038" s="258">
        <f>SUM(D1038+G1038)</f>
        <v>0</v>
      </c>
      <c r="D1038" s="263">
        <f>SUM(E1038:F1038)</f>
        <v>0</v>
      </c>
      <c r="E1038" s="125"/>
      <c r="F1038" s="125"/>
      <c r="G1038" s="125"/>
      <c r="H1038" s="126"/>
      <c r="I1038" s="126"/>
      <c r="J1038" s="126"/>
      <c r="K1038" s="126"/>
      <c r="L1038" s="126"/>
      <c r="M1038" s="126"/>
      <c r="N1038" s="126"/>
      <c r="O1038" s="126"/>
      <c r="P1038" s="126"/>
      <c r="Q1038" s="126"/>
      <c r="R1038" s="126"/>
      <c r="S1038" s="126"/>
      <c r="T1038" s="126"/>
      <c r="U1038" s="126"/>
      <c r="V1038" s="126"/>
      <c r="W1038" s="126"/>
      <c r="X1038" s="126"/>
      <c r="Y1038" s="126"/>
      <c r="Z1038" s="126"/>
      <c r="AA1038" s="125"/>
      <c r="AB1038" s="125"/>
      <c r="AC1038" s="125"/>
      <c r="AD1038" s="125"/>
      <c r="AE1038" s="125"/>
      <c r="AF1038" s="125"/>
      <c r="AG1038" s="125"/>
      <c r="AH1038" s="125"/>
      <c r="AI1038" s="125"/>
      <c r="AJ1038" s="125"/>
      <c r="AK1038" s="318">
        <v>589950</v>
      </c>
      <c r="AL1038" s="318">
        <f>AK1038*E1038</f>
        <v>0</v>
      </c>
      <c r="AM1038" s="65" t="s">
        <v>654</v>
      </c>
      <c r="AN1038" s="73"/>
      <c r="AO1038" s="73"/>
      <c r="AP1038" s="73"/>
      <c r="AQ1038" s="73"/>
      <c r="AR1038" s="73"/>
      <c r="AS1038" s="74"/>
    </row>
    <row r="1039" spans="1:45" s="75" customFormat="1" ht="12.75" customHeight="1" x14ac:dyDescent="0.2">
      <c r="A1039" s="327"/>
      <c r="B1039" s="141" t="s">
        <v>467</v>
      </c>
      <c r="C1039" s="260">
        <f>SUM(C1038)</f>
        <v>0</v>
      </c>
      <c r="D1039" s="260">
        <f>SUM(D1038)</f>
        <v>0</v>
      </c>
      <c r="E1039" s="260">
        <f>SUM(E1038)</f>
        <v>0</v>
      </c>
      <c r="F1039" s="260">
        <f>SUM(F1038)</f>
        <v>0</v>
      </c>
      <c r="G1039" s="260">
        <f>SUM(G1038)</f>
        <v>0</v>
      </c>
      <c r="H1039" s="891"/>
      <c r="I1039" s="892"/>
      <c r="J1039" s="892"/>
      <c r="K1039" s="892"/>
      <c r="L1039" s="892"/>
      <c r="M1039" s="892"/>
      <c r="N1039" s="892"/>
      <c r="O1039" s="892"/>
      <c r="P1039" s="892"/>
      <c r="Q1039" s="892"/>
      <c r="R1039" s="892"/>
      <c r="S1039" s="892"/>
      <c r="T1039" s="892"/>
      <c r="U1039" s="892"/>
      <c r="V1039" s="892"/>
      <c r="W1039" s="892"/>
      <c r="X1039" s="892"/>
      <c r="Y1039" s="892"/>
      <c r="Z1039" s="893"/>
      <c r="AA1039" s="260">
        <f>SUM(AA1038)</f>
        <v>0</v>
      </c>
      <c r="AB1039" s="260">
        <f t="shared" ref="AB1039:AL1039" si="150">SUM(AB1038)</f>
        <v>0</v>
      </c>
      <c r="AC1039" s="260">
        <f t="shared" si="150"/>
        <v>0</v>
      </c>
      <c r="AD1039" s="260">
        <f t="shared" si="150"/>
        <v>0</v>
      </c>
      <c r="AE1039" s="260">
        <f t="shared" si="150"/>
        <v>0</v>
      </c>
      <c r="AF1039" s="260">
        <f t="shared" si="150"/>
        <v>0</v>
      </c>
      <c r="AG1039" s="260">
        <f t="shared" si="150"/>
        <v>0</v>
      </c>
      <c r="AH1039" s="260">
        <f t="shared" si="150"/>
        <v>0</v>
      </c>
      <c r="AI1039" s="260">
        <f t="shared" si="150"/>
        <v>0</v>
      </c>
      <c r="AJ1039" s="260">
        <f t="shared" si="150"/>
        <v>0</v>
      </c>
      <c r="AK1039" s="306">
        <f t="shared" si="150"/>
        <v>589950</v>
      </c>
      <c r="AL1039" s="306">
        <f t="shared" si="150"/>
        <v>0</v>
      </c>
      <c r="AM1039" s="65"/>
      <c r="AN1039" s="73"/>
      <c r="AO1039" s="73"/>
      <c r="AP1039" s="73"/>
      <c r="AQ1039" s="73"/>
      <c r="AR1039" s="73"/>
      <c r="AS1039" s="74"/>
    </row>
    <row r="1040" spans="1:45" s="67" customFormat="1" ht="14.15" customHeight="1" x14ac:dyDescent="0.2">
      <c r="A1040" s="327"/>
      <c r="B1040" s="144" t="s">
        <v>4384</v>
      </c>
      <c r="C1040" s="912"/>
      <c r="D1040" s="912"/>
      <c r="E1040" s="912"/>
      <c r="F1040" s="912"/>
      <c r="G1040" s="912"/>
      <c r="H1040" s="912"/>
      <c r="I1040" s="912"/>
      <c r="J1040" s="912"/>
      <c r="K1040" s="912"/>
      <c r="L1040" s="912"/>
      <c r="M1040" s="912"/>
      <c r="N1040" s="912"/>
      <c r="O1040" s="912"/>
      <c r="P1040" s="912"/>
      <c r="Q1040" s="912"/>
      <c r="R1040" s="912"/>
      <c r="S1040" s="912"/>
      <c r="T1040" s="912"/>
      <c r="U1040" s="912"/>
      <c r="V1040" s="912"/>
      <c r="W1040" s="912"/>
      <c r="X1040" s="912"/>
      <c r="Y1040" s="912"/>
      <c r="Z1040" s="912"/>
      <c r="AA1040" s="912"/>
      <c r="AB1040" s="912"/>
      <c r="AC1040" s="912"/>
      <c r="AD1040" s="912"/>
      <c r="AE1040" s="912"/>
      <c r="AF1040" s="912"/>
      <c r="AG1040" s="912"/>
      <c r="AH1040" s="912"/>
      <c r="AI1040" s="912"/>
      <c r="AJ1040" s="912"/>
      <c r="AK1040" s="912"/>
      <c r="AL1040" s="912"/>
      <c r="AM1040" s="65" t="s">
        <v>654</v>
      </c>
      <c r="AN1040" s="65"/>
      <c r="AO1040" s="65"/>
      <c r="AP1040" s="65"/>
      <c r="AQ1040" s="65"/>
      <c r="AR1040" s="65"/>
      <c r="AS1040" s="66"/>
    </row>
    <row r="1041" spans="1:45" s="114" customFormat="1" ht="14.15" customHeight="1" x14ac:dyDescent="0.2">
      <c r="A1041" s="327"/>
      <c r="B1041" s="144" t="s">
        <v>4385</v>
      </c>
      <c r="C1041" s="911"/>
      <c r="D1041" s="911"/>
      <c r="E1041" s="911"/>
      <c r="F1041" s="911"/>
      <c r="G1041" s="911"/>
      <c r="H1041" s="911"/>
      <c r="I1041" s="911"/>
      <c r="J1041" s="911"/>
      <c r="K1041" s="911"/>
      <c r="L1041" s="911"/>
      <c r="M1041" s="911"/>
      <c r="N1041" s="911"/>
      <c r="O1041" s="911"/>
      <c r="P1041" s="911"/>
      <c r="Q1041" s="911"/>
      <c r="R1041" s="911"/>
      <c r="S1041" s="911"/>
      <c r="T1041" s="911"/>
      <c r="U1041" s="911"/>
      <c r="V1041" s="911"/>
      <c r="W1041" s="911"/>
      <c r="X1041" s="911"/>
      <c r="Y1041" s="911"/>
      <c r="Z1041" s="911"/>
      <c r="AA1041" s="911"/>
      <c r="AB1041" s="911"/>
      <c r="AC1041" s="911"/>
      <c r="AD1041" s="911"/>
      <c r="AE1041" s="911"/>
      <c r="AF1041" s="911"/>
      <c r="AG1041" s="911"/>
      <c r="AH1041" s="911"/>
      <c r="AI1041" s="911"/>
      <c r="AJ1041" s="911"/>
      <c r="AK1041" s="911"/>
      <c r="AL1041" s="911"/>
      <c r="AM1041" s="112" t="s">
        <v>654</v>
      </c>
      <c r="AN1041" s="112"/>
      <c r="AO1041" s="112"/>
      <c r="AP1041" s="112"/>
      <c r="AQ1041" s="112"/>
      <c r="AR1041" s="112"/>
      <c r="AS1041" s="113"/>
    </row>
    <row r="1042" spans="1:45" s="77" customFormat="1" ht="14.15" customHeight="1" x14ac:dyDescent="0.2">
      <c r="A1042" s="165" t="s">
        <v>2328</v>
      </c>
      <c r="B1042" s="166" t="s">
        <v>974</v>
      </c>
      <c r="C1042" s="258">
        <f t="shared" ref="C1042:C1120" si="151">SUM(D1042+G1042)</f>
        <v>0</v>
      </c>
      <c r="D1042" s="263">
        <f t="shared" ref="D1042:D1120" si="152">SUM(E1042:F1042)</f>
        <v>0</v>
      </c>
      <c r="E1042" s="125"/>
      <c r="F1042" s="125"/>
      <c r="G1042" s="125"/>
      <c r="H1042" s="126"/>
      <c r="I1042" s="126"/>
      <c r="J1042" s="126"/>
      <c r="K1042" s="126"/>
      <c r="L1042" s="126"/>
      <c r="M1042" s="126"/>
      <c r="N1042" s="126"/>
      <c r="O1042" s="126"/>
      <c r="P1042" s="126"/>
      <c r="Q1042" s="126"/>
      <c r="R1042" s="126"/>
      <c r="S1042" s="126"/>
      <c r="T1042" s="126"/>
      <c r="U1042" s="126"/>
      <c r="V1042" s="126"/>
      <c r="W1042" s="126"/>
      <c r="X1042" s="126"/>
      <c r="Y1042" s="126"/>
      <c r="Z1042" s="126"/>
      <c r="AA1042" s="134"/>
      <c r="AB1042" s="134"/>
      <c r="AC1042" s="134"/>
      <c r="AD1042" s="134"/>
      <c r="AE1042" s="134"/>
      <c r="AF1042" s="134"/>
      <c r="AG1042" s="134"/>
      <c r="AH1042" s="134"/>
      <c r="AI1042" s="134"/>
      <c r="AJ1042" s="134"/>
      <c r="AK1042" s="310">
        <v>73690</v>
      </c>
      <c r="AL1042" s="290">
        <f>AK1042*E1042</f>
        <v>0</v>
      </c>
      <c r="AM1042" s="65" t="s">
        <v>654</v>
      </c>
      <c r="AN1042" s="65"/>
      <c r="AO1042" s="65"/>
      <c r="AP1042" s="65"/>
      <c r="AQ1042" s="65"/>
      <c r="AR1042" s="65"/>
      <c r="AS1042" s="76"/>
    </row>
    <row r="1043" spans="1:45" s="67" customFormat="1" ht="14.15" customHeight="1" x14ac:dyDescent="0.2">
      <c r="A1043" s="165" t="s">
        <v>2329</v>
      </c>
      <c r="B1043" s="166" t="s">
        <v>975</v>
      </c>
      <c r="C1043" s="258">
        <f t="shared" si="151"/>
        <v>0</v>
      </c>
      <c r="D1043" s="263">
        <f t="shared" si="152"/>
        <v>0</v>
      </c>
      <c r="E1043" s="125"/>
      <c r="F1043" s="125"/>
      <c r="G1043" s="125"/>
      <c r="H1043" s="126"/>
      <c r="I1043" s="126"/>
      <c r="J1043" s="126"/>
      <c r="K1043" s="126"/>
      <c r="L1043" s="126"/>
      <c r="M1043" s="126"/>
      <c r="N1043" s="126"/>
      <c r="O1043" s="126"/>
      <c r="P1043" s="126"/>
      <c r="Q1043" s="126"/>
      <c r="R1043" s="126"/>
      <c r="S1043" s="126"/>
      <c r="T1043" s="126"/>
      <c r="U1043" s="126"/>
      <c r="V1043" s="126"/>
      <c r="W1043" s="126"/>
      <c r="X1043" s="126"/>
      <c r="Y1043" s="126"/>
      <c r="Z1043" s="126"/>
      <c r="AA1043" s="134"/>
      <c r="AB1043" s="135"/>
      <c r="AC1043" s="134"/>
      <c r="AD1043" s="134"/>
      <c r="AE1043" s="135"/>
      <c r="AF1043" s="134"/>
      <c r="AG1043" s="135"/>
      <c r="AH1043" s="134"/>
      <c r="AI1043" s="135"/>
      <c r="AJ1043" s="135"/>
      <c r="AK1043" s="310">
        <v>142120</v>
      </c>
      <c r="AL1043" s="290">
        <f>AK1043*E1043</f>
        <v>0</v>
      </c>
      <c r="AM1043" s="65" t="s">
        <v>654</v>
      </c>
      <c r="AN1043" s="65"/>
      <c r="AO1043" s="65"/>
      <c r="AP1043" s="65"/>
      <c r="AQ1043" s="65"/>
      <c r="AR1043" s="65"/>
      <c r="AS1043" s="66"/>
    </row>
    <row r="1044" spans="1:45" s="67" customFormat="1" ht="14.15" customHeight="1" x14ac:dyDescent="0.2">
      <c r="A1044" s="165" t="s">
        <v>2330</v>
      </c>
      <c r="B1044" s="166" t="s">
        <v>976</v>
      </c>
      <c r="C1044" s="258">
        <f t="shared" si="151"/>
        <v>0</v>
      </c>
      <c r="D1044" s="263">
        <f t="shared" si="152"/>
        <v>0</v>
      </c>
      <c r="E1044" s="125"/>
      <c r="F1044" s="125"/>
      <c r="G1044" s="125"/>
      <c r="H1044" s="126"/>
      <c r="I1044" s="126"/>
      <c r="J1044" s="126"/>
      <c r="K1044" s="126"/>
      <c r="L1044" s="126"/>
      <c r="M1044" s="126"/>
      <c r="N1044" s="126"/>
      <c r="O1044" s="126"/>
      <c r="P1044" s="126"/>
      <c r="Q1044" s="126"/>
      <c r="R1044" s="126"/>
      <c r="S1044" s="126"/>
      <c r="T1044" s="126"/>
      <c r="U1044" s="126"/>
      <c r="V1044" s="126"/>
      <c r="W1044" s="126"/>
      <c r="X1044" s="126"/>
      <c r="Y1044" s="126"/>
      <c r="Z1044" s="126"/>
      <c r="AA1044" s="134"/>
      <c r="AB1044" s="135"/>
      <c r="AC1044" s="134"/>
      <c r="AD1044" s="134"/>
      <c r="AE1044" s="135"/>
      <c r="AF1044" s="134"/>
      <c r="AG1044" s="135"/>
      <c r="AH1044" s="134"/>
      <c r="AI1044" s="135"/>
      <c r="AJ1044" s="135"/>
      <c r="AK1044" s="310">
        <v>252690</v>
      </c>
      <c r="AL1044" s="290">
        <f>AK1044*E1044</f>
        <v>0</v>
      </c>
      <c r="AM1044" s="65" t="s">
        <v>654</v>
      </c>
      <c r="AN1044" s="65"/>
      <c r="AO1044" s="65"/>
      <c r="AP1044" s="65"/>
      <c r="AQ1044" s="65"/>
      <c r="AR1044" s="65"/>
      <c r="AS1044" s="66"/>
    </row>
    <row r="1045" spans="1:45" s="67" customFormat="1" ht="14.15" customHeight="1" x14ac:dyDescent="0.2">
      <c r="A1045" s="165" t="s">
        <v>2331</v>
      </c>
      <c r="B1045" s="166" t="s">
        <v>977</v>
      </c>
      <c r="C1045" s="258">
        <f t="shared" si="151"/>
        <v>0</v>
      </c>
      <c r="D1045" s="263">
        <f t="shared" si="152"/>
        <v>0</v>
      </c>
      <c r="E1045" s="125"/>
      <c r="F1045" s="125"/>
      <c r="G1045" s="125"/>
      <c r="H1045" s="126"/>
      <c r="I1045" s="126"/>
      <c r="J1045" s="126"/>
      <c r="K1045" s="126"/>
      <c r="L1045" s="126"/>
      <c r="M1045" s="126"/>
      <c r="N1045" s="126"/>
      <c r="O1045" s="126"/>
      <c r="P1045" s="126"/>
      <c r="Q1045" s="126"/>
      <c r="R1045" s="126"/>
      <c r="S1045" s="126"/>
      <c r="T1045" s="126"/>
      <c r="U1045" s="126"/>
      <c r="V1045" s="126"/>
      <c r="W1045" s="126"/>
      <c r="X1045" s="126"/>
      <c r="Y1045" s="126"/>
      <c r="Z1045" s="126"/>
      <c r="AA1045" s="134"/>
      <c r="AB1045" s="135"/>
      <c r="AC1045" s="134"/>
      <c r="AD1045" s="134"/>
      <c r="AE1045" s="135"/>
      <c r="AF1045" s="134"/>
      <c r="AG1045" s="135"/>
      <c r="AH1045" s="134"/>
      <c r="AI1045" s="135"/>
      <c r="AJ1045" s="135"/>
      <c r="AK1045" s="310">
        <v>363160</v>
      </c>
      <c r="AL1045" s="290">
        <f>AK1045*E1045</f>
        <v>0</v>
      </c>
      <c r="AM1045" s="65" t="s">
        <v>654</v>
      </c>
      <c r="AN1045" s="65"/>
      <c r="AO1045" s="65"/>
      <c r="AP1045" s="65"/>
      <c r="AQ1045" s="65"/>
      <c r="AR1045" s="65"/>
      <c r="AS1045" s="66"/>
    </row>
    <row r="1046" spans="1:45" s="72" customFormat="1" ht="14.15" customHeight="1" x14ac:dyDescent="0.2">
      <c r="A1046" s="165" t="s">
        <v>2332</v>
      </c>
      <c r="B1046" s="166" t="s">
        <v>978</v>
      </c>
      <c r="C1046" s="258">
        <f t="shared" si="151"/>
        <v>0</v>
      </c>
      <c r="D1046" s="263">
        <f t="shared" si="152"/>
        <v>0</v>
      </c>
      <c r="E1046" s="125"/>
      <c r="F1046" s="125"/>
      <c r="G1046" s="125"/>
      <c r="H1046" s="126"/>
      <c r="I1046" s="126"/>
      <c r="J1046" s="126"/>
      <c r="K1046" s="126"/>
      <c r="L1046" s="126"/>
      <c r="M1046" s="126"/>
      <c r="N1046" s="126"/>
      <c r="O1046" s="126"/>
      <c r="P1046" s="126"/>
      <c r="Q1046" s="126"/>
      <c r="R1046" s="126"/>
      <c r="S1046" s="126"/>
      <c r="T1046" s="126"/>
      <c r="U1046" s="126"/>
      <c r="V1046" s="126"/>
      <c r="W1046" s="126"/>
      <c r="X1046" s="126"/>
      <c r="Y1046" s="126"/>
      <c r="Z1046" s="126"/>
      <c r="AA1046" s="134"/>
      <c r="AB1046" s="135"/>
      <c r="AC1046" s="134"/>
      <c r="AD1046" s="134"/>
      <c r="AE1046" s="135"/>
      <c r="AF1046" s="134"/>
      <c r="AG1046" s="135"/>
      <c r="AH1046" s="134"/>
      <c r="AI1046" s="135"/>
      <c r="AJ1046" s="135"/>
      <c r="AK1046" s="310">
        <v>31570</v>
      </c>
      <c r="AL1046" s="290">
        <f>AK1046*E1046</f>
        <v>0</v>
      </c>
      <c r="AM1046" s="65" t="s">
        <v>654</v>
      </c>
      <c r="AN1046" s="65"/>
      <c r="AO1046" s="65"/>
      <c r="AP1046" s="65"/>
      <c r="AQ1046" s="65"/>
      <c r="AR1046" s="65"/>
      <c r="AS1046" s="71"/>
    </row>
    <row r="1047" spans="1:45" s="67" customFormat="1" ht="14.15" customHeight="1" x14ac:dyDescent="0.2">
      <c r="A1047" s="327"/>
      <c r="B1047" s="141" t="s">
        <v>467</v>
      </c>
      <c r="C1047" s="260">
        <f>SUM(C1042:C1046)</f>
        <v>0</v>
      </c>
      <c r="D1047" s="260">
        <f>SUM(D1042:D1046)</f>
        <v>0</v>
      </c>
      <c r="E1047" s="260">
        <f>SUM(E1042:E1046)</f>
        <v>0</v>
      </c>
      <c r="F1047" s="260">
        <f>SUM(F1042:F1046)</f>
        <v>0</v>
      </c>
      <c r="G1047" s="260">
        <f>SUM(G1042:G1046)</f>
        <v>0</v>
      </c>
      <c r="H1047" s="914"/>
      <c r="I1047" s="915"/>
      <c r="J1047" s="915"/>
      <c r="K1047" s="915"/>
      <c r="L1047" s="915"/>
      <c r="M1047" s="915"/>
      <c r="N1047" s="915"/>
      <c r="O1047" s="915"/>
      <c r="P1047" s="915"/>
      <c r="Q1047" s="915"/>
      <c r="R1047" s="915"/>
      <c r="S1047" s="915"/>
      <c r="T1047" s="915"/>
      <c r="U1047" s="915"/>
      <c r="V1047" s="915"/>
      <c r="W1047" s="915"/>
      <c r="X1047" s="915"/>
      <c r="Y1047" s="915"/>
      <c r="Z1047" s="916"/>
      <c r="AA1047" s="374">
        <f>SUM(AA1042:AA1046)</f>
        <v>0</v>
      </c>
      <c r="AB1047" s="374">
        <f t="shared" ref="AB1047:AJ1047" si="153">SUM(AB1042:AB1046)</f>
        <v>0</v>
      </c>
      <c r="AC1047" s="374">
        <f t="shared" si="153"/>
        <v>0</v>
      </c>
      <c r="AD1047" s="374">
        <f t="shared" si="153"/>
        <v>0</v>
      </c>
      <c r="AE1047" s="374">
        <f t="shared" si="153"/>
        <v>0</v>
      </c>
      <c r="AF1047" s="374">
        <f t="shared" si="153"/>
        <v>0</v>
      </c>
      <c r="AG1047" s="374">
        <f t="shared" si="153"/>
        <v>0</v>
      </c>
      <c r="AH1047" s="374">
        <f t="shared" si="153"/>
        <v>0</v>
      </c>
      <c r="AI1047" s="374">
        <f t="shared" si="153"/>
        <v>0</v>
      </c>
      <c r="AJ1047" s="374">
        <f t="shared" si="153"/>
        <v>0</v>
      </c>
      <c r="AK1047" s="306">
        <f t="shared" ref="AK1047:AL1047" si="154">SUM(AK1042:AK1046)</f>
        <v>863230</v>
      </c>
      <c r="AL1047" s="306">
        <f t="shared" si="154"/>
        <v>0</v>
      </c>
      <c r="AM1047" s="65" t="s">
        <v>654</v>
      </c>
      <c r="AN1047" s="65"/>
      <c r="AO1047" s="65"/>
      <c r="AP1047" s="65"/>
      <c r="AQ1047" s="65"/>
      <c r="AR1047" s="65"/>
      <c r="AS1047" s="66"/>
    </row>
    <row r="1048" spans="1:45" s="67" customFormat="1" ht="14.15" customHeight="1" x14ac:dyDescent="0.2">
      <c r="A1048" s="376"/>
      <c r="B1048" s="141" t="s">
        <v>4520</v>
      </c>
      <c r="C1048" s="374">
        <f>SUM(C979+C987+C996+C1006+C1013+C1017+C1021+C1025+C1033+C1036+C1039+C1047)</f>
        <v>0</v>
      </c>
      <c r="D1048" s="374">
        <f>SUM(D979+D987+D996+D1006+D1013+D1017+D1021+D1025+D1033+D1036+D1039+D1047)</f>
        <v>0</v>
      </c>
      <c r="E1048" s="374">
        <f>SUM(E979+E987+E996+E1006+E1013+E1017+E1021+E1025+E1033+E1036+E1039+E1047)</f>
        <v>0</v>
      </c>
      <c r="F1048" s="374">
        <f>SUM(F979+F987+F996+F1006+F1013+F1017+F1021+F1025+F1033+F1036+F1039+F1047)</f>
        <v>0</v>
      </c>
      <c r="G1048" s="374">
        <f>SUM(G979+G987+G996+G1006+G1013+G1017+G1021+G1025+G1033+G1036+G1039+G1047)</f>
        <v>0</v>
      </c>
      <c r="H1048" s="914"/>
      <c r="I1048" s="915"/>
      <c r="J1048" s="915"/>
      <c r="K1048" s="915"/>
      <c r="L1048" s="915"/>
      <c r="M1048" s="915"/>
      <c r="N1048" s="915"/>
      <c r="O1048" s="915"/>
      <c r="P1048" s="915"/>
      <c r="Q1048" s="915"/>
      <c r="R1048" s="915"/>
      <c r="S1048" s="915"/>
      <c r="T1048" s="915"/>
      <c r="U1048" s="915"/>
      <c r="V1048" s="915"/>
      <c r="W1048" s="915"/>
      <c r="X1048" s="915"/>
      <c r="Y1048" s="915"/>
      <c r="Z1048" s="916"/>
      <c r="AA1048" s="374">
        <f t="shared" ref="AA1048:AL1048" si="155">SUM(AA979+AA987+AA996+AA1006+AA1013+AA1017+AA1021+AA1025+AA1033+AA1036+AA1039+AA1047)</f>
        <v>0</v>
      </c>
      <c r="AB1048" s="374">
        <f t="shared" si="155"/>
        <v>0</v>
      </c>
      <c r="AC1048" s="374">
        <f t="shared" si="155"/>
        <v>0</v>
      </c>
      <c r="AD1048" s="374">
        <f t="shared" si="155"/>
        <v>0</v>
      </c>
      <c r="AE1048" s="374">
        <f t="shared" si="155"/>
        <v>0</v>
      </c>
      <c r="AF1048" s="374">
        <f t="shared" si="155"/>
        <v>0</v>
      </c>
      <c r="AG1048" s="374">
        <f t="shared" si="155"/>
        <v>0</v>
      </c>
      <c r="AH1048" s="374">
        <f t="shared" si="155"/>
        <v>0</v>
      </c>
      <c r="AI1048" s="374">
        <f t="shared" si="155"/>
        <v>0</v>
      </c>
      <c r="AJ1048" s="374">
        <f t="shared" si="155"/>
        <v>0</v>
      </c>
      <c r="AK1048" s="306">
        <f t="shared" si="155"/>
        <v>4493240</v>
      </c>
      <c r="AL1048" s="306">
        <f t="shared" si="155"/>
        <v>0</v>
      </c>
      <c r="AM1048" s="65"/>
      <c r="AN1048" s="65"/>
      <c r="AO1048" s="65"/>
      <c r="AP1048" s="65"/>
      <c r="AQ1048" s="65"/>
      <c r="AR1048" s="65"/>
      <c r="AS1048" s="66"/>
    </row>
    <row r="1049" spans="1:45" s="67" customFormat="1" ht="14.15" customHeight="1" x14ac:dyDescent="0.2">
      <c r="A1049" s="327"/>
      <c r="B1049" s="144" t="s">
        <v>3244</v>
      </c>
      <c r="C1049" s="912"/>
      <c r="D1049" s="912"/>
      <c r="E1049" s="912"/>
      <c r="F1049" s="912"/>
      <c r="G1049" s="912"/>
      <c r="H1049" s="912"/>
      <c r="I1049" s="912"/>
      <c r="J1049" s="912"/>
      <c r="K1049" s="912"/>
      <c r="L1049" s="912"/>
      <c r="M1049" s="912"/>
      <c r="N1049" s="912"/>
      <c r="O1049" s="912"/>
      <c r="P1049" s="912"/>
      <c r="Q1049" s="912"/>
      <c r="R1049" s="912"/>
      <c r="S1049" s="912"/>
      <c r="T1049" s="912"/>
      <c r="U1049" s="912"/>
      <c r="V1049" s="912"/>
      <c r="W1049" s="912"/>
      <c r="X1049" s="912"/>
      <c r="Y1049" s="912"/>
      <c r="Z1049" s="912"/>
      <c r="AA1049" s="912"/>
      <c r="AB1049" s="912"/>
      <c r="AC1049" s="912"/>
      <c r="AD1049" s="912"/>
      <c r="AE1049" s="912"/>
      <c r="AF1049" s="912"/>
      <c r="AG1049" s="912"/>
      <c r="AH1049" s="912"/>
      <c r="AI1049" s="912"/>
      <c r="AJ1049" s="912"/>
      <c r="AK1049" s="912"/>
      <c r="AL1049" s="912"/>
      <c r="AM1049" s="65" t="s">
        <v>654</v>
      </c>
      <c r="AN1049" s="65"/>
      <c r="AO1049" s="65"/>
      <c r="AP1049" s="65"/>
      <c r="AQ1049" s="65"/>
      <c r="AR1049" s="65"/>
      <c r="AS1049" s="66"/>
    </row>
    <row r="1050" spans="1:45" s="67" customFormat="1" ht="14.15" customHeight="1" x14ac:dyDescent="0.2">
      <c r="A1050" s="327"/>
      <c r="B1050" s="144" t="s">
        <v>1004</v>
      </c>
      <c r="C1050" s="911"/>
      <c r="D1050" s="911"/>
      <c r="E1050" s="911"/>
      <c r="F1050" s="911"/>
      <c r="G1050" s="911"/>
      <c r="H1050" s="911"/>
      <c r="I1050" s="911"/>
      <c r="J1050" s="911"/>
      <c r="K1050" s="911"/>
      <c r="L1050" s="911"/>
      <c r="M1050" s="911"/>
      <c r="N1050" s="911"/>
      <c r="O1050" s="911"/>
      <c r="P1050" s="911"/>
      <c r="Q1050" s="911"/>
      <c r="R1050" s="911"/>
      <c r="S1050" s="911"/>
      <c r="T1050" s="911"/>
      <c r="U1050" s="911"/>
      <c r="V1050" s="911"/>
      <c r="W1050" s="911"/>
      <c r="X1050" s="911"/>
      <c r="Y1050" s="911"/>
      <c r="Z1050" s="911"/>
      <c r="AA1050" s="911"/>
      <c r="AB1050" s="911"/>
      <c r="AC1050" s="911"/>
      <c r="AD1050" s="911"/>
      <c r="AE1050" s="911"/>
      <c r="AF1050" s="911"/>
      <c r="AG1050" s="911"/>
      <c r="AH1050" s="911"/>
      <c r="AI1050" s="911"/>
      <c r="AJ1050" s="911"/>
      <c r="AK1050" s="911"/>
      <c r="AL1050" s="911"/>
      <c r="AM1050" s="65"/>
      <c r="AN1050" s="65"/>
      <c r="AO1050" s="65"/>
      <c r="AP1050" s="65"/>
      <c r="AQ1050" s="65"/>
      <c r="AR1050" s="65"/>
      <c r="AS1050" s="66"/>
    </row>
    <row r="1051" spans="1:45" s="77" customFormat="1" ht="14.15" customHeight="1" x14ac:dyDescent="0.2">
      <c r="A1051" s="244">
        <v>2901001</v>
      </c>
      <c r="B1051" s="245" t="s">
        <v>3072</v>
      </c>
      <c r="C1051" s="258">
        <f t="shared" si="151"/>
        <v>0</v>
      </c>
      <c r="D1051" s="263">
        <f t="shared" si="152"/>
        <v>0</v>
      </c>
      <c r="E1051" s="246"/>
      <c r="F1051" s="246"/>
      <c r="G1051" s="246"/>
      <c r="H1051" s="247"/>
      <c r="I1051" s="247"/>
      <c r="J1051" s="126"/>
      <c r="K1051" s="126"/>
      <c r="L1051" s="126"/>
      <c r="M1051" s="126"/>
      <c r="N1051" s="126"/>
      <c r="O1051" s="126"/>
      <c r="P1051" s="126"/>
      <c r="Q1051" s="126"/>
      <c r="R1051" s="126"/>
      <c r="S1051" s="126"/>
      <c r="T1051" s="126"/>
      <c r="U1051" s="126"/>
      <c r="V1051" s="126"/>
      <c r="W1051" s="126"/>
      <c r="X1051" s="126"/>
      <c r="Y1051" s="126"/>
      <c r="Z1051" s="126"/>
      <c r="AA1051" s="134"/>
      <c r="AB1051" s="134"/>
      <c r="AC1051" s="134"/>
      <c r="AD1051" s="134"/>
      <c r="AE1051" s="134"/>
      <c r="AF1051" s="134"/>
      <c r="AG1051" s="134"/>
      <c r="AH1051" s="134"/>
      <c r="AI1051" s="134"/>
      <c r="AJ1051" s="134"/>
      <c r="AK1051" s="310">
        <v>1053540</v>
      </c>
      <c r="AL1051" s="310">
        <f>AK1051*E1051</f>
        <v>0</v>
      </c>
      <c r="AM1051" s="65" t="s">
        <v>654</v>
      </c>
      <c r="AN1051" s="65"/>
      <c r="AO1051" s="65"/>
      <c r="AP1051" s="65"/>
      <c r="AQ1051" s="65"/>
      <c r="AR1051" s="65"/>
      <c r="AS1051" s="76"/>
    </row>
    <row r="1052" spans="1:45" s="72" customFormat="1" x14ac:dyDescent="0.2">
      <c r="A1052" s="244">
        <v>2901002</v>
      </c>
      <c r="B1052" s="245" t="s">
        <v>3073</v>
      </c>
      <c r="C1052" s="290">
        <f t="shared" si="151"/>
        <v>0</v>
      </c>
      <c r="D1052" s="263">
        <f t="shared" si="152"/>
        <v>0</v>
      </c>
      <c r="E1052" s="246"/>
      <c r="F1052" s="246"/>
      <c r="G1052" s="246"/>
      <c r="H1052" s="247"/>
      <c r="I1052" s="247"/>
      <c r="J1052" s="126"/>
      <c r="K1052" s="126"/>
      <c r="L1052" s="126"/>
      <c r="M1052" s="126"/>
      <c r="N1052" s="126"/>
      <c r="O1052" s="126"/>
      <c r="P1052" s="126"/>
      <c r="Q1052" s="126"/>
      <c r="R1052" s="126"/>
      <c r="S1052" s="126"/>
      <c r="T1052" s="126"/>
      <c r="U1052" s="126"/>
      <c r="V1052" s="126"/>
      <c r="W1052" s="126"/>
      <c r="X1052" s="126"/>
      <c r="Y1052" s="126"/>
      <c r="Z1052" s="126"/>
      <c r="AA1052" s="134"/>
      <c r="AB1052" s="135"/>
      <c r="AC1052" s="134"/>
      <c r="AD1052" s="134"/>
      <c r="AE1052" s="135"/>
      <c r="AF1052" s="134"/>
      <c r="AG1052" s="135"/>
      <c r="AH1052" s="134"/>
      <c r="AI1052" s="135"/>
      <c r="AJ1052" s="135"/>
      <c r="AK1052" s="310">
        <v>1766020</v>
      </c>
      <c r="AL1052" s="310">
        <f>AK1052*E1052</f>
        <v>0</v>
      </c>
      <c r="AM1052" s="65" t="s">
        <v>654</v>
      </c>
      <c r="AN1052" s="65"/>
      <c r="AO1052" s="65"/>
      <c r="AP1052" s="65"/>
      <c r="AQ1052" s="65"/>
      <c r="AR1052" s="65"/>
      <c r="AS1052" s="71"/>
    </row>
    <row r="1053" spans="1:45" s="72" customFormat="1" ht="14.15" customHeight="1" x14ac:dyDescent="0.2">
      <c r="A1053" s="244">
        <v>2901003</v>
      </c>
      <c r="B1053" s="245" t="s">
        <v>3074</v>
      </c>
      <c r="C1053" s="258">
        <f t="shared" si="151"/>
        <v>0</v>
      </c>
      <c r="D1053" s="263">
        <f t="shared" si="152"/>
        <v>0</v>
      </c>
      <c r="E1053" s="246"/>
      <c r="F1053" s="246"/>
      <c r="G1053" s="246"/>
      <c r="H1053" s="247"/>
      <c r="I1053" s="247"/>
      <c r="J1053" s="126"/>
      <c r="K1053" s="126"/>
      <c r="L1053" s="126"/>
      <c r="M1053" s="126"/>
      <c r="N1053" s="126"/>
      <c r="O1053" s="126"/>
      <c r="P1053" s="126"/>
      <c r="Q1053" s="126"/>
      <c r="R1053" s="126"/>
      <c r="S1053" s="126"/>
      <c r="T1053" s="126"/>
      <c r="U1053" s="126"/>
      <c r="V1053" s="126"/>
      <c r="W1053" s="126"/>
      <c r="X1053" s="126"/>
      <c r="Y1053" s="126"/>
      <c r="Z1053" s="126"/>
      <c r="AA1053" s="134"/>
      <c r="AB1053" s="135"/>
      <c r="AC1053" s="134"/>
      <c r="AD1053" s="134"/>
      <c r="AE1053" s="135"/>
      <c r="AF1053" s="134"/>
      <c r="AG1053" s="135"/>
      <c r="AH1053" s="134"/>
      <c r="AI1053" s="135"/>
      <c r="AJ1053" s="135"/>
      <c r="AK1053" s="310">
        <v>980480</v>
      </c>
      <c r="AL1053" s="310">
        <f>AK1053*E1053</f>
        <v>0</v>
      </c>
      <c r="AM1053" s="65" t="s">
        <v>654</v>
      </c>
      <c r="AN1053" s="65"/>
      <c r="AO1053" s="65"/>
      <c r="AP1053" s="65"/>
      <c r="AQ1053" s="65"/>
      <c r="AR1053" s="65"/>
      <c r="AS1053" s="71"/>
    </row>
    <row r="1054" spans="1:45" s="75" customFormat="1" ht="14.15" customHeight="1" x14ac:dyDescent="0.2">
      <c r="A1054" s="327"/>
      <c r="B1054" s="141" t="s">
        <v>467</v>
      </c>
      <c r="C1054" s="260">
        <f>SUM(C1051:C1053)</f>
        <v>0</v>
      </c>
      <c r="D1054" s="260">
        <f>SUM(D1051:D1053)</f>
        <v>0</v>
      </c>
      <c r="E1054" s="260">
        <f>SUM(E1051:E1053)</f>
        <v>0</v>
      </c>
      <c r="F1054" s="260">
        <f>SUM(F1051:F1053)</f>
        <v>0</v>
      </c>
      <c r="G1054" s="260">
        <f>SUM(G1051:G1053)</f>
        <v>0</v>
      </c>
      <c r="H1054" s="914"/>
      <c r="I1054" s="915"/>
      <c r="J1054" s="915"/>
      <c r="K1054" s="915"/>
      <c r="L1054" s="915"/>
      <c r="M1054" s="915"/>
      <c r="N1054" s="915"/>
      <c r="O1054" s="915"/>
      <c r="P1054" s="915"/>
      <c r="Q1054" s="915"/>
      <c r="R1054" s="915"/>
      <c r="S1054" s="915"/>
      <c r="T1054" s="915"/>
      <c r="U1054" s="915"/>
      <c r="V1054" s="915"/>
      <c r="W1054" s="915"/>
      <c r="X1054" s="915"/>
      <c r="Y1054" s="915"/>
      <c r="Z1054" s="916"/>
      <c r="AA1054" s="260">
        <f t="shared" ref="AA1054:AL1054" si="156">SUM(AA1051:AA1053)</f>
        <v>0</v>
      </c>
      <c r="AB1054" s="260">
        <f t="shared" si="156"/>
        <v>0</v>
      </c>
      <c r="AC1054" s="260">
        <f t="shared" si="156"/>
        <v>0</v>
      </c>
      <c r="AD1054" s="260">
        <f t="shared" si="156"/>
        <v>0</v>
      </c>
      <c r="AE1054" s="260">
        <f t="shared" si="156"/>
        <v>0</v>
      </c>
      <c r="AF1054" s="260">
        <f t="shared" si="156"/>
        <v>0</v>
      </c>
      <c r="AG1054" s="260">
        <f t="shared" si="156"/>
        <v>0</v>
      </c>
      <c r="AH1054" s="260">
        <f t="shared" si="156"/>
        <v>0</v>
      </c>
      <c r="AI1054" s="260">
        <f t="shared" si="156"/>
        <v>0</v>
      </c>
      <c r="AJ1054" s="260">
        <f t="shared" si="156"/>
        <v>0</v>
      </c>
      <c r="AK1054" s="306">
        <f t="shared" si="156"/>
        <v>3800040</v>
      </c>
      <c r="AL1054" s="306">
        <f t="shared" si="156"/>
        <v>0</v>
      </c>
      <c r="AM1054" s="65"/>
      <c r="AN1054" s="73"/>
      <c r="AO1054" s="73"/>
      <c r="AP1054" s="73"/>
      <c r="AQ1054" s="73"/>
      <c r="AR1054" s="73"/>
      <c r="AS1054" s="74"/>
    </row>
    <row r="1055" spans="1:45" s="67" customFormat="1" ht="14.15" customHeight="1" x14ac:dyDescent="0.2">
      <c r="A1055" s="327"/>
      <c r="B1055" s="144" t="s">
        <v>3081</v>
      </c>
      <c r="C1055" s="911"/>
      <c r="D1055" s="911"/>
      <c r="E1055" s="911"/>
      <c r="F1055" s="911"/>
      <c r="G1055" s="911"/>
      <c r="H1055" s="911"/>
      <c r="I1055" s="911"/>
      <c r="J1055" s="911"/>
      <c r="K1055" s="911"/>
      <c r="L1055" s="911"/>
      <c r="M1055" s="911"/>
      <c r="N1055" s="911"/>
      <c r="O1055" s="911"/>
      <c r="P1055" s="911"/>
      <c r="Q1055" s="911"/>
      <c r="R1055" s="911"/>
      <c r="S1055" s="911"/>
      <c r="T1055" s="911"/>
      <c r="U1055" s="911"/>
      <c r="V1055" s="911"/>
      <c r="W1055" s="911"/>
      <c r="X1055" s="911"/>
      <c r="Y1055" s="911"/>
      <c r="Z1055" s="911"/>
      <c r="AA1055" s="911"/>
      <c r="AB1055" s="911"/>
      <c r="AC1055" s="911"/>
      <c r="AD1055" s="911"/>
      <c r="AE1055" s="911"/>
      <c r="AF1055" s="911"/>
      <c r="AG1055" s="911"/>
      <c r="AH1055" s="911"/>
      <c r="AI1055" s="911"/>
      <c r="AJ1055" s="911"/>
      <c r="AK1055" s="911"/>
      <c r="AL1055" s="911"/>
      <c r="AM1055" s="65" t="s">
        <v>654</v>
      </c>
      <c r="AN1055" s="65"/>
      <c r="AO1055" s="65"/>
      <c r="AP1055" s="65"/>
      <c r="AQ1055" s="65"/>
      <c r="AR1055" s="65"/>
      <c r="AS1055" s="66"/>
    </row>
    <row r="1056" spans="1:45" s="77" customFormat="1" ht="14.15" customHeight="1" x14ac:dyDescent="0.2">
      <c r="A1056" s="167">
        <v>2902001</v>
      </c>
      <c r="B1056" s="195" t="s">
        <v>3553</v>
      </c>
      <c r="C1056" s="258">
        <f t="shared" si="151"/>
        <v>0</v>
      </c>
      <c r="D1056" s="263">
        <f t="shared" si="152"/>
        <v>0</v>
      </c>
      <c r="E1056" s="246"/>
      <c r="F1056" s="246"/>
      <c r="G1056" s="246"/>
      <c r="H1056" s="247"/>
      <c r="I1056" s="126"/>
      <c r="J1056" s="126"/>
      <c r="K1056" s="126"/>
      <c r="L1056" s="126"/>
      <c r="M1056" s="126"/>
      <c r="N1056" s="126"/>
      <c r="O1056" s="126"/>
      <c r="P1056" s="126"/>
      <c r="Q1056" s="126"/>
      <c r="R1056" s="126"/>
      <c r="S1056" s="126"/>
      <c r="T1056" s="126"/>
      <c r="U1056" s="126"/>
      <c r="V1056" s="126"/>
      <c r="W1056" s="126"/>
      <c r="X1056" s="126"/>
      <c r="Y1056" s="126"/>
      <c r="Z1056" s="126"/>
      <c r="AA1056" s="125"/>
      <c r="AB1056" s="125"/>
      <c r="AC1056" s="125"/>
      <c r="AD1056" s="125"/>
      <c r="AE1056" s="125"/>
      <c r="AF1056" s="125"/>
      <c r="AG1056" s="125"/>
      <c r="AH1056" s="125"/>
      <c r="AI1056" s="125"/>
      <c r="AJ1056" s="125"/>
      <c r="AK1056" s="310">
        <v>4045730</v>
      </c>
      <c r="AL1056" s="310">
        <f t="shared" ref="AL1056:AL1083" si="157">AK1056*E1056</f>
        <v>0</v>
      </c>
      <c r="AM1056" s="65" t="s">
        <v>654</v>
      </c>
      <c r="AN1056" s="65"/>
      <c r="AO1056" s="65"/>
      <c r="AP1056" s="65"/>
      <c r="AQ1056" s="65"/>
      <c r="AR1056" s="65"/>
      <c r="AS1056" s="76"/>
    </row>
    <row r="1057" spans="1:45" s="67" customFormat="1" ht="14.15" customHeight="1" x14ac:dyDescent="0.2">
      <c r="A1057" s="167">
        <v>2902002</v>
      </c>
      <c r="B1057" s="195" t="s">
        <v>3554</v>
      </c>
      <c r="C1057" s="258">
        <f t="shared" si="151"/>
        <v>0</v>
      </c>
      <c r="D1057" s="263">
        <f t="shared" si="152"/>
        <v>0</v>
      </c>
      <c r="E1057" s="246"/>
      <c r="F1057" s="246"/>
      <c r="G1057" s="246"/>
      <c r="H1057" s="247"/>
      <c r="I1057" s="126"/>
      <c r="J1057" s="126"/>
      <c r="K1057" s="126"/>
      <c r="L1057" s="126"/>
      <c r="M1057" s="126"/>
      <c r="N1057" s="126"/>
      <c r="O1057" s="126"/>
      <c r="P1057" s="126"/>
      <c r="Q1057" s="126"/>
      <c r="R1057" s="126"/>
      <c r="S1057" s="126"/>
      <c r="T1057" s="126"/>
      <c r="U1057" s="126"/>
      <c r="V1057" s="126"/>
      <c r="W1057" s="126"/>
      <c r="X1057" s="126"/>
      <c r="Y1057" s="126"/>
      <c r="Z1057" s="126"/>
      <c r="AA1057" s="125"/>
      <c r="AB1057" s="125"/>
      <c r="AC1057" s="125"/>
      <c r="AD1057" s="125"/>
      <c r="AE1057" s="125"/>
      <c r="AF1057" s="125"/>
      <c r="AG1057" s="125"/>
      <c r="AH1057" s="125"/>
      <c r="AI1057" s="125"/>
      <c r="AJ1057" s="125"/>
      <c r="AK1057" s="310">
        <v>3450510</v>
      </c>
      <c r="AL1057" s="310">
        <f t="shared" si="157"/>
        <v>0</v>
      </c>
      <c r="AM1057" s="65" t="s">
        <v>654</v>
      </c>
      <c r="AN1057" s="65"/>
      <c r="AO1057" s="65"/>
      <c r="AP1057" s="65"/>
      <c r="AQ1057" s="65"/>
      <c r="AR1057" s="65"/>
      <c r="AS1057" s="66"/>
    </row>
    <row r="1058" spans="1:45" s="67" customFormat="1" ht="14.15" customHeight="1" x14ac:dyDescent="0.2">
      <c r="A1058" s="167">
        <v>2902003</v>
      </c>
      <c r="B1058" s="195" t="s">
        <v>3555</v>
      </c>
      <c r="C1058" s="258">
        <f t="shared" si="151"/>
        <v>0</v>
      </c>
      <c r="D1058" s="263">
        <f t="shared" si="152"/>
        <v>0</v>
      </c>
      <c r="E1058" s="246"/>
      <c r="F1058" s="246"/>
      <c r="G1058" s="246"/>
      <c r="H1058" s="247"/>
      <c r="I1058" s="126"/>
      <c r="J1058" s="126"/>
      <c r="K1058" s="126"/>
      <c r="L1058" s="126"/>
      <c r="M1058" s="126"/>
      <c r="N1058" s="126"/>
      <c r="O1058" s="126"/>
      <c r="P1058" s="126"/>
      <c r="Q1058" s="126"/>
      <c r="R1058" s="126"/>
      <c r="S1058" s="126"/>
      <c r="T1058" s="126"/>
      <c r="U1058" s="126"/>
      <c r="V1058" s="126"/>
      <c r="W1058" s="126"/>
      <c r="X1058" s="126"/>
      <c r="Y1058" s="126"/>
      <c r="Z1058" s="126"/>
      <c r="AA1058" s="125"/>
      <c r="AB1058" s="125"/>
      <c r="AC1058" s="125"/>
      <c r="AD1058" s="125"/>
      <c r="AE1058" s="125"/>
      <c r="AF1058" s="125"/>
      <c r="AG1058" s="125"/>
      <c r="AH1058" s="125"/>
      <c r="AI1058" s="125"/>
      <c r="AJ1058" s="125"/>
      <c r="AK1058" s="310">
        <v>2848540</v>
      </c>
      <c r="AL1058" s="310">
        <f t="shared" si="157"/>
        <v>0</v>
      </c>
      <c r="AM1058" s="65" t="s">
        <v>654</v>
      </c>
      <c r="AN1058" s="65"/>
      <c r="AO1058" s="65"/>
      <c r="AP1058" s="65"/>
      <c r="AQ1058" s="65"/>
      <c r="AR1058" s="65"/>
      <c r="AS1058" s="66"/>
    </row>
    <row r="1059" spans="1:45" s="67" customFormat="1" ht="14.15" customHeight="1" x14ac:dyDescent="0.2">
      <c r="A1059" s="167">
        <v>2902004</v>
      </c>
      <c r="B1059" s="195" t="s">
        <v>3556</v>
      </c>
      <c r="C1059" s="258">
        <f t="shared" si="151"/>
        <v>0</v>
      </c>
      <c r="D1059" s="263">
        <f t="shared" si="152"/>
        <v>0</v>
      </c>
      <c r="E1059" s="246"/>
      <c r="F1059" s="246"/>
      <c r="G1059" s="246"/>
      <c r="H1059" s="247"/>
      <c r="I1059" s="126"/>
      <c r="J1059" s="126"/>
      <c r="K1059" s="126"/>
      <c r="L1059" s="126"/>
      <c r="M1059" s="126"/>
      <c r="N1059" s="126"/>
      <c r="O1059" s="126"/>
      <c r="P1059" s="126"/>
      <c r="Q1059" s="126"/>
      <c r="R1059" s="126"/>
      <c r="S1059" s="126"/>
      <c r="T1059" s="126"/>
      <c r="U1059" s="126"/>
      <c r="V1059" s="126"/>
      <c r="W1059" s="126"/>
      <c r="X1059" s="126"/>
      <c r="Y1059" s="126"/>
      <c r="Z1059" s="126"/>
      <c r="AA1059" s="125"/>
      <c r="AB1059" s="125"/>
      <c r="AC1059" s="125"/>
      <c r="AD1059" s="125"/>
      <c r="AE1059" s="125"/>
      <c r="AF1059" s="125"/>
      <c r="AG1059" s="125"/>
      <c r="AH1059" s="125"/>
      <c r="AI1059" s="125"/>
      <c r="AJ1059" s="125"/>
      <c r="AK1059" s="310">
        <v>2425270</v>
      </c>
      <c r="AL1059" s="310">
        <f t="shared" si="157"/>
        <v>0</v>
      </c>
      <c r="AM1059" s="65" t="s">
        <v>654</v>
      </c>
      <c r="AN1059" s="65"/>
      <c r="AO1059" s="65"/>
      <c r="AP1059" s="65"/>
      <c r="AQ1059" s="65"/>
      <c r="AR1059" s="65"/>
      <c r="AS1059" s="66"/>
    </row>
    <row r="1060" spans="1:45" s="67" customFormat="1" ht="14.15" customHeight="1" x14ac:dyDescent="0.2">
      <c r="A1060" s="167">
        <v>2902009</v>
      </c>
      <c r="B1060" s="195" t="s">
        <v>3133</v>
      </c>
      <c r="C1060" s="258">
        <f>SUM(D1060+G1060)</f>
        <v>0</v>
      </c>
      <c r="D1060" s="263">
        <f>SUM(E1060:F1060)</f>
        <v>0</v>
      </c>
      <c r="E1060" s="246"/>
      <c r="F1060" s="246"/>
      <c r="G1060" s="246"/>
      <c r="H1060" s="126"/>
      <c r="I1060" s="126"/>
      <c r="J1060" s="126"/>
      <c r="K1060" s="126"/>
      <c r="L1060" s="126"/>
      <c r="M1060" s="126"/>
      <c r="N1060" s="126"/>
      <c r="O1060" s="126"/>
      <c r="P1060" s="126"/>
      <c r="Q1060" s="126"/>
      <c r="R1060" s="126"/>
      <c r="S1060" s="126"/>
      <c r="T1060" s="126"/>
      <c r="U1060" s="126"/>
      <c r="V1060" s="126"/>
      <c r="W1060" s="126"/>
      <c r="X1060" s="126"/>
      <c r="Y1060" s="126"/>
      <c r="Z1060" s="126"/>
      <c r="AA1060" s="125"/>
      <c r="AB1060" s="125"/>
      <c r="AC1060" s="125"/>
      <c r="AD1060" s="125"/>
      <c r="AE1060" s="125"/>
      <c r="AF1060" s="125"/>
      <c r="AG1060" s="125"/>
      <c r="AH1060" s="125"/>
      <c r="AI1060" s="125"/>
      <c r="AJ1060" s="125"/>
      <c r="AK1060" s="319">
        <v>2621580</v>
      </c>
      <c r="AL1060" s="319">
        <f t="shared" si="157"/>
        <v>0</v>
      </c>
      <c r="AM1060" s="65" t="s">
        <v>654</v>
      </c>
      <c r="AN1060" s="65"/>
      <c r="AO1060" s="65"/>
      <c r="AP1060" s="65"/>
      <c r="AQ1060" s="65"/>
      <c r="AR1060" s="65"/>
      <c r="AS1060" s="66"/>
    </row>
    <row r="1061" spans="1:45" s="67" customFormat="1" ht="14.15" customHeight="1" x14ac:dyDescent="0.2">
      <c r="A1061" s="167">
        <v>2902010</v>
      </c>
      <c r="B1061" s="195" t="s">
        <v>3075</v>
      </c>
      <c r="C1061" s="258">
        <f>SUM(D1061+G1061)</f>
        <v>0</v>
      </c>
      <c r="D1061" s="263">
        <f>SUM(E1061:F1061)</f>
        <v>0</v>
      </c>
      <c r="E1061" s="246"/>
      <c r="F1061" s="246"/>
      <c r="G1061" s="246"/>
      <c r="H1061" s="126"/>
      <c r="I1061" s="126"/>
      <c r="J1061" s="126"/>
      <c r="K1061" s="126"/>
      <c r="L1061" s="126"/>
      <c r="M1061" s="126"/>
      <c r="N1061" s="126"/>
      <c r="O1061" s="126"/>
      <c r="P1061" s="126"/>
      <c r="Q1061" s="126"/>
      <c r="R1061" s="126"/>
      <c r="S1061" s="126"/>
      <c r="T1061" s="126"/>
      <c r="U1061" s="126"/>
      <c r="V1061" s="126"/>
      <c r="W1061" s="126"/>
      <c r="X1061" s="126"/>
      <c r="Y1061" s="126"/>
      <c r="Z1061" s="126"/>
      <c r="AA1061" s="125"/>
      <c r="AB1061" s="125"/>
      <c r="AC1061" s="125"/>
      <c r="AD1061" s="125"/>
      <c r="AE1061" s="125"/>
      <c r="AF1061" s="125"/>
      <c r="AG1061" s="125"/>
      <c r="AH1061" s="125"/>
      <c r="AI1061" s="125"/>
      <c r="AJ1061" s="125"/>
      <c r="AK1061" s="319">
        <v>2240450</v>
      </c>
      <c r="AL1061" s="319">
        <f t="shared" si="157"/>
        <v>0</v>
      </c>
      <c r="AM1061" s="65" t="s">
        <v>654</v>
      </c>
      <c r="AN1061" s="65"/>
      <c r="AO1061" s="65"/>
      <c r="AP1061" s="65"/>
      <c r="AQ1061" s="65"/>
      <c r="AR1061" s="65"/>
      <c r="AS1061" s="66"/>
    </row>
    <row r="1062" spans="1:45" s="67" customFormat="1" ht="14.15" customHeight="1" x14ac:dyDescent="0.2">
      <c r="A1062" s="167" t="s">
        <v>3076</v>
      </c>
      <c r="B1062" s="195" t="s">
        <v>3077</v>
      </c>
      <c r="C1062" s="258">
        <f>SUM(D1062+G1062)</f>
        <v>0</v>
      </c>
      <c r="D1062" s="263">
        <f>SUM(E1062:F1062)</f>
        <v>0</v>
      </c>
      <c r="E1062" s="246"/>
      <c r="F1062" s="246"/>
      <c r="G1062" s="246"/>
      <c r="H1062" s="126"/>
      <c r="I1062" s="126"/>
      <c r="J1062" s="126"/>
      <c r="K1062" s="126"/>
      <c r="L1062" s="126"/>
      <c r="M1062" s="126"/>
      <c r="N1062" s="126"/>
      <c r="O1062" s="126"/>
      <c r="P1062" s="126"/>
      <c r="Q1062" s="126"/>
      <c r="R1062" s="126"/>
      <c r="S1062" s="126"/>
      <c r="T1062" s="126"/>
      <c r="U1062" s="126"/>
      <c r="V1062" s="126"/>
      <c r="W1062" s="126"/>
      <c r="X1062" s="126"/>
      <c r="Y1062" s="126"/>
      <c r="Z1062" s="126"/>
      <c r="AA1062" s="125"/>
      <c r="AB1062" s="125"/>
      <c r="AC1062" s="125"/>
      <c r="AD1062" s="125"/>
      <c r="AE1062" s="125"/>
      <c r="AF1062" s="125"/>
      <c r="AG1062" s="125"/>
      <c r="AH1062" s="125"/>
      <c r="AI1062" s="125"/>
      <c r="AJ1062" s="125"/>
      <c r="AK1062" s="319">
        <v>1859310</v>
      </c>
      <c r="AL1062" s="319">
        <f t="shared" si="157"/>
        <v>0</v>
      </c>
      <c r="AM1062" s="65" t="s">
        <v>654</v>
      </c>
      <c r="AN1062" s="65"/>
      <c r="AO1062" s="65"/>
      <c r="AP1062" s="65"/>
      <c r="AQ1062" s="65"/>
      <c r="AR1062" s="65"/>
      <c r="AS1062" s="66"/>
    </row>
    <row r="1063" spans="1:45" s="67" customFormat="1" ht="14.15" customHeight="1" x14ac:dyDescent="0.2">
      <c r="A1063" s="167" t="s">
        <v>3078</v>
      </c>
      <c r="B1063" s="195" t="s">
        <v>3079</v>
      </c>
      <c r="C1063" s="258">
        <f>SUM(D1063+G1063)</f>
        <v>0</v>
      </c>
      <c r="D1063" s="263">
        <f>SUM(E1063:F1063)</f>
        <v>0</v>
      </c>
      <c r="E1063" s="246"/>
      <c r="F1063" s="246"/>
      <c r="G1063" s="246"/>
      <c r="H1063" s="126"/>
      <c r="I1063" s="126"/>
      <c r="J1063" s="126"/>
      <c r="K1063" s="126"/>
      <c r="L1063" s="126"/>
      <c r="M1063" s="126"/>
      <c r="N1063" s="126"/>
      <c r="O1063" s="126"/>
      <c r="P1063" s="126"/>
      <c r="Q1063" s="126"/>
      <c r="R1063" s="126"/>
      <c r="S1063" s="126"/>
      <c r="T1063" s="126"/>
      <c r="U1063" s="126"/>
      <c r="V1063" s="126"/>
      <c r="W1063" s="126"/>
      <c r="X1063" s="126"/>
      <c r="Y1063" s="126"/>
      <c r="Z1063" s="126"/>
      <c r="AA1063" s="125"/>
      <c r="AB1063" s="125"/>
      <c r="AC1063" s="125"/>
      <c r="AD1063" s="125"/>
      <c r="AE1063" s="125"/>
      <c r="AF1063" s="125"/>
      <c r="AG1063" s="125"/>
      <c r="AH1063" s="125"/>
      <c r="AI1063" s="125"/>
      <c r="AJ1063" s="125"/>
      <c r="AK1063" s="319">
        <v>1600150</v>
      </c>
      <c r="AL1063" s="319">
        <f t="shared" si="157"/>
        <v>0</v>
      </c>
      <c r="AM1063" s="65" t="s">
        <v>654</v>
      </c>
      <c r="AN1063" s="65"/>
      <c r="AO1063" s="65"/>
      <c r="AP1063" s="65"/>
      <c r="AQ1063" s="65"/>
      <c r="AR1063" s="65"/>
      <c r="AS1063" s="66"/>
    </row>
    <row r="1064" spans="1:45" s="67" customFormat="1" ht="12.75" customHeight="1" x14ac:dyDescent="0.2">
      <c r="A1064" s="327"/>
      <c r="B1064" s="141" t="s">
        <v>467</v>
      </c>
      <c r="C1064" s="260">
        <f>SUM(C1056:C1063)</f>
        <v>0</v>
      </c>
      <c r="D1064" s="374">
        <f>SUM(D1056:D1063)</f>
        <v>0</v>
      </c>
      <c r="E1064" s="374">
        <f>SUM(E1056:E1063)</f>
        <v>0</v>
      </c>
      <c r="F1064" s="374">
        <f>SUM(F1056:F1063)</f>
        <v>0</v>
      </c>
      <c r="G1064" s="374">
        <f>SUM(G1056:G1063)</f>
        <v>0</v>
      </c>
      <c r="H1064" s="914"/>
      <c r="I1064" s="915"/>
      <c r="J1064" s="915"/>
      <c r="K1064" s="915"/>
      <c r="L1064" s="915"/>
      <c r="M1064" s="915"/>
      <c r="N1064" s="915"/>
      <c r="O1064" s="915"/>
      <c r="P1064" s="915"/>
      <c r="Q1064" s="915"/>
      <c r="R1064" s="915"/>
      <c r="S1064" s="915"/>
      <c r="T1064" s="915"/>
      <c r="U1064" s="915"/>
      <c r="V1064" s="915"/>
      <c r="W1064" s="915"/>
      <c r="X1064" s="915"/>
      <c r="Y1064" s="915"/>
      <c r="Z1064" s="916"/>
      <c r="AA1064" s="260">
        <f t="shared" ref="AA1064:AL1064" si="158">SUM(AA1056:AA1063)</f>
        <v>0</v>
      </c>
      <c r="AB1064" s="374">
        <f t="shared" si="158"/>
        <v>0</v>
      </c>
      <c r="AC1064" s="374">
        <f t="shared" si="158"/>
        <v>0</v>
      </c>
      <c r="AD1064" s="374">
        <f t="shared" si="158"/>
        <v>0</v>
      </c>
      <c r="AE1064" s="374">
        <f t="shared" si="158"/>
        <v>0</v>
      </c>
      <c r="AF1064" s="374">
        <f t="shared" si="158"/>
        <v>0</v>
      </c>
      <c r="AG1064" s="374">
        <f t="shared" si="158"/>
        <v>0</v>
      </c>
      <c r="AH1064" s="374">
        <f t="shared" si="158"/>
        <v>0</v>
      </c>
      <c r="AI1064" s="374">
        <f t="shared" si="158"/>
        <v>0</v>
      </c>
      <c r="AJ1064" s="374">
        <f t="shared" si="158"/>
        <v>0</v>
      </c>
      <c r="AK1064" s="306">
        <f t="shared" si="158"/>
        <v>21091540</v>
      </c>
      <c r="AL1064" s="306">
        <f t="shared" si="158"/>
        <v>0</v>
      </c>
      <c r="AM1064" s="65" t="s">
        <v>654</v>
      </c>
      <c r="AN1064" s="65"/>
      <c r="AO1064" s="65"/>
      <c r="AP1064" s="65"/>
      <c r="AQ1064" s="65"/>
      <c r="AR1064" s="65"/>
      <c r="AS1064" s="66"/>
    </row>
    <row r="1065" spans="1:45" s="67" customFormat="1" ht="12" customHeight="1" x14ac:dyDescent="0.2">
      <c r="A1065" s="327"/>
      <c r="B1065" s="144" t="s">
        <v>3245</v>
      </c>
      <c r="C1065" s="258"/>
      <c r="D1065" s="263"/>
      <c r="E1065" s="263"/>
      <c r="F1065" s="263"/>
      <c r="G1065" s="263"/>
      <c r="H1065" s="914"/>
      <c r="I1065" s="915"/>
      <c r="J1065" s="915"/>
      <c r="K1065" s="915"/>
      <c r="L1065" s="915"/>
      <c r="M1065" s="915"/>
      <c r="N1065" s="915"/>
      <c r="O1065" s="915"/>
      <c r="P1065" s="915"/>
      <c r="Q1065" s="915"/>
      <c r="R1065" s="915"/>
      <c r="S1065" s="915"/>
      <c r="T1065" s="915"/>
      <c r="U1065" s="915"/>
      <c r="V1065" s="915"/>
      <c r="W1065" s="915"/>
      <c r="X1065" s="915"/>
      <c r="Y1065" s="915"/>
      <c r="Z1065" s="916"/>
      <c r="AA1065" s="271"/>
      <c r="AB1065" s="271"/>
      <c r="AC1065" s="271"/>
      <c r="AD1065" s="271"/>
      <c r="AE1065" s="271"/>
      <c r="AF1065" s="271"/>
      <c r="AG1065" s="271"/>
      <c r="AH1065" s="271"/>
      <c r="AI1065" s="271"/>
      <c r="AJ1065" s="271"/>
      <c r="AK1065" s="310"/>
      <c r="AL1065" s="260"/>
      <c r="AM1065" s="65" t="s">
        <v>654</v>
      </c>
      <c r="AN1065" s="65"/>
      <c r="AO1065" s="65"/>
      <c r="AP1065" s="65"/>
      <c r="AQ1065" s="65"/>
      <c r="AR1065" s="65"/>
      <c r="AS1065" s="66"/>
    </row>
    <row r="1066" spans="1:45" s="67" customFormat="1" ht="14.15" customHeight="1" x14ac:dyDescent="0.2">
      <c r="A1066" s="254">
        <v>2904001</v>
      </c>
      <c r="B1066" s="255" t="s">
        <v>3246</v>
      </c>
      <c r="C1066" s="258">
        <f t="shared" si="151"/>
        <v>0</v>
      </c>
      <c r="D1066" s="263">
        <f t="shared" si="152"/>
        <v>0</v>
      </c>
      <c r="E1066" s="246"/>
      <c r="F1066" s="246"/>
      <c r="G1066" s="246"/>
      <c r="H1066" s="247"/>
      <c r="I1066" s="126"/>
      <c r="J1066" s="126"/>
      <c r="K1066" s="126"/>
      <c r="L1066" s="126"/>
      <c r="M1066" s="126"/>
      <c r="N1066" s="126"/>
      <c r="O1066" s="126"/>
      <c r="P1066" s="126"/>
      <c r="Q1066" s="126"/>
      <c r="R1066" s="126"/>
      <c r="S1066" s="126"/>
      <c r="T1066" s="126"/>
      <c r="U1066" s="126"/>
      <c r="V1066" s="126"/>
      <c r="W1066" s="126"/>
      <c r="X1066" s="126"/>
      <c r="Y1066" s="126"/>
      <c r="Z1066" s="126"/>
      <c r="AA1066" s="125"/>
      <c r="AB1066" s="125"/>
      <c r="AC1066" s="125"/>
      <c r="AD1066" s="125"/>
      <c r="AE1066" s="125"/>
      <c r="AF1066" s="125"/>
      <c r="AG1066" s="125"/>
      <c r="AH1066" s="125"/>
      <c r="AI1066" s="125"/>
      <c r="AJ1066" s="125"/>
      <c r="AK1066" s="319">
        <v>1574580</v>
      </c>
      <c r="AL1066" s="319">
        <f t="shared" si="157"/>
        <v>0</v>
      </c>
      <c r="AM1066" s="65" t="s">
        <v>654</v>
      </c>
      <c r="AN1066" s="65"/>
      <c r="AO1066" s="65"/>
      <c r="AP1066" s="65"/>
      <c r="AQ1066" s="65"/>
      <c r="AR1066" s="65"/>
      <c r="AS1066" s="66"/>
    </row>
    <row r="1067" spans="1:45" s="67" customFormat="1" ht="14.15" customHeight="1" x14ac:dyDescent="0.2">
      <c r="A1067" s="254">
        <v>2904002</v>
      </c>
      <c r="B1067" s="255" t="s">
        <v>3247</v>
      </c>
      <c r="C1067" s="258">
        <f t="shared" si="151"/>
        <v>0</v>
      </c>
      <c r="D1067" s="263">
        <f t="shared" si="152"/>
        <v>0</v>
      </c>
      <c r="E1067" s="246"/>
      <c r="F1067" s="246"/>
      <c r="G1067" s="246"/>
      <c r="H1067" s="247"/>
      <c r="I1067" s="126"/>
      <c r="J1067" s="126"/>
      <c r="K1067" s="126"/>
      <c r="L1067" s="126"/>
      <c r="M1067" s="126"/>
      <c r="N1067" s="126"/>
      <c r="O1067" s="126"/>
      <c r="P1067" s="126"/>
      <c r="Q1067" s="126"/>
      <c r="R1067" s="126"/>
      <c r="S1067" s="126"/>
      <c r="T1067" s="126"/>
      <c r="U1067" s="126"/>
      <c r="V1067" s="126"/>
      <c r="W1067" s="126"/>
      <c r="X1067" s="126"/>
      <c r="Y1067" s="126"/>
      <c r="Z1067" s="126"/>
      <c r="AA1067" s="125"/>
      <c r="AB1067" s="125"/>
      <c r="AC1067" s="125"/>
      <c r="AD1067" s="125"/>
      <c r="AE1067" s="125"/>
      <c r="AF1067" s="125"/>
      <c r="AG1067" s="125"/>
      <c r="AH1067" s="125"/>
      <c r="AI1067" s="125"/>
      <c r="AJ1067" s="125"/>
      <c r="AK1067" s="319">
        <v>410860</v>
      </c>
      <c r="AL1067" s="319">
        <f t="shared" si="157"/>
        <v>0</v>
      </c>
      <c r="AM1067" s="65" t="s">
        <v>654</v>
      </c>
      <c r="AN1067" s="65"/>
      <c r="AO1067" s="65"/>
      <c r="AP1067" s="65"/>
      <c r="AQ1067" s="65"/>
      <c r="AR1067" s="65"/>
      <c r="AS1067" s="66"/>
    </row>
    <row r="1068" spans="1:45" s="67" customFormat="1" ht="14.15" customHeight="1" x14ac:dyDescent="0.2">
      <c r="A1068" s="254">
        <v>2904003</v>
      </c>
      <c r="B1068" s="255" t="s">
        <v>3248</v>
      </c>
      <c r="C1068" s="258">
        <f t="shared" si="151"/>
        <v>0</v>
      </c>
      <c r="D1068" s="263">
        <f t="shared" si="152"/>
        <v>0</v>
      </c>
      <c r="E1068" s="246"/>
      <c r="F1068" s="246"/>
      <c r="G1068" s="246"/>
      <c r="H1068" s="247"/>
      <c r="I1068" s="126"/>
      <c r="J1068" s="126"/>
      <c r="K1068" s="126"/>
      <c r="L1068" s="126"/>
      <c r="M1068" s="126"/>
      <c r="N1068" s="126"/>
      <c r="O1068" s="126"/>
      <c r="P1068" s="126"/>
      <c r="Q1068" s="126"/>
      <c r="R1068" s="126"/>
      <c r="S1068" s="126"/>
      <c r="T1068" s="126"/>
      <c r="U1068" s="126"/>
      <c r="V1068" s="126"/>
      <c r="W1068" s="126"/>
      <c r="X1068" s="126"/>
      <c r="Y1068" s="126"/>
      <c r="Z1068" s="126"/>
      <c r="AA1068" s="125"/>
      <c r="AB1068" s="125"/>
      <c r="AC1068" s="125"/>
      <c r="AD1068" s="125"/>
      <c r="AE1068" s="125"/>
      <c r="AF1068" s="125"/>
      <c r="AG1068" s="125"/>
      <c r="AH1068" s="125"/>
      <c r="AI1068" s="125"/>
      <c r="AJ1068" s="125"/>
      <c r="AK1068" s="319">
        <v>2220900</v>
      </c>
      <c r="AL1068" s="319">
        <f t="shared" si="157"/>
        <v>0</v>
      </c>
      <c r="AM1068" s="65" t="s">
        <v>654</v>
      </c>
      <c r="AN1068" s="65"/>
      <c r="AO1068" s="65"/>
      <c r="AP1068" s="65"/>
      <c r="AQ1068" s="65"/>
      <c r="AR1068" s="65"/>
      <c r="AS1068" s="66"/>
    </row>
    <row r="1069" spans="1:45" s="67" customFormat="1" ht="14.15" customHeight="1" x14ac:dyDescent="0.2">
      <c r="A1069" s="254">
        <v>2904004</v>
      </c>
      <c r="B1069" s="255" t="s">
        <v>3249</v>
      </c>
      <c r="C1069" s="258">
        <f t="shared" si="151"/>
        <v>0</v>
      </c>
      <c r="D1069" s="263">
        <f t="shared" si="152"/>
        <v>0</v>
      </c>
      <c r="E1069" s="246"/>
      <c r="F1069" s="246"/>
      <c r="G1069" s="246"/>
      <c r="H1069" s="247"/>
      <c r="I1069" s="126"/>
      <c r="J1069" s="126"/>
      <c r="K1069" s="126"/>
      <c r="L1069" s="126"/>
      <c r="M1069" s="126"/>
      <c r="N1069" s="126"/>
      <c r="O1069" s="126"/>
      <c r="P1069" s="126"/>
      <c r="Q1069" s="126"/>
      <c r="R1069" s="126"/>
      <c r="S1069" s="126"/>
      <c r="T1069" s="126"/>
      <c r="U1069" s="126"/>
      <c r="V1069" s="126"/>
      <c r="W1069" s="126"/>
      <c r="X1069" s="126"/>
      <c r="Y1069" s="126"/>
      <c r="Z1069" s="126"/>
      <c r="AA1069" s="125"/>
      <c r="AB1069" s="125"/>
      <c r="AC1069" s="125"/>
      <c r="AD1069" s="125"/>
      <c r="AE1069" s="125"/>
      <c r="AF1069" s="125"/>
      <c r="AG1069" s="125"/>
      <c r="AH1069" s="125"/>
      <c r="AI1069" s="125"/>
      <c r="AJ1069" s="125"/>
      <c r="AK1069" s="319">
        <v>638370</v>
      </c>
      <c r="AL1069" s="319">
        <f t="shared" si="157"/>
        <v>0</v>
      </c>
      <c r="AM1069" s="65" t="s">
        <v>654</v>
      </c>
      <c r="AN1069" s="65"/>
      <c r="AO1069" s="65"/>
      <c r="AP1069" s="65"/>
      <c r="AQ1069" s="65"/>
      <c r="AR1069" s="65"/>
      <c r="AS1069" s="66"/>
    </row>
    <row r="1070" spans="1:45" s="67" customFormat="1" ht="14.15" customHeight="1" x14ac:dyDescent="0.2">
      <c r="A1070" s="254">
        <v>2904005</v>
      </c>
      <c r="B1070" s="255" t="s">
        <v>3250</v>
      </c>
      <c r="C1070" s="258">
        <f t="shared" si="151"/>
        <v>0</v>
      </c>
      <c r="D1070" s="263">
        <f t="shared" si="152"/>
        <v>0</v>
      </c>
      <c r="E1070" s="246"/>
      <c r="F1070" s="246"/>
      <c r="G1070" s="246"/>
      <c r="H1070" s="247"/>
      <c r="I1070" s="126"/>
      <c r="J1070" s="126"/>
      <c r="K1070" s="126"/>
      <c r="L1070" s="126"/>
      <c r="M1070" s="126"/>
      <c r="N1070" s="126"/>
      <c r="O1070" s="126"/>
      <c r="P1070" s="126"/>
      <c r="Q1070" s="126"/>
      <c r="R1070" s="126"/>
      <c r="S1070" s="126"/>
      <c r="T1070" s="126"/>
      <c r="U1070" s="126"/>
      <c r="V1070" s="126"/>
      <c r="W1070" s="126"/>
      <c r="X1070" s="126"/>
      <c r="Y1070" s="126"/>
      <c r="Z1070" s="126"/>
      <c r="AA1070" s="125"/>
      <c r="AB1070" s="125"/>
      <c r="AC1070" s="125"/>
      <c r="AD1070" s="125"/>
      <c r="AE1070" s="125"/>
      <c r="AF1070" s="125"/>
      <c r="AG1070" s="125"/>
      <c r="AH1070" s="125"/>
      <c r="AI1070" s="125"/>
      <c r="AJ1070" s="125"/>
      <c r="AK1070" s="319">
        <v>84320</v>
      </c>
      <c r="AL1070" s="319">
        <f t="shared" si="157"/>
        <v>0</v>
      </c>
      <c r="AM1070" s="65" t="s">
        <v>654</v>
      </c>
      <c r="AN1070" s="65"/>
      <c r="AO1070" s="65"/>
      <c r="AP1070" s="65"/>
      <c r="AQ1070" s="65"/>
      <c r="AR1070" s="65"/>
      <c r="AS1070" s="66"/>
    </row>
    <row r="1071" spans="1:45" s="67" customFormat="1" ht="14.15" customHeight="1" x14ac:dyDescent="0.2">
      <c r="A1071" s="254">
        <v>2904006</v>
      </c>
      <c r="B1071" s="255" t="s">
        <v>3251</v>
      </c>
      <c r="C1071" s="258">
        <f t="shared" si="151"/>
        <v>0</v>
      </c>
      <c r="D1071" s="263">
        <f t="shared" si="152"/>
        <v>0</v>
      </c>
      <c r="E1071" s="246"/>
      <c r="F1071" s="246"/>
      <c r="G1071" s="246"/>
      <c r="H1071" s="247"/>
      <c r="I1071" s="126"/>
      <c r="J1071" s="126"/>
      <c r="K1071" s="126"/>
      <c r="L1071" s="126"/>
      <c r="M1071" s="126"/>
      <c r="N1071" s="126"/>
      <c r="O1071" s="126"/>
      <c r="P1071" s="126"/>
      <c r="Q1071" s="126"/>
      <c r="R1071" s="126"/>
      <c r="S1071" s="126"/>
      <c r="T1071" s="126"/>
      <c r="U1071" s="126"/>
      <c r="V1071" s="126"/>
      <c r="W1071" s="126"/>
      <c r="X1071" s="126"/>
      <c r="Y1071" s="126"/>
      <c r="Z1071" s="126"/>
      <c r="AA1071" s="125"/>
      <c r="AB1071" s="125"/>
      <c r="AC1071" s="125"/>
      <c r="AD1071" s="125"/>
      <c r="AE1071" s="125"/>
      <c r="AF1071" s="125"/>
      <c r="AG1071" s="125"/>
      <c r="AH1071" s="125"/>
      <c r="AI1071" s="125"/>
      <c r="AJ1071" s="125"/>
      <c r="AK1071" s="319">
        <v>21670</v>
      </c>
      <c r="AL1071" s="319">
        <f t="shared" si="157"/>
        <v>0</v>
      </c>
      <c r="AM1071" s="65" t="s">
        <v>654</v>
      </c>
      <c r="AN1071" s="65"/>
      <c r="AO1071" s="65"/>
      <c r="AP1071" s="65"/>
      <c r="AQ1071" s="65"/>
      <c r="AR1071" s="65"/>
      <c r="AS1071" s="66"/>
    </row>
    <row r="1072" spans="1:45" s="67" customFormat="1" ht="14.15" customHeight="1" x14ac:dyDescent="0.2">
      <c r="A1072" s="254">
        <v>2904007</v>
      </c>
      <c r="B1072" s="255" t="s">
        <v>3252</v>
      </c>
      <c r="C1072" s="258">
        <f t="shared" si="151"/>
        <v>0</v>
      </c>
      <c r="D1072" s="263">
        <f t="shared" si="152"/>
        <v>0</v>
      </c>
      <c r="E1072" s="246"/>
      <c r="F1072" s="246"/>
      <c r="G1072" s="246"/>
      <c r="H1072" s="247"/>
      <c r="I1072" s="126"/>
      <c r="J1072" s="126"/>
      <c r="K1072" s="126"/>
      <c r="L1072" s="126"/>
      <c r="M1072" s="126"/>
      <c r="N1072" s="126"/>
      <c r="O1072" s="126"/>
      <c r="P1072" s="126"/>
      <c r="Q1072" s="126"/>
      <c r="R1072" s="126"/>
      <c r="S1072" s="126"/>
      <c r="T1072" s="126"/>
      <c r="U1072" s="126"/>
      <c r="V1072" s="126"/>
      <c r="W1072" s="126"/>
      <c r="X1072" s="126"/>
      <c r="Y1072" s="126"/>
      <c r="Z1072" s="126"/>
      <c r="AA1072" s="125"/>
      <c r="AB1072" s="125"/>
      <c r="AC1072" s="125"/>
      <c r="AD1072" s="125"/>
      <c r="AE1072" s="125"/>
      <c r="AF1072" s="125"/>
      <c r="AG1072" s="125"/>
      <c r="AH1072" s="125"/>
      <c r="AI1072" s="125"/>
      <c r="AJ1072" s="125"/>
      <c r="AK1072" s="319">
        <v>3154200</v>
      </c>
      <c r="AL1072" s="319">
        <f t="shared" si="157"/>
        <v>0</v>
      </c>
      <c r="AM1072" s="65" t="s">
        <v>654</v>
      </c>
      <c r="AN1072" s="65"/>
      <c r="AO1072" s="65"/>
      <c r="AP1072" s="65"/>
      <c r="AQ1072" s="65"/>
      <c r="AR1072" s="65"/>
      <c r="AS1072" s="66"/>
    </row>
    <row r="1073" spans="1:45" s="67" customFormat="1" ht="14.15" customHeight="1" x14ac:dyDescent="0.2">
      <c r="A1073" s="254">
        <v>2904008</v>
      </c>
      <c r="B1073" s="255" t="s">
        <v>3253</v>
      </c>
      <c r="C1073" s="258">
        <f t="shared" si="151"/>
        <v>0</v>
      </c>
      <c r="D1073" s="263">
        <f t="shared" si="152"/>
        <v>0</v>
      </c>
      <c r="E1073" s="246"/>
      <c r="F1073" s="246"/>
      <c r="G1073" s="246"/>
      <c r="H1073" s="247"/>
      <c r="I1073" s="126"/>
      <c r="J1073" s="126"/>
      <c r="K1073" s="126"/>
      <c r="L1073" s="126"/>
      <c r="M1073" s="126"/>
      <c r="N1073" s="126"/>
      <c r="O1073" s="126"/>
      <c r="P1073" s="126"/>
      <c r="Q1073" s="126"/>
      <c r="R1073" s="126"/>
      <c r="S1073" s="126"/>
      <c r="T1073" s="126"/>
      <c r="U1073" s="126"/>
      <c r="V1073" s="126"/>
      <c r="W1073" s="126"/>
      <c r="X1073" s="126"/>
      <c r="Y1073" s="126"/>
      <c r="Z1073" s="126"/>
      <c r="AA1073" s="125"/>
      <c r="AB1073" s="125"/>
      <c r="AC1073" s="125"/>
      <c r="AD1073" s="125"/>
      <c r="AE1073" s="125"/>
      <c r="AF1073" s="125"/>
      <c r="AG1073" s="125"/>
      <c r="AH1073" s="125"/>
      <c r="AI1073" s="125"/>
      <c r="AJ1073" s="125"/>
      <c r="AK1073" s="319">
        <v>947360</v>
      </c>
      <c r="AL1073" s="319">
        <f t="shared" si="157"/>
        <v>0</v>
      </c>
      <c r="AM1073" s="65" t="s">
        <v>654</v>
      </c>
      <c r="AN1073" s="65"/>
      <c r="AO1073" s="65"/>
      <c r="AP1073" s="65"/>
      <c r="AQ1073" s="65"/>
      <c r="AR1073" s="65"/>
      <c r="AS1073" s="66"/>
    </row>
    <row r="1074" spans="1:45" s="67" customFormat="1" ht="14.15" customHeight="1" x14ac:dyDescent="0.2">
      <c r="A1074" s="254">
        <v>2904009</v>
      </c>
      <c r="B1074" s="255" t="s">
        <v>3254</v>
      </c>
      <c r="C1074" s="258">
        <f t="shared" si="151"/>
        <v>0</v>
      </c>
      <c r="D1074" s="263">
        <f t="shared" si="152"/>
        <v>0</v>
      </c>
      <c r="E1074" s="246"/>
      <c r="F1074" s="246"/>
      <c r="G1074" s="246"/>
      <c r="H1074" s="247"/>
      <c r="I1074" s="126"/>
      <c r="J1074" s="126"/>
      <c r="K1074" s="126"/>
      <c r="L1074" s="126"/>
      <c r="M1074" s="126"/>
      <c r="N1074" s="126"/>
      <c r="O1074" s="126"/>
      <c r="P1074" s="126"/>
      <c r="Q1074" s="126"/>
      <c r="R1074" s="126"/>
      <c r="S1074" s="126"/>
      <c r="T1074" s="126"/>
      <c r="U1074" s="126"/>
      <c r="V1074" s="126"/>
      <c r="W1074" s="126"/>
      <c r="X1074" s="126"/>
      <c r="Y1074" s="126"/>
      <c r="Z1074" s="126"/>
      <c r="AA1074" s="125"/>
      <c r="AB1074" s="125"/>
      <c r="AC1074" s="125"/>
      <c r="AD1074" s="125"/>
      <c r="AE1074" s="125"/>
      <c r="AF1074" s="125"/>
      <c r="AG1074" s="125"/>
      <c r="AH1074" s="125"/>
      <c r="AI1074" s="125"/>
      <c r="AJ1074" s="125"/>
      <c r="AK1074" s="319">
        <v>197990</v>
      </c>
      <c r="AL1074" s="319">
        <f t="shared" si="157"/>
        <v>0</v>
      </c>
      <c r="AM1074" s="65" t="s">
        <v>654</v>
      </c>
      <c r="AN1074" s="65"/>
      <c r="AO1074" s="65"/>
      <c r="AP1074" s="65"/>
      <c r="AQ1074" s="65"/>
      <c r="AR1074" s="65"/>
      <c r="AS1074" s="66"/>
    </row>
    <row r="1075" spans="1:45" s="67" customFormat="1" ht="14.15" customHeight="1" x14ac:dyDescent="0.2">
      <c r="A1075" s="254">
        <v>2904010</v>
      </c>
      <c r="B1075" s="255" t="s">
        <v>3255</v>
      </c>
      <c r="C1075" s="258">
        <f t="shared" si="151"/>
        <v>0</v>
      </c>
      <c r="D1075" s="263">
        <f t="shared" si="152"/>
        <v>0</v>
      </c>
      <c r="E1075" s="246"/>
      <c r="F1075" s="246"/>
      <c r="G1075" s="246"/>
      <c r="H1075" s="247"/>
      <c r="I1075" s="126"/>
      <c r="J1075" s="126"/>
      <c r="K1075" s="126"/>
      <c r="L1075" s="126"/>
      <c r="M1075" s="126"/>
      <c r="N1075" s="126"/>
      <c r="O1075" s="126"/>
      <c r="P1075" s="126"/>
      <c r="Q1075" s="126"/>
      <c r="R1075" s="126"/>
      <c r="S1075" s="126"/>
      <c r="T1075" s="126"/>
      <c r="U1075" s="126"/>
      <c r="V1075" s="126"/>
      <c r="W1075" s="126"/>
      <c r="X1075" s="126"/>
      <c r="Y1075" s="126"/>
      <c r="Z1075" s="126"/>
      <c r="AA1075" s="125"/>
      <c r="AB1075" s="125"/>
      <c r="AC1075" s="125"/>
      <c r="AD1075" s="125"/>
      <c r="AE1075" s="125"/>
      <c r="AF1075" s="125"/>
      <c r="AG1075" s="125"/>
      <c r="AH1075" s="125"/>
      <c r="AI1075" s="125"/>
      <c r="AJ1075" s="125"/>
      <c r="AK1075" s="319">
        <v>69360</v>
      </c>
      <c r="AL1075" s="319">
        <f t="shared" si="157"/>
        <v>0</v>
      </c>
      <c r="AM1075" s="65" t="s">
        <v>654</v>
      </c>
      <c r="AN1075" s="65"/>
      <c r="AO1075" s="65"/>
      <c r="AP1075" s="65"/>
      <c r="AQ1075" s="65"/>
      <c r="AR1075" s="65"/>
      <c r="AS1075" s="66"/>
    </row>
    <row r="1076" spans="1:45" s="67" customFormat="1" ht="14.15" customHeight="1" x14ac:dyDescent="0.2">
      <c r="A1076" s="254">
        <v>2904011</v>
      </c>
      <c r="B1076" s="255" t="s">
        <v>3256</v>
      </c>
      <c r="C1076" s="258">
        <f t="shared" si="151"/>
        <v>0</v>
      </c>
      <c r="D1076" s="263">
        <f t="shared" si="152"/>
        <v>0</v>
      </c>
      <c r="E1076" s="246"/>
      <c r="F1076" s="246"/>
      <c r="G1076" s="246"/>
      <c r="H1076" s="247"/>
      <c r="I1076" s="126"/>
      <c r="J1076" s="126"/>
      <c r="K1076" s="126"/>
      <c r="L1076" s="126"/>
      <c r="M1076" s="126"/>
      <c r="N1076" s="126"/>
      <c r="O1076" s="126"/>
      <c r="P1076" s="126"/>
      <c r="Q1076" s="126"/>
      <c r="R1076" s="126"/>
      <c r="S1076" s="126"/>
      <c r="T1076" s="126"/>
      <c r="U1076" s="126"/>
      <c r="V1076" s="126"/>
      <c r="W1076" s="126"/>
      <c r="X1076" s="126"/>
      <c r="Y1076" s="126"/>
      <c r="Z1076" s="126"/>
      <c r="AA1076" s="125"/>
      <c r="AB1076" s="125"/>
      <c r="AC1076" s="125"/>
      <c r="AD1076" s="125"/>
      <c r="AE1076" s="125"/>
      <c r="AF1076" s="125"/>
      <c r="AG1076" s="125"/>
      <c r="AH1076" s="125"/>
      <c r="AI1076" s="125"/>
      <c r="AJ1076" s="125"/>
      <c r="AK1076" s="319">
        <v>236690</v>
      </c>
      <c r="AL1076" s="319">
        <f t="shared" si="157"/>
        <v>0</v>
      </c>
      <c r="AM1076" s="65" t="s">
        <v>654</v>
      </c>
      <c r="AN1076" s="65"/>
      <c r="AO1076" s="65"/>
      <c r="AP1076" s="65"/>
      <c r="AQ1076" s="65"/>
      <c r="AR1076" s="65"/>
      <c r="AS1076" s="66"/>
    </row>
    <row r="1077" spans="1:45" s="67" customFormat="1" ht="14.15" customHeight="1" x14ac:dyDescent="0.2">
      <c r="A1077" s="254">
        <v>2904012</v>
      </c>
      <c r="B1077" s="255" t="s">
        <v>3257</v>
      </c>
      <c r="C1077" s="258">
        <f t="shared" si="151"/>
        <v>0</v>
      </c>
      <c r="D1077" s="263">
        <f t="shared" si="152"/>
        <v>0</v>
      </c>
      <c r="E1077" s="246"/>
      <c r="F1077" s="246"/>
      <c r="G1077" s="246"/>
      <c r="H1077" s="247"/>
      <c r="I1077" s="126"/>
      <c r="J1077" s="126"/>
      <c r="K1077" s="126"/>
      <c r="L1077" s="126"/>
      <c r="M1077" s="126"/>
      <c r="N1077" s="126"/>
      <c r="O1077" s="126"/>
      <c r="P1077" s="126"/>
      <c r="Q1077" s="126"/>
      <c r="R1077" s="126"/>
      <c r="S1077" s="126"/>
      <c r="T1077" s="126"/>
      <c r="U1077" s="126"/>
      <c r="V1077" s="126"/>
      <c r="W1077" s="126"/>
      <c r="X1077" s="126"/>
      <c r="Y1077" s="126"/>
      <c r="Z1077" s="126"/>
      <c r="AA1077" s="125"/>
      <c r="AB1077" s="125"/>
      <c r="AC1077" s="125"/>
      <c r="AD1077" s="125"/>
      <c r="AE1077" s="125"/>
      <c r="AF1077" s="125"/>
      <c r="AG1077" s="125"/>
      <c r="AH1077" s="125"/>
      <c r="AI1077" s="125"/>
      <c r="AJ1077" s="125"/>
      <c r="AK1077" s="319">
        <v>67360</v>
      </c>
      <c r="AL1077" s="319">
        <f t="shared" si="157"/>
        <v>0</v>
      </c>
      <c r="AM1077" s="65" t="s">
        <v>654</v>
      </c>
      <c r="AN1077" s="65"/>
      <c r="AO1077" s="65"/>
      <c r="AP1077" s="65"/>
      <c r="AQ1077" s="65"/>
      <c r="AR1077" s="65"/>
      <c r="AS1077" s="66"/>
    </row>
    <row r="1078" spans="1:45" s="67" customFormat="1" ht="14.15" customHeight="1" x14ac:dyDescent="0.2">
      <c r="A1078" s="254">
        <v>2904013</v>
      </c>
      <c r="B1078" s="255" t="s">
        <v>3258</v>
      </c>
      <c r="C1078" s="258">
        <f t="shared" si="151"/>
        <v>0</v>
      </c>
      <c r="D1078" s="263">
        <f t="shared" si="152"/>
        <v>0</v>
      </c>
      <c r="E1078" s="246"/>
      <c r="F1078" s="246"/>
      <c r="G1078" s="246"/>
      <c r="H1078" s="247"/>
      <c r="I1078" s="126"/>
      <c r="J1078" s="126"/>
      <c r="K1078" s="126"/>
      <c r="L1078" s="126"/>
      <c r="M1078" s="126"/>
      <c r="N1078" s="126"/>
      <c r="O1078" s="126"/>
      <c r="P1078" s="126"/>
      <c r="Q1078" s="126"/>
      <c r="R1078" s="126"/>
      <c r="S1078" s="126"/>
      <c r="T1078" s="126"/>
      <c r="U1078" s="126"/>
      <c r="V1078" s="126"/>
      <c r="W1078" s="126"/>
      <c r="X1078" s="126"/>
      <c r="Y1078" s="126"/>
      <c r="Z1078" s="126"/>
      <c r="AA1078" s="125"/>
      <c r="AB1078" s="125"/>
      <c r="AC1078" s="125"/>
      <c r="AD1078" s="125"/>
      <c r="AE1078" s="125"/>
      <c r="AF1078" s="125"/>
      <c r="AG1078" s="125"/>
      <c r="AH1078" s="125"/>
      <c r="AI1078" s="125"/>
      <c r="AJ1078" s="125"/>
      <c r="AK1078" s="319">
        <v>1405900</v>
      </c>
      <c r="AL1078" s="319">
        <f t="shared" si="157"/>
        <v>0</v>
      </c>
      <c r="AM1078" s="65" t="s">
        <v>654</v>
      </c>
      <c r="AN1078" s="65"/>
      <c r="AO1078" s="65"/>
      <c r="AP1078" s="65"/>
      <c r="AQ1078" s="65"/>
      <c r="AR1078" s="65"/>
      <c r="AS1078" s="66"/>
    </row>
    <row r="1079" spans="1:45" s="67" customFormat="1" ht="14.15" customHeight="1" x14ac:dyDescent="0.2">
      <c r="A1079" s="254">
        <v>2904014</v>
      </c>
      <c r="B1079" s="255" t="s">
        <v>3259</v>
      </c>
      <c r="C1079" s="258">
        <f t="shared" si="151"/>
        <v>0</v>
      </c>
      <c r="D1079" s="263">
        <f t="shared" si="152"/>
        <v>0</v>
      </c>
      <c r="E1079" s="246"/>
      <c r="F1079" s="246"/>
      <c r="G1079" s="246"/>
      <c r="H1079" s="247"/>
      <c r="I1079" s="126"/>
      <c r="J1079" s="126"/>
      <c r="K1079" s="126"/>
      <c r="L1079" s="126"/>
      <c r="M1079" s="126"/>
      <c r="N1079" s="126"/>
      <c r="O1079" s="126"/>
      <c r="P1079" s="126"/>
      <c r="Q1079" s="126"/>
      <c r="R1079" s="126"/>
      <c r="S1079" s="126"/>
      <c r="T1079" s="126"/>
      <c r="U1079" s="126"/>
      <c r="V1079" s="126"/>
      <c r="W1079" s="126"/>
      <c r="X1079" s="126"/>
      <c r="Y1079" s="126"/>
      <c r="Z1079" s="126"/>
      <c r="AA1079" s="125"/>
      <c r="AB1079" s="125"/>
      <c r="AC1079" s="125"/>
      <c r="AD1079" s="125"/>
      <c r="AE1079" s="125"/>
      <c r="AF1079" s="125"/>
      <c r="AG1079" s="125"/>
      <c r="AH1079" s="125"/>
      <c r="AI1079" s="125"/>
      <c r="AJ1079" s="125"/>
      <c r="AK1079" s="319">
        <v>133790</v>
      </c>
      <c r="AL1079" s="319">
        <f t="shared" si="157"/>
        <v>0</v>
      </c>
      <c r="AM1079" s="65" t="s">
        <v>654</v>
      </c>
      <c r="AN1079" s="65"/>
      <c r="AO1079" s="65"/>
      <c r="AP1079" s="65"/>
      <c r="AQ1079" s="65"/>
      <c r="AR1079" s="65"/>
      <c r="AS1079" s="66"/>
    </row>
    <row r="1080" spans="1:45" s="67" customFormat="1" ht="14.15" customHeight="1" x14ac:dyDescent="0.2">
      <c r="A1080" s="254">
        <v>2904015</v>
      </c>
      <c r="B1080" s="255" t="s">
        <v>3260</v>
      </c>
      <c r="C1080" s="258">
        <f t="shared" si="151"/>
        <v>0</v>
      </c>
      <c r="D1080" s="263">
        <f t="shared" si="152"/>
        <v>0</v>
      </c>
      <c r="E1080" s="246"/>
      <c r="F1080" s="246"/>
      <c r="G1080" s="246"/>
      <c r="H1080" s="247"/>
      <c r="I1080" s="126"/>
      <c r="J1080" s="126"/>
      <c r="K1080" s="126"/>
      <c r="L1080" s="126"/>
      <c r="M1080" s="126"/>
      <c r="N1080" s="126"/>
      <c r="O1080" s="126"/>
      <c r="P1080" s="126"/>
      <c r="Q1080" s="126"/>
      <c r="R1080" s="126"/>
      <c r="S1080" s="126"/>
      <c r="T1080" s="126"/>
      <c r="U1080" s="126"/>
      <c r="V1080" s="126"/>
      <c r="W1080" s="126"/>
      <c r="X1080" s="126"/>
      <c r="Y1080" s="126"/>
      <c r="Z1080" s="126"/>
      <c r="AA1080" s="125"/>
      <c r="AB1080" s="125"/>
      <c r="AC1080" s="125"/>
      <c r="AD1080" s="125"/>
      <c r="AE1080" s="125"/>
      <c r="AF1080" s="125"/>
      <c r="AG1080" s="125"/>
      <c r="AH1080" s="125"/>
      <c r="AI1080" s="125"/>
      <c r="AJ1080" s="125"/>
      <c r="AK1080" s="319">
        <v>9539240</v>
      </c>
      <c r="AL1080" s="319">
        <f t="shared" si="157"/>
        <v>0</v>
      </c>
      <c r="AM1080" s="65" t="s">
        <v>654</v>
      </c>
      <c r="AN1080" s="65"/>
      <c r="AO1080" s="65"/>
      <c r="AP1080" s="65"/>
      <c r="AQ1080" s="65"/>
      <c r="AR1080" s="65"/>
      <c r="AS1080" s="66"/>
    </row>
    <row r="1081" spans="1:45" s="67" customFormat="1" ht="14.15" customHeight="1" x14ac:dyDescent="0.2">
      <c r="A1081" s="254">
        <v>2904016</v>
      </c>
      <c r="B1081" s="255" t="s">
        <v>3261</v>
      </c>
      <c r="C1081" s="258">
        <f t="shared" si="151"/>
        <v>0</v>
      </c>
      <c r="D1081" s="263">
        <f t="shared" si="152"/>
        <v>0</v>
      </c>
      <c r="E1081" s="246"/>
      <c r="F1081" s="246"/>
      <c r="G1081" s="246"/>
      <c r="H1081" s="247"/>
      <c r="I1081" s="126"/>
      <c r="J1081" s="126"/>
      <c r="K1081" s="126"/>
      <c r="L1081" s="126"/>
      <c r="M1081" s="126"/>
      <c r="N1081" s="126"/>
      <c r="O1081" s="126"/>
      <c r="P1081" s="126"/>
      <c r="Q1081" s="126"/>
      <c r="R1081" s="126"/>
      <c r="S1081" s="126"/>
      <c r="T1081" s="126"/>
      <c r="U1081" s="126"/>
      <c r="V1081" s="126"/>
      <c r="W1081" s="126"/>
      <c r="X1081" s="126"/>
      <c r="Y1081" s="126"/>
      <c r="Z1081" s="126"/>
      <c r="AA1081" s="125"/>
      <c r="AB1081" s="125"/>
      <c r="AC1081" s="125"/>
      <c r="AD1081" s="125"/>
      <c r="AE1081" s="125"/>
      <c r="AF1081" s="125"/>
      <c r="AG1081" s="125"/>
      <c r="AH1081" s="125"/>
      <c r="AI1081" s="125"/>
      <c r="AJ1081" s="125"/>
      <c r="AK1081" s="319">
        <v>5944440</v>
      </c>
      <c r="AL1081" s="319">
        <f t="shared" si="157"/>
        <v>0</v>
      </c>
      <c r="AM1081" s="65" t="s">
        <v>654</v>
      </c>
      <c r="AN1081" s="65"/>
      <c r="AO1081" s="65"/>
      <c r="AP1081" s="65"/>
      <c r="AQ1081" s="65"/>
      <c r="AR1081" s="65"/>
      <c r="AS1081" s="66"/>
    </row>
    <row r="1082" spans="1:45" s="67" customFormat="1" ht="14.15" customHeight="1" x14ac:dyDescent="0.2">
      <c r="A1082" s="254">
        <v>2904017</v>
      </c>
      <c r="B1082" s="255" t="s">
        <v>3262</v>
      </c>
      <c r="C1082" s="258">
        <f t="shared" si="151"/>
        <v>0</v>
      </c>
      <c r="D1082" s="263">
        <f t="shared" si="152"/>
        <v>0</v>
      </c>
      <c r="E1082" s="246"/>
      <c r="F1082" s="246"/>
      <c r="G1082" s="246"/>
      <c r="H1082" s="247"/>
      <c r="I1082" s="126"/>
      <c r="J1082" s="126"/>
      <c r="K1082" s="126"/>
      <c r="L1082" s="126"/>
      <c r="M1082" s="126"/>
      <c r="N1082" s="126"/>
      <c r="O1082" s="126"/>
      <c r="P1082" s="126"/>
      <c r="Q1082" s="126"/>
      <c r="R1082" s="126"/>
      <c r="S1082" s="126"/>
      <c r="T1082" s="126"/>
      <c r="U1082" s="126"/>
      <c r="V1082" s="126"/>
      <c r="W1082" s="126"/>
      <c r="X1082" s="126"/>
      <c r="Y1082" s="126"/>
      <c r="Z1082" s="126"/>
      <c r="AA1082" s="125"/>
      <c r="AB1082" s="125"/>
      <c r="AC1082" s="125"/>
      <c r="AD1082" s="125"/>
      <c r="AE1082" s="125"/>
      <c r="AF1082" s="125"/>
      <c r="AG1082" s="125"/>
      <c r="AH1082" s="125"/>
      <c r="AI1082" s="125"/>
      <c r="AJ1082" s="125"/>
      <c r="AK1082" s="319">
        <v>2246370</v>
      </c>
      <c r="AL1082" s="319">
        <f t="shared" si="157"/>
        <v>0</v>
      </c>
      <c r="AM1082" s="65" t="s">
        <v>654</v>
      </c>
      <c r="AN1082" s="65"/>
      <c r="AO1082" s="65"/>
      <c r="AP1082" s="65"/>
      <c r="AQ1082" s="65"/>
      <c r="AR1082" s="65"/>
      <c r="AS1082" s="66"/>
    </row>
    <row r="1083" spans="1:45" s="67" customFormat="1" ht="14.15" customHeight="1" x14ac:dyDescent="0.2">
      <c r="A1083" s="254">
        <v>2904018</v>
      </c>
      <c r="B1083" s="255" t="s">
        <v>3263</v>
      </c>
      <c r="C1083" s="258">
        <f t="shared" si="151"/>
        <v>0</v>
      </c>
      <c r="D1083" s="263">
        <f t="shared" si="152"/>
        <v>0</v>
      </c>
      <c r="E1083" s="246"/>
      <c r="F1083" s="246"/>
      <c r="G1083" s="246"/>
      <c r="H1083" s="247"/>
      <c r="I1083" s="126"/>
      <c r="J1083" s="126"/>
      <c r="K1083" s="126"/>
      <c r="L1083" s="126"/>
      <c r="M1083" s="126"/>
      <c r="N1083" s="126"/>
      <c r="O1083" s="126"/>
      <c r="P1083" s="126"/>
      <c r="Q1083" s="126"/>
      <c r="R1083" s="126"/>
      <c r="S1083" s="126"/>
      <c r="T1083" s="126"/>
      <c r="U1083" s="126"/>
      <c r="V1083" s="126"/>
      <c r="W1083" s="126"/>
      <c r="X1083" s="126"/>
      <c r="Y1083" s="126"/>
      <c r="Z1083" s="126"/>
      <c r="AA1083" s="125"/>
      <c r="AB1083" s="125"/>
      <c r="AC1083" s="125"/>
      <c r="AD1083" s="125"/>
      <c r="AE1083" s="125"/>
      <c r="AF1083" s="125"/>
      <c r="AG1083" s="125"/>
      <c r="AH1083" s="125"/>
      <c r="AI1083" s="125"/>
      <c r="AJ1083" s="125"/>
      <c r="AK1083" s="319">
        <v>1019040</v>
      </c>
      <c r="AL1083" s="319">
        <f t="shared" si="157"/>
        <v>0</v>
      </c>
      <c r="AM1083" s="65" t="s">
        <v>654</v>
      </c>
      <c r="AN1083" s="65"/>
      <c r="AO1083" s="65"/>
      <c r="AP1083" s="65"/>
      <c r="AQ1083" s="65"/>
      <c r="AR1083" s="65"/>
      <c r="AS1083" s="66"/>
    </row>
    <row r="1084" spans="1:45" s="67" customFormat="1" ht="12" customHeight="1" x14ac:dyDescent="0.2">
      <c r="A1084" s="272"/>
      <c r="B1084" s="141" t="s">
        <v>467</v>
      </c>
      <c r="C1084" s="257">
        <f>SUM(C1066:C1083)</f>
        <v>0</v>
      </c>
      <c r="D1084" s="257">
        <f>SUM(D1066:D1083)</f>
        <v>0</v>
      </c>
      <c r="E1084" s="257">
        <f>SUM(E1066:E1083)</f>
        <v>0</v>
      </c>
      <c r="F1084" s="257">
        <f>SUM(F1066:F1083)</f>
        <v>0</v>
      </c>
      <c r="G1084" s="257">
        <f>SUM(G1066:G1083)</f>
        <v>0</v>
      </c>
      <c r="H1084" s="917"/>
      <c r="I1084" s="918"/>
      <c r="J1084" s="918"/>
      <c r="K1084" s="918"/>
      <c r="L1084" s="918"/>
      <c r="M1084" s="918"/>
      <c r="N1084" s="918"/>
      <c r="O1084" s="918"/>
      <c r="P1084" s="918"/>
      <c r="Q1084" s="918"/>
      <c r="R1084" s="918"/>
      <c r="S1084" s="918"/>
      <c r="T1084" s="918"/>
      <c r="U1084" s="918"/>
      <c r="V1084" s="918"/>
      <c r="W1084" s="918"/>
      <c r="X1084" s="918"/>
      <c r="Y1084" s="918"/>
      <c r="Z1084" s="919"/>
      <c r="AA1084" s="260">
        <f>SUM(AA1066:AA1083)</f>
        <v>0</v>
      </c>
      <c r="AB1084" s="260">
        <f t="shared" ref="AB1084:AJ1084" si="159">SUM(AB1066:AB1083)</f>
        <v>0</v>
      </c>
      <c r="AC1084" s="260">
        <f t="shared" si="159"/>
        <v>0</v>
      </c>
      <c r="AD1084" s="260">
        <f t="shared" si="159"/>
        <v>0</v>
      </c>
      <c r="AE1084" s="260">
        <f t="shared" si="159"/>
        <v>0</v>
      </c>
      <c r="AF1084" s="260">
        <f t="shared" si="159"/>
        <v>0</v>
      </c>
      <c r="AG1084" s="260">
        <f t="shared" si="159"/>
        <v>0</v>
      </c>
      <c r="AH1084" s="260">
        <f t="shared" si="159"/>
        <v>0</v>
      </c>
      <c r="AI1084" s="260">
        <f t="shared" si="159"/>
        <v>0</v>
      </c>
      <c r="AJ1084" s="260">
        <f t="shared" si="159"/>
        <v>0</v>
      </c>
      <c r="AK1084" s="306">
        <f>SUM(AK1066:AK1083)</f>
        <v>29912440</v>
      </c>
      <c r="AL1084" s="306">
        <f>SUM(AL1066:AL1083)</f>
        <v>0</v>
      </c>
      <c r="AM1084" s="65" t="s">
        <v>654</v>
      </c>
      <c r="AN1084" s="65"/>
      <c r="AO1084" s="65"/>
      <c r="AP1084" s="65"/>
      <c r="AQ1084" s="65"/>
      <c r="AR1084" s="65"/>
      <c r="AS1084" s="66"/>
    </row>
    <row r="1085" spans="1:45" s="67" customFormat="1" ht="12.75" customHeight="1" x14ac:dyDescent="0.2">
      <c r="A1085" s="327"/>
      <c r="B1085" s="141" t="s">
        <v>3082</v>
      </c>
      <c r="C1085" s="260"/>
      <c r="D1085" s="260"/>
      <c r="E1085" s="260"/>
      <c r="F1085" s="260"/>
      <c r="G1085" s="260"/>
      <c r="H1085" s="914"/>
      <c r="I1085" s="915"/>
      <c r="J1085" s="915"/>
      <c r="K1085" s="915"/>
      <c r="L1085" s="915"/>
      <c r="M1085" s="915"/>
      <c r="N1085" s="915"/>
      <c r="O1085" s="915"/>
      <c r="P1085" s="915"/>
      <c r="Q1085" s="915"/>
      <c r="R1085" s="915"/>
      <c r="S1085" s="915"/>
      <c r="T1085" s="915"/>
      <c r="U1085" s="915"/>
      <c r="V1085" s="915"/>
      <c r="W1085" s="915"/>
      <c r="X1085" s="915"/>
      <c r="Y1085" s="915"/>
      <c r="Z1085" s="916"/>
      <c r="AA1085" s="260"/>
      <c r="AB1085" s="260"/>
      <c r="AC1085" s="260"/>
      <c r="AD1085" s="260"/>
      <c r="AE1085" s="260"/>
      <c r="AF1085" s="260"/>
      <c r="AG1085" s="260"/>
      <c r="AH1085" s="260"/>
      <c r="AI1085" s="260"/>
      <c r="AJ1085" s="260"/>
      <c r="AK1085" s="306"/>
      <c r="AL1085" s="260"/>
      <c r="AM1085" s="65" t="s">
        <v>654</v>
      </c>
      <c r="AN1085" s="65"/>
      <c r="AO1085" s="65"/>
      <c r="AP1085" s="65"/>
      <c r="AQ1085" s="65"/>
      <c r="AR1085" s="65"/>
      <c r="AS1085" s="66"/>
    </row>
    <row r="1086" spans="1:45" s="67" customFormat="1" ht="14.15" customHeight="1" x14ac:dyDescent="0.2">
      <c r="A1086" s="167">
        <v>2903001</v>
      </c>
      <c r="B1086" s="806" t="s">
        <v>3080</v>
      </c>
      <c r="C1086" s="290">
        <f t="shared" si="151"/>
        <v>0</v>
      </c>
      <c r="D1086" s="263">
        <f>SUM(E1086:F1086)</f>
        <v>0</v>
      </c>
      <c r="E1086" s="125"/>
      <c r="F1086" s="125"/>
      <c r="G1086" s="125"/>
      <c r="H1086" s="126"/>
      <c r="I1086" s="126"/>
      <c r="J1086" s="126"/>
      <c r="K1086" s="126"/>
      <c r="L1086" s="126"/>
      <c r="M1086" s="126"/>
      <c r="N1086" s="126"/>
      <c r="O1086" s="126"/>
      <c r="P1086" s="126"/>
      <c r="Q1086" s="126"/>
      <c r="R1086" s="126"/>
      <c r="S1086" s="126"/>
      <c r="T1086" s="126"/>
      <c r="U1086" s="126"/>
      <c r="V1086" s="126"/>
      <c r="W1086" s="126"/>
      <c r="X1086" s="126"/>
      <c r="Y1086" s="126"/>
      <c r="Z1086" s="126"/>
      <c r="AA1086" s="125"/>
      <c r="AB1086" s="125"/>
      <c r="AC1086" s="125"/>
      <c r="AD1086" s="125"/>
      <c r="AE1086" s="125"/>
      <c r="AF1086" s="125"/>
      <c r="AG1086" s="125"/>
      <c r="AH1086" s="125"/>
      <c r="AI1086" s="125"/>
      <c r="AJ1086" s="125"/>
      <c r="AK1086" s="318">
        <v>4045730</v>
      </c>
      <c r="AL1086" s="318">
        <f>AK1086*E1086</f>
        <v>0</v>
      </c>
      <c r="AM1086" s="65" t="s">
        <v>654</v>
      </c>
      <c r="AN1086" s="65"/>
      <c r="AO1086" s="65"/>
      <c r="AP1086" s="65"/>
      <c r="AQ1086" s="65"/>
      <c r="AR1086" s="65"/>
      <c r="AS1086" s="66"/>
    </row>
    <row r="1087" spans="1:45" s="67" customFormat="1" ht="12.75" customHeight="1" x14ac:dyDescent="0.2">
      <c r="A1087" s="327"/>
      <c r="B1087" s="141" t="s">
        <v>818</v>
      </c>
      <c r="C1087" s="260">
        <f>SUM(C1086)</f>
        <v>0</v>
      </c>
      <c r="D1087" s="260">
        <f>SUM(D1086)</f>
        <v>0</v>
      </c>
      <c r="E1087" s="260">
        <f>SUM(E1086)</f>
        <v>0</v>
      </c>
      <c r="F1087" s="260">
        <f>SUM(F1086)</f>
        <v>0</v>
      </c>
      <c r="G1087" s="260">
        <f>SUM(G1086)</f>
        <v>0</v>
      </c>
      <c r="H1087" s="914"/>
      <c r="I1087" s="915"/>
      <c r="J1087" s="915"/>
      <c r="K1087" s="915"/>
      <c r="L1087" s="915"/>
      <c r="M1087" s="915"/>
      <c r="N1087" s="915"/>
      <c r="O1087" s="915"/>
      <c r="P1087" s="915"/>
      <c r="Q1087" s="915"/>
      <c r="R1087" s="915"/>
      <c r="S1087" s="915"/>
      <c r="T1087" s="915"/>
      <c r="U1087" s="915"/>
      <c r="V1087" s="915"/>
      <c r="W1087" s="915"/>
      <c r="X1087" s="915"/>
      <c r="Y1087" s="915"/>
      <c r="Z1087" s="916"/>
      <c r="AA1087" s="260">
        <f>SUM(AA1086)</f>
        <v>0</v>
      </c>
      <c r="AB1087" s="260">
        <f t="shared" ref="AB1087:AJ1087" si="160">SUM(AB1086)</f>
        <v>0</v>
      </c>
      <c r="AC1087" s="260">
        <f t="shared" si="160"/>
        <v>0</v>
      </c>
      <c r="AD1087" s="260">
        <f t="shared" si="160"/>
        <v>0</v>
      </c>
      <c r="AE1087" s="260">
        <f t="shared" si="160"/>
        <v>0</v>
      </c>
      <c r="AF1087" s="260">
        <f t="shared" si="160"/>
        <v>0</v>
      </c>
      <c r="AG1087" s="260">
        <f t="shared" si="160"/>
        <v>0</v>
      </c>
      <c r="AH1087" s="260">
        <f t="shared" si="160"/>
        <v>0</v>
      </c>
      <c r="AI1087" s="260">
        <f t="shared" si="160"/>
        <v>0</v>
      </c>
      <c r="AJ1087" s="260">
        <f t="shared" si="160"/>
        <v>0</v>
      </c>
      <c r="AK1087" s="306">
        <f>SUM(AK1086)</f>
        <v>4045730</v>
      </c>
      <c r="AL1087" s="143">
        <f>SUM(AL1086)</f>
        <v>0</v>
      </c>
      <c r="AM1087" s="65" t="s">
        <v>654</v>
      </c>
      <c r="AN1087" s="65"/>
      <c r="AO1087" s="65"/>
      <c r="AP1087" s="65"/>
      <c r="AQ1087" s="65"/>
      <c r="AR1087" s="65"/>
      <c r="AS1087" s="66"/>
    </row>
    <row r="1088" spans="1:45" s="67" customFormat="1" ht="14.15" customHeight="1" x14ac:dyDescent="0.2">
      <c r="A1088" s="327"/>
      <c r="B1088" s="144" t="s">
        <v>1863</v>
      </c>
      <c r="C1088" s="913"/>
      <c r="D1088" s="913"/>
      <c r="E1088" s="913"/>
      <c r="F1088" s="913"/>
      <c r="G1088" s="913"/>
      <c r="H1088" s="913"/>
      <c r="I1088" s="913"/>
      <c r="J1088" s="913"/>
      <c r="K1088" s="913"/>
      <c r="L1088" s="913"/>
      <c r="M1088" s="913"/>
      <c r="N1088" s="913"/>
      <c r="O1088" s="913"/>
      <c r="P1088" s="913"/>
      <c r="Q1088" s="913"/>
      <c r="R1088" s="913"/>
      <c r="S1088" s="913"/>
      <c r="T1088" s="913"/>
      <c r="U1088" s="913"/>
      <c r="V1088" s="913"/>
      <c r="W1088" s="913"/>
      <c r="X1088" s="913"/>
      <c r="Y1088" s="913"/>
      <c r="Z1088" s="913"/>
      <c r="AA1088" s="913"/>
      <c r="AB1088" s="913"/>
      <c r="AC1088" s="913"/>
      <c r="AD1088" s="913"/>
      <c r="AE1088" s="913"/>
      <c r="AF1088" s="913"/>
      <c r="AG1088" s="913"/>
      <c r="AH1088" s="913"/>
      <c r="AI1088" s="913"/>
      <c r="AJ1088" s="913"/>
      <c r="AK1088" s="913"/>
      <c r="AL1088" s="913"/>
      <c r="AM1088" s="65" t="s">
        <v>654</v>
      </c>
      <c r="AN1088" s="65"/>
      <c r="AO1088" s="65"/>
      <c r="AP1088" s="65"/>
      <c r="AQ1088" s="65"/>
      <c r="AR1088" s="65"/>
      <c r="AS1088" s="66"/>
    </row>
    <row r="1089" spans="1:45" s="77" customFormat="1" ht="14.15" customHeight="1" x14ac:dyDescent="0.2">
      <c r="A1089" s="249" t="s">
        <v>3851</v>
      </c>
      <c r="B1089" s="170" t="s">
        <v>3863</v>
      </c>
      <c r="C1089" s="350">
        <f t="shared" ref="C1089:C1100" si="161">SUM(D1089+G1089)</f>
        <v>638</v>
      </c>
      <c r="D1089" s="348">
        <f t="shared" ref="D1089:D1100" si="162">SUM(E1089:F1089)</f>
        <v>632</v>
      </c>
      <c r="E1089" s="125">
        <v>632</v>
      </c>
      <c r="F1089" s="125"/>
      <c r="G1089" s="125">
        <v>6</v>
      </c>
      <c r="H1089" s="126"/>
      <c r="I1089" s="126"/>
      <c r="J1089" s="126"/>
      <c r="K1089" s="126"/>
      <c r="L1089" s="126"/>
      <c r="M1089" s="126"/>
      <c r="N1089" s="126"/>
      <c r="O1089" s="126"/>
      <c r="P1089" s="126"/>
      <c r="Q1089" s="126"/>
      <c r="R1089" s="126"/>
      <c r="S1089" s="126"/>
      <c r="T1089" s="126"/>
      <c r="U1089" s="126"/>
      <c r="V1089" s="126"/>
      <c r="W1089" s="126"/>
      <c r="X1089" s="126"/>
      <c r="Y1089" s="126"/>
      <c r="Z1089" s="126"/>
      <c r="AA1089" s="125"/>
      <c r="AB1089" s="125">
        <v>638</v>
      </c>
      <c r="AC1089" s="125"/>
      <c r="AD1089" s="125"/>
      <c r="AE1089" s="125"/>
      <c r="AF1089" s="125"/>
      <c r="AG1089" s="125"/>
      <c r="AH1089" s="125"/>
      <c r="AI1089" s="125"/>
      <c r="AJ1089" s="125"/>
      <c r="AK1089" s="363">
        <v>3040</v>
      </c>
      <c r="AL1089" s="363">
        <f t="shared" ref="AL1089:AL1100" si="163">AK1089*E1089</f>
        <v>1921280</v>
      </c>
      <c r="AM1089" s="65" t="s">
        <v>654</v>
      </c>
      <c r="AN1089" s="65"/>
      <c r="AO1089" s="65"/>
      <c r="AP1089" s="65"/>
      <c r="AQ1089" s="65"/>
      <c r="AR1089" s="65"/>
      <c r="AS1089" s="76"/>
    </row>
    <row r="1090" spans="1:45" s="77" customFormat="1" ht="14.15" customHeight="1" x14ac:dyDescent="0.2">
      <c r="A1090" s="249" t="s">
        <v>3852</v>
      </c>
      <c r="B1090" s="170" t="s">
        <v>3864</v>
      </c>
      <c r="C1090" s="350">
        <f t="shared" si="161"/>
        <v>0</v>
      </c>
      <c r="D1090" s="348">
        <f t="shared" si="162"/>
        <v>0</v>
      </c>
      <c r="E1090" s="125"/>
      <c r="F1090" s="125"/>
      <c r="G1090" s="125"/>
      <c r="H1090" s="126"/>
      <c r="I1090" s="126"/>
      <c r="J1090" s="126"/>
      <c r="K1090" s="126"/>
      <c r="L1090" s="126"/>
      <c r="M1090" s="126"/>
      <c r="N1090" s="126"/>
      <c r="O1090" s="126"/>
      <c r="P1090" s="126"/>
      <c r="Q1090" s="126"/>
      <c r="R1090" s="126"/>
      <c r="S1090" s="126"/>
      <c r="T1090" s="126"/>
      <c r="U1090" s="126"/>
      <c r="V1090" s="126"/>
      <c r="W1090" s="126"/>
      <c r="X1090" s="126"/>
      <c r="Y1090" s="126"/>
      <c r="Z1090" s="126"/>
      <c r="AA1090" s="125"/>
      <c r="AB1090" s="125"/>
      <c r="AC1090" s="125"/>
      <c r="AD1090" s="125"/>
      <c r="AE1090" s="125"/>
      <c r="AF1090" s="125"/>
      <c r="AG1090" s="125"/>
      <c r="AH1090" s="125"/>
      <c r="AI1090" s="125"/>
      <c r="AJ1090" s="125"/>
      <c r="AK1090" s="363">
        <v>9360</v>
      </c>
      <c r="AL1090" s="363">
        <f t="shared" si="163"/>
        <v>0</v>
      </c>
      <c r="AM1090" s="65" t="s">
        <v>654</v>
      </c>
      <c r="AN1090" s="65"/>
      <c r="AO1090" s="65"/>
      <c r="AP1090" s="65"/>
      <c r="AQ1090" s="65"/>
      <c r="AR1090" s="65"/>
      <c r="AS1090" s="76"/>
    </row>
    <row r="1091" spans="1:45" s="77" customFormat="1" ht="14.15" customHeight="1" x14ac:dyDescent="0.2">
      <c r="A1091" s="249" t="s">
        <v>3853</v>
      </c>
      <c r="B1091" s="170" t="s">
        <v>3865</v>
      </c>
      <c r="C1091" s="350">
        <f t="shared" si="161"/>
        <v>19</v>
      </c>
      <c r="D1091" s="348">
        <f t="shared" si="162"/>
        <v>18</v>
      </c>
      <c r="E1091" s="125">
        <v>18</v>
      </c>
      <c r="F1091" s="125"/>
      <c r="G1091" s="125">
        <v>1</v>
      </c>
      <c r="H1091" s="126"/>
      <c r="I1091" s="126"/>
      <c r="J1091" s="126"/>
      <c r="K1091" s="126"/>
      <c r="L1091" s="126"/>
      <c r="M1091" s="126"/>
      <c r="N1091" s="126"/>
      <c r="O1091" s="126"/>
      <c r="P1091" s="126"/>
      <c r="Q1091" s="126"/>
      <c r="R1091" s="126"/>
      <c r="S1091" s="126"/>
      <c r="T1091" s="126"/>
      <c r="U1091" s="126"/>
      <c r="V1091" s="126"/>
      <c r="W1091" s="126"/>
      <c r="X1091" s="126"/>
      <c r="Y1091" s="126"/>
      <c r="Z1091" s="126"/>
      <c r="AA1091" s="125"/>
      <c r="AB1091" s="125">
        <v>19</v>
      </c>
      <c r="AC1091" s="125"/>
      <c r="AD1091" s="125"/>
      <c r="AE1091" s="125"/>
      <c r="AF1091" s="125"/>
      <c r="AG1091" s="125"/>
      <c r="AH1091" s="125"/>
      <c r="AI1091" s="125"/>
      <c r="AJ1091" s="125"/>
      <c r="AK1091" s="363">
        <v>10260</v>
      </c>
      <c r="AL1091" s="363">
        <f t="shared" si="163"/>
        <v>184680</v>
      </c>
      <c r="AM1091" s="65" t="s">
        <v>654</v>
      </c>
      <c r="AN1091" s="65"/>
      <c r="AO1091" s="65"/>
      <c r="AP1091" s="65"/>
      <c r="AQ1091" s="65"/>
      <c r="AR1091" s="65"/>
      <c r="AS1091" s="76"/>
    </row>
    <row r="1092" spans="1:45" s="77" customFormat="1" ht="14.15" customHeight="1" x14ac:dyDescent="0.2">
      <c r="A1092" s="249" t="s">
        <v>3854</v>
      </c>
      <c r="B1092" s="170" t="s">
        <v>3866</v>
      </c>
      <c r="C1092" s="350">
        <f t="shared" si="161"/>
        <v>1</v>
      </c>
      <c r="D1092" s="348">
        <f t="shared" si="162"/>
        <v>1</v>
      </c>
      <c r="E1092" s="125">
        <v>1</v>
      </c>
      <c r="F1092" s="125"/>
      <c r="G1092" s="125"/>
      <c r="H1092" s="126"/>
      <c r="I1092" s="126"/>
      <c r="J1092" s="126"/>
      <c r="K1092" s="126"/>
      <c r="L1092" s="126"/>
      <c r="M1092" s="126"/>
      <c r="N1092" s="126"/>
      <c r="O1092" s="126"/>
      <c r="P1092" s="126"/>
      <c r="Q1092" s="126"/>
      <c r="R1092" s="126"/>
      <c r="S1092" s="126"/>
      <c r="T1092" s="126"/>
      <c r="U1092" s="126"/>
      <c r="V1092" s="126"/>
      <c r="W1092" s="126"/>
      <c r="X1092" s="126"/>
      <c r="Y1092" s="126"/>
      <c r="Z1092" s="126"/>
      <c r="AA1092" s="125"/>
      <c r="AB1092" s="125">
        <v>1</v>
      </c>
      <c r="AC1092" s="125"/>
      <c r="AD1092" s="125"/>
      <c r="AE1092" s="125"/>
      <c r="AF1092" s="125"/>
      <c r="AG1092" s="125"/>
      <c r="AH1092" s="125"/>
      <c r="AI1092" s="125"/>
      <c r="AJ1092" s="125"/>
      <c r="AK1092" s="363">
        <v>19360</v>
      </c>
      <c r="AL1092" s="363">
        <f t="shared" si="163"/>
        <v>19360</v>
      </c>
      <c r="AM1092" s="65" t="s">
        <v>654</v>
      </c>
      <c r="AN1092" s="65"/>
      <c r="AO1092" s="65"/>
      <c r="AP1092" s="65"/>
      <c r="AQ1092" s="65"/>
      <c r="AR1092" s="65"/>
      <c r="AS1092" s="76"/>
    </row>
    <row r="1093" spans="1:45" s="77" customFormat="1" ht="14.15" customHeight="1" x14ac:dyDescent="0.2">
      <c r="A1093" s="249" t="s">
        <v>3855</v>
      </c>
      <c r="B1093" s="170" t="s">
        <v>3867</v>
      </c>
      <c r="C1093" s="350">
        <f t="shared" si="161"/>
        <v>511</v>
      </c>
      <c r="D1093" s="348">
        <f t="shared" si="162"/>
        <v>507</v>
      </c>
      <c r="E1093" s="125">
        <v>507</v>
      </c>
      <c r="F1093" s="125"/>
      <c r="G1093" s="125">
        <v>4</v>
      </c>
      <c r="H1093" s="126"/>
      <c r="I1093" s="126"/>
      <c r="J1093" s="126"/>
      <c r="K1093" s="126"/>
      <c r="L1093" s="126"/>
      <c r="M1093" s="126"/>
      <c r="N1093" s="126"/>
      <c r="O1093" s="126"/>
      <c r="P1093" s="126"/>
      <c r="Q1093" s="126"/>
      <c r="R1093" s="126"/>
      <c r="S1093" s="126"/>
      <c r="T1093" s="126"/>
      <c r="U1093" s="126"/>
      <c r="V1093" s="126"/>
      <c r="W1093" s="126"/>
      <c r="X1093" s="126"/>
      <c r="Y1093" s="126"/>
      <c r="Z1093" s="126"/>
      <c r="AA1093" s="125"/>
      <c r="AB1093" s="125">
        <v>511</v>
      </c>
      <c r="AC1093" s="125"/>
      <c r="AD1093" s="125"/>
      <c r="AE1093" s="125"/>
      <c r="AF1093" s="125"/>
      <c r="AG1093" s="125"/>
      <c r="AH1093" s="125"/>
      <c r="AI1093" s="125"/>
      <c r="AJ1093" s="125"/>
      <c r="AK1093" s="363">
        <v>8280</v>
      </c>
      <c r="AL1093" s="363">
        <f t="shared" si="163"/>
        <v>4197960</v>
      </c>
      <c r="AM1093" s="65" t="s">
        <v>654</v>
      </c>
      <c r="AN1093" s="65"/>
      <c r="AO1093" s="65"/>
      <c r="AP1093" s="65"/>
      <c r="AQ1093" s="65"/>
      <c r="AR1093" s="65"/>
      <c r="AS1093" s="76"/>
    </row>
    <row r="1094" spans="1:45" s="77" customFormat="1" ht="14.15" customHeight="1" x14ac:dyDescent="0.2">
      <c r="A1094" s="249" t="s">
        <v>3856</v>
      </c>
      <c r="B1094" s="170" t="s">
        <v>3868</v>
      </c>
      <c r="C1094" s="350">
        <f t="shared" si="161"/>
        <v>93</v>
      </c>
      <c r="D1094" s="348">
        <f t="shared" si="162"/>
        <v>90</v>
      </c>
      <c r="E1094" s="125">
        <v>90</v>
      </c>
      <c r="F1094" s="125"/>
      <c r="G1094" s="125">
        <v>3</v>
      </c>
      <c r="H1094" s="126"/>
      <c r="I1094" s="126"/>
      <c r="J1094" s="126"/>
      <c r="K1094" s="126"/>
      <c r="L1094" s="126"/>
      <c r="M1094" s="126"/>
      <c r="N1094" s="126"/>
      <c r="O1094" s="126"/>
      <c r="P1094" s="126"/>
      <c r="Q1094" s="126"/>
      <c r="R1094" s="126"/>
      <c r="S1094" s="126"/>
      <c r="T1094" s="126"/>
      <c r="U1094" s="126"/>
      <c r="V1094" s="126"/>
      <c r="W1094" s="126"/>
      <c r="X1094" s="126"/>
      <c r="Y1094" s="126"/>
      <c r="Z1094" s="126"/>
      <c r="AA1094" s="125"/>
      <c r="AB1094" s="125">
        <v>93</v>
      </c>
      <c r="AC1094" s="125"/>
      <c r="AD1094" s="125"/>
      <c r="AE1094" s="125"/>
      <c r="AF1094" s="125"/>
      <c r="AG1094" s="125"/>
      <c r="AH1094" s="125"/>
      <c r="AI1094" s="125"/>
      <c r="AJ1094" s="125"/>
      <c r="AK1094" s="363">
        <v>7610</v>
      </c>
      <c r="AL1094" s="363">
        <f t="shared" si="163"/>
        <v>684900</v>
      </c>
      <c r="AM1094" s="65" t="s">
        <v>654</v>
      </c>
      <c r="AN1094" s="65"/>
      <c r="AO1094" s="65"/>
      <c r="AP1094" s="65"/>
      <c r="AQ1094" s="65"/>
      <c r="AR1094" s="65"/>
      <c r="AS1094" s="76"/>
    </row>
    <row r="1095" spans="1:45" s="77" customFormat="1" x14ac:dyDescent="0.2">
      <c r="A1095" s="249" t="s">
        <v>3857</v>
      </c>
      <c r="B1095" s="170" t="s">
        <v>3869</v>
      </c>
      <c r="C1095" s="290">
        <f t="shared" si="161"/>
        <v>4</v>
      </c>
      <c r="D1095" s="348">
        <f t="shared" si="162"/>
        <v>4</v>
      </c>
      <c r="E1095" s="125">
        <v>4</v>
      </c>
      <c r="F1095" s="125"/>
      <c r="G1095" s="125"/>
      <c r="H1095" s="126"/>
      <c r="I1095" s="126"/>
      <c r="J1095" s="126"/>
      <c r="K1095" s="126"/>
      <c r="L1095" s="126"/>
      <c r="M1095" s="126"/>
      <c r="N1095" s="126"/>
      <c r="O1095" s="126"/>
      <c r="P1095" s="126"/>
      <c r="Q1095" s="126"/>
      <c r="R1095" s="126"/>
      <c r="S1095" s="126"/>
      <c r="T1095" s="126"/>
      <c r="U1095" s="126"/>
      <c r="V1095" s="126"/>
      <c r="W1095" s="126"/>
      <c r="X1095" s="126"/>
      <c r="Y1095" s="126"/>
      <c r="Z1095" s="126"/>
      <c r="AA1095" s="125"/>
      <c r="AB1095" s="125">
        <v>4</v>
      </c>
      <c r="AC1095" s="125"/>
      <c r="AD1095" s="125"/>
      <c r="AE1095" s="125"/>
      <c r="AF1095" s="125"/>
      <c r="AG1095" s="125"/>
      <c r="AH1095" s="125"/>
      <c r="AI1095" s="125"/>
      <c r="AJ1095" s="125"/>
      <c r="AK1095" s="363">
        <v>3870</v>
      </c>
      <c r="AL1095" s="363">
        <f t="shared" si="163"/>
        <v>15480</v>
      </c>
      <c r="AM1095" s="65" t="s">
        <v>654</v>
      </c>
      <c r="AN1095" s="65"/>
      <c r="AO1095" s="65"/>
      <c r="AP1095" s="65"/>
      <c r="AQ1095" s="65"/>
      <c r="AR1095" s="65"/>
      <c r="AS1095" s="76"/>
    </row>
    <row r="1096" spans="1:45" s="77" customFormat="1" ht="14.15" customHeight="1" x14ac:dyDescent="0.2">
      <c r="A1096" s="249" t="s">
        <v>3858</v>
      </c>
      <c r="B1096" s="170" t="s">
        <v>3870</v>
      </c>
      <c r="C1096" s="350">
        <f t="shared" si="161"/>
        <v>0</v>
      </c>
      <c r="D1096" s="348">
        <f t="shared" si="162"/>
        <v>0</v>
      </c>
      <c r="E1096" s="125"/>
      <c r="F1096" s="125"/>
      <c r="G1096" s="125"/>
      <c r="H1096" s="126"/>
      <c r="I1096" s="126"/>
      <c r="J1096" s="126"/>
      <c r="K1096" s="126"/>
      <c r="L1096" s="126"/>
      <c r="M1096" s="126"/>
      <c r="N1096" s="126"/>
      <c r="O1096" s="126"/>
      <c r="P1096" s="126"/>
      <c r="Q1096" s="126"/>
      <c r="R1096" s="126"/>
      <c r="S1096" s="126"/>
      <c r="T1096" s="126"/>
      <c r="U1096" s="126"/>
      <c r="V1096" s="126"/>
      <c r="W1096" s="126"/>
      <c r="X1096" s="126"/>
      <c r="Y1096" s="126"/>
      <c r="Z1096" s="126"/>
      <c r="AA1096" s="125"/>
      <c r="AB1096" s="125"/>
      <c r="AC1096" s="125"/>
      <c r="AD1096" s="125"/>
      <c r="AE1096" s="125"/>
      <c r="AF1096" s="125"/>
      <c r="AG1096" s="125"/>
      <c r="AH1096" s="125"/>
      <c r="AI1096" s="125"/>
      <c r="AJ1096" s="125"/>
      <c r="AK1096" s="363">
        <v>2580</v>
      </c>
      <c r="AL1096" s="363">
        <f t="shared" si="163"/>
        <v>0</v>
      </c>
      <c r="AM1096" s="65" t="s">
        <v>654</v>
      </c>
      <c r="AN1096" s="65"/>
      <c r="AO1096" s="65"/>
      <c r="AP1096" s="65"/>
      <c r="AQ1096" s="65"/>
      <c r="AR1096" s="65"/>
      <c r="AS1096" s="76"/>
    </row>
    <row r="1097" spans="1:45" s="77" customFormat="1" ht="14.15" customHeight="1" x14ac:dyDescent="0.2">
      <c r="A1097" s="249" t="s">
        <v>3859</v>
      </c>
      <c r="B1097" s="170" t="s">
        <v>3871</v>
      </c>
      <c r="C1097" s="350">
        <f t="shared" si="161"/>
        <v>0</v>
      </c>
      <c r="D1097" s="348">
        <f t="shared" si="162"/>
        <v>0</v>
      </c>
      <c r="E1097" s="125"/>
      <c r="F1097" s="125"/>
      <c r="G1097" s="125"/>
      <c r="H1097" s="126"/>
      <c r="I1097" s="126"/>
      <c r="J1097" s="126"/>
      <c r="K1097" s="126"/>
      <c r="L1097" s="126"/>
      <c r="M1097" s="126"/>
      <c r="N1097" s="126"/>
      <c r="O1097" s="126"/>
      <c r="P1097" s="126"/>
      <c r="Q1097" s="126"/>
      <c r="R1097" s="126"/>
      <c r="S1097" s="126"/>
      <c r="T1097" s="126"/>
      <c r="U1097" s="126"/>
      <c r="V1097" s="126"/>
      <c r="W1097" s="126"/>
      <c r="X1097" s="126"/>
      <c r="Y1097" s="126"/>
      <c r="Z1097" s="126"/>
      <c r="AA1097" s="125"/>
      <c r="AB1097" s="125"/>
      <c r="AC1097" s="125"/>
      <c r="AD1097" s="125"/>
      <c r="AE1097" s="125"/>
      <c r="AF1097" s="125"/>
      <c r="AG1097" s="125"/>
      <c r="AH1097" s="125"/>
      <c r="AI1097" s="125"/>
      <c r="AJ1097" s="125"/>
      <c r="AK1097" s="363">
        <v>7960</v>
      </c>
      <c r="AL1097" s="363">
        <f t="shared" si="163"/>
        <v>0</v>
      </c>
      <c r="AM1097" s="65" t="s">
        <v>654</v>
      </c>
      <c r="AN1097" s="65"/>
      <c r="AO1097" s="65"/>
      <c r="AP1097" s="65"/>
      <c r="AQ1097" s="65"/>
      <c r="AR1097" s="65"/>
      <c r="AS1097" s="76"/>
    </row>
    <row r="1098" spans="1:45" s="77" customFormat="1" ht="14.15" customHeight="1" x14ac:dyDescent="0.2">
      <c r="A1098" s="249" t="s">
        <v>3860</v>
      </c>
      <c r="B1098" s="170" t="s">
        <v>3872</v>
      </c>
      <c r="C1098" s="350">
        <f t="shared" si="161"/>
        <v>0</v>
      </c>
      <c r="D1098" s="348">
        <f t="shared" si="162"/>
        <v>0</v>
      </c>
      <c r="E1098" s="125"/>
      <c r="F1098" s="125"/>
      <c r="G1098" s="125"/>
      <c r="H1098" s="126"/>
      <c r="I1098" s="126"/>
      <c r="J1098" s="126"/>
      <c r="K1098" s="126"/>
      <c r="L1098" s="126"/>
      <c r="M1098" s="126"/>
      <c r="N1098" s="126"/>
      <c r="O1098" s="126"/>
      <c r="P1098" s="126"/>
      <c r="Q1098" s="126"/>
      <c r="R1098" s="126"/>
      <c r="S1098" s="126"/>
      <c r="T1098" s="126"/>
      <c r="U1098" s="126"/>
      <c r="V1098" s="126"/>
      <c r="W1098" s="126"/>
      <c r="X1098" s="126"/>
      <c r="Y1098" s="126"/>
      <c r="Z1098" s="126"/>
      <c r="AA1098" s="125"/>
      <c r="AB1098" s="125"/>
      <c r="AC1098" s="125"/>
      <c r="AD1098" s="125"/>
      <c r="AE1098" s="125"/>
      <c r="AF1098" s="125"/>
      <c r="AG1098" s="125"/>
      <c r="AH1098" s="125"/>
      <c r="AI1098" s="125"/>
      <c r="AJ1098" s="125"/>
      <c r="AK1098" s="363">
        <v>7040</v>
      </c>
      <c r="AL1098" s="363">
        <f t="shared" si="163"/>
        <v>0</v>
      </c>
      <c r="AM1098" s="65" t="s">
        <v>654</v>
      </c>
      <c r="AN1098" s="65"/>
      <c r="AO1098" s="65"/>
      <c r="AP1098" s="65"/>
      <c r="AQ1098" s="65"/>
      <c r="AR1098" s="65"/>
      <c r="AS1098" s="76"/>
    </row>
    <row r="1099" spans="1:45" s="77" customFormat="1" ht="14.15" customHeight="1" x14ac:dyDescent="0.2">
      <c r="A1099" s="249" t="s">
        <v>3861</v>
      </c>
      <c r="B1099" s="170" t="s">
        <v>3873</v>
      </c>
      <c r="C1099" s="350">
        <f t="shared" si="161"/>
        <v>0</v>
      </c>
      <c r="D1099" s="348">
        <f t="shared" si="162"/>
        <v>0</v>
      </c>
      <c r="E1099" s="125"/>
      <c r="F1099" s="125"/>
      <c r="G1099" s="125"/>
      <c r="H1099" s="126"/>
      <c r="I1099" s="126"/>
      <c r="J1099" s="126"/>
      <c r="K1099" s="126"/>
      <c r="L1099" s="126"/>
      <c r="M1099" s="126"/>
      <c r="N1099" s="126"/>
      <c r="O1099" s="126"/>
      <c r="P1099" s="126"/>
      <c r="Q1099" s="126"/>
      <c r="R1099" s="126"/>
      <c r="S1099" s="126"/>
      <c r="T1099" s="126"/>
      <c r="U1099" s="126"/>
      <c r="V1099" s="126"/>
      <c r="W1099" s="126"/>
      <c r="X1099" s="126"/>
      <c r="Y1099" s="126"/>
      <c r="Z1099" s="126"/>
      <c r="AA1099" s="125"/>
      <c r="AB1099" s="125"/>
      <c r="AC1099" s="125"/>
      <c r="AD1099" s="125"/>
      <c r="AE1099" s="125"/>
      <c r="AF1099" s="125"/>
      <c r="AG1099" s="125"/>
      <c r="AH1099" s="125"/>
      <c r="AI1099" s="125"/>
      <c r="AJ1099" s="125"/>
      <c r="AK1099" s="363">
        <v>6470</v>
      </c>
      <c r="AL1099" s="363">
        <f t="shared" si="163"/>
        <v>0</v>
      </c>
      <c r="AM1099" s="65" t="s">
        <v>654</v>
      </c>
      <c r="AN1099" s="65"/>
      <c r="AO1099" s="65"/>
      <c r="AP1099" s="65"/>
      <c r="AQ1099" s="65"/>
      <c r="AR1099" s="65"/>
      <c r="AS1099" s="76"/>
    </row>
    <row r="1100" spans="1:45" s="77" customFormat="1" ht="20" x14ac:dyDescent="0.2">
      <c r="A1100" s="249" t="s">
        <v>3862</v>
      </c>
      <c r="B1100" s="170" t="s">
        <v>3874</v>
      </c>
      <c r="C1100" s="290">
        <f t="shared" si="161"/>
        <v>0</v>
      </c>
      <c r="D1100" s="348">
        <f t="shared" si="162"/>
        <v>0</v>
      </c>
      <c r="E1100" s="125"/>
      <c r="F1100" s="125"/>
      <c r="G1100" s="125"/>
      <c r="H1100" s="126"/>
      <c r="I1100" s="126"/>
      <c r="J1100" s="126"/>
      <c r="K1100" s="126"/>
      <c r="L1100" s="126"/>
      <c r="M1100" s="126"/>
      <c r="N1100" s="126"/>
      <c r="O1100" s="126"/>
      <c r="P1100" s="126"/>
      <c r="Q1100" s="126"/>
      <c r="R1100" s="126"/>
      <c r="S1100" s="126"/>
      <c r="T1100" s="126"/>
      <c r="U1100" s="126"/>
      <c r="V1100" s="126"/>
      <c r="W1100" s="126"/>
      <c r="X1100" s="126"/>
      <c r="Y1100" s="126"/>
      <c r="Z1100" s="126"/>
      <c r="AA1100" s="125"/>
      <c r="AB1100" s="125"/>
      <c r="AC1100" s="125"/>
      <c r="AD1100" s="125"/>
      <c r="AE1100" s="125"/>
      <c r="AF1100" s="125"/>
      <c r="AG1100" s="125"/>
      <c r="AH1100" s="125"/>
      <c r="AI1100" s="125"/>
      <c r="AJ1100" s="125"/>
      <c r="AK1100" s="363">
        <v>3290</v>
      </c>
      <c r="AL1100" s="363">
        <f t="shared" si="163"/>
        <v>0</v>
      </c>
      <c r="AM1100" s="65" t="s">
        <v>654</v>
      </c>
      <c r="AN1100" s="65"/>
      <c r="AO1100" s="65"/>
      <c r="AP1100" s="65"/>
      <c r="AQ1100" s="65"/>
      <c r="AR1100" s="65"/>
      <c r="AS1100" s="76"/>
    </row>
    <row r="1101" spans="1:45" s="77" customFormat="1" ht="14.15" customHeight="1" x14ac:dyDescent="0.2">
      <c r="A1101" s="349"/>
      <c r="B1101" s="141" t="s">
        <v>4536</v>
      </c>
      <c r="C1101" s="346">
        <f>SUM(C1089:C1100)</f>
        <v>1266</v>
      </c>
      <c r="D1101" s="346">
        <f>SUM(D1089:D1100)</f>
        <v>1252</v>
      </c>
      <c r="E1101" s="346">
        <f t="shared" ref="E1101:G1101" si="164">SUM(E1089:E1100)</f>
        <v>1252</v>
      </c>
      <c r="F1101" s="346">
        <f t="shared" si="164"/>
        <v>0</v>
      </c>
      <c r="G1101" s="346">
        <f t="shared" si="164"/>
        <v>14</v>
      </c>
      <c r="H1101" s="946"/>
      <c r="I1101" s="947"/>
      <c r="J1101" s="947"/>
      <c r="K1101" s="947"/>
      <c r="L1101" s="947"/>
      <c r="M1101" s="947"/>
      <c r="N1101" s="947"/>
      <c r="O1101" s="947"/>
      <c r="P1101" s="947"/>
      <c r="Q1101" s="947"/>
      <c r="R1101" s="947"/>
      <c r="S1101" s="947"/>
      <c r="T1101" s="947"/>
      <c r="U1101" s="947"/>
      <c r="V1101" s="947"/>
      <c r="W1101" s="947"/>
      <c r="X1101" s="947"/>
      <c r="Y1101" s="947"/>
      <c r="Z1101" s="948"/>
      <c r="AA1101" s="346">
        <f>SUM(AA1089:AA1100)</f>
        <v>0</v>
      </c>
      <c r="AB1101" s="346">
        <f t="shared" ref="AB1101:AJ1101" si="165">SUM(AB1089:AB1100)</f>
        <v>1266</v>
      </c>
      <c r="AC1101" s="346">
        <f t="shared" si="165"/>
        <v>0</v>
      </c>
      <c r="AD1101" s="346">
        <f t="shared" si="165"/>
        <v>0</v>
      </c>
      <c r="AE1101" s="346">
        <f t="shared" si="165"/>
        <v>0</v>
      </c>
      <c r="AF1101" s="346">
        <f t="shared" si="165"/>
        <v>0</v>
      </c>
      <c r="AG1101" s="346">
        <f t="shared" si="165"/>
        <v>0</v>
      </c>
      <c r="AH1101" s="346">
        <f t="shared" si="165"/>
        <v>0</v>
      </c>
      <c r="AI1101" s="346">
        <f t="shared" si="165"/>
        <v>0</v>
      </c>
      <c r="AJ1101" s="346">
        <f t="shared" si="165"/>
        <v>0</v>
      </c>
      <c r="AK1101" s="306">
        <f>SUM(AK1089:AK1100)</f>
        <v>89120</v>
      </c>
      <c r="AL1101" s="306">
        <f>SUM(AL1089:AL1100)</f>
        <v>7023660</v>
      </c>
      <c r="AM1101" s="65"/>
      <c r="AN1101" s="65"/>
      <c r="AO1101" s="65"/>
      <c r="AP1101" s="65"/>
      <c r="AQ1101" s="65"/>
      <c r="AR1101" s="65"/>
      <c r="AS1101" s="76"/>
    </row>
    <row r="1102" spans="1:45" s="77" customFormat="1" ht="20" x14ac:dyDescent="0.2">
      <c r="A1102" s="145" t="s">
        <v>1483</v>
      </c>
      <c r="B1102" s="146" t="s">
        <v>1484</v>
      </c>
      <c r="C1102" s="258">
        <f t="shared" si="151"/>
        <v>2</v>
      </c>
      <c r="D1102" s="263">
        <f t="shared" si="152"/>
        <v>2</v>
      </c>
      <c r="E1102" s="125">
        <v>2</v>
      </c>
      <c r="F1102" s="125"/>
      <c r="G1102" s="125"/>
      <c r="H1102" s="126"/>
      <c r="I1102" s="126"/>
      <c r="J1102" s="126"/>
      <c r="K1102" s="126"/>
      <c r="L1102" s="126"/>
      <c r="M1102" s="126"/>
      <c r="N1102" s="126"/>
      <c r="O1102" s="126"/>
      <c r="P1102" s="126"/>
      <c r="Q1102" s="126"/>
      <c r="R1102" s="126"/>
      <c r="S1102" s="126"/>
      <c r="T1102" s="126"/>
      <c r="U1102" s="126"/>
      <c r="V1102" s="126"/>
      <c r="W1102" s="126"/>
      <c r="X1102" s="126"/>
      <c r="Y1102" s="126"/>
      <c r="Z1102" s="126"/>
      <c r="AA1102" s="125"/>
      <c r="AB1102" s="125">
        <v>2</v>
      </c>
      <c r="AC1102" s="125"/>
      <c r="AD1102" s="125"/>
      <c r="AE1102" s="125"/>
      <c r="AF1102" s="125"/>
      <c r="AG1102" s="125"/>
      <c r="AH1102" s="125"/>
      <c r="AI1102" s="125"/>
      <c r="AJ1102" s="125"/>
      <c r="AK1102" s="311"/>
      <c r="AL1102" s="131"/>
      <c r="AM1102" s="65" t="s">
        <v>654</v>
      </c>
      <c r="AN1102" s="65"/>
      <c r="AO1102" s="65"/>
      <c r="AP1102" s="65"/>
      <c r="AQ1102" s="65"/>
      <c r="AR1102" s="65"/>
      <c r="AS1102" s="76"/>
    </row>
    <row r="1103" spans="1:45" s="67" customFormat="1" ht="12" customHeight="1" x14ac:dyDescent="0.2">
      <c r="A1103" s="145" t="s">
        <v>1485</v>
      </c>
      <c r="B1103" s="146" t="s">
        <v>2350</v>
      </c>
      <c r="C1103" s="258">
        <f t="shared" si="151"/>
        <v>0</v>
      </c>
      <c r="D1103" s="263">
        <f t="shared" si="152"/>
        <v>0</v>
      </c>
      <c r="E1103" s="125"/>
      <c r="F1103" s="125"/>
      <c r="G1103" s="125"/>
      <c r="H1103" s="126"/>
      <c r="I1103" s="126"/>
      <c r="J1103" s="126"/>
      <c r="K1103" s="126"/>
      <c r="L1103" s="126"/>
      <c r="M1103" s="126"/>
      <c r="N1103" s="126"/>
      <c r="O1103" s="126"/>
      <c r="P1103" s="126"/>
      <c r="Q1103" s="126"/>
      <c r="R1103" s="126"/>
      <c r="S1103" s="126"/>
      <c r="T1103" s="126"/>
      <c r="U1103" s="126"/>
      <c r="V1103" s="126"/>
      <c r="W1103" s="126"/>
      <c r="X1103" s="126"/>
      <c r="Y1103" s="126"/>
      <c r="Z1103" s="126"/>
      <c r="AA1103" s="125"/>
      <c r="AB1103" s="125"/>
      <c r="AC1103" s="125"/>
      <c r="AD1103" s="125"/>
      <c r="AE1103" s="125"/>
      <c r="AF1103" s="125"/>
      <c r="AG1103" s="125"/>
      <c r="AH1103" s="125"/>
      <c r="AI1103" s="125"/>
      <c r="AJ1103" s="125"/>
      <c r="AK1103" s="311"/>
      <c r="AL1103" s="131"/>
      <c r="AM1103" s="65" t="s">
        <v>654</v>
      </c>
      <c r="AN1103" s="65"/>
      <c r="AO1103" s="65"/>
      <c r="AP1103" s="65"/>
      <c r="AQ1103" s="65"/>
      <c r="AR1103" s="65"/>
      <c r="AS1103" s="66"/>
    </row>
    <row r="1104" spans="1:45" s="67" customFormat="1" ht="12" customHeight="1" x14ac:dyDescent="0.2">
      <c r="A1104" s="145" t="s">
        <v>1486</v>
      </c>
      <c r="B1104" s="146" t="s">
        <v>2351</v>
      </c>
      <c r="C1104" s="258">
        <f t="shared" si="151"/>
        <v>0</v>
      </c>
      <c r="D1104" s="263">
        <f t="shared" si="152"/>
        <v>0</v>
      </c>
      <c r="E1104" s="125"/>
      <c r="F1104" s="125"/>
      <c r="G1104" s="125"/>
      <c r="H1104" s="126"/>
      <c r="I1104" s="126"/>
      <c r="J1104" s="126"/>
      <c r="K1104" s="126"/>
      <c r="L1104" s="126"/>
      <c r="M1104" s="126"/>
      <c r="N1104" s="126"/>
      <c r="O1104" s="126"/>
      <c r="P1104" s="126"/>
      <c r="Q1104" s="126"/>
      <c r="R1104" s="126"/>
      <c r="S1104" s="126"/>
      <c r="T1104" s="126"/>
      <c r="U1104" s="126"/>
      <c r="V1104" s="126"/>
      <c r="W1104" s="126"/>
      <c r="X1104" s="126"/>
      <c r="Y1104" s="126"/>
      <c r="Z1104" s="126"/>
      <c r="AA1104" s="125"/>
      <c r="AB1104" s="125"/>
      <c r="AC1104" s="125"/>
      <c r="AD1104" s="125"/>
      <c r="AE1104" s="125"/>
      <c r="AF1104" s="125"/>
      <c r="AG1104" s="125"/>
      <c r="AH1104" s="125"/>
      <c r="AI1104" s="125"/>
      <c r="AJ1104" s="125"/>
      <c r="AK1104" s="311"/>
      <c r="AL1104" s="131"/>
      <c r="AM1104" s="65" t="s">
        <v>654</v>
      </c>
      <c r="AN1104" s="65"/>
      <c r="AO1104" s="65"/>
      <c r="AP1104" s="65"/>
      <c r="AQ1104" s="65"/>
      <c r="AR1104" s="65"/>
      <c r="AS1104" s="66"/>
    </row>
    <row r="1105" spans="1:45" s="67" customFormat="1" ht="12" customHeight="1" x14ac:dyDescent="0.2">
      <c r="A1105" s="145" t="s">
        <v>1487</v>
      </c>
      <c r="B1105" s="146" t="s">
        <v>2352</v>
      </c>
      <c r="C1105" s="258">
        <f t="shared" si="151"/>
        <v>0</v>
      </c>
      <c r="D1105" s="263">
        <f t="shared" si="152"/>
        <v>0</v>
      </c>
      <c r="E1105" s="125"/>
      <c r="F1105" s="125"/>
      <c r="G1105" s="125"/>
      <c r="H1105" s="126"/>
      <c r="I1105" s="126"/>
      <c r="J1105" s="126"/>
      <c r="K1105" s="126"/>
      <c r="L1105" s="126"/>
      <c r="M1105" s="126"/>
      <c r="N1105" s="126"/>
      <c r="O1105" s="126"/>
      <c r="P1105" s="126"/>
      <c r="Q1105" s="126"/>
      <c r="R1105" s="126"/>
      <c r="S1105" s="126"/>
      <c r="T1105" s="126"/>
      <c r="U1105" s="126"/>
      <c r="V1105" s="126"/>
      <c r="W1105" s="126"/>
      <c r="X1105" s="126"/>
      <c r="Y1105" s="126"/>
      <c r="Z1105" s="126"/>
      <c r="AA1105" s="125"/>
      <c r="AB1105" s="125"/>
      <c r="AC1105" s="125"/>
      <c r="AD1105" s="125"/>
      <c r="AE1105" s="125"/>
      <c r="AF1105" s="125"/>
      <c r="AG1105" s="125"/>
      <c r="AH1105" s="125"/>
      <c r="AI1105" s="125"/>
      <c r="AJ1105" s="125"/>
      <c r="AK1105" s="311"/>
      <c r="AL1105" s="131"/>
      <c r="AM1105" s="65" t="s">
        <v>654</v>
      </c>
      <c r="AN1105" s="65"/>
      <c r="AO1105" s="65"/>
      <c r="AP1105" s="65"/>
      <c r="AQ1105" s="65"/>
      <c r="AR1105" s="65"/>
      <c r="AS1105" s="66"/>
    </row>
    <row r="1106" spans="1:45" s="67" customFormat="1" ht="14.15" customHeight="1" x14ac:dyDescent="0.2">
      <c r="A1106" s="145" t="s">
        <v>1488</v>
      </c>
      <c r="B1106" s="146" t="s">
        <v>2353</v>
      </c>
      <c r="C1106" s="258">
        <f t="shared" si="151"/>
        <v>0</v>
      </c>
      <c r="D1106" s="263">
        <f t="shared" si="152"/>
        <v>0</v>
      </c>
      <c r="E1106" s="125"/>
      <c r="F1106" s="125"/>
      <c r="G1106" s="125"/>
      <c r="H1106" s="126"/>
      <c r="I1106" s="126"/>
      <c r="J1106" s="126"/>
      <c r="K1106" s="126"/>
      <c r="L1106" s="126"/>
      <c r="M1106" s="126"/>
      <c r="N1106" s="126"/>
      <c r="O1106" s="126"/>
      <c r="P1106" s="126"/>
      <c r="Q1106" s="126"/>
      <c r="R1106" s="126"/>
      <c r="S1106" s="126"/>
      <c r="T1106" s="126"/>
      <c r="U1106" s="126"/>
      <c r="V1106" s="126"/>
      <c r="W1106" s="126"/>
      <c r="X1106" s="126"/>
      <c r="Y1106" s="126"/>
      <c r="Z1106" s="126"/>
      <c r="AA1106" s="125"/>
      <c r="AB1106" s="125"/>
      <c r="AC1106" s="125"/>
      <c r="AD1106" s="125"/>
      <c r="AE1106" s="125"/>
      <c r="AF1106" s="125"/>
      <c r="AG1106" s="125"/>
      <c r="AH1106" s="125"/>
      <c r="AI1106" s="125"/>
      <c r="AJ1106" s="125"/>
      <c r="AK1106" s="311"/>
      <c r="AL1106" s="131"/>
      <c r="AM1106" s="65" t="s">
        <v>654</v>
      </c>
      <c r="AN1106" s="65"/>
      <c r="AO1106" s="65"/>
      <c r="AP1106" s="65"/>
      <c r="AQ1106" s="65"/>
      <c r="AR1106" s="65"/>
      <c r="AS1106" s="66"/>
    </row>
    <row r="1107" spans="1:45" s="67" customFormat="1" x14ac:dyDescent="0.2">
      <c r="A1107" s="145" t="s">
        <v>1489</v>
      </c>
      <c r="B1107" s="146" t="s">
        <v>2354</v>
      </c>
      <c r="C1107" s="258">
        <f t="shared" si="151"/>
        <v>0</v>
      </c>
      <c r="D1107" s="263">
        <f t="shared" si="152"/>
        <v>0</v>
      </c>
      <c r="E1107" s="125"/>
      <c r="F1107" s="125"/>
      <c r="G1107" s="125"/>
      <c r="H1107" s="126"/>
      <c r="I1107" s="126"/>
      <c r="J1107" s="126"/>
      <c r="K1107" s="126"/>
      <c r="L1107" s="126"/>
      <c r="M1107" s="126"/>
      <c r="N1107" s="126"/>
      <c r="O1107" s="126"/>
      <c r="P1107" s="126"/>
      <c r="Q1107" s="126"/>
      <c r="R1107" s="126"/>
      <c r="S1107" s="126"/>
      <c r="T1107" s="126"/>
      <c r="U1107" s="126"/>
      <c r="V1107" s="126"/>
      <c r="W1107" s="126"/>
      <c r="X1107" s="126"/>
      <c r="Y1107" s="126"/>
      <c r="Z1107" s="126"/>
      <c r="AA1107" s="125"/>
      <c r="AB1107" s="125"/>
      <c r="AC1107" s="125"/>
      <c r="AD1107" s="125"/>
      <c r="AE1107" s="125"/>
      <c r="AF1107" s="125"/>
      <c r="AG1107" s="125"/>
      <c r="AH1107" s="125"/>
      <c r="AI1107" s="125"/>
      <c r="AJ1107" s="125"/>
      <c r="AK1107" s="311"/>
      <c r="AL1107" s="131"/>
      <c r="AM1107" s="65" t="s">
        <v>654</v>
      </c>
      <c r="AN1107" s="65"/>
      <c r="AO1107" s="65"/>
      <c r="AP1107" s="65"/>
      <c r="AQ1107" s="65"/>
      <c r="AR1107" s="65"/>
      <c r="AS1107" s="66"/>
    </row>
    <row r="1108" spans="1:45" s="67" customFormat="1" ht="12" customHeight="1" x14ac:dyDescent="0.2">
      <c r="A1108" s="145" t="s">
        <v>1490</v>
      </c>
      <c r="B1108" s="146" t="s">
        <v>2355</v>
      </c>
      <c r="C1108" s="258">
        <f t="shared" si="151"/>
        <v>0</v>
      </c>
      <c r="D1108" s="263">
        <f t="shared" si="152"/>
        <v>0</v>
      </c>
      <c r="E1108" s="125"/>
      <c r="F1108" s="125"/>
      <c r="G1108" s="125"/>
      <c r="H1108" s="126"/>
      <c r="I1108" s="126"/>
      <c r="J1108" s="126"/>
      <c r="K1108" s="126"/>
      <c r="L1108" s="126"/>
      <c r="M1108" s="126"/>
      <c r="N1108" s="126"/>
      <c r="O1108" s="126"/>
      <c r="P1108" s="126"/>
      <c r="Q1108" s="126"/>
      <c r="R1108" s="126"/>
      <c r="S1108" s="126"/>
      <c r="T1108" s="126"/>
      <c r="U1108" s="126"/>
      <c r="V1108" s="126"/>
      <c r="W1108" s="126"/>
      <c r="X1108" s="126"/>
      <c r="Y1108" s="126"/>
      <c r="Z1108" s="126"/>
      <c r="AA1108" s="125"/>
      <c r="AB1108" s="125"/>
      <c r="AC1108" s="125"/>
      <c r="AD1108" s="125"/>
      <c r="AE1108" s="125"/>
      <c r="AF1108" s="125"/>
      <c r="AG1108" s="125"/>
      <c r="AH1108" s="125"/>
      <c r="AI1108" s="125"/>
      <c r="AJ1108" s="125"/>
      <c r="AK1108" s="311"/>
      <c r="AL1108" s="131"/>
      <c r="AM1108" s="65" t="s">
        <v>654</v>
      </c>
      <c r="AN1108" s="65"/>
      <c r="AO1108" s="65"/>
      <c r="AP1108" s="65"/>
      <c r="AQ1108" s="65"/>
      <c r="AR1108" s="65"/>
      <c r="AS1108" s="66"/>
    </row>
    <row r="1109" spans="1:45" s="67" customFormat="1" ht="12" customHeight="1" x14ac:dyDescent="0.2">
      <c r="A1109" s="145" t="s">
        <v>1491</v>
      </c>
      <c r="B1109" s="146" t="s">
        <v>2356</v>
      </c>
      <c r="C1109" s="258">
        <f t="shared" si="151"/>
        <v>0</v>
      </c>
      <c r="D1109" s="263">
        <f t="shared" si="152"/>
        <v>0</v>
      </c>
      <c r="E1109" s="125"/>
      <c r="F1109" s="125"/>
      <c r="G1109" s="125"/>
      <c r="H1109" s="126"/>
      <c r="I1109" s="126"/>
      <c r="J1109" s="126"/>
      <c r="K1109" s="126"/>
      <c r="L1109" s="126"/>
      <c r="M1109" s="126"/>
      <c r="N1109" s="126"/>
      <c r="O1109" s="126"/>
      <c r="P1109" s="126"/>
      <c r="Q1109" s="126"/>
      <c r="R1109" s="126"/>
      <c r="S1109" s="126"/>
      <c r="T1109" s="126"/>
      <c r="U1109" s="126"/>
      <c r="V1109" s="126"/>
      <c r="W1109" s="126"/>
      <c r="X1109" s="126"/>
      <c r="Y1109" s="126"/>
      <c r="Z1109" s="126"/>
      <c r="AA1109" s="125"/>
      <c r="AB1109" s="125"/>
      <c r="AC1109" s="125"/>
      <c r="AD1109" s="125"/>
      <c r="AE1109" s="125"/>
      <c r="AF1109" s="125"/>
      <c r="AG1109" s="125"/>
      <c r="AH1109" s="125"/>
      <c r="AI1109" s="125"/>
      <c r="AJ1109" s="125"/>
      <c r="AK1109" s="311"/>
      <c r="AL1109" s="131"/>
      <c r="AM1109" s="65" t="s">
        <v>654</v>
      </c>
      <c r="AN1109" s="65"/>
      <c r="AO1109" s="65"/>
      <c r="AP1109" s="65"/>
      <c r="AQ1109" s="65"/>
      <c r="AR1109" s="65"/>
      <c r="AS1109" s="66"/>
    </row>
    <row r="1110" spans="1:45" s="67" customFormat="1" ht="12" customHeight="1" x14ac:dyDescent="0.2">
      <c r="A1110" s="145" t="s">
        <v>1492</v>
      </c>
      <c r="B1110" s="146" t="s">
        <v>2357</v>
      </c>
      <c r="C1110" s="258">
        <f t="shared" si="151"/>
        <v>0</v>
      </c>
      <c r="D1110" s="263">
        <f t="shared" si="152"/>
        <v>0</v>
      </c>
      <c r="E1110" s="125"/>
      <c r="F1110" s="125"/>
      <c r="G1110" s="125"/>
      <c r="H1110" s="126"/>
      <c r="I1110" s="126"/>
      <c r="J1110" s="126"/>
      <c r="K1110" s="126"/>
      <c r="L1110" s="126"/>
      <c r="M1110" s="126"/>
      <c r="N1110" s="126"/>
      <c r="O1110" s="126"/>
      <c r="P1110" s="126"/>
      <c r="Q1110" s="126"/>
      <c r="R1110" s="126"/>
      <c r="S1110" s="126"/>
      <c r="T1110" s="126"/>
      <c r="U1110" s="126"/>
      <c r="V1110" s="126"/>
      <c r="W1110" s="126"/>
      <c r="X1110" s="126"/>
      <c r="Y1110" s="126"/>
      <c r="Z1110" s="126"/>
      <c r="AA1110" s="125"/>
      <c r="AB1110" s="125"/>
      <c r="AC1110" s="125"/>
      <c r="AD1110" s="125"/>
      <c r="AE1110" s="125"/>
      <c r="AF1110" s="125"/>
      <c r="AG1110" s="125"/>
      <c r="AH1110" s="125"/>
      <c r="AI1110" s="125"/>
      <c r="AJ1110" s="125"/>
      <c r="AK1110" s="311"/>
      <c r="AL1110" s="131"/>
      <c r="AM1110" s="65" t="s">
        <v>654</v>
      </c>
      <c r="AN1110" s="65"/>
      <c r="AO1110" s="65"/>
      <c r="AP1110" s="65"/>
      <c r="AQ1110" s="65"/>
      <c r="AR1110" s="65"/>
      <c r="AS1110" s="66"/>
    </row>
    <row r="1111" spans="1:45" s="67" customFormat="1" ht="12" customHeight="1" x14ac:dyDescent="0.2">
      <c r="A1111" s="145" t="s">
        <v>1493</v>
      </c>
      <c r="B1111" s="146" t="s">
        <v>2358</v>
      </c>
      <c r="C1111" s="258">
        <f t="shared" si="151"/>
        <v>0</v>
      </c>
      <c r="D1111" s="263">
        <f t="shared" si="152"/>
        <v>0</v>
      </c>
      <c r="E1111" s="125"/>
      <c r="F1111" s="125"/>
      <c r="G1111" s="125"/>
      <c r="H1111" s="126"/>
      <c r="I1111" s="126"/>
      <c r="J1111" s="126"/>
      <c r="K1111" s="126"/>
      <c r="L1111" s="126"/>
      <c r="M1111" s="126"/>
      <c r="N1111" s="126"/>
      <c r="O1111" s="126"/>
      <c r="P1111" s="126"/>
      <c r="Q1111" s="126"/>
      <c r="R1111" s="126"/>
      <c r="S1111" s="126"/>
      <c r="T1111" s="126"/>
      <c r="U1111" s="126"/>
      <c r="V1111" s="126"/>
      <c r="W1111" s="126"/>
      <c r="X1111" s="126"/>
      <c r="Y1111" s="126"/>
      <c r="Z1111" s="126"/>
      <c r="AA1111" s="125"/>
      <c r="AB1111" s="125"/>
      <c r="AC1111" s="125"/>
      <c r="AD1111" s="125"/>
      <c r="AE1111" s="125"/>
      <c r="AF1111" s="125"/>
      <c r="AG1111" s="125"/>
      <c r="AH1111" s="125"/>
      <c r="AI1111" s="125"/>
      <c r="AJ1111" s="125"/>
      <c r="AK1111" s="311"/>
      <c r="AL1111" s="131"/>
      <c r="AM1111" s="65" t="s">
        <v>654</v>
      </c>
      <c r="AN1111" s="65"/>
      <c r="AO1111" s="65"/>
      <c r="AP1111" s="65"/>
      <c r="AQ1111" s="65"/>
      <c r="AR1111" s="65"/>
      <c r="AS1111" s="66"/>
    </row>
    <row r="1112" spans="1:45" s="67" customFormat="1" ht="12" customHeight="1" x14ac:dyDescent="0.2">
      <c r="A1112" s="145" t="s">
        <v>1494</v>
      </c>
      <c r="B1112" s="146" t="s">
        <v>2359</v>
      </c>
      <c r="C1112" s="258">
        <f t="shared" si="151"/>
        <v>0</v>
      </c>
      <c r="D1112" s="263">
        <f t="shared" si="152"/>
        <v>0</v>
      </c>
      <c r="E1112" s="125"/>
      <c r="F1112" s="125"/>
      <c r="G1112" s="125"/>
      <c r="H1112" s="126"/>
      <c r="I1112" s="126"/>
      <c r="J1112" s="126"/>
      <c r="K1112" s="126"/>
      <c r="L1112" s="126"/>
      <c r="M1112" s="126"/>
      <c r="N1112" s="126"/>
      <c r="O1112" s="126"/>
      <c r="P1112" s="126"/>
      <c r="Q1112" s="126"/>
      <c r="R1112" s="126"/>
      <c r="S1112" s="126"/>
      <c r="T1112" s="126"/>
      <c r="U1112" s="126"/>
      <c r="V1112" s="126"/>
      <c r="W1112" s="126"/>
      <c r="X1112" s="126"/>
      <c r="Y1112" s="126"/>
      <c r="Z1112" s="126"/>
      <c r="AA1112" s="125"/>
      <c r="AB1112" s="125"/>
      <c r="AC1112" s="125"/>
      <c r="AD1112" s="125"/>
      <c r="AE1112" s="125"/>
      <c r="AF1112" s="125"/>
      <c r="AG1112" s="125"/>
      <c r="AH1112" s="125"/>
      <c r="AI1112" s="125"/>
      <c r="AJ1112" s="125"/>
      <c r="AK1112" s="311"/>
      <c r="AL1112" s="131"/>
      <c r="AM1112" s="65" t="s">
        <v>654</v>
      </c>
      <c r="AN1112" s="65"/>
      <c r="AO1112" s="65"/>
      <c r="AP1112" s="65"/>
      <c r="AQ1112" s="65"/>
      <c r="AR1112" s="65"/>
      <c r="AS1112" s="66"/>
    </row>
    <row r="1113" spans="1:45" s="67" customFormat="1" ht="20" x14ac:dyDescent="0.2">
      <c r="A1113" s="145" t="s">
        <v>1495</v>
      </c>
      <c r="B1113" s="146" t="s">
        <v>2360</v>
      </c>
      <c r="C1113" s="258">
        <f t="shared" si="151"/>
        <v>0</v>
      </c>
      <c r="D1113" s="263">
        <f t="shared" si="152"/>
        <v>0</v>
      </c>
      <c r="E1113" s="125"/>
      <c r="F1113" s="125"/>
      <c r="G1113" s="125"/>
      <c r="H1113" s="126"/>
      <c r="I1113" s="126"/>
      <c r="J1113" s="126"/>
      <c r="K1113" s="126"/>
      <c r="L1113" s="126"/>
      <c r="M1113" s="126"/>
      <c r="N1113" s="126"/>
      <c r="O1113" s="126"/>
      <c r="P1113" s="126"/>
      <c r="Q1113" s="126"/>
      <c r="R1113" s="126"/>
      <c r="S1113" s="126"/>
      <c r="T1113" s="126"/>
      <c r="U1113" s="126"/>
      <c r="V1113" s="126"/>
      <c r="W1113" s="126"/>
      <c r="X1113" s="126"/>
      <c r="Y1113" s="126"/>
      <c r="Z1113" s="126"/>
      <c r="AA1113" s="125"/>
      <c r="AB1113" s="125"/>
      <c r="AC1113" s="125"/>
      <c r="AD1113" s="125"/>
      <c r="AE1113" s="125"/>
      <c r="AF1113" s="125"/>
      <c r="AG1113" s="125"/>
      <c r="AH1113" s="125"/>
      <c r="AI1113" s="125"/>
      <c r="AJ1113" s="125"/>
      <c r="AK1113" s="311"/>
      <c r="AL1113" s="131"/>
      <c r="AM1113" s="65" t="s">
        <v>654</v>
      </c>
      <c r="AN1113" s="65"/>
      <c r="AO1113" s="65"/>
      <c r="AP1113" s="65"/>
      <c r="AQ1113" s="65"/>
      <c r="AR1113" s="65"/>
      <c r="AS1113" s="66"/>
    </row>
    <row r="1114" spans="1:45" s="67" customFormat="1" ht="12" customHeight="1" x14ac:dyDescent="0.2">
      <c r="A1114" s="145" t="s">
        <v>1496</v>
      </c>
      <c r="B1114" s="146" t="s">
        <v>2361</v>
      </c>
      <c r="C1114" s="258">
        <f t="shared" si="151"/>
        <v>0</v>
      </c>
      <c r="D1114" s="263">
        <f t="shared" si="152"/>
        <v>0</v>
      </c>
      <c r="E1114" s="125"/>
      <c r="F1114" s="125"/>
      <c r="G1114" s="125"/>
      <c r="H1114" s="126"/>
      <c r="I1114" s="126"/>
      <c r="J1114" s="126"/>
      <c r="K1114" s="126"/>
      <c r="L1114" s="126"/>
      <c r="M1114" s="126"/>
      <c r="N1114" s="126"/>
      <c r="O1114" s="126"/>
      <c r="P1114" s="126"/>
      <c r="Q1114" s="126"/>
      <c r="R1114" s="126"/>
      <c r="S1114" s="126"/>
      <c r="T1114" s="126"/>
      <c r="U1114" s="126"/>
      <c r="V1114" s="126"/>
      <c r="W1114" s="126"/>
      <c r="X1114" s="126"/>
      <c r="Y1114" s="126"/>
      <c r="Z1114" s="126"/>
      <c r="AA1114" s="125"/>
      <c r="AB1114" s="125"/>
      <c r="AC1114" s="125"/>
      <c r="AD1114" s="125"/>
      <c r="AE1114" s="125"/>
      <c r="AF1114" s="125"/>
      <c r="AG1114" s="125"/>
      <c r="AH1114" s="125"/>
      <c r="AI1114" s="125"/>
      <c r="AJ1114" s="125"/>
      <c r="AK1114" s="311"/>
      <c r="AL1114" s="131"/>
      <c r="AM1114" s="65" t="s">
        <v>654</v>
      </c>
      <c r="AN1114" s="65"/>
      <c r="AO1114" s="65"/>
      <c r="AP1114" s="65"/>
      <c r="AQ1114" s="65"/>
      <c r="AR1114" s="65"/>
      <c r="AS1114" s="66"/>
    </row>
    <row r="1115" spans="1:45" s="67" customFormat="1" ht="12" customHeight="1" x14ac:dyDescent="0.2">
      <c r="A1115" s="145" t="s">
        <v>1497</v>
      </c>
      <c r="B1115" s="146" t="s">
        <v>2362</v>
      </c>
      <c r="C1115" s="258">
        <f t="shared" si="151"/>
        <v>0</v>
      </c>
      <c r="D1115" s="263">
        <f t="shared" si="152"/>
        <v>0</v>
      </c>
      <c r="E1115" s="125"/>
      <c r="F1115" s="125"/>
      <c r="G1115" s="125"/>
      <c r="H1115" s="126"/>
      <c r="I1115" s="126"/>
      <c r="J1115" s="126"/>
      <c r="K1115" s="126"/>
      <c r="L1115" s="126"/>
      <c r="M1115" s="126"/>
      <c r="N1115" s="126"/>
      <c r="O1115" s="126"/>
      <c r="P1115" s="126"/>
      <c r="Q1115" s="126"/>
      <c r="R1115" s="126"/>
      <c r="S1115" s="126"/>
      <c r="T1115" s="126"/>
      <c r="U1115" s="126"/>
      <c r="V1115" s="126"/>
      <c r="W1115" s="126"/>
      <c r="X1115" s="126"/>
      <c r="Y1115" s="126"/>
      <c r="Z1115" s="126"/>
      <c r="AA1115" s="125"/>
      <c r="AB1115" s="125"/>
      <c r="AC1115" s="125"/>
      <c r="AD1115" s="125"/>
      <c r="AE1115" s="125"/>
      <c r="AF1115" s="125"/>
      <c r="AG1115" s="125"/>
      <c r="AH1115" s="125"/>
      <c r="AI1115" s="125"/>
      <c r="AJ1115" s="125"/>
      <c r="AK1115" s="311"/>
      <c r="AL1115" s="131"/>
      <c r="AM1115" s="65" t="s">
        <v>654</v>
      </c>
      <c r="AN1115" s="65"/>
      <c r="AO1115" s="65"/>
      <c r="AP1115" s="65"/>
      <c r="AQ1115" s="65"/>
      <c r="AR1115" s="65"/>
      <c r="AS1115" s="66"/>
    </row>
    <row r="1116" spans="1:45" s="67" customFormat="1" ht="12" customHeight="1" x14ac:dyDescent="0.2">
      <c r="A1116" s="145" t="s">
        <v>1498</v>
      </c>
      <c r="B1116" s="146" t="s">
        <v>2363</v>
      </c>
      <c r="C1116" s="258">
        <f t="shared" si="151"/>
        <v>0</v>
      </c>
      <c r="D1116" s="263">
        <f t="shared" si="152"/>
        <v>0</v>
      </c>
      <c r="E1116" s="125"/>
      <c r="F1116" s="125"/>
      <c r="G1116" s="125"/>
      <c r="H1116" s="126"/>
      <c r="I1116" s="126"/>
      <c r="J1116" s="126"/>
      <c r="K1116" s="126"/>
      <c r="L1116" s="126"/>
      <c r="M1116" s="126"/>
      <c r="N1116" s="126"/>
      <c r="O1116" s="126"/>
      <c r="P1116" s="126"/>
      <c r="Q1116" s="126"/>
      <c r="R1116" s="126"/>
      <c r="S1116" s="126"/>
      <c r="T1116" s="126"/>
      <c r="U1116" s="126"/>
      <c r="V1116" s="126"/>
      <c r="W1116" s="126"/>
      <c r="X1116" s="126"/>
      <c r="Y1116" s="126"/>
      <c r="Z1116" s="126"/>
      <c r="AA1116" s="125"/>
      <c r="AB1116" s="125"/>
      <c r="AC1116" s="125"/>
      <c r="AD1116" s="125"/>
      <c r="AE1116" s="125"/>
      <c r="AF1116" s="125"/>
      <c r="AG1116" s="125"/>
      <c r="AH1116" s="125"/>
      <c r="AI1116" s="125"/>
      <c r="AJ1116" s="125"/>
      <c r="AK1116" s="311"/>
      <c r="AL1116" s="131"/>
      <c r="AM1116" s="65" t="s">
        <v>654</v>
      </c>
      <c r="AN1116" s="65"/>
      <c r="AO1116" s="65"/>
      <c r="AP1116" s="65"/>
      <c r="AQ1116" s="65"/>
      <c r="AR1116" s="65"/>
      <c r="AS1116" s="66"/>
    </row>
    <row r="1117" spans="1:45" s="67" customFormat="1" ht="12" customHeight="1" x14ac:dyDescent="0.2">
      <c r="A1117" s="145" t="s">
        <v>1499</v>
      </c>
      <c r="B1117" s="146" t="s">
        <v>2364</v>
      </c>
      <c r="C1117" s="258">
        <f t="shared" si="151"/>
        <v>0</v>
      </c>
      <c r="D1117" s="263">
        <f t="shared" si="152"/>
        <v>0</v>
      </c>
      <c r="E1117" s="125"/>
      <c r="F1117" s="125"/>
      <c r="G1117" s="125"/>
      <c r="H1117" s="126"/>
      <c r="I1117" s="126"/>
      <c r="J1117" s="126"/>
      <c r="K1117" s="126"/>
      <c r="L1117" s="126"/>
      <c r="M1117" s="126"/>
      <c r="N1117" s="126"/>
      <c r="O1117" s="126"/>
      <c r="P1117" s="126"/>
      <c r="Q1117" s="126"/>
      <c r="R1117" s="126"/>
      <c r="S1117" s="126"/>
      <c r="T1117" s="126"/>
      <c r="U1117" s="126"/>
      <c r="V1117" s="126"/>
      <c r="W1117" s="126"/>
      <c r="X1117" s="126"/>
      <c r="Y1117" s="126"/>
      <c r="Z1117" s="126"/>
      <c r="AA1117" s="125"/>
      <c r="AB1117" s="125"/>
      <c r="AC1117" s="125"/>
      <c r="AD1117" s="125"/>
      <c r="AE1117" s="125"/>
      <c r="AF1117" s="125"/>
      <c r="AG1117" s="125"/>
      <c r="AH1117" s="125"/>
      <c r="AI1117" s="125"/>
      <c r="AJ1117" s="125"/>
      <c r="AK1117" s="311"/>
      <c r="AL1117" s="131"/>
      <c r="AM1117" s="65" t="s">
        <v>654</v>
      </c>
      <c r="AN1117" s="65"/>
      <c r="AO1117" s="65"/>
      <c r="AP1117" s="65"/>
      <c r="AQ1117" s="65"/>
      <c r="AR1117" s="65"/>
      <c r="AS1117" s="66"/>
    </row>
    <row r="1118" spans="1:45" s="67" customFormat="1" ht="12" customHeight="1" x14ac:dyDescent="0.2">
      <c r="A1118" s="871" t="s">
        <v>1500</v>
      </c>
      <c r="B1118" s="872" t="s">
        <v>1501</v>
      </c>
      <c r="C1118" s="126"/>
      <c r="D1118" s="126"/>
      <c r="E1118" s="126"/>
      <c r="F1118" s="126"/>
      <c r="G1118" s="126"/>
      <c r="H1118" s="126"/>
      <c r="I1118" s="126"/>
      <c r="J1118" s="126"/>
      <c r="K1118" s="126"/>
      <c r="L1118" s="126"/>
      <c r="M1118" s="126"/>
      <c r="N1118" s="126"/>
      <c r="O1118" s="126"/>
      <c r="P1118" s="126"/>
      <c r="Q1118" s="126"/>
      <c r="R1118" s="126"/>
      <c r="S1118" s="126"/>
      <c r="T1118" s="126"/>
      <c r="U1118" s="126"/>
      <c r="V1118" s="126"/>
      <c r="W1118" s="126"/>
      <c r="X1118" s="126"/>
      <c r="Y1118" s="126"/>
      <c r="Z1118" s="126"/>
      <c r="AA1118" s="198"/>
      <c r="AB1118" s="198"/>
      <c r="AC1118" s="198"/>
      <c r="AD1118" s="198"/>
      <c r="AE1118" s="198"/>
      <c r="AF1118" s="198"/>
      <c r="AG1118" s="198"/>
      <c r="AH1118" s="198"/>
      <c r="AI1118" s="198"/>
      <c r="AJ1118" s="198"/>
      <c r="AK1118" s="311"/>
      <c r="AL1118" s="131"/>
      <c r="AM1118" s="65" t="s">
        <v>654</v>
      </c>
      <c r="AN1118" s="65"/>
      <c r="AO1118" s="65"/>
      <c r="AP1118" s="65"/>
      <c r="AQ1118" s="65"/>
      <c r="AR1118" s="65"/>
      <c r="AS1118" s="66"/>
    </row>
    <row r="1119" spans="1:45" s="67" customFormat="1" ht="20" x14ac:dyDescent="0.2">
      <c r="A1119" s="145" t="s">
        <v>1502</v>
      </c>
      <c r="B1119" s="146" t="s">
        <v>2955</v>
      </c>
      <c r="C1119" s="290">
        <f t="shared" si="151"/>
        <v>0</v>
      </c>
      <c r="D1119" s="263">
        <f t="shared" si="152"/>
        <v>0</v>
      </c>
      <c r="E1119" s="125"/>
      <c r="F1119" s="125"/>
      <c r="G1119" s="125"/>
      <c r="H1119" s="126"/>
      <c r="I1119" s="126"/>
      <c r="J1119" s="126"/>
      <c r="K1119" s="126"/>
      <c r="L1119" s="126"/>
      <c r="M1119" s="126"/>
      <c r="N1119" s="126"/>
      <c r="O1119" s="126"/>
      <c r="P1119" s="126"/>
      <c r="Q1119" s="126"/>
      <c r="R1119" s="126"/>
      <c r="S1119" s="126"/>
      <c r="T1119" s="126"/>
      <c r="U1119" s="126"/>
      <c r="V1119" s="126"/>
      <c r="W1119" s="126"/>
      <c r="X1119" s="126"/>
      <c r="Y1119" s="126"/>
      <c r="Z1119" s="126"/>
      <c r="AA1119" s="125"/>
      <c r="AB1119" s="125"/>
      <c r="AC1119" s="125"/>
      <c r="AD1119" s="125"/>
      <c r="AE1119" s="125"/>
      <c r="AF1119" s="125"/>
      <c r="AG1119" s="125"/>
      <c r="AH1119" s="125"/>
      <c r="AI1119" s="125"/>
      <c r="AJ1119" s="125"/>
      <c r="AK1119" s="311"/>
      <c r="AL1119" s="131"/>
      <c r="AM1119" s="65" t="s">
        <v>654</v>
      </c>
      <c r="AN1119" s="65"/>
      <c r="AO1119" s="65"/>
      <c r="AP1119" s="65"/>
      <c r="AQ1119" s="65"/>
      <c r="AR1119" s="65"/>
      <c r="AS1119" s="66"/>
    </row>
    <row r="1120" spans="1:45" s="67" customFormat="1" ht="12" customHeight="1" x14ac:dyDescent="0.2">
      <c r="A1120" s="145" t="s">
        <v>1503</v>
      </c>
      <c r="B1120" s="146" t="s">
        <v>2539</v>
      </c>
      <c r="C1120" s="258">
        <f t="shared" si="151"/>
        <v>0</v>
      </c>
      <c r="D1120" s="263">
        <f t="shared" si="152"/>
        <v>0</v>
      </c>
      <c r="E1120" s="125"/>
      <c r="F1120" s="125"/>
      <c r="G1120" s="125"/>
      <c r="H1120" s="126"/>
      <c r="I1120" s="126"/>
      <c r="J1120" s="126"/>
      <c r="K1120" s="126"/>
      <c r="L1120" s="126"/>
      <c r="M1120" s="126"/>
      <c r="N1120" s="126"/>
      <c r="O1120" s="126"/>
      <c r="P1120" s="126"/>
      <c r="Q1120" s="126"/>
      <c r="R1120" s="126"/>
      <c r="S1120" s="126"/>
      <c r="T1120" s="126"/>
      <c r="U1120" s="126"/>
      <c r="V1120" s="126"/>
      <c r="W1120" s="126"/>
      <c r="X1120" s="126"/>
      <c r="Y1120" s="126"/>
      <c r="Z1120" s="126"/>
      <c r="AA1120" s="125"/>
      <c r="AB1120" s="125"/>
      <c r="AC1120" s="125"/>
      <c r="AD1120" s="125"/>
      <c r="AE1120" s="125"/>
      <c r="AF1120" s="125"/>
      <c r="AG1120" s="125"/>
      <c r="AH1120" s="125"/>
      <c r="AI1120" s="125"/>
      <c r="AJ1120" s="125"/>
      <c r="AK1120" s="311"/>
      <c r="AL1120" s="131"/>
      <c r="AM1120" s="65" t="s">
        <v>654</v>
      </c>
      <c r="AN1120" s="65"/>
      <c r="AO1120" s="65"/>
      <c r="AP1120" s="65"/>
      <c r="AQ1120" s="65"/>
      <c r="AR1120" s="65"/>
      <c r="AS1120" s="66"/>
    </row>
    <row r="1121" spans="1:45" s="67" customFormat="1" ht="12" customHeight="1" x14ac:dyDescent="0.2">
      <c r="A1121" s="145" t="s">
        <v>1504</v>
      </c>
      <c r="B1121" s="146" t="s">
        <v>2365</v>
      </c>
      <c r="C1121" s="258">
        <f t="shared" ref="C1121:C1201" si="166">SUM(D1121+G1121)</f>
        <v>0</v>
      </c>
      <c r="D1121" s="263">
        <f t="shared" ref="D1121:D1201" si="167">SUM(E1121:F1121)</f>
        <v>0</v>
      </c>
      <c r="E1121" s="125"/>
      <c r="F1121" s="125"/>
      <c r="G1121" s="125"/>
      <c r="H1121" s="126"/>
      <c r="I1121" s="126"/>
      <c r="J1121" s="126"/>
      <c r="K1121" s="126"/>
      <c r="L1121" s="126"/>
      <c r="M1121" s="126"/>
      <c r="N1121" s="126"/>
      <c r="O1121" s="126"/>
      <c r="P1121" s="126"/>
      <c r="Q1121" s="126"/>
      <c r="R1121" s="126"/>
      <c r="S1121" s="126"/>
      <c r="T1121" s="126"/>
      <c r="U1121" s="126"/>
      <c r="V1121" s="126"/>
      <c r="W1121" s="126"/>
      <c r="X1121" s="126"/>
      <c r="Y1121" s="126"/>
      <c r="Z1121" s="126"/>
      <c r="AA1121" s="125"/>
      <c r="AB1121" s="125"/>
      <c r="AC1121" s="125"/>
      <c r="AD1121" s="125"/>
      <c r="AE1121" s="125"/>
      <c r="AF1121" s="125"/>
      <c r="AG1121" s="125"/>
      <c r="AH1121" s="125"/>
      <c r="AI1121" s="125"/>
      <c r="AJ1121" s="125"/>
      <c r="AK1121" s="311"/>
      <c r="AL1121" s="131"/>
      <c r="AM1121" s="65" t="s">
        <v>654</v>
      </c>
      <c r="AN1121" s="65"/>
      <c r="AO1121" s="65"/>
      <c r="AP1121" s="65"/>
      <c r="AQ1121" s="65"/>
      <c r="AR1121" s="65"/>
      <c r="AS1121" s="66"/>
    </row>
    <row r="1122" spans="1:45" s="67" customFormat="1" x14ac:dyDescent="0.2">
      <c r="A1122" s="145" t="s">
        <v>1505</v>
      </c>
      <c r="B1122" s="146" t="s">
        <v>2366</v>
      </c>
      <c r="C1122" s="258">
        <f t="shared" si="166"/>
        <v>0</v>
      </c>
      <c r="D1122" s="263">
        <f t="shared" si="167"/>
        <v>0</v>
      </c>
      <c r="E1122" s="125"/>
      <c r="F1122" s="125"/>
      <c r="G1122" s="125"/>
      <c r="H1122" s="126"/>
      <c r="I1122" s="126"/>
      <c r="J1122" s="126"/>
      <c r="K1122" s="126"/>
      <c r="L1122" s="126"/>
      <c r="M1122" s="126"/>
      <c r="N1122" s="126"/>
      <c r="O1122" s="126"/>
      <c r="P1122" s="126"/>
      <c r="Q1122" s="126"/>
      <c r="R1122" s="126"/>
      <c r="S1122" s="126"/>
      <c r="T1122" s="126"/>
      <c r="U1122" s="126"/>
      <c r="V1122" s="126"/>
      <c r="W1122" s="126"/>
      <c r="X1122" s="126"/>
      <c r="Y1122" s="126"/>
      <c r="Z1122" s="126"/>
      <c r="AA1122" s="125"/>
      <c r="AB1122" s="125"/>
      <c r="AC1122" s="125"/>
      <c r="AD1122" s="125"/>
      <c r="AE1122" s="125"/>
      <c r="AF1122" s="125"/>
      <c r="AG1122" s="125"/>
      <c r="AH1122" s="125"/>
      <c r="AI1122" s="125"/>
      <c r="AJ1122" s="125"/>
      <c r="AK1122" s="311"/>
      <c r="AL1122" s="131"/>
      <c r="AM1122" s="65" t="s">
        <v>654</v>
      </c>
      <c r="AN1122" s="65"/>
      <c r="AO1122" s="65"/>
      <c r="AP1122" s="65"/>
      <c r="AQ1122" s="65"/>
      <c r="AR1122" s="65"/>
      <c r="AS1122" s="66"/>
    </row>
    <row r="1123" spans="1:45" s="67" customFormat="1" ht="12" customHeight="1" x14ac:dyDescent="0.2">
      <c r="A1123" s="145" t="s">
        <v>1506</v>
      </c>
      <c r="B1123" s="146" t="s">
        <v>2367</v>
      </c>
      <c r="C1123" s="258">
        <f t="shared" si="166"/>
        <v>0</v>
      </c>
      <c r="D1123" s="263">
        <f t="shared" si="167"/>
        <v>0</v>
      </c>
      <c r="E1123" s="125"/>
      <c r="F1123" s="125"/>
      <c r="G1123" s="125"/>
      <c r="H1123" s="126"/>
      <c r="I1123" s="126"/>
      <c r="J1123" s="126"/>
      <c r="K1123" s="126"/>
      <c r="L1123" s="126"/>
      <c r="M1123" s="126"/>
      <c r="N1123" s="126"/>
      <c r="O1123" s="126"/>
      <c r="P1123" s="126"/>
      <c r="Q1123" s="126"/>
      <c r="R1123" s="126"/>
      <c r="S1123" s="126"/>
      <c r="T1123" s="126"/>
      <c r="U1123" s="126"/>
      <c r="V1123" s="126"/>
      <c r="W1123" s="126"/>
      <c r="X1123" s="126"/>
      <c r="Y1123" s="126"/>
      <c r="Z1123" s="126"/>
      <c r="AA1123" s="125"/>
      <c r="AB1123" s="125"/>
      <c r="AC1123" s="125"/>
      <c r="AD1123" s="125"/>
      <c r="AE1123" s="125"/>
      <c r="AF1123" s="125"/>
      <c r="AG1123" s="125"/>
      <c r="AH1123" s="125"/>
      <c r="AI1123" s="125"/>
      <c r="AJ1123" s="125"/>
      <c r="AK1123" s="311"/>
      <c r="AL1123" s="131"/>
      <c r="AM1123" s="65" t="s">
        <v>654</v>
      </c>
      <c r="AN1123" s="65"/>
      <c r="AO1123" s="65"/>
      <c r="AP1123" s="65"/>
      <c r="AQ1123" s="65"/>
      <c r="AR1123" s="65"/>
      <c r="AS1123" s="66"/>
    </row>
    <row r="1124" spans="1:45" s="67" customFormat="1" x14ac:dyDescent="0.2">
      <c r="A1124" s="145" t="s">
        <v>1507</v>
      </c>
      <c r="B1124" s="146" t="s">
        <v>2368</v>
      </c>
      <c r="C1124" s="258">
        <f t="shared" si="166"/>
        <v>0</v>
      </c>
      <c r="D1124" s="263">
        <f t="shared" si="167"/>
        <v>0</v>
      </c>
      <c r="E1124" s="125"/>
      <c r="F1124" s="125"/>
      <c r="G1124" s="125"/>
      <c r="H1124" s="126"/>
      <c r="I1124" s="126"/>
      <c r="J1124" s="126"/>
      <c r="K1124" s="126"/>
      <c r="L1124" s="126"/>
      <c r="M1124" s="126"/>
      <c r="N1124" s="126"/>
      <c r="O1124" s="126"/>
      <c r="P1124" s="126"/>
      <c r="Q1124" s="126"/>
      <c r="R1124" s="126"/>
      <c r="S1124" s="126"/>
      <c r="T1124" s="126"/>
      <c r="U1124" s="126"/>
      <c r="V1124" s="126"/>
      <c r="W1124" s="126"/>
      <c r="X1124" s="126"/>
      <c r="Y1124" s="126"/>
      <c r="Z1124" s="126"/>
      <c r="AA1124" s="125"/>
      <c r="AB1124" s="125"/>
      <c r="AC1124" s="125"/>
      <c r="AD1124" s="125"/>
      <c r="AE1124" s="125"/>
      <c r="AF1124" s="125"/>
      <c r="AG1124" s="125"/>
      <c r="AH1124" s="125"/>
      <c r="AI1124" s="125"/>
      <c r="AJ1124" s="125"/>
      <c r="AK1124" s="311"/>
      <c r="AL1124" s="131"/>
      <c r="AM1124" s="65" t="s">
        <v>654</v>
      </c>
      <c r="AN1124" s="65"/>
      <c r="AO1124" s="65"/>
      <c r="AP1124" s="65"/>
      <c r="AQ1124" s="65"/>
      <c r="AR1124" s="65"/>
      <c r="AS1124" s="66"/>
    </row>
    <row r="1125" spans="1:45" s="67" customFormat="1" ht="12" customHeight="1" x14ac:dyDescent="0.2">
      <c r="A1125" s="145" t="s">
        <v>1508</v>
      </c>
      <c r="B1125" s="146" t="s">
        <v>2369</v>
      </c>
      <c r="C1125" s="258">
        <f t="shared" si="166"/>
        <v>0</v>
      </c>
      <c r="D1125" s="263">
        <f t="shared" si="167"/>
        <v>0</v>
      </c>
      <c r="E1125" s="125"/>
      <c r="F1125" s="125"/>
      <c r="G1125" s="125"/>
      <c r="H1125" s="126"/>
      <c r="I1125" s="126"/>
      <c r="J1125" s="126"/>
      <c r="K1125" s="126"/>
      <c r="L1125" s="126"/>
      <c r="M1125" s="126"/>
      <c r="N1125" s="126"/>
      <c r="O1125" s="126"/>
      <c r="P1125" s="126"/>
      <c r="Q1125" s="126"/>
      <c r="R1125" s="126"/>
      <c r="S1125" s="126"/>
      <c r="T1125" s="126"/>
      <c r="U1125" s="126"/>
      <c r="V1125" s="126"/>
      <c r="W1125" s="126"/>
      <c r="X1125" s="126"/>
      <c r="Y1125" s="126"/>
      <c r="Z1125" s="126"/>
      <c r="AA1125" s="125"/>
      <c r="AB1125" s="125"/>
      <c r="AC1125" s="125"/>
      <c r="AD1125" s="125"/>
      <c r="AE1125" s="125"/>
      <c r="AF1125" s="125"/>
      <c r="AG1125" s="125"/>
      <c r="AH1125" s="125"/>
      <c r="AI1125" s="125"/>
      <c r="AJ1125" s="125"/>
      <c r="AK1125" s="311"/>
      <c r="AL1125" s="131"/>
      <c r="AM1125" s="65" t="s">
        <v>654</v>
      </c>
      <c r="AN1125" s="65"/>
      <c r="AO1125" s="65"/>
      <c r="AP1125" s="65"/>
      <c r="AQ1125" s="65"/>
      <c r="AR1125" s="65"/>
      <c r="AS1125" s="66"/>
    </row>
    <row r="1126" spans="1:45" s="67" customFormat="1" ht="14.15" customHeight="1" x14ac:dyDescent="0.2">
      <c r="A1126" s="145" t="s">
        <v>1509</v>
      </c>
      <c r="B1126" s="146" t="s">
        <v>2370</v>
      </c>
      <c r="C1126" s="258">
        <f t="shared" si="166"/>
        <v>0</v>
      </c>
      <c r="D1126" s="263">
        <f t="shared" si="167"/>
        <v>0</v>
      </c>
      <c r="E1126" s="125"/>
      <c r="F1126" s="125"/>
      <c r="G1126" s="125"/>
      <c r="H1126" s="126"/>
      <c r="I1126" s="126"/>
      <c r="J1126" s="126"/>
      <c r="K1126" s="126"/>
      <c r="L1126" s="126"/>
      <c r="M1126" s="126"/>
      <c r="N1126" s="126"/>
      <c r="O1126" s="126"/>
      <c r="P1126" s="126"/>
      <c r="Q1126" s="126"/>
      <c r="R1126" s="126"/>
      <c r="S1126" s="126"/>
      <c r="T1126" s="126"/>
      <c r="U1126" s="126"/>
      <c r="V1126" s="126"/>
      <c r="W1126" s="126"/>
      <c r="X1126" s="126"/>
      <c r="Y1126" s="126"/>
      <c r="Z1126" s="126"/>
      <c r="AA1126" s="125"/>
      <c r="AB1126" s="125"/>
      <c r="AC1126" s="125"/>
      <c r="AD1126" s="125"/>
      <c r="AE1126" s="125"/>
      <c r="AF1126" s="125"/>
      <c r="AG1126" s="125"/>
      <c r="AH1126" s="125"/>
      <c r="AI1126" s="125"/>
      <c r="AJ1126" s="125"/>
      <c r="AK1126" s="311"/>
      <c r="AL1126" s="131"/>
      <c r="AM1126" s="65" t="s">
        <v>654</v>
      </c>
      <c r="AN1126" s="65"/>
      <c r="AO1126" s="65"/>
      <c r="AP1126" s="65"/>
      <c r="AQ1126" s="65"/>
      <c r="AR1126" s="65"/>
      <c r="AS1126" s="66"/>
    </row>
    <row r="1127" spans="1:45" s="67" customFormat="1" ht="32.25" customHeight="1" x14ac:dyDescent="0.2">
      <c r="A1127" s="145" t="s">
        <v>1510</v>
      </c>
      <c r="B1127" s="146" t="s">
        <v>2371</v>
      </c>
      <c r="C1127" s="258">
        <f t="shared" si="166"/>
        <v>0</v>
      </c>
      <c r="D1127" s="263">
        <f t="shared" si="167"/>
        <v>0</v>
      </c>
      <c r="E1127" s="125"/>
      <c r="F1127" s="125"/>
      <c r="G1127" s="125"/>
      <c r="H1127" s="126"/>
      <c r="I1127" s="126"/>
      <c r="J1127" s="126"/>
      <c r="K1127" s="126"/>
      <c r="L1127" s="126"/>
      <c r="M1127" s="126"/>
      <c r="N1127" s="126"/>
      <c r="O1127" s="126"/>
      <c r="P1127" s="126"/>
      <c r="Q1127" s="126"/>
      <c r="R1127" s="126"/>
      <c r="S1127" s="126"/>
      <c r="T1127" s="126"/>
      <c r="U1127" s="126"/>
      <c r="V1127" s="126"/>
      <c r="W1127" s="126"/>
      <c r="X1127" s="126"/>
      <c r="Y1127" s="126"/>
      <c r="Z1127" s="126"/>
      <c r="AA1127" s="125"/>
      <c r="AB1127" s="125"/>
      <c r="AC1127" s="125"/>
      <c r="AD1127" s="125"/>
      <c r="AE1127" s="125"/>
      <c r="AF1127" s="125"/>
      <c r="AG1127" s="125"/>
      <c r="AH1127" s="125"/>
      <c r="AI1127" s="125"/>
      <c r="AJ1127" s="125"/>
      <c r="AK1127" s="311"/>
      <c r="AL1127" s="131"/>
      <c r="AM1127" s="65" t="s">
        <v>654</v>
      </c>
      <c r="AN1127" s="65"/>
      <c r="AO1127" s="65"/>
      <c r="AP1127" s="65"/>
      <c r="AQ1127" s="65"/>
      <c r="AR1127" s="65"/>
      <c r="AS1127" s="66"/>
    </row>
    <row r="1128" spans="1:45" s="67" customFormat="1" ht="12" customHeight="1" x14ac:dyDescent="0.2">
      <c r="A1128" s="145" t="s">
        <v>1511</v>
      </c>
      <c r="B1128" s="146" t="s">
        <v>2372</v>
      </c>
      <c r="C1128" s="258">
        <f t="shared" si="166"/>
        <v>135</v>
      </c>
      <c r="D1128" s="263">
        <f t="shared" si="167"/>
        <v>135</v>
      </c>
      <c r="E1128" s="125">
        <v>135</v>
      </c>
      <c r="F1128" s="125"/>
      <c r="G1128" s="125"/>
      <c r="H1128" s="126"/>
      <c r="I1128" s="126"/>
      <c r="J1128" s="126"/>
      <c r="K1128" s="126"/>
      <c r="L1128" s="126"/>
      <c r="M1128" s="126"/>
      <c r="N1128" s="126"/>
      <c r="O1128" s="126"/>
      <c r="P1128" s="126"/>
      <c r="Q1128" s="126"/>
      <c r="R1128" s="126"/>
      <c r="S1128" s="126"/>
      <c r="T1128" s="126"/>
      <c r="U1128" s="126"/>
      <c r="V1128" s="126"/>
      <c r="W1128" s="126"/>
      <c r="X1128" s="126"/>
      <c r="Y1128" s="126"/>
      <c r="Z1128" s="126"/>
      <c r="AA1128" s="125"/>
      <c r="AB1128" s="125">
        <v>135</v>
      </c>
      <c r="AC1128" s="125"/>
      <c r="AD1128" s="125"/>
      <c r="AE1128" s="125"/>
      <c r="AF1128" s="125"/>
      <c r="AG1128" s="125"/>
      <c r="AH1128" s="125"/>
      <c r="AI1128" s="125"/>
      <c r="AJ1128" s="125"/>
      <c r="AK1128" s="311"/>
      <c r="AL1128" s="131"/>
      <c r="AM1128" s="65" t="s">
        <v>654</v>
      </c>
      <c r="AN1128" s="65"/>
      <c r="AO1128" s="65"/>
      <c r="AP1128" s="65"/>
      <c r="AQ1128" s="65"/>
      <c r="AR1128" s="65"/>
      <c r="AS1128" s="66"/>
    </row>
    <row r="1129" spans="1:45" s="67" customFormat="1" ht="14.15" customHeight="1" x14ac:dyDescent="0.2">
      <c r="A1129" s="145" t="s">
        <v>1512</v>
      </c>
      <c r="B1129" s="146" t="s">
        <v>2373</v>
      </c>
      <c r="C1129" s="258">
        <f t="shared" si="166"/>
        <v>0</v>
      </c>
      <c r="D1129" s="263">
        <f t="shared" si="167"/>
        <v>0</v>
      </c>
      <c r="E1129" s="125"/>
      <c r="F1129" s="125"/>
      <c r="G1129" s="125"/>
      <c r="H1129" s="126"/>
      <c r="I1129" s="126"/>
      <c r="J1129" s="126"/>
      <c r="K1129" s="126"/>
      <c r="L1129" s="126"/>
      <c r="M1129" s="126"/>
      <c r="N1129" s="126"/>
      <c r="O1129" s="126"/>
      <c r="P1129" s="126"/>
      <c r="Q1129" s="126"/>
      <c r="R1129" s="126"/>
      <c r="S1129" s="126"/>
      <c r="T1129" s="126"/>
      <c r="U1129" s="126"/>
      <c r="V1129" s="126"/>
      <c r="W1129" s="126"/>
      <c r="X1129" s="126"/>
      <c r="Y1129" s="126"/>
      <c r="Z1129" s="126"/>
      <c r="AA1129" s="125"/>
      <c r="AB1129" s="125"/>
      <c r="AC1129" s="125"/>
      <c r="AD1129" s="125"/>
      <c r="AE1129" s="125"/>
      <c r="AF1129" s="125"/>
      <c r="AG1129" s="125"/>
      <c r="AH1129" s="125"/>
      <c r="AI1129" s="125"/>
      <c r="AJ1129" s="125"/>
      <c r="AK1129" s="311"/>
      <c r="AL1129" s="131"/>
      <c r="AM1129" s="65" t="s">
        <v>654</v>
      </c>
      <c r="AN1129" s="65"/>
      <c r="AO1129" s="65"/>
      <c r="AP1129" s="65"/>
      <c r="AQ1129" s="65"/>
      <c r="AR1129" s="65"/>
      <c r="AS1129" s="66"/>
    </row>
    <row r="1130" spans="1:45" s="67" customFormat="1" ht="14.15" customHeight="1" x14ac:dyDescent="0.2">
      <c r="A1130" s="145" t="s">
        <v>1513</v>
      </c>
      <c r="B1130" s="146" t="s">
        <v>2374</v>
      </c>
      <c r="C1130" s="258">
        <f t="shared" si="166"/>
        <v>0</v>
      </c>
      <c r="D1130" s="263">
        <f t="shared" si="167"/>
        <v>0</v>
      </c>
      <c r="E1130" s="125"/>
      <c r="F1130" s="125"/>
      <c r="G1130" s="125"/>
      <c r="H1130" s="126"/>
      <c r="I1130" s="126"/>
      <c r="J1130" s="126"/>
      <c r="K1130" s="126"/>
      <c r="L1130" s="126"/>
      <c r="M1130" s="126"/>
      <c r="N1130" s="126"/>
      <c r="O1130" s="126"/>
      <c r="P1130" s="126"/>
      <c r="Q1130" s="126"/>
      <c r="R1130" s="126"/>
      <c r="S1130" s="126"/>
      <c r="T1130" s="126"/>
      <c r="U1130" s="126"/>
      <c r="V1130" s="126"/>
      <c r="W1130" s="126"/>
      <c r="X1130" s="126"/>
      <c r="Y1130" s="126"/>
      <c r="Z1130" s="126"/>
      <c r="AA1130" s="125"/>
      <c r="AB1130" s="125"/>
      <c r="AC1130" s="125"/>
      <c r="AD1130" s="125"/>
      <c r="AE1130" s="125"/>
      <c r="AF1130" s="125"/>
      <c r="AG1130" s="125"/>
      <c r="AH1130" s="125"/>
      <c r="AI1130" s="125"/>
      <c r="AJ1130" s="125"/>
      <c r="AK1130" s="311"/>
      <c r="AL1130" s="131"/>
      <c r="AM1130" s="65" t="s">
        <v>654</v>
      </c>
      <c r="AN1130" s="65"/>
      <c r="AO1130" s="65"/>
      <c r="AP1130" s="65"/>
      <c r="AQ1130" s="65"/>
      <c r="AR1130" s="65"/>
      <c r="AS1130" s="66"/>
    </row>
    <row r="1131" spans="1:45" s="67" customFormat="1" ht="14.15" customHeight="1" x14ac:dyDescent="0.2">
      <c r="A1131" s="145" t="s">
        <v>1514</v>
      </c>
      <c r="B1131" s="146" t="s">
        <v>1515</v>
      </c>
      <c r="C1131" s="258">
        <f t="shared" si="166"/>
        <v>0</v>
      </c>
      <c r="D1131" s="263">
        <f t="shared" si="167"/>
        <v>0</v>
      </c>
      <c r="E1131" s="125"/>
      <c r="F1131" s="125"/>
      <c r="G1131" s="125"/>
      <c r="H1131" s="126"/>
      <c r="I1131" s="126"/>
      <c r="J1131" s="126"/>
      <c r="K1131" s="126"/>
      <c r="L1131" s="126"/>
      <c r="M1131" s="126"/>
      <c r="N1131" s="126"/>
      <c r="O1131" s="126"/>
      <c r="P1131" s="126"/>
      <c r="Q1131" s="126"/>
      <c r="R1131" s="126"/>
      <c r="S1131" s="126"/>
      <c r="T1131" s="126"/>
      <c r="U1131" s="126"/>
      <c r="V1131" s="126"/>
      <c r="W1131" s="126"/>
      <c r="X1131" s="126"/>
      <c r="Y1131" s="126"/>
      <c r="Z1131" s="126"/>
      <c r="AA1131" s="125"/>
      <c r="AB1131" s="125"/>
      <c r="AC1131" s="125"/>
      <c r="AD1131" s="125"/>
      <c r="AE1131" s="125"/>
      <c r="AF1131" s="125"/>
      <c r="AG1131" s="125"/>
      <c r="AH1131" s="125"/>
      <c r="AI1131" s="125"/>
      <c r="AJ1131" s="125"/>
      <c r="AK1131" s="311"/>
      <c r="AL1131" s="131"/>
      <c r="AM1131" s="65" t="s">
        <v>654</v>
      </c>
      <c r="AN1131" s="65"/>
      <c r="AO1131" s="65"/>
      <c r="AP1131" s="65"/>
      <c r="AQ1131" s="65"/>
      <c r="AR1131" s="65"/>
      <c r="AS1131" s="66"/>
    </row>
    <row r="1132" spans="1:45" s="67" customFormat="1" ht="12" customHeight="1" x14ac:dyDescent="0.2">
      <c r="A1132" s="145" t="s">
        <v>1764</v>
      </c>
      <c r="B1132" s="146" t="s">
        <v>1765</v>
      </c>
      <c r="C1132" s="258">
        <f t="shared" si="166"/>
        <v>0</v>
      </c>
      <c r="D1132" s="263">
        <f t="shared" si="167"/>
        <v>0</v>
      </c>
      <c r="E1132" s="125"/>
      <c r="F1132" s="125"/>
      <c r="G1132" s="125"/>
      <c r="H1132" s="126"/>
      <c r="I1132" s="126"/>
      <c r="J1132" s="126"/>
      <c r="K1132" s="126"/>
      <c r="L1132" s="126"/>
      <c r="M1132" s="126"/>
      <c r="N1132" s="126"/>
      <c r="O1132" s="126"/>
      <c r="P1132" s="126"/>
      <c r="Q1132" s="126"/>
      <c r="R1132" s="126"/>
      <c r="S1132" s="126"/>
      <c r="T1132" s="126"/>
      <c r="U1132" s="126"/>
      <c r="V1132" s="126"/>
      <c r="W1132" s="126"/>
      <c r="X1132" s="126"/>
      <c r="Y1132" s="126"/>
      <c r="Z1132" s="126"/>
      <c r="AA1132" s="125"/>
      <c r="AB1132" s="125"/>
      <c r="AC1132" s="125"/>
      <c r="AD1132" s="125"/>
      <c r="AE1132" s="125"/>
      <c r="AF1132" s="125"/>
      <c r="AG1132" s="125"/>
      <c r="AH1132" s="125"/>
      <c r="AI1132" s="125"/>
      <c r="AJ1132" s="125"/>
      <c r="AK1132" s="311"/>
      <c r="AL1132" s="131"/>
      <c r="AM1132" s="65" t="s">
        <v>654</v>
      </c>
      <c r="AN1132" s="65"/>
      <c r="AO1132" s="65"/>
      <c r="AP1132" s="65"/>
      <c r="AQ1132" s="65"/>
      <c r="AR1132" s="65"/>
      <c r="AS1132" s="66"/>
    </row>
    <row r="1133" spans="1:45" s="67" customFormat="1" ht="12" customHeight="1" x14ac:dyDescent="0.2">
      <c r="A1133" s="145" t="s">
        <v>1766</v>
      </c>
      <c r="B1133" s="146" t="s">
        <v>1767</v>
      </c>
      <c r="C1133" s="258">
        <f t="shared" si="166"/>
        <v>0</v>
      </c>
      <c r="D1133" s="263">
        <f t="shared" si="167"/>
        <v>0</v>
      </c>
      <c r="E1133" s="125"/>
      <c r="F1133" s="125"/>
      <c r="G1133" s="125"/>
      <c r="H1133" s="126"/>
      <c r="I1133" s="126"/>
      <c r="J1133" s="126"/>
      <c r="K1133" s="126"/>
      <c r="L1133" s="126"/>
      <c r="M1133" s="126"/>
      <c r="N1133" s="126"/>
      <c r="O1133" s="126"/>
      <c r="P1133" s="126"/>
      <c r="Q1133" s="126"/>
      <c r="R1133" s="126"/>
      <c r="S1133" s="126"/>
      <c r="T1133" s="126"/>
      <c r="U1133" s="126"/>
      <c r="V1133" s="126"/>
      <c r="W1133" s="126"/>
      <c r="X1133" s="126"/>
      <c r="Y1133" s="126"/>
      <c r="Z1133" s="126"/>
      <c r="AA1133" s="125"/>
      <c r="AB1133" s="125"/>
      <c r="AC1133" s="125"/>
      <c r="AD1133" s="125"/>
      <c r="AE1133" s="125"/>
      <c r="AF1133" s="125"/>
      <c r="AG1133" s="125"/>
      <c r="AH1133" s="125"/>
      <c r="AI1133" s="125"/>
      <c r="AJ1133" s="125"/>
      <c r="AK1133" s="311"/>
      <c r="AL1133" s="131"/>
      <c r="AM1133" s="65" t="s">
        <v>654</v>
      </c>
      <c r="AN1133" s="65"/>
      <c r="AO1133" s="65"/>
      <c r="AP1133" s="65"/>
      <c r="AQ1133" s="65"/>
      <c r="AR1133" s="65"/>
      <c r="AS1133" s="66"/>
    </row>
    <row r="1134" spans="1:45" s="67" customFormat="1" ht="12" customHeight="1" x14ac:dyDescent="0.2">
      <c r="A1134" s="145" t="s">
        <v>1773</v>
      </c>
      <c r="B1134" s="146" t="s">
        <v>1738</v>
      </c>
      <c r="C1134" s="258">
        <f t="shared" si="166"/>
        <v>0</v>
      </c>
      <c r="D1134" s="263">
        <f t="shared" si="167"/>
        <v>0</v>
      </c>
      <c r="E1134" s="125"/>
      <c r="F1134" s="125"/>
      <c r="G1134" s="125"/>
      <c r="H1134" s="126"/>
      <c r="I1134" s="126"/>
      <c r="J1134" s="126"/>
      <c r="K1134" s="126"/>
      <c r="L1134" s="126"/>
      <c r="M1134" s="126"/>
      <c r="N1134" s="126"/>
      <c r="O1134" s="126"/>
      <c r="P1134" s="126"/>
      <c r="Q1134" s="126"/>
      <c r="R1134" s="126"/>
      <c r="S1134" s="126"/>
      <c r="T1134" s="126"/>
      <c r="U1134" s="126"/>
      <c r="V1134" s="126"/>
      <c r="W1134" s="126"/>
      <c r="X1134" s="126"/>
      <c r="Y1134" s="126"/>
      <c r="Z1134" s="126"/>
      <c r="AA1134" s="125"/>
      <c r="AB1134" s="125"/>
      <c r="AC1134" s="125"/>
      <c r="AD1134" s="125"/>
      <c r="AE1134" s="125"/>
      <c r="AF1134" s="125"/>
      <c r="AG1134" s="125"/>
      <c r="AH1134" s="125"/>
      <c r="AI1134" s="125"/>
      <c r="AJ1134" s="125"/>
      <c r="AK1134" s="311"/>
      <c r="AL1134" s="131"/>
      <c r="AM1134" s="65" t="s">
        <v>654</v>
      </c>
      <c r="AN1134" s="65"/>
      <c r="AO1134" s="65"/>
      <c r="AP1134" s="65"/>
      <c r="AQ1134" s="65"/>
      <c r="AR1134" s="65"/>
      <c r="AS1134" s="66"/>
    </row>
    <row r="1135" spans="1:45" s="67" customFormat="1" ht="12" customHeight="1" x14ac:dyDescent="0.2">
      <c r="A1135" s="145" t="s">
        <v>1774</v>
      </c>
      <c r="B1135" s="146" t="s">
        <v>1775</v>
      </c>
      <c r="C1135" s="258">
        <f t="shared" si="166"/>
        <v>0</v>
      </c>
      <c r="D1135" s="263">
        <f t="shared" si="167"/>
        <v>0</v>
      </c>
      <c r="E1135" s="125"/>
      <c r="F1135" s="125"/>
      <c r="G1135" s="125"/>
      <c r="H1135" s="126"/>
      <c r="I1135" s="126"/>
      <c r="J1135" s="126"/>
      <c r="K1135" s="126"/>
      <c r="L1135" s="126"/>
      <c r="M1135" s="126"/>
      <c r="N1135" s="126"/>
      <c r="O1135" s="126"/>
      <c r="P1135" s="126"/>
      <c r="Q1135" s="126"/>
      <c r="R1135" s="126"/>
      <c r="S1135" s="126"/>
      <c r="T1135" s="126"/>
      <c r="U1135" s="126"/>
      <c r="V1135" s="126"/>
      <c r="W1135" s="126"/>
      <c r="X1135" s="126"/>
      <c r="Y1135" s="126"/>
      <c r="Z1135" s="126"/>
      <c r="AA1135" s="125"/>
      <c r="AB1135" s="125"/>
      <c r="AC1135" s="125"/>
      <c r="AD1135" s="125"/>
      <c r="AE1135" s="125"/>
      <c r="AF1135" s="125"/>
      <c r="AG1135" s="125"/>
      <c r="AH1135" s="125"/>
      <c r="AI1135" s="125"/>
      <c r="AJ1135" s="125"/>
      <c r="AK1135" s="311"/>
      <c r="AL1135" s="131"/>
      <c r="AM1135" s="65" t="s">
        <v>654</v>
      </c>
      <c r="AN1135" s="65"/>
      <c r="AO1135" s="65"/>
      <c r="AP1135" s="65"/>
      <c r="AQ1135" s="65"/>
      <c r="AR1135" s="65"/>
      <c r="AS1135" s="66"/>
    </row>
    <row r="1136" spans="1:45" s="67" customFormat="1" ht="12" customHeight="1" x14ac:dyDescent="0.2">
      <c r="A1136" s="145" t="s">
        <v>1776</v>
      </c>
      <c r="B1136" s="146" t="s">
        <v>1777</v>
      </c>
      <c r="C1136" s="258">
        <f t="shared" si="166"/>
        <v>0</v>
      </c>
      <c r="D1136" s="263">
        <f t="shared" si="167"/>
        <v>0</v>
      </c>
      <c r="E1136" s="125"/>
      <c r="F1136" s="125"/>
      <c r="G1136" s="125"/>
      <c r="H1136" s="126"/>
      <c r="I1136" s="126"/>
      <c r="J1136" s="126"/>
      <c r="K1136" s="126"/>
      <c r="L1136" s="126"/>
      <c r="M1136" s="126"/>
      <c r="N1136" s="126"/>
      <c r="O1136" s="126"/>
      <c r="P1136" s="126"/>
      <c r="Q1136" s="126"/>
      <c r="R1136" s="126"/>
      <c r="S1136" s="126"/>
      <c r="T1136" s="126"/>
      <c r="U1136" s="126"/>
      <c r="V1136" s="126"/>
      <c r="W1136" s="126"/>
      <c r="X1136" s="126"/>
      <c r="Y1136" s="126"/>
      <c r="Z1136" s="126"/>
      <c r="AA1136" s="125"/>
      <c r="AB1136" s="125"/>
      <c r="AC1136" s="125"/>
      <c r="AD1136" s="125"/>
      <c r="AE1136" s="125"/>
      <c r="AF1136" s="125"/>
      <c r="AG1136" s="125"/>
      <c r="AH1136" s="125"/>
      <c r="AI1136" s="125"/>
      <c r="AJ1136" s="125"/>
      <c r="AK1136" s="311"/>
      <c r="AL1136" s="131"/>
      <c r="AM1136" s="65" t="s">
        <v>654</v>
      </c>
      <c r="AN1136" s="65"/>
      <c r="AO1136" s="65"/>
      <c r="AP1136" s="65"/>
      <c r="AQ1136" s="65"/>
      <c r="AR1136" s="65"/>
      <c r="AS1136" s="66"/>
    </row>
    <row r="1137" spans="1:45" s="67" customFormat="1" ht="12" customHeight="1" x14ac:dyDescent="0.2">
      <c r="A1137" s="145" t="s">
        <v>1778</v>
      </c>
      <c r="B1137" s="146" t="s">
        <v>1779</v>
      </c>
      <c r="C1137" s="258">
        <f t="shared" si="166"/>
        <v>0</v>
      </c>
      <c r="D1137" s="263">
        <f t="shared" si="167"/>
        <v>0</v>
      </c>
      <c r="E1137" s="125"/>
      <c r="F1137" s="125"/>
      <c r="G1137" s="125"/>
      <c r="H1137" s="126"/>
      <c r="I1137" s="126"/>
      <c r="J1137" s="126"/>
      <c r="K1137" s="126"/>
      <c r="L1137" s="126"/>
      <c r="M1137" s="126"/>
      <c r="N1137" s="126"/>
      <c r="O1137" s="126"/>
      <c r="P1137" s="126"/>
      <c r="Q1137" s="126"/>
      <c r="R1137" s="126"/>
      <c r="S1137" s="126"/>
      <c r="T1137" s="126"/>
      <c r="U1137" s="126"/>
      <c r="V1137" s="126"/>
      <c r="W1137" s="126"/>
      <c r="X1137" s="126"/>
      <c r="Y1137" s="126"/>
      <c r="Z1137" s="126"/>
      <c r="AA1137" s="125"/>
      <c r="AB1137" s="125"/>
      <c r="AC1137" s="125"/>
      <c r="AD1137" s="125"/>
      <c r="AE1137" s="125"/>
      <c r="AF1137" s="125"/>
      <c r="AG1137" s="125"/>
      <c r="AH1137" s="125"/>
      <c r="AI1137" s="125"/>
      <c r="AJ1137" s="125"/>
      <c r="AK1137" s="311"/>
      <c r="AL1137" s="131"/>
      <c r="AM1137" s="65" t="s">
        <v>654</v>
      </c>
      <c r="AN1137" s="65"/>
      <c r="AO1137" s="65"/>
      <c r="AP1137" s="65"/>
      <c r="AQ1137" s="65"/>
      <c r="AR1137" s="65"/>
      <c r="AS1137" s="66"/>
    </row>
    <row r="1138" spans="1:45" s="67" customFormat="1" ht="12" customHeight="1" x14ac:dyDescent="0.2">
      <c r="A1138" s="145" t="s">
        <v>1780</v>
      </c>
      <c r="B1138" s="146" t="s">
        <v>1781</v>
      </c>
      <c r="C1138" s="258">
        <f t="shared" si="166"/>
        <v>0</v>
      </c>
      <c r="D1138" s="263">
        <f t="shared" si="167"/>
        <v>0</v>
      </c>
      <c r="E1138" s="125"/>
      <c r="F1138" s="125"/>
      <c r="G1138" s="125"/>
      <c r="H1138" s="126"/>
      <c r="I1138" s="126"/>
      <c r="J1138" s="126"/>
      <c r="K1138" s="126"/>
      <c r="L1138" s="126"/>
      <c r="M1138" s="126"/>
      <c r="N1138" s="126"/>
      <c r="O1138" s="126"/>
      <c r="P1138" s="126"/>
      <c r="Q1138" s="126"/>
      <c r="R1138" s="126"/>
      <c r="S1138" s="126"/>
      <c r="T1138" s="126"/>
      <c r="U1138" s="126"/>
      <c r="V1138" s="126"/>
      <c r="W1138" s="126"/>
      <c r="X1138" s="126"/>
      <c r="Y1138" s="126"/>
      <c r="Z1138" s="126"/>
      <c r="AA1138" s="125"/>
      <c r="AB1138" s="125"/>
      <c r="AC1138" s="125"/>
      <c r="AD1138" s="125"/>
      <c r="AE1138" s="125"/>
      <c r="AF1138" s="125"/>
      <c r="AG1138" s="125"/>
      <c r="AH1138" s="125"/>
      <c r="AI1138" s="125"/>
      <c r="AJ1138" s="125"/>
      <c r="AK1138" s="311"/>
      <c r="AL1138" s="131"/>
      <c r="AM1138" s="65" t="s">
        <v>654</v>
      </c>
      <c r="AN1138" s="65"/>
      <c r="AO1138" s="65"/>
      <c r="AP1138" s="65"/>
      <c r="AQ1138" s="65"/>
      <c r="AR1138" s="65"/>
      <c r="AS1138" s="66"/>
    </row>
    <row r="1139" spans="1:45" s="67" customFormat="1" ht="12" customHeight="1" x14ac:dyDescent="0.2">
      <c r="A1139" s="145"/>
      <c r="B1139" s="146" t="s">
        <v>1719</v>
      </c>
      <c r="C1139" s="258">
        <f t="shared" si="166"/>
        <v>0</v>
      </c>
      <c r="D1139" s="263">
        <f t="shared" si="167"/>
        <v>0</v>
      </c>
      <c r="E1139" s="125"/>
      <c r="F1139" s="125"/>
      <c r="G1139" s="125"/>
      <c r="H1139" s="126"/>
      <c r="I1139" s="126"/>
      <c r="J1139" s="126"/>
      <c r="K1139" s="126"/>
      <c r="L1139" s="126"/>
      <c r="M1139" s="126"/>
      <c r="N1139" s="126"/>
      <c r="O1139" s="126"/>
      <c r="P1139" s="126"/>
      <c r="Q1139" s="126"/>
      <c r="R1139" s="126"/>
      <c r="S1139" s="126"/>
      <c r="T1139" s="126"/>
      <c r="U1139" s="126"/>
      <c r="V1139" s="126"/>
      <c r="W1139" s="126"/>
      <c r="X1139" s="126"/>
      <c r="Y1139" s="126"/>
      <c r="Z1139" s="126"/>
      <c r="AA1139" s="125"/>
      <c r="AB1139" s="125"/>
      <c r="AC1139" s="125"/>
      <c r="AD1139" s="125"/>
      <c r="AE1139" s="125"/>
      <c r="AF1139" s="125"/>
      <c r="AG1139" s="125"/>
      <c r="AH1139" s="125"/>
      <c r="AI1139" s="125"/>
      <c r="AJ1139" s="125"/>
      <c r="AK1139" s="311"/>
      <c r="AL1139" s="131"/>
      <c r="AM1139" s="65" t="s">
        <v>654</v>
      </c>
      <c r="AN1139" s="65"/>
      <c r="AO1139" s="65"/>
      <c r="AP1139" s="65"/>
      <c r="AQ1139" s="65"/>
      <c r="AR1139" s="65"/>
      <c r="AS1139" s="66"/>
    </row>
    <row r="1140" spans="1:45" s="67" customFormat="1" ht="12" customHeight="1" x14ac:dyDescent="0.2">
      <c r="A1140" s="145"/>
      <c r="B1140" s="146" t="s">
        <v>1720</v>
      </c>
      <c r="C1140" s="258">
        <f t="shared" si="166"/>
        <v>0</v>
      </c>
      <c r="D1140" s="263">
        <f t="shared" si="167"/>
        <v>0</v>
      </c>
      <c r="E1140" s="125"/>
      <c r="F1140" s="125"/>
      <c r="G1140" s="125"/>
      <c r="H1140" s="126"/>
      <c r="I1140" s="126"/>
      <c r="J1140" s="126"/>
      <c r="K1140" s="126"/>
      <c r="L1140" s="126"/>
      <c r="M1140" s="126"/>
      <c r="N1140" s="126"/>
      <c r="O1140" s="126"/>
      <c r="P1140" s="126"/>
      <c r="Q1140" s="126"/>
      <c r="R1140" s="126"/>
      <c r="S1140" s="126"/>
      <c r="T1140" s="126"/>
      <c r="U1140" s="126"/>
      <c r="V1140" s="126"/>
      <c r="W1140" s="126"/>
      <c r="X1140" s="126"/>
      <c r="Y1140" s="126"/>
      <c r="Z1140" s="126"/>
      <c r="AA1140" s="125"/>
      <c r="AB1140" s="125"/>
      <c r="AC1140" s="125"/>
      <c r="AD1140" s="125"/>
      <c r="AE1140" s="125"/>
      <c r="AF1140" s="125"/>
      <c r="AG1140" s="125"/>
      <c r="AH1140" s="125"/>
      <c r="AI1140" s="125"/>
      <c r="AJ1140" s="125"/>
      <c r="AK1140" s="311"/>
      <c r="AL1140" s="131"/>
      <c r="AM1140" s="65" t="s">
        <v>654</v>
      </c>
      <c r="AN1140" s="65"/>
      <c r="AO1140" s="65"/>
      <c r="AP1140" s="65"/>
      <c r="AQ1140" s="65"/>
      <c r="AR1140" s="65"/>
      <c r="AS1140" s="66"/>
    </row>
    <row r="1141" spans="1:45" s="67" customFormat="1" ht="12" customHeight="1" x14ac:dyDescent="0.2">
      <c r="A1141" s="145"/>
      <c r="B1141" s="146" t="s">
        <v>1721</v>
      </c>
      <c r="C1141" s="258">
        <f t="shared" si="166"/>
        <v>0</v>
      </c>
      <c r="D1141" s="263">
        <f t="shared" si="167"/>
        <v>0</v>
      </c>
      <c r="E1141" s="125"/>
      <c r="F1141" s="125"/>
      <c r="G1141" s="125"/>
      <c r="H1141" s="126"/>
      <c r="I1141" s="126"/>
      <c r="J1141" s="126"/>
      <c r="K1141" s="126"/>
      <c r="L1141" s="126"/>
      <c r="M1141" s="126"/>
      <c r="N1141" s="126"/>
      <c r="O1141" s="126"/>
      <c r="P1141" s="126"/>
      <c r="Q1141" s="126"/>
      <c r="R1141" s="126"/>
      <c r="S1141" s="126"/>
      <c r="T1141" s="126"/>
      <c r="U1141" s="126"/>
      <c r="V1141" s="126"/>
      <c r="W1141" s="126"/>
      <c r="X1141" s="126"/>
      <c r="Y1141" s="126"/>
      <c r="Z1141" s="126"/>
      <c r="AA1141" s="125"/>
      <c r="AB1141" s="125"/>
      <c r="AC1141" s="125"/>
      <c r="AD1141" s="125"/>
      <c r="AE1141" s="125"/>
      <c r="AF1141" s="125"/>
      <c r="AG1141" s="125"/>
      <c r="AH1141" s="125"/>
      <c r="AI1141" s="125"/>
      <c r="AJ1141" s="125"/>
      <c r="AK1141" s="311"/>
      <c r="AL1141" s="131"/>
      <c r="AM1141" s="65" t="s">
        <v>654</v>
      </c>
      <c r="AN1141" s="65"/>
      <c r="AO1141" s="65"/>
      <c r="AP1141" s="65"/>
      <c r="AQ1141" s="65"/>
      <c r="AR1141" s="65"/>
      <c r="AS1141" s="66"/>
    </row>
    <row r="1142" spans="1:45" s="67" customFormat="1" ht="12" customHeight="1" x14ac:dyDescent="0.2">
      <c r="A1142" s="145"/>
      <c r="B1142" s="146" t="s">
        <v>1722</v>
      </c>
      <c r="C1142" s="258">
        <f t="shared" si="166"/>
        <v>0</v>
      </c>
      <c r="D1142" s="263">
        <f t="shared" si="167"/>
        <v>0</v>
      </c>
      <c r="E1142" s="125"/>
      <c r="F1142" s="125"/>
      <c r="G1142" s="125"/>
      <c r="H1142" s="126"/>
      <c r="I1142" s="126"/>
      <c r="J1142" s="126"/>
      <c r="K1142" s="126"/>
      <c r="L1142" s="126"/>
      <c r="M1142" s="126"/>
      <c r="N1142" s="126"/>
      <c r="O1142" s="126"/>
      <c r="P1142" s="126"/>
      <c r="Q1142" s="126"/>
      <c r="R1142" s="126"/>
      <c r="S1142" s="126"/>
      <c r="T1142" s="126"/>
      <c r="U1142" s="126"/>
      <c r="V1142" s="126"/>
      <c r="W1142" s="126"/>
      <c r="X1142" s="126"/>
      <c r="Y1142" s="126"/>
      <c r="Z1142" s="126"/>
      <c r="AA1142" s="125"/>
      <c r="AB1142" s="125"/>
      <c r="AC1142" s="125"/>
      <c r="AD1142" s="125"/>
      <c r="AE1142" s="125"/>
      <c r="AF1142" s="125"/>
      <c r="AG1142" s="125"/>
      <c r="AH1142" s="125"/>
      <c r="AI1142" s="125"/>
      <c r="AJ1142" s="125"/>
      <c r="AK1142" s="311"/>
      <c r="AL1142" s="131"/>
      <c r="AM1142" s="65" t="s">
        <v>654</v>
      </c>
      <c r="AN1142" s="65"/>
      <c r="AO1142" s="65"/>
      <c r="AP1142" s="65"/>
      <c r="AQ1142" s="65"/>
      <c r="AR1142" s="65"/>
      <c r="AS1142" s="66"/>
    </row>
    <row r="1143" spans="1:45" s="67" customFormat="1" ht="12" customHeight="1" x14ac:dyDescent="0.2">
      <c r="A1143" s="145"/>
      <c r="B1143" s="146" t="s">
        <v>1768</v>
      </c>
      <c r="C1143" s="258">
        <f t="shared" si="166"/>
        <v>0</v>
      </c>
      <c r="D1143" s="263">
        <f t="shared" si="167"/>
        <v>0</v>
      </c>
      <c r="E1143" s="125"/>
      <c r="F1143" s="125"/>
      <c r="G1143" s="125"/>
      <c r="H1143" s="126"/>
      <c r="I1143" s="126"/>
      <c r="J1143" s="126"/>
      <c r="K1143" s="126"/>
      <c r="L1143" s="126"/>
      <c r="M1143" s="126"/>
      <c r="N1143" s="126"/>
      <c r="O1143" s="126"/>
      <c r="P1143" s="126"/>
      <c r="Q1143" s="126"/>
      <c r="R1143" s="126"/>
      <c r="S1143" s="126"/>
      <c r="T1143" s="126"/>
      <c r="U1143" s="126"/>
      <c r="V1143" s="126"/>
      <c r="W1143" s="126"/>
      <c r="X1143" s="126"/>
      <c r="Y1143" s="126"/>
      <c r="Z1143" s="126"/>
      <c r="AA1143" s="125"/>
      <c r="AB1143" s="125"/>
      <c r="AC1143" s="125"/>
      <c r="AD1143" s="125"/>
      <c r="AE1143" s="125"/>
      <c r="AF1143" s="125"/>
      <c r="AG1143" s="125"/>
      <c r="AH1143" s="125"/>
      <c r="AI1143" s="125"/>
      <c r="AJ1143" s="125"/>
      <c r="AK1143" s="311"/>
      <c r="AL1143" s="131"/>
      <c r="AM1143" s="65" t="s">
        <v>654</v>
      </c>
      <c r="AN1143" s="65"/>
      <c r="AO1143" s="65"/>
      <c r="AP1143" s="65"/>
      <c r="AQ1143" s="65"/>
      <c r="AR1143" s="65"/>
      <c r="AS1143" s="66"/>
    </row>
    <row r="1144" spans="1:45" s="67" customFormat="1" ht="12" customHeight="1" x14ac:dyDescent="0.2">
      <c r="A1144" s="145"/>
      <c r="B1144" s="146" t="s">
        <v>1559</v>
      </c>
      <c r="C1144" s="258">
        <f t="shared" si="166"/>
        <v>0</v>
      </c>
      <c r="D1144" s="263">
        <f t="shared" si="167"/>
        <v>0</v>
      </c>
      <c r="E1144" s="125"/>
      <c r="F1144" s="125"/>
      <c r="G1144" s="125"/>
      <c r="H1144" s="126"/>
      <c r="I1144" s="126"/>
      <c r="J1144" s="126"/>
      <c r="K1144" s="126"/>
      <c r="L1144" s="126"/>
      <c r="M1144" s="126"/>
      <c r="N1144" s="126"/>
      <c r="O1144" s="126"/>
      <c r="P1144" s="126"/>
      <c r="Q1144" s="126"/>
      <c r="R1144" s="126"/>
      <c r="S1144" s="126"/>
      <c r="T1144" s="126"/>
      <c r="U1144" s="126"/>
      <c r="V1144" s="126"/>
      <c r="W1144" s="126"/>
      <c r="X1144" s="126"/>
      <c r="Y1144" s="126"/>
      <c r="Z1144" s="126"/>
      <c r="AA1144" s="125"/>
      <c r="AB1144" s="125"/>
      <c r="AC1144" s="125"/>
      <c r="AD1144" s="125"/>
      <c r="AE1144" s="125"/>
      <c r="AF1144" s="125"/>
      <c r="AG1144" s="125"/>
      <c r="AH1144" s="125"/>
      <c r="AI1144" s="125"/>
      <c r="AJ1144" s="125"/>
      <c r="AK1144" s="311"/>
      <c r="AL1144" s="131"/>
      <c r="AM1144" s="65" t="s">
        <v>654</v>
      </c>
      <c r="AN1144" s="65"/>
      <c r="AO1144" s="65"/>
      <c r="AP1144" s="65"/>
      <c r="AQ1144" s="65"/>
      <c r="AR1144" s="65"/>
      <c r="AS1144" s="66"/>
    </row>
    <row r="1145" spans="1:45" s="67" customFormat="1" ht="12" customHeight="1" x14ac:dyDescent="0.2">
      <c r="A1145" s="145"/>
      <c r="B1145" s="146" t="s">
        <v>1770</v>
      </c>
      <c r="C1145" s="258">
        <f t="shared" si="166"/>
        <v>0</v>
      </c>
      <c r="D1145" s="263">
        <f t="shared" si="167"/>
        <v>0</v>
      </c>
      <c r="E1145" s="125"/>
      <c r="F1145" s="125"/>
      <c r="G1145" s="125"/>
      <c r="H1145" s="126"/>
      <c r="I1145" s="126"/>
      <c r="J1145" s="126"/>
      <c r="K1145" s="126"/>
      <c r="L1145" s="126"/>
      <c r="M1145" s="126"/>
      <c r="N1145" s="126"/>
      <c r="O1145" s="126"/>
      <c r="P1145" s="126"/>
      <c r="Q1145" s="126"/>
      <c r="R1145" s="126"/>
      <c r="S1145" s="126"/>
      <c r="T1145" s="126"/>
      <c r="U1145" s="126"/>
      <c r="V1145" s="126"/>
      <c r="W1145" s="126"/>
      <c r="X1145" s="126"/>
      <c r="Y1145" s="126"/>
      <c r="Z1145" s="126"/>
      <c r="AA1145" s="125"/>
      <c r="AB1145" s="125"/>
      <c r="AC1145" s="125"/>
      <c r="AD1145" s="125"/>
      <c r="AE1145" s="125"/>
      <c r="AF1145" s="125"/>
      <c r="AG1145" s="125"/>
      <c r="AH1145" s="125"/>
      <c r="AI1145" s="125"/>
      <c r="AJ1145" s="125"/>
      <c r="AK1145" s="311"/>
      <c r="AL1145" s="131"/>
      <c r="AM1145" s="65" t="s">
        <v>654</v>
      </c>
      <c r="AN1145" s="65"/>
      <c r="AO1145" s="65"/>
      <c r="AP1145" s="65"/>
      <c r="AQ1145" s="65"/>
      <c r="AR1145" s="65"/>
      <c r="AS1145" s="66"/>
    </row>
    <row r="1146" spans="1:45" s="67" customFormat="1" ht="12" customHeight="1" x14ac:dyDescent="0.2">
      <c r="A1146" s="145"/>
      <c r="B1146" s="146" t="s">
        <v>1771</v>
      </c>
      <c r="C1146" s="258">
        <f t="shared" si="166"/>
        <v>0</v>
      </c>
      <c r="D1146" s="263">
        <f t="shared" si="167"/>
        <v>0</v>
      </c>
      <c r="E1146" s="125"/>
      <c r="F1146" s="125"/>
      <c r="G1146" s="125"/>
      <c r="H1146" s="126"/>
      <c r="I1146" s="126"/>
      <c r="J1146" s="126"/>
      <c r="K1146" s="126"/>
      <c r="L1146" s="126"/>
      <c r="M1146" s="126"/>
      <c r="N1146" s="126"/>
      <c r="O1146" s="126"/>
      <c r="P1146" s="126"/>
      <c r="Q1146" s="126"/>
      <c r="R1146" s="126"/>
      <c r="S1146" s="126"/>
      <c r="T1146" s="126"/>
      <c r="U1146" s="126"/>
      <c r="V1146" s="126"/>
      <c r="W1146" s="126"/>
      <c r="X1146" s="126"/>
      <c r="Y1146" s="126"/>
      <c r="Z1146" s="126"/>
      <c r="AA1146" s="125"/>
      <c r="AB1146" s="125"/>
      <c r="AC1146" s="125"/>
      <c r="AD1146" s="125"/>
      <c r="AE1146" s="125"/>
      <c r="AF1146" s="125"/>
      <c r="AG1146" s="125"/>
      <c r="AH1146" s="125"/>
      <c r="AI1146" s="125"/>
      <c r="AJ1146" s="125"/>
      <c r="AK1146" s="311"/>
      <c r="AL1146" s="131"/>
      <c r="AM1146" s="65" t="s">
        <v>654</v>
      </c>
      <c r="AN1146" s="65"/>
      <c r="AO1146" s="65"/>
      <c r="AP1146" s="65"/>
      <c r="AQ1146" s="65"/>
      <c r="AR1146" s="65"/>
      <c r="AS1146" s="66"/>
    </row>
    <row r="1147" spans="1:45" s="67" customFormat="1" ht="12" customHeight="1" x14ac:dyDescent="0.2">
      <c r="A1147" s="145"/>
      <c r="B1147" s="146" t="s">
        <v>1772</v>
      </c>
      <c r="C1147" s="258">
        <f t="shared" si="166"/>
        <v>0</v>
      </c>
      <c r="D1147" s="263">
        <f t="shared" si="167"/>
        <v>0</v>
      </c>
      <c r="E1147" s="125"/>
      <c r="F1147" s="125"/>
      <c r="G1147" s="125"/>
      <c r="H1147" s="126"/>
      <c r="I1147" s="126"/>
      <c r="J1147" s="126"/>
      <c r="K1147" s="126"/>
      <c r="L1147" s="126"/>
      <c r="M1147" s="126"/>
      <c r="N1147" s="126"/>
      <c r="O1147" s="126"/>
      <c r="P1147" s="126"/>
      <c r="Q1147" s="126"/>
      <c r="R1147" s="126"/>
      <c r="S1147" s="126"/>
      <c r="T1147" s="126"/>
      <c r="U1147" s="126"/>
      <c r="V1147" s="126"/>
      <c r="W1147" s="126"/>
      <c r="X1147" s="126"/>
      <c r="Y1147" s="126"/>
      <c r="Z1147" s="126"/>
      <c r="AA1147" s="125"/>
      <c r="AB1147" s="125"/>
      <c r="AC1147" s="125"/>
      <c r="AD1147" s="125"/>
      <c r="AE1147" s="125"/>
      <c r="AF1147" s="125"/>
      <c r="AG1147" s="125"/>
      <c r="AH1147" s="125"/>
      <c r="AI1147" s="125"/>
      <c r="AJ1147" s="125"/>
      <c r="AK1147" s="311"/>
      <c r="AL1147" s="131"/>
      <c r="AM1147" s="65" t="s">
        <v>654</v>
      </c>
      <c r="AN1147" s="65"/>
      <c r="AO1147" s="65"/>
      <c r="AP1147" s="65"/>
      <c r="AQ1147" s="65"/>
      <c r="AR1147" s="65"/>
      <c r="AS1147" s="66"/>
    </row>
    <row r="1148" spans="1:45" s="67" customFormat="1" ht="12" customHeight="1" x14ac:dyDescent="0.2">
      <c r="A1148" s="145"/>
      <c r="B1148" s="146" t="s">
        <v>2483</v>
      </c>
      <c r="C1148" s="258">
        <f t="shared" si="166"/>
        <v>0</v>
      </c>
      <c r="D1148" s="263">
        <f t="shared" si="167"/>
        <v>0</v>
      </c>
      <c r="E1148" s="125"/>
      <c r="F1148" s="125"/>
      <c r="G1148" s="125"/>
      <c r="H1148" s="126"/>
      <c r="I1148" s="126"/>
      <c r="J1148" s="126"/>
      <c r="K1148" s="126"/>
      <c r="L1148" s="126"/>
      <c r="M1148" s="126"/>
      <c r="N1148" s="126"/>
      <c r="O1148" s="126"/>
      <c r="P1148" s="126"/>
      <c r="Q1148" s="126"/>
      <c r="R1148" s="126"/>
      <c r="S1148" s="126"/>
      <c r="T1148" s="126"/>
      <c r="U1148" s="126"/>
      <c r="V1148" s="126"/>
      <c r="W1148" s="126"/>
      <c r="X1148" s="126"/>
      <c r="Y1148" s="126"/>
      <c r="Z1148" s="126"/>
      <c r="AA1148" s="125"/>
      <c r="AB1148" s="125"/>
      <c r="AC1148" s="125"/>
      <c r="AD1148" s="125"/>
      <c r="AE1148" s="125"/>
      <c r="AF1148" s="125"/>
      <c r="AG1148" s="125"/>
      <c r="AH1148" s="125"/>
      <c r="AI1148" s="125"/>
      <c r="AJ1148" s="125"/>
      <c r="AK1148" s="311"/>
      <c r="AL1148" s="131"/>
      <c r="AM1148" s="65" t="s">
        <v>654</v>
      </c>
      <c r="AN1148" s="65"/>
      <c r="AO1148" s="65"/>
      <c r="AP1148" s="65"/>
      <c r="AQ1148" s="65"/>
      <c r="AR1148" s="65"/>
      <c r="AS1148" s="66"/>
    </row>
    <row r="1149" spans="1:45" s="67" customFormat="1" ht="12" customHeight="1" x14ac:dyDescent="0.2">
      <c r="A1149" s="145"/>
      <c r="B1149" s="146" t="s">
        <v>1745</v>
      </c>
      <c r="C1149" s="258">
        <f t="shared" si="166"/>
        <v>0</v>
      </c>
      <c r="D1149" s="263">
        <f t="shared" si="167"/>
        <v>0</v>
      </c>
      <c r="E1149" s="125"/>
      <c r="F1149" s="125"/>
      <c r="G1149" s="125"/>
      <c r="H1149" s="126"/>
      <c r="I1149" s="126"/>
      <c r="J1149" s="126"/>
      <c r="K1149" s="126"/>
      <c r="L1149" s="126"/>
      <c r="M1149" s="126"/>
      <c r="N1149" s="126"/>
      <c r="O1149" s="126"/>
      <c r="P1149" s="126"/>
      <c r="Q1149" s="126"/>
      <c r="R1149" s="126"/>
      <c r="S1149" s="126"/>
      <c r="T1149" s="126"/>
      <c r="U1149" s="126"/>
      <c r="V1149" s="126"/>
      <c r="W1149" s="126"/>
      <c r="X1149" s="126"/>
      <c r="Y1149" s="126"/>
      <c r="Z1149" s="126"/>
      <c r="AA1149" s="125"/>
      <c r="AB1149" s="125"/>
      <c r="AC1149" s="125"/>
      <c r="AD1149" s="125"/>
      <c r="AE1149" s="125"/>
      <c r="AF1149" s="125"/>
      <c r="AG1149" s="125"/>
      <c r="AH1149" s="125"/>
      <c r="AI1149" s="125"/>
      <c r="AJ1149" s="125"/>
      <c r="AK1149" s="311"/>
      <c r="AL1149" s="131"/>
      <c r="AM1149" s="65" t="s">
        <v>654</v>
      </c>
      <c r="AN1149" s="65"/>
      <c r="AO1149" s="65"/>
      <c r="AP1149" s="65"/>
      <c r="AQ1149" s="65"/>
      <c r="AR1149" s="65"/>
      <c r="AS1149" s="66"/>
    </row>
    <row r="1150" spans="1:45" s="67" customFormat="1" ht="12" customHeight="1" x14ac:dyDescent="0.2">
      <c r="A1150" s="871"/>
      <c r="B1150" s="872" t="s">
        <v>1746</v>
      </c>
      <c r="C1150" s="126"/>
      <c r="D1150" s="126"/>
      <c r="E1150" s="126"/>
      <c r="F1150" s="126"/>
      <c r="G1150" s="126"/>
      <c r="H1150" s="126"/>
      <c r="I1150" s="126"/>
      <c r="J1150" s="126"/>
      <c r="K1150" s="126"/>
      <c r="L1150" s="126"/>
      <c r="M1150" s="126"/>
      <c r="N1150" s="126"/>
      <c r="O1150" s="126"/>
      <c r="P1150" s="126"/>
      <c r="Q1150" s="126"/>
      <c r="R1150" s="126"/>
      <c r="S1150" s="126"/>
      <c r="T1150" s="126"/>
      <c r="U1150" s="126"/>
      <c r="V1150" s="126"/>
      <c r="W1150" s="126"/>
      <c r="X1150" s="126"/>
      <c r="Y1150" s="126"/>
      <c r="Z1150" s="126"/>
      <c r="AA1150" s="126"/>
      <c r="AB1150" s="126"/>
      <c r="AC1150" s="126"/>
      <c r="AD1150" s="126"/>
      <c r="AE1150" s="126"/>
      <c r="AF1150" s="126"/>
      <c r="AG1150" s="126"/>
      <c r="AH1150" s="126"/>
      <c r="AI1150" s="126"/>
      <c r="AJ1150" s="126"/>
      <c r="AK1150" s="126"/>
      <c r="AL1150" s="126"/>
      <c r="AM1150" s="65" t="s">
        <v>654</v>
      </c>
      <c r="AN1150" s="65"/>
      <c r="AO1150" s="65"/>
      <c r="AP1150" s="65"/>
      <c r="AQ1150" s="65"/>
      <c r="AR1150" s="65"/>
      <c r="AS1150" s="66"/>
    </row>
    <row r="1151" spans="1:45" s="67" customFormat="1" ht="12" customHeight="1" x14ac:dyDescent="0.2">
      <c r="A1151" s="145"/>
      <c r="B1151" s="146" t="s">
        <v>1560</v>
      </c>
      <c r="C1151" s="258">
        <f t="shared" si="166"/>
        <v>0</v>
      </c>
      <c r="D1151" s="263">
        <f t="shared" si="167"/>
        <v>0</v>
      </c>
      <c r="E1151" s="125"/>
      <c r="F1151" s="125"/>
      <c r="G1151" s="125"/>
      <c r="H1151" s="126"/>
      <c r="I1151" s="126"/>
      <c r="J1151" s="126"/>
      <c r="K1151" s="126"/>
      <c r="L1151" s="126"/>
      <c r="M1151" s="126"/>
      <c r="N1151" s="126"/>
      <c r="O1151" s="126"/>
      <c r="P1151" s="126"/>
      <c r="Q1151" s="126"/>
      <c r="R1151" s="126"/>
      <c r="S1151" s="126"/>
      <c r="T1151" s="126"/>
      <c r="U1151" s="126"/>
      <c r="V1151" s="126"/>
      <c r="W1151" s="126"/>
      <c r="X1151" s="126"/>
      <c r="Y1151" s="126"/>
      <c r="Z1151" s="126"/>
      <c r="AA1151" s="125"/>
      <c r="AB1151" s="125"/>
      <c r="AC1151" s="125"/>
      <c r="AD1151" s="125"/>
      <c r="AE1151" s="125"/>
      <c r="AF1151" s="125"/>
      <c r="AG1151" s="125"/>
      <c r="AH1151" s="125"/>
      <c r="AI1151" s="125"/>
      <c r="AJ1151" s="125"/>
      <c r="AK1151" s="311"/>
      <c r="AL1151" s="131"/>
      <c r="AM1151" s="65" t="s">
        <v>654</v>
      </c>
      <c r="AN1151" s="65"/>
      <c r="AO1151" s="65"/>
      <c r="AP1151" s="65"/>
      <c r="AQ1151" s="65"/>
      <c r="AR1151" s="65"/>
      <c r="AS1151" s="66"/>
    </row>
    <row r="1152" spans="1:45" s="67" customFormat="1" ht="12" customHeight="1" x14ac:dyDescent="0.2">
      <c r="A1152" s="145"/>
      <c r="B1152" s="146" t="s">
        <v>1561</v>
      </c>
      <c r="C1152" s="258">
        <f t="shared" si="166"/>
        <v>0</v>
      </c>
      <c r="D1152" s="263">
        <f t="shared" si="167"/>
        <v>0</v>
      </c>
      <c r="E1152" s="125"/>
      <c r="F1152" s="125"/>
      <c r="G1152" s="125"/>
      <c r="H1152" s="126"/>
      <c r="I1152" s="126"/>
      <c r="J1152" s="126"/>
      <c r="K1152" s="126"/>
      <c r="L1152" s="126"/>
      <c r="M1152" s="126"/>
      <c r="N1152" s="126"/>
      <c r="O1152" s="126"/>
      <c r="P1152" s="126"/>
      <c r="Q1152" s="126"/>
      <c r="R1152" s="126"/>
      <c r="S1152" s="126"/>
      <c r="T1152" s="126"/>
      <c r="U1152" s="126"/>
      <c r="V1152" s="126"/>
      <c r="W1152" s="126"/>
      <c r="X1152" s="126"/>
      <c r="Y1152" s="126"/>
      <c r="Z1152" s="126"/>
      <c r="AA1152" s="125"/>
      <c r="AB1152" s="125"/>
      <c r="AC1152" s="125"/>
      <c r="AD1152" s="125"/>
      <c r="AE1152" s="125"/>
      <c r="AF1152" s="125"/>
      <c r="AG1152" s="125"/>
      <c r="AH1152" s="125"/>
      <c r="AI1152" s="125"/>
      <c r="AJ1152" s="125"/>
      <c r="AK1152" s="311"/>
      <c r="AL1152" s="131"/>
      <c r="AM1152" s="65" t="s">
        <v>654</v>
      </c>
      <c r="AN1152" s="65"/>
      <c r="AO1152" s="65"/>
      <c r="AP1152" s="65"/>
      <c r="AQ1152" s="65"/>
      <c r="AR1152" s="65"/>
      <c r="AS1152" s="66"/>
    </row>
    <row r="1153" spans="1:45" s="67" customFormat="1" ht="12" customHeight="1" x14ac:dyDescent="0.2">
      <c r="A1153" s="145"/>
      <c r="B1153" s="146" t="s">
        <v>1562</v>
      </c>
      <c r="C1153" s="258">
        <f t="shared" si="166"/>
        <v>0</v>
      </c>
      <c r="D1153" s="263">
        <f t="shared" si="167"/>
        <v>0</v>
      </c>
      <c r="E1153" s="125"/>
      <c r="F1153" s="125"/>
      <c r="G1153" s="125"/>
      <c r="H1153" s="126"/>
      <c r="I1153" s="126"/>
      <c r="J1153" s="126"/>
      <c r="K1153" s="126"/>
      <c r="L1153" s="126"/>
      <c r="M1153" s="126"/>
      <c r="N1153" s="126"/>
      <c r="O1153" s="126"/>
      <c r="P1153" s="126"/>
      <c r="Q1153" s="126"/>
      <c r="R1153" s="126"/>
      <c r="S1153" s="126"/>
      <c r="T1153" s="126"/>
      <c r="U1153" s="126"/>
      <c r="V1153" s="126"/>
      <c r="W1153" s="126"/>
      <c r="X1153" s="126"/>
      <c r="Y1153" s="126"/>
      <c r="Z1153" s="126"/>
      <c r="AA1153" s="125"/>
      <c r="AB1153" s="125"/>
      <c r="AC1153" s="125"/>
      <c r="AD1153" s="125"/>
      <c r="AE1153" s="125"/>
      <c r="AF1153" s="125"/>
      <c r="AG1153" s="125"/>
      <c r="AH1153" s="125"/>
      <c r="AI1153" s="125"/>
      <c r="AJ1153" s="125"/>
      <c r="AK1153" s="311"/>
      <c r="AL1153" s="131"/>
      <c r="AM1153" s="65" t="s">
        <v>654</v>
      </c>
      <c r="AN1153" s="65"/>
      <c r="AO1153" s="65"/>
      <c r="AP1153" s="65"/>
      <c r="AQ1153" s="65"/>
      <c r="AR1153" s="65"/>
      <c r="AS1153" s="66"/>
    </row>
    <row r="1154" spans="1:45" s="67" customFormat="1" ht="12" customHeight="1" x14ac:dyDescent="0.2">
      <c r="A1154" s="145"/>
      <c r="B1154" s="146" t="s">
        <v>1563</v>
      </c>
      <c r="C1154" s="258">
        <f t="shared" si="166"/>
        <v>0</v>
      </c>
      <c r="D1154" s="263">
        <f t="shared" si="167"/>
        <v>0</v>
      </c>
      <c r="E1154" s="125"/>
      <c r="F1154" s="125"/>
      <c r="G1154" s="125"/>
      <c r="H1154" s="126"/>
      <c r="I1154" s="126"/>
      <c r="J1154" s="126"/>
      <c r="K1154" s="126"/>
      <c r="L1154" s="126"/>
      <c r="M1154" s="126"/>
      <c r="N1154" s="126"/>
      <c r="O1154" s="126"/>
      <c r="P1154" s="126"/>
      <c r="Q1154" s="126"/>
      <c r="R1154" s="126"/>
      <c r="S1154" s="126"/>
      <c r="T1154" s="126"/>
      <c r="U1154" s="126"/>
      <c r="V1154" s="126"/>
      <c r="W1154" s="126"/>
      <c r="X1154" s="126"/>
      <c r="Y1154" s="126"/>
      <c r="Z1154" s="126"/>
      <c r="AA1154" s="125"/>
      <c r="AB1154" s="125"/>
      <c r="AC1154" s="125"/>
      <c r="AD1154" s="125"/>
      <c r="AE1154" s="125"/>
      <c r="AF1154" s="125"/>
      <c r="AG1154" s="125"/>
      <c r="AH1154" s="125"/>
      <c r="AI1154" s="125"/>
      <c r="AJ1154" s="125"/>
      <c r="AK1154" s="311"/>
      <c r="AL1154" s="131"/>
      <c r="AM1154" s="65" t="s">
        <v>654</v>
      </c>
      <c r="AN1154" s="65"/>
      <c r="AO1154" s="65"/>
      <c r="AP1154" s="65"/>
      <c r="AQ1154" s="65"/>
      <c r="AR1154" s="65"/>
      <c r="AS1154" s="66"/>
    </row>
    <row r="1155" spans="1:45" s="67" customFormat="1" ht="12" customHeight="1" x14ac:dyDescent="0.2">
      <c r="A1155" s="145"/>
      <c r="B1155" s="146" t="s">
        <v>1564</v>
      </c>
      <c r="C1155" s="258">
        <f t="shared" si="166"/>
        <v>0</v>
      </c>
      <c r="D1155" s="263">
        <f t="shared" si="167"/>
        <v>0</v>
      </c>
      <c r="E1155" s="125"/>
      <c r="F1155" s="125"/>
      <c r="G1155" s="125"/>
      <c r="H1155" s="126"/>
      <c r="I1155" s="126"/>
      <c r="J1155" s="126"/>
      <c r="K1155" s="126"/>
      <c r="L1155" s="126"/>
      <c r="M1155" s="126"/>
      <c r="N1155" s="126"/>
      <c r="O1155" s="126"/>
      <c r="P1155" s="126"/>
      <c r="Q1155" s="126"/>
      <c r="R1155" s="126"/>
      <c r="S1155" s="126"/>
      <c r="T1155" s="126"/>
      <c r="U1155" s="126"/>
      <c r="V1155" s="126"/>
      <c r="W1155" s="126"/>
      <c r="X1155" s="126"/>
      <c r="Y1155" s="126"/>
      <c r="Z1155" s="126"/>
      <c r="AA1155" s="125"/>
      <c r="AB1155" s="125"/>
      <c r="AC1155" s="125"/>
      <c r="AD1155" s="125"/>
      <c r="AE1155" s="125"/>
      <c r="AF1155" s="125"/>
      <c r="AG1155" s="125"/>
      <c r="AH1155" s="125"/>
      <c r="AI1155" s="125"/>
      <c r="AJ1155" s="125"/>
      <c r="AK1155" s="311"/>
      <c r="AL1155" s="131"/>
      <c r="AM1155" s="65" t="s">
        <v>654</v>
      </c>
      <c r="AN1155" s="65"/>
      <c r="AO1155" s="65"/>
      <c r="AP1155" s="65"/>
      <c r="AQ1155" s="65"/>
      <c r="AR1155" s="65"/>
      <c r="AS1155" s="66"/>
    </row>
    <row r="1156" spans="1:45" s="67" customFormat="1" ht="12" customHeight="1" x14ac:dyDescent="0.2">
      <c r="A1156" s="145"/>
      <c r="B1156" s="146" t="s">
        <v>1565</v>
      </c>
      <c r="C1156" s="258">
        <f t="shared" si="166"/>
        <v>0</v>
      </c>
      <c r="D1156" s="263">
        <f t="shared" si="167"/>
        <v>0</v>
      </c>
      <c r="E1156" s="125"/>
      <c r="F1156" s="125"/>
      <c r="G1156" s="125"/>
      <c r="H1156" s="126"/>
      <c r="I1156" s="126"/>
      <c r="J1156" s="126"/>
      <c r="K1156" s="126"/>
      <c r="L1156" s="126"/>
      <c r="M1156" s="126"/>
      <c r="N1156" s="126"/>
      <c r="O1156" s="126"/>
      <c r="P1156" s="126"/>
      <c r="Q1156" s="126"/>
      <c r="R1156" s="126"/>
      <c r="S1156" s="126"/>
      <c r="T1156" s="126"/>
      <c r="U1156" s="126"/>
      <c r="V1156" s="126"/>
      <c r="W1156" s="126"/>
      <c r="X1156" s="126"/>
      <c r="Y1156" s="126"/>
      <c r="Z1156" s="126"/>
      <c r="AA1156" s="125"/>
      <c r="AB1156" s="125"/>
      <c r="AC1156" s="125"/>
      <c r="AD1156" s="125"/>
      <c r="AE1156" s="125"/>
      <c r="AF1156" s="125"/>
      <c r="AG1156" s="125"/>
      <c r="AH1156" s="125"/>
      <c r="AI1156" s="125"/>
      <c r="AJ1156" s="125"/>
      <c r="AK1156" s="311"/>
      <c r="AL1156" s="131"/>
      <c r="AM1156" s="65" t="s">
        <v>654</v>
      </c>
      <c r="AN1156" s="65"/>
      <c r="AO1156" s="65"/>
      <c r="AP1156" s="65"/>
      <c r="AQ1156" s="65"/>
      <c r="AR1156" s="65"/>
      <c r="AS1156" s="66"/>
    </row>
    <row r="1157" spans="1:45" s="67" customFormat="1" ht="12" customHeight="1" x14ac:dyDescent="0.2">
      <c r="A1157" s="145"/>
      <c r="B1157" s="146" t="s">
        <v>1747</v>
      </c>
      <c r="C1157" s="258">
        <f t="shared" si="166"/>
        <v>0</v>
      </c>
      <c r="D1157" s="263">
        <f t="shared" si="167"/>
        <v>0</v>
      </c>
      <c r="E1157" s="125"/>
      <c r="F1157" s="125"/>
      <c r="G1157" s="125"/>
      <c r="H1157" s="126"/>
      <c r="I1157" s="126"/>
      <c r="J1157" s="126"/>
      <c r="K1157" s="126"/>
      <c r="L1157" s="126"/>
      <c r="M1157" s="126"/>
      <c r="N1157" s="126"/>
      <c r="O1157" s="126"/>
      <c r="P1157" s="126"/>
      <c r="Q1157" s="126"/>
      <c r="R1157" s="126"/>
      <c r="S1157" s="126"/>
      <c r="T1157" s="126"/>
      <c r="U1157" s="126"/>
      <c r="V1157" s="126"/>
      <c r="W1157" s="126"/>
      <c r="X1157" s="126"/>
      <c r="Y1157" s="126"/>
      <c r="Z1157" s="126"/>
      <c r="AA1157" s="125"/>
      <c r="AB1157" s="125"/>
      <c r="AC1157" s="125"/>
      <c r="AD1157" s="125"/>
      <c r="AE1157" s="125"/>
      <c r="AF1157" s="125"/>
      <c r="AG1157" s="125"/>
      <c r="AH1157" s="125"/>
      <c r="AI1157" s="125"/>
      <c r="AJ1157" s="125"/>
      <c r="AK1157" s="311"/>
      <c r="AL1157" s="131"/>
      <c r="AM1157" s="65" t="s">
        <v>654</v>
      </c>
      <c r="AN1157" s="65"/>
      <c r="AO1157" s="65"/>
      <c r="AP1157" s="65"/>
      <c r="AQ1157" s="65"/>
      <c r="AR1157" s="65"/>
      <c r="AS1157" s="66"/>
    </row>
    <row r="1158" spans="1:45" s="67" customFormat="1" ht="12" customHeight="1" x14ac:dyDescent="0.2">
      <c r="A1158" s="145"/>
      <c r="B1158" s="146" t="s">
        <v>1748</v>
      </c>
      <c r="C1158" s="258">
        <f t="shared" si="166"/>
        <v>0</v>
      </c>
      <c r="D1158" s="263">
        <f t="shared" si="167"/>
        <v>0</v>
      </c>
      <c r="E1158" s="125"/>
      <c r="F1158" s="125"/>
      <c r="G1158" s="125"/>
      <c r="H1158" s="126"/>
      <c r="I1158" s="126"/>
      <c r="J1158" s="126"/>
      <c r="K1158" s="126"/>
      <c r="L1158" s="126"/>
      <c r="M1158" s="126"/>
      <c r="N1158" s="126"/>
      <c r="O1158" s="126"/>
      <c r="P1158" s="126"/>
      <c r="Q1158" s="126"/>
      <c r="R1158" s="126"/>
      <c r="S1158" s="126"/>
      <c r="T1158" s="126"/>
      <c r="U1158" s="126"/>
      <c r="V1158" s="126"/>
      <c r="W1158" s="126"/>
      <c r="X1158" s="126"/>
      <c r="Y1158" s="126"/>
      <c r="Z1158" s="126"/>
      <c r="AA1158" s="125"/>
      <c r="AB1158" s="125"/>
      <c r="AC1158" s="125"/>
      <c r="AD1158" s="125"/>
      <c r="AE1158" s="125"/>
      <c r="AF1158" s="125"/>
      <c r="AG1158" s="125"/>
      <c r="AH1158" s="125"/>
      <c r="AI1158" s="125"/>
      <c r="AJ1158" s="125"/>
      <c r="AK1158" s="311"/>
      <c r="AL1158" s="131"/>
      <c r="AM1158" s="65" t="s">
        <v>654</v>
      </c>
      <c r="AN1158" s="65"/>
      <c r="AO1158" s="65"/>
      <c r="AP1158" s="65"/>
      <c r="AQ1158" s="65"/>
      <c r="AR1158" s="65"/>
      <c r="AS1158" s="66"/>
    </row>
    <row r="1159" spans="1:45" s="67" customFormat="1" ht="12" customHeight="1" x14ac:dyDescent="0.2">
      <c r="A1159" s="145"/>
      <c r="B1159" s="146" t="s">
        <v>1751</v>
      </c>
      <c r="C1159" s="258">
        <f t="shared" si="166"/>
        <v>0</v>
      </c>
      <c r="D1159" s="263">
        <f t="shared" si="167"/>
        <v>0</v>
      </c>
      <c r="E1159" s="125"/>
      <c r="F1159" s="125"/>
      <c r="G1159" s="125"/>
      <c r="H1159" s="126"/>
      <c r="I1159" s="126"/>
      <c r="J1159" s="126"/>
      <c r="K1159" s="126"/>
      <c r="L1159" s="126"/>
      <c r="M1159" s="126"/>
      <c r="N1159" s="126"/>
      <c r="O1159" s="126"/>
      <c r="P1159" s="126"/>
      <c r="Q1159" s="126"/>
      <c r="R1159" s="126"/>
      <c r="S1159" s="126"/>
      <c r="T1159" s="126"/>
      <c r="U1159" s="126"/>
      <c r="V1159" s="126"/>
      <c r="W1159" s="126"/>
      <c r="X1159" s="126"/>
      <c r="Y1159" s="126"/>
      <c r="Z1159" s="126"/>
      <c r="AA1159" s="125"/>
      <c r="AB1159" s="125"/>
      <c r="AC1159" s="125"/>
      <c r="AD1159" s="125"/>
      <c r="AE1159" s="125"/>
      <c r="AF1159" s="125"/>
      <c r="AG1159" s="125"/>
      <c r="AH1159" s="125"/>
      <c r="AI1159" s="125"/>
      <c r="AJ1159" s="125"/>
      <c r="AK1159" s="311"/>
      <c r="AL1159" s="131"/>
      <c r="AM1159" s="65" t="s">
        <v>654</v>
      </c>
      <c r="AN1159" s="65"/>
      <c r="AO1159" s="65"/>
      <c r="AP1159" s="65"/>
      <c r="AQ1159" s="65"/>
      <c r="AR1159" s="65"/>
      <c r="AS1159" s="66"/>
    </row>
    <row r="1160" spans="1:45" s="72" customFormat="1" ht="12" customHeight="1" x14ac:dyDescent="0.2">
      <c r="A1160" s="145"/>
      <c r="B1160" s="146" t="s">
        <v>1803</v>
      </c>
      <c r="C1160" s="258">
        <f t="shared" si="166"/>
        <v>0</v>
      </c>
      <c r="D1160" s="263">
        <f t="shared" si="167"/>
        <v>0</v>
      </c>
      <c r="E1160" s="125"/>
      <c r="F1160" s="125"/>
      <c r="G1160" s="125"/>
      <c r="H1160" s="126"/>
      <c r="I1160" s="126"/>
      <c r="J1160" s="126"/>
      <c r="K1160" s="126"/>
      <c r="L1160" s="126"/>
      <c r="M1160" s="126"/>
      <c r="N1160" s="126"/>
      <c r="O1160" s="126"/>
      <c r="P1160" s="126"/>
      <c r="Q1160" s="126"/>
      <c r="R1160" s="126"/>
      <c r="S1160" s="126"/>
      <c r="T1160" s="126"/>
      <c r="U1160" s="126"/>
      <c r="V1160" s="126"/>
      <c r="W1160" s="126"/>
      <c r="X1160" s="126"/>
      <c r="Y1160" s="126"/>
      <c r="Z1160" s="126"/>
      <c r="AA1160" s="125"/>
      <c r="AB1160" s="125"/>
      <c r="AC1160" s="125"/>
      <c r="AD1160" s="125"/>
      <c r="AE1160" s="125"/>
      <c r="AF1160" s="125"/>
      <c r="AG1160" s="125"/>
      <c r="AH1160" s="125"/>
      <c r="AI1160" s="125"/>
      <c r="AJ1160" s="125"/>
      <c r="AK1160" s="311"/>
      <c r="AL1160" s="131"/>
      <c r="AM1160" s="65" t="s">
        <v>654</v>
      </c>
      <c r="AN1160" s="65"/>
      <c r="AO1160" s="65"/>
      <c r="AP1160" s="65"/>
      <c r="AQ1160" s="65"/>
      <c r="AR1160" s="65"/>
      <c r="AS1160" s="71"/>
    </row>
    <row r="1161" spans="1:45" s="75" customFormat="1" ht="14.15" customHeight="1" x14ac:dyDescent="0.2">
      <c r="A1161" s="327"/>
      <c r="B1161" s="141" t="s">
        <v>4533</v>
      </c>
      <c r="C1161" s="260">
        <f>SUM(C1102:C1160)</f>
        <v>137</v>
      </c>
      <c r="D1161" s="260">
        <f>SUM(D1102:D1160)</f>
        <v>137</v>
      </c>
      <c r="E1161" s="260">
        <f>SUM(E1102:E1160)</f>
        <v>137</v>
      </c>
      <c r="F1161" s="260">
        <f>SUM(F1102:F1160)</f>
        <v>0</v>
      </c>
      <c r="G1161" s="260">
        <f>SUM(G1102:G1160)</f>
        <v>0</v>
      </c>
      <c r="H1161" s="891"/>
      <c r="I1161" s="892"/>
      <c r="J1161" s="892"/>
      <c r="K1161" s="892"/>
      <c r="L1161" s="892"/>
      <c r="M1161" s="892"/>
      <c r="N1161" s="892"/>
      <c r="O1161" s="892"/>
      <c r="P1161" s="892"/>
      <c r="Q1161" s="892"/>
      <c r="R1161" s="892"/>
      <c r="S1161" s="892"/>
      <c r="T1161" s="892"/>
      <c r="U1161" s="892"/>
      <c r="V1161" s="892"/>
      <c r="W1161" s="892"/>
      <c r="X1161" s="892"/>
      <c r="Y1161" s="892"/>
      <c r="Z1161" s="893"/>
      <c r="AA1161" s="347">
        <f>SUM(AA1102:AA1160)</f>
        <v>0</v>
      </c>
      <c r="AB1161" s="870">
        <f>SUM(AB1102:AB1160)</f>
        <v>137</v>
      </c>
      <c r="AC1161" s="870">
        <f>SUM(AC1102:AC1160)</f>
        <v>0</v>
      </c>
      <c r="AD1161" s="870">
        <f t="shared" ref="AD1161:AJ1161" si="168">SUM(AD1102:AD1160)</f>
        <v>0</v>
      </c>
      <c r="AE1161" s="870">
        <f t="shared" si="168"/>
        <v>0</v>
      </c>
      <c r="AF1161" s="870">
        <f t="shared" si="168"/>
        <v>0</v>
      </c>
      <c r="AG1161" s="870">
        <f t="shared" si="168"/>
        <v>0</v>
      </c>
      <c r="AH1161" s="870">
        <f t="shared" si="168"/>
        <v>0</v>
      </c>
      <c r="AI1161" s="870">
        <f t="shared" si="168"/>
        <v>0</v>
      </c>
      <c r="AJ1161" s="870">
        <f t="shared" si="168"/>
        <v>0</v>
      </c>
      <c r="AK1161" s="310"/>
      <c r="AL1161" s="260"/>
      <c r="AM1161" s="73" t="s">
        <v>654</v>
      </c>
      <c r="AN1161" s="73"/>
      <c r="AO1161" s="73"/>
      <c r="AP1161" s="73"/>
      <c r="AQ1161" s="73"/>
      <c r="AR1161" s="73"/>
      <c r="AS1161" s="74"/>
    </row>
    <row r="1162" spans="1:45" s="75" customFormat="1" ht="14.15" customHeight="1" x14ac:dyDescent="0.2">
      <c r="A1162" s="349"/>
      <c r="B1162" s="141" t="s">
        <v>3875</v>
      </c>
      <c r="C1162" s="347">
        <f>SUM(C1101+C1161)</f>
        <v>1403</v>
      </c>
      <c r="D1162" s="347">
        <f t="shared" ref="D1162:G1162" si="169">SUM(D1101+D1161)</f>
        <v>1389</v>
      </c>
      <c r="E1162" s="347">
        <f t="shared" si="169"/>
        <v>1389</v>
      </c>
      <c r="F1162" s="347">
        <f t="shared" si="169"/>
        <v>0</v>
      </c>
      <c r="G1162" s="347">
        <f t="shared" si="169"/>
        <v>14</v>
      </c>
      <c r="H1162" s="891"/>
      <c r="I1162" s="892"/>
      <c r="J1162" s="892"/>
      <c r="K1162" s="892"/>
      <c r="L1162" s="892"/>
      <c r="M1162" s="892"/>
      <c r="N1162" s="892"/>
      <c r="O1162" s="892"/>
      <c r="P1162" s="892"/>
      <c r="Q1162" s="892"/>
      <c r="R1162" s="892"/>
      <c r="S1162" s="892"/>
      <c r="T1162" s="892"/>
      <c r="U1162" s="892"/>
      <c r="V1162" s="892"/>
      <c r="W1162" s="892"/>
      <c r="X1162" s="892"/>
      <c r="Y1162" s="892"/>
      <c r="Z1162" s="893"/>
      <c r="AA1162" s="347">
        <f t="shared" ref="AA1162" si="170">SUM(AA1101+AA1161)</f>
        <v>0</v>
      </c>
      <c r="AB1162" s="347">
        <f t="shared" ref="AB1162" si="171">SUM(AB1101+AB1161)</f>
        <v>1403</v>
      </c>
      <c r="AC1162" s="347">
        <f t="shared" ref="AC1162" si="172">SUM(AC1101+AC1161)</f>
        <v>0</v>
      </c>
      <c r="AD1162" s="347">
        <f t="shared" ref="AD1162" si="173">SUM(AD1101+AD1161)</f>
        <v>0</v>
      </c>
      <c r="AE1162" s="347">
        <f t="shared" ref="AE1162" si="174">SUM(AE1101+AE1161)</f>
        <v>0</v>
      </c>
      <c r="AF1162" s="347">
        <f t="shared" ref="AF1162" si="175">SUM(AF1101+AF1161)</f>
        <v>0</v>
      </c>
      <c r="AG1162" s="347">
        <f t="shared" ref="AG1162" si="176">SUM(AG1101+AG1161)</f>
        <v>0</v>
      </c>
      <c r="AH1162" s="347">
        <f t="shared" ref="AH1162" si="177">SUM(AH1101+AH1161)</f>
        <v>0</v>
      </c>
      <c r="AI1162" s="347">
        <f t="shared" ref="AI1162" si="178">SUM(AI1101+AI1161)</f>
        <v>0</v>
      </c>
      <c r="AJ1162" s="347">
        <f t="shared" ref="AJ1162" si="179">SUM(AJ1101+AJ1161)</f>
        <v>0</v>
      </c>
      <c r="AK1162" s="313">
        <f>SUM(AK1101+AK1161)</f>
        <v>89120</v>
      </c>
      <c r="AL1162" s="313">
        <f>SUM(AL1101+AL1161)</f>
        <v>7023660</v>
      </c>
      <c r="AM1162" s="65"/>
      <c r="AN1162" s="73"/>
      <c r="AO1162" s="73"/>
      <c r="AP1162" s="73"/>
      <c r="AQ1162" s="73"/>
      <c r="AR1162" s="73"/>
      <c r="AS1162" s="74"/>
    </row>
    <row r="1163" spans="1:45" s="75" customFormat="1" ht="14.15" customHeight="1" x14ac:dyDescent="0.2">
      <c r="A1163" s="327"/>
      <c r="B1163" s="144" t="s">
        <v>4386</v>
      </c>
      <c r="C1163" s="889"/>
      <c r="D1163" s="889"/>
      <c r="E1163" s="889"/>
      <c r="F1163" s="889"/>
      <c r="G1163" s="889"/>
      <c r="H1163" s="889"/>
      <c r="I1163" s="889"/>
      <c r="J1163" s="889"/>
      <c r="K1163" s="889"/>
      <c r="L1163" s="889"/>
      <c r="M1163" s="889"/>
      <c r="N1163" s="889"/>
      <c r="O1163" s="889"/>
      <c r="P1163" s="889"/>
      <c r="Q1163" s="889"/>
      <c r="R1163" s="889"/>
      <c r="S1163" s="889"/>
      <c r="T1163" s="889"/>
      <c r="U1163" s="889"/>
      <c r="V1163" s="889"/>
      <c r="W1163" s="889"/>
      <c r="X1163" s="889"/>
      <c r="Y1163" s="889"/>
      <c r="Z1163" s="889"/>
      <c r="AA1163" s="889"/>
      <c r="AB1163" s="889"/>
      <c r="AC1163" s="889"/>
      <c r="AD1163" s="889"/>
      <c r="AE1163" s="889"/>
      <c r="AF1163" s="889"/>
      <c r="AG1163" s="889"/>
      <c r="AH1163" s="889"/>
      <c r="AI1163" s="889"/>
      <c r="AJ1163" s="889"/>
      <c r="AK1163" s="889"/>
      <c r="AL1163" s="889"/>
      <c r="AM1163" s="73" t="s">
        <v>654</v>
      </c>
      <c r="AN1163" s="73"/>
      <c r="AO1163" s="73"/>
      <c r="AP1163" s="73"/>
      <c r="AQ1163" s="73"/>
      <c r="AR1163" s="73"/>
      <c r="AS1163" s="74"/>
    </row>
    <row r="1164" spans="1:45" s="356" customFormat="1" ht="14.15" customHeight="1" x14ac:dyDescent="0.2">
      <c r="A1164" s="288" t="s">
        <v>3758</v>
      </c>
      <c r="B1164" s="289" t="s">
        <v>3786</v>
      </c>
      <c r="C1164" s="352">
        <f t="shared" si="166"/>
        <v>0</v>
      </c>
      <c r="D1164" s="353">
        <f t="shared" si="167"/>
        <v>0</v>
      </c>
      <c r="E1164" s="125"/>
      <c r="F1164" s="125"/>
      <c r="G1164" s="125"/>
      <c r="H1164" s="126"/>
      <c r="I1164" s="126"/>
      <c r="J1164" s="126"/>
      <c r="K1164" s="126"/>
      <c r="L1164" s="126"/>
      <c r="M1164" s="126"/>
      <c r="N1164" s="126"/>
      <c r="O1164" s="126"/>
      <c r="P1164" s="126"/>
      <c r="Q1164" s="126"/>
      <c r="R1164" s="126"/>
      <c r="S1164" s="126"/>
      <c r="T1164" s="126"/>
      <c r="U1164" s="126"/>
      <c r="V1164" s="126"/>
      <c r="W1164" s="126"/>
      <c r="X1164" s="126"/>
      <c r="Y1164" s="126"/>
      <c r="Z1164" s="126"/>
      <c r="AA1164" s="125"/>
      <c r="AB1164" s="125"/>
      <c r="AC1164" s="125"/>
      <c r="AD1164" s="125"/>
      <c r="AE1164" s="125"/>
      <c r="AF1164" s="125"/>
      <c r="AG1164" s="125"/>
      <c r="AH1164" s="125"/>
      <c r="AI1164" s="125"/>
      <c r="AJ1164" s="125"/>
      <c r="AK1164" s="319">
        <v>26700</v>
      </c>
      <c r="AL1164" s="394">
        <f t="shared" ref="AL1164:AL1191" si="180">AK1164*E1164</f>
        <v>0</v>
      </c>
      <c r="AM1164" s="354" t="s">
        <v>654</v>
      </c>
      <c r="AN1164" s="354"/>
      <c r="AO1164" s="354"/>
      <c r="AP1164" s="354"/>
      <c r="AQ1164" s="354"/>
      <c r="AR1164" s="354"/>
      <c r="AS1164" s="355"/>
    </row>
    <row r="1165" spans="1:45" s="356" customFormat="1" ht="14.15" customHeight="1" x14ac:dyDescent="0.2">
      <c r="A1165" s="288" t="s">
        <v>3759</v>
      </c>
      <c r="B1165" s="289" t="s">
        <v>3787</v>
      </c>
      <c r="C1165" s="352">
        <f t="shared" si="166"/>
        <v>0</v>
      </c>
      <c r="D1165" s="353">
        <f t="shared" si="167"/>
        <v>0</v>
      </c>
      <c r="E1165" s="125"/>
      <c r="F1165" s="125"/>
      <c r="G1165" s="125"/>
      <c r="H1165" s="126"/>
      <c r="I1165" s="126"/>
      <c r="J1165" s="126"/>
      <c r="K1165" s="126"/>
      <c r="L1165" s="126"/>
      <c r="M1165" s="126"/>
      <c r="N1165" s="126"/>
      <c r="O1165" s="126"/>
      <c r="P1165" s="126"/>
      <c r="Q1165" s="126"/>
      <c r="R1165" s="126"/>
      <c r="S1165" s="126"/>
      <c r="T1165" s="126"/>
      <c r="U1165" s="126"/>
      <c r="V1165" s="126"/>
      <c r="W1165" s="126"/>
      <c r="X1165" s="126"/>
      <c r="Y1165" s="126"/>
      <c r="Z1165" s="126"/>
      <c r="AA1165" s="125"/>
      <c r="AB1165" s="125"/>
      <c r="AC1165" s="125"/>
      <c r="AD1165" s="125"/>
      <c r="AE1165" s="125"/>
      <c r="AF1165" s="125"/>
      <c r="AG1165" s="125"/>
      <c r="AH1165" s="125"/>
      <c r="AI1165" s="125"/>
      <c r="AJ1165" s="125"/>
      <c r="AK1165" s="319">
        <v>5130</v>
      </c>
      <c r="AL1165" s="394">
        <f t="shared" si="180"/>
        <v>0</v>
      </c>
      <c r="AM1165" s="354" t="s">
        <v>654</v>
      </c>
      <c r="AN1165" s="354"/>
      <c r="AO1165" s="354"/>
      <c r="AP1165" s="354"/>
      <c r="AQ1165" s="354"/>
      <c r="AR1165" s="354"/>
      <c r="AS1165" s="355"/>
    </row>
    <row r="1166" spans="1:45" s="356" customFormat="1" ht="14.15" customHeight="1" x14ac:dyDescent="0.2">
      <c r="A1166" s="288" t="s">
        <v>3760</v>
      </c>
      <c r="B1166" s="289" t="s">
        <v>3788</v>
      </c>
      <c r="C1166" s="352">
        <f t="shared" si="166"/>
        <v>0</v>
      </c>
      <c r="D1166" s="353">
        <f t="shared" si="167"/>
        <v>0</v>
      </c>
      <c r="E1166" s="125"/>
      <c r="F1166" s="125"/>
      <c r="G1166" s="125"/>
      <c r="H1166" s="126"/>
      <c r="I1166" s="126"/>
      <c r="J1166" s="126"/>
      <c r="K1166" s="126"/>
      <c r="L1166" s="126"/>
      <c r="M1166" s="126"/>
      <c r="N1166" s="126"/>
      <c r="O1166" s="126"/>
      <c r="P1166" s="126"/>
      <c r="Q1166" s="126"/>
      <c r="R1166" s="126"/>
      <c r="S1166" s="126"/>
      <c r="T1166" s="126"/>
      <c r="U1166" s="126"/>
      <c r="V1166" s="126"/>
      <c r="W1166" s="126"/>
      <c r="X1166" s="126"/>
      <c r="Y1166" s="126"/>
      <c r="Z1166" s="126"/>
      <c r="AA1166" s="125"/>
      <c r="AB1166" s="125"/>
      <c r="AC1166" s="125"/>
      <c r="AD1166" s="125"/>
      <c r="AE1166" s="125"/>
      <c r="AF1166" s="125"/>
      <c r="AG1166" s="125"/>
      <c r="AH1166" s="125"/>
      <c r="AI1166" s="125"/>
      <c r="AJ1166" s="125"/>
      <c r="AK1166" s="319">
        <v>4820</v>
      </c>
      <c r="AL1166" s="394">
        <f t="shared" si="180"/>
        <v>0</v>
      </c>
      <c r="AM1166" s="354" t="s">
        <v>654</v>
      </c>
      <c r="AN1166" s="354"/>
      <c r="AO1166" s="354"/>
      <c r="AP1166" s="354"/>
      <c r="AQ1166" s="354"/>
      <c r="AR1166" s="354"/>
      <c r="AS1166" s="355"/>
    </row>
    <row r="1167" spans="1:45" s="356" customFormat="1" ht="14.15" customHeight="1" x14ac:dyDescent="0.2">
      <c r="A1167" s="288" t="s">
        <v>3761</v>
      </c>
      <c r="B1167" s="289" t="s">
        <v>3789</v>
      </c>
      <c r="C1167" s="352">
        <f t="shared" si="166"/>
        <v>18</v>
      </c>
      <c r="D1167" s="353">
        <f t="shared" si="167"/>
        <v>18</v>
      </c>
      <c r="E1167" s="125">
        <v>18</v>
      </c>
      <c r="F1167" s="125"/>
      <c r="G1167" s="125"/>
      <c r="H1167" s="126"/>
      <c r="I1167" s="126"/>
      <c r="J1167" s="126"/>
      <c r="K1167" s="126"/>
      <c r="L1167" s="126"/>
      <c r="M1167" s="126"/>
      <c r="N1167" s="126"/>
      <c r="O1167" s="126"/>
      <c r="P1167" s="126"/>
      <c r="Q1167" s="126"/>
      <c r="R1167" s="126"/>
      <c r="S1167" s="126"/>
      <c r="T1167" s="126"/>
      <c r="U1167" s="126"/>
      <c r="V1167" s="126"/>
      <c r="W1167" s="126"/>
      <c r="X1167" s="126"/>
      <c r="Y1167" s="126"/>
      <c r="Z1167" s="126"/>
      <c r="AA1167" s="125">
        <v>8</v>
      </c>
      <c r="AB1167" s="125">
        <v>9</v>
      </c>
      <c r="AC1167" s="125">
        <v>1</v>
      </c>
      <c r="AD1167" s="125"/>
      <c r="AE1167" s="125"/>
      <c r="AF1167" s="125"/>
      <c r="AG1167" s="125"/>
      <c r="AH1167" s="125"/>
      <c r="AI1167" s="125"/>
      <c r="AJ1167" s="125"/>
      <c r="AK1167" s="319">
        <v>308350</v>
      </c>
      <c r="AL1167" s="394">
        <f t="shared" si="180"/>
        <v>5550300</v>
      </c>
      <c r="AM1167" s="354" t="s">
        <v>654</v>
      </c>
      <c r="AN1167" s="354"/>
      <c r="AO1167" s="354"/>
      <c r="AP1167" s="354"/>
      <c r="AQ1167" s="354"/>
      <c r="AR1167" s="354"/>
      <c r="AS1167" s="355"/>
    </row>
    <row r="1168" spans="1:45" s="356" customFormat="1" ht="14.15" customHeight="1" x14ac:dyDescent="0.2">
      <c r="A1168" s="288" t="s">
        <v>3762</v>
      </c>
      <c r="B1168" s="289" t="s">
        <v>3790</v>
      </c>
      <c r="C1168" s="352">
        <f t="shared" si="166"/>
        <v>0</v>
      </c>
      <c r="D1168" s="353">
        <f t="shared" si="167"/>
        <v>0</v>
      </c>
      <c r="E1168" s="125"/>
      <c r="F1168" s="125"/>
      <c r="G1168" s="125"/>
      <c r="H1168" s="126"/>
      <c r="I1168" s="126"/>
      <c r="J1168" s="126"/>
      <c r="K1168" s="126"/>
      <c r="L1168" s="126"/>
      <c r="M1168" s="126"/>
      <c r="N1168" s="126"/>
      <c r="O1168" s="126"/>
      <c r="P1168" s="126"/>
      <c r="Q1168" s="126"/>
      <c r="R1168" s="126"/>
      <c r="S1168" s="126"/>
      <c r="T1168" s="126"/>
      <c r="U1168" s="126"/>
      <c r="V1168" s="126"/>
      <c r="W1168" s="126"/>
      <c r="X1168" s="126"/>
      <c r="Y1168" s="126"/>
      <c r="Z1168" s="126"/>
      <c r="AA1168" s="125"/>
      <c r="AB1168" s="125"/>
      <c r="AC1168" s="125"/>
      <c r="AD1168" s="125"/>
      <c r="AE1168" s="125"/>
      <c r="AF1168" s="125"/>
      <c r="AG1168" s="125"/>
      <c r="AH1168" s="125"/>
      <c r="AI1168" s="125"/>
      <c r="AJ1168" s="125"/>
      <c r="AK1168" s="319">
        <v>308350</v>
      </c>
      <c r="AL1168" s="394">
        <f t="shared" si="180"/>
        <v>0</v>
      </c>
      <c r="AM1168" s="354" t="s">
        <v>654</v>
      </c>
      <c r="AN1168" s="354"/>
      <c r="AO1168" s="354"/>
      <c r="AP1168" s="354"/>
      <c r="AQ1168" s="354"/>
      <c r="AR1168" s="354"/>
      <c r="AS1168" s="355"/>
    </row>
    <row r="1169" spans="1:45" s="356" customFormat="1" ht="14.15" customHeight="1" x14ac:dyDescent="0.2">
      <c r="A1169" s="288" t="s">
        <v>3763</v>
      </c>
      <c r="B1169" s="289" t="s">
        <v>3791</v>
      </c>
      <c r="C1169" s="352">
        <f t="shared" si="166"/>
        <v>0</v>
      </c>
      <c r="D1169" s="353">
        <f t="shared" si="167"/>
        <v>0</v>
      </c>
      <c r="E1169" s="125"/>
      <c r="F1169" s="125"/>
      <c r="G1169" s="125"/>
      <c r="H1169" s="126"/>
      <c r="I1169" s="126"/>
      <c r="J1169" s="126"/>
      <c r="K1169" s="126"/>
      <c r="L1169" s="126"/>
      <c r="M1169" s="126"/>
      <c r="N1169" s="126"/>
      <c r="O1169" s="126"/>
      <c r="P1169" s="126"/>
      <c r="Q1169" s="126"/>
      <c r="R1169" s="126"/>
      <c r="S1169" s="126"/>
      <c r="T1169" s="126"/>
      <c r="U1169" s="126"/>
      <c r="V1169" s="126"/>
      <c r="W1169" s="126"/>
      <c r="X1169" s="126"/>
      <c r="Y1169" s="126"/>
      <c r="Z1169" s="126"/>
      <c r="AA1169" s="125"/>
      <c r="AB1169" s="125"/>
      <c r="AC1169" s="125"/>
      <c r="AD1169" s="125"/>
      <c r="AE1169" s="125"/>
      <c r="AF1169" s="125"/>
      <c r="AG1169" s="125"/>
      <c r="AH1169" s="125"/>
      <c r="AI1169" s="125"/>
      <c r="AJ1169" s="125"/>
      <c r="AK1169" s="319">
        <v>308350</v>
      </c>
      <c r="AL1169" s="394">
        <f t="shared" si="180"/>
        <v>0</v>
      </c>
      <c r="AM1169" s="354" t="s">
        <v>654</v>
      </c>
      <c r="AN1169" s="354"/>
      <c r="AO1169" s="354"/>
      <c r="AP1169" s="354"/>
      <c r="AQ1169" s="354"/>
      <c r="AR1169" s="354"/>
      <c r="AS1169" s="355"/>
    </row>
    <row r="1170" spans="1:45" s="356" customFormat="1" ht="14.15" customHeight="1" x14ac:dyDescent="0.2">
      <c r="A1170" s="288" t="s">
        <v>3764</v>
      </c>
      <c r="B1170" s="289" t="s">
        <v>3792</v>
      </c>
      <c r="C1170" s="352">
        <f t="shared" si="166"/>
        <v>0</v>
      </c>
      <c r="D1170" s="353">
        <f t="shared" si="167"/>
        <v>0</v>
      </c>
      <c r="E1170" s="125"/>
      <c r="F1170" s="125"/>
      <c r="G1170" s="125"/>
      <c r="H1170" s="126"/>
      <c r="I1170" s="126"/>
      <c r="J1170" s="126"/>
      <c r="K1170" s="126"/>
      <c r="L1170" s="126"/>
      <c r="M1170" s="126"/>
      <c r="N1170" s="126"/>
      <c r="O1170" s="126"/>
      <c r="P1170" s="126"/>
      <c r="Q1170" s="126"/>
      <c r="R1170" s="126"/>
      <c r="S1170" s="126"/>
      <c r="T1170" s="126"/>
      <c r="U1170" s="126"/>
      <c r="V1170" s="126"/>
      <c r="W1170" s="126"/>
      <c r="X1170" s="126"/>
      <c r="Y1170" s="126"/>
      <c r="Z1170" s="126"/>
      <c r="AA1170" s="125"/>
      <c r="AB1170" s="125"/>
      <c r="AC1170" s="125"/>
      <c r="AD1170" s="125"/>
      <c r="AE1170" s="125"/>
      <c r="AF1170" s="125"/>
      <c r="AG1170" s="125"/>
      <c r="AH1170" s="125"/>
      <c r="AI1170" s="125"/>
      <c r="AJ1170" s="125"/>
      <c r="AK1170" s="319">
        <v>308350</v>
      </c>
      <c r="AL1170" s="394">
        <f t="shared" si="180"/>
        <v>0</v>
      </c>
      <c r="AM1170" s="354" t="s">
        <v>654</v>
      </c>
      <c r="AN1170" s="354"/>
      <c r="AO1170" s="354"/>
      <c r="AP1170" s="354"/>
      <c r="AQ1170" s="354"/>
      <c r="AR1170" s="354"/>
      <c r="AS1170" s="355"/>
    </row>
    <row r="1171" spans="1:45" s="356" customFormat="1" ht="20" x14ac:dyDescent="0.2">
      <c r="A1171" s="288" t="s">
        <v>3765</v>
      </c>
      <c r="B1171" s="289" t="s">
        <v>3793</v>
      </c>
      <c r="C1171" s="401">
        <f t="shared" si="166"/>
        <v>0</v>
      </c>
      <c r="D1171" s="353">
        <f t="shared" si="167"/>
        <v>0</v>
      </c>
      <c r="E1171" s="125"/>
      <c r="F1171" s="125"/>
      <c r="G1171" s="125"/>
      <c r="H1171" s="126"/>
      <c r="I1171" s="126"/>
      <c r="J1171" s="126"/>
      <c r="K1171" s="126"/>
      <c r="L1171" s="126"/>
      <c r="M1171" s="126"/>
      <c r="N1171" s="126"/>
      <c r="O1171" s="126"/>
      <c r="P1171" s="126"/>
      <c r="Q1171" s="126"/>
      <c r="R1171" s="126"/>
      <c r="S1171" s="126"/>
      <c r="T1171" s="126"/>
      <c r="U1171" s="126"/>
      <c r="V1171" s="126"/>
      <c r="W1171" s="126"/>
      <c r="X1171" s="126"/>
      <c r="Y1171" s="126"/>
      <c r="Z1171" s="126"/>
      <c r="AA1171" s="125"/>
      <c r="AB1171" s="125"/>
      <c r="AC1171" s="125"/>
      <c r="AD1171" s="125"/>
      <c r="AE1171" s="125"/>
      <c r="AF1171" s="125"/>
      <c r="AG1171" s="125"/>
      <c r="AH1171" s="125"/>
      <c r="AI1171" s="125"/>
      <c r="AJ1171" s="125"/>
      <c r="AK1171" s="319">
        <v>685180</v>
      </c>
      <c r="AL1171" s="394">
        <f t="shared" si="180"/>
        <v>0</v>
      </c>
      <c r="AM1171" s="354" t="s">
        <v>654</v>
      </c>
      <c r="AN1171" s="354"/>
      <c r="AO1171" s="354"/>
      <c r="AP1171" s="354"/>
      <c r="AQ1171" s="354"/>
      <c r="AR1171" s="354"/>
      <c r="AS1171" s="355"/>
    </row>
    <row r="1172" spans="1:45" s="356" customFormat="1" ht="14.15" customHeight="1" x14ac:dyDescent="0.2">
      <c r="A1172" s="288" t="s">
        <v>3766</v>
      </c>
      <c r="B1172" s="289" t="s">
        <v>3264</v>
      </c>
      <c r="C1172" s="352">
        <f t="shared" si="166"/>
        <v>0</v>
      </c>
      <c r="D1172" s="353">
        <f t="shared" si="167"/>
        <v>0</v>
      </c>
      <c r="E1172" s="125"/>
      <c r="F1172" s="125"/>
      <c r="G1172" s="125"/>
      <c r="H1172" s="126"/>
      <c r="I1172" s="126"/>
      <c r="J1172" s="126"/>
      <c r="K1172" s="126"/>
      <c r="L1172" s="126"/>
      <c r="M1172" s="126"/>
      <c r="N1172" s="126"/>
      <c r="O1172" s="126"/>
      <c r="P1172" s="126"/>
      <c r="Q1172" s="126"/>
      <c r="R1172" s="126"/>
      <c r="S1172" s="126"/>
      <c r="T1172" s="126"/>
      <c r="U1172" s="126"/>
      <c r="V1172" s="126"/>
      <c r="W1172" s="126"/>
      <c r="X1172" s="126"/>
      <c r="Y1172" s="126"/>
      <c r="Z1172" s="126"/>
      <c r="AA1172" s="125"/>
      <c r="AB1172" s="125"/>
      <c r="AC1172" s="125"/>
      <c r="AD1172" s="125"/>
      <c r="AE1172" s="125"/>
      <c r="AF1172" s="125"/>
      <c r="AG1172" s="125"/>
      <c r="AH1172" s="125"/>
      <c r="AI1172" s="125"/>
      <c r="AJ1172" s="125"/>
      <c r="AK1172" s="319">
        <v>3250</v>
      </c>
      <c r="AL1172" s="394">
        <f t="shared" si="180"/>
        <v>0</v>
      </c>
      <c r="AM1172" s="354" t="s">
        <v>654</v>
      </c>
      <c r="AN1172" s="354"/>
      <c r="AO1172" s="354"/>
      <c r="AP1172" s="354"/>
      <c r="AQ1172" s="354"/>
      <c r="AR1172" s="354"/>
      <c r="AS1172" s="355"/>
    </row>
    <row r="1173" spans="1:45" s="356" customFormat="1" ht="14.15" customHeight="1" x14ac:dyDescent="0.2">
      <c r="A1173" s="288" t="s">
        <v>3767</v>
      </c>
      <c r="B1173" s="289" t="s">
        <v>3265</v>
      </c>
      <c r="C1173" s="352">
        <f t="shared" si="166"/>
        <v>0</v>
      </c>
      <c r="D1173" s="353">
        <f t="shared" si="167"/>
        <v>0</v>
      </c>
      <c r="E1173" s="125"/>
      <c r="F1173" s="125"/>
      <c r="G1173" s="125"/>
      <c r="H1173" s="126"/>
      <c r="I1173" s="126"/>
      <c r="J1173" s="126"/>
      <c r="K1173" s="126"/>
      <c r="L1173" s="126"/>
      <c r="M1173" s="126"/>
      <c r="N1173" s="126"/>
      <c r="O1173" s="126"/>
      <c r="P1173" s="126"/>
      <c r="Q1173" s="126"/>
      <c r="R1173" s="126"/>
      <c r="S1173" s="126"/>
      <c r="T1173" s="126"/>
      <c r="U1173" s="126"/>
      <c r="V1173" s="126"/>
      <c r="W1173" s="126"/>
      <c r="X1173" s="126"/>
      <c r="Y1173" s="126"/>
      <c r="Z1173" s="126"/>
      <c r="AA1173" s="125"/>
      <c r="AB1173" s="125"/>
      <c r="AC1173" s="125"/>
      <c r="AD1173" s="125"/>
      <c r="AE1173" s="125"/>
      <c r="AF1173" s="125"/>
      <c r="AG1173" s="125"/>
      <c r="AH1173" s="125"/>
      <c r="AI1173" s="125"/>
      <c r="AJ1173" s="125"/>
      <c r="AK1173" s="319">
        <v>35570</v>
      </c>
      <c r="AL1173" s="394">
        <f t="shared" si="180"/>
        <v>0</v>
      </c>
      <c r="AM1173" s="354" t="s">
        <v>654</v>
      </c>
      <c r="AN1173" s="354"/>
      <c r="AO1173" s="354"/>
      <c r="AP1173" s="354"/>
      <c r="AQ1173" s="354"/>
      <c r="AR1173" s="354"/>
      <c r="AS1173" s="355"/>
    </row>
    <row r="1174" spans="1:45" s="356" customFormat="1" ht="20" x14ac:dyDescent="0.2">
      <c r="A1174" s="288" t="s">
        <v>3768</v>
      </c>
      <c r="B1174" s="289" t="s">
        <v>3794</v>
      </c>
      <c r="C1174" s="401">
        <f t="shared" si="166"/>
        <v>0</v>
      </c>
      <c r="D1174" s="353">
        <f t="shared" si="167"/>
        <v>0</v>
      </c>
      <c r="E1174" s="125"/>
      <c r="F1174" s="125"/>
      <c r="G1174" s="125"/>
      <c r="H1174" s="126"/>
      <c r="I1174" s="126"/>
      <c r="J1174" s="126"/>
      <c r="K1174" s="126"/>
      <c r="L1174" s="126"/>
      <c r="M1174" s="126"/>
      <c r="N1174" s="126"/>
      <c r="O1174" s="126"/>
      <c r="P1174" s="126"/>
      <c r="Q1174" s="126"/>
      <c r="R1174" s="126"/>
      <c r="S1174" s="126"/>
      <c r="T1174" s="126"/>
      <c r="U1174" s="126"/>
      <c r="V1174" s="126"/>
      <c r="W1174" s="126"/>
      <c r="X1174" s="126"/>
      <c r="Y1174" s="126"/>
      <c r="Z1174" s="126"/>
      <c r="AA1174" s="125"/>
      <c r="AB1174" s="125"/>
      <c r="AC1174" s="125"/>
      <c r="AD1174" s="125"/>
      <c r="AE1174" s="125"/>
      <c r="AF1174" s="125"/>
      <c r="AG1174" s="125"/>
      <c r="AH1174" s="125"/>
      <c r="AI1174" s="125"/>
      <c r="AJ1174" s="125"/>
      <c r="AK1174" s="319">
        <v>27200</v>
      </c>
      <c r="AL1174" s="394">
        <f t="shared" si="180"/>
        <v>0</v>
      </c>
      <c r="AM1174" s="354" t="s">
        <v>654</v>
      </c>
      <c r="AN1174" s="354"/>
      <c r="AO1174" s="354"/>
      <c r="AP1174" s="354"/>
      <c r="AQ1174" s="354"/>
      <c r="AR1174" s="354"/>
      <c r="AS1174" s="355"/>
    </row>
    <row r="1175" spans="1:45" s="356" customFormat="1" ht="20" x14ac:dyDescent="0.2">
      <c r="A1175" s="288" t="s">
        <v>3769</v>
      </c>
      <c r="B1175" s="289" t="s">
        <v>3795</v>
      </c>
      <c r="C1175" s="401">
        <f t="shared" si="166"/>
        <v>0</v>
      </c>
      <c r="D1175" s="353">
        <f t="shared" si="167"/>
        <v>0</v>
      </c>
      <c r="E1175" s="125"/>
      <c r="F1175" s="125"/>
      <c r="G1175" s="125"/>
      <c r="H1175" s="126"/>
      <c r="I1175" s="126"/>
      <c r="J1175" s="126"/>
      <c r="K1175" s="126"/>
      <c r="L1175" s="126"/>
      <c r="M1175" s="126"/>
      <c r="N1175" s="126"/>
      <c r="O1175" s="126"/>
      <c r="P1175" s="126"/>
      <c r="Q1175" s="126"/>
      <c r="R1175" s="126"/>
      <c r="S1175" s="126"/>
      <c r="T1175" s="126"/>
      <c r="U1175" s="126"/>
      <c r="V1175" s="126"/>
      <c r="W1175" s="126"/>
      <c r="X1175" s="126"/>
      <c r="Y1175" s="126"/>
      <c r="Z1175" s="126"/>
      <c r="AA1175" s="125"/>
      <c r="AB1175" s="125"/>
      <c r="AC1175" s="125"/>
      <c r="AD1175" s="125"/>
      <c r="AE1175" s="125"/>
      <c r="AF1175" s="125"/>
      <c r="AG1175" s="125"/>
      <c r="AH1175" s="125"/>
      <c r="AI1175" s="125"/>
      <c r="AJ1175" s="125"/>
      <c r="AK1175" s="319">
        <v>13730</v>
      </c>
      <c r="AL1175" s="394">
        <f t="shared" si="180"/>
        <v>0</v>
      </c>
      <c r="AM1175" s="354" t="s">
        <v>654</v>
      </c>
      <c r="AN1175" s="354"/>
      <c r="AO1175" s="354"/>
      <c r="AP1175" s="354"/>
      <c r="AQ1175" s="354"/>
      <c r="AR1175" s="354"/>
      <c r="AS1175" s="355"/>
    </row>
    <row r="1176" spans="1:45" s="356" customFormat="1" ht="14.15" customHeight="1" x14ac:dyDescent="0.2">
      <c r="A1176" s="288" t="s">
        <v>3770</v>
      </c>
      <c r="B1176" s="289" t="s">
        <v>2764</v>
      </c>
      <c r="C1176" s="352">
        <f t="shared" si="166"/>
        <v>160</v>
      </c>
      <c r="D1176" s="353">
        <f t="shared" si="167"/>
        <v>160</v>
      </c>
      <c r="E1176" s="125">
        <v>160</v>
      </c>
      <c r="F1176" s="125"/>
      <c r="G1176" s="125"/>
      <c r="H1176" s="126"/>
      <c r="I1176" s="126"/>
      <c r="J1176" s="126"/>
      <c r="K1176" s="126"/>
      <c r="L1176" s="126"/>
      <c r="M1176" s="126"/>
      <c r="N1176" s="126"/>
      <c r="O1176" s="126"/>
      <c r="P1176" s="126"/>
      <c r="Q1176" s="126"/>
      <c r="R1176" s="126"/>
      <c r="S1176" s="126"/>
      <c r="T1176" s="126"/>
      <c r="U1176" s="126"/>
      <c r="V1176" s="126"/>
      <c r="W1176" s="126"/>
      <c r="X1176" s="126"/>
      <c r="Y1176" s="126"/>
      <c r="Z1176" s="126"/>
      <c r="AA1176" s="125">
        <v>139</v>
      </c>
      <c r="AB1176" s="125">
        <v>16</v>
      </c>
      <c r="AC1176" s="125">
        <v>5</v>
      </c>
      <c r="AD1176" s="125"/>
      <c r="AE1176" s="125"/>
      <c r="AF1176" s="125"/>
      <c r="AG1176" s="125"/>
      <c r="AH1176" s="125"/>
      <c r="AI1176" s="125"/>
      <c r="AJ1176" s="125"/>
      <c r="AK1176" s="319">
        <v>2960</v>
      </c>
      <c r="AL1176" s="394">
        <f t="shared" si="180"/>
        <v>473600</v>
      </c>
      <c r="AM1176" s="354" t="s">
        <v>654</v>
      </c>
      <c r="AN1176" s="354"/>
      <c r="AO1176" s="354"/>
      <c r="AP1176" s="354"/>
      <c r="AQ1176" s="354"/>
      <c r="AR1176" s="354"/>
      <c r="AS1176" s="355"/>
    </row>
    <row r="1177" spans="1:45" s="356" customFormat="1" ht="14.15" customHeight="1" x14ac:dyDescent="0.2">
      <c r="A1177" s="288" t="s">
        <v>3771</v>
      </c>
      <c r="B1177" s="289" t="s">
        <v>4581</v>
      </c>
      <c r="C1177" s="352">
        <f t="shared" si="166"/>
        <v>0</v>
      </c>
      <c r="D1177" s="353">
        <f t="shared" si="167"/>
        <v>0</v>
      </c>
      <c r="E1177" s="125"/>
      <c r="F1177" s="125"/>
      <c r="G1177" s="125"/>
      <c r="H1177" s="126"/>
      <c r="I1177" s="126"/>
      <c r="J1177" s="126"/>
      <c r="K1177" s="126"/>
      <c r="L1177" s="126"/>
      <c r="M1177" s="126"/>
      <c r="N1177" s="126"/>
      <c r="O1177" s="126"/>
      <c r="P1177" s="126"/>
      <c r="Q1177" s="126"/>
      <c r="R1177" s="126"/>
      <c r="S1177" s="126"/>
      <c r="T1177" s="126"/>
      <c r="U1177" s="126"/>
      <c r="V1177" s="126"/>
      <c r="W1177" s="126"/>
      <c r="X1177" s="126"/>
      <c r="Y1177" s="126"/>
      <c r="Z1177" s="126"/>
      <c r="AA1177" s="125"/>
      <c r="AB1177" s="125"/>
      <c r="AC1177" s="125"/>
      <c r="AD1177" s="125"/>
      <c r="AE1177" s="125"/>
      <c r="AF1177" s="125"/>
      <c r="AG1177" s="125"/>
      <c r="AH1177" s="125"/>
      <c r="AI1177" s="125"/>
      <c r="AJ1177" s="125"/>
      <c r="AK1177" s="319">
        <v>13250</v>
      </c>
      <c r="AL1177" s="394">
        <f t="shared" si="180"/>
        <v>0</v>
      </c>
      <c r="AM1177" s="354" t="s">
        <v>654</v>
      </c>
      <c r="AN1177" s="354"/>
      <c r="AO1177" s="354"/>
      <c r="AP1177" s="354"/>
      <c r="AQ1177" s="354"/>
      <c r="AR1177" s="354"/>
      <c r="AS1177" s="355"/>
    </row>
    <row r="1178" spans="1:45" s="356" customFormat="1" ht="14.15" customHeight="1" x14ac:dyDescent="0.2">
      <c r="A1178" s="288" t="s">
        <v>3772</v>
      </c>
      <c r="B1178" s="289" t="s">
        <v>3796</v>
      </c>
      <c r="C1178" s="352">
        <f t="shared" si="166"/>
        <v>0</v>
      </c>
      <c r="D1178" s="353">
        <f t="shared" si="167"/>
        <v>0</v>
      </c>
      <c r="E1178" s="125"/>
      <c r="F1178" s="125"/>
      <c r="G1178" s="125"/>
      <c r="H1178" s="126"/>
      <c r="I1178" s="126"/>
      <c r="J1178" s="126"/>
      <c r="K1178" s="126"/>
      <c r="L1178" s="126"/>
      <c r="M1178" s="126"/>
      <c r="N1178" s="126"/>
      <c r="O1178" s="126"/>
      <c r="P1178" s="126"/>
      <c r="Q1178" s="126"/>
      <c r="R1178" s="126"/>
      <c r="S1178" s="126"/>
      <c r="T1178" s="126"/>
      <c r="U1178" s="126"/>
      <c r="V1178" s="126"/>
      <c r="W1178" s="126"/>
      <c r="X1178" s="126"/>
      <c r="Y1178" s="126"/>
      <c r="Z1178" s="126"/>
      <c r="AA1178" s="125"/>
      <c r="AB1178" s="125"/>
      <c r="AC1178" s="125"/>
      <c r="AD1178" s="125"/>
      <c r="AE1178" s="125"/>
      <c r="AF1178" s="125"/>
      <c r="AG1178" s="125"/>
      <c r="AH1178" s="125"/>
      <c r="AI1178" s="125"/>
      <c r="AJ1178" s="125"/>
      <c r="AK1178" s="319">
        <v>26590</v>
      </c>
      <c r="AL1178" s="394">
        <f t="shared" si="180"/>
        <v>0</v>
      </c>
      <c r="AM1178" s="354" t="s">
        <v>654</v>
      </c>
      <c r="AN1178" s="354"/>
      <c r="AO1178" s="354"/>
      <c r="AP1178" s="354"/>
      <c r="AQ1178" s="354"/>
      <c r="AR1178" s="354"/>
      <c r="AS1178" s="355"/>
    </row>
    <row r="1179" spans="1:45" s="356" customFormat="1" ht="14.15" customHeight="1" x14ac:dyDescent="0.2">
      <c r="A1179" s="288" t="s">
        <v>3773</v>
      </c>
      <c r="B1179" s="289" t="s">
        <v>3797</v>
      </c>
      <c r="C1179" s="352">
        <f t="shared" si="166"/>
        <v>0</v>
      </c>
      <c r="D1179" s="353">
        <f t="shared" si="167"/>
        <v>0</v>
      </c>
      <c r="E1179" s="125"/>
      <c r="F1179" s="125"/>
      <c r="G1179" s="125"/>
      <c r="H1179" s="126"/>
      <c r="I1179" s="126"/>
      <c r="J1179" s="126"/>
      <c r="K1179" s="126"/>
      <c r="L1179" s="126"/>
      <c r="M1179" s="126"/>
      <c r="N1179" s="126"/>
      <c r="O1179" s="126"/>
      <c r="P1179" s="126"/>
      <c r="Q1179" s="126"/>
      <c r="R1179" s="126"/>
      <c r="S1179" s="126"/>
      <c r="T1179" s="126"/>
      <c r="U1179" s="126"/>
      <c r="V1179" s="126"/>
      <c r="W1179" s="126"/>
      <c r="X1179" s="126"/>
      <c r="Y1179" s="126"/>
      <c r="Z1179" s="126"/>
      <c r="AA1179" s="125"/>
      <c r="AB1179" s="125"/>
      <c r="AC1179" s="125"/>
      <c r="AD1179" s="125"/>
      <c r="AE1179" s="125"/>
      <c r="AF1179" s="125"/>
      <c r="AG1179" s="125"/>
      <c r="AH1179" s="125"/>
      <c r="AI1179" s="125"/>
      <c r="AJ1179" s="125"/>
      <c r="AK1179" s="319">
        <v>85400</v>
      </c>
      <c r="AL1179" s="394">
        <f t="shared" si="180"/>
        <v>0</v>
      </c>
      <c r="AM1179" s="354" t="s">
        <v>654</v>
      </c>
      <c r="AN1179" s="354"/>
      <c r="AO1179" s="354"/>
      <c r="AP1179" s="354"/>
      <c r="AQ1179" s="354"/>
      <c r="AR1179" s="354"/>
      <c r="AS1179" s="355"/>
    </row>
    <row r="1180" spans="1:45" s="356" customFormat="1" ht="14.15" customHeight="1" x14ac:dyDescent="0.2">
      <c r="A1180" s="288" t="s">
        <v>3774</v>
      </c>
      <c r="B1180" s="289" t="s">
        <v>3798</v>
      </c>
      <c r="C1180" s="352">
        <f t="shared" si="166"/>
        <v>228</v>
      </c>
      <c r="D1180" s="353">
        <f t="shared" si="167"/>
        <v>228</v>
      </c>
      <c r="E1180" s="125">
        <v>228</v>
      </c>
      <c r="F1180" s="125"/>
      <c r="G1180" s="125"/>
      <c r="H1180" s="126"/>
      <c r="I1180" s="126"/>
      <c r="J1180" s="126"/>
      <c r="K1180" s="126"/>
      <c r="L1180" s="126"/>
      <c r="M1180" s="126"/>
      <c r="N1180" s="126"/>
      <c r="O1180" s="126"/>
      <c r="P1180" s="126"/>
      <c r="Q1180" s="126"/>
      <c r="R1180" s="126"/>
      <c r="S1180" s="126"/>
      <c r="T1180" s="126"/>
      <c r="U1180" s="126"/>
      <c r="V1180" s="126"/>
      <c r="W1180" s="126"/>
      <c r="X1180" s="126"/>
      <c r="Y1180" s="126"/>
      <c r="Z1180" s="126"/>
      <c r="AA1180" s="125">
        <v>195</v>
      </c>
      <c r="AB1180" s="125">
        <v>3</v>
      </c>
      <c r="AC1180" s="125">
        <v>30</v>
      </c>
      <c r="AD1180" s="125"/>
      <c r="AE1180" s="125"/>
      <c r="AF1180" s="125"/>
      <c r="AG1180" s="125"/>
      <c r="AH1180" s="125"/>
      <c r="AI1180" s="125"/>
      <c r="AJ1180" s="125"/>
      <c r="AK1180" s="319">
        <v>3380</v>
      </c>
      <c r="AL1180" s="394">
        <f t="shared" si="180"/>
        <v>770640</v>
      </c>
      <c r="AM1180" s="354" t="s">
        <v>654</v>
      </c>
      <c r="AN1180" s="354"/>
      <c r="AO1180" s="354"/>
      <c r="AP1180" s="354"/>
      <c r="AQ1180" s="354"/>
      <c r="AR1180" s="354"/>
      <c r="AS1180" s="355"/>
    </row>
    <row r="1181" spans="1:45" s="356" customFormat="1" ht="20.25" customHeight="1" x14ac:dyDescent="0.2">
      <c r="A1181" s="288" t="s">
        <v>3775</v>
      </c>
      <c r="B1181" s="840" t="s">
        <v>4616</v>
      </c>
      <c r="C1181" s="352">
        <f t="shared" si="166"/>
        <v>0</v>
      </c>
      <c r="D1181" s="353">
        <f t="shared" si="167"/>
        <v>0</v>
      </c>
      <c r="E1181" s="125"/>
      <c r="F1181" s="125"/>
      <c r="G1181" s="125"/>
      <c r="H1181" s="126"/>
      <c r="I1181" s="126"/>
      <c r="J1181" s="126"/>
      <c r="K1181" s="126"/>
      <c r="L1181" s="126"/>
      <c r="M1181" s="126"/>
      <c r="N1181" s="126"/>
      <c r="O1181" s="126"/>
      <c r="P1181" s="126"/>
      <c r="Q1181" s="126"/>
      <c r="R1181" s="126"/>
      <c r="S1181" s="126"/>
      <c r="T1181" s="126"/>
      <c r="U1181" s="126"/>
      <c r="V1181" s="126"/>
      <c r="W1181" s="126"/>
      <c r="X1181" s="126"/>
      <c r="Y1181" s="126"/>
      <c r="Z1181" s="126"/>
      <c r="AA1181" s="125"/>
      <c r="AB1181" s="125"/>
      <c r="AC1181" s="125"/>
      <c r="AD1181" s="125"/>
      <c r="AE1181" s="125"/>
      <c r="AF1181" s="125"/>
      <c r="AG1181" s="125"/>
      <c r="AH1181" s="125"/>
      <c r="AI1181" s="125"/>
      <c r="AJ1181" s="125"/>
      <c r="AK1181" s="319">
        <v>3600</v>
      </c>
      <c r="AL1181" s="394">
        <f t="shared" si="180"/>
        <v>0</v>
      </c>
      <c r="AM1181" s="354" t="s">
        <v>654</v>
      </c>
      <c r="AN1181" s="354"/>
      <c r="AO1181" s="354"/>
      <c r="AP1181" s="354"/>
      <c r="AQ1181" s="354"/>
      <c r="AR1181" s="354"/>
      <c r="AS1181" s="355"/>
    </row>
    <row r="1182" spans="1:45" s="356" customFormat="1" ht="14.15" customHeight="1" x14ac:dyDescent="0.2">
      <c r="A1182" s="288" t="s">
        <v>3776</v>
      </c>
      <c r="B1182" s="289" t="s">
        <v>4569</v>
      </c>
      <c r="C1182" s="352">
        <f t="shared" si="166"/>
        <v>0</v>
      </c>
      <c r="D1182" s="353">
        <f t="shared" si="167"/>
        <v>0</v>
      </c>
      <c r="E1182" s="125"/>
      <c r="F1182" s="125"/>
      <c r="G1182" s="125"/>
      <c r="H1182" s="126"/>
      <c r="I1182" s="126"/>
      <c r="J1182" s="126"/>
      <c r="K1182" s="126"/>
      <c r="L1182" s="126"/>
      <c r="M1182" s="126"/>
      <c r="N1182" s="126"/>
      <c r="O1182" s="126"/>
      <c r="P1182" s="126"/>
      <c r="Q1182" s="126"/>
      <c r="R1182" s="126"/>
      <c r="S1182" s="126"/>
      <c r="T1182" s="126"/>
      <c r="U1182" s="126"/>
      <c r="V1182" s="126"/>
      <c r="W1182" s="126"/>
      <c r="X1182" s="126"/>
      <c r="Y1182" s="126"/>
      <c r="Z1182" s="126"/>
      <c r="AA1182" s="125"/>
      <c r="AB1182" s="125"/>
      <c r="AC1182" s="125"/>
      <c r="AD1182" s="125"/>
      <c r="AE1182" s="125"/>
      <c r="AF1182" s="125"/>
      <c r="AG1182" s="125"/>
      <c r="AH1182" s="125"/>
      <c r="AI1182" s="125"/>
      <c r="AJ1182" s="125"/>
      <c r="AK1182" s="319">
        <v>3600</v>
      </c>
      <c r="AL1182" s="394">
        <f t="shared" si="180"/>
        <v>0</v>
      </c>
      <c r="AM1182" s="354" t="s">
        <v>654</v>
      </c>
      <c r="AN1182" s="354"/>
      <c r="AO1182" s="354"/>
      <c r="AP1182" s="354"/>
      <c r="AQ1182" s="354"/>
      <c r="AR1182" s="354"/>
      <c r="AS1182" s="355"/>
    </row>
    <row r="1183" spans="1:45" s="356" customFormat="1" ht="38.15" customHeight="1" x14ac:dyDescent="0.2">
      <c r="A1183" s="841" t="s">
        <v>3777</v>
      </c>
      <c r="B1183" s="289" t="s">
        <v>3799</v>
      </c>
      <c r="C1183" s="401">
        <f t="shared" si="166"/>
        <v>0</v>
      </c>
      <c r="D1183" s="353">
        <f t="shared" si="167"/>
        <v>0</v>
      </c>
      <c r="E1183" s="125"/>
      <c r="F1183" s="125"/>
      <c r="G1183" s="125"/>
      <c r="H1183" s="126"/>
      <c r="I1183" s="126"/>
      <c r="J1183" s="126"/>
      <c r="K1183" s="126"/>
      <c r="L1183" s="126"/>
      <c r="M1183" s="126"/>
      <c r="N1183" s="126"/>
      <c r="O1183" s="126"/>
      <c r="P1183" s="126"/>
      <c r="Q1183" s="126"/>
      <c r="R1183" s="126"/>
      <c r="S1183" s="126"/>
      <c r="T1183" s="126"/>
      <c r="U1183" s="126"/>
      <c r="V1183" s="126"/>
      <c r="W1183" s="126"/>
      <c r="X1183" s="126"/>
      <c r="Y1183" s="126"/>
      <c r="Z1183" s="126"/>
      <c r="AA1183" s="125"/>
      <c r="AB1183" s="125"/>
      <c r="AC1183" s="125"/>
      <c r="AD1183" s="125"/>
      <c r="AE1183" s="125"/>
      <c r="AF1183" s="125"/>
      <c r="AG1183" s="125"/>
      <c r="AH1183" s="125"/>
      <c r="AI1183" s="125"/>
      <c r="AJ1183" s="125"/>
      <c r="AK1183" s="319">
        <v>9390</v>
      </c>
      <c r="AL1183" s="394">
        <f t="shared" si="180"/>
        <v>0</v>
      </c>
      <c r="AM1183" s="354" t="s">
        <v>654</v>
      </c>
      <c r="AN1183" s="354"/>
      <c r="AO1183" s="354"/>
      <c r="AP1183" s="354"/>
      <c r="AQ1183" s="354"/>
      <c r="AR1183" s="354"/>
      <c r="AS1183" s="355"/>
    </row>
    <row r="1184" spans="1:45" s="356" customFormat="1" ht="38.15" customHeight="1" x14ac:dyDescent="0.2">
      <c r="A1184" s="841" t="s">
        <v>3778</v>
      </c>
      <c r="B1184" s="289" t="s">
        <v>3800</v>
      </c>
      <c r="C1184" s="401">
        <f t="shared" si="166"/>
        <v>172</v>
      </c>
      <c r="D1184" s="353">
        <f t="shared" si="167"/>
        <v>172</v>
      </c>
      <c r="E1184" s="125">
        <v>172</v>
      </c>
      <c r="F1184" s="125"/>
      <c r="G1184" s="125"/>
      <c r="H1184" s="126"/>
      <c r="I1184" s="126"/>
      <c r="J1184" s="126"/>
      <c r="K1184" s="126"/>
      <c r="L1184" s="126"/>
      <c r="M1184" s="126"/>
      <c r="N1184" s="126"/>
      <c r="O1184" s="126"/>
      <c r="P1184" s="126"/>
      <c r="Q1184" s="126"/>
      <c r="R1184" s="126"/>
      <c r="S1184" s="126"/>
      <c r="T1184" s="126"/>
      <c r="U1184" s="126"/>
      <c r="V1184" s="126"/>
      <c r="W1184" s="126"/>
      <c r="X1184" s="126"/>
      <c r="Y1184" s="126"/>
      <c r="Z1184" s="126"/>
      <c r="AA1184" s="125">
        <v>141</v>
      </c>
      <c r="AB1184" s="125">
        <v>25</v>
      </c>
      <c r="AC1184" s="125">
        <v>6</v>
      </c>
      <c r="AD1184" s="125"/>
      <c r="AE1184" s="125"/>
      <c r="AF1184" s="125"/>
      <c r="AG1184" s="125"/>
      <c r="AH1184" s="125"/>
      <c r="AI1184" s="125"/>
      <c r="AJ1184" s="125"/>
      <c r="AK1184" s="319">
        <v>10920</v>
      </c>
      <c r="AL1184" s="394">
        <f t="shared" si="180"/>
        <v>1878240</v>
      </c>
      <c r="AM1184" s="354" t="s">
        <v>654</v>
      </c>
      <c r="AN1184" s="354"/>
      <c r="AO1184" s="354"/>
      <c r="AP1184" s="354"/>
      <c r="AQ1184" s="354"/>
      <c r="AR1184" s="354"/>
      <c r="AS1184" s="355"/>
    </row>
    <row r="1185" spans="1:45" s="356" customFormat="1" ht="45.75" customHeight="1" x14ac:dyDescent="0.2">
      <c r="A1185" s="841" t="s">
        <v>3779</v>
      </c>
      <c r="B1185" s="289" t="s">
        <v>3801</v>
      </c>
      <c r="C1185" s="401">
        <f t="shared" si="166"/>
        <v>0</v>
      </c>
      <c r="D1185" s="353">
        <f t="shared" si="167"/>
        <v>0</v>
      </c>
      <c r="E1185" s="125"/>
      <c r="F1185" s="125"/>
      <c r="G1185" s="125"/>
      <c r="H1185" s="126"/>
      <c r="I1185" s="126"/>
      <c r="J1185" s="126"/>
      <c r="K1185" s="126"/>
      <c r="L1185" s="126"/>
      <c r="M1185" s="126"/>
      <c r="N1185" s="126"/>
      <c r="O1185" s="126"/>
      <c r="P1185" s="126"/>
      <c r="Q1185" s="126"/>
      <c r="R1185" s="126"/>
      <c r="S1185" s="126"/>
      <c r="T1185" s="126"/>
      <c r="U1185" s="126"/>
      <c r="V1185" s="126"/>
      <c r="W1185" s="126"/>
      <c r="X1185" s="126"/>
      <c r="Y1185" s="126"/>
      <c r="Z1185" s="126"/>
      <c r="AA1185" s="125"/>
      <c r="AB1185" s="125"/>
      <c r="AC1185" s="125"/>
      <c r="AD1185" s="125"/>
      <c r="AE1185" s="125"/>
      <c r="AF1185" s="125"/>
      <c r="AG1185" s="125"/>
      <c r="AH1185" s="125"/>
      <c r="AI1185" s="125"/>
      <c r="AJ1185" s="125"/>
      <c r="AK1185" s="319">
        <v>16070</v>
      </c>
      <c r="AL1185" s="394">
        <f t="shared" si="180"/>
        <v>0</v>
      </c>
      <c r="AM1185" s="354" t="s">
        <v>654</v>
      </c>
      <c r="AN1185" s="354"/>
      <c r="AO1185" s="354"/>
      <c r="AP1185" s="354"/>
      <c r="AQ1185" s="354"/>
      <c r="AR1185" s="354"/>
      <c r="AS1185" s="355"/>
    </row>
    <row r="1186" spans="1:45" s="356" customFormat="1" ht="14.15" customHeight="1" x14ac:dyDescent="0.2">
      <c r="A1186" s="841" t="s">
        <v>3780</v>
      </c>
      <c r="B1186" s="289" t="s">
        <v>1030</v>
      </c>
      <c r="C1186" s="352">
        <f t="shared" si="166"/>
        <v>0</v>
      </c>
      <c r="D1186" s="353">
        <f t="shared" si="167"/>
        <v>0</v>
      </c>
      <c r="E1186" s="125"/>
      <c r="F1186" s="125"/>
      <c r="G1186" s="125"/>
      <c r="H1186" s="126"/>
      <c r="I1186" s="126"/>
      <c r="J1186" s="126"/>
      <c r="K1186" s="126"/>
      <c r="L1186" s="126"/>
      <c r="M1186" s="126"/>
      <c r="N1186" s="126"/>
      <c r="O1186" s="126"/>
      <c r="P1186" s="126"/>
      <c r="Q1186" s="126"/>
      <c r="R1186" s="126"/>
      <c r="S1186" s="126"/>
      <c r="T1186" s="126"/>
      <c r="U1186" s="126"/>
      <c r="V1186" s="126"/>
      <c r="W1186" s="126"/>
      <c r="X1186" s="126"/>
      <c r="Y1186" s="126"/>
      <c r="Z1186" s="126"/>
      <c r="AA1186" s="125"/>
      <c r="AB1186" s="125"/>
      <c r="AC1186" s="125"/>
      <c r="AD1186" s="125"/>
      <c r="AE1186" s="125"/>
      <c r="AF1186" s="125"/>
      <c r="AG1186" s="125"/>
      <c r="AH1186" s="125"/>
      <c r="AI1186" s="125"/>
      <c r="AJ1186" s="125"/>
      <c r="AK1186" s="319">
        <v>8260</v>
      </c>
      <c r="AL1186" s="394">
        <f t="shared" si="180"/>
        <v>0</v>
      </c>
      <c r="AM1186" s="354" t="s">
        <v>654</v>
      </c>
      <c r="AN1186" s="354"/>
      <c r="AO1186" s="354"/>
      <c r="AP1186" s="354"/>
      <c r="AQ1186" s="354"/>
      <c r="AR1186" s="354"/>
      <c r="AS1186" s="355"/>
    </row>
    <row r="1187" spans="1:45" s="356" customFormat="1" ht="14.15" customHeight="1" x14ac:dyDescent="0.2">
      <c r="A1187" s="841" t="s">
        <v>3781</v>
      </c>
      <c r="B1187" s="289" t="s">
        <v>3802</v>
      </c>
      <c r="C1187" s="352">
        <f t="shared" si="166"/>
        <v>0</v>
      </c>
      <c r="D1187" s="353">
        <f t="shared" si="167"/>
        <v>0</v>
      </c>
      <c r="E1187" s="125"/>
      <c r="F1187" s="125"/>
      <c r="G1187" s="125"/>
      <c r="H1187" s="126"/>
      <c r="I1187" s="126"/>
      <c r="J1187" s="126"/>
      <c r="K1187" s="126"/>
      <c r="L1187" s="126"/>
      <c r="M1187" s="126"/>
      <c r="N1187" s="126"/>
      <c r="O1187" s="126"/>
      <c r="P1187" s="126"/>
      <c r="Q1187" s="126"/>
      <c r="R1187" s="126"/>
      <c r="S1187" s="126"/>
      <c r="T1187" s="126"/>
      <c r="U1187" s="126"/>
      <c r="V1187" s="126"/>
      <c r="W1187" s="126"/>
      <c r="X1187" s="126"/>
      <c r="Y1187" s="126"/>
      <c r="Z1187" s="126"/>
      <c r="AA1187" s="125"/>
      <c r="AB1187" s="125"/>
      <c r="AC1187" s="125"/>
      <c r="AD1187" s="125"/>
      <c r="AE1187" s="125"/>
      <c r="AF1187" s="125"/>
      <c r="AG1187" s="125"/>
      <c r="AH1187" s="125"/>
      <c r="AI1187" s="125"/>
      <c r="AJ1187" s="125"/>
      <c r="AK1187" s="319">
        <v>317270</v>
      </c>
      <c r="AL1187" s="394">
        <f t="shared" si="180"/>
        <v>0</v>
      </c>
      <c r="AM1187" s="354" t="s">
        <v>654</v>
      </c>
      <c r="AN1187" s="354"/>
      <c r="AO1187" s="354"/>
      <c r="AP1187" s="354"/>
      <c r="AQ1187" s="354"/>
      <c r="AR1187" s="354"/>
      <c r="AS1187" s="355"/>
    </row>
    <row r="1188" spans="1:45" s="356" customFormat="1" ht="14.15" customHeight="1" x14ac:dyDescent="0.2">
      <c r="A1188" s="841" t="s">
        <v>3782</v>
      </c>
      <c r="B1188" s="289" t="s">
        <v>3803</v>
      </c>
      <c r="C1188" s="352">
        <f t="shared" si="166"/>
        <v>0</v>
      </c>
      <c r="D1188" s="353">
        <f t="shared" si="167"/>
        <v>0</v>
      </c>
      <c r="E1188" s="125"/>
      <c r="F1188" s="125"/>
      <c r="G1188" s="125"/>
      <c r="H1188" s="126"/>
      <c r="I1188" s="126"/>
      <c r="J1188" s="126"/>
      <c r="K1188" s="126"/>
      <c r="L1188" s="126"/>
      <c r="M1188" s="126"/>
      <c r="N1188" s="126"/>
      <c r="O1188" s="126"/>
      <c r="P1188" s="126"/>
      <c r="Q1188" s="126"/>
      <c r="R1188" s="126"/>
      <c r="S1188" s="126"/>
      <c r="T1188" s="126"/>
      <c r="U1188" s="126"/>
      <c r="V1188" s="126"/>
      <c r="W1188" s="126"/>
      <c r="X1188" s="126"/>
      <c r="Y1188" s="126"/>
      <c r="Z1188" s="126"/>
      <c r="AA1188" s="125"/>
      <c r="AB1188" s="125"/>
      <c r="AC1188" s="125"/>
      <c r="AD1188" s="125"/>
      <c r="AE1188" s="125"/>
      <c r="AF1188" s="125"/>
      <c r="AG1188" s="125"/>
      <c r="AH1188" s="125"/>
      <c r="AI1188" s="125"/>
      <c r="AJ1188" s="125"/>
      <c r="AK1188" s="319">
        <v>317270</v>
      </c>
      <c r="AL1188" s="394">
        <f t="shared" si="180"/>
        <v>0</v>
      </c>
      <c r="AM1188" s="354" t="s">
        <v>654</v>
      </c>
      <c r="AN1188" s="354"/>
      <c r="AO1188" s="354"/>
      <c r="AP1188" s="354"/>
      <c r="AQ1188" s="354"/>
      <c r="AR1188" s="354"/>
      <c r="AS1188" s="355"/>
    </row>
    <row r="1189" spans="1:45" s="356" customFormat="1" ht="14.15" customHeight="1" x14ac:dyDescent="0.2">
      <c r="A1189" s="841" t="s">
        <v>3783</v>
      </c>
      <c r="B1189" s="289" t="s">
        <v>3804</v>
      </c>
      <c r="C1189" s="352">
        <f t="shared" si="166"/>
        <v>0</v>
      </c>
      <c r="D1189" s="353">
        <f t="shared" si="167"/>
        <v>0</v>
      </c>
      <c r="E1189" s="125"/>
      <c r="F1189" s="125"/>
      <c r="G1189" s="125"/>
      <c r="H1189" s="126"/>
      <c r="I1189" s="126"/>
      <c r="J1189" s="126"/>
      <c r="K1189" s="126"/>
      <c r="L1189" s="126"/>
      <c r="M1189" s="126"/>
      <c r="N1189" s="126"/>
      <c r="O1189" s="126"/>
      <c r="P1189" s="126"/>
      <c r="Q1189" s="126"/>
      <c r="R1189" s="126"/>
      <c r="S1189" s="126"/>
      <c r="T1189" s="126"/>
      <c r="U1189" s="126"/>
      <c r="V1189" s="126"/>
      <c r="W1189" s="126"/>
      <c r="X1189" s="126"/>
      <c r="Y1189" s="126"/>
      <c r="Z1189" s="126"/>
      <c r="AA1189" s="125"/>
      <c r="AB1189" s="125"/>
      <c r="AC1189" s="125"/>
      <c r="AD1189" s="125"/>
      <c r="AE1189" s="125"/>
      <c r="AF1189" s="125"/>
      <c r="AG1189" s="125"/>
      <c r="AH1189" s="125"/>
      <c r="AI1189" s="125"/>
      <c r="AJ1189" s="125"/>
      <c r="AK1189" s="319">
        <v>317270</v>
      </c>
      <c r="AL1189" s="394">
        <f t="shared" si="180"/>
        <v>0</v>
      </c>
      <c r="AM1189" s="354" t="s">
        <v>654</v>
      </c>
      <c r="AN1189" s="354"/>
      <c r="AO1189" s="354"/>
      <c r="AP1189" s="354"/>
      <c r="AQ1189" s="354"/>
      <c r="AR1189" s="354"/>
      <c r="AS1189" s="355"/>
    </row>
    <row r="1190" spans="1:45" s="356" customFormat="1" ht="14.15" customHeight="1" x14ac:dyDescent="0.2">
      <c r="A1190" s="841" t="s">
        <v>3784</v>
      </c>
      <c r="B1190" s="289" t="s">
        <v>3805</v>
      </c>
      <c r="C1190" s="352">
        <f t="shared" si="166"/>
        <v>0</v>
      </c>
      <c r="D1190" s="353">
        <f t="shared" si="167"/>
        <v>0</v>
      </c>
      <c r="E1190" s="125"/>
      <c r="F1190" s="125"/>
      <c r="G1190" s="125"/>
      <c r="H1190" s="126"/>
      <c r="I1190" s="126"/>
      <c r="J1190" s="126"/>
      <c r="K1190" s="126"/>
      <c r="L1190" s="126"/>
      <c r="M1190" s="126"/>
      <c r="N1190" s="126"/>
      <c r="O1190" s="126"/>
      <c r="P1190" s="126"/>
      <c r="Q1190" s="126"/>
      <c r="R1190" s="126"/>
      <c r="S1190" s="126"/>
      <c r="T1190" s="126"/>
      <c r="U1190" s="126"/>
      <c r="V1190" s="126"/>
      <c r="W1190" s="126"/>
      <c r="X1190" s="126"/>
      <c r="Y1190" s="126"/>
      <c r="Z1190" s="126"/>
      <c r="AA1190" s="125"/>
      <c r="AB1190" s="125"/>
      <c r="AC1190" s="125"/>
      <c r="AD1190" s="125"/>
      <c r="AE1190" s="125"/>
      <c r="AF1190" s="125"/>
      <c r="AG1190" s="125"/>
      <c r="AH1190" s="125"/>
      <c r="AI1190" s="125"/>
      <c r="AJ1190" s="125"/>
      <c r="AK1190" s="319">
        <v>317270</v>
      </c>
      <c r="AL1190" s="394">
        <f t="shared" si="180"/>
        <v>0</v>
      </c>
      <c r="AM1190" s="354" t="s">
        <v>654</v>
      </c>
      <c r="AN1190" s="354"/>
      <c r="AO1190" s="354"/>
      <c r="AP1190" s="354"/>
      <c r="AQ1190" s="354"/>
      <c r="AR1190" s="354"/>
      <c r="AS1190" s="355"/>
    </row>
    <row r="1191" spans="1:45" s="356" customFormat="1" ht="14.15" customHeight="1" x14ac:dyDescent="0.2">
      <c r="A1191" s="841" t="s">
        <v>3785</v>
      </c>
      <c r="B1191" s="289" t="s">
        <v>3806</v>
      </c>
      <c r="C1191" s="352">
        <f t="shared" si="166"/>
        <v>0</v>
      </c>
      <c r="D1191" s="353">
        <f t="shared" si="167"/>
        <v>0</v>
      </c>
      <c r="E1191" s="125"/>
      <c r="F1191" s="125"/>
      <c r="G1191" s="125"/>
      <c r="H1191" s="126"/>
      <c r="I1191" s="126"/>
      <c r="J1191" s="126"/>
      <c r="K1191" s="126"/>
      <c r="L1191" s="126"/>
      <c r="M1191" s="126"/>
      <c r="N1191" s="126"/>
      <c r="O1191" s="126"/>
      <c r="P1191" s="126"/>
      <c r="Q1191" s="126"/>
      <c r="R1191" s="126"/>
      <c r="S1191" s="126"/>
      <c r="T1191" s="126"/>
      <c r="U1191" s="126"/>
      <c r="V1191" s="126"/>
      <c r="W1191" s="126"/>
      <c r="X1191" s="126"/>
      <c r="Y1191" s="126"/>
      <c r="Z1191" s="126"/>
      <c r="AA1191" s="125"/>
      <c r="AB1191" s="125"/>
      <c r="AC1191" s="125"/>
      <c r="AD1191" s="125"/>
      <c r="AE1191" s="125"/>
      <c r="AF1191" s="125"/>
      <c r="AG1191" s="125"/>
      <c r="AH1191" s="125"/>
      <c r="AI1191" s="125"/>
      <c r="AJ1191" s="125"/>
      <c r="AK1191" s="319">
        <v>1300470</v>
      </c>
      <c r="AL1191" s="394">
        <f t="shared" si="180"/>
        <v>0</v>
      </c>
      <c r="AM1191" s="354" t="s">
        <v>654</v>
      </c>
      <c r="AN1191" s="354"/>
      <c r="AO1191" s="354"/>
      <c r="AP1191" s="354"/>
      <c r="AQ1191" s="354"/>
      <c r="AR1191" s="354"/>
      <c r="AS1191" s="355"/>
    </row>
    <row r="1192" spans="1:45" s="75" customFormat="1" ht="12.75" customHeight="1" x14ac:dyDescent="0.2">
      <c r="A1192" s="327"/>
      <c r="B1192" s="141" t="s">
        <v>4534</v>
      </c>
      <c r="C1192" s="260">
        <f>SUM(C1164:C1191)</f>
        <v>578</v>
      </c>
      <c r="D1192" s="345">
        <f t="shared" ref="D1192" si="181">SUM(D1164:D1191)</f>
        <v>578</v>
      </c>
      <c r="E1192" s="345">
        <f>SUM(E1164:E1191)</f>
        <v>578</v>
      </c>
      <c r="F1192" s="345">
        <f>SUM(F1164:F1191)</f>
        <v>0</v>
      </c>
      <c r="G1192" s="345">
        <f>SUM(G1164:G1191)</f>
        <v>0</v>
      </c>
      <c r="H1192" s="891"/>
      <c r="I1192" s="892"/>
      <c r="J1192" s="892"/>
      <c r="K1192" s="892"/>
      <c r="L1192" s="892"/>
      <c r="M1192" s="892"/>
      <c r="N1192" s="892"/>
      <c r="O1192" s="892"/>
      <c r="P1192" s="892"/>
      <c r="Q1192" s="892"/>
      <c r="R1192" s="892"/>
      <c r="S1192" s="892"/>
      <c r="T1192" s="892"/>
      <c r="U1192" s="892"/>
      <c r="V1192" s="892"/>
      <c r="W1192" s="892"/>
      <c r="X1192" s="892"/>
      <c r="Y1192" s="892"/>
      <c r="Z1192" s="893"/>
      <c r="AA1192" s="345">
        <f>SUM(AA1164:AA1191)</f>
        <v>483</v>
      </c>
      <c r="AB1192" s="345">
        <f>SUM(AB1164:AB1191)</f>
        <v>53</v>
      </c>
      <c r="AC1192" s="345">
        <f>SUM(AC1164:AC1191)</f>
        <v>42</v>
      </c>
      <c r="AD1192" s="345">
        <f>SUM(AD1164:AD1191)</f>
        <v>0</v>
      </c>
      <c r="AE1192" s="345">
        <f t="shared" ref="AE1192:AJ1192" si="182">SUM(AE1164:AE1191)</f>
        <v>0</v>
      </c>
      <c r="AF1192" s="345">
        <f t="shared" si="182"/>
        <v>0</v>
      </c>
      <c r="AG1192" s="345">
        <f>SUM(AG1164:AG1191)</f>
        <v>0</v>
      </c>
      <c r="AH1192" s="345">
        <f t="shared" si="182"/>
        <v>0</v>
      </c>
      <c r="AI1192" s="345">
        <f t="shared" si="182"/>
        <v>0</v>
      </c>
      <c r="AJ1192" s="345">
        <f t="shared" si="182"/>
        <v>0</v>
      </c>
      <c r="AK1192" s="143">
        <f>SUM(AK1164:AK1191)</f>
        <v>4787950</v>
      </c>
      <c r="AL1192" s="143">
        <f>SUM(AL1164:AL1191)</f>
        <v>8672780</v>
      </c>
      <c r="AM1192" s="73" t="s">
        <v>654</v>
      </c>
      <c r="AN1192" s="73"/>
      <c r="AO1192" s="73"/>
      <c r="AP1192" s="73"/>
      <c r="AQ1192" s="73"/>
      <c r="AR1192" s="73"/>
      <c r="AS1192" s="74"/>
    </row>
    <row r="1193" spans="1:45" s="75" customFormat="1" x14ac:dyDescent="0.2">
      <c r="A1193" s="327"/>
      <c r="B1193" s="144" t="s">
        <v>4387</v>
      </c>
      <c r="C1193" s="889"/>
      <c r="D1193" s="889"/>
      <c r="E1193" s="889"/>
      <c r="F1193" s="889"/>
      <c r="G1193" s="889"/>
      <c r="H1193" s="889"/>
      <c r="I1193" s="889"/>
      <c r="J1193" s="889"/>
      <c r="K1193" s="889"/>
      <c r="L1193" s="889"/>
      <c r="M1193" s="889"/>
      <c r="N1193" s="889"/>
      <c r="O1193" s="889"/>
      <c r="P1193" s="889"/>
      <c r="Q1193" s="889"/>
      <c r="R1193" s="889"/>
      <c r="S1193" s="889"/>
      <c r="T1193" s="889"/>
      <c r="U1193" s="889"/>
      <c r="V1193" s="889"/>
      <c r="W1193" s="889"/>
      <c r="X1193" s="889"/>
      <c r="Y1193" s="889"/>
      <c r="Z1193" s="889"/>
      <c r="AA1193" s="889"/>
      <c r="AB1193" s="889"/>
      <c r="AC1193" s="889"/>
      <c r="AD1193" s="889"/>
      <c r="AE1193" s="889"/>
      <c r="AF1193" s="889"/>
      <c r="AG1193" s="889"/>
      <c r="AH1193" s="889"/>
      <c r="AI1193" s="889"/>
      <c r="AJ1193" s="889"/>
      <c r="AK1193" s="889"/>
      <c r="AL1193" s="889"/>
      <c r="AM1193" s="73" t="s">
        <v>654</v>
      </c>
      <c r="AN1193" s="73"/>
      <c r="AO1193" s="73"/>
      <c r="AP1193" s="73"/>
      <c r="AQ1193" s="73"/>
      <c r="AR1193" s="73"/>
      <c r="AS1193" s="74"/>
    </row>
    <row r="1194" spans="1:45" s="77" customFormat="1" ht="14.15" customHeight="1" x14ac:dyDescent="0.2">
      <c r="A1194" s="165" t="s">
        <v>2333</v>
      </c>
      <c r="B1194" s="166" t="s">
        <v>3525</v>
      </c>
      <c r="C1194" s="258">
        <f t="shared" si="166"/>
        <v>8</v>
      </c>
      <c r="D1194" s="263">
        <f t="shared" si="167"/>
        <v>8</v>
      </c>
      <c r="E1194" s="125">
        <v>8</v>
      </c>
      <c r="F1194" s="125"/>
      <c r="G1194" s="125"/>
      <c r="H1194" s="126"/>
      <c r="I1194" s="126"/>
      <c r="J1194" s="126"/>
      <c r="K1194" s="126"/>
      <c r="L1194" s="126"/>
      <c r="M1194" s="126"/>
      <c r="N1194" s="126"/>
      <c r="O1194" s="126"/>
      <c r="P1194" s="126"/>
      <c r="Q1194" s="126"/>
      <c r="R1194" s="126"/>
      <c r="S1194" s="126"/>
      <c r="T1194" s="126"/>
      <c r="U1194" s="126"/>
      <c r="V1194" s="126"/>
      <c r="W1194" s="126"/>
      <c r="X1194" s="126"/>
      <c r="Y1194" s="126"/>
      <c r="Z1194" s="126"/>
      <c r="AA1194" s="125">
        <v>8</v>
      </c>
      <c r="AB1194" s="125"/>
      <c r="AC1194" s="125"/>
      <c r="AD1194" s="125"/>
      <c r="AE1194" s="125"/>
      <c r="AF1194" s="125"/>
      <c r="AG1194" s="125"/>
      <c r="AH1194" s="125"/>
      <c r="AI1194" s="125"/>
      <c r="AJ1194" s="125"/>
      <c r="AK1194" s="310">
        <v>5830</v>
      </c>
      <c r="AL1194" s="310">
        <f t="shared" ref="AL1194:AL1205" si="183">AK1194*E1194</f>
        <v>46640</v>
      </c>
      <c r="AM1194" s="65" t="s">
        <v>654</v>
      </c>
      <c r="AN1194" s="65"/>
      <c r="AO1194" s="65"/>
      <c r="AP1194" s="65"/>
      <c r="AQ1194" s="65"/>
      <c r="AR1194" s="65"/>
      <c r="AS1194" s="76"/>
    </row>
    <row r="1195" spans="1:45" s="67" customFormat="1" ht="14.15" customHeight="1" x14ac:dyDescent="0.2">
      <c r="A1195" s="165" t="s">
        <v>2334</v>
      </c>
      <c r="B1195" s="195" t="s">
        <v>3526</v>
      </c>
      <c r="C1195" s="258">
        <f t="shared" si="166"/>
        <v>0</v>
      </c>
      <c r="D1195" s="263">
        <f t="shared" si="167"/>
        <v>0</v>
      </c>
      <c r="E1195" s="125"/>
      <c r="F1195" s="125"/>
      <c r="G1195" s="125"/>
      <c r="H1195" s="126"/>
      <c r="I1195" s="126"/>
      <c r="J1195" s="126"/>
      <c r="K1195" s="126"/>
      <c r="L1195" s="126"/>
      <c r="M1195" s="126"/>
      <c r="N1195" s="126"/>
      <c r="O1195" s="126"/>
      <c r="P1195" s="126"/>
      <c r="Q1195" s="126"/>
      <c r="R1195" s="126"/>
      <c r="S1195" s="126"/>
      <c r="T1195" s="126"/>
      <c r="U1195" s="126"/>
      <c r="V1195" s="126"/>
      <c r="W1195" s="126"/>
      <c r="X1195" s="126"/>
      <c r="Y1195" s="126"/>
      <c r="Z1195" s="126"/>
      <c r="AA1195" s="125"/>
      <c r="AB1195" s="125"/>
      <c r="AC1195" s="125"/>
      <c r="AD1195" s="125"/>
      <c r="AE1195" s="125"/>
      <c r="AF1195" s="125"/>
      <c r="AG1195" s="125"/>
      <c r="AH1195" s="125"/>
      <c r="AI1195" s="125"/>
      <c r="AJ1195" s="125"/>
      <c r="AK1195" s="310">
        <v>8660</v>
      </c>
      <c r="AL1195" s="310">
        <f t="shared" si="183"/>
        <v>0</v>
      </c>
      <c r="AM1195" s="65" t="s">
        <v>654</v>
      </c>
      <c r="AN1195" s="65"/>
      <c r="AO1195" s="65"/>
      <c r="AP1195" s="65"/>
      <c r="AQ1195" s="65"/>
      <c r="AR1195" s="65"/>
      <c r="AS1195" s="66"/>
    </row>
    <row r="1196" spans="1:45" s="67" customFormat="1" ht="14.15" customHeight="1" x14ac:dyDescent="0.2">
      <c r="A1196" s="165" t="s">
        <v>2335</v>
      </c>
      <c r="B1196" s="195" t="s">
        <v>3528</v>
      </c>
      <c r="C1196" s="258">
        <f t="shared" si="166"/>
        <v>0</v>
      </c>
      <c r="D1196" s="263">
        <f t="shared" si="167"/>
        <v>0</v>
      </c>
      <c r="E1196" s="125"/>
      <c r="F1196" s="125"/>
      <c r="G1196" s="125"/>
      <c r="H1196" s="126"/>
      <c r="I1196" s="126"/>
      <c r="J1196" s="126"/>
      <c r="K1196" s="126"/>
      <c r="L1196" s="126"/>
      <c r="M1196" s="126"/>
      <c r="N1196" s="126"/>
      <c r="O1196" s="126"/>
      <c r="P1196" s="126"/>
      <c r="Q1196" s="126"/>
      <c r="R1196" s="126"/>
      <c r="S1196" s="126"/>
      <c r="T1196" s="126"/>
      <c r="U1196" s="126"/>
      <c r="V1196" s="126"/>
      <c r="W1196" s="126"/>
      <c r="X1196" s="126"/>
      <c r="Y1196" s="126"/>
      <c r="Z1196" s="126"/>
      <c r="AA1196" s="125"/>
      <c r="AB1196" s="125"/>
      <c r="AC1196" s="125"/>
      <c r="AD1196" s="125"/>
      <c r="AE1196" s="125"/>
      <c r="AF1196" s="125"/>
      <c r="AG1196" s="125"/>
      <c r="AH1196" s="125"/>
      <c r="AI1196" s="125"/>
      <c r="AJ1196" s="125"/>
      <c r="AK1196" s="310">
        <v>27250</v>
      </c>
      <c r="AL1196" s="310">
        <f t="shared" si="183"/>
        <v>0</v>
      </c>
      <c r="AM1196" s="65" t="s">
        <v>654</v>
      </c>
      <c r="AN1196" s="65"/>
      <c r="AO1196" s="65"/>
      <c r="AP1196" s="65"/>
      <c r="AQ1196" s="65"/>
      <c r="AR1196" s="65"/>
      <c r="AS1196" s="66"/>
    </row>
    <row r="1197" spans="1:45" s="67" customFormat="1" ht="20" x14ac:dyDescent="0.2">
      <c r="A1197" s="165" t="s">
        <v>2336</v>
      </c>
      <c r="B1197" s="195" t="s">
        <v>3529</v>
      </c>
      <c r="C1197" s="258">
        <f t="shared" si="166"/>
        <v>0</v>
      </c>
      <c r="D1197" s="263">
        <f t="shared" si="167"/>
        <v>0</v>
      </c>
      <c r="E1197" s="125"/>
      <c r="F1197" s="125"/>
      <c r="G1197" s="125"/>
      <c r="H1197" s="126"/>
      <c r="I1197" s="126"/>
      <c r="J1197" s="126"/>
      <c r="K1197" s="126"/>
      <c r="L1197" s="126"/>
      <c r="M1197" s="126"/>
      <c r="N1197" s="126"/>
      <c r="O1197" s="126"/>
      <c r="P1197" s="126"/>
      <c r="Q1197" s="126"/>
      <c r="R1197" s="126"/>
      <c r="S1197" s="126"/>
      <c r="T1197" s="126"/>
      <c r="U1197" s="126"/>
      <c r="V1197" s="126"/>
      <c r="W1197" s="126"/>
      <c r="X1197" s="126"/>
      <c r="Y1197" s="126"/>
      <c r="Z1197" s="126"/>
      <c r="AA1197" s="125"/>
      <c r="AB1197" s="125"/>
      <c r="AC1197" s="125"/>
      <c r="AD1197" s="125"/>
      <c r="AE1197" s="125"/>
      <c r="AF1197" s="125"/>
      <c r="AG1197" s="125"/>
      <c r="AH1197" s="125"/>
      <c r="AI1197" s="125"/>
      <c r="AJ1197" s="125"/>
      <c r="AK1197" s="310">
        <v>23620</v>
      </c>
      <c r="AL1197" s="310">
        <f t="shared" si="183"/>
        <v>0</v>
      </c>
      <c r="AM1197" s="65" t="s">
        <v>654</v>
      </c>
      <c r="AN1197" s="65"/>
      <c r="AO1197" s="65"/>
      <c r="AP1197" s="65"/>
      <c r="AQ1197" s="65"/>
      <c r="AR1197" s="65"/>
      <c r="AS1197" s="66"/>
    </row>
    <row r="1198" spans="1:45" s="67" customFormat="1" ht="14.15" customHeight="1" x14ac:dyDescent="0.2">
      <c r="A1198" s="165" t="s">
        <v>2337</v>
      </c>
      <c r="B1198" s="195" t="s">
        <v>3530</v>
      </c>
      <c r="C1198" s="258">
        <f t="shared" si="166"/>
        <v>42</v>
      </c>
      <c r="D1198" s="263">
        <f t="shared" si="167"/>
        <v>42</v>
      </c>
      <c r="E1198" s="125">
        <v>42</v>
      </c>
      <c r="F1198" s="125"/>
      <c r="G1198" s="125"/>
      <c r="H1198" s="126"/>
      <c r="I1198" s="126"/>
      <c r="J1198" s="126"/>
      <c r="K1198" s="126"/>
      <c r="L1198" s="126"/>
      <c r="M1198" s="126"/>
      <c r="N1198" s="126"/>
      <c r="O1198" s="126"/>
      <c r="P1198" s="126"/>
      <c r="Q1198" s="126"/>
      <c r="R1198" s="126"/>
      <c r="S1198" s="126"/>
      <c r="T1198" s="126"/>
      <c r="U1198" s="126"/>
      <c r="V1198" s="126"/>
      <c r="W1198" s="126"/>
      <c r="X1198" s="126"/>
      <c r="Y1198" s="126"/>
      <c r="Z1198" s="126"/>
      <c r="AA1198" s="125">
        <v>42</v>
      </c>
      <c r="AB1198" s="125"/>
      <c r="AC1198" s="125"/>
      <c r="AD1198" s="125"/>
      <c r="AE1198" s="125"/>
      <c r="AF1198" s="125"/>
      <c r="AG1198" s="125"/>
      <c r="AH1198" s="125"/>
      <c r="AI1198" s="125"/>
      <c r="AJ1198" s="125"/>
      <c r="AK1198" s="310">
        <v>17750</v>
      </c>
      <c r="AL1198" s="310">
        <f t="shared" si="183"/>
        <v>745500</v>
      </c>
      <c r="AM1198" s="65" t="s">
        <v>654</v>
      </c>
      <c r="AN1198" s="65"/>
      <c r="AO1198" s="65"/>
      <c r="AP1198" s="65"/>
      <c r="AQ1198" s="65"/>
      <c r="AR1198" s="65"/>
      <c r="AS1198" s="66"/>
    </row>
    <row r="1199" spans="1:45" s="67" customFormat="1" ht="24" customHeight="1" x14ac:dyDescent="0.2">
      <c r="A1199" s="165" t="s">
        <v>2338</v>
      </c>
      <c r="B1199" s="195" t="s">
        <v>3527</v>
      </c>
      <c r="C1199" s="258">
        <f t="shared" si="166"/>
        <v>0</v>
      </c>
      <c r="D1199" s="263">
        <f t="shared" si="167"/>
        <v>0</v>
      </c>
      <c r="E1199" s="125"/>
      <c r="F1199" s="125"/>
      <c r="G1199" s="125"/>
      <c r="H1199" s="126"/>
      <c r="I1199" s="126"/>
      <c r="J1199" s="126"/>
      <c r="K1199" s="126"/>
      <c r="L1199" s="126"/>
      <c r="M1199" s="126"/>
      <c r="N1199" s="126"/>
      <c r="O1199" s="126"/>
      <c r="P1199" s="126"/>
      <c r="Q1199" s="126"/>
      <c r="R1199" s="126"/>
      <c r="S1199" s="126"/>
      <c r="T1199" s="126"/>
      <c r="U1199" s="126"/>
      <c r="V1199" s="126"/>
      <c r="W1199" s="126"/>
      <c r="X1199" s="126"/>
      <c r="Y1199" s="126"/>
      <c r="Z1199" s="126"/>
      <c r="AA1199" s="125"/>
      <c r="AB1199" s="125"/>
      <c r="AC1199" s="125"/>
      <c r="AD1199" s="125"/>
      <c r="AE1199" s="125"/>
      <c r="AF1199" s="125"/>
      <c r="AG1199" s="125"/>
      <c r="AH1199" s="125"/>
      <c r="AI1199" s="125"/>
      <c r="AJ1199" s="125"/>
      <c r="AK1199" s="310">
        <v>23620</v>
      </c>
      <c r="AL1199" s="310">
        <f t="shared" si="183"/>
        <v>0</v>
      </c>
      <c r="AM1199" s="65" t="s">
        <v>654</v>
      </c>
      <c r="AN1199" s="65"/>
      <c r="AO1199" s="65"/>
      <c r="AP1199" s="65"/>
      <c r="AQ1199" s="65"/>
      <c r="AR1199" s="65"/>
      <c r="AS1199" s="66"/>
    </row>
    <row r="1200" spans="1:45" s="67" customFormat="1" ht="30" x14ac:dyDescent="0.2">
      <c r="A1200" s="165" t="s">
        <v>2339</v>
      </c>
      <c r="B1200" s="166" t="s">
        <v>516</v>
      </c>
      <c r="C1200" s="258">
        <f t="shared" si="166"/>
        <v>6</v>
      </c>
      <c r="D1200" s="263">
        <f t="shared" si="167"/>
        <v>6</v>
      </c>
      <c r="E1200" s="125">
        <v>6</v>
      </c>
      <c r="F1200" s="125"/>
      <c r="G1200" s="125"/>
      <c r="H1200" s="126"/>
      <c r="I1200" s="126"/>
      <c r="J1200" s="126"/>
      <c r="K1200" s="126"/>
      <c r="L1200" s="126"/>
      <c r="M1200" s="126"/>
      <c r="N1200" s="126"/>
      <c r="O1200" s="126"/>
      <c r="P1200" s="126"/>
      <c r="Q1200" s="126"/>
      <c r="R1200" s="126"/>
      <c r="S1200" s="126"/>
      <c r="T1200" s="126"/>
      <c r="U1200" s="126"/>
      <c r="V1200" s="126"/>
      <c r="W1200" s="126"/>
      <c r="X1200" s="126"/>
      <c r="Y1200" s="126"/>
      <c r="Z1200" s="126"/>
      <c r="AA1200" s="125">
        <v>6</v>
      </c>
      <c r="AB1200" s="125"/>
      <c r="AC1200" s="125"/>
      <c r="AD1200" s="125"/>
      <c r="AE1200" s="125"/>
      <c r="AF1200" s="125"/>
      <c r="AG1200" s="125"/>
      <c r="AH1200" s="125"/>
      <c r="AI1200" s="125"/>
      <c r="AJ1200" s="125"/>
      <c r="AK1200" s="310">
        <v>23620</v>
      </c>
      <c r="AL1200" s="310">
        <f t="shared" si="183"/>
        <v>141720</v>
      </c>
      <c r="AM1200" s="65" t="s">
        <v>654</v>
      </c>
      <c r="AN1200" s="65"/>
      <c r="AO1200" s="65"/>
      <c r="AP1200" s="65"/>
      <c r="AQ1200" s="65"/>
      <c r="AR1200" s="65"/>
      <c r="AS1200" s="66"/>
    </row>
    <row r="1201" spans="1:45" s="67" customFormat="1" ht="14.15" customHeight="1" x14ac:dyDescent="0.2">
      <c r="A1201" s="165" t="s">
        <v>2340</v>
      </c>
      <c r="B1201" s="166" t="s">
        <v>3531</v>
      </c>
      <c r="C1201" s="258">
        <f t="shared" si="166"/>
        <v>153</v>
      </c>
      <c r="D1201" s="263">
        <f t="shared" si="167"/>
        <v>153</v>
      </c>
      <c r="E1201" s="125">
        <v>153</v>
      </c>
      <c r="F1201" s="125"/>
      <c r="G1201" s="125"/>
      <c r="H1201" s="126"/>
      <c r="I1201" s="126"/>
      <c r="J1201" s="126"/>
      <c r="K1201" s="126"/>
      <c r="L1201" s="126"/>
      <c r="M1201" s="126"/>
      <c r="N1201" s="126"/>
      <c r="O1201" s="126"/>
      <c r="P1201" s="126"/>
      <c r="Q1201" s="126"/>
      <c r="R1201" s="126"/>
      <c r="S1201" s="126"/>
      <c r="T1201" s="126"/>
      <c r="U1201" s="126"/>
      <c r="V1201" s="126"/>
      <c r="W1201" s="126"/>
      <c r="X1201" s="126"/>
      <c r="Y1201" s="126"/>
      <c r="Z1201" s="126"/>
      <c r="AA1201" s="125">
        <v>153</v>
      </c>
      <c r="AB1201" s="125"/>
      <c r="AC1201" s="125"/>
      <c r="AD1201" s="125"/>
      <c r="AE1201" s="125"/>
      <c r="AF1201" s="125"/>
      <c r="AG1201" s="125"/>
      <c r="AH1201" s="125"/>
      <c r="AI1201" s="125"/>
      <c r="AJ1201" s="125"/>
      <c r="AK1201" s="310">
        <v>11910</v>
      </c>
      <c r="AL1201" s="310">
        <f t="shared" si="183"/>
        <v>1822230</v>
      </c>
      <c r="AM1201" s="65" t="s">
        <v>654</v>
      </c>
      <c r="AN1201" s="65"/>
      <c r="AO1201" s="65"/>
      <c r="AP1201" s="65"/>
      <c r="AQ1201" s="65"/>
      <c r="AR1201" s="65"/>
      <c r="AS1201" s="66"/>
    </row>
    <row r="1202" spans="1:45" s="67" customFormat="1" ht="14.15" customHeight="1" x14ac:dyDescent="0.2">
      <c r="A1202" s="165" t="s">
        <v>2341</v>
      </c>
      <c r="B1202" s="166" t="s">
        <v>1155</v>
      </c>
      <c r="C1202" s="258">
        <f t="shared" ref="C1202:C1268" si="184">SUM(D1202+G1202)</f>
        <v>1</v>
      </c>
      <c r="D1202" s="263">
        <f t="shared" ref="D1202:D1268" si="185">SUM(E1202:F1202)</f>
        <v>1</v>
      </c>
      <c r="E1202" s="125">
        <v>1</v>
      </c>
      <c r="F1202" s="125"/>
      <c r="G1202" s="125"/>
      <c r="H1202" s="126"/>
      <c r="I1202" s="126"/>
      <c r="J1202" s="126"/>
      <c r="K1202" s="126"/>
      <c r="L1202" s="126"/>
      <c r="M1202" s="126"/>
      <c r="N1202" s="126"/>
      <c r="O1202" s="126"/>
      <c r="P1202" s="126"/>
      <c r="Q1202" s="126"/>
      <c r="R1202" s="126"/>
      <c r="S1202" s="126"/>
      <c r="T1202" s="126"/>
      <c r="U1202" s="126"/>
      <c r="V1202" s="126"/>
      <c r="W1202" s="126"/>
      <c r="X1202" s="126"/>
      <c r="Y1202" s="126"/>
      <c r="Z1202" s="126"/>
      <c r="AA1202" s="125">
        <v>1</v>
      </c>
      <c r="AB1202" s="125"/>
      <c r="AC1202" s="125"/>
      <c r="AD1202" s="125"/>
      <c r="AE1202" s="125"/>
      <c r="AF1202" s="125"/>
      <c r="AG1202" s="125"/>
      <c r="AH1202" s="125"/>
      <c r="AI1202" s="125"/>
      <c r="AJ1202" s="125"/>
      <c r="AK1202" s="310">
        <v>64950</v>
      </c>
      <c r="AL1202" s="310">
        <f t="shared" si="183"/>
        <v>64950</v>
      </c>
      <c r="AM1202" s="65" t="s">
        <v>654</v>
      </c>
      <c r="AN1202" s="65"/>
      <c r="AO1202" s="65"/>
      <c r="AP1202" s="65"/>
      <c r="AQ1202" s="65"/>
      <c r="AR1202" s="65"/>
      <c r="AS1202" s="66"/>
    </row>
    <row r="1203" spans="1:45" s="72" customFormat="1" ht="14.15" customHeight="1" x14ac:dyDescent="0.2">
      <c r="A1203" s="165" t="s">
        <v>2342</v>
      </c>
      <c r="B1203" s="166" t="s">
        <v>517</v>
      </c>
      <c r="C1203" s="258">
        <f t="shared" si="184"/>
        <v>1</v>
      </c>
      <c r="D1203" s="263">
        <f t="shared" si="185"/>
        <v>1</v>
      </c>
      <c r="E1203" s="125">
        <v>1</v>
      </c>
      <c r="F1203" s="125"/>
      <c r="G1203" s="125"/>
      <c r="H1203" s="126"/>
      <c r="I1203" s="126"/>
      <c r="J1203" s="126"/>
      <c r="K1203" s="126"/>
      <c r="L1203" s="126"/>
      <c r="M1203" s="126"/>
      <c r="N1203" s="126"/>
      <c r="O1203" s="126"/>
      <c r="P1203" s="126"/>
      <c r="Q1203" s="126"/>
      <c r="R1203" s="126"/>
      <c r="S1203" s="126"/>
      <c r="T1203" s="126"/>
      <c r="U1203" s="126"/>
      <c r="V1203" s="126"/>
      <c r="W1203" s="126"/>
      <c r="X1203" s="126"/>
      <c r="Y1203" s="126"/>
      <c r="Z1203" s="126"/>
      <c r="AA1203" s="125">
        <v>1</v>
      </c>
      <c r="AB1203" s="125"/>
      <c r="AC1203" s="125"/>
      <c r="AD1203" s="125"/>
      <c r="AE1203" s="125"/>
      <c r="AF1203" s="125"/>
      <c r="AG1203" s="125"/>
      <c r="AH1203" s="125"/>
      <c r="AI1203" s="125"/>
      <c r="AJ1203" s="125"/>
      <c r="AK1203" s="310">
        <v>51920</v>
      </c>
      <c r="AL1203" s="310">
        <f t="shared" si="183"/>
        <v>51920</v>
      </c>
      <c r="AM1203" s="65" t="s">
        <v>654</v>
      </c>
      <c r="AN1203" s="65"/>
      <c r="AO1203" s="65"/>
      <c r="AP1203" s="65"/>
      <c r="AQ1203" s="65"/>
      <c r="AR1203" s="65"/>
      <c r="AS1203" s="71"/>
    </row>
    <row r="1204" spans="1:45" s="72" customFormat="1" ht="20" x14ac:dyDescent="0.2">
      <c r="A1204" s="167" t="s">
        <v>3070</v>
      </c>
      <c r="B1204" s="195" t="s">
        <v>3071</v>
      </c>
      <c r="C1204" s="258">
        <f t="shared" si="184"/>
        <v>0</v>
      </c>
      <c r="D1204" s="263">
        <f t="shared" si="185"/>
        <v>0</v>
      </c>
      <c r="E1204" s="125"/>
      <c r="F1204" s="125"/>
      <c r="G1204" s="125"/>
      <c r="H1204" s="126"/>
      <c r="I1204" s="126"/>
      <c r="J1204" s="126"/>
      <c r="K1204" s="126"/>
      <c r="L1204" s="126"/>
      <c r="M1204" s="126"/>
      <c r="N1204" s="126"/>
      <c r="O1204" s="126"/>
      <c r="P1204" s="126"/>
      <c r="Q1204" s="126"/>
      <c r="R1204" s="126"/>
      <c r="S1204" s="126"/>
      <c r="T1204" s="126"/>
      <c r="U1204" s="126"/>
      <c r="V1204" s="126"/>
      <c r="W1204" s="126"/>
      <c r="X1204" s="126"/>
      <c r="Y1204" s="126"/>
      <c r="Z1204" s="126"/>
      <c r="AA1204" s="125"/>
      <c r="AB1204" s="125"/>
      <c r="AC1204" s="125"/>
      <c r="AD1204" s="125"/>
      <c r="AE1204" s="125"/>
      <c r="AF1204" s="125"/>
      <c r="AG1204" s="125"/>
      <c r="AH1204" s="125"/>
      <c r="AI1204" s="125"/>
      <c r="AJ1204" s="125"/>
      <c r="AK1204" s="310">
        <v>399530</v>
      </c>
      <c r="AL1204" s="310">
        <f t="shared" si="183"/>
        <v>0</v>
      </c>
      <c r="AM1204" s="65" t="s">
        <v>654</v>
      </c>
      <c r="AN1204" s="65"/>
      <c r="AO1204" s="65"/>
      <c r="AP1204" s="65"/>
      <c r="AQ1204" s="65"/>
      <c r="AR1204" s="65"/>
      <c r="AS1204" s="71"/>
    </row>
    <row r="1205" spans="1:45" s="72" customFormat="1" ht="14.15" customHeight="1" x14ac:dyDescent="0.2">
      <c r="A1205" s="165" t="s">
        <v>3876</v>
      </c>
      <c r="B1205" s="166" t="s">
        <v>4582</v>
      </c>
      <c r="C1205" s="350">
        <f t="shared" si="184"/>
        <v>0</v>
      </c>
      <c r="D1205" s="348">
        <f t="shared" si="185"/>
        <v>0</v>
      </c>
      <c r="E1205" s="125"/>
      <c r="F1205" s="125"/>
      <c r="G1205" s="125"/>
      <c r="H1205" s="126"/>
      <c r="I1205" s="126"/>
      <c r="J1205" s="126"/>
      <c r="K1205" s="126"/>
      <c r="L1205" s="126"/>
      <c r="M1205" s="126"/>
      <c r="N1205" s="126"/>
      <c r="O1205" s="126"/>
      <c r="P1205" s="126"/>
      <c r="Q1205" s="126"/>
      <c r="R1205" s="126"/>
      <c r="S1205" s="126"/>
      <c r="T1205" s="126"/>
      <c r="U1205" s="126"/>
      <c r="V1205" s="126"/>
      <c r="W1205" s="126"/>
      <c r="X1205" s="126"/>
      <c r="Y1205" s="126"/>
      <c r="Z1205" s="126"/>
      <c r="AA1205" s="125"/>
      <c r="AB1205" s="125"/>
      <c r="AC1205" s="125"/>
      <c r="AD1205" s="125"/>
      <c r="AE1205" s="125"/>
      <c r="AF1205" s="125"/>
      <c r="AG1205" s="125"/>
      <c r="AH1205" s="125"/>
      <c r="AI1205" s="125"/>
      <c r="AJ1205" s="125"/>
      <c r="AK1205" s="310">
        <v>146240</v>
      </c>
      <c r="AL1205" s="310">
        <f t="shared" si="183"/>
        <v>0</v>
      </c>
      <c r="AM1205" s="65" t="s">
        <v>654</v>
      </c>
      <c r="AN1205" s="65"/>
      <c r="AO1205" s="65"/>
      <c r="AP1205" s="65"/>
      <c r="AQ1205" s="65"/>
      <c r="AR1205" s="65"/>
      <c r="AS1205" s="71"/>
    </row>
    <row r="1206" spans="1:45" s="75" customFormat="1" ht="12.75" customHeight="1" x14ac:dyDescent="0.2">
      <c r="A1206" s="327"/>
      <c r="B1206" s="141" t="s">
        <v>467</v>
      </c>
      <c r="C1206" s="260">
        <f>SUM(C1194:C1205)</f>
        <v>211</v>
      </c>
      <c r="D1206" s="347">
        <f t="shared" ref="D1206:G1206" si="186">SUM(D1194:D1205)</f>
        <v>211</v>
      </c>
      <c r="E1206" s="347">
        <f t="shared" si="186"/>
        <v>211</v>
      </c>
      <c r="F1206" s="347">
        <f t="shared" si="186"/>
        <v>0</v>
      </c>
      <c r="G1206" s="347">
        <f t="shared" si="186"/>
        <v>0</v>
      </c>
      <c r="H1206" s="891"/>
      <c r="I1206" s="892"/>
      <c r="J1206" s="892"/>
      <c r="K1206" s="892"/>
      <c r="L1206" s="892"/>
      <c r="M1206" s="892"/>
      <c r="N1206" s="892"/>
      <c r="O1206" s="892"/>
      <c r="P1206" s="892"/>
      <c r="Q1206" s="892"/>
      <c r="R1206" s="892"/>
      <c r="S1206" s="892"/>
      <c r="T1206" s="892"/>
      <c r="U1206" s="892"/>
      <c r="V1206" s="892"/>
      <c r="W1206" s="892"/>
      <c r="X1206" s="892"/>
      <c r="Y1206" s="892"/>
      <c r="Z1206" s="893"/>
      <c r="AA1206" s="260">
        <f>SUM(AA1194:AA1205)</f>
        <v>211</v>
      </c>
      <c r="AB1206" s="347">
        <f t="shared" ref="AB1206:AJ1206" si="187">SUM(AB1194:AB1205)</f>
        <v>0</v>
      </c>
      <c r="AC1206" s="347">
        <f t="shared" si="187"/>
        <v>0</v>
      </c>
      <c r="AD1206" s="347">
        <f t="shared" si="187"/>
        <v>0</v>
      </c>
      <c r="AE1206" s="347">
        <f t="shared" si="187"/>
        <v>0</v>
      </c>
      <c r="AF1206" s="347">
        <f t="shared" si="187"/>
        <v>0</v>
      </c>
      <c r="AG1206" s="347">
        <f t="shared" si="187"/>
        <v>0</v>
      </c>
      <c r="AH1206" s="347">
        <f t="shared" si="187"/>
        <v>0</v>
      </c>
      <c r="AI1206" s="347">
        <f t="shared" si="187"/>
        <v>0</v>
      </c>
      <c r="AJ1206" s="347">
        <f t="shared" si="187"/>
        <v>0</v>
      </c>
      <c r="AK1206" s="313">
        <f>SUM(AK1194:AK1205)</f>
        <v>804900</v>
      </c>
      <c r="AL1206" s="313">
        <f>SUM(AL1194:AL1205)</f>
        <v>2872960</v>
      </c>
      <c r="AM1206" s="73" t="s">
        <v>654</v>
      </c>
      <c r="AN1206" s="73"/>
      <c r="AO1206" s="73"/>
      <c r="AP1206" s="73"/>
      <c r="AQ1206" s="73"/>
      <c r="AR1206" s="73"/>
      <c r="AS1206" s="74"/>
    </row>
    <row r="1207" spans="1:45" s="75" customFormat="1" x14ac:dyDescent="0.2">
      <c r="A1207" s="327"/>
      <c r="B1207" s="141" t="s">
        <v>1864</v>
      </c>
      <c r="C1207" s="890"/>
      <c r="D1207" s="890"/>
      <c r="E1207" s="890"/>
      <c r="F1207" s="890"/>
      <c r="G1207" s="890"/>
      <c r="H1207" s="890"/>
      <c r="I1207" s="890"/>
      <c r="J1207" s="890"/>
      <c r="K1207" s="890"/>
      <c r="L1207" s="890"/>
      <c r="M1207" s="890"/>
      <c r="N1207" s="890"/>
      <c r="O1207" s="890"/>
      <c r="P1207" s="890"/>
      <c r="Q1207" s="890"/>
      <c r="R1207" s="890"/>
      <c r="S1207" s="890"/>
      <c r="T1207" s="890"/>
      <c r="U1207" s="890"/>
      <c r="V1207" s="890"/>
      <c r="W1207" s="890"/>
      <c r="X1207" s="890"/>
      <c r="Y1207" s="890"/>
      <c r="Z1207" s="890"/>
      <c r="AA1207" s="890"/>
      <c r="AB1207" s="890"/>
      <c r="AC1207" s="890"/>
      <c r="AD1207" s="890"/>
      <c r="AE1207" s="890"/>
      <c r="AF1207" s="890"/>
      <c r="AG1207" s="890"/>
      <c r="AH1207" s="890"/>
      <c r="AI1207" s="890"/>
      <c r="AJ1207" s="890"/>
      <c r="AK1207" s="890"/>
      <c r="AL1207" s="890"/>
      <c r="AM1207" s="73"/>
      <c r="AN1207" s="73"/>
      <c r="AO1207" s="73"/>
      <c r="AP1207" s="73"/>
      <c r="AQ1207" s="73"/>
      <c r="AR1207" s="73"/>
      <c r="AS1207" s="74"/>
    </row>
    <row r="1208" spans="1:45" s="77" customFormat="1" ht="12" customHeight="1" x14ac:dyDescent="0.2">
      <c r="A1208" s="183" t="s">
        <v>1520</v>
      </c>
      <c r="B1208" s="184" t="s">
        <v>1521</v>
      </c>
      <c r="C1208" s="258">
        <f t="shared" si="184"/>
        <v>0</v>
      </c>
      <c r="D1208" s="263">
        <f t="shared" si="185"/>
        <v>0</v>
      </c>
      <c r="E1208" s="125"/>
      <c r="F1208" s="125"/>
      <c r="G1208" s="125"/>
      <c r="H1208" s="126"/>
      <c r="I1208" s="126"/>
      <c r="J1208" s="126"/>
      <c r="K1208" s="126"/>
      <c r="L1208" s="126"/>
      <c r="M1208" s="126"/>
      <c r="N1208" s="126"/>
      <c r="O1208" s="126"/>
      <c r="P1208" s="126"/>
      <c r="Q1208" s="126"/>
      <c r="R1208" s="126"/>
      <c r="S1208" s="126"/>
      <c r="T1208" s="126"/>
      <c r="U1208" s="126"/>
      <c r="V1208" s="126"/>
      <c r="W1208" s="126"/>
      <c r="X1208" s="126"/>
      <c r="Y1208" s="126"/>
      <c r="Z1208" s="126"/>
      <c r="AA1208" s="125"/>
      <c r="AB1208" s="125"/>
      <c r="AC1208" s="125"/>
      <c r="AD1208" s="125"/>
      <c r="AE1208" s="125"/>
      <c r="AF1208" s="125"/>
      <c r="AG1208" s="125"/>
      <c r="AH1208" s="125"/>
      <c r="AI1208" s="125"/>
      <c r="AJ1208" s="125"/>
      <c r="AK1208" s="311"/>
      <c r="AL1208" s="131"/>
      <c r="AM1208" s="65" t="s">
        <v>654</v>
      </c>
      <c r="AN1208" s="65"/>
      <c r="AO1208" s="65"/>
      <c r="AP1208" s="65"/>
      <c r="AQ1208" s="65"/>
      <c r="AR1208" s="65"/>
      <c r="AS1208" s="76"/>
    </row>
    <row r="1209" spans="1:45" s="77" customFormat="1" ht="20.25" customHeight="1" x14ac:dyDescent="0.2">
      <c r="A1209" s="183" t="s">
        <v>3878</v>
      </c>
      <c r="B1209" s="184" t="s">
        <v>3877</v>
      </c>
      <c r="C1209" s="350">
        <f t="shared" si="184"/>
        <v>0</v>
      </c>
      <c r="D1209" s="348">
        <f t="shared" si="185"/>
        <v>0</v>
      </c>
      <c r="E1209" s="125"/>
      <c r="F1209" s="125"/>
      <c r="G1209" s="125"/>
      <c r="H1209" s="126"/>
      <c r="I1209" s="126"/>
      <c r="J1209" s="126"/>
      <c r="K1209" s="126"/>
      <c r="L1209" s="126"/>
      <c r="M1209" s="126"/>
      <c r="N1209" s="126"/>
      <c r="O1209" s="126"/>
      <c r="P1209" s="126"/>
      <c r="Q1209" s="126"/>
      <c r="R1209" s="126"/>
      <c r="S1209" s="126"/>
      <c r="T1209" s="126"/>
      <c r="U1209" s="126"/>
      <c r="V1209" s="126"/>
      <c r="W1209" s="126"/>
      <c r="X1209" s="126"/>
      <c r="Y1209" s="126"/>
      <c r="Z1209" s="126"/>
      <c r="AA1209" s="125"/>
      <c r="AB1209" s="125"/>
      <c r="AC1209" s="125"/>
      <c r="AD1209" s="125"/>
      <c r="AE1209" s="125"/>
      <c r="AF1209" s="125"/>
      <c r="AG1209" s="125"/>
      <c r="AH1209" s="125"/>
      <c r="AI1209" s="125"/>
      <c r="AJ1209" s="125"/>
      <c r="AK1209" s="311"/>
      <c r="AL1209" s="131"/>
      <c r="AM1209" s="65" t="s">
        <v>654</v>
      </c>
      <c r="AN1209" s="65"/>
      <c r="AO1209" s="65"/>
      <c r="AP1209" s="65"/>
      <c r="AQ1209" s="65"/>
      <c r="AR1209" s="65"/>
      <c r="AS1209" s="76"/>
    </row>
    <row r="1210" spans="1:45" s="67" customFormat="1" ht="24.75" customHeight="1" x14ac:dyDescent="0.2">
      <c r="A1210" s="185" t="s">
        <v>1522</v>
      </c>
      <c r="B1210" s="184" t="s">
        <v>4567</v>
      </c>
      <c r="C1210" s="258">
        <f t="shared" si="184"/>
        <v>0</v>
      </c>
      <c r="D1210" s="263">
        <f t="shared" si="185"/>
        <v>0</v>
      </c>
      <c r="E1210" s="125"/>
      <c r="F1210" s="125"/>
      <c r="G1210" s="125"/>
      <c r="H1210" s="126"/>
      <c r="I1210" s="126"/>
      <c r="J1210" s="126"/>
      <c r="K1210" s="126"/>
      <c r="L1210" s="126"/>
      <c r="M1210" s="126"/>
      <c r="N1210" s="126"/>
      <c r="O1210" s="126"/>
      <c r="P1210" s="126"/>
      <c r="Q1210" s="126"/>
      <c r="R1210" s="126"/>
      <c r="S1210" s="126"/>
      <c r="T1210" s="126"/>
      <c r="U1210" s="126"/>
      <c r="V1210" s="126"/>
      <c r="W1210" s="126"/>
      <c r="X1210" s="126"/>
      <c r="Y1210" s="126"/>
      <c r="Z1210" s="126"/>
      <c r="AA1210" s="125"/>
      <c r="AB1210" s="125"/>
      <c r="AC1210" s="125"/>
      <c r="AD1210" s="125"/>
      <c r="AE1210" s="125"/>
      <c r="AF1210" s="125"/>
      <c r="AG1210" s="125"/>
      <c r="AH1210" s="125"/>
      <c r="AI1210" s="125"/>
      <c r="AJ1210" s="125"/>
      <c r="AK1210" s="311"/>
      <c r="AL1210" s="131"/>
      <c r="AM1210" s="65" t="s">
        <v>654</v>
      </c>
      <c r="AN1210" s="65"/>
      <c r="AO1210" s="65"/>
      <c r="AP1210" s="65"/>
      <c r="AQ1210" s="65"/>
      <c r="AR1210" s="65"/>
      <c r="AS1210" s="66"/>
    </row>
    <row r="1211" spans="1:45" s="67" customFormat="1" ht="24" customHeight="1" x14ac:dyDescent="0.2">
      <c r="A1211" s="183" t="s">
        <v>1523</v>
      </c>
      <c r="B1211" s="184" t="s">
        <v>1524</v>
      </c>
      <c r="C1211" s="258">
        <f>SUM(D1211+G1211)</f>
        <v>0</v>
      </c>
      <c r="D1211" s="263">
        <f>SUM(E1211:F1211)</f>
        <v>0</v>
      </c>
      <c r="E1211" s="125"/>
      <c r="F1211" s="125"/>
      <c r="G1211" s="125"/>
      <c r="H1211" s="126"/>
      <c r="I1211" s="126"/>
      <c r="J1211" s="126"/>
      <c r="K1211" s="126"/>
      <c r="L1211" s="126"/>
      <c r="M1211" s="126"/>
      <c r="N1211" s="126"/>
      <c r="O1211" s="126"/>
      <c r="P1211" s="126"/>
      <c r="Q1211" s="126"/>
      <c r="R1211" s="126"/>
      <c r="S1211" s="126"/>
      <c r="T1211" s="126"/>
      <c r="U1211" s="126"/>
      <c r="V1211" s="126"/>
      <c r="W1211" s="126"/>
      <c r="X1211" s="126"/>
      <c r="Y1211" s="126"/>
      <c r="Z1211" s="126"/>
      <c r="AA1211" s="125"/>
      <c r="AB1211" s="125"/>
      <c r="AC1211" s="125"/>
      <c r="AD1211" s="125"/>
      <c r="AE1211" s="125"/>
      <c r="AF1211" s="125"/>
      <c r="AG1211" s="125"/>
      <c r="AH1211" s="125"/>
      <c r="AI1211" s="125"/>
      <c r="AJ1211" s="125"/>
      <c r="AK1211" s="311"/>
      <c r="AL1211" s="131"/>
      <c r="AM1211" s="65" t="s">
        <v>654</v>
      </c>
      <c r="AN1211" s="65"/>
      <c r="AO1211" s="65"/>
      <c r="AP1211" s="65"/>
      <c r="AQ1211" s="65"/>
      <c r="AR1211" s="65"/>
      <c r="AS1211" s="66"/>
    </row>
    <row r="1212" spans="1:45" s="67" customFormat="1" ht="12" customHeight="1" x14ac:dyDescent="0.2">
      <c r="A1212" s="183" t="s">
        <v>1526</v>
      </c>
      <c r="B1212" s="184" t="s">
        <v>1527</v>
      </c>
      <c r="C1212" s="258">
        <f t="shared" si="184"/>
        <v>0</v>
      </c>
      <c r="D1212" s="263">
        <f t="shared" si="185"/>
        <v>0</v>
      </c>
      <c r="E1212" s="125"/>
      <c r="F1212" s="125"/>
      <c r="G1212" s="125"/>
      <c r="H1212" s="126"/>
      <c r="I1212" s="126"/>
      <c r="J1212" s="126"/>
      <c r="K1212" s="126"/>
      <c r="L1212" s="126"/>
      <c r="M1212" s="126"/>
      <c r="N1212" s="126"/>
      <c r="O1212" s="126"/>
      <c r="P1212" s="126"/>
      <c r="Q1212" s="126"/>
      <c r="R1212" s="126"/>
      <c r="S1212" s="126"/>
      <c r="T1212" s="126"/>
      <c r="U1212" s="126"/>
      <c r="V1212" s="126"/>
      <c r="W1212" s="126"/>
      <c r="X1212" s="126"/>
      <c r="Y1212" s="126"/>
      <c r="Z1212" s="126"/>
      <c r="AA1212" s="125"/>
      <c r="AB1212" s="125"/>
      <c r="AC1212" s="125"/>
      <c r="AD1212" s="125"/>
      <c r="AE1212" s="125"/>
      <c r="AF1212" s="125"/>
      <c r="AG1212" s="125"/>
      <c r="AH1212" s="125"/>
      <c r="AI1212" s="125"/>
      <c r="AJ1212" s="125"/>
      <c r="AK1212" s="311"/>
      <c r="AL1212" s="131"/>
      <c r="AM1212" s="65" t="s">
        <v>654</v>
      </c>
      <c r="AN1212" s="65"/>
      <c r="AO1212" s="65"/>
      <c r="AP1212" s="65"/>
      <c r="AQ1212" s="65"/>
      <c r="AR1212" s="65"/>
      <c r="AS1212" s="66"/>
    </row>
    <row r="1213" spans="1:45" s="67" customFormat="1" ht="12" customHeight="1" x14ac:dyDescent="0.2">
      <c r="A1213" s="183" t="s">
        <v>1528</v>
      </c>
      <c r="B1213" s="184" t="s">
        <v>1529</v>
      </c>
      <c r="C1213" s="258">
        <f t="shared" si="184"/>
        <v>21</v>
      </c>
      <c r="D1213" s="263">
        <f t="shared" si="185"/>
        <v>21</v>
      </c>
      <c r="E1213" s="125">
        <v>21</v>
      </c>
      <c r="F1213" s="125"/>
      <c r="G1213" s="125"/>
      <c r="H1213" s="126"/>
      <c r="I1213" s="126"/>
      <c r="J1213" s="126"/>
      <c r="K1213" s="126"/>
      <c r="L1213" s="126"/>
      <c r="M1213" s="126"/>
      <c r="N1213" s="126"/>
      <c r="O1213" s="126"/>
      <c r="P1213" s="126"/>
      <c r="Q1213" s="126"/>
      <c r="R1213" s="126"/>
      <c r="S1213" s="126"/>
      <c r="T1213" s="126"/>
      <c r="U1213" s="126"/>
      <c r="V1213" s="126"/>
      <c r="W1213" s="126"/>
      <c r="X1213" s="126"/>
      <c r="Y1213" s="126"/>
      <c r="Z1213" s="126"/>
      <c r="AA1213" s="125"/>
      <c r="AB1213" s="125">
        <v>21</v>
      </c>
      <c r="AC1213" s="125"/>
      <c r="AD1213" s="125"/>
      <c r="AE1213" s="125"/>
      <c r="AF1213" s="125"/>
      <c r="AG1213" s="125"/>
      <c r="AH1213" s="125"/>
      <c r="AI1213" s="125"/>
      <c r="AJ1213" s="125"/>
      <c r="AK1213" s="311"/>
      <c r="AL1213" s="131"/>
      <c r="AM1213" s="65" t="s">
        <v>654</v>
      </c>
      <c r="AN1213" s="65"/>
      <c r="AO1213" s="65"/>
      <c r="AP1213" s="65"/>
      <c r="AQ1213" s="65"/>
      <c r="AR1213" s="65"/>
      <c r="AS1213" s="66"/>
    </row>
    <row r="1214" spans="1:45" s="67" customFormat="1" ht="12" customHeight="1" x14ac:dyDescent="0.2">
      <c r="A1214" s="183" t="s">
        <v>1530</v>
      </c>
      <c r="B1214" s="184" t="s">
        <v>1531</v>
      </c>
      <c r="C1214" s="258">
        <f t="shared" si="184"/>
        <v>257</v>
      </c>
      <c r="D1214" s="263">
        <f t="shared" si="185"/>
        <v>255</v>
      </c>
      <c r="E1214" s="125">
        <v>255</v>
      </c>
      <c r="F1214" s="125"/>
      <c r="G1214" s="125">
        <v>2</v>
      </c>
      <c r="H1214" s="126"/>
      <c r="I1214" s="126"/>
      <c r="J1214" s="126"/>
      <c r="K1214" s="126"/>
      <c r="L1214" s="126"/>
      <c r="M1214" s="126"/>
      <c r="N1214" s="126"/>
      <c r="O1214" s="126"/>
      <c r="P1214" s="126"/>
      <c r="Q1214" s="126"/>
      <c r="R1214" s="126"/>
      <c r="S1214" s="126"/>
      <c r="T1214" s="126"/>
      <c r="U1214" s="126"/>
      <c r="V1214" s="126"/>
      <c r="W1214" s="126"/>
      <c r="X1214" s="126"/>
      <c r="Y1214" s="126"/>
      <c r="Z1214" s="126"/>
      <c r="AA1214" s="125"/>
      <c r="AB1214" s="125">
        <v>257</v>
      </c>
      <c r="AC1214" s="125"/>
      <c r="AD1214" s="125"/>
      <c r="AE1214" s="125"/>
      <c r="AF1214" s="125"/>
      <c r="AG1214" s="125"/>
      <c r="AH1214" s="125"/>
      <c r="AI1214" s="125"/>
      <c r="AJ1214" s="125"/>
      <c r="AK1214" s="311"/>
      <c r="AL1214" s="131"/>
      <c r="AM1214" s="65" t="s">
        <v>654</v>
      </c>
      <c r="AN1214" s="65"/>
      <c r="AO1214" s="65"/>
      <c r="AP1214" s="65"/>
      <c r="AQ1214" s="65"/>
      <c r="AR1214" s="65"/>
      <c r="AS1214" s="66"/>
    </row>
    <row r="1215" spans="1:45" s="67" customFormat="1" ht="12" customHeight="1" x14ac:dyDescent="0.2">
      <c r="A1215" s="183" t="s">
        <v>1532</v>
      </c>
      <c r="B1215" s="184" t="s">
        <v>1533</v>
      </c>
      <c r="C1215" s="258">
        <f t="shared" si="184"/>
        <v>0</v>
      </c>
      <c r="D1215" s="263">
        <f t="shared" si="185"/>
        <v>0</v>
      </c>
      <c r="E1215" s="125"/>
      <c r="F1215" s="125"/>
      <c r="G1215" s="125"/>
      <c r="H1215" s="126"/>
      <c r="I1215" s="126"/>
      <c r="J1215" s="126"/>
      <c r="K1215" s="126"/>
      <c r="L1215" s="126"/>
      <c r="M1215" s="126"/>
      <c r="N1215" s="126"/>
      <c r="O1215" s="126"/>
      <c r="P1215" s="126"/>
      <c r="Q1215" s="126"/>
      <c r="R1215" s="126"/>
      <c r="S1215" s="126"/>
      <c r="T1215" s="126"/>
      <c r="U1215" s="126"/>
      <c r="V1215" s="126"/>
      <c r="W1215" s="126"/>
      <c r="X1215" s="126"/>
      <c r="Y1215" s="126"/>
      <c r="Z1215" s="126"/>
      <c r="AA1215" s="125"/>
      <c r="AB1215" s="125"/>
      <c r="AC1215" s="125"/>
      <c r="AD1215" s="125"/>
      <c r="AE1215" s="125"/>
      <c r="AF1215" s="125"/>
      <c r="AG1215" s="125"/>
      <c r="AH1215" s="125"/>
      <c r="AI1215" s="125"/>
      <c r="AJ1215" s="125"/>
      <c r="AK1215" s="311"/>
      <c r="AL1215" s="131"/>
      <c r="AM1215" s="65" t="s">
        <v>654</v>
      </c>
      <c r="AN1215" s="65"/>
      <c r="AO1215" s="65"/>
      <c r="AP1215" s="65"/>
      <c r="AQ1215" s="65"/>
      <c r="AR1215" s="65"/>
      <c r="AS1215" s="66"/>
    </row>
    <row r="1216" spans="1:45" s="67" customFormat="1" ht="12" customHeight="1" x14ac:dyDescent="0.2">
      <c r="A1216" s="183" t="s">
        <v>1534</v>
      </c>
      <c r="B1216" s="184" t="s">
        <v>1535</v>
      </c>
      <c r="C1216" s="258">
        <f t="shared" si="184"/>
        <v>0</v>
      </c>
      <c r="D1216" s="263">
        <f t="shared" si="185"/>
        <v>0</v>
      </c>
      <c r="E1216" s="125"/>
      <c r="F1216" s="125"/>
      <c r="G1216" s="125"/>
      <c r="H1216" s="126"/>
      <c r="I1216" s="126"/>
      <c r="J1216" s="126"/>
      <c r="K1216" s="126"/>
      <c r="L1216" s="126"/>
      <c r="M1216" s="126"/>
      <c r="N1216" s="126"/>
      <c r="O1216" s="126"/>
      <c r="P1216" s="126"/>
      <c r="Q1216" s="126"/>
      <c r="R1216" s="126"/>
      <c r="S1216" s="126"/>
      <c r="T1216" s="126"/>
      <c r="U1216" s="126"/>
      <c r="V1216" s="126"/>
      <c r="W1216" s="126"/>
      <c r="X1216" s="126"/>
      <c r="Y1216" s="126"/>
      <c r="Z1216" s="126"/>
      <c r="AA1216" s="125"/>
      <c r="AB1216" s="125"/>
      <c r="AC1216" s="125"/>
      <c r="AD1216" s="125"/>
      <c r="AE1216" s="125"/>
      <c r="AF1216" s="125"/>
      <c r="AG1216" s="125"/>
      <c r="AH1216" s="125"/>
      <c r="AI1216" s="125"/>
      <c r="AJ1216" s="125"/>
      <c r="AK1216" s="311"/>
      <c r="AL1216" s="131"/>
      <c r="AM1216" s="65" t="s">
        <v>654</v>
      </c>
      <c r="AN1216" s="65"/>
      <c r="AO1216" s="65"/>
      <c r="AP1216" s="65"/>
      <c r="AQ1216" s="65"/>
      <c r="AR1216" s="65"/>
      <c r="AS1216" s="66"/>
    </row>
    <row r="1217" spans="1:45" s="67" customFormat="1" ht="12" customHeight="1" x14ac:dyDescent="0.2">
      <c r="A1217" s="183" t="s">
        <v>1536</v>
      </c>
      <c r="B1217" s="184" t="s">
        <v>1537</v>
      </c>
      <c r="C1217" s="258">
        <f t="shared" si="184"/>
        <v>0</v>
      </c>
      <c r="D1217" s="263">
        <f t="shared" si="185"/>
        <v>0</v>
      </c>
      <c r="E1217" s="125"/>
      <c r="F1217" s="125"/>
      <c r="G1217" s="125"/>
      <c r="H1217" s="126"/>
      <c r="I1217" s="126"/>
      <c r="J1217" s="126"/>
      <c r="K1217" s="126"/>
      <c r="L1217" s="126"/>
      <c r="M1217" s="126"/>
      <c r="N1217" s="126"/>
      <c r="O1217" s="126"/>
      <c r="P1217" s="126"/>
      <c r="Q1217" s="126"/>
      <c r="R1217" s="126"/>
      <c r="S1217" s="126"/>
      <c r="T1217" s="126"/>
      <c r="U1217" s="126"/>
      <c r="V1217" s="126"/>
      <c r="W1217" s="126"/>
      <c r="X1217" s="126"/>
      <c r="Y1217" s="126"/>
      <c r="Z1217" s="126"/>
      <c r="AA1217" s="125"/>
      <c r="AB1217" s="125"/>
      <c r="AC1217" s="125"/>
      <c r="AD1217" s="125"/>
      <c r="AE1217" s="125"/>
      <c r="AF1217" s="125"/>
      <c r="AG1217" s="125"/>
      <c r="AH1217" s="125"/>
      <c r="AI1217" s="125"/>
      <c r="AJ1217" s="125"/>
      <c r="AK1217" s="311"/>
      <c r="AL1217" s="131"/>
      <c r="AM1217" s="65" t="s">
        <v>654</v>
      </c>
      <c r="AN1217" s="65"/>
      <c r="AO1217" s="65"/>
      <c r="AP1217" s="65"/>
      <c r="AQ1217" s="65"/>
      <c r="AR1217" s="65"/>
      <c r="AS1217" s="66"/>
    </row>
    <row r="1218" spans="1:45" s="67" customFormat="1" ht="12" customHeight="1" x14ac:dyDescent="0.2">
      <c r="A1218" s="183" t="s">
        <v>1538</v>
      </c>
      <c r="B1218" s="184" t="s">
        <v>1539</v>
      </c>
      <c r="C1218" s="258">
        <f t="shared" si="184"/>
        <v>0</v>
      </c>
      <c r="D1218" s="263">
        <f t="shared" si="185"/>
        <v>0</v>
      </c>
      <c r="E1218" s="125"/>
      <c r="F1218" s="125"/>
      <c r="G1218" s="125"/>
      <c r="H1218" s="126"/>
      <c r="I1218" s="126"/>
      <c r="J1218" s="126"/>
      <c r="K1218" s="126"/>
      <c r="L1218" s="126"/>
      <c r="M1218" s="126"/>
      <c r="N1218" s="126"/>
      <c r="O1218" s="126"/>
      <c r="P1218" s="126"/>
      <c r="Q1218" s="126"/>
      <c r="R1218" s="126"/>
      <c r="S1218" s="126"/>
      <c r="T1218" s="126"/>
      <c r="U1218" s="126"/>
      <c r="V1218" s="126"/>
      <c r="W1218" s="126"/>
      <c r="X1218" s="126"/>
      <c r="Y1218" s="126"/>
      <c r="Z1218" s="126"/>
      <c r="AA1218" s="125"/>
      <c r="AB1218" s="125"/>
      <c r="AC1218" s="125"/>
      <c r="AD1218" s="125"/>
      <c r="AE1218" s="125"/>
      <c r="AF1218" s="125"/>
      <c r="AG1218" s="125"/>
      <c r="AH1218" s="125"/>
      <c r="AI1218" s="125"/>
      <c r="AJ1218" s="125"/>
      <c r="AK1218" s="311"/>
      <c r="AL1218" s="131"/>
      <c r="AM1218" s="65" t="s">
        <v>654</v>
      </c>
      <c r="AN1218" s="65"/>
      <c r="AO1218" s="65"/>
      <c r="AP1218" s="65"/>
      <c r="AQ1218" s="65"/>
      <c r="AR1218" s="65"/>
      <c r="AS1218" s="66"/>
    </row>
    <row r="1219" spans="1:45" s="67" customFormat="1" ht="12" customHeight="1" x14ac:dyDescent="0.2">
      <c r="A1219" s="183" t="s">
        <v>1540</v>
      </c>
      <c r="B1219" s="184" t="s">
        <v>1541</v>
      </c>
      <c r="C1219" s="258">
        <f t="shared" si="184"/>
        <v>0</v>
      </c>
      <c r="D1219" s="263">
        <f t="shared" si="185"/>
        <v>0</v>
      </c>
      <c r="E1219" s="125"/>
      <c r="F1219" s="125"/>
      <c r="G1219" s="125"/>
      <c r="H1219" s="126"/>
      <c r="I1219" s="126"/>
      <c r="J1219" s="126"/>
      <c r="K1219" s="126"/>
      <c r="L1219" s="126"/>
      <c r="M1219" s="126"/>
      <c r="N1219" s="126"/>
      <c r="O1219" s="126"/>
      <c r="P1219" s="126"/>
      <c r="Q1219" s="126"/>
      <c r="R1219" s="126"/>
      <c r="S1219" s="126"/>
      <c r="T1219" s="126"/>
      <c r="U1219" s="126"/>
      <c r="V1219" s="126"/>
      <c r="W1219" s="126"/>
      <c r="X1219" s="126"/>
      <c r="Y1219" s="126"/>
      <c r="Z1219" s="126"/>
      <c r="AA1219" s="125"/>
      <c r="AB1219" s="125"/>
      <c r="AC1219" s="125"/>
      <c r="AD1219" s="125"/>
      <c r="AE1219" s="125"/>
      <c r="AF1219" s="125"/>
      <c r="AG1219" s="125"/>
      <c r="AH1219" s="125"/>
      <c r="AI1219" s="125"/>
      <c r="AJ1219" s="125"/>
      <c r="AK1219" s="311"/>
      <c r="AL1219" s="131"/>
      <c r="AM1219" s="65" t="s">
        <v>654</v>
      </c>
      <c r="AN1219" s="65"/>
      <c r="AO1219" s="65"/>
      <c r="AP1219" s="65"/>
      <c r="AQ1219" s="65"/>
      <c r="AR1219" s="65"/>
      <c r="AS1219" s="66"/>
    </row>
    <row r="1220" spans="1:45" s="67" customFormat="1" ht="12" customHeight="1" x14ac:dyDescent="0.2">
      <c r="A1220" s="183" t="s">
        <v>1542</v>
      </c>
      <c r="B1220" s="184" t="s">
        <v>1543</v>
      </c>
      <c r="C1220" s="258">
        <f t="shared" si="184"/>
        <v>0</v>
      </c>
      <c r="D1220" s="263">
        <f t="shared" si="185"/>
        <v>0</v>
      </c>
      <c r="E1220" s="125"/>
      <c r="F1220" s="125"/>
      <c r="G1220" s="125"/>
      <c r="H1220" s="126"/>
      <c r="I1220" s="126"/>
      <c r="J1220" s="126"/>
      <c r="K1220" s="126"/>
      <c r="L1220" s="126"/>
      <c r="M1220" s="126"/>
      <c r="N1220" s="126"/>
      <c r="O1220" s="126"/>
      <c r="P1220" s="126"/>
      <c r="Q1220" s="126"/>
      <c r="R1220" s="126"/>
      <c r="S1220" s="126"/>
      <c r="T1220" s="126"/>
      <c r="U1220" s="126"/>
      <c r="V1220" s="126"/>
      <c r="W1220" s="126"/>
      <c r="X1220" s="126"/>
      <c r="Y1220" s="126"/>
      <c r="Z1220" s="126"/>
      <c r="AA1220" s="125"/>
      <c r="AB1220" s="125"/>
      <c r="AC1220" s="125"/>
      <c r="AD1220" s="125"/>
      <c r="AE1220" s="125"/>
      <c r="AF1220" s="125"/>
      <c r="AG1220" s="125"/>
      <c r="AH1220" s="125"/>
      <c r="AI1220" s="125"/>
      <c r="AJ1220" s="125"/>
      <c r="AK1220" s="311"/>
      <c r="AL1220" s="131"/>
      <c r="AM1220" s="65" t="s">
        <v>654</v>
      </c>
      <c r="AN1220" s="65"/>
      <c r="AO1220" s="65"/>
      <c r="AP1220" s="65"/>
      <c r="AQ1220" s="65"/>
      <c r="AR1220" s="65"/>
      <c r="AS1220" s="66"/>
    </row>
    <row r="1221" spans="1:45" s="67" customFormat="1" ht="12" customHeight="1" x14ac:dyDescent="0.2">
      <c r="A1221" s="183" t="s">
        <v>1544</v>
      </c>
      <c r="B1221" s="184" t="s">
        <v>1545</v>
      </c>
      <c r="C1221" s="258">
        <f t="shared" si="184"/>
        <v>72</v>
      </c>
      <c r="D1221" s="263">
        <f t="shared" si="185"/>
        <v>72</v>
      </c>
      <c r="E1221" s="125">
        <v>72</v>
      </c>
      <c r="F1221" s="125"/>
      <c r="G1221" s="125"/>
      <c r="H1221" s="126"/>
      <c r="I1221" s="126"/>
      <c r="J1221" s="126"/>
      <c r="K1221" s="126"/>
      <c r="L1221" s="126"/>
      <c r="M1221" s="126"/>
      <c r="N1221" s="126"/>
      <c r="O1221" s="126"/>
      <c r="P1221" s="126"/>
      <c r="Q1221" s="126"/>
      <c r="R1221" s="126"/>
      <c r="S1221" s="126"/>
      <c r="T1221" s="126"/>
      <c r="U1221" s="126"/>
      <c r="V1221" s="126"/>
      <c r="W1221" s="126"/>
      <c r="X1221" s="126"/>
      <c r="Y1221" s="126"/>
      <c r="Z1221" s="126"/>
      <c r="AA1221" s="125"/>
      <c r="AB1221" s="125">
        <v>72</v>
      </c>
      <c r="AC1221" s="125"/>
      <c r="AD1221" s="125"/>
      <c r="AE1221" s="125"/>
      <c r="AF1221" s="125"/>
      <c r="AG1221" s="125"/>
      <c r="AH1221" s="125"/>
      <c r="AI1221" s="125"/>
      <c r="AJ1221" s="125"/>
      <c r="AK1221" s="311"/>
      <c r="AL1221" s="131"/>
      <c r="AM1221" s="65" t="s">
        <v>654</v>
      </c>
      <c r="AN1221" s="65"/>
      <c r="AO1221" s="65"/>
      <c r="AP1221" s="65"/>
      <c r="AQ1221" s="65"/>
      <c r="AR1221" s="65"/>
      <c r="AS1221" s="66"/>
    </row>
    <row r="1222" spans="1:45" s="67" customFormat="1" ht="12" customHeight="1" x14ac:dyDescent="0.2">
      <c r="A1222" s="183" t="s">
        <v>1546</v>
      </c>
      <c r="B1222" s="184" t="s">
        <v>1547</v>
      </c>
      <c r="C1222" s="258">
        <f t="shared" si="184"/>
        <v>0</v>
      </c>
      <c r="D1222" s="263">
        <f t="shared" si="185"/>
        <v>0</v>
      </c>
      <c r="E1222" s="125"/>
      <c r="F1222" s="125"/>
      <c r="G1222" s="125"/>
      <c r="H1222" s="126"/>
      <c r="I1222" s="126"/>
      <c r="J1222" s="126"/>
      <c r="K1222" s="126"/>
      <c r="L1222" s="126"/>
      <c r="M1222" s="126"/>
      <c r="N1222" s="126"/>
      <c r="O1222" s="126"/>
      <c r="P1222" s="126"/>
      <c r="Q1222" s="126"/>
      <c r="R1222" s="126"/>
      <c r="S1222" s="126"/>
      <c r="T1222" s="126"/>
      <c r="U1222" s="126"/>
      <c r="V1222" s="126"/>
      <c r="W1222" s="126"/>
      <c r="X1222" s="126"/>
      <c r="Y1222" s="126"/>
      <c r="Z1222" s="126"/>
      <c r="AA1222" s="125"/>
      <c r="AB1222" s="125"/>
      <c r="AC1222" s="125"/>
      <c r="AD1222" s="125"/>
      <c r="AE1222" s="125"/>
      <c r="AF1222" s="125"/>
      <c r="AG1222" s="125"/>
      <c r="AH1222" s="125"/>
      <c r="AI1222" s="125"/>
      <c r="AJ1222" s="125"/>
      <c r="AK1222" s="311"/>
      <c r="AL1222" s="131"/>
      <c r="AM1222" s="65" t="s">
        <v>654</v>
      </c>
      <c r="AN1222" s="65"/>
      <c r="AO1222" s="65"/>
      <c r="AP1222" s="65"/>
      <c r="AQ1222" s="65"/>
      <c r="AR1222" s="65"/>
      <c r="AS1222" s="66"/>
    </row>
    <row r="1223" spans="1:45" s="67" customFormat="1" ht="12" customHeight="1" x14ac:dyDescent="0.2">
      <c r="A1223" s="183" t="s">
        <v>1548</v>
      </c>
      <c r="B1223" s="184" t="s">
        <v>1549</v>
      </c>
      <c r="C1223" s="258">
        <f t="shared" si="184"/>
        <v>0</v>
      </c>
      <c r="D1223" s="263">
        <f t="shared" si="185"/>
        <v>0</v>
      </c>
      <c r="E1223" s="125"/>
      <c r="F1223" s="125"/>
      <c r="G1223" s="125"/>
      <c r="H1223" s="126"/>
      <c r="I1223" s="126"/>
      <c r="J1223" s="126"/>
      <c r="K1223" s="126"/>
      <c r="L1223" s="126"/>
      <c r="M1223" s="126"/>
      <c r="N1223" s="126"/>
      <c r="O1223" s="126"/>
      <c r="P1223" s="126"/>
      <c r="Q1223" s="126"/>
      <c r="R1223" s="126"/>
      <c r="S1223" s="126"/>
      <c r="T1223" s="126"/>
      <c r="U1223" s="126"/>
      <c r="V1223" s="126"/>
      <c r="W1223" s="126"/>
      <c r="X1223" s="126"/>
      <c r="Y1223" s="126"/>
      <c r="Z1223" s="126"/>
      <c r="AA1223" s="125"/>
      <c r="AB1223" s="125"/>
      <c r="AC1223" s="125"/>
      <c r="AD1223" s="125"/>
      <c r="AE1223" s="125"/>
      <c r="AF1223" s="125"/>
      <c r="AG1223" s="125"/>
      <c r="AH1223" s="125"/>
      <c r="AI1223" s="125"/>
      <c r="AJ1223" s="125"/>
      <c r="AK1223" s="311"/>
      <c r="AL1223" s="131"/>
      <c r="AM1223" s="65" t="s">
        <v>654</v>
      </c>
      <c r="AN1223" s="65"/>
      <c r="AO1223" s="65"/>
      <c r="AP1223" s="65"/>
      <c r="AQ1223" s="65"/>
      <c r="AR1223" s="65"/>
      <c r="AS1223" s="66"/>
    </row>
    <row r="1224" spans="1:45" s="67" customFormat="1" ht="12" customHeight="1" x14ac:dyDescent="0.2">
      <c r="A1224" s="183" t="s">
        <v>1550</v>
      </c>
      <c r="B1224" s="184" t="s">
        <v>1551</v>
      </c>
      <c r="C1224" s="258">
        <f t="shared" si="184"/>
        <v>0</v>
      </c>
      <c r="D1224" s="263">
        <f t="shared" si="185"/>
        <v>0</v>
      </c>
      <c r="E1224" s="125"/>
      <c r="F1224" s="125"/>
      <c r="G1224" s="125"/>
      <c r="H1224" s="126"/>
      <c r="I1224" s="126"/>
      <c r="J1224" s="126"/>
      <c r="K1224" s="126"/>
      <c r="L1224" s="126"/>
      <c r="M1224" s="126"/>
      <c r="N1224" s="126"/>
      <c r="O1224" s="126"/>
      <c r="P1224" s="126"/>
      <c r="Q1224" s="126"/>
      <c r="R1224" s="126"/>
      <c r="S1224" s="126"/>
      <c r="T1224" s="126"/>
      <c r="U1224" s="126"/>
      <c r="V1224" s="126"/>
      <c r="W1224" s="126"/>
      <c r="X1224" s="126"/>
      <c r="Y1224" s="126"/>
      <c r="Z1224" s="126"/>
      <c r="AA1224" s="125"/>
      <c r="AB1224" s="125"/>
      <c r="AC1224" s="125"/>
      <c r="AD1224" s="125"/>
      <c r="AE1224" s="125"/>
      <c r="AF1224" s="125"/>
      <c r="AG1224" s="125"/>
      <c r="AH1224" s="125"/>
      <c r="AI1224" s="125"/>
      <c r="AJ1224" s="125"/>
      <c r="AK1224" s="311"/>
      <c r="AL1224" s="131"/>
      <c r="AM1224" s="65" t="s">
        <v>654</v>
      </c>
      <c r="AN1224" s="65"/>
      <c r="AO1224" s="65"/>
      <c r="AP1224" s="65"/>
      <c r="AQ1224" s="65"/>
      <c r="AR1224" s="65"/>
      <c r="AS1224" s="66"/>
    </row>
    <row r="1225" spans="1:45" s="67" customFormat="1" ht="12" customHeight="1" x14ac:dyDescent="0.2">
      <c r="A1225" s="183" t="s">
        <v>1552</v>
      </c>
      <c r="B1225" s="184" t="s">
        <v>1553</v>
      </c>
      <c r="C1225" s="258">
        <f t="shared" si="184"/>
        <v>0</v>
      </c>
      <c r="D1225" s="263">
        <f t="shared" si="185"/>
        <v>0</v>
      </c>
      <c r="E1225" s="125"/>
      <c r="F1225" s="125"/>
      <c r="G1225" s="125"/>
      <c r="H1225" s="126"/>
      <c r="I1225" s="126"/>
      <c r="J1225" s="126"/>
      <c r="K1225" s="126"/>
      <c r="L1225" s="126"/>
      <c r="M1225" s="126"/>
      <c r="N1225" s="126"/>
      <c r="O1225" s="126"/>
      <c r="P1225" s="126"/>
      <c r="Q1225" s="126"/>
      <c r="R1225" s="126"/>
      <c r="S1225" s="126"/>
      <c r="T1225" s="126"/>
      <c r="U1225" s="126"/>
      <c r="V1225" s="126"/>
      <c r="W1225" s="126"/>
      <c r="X1225" s="126"/>
      <c r="Y1225" s="126"/>
      <c r="Z1225" s="126"/>
      <c r="AA1225" s="125"/>
      <c r="AB1225" s="125"/>
      <c r="AC1225" s="125"/>
      <c r="AD1225" s="125"/>
      <c r="AE1225" s="125"/>
      <c r="AF1225" s="125"/>
      <c r="AG1225" s="125"/>
      <c r="AH1225" s="125"/>
      <c r="AI1225" s="125"/>
      <c r="AJ1225" s="125"/>
      <c r="AK1225" s="311"/>
      <c r="AL1225" s="131"/>
      <c r="AM1225" s="65" t="s">
        <v>654</v>
      </c>
      <c r="AN1225" s="65"/>
      <c r="AO1225" s="65"/>
      <c r="AP1225" s="65"/>
      <c r="AQ1225" s="65"/>
      <c r="AR1225" s="65"/>
      <c r="AS1225" s="66"/>
    </row>
    <row r="1226" spans="1:45" s="72" customFormat="1" ht="12" customHeight="1" x14ac:dyDescent="0.2">
      <c r="A1226" s="183" t="s">
        <v>1554</v>
      </c>
      <c r="B1226" s="184" t="s">
        <v>1555</v>
      </c>
      <c r="C1226" s="258">
        <f t="shared" si="184"/>
        <v>0</v>
      </c>
      <c r="D1226" s="263">
        <f t="shared" si="185"/>
        <v>0</v>
      </c>
      <c r="E1226" s="125"/>
      <c r="F1226" s="125"/>
      <c r="G1226" s="125"/>
      <c r="H1226" s="126"/>
      <c r="I1226" s="126"/>
      <c r="J1226" s="126"/>
      <c r="K1226" s="126"/>
      <c r="L1226" s="126"/>
      <c r="M1226" s="126"/>
      <c r="N1226" s="126"/>
      <c r="O1226" s="126"/>
      <c r="P1226" s="126"/>
      <c r="Q1226" s="126"/>
      <c r="R1226" s="126"/>
      <c r="S1226" s="126"/>
      <c r="T1226" s="126"/>
      <c r="U1226" s="126"/>
      <c r="V1226" s="126"/>
      <c r="W1226" s="126"/>
      <c r="X1226" s="126"/>
      <c r="Y1226" s="126"/>
      <c r="Z1226" s="126"/>
      <c r="AA1226" s="125"/>
      <c r="AB1226" s="125"/>
      <c r="AC1226" s="125"/>
      <c r="AD1226" s="125"/>
      <c r="AE1226" s="125"/>
      <c r="AF1226" s="125"/>
      <c r="AG1226" s="125"/>
      <c r="AH1226" s="125"/>
      <c r="AI1226" s="125"/>
      <c r="AJ1226" s="125"/>
      <c r="AK1226" s="311"/>
      <c r="AL1226" s="131"/>
      <c r="AM1226" s="65" t="s">
        <v>654</v>
      </c>
      <c r="AN1226" s="65"/>
      <c r="AO1226" s="65"/>
      <c r="AP1226" s="65"/>
      <c r="AQ1226" s="65"/>
      <c r="AR1226" s="65"/>
      <c r="AS1226" s="71"/>
    </row>
    <row r="1227" spans="1:45" s="75" customFormat="1" ht="12.75" customHeight="1" x14ac:dyDescent="0.2">
      <c r="A1227" s="327"/>
      <c r="B1227" s="141" t="s">
        <v>4535</v>
      </c>
      <c r="C1227" s="260">
        <f>SUM(C1208:C1226)</f>
        <v>350</v>
      </c>
      <c r="D1227" s="260">
        <f>SUM(D1208:D1226)</f>
        <v>348</v>
      </c>
      <c r="E1227" s="260">
        <f>SUM(E1208:E1226)</f>
        <v>348</v>
      </c>
      <c r="F1227" s="260">
        <f>SUM(F1208:F1226)</f>
        <v>0</v>
      </c>
      <c r="G1227" s="260">
        <f>SUM(G1208:G1226)</f>
        <v>2</v>
      </c>
      <c r="H1227" s="891"/>
      <c r="I1227" s="892"/>
      <c r="J1227" s="892"/>
      <c r="K1227" s="892"/>
      <c r="L1227" s="892"/>
      <c r="M1227" s="892"/>
      <c r="N1227" s="892"/>
      <c r="O1227" s="892"/>
      <c r="P1227" s="892"/>
      <c r="Q1227" s="892"/>
      <c r="R1227" s="892"/>
      <c r="S1227" s="892"/>
      <c r="T1227" s="892"/>
      <c r="U1227" s="892"/>
      <c r="V1227" s="892"/>
      <c r="W1227" s="892"/>
      <c r="X1227" s="892"/>
      <c r="Y1227" s="892"/>
      <c r="Z1227" s="893"/>
      <c r="AA1227" s="260">
        <f t="shared" ref="AA1227:AJ1227" si="188">SUM(AA1208:AA1226)</f>
        <v>0</v>
      </c>
      <c r="AB1227" s="260">
        <f t="shared" si="188"/>
        <v>350</v>
      </c>
      <c r="AC1227" s="260">
        <f t="shared" si="188"/>
        <v>0</v>
      </c>
      <c r="AD1227" s="260">
        <f t="shared" si="188"/>
        <v>0</v>
      </c>
      <c r="AE1227" s="260">
        <f t="shared" si="188"/>
        <v>0</v>
      </c>
      <c r="AF1227" s="260">
        <f t="shared" si="188"/>
        <v>0</v>
      </c>
      <c r="AG1227" s="260">
        <f t="shared" si="188"/>
        <v>0</v>
      </c>
      <c r="AH1227" s="260">
        <f t="shared" si="188"/>
        <v>0</v>
      </c>
      <c r="AI1227" s="260">
        <f t="shared" si="188"/>
        <v>0</v>
      </c>
      <c r="AJ1227" s="260">
        <f t="shared" si="188"/>
        <v>0</v>
      </c>
      <c r="AK1227" s="310"/>
      <c r="AL1227" s="260"/>
      <c r="AM1227" s="73" t="s">
        <v>654</v>
      </c>
      <c r="AN1227" s="73"/>
      <c r="AO1227" s="73"/>
      <c r="AP1227" s="73"/>
      <c r="AQ1227" s="73"/>
      <c r="AR1227" s="73"/>
      <c r="AS1227" s="74"/>
    </row>
    <row r="1228" spans="1:45" s="75" customFormat="1" x14ac:dyDescent="0.2">
      <c r="A1228" s="327"/>
      <c r="B1228" s="141" t="s">
        <v>4388</v>
      </c>
      <c r="C1228" s="890"/>
      <c r="D1228" s="890"/>
      <c r="E1228" s="890"/>
      <c r="F1228" s="890"/>
      <c r="G1228" s="890"/>
      <c r="H1228" s="890"/>
      <c r="I1228" s="890"/>
      <c r="J1228" s="890"/>
      <c r="K1228" s="890"/>
      <c r="L1228" s="890"/>
      <c r="M1228" s="890"/>
      <c r="N1228" s="890"/>
      <c r="O1228" s="890"/>
      <c r="P1228" s="890"/>
      <c r="Q1228" s="890"/>
      <c r="R1228" s="890"/>
      <c r="S1228" s="890"/>
      <c r="T1228" s="890"/>
      <c r="U1228" s="890"/>
      <c r="V1228" s="890"/>
      <c r="W1228" s="890"/>
      <c r="X1228" s="890"/>
      <c r="Y1228" s="890"/>
      <c r="Z1228" s="890"/>
      <c r="AA1228" s="890"/>
      <c r="AB1228" s="890"/>
      <c r="AC1228" s="890"/>
      <c r="AD1228" s="890"/>
      <c r="AE1228" s="890"/>
      <c r="AF1228" s="890"/>
      <c r="AG1228" s="890"/>
      <c r="AH1228" s="890"/>
      <c r="AI1228" s="890"/>
      <c r="AJ1228" s="890"/>
      <c r="AK1228" s="890"/>
      <c r="AL1228" s="890"/>
      <c r="AM1228" s="73" t="s">
        <v>654</v>
      </c>
      <c r="AN1228" s="73"/>
      <c r="AO1228" s="73"/>
      <c r="AP1228" s="73"/>
      <c r="AQ1228" s="73"/>
      <c r="AR1228" s="73"/>
      <c r="AS1228" s="74"/>
    </row>
    <row r="1229" spans="1:45" s="77" customFormat="1" ht="14.15" customHeight="1" x14ac:dyDescent="0.2">
      <c r="A1229" s="871" t="s">
        <v>1039</v>
      </c>
      <c r="B1229" s="872" t="s">
        <v>1040</v>
      </c>
      <c r="C1229" s="126"/>
      <c r="D1229" s="126"/>
      <c r="E1229" s="126"/>
      <c r="F1229" s="126"/>
      <c r="G1229" s="126"/>
      <c r="H1229" s="126"/>
      <c r="I1229" s="126"/>
      <c r="J1229" s="126"/>
      <c r="K1229" s="126"/>
      <c r="L1229" s="126"/>
      <c r="M1229" s="126"/>
      <c r="N1229" s="126"/>
      <c r="O1229" s="126"/>
      <c r="P1229" s="126"/>
      <c r="Q1229" s="126"/>
      <c r="R1229" s="126"/>
      <c r="S1229" s="126"/>
      <c r="T1229" s="126"/>
      <c r="U1229" s="126"/>
      <c r="V1229" s="126"/>
      <c r="W1229" s="126"/>
      <c r="X1229" s="126"/>
      <c r="Y1229" s="126"/>
      <c r="Z1229" s="126"/>
      <c r="AA1229" s="126"/>
      <c r="AB1229" s="126"/>
      <c r="AC1229" s="126"/>
      <c r="AD1229" s="126"/>
      <c r="AE1229" s="126"/>
      <c r="AF1229" s="126"/>
      <c r="AG1229" s="126"/>
      <c r="AH1229" s="126"/>
      <c r="AI1229" s="126"/>
      <c r="AJ1229" s="126"/>
      <c r="AK1229" s="126"/>
      <c r="AL1229" s="126"/>
      <c r="AM1229" s="364" t="s">
        <v>654</v>
      </c>
      <c r="AN1229" s="65"/>
      <c r="AO1229" s="65"/>
      <c r="AP1229" s="65"/>
      <c r="AQ1229" s="65"/>
      <c r="AR1229" s="65"/>
      <c r="AS1229" s="76"/>
    </row>
    <row r="1230" spans="1:45" s="67" customFormat="1" ht="14.15" customHeight="1" x14ac:dyDescent="0.2">
      <c r="A1230" s="145" t="s">
        <v>62</v>
      </c>
      <c r="B1230" s="146" t="s">
        <v>1156</v>
      </c>
      <c r="C1230" s="258">
        <f t="shared" si="184"/>
        <v>35</v>
      </c>
      <c r="D1230" s="263">
        <f t="shared" si="185"/>
        <v>35</v>
      </c>
      <c r="E1230" s="125">
        <v>35</v>
      </c>
      <c r="F1230" s="125"/>
      <c r="G1230" s="125"/>
      <c r="H1230" s="126"/>
      <c r="I1230" s="126"/>
      <c r="J1230" s="126"/>
      <c r="K1230" s="126"/>
      <c r="L1230" s="126"/>
      <c r="M1230" s="126"/>
      <c r="N1230" s="126"/>
      <c r="O1230" s="126"/>
      <c r="P1230" s="126"/>
      <c r="Q1230" s="126"/>
      <c r="R1230" s="126"/>
      <c r="S1230" s="126"/>
      <c r="T1230" s="126"/>
      <c r="U1230" s="126"/>
      <c r="V1230" s="126"/>
      <c r="W1230" s="126"/>
      <c r="X1230" s="126"/>
      <c r="Y1230" s="126"/>
      <c r="Z1230" s="126"/>
      <c r="AA1230" s="125"/>
      <c r="AB1230" s="125">
        <v>35</v>
      </c>
      <c r="AC1230" s="125"/>
      <c r="AD1230" s="125"/>
      <c r="AE1230" s="125"/>
      <c r="AF1230" s="125"/>
      <c r="AG1230" s="125"/>
      <c r="AH1230" s="125"/>
      <c r="AI1230" s="125"/>
      <c r="AJ1230" s="365"/>
      <c r="AK1230" s="310">
        <v>3300</v>
      </c>
      <c r="AL1230" s="310">
        <f t="shared" ref="AL1230:AL1239" si="189">AK1230*E1230</f>
        <v>115500</v>
      </c>
      <c r="AM1230" s="364" t="s">
        <v>654</v>
      </c>
      <c r="AN1230" s="65"/>
      <c r="AO1230" s="65"/>
      <c r="AP1230" s="65"/>
      <c r="AQ1230" s="65"/>
      <c r="AR1230" s="65"/>
      <c r="AS1230" s="66"/>
    </row>
    <row r="1231" spans="1:45" s="67" customFormat="1" ht="14.15" customHeight="1" x14ac:dyDescent="0.2">
      <c r="A1231" s="145" t="s">
        <v>64</v>
      </c>
      <c r="B1231" s="146" t="s">
        <v>102</v>
      </c>
      <c r="C1231" s="258">
        <f t="shared" si="184"/>
        <v>297</v>
      </c>
      <c r="D1231" s="263">
        <f t="shared" si="185"/>
        <v>297</v>
      </c>
      <c r="E1231" s="125">
        <v>297</v>
      </c>
      <c r="F1231" s="125"/>
      <c r="G1231" s="125"/>
      <c r="H1231" s="126"/>
      <c r="I1231" s="126"/>
      <c r="J1231" s="126"/>
      <c r="K1231" s="126"/>
      <c r="L1231" s="126"/>
      <c r="M1231" s="126"/>
      <c r="N1231" s="126"/>
      <c r="O1231" s="126"/>
      <c r="P1231" s="126"/>
      <c r="Q1231" s="126"/>
      <c r="R1231" s="126"/>
      <c r="S1231" s="126"/>
      <c r="T1231" s="126"/>
      <c r="U1231" s="126"/>
      <c r="V1231" s="126"/>
      <c r="W1231" s="126"/>
      <c r="X1231" s="126"/>
      <c r="Y1231" s="126"/>
      <c r="Z1231" s="126"/>
      <c r="AA1231" s="125"/>
      <c r="AB1231" s="125">
        <v>297</v>
      </c>
      <c r="AC1231" s="125"/>
      <c r="AD1231" s="125"/>
      <c r="AE1231" s="125"/>
      <c r="AF1231" s="125"/>
      <c r="AG1231" s="125"/>
      <c r="AH1231" s="125"/>
      <c r="AI1231" s="125"/>
      <c r="AJ1231" s="365"/>
      <c r="AK1231" s="310">
        <v>3300</v>
      </c>
      <c r="AL1231" s="310">
        <f t="shared" si="189"/>
        <v>980100</v>
      </c>
      <c r="AM1231" s="364" t="s">
        <v>654</v>
      </c>
      <c r="AN1231" s="65"/>
      <c r="AO1231" s="65"/>
      <c r="AP1231" s="65"/>
      <c r="AQ1231" s="65"/>
      <c r="AR1231" s="65"/>
      <c r="AS1231" s="66"/>
    </row>
    <row r="1232" spans="1:45" s="67" customFormat="1" ht="14.15" customHeight="1" x14ac:dyDescent="0.2">
      <c r="A1232" s="145" t="s">
        <v>103</v>
      </c>
      <c r="B1232" s="146" t="s">
        <v>104</v>
      </c>
      <c r="C1232" s="258">
        <f t="shared" si="184"/>
        <v>42</v>
      </c>
      <c r="D1232" s="263">
        <f t="shared" si="185"/>
        <v>42</v>
      </c>
      <c r="E1232" s="125">
        <v>42</v>
      </c>
      <c r="F1232" s="125"/>
      <c r="G1232" s="125"/>
      <c r="H1232" s="126"/>
      <c r="I1232" s="126"/>
      <c r="J1232" s="126"/>
      <c r="K1232" s="126"/>
      <c r="L1232" s="126"/>
      <c r="M1232" s="126"/>
      <c r="N1232" s="126"/>
      <c r="O1232" s="126"/>
      <c r="P1232" s="126"/>
      <c r="Q1232" s="126"/>
      <c r="R1232" s="126"/>
      <c r="S1232" s="126"/>
      <c r="T1232" s="126"/>
      <c r="U1232" s="126"/>
      <c r="V1232" s="126"/>
      <c r="W1232" s="126"/>
      <c r="X1232" s="126"/>
      <c r="Y1232" s="126"/>
      <c r="Z1232" s="126"/>
      <c r="AA1232" s="125"/>
      <c r="AB1232" s="125">
        <v>42</v>
      </c>
      <c r="AC1232" s="125"/>
      <c r="AD1232" s="125"/>
      <c r="AE1232" s="125"/>
      <c r="AF1232" s="125"/>
      <c r="AG1232" s="125"/>
      <c r="AH1232" s="125"/>
      <c r="AI1232" s="125"/>
      <c r="AJ1232" s="365"/>
      <c r="AK1232" s="310">
        <v>13140</v>
      </c>
      <c r="AL1232" s="310">
        <f t="shared" si="189"/>
        <v>551880</v>
      </c>
      <c r="AM1232" s="364" t="s">
        <v>654</v>
      </c>
      <c r="AN1232" s="65"/>
      <c r="AO1232" s="65"/>
      <c r="AP1232" s="65"/>
      <c r="AQ1232" s="65"/>
      <c r="AR1232" s="65"/>
      <c r="AS1232" s="66"/>
    </row>
    <row r="1233" spans="1:45" s="67" customFormat="1" ht="14.15" customHeight="1" x14ac:dyDescent="0.2">
      <c r="A1233" s="145" t="s">
        <v>1174</v>
      </c>
      <c r="B1233" s="146" t="s">
        <v>1175</v>
      </c>
      <c r="C1233" s="258">
        <f t="shared" si="184"/>
        <v>0</v>
      </c>
      <c r="D1233" s="263">
        <f t="shared" si="185"/>
        <v>0</v>
      </c>
      <c r="E1233" s="125"/>
      <c r="F1233" s="125"/>
      <c r="G1233" s="125"/>
      <c r="H1233" s="126"/>
      <c r="I1233" s="126"/>
      <c r="J1233" s="126"/>
      <c r="K1233" s="126"/>
      <c r="L1233" s="126"/>
      <c r="M1233" s="126"/>
      <c r="N1233" s="126"/>
      <c r="O1233" s="126"/>
      <c r="P1233" s="126"/>
      <c r="Q1233" s="126"/>
      <c r="R1233" s="126"/>
      <c r="S1233" s="126"/>
      <c r="T1233" s="126"/>
      <c r="U1233" s="126"/>
      <c r="V1233" s="126"/>
      <c r="W1233" s="126"/>
      <c r="X1233" s="126"/>
      <c r="Y1233" s="126"/>
      <c r="Z1233" s="126"/>
      <c r="AA1233" s="125"/>
      <c r="AB1233" s="125"/>
      <c r="AC1233" s="125"/>
      <c r="AD1233" s="125"/>
      <c r="AE1233" s="125"/>
      <c r="AF1233" s="125"/>
      <c r="AG1233" s="125"/>
      <c r="AH1233" s="125"/>
      <c r="AI1233" s="125"/>
      <c r="AJ1233" s="365"/>
      <c r="AK1233" s="310">
        <v>15380</v>
      </c>
      <c r="AL1233" s="310">
        <f t="shared" si="189"/>
        <v>0</v>
      </c>
      <c r="AM1233" s="364" t="s">
        <v>654</v>
      </c>
      <c r="AN1233" s="65"/>
      <c r="AO1233" s="65"/>
      <c r="AP1233" s="65"/>
      <c r="AQ1233" s="65"/>
      <c r="AR1233" s="65"/>
      <c r="AS1233" s="66"/>
    </row>
    <row r="1234" spans="1:45" s="67" customFormat="1" ht="14.15" customHeight="1" x14ac:dyDescent="0.2">
      <c r="A1234" s="145" t="s">
        <v>1041</v>
      </c>
      <c r="B1234" s="146" t="s">
        <v>1042</v>
      </c>
      <c r="C1234" s="258">
        <f t="shared" si="184"/>
        <v>0</v>
      </c>
      <c r="D1234" s="263">
        <f t="shared" si="185"/>
        <v>0</v>
      </c>
      <c r="E1234" s="125"/>
      <c r="F1234" s="125"/>
      <c r="G1234" s="125"/>
      <c r="H1234" s="126"/>
      <c r="I1234" s="126"/>
      <c r="J1234" s="126"/>
      <c r="K1234" s="126"/>
      <c r="L1234" s="126"/>
      <c r="M1234" s="126"/>
      <c r="N1234" s="126"/>
      <c r="O1234" s="126"/>
      <c r="P1234" s="126"/>
      <c r="Q1234" s="126"/>
      <c r="R1234" s="126"/>
      <c r="S1234" s="126"/>
      <c r="T1234" s="126"/>
      <c r="U1234" s="126"/>
      <c r="V1234" s="126"/>
      <c r="W1234" s="126"/>
      <c r="X1234" s="126"/>
      <c r="Y1234" s="126"/>
      <c r="Z1234" s="126"/>
      <c r="AA1234" s="125"/>
      <c r="AB1234" s="125"/>
      <c r="AC1234" s="125"/>
      <c r="AD1234" s="125"/>
      <c r="AE1234" s="125"/>
      <c r="AF1234" s="125"/>
      <c r="AG1234" s="125"/>
      <c r="AH1234" s="125"/>
      <c r="AI1234" s="125"/>
      <c r="AJ1234" s="365"/>
      <c r="AK1234" s="310">
        <v>34910</v>
      </c>
      <c r="AL1234" s="310">
        <f t="shared" si="189"/>
        <v>0</v>
      </c>
      <c r="AM1234" s="364" t="s">
        <v>654</v>
      </c>
      <c r="AN1234" s="65"/>
      <c r="AO1234" s="65"/>
      <c r="AP1234" s="65"/>
      <c r="AQ1234" s="65"/>
      <c r="AR1234" s="65"/>
      <c r="AS1234" s="66"/>
    </row>
    <row r="1235" spans="1:45" s="67" customFormat="1" ht="14.15" customHeight="1" x14ac:dyDescent="0.2">
      <c r="A1235" s="145" t="s">
        <v>1177</v>
      </c>
      <c r="B1235" s="146" t="s">
        <v>1178</v>
      </c>
      <c r="C1235" s="258">
        <f t="shared" si="184"/>
        <v>0</v>
      </c>
      <c r="D1235" s="263">
        <f t="shared" si="185"/>
        <v>0</v>
      </c>
      <c r="E1235" s="125"/>
      <c r="F1235" s="125"/>
      <c r="G1235" s="125"/>
      <c r="H1235" s="126"/>
      <c r="I1235" s="126"/>
      <c r="J1235" s="126"/>
      <c r="K1235" s="126"/>
      <c r="L1235" s="126"/>
      <c r="M1235" s="126"/>
      <c r="N1235" s="126"/>
      <c r="O1235" s="126"/>
      <c r="P1235" s="126"/>
      <c r="Q1235" s="126"/>
      <c r="R1235" s="126"/>
      <c r="S1235" s="126"/>
      <c r="T1235" s="126"/>
      <c r="U1235" s="126"/>
      <c r="V1235" s="126"/>
      <c r="W1235" s="126"/>
      <c r="X1235" s="126"/>
      <c r="Y1235" s="126"/>
      <c r="Z1235" s="126"/>
      <c r="AA1235" s="125"/>
      <c r="AB1235" s="125"/>
      <c r="AC1235" s="125"/>
      <c r="AD1235" s="125"/>
      <c r="AE1235" s="125"/>
      <c r="AF1235" s="125"/>
      <c r="AG1235" s="125"/>
      <c r="AH1235" s="125"/>
      <c r="AI1235" s="125"/>
      <c r="AJ1235" s="365"/>
      <c r="AK1235" s="310">
        <v>5820</v>
      </c>
      <c r="AL1235" s="310">
        <f t="shared" si="189"/>
        <v>0</v>
      </c>
      <c r="AM1235" s="364" t="s">
        <v>654</v>
      </c>
      <c r="AN1235" s="65"/>
      <c r="AO1235" s="65"/>
      <c r="AP1235" s="65"/>
      <c r="AQ1235" s="65"/>
      <c r="AR1235" s="65"/>
      <c r="AS1235" s="66"/>
    </row>
    <row r="1236" spans="1:45" s="72" customFormat="1" ht="14.15" customHeight="1" x14ac:dyDescent="0.2">
      <c r="A1236" s="145" t="s">
        <v>1179</v>
      </c>
      <c r="B1236" s="146" t="s">
        <v>1180</v>
      </c>
      <c r="C1236" s="258">
        <f t="shared" si="184"/>
        <v>0</v>
      </c>
      <c r="D1236" s="263">
        <f t="shared" si="185"/>
        <v>0</v>
      </c>
      <c r="E1236" s="125"/>
      <c r="F1236" s="125"/>
      <c r="G1236" s="125"/>
      <c r="H1236" s="126"/>
      <c r="I1236" s="126"/>
      <c r="J1236" s="126"/>
      <c r="K1236" s="126"/>
      <c r="L1236" s="126"/>
      <c r="M1236" s="126"/>
      <c r="N1236" s="126"/>
      <c r="O1236" s="126"/>
      <c r="P1236" s="126"/>
      <c r="Q1236" s="126"/>
      <c r="R1236" s="126"/>
      <c r="S1236" s="126"/>
      <c r="T1236" s="126"/>
      <c r="U1236" s="126"/>
      <c r="V1236" s="126"/>
      <c r="W1236" s="126"/>
      <c r="X1236" s="126"/>
      <c r="Y1236" s="126"/>
      <c r="Z1236" s="126"/>
      <c r="AA1236" s="125"/>
      <c r="AB1236" s="125"/>
      <c r="AC1236" s="125"/>
      <c r="AD1236" s="125"/>
      <c r="AE1236" s="125"/>
      <c r="AF1236" s="125"/>
      <c r="AG1236" s="125"/>
      <c r="AH1236" s="125"/>
      <c r="AI1236" s="125"/>
      <c r="AJ1236" s="365"/>
      <c r="AK1236" s="310">
        <v>13858</v>
      </c>
      <c r="AL1236" s="310">
        <f t="shared" si="189"/>
        <v>0</v>
      </c>
      <c r="AM1236" s="364" t="s">
        <v>654</v>
      </c>
      <c r="AN1236" s="65"/>
      <c r="AO1236" s="65"/>
      <c r="AP1236" s="65"/>
      <c r="AQ1236" s="65"/>
      <c r="AR1236" s="65"/>
      <c r="AS1236" s="71"/>
    </row>
    <row r="1237" spans="1:45" s="72" customFormat="1" ht="14.15" customHeight="1" x14ac:dyDescent="0.2">
      <c r="A1237" s="145" t="s">
        <v>3879</v>
      </c>
      <c r="B1237" s="146" t="s">
        <v>4570</v>
      </c>
      <c r="C1237" s="350">
        <f t="shared" si="184"/>
        <v>0</v>
      </c>
      <c r="D1237" s="348">
        <f t="shared" si="185"/>
        <v>0</v>
      </c>
      <c r="E1237" s="125"/>
      <c r="F1237" s="125"/>
      <c r="G1237" s="125"/>
      <c r="H1237" s="126"/>
      <c r="I1237" s="126"/>
      <c r="J1237" s="126"/>
      <c r="K1237" s="126"/>
      <c r="L1237" s="126"/>
      <c r="M1237" s="126"/>
      <c r="N1237" s="126"/>
      <c r="O1237" s="126"/>
      <c r="P1237" s="126"/>
      <c r="Q1237" s="126"/>
      <c r="R1237" s="126"/>
      <c r="S1237" s="126"/>
      <c r="T1237" s="126"/>
      <c r="U1237" s="126"/>
      <c r="V1237" s="126"/>
      <c r="W1237" s="126"/>
      <c r="X1237" s="126"/>
      <c r="Y1237" s="126"/>
      <c r="Z1237" s="126"/>
      <c r="AA1237" s="125"/>
      <c r="AB1237" s="125"/>
      <c r="AC1237" s="125"/>
      <c r="AD1237" s="125"/>
      <c r="AE1237" s="125"/>
      <c r="AF1237" s="125"/>
      <c r="AG1237" s="125"/>
      <c r="AH1237" s="125"/>
      <c r="AI1237" s="125"/>
      <c r="AJ1237" s="125"/>
      <c r="AK1237" s="310">
        <v>11520</v>
      </c>
      <c r="AL1237" s="310">
        <f t="shared" si="189"/>
        <v>0</v>
      </c>
      <c r="AM1237" s="65" t="s">
        <v>654</v>
      </c>
      <c r="AN1237" s="65"/>
      <c r="AO1237" s="65"/>
      <c r="AP1237" s="65"/>
      <c r="AQ1237" s="65"/>
      <c r="AR1237" s="65"/>
      <c r="AS1237" s="71"/>
    </row>
    <row r="1238" spans="1:45" s="72" customFormat="1" ht="14.15" customHeight="1" x14ac:dyDescent="0.2">
      <c r="A1238" s="145" t="s">
        <v>3880</v>
      </c>
      <c r="B1238" s="146" t="s">
        <v>3882</v>
      </c>
      <c r="C1238" s="350">
        <f t="shared" si="184"/>
        <v>0</v>
      </c>
      <c r="D1238" s="348">
        <f t="shared" si="185"/>
        <v>0</v>
      </c>
      <c r="E1238" s="125"/>
      <c r="F1238" s="125"/>
      <c r="G1238" s="125"/>
      <c r="H1238" s="126"/>
      <c r="I1238" s="126"/>
      <c r="J1238" s="126"/>
      <c r="K1238" s="126"/>
      <c r="L1238" s="126"/>
      <c r="M1238" s="126"/>
      <c r="N1238" s="126"/>
      <c r="O1238" s="126"/>
      <c r="P1238" s="126"/>
      <c r="Q1238" s="126"/>
      <c r="R1238" s="126"/>
      <c r="S1238" s="126"/>
      <c r="T1238" s="126"/>
      <c r="U1238" s="126"/>
      <c r="V1238" s="126"/>
      <c r="W1238" s="126"/>
      <c r="X1238" s="126"/>
      <c r="Y1238" s="126"/>
      <c r="Z1238" s="126"/>
      <c r="AA1238" s="125"/>
      <c r="AB1238" s="125"/>
      <c r="AC1238" s="125"/>
      <c r="AD1238" s="125"/>
      <c r="AE1238" s="125"/>
      <c r="AF1238" s="125"/>
      <c r="AG1238" s="125"/>
      <c r="AH1238" s="125"/>
      <c r="AI1238" s="125"/>
      <c r="AJ1238" s="125"/>
      <c r="AK1238" s="310">
        <v>12590</v>
      </c>
      <c r="AL1238" s="310">
        <f t="shared" si="189"/>
        <v>0</v>
      </c>
      <c r="AM1238" s="65" t="s">
        <v>654</v>
      </c>
      <c r="AN1238" s="65"/>
      <c r="AO1238" s="65"/>
      <c r="AP1238" s="65"/>
      <c r="AQ1238" s="65"/>
      <c r="AR1238" s="65"/>
      <c r="AS1238" s="71"/>
    </row>
    <row r="1239" spans="1:45" s="72" customFormat="1" ht="14.15" customHeight="1" x14ac:dyDescent="0.2">
      <c r="A1239" s="145" t="s">
        <v>3881</v>
      </c>
      <c r="B1239" s="146" t="s">
        <v>3883</v>
      </c>
      <c r="C1239" s="350">
        <f t="shared" si="184"/>
        <v>0</v>
      </c>
      <c r="D1239" s="348">
        <f t="shared" si="185"/>
        <v>0</v>
      </c>
      <c r="E1239" s="125"/>
      <c r="F1239" s="125"/>
      <c r="G1239" s="125"/>
      <c r="H1239" s="126"/>
      <c r="I1239" s="126"/>
      <c r="J1239" s="126"/>
      <c r="K1239" s="126"/>
      <c r="L1239" s="126"/>
      <c r="M1239" s="126"/>
      <c r="N1239" s="126"/>
      <c r="O1239" s="126"/>
      <c r="P1239" s="126"/>
      <c r="Q1239" s="126"/>
      <c r="R1239" s="126"/>
      <c r="S1239" s="126"/>
      <c r="T1239" s="126"/>
      <c r="U1239" s="126"/>
      <c r="V1239" s="126"/>
      <c r="W1239" s="126"/>
      <c r="X1239" s="126"/>
      <c r="Y1239" s="126"/>
      <c r="Z1239" s="126"/>
      <c r="AA1239" s="125"/>
      <c r="AB1239" s="125"/>
      <c r="AC1239" s="125"/>
      <c r="AD1239" s="125"/>
      <c r="AE1239" s="125"/>
      <c r="AF1239" s="125"/>
      <c r="AG1239" s="125"/>
      <c r="AH1239" s="125"/>
      <c r="AI1239" s="125"/>
      <c r="AJ1239" s="125"/>
      <c r="AK1239" s="310">
        <v>12330</v>
      </c>
      <c r="AL1239" s="310">
        <f t="shared" si="189"/>
        <v>0</v>
      </c>
      <c r="AM1239" s="65" t="s">
        <v>654</v>
      </c>
      <c r="AN1239" s="65"/>
      <c r="AO1239" s="65"/>
      <c r="AP1239" s="65"/>
      <c r="AQ1239" s="65"/>
      <c r="AR1239" s="65"/>
      <c r="AS1239" s="71"/>
    </row>
    <row r="1240" spans="1:45" s="75" customFormat="1" ht="12.75" customHeight="1" x14ac:dyDescent="0.2">
      <c r="A1240" s="327"/>
      <c r="B1240" s="141" t="s">
        <v>4536</v>
      </c>
      <c r="C1240" s="260">
        <f>SUM(C1229:C1239)</f>
        <v>374</v>
      </c>
      <c r="D1240" s="347">
        <f t="shared" ref="D1240:G1240" si="190">SUM(D1229:D1239)</f>
        <v>374</v>
      </c>
      <c r="E1240" s="347">
        <f t="shared" si="190"/>
        <v>374</v>
      </c>
      <c r="F1240" s="347">
        <f t="shared" si="190"/>
        <v>0</v>
      </c>
      <c r="G1240" s="347">
        <f t="shared" si="190"/>
        <v>0</v>
      </c>
      <c r="H1240" s="891"/>
      <c r="I1240" s="892"/>
      <c r="J1240" s="892"/>
      <c r="K1240" s="892"/>
      <c r="L1240" s="892"/>
      <c r="M1240" s="892"/>
      <c r="N1240" s="892"/>
      <c r="O1240" s="892"/>
      <c r="P1240" s="892"/>
      <c r="Q1240" s="892"/>
      <c r="R1240" s="892"/>
      <c r="S1240" s="892"/>
      <c r="T1240" s="892"/>
      <c r="U1240" s="892"/>
      <c r="V1240" s="892"/>
      <c r="W1240" s="892"/>
      <c r="X1240" s="892"/>
      <c r="Y1240" s="892"/>
      <c r="Z1240" s="893"/>
      <c r="AA1240" s="260">
        <f>SUM(AA1229:AA1239)</f>
        <v>0</v>
      </c>
      <c r="AB1240" s="347">
        <f t="shared" ref="AB1240:AJ1240" si="191">SUM(AB1229:AB1239)</f>
        <v>374</v>
      </c>
      <c r="AC1240" s="347">
        <f t="shared" si="191"/>
        <v>0</v>
      </c>
      <c r="AD1240" s="347">
        <f t="shared" si="191"/>
        <v>0</v>
      </c>
      <c r="AE1240" s="347">
        <f t="shared" si="191"/>
        <v>0</v>
      </c>
      <c r="AF1240" s="347">
        <f t="shared" si="191"/>
        <v>0</v>
      </c>
      <c r="AG1240" s="347">
        <f t="shared" si="191"/>
        <v>0</v>
      </c>
      <c r="AH1240" s="347">
        <f t="shared" si="191"/>
        <v>0</v>
      </c>
      <c r="AI1240" s="347">
        <f t="shared" si="191"/>
        <v>0</v>
      </c>
      <c r="AJ1240" s="347">
        <f t="shared" si="191"/>
        <v>0</v>
      </c>
      <c r="AK1240" s="306">
        <f>SUM(AK1229:AK1239)</f>
        <v>126148</v>
      </c>
      <c r="AL1240" s="306">
        <f>SUM(AL1229:AL1239)</f>
        <v>1647480</v>
      </c>
      <c r="AM1240" s="73" t="s">
        <v>654</v>
      </c>
      <c r="AN1240" s="73"/>
      <c r="AO1240" s="73"/>
      <c r="AP1240" s="73"/>
      <c r="AQ1240" s="73"/>
      <c r="AR1240" s="73"/>
      <c r="AS1240" s="74"/>
    </row>
    <row r="1241" spans="1:45" s="75" customFormat="1" ht="14.15" customHeight="1" x14ac:dyDescent="0.2">
      <c r="A1241" s="327"/>
      <c r="B1241" s="138" t="s">
        <v>2950</v>
      </c>
      <c r="C1241" s="890"/>
      <c r="D1241" s="890"/>
      <c r="E1241" s="890"/>
      <c r="F1241" s="890"/>
      <c r="G1241" s="890"/>
      <c r="H1241" s="890"/>
      <c r="I1241" s="890"/>
      <c r="J1241" s="890"/>
      <c r="K1241" s="890"/>
      <c r="L1241" s="890"/>
      <c r="M1241" s="890"/>
      <c r="N1241" s="890"/>
      <c r="O1241" s="890"/>
      <c r="P1241" s="890"/>
      <c r="Q1241" s="890"/>
      <c r="R1241" s="890"/>
      <c r="S1241" s="890"/>
      <c r="T1241" s="890"/>
      <c r="U1241" s="890"/>
      <c r="V1241" s="890"/>
      <c r="W1241" s="890"/>
      <c r="X1241" s="890"/>
      <c r="Y1241" s="890"/>
      <c r="Z1241" s="890"/>
      <c r="AA1241" s="890"/>
      <c r="AB1241" s="890"/>
      <c r="AC1241" s="890"/>
      <c r="AD1241" s="890"/>
      <c r="AE1241" s="890"/>
      <c r="AF1241" s="890"/>
      <c r="AG1241" s="890"/>
      <c r="AH1241" s="890"/>
      <c r="AI1241" s="890"/>
      <c r="AJ1241" s="890"/>
      <c r="AK1241" s="890"/>
      <c r="AL1241" s="890"/>
      <c r="AM1241" s="73"/>
      <c r="AN1241" s="73"/>
      <c r="AO1241" s="73"/>
      <c r="AP1241" s="73"/>
      <c r="AQ1241" s="73"/>
      <c r="AR1241" s="73"/>
      <c r="AS1241" s="74"/>
    </row>
    <row r="1242" spans="1:45" s="77" customFormat="1" ht="14.15" customHeight="1" x14ac:dyDescent="0.2">
      <c r="A1242" s="186">
        <v>1101004</v>
      </c>
      <c r="B1242" s="187" t="s">
        <v>3563</v>
      </c>
      <c r="C1242" s="258">
        <f t="shared" si="184"/>
        <v>123</v>
      </c>
      <c r="D1242" s="263">
        <f t="shared" si="185"/>
        <v>123</v>
      </c>
      <c r="E1242" s="125">
        <v>123</v>
      </c>
      <c r="F1242" s="125"/>
      <c r="G1242" s="125"/>
      <c r="H1242" s="126"/>
      <c r="I1242" s="126"/>
      <c r="J1242" s="126"/>
      <c r="K1242" s="126"/>
      <c r="L1242" s="126"/>
      <c r="M1242" s="126"/>
      <c r="N1242" s="126"/>
      <c r="O1242" s="126"/>
      <c r="P1242" s="126"/>
      <c r="Q1242" s="126"/>
      <c r="R1242" s="126"/>
      <c r="S1242" s="126"/>
      <c r="T1242" s="126"/>
      <c r="U1242" s="126"/>
      <c r="V1242" s="126"/>
      <c r="W1242" s="126"/>
      <c r="X1242" s="126"/>
      <c r="Y1242" s="126"/>
      <c r="Z1242" s="126"/>
      <c r="AA1242" s="125">
        <v>43</v>
      </c>
      <c r="AB1242" s="125">
        <v>80</v>
      </c>
      <c r="AC1242" s="125"/>
      <c r="AD1242" s="125"/>
      <c r="AE1242" s="125"/>
      <c r="AF1242" s="125"/>
      <c r="AG1242" s="125"/>
      <c r="AH1242" s="125"/>
      <c r="AI1242" s="125"/>
      <c r="AJ1242" s="125"/>
      <c r="AK1242" s="310">
        <v>17410</v>
      </c>
      <c r="AL1242" s="310">
        <f t="shared" ref="AL1242:AL1247" si="192">AK1242*E1242</f>
        <v>2141430</v>
      </c>
      <c r="AM1242" s="65" t="s">
        <v>654</v>
      </c>
      <c r="AN1242" s="65"/>
      <c r="AO1242" s="65"/>
      <c r="AP1242" s="65"/>
      <c r="AQ1242" s="65"/>
      <c r="AR1242" s="65"/>
      <c r="AS1242" s="76"/>
    </row>
    <row r="1243" spans="1:45" s="67" customFormat="1" ht="30" x14ac:dyDescent="0.2">
      <c r="A1243" s="186">
        <v>1101006</v>
      </c>
      <c r="B1243" s="187" t="s">
        <v>518</v>
      </c>
      <c r="C1243" s="258">
        <f t="shared" si="184"/>
        <v>28</v>
      </c>
      <c r="D1243" s="263">
        <f t="shared" si="185"/>
        <v>28</v>
      </c>
      <c r="E1243" s="125">
        <v>28</v>
      </c>
      <c r="F1243" s="125"/>
      <c r="G1243" s="125"/>
      <c r="H1243" s="126"/>
      <c r="I1243" s="126"/>
      <c r="J1243" s="126"/>
      <c r="K1243" s="126"/>
      <c r="L1243" s="126"/>
      <c r="M1243" s="126"/>
      <c r="N1243" s="126"/>
      <c r="O1243" s="126"/>
      <c r="P1243" s="126"/>
      <c r="Q1243" s="126"/>
      <c r="R1243" s="126"/>
      <c r="S1243" s="126"/>
      <c r="T1243" s="126"/>
      <c r="U1243" s="126"/>
      <c r="V1243" s="126"/>
      <c r="W1243" s="126"/>
      <c r="X1243" s="126"/>
      <c r="Y1243" s="126"/>
      <c r="Z1243" s="126"/>
      <c r="AA1243" s="125">
        <v>28</v>
      </c>
      <c r="AB1243" s="125"/>
      <c r="AC1243" s="125"/>
      <c r="AD1243" s="125"/>
      <c r="AE1243" s="125"/>
      <c r="AF1243" s="125"/>
      <c r="AG1243" s="125"/>
      <c r="AH1243" s="125"/>
      <c r="AI1243" s="125"/>
      <c r="AJ1243" s="125"/>
      <c r="AK1243" s="310">
        <v>13940</v>
      </c>
      <c r="AL1243" s="310">
        <f t="shared" si="192"/>
        <v>390320</v>
      </c>
      <c r="AM1243" s="65" t="s">
        <v>654</v>
      </c>
      <c r="AN1243" s="65"/>
      <c r="AO1243" s="65"/>
      <c r="AP1243" s="65"/>
      <c r="AQ1243" s="65"/>
      <c r="AR1243" s="65"/>
      <c r="AS1243" s="66"/>
    </row>
    <row r="1244" spans="1:45" s="67" customFormat="1" ht="20" x14ac:dyDescent="0.2">
      <c r="A1244" s="186">
        <v>1101113</v>
      </c>
      <c r="B1244" s="187" t="s">
        <v>519</v>
      </c>
      <c r="C1244" s="258">
        <f t="shared" si="184"/>
        <v>0</v>
      </c>
      <c r="D1244" s="263">
        <f t="shared" si="185"/>
        <v>0</v>
      </c>
      <c r="E1244" s="125"/>
      <c r="F1244" s="125"/>
      <c r="G1244" s="125"/>
      <c r="H1244" s="126"/>
      <c r="I1244" s="126"/>
      <c r="J1244" s="126"/>
      <c r="K1244" s="126"/>
      <c r="L1244" s="126"/>
      <c r="M1244" s="126"/>
      <c r="N1244" s="126"/>
      <c r="O1244" s="126"/>
      <c r="P1244" s="126"/>
      <c r="Q1244" s="126"/>
      <c r="R1244" s="126"/>
      <c r="S1244" s="126"/>
      <c r="T1244" s="126"/>
      <c r="U1244" s="126"/>
      <c r="V1244" s="126"/>
      <c r="W1244" s="126"/>
      <c r="X1244" s="126"/>
      <c r="Y1244" s="126"/>
      <c r="Z1244" s="126"/>
      <c r="AA1244" s="125"/>
      <c r="AB1244" s="125"/>
      <c r="AC1244" s="125"/>
      <c r="AD1244" s="125"/>
      <c r="AE1244" s="125"/>
      <c r="AF1244" s="125"/>
      <c r="AG1244" s="125"/>
      <c r="AH1244" s="125"/>
      <c r="AI1244" s="125"/>
      <c r="AJ1244" s="125"/>
      <c r="AK1244" s="310">
        <v>472430</v>
      </c>
      <c r="AL1244" s="310">
        <f t="shared" si="192"/>
        <v>0</v>
      </c>
      <c r="AM1244" s="65" t="s">
        <v>654</v>
      </c>
      <c r="AN1244" s="65"/>
      <c r="AO1244" s="65"/>
      <c r="AP1244" s="65"/>
      <c r="AQ1244" s="65"/>
      <c r="AR1244" s="65"/>
      <c r="AS1244" s="66"/>
    </row>
    <row r="1245" spans="1:45" s="67" customFormat="1" ht="20" x14ac:dyDescent="0.2">
      <c r="A1245" s="186">
        <v>1101140</v>
      </c>
      <c r="B1245" s="187" t="s">
        <v>321</v>
      </c>
      <c r="C1245" s="258">
        <f t="shared" si="184"/>
        <v>0</v>
      </c>
      <c r="D1245" s="263">
        <f t="shared" si="185"/>
        <v>0</v>
      </c>
      <c r="E1245" s="125"/>
      <c r="F1245" s="125"/>
      <c r="G1245" s="125"/>
      <c r="H1245" s="126"/>
      <c r="I1245" s="126"/>
      <c r="J1245" s="126"/>
      <c r="K1245" s="126"/>
      <c r="L1245" s="126"/>
      <c r="M1245" s="126"/>
      <c r="N1245" s="126"/>
      <c r="O1245" s="126"/>
      <c r="P1245" s="126"/>
      <c r="Q1245" s="126"/>
      <c r="R1245" s="126"/>
      <c r="S1245" s="126"/>
      <c r="T1245" s="126"/>
      <c r="U1245" s="126"/>
      <c r="V1245" s="126"/>
      <c r="W1245" s="126"/>
      <c r="X1245" s="126"/>
      <c r="Y1245" s="126"/>
      <c r="Z1245" s="126"/>
      <c r="AA1245" s="125"/>
      <c r="AB1245" s="125"/>
      <c r="AC1245" s="125"/>
      <c r="AD1245" s="125"/>
      <c r="AE1245" s="125"/>
      <c r="AF1245" s="125"/>
      <c r="AG1245" s="125"/>
      <c r="AH1245" s="125"/>
      <c r="AI1245" s="125"/>
      <c r="AJ1245" s="125"/>
      <c r="AK1245" s="310">
        <v>10603950</v>
      </c>
      <c r="AL1245" s="310">
        <f t="shared" si="192"/>
        <v>0</v>
      </c>
      <c r="AM1245" s="65" t="s">
        <v>654</v>
      </c>
      <c r="AN1245" s="65"/>
      <c r="AO1245" s="65"/>
      <c r="AP1245" s="65"/>
      <c r="AQ1245" s="65"/>
      <c r="AR1245" s="65"/>
      <c r="AS1245" s="66"/>
    </row>
    <row r="1246" spans="1:45" s="67" customFormat="1" ht="14.15" customHeight="1" x14ac:dyDescent="0.2">
      <c r="A1246" s="186">
        <v>1101141</v>
      </c>
      <c r="B1246" s="187" t="s">
        <v>322</v>
      </c>
      <c r="C1246" s="258">
        <f t="shared" si="184"/>
        <v>0</v>
      </c>
      <c r="D1246" s="263">
        <f t="shared" si="185"/>
        <v>0</v>
      </c>
      <c r="E1246" s="125"/>
      <c r="F1246" s="125"/>
      <c r="G1246" s="125"/>
      <c r="H1246" s="126"/>
      <c r="I1246" s="126"/>
      <c r="J1246" s="126"/>
      <c r="K1246" s="126"/>
      <c r="L1246" s="126"/>
      <c r="M1246" s="126"/>
      <c r="N1246" s="126"/>
      <c r="O1246" s="126"/>
      <c r="P1246" s="126"/>
      <c r="Q1246" s="126"/>
      <c r="R1246" s="126"/>
      <c r="S1246" s="126"/>
      <c r="T1246" s="126"/>
      <c r="U1246" s="126"/>
      <c r="V1246" s="126"/>
      <c r="W1246" s="126"/>
      <c r="X1246" s="126"/>
      <c r="Y1246" s="126"/>
      <c r="Z1246" s="126"/>
      <c r="AA1246" s="125"/>
      <c r="AB1246" s="125"/>
      <c r="AC1246" s="125"/>
      <c r="AD1246" s="125"/>
      <c r="AE1246" s="125"/>
      <c r="AF1246" s="125"/>
      <c r="AG1246" s="125"/>
      <c r="AH1246" s="125"/>
      <c r="AI1246" s="125"/>
      <c r="AJ1246" s="125"/>
      <c r="AK1246" s="310">
        <v>272210</v>
      </c>
      <c r="AL1246" s="310">
        <f t="shared" si="192"/>
        <v>0</v>
      </c>
      <c r="AM1246" s="65" t="s">
        <v>654</v>
      </c>
      <c r="AN1246" s="65"/>
      <c r="AO1246" s="65"/>
      <c r="AP1246" s="65"/>
      <c r="AQ1246" s="65"/>
      <c r="AR1246" s="65"/>
      <c r="AS1246" s="66"/>
    </row>
    <row r="1247" spans="1:45" s="72" customFormat="1" ht="14.15" customHeight="1" x14ac:dyDescent="0.2">
      <c r="A1247" s="186">
        <v>1101142</v>
      </c>
      <c r="B1247" s="187" t="s">
        <v>323</v>
      </c>
      <c r="C1247" s="258">
        <f t="shared" si="184"/>
        <v>0</v>
      </c>
      <c r="D1247" s="263">
        <f t="shared" si="185"/>
        <v>0</v>
      </c>
      <c r="E1247" s="125"/>
      <c r="F1247" s="125"/>
      <c r="G1247" s="125"/>
      <c r="H1247" s="126"/>
      <c r="I1247" s="126"/>
      <c r="J1247" s="126"/>
      <c r="K1247" s="126"/>
      <c r="L1247" s="126"/>
      <c r="M1247" s="126"/>
      <c r="N1247" s="126"/>
      <c r="O1247" s="126"/>
      <c r="P1247" s="126"/>
      <c r="Q1247" s="126"/>
      <c r="R1247" s="126"/>
      <c r="S1247" s="126"/>
      <c r="T1247" s="126"/>
      <c r="U1247" s="126"/>
      <c r="V1247" s="126"/>
      <c r="W1247" s="126"/>
      <c r="X1247" s="126"/>
      <c r="Y1247" s="126"/>
      <c r="Z1247" s="126"/>
      <c r="AA1247" s="125"/>
      <c r="AB1247" s="125"/>
      <c r="AC1247" s="125"/>
      <c r="AD1247" s="125"/>
      <c r="AE1247" s="125"/>
      <c r="AF1247" s="125"/>
      <c r="AG1247" s="125"/>
      <c r="AH1247" s="125"/>
      <c r="AI1247" s="125"/>
      <c r="AJ1247" s="125"/>
      <c r="AK1247" s="310">
        <v>1241250</v>
      </c>
      <c r="AL1247" s="310">
        <f t="shared" si="192"/>
        <v>0</v>
      </c>
      <c r="AM1247" s="65" t="s">
        <v>654</v>
      </c>
      <c r="AN1247" s="65"/>
      <c r="AO1247" s="65"/>
      <c r="AP1247" s="65"/>
      <c r="AQ1247" s="65"/>
      <c r="AR1247" s="65"/>
      <c r="AS1247" s="71"/>
    </row>
    <row r="1248" spans="1:45" s="77" customFormat="1" ht="14.15" customHeight="1" x14ac:dyDescent="0.2">
      <c r="A1248" s="186">
        <v>1101001</v>
      </c>
      <c r="B1248" s="187" t="s">
        <v>2972</v>
      </c>
      <c r="C1248" s="258">
        <f t="shared" si="184"/>
        <v>0</v>
      </c>
      <c r="D1248" s="263">
        <f t="shared" si="185"/>
        <v>0</v>
      </c>
      <c r="E1248" s="125"/>
      <c r="F1248" s="125"/>
      <c r="G1248" s="125"/>
      <c r="H1248" s="126"/>
      <c r="I1248" s="126"/>
      <c r="J1248" s="126"/>
      <c r="K1248" s="126"/>
      <c r="L1248" s="126"/>
      <c r="M1248" s="126"/>
      <c r="N1248" s="126"/>
      <c r="O1248" s="126"/>
      <c r="P1248" s="126"/>
      <c r="Q1248" s="126"/>
      <c r="R1248" s="126"/>
      <c r="S1248" s="126"/>
      <c r="T1248" s="126"/>
      <c r="U1248" s="126"/>
      <c r="V1248" s="126"/>
      <c r="W1248" s="126"/>
      <c r="X1248" s="126"/>
      <c r="Y1248" s="126"/>
      <c r="Z1248" s="126"/>
      <c r="AA1248" s="125"/>
      <c r="AB1248" s="125"/>
      <c r="AC1248" s="125"/>
      <c r="AD1248" s="125"/>
      <c r="AE1248" s="125"/>
      <c r="AF1248" s="125"/>
      <c r="AG1248" s="125"/>
      <c r="AH1248" s="125"/>
      <c r="AI1248" s="125"/>
      <c r="AJ1248" s="125"/>
      <c r="AK1248" s="310">
        <v>11100</v>
      </c>
      <c r="AL1248" s="310">
        <f t="shared" ref="AL1248:AL1282" si="193">AK1248*E1248</f>
        <v>0</v>
      </c>
      <c r="AM1248" s="65" t="s">
        <v>654</v>
      </c>
      <c r="AN1248" s="65"/>
      <c r="AO1248" s="65"/>
      <c r="AP1248" s="65"/>
      <c r="AQ1248" s="65"/>
      <c r="AR1248" s="65"/>
      <c r="AS1248" s="76"/>
    </row>
    <row r="1249" spans="1:45" s="67" customFormat="1" ht="14.15" customHeight="1" x14ac:dyDescent="0.2">
      <c r="A1249" s="186">
        <v>1101002</v>
      </c>
      <c r="B1249" s="187" t="s">
        <v>2973</v>
      </c>
      <c r="C1249" s="258">
        <f t="shared" si="184"/>
        <v>0</v>
      </c>
      <c r="D1249" s="263">
        <f t="shared" si="185"/>
        <v>0</v>
      </c>
      <c r="E1249" s="125"/>
      <c r="F1249" s="125"/>
      <c r="G1249" s="125"/>
      <c r="H1249" s="126"/>
      <c r="I1249" s="126"/>
      <c r="J1249" s="126"/>
      <c r="K1249" s="126"/>
      <c r="L1249" s="126"/>
      <c r="M1249" s="126"/>
      <c r="N1249" s="126"/>
      <c r="O1249" s="126"/>
      <c r="P1249" s="126"/>
      <c r="Q1249" s="126"/>
      <c r="R1249" s="126"/>
      <c r="S1249" s="126"/>
      <c r="T1249" s="126"/>
      <c r="U1249" s="126"/>
      <c r="V1249" s="126"/>
      <c r="W1249" s="126"/>
      <c r="X1249" s="126"/>
      <c r="Y1249" s="126"/>
      <c r="Z1249" s="126"/>
      <c r="AA1249" s="125"/>
      <c r="AB1249" s="125"/>
      <c r="AC1249" s="125"/>
      <c r="AD1249" s="125"/>
      <c r="AE1249" s="125"/>
      <c r="AF1249" s="125"/>
      <c r="AG1249" s="125"/>
      <c r="AH1249" s="125"/>
      <c r="AI1249" s="125"/>
      <c r="AJ1249" s="125"/>
      <c r="AK1249" s="310">
        <v>10490</v>
      </c>
      <c r="AL1249" s="310">
        <f t="shared" si="193"/>
        <v>0</v>
      </c>
      <c r="AM1249" s="65" t="s">
        <v>654</v>
      </c>
      <c r="AN1249" s="65"/>
      <c r="AO1249" s="65"/>
      <c r="AP1249" s="65"/>
      <c r="AQ1249" s="65"/>
      <c r="AR1249" s="65"/>
      <c r="AS1249" s="66"/>
    </row>
    <row r="1250" spans="1:45" s="67" customFormat="1" ht="14.15" customHeight="1" x14ac:dyDescent="0.2">
      <c r="A1250" s="186">
        <v>1101003</v>
      </c>
      <c r="B1250" s="187" t="s">
        <v>2976</v>
      </c>
      <c r="C1250" s="258">
        <f t="shared" si="184"/>
        <v>14</v>
      </c>
      <c r="D1250" s="263">
        <f t="shared" si="185"/>
        <v>14</v>
      </c>
      <c r="E1250" s="125">
        <v>14</v>
      </c>
      <c r="F1250" s="125"/>
      <c r="G1250" s="125"/>
      <c r="H1250" s="126"/>
      <c r="I1250" s="126"/>
      <c r="J1250" s="126"/>
      <c r="K1250" s="126"/>
      <c r="L1250" s="126"/>
      <c r="M1250" s="126"/>
      <c r="N1250" s="126"/>
      <c r="O1250" s="126"/>
      <c r="P1250" s="126"/>
      <c r="Q1250" s="126"/>
      <c r="R1250" s="126"/>
      <c r="S1250" s="126"/>
      <c r="T1250" s="126"/>
      <c r="U1250" s="126"/>
      <c r="V1250" s="126"/>
      <c r="W1250" s="126"/>
      <c r="X1250" s="126"/>
      <c r="Y1250" s="126"/>
      <c r="Z1250" s="126"/>
      <c r="AA1250" s="125">
        <v>2</v>
      </c>
      <c r="AB1250" s="125">
        <v>12</v>
      </c>
      <c r="AC1250" s="125"/>
      <c r="AD1250" s="125"/>
      <c r="AE1250" s="125"/>
      <c r="AF1250" s="125"/>
      <c r="AG1250" s="125"/>
      <c r="AH1250" s="125"/>
      <c r="AI1250" s="125"/>
      <c r="AJ1250" s="125"/>
      <c r="AK1250" s="310">
        <v>7380</v>
      </c>
      <c r="AL1250" s="310">
        <f t="shared" si="193"/>
        <v>103320</v>
      </c>
      <c r="AM1250" s="65" t="s">
        <v>654</v>
      </c>
      <c r="AN1250" s="65"/>
      <c r="AO1250" s="65"/>
      <c r="AP1250" s="65"/>
      <c r="AQ1250" s="65"/>
      <c r="AR1250" s="65"/>
      <c r="AS1250" s="66"/>
    </row>
    <row r="1251" spans="1:45" s="67" customFormat="1" ht="14.15" customHeight="1" x14ac:dyDescent="0.2">
      <c r="A1251" s="186">
        <v>1101047</v>
      </c>
      <c r="B1251" s="187" t="s">
        <v>3266</v>
      </c>
      <c r="C1251" s="258">
        <f t="shared" si="184"/>
        <v>0</v>
      </c>
      <c r="D1251" s="263">
        <f t="shared" si="185"/>
        <v>0</v>
      </c>
      <c r="E1251" s="125"/>
      <c r="F1251" s="125"/>
      <c r="G1251" s="125"/>
      <c r="H1251" s="126"/>
      <c r="I1251" s="126"/>
      <c r="J1251" s="126"/>
      <c r="K1251" s="126"/>
      <c r="L1251" s="126"/>
      <c r="M1251" s="126"/>
      <c r="N1251" s="126"/>
      <c r="O1251" s="126"/>
      <c r="P1251" s="126"/>
      <c r="Q1251" s="126"/>
      <c r="R1251" s="126"/>
      <c r="S1251" s="126"/>
      <c r="T1251" s="126"/>
      <c r="U1251" s="126"/>
      <c r="V1251" s="126"/>
      <c r="W1251" s="126"/>
      <c r="X1251" s="126"/>
      <c r="Y1251" s="126"/>
      <c r="Z1251" s="126"/>
      <c r="AA1251" s="125"/>
      <c r="AB1251" s="125"/>
      <c r="AC1251" s="125"/>
      <c r="AD1251" s="125"/>
      <c r="AE1251" s="125"/>
      <c r="AF1251" s="125"/>
      <c r="AG1251" s="125"/>
      <c r="AH1251" s="125"/>
      <c r="AI1251" s="125"/>
      <c r="AJ1251" s="125"/>
      <c r="AK1251" s="310">
        <v>11100</v>
      </c>
      <c r="AL1251" s="310">
        <f t="shared" si="193"/>
        <v>0</v>
      </c>
      <c r="AM1251" s="65" t="s">
        <v>654</v>
      </c>
      <c r="AN1251" s="65"/>
      <c r="AO1251" s="65"/>
      <c r="AP1251" s="65"/>
      <c r="AQ1251" s="65"/>
      <c r="AR1251" s="65"/>
      <c r="AS1251" s="66"/>
    </row>
    <row r="1252" spans="1:45" s="67" customFormat="1" ht="14.15" customHeight="1" x14ac:dyDescent="0.2">
      <c r="A1252" s="186">
        <v>1101048</v>
      </c>
      <c r="B1252" s="187" t="s">
        <v>3267</v>
      </c>
      <c r="C1252" s="258">
        <f t="shared" si="184"/>
        <v>0</v>
      </c>
      <c r="D1252" s="263">
        <f t="shared" si="185"/>
        <v>0</v>
      </c>
      <c r="E1252" s="125"/>
      <c r="F1252" s="125"/>
      <c r="G1252" s="125"/>
      <c r="H1252" s="126"/>
      <c r="I1252" s="126"/>
      <c r="J1252" s="126"/>
      <c r="K1252" s="126"/>
      <c r="L1252" s="126"/>
      <c r="M1252" s="126"/>
      <c r="N1252" s="126"/>
      <c r="O1252" s="126"/>
      <c r="P1252" s="126"/>
      <c r="Q1252" s="126"/>
      <c r="R1252" s="126"/>
      <c r="S1252" s="126"/>
      <c r="T1252" s="126"/>
      <c r="U1252" s="126"/>
      <c r="V1252" s="126"/>
      <c r="W1252" s="126"/>
      <c r="X1252" s="126"/>
      <c r="Y1252" s="126"/>
      <c r="Z1252" s="126"/>
      <c r="AA1252" s="125"/>
      <c r="AB1252" s="125"/>
      <c r="AC1252" s="125"/>
      <c r="AD1252" s="125"/>
      <c r="AE1252" s="125"/>
      <c r="AF1252" s="125"/>
      <c r="AG1252" s="125"/>
      <c r="AH1252" s="125"/>
      <c r="AI1252" s="125"/>
      <c r="AJ1252" s="125"/>
      <c r="AK1252" s="310">
        <v>20850</v>
      </c>
      <c r="AL1252" s="310">
        <f t="shared" si="193"/>
        <v>0</v>
      </c>
      <c r="AM1252" s="65" t="s">
        <v>654</v>
      </c>
      <c r="AN1252" s="65"/>
      <c r="AO1252" s="65"/>
      <c r="AP1252" s="65"/>
      <c r="AQ1252" s="65"/>
      <c r="AR1252" s="65"/>
      <c r="AS1252" s="66"/>
    </row>
    <row r="1253" spans="1:45" s="67" customFormat="1" ht="14.15" customHeight="1" x14ac:dyDescent="0.2">
      <c r="A1253" s="186">
        <v>1101005</v>
      </c>
      <c r="B1253" s="187" t="s">
        <v>178</v>
      </c>
      <c r="C1253" s="258">
        <f t="shared" si="184"/>
        <v>0</v>
      </c>
      <c r="D1253" s="263">
        <f t="shared" si="185"/>
        <v>0</v>
      </c>
      <c r="E1253" s="125"/>
      <c r="F1253" s="125"/>
      <c r="G1253" s="125"/>
      <c r="H1253" s="126"/>
      <c r="I1253" s="126"/>
      <c r="J1253" s="126"/>
      <c r="K1253" s="126"/>
      <c r="L1253" s="126"/>
      <c r="M1253" s="126"/>
      <c r="N1253" s="126"/>
      <c r="O1253" s="126"/>
      <c r="P1253" s="126"/>
      <c r="Q1253" s="126"/>
      <c r="R1253" s="126"/>
      <c r="S1253" s="126"/>
      <c r="T1253" s="126"/>
      <c r="U1253" s="126"/>
      <c r="V1253" s="126"/>
      <c r="W1253" s="126"/>
      <c r="X1253" s="126"/>
      <c r="Y1253" s="126"/>
      <c r="Z1253" s="126"/>
      <c r="AA1253" s="125"/>
      <c r="AB1253" s="125"/>
      <c r="AC1253" s="125"/>
      <c r="AD1253" s="125"/>
      <c r="AE1253" s="125"/>
      <c r="AF1253" s="125"/>
      <c r="AG1253" s="125"/>
      <c r="AH1253" s="125"/>
      <c r="AI1253" s="125"/>
      <c r="AJ1253" s="125"/>
      <c r="AK1253" s="310">
        <v>23050</v>
      </c>
      <c r="AL1253" s="310">
        <f t="shared" si="193"/>
        <v>0</v>
      </c>
      <c r="AM1253" s="65" t="s">
        <v>654</v>
      </c>
      <c r="AN1253" s="65"/>
      <c r="AO1253" s="65"/>
      <c r="AP1253" s="65"/>
      <c r="AQ1253" s="65"/>
      <c r="AR1253" s="65"/>
      <c r="AS1253" s="66"/>
    </row>
    <row r="1254" spans="1:45" s="67" customFormat="1" ht="14.15" customHeight="1" x14ac:dyDescent="0.2">
      <c r="A1254" s="186">
        <v>1101007</v>
      </c>
      <c r="B1254" s="187" t="s">
        <v>179</v>
      </c>
      <c r="C1254" s="258">
        <f t="shared" si="184"/>
        <v>0</v>
      </c>
      <c r="D1254" s="263">
        <f t="shared" si="185"/>
        <v>0</v>
      </c>
      <c r="E1254" s="125"/>
      <c r="F1254" s="125"/>
      <c r="G1254" s="125"/>
      <c r="H1254" s="126"/>
      <c r="I1254" s="126"/>
      <c r="J1254" s="126"/>
      <c r="K1254" s="126"/>
      <c r="L1254" s="126"/>
      <c r="M1254" s="126"/>
      <c r="N1254" s="126"/>
      <c r="O1254" s="126"/>
      <c r="P1254" s="126"/>
      <c r="Q1254" s="126"/>
      <c r="R1254" s="126"/>
      <c r="S1254" s="126"/>
      <c r="T1254" s="126"/>
      <c r="U1254" s="126"/>
      <c r="V1254" s="126"/>
      <c r="W1254" s="126"/>
      <c r="X1254" s="126"/>
      <c r="Y1254" s="126"/>
      <c r="Z1254" s="126"/>
      <c r="AA1254" s="125"/>
      <c r="AB1254" s="125"/>
      <c r="AC1254" s="125"/>
      <c r="AD1254" s="125"/>
      <c r="AE1254" s="125"/>
      <c r="AF1254" s="125"/>
      <c r="AG1254" s="125"/>
      <c r="AH1254" s="125"/>
      <c r="AI1254" s="125"/>
      <c r="AJ1254" s="125"/>
      <c r="AK1254" s="310">
        <v>31030</v>
      </c>
      <c r="AL1254" s="310">
        <f t="shared" si="193"/>
        <v>0</v>
      </c>
      <c r="AM1254" s="65" t="s">
        <v>654</v>
      </c>
      <c r="AN1254" s="65"/>
      <c r="AO1254" s="65"/>
      <c r="AP1254" s="65"/>
      <c r="AQ1254" s="65"/>
      <c r="AR1254" s="65"/>
      <c r="AS1254" s="66"/>
    </row>
    <row r="1255" spans="1:45" s="67" customFormat="1" ht="14.15" customHeight="1" x14ac:dyDescent="0.2">
      <c r="A1255" s="186">
        <v>1101008</v>
      </c>
      <c r="B1255" s="187" t="s">
        <v>180</v>
      </c>
      <c r="C1255" s="258">
        <f t="shared" si="184"/>
        <v>0</v>
      </c>
      <c r="D1255" s="263">
        <f t="shared" si="185"/>
        <v>0</v>
      </c>
      <c r="E1255" s="125"/>
      <c r="F1255" s="125"/>
      <c r="G1255" s="125"/>
      <c r="H1255" s="126"/>
      <c r="I1255" s="126"/>
      <c r="J1255" s="126"/>
      <c r="K1255" s="126"/>
      <c r="L1255" s="126"/>
      <c r="M1255" s="126"/>
      <c r="N1255" s="126"/>
      <c r="O1255" s="126"/>
      <c r="P1255" s="126"/>
      <c r="Q1255" s="126"/>
      <c r="R1255" s="126"/>
      <c r="S1255" s="126"/>
      <c r="T1255" s="126"/>
      <c r="U1255" s="126"/>
      <c r="V1255" s="126"/>
      <c r="W1255" s="126"/>
      <c r="X1255" s="126"/>
      <c r="Y1255" s="126"/>
      <c r="Z1255" s="126"/>
      <c r="AA1255" s="125"/>
      <c r="AB1255" s="125"/>
      <c r="AC1255" s="125"/>
      <c r="AD1255" s="125"/>
      <c r="AE1255" s="125"/>
      <c r="AF1255" s="125"/>
      <c r="AG1255" s="125"/>
      <c r="AH1255" s="125"/>
      <c r="AI1255" s="125"/>
      <c r="AJ1255" s="125"/>
      <c r="AK1255" s="310">
        <v>14000</v>
      </c>
      <c r="AL1255" s="310">
        <f t="shared" si="193"/>
        <v>0</v>
      </c>
      <c r="AM1255" s="65" t="s">
        <v>654</v>
      </c>
      <c r="AN1255" s="65"/>
      <c r="AO1255" s="65"/>
      <c r="AP1255" s="65"/>
      <c r="AQ1255" s="65"/>
      <c r="AR1255" s="65"/>
      <c r="AS1255" s="66"/>
    </row>
    <row r="1256" spans="1:45" s="67" customFormat="1" ht="14.15" customHeight="1" x14ac:dyDescent="0.2">
      <c r="A1256" s="186">
        <v>1101040</v>
      </c>
      <c r="B1256" s="187" t="s">
        <v>3560</v>
      </c>
      <c r="C1256" s="258">
        <f t="shared" si="184"/>
        <v>0</v>
      </c>
      <c r="D1256" s="263">
        <f t="shared" si="185"/>
        <v>0</v>
      </c>
      <c r="E1256" s="125"/>
      <c r="F1256" s="125"/>
      <c r="G1256" s="125"/>
      <c r="H1256" s="126"/>
      <c r="I1256" s="126"/>
      <c r="J1256" s="126"/>
      <c r="K1256" s="126"/>
      <c r="L1256" s="126"/>
      <c r="M1256" s="126"/>
      <c r="N1256" s="126"/>
      <c r="O1256" s="126"/>
      <c r="P1256" s="126"/>
      <c r="Q1256" s="126"/>
      <c r="R1256" s="126"/>
      <c r="S1256" s="126"/>
      <c r="T1256" s="126"/>
      <c r="U1256" s="126"/>
      <c r="V1256" s="126"/>
      <c r="W1256" s="126"/>
      <c r="X1256" s="126"/>
      <c r="Y1256" s="126"/>
      <c r="Z1256" s="126"/>
      <c r="AA1256" s="125"/>
      <c r="AB1256" s="125"/>
      <c r="AC1256" s="125"/>
      <c r="AD1256" s="125"/>
      <c r="AE1256" s="125"/>
      <c r="AF1256" s="125"/>
      <c r="AG1256" s="125"/>
      <c r="AH1256" s="125"/>
      <c r="AI1256" s="125"/>
      <c r="AJ1256" s="125"/>
      <c r="AK1256" s="310">
        <v>23600</v>
      </c>
      <c r="AL1256" s="310">
        <f t="shared" si="193"/>
        <v>0</v>
      </c>
      <c r="AM1256" s="65" t="s">
        <v>654</v>
      </c>
      <c r="AN1256" s="65"/>
      <c r="AO1256" s="65"/>
      <c r="AP1256" s="65"/>
      <c r="AQ1256" s="65"/>
      <c r="AR1256" s="65"/>
      <c r="AS1256" s="66"/>
    </row>
    <row r="1257" spans="1:45" s="67" customFormat="1" ht="14.15" customHeight="1" x14ac:dyDescent="0.2">
      <c r="A1257" s="186">
        <v>1101041</v>
      </c>
      <c r="B1257" s="187" t="s">
        <v>3561</v>
      </c>
      <c r="C1257" s="258">
        <f t="shared" si="184"/>
        <v>0</v>
      </c>
      <c r="D1257" s="263">
        <f t="shared" si="185"/>
        <v>0</v>
      </c>
      <c r="E1257" s="125"/>
      <c r="F1257" s="125"/>
      <c r="G1257" s="125"/>
      <c r="H1257" s="126"/>
      <c r="I1257" s="126"/>
      <c r="J1257" s="126"/>
      <c r="K1257" s="126"/>
      <c r="L1257" s="126"/>
      <c r="M1257" s="126"/>
      <c r="N1257" s="126"/>
      <c r="O1257" s="126"/>
      <c r="P1257" s="126"/>
      <c r="Q1257" s="126"/>
      <c r="R1257" s="126"/>
      <c r="S1257" s="126"/>
      <c r="T1257" s="126"/>
      <c r="U1257" s="126"/>
      <c r="V1257" s="126"/>
      <c r="W1257" s="126"/>
      <c r="X1257" s="126"/>
      <c r="Y1257" s="126"/>
      <c r="Z1257" s="126"/>
      <c r="AA1257" s="125"/>
      <c r="AB1257" s="125"/>
      <c r="AC1257" s="125"/>
      <c r="AD1257" s="125"/>
      <c r="AE1257" s="125"/>
      <c r="AF1257" s="125"/>
      <c r="AG1257" s="125"/>
      <c r="AH1257" s="125"/>
      <c r="AI1257" s="125"/>
      <c r="AJ1257" s="125"/>
      <c r="AK1257" s="310">
        <v>24670</v>
      </c>
      <c r="AL1257" s="310">
        <f t="shared" si="193"/>
        <v>0</v>
      </c>
      <c r="AM1257" s="65" t="s">
        <v>654</v>
      </c>
      <c r="AN1257" s="65"/>
      <c r="AO1257" s="65"/>
      <c r="AP1257" s="65"/>
      <c r="AQ1257" s="65"/>
      <c r="AR1257" s="65"/>
      <c r="AS1257" s="66"/>
    </row>
    <row r="1258" spans="1:45" s="67" customFormat="1" ht="14.15" customHeight="1" x14ac:dyDescent="0.2">
      <c r="A1258" s="186">
        <v>1101042</v>
      </c>
      <c r="B1258" s="187" t="s">
        <v>138</v>
      </c>
      <c r="C1258" s="258">
        <f t="shared" si="184"/>
        <v>0</v>
      </c>
      <c r="D1258" s="263">
        <f t="shared" si="185"/>
        <v>0</v>
      </c>
      <c r="E1258" s="125"/>
      <c r="F1258" s="125"/>
      <c r="G1258" s="125"/>
      <c r="H1258" s="126"/>
      <c r="I1258" s="126"/>
      <c r="J1258" s="126"/>
      <c r="K1258" s="126"/>
      <c r="L1258" s="126"/>
      <c r="M1258" s="126"/>
      <c r="N1258" s="126"/>
      <c r="O1258" s="126"/>
      <c r="P1258" s="126"/>
      <c r="Q1258" s="126"/>
      <c r="R1258" s="126"/>
      <c r="S1258" s="126"/>
      <c r="T1258" s="126"/>
      <c r="U1258" s="126"/>
      <c r="V1258" s="126"/>
      <c r="W1258" s="126"/>
      <c r="X1258" s="126"/>
      <c r="Y1258" s="126"/>
      <c r="Z1258" s="126"/>
      <c r="AA1258" s="125"/>
      <c r="AB1258" s="125"/>
      <c r="AC1258" s="125"/>
      <c r="AD1258" s="125"/>
      <c r="AE1258" s="125"/>
      <c r="AF1258" s="125"/>
      <c r="AG1258" s="125"/>
      <c r="AH1258" s="125"/>
      <c r="AI1258" s="125"/>
      <c r="AJ1258" s="125"/>
      <c r="AK1258" s="310">
        <v>21270</v>
      </c>
      <c r="AL1258" s="310">
        <f t="shared" si="193"/>
        <v>0</v>
      </c>
      <c r="AM1258" s="65" t="s">
        <v>654</v>
      </c>
      <c r="AN1258" s="65"/>
      <c r="AO1258" s="65"/>
      <c r="AP1258" s="65"/>
      <c r="AQ1258" s="65"/>
      <c r="AR1258" s="65"/>
      <c r="AS1258" s="66"/>
    </row>
    <row r="1259" spans="1:45" s="67" customFormat="1" ht="14.15" customHeight="1" x14ac:dyDescent="0.2">
      <c r="A1259" s="186">
        <v>1101043</v>
      </c>
      <c r="B1259" s="187" t="s">
        <v>139</v>
      </c>
      <c r="C1259" s="258">
        <f t="shared" si="184"/>
        <v>0</v>
      </c>
      <c r="D1259" s="263">
        <f t="shared" si="185"/>
        <v>0</v>
      </c>
      <c r="E1259" s="125"/>
      <c r="F1259" s="125"/>
      <c r="G1259" s="125"/>
      <c r="H1259" s="126"/>
      <c r="I1259" s="126"/>
      <c r="J1259" s="126"/>
      <c r="K1259" s="126"/>
      <c r="L1259" s="126"/>
      <c r="M1259" s="126"/>
      <c r="N1259" s="126"/>
      <c r="O1259" s="126"/>
      <c r="P1259" s="126"/>
      <c r="Q1259" s="126"/>
      <c r="R1259" s="126"/>
      <c r="S1259" s="126"/>
      <c r="T1259" s="126"/>
      <c r="U1259" s="126"/>
      <c r="V1259" s="126"/>
      <c r="W1259" s="126"/>
      <c r="X1259" s="126"/>
      <c r="Y1259" s="126"/>
      <c r="Z1259" s="126"/>
      <c r="AA1259" s="125"/>
      <c r="AB1259" s="125"/>
      <c r="AC1259" s="125"/>
      <c r="AD1259" s="125"/>
      <c r="AE1259" s="125"/>
      <c r="AF1259" s="125"/>
      <c r="AG1259" s="125"/>
      <c r="AH1259" s="125"/>
      <c r="AI1259" s="125"/>
      <c r="AJ1259" s="125"/>
      <c r="AK1259" s="310">
        <v>31890</v>
      </c>
      <c r="AL1259" s="310">
        <f t="shared" si="193"/>
        <v>0</v>
      </c>
      <c r="AM1259" s="65" t="s">
        <v>654</v>
      </c>
      <c r="AN1259" s="65"/>
      <c r="AO1259" s="65"/>
      <c r="AP1259" s="65"/>
      <c r="AQ1259" s="65"/>
      <c r="AR1259" s="65"/>
      <c r="AS1259" s="66"/>
    </row>
    <row r="1260" spans="1:45" s="67" customFormat="1" ht="14.15" customHeight="1" x14ac:dyDescent="0.2">
      <c r="A1260" s="186">
        <v>1101046</v>
      </c>
      <c r="B1260" s="187" t="s">
        <v>140</v>
      </c>
      <c r="C1260" s="258">
        <f t="shared" si="184"/>
        <v>0</v>
      </c>
      <c r="D1260" s="263">
        <f t="shared" si="185"/>
        <v>0</v>
      </c>
      <c r="E1260" s="125"/>
      <c r="F1260" s="125"/>
      <c r="G1260" s="125"/>
      <c r="H1260" s="126"/>
      <c r="I1260" s="126"/>
      <c r="J1260" s="126"/>
      <c r="K1260" s="126"/>
      <c r="L1260" s="126"/>
      <c r="M1260" s="126"/>
      <c r="N1260" s="126"/>
      <c r="O1260" s="126"/>
      <c r="P1260" s="126"/>
      <c r="Q1260" s="126"/>
      <c r="R1260" s="126"/>
      <c r="S1260" s="126"/>
      <c r="T1260" s="126"/>
      <c r="U1260" s="126"/>
      <c r="V1260" s="126"/>
      <c r="W1260" s="126"/>
      <c r="X1260" s="126"/>
      <c r="Y1260" s="126"/>
      <c r="Z1260" s="126"/>
      <c r="AA1260" s="125"/>
      <c r="AB1260" s="125"/>
      <c r="AC1260" s="125"/>
      <c r="AD1260" s="125"/>
      <c r="AE1260" s="125"/>
      <c r="AF1260" s="125"/>
      <c r="AG1260" s="125"/>
      <c r="AH1260" s="125"/>
      <c r="AI1260" s="125"/>
      <c r="AJ1260" s="125"/>
      <c r="AK1260" s="310">
        <v>34550</v>
      </c>
      <c r="AL1260" s="310">
        <f t="shared" si="193"/>
        <v>0</v>
      </c>
      <c r="AM1260" s="65" t="s">
        <v>654</v>
      </c>
      <c r="AN1260" s="65"/>
      <c r="AO1260" s="65"/>
      <c r="AP1260" s="65"/>
      <c r="AQ1260" s="65"/>
      <c r="AR1260" s="65"/>
      <c r="AS1260" s="66"/>
    </row>
    <row r="1261" spans="1:45" s="67" customFormat="1" ht="14.15" customHeight="1" x14ac:dyDescent="0.2">
      <c r="A1261" s="186">
        <v>1101044</v>
      </c>
      <c r="B1261" s="187" t="s">
        <v>532</v>
      </c>
      <c r="C1261" s="258">
        <f t="shared" si="184"/>
        <v>0</v>
      </c>
      <c r="D1261" s="263">
        <f t="shared" si="185"/>
        <v>0</v>
      </c>
      <c r="E1261" s="125"/>
      <c r="F1261" s="125"/>
      <c r="G1261" s="125"/>
      <c r="H1261" s="126"/>
      <c r="I1261" s="126"/>
      <c r="J1261" s="126"/>
      <c r="K1261" s="126"/>
      <c r="L1261" s="126"/>
      <c r="M1261" s="126"/>
      <c r="N1261" s="126"/>
      <c r="O1261" s="126"/>
      <c r="P1261" s="126"/>
      <c r="Q1261" s="126"/>
      <c r="R1261" s="126"/>
      <c r="S1261" s="126"/>
      <c r="T1261" s="126"/>
      <c r="U1261" s="126"/>
      <c r="V1261" s="126"/>
      <c r="W1261" s="126"/>
      <c r="X1261" s="126"/>
      <c r="Y1261" s="126"/>
      <c r="Z1261" s="126"/>
      <c r="AA1261" s="125"/>
      <c r="AB1261" s="125"/>
      <c r="AC1261" s="125"/>
      <c r="AD1261" s="125"/>
      <c r="AE1261" s="125"/>
      <c r="AF1261" s="125"/>
      <c r="AG1261" s="125"/>
      <c r="AH1261" s="125"/>
      <c r="AI1261" s="125"/>
      <c r="AJ1261" s="125"/>
      <c r="AK1261" s="310">
        <v>41560</v>
      </c>
      <c r="AL1261" s="310">
        <f t="shared" si="193"/>
        <v>0</v>
      </c>
      <c r="AM1261" s="65" t="s">
        <v>654</v>
      </c>
      <c r="AN1261" s="65"/>
      <c r="AO1261" s="65"/>
      <c r="AP1261" s="65"/>
      <c r="AQ1261" s="65"/>
      <c r="AR1261" s="65"/>
      <c r="AS1261" s="66"/>
    </row>
    <row r="1262" spans="1:45" s="67" customFormat="1" ht="14.15" customHeight="1" x14ac:dyDescent="0.2">
      <c r="A1262" s="186">
        <v>1101045</v>
      </c>
      <c r="B1262" s="187" t="s">
        <v>580</v>
      </c>
      <c r="C1262" s="258">
        <f t="shared" si="184"/>
        <v>8</v>
      </c>
      <c r="D1262" s="263">
        <f t="shared" si="185"/>
        <v>8</v>
      </c>
      <c r="E1262" s="125">
        <v>8</v>
      </c>
      <c r="F1262" s="125"/>
      <c r="G1262" s="125"/>
      <c r="H1262" s="126"/>
      <c r="I1262" s="126"/>
      <c r="J1262" s="126"/>
      <c r="K1262" s="126"/>
      <c r="L1262" s="126"/>
      <c r="M1262" s="126"/>
      <c r="N1262" s="126"/>
      <c r="O1262" s="126"/>
      <c r="P1262" s="126"/>
      <c r="Q1262" s="126"/>
      <c r="R1262" s="126"/>
      <c r="S1262" s="126"/>
      <c r="T1262" s="126"/>
      <c r="U1262" s="126"/>
      <c r="V1262" s="126"/>
      <c r="W1262" s="126"/>
      <c r="X1262" s="126"/>
      <c r="Y1262" s="126"/>
      <c r="Z1262" s="126"/>
      <c r="AA1262" s="125">
        <v>8</v>
      </c>
      <c r="AB1262" s="125"/>
      <c r="AC1262" s="125"/>
      <c r="AD1262" s="125"/>
      <c r="AE1262" s="125"/>
      <c r="AF1262" s="125"/>
      <c r="AG1262" s="125"/>
      <c r="AH1262" s="125"/>
      <c r="AI1262" s="125"/>
      <c r="AJ1262" s="125"/>
      <c r="AK1262" s="310">
        <v>55780</v>
      </c>
      <c r="AL1262" s="310">
        <f t="shared" si="193"/>
        <v>446240</v>
      </c>
      <c r="AM1262" s="65" t="s">
        <v>654</v>
      </c>
      <c r="AN1262" s="65"/>
      <c r="AO1262" s="65"/>
      <c r="AP1262" s="65"/>
      <c r="AQ1262" s="65"/>
      <c r="AR1262" s="65"/>
      <c r="AS1262" s="66"/>
    </row>
    <row r="1263" spans="1:45" s="67" customFormat="1" ht="14.15" customHeight="1" x14ac:dyDescent="0.2">
      <c r="A1263" s="186">
        <v>1101009</v>
      </c>
      <c r="B1263" s="187" t="s">
        <v>581</v>
      </c>
      <c r="C1263" s="258">
        <f t="shared" si="184"/>
        <v>0</v>
      </c>
      <c r="D1263" s="263">
        <f t="shared" si="185"/>
        <v>0</v>
      </c>
      <c r="E1263" s="125"/>
      <c r="F1263" s="125"/>
      <c r="G1263" s="125"/>
      <c r="H1263" s="126"/>
      <c r="I1263" s="126"/>
      <c r="J1263" s="126"/>
      <c r="K1263" s="126"/>
      <c r="L1263" s="126"/>
      <c r="M1263" s="126"/>
      <c r="N1263" s="126"/>
      <c r="O1263" s="126"/>
      <c r="P1263" s="126"/>
      <c r="Q1263" s="126"/>
      <c r="R1263" s="126"/>
      <c r="S1263" s="126"/>
      <c r="T1263" s="126"/>
      <c r="U1263" s="126"/>
      <c r="V1263" s="126"/>
      <c r="W1263" s="126"/>
      <c r="X1263" s="126"/>
      <c r="Y1263" s="126"/>
      <c r="Z1263" s="126"/>
      <c r="AA1263" s="125"/>
      <c r="AB1263" s="125"/>
      <c r="AC1263" s="125"/>
      <c r="AD1263" s="125"/>
      <c r="AE1263" s="125"/>
      <c r="AF1263" s="125"/>
      <c r="AG1263" s="125"/>
      <c r="AH1263" s="125"/>
      <c r="AI1263" s="125"/>
      <c r="AJ1263" s="125"/>
      <c r="AK1263" s="310">
        <v>20930</v>
      </c>
      <c r="AL1263" s="310">
        <f t="shared" si="193"/>
        <v>0</v>
      </c>
      <c r="AM1263" s="65" t="s">
        <v>654</v>
      </c>
      <c r="AN1263" s="65"/>
      <c r="AO1263" s="65"/>
      <c r="AP1263" s="65"/>
      <c r="AQ1263" s="65"/>
      <c r="AR1263" s="65"/>
      <c r="AS1263" s="66"/>
    </row>
    <row r="1264" spans="1:45" s="67" customFormat="1" ht="29.25" customHeight="1" x14ac:dyDescent="0.2">
      <c r="A1264" s="186">
        <v>1101010</v>
      </c>
      <c r="B1264" s="187" t="s">
        <v>702</v>
      </c>
      <c r="C1264" s="290">
        <f t="shared" si="184"/>
        <v>0</v>
      </c>
      <c r="D1264" s="263">
        <f t="shared" si="185"/>
        <v>0</v>
      </c>
      <c r="E1264" s="125"/>
      <c r="F1264" s="125"/>
      <c r="G1264" s="125"/>
      <c r="H1264" s="126"/>
      <c r="I1264" s="126"/>
      <c r="J1264" s="126"/>
      <c r="K1264" s="126"/>
      <c r="L1264" s="126"/>
      <c r="M1264" s="126"/>
      <c r="N1264" s="126"/>
      <c r="O1264" s="126"/>
      <c r="P1264" s="126"/>
      <c r="Q1264" s="126"/>
      <c r="R1264" s="126"/>
      <c r="S1264" s="126"/>
      <c r="T1264" s="126"/>
      <c r="U1264" s="126"/>
      <c r="V1264" s="126"/>
      <c r="W1264" s="126"/>
      <c r="X1264" s="126"/>
      <c r="Y1264" s="126"/>
      <c r="Z1264" s="126"/>
      <c r="AA1264" s="125"/>
      <c r="AB1264" s="125"/>
      <c r="AC1264" s="125"/>
      <c r="AD1264" s="125"/>
      <c r="AE1264" s="125"/>
      <c r="AF1264" s="125"/>
      <c r="AG1264" s="125"/>
      <c r="AH1264" s="125"/>
      <c r="AI1264" s="125"/>
      <c r="AJ1264" s="125"/>
      <c r="AK1264" s="310">
        <v>12820</v>
      </c>
      <c r="AL1264" s="310">
        <f t="shared" si="193"/>
        <v>0</v>
      </c>
      <c r="AM1264" s="65" t="s">
        <v>654</v>
      </c>
      <c r="AN1264" s="65"/>
      <c r="AO1264" s="65"/>
      <c r="AP1264" s="65"/>
      <c r="AQ1264" s="65"/>
      <c r="AR1264" s="65"/>
      <c r="AS1264" s="66"/>
    </row>
    <row r="1265" spans="1:45" s="67" customFormat="1" ht="14.15" customHeight="1" x14ac:dyDescent="0.2">
      <c r="A1265" s="186">
        <v>1101011</v>
      </c>
      <c r="B1265" s="187" t="s">
        <v>582</v>
      </c>
      <c r="C1265" s="258">
        <f t="shared" si="184"/>
        <v>0</v>
      </c>
      <c r="D1265" s="263">
        <f t="shared" si="185"/>
        <v>0</v>
      </c>
      <c r="E1265" s="125"/>
      <c r="F1265" s="125"/>
      <c r="G1265" s="125"/>
      <c r="H1265" s="126"/>
      <c r="I1265" s="126"/>
      <c r="J1265" s="126"/>
      <c r="K1265" s="126"/>
      <c r="L1265" s="126"/>
      <c r="M1265" s="126"/>
      <c r="N1265" s="126"/>
      <c r="O1265" s="126"/>
      <c r="P1265" s="126"/>
      <c r="Q1265" s="126"/>
      <c r="R1265" s="126"/>
      <c r="S1265" s="126"/>
      <c r="T1265" s="126"/>
      <c r="U1265" s="126"/>
      <c r="V1265" s="126"/>
      <c r="W1265" s="126"/>
      <c r="X1265" s="126"/>
      <c r="Y1265" s="126"/>
      <c r="Z1265" s="126"/>
      <c r="AA1265" s="125"/>
      <c r="AB1265" s="125"/>
      <c r="AC1265" s="125"/>
      <c r="AD1265" s="125"/>
      <c r="AE1265" s="125"/>
      <c r="AF1265" s="125"/>
      <c r="AG1265" s="125"/>
      <c r="AH1265" s="125"/>
      <c r="AI1265" s="125"/>
      <c r="AJ1265" s="125"/>
      <c r="AK1265" s="310">
        <v>13570</v>
      </c>
      <c r="AL1265" s="310">
        <f t="shared" si="193"/>
        <v>0</v>
      </c>
      <c r="AM1265" s="65" t="s">
        <v>654</v>
      </c>
      <c r="AN1265" s="65"/>
      <c r="AO1265" s="65"/>
      <c r="AP1265" s="65"/>
      <c r="AQ1265" s="65"/>
      <c r="AR1265" s="65"/>
      <c r="AS1265" s="66"/>
    </row>
    <row r="1266" spans="1:45" s="67" customFormat="1" ht="14.15" customHeight="1" x14ac:dyDescent="0.2">
      <c r="A1266" s="186">
        <v>1101012</v>
      </c>
      <c r="B1266" s="187" t="s">
        <v>155</v>
      </c>
      <c r="C1266" s="258">
        <f t="shared" si="184"/>
        <v>0</v>
      </c>
      <c r="D1266" s="263">
        <f t="shared" si="185"/>
        <v>0</v>
      </c>
      <c r="E1266" s="125"/>
      <c r="F1266" s="125"/>
      <c r="G1266" s="125"/>
      <c r="H1266" s="126"/>
      <c r="I1266" s="126"/>
      <c r="J1266" s="126"/>
      <c r="K1266" s="126"/>
      <c r="L1266" s="126"/>
      <c r="M1266" s="126"/>
      <c r="N1266" s="126"/>
      <c r="O1266" s="126"/>
      <c r="P1266" s="126"/>
      <c r="Q1266" s="126"/>
      <c r="R1266" s="126"/>
      <c r="S1266" s="126"/>
      <c r="T1266" s="126"/>
      <c r="U1266" s="126"/>
      <c r="V1266" s="126"/>
      <c r="W1266" s="126"/>
      <c r="X1266" s="126"/>
      <c r="Y1266" s="126"/>
      <c r="Z1266" s="126"/>
      <c r="AA1266" s="125"/>
      <c r="AB1266" s="125"/>
      <c r="AC1266" s="125"/>
      <c r="AD1266" s="125"/>
      <c r="AE1266" s="125"/>
      <c r="AF1266" s="125"/>
      <c r="AG1266" s="125"/>
      <c r="AH1266" s="125"/>
      <c r="AI1266" s="125"/>
      <c r="AJ1266" s="125"/>
      <c r="AK1266" s="310">
        <v>10490</v>
      </c>
      <c r="AL1266" s="310">
        <f t="shared" si="193"/>
        <v>0</v>
      </c>
      <c r="AM1266" s="65" t="s">
        <v>654</v>
      </c>
      <c r="AN1266" s="65"/>
      <c r="AO1266" s="65"/>
      <c r="AP1266" s="65"/>
      <c r="AQ1266" s="65"/>
      <c r="AR1266" s="65"/>
      <c r="AS1266" s="66"/>
    </row>
    <row r="1267" spans="1:45" s="67" customFormat="1" ht="14.15" customHeight="1" x14ac:dyDescent="0.2">
      <c r="A1267" s="186">
        <v>1101013</v>
      </c>
      <c r="B1267" s="187" t="s">
        <v>3562</v>
      </c>
      <c r="C1267" s="258">
        <f t="shared" si="184"/>
        <v>0</v>
      </c>
      <c r="D1267" s="263">
        <f t="shared" si="185"/>
        <v>0</v>
      </c>
      <c r="E1267" s="125"/>
      <c r="F1267" s="125"/>
      <c r="G1267" s="125"/>
      <c r="H1267" s="126"/>
      <c r="I1267" s="126"/>
      <c r="J1267" s="126"/>
      <c r="K1267" s="126"/>
      <c r="L1267" s="126"/>
      <c r="M1267" s="126"/>
      <c r="N1267" s="126"/>
      <c r="O1267" s="126"/>
      <c r="P1267" s="126"/>
      <c r="Q1267" s="126"/>
      <c r="R1267" s="126"/>
      <c r="S1267" s="126"/>
      <c r="T1267" s="126"/>
      <c r="U1267" s="126"/>
      <c r="V1267" s="126"/>
      <c r="W1267" s="126"/>
      <c r="X1267" s="126"/>
      <c r="Y1267" s="126"/>
      <c r="Z1267" s="126"/>
      <c r="AA1267" s="125"/>
      <c r="AB1267" s="125"/>
      <c r="AC1267" s="125"/>
      <c r="AD1267" s="125"/>
      <c r="AE1267" s="125"/>
      <c r="AF1267" s="125"/>
      <c r="AG1267" s="125"/>
      <c r="AH1267" s="125"/>
      <c r="AI1267" s="125"/>
      <c r="AJ1267" s="125"/>
      <c r="AK1267" s="310">
        <v>27220</v>
      </c>
      <c r="AL1267" s="310">
        <f t="shared" si="193"/>
        <v>0</v>
      </c>
      <c r="AM1267" s="65" t="s">
        <v>654</v>
      </c>
      <c r="AN1267" s="65"/>
      <c r="AO1267" s="65"/>
      <c r="AP1267" s="65"/>
      <c r="AQ1267" s="65"/>
      <c r="AR1267" s="65"/>
      <c r="AS1267" s="66"/>
    </row>
    <row r="1268" spans="1:45" s="67" customFormat="1" ht="14.15" customHeight="1" x14ac:dyDescent="0.2">
      <c r="A1268" s="186">
        <v>1101018</v>
      </c>
      <c r="B1268" s="187" t="s">
        <v>3564</v>
      </c>
      <c r="C1268" s="258">
        <f t="shared" si="184"/>
        <v>0</v>
      </c>
      <c r="D1268" s="263">
        <f t="shared" si="185"/>
        <v>0</v>
      </c>
      <c r="E1268" s="125"/>
      <c r="F1268" s="125"/>
      <c r="G1268" s="125"/>
      <c r="H1268" s="126"/>
      <c r="I1268" s="126"/>
      <c r="J1268" s="126"/>
      <c r="K1268" s="126"/>
      <c r="L1268" s="126"/>
      <c r="M1268" s="126"/>
      <c r="N1268" s="126"/>
      <c r="O1268" s="126"/>
      <c r="P1268" s="126"/>
      <c r="Q1268" s="126"/>
      <c r="R1268" s="126"/>
      <c r="S1268" s="126"/>
      <c r="T1268" s="126"/>
      <c r="U1268" s="126"/>
      <c r="V1268" s="126"/>
      <c r="W1268" s="126"/>
      <c r="X1268" s="126"/>
      <c r="Y1268" s="126"/>
      <c r="Z1268" s="126"/>
      <c r="AA1268" s="125"/>
      <c r="AB1268" s="125"/>
      <c r="AC1268" s="125"/>
      <c r="AD1268" s="125"/>
      <c r="AE1268" s="125"/>
      <c r="AF1268" s="125"/>
      <c r="AG1268" s="125"/>
      <c r="AH1268" s="125"/>
      <c r="AI1268" s="125"/>
      <c r="AJ1268" s="125"/>
      <c r="AK1268" s="310">
        <v>12320</v>
      </c>
      <c r="AL1268" s="310">
        <f t="shared" si="193"/>
        <v>0</v>
      </c>
      <c r="AM1268" s="65" t="s">
        <v>654</v>
      </c>
      <c r="AN1268" s="65"/>
      <c r="AO1268" s="65"/>
      <c r="AP1268" s="65"/>
      <c r="AQ1268" s="65"/>
      <c r="AR1268" s="65"/>
      <c r="AS1268" s="66"/>
    </row>
    <row r="1269" spans="1:45" s="67" customFormat="1" ht="14.15" customHeight="1" x14ac:dyDescent="0.2">
      <c r="A1269" s="186">
        <v>1101019</v>
      </c>
      <c r="B1269" s="187" t="s">
        <v>156</v>
      </c>
      <c r="C1269" s="258">
        <f t="shared" ref="C1269:C1297" si="194">SUM(D1269+G1269)</f>
        <v>0</v>
      </c>
      <c r="D1269" s="263">
        <f t="shared" ref="D1269:D1297" si="195">SUM(E1269:F1269)</f>
        <v>0</v>
      </c>
      <c r="E1269" s="125"/>
      <c r="F1269" s="125"/>
      <c r="G1269" s="125"/>
      <c r="H1269" s="126"/>
      <c r="I1269" s="126"/>
      <c r="J1269" s="126"/>
      <c r="K1269" s="126"/>
      <c r="L1269" s="126"/>
      <c r="M1269" s="126"/>
      <c r="N1269" s="126"/>
      <c r="O1269" s="126"/>
      <c r="P1269" s="126"/>
      <c r="Q1269" s="126"/>
      <c r="R1269" s="126"/>
      <c r="S1269" s="126"/>
      <c r="T1269" s="126"/>
      <c r="U1269" s="126"/>
      <c r="V1269" s="126"/>
      <c r="W1269" s="126"/>
      <c r="X1269" s="126"/>
      <c r="Y1269" s="126"/>
      <c r="Z1269" s="126"/>
      <c r="AA1269" s="125"/>
      <c r="AB1269" s="125"/>
      <c r="AC1269" s="125"/>
      <c r="AD1269" s="125"/>
      <c r="AE1269" s="125"/>
      <c r="AF1269" s="125"/>
      <c r="AG1269" s="125"/>
      <c r="AH1269" s="125"/>
      <c r="AI1269" s="125"/>
      <c r="AJ1269" s="125"/>
      <c r="AK1269" s="310">
        <v>14690</v>
      </c>
      <c r="AL1269" s="310">
        <f t="shared" si="193"/>
        <v>0</v>
      </c>
      <c r="AM1269" s="65" t="s">
        <v>654</v>
      </c>
      <c r="AN1269" s="65"/>
      <c r="AO1269" s="65"/>
      <c r="AP1269" s="65"/>
      <c r="AQ1269" s="65"/>
      <c r="AR1269" s="65"/>
      <c r="AS1269" s="66"/>
    </row>
    <row r="1270" spans="1:45" s="67" customFormat="1" ht="14.15" customHeight="1" x14ac:dyDescent="0.2">
      <c r="A1270" s="186">
        <v>1101020</v>
      </c>
      <c r="B1270" s="187" t="s">
        <v>3565</v>
      </c>
      <c r="C1270" s="258">
        <f t="shared" si="194"/>
        <v>0</v>
      </c>
      <c r="D1270" s="263">
        <f t="shared" si="195"/>
        <v>0</v>
      </c>
      <c r="E1270" s="125"/>
      <c r="F1270" s="125"/>
      <c r="G1270" s="125"/>
      <c r="H1270" s="126"/>
      <c r="I1270" s="126"/>
      <c r="J1270" s="126"/>
      <c r="K1270" s="126"/>
      <c r="L1270" s="126"/>
      <c r="M1270" s="126"/>
      <c r="N1270" s="126"/>
      <c r="O1270" s="126"/>
      <c r="P1270" s="126"/>
      <c r="Q1270" s="126"/>
      <c r="R1270" s="126"/>
      <c r="S1270" s="126"/>
      <c r="T1270" s="126"/>
      <c r="U1270" s="126"/>
      <c r="V1270" s="126"/>
      <c r="W1270" s="126"/>
      <c r="X1270" s="126"/>
      <c r="Y1270" s="126"/>
      <c r="Z1270" s="126"/>
      <c r="AA1270" s="125"/>
      <c r="AB1270" s="125"/>
      <c r="AC1270" s="125"/>
      <c r="AD1270" s="125"/>
      <c r="AE1270" s="125"/>
      <c r="AF1270" s="125"/>
      <c r="AG1270" s="125"/>
      <c r="AH1270" s="125"/>
      <c r="AI1270" s="125"/>
      <c r="AJ1270" s="125"/>
      <c r="AK1270" s="310">
        <v>22570</v>
      </c>
      <c r="AL1270" s="310">
        <f t="shared" si="193"/>
        <v>0</v>
      </c>
      <c r="AM1270" s="65" t="s">
        <v>654</v>
      </c>
      <c r="AN1270" s="65"/>
      <c r="AO1270" s="65"/>
      <c r="AP1270" s="65"/>
      <c r="AQ1270" s="65"/>
      <c r="AR1270" s="65"/>
      <c r="AS1270" s="66"/>
    </row>
    <row r="1271" spans="1:45" s="67" customFormat="1" ht="14.15" customHeight="1" x14ac:dyDescent="0.2">
      <c r="A1271" s="186">
        <v>1101025</v>
      </c>
      <c r="B1271" s="187" t="s">
        <v>4522</v>
      </c>
      <c r="C1271" s="258">
        <f t="shared" si="194"/>
        <v>0</v>
      </c>
      <c r="D1271" s="263">
        <f t="shared" si="195"/>
        <v>0</v>
      </c>
      <c r="E1271" s="125"/>
      <c r="F1271" s="125"/>
      <c r="G1271" s="125"/>
      <c r="H1271" s="126"/>
      <c r="I1271" s="126"/>
      <c r="J1271" s="126"/>
      <c r="K1271" s="126"/>
      <c r="L1271" s="126"/>
      <c r="M1271" s="126"/>
      <c r="N1271" s="126"/>
      <c r="O1271" s="126"/>
      <c r="P1271" s="126"/>
      <c r="Q1271" s="126"/>
      <c r="R1271" s="126"/>
      <c r="S1271" s="126"/>
      <c r="T1271" s="126"/>
      <c r="U1271" s="126"/>
      <c r="V1271" s="126"/>
      <c r="W1271" s="126"/>
      <c r="X1271" s="126"/>
      <c r="Y1271" s="126"/>
      <c r="Z1271" s="126"/>
      <c r="AA1271" s="125"/>
      <c r="AB1271" s="125"/>
      <c r="AC1271" s="125"/>
      <c r="AD1271" s="125"/>
      <c r="AE1271" s="125"/>
      <c r="AF1271" s="125"/>
      <c r="AG1271" s="125"/>
      <c r="AH1271" s="125"/>
      <c r="AI1271" s="125"/>
      <c r="AJ1271" s="125"/>
      <c r="AK1271" s="310"/>
      <c r="AL1271" s="310"/>
      <c r="AM1271" s="65" t="s">
        <v>654</v>
      </c>
      <c r="AN1271" s="65"/>
      <c r="AO1271" s="65"/>
      <c r="AP1271" s="65"/>
      <c r="AQ1271" s="65"/>
      <c r="AR1271" s="65"/>
      <c r="AS1271" s="66"/>
    </row>
    <row r="1272" spans="1:45" s="67" customFormat="1" ht="14.15" customHeight="1" x14ac:dyDescent="0.2">
      <c r="A1272" s="186">
        <v>1101026</v>
      </c>
      <c r="B1272" s="187" t="s">
        <v>2407</v>
      </c>
      <c r="C1272" s="258">
        <f t="shared" si="194"/>
        <v>0</v>
      </c>
      <c r="D1272" s="263">
        <f t="shared" si="195"/>
        <v>0</v>
      </c>
      <c r="E1272" s="125"/>
      <c r="F1272" s="125"/>
      <c r="G1272" s="125"/>
      <c r="H1272" s="126"/>
      <c r="I1272" s="126"/>
      <c r="J1272" s="126"/>
      <c r="K1272" s="126"/>
      <c r="L1272" s="126"/>
      <c r="M1272" s="126"/>
      <c r="N1272" s="126"/>
      <c r="O1272" s="126"/>
      <c r="P1272" s="126"/>
      <c r="Q1272" s="126"/>
      <c r="R1272" s="126"/>
      <c r="S1272" s="126"/>
      <c r="T1272" s="126"/>
      <c r="U1272" s="126"/>
      <c r="V1272" s="126"/>
      <c r="W1272" s="126"/>
      <c r="X1272" s="126"/>
      <c r="Y1272" s="126"/>
      <c r="Z1272" s="126"/>
      <c r="AA1272" s="125"/>
      <c r="AB1272" s="125"/>
      <c r="AC1272" s="125"/>
      <c r="AD1272" s="125"/>
      <c r="AE1272" s="125"/>
      <c r="AF1272" s="125"/>
      <c r="AG1272" s="125"/>
      <c r="AH1272" s="125"/>
      <c r="AI1272" s="125"/>
      <c r="AJ1272" s="125"/>
      <c r="AK1272" s="310">
        <v>11090</v>
      </c>
      <c r="AL1272" s="310">
        <f t="shared" si="193"/>
        <v>0</v>
      </c>
      <c r="AM1272" s="65" t="s">
        <v>654</v>
      </c>
      <c r="AN1272" s="65"/>
      <c r="AO1272" s="65"/>
      <c r="AP1272" s="65"/>
      <c r="AQ1272" s="65"/>
      <c r="AR1272" s="65"/>
      <c r="AS1272" s="66"/>
    </row>
    <row r="1273" spans="1:45" s="67" customFormat="1" ht="14.15" customHeight="1" x14ac:dyDescent="0.2">
      <c r="A1273" s="186">
        <v>1101027</v>
      </c>
      <c r="B1273" s="187" t="s">
        <v>2408</v>
      </c>
      <c r="C1273" s="258">
        <f t="shared" si="194"/>
        <v>0</v>
      </c>
      <c r="D1273" s="263">
        <f t="shared" si="195"/>
        <v>0</v>
      </c>
      <c r="E1273" s="125"/>
      <c r="F1273" s="125"/>
      <c r="G1273" s="125"/>
      <c r="H1273" s="126"/>
      <c r="I1273" s="126"/>
      <c r="J1273" s="126"/>
      <c r="K1273" s="126"/>
      <c r="L1273" s="126"/>
      <c r="M1273" s="126"/>
      <c r="N1273" s="126"/>
      <c r="O1273" s="126"/>
      <c r="P1273" s="126"/>
      <c r="Q1273" s="126"/>
      <c r="R1273" s="126"/>
      <c r="S1273" s="126"/>
      <c r="T1273" s="126"/>
      <c r="U1273" s="126"/>
      <c r="V1273" s="126"/>
      <c r="W1273" s="126"/>
      <c r="X1273" s="126"/>
      <c r="Y1273" s="126"/>
      <c r="Z1273" s="126"/>
      <c r="AA1273" s="125"/>
      <c r="AB1273" s="125"/>
      <c r="AC1273" s="125"/>
      <c r="AD1273" s="125"/>
      <c r="AE1273" s="125"/>
      <c r="AF1273" s="125"/>
      <c r="AG1273" s="125"/>
      <c r="AH1273" s="125"/>
      <c r="AI1273" s="125"/>
      <c r="AJ1273" s="125"/>
      <c r="AK1273" s="310">
        <v>14740</v>
      </c>
      <c r="AL1273" s="310">
        <f t="shared" si="193"/>
        <v>0</v>
      </c>
      <c r="AM1273" s="65" t="s">
        <v>654</v>
      </c>
      <c r="AN1273" s="65"/>
      <c r="AO1273" s="65"/>
      <c r="AP1273" s="65"/>
      <c r="AQ1273" s="65"/>
      <c r="AR1273" s="65"/>
      <c r="AS1273" s="66"/>
    </row>
    <row r="1274" spans="1:45" s="67" customFormat="1" ht="14.15" customHeight="1" x14ac:dyDescent="0.2">
      <c r="A1274" s="186">
        <v>1101028</v>
      </c>
      <c r="B1274" s="187" t="s">
        <v>2979</v>
      </c>
      <c r="C1274" s="258">
        <f t="shared" si="194"/>
        <v>0</v>
      </c>
      <c r="D1274" s="263">
        <f t="shared" si="195"/>
        <v>0</v>
      </c>
      <c r="E1274" s="125"/>
      <c r="F1274" s="125"/>
      <c r="G1274" s="125"/>
      <c r="H1274" s="126"/>
      <c r="I1274" s="126"/>
      <c r="J1274" s="126"/>
      <c r="K1274" s="126"/>
      <c r="L1274" s="126"/>
      <c r="M1274" s="126"/>
      <c r="N1274" s="126"/>
      <c r="O1274" s="126"/>
      <c r="P1274" s="126"/>
      <c r="Q1274" s="126"/>
      <c r="R1274" s="126"/>
      <c r="S1274" s="126"/>
      <c r="T1274" s="126"/>
      <c r="U1274" s="126"/>
      <c r="V1274" s="126"/>
      <c r="W1274" s="126"/>
      <c r="X1274" s="126"/>
      <c r="Y1274" s="126"/>
      <c r="Z1274" s="126"/>
      <c r="AA1274" s="125"/>
      <c r="AB1274" s="125"/>
      <c r="AC1274" s="125"/>
      <c r="AD1274" s="125"/>
      <c r="AE1274" s="125"/>
      <c r="AF1274" s="125"/>
      <c r="AG1274" s="125"/>
      <c r="AH1274" s="125"/>
      <c r="AI1274" s="125"/>
      <c r="AJ1274" s="125"/>
      <c r="AK1274" s="310">
        <v>7800</v>
      </c>
      <c r="AL1274" s="310">
        <f t="shared" si="193"/>
        <v>0</v>
      </c>
      <c r="AM1274" s="65" t="s">
        <v>654</v>
      </c>
      <c r="AN1274" s="65"/>
      <c r="AO1274" s="65"/>
      <c r="AP1274" s="65"/>
      <c r="AQ1274" s="65"/>
      <c r="AR1274" s="65"/>
      <c r="AS1274" s="66"/>
    </row>
    <row r="1275" spans="1:45" s="67" customFormat="1" ht="14.15" customHeight="1" x14ac:dyDescent="0.2">
      <c r="A1275" s="186">
        <v>1101029</v>
      </c>
      <c r="B1275" s="187" t="s">
        <v>2980</v>
      </c>
      <c r="C1275" s="258">
        <f t="shared" si="194"/>
        <v>0</v>
      </c>
      <c r="D1275" s="263">
        <f t="shared" si="195"/>
        <v>0</v>
      </c>
      <c r="E1275" s="125"/>
      <c r="F1275" s="125"/>
      <c r="G1275" s="125"/>
      <c r="H1275" s="126"/>
      <c r="I1275" s="126"/>
      <c r="J1275" s="126"/>
      <c r="K1275" s="126"/>
      <c r="L1275" s="126"/>
      <c r="M1275" s="126"/>
      <c r="N1275" s="126"/>
      <c r="O1275" s="126"/>
      <c r="P1275" s="126"/>
      <c r="Q1275" s="126"/>
      <c r="R1275" s="126"/>
      <c r="S1275" s="126"/>
      <c r="T1275" s="126"/>
      <c r="U1275" s="126"/>
      <c r="V1275" s="126"/>
      <c r="W1275" s="126"/>
      <c r="X1275" s="126"/>
      <c r="Y1275" s="126"/>
      <c r="Z1275" s="126"/>
      <c r="AA1275" s="125"/>
      <c r="AB1275" s="125"/>
      <c r="AC1275" s="125"/>
      <c r="AD1275" s="125"/>
      <c r="AE1275" s="125"/>
      <c r="AF1275" s="125"/>
      <c r="AG1275" s="125"/>
      <c r="AH1275" s="125"/>
      <c r="AI1275" s="125"/>
      <c r="AJ1275" s="125"/>
      <c r="AK1275" s="310">
        <v>7800</v>
      </c>
      <c r="AL1275" s="310">
        <f t="shared" si="193"/>
        <v>0</v>
      </c>
      <c r="AM1275" s="65" t="s">
        <v>654</v>
      </c>
      <c r="AN1275" s="65"/>
      <c r="AO1275" s="65"/>
      <c r="AP1275" s="65"/>
      <c r="AQ1275" s="65"/>
      <c r="AR1275" s="65"/>
      <c r="AS1275" s="66"/>
    </row>
    <row r="1276" spans="1:45" s="67" customFormat="1" ht="14.15" customHeight="1" x14ac:dyDescent="0.2">
      <c r="A1276" s="186">
        <v>1101030</v>
      </c>
      <c r="B1276" s="187" t="s">
        <v>3135</v>
      </c>
      <c r="C1276" s="258">
        <f t="shared" si="194"/>
        <v>1</v>
      </c>
      <c r="D1276" s="263">
        <f t="shared" si="195"/>
        <v>1</v>
      </c>
      <c r="E1276" s="125">
        <v>1</v>
      </c>
      <c r="F1276" s="125"/>
      <c r="G1276" s="125"/>
      <c r="H1276" s="126"/>
      <c r="I1276" s="126"/>
      <c r="J1276" s="126"/>
      <c r="K1276" s="126"/>
      <c r="L1276" s="126"/>
      <c r="M1276" s="126"/>
      <c r="N1276" s="126"/>
      <c r="O1276" s="126"/>
      <c r="P1276" s="126"/>
      <c r="Q1276" s="126"/>
      <c r="R1276" s="126"/>
      <c r="S1276" s="126"/>
      <c r="T1276" s="126"/>
      <c r="U1276" s="126"/>
      <c r="V1276" s="126"/>
      <c r="W1276" s="126"/>
      <c r="X1276" s="126"/>
      <c r="Y1276" s="126"/>
      <c r="Z1276" s="126"/>
      <c r="AA1276" s="125">
        <v>1</v>
      </c>
      <c r="AB1276" s="125"/>
      <c r="AC1276" s="125"/>
      <c r="AD1276" s="125"/>
      <c r="AE1276" s="125"/>
      <c r="AF1276" s="125"/>
      <c r="AG1276" s="125"/>
      <c r="AH1276" s="125"/>
      <c r="AI1276" s="125"/>
      <c r="AJ1276" s="125"/>
      <c r="AK1276" s="310">
        <v>11740</v>
      </c>
      <c r="AL1276" s="310">
        <f t="shared" si="193"/>
        <v>11740</v>
      </c>
      <c r="AM1276" s="65" t="s">
        <v>654</v>
      </c>
      <c r="AN1276" s="65"/>
      <c r="AO1276" s="65"/>
      <c r="AP1276" s="65"/>
      <c r="AQ1276" s="65"/>
      <c r="AR1276" s="65"/>
      <c r="AS1276" s="66"/>
    </row>
    <row r="1277" spans="1:45" s="67" customFormat="1" ht="14.15" customHeight="1" x14ac:dyDescent="0.2">
      <c r="A1277" s="186">
        <v>1101031</v>
      </c>
      <c r="B1277" s="187" t="s">
        <v>2981</v>
      </c>
      <c r="C1277" s="258">
        <f t="shared" si="194"/>
        <v>0</v>
      </c>
      <c r="D1277" s="263">
        <f t="shared" si="195"/>
        <v>0</v>
      </c>
      <c r="E1277" s="125"/>
      <c r="F1277" s="125"/>
      <c r="G1277" s="125"/>
      <c r="H1277" s="126"/>
      <c r="I1277" s="126"/>
      <c r="J1277" s="126"/>
      <c r="K1277" s="126"/>
      <c r="L1277" s="126"/>
      <c r="M1277" s="126"/>
      <c r="N1277" s="126"/>
      <c r="O1277" s="126"/>
      <c r="P1277" s="126"/>
      <c r="Q1277" s="126"/>
      <c r="R1277" s="126"/>
      <c r="S1277" s="126"/>
      <c r="T1277" s="126"/>
      <c r="U1277" s="126"/>
      <c r="V1277" s="126"/>
      <c r="W1277" s="126"/>
      <c r="X1277" s="126"/>
      <c r="Y1277" s="126"/>
      <c r="Z1277" s="126"/>
      <c r="AA1277" s="125"/>
      <c r="AB1277" s="125"/>
      <c r="AC1277" s="125"/>
      <c r="AD1277" s="125"/>
      <c r="AE1277" s="125"/>
      <c r="AF1277" s="125"/>
      <c r="AG1277" s="125"/>
      <c r="AH1277" s="125"/>
      <c r="AI1277" s="125"/>
      <c r="AJ1277" s="125"/>
      <c r="AK1277" s="310">
        <v>11090</v>
      </c>
      <c r="AL1277" s="310">
        <f t="shared" si="193"/>
        <v>0</v>
      </c>
      <c r="AM1277" s="65" t="s">
        <v>654</v>
      </c>
      <c r="AN1277" s="65"/>
      <c r="AO1277" s="65"/>
      <c r="AP1277" s="65"/>
      <c r="AQ1277" s="65"/>
      <c r="AR1277" s="65"/>
      <c r="AS1277" s="66"/>
    </row>
    <row r="1278" spans="1:45" s="67" customFormat="1" ht="14.15" customHeight="1" x14ac:dyDescent="0.2">
      <c r="A1278" s="186">
        <v>1101032</v>
      </c>
      <c r="B1278" s="187" t="s">
        <v>295</v>
      </c>
      <c r="C1278" s="258">
        <f t="shared" si="194"/>
        <v>0</v>
      </c>
      <c r="D1278" s="263">
        <f t="shared" si="195"/>
        <v>0</v>
      </c>
      <c r="E1278" s="125"/>
      <c r="F1278" s="125"/>
      <c r="G1278" s="125"/>
      <c r="H1278" s="126"/>
      <c r="I1278" s="126"/>
      <c r="J1278" s="126"/>
      <c r="K1278" s="126"/>
      <c r="L1278" s="126"/>
      <c r="M1278" s="126"/>
      <c r="N1278" s="126"/>
      <c r="O1278" s="126"/>
      <c r="P1278" s="126"/>
      <c r="Q1278" s="126"/>
      <c r="R1278" s="126"/>
      <c r="S1278" s="126"/>
      <c r="T1278" s="126"/>
      <c r="U1278" s="126"/>
      <c r="V1278" s="126"/>
      <c r="W1278" s="126"/>
      <c r="X1278" s="126"/>
      <c r="Y1278" s="126"/>
      <c r="Z1278" s="126"/>
      <c r="AA1278" s="125"/>
      <c r="AB1278" s="125"/>
      <c r="AC1278" s="125"/>
      <c r="AD1278" s="125"/>
      <c r="AE1278" s="125"/>
      <c r="AF1278" s="125"/>
      <c r="AG1278" s="125"/>
      <c r="AH1278" s="125"/>
      <c r="AI1278" s="125"/>
      <c r="AJ1278" s="125"/>
      <c r="AK1278" s="310">
        <v>22160</v>
      </c>
      <c r="AL1278" s="310">
        <f t="shared" si="193"/>
        <v>0</v>
      </c>
      <c r="AM1278" s="65" t="s">
        <v>654</v>
      </c>
      <c r="AN1278" s="65"/>
      <c r="AO1278" s="65"/>
      <c r="AP1278" s="65"/>
      <c r="AQ1278" s="65"/>
      <c r="AR1278" s="65"/>
      <c r="AS1278" s="66"/>
    </row>
    <row r="1279" spans="1:45" s="67" customFormat="1" ht="14.15" customHeight="1" x14ac:dyDescent="0.2">
      <c r="A1279" s="186">
        <v>1101033</v>
      </c>
      <c r="B1279" s="187" t="s">
        <v>2982</v>
      </c>
      <c r="C1279" s="258">
        <f t="shared" si="194"/>
        <v>0</v>
      </c>
      <c r="D1279" s="263">
        <f t="shared" si="195"/>
        <v>0</v>
      </c>
      <c r="E1279" s="125"/>
      <c r="F1279" s="125"/>
      <c r="G1279" s="125"/>
      <c r="H1279" s="126"/>
      <c r="I1279" s="126"/>
      <c r="J1279" s="126"/>
      <c r="K1279" s="126"/>
      <c r="L1279" s="126"/>
      <c r="M1279" s="126"/>
      <c r="N1279" s="126"/>
      <c r="O1279" s="126"/>
      <c r="P1279" s="126"/>
      <c r="Q1279" s="126"/>
      <c r="R1279" s="126"/>
      <c r="S1279" s="126"/>
      <c r="T1279" s="126"/>
      <c r="U1279" s="126"/>
      <c r="V1279" s="126"/>
      <c r="W1279" s="126"/>
      <c r="X1279" s="126"/>
      <c r="Y1279" s="126"/>
      <c r="Z1279" s="126"/>
      <c r="AA1279" s="125"/>
      <c r="AB1279" s="125"/>
      <c r="AC1279" s="125"/>
      <c r="AD1279" s="125"/>
      <c r="AE1279" s="125"/>
      <c r="AF1279" s="125"/>
      <c r="AG1279" s="125"/>
      <c r="AH1279" s="125"/>
      <c r="AI1279" s="125"/>
      <c r="AJ1279" s="125"/>
      <c r="AK1279" s="310">
        <v>7800</v>
      </c>
      <c r="AL1279" s="310">
        <f t="shared" si="193"/>
        <v>0</v>
      </c>
      <c r="AM1279" s="65" t="s">
        <v>654</v>
      </c>
      <c r="AN1279" s="65"/>
      <c r="AO1279" s="65"/>
      <c r="AP1279" s="65"/>
      <c r="AQ1279" s="65"/>
      <c r="AR1279" s="65"/>
      <c r="AS1279" s="66"/>
    </row>
    <row r="1280" spans="1:45" s="67" customFormat="1" ht="14.15" customHeight="1" x14ac:dyDescent="0.2">
      <c r="A1280" s="186">
        <v>1101034</v>
      </c>
      <c r="B1280" s="187" t="s">
        <v>2404</v>
      </c>
      <c r="C1280" s="258">
        <f t="shared" si="194"/>
        <v>0</v>
      </c>
      <c r="D1280" s="263">
        <f t="shared" si="195"/>
        <v>0</v>
      </c>
      <c r="E1280" s="125"/>
      <c r="F1280" s="125"/>
      <c r="G1280" s="125"/>
      <c r="H1280" s="126"/>
      <c r="I1280" s="126"/>
      <c r="J1280" s="126"/>
      <c r="K1280" s="126"/>
      <c r="L1280" s="126"/>
      <c r="M1280" s="126"/>
      <c r="N1280" s="126"/>
      <c r="O1280" s="126"/>
      <c r="P1280" s="126"/>
      <c r="Q1280" s="126"/>
      <c r="R1280" s="126"/>
      <c r="S1280" s="126"/>
      <c r="T1280" s="126"/>
      <c r="U1280" s="126"/>
      <c r="V1280" s="126"/>
      <c r="W1280" s="126"/>
      <c r="X1280" s="126"/>
      <c r="Y1280" s="126"/>
      <c r="Z1280" s="126"/>
      <c r="AA1280" s="125"/>
      <c r="AB1280" s="125"/>
      <c r="AC1280" s="125"/>
      <c r="AD1280" s="125"/>
      <c r="AE1280" s="125"/>
      <c r="AF1280" s="125"/>
      <c r="AG1280" s="125"/>
      <c r="AH1280" s="125"/>
      <c r="AI1280" s="125"/>
      <c r="AJ1280" s="125"/>
      <c r="AK1280" s="310">
        <v>10770</v>
      </c>
      <c r="AL1280" s="310">
        <f t="shared" si="193"/>
        <v>0</v>
      </c>
      <c r="AM1280" s="65" t="s">
        <v>654</v>
      </c>
      <c r="AN1280" s="65"/>
      <c r="AO1280" s="65"/>
      <c r="AP1280" s="65"/>
      <c r="AQ1280" s="65"/>
      <c r="AR1280" s="65"/>
      <c r="AS1280" s="66"/>
    </row>
    <row r="1281" spans="1:45" s="67" customFormat="1" ht="14.15" customHeight="1" x14ac:dyDescent="0.2">
      <c r="A1281" s="186">
        <v>1101035</v>
      </c>
      <c r="B1281" s="187" t="s">
        <v>2405</v>
      </c>
      <c r="C1281" s="258">
        <f t="shared" si="194"/>
        <v>0</v>
      </c>
      <c r="D1281" s="263">
        <f t="shared" si="195"/>
        <v>0</v>
      </c>
      <c r="E1281" s="125"/>
      <c r="F1281" s="125"/>
      <c r="G1281" s="125"/>
      <c r="H1281" s="126"/>
      <c r="I1281" s="126"/>
      <c r="J1281" s="126"/>
      <c r="K1281" s="126"/>
      <c r="L1281" s="126"/>
      <c r="M1281" s="126"/>
      <c r="N1281" s="126"/>
      <c r="O1281" s="126"/>
      <c r="P1281" s="126"/>
      <c r="Q1281" s="126"/>
      <c r="R1281" s="126"/>
      <c r="S1281" s="126"/>
      <c r="T1281" s="126"/>
      <c r="U1281" s="126"/>
      <c r="V1281" s="126"/>
      <c r="W1281" s="126"/>
      <c r="X1281" s="126"/>
      <c r="Y1281" s="126"/>
      <c r="Z1281" s="126"/>
      <c r="AA1281" s="125"/>
      <c r="AB1281" s="125"/>
      <c r="AC1281" s="125"/>
      <c r="AD1281" s="125"/>
      <c r="AE1281" s="125"/>
      <c r="AF1281" s="125"/>
      <c r="AG1281" s="125"/>
      <c r="AH1281" s="125"/>
      <c r="AI1281" s="125"/>
      <c r="AJ1281" s="125"/>
      <c r="AK1281" s="310">
        <v>18610</v>
      </c>
      <c r="AL1281" s="310">
        <f t="shared" si="193"/>
        <v>0</v>
      </c>
      <c r="AM1281" s="65" t="s">
        <v>654</v>
      </c>
      <c r="AN1281" s="65"/>
      <c r="AO1281" s="65"/>
      <c r="AP1281" s="65"/>
      <c r="AQ1281" s="65"/>
      <c r="AR1281" s="65"/>
      <c r="AS1281" s="66"/>
    </row>
    <row r="1282" spans="1:45" s="67" customFormat="1" ht="14.15" customHeight="1" x14ac:dyDescent="0.2">
      <c r="A1282" s="186">
        <v>1101036</v>
      </c>
      <c r="B1282" s="187" t="s">
        <v>2406</v>
      </c>
      <c r="C1282" s="258">
        <f t="shared" si="194"/>
        <v>0</v>
      </c>
      <c r="D1282" s="263">
        <f t="shared" si="195"/>
        <v>0</v>
      </c>
      <c r="E1282" s="125"/>
      <c r="F1282" s="125"/>
      <c r="G1282" s="125"/>
      <c r="H1282" s="126"/>
      <c r="I1282" s="126"/>
      <c r="J1282" s="126"/>
      <c r="K1282" s="126"/>
      <c r="L1282" s="126"/>
      <c r="M1282" s="126"/>
      <c r="N1282" s="126"/>
      <c r="O1282" s="126"/>
      <c r="P1282" s="126"/>
      <c r="Q1282" s="126"/>
      <c r="R1282" s="126"/>
      <c r="S1282" s="126"/>
      <c r="T1282" s="126"/>
      <c r="U1282" s="126"/>
      <c r="V1282" s="126"/>
      <c r="W1282" s="126"/>
      <c r="X1282" s="126"/>
      <c r="Y1282" s="126"/>
      <c r="Z1282" s="126"/>
      <c r="AA1282" s="125"/>
      <c r="AB1282" s="125"/>
      <c r="AC1282" s="125"/>
      <c r="AD1282" s="125"/>
      <c r="AE1282" s="125"/>
      <c r="AF1282" s="125"/>
      <c r="AG1282" s="125"/>
      <c r="AH1282" s="125"/>
      <c r="AI1282" s="125"/>
      <c r="AJ1282" s="125"/>
      <c r="AK1282" s="310">
        <v>15150</v>
      </c>
      <c r="AL1282" s="310">
        <f t="shared" si="193"/>
        <v>0</v>
      </c>
      <c r="AM1282" s="65" t="s">
        <v>654</v>
      </c>
      <c r="AN1282" s="65"/>
      <c r="AO1282" s="65"/>
      <c r="AP1282" s="65"/>
      <c r="AQ1282" s="65"/>
      <c r="AR1282" s="65"/>
      <c r="AS1282" s="66"/>
    </row>
    <row r="1283" spans="1:45" s="67" customFormat="1" ht="24" customHeight="1" x14ac:dyDescent="0.2">
      <c r="A1283" s="186">
        <v>1104100</v>
      </c>
      <c r="B1283" s="187" t="s">
        <v>1756</v>
      </c>
      <c r="C1283" s="290">
        <f>SUM(D1283+G1283)</f>
        <v>1</v>
      </c>
      <c r="D1283" s="263">
        <f>SUM(E1283:F1283)</f>
        <v>1</v>
      </c>
      <c r="E1283" s="125">
        <v>1</v>
      </c>
      <c r="F1283" s="125"/>
      <c r="G1283" s="125"/>
      <c r="H1283" s="126"/>
      <c r="I1283" s="126"/>
      <c r="J1283" s="126"/>
      <c r="K1283" s="126"/>
      <c r="L1283" s="126"/>
      <c r="M1283" s="126"/>
      <c r="N1283" s="126"/>
      <c r="O1283" s="126"/>
      <c r="P1283" s="126"/>
      <c r="Q1283" s="126"/>
      <c r="R1283" s="126"/>
      <c r="S1283" s="126"/>
      <c r="T1283" s="126"/>
      <c r="U1283" s="126"/>
      <c r="V1283" s="126"/>
      <c r="W1283" s="126"/>
      <c r="X1283" s="126"/>
      <c r="Y1283" s="126"/>
      <c r="Z1283" s="126"/>
      <c r="AA1283" s="125">
        <v>1</v>
      </c>
      <c r="AB1283" s="125"/>
      <c r="AC1283" s="125"/>
      <c r="AD1283" s="125"/>
      <c r="AE1283" s="125"/>
      <c r="AF1283" s="125"/>
      <c r="AG1283" s="125"/>
      <c r="AH1283" s="125"/>
      <c r="AI1283" s="125"/>
      <c r="AJ1283" s="125"/>
      <c r="AK1283" s="311"/>
      <c r="AL1283" s="131"/>
      <c r="AM1283" s="65" t="s">
        <v>654</v>
      </c>
      <c r="AN1283" s="65"/>
      <c r="AO1283" s="65"/>
      <c r="AP1283" s="65"/>
      <c r="AQ1283" s="65"/>
      <c r="AR1283" s="65"/>
      <c r="AS1283" s="66"/>
    </row>
    <row r="1284" spans="1:45" s="67" customFormat="1" ht="14.15" customHeight="1" x14ac:dyDescent="0.2">
      <c r="A1284" s="186">
        <v>1103000</v>
      </c>
      <c r="B1284" s="187" t="s">
        <v>2463</v>
      </c>
      <c r="C1284" s="258">
        <f t="shared" si="194"/>
        <v>0</v>
      </c>
      <c r="D1284" s="263">
        <f t="shared" si="195"/>
        <v>0</v>
      </c>
      <c r="E1284" s="125"/>
      <c r="F1284" s="125"/>
      <c r="G1284" s="125"/>
      <c r="H1284" s="126"/>
      <c r="I1284" s="126"/>
      <c r="J1284" s="126"/>
      <c r="K1284" s="126"/>
      <c r="L1284" s="126"/>
      <c r="M1284" s="126"/>
      <c r="N1284" s="126"/>
      <c r="O1284" s="126"/>
      <c r="P1284" s="126"/>
      <c r="Q1284" s="126"/>
      <c r="R1284" s="126"/>
      <c r="S1284" s="126"/>
      <c r="T1284" s="126"/>
      <c r="U1284" s="126"/>
      <c r="V1284" s="126"/>
      <c r="W1284" s="126"/>
      <c r="X1284" s="126"/>
      <c r="Y1284" s="126"/>
      <c r="Z1284" s="126"/>
      <c r="AA1284" s="125"/>
      <c r="AB1284" s="125"/>
      <c r="AC1284" s="125"/>
      <c r="AD1284" s="125"/>
      <c r="AE1284" s="125"/>
      <c r="AF1284" s="125"/>
      <c r="AG1284" s="125"/>
      <c r="AH1284" s="125"/>
      <c r="AI1284" s="125"/>
      <c r="AJ1284" s="125"/>
      <c r="AK1284" s="311"/>
      <c r="AL1284" s="131"/>
      <c r="AM1284" s="65" t="s">
        <v>654</v>
      </c>
      <c r="AN1284" s="65"/>
      <c r="AO1284" s="65"/>
      <c r="AP1284" s="65"/>
      <c r="AQ1284" s="65"/>
      <c r="AR1284" s="65"/>
      <c r="AS1284" s="66"/>
    </row>
    <row r="1285" spans="1:45" s="67" customFormat="1" ht="27.75" customHeight="1" x14ac:dyDescent="0.2">
      <c r="A1285" s="186">
        <v>1103100</v>
      </c>
      <c r="B1285" s="187" t="s">
        <v>1757</v>
      </c>
      <c r="C1285" s="290">
        <f t="shared" si="194"/>
        <v>0</v>
      </c>
      <c r="D1285" s="263">
        <f t="shared" si="195"/>
        <v>0</v>
      </c>
      <c r="E1285" s="125"/>
      <c r="F1285" s="125"/>
      <c r="G1285" s="125"/>
      <c r="H1285" s="126"/>
      <c r="I1285" s="126"/>
      <c r="J1285" s="126"/>
      <c r="K1285" s="126"/>
      <c r="L1285" s="126"/>
      <c r="M1285" s="126"/>
      <c r="N1285" s="126"/>
      <c r="O1285" s="126"/>
      <c r="P1285" s="126"/>
      <c r="Q1285" s="126"/>
      <c r="R1285" s="126"/>
      <c r="S1285" s="126"/>
      <c r="T1285" s="126"/>
      <c r="U1285" s="126"/>
      <c r="V1285" s="126"/>
      <c r="W1285" s="126"/>
      <c r="X1285" s="126"/>
      <c r="Y1285" s="126"/>
      <c r="Z1285" s="126"/>
      <c r="AA1285" s="125"/>
      <c r="AB1285" s="125"/>
      <c r="AC1285" s="125"/>
      <c r="AD1285" s="125"/>
      <c r="AE1285" s="125"/>
      <c r="AF1285" s="125"/>
      <c r="AG1285" s="125"/>
      <c r="AH1285" s="125"/>
      <c r="AI1285" s="125"/>
      <c r="AJ1285" s="125"/>
      <c r="AK1285" s="311"/>
      <c r="AL1285" s="131"/>
      <c r="AM1285" s="65" t="s">
        <v>654</v>
      </c>
      <c r="AN1285" s="65"/>
      <c r="AO1285" s="65"/>
      <c r="AP1285" s="65"/>
      <c r="AQ1285" s="65"/>
      <c r="AR1285" s="65"/>
      <c r="AS1285" s="66"/>
    </row>
    <row r="1286" spans="1:45" s="67" customFormat="1" ht="14.15" customHeight="1" x14ac:dyDescent="0.2">
      <c r="A1286" s="186">
        <v>5099018</v>
      </c>
      <c r="B1286" s="187" t="s">
        <v>1704</v>
      </c>
      <c r="C1286" s="258">
        <f t="shared" si="194"/>
        <v>0</v>
      </c>
      <c r="D1286" s="263">
        <f t="shared" si="195"/>
        <v>0</v>
      </c>
      <c r="E1286" s="125"/>
      <c r="F1286" s="125"/>
      <c r="G1286" s="125"/>
      <c r="H1286" s="126"/>
      <c r="I1286" s="126"/>
      <c r="J1286" s="126"/>
      <c r="K1286" s="126"/>
      <c r="L1286" s="126"/>
      <c r="M1286" s="126"/>
      <c r="N1286" s="126"/>
      <c r="O1286" s="126"/>
      <c r="P1286" s="126"/>
      <c r="Q1286" s="126"/>
      <c r="R1286" s="126"/>
      <c r="S1286" s="126"/>
      <c r="T1286" s="126"/>
      <c r="U1286" s="126"/>
      <c r="V1286" s="126"/>
      <c r="W1286" s="126"/>
      <c r="X1286" s="126"/>
      <c r="Y1286" s="126"/>
      <c r="Z1286" s="126"/>
      <c r="AA1286" s="125"/>
      <c r="AB1286" s="125"/>
      <c r="AC1286" s="125"/>
      <c r="AD1286" s="125"/>
      <c r="AE1286" s="125"/>
      <c r="AF1286" s="125"/>
      <c r="AG1286" s="125"/>
      <c r="AH1286" s="125"/>
      <c r="AI1286" s="125"/>
      <c r="AJ1286" s="125"/>
      <c r="AK1286" s="311"/>
      <c r="AL1286" s="131"/>
      <c r="AM1286" s="65" t="s">
        <v>654</v>
      </c>
      <c r="AN1286" s="65"/>
      <c r="AO1286" s="65"/>
      <c r="AP1286" s="65"/>
      <c r="AQ1286" s="65"/>
      <c r="AR1286" s="65"/>
      <c r="AS1286" s="66"/>
    </row>
    <row r="1287" spans="1:45" s="67" customFormat="1" ht="14.15" customHeight="1" x14ac:dyDescent="0.2">
      <c r="A1287" s="186">
        <v>5099019</v>
      </c>
      <c r="B1287" s="187" t="s">
        <v>1673</v>
      </c>
      <c r="C1287" s="258">
        <f t="shared" si="194"/>
        <v>0</v>
      </c>
      <c r="D1287" s="263">
        <f t="shared" si="195"/>
        <v>0</v>
      </c>
      <c r="E1287" s="125"/>
      <c r="F1287" s="125"/>
      <c r="G1287" s="125"/>
      <c r="H1287" s="126"/>
      <c r="I1287" s="126"/>
      <c r="J1287" s="126"/>
      <c r="K1287" s="126"/>
      <c r="L1287" s="126"/>
      <c r="M1287" s="126"/>
      <c r="N1287" s="126"/>
      <c r="O1287" s="126"/>
      <c r="P1287" s="126"/>
      <c r="Q1287" s="126"/>
      <c r="R1287" s="126"/>
      <c r="S1287" s="126"/>
      <c r="T1287" s="126"/>
      <c r="U1287" s="126"/>
      <c r="V1287" s="126"/>
      <c r="W1287" s="126"/>
      <c r="X1287" s="126"/>
      <c r="Y1287" s="126"/>
      <c r="Z1287" s="126"/>
      <c r="AA1287" s="125"/>
      <c r="AB1287" s="125"/>
      <c r="AC1287" s="125"/>
      <c r="AD1287" s="125"/>
      <c r="AE1287" s="125"/>
      <c r="AF1287" s="125"/>
      <c r="AG1287" s="125"/>
      <c r="AH1287" s="125"/>
      <c r="AI1287" s="125"/>
      <c r="AJ1287" s="125"/>
      <c r="AK1287" s="311"/>
      <c r="AL1287" s="131"/>
      <c r="AM1287" s="65" t="s">
        <v>654</v>
      </c>
      <c r="AN1287" s="65"/>
      <c r="AO1287" s="65"/>
      <c r="AP1287" s="65"/>
      <c r="AQ1287" s="65"/>
      <c r="AR1287" s="65"/>
      <c r="AS1287" s="66"/>
    </row>
    <row r="1288" spans="1:45" s="67" customFormat="1" ht="14.15" customHeight="1" x14ac:dyDescent="0.2">
      <c r="A1288" s="186">
        <v>5099113</v>
      </c>
      <c r="B1288" s="187" t="s">
        <v>1223</v>
      </c>
      <c r="C1288" s="258">
        <f t="shared" si="194"/>
        <v>0</v>
      </c>
      <c r="D1288" s="263">
        <f t="shared" si="195"/>
        <v>0</v>
      </c>
      <c r="E1288" s="125"/>
      <c r="F1288" s="125"/>
      <c r="G1288" s="125"/>
      <c r="H1288" s="126"/>
      <c r="I1288" s="126"/>
      <c r="J1288" s="126"/>
      <c r="K1288" s="126"/>
      <c r="L1288" s="126"/>
      <c r="M1288" s="126"/>
      <c r="N1288" s="126"/>
      <c r="O1288" s="126"/>
      <c r="P1288" s="126"/>
      <c r="Q1288" s="126"/>
      <c r="R1288" s="126"/>
      <c r="S1288" s="126"/>
      <c r="T1288" s="126"/>
      <c r="U1288" s="126"/>
      <c r="V1288" s="126"/>
      <c r="W1288" s="126"/>
      <c r="X1288" s="126"/>
      <c r="Y1288" s="126"/>
      <c r="Z1288" s="126"/>
      <c r="AA1288" s="125"/>
      <c r="AB1288" s="125"/>
      <c r="AC1288" s="125"/>
      <c r="AD1288" s="125"/>
      <c r="AE1288" s="125"/>
      <c r="AF1288" s="125"/>
      <c r="AG1288" s="125"/>
      <c r="AH1288" s="125"/>
      <c r="AI1288" s="125"/>
      <c r="AJ1288" s="125"/>
      <c r="AK1288" s="311"/>
      <c r="AL1288" s="131"/>
      <c r="AM1288" s="65" t="s">
        <v>654</v>
      </c>
      <c r="AN1288" s="65"/>
      <c r="AO1288" s="65"/>
      <c r="AP1288" s="65"/>
      <c r="AQ1288" s="65"/>
      <c r="AR1288" s="65"/>
      <c r="AS1288" s="66"/>
    </row>
    <row r="1289" spans="1:45" s="67" customFormat="1" ht="14.15" customHeight="1" x14ac:dyDescent="0.2">
      <c r="A1289" s="186">
        <v>5099112</v>
      </c>
      <c r="B1289" s="187" t="s">
        <v>1222</v>
      </c>
      <c r="C1289" s="258">
        <f t="shared" si="194"/>
        <v>0</v>
      </c>
      <c r="D1289" s="263">
        <f t="shared" si="195"/>
        <v>0</v>
      </c>
      <c r="E1289" s="125"/>
      <c r="F1289" s="125"/>
      <c r="G1289" s="125"/>
      <c r="H1289" s="126"/>
      <c r="I1289" s="126"/>
      <c r="J1289" s="126"/>
      <c r="K1289" s="126"/>
      <c r="L1289" s="126"/>
      <c r="M1289" s="126"/>
      <c r="N1289" s="126"/>
      <c r="O1289" s="126"/>
      <c r="P1289" s="126"/>
      <c r="Q1289" s="126"/>
      <c r="R1289" s="126"/>
      <c r="S1289" s="126"/>
      <c r="T1289" s="126"/>
      <c r="U1289" s="126"/>
      <c r="V1289" s="126"/>
      <c r="W1289" s="126"/>
      <c r="X1289" s="126"/>
      <c r="Y1289" s="126"/>
      <c r="Z1289" s="126"/>
      <c r="AA1289" s="125"/>
      <c r="AB1289" s="125"/>
      <c r="AC1289" s="125"/>
      <c r="AD1289" s="125"/>
      <c r="AE1289" s="125"/>
      <c r="AF1289" s="125"/>
      <c r="AG1289" s="125"/>
      <c r="AH1289" s="125"/>
      <c r="AI1289" s="125"/>
      <c r="AJ1289" s="125"/>
      <c r="AK1289" s="311"/>
      <c r="AL1289" s="131"/>
      <c r="AM1289" s="65" t="s">
        <v>654</v>
      </c>
      <c r="AN1289" s="65"/>
      <c r="AO1289" s="65"/>
      <c r="AP1289" s="65"/>
      <c r="AQ1289" s="65"/>
      <c r="AR1289" s="65"/>
      <c r="AS1289" s="66"/>
    </row>
    <row r="1290" spans="1:45" s="67" customFormat="1" ht="14.15" customHeight="1" x14ac:dyDescent="0.2">
      <c r="A1290" s="186"/>
      <c r="B1290" s="187" t="s">
        <v>2710</v>
      </c>
      <c r="C1290" s="258">
        <f t="shared" si="194"/>
        <v>0</v>
      </c>
      <c r="D1290" s="263">
        <f t="shared" si="195"/>
        <v>0</v>
      </c>
      <c r="E1290" s="125"/>
      <c r="F1290" s="125"/>
      <c r="G1290" s="125"/>
      <c r="H1290" s="126"/>
      <c r="I1290" s="126"/>
      <c r="J1290" s="126"/>
      <c r="K1290" s="126"/>
      <c r="L1290" s="126"/>
      <c r="M1290" s="126"/>
      <c r="N1290" s="126"/>
      <c r="O1290" s="126"/>
      <c r="P1290" s="126"/>
      <c r="Q1290" s="126"/>
      <c r="R1290" s="126"/>
      <c r="S1290" s="126"/>
      <c r="T1290" s="126"/>
      <c r="U1290" s="126"/>
      <c r="V1290" s="126"/>
      <c r="W1290" s="126"/>
      <c r="X1290" s="126"/>
      <c r="Y1290" s="126"/>
      <c r="Z1290" s="126"/>
      <c r="AA1290" s="125"/>
      <c r="AB1290" s="125"/>
      <c r="AC1290" s="125"/>
      <c r="AD1290" s="125"/>
      <c r="AE1290" s="125"/>
      <c r="AF1290" s="125"/>
      <c r="AG1290" s="125"/>
      <c r="AH1290" s="125"/>
      <c r="AI1290" s="125"/>
      <c r="AJ1290" s="125"/>
      <c r="AK1290" s="311"/>
      <c r="AL1290" s="131"/>
      <c r="AM1290" s="65" t="s">
        <v>654</v>
      </c>
      <c r="AN1290" s="65"/>
      <c r="AO1290" s="65"/>
      <c r="AP1290" s="65"/>
      <c r="AQ1290" s="65"/>
      <c r="AR1290" s="65"/>
      <c r="AS1290" s="66"/>
    </row>
    <row r="1291" spans="1:45" s="67" customFormat="1" ht="14.15" customHeight="1" x14ac:dyDescent="0.2">
      <c r="A1291" s="186"/>
      <c r="B1291" s="187" t="s">
        <v>1749</v>
      </c>
      <c r="C1291" s="258">
        <f t="shared" si="194"/>
        <v>0</v>
      </c>
      <c r="D1291" s="263">
        <f t="shared" si="195"/>
        <v>0</v>
      </c>
      <c r="E1291" s="125"/>
      <c r="F1291" s="125"/>
      <c r="G1291" s="125"/>
      <c r="H1291" s="126"/>
      <c r="I1291" s="126"/>
      <c r="J1291" s="126"/>
      <c r="K1291" s="126"/>
      <c r="L1291" s="126"/>
      <c r="M1291" s="126"/>
      <c r="N1291" s="126"/>
      <c r="O1291" s="126"/>
      <c r="P1291" s="126"/>
      <c r="Q1291" s="126"/>
      <c r="R1291" s="126"/>
      <c r="S1291" s="126"/>
      <c r="T1291" s="126"/>
      <c r="U1291" s="126"/>
      <c r="V1291" s="126"/>
      <c r="W1291" s="126"/>
      <c r="X1291" s="126"/>
      <c r="Y1291" s="126"/>
      <c r="Z1291" s="126"/>
      <c r="AA1291" s="125"/>
      <c r="AB1291" s="125"/>
      <c r="AC1291" s="125"/>
      <c r="AD1291" s="125"/>
      <c r="AE1291" s="125"/>
      <c r="AF1291" s="125"/>
      <c r="AG1291" s="125"/>
      <c r="AH1291" s="125"/>
      <c r="AI1291" s="125"/>
      <c r="AJ1291" s="125"/>
      <c r="AK1291" s="311"/>
      <c r="AL1291" s="131"/>
      <c r="AM1291" s="65" t="s">
        <v>654</v>
      </c>
      <c r="AN1291" s="65"/>
      <c r="AO1291" s="65"/>
      <c r="AP1291" s="65"/>
      <c r="AQ1291" s="65"/>
      <c r="AR1291" s="65"/>
      <c r="AS1291" s="66"/>
    </row>
    <row r="1292" spans="1:45" s="67" customFormat="1" ht="14.15" customHeight="1" x14ac:dyDescent="0.2">
      <c r="A1292" s="186"/>
      <c r="B1292" s="187" t="s">
        <v>1750</v>
      </c>
      <c r="C1292" s="258">
        <f t="shared" si="194"/>
        <v>0</v>
      </c>
      <c r="D1292" s="263">
        <f t="shared" si="195"/>
        <v>0</v>
      </c>
      <c r="E1292" s="125"/>
      <c r="F1292" s="125"/>
      <c r="G1292" s="125"/>
      <c r="H1292" s="126"/>
      <c r="I1292" s="126"/>
      <c r="J1292" s="126"/>
      <c r="K1292" s="126"/>
      <c r="L1292" s="126"/>
      <c r="M1292" s="126"/>
      <c r="N1292" s="126"/>
      <c r="O1292" s="126"/>
      <c r="P1292" s="126"/>
      <c r="Q1292" s="126"/>
      <c r="R1292" s="126"/>
      <c r="S1292" s="126"/>
      <c r="T1292" s="126"/>
      <c r="U1292" s="126"/>
      <c r="V1292" s="126"/>
      <c r="W1292" s="126"/>
      <c r="X1292" s="126"/>
      <c r="Y1292" s="126"/>
      <c r="Z1292" s="126"/>
      <c r="AA1292" s="125"/>
      <c r="AB1292" s="125"/>
      <c r="AC1292" s="125"/>
      <c r="AD1292" s="125"/>
      <c r="AE1292" s="125"/>
      <c r="AF1292" s="125"/>
      <c r="AG1292" s="125"/>
      <c r="AH1292" s="125"/>
      <c r="AI1292" s="125"/>
      <c r="AJ1292" s="125"/>
      <c r="AK1292" s="311"/>
      <c r="AL1292" s="131"/>
      <c r="AM1292" s="65" t="s">
        <v>654</v>
      </c>
      <c r="AN1292" s="65"/>
      <c r="AO1292" s="65"/>
      <c r="AP1292" s="65"/>
      <c r="AQ1292" s="65"/>
      <c r="AR1292" s="65"/>
      <c r="AS1292" s="66"/>
    </row>
    <row r="1293" spans="1:45" s="67" customFormat="1" ht="14.15" customHeight="1" x14ac:dyDescent="0.2">
      <c r="A1293" s="186"/>
      <c r="B1293" s="187" t="s">
        <v>1752</v>
      </c>
      <c r="C1293" s="847">
        <f t="shared" si="194"/>
        <v>0</v>
      </c>
      <c r="D1293" s="846">
        <f t="shared" si="195"/>
        <v>0</v>
      </c>
      <c r="E1293" s="125"/>
      <c r="F1293" s="125"/>
      <c r="G1293" s="125"/>
      <c r="H1293" s="126"/>
      <c r="I1293" s="126"/>
      <c r="J1293" s="126"/>
      <c r="K1293" s="126"/>
      <c r="L1293" s="126"/>
      <c r="M1293" s="126"/>
      <c r="N1293" s="126"/>
      <c r="O1293" s="126"/>
      <c r="P1293" s="126"/>
      <c r="Q1293" s="126"/>
      <c r="R1293" s="126"/>
      <c r="S1293" s="126"/>
      <c r="T1293" s="126"/>
      <c r="U1293" s="126"/>
      <c r="V1293" s="126"/>
      <c r="W1293" s="126"/>
      <c r="X1293" s="126"/>
      <c r="Y1293" s="126"/>
      <c r="Z1293" s="126"/>
      <c r="AA1293" s="125"/>
      <c r="AB1293" s="125"/>
      <c r="AC1293" s="125"/>
      <c r="AD1293" s="125"/>
      <c r="AE1293" s="125"/>
      <c r="AF1293" s="125"/>
      <c r="AG1293" s="125"/>
      <c r="AH1293" s="125"/>
      <c r="AI1293" s="125"/>
      <c r="AJ1293" s="125"/>
      <c r="AK1293" s="311"/>
      <c r="AL1293" s="131"/>
      <c r="AM1293" s="65" t="s">
        <v>654</v>
      </c>
      <c r="AN1293" s="65"/>
      <c r="AO1293" s="65"/>
      <c r="AP1293" s="65"/>
      <c r="AQ1293" s="65"/>
      <c r="AR1293" s="65"/>
      <c r="AS1293" s="66"/>
    </row>
    <row r="1294" spans="1:45" s="67" customFormat="1" ht="14.15" customHeight="1" x14ac:dyDescent="0.2">
      <c r="A1294" s="186"/>
      <c r="B1294" s="187" t="s">
        <v>1708</v>
      </c>
      <c r="C1294" s="258">
        <f t="shared" si="194"/>
        <v>0</v>
      </c>
      <c r="D1294" s="263">
        <f t="shared" si="195"/>
        <v>0</v>
      </c>
      <c r="E1294" s="125"/>
      <c r="F1294" s="125"/>
      <c r="G1294" s="125"/>
      <c r="H1294" s="126"/>
      <c r="I1294" s="126"/>
      <c r="J1294" s="126"/>
      <c r="K1294" s="126"/>
      <c r="L1294" s="126"/>
      <c r="M1294" s="126"/>
      <c r="N1294" s="126"/>
      <c r="O1294" s="126"/>
      <c r="P1294" s="126"/>
      <c r="Q1294" s="126"/>
      <c r="R1294" s="126"/>
      <c r="S1294" s="126"/>
      <c r="T1294" s="126"/>
      <c r="U1294" s="126"/>
      <c r="V1294" s="126"/>
      <c r="W1294" s="126"/>
      <c r="X1294" s="126"/>
      <c r="Y1294" s="126"/>
      <c r="Z1294" s="126"/>
      <c r="AA1294" s="125"/>
      <c r="AB1294" s="125"/>
      <c r="AC1294" s="125"/>
      <c r="AD1294" s="125"/>
      <c r="AE1294" s="125"/>
      <c r="AF1294" s="125"/>
      <c r="AG1294" s="125"/>
      <c r="AH1294" s="125"/>
      <c r="AI1294" s="125"/>
      <c r="AJ1294" s="125"/>
      <c r="AK1294" s="311"/>
      <c r="AL1294" s="131"/>
      <c r="AM1294" s="65" t="s">
        <v>654</v>
      </c>
      <c r="AN1294" s="65"/>
      <c r="AO1294" s="65"/>
      <c r="AP1294" s="65"/>
      <c r="AQ1294" s="65"/>
      <c r="AR1294" s="65"/>
      <c r="AS1294" s="66"/>
    </row>
    <row r="1295" spans="1:45" s="67" customFormat="1" ht="14.15" customHeight="1" x14ac:dyDescent="0.2">
      <c r="A1295" s="186"/>
      <c r="B1295" s="187" t="s">
        <v>1758</v>
      </c>
      <c r="C1295" s="258">
        <f t="shared" si="194"/>
        <v>0</v>
      </c>
      <c r="D1295" s="263">
        <f t="shared" si="195"/>
        <v>0</v>
      </c>
      <c r="E1295" s="125"/>
      <c r="F1295" s="125"/>
      <c r="G1295" s="125"/>
      <c r="H1295" s="126"/>
      <c r="I1295" s="126"/>
      <c r="J1295" s="126"/>
      <c r="K1295" s="126"/>
      <c r="L1295" s="126"/>
      <c r="M1295" s="126"/>
      <c r="N1295" s="126"/>
      <c r="O1295" s="126"/>
      <c r="P1295" s="126"/>
      <c r="Q1295" s="126"/>
      <c r="R1295" s="126"/>
      <c r="S1295" s="126"/>
      <c r="T1295" s="126"/>
      <c r="U1295" s="126"/>
      <c r="V1295" s="126"/>
      <c r="W1295" s="126"/>
      <c r="X1295" s="126"/>
      <c r="Y1295" s="126"/>
      <c r="Z1295" s="126"/>
      <c r="AA1295" s="125"/>
      <c r="AB1295" s="125"/>
      <c r="AC1295" s="125"/>
      <c r="AD1295" s="125"/>
      <c r="AE1295" s="125"/>
      <c r="AF1295" s="125"/>
      <c r="AG1295" s="125"/>
      <c r="AH1295" s="125"/>
      <c r="AI1295" s="125"/>
      <c r="AJ1295" s="125"/>
      <c r="AK1295" s="311"/>
      <c r="AL1295" s="131"/>
      <c r="AM1295" s="65" t="s">
        <v>654</v>
      </c>
      <c r="AN1295" s="65"/>
      <c r="AO1295" s="65"/>
      <c r="AP1295" s="65"/>
      <c r="AQ1295" s="65"/>
      <c r="AR1295" s="65"/>
      <c r="AS1295" s="66"/>
    </row>
    <row r="1296" spans="1:45" s="67" customFormat="1" ht="14.15" customHeight="1" x14ac:dyDescent="0.2">
      <c r="A1296" s="186"/>
      <c r="B1296" s="187" t="s">
        <v>1759</v>
      </c>
      <c r="C1296" s="258">
        <f t="shared" si="194"/>
        <v>0</v>
      </c>
      <c r="D1296" s="263">
        <f t="shared" si="195"/>
        <v>0</v>
      </c>
      <c r="E1296" s="125"/>
      <c r="F1296" s="125"/>
      <c r="G1296" s="125"/>
      <c r="H1296" s="126"/>
      <c r="I1296" s="126"/>
      <c r="J1296" s="126"/>
      <c r="K1296" s="126"/>
      <c r="L1296" s="126"/>
      <c r="M1296" s="126"/>
      <c r="N1296" s="126"/>
      <c r="O1296" s="126"/>
      <c r="P1296" s="126"/>
      <c r="Q1296" s="126"/>
      <c r="R1296" s="126"/>
      <c r="S1296" s="126"/>
      <c r="T1296" s="126"/>
      <c r="U1296" s="126"/>
      <c r="V1296" s="126"/>
      <c r="W1296" s="126"/>
      <c r="X1296" s="126"/>
      <c r="Y1296" s="126"/>
      <c r="Z1296" s="126"/>
      <c r="AA1296" s="125"/>
      <c r="AB1296" s="125"/>
      <c r="AC1296" s="125"/>
      <c r="AD1296" s="125"/>
      <c r="AE1296" s="125"/>
      <c r="AF1296" s="125"/>
      <c r="AG1296" s="125"/>
      <c r="AH1296" s="125"/>
      <c r="AI1296" s="125"/>
      <c r="AJ1296" s="125"/>
      <c r="AK1296" s="311"/>
      <c r="AL1296" s="131"/>
      <c r="AM1296" s="65" t="s">
        <v>654</v>
      </c>
      <c r="AN1296" s="65"/>
      <c r="AO1296" s="65"/>
      <c r="AP1296" s="65"/>
      <c r="AQ1296" s="65"/>
      <c r="AR1296" s="65"/>
      <c r="AS1296" s="66"/>
    </row>
    <row r="1297" spans="1:45" s="72" customFormat="1" ht="14.15" customHeight="1" x14ac:dyDescent="0.2">
      <c r="A1297" s="186"/>
      <c r="B1297" s="187" t="s">
        <v>1838</v>
      </c>
      <c r="C1297" s="258">
        <f t="shared" si="194"/>
        <v>0</v>
      </c>
      <c r="D1297" s="263">
        <f t="shared" si="195"/>
        <v>0</v>
      </c>
      <c r="E1297" s="125"/>
      <c r="F1297" s="125"/>
      <c r="G1297" s="125"/>
      <c r="H1297" s="126"/>
      <c r="I1297" s="126"/>
      <c r="J1297" s="126"/>
      <c r="K1297" s="126"/>
      <c r="L1297" s="126"/>
      <c r="M1297" s="126"/>
      <c r="N1297" s="126"/>
      <c r="O1297" s="126"/>
      <c r="P1297" s="126"/>
      <c r="Q1297" s="126"/>
      <c r="R1297" s="126"/>
      <c r="S1297" s="126"/>
      <c r="T1297" s="126"/>
      <c r="U1297" s="126"/>
      <c r="V1297" s="126"/>
      <c r="W1297" s="126"/>
      <c r="X1297" s="126"/>
      <c r="Y1297" s="126"/>
      <c r="Z1297" s="126"/>
      <c r="AA1297" s="125"/>
      <c r="AB1297" s="125"/>
      <c r="AC1297" s="125"/>
      <c r="AD1297" s="125"/>
      <c r="AE1297" s="125"/>
      <c r="AF1297" s="125"/>
      <c r="AG1297" s="125"/>
      <c r="AH1297" s="125"/>
      <c r="AI1297" s="125"/>
      <c r="AJ1297" s="125"/>
      <c r="AK1297" s="311"/>
      <c r="AL1297" s="131"/>
      <c r="AM1297" s="65" t="s">
        <v>654</v>
      </c>
      <c r="AN1297" s="65"/>
      <c r="AO1297" s="65"/>
      <c r="AP1297" s="65"/>
      <c r="AQ1297" s="65"/>
      <c r="AR1297" s="65"/>
      <c r="AS1297" s="71"/>
    </row>
    <row r="1298" spans="1:45" s="75" customFormat="1" ht="14.15" customHeight="1" x14ac:dyDescent="0.2">
      <c r="A1298" s="327"/>
      <c r="B1298" s="141" t="s">
        <v>467</v>
      </c>
      <c r="C1298" s="260">
        <f>SUM(C1242:C1297)</f>
        <v>175</v>
      </c>
      <c r="D1298" s="339">
        <f>SUM(D1242:D1297)</f>
        <v>175</v>
      </c>
      <c r="E1298" s="339">
        <f>SUM(E1242:E1297)</f>
        <v>175</v>
      </c>
      <c r="F1298" s="339">
        <f>SUM(F1242:F1297)</f>
        <v>0</v>
      </c>
      <c r="G1298" s="339">
        <f>SUM(G1242:G1297)</f>
        <v>0</v>
      </c>
      <c r="H1298" s="891"/>
      <c r="I1298" s="892"/>
      <c r="J1298" s="892"/>
      <c r="K1298" s="892"/>
      <c r="L1298" s="892"/>
      <c r="M1298" s="892"/>
      <c r="N1298" s="892"/>
      <c r="O1298" s="892"/>
      <c r="P1298" s="892"/>
      <c r="Q1298" s="892"/>
      <c r="R1298" s="892"/>
      <c r="S1298" s="892"/>
      <c r="T1298" s="892"/>
      <c r="U1298" s="892"/>
      <c r="V1298" s="892"/>
      <c r="W1298" s="892"/>
      <c r="X1298" s="892"/>
      <c r="Y1298" s="892"/>
      <c r="Z1298" s="893"/>
      <c r="AA1298" s="260">
        <f t="shared" ref="AA1298:AL1298" si="196">SUM(AA1242:AA1297)</f>
        <v>83</v>
      </c>
      <c r="AB1298" s="339">
        <f t="shared" si="196"/>
        <v>92</v>
      </c>
      <c r="AC1298" s="339">
        <f t="shared" si="196"/>
        <v>0</v>
      </c>
      <c r="AD1298" s="339">
        <f t="shared" si="196"/>
        <v>0</v>
      </c>
      <c r="AE1298" s="339">
        <f t="shared" si="196"/>
        <v>0</v>
      </c>
      <c r="AF1298" s="339">
        <f t="shared" si="196"/>
        <v>0</v>
      </c>
      <c r="AG1298" s="339">
        <f t="shared" si="196"/>
        <v>0</v>
      </c>
      <c r="AH1298" s="339">
        <f t="shared" si="196"/>
        <v>0</v>
      </c>
      <c r="AI1298" s="339">
        <f t="shared" si="196"/>
        <v>0</v>
      </c>
      <c r="AJ1298" s="339">
        <f t="shared" si="196"/>
        <v>0</v>
      </c>
      <c r="AK1298" s="313">
        <f t="shared" si="196"/>
        <v>13256870</v>
      </c>
      <c r="AL1298" s="313">
        <f t="shared" si="196"/>
        <v>3093050</v>
      </c>
      <c r="AM1298" s="73" t="s">
        <v>654</v>
      </c>
      <c r="AN1298" s="73"/>
      <c r="AO1298" s="73"/>
      <c r="AP1298" s="73"/>
      <c r="AQ1298" s="73"/>
      <c r="AR1298" s="73"/>
      <c r="AS1298" s="74"/>
    </row>
    <row r="1299" spans="1:45" s="75" customFormat="1" ht="14.15" customHeight="1" x14ac:dyDescent="0.2">
      <c r="A1299" s="327"/>
      <c r="B1299" s="144" t="s">
        <v>4389</v>
      </c>
      <c r="C1299" s="890"/>
      <c r="D1299" s="890"/>
      <c r="E1299" s="890"/>
      <c r="F1299" s="890"/>
      <c r="G1299" s="890"/>
      <c r="H1299" s="890"/>
      <c r="I1299" s="890"/>
      <c r="J1299" s="890"/>
      <c r="K1299" s="890"/>
      <c r="L1299" s="890"/>
      <c r="M1299" s="890"/>
      <c r="N1299" s="890"/>
      <c r="O1299" s="890"/>
      <c r="P1299" s="890"/>
      <c r="Q1299" s="890"/>
      <c r="R1299" s="890"/>
      <c r="S1299" s="890"/>
      <c r="T1299" s="890"/>
      <c r="U1299" s="890"/>
      <c r="V1299" s="890"/>
      <c r="W1299" s="890"/>
      <c r="X1299" s="890"/>
      <c r="Y1299" s="890"/>
      <c r="Z1299" s="890"/>
      <c r="AA1299" s="890"/>
      <c r="AB1299" s="890"/>
      <c r="AC1299" s="890"/>
      <c r="AD1299" s="890"/>
      <c r="AE1299" s="890"/>
      <c r="AF1299" s="890"/>
      <c r="AG1299" s="890"/>
      <c r="AH1299" s="890"/>
      <c r="AI1299" s="890"/>
      <c r="AJ1299" s="890"/>
      <c r="AK1299" s="890"/>
      <c r="AL1299" s="890"/>
      <c r="AM1299" s="123" t="s">
        <v>654</v>
      </c>
      <c r="AN1299" s="123"/>
      <c r="AO1299" s="123"/>
      <c r="AP1299" s="123"/>
      <c r="AQ1299" s="123"/>
      <c r="AR1299" s="123"/>
      <c r="AS1299" s="74"/>
    </row>
    <row r="1300" spans="1:45" s="77" customFormat="1" ht="14.15" customHeight="1" x14ac:dyDescent="0.2">
      <c r="A1300" s="254" t="s">
        <v>3566</v>
      </c>
      <c r="B1300" s="255" t="s">
        <v>3646</v>
      </c>
      <c r="C1300" s="258">
        <f>SUM(I1300:N1300)</f>
        <v>0</v>
      </c>
      <c r="D1300" s="126"/>
      <c r="E1300" s="126"/>
      <c r="F1300" s="126"/>
      <c r="G1300" s="126"/>
      <c r="H1300" s="262">
        <f t="shared" ref="H1300:H1361" si="197">SUM(I1300:J1300)</f>
        <v>0</v>
      </c>
      <c r="I1300" s="125"/>
      <c r="J1300" s="125"/>
      <c r="K1300" s="125"/>
      <c r="L1300" s="125"/>
      <c r="M1300" s="125"/>
      <c r="N1300" s="125"/>
      <c r="O1300" s="262">
        <f>SUM(P1300:Q1300)</f>
        <v>0</v>
      </c>
      <c r="P1300" s="125"/>
      <c r="Q1300" s="125"/>
      <c r="R1300" s="262">
        <f>SUM(S1300:T1300)</f>
        <v>0</v>
      </c>
      <c r="S1300" s="125"/>
      <c r="T1300" s="125"/>
      <c r="U1300" s="262">
        <f>SUM(V1300:W1300)</f>
        <v>0</v>
      </c>
      <c r="V1300" s="125"/>
      <c r="W1300" s="125"/>
      <c r="X1300" s="262">
        <f>SUM(Y1300:Z1300)</f>
        <v>0</v>
      </c>
      <c r="Y1300" s="125"/>
      <c r="Z1300" s="125"/>
      <c r="AA1300" s="125"/>
      <c r="AB1300" s="125"/>
      <c r="AC1300" s="125"/>
      <c r="AD1300" s="125"/>
      <c r="AE1300" s="125"/>
      <c r="AF1300" s="125"/>
      <c r="AG1300" s="125"/>
      <c r="AH1300" s="125"/>
      <c r="AI1300" s="125"/>
      <c r="AJ1300" s="125"/>
      <c r="AK1300" s="310">
        <v>175980</v>
      </c>
      <c r="AL1300" s="310">
        <f t="shared" ref="AL1300:AL1361" si="198">+(I1300*AK1300)+(L1300*AK1300*0.5)</f>
        <v>0</v>
      </c>
      <c r="AM1300" s="65" t="s">
        <v>654</v>
      </c>
      <c r="AN1300" s="65"/>
      <c r="AO1300" s="65"/>
      <c r="AP1300" s="65"/>
      <c r="AQ1300" s="65"/>
      <c r="AR1300" s="65"/>
      <c r="AS1300" s="76"/>
    </row>
    <row r="1301" spans="1:45" s="67" customFormat="1" ht="14.15" customHeight="1" x14ac:dyDescent="0.2">
      <c r="A1301" s="254" t="s">
        <v>3567</v>
      </c>
      <c r="B1301" s="255" t="s">
        <v>1349</v>
      </c>
      <c r="C1301" s="258">
        <f t="shared" ref="C1301:C1361" si="199">SUM(I1301:N1301)</f>
        <v>0</v>
      </c>
      <c r="D1301" s="126"/>
      <c r="E1301" s="126"/>
      <c r="F1301" s="126"/>
      <c r="G1301" s="126"/>
      <c r="H1301" s="262">
        <f t="shared" si="197"/>
        <v>0</v>
      </c>
      <c r="I1301" s="125"/>
      <c r="J1301" s="125"/>
      <c r="K1301" s="125"/>
      <c r="L1301" s="125"/>
      <c r="M1301" s="125"/>
      <c r="N1301" s="125"/>
      <c r="O1301" s="262">
        <f t="shared" ref="O1301:O1361" si="200">SUM(P1301:Q1301)</f>
        <v>0</v>
      </c>
      <c r="P1301" s="125"/>
      <c r="Q1301" s="125"/>
      <c r="R1301" s="262">
        <f t="shared" ref="R1301:R1361" si="201">SUM(S1301:T1301)</f>
        <v>0</v>
      </c>
      <c r="S1301" s="125"/>
      <c r="T1301" s="125"/>
      <c r="U1301" s="262">
        <f t="shared" ref="U1301:U1361" si="202">SUM(V1301:W1301)</f>
        <v>0</v>
      </c>
      <c r="V1301" s="125"/>
      <c r="W1301" s="125"/>
      <c r="X1301" s="262">
        <f t="shared" ref="X1301:X1361" si="203">SUM(Y1301:Z1301)</f>
        <v>0</v>
      </c>
      <c r="Y1301" s="125"/>
      <c r="Z1301" s="125"/>
      <c r="AA1301" s="125"/>
      <c r="AB1301" s="125"/>
      <c r="AC1301" s="125"/>
      <c r="AD1301" s="125"/>
      <c r="AE1301" s="125"/>
      <c r="AF1301" s="125"/>
      <c r="AG1301" s="125"/>
      <c r="AH1301" s="125"/>
      <c r="AI1301" s="125"/>
      <c r="AJ1301" s="125"/>
      <c r="AK1301" s="310">
        <v>175980</v>
      </c>
      <c r="AL1301" s="310">
        <f t="shared" si="198"/>
        <v>0</v>
      </c>
      <c r="AM1301" s="65" t="s">
        <v>654</v>
      </c>
      <c r="AN1301" s="65"/>
      <c r="AO1301" s="65"/>
      <c r="AP1301" s="65"/>
      <c r="AQ1301" s="65"/>
      <c r="AR1301" s="65"/>
      <c r="AS1301" s="66"/>
    </row>
    <row r="1302" spans="1:45" s="67" customFormat="1" ht="14.15" customHeight="1" x14ac:dyDescent="0.2">
      <c r="A1302" s="254" t="s">
        <v>3568</v>
      </c>
      <c r="B1302" s="255" t="s">
        <v>1350</v>
      </c>
      <c r="C1302" s="258">
        <f t="shared" si="199"/>
        <v>0</v>
      </c>
      <c r="D1302" s="126"/>
      <c r="E1302" s="126"/>
      <c r="F1302" s="126"/>
      <c r="G1302" s="126"/>
      <c r="H1302" s="262">
        <f t="shared" si="197"/>
        <v>0</v>
      </c>
      <c r="I1302" s="125"/>
      <c r="J1302" s="125"/>
      <c r="K1302" s="125"/>
      <c r="L1302" s="125"/>
      <c r="M1302" s="125"/>
      <c r="N1302" s="125"/>
      <c r="O1302" s="262">
        <f t="shared" si="200"/>
        <v>0</v>
      </c>
      <c r="P1302" s="125"/>
      <c r="Q1302" s="125"/>
      <c r="R1302" s="262">
        <f t="shared" si="201"/>
        <v>0</v>
      </c>
      <c r="S1302" s="125"/>
      <c r="T1302" s="125"/>
      <c r="U1302" s="262">
        <f t="shared" si="202"/>
        <v>0</v>
      </c>
      <c r="V1302" s="125"/>
      <c r="W1302" s="125"/>
      <c r="X1302" s="262">
        <f t="shared" si="203"/>
        <v>0</v>
      </c>
      <c r="Y1302" s="125"/>
      <c r="Z1302" s="125"/>
      <c r="AA1302" s="125"/>
      <c r="AB1302" s="125"/>
      <c r="AC1302" s="125"/>
      <c r="AD1302" s="125"/>
      <c r="AE1302" s="125"/>
      <c r="AF1302" s="125"/>
      <c r="AG1302" s="125"/>
      <c r="AH1302" s="125"/>
      <c r="AI1302" s="125"/>
      <c r="AJ1302" s="125"/>
      <c r="AK1302" s="310">
        <v>219580</v>
      </c>
      <c r="AL1302" s="310">
        <f t="shared" si="198"/>
        <v>0</v>
      </c>
      <c r="AM1302" s="65" t="s">
        <v>654</v>
      </c>
      <c r="AN1302" s="65"/>
      <c r="AO1302" s="65"/>
      <c r="AP1302" s="65"/>
      <c r="AQ1302" s="65"/>
      <c r="AR1302" s="65"/>
      <c r="AS1302" s="66"/>
    </row>
    <row r="1303" spans="1:45" s="67" customFormat="1" ht="14.15" customHeight="1" x14ac:dyDescent="0.2">
      <c r="A1303" s="254" t="s">
        <v>3569</v>
      </c>
      <c r="B1303" s="255" t="s">
        <v>1351</v>
      </c>
      <c r="C1303" s="258">
        <f t="shared" si="199"/>
        <v>0</v>
      </c>
      <c r="D1303" s="126"/>
      <c r="E1303" s="126"/>
      <c r="F1303" s="126"/>
      <c r="G1303" s="126"/>
      <c r="H1303" s="262">
        <f t="shared" si="197"/>
        <v>0</v>
      </c>
      <c r="I1303" s="125"/>
      <c r="J1303" s="125"/>
      <c r="K1303" s="125"/>
      <c r="L1303" s="125"/>
      <c r="M1303" s="125"/>
      <c r="N1303" s="125"/>
      <c r="O1303" s="262">
        <f t="shared" si="200"/>
        <v>0</v>
      </c>
      <c r="P1303" s="125"/>
      <c r="Q1303" s="125"/>
      <c r="R1303" s="262">
        <f t="shared" si="201"/>
        <v>0</v>
      </c>
      <c r="S1303" s="125"/>
      <c r="T1303" s="125"/>
      <c r="U1303" s="262">
        <f t="shared" si="202"/>
        <v>0</v>
      </c>
      <c r="V1303" s="125"/>
      <c r="W1303" s="125"/>
      <c r="X1303" s="262">
        <f t="shared" si="203"/>
        <v>0</v>
      </c>
      <c r="Y1303" s="125"/>
      <c r="Z1303" s="125"/>
      <c r="AA1303" s="125"/>
      <c r="AB1303" s="125"/>
      <c r="AC1303" s="125"/>
      <c r="AD1303" s="125"/>
      <c r="AE1303" s="125"/>
      <c r="AF1303" s="125"/>
      <c r="AG1303" s="125"/>
      <c r="AH1303" s="125"/>
      <c r="AI1303" s="125"/>
      <c r="AJ1303" s="125"/>
      <c r="AK1303" s="310">
        <v>421170</v>
      </c>
      <c r="AL1303" s="310">
        <f t="shared" si="198"/>
        <v>0</v>
      </c>
      <c r="AM1303" s="65" t="s">
        <v>654</v>
      </c>
      <c r="AN1303" s="65"/>
      <c r="AO1303" s="65"/>
      <c r="AP1303" s="65"/>
      <c r="AQ1303" s="65"/>
      <c r="AR1303" s="65"/>
      <c r="AS1303" s="66"/>
    </row>
    <row r="1304" spans="1:45" s="67" customFormat="1" ht="14.15" customHeight="1" x14ac:dyDescent="0.2">
      <c r="A1304" s="254" t="s">
        <v>3570</v>
      </c>
      <c r="B1304" s="255" t="s">
        <v>3647</v>
      </c>
      <c r="C1304" s="258">
        <f t="shared" si="199"/>
        <v>0</v>
      </c>
      <c r="D1304" s="126"/>
      <c r="E1304" s="126"/>
      <c r="F1304" s="126"/>
      <c r="G1304" s="126"/>
      <c r="H1304" s="262">
        <f t="shared" si="197"/>
        <v>0</v>
      </c>
      <c r="I1304" s="125"/>
      <c r="J1304" s="125"/>
      <c r="K1304" s="125"/>
      <c r="L1304" s="125"/>
      <c r="M1304" s="125"/>
      <c r="N1304" s="125"/>
      <c r="O1304" s="262">
        <f t="shared" si="200"/>
        <v>0</v>
      </c>
      <c r="P1304" s="125"/>
      <c r="Q1304" s="125"/>
      <c r="R1304" s="262">
        <f t="shared" si="201"/>
        <v>0</v>
      </c>
      <c r="S1304" s="125"/>
      <c r="T1304" s="125"/>
      <c r="U1304" s="262">
        <f t="shared" si="202"/>
        <v>0</v>
      </c>
      <c r="V1304" s="125"/>
      <c r="W1304" s="125"/>
      <c r="X1304" s="262">
        <f t="shared" si="203"/>
        <v>0</v>
      </c>
      <c r="Y1304" s="125"/>
      <c r="Z1304" s="125"/>
      <c r="AA1304" s="125"/>
      <c r="AB1304" s="125"/>
      <c r="AC1304" s="125"/>
      <c r="AD1304" s="125"/>
      <c r="AE1304" s="125"/>
      <c r="AF1304" s="125"/>
      <c r="AG1304" s="125"/>
      <c r="AH1304" s="125"/>
      <c r="AI1304" s="125"/>
      <c r="AJ1304" s="125"/>
      <c r="AK1304" s="310">
        <v>239410</v>
      </c>
      <c r="AL1304" s="310">
        <f t="shared" si="198"/>
        <v>0</v>
      </c>
      <c r="AM1304" s="65" t="s">
        <v>654</v>
      </c>
      <c r="AN1304" s="65"/>
      <c r="AO1304" s="65"/>
      <c r="AP1304" s="65"/>
      <c r="AQ1304" s="65"/>
      <c r="AR1304" s="65"/>
      <c r="AS1304" s="66"/>
    </row>
    <row r="1305" spans="1:45" s="67" customFormat="1" ht="14.15" customHeight="1" x14ac:dyDescent="0.2">
      <c r="A1305" s="254" t="s">
        <v>3571</v>
      </c>
      <c r="B1305" s="255" t="s">
        <v>1352</v>
      </c>
      <c r="C1305" s="258">
        <f t="shared" si="199"/>
        <v>0</v>
      </c>
      <c r="D1305" s="126"/>
      <c r="E1305" s="126"/>
      <c r="F1305" s="126"/>
      <c r="G1305" s="126"/>
      <c r="H1305" s="262">
        <f t="shared" si="197"/>
        <v>0</v>
      </c>
      <c r="I1305" s="125"/>
      <c r="J1305" s="125"/>
      <c r="K1305" s="125"/>
      <c r="L1305" s="125"/>
      <c r="M1305" s="125"/>
      <c r="N1305" s="125"/>
      <c r="O1305" s="262">
        <f t="shared" si="200"/>
        <v>0</v>
      </c>
      <c r="P1305" s="125"/>
      <c r="Q1305" s="125"/>
      <c r="R1305" s="262">
        <f t="shared" si="201"/>
        <v>0</v>
      </c>
      <c r="S1305" s="125"/>
      <c r="T1305" s="125"/>
      <c r="U1305" s="262">
        <f t="shared" si="202"/>
        <v>0</v>
      </c>
      <c r="V1305" s="125"/>
      <c r="W1305" s="125"/>
      <c r="X1305" s="262">
        <f t="shared" si="203"/>
        <v>0</v>
      </c>
      <c r="Y1305" s="125"/>
      <c r="Z1305" s="125"/>
      <c r="AA1305" s="125"/>
      <c r="AB1305" s="125"/>
      <c r="AC1305" s="125"/>
      <c r="AD1305" s="125"/>
      <c r="AE1305" s="125"/>
      <c r="AF1305" s="125"/>
      <c r="AG1305" s="125"/>
      <c r="AH1305" s="125"/>
      <c r="AI1305" s="125"/>
      <c r="AJ1305" s="125"/>
      <c r="AK1305" s="310">
        <v>239730</v>
      </c>
      <c r="AL1305" s="310">
        <f t="shared" si="198"/>
        <v>0</v>
      </c>
      <c r="AM1305" s="65" t="s">
        <v>654</v>
      </c>
      <c r="AN1305" s="65"/>
      <c r="AO1305" s="65"/>
      <c r="AP1305" s="65"/>
      <c r="AQ1305" s="65"/>
      <c r="AR1305" s="65"/>
      <c r="AS1305" s="66"/>
    </row>
    <row r="1306" spans="1:45" s="67" customFormat="1" ht="14.15" customHeight="1" x14ac:dyDescent="0.2">
      <c r="A1306" s="254" t="s">
        <v>3572</v>
      </c>
      <c r="B1306" s="255" t="s">
        <v>1353</v>
      </c>
      <c r="C1306" s="258">
        <f t="shared" si="199"/>
        <v>0</v>
      </c>
      <c r="D1306" s="126"/>
      <c r="E1306" s="126"/>
      <c r="F1306" s="126"/>
      <c r="G1306" s="126"/>
      <c r="H1306" s="262">
        <f t="shared" si="197"/>
        <v>0</v>
      </c>
      <c r="I1306" s="125"/>
      <c r="J1306" s="125"/>
      <c r="K1306" s="125"/>
      <c r="L1306" s="125"/>
      <c r="M1306" s="125"/>
      <c r="N1306" s="125"/>
      <c r="O1306" s="262">
        <f t="shared" si="200"/>
        <v>0</v>
      </c>
      <c r="P1306" s="125"/>
      <c r="Q1306" s="125"/>
      <c r="R1306" s="262">
        <f t="shared" si="201"/>
        <v>0</v>
      </c>
      <c r="S1306" s="125"/>
      <c r="T1306" s="125"/>
      <c r="U1306" s="262">
        <f t="shared" si="202"/>
        <v>0</v>
      </c>
      <c r="V1306" s="125"/>
      <c r="W1306" s="125"/>
      <c r="X1306" s="262">
        <f t="shared" si="203"/>
        <v>0</v>
      </c>
      <c r="Y1306" s="125"/>
      <c r="Z1306" s="125"/>
      <c r="AA1306" s="125"/>
      <c r="AB1306" s="125"/>
      <c r="AC1306" s="125"/>
      <c r="AD1306" s="125"/>
      <c r="AE1306" s="125"/>
      <c r="AF1306" s="125"/>
      <c r="AG1306" s="125"/>
      <c r="AH1306" s="125"/>
      <c r="AI1306" s="125"/>
      <c r="AJ1306" s="125"/>
      <c r="AK1306" s="310">
        <v>219900</v>
      </c>
      <c r="AL1306" s="310">
        <f t="shared" si="198"/>
        <v>0</v>
      </c>
      <c r="AM1306" s="65" t="s">
        <v>654</v>
      </c>
      <c r="AN1306" s="65"/>
      <c r="AO1306" s="65"/>
      <c r="AP1306" s="65"/>
      <c r="AQ1306" s="65"/>
      <c r="AR1306" s="65"/>
      <c r="AS1306" s="66"/>
    </row>
    <row r="1307" spans="1:45" s="67" customFormat="1" ht="14.15" customHeight="1" x14ac:dyDescent="0.2">
      <c r="A1307" s="254" t="s">
        <v>3573</v>
      </c>
      <c r="B1307" s="255" t="s">
        <v>1354</v>
      </c>
      <c r="C1307" s="258">
        <f t="shared" si="199"/>
        <v>0</v>
      </c>
      <c r="D1307" s="126"/>
      <c r="E1307" s="126"/>
      <c r="F1307" s="126"/>
      <c r="G1307" s="126"/>
      <c r="H1307" s="262">
        <f t="shared" si="197"/>
        <v>0</v>
      </c>
      <c r="I1307" s="125"/>
      <c r="J1307" s="125"/>
      <c r="K1307" s="125"/>
      <c r="L1307" s="125"/>
      <c r="M1307" s="125"/>
      <c r="N1307" s="125"/>
      <c r="O1307" s="262">
        <f t="shared" si="200"/>
        <v>0</v>
      </c>
      <c r="P1307" s="125"/>
      <c r="Q1307" s="125"/>
      <c r="R1307" s="262">
        <f t="shared" si="201"/>
        <v>0</v>
      </c>
      <c r="S1307" s="125"/>
      <c r="T1307" s="125"/>
      <c r="U1307" s="262">
        <f t="shared" si="202"/>
        <v>0</v>
      </c>
      <c r="V1307" s="125"/>
      <c r="W1307" s="125"/>
      <c r="X1307" s="262">
        <f t="shared" si="203"/>
        <v>0</v>
      </c>
      <c r="Y1307" s="125"/>
      <c r="Z1307" s="125"/>
      <c r="AA1307" s="125"/>
      <c r="AB1307" s="125"/>
      <c r="AC1307" s="125"/>
      <c r="AD1307" s="125"/>
      <c r="AE1307" s="125"/>
      <c r="AF1307" s="125"/>
      <c r="AG1307" s="125"/>
      <c r="AH1307" s="125"/>
      <c r="AI1307" s="125"/>
      <c r="AJ1307" s="125"/>
      <c r="AK1307" s="310">
        <v>269800</v>
      </c>
      <c r="AL1307" s="310">
        <f t="shared" si="198"/>
        <v>0</v>
      </c>
      <c r="AM1307" s="65" t="s">
        <v>654</v>
      </c>
      <c r="AN1307" s="65"/>
      <c r="AO1307" s="65"/>
      <c r="AP1307" s="65"/>
      <c r="AQ1307" s="65"/>
      <c r="AR1307" s="65"/>
      <c r="AS1307" s="66"/>
    </row>
    <row r="1308" spans="1:45" s="67" customFormat="1" ht="14.15" customHeight="1" x14ac:dyDescent="0.2">
      <c r="A1308" s="254" t="s">
        <v>3574</v>
      </c>
      <c r="B1308" s="255" t="s">
        <v>1355</v>
      </c>
      <c r="C1308" s="258">
        <f t="shared" si="199"/>
        <v>0</v>
      </c>
      <c r="D1308" s="126"/>
      <c r="E1308" s="126"/>
      <c r="F1308" s="126"/>
      <c r="G1308" s="126"/>
      <c r="H1308" s="262">
        <f t="shared" si="197"/>
        <v>0</v>
      </c>
      <c r="I1308" s="125"/>
      <c r="J1308" s="125"/>
      <c r="K1308" s="125"/>
      <c r="L1308" s="125"/>
      <c r="M1308" s="125"/>
      <c r="N1308" s="125"/>
      <c r="O1308" s="262">
        <f t="shared" si="200"/>
        <v>0</v>
      </c>
      <c r="P1308" s="125"/>
      <c r="Q1308" s="125"/>
      <c r="R1308" s="262">
        <f t="shared" si="201"/>
        <v>0</v>
      </c>
      <c r="S1308" s="125"/>
      <c r="T1308" s="125"/>
      <c r="U1308" s="262">
        <f t="shared" si="202"/>
        <v>0</v>
      </c>
      <c r="V1308" s="125"/>
      <c r="W1308" s="125"/>
      <c r="X1308" s="262">
        <f t="shared" si="203"/>
        <v>0</v>
      </c>
      <c r="Y1308" s="125"/>
      <c r="Z1308" s="125"/>
      <c r="AA1308" s="125"/>
      <c r="AB1308" s="125"/>
      <c r="AC1308" s="125"/>
      <c r="AD1308" s="125"/>
      <c r="AE1308" s="125"/>
      <c r="AF1308" s="125"/>
      <c r="AG1308" s="125"/>
      <c r="AH1308" s="125"/>
      <c r="AI1308" s="125"/>
      <c r="AJ1308" s="125"/>
      <c r="AK1308" s="310">
        <v>370010</v>
      </c>
      <c r="AL1308" s="310">
        <f t="shared" si="198"/>
        <v>0</v>
      </c>
      <c r="AM1308" s="65" t="s">
        <v>654</v>
      </c>
      <c r="AN1308" s="65"/>
      <c r="AO1308" s="65"/>
      <c r="AP1308" s="65"/>
      <c r="AQ1308" s="65"/>
      <c r="AR1308" s="65"/>
      <c r="AS1308" s="66"/>
    </row>
    <row r="1309" spans="1:45" s="67" customFormat="1" ht="14.15" customHeight="1" x14ac:dyDescent="0.2">
      <c r="A1309" s="254" t="s">
        <v>3575</v>
      </c>
      <c r="B1309" s="255" t="s">
        <v>1356</v>
      </c>
      <c r="C1309" s="258">
        <f t="shared" si="199"/>
        <v>0</v>
      </c>
      <c r="D1309" s="126"/>
      <c r="E1309" s="126"/>
      <c r="F1309" s="126"/>
      <c r="G1309" s="126"/>
      <c r="H1309" s="262">
        <f t="shared" si="197"/>
        <v>0</v>
      </c>
      <c r="I1309" s="125"/>
      <c r="J1309" s="125"/>
      <c r="K1309" s="125"/>
      <c r="L1309" s="125"/>
      <c r="M1309" s="125"/>
      <c r="N1309" s="125"/>
      <c r="O1309" s="262">
        <f t="shared" si="200"/>
        <v>0</v>
      </c>
      <c r="P1309" s="125"/>
      <c r="Q1309" s="125"/>
      <c r="R1309" s="262">
        <f t="shared" si="201"/>
        <v>0</v>
      </c>
      <c r="S1309" s="125"/>
      <c r="T1309" s="125"/>
      <c r="U1309" s="262">
        <f t="shared" si="202"/>
        <v>0</v>
      </c>
      <c r="V1309" s="125"/>
      <c r="W1309" s="125"/>
      <c r="X1309" s="262">
        <f t="shared" si="203"/>
        <v>0</v>
      </c>
      <c r="Y1309" s="125"/>
      <c r="Z1309" s="125"/>
      <c r="AA1309" s="125"/>
      <c r="AB1309" s="125"/>
      <c r="AC1309" s="125"/>
      <c r="AD1309" s="125"/>
      <c r="AE1309" s="125"/>
      <c r="AF1309" s="125"/>
      <c r="AG1309" s="125"/>
      <c r="AH1309" s="125"/>
      <c r="AI1309" s="125"/>
      <c r="AJ1309" s="125"/>
      <c r="AK1309" s="310">
        <v>439640</v>
      </c>
      <c r="AL1309" s="310">
        <f t="shared" si="198"/>
        <v>0</v>
      </c>
      <c r="AM1309" s="65" t="s">
        <v>654</v>
      </c>
      <c r="AN1309" s="65"/>
      <c r="AO1309" s="65"/>
      <c r="AP1309" s="65"/>
      <c r="AQ1309" s="65"/>
      <c r="AR1309" s="65"/>
      <c r="AS1309" s="66"/>
    </row>
    <row r="1310" spans="1:45" s="67" customFormat="1" ht="14.15" customHeight="1" x14ac:dyDescent="0.2">
      <c r="A1310" s="254" t="s">
        <v>3576</v>
      </c>
      <c r="B1310" s="255" t="s">
        <v>1357</v>
      </c>
      <c r="C1310" s="258">
        <f t="shared" si="199"/>
        <v>0</v>
      </c>
      <c r="D1310" s="126"/>
      <c r="E1310" s="126"/>
      <c r="F1310" s="126"/>
      <c r="G1310" s="126"/>
      <c r="H1310" s="262">
        <f t="shared" si="197"/>
        <v>0</v>
      </c>
      <c r="I1310" s="125"/>
      <c r="J1310" s="125"/>
      <c r="K1310" s="125"/>
      <c r="L1310" s="125"/>
      <c r="M1310" s="125"/>
      <c r="N1310" s="125"/>
      <c r="O1310" s="262">
        <f t="shared" si="200"/>
        <v>0</v>
      </c>
      <c r="P1310" s="125"/>
      <c r="Q1310" s="125"/>
      <c r="R1310" s="262">
        <f t="shared" si="201"/>
        <v>0</v>
      </c>
      <c r="S1310" s="125"/>
      <c r="T1310" s="125"/>
      <c r="U1310" s="262">
        <f t="shared" si="202"/>
        <v>0</v>
      </c>
      <c r="V1310" s="125"/>
      <c r="W1310" s="125"/>
      <c r="X1310" s="262">
        <f t="shared" si="203"/>
        <v>0</v>
      </c>
      <c r="Y1310" s="125"/>
      <c r="Z1310" s="125"/>
      <c r="AA1310" s="125"/>
      <c r="AB1310" s="125"/>
      <c r="AC1310" s="125"/>
      <c r="AD1310" s="125"/>
      <c r="AE1310" s="125"/>
      <c r="AF1310" s="125"/>
      <c r="AG1310" s="125"/>
      <c r="AH1310" s="125"/>
      <c r="AI1310" s="125"/>
      <c r="AJ1310" s="125"/>
      <c r="AK1310" s="310">
        <v>675010</v>
      </c>
      <c r="AL1310" s="310">
        <f t="shared" si="198"/>
        <v>0</v>
      </c>
      <c r="AM1310" s="65" t="s">
        <v>654</v>
      </c>
      <c r="AN1310" s="65"/>
      <c r="AO1310" s="65"/>
      <c r="AP1310" s="65"/>
      <c r="AQ1310" s="65"/>
      <c r="AR1310" s="65"/>
      <c r="AS1310" s="66"/>
    </row>
    <row r="1311" spans="1:45" s="67" customFormat="1" ht="14.15" customHeight="1" x14ac:dyDescent="0.2">
      <c r="A1311" s="254" t="s">
        <v>3577</v>
      </c>
      <c r="B1311" s="255" t="s">
        <v>3648</v>
      </c>
      <c r="C1311" s="258">
        <f t="shared" si="199"/>
        <v>0</v>
      </c>
      <c r="D1311" s="126"/>
      <c r="E1311" s="126"/>
      <c r="F1311" s="126"/>
      <c r="G1311" s="126"/>
      <c r="H1311" s="262">
        <f t="shared" si="197"/>
        <v>0</v>
      </c>
      <c r="I1311" s="125"/>
      <c r="J1311" s="125"/>
      <c r="K1311" s="125"/>
      <c r="L1311" s="125"/>
      <c r="M1311" s="125"/>
      <c r="N1311" s="125"/>
      <c r="O1311" s="262">
        <f t="shared" si="200"/>
        <v>0</v>
      </c>
      <c r="P1311" s="125"/>
      <c r="Q1311" s="125"/>
      <c r="R1311" s="262">
        <f t="shared" si="201"/>
        <v>0</v>
      </c>
      <c r="S1311" s="125"/>
      <c r="T1311" s="125"/>
      <c r="U1311" s="262">
        <f t="shared" si="202"/>
        <v>0</v>
      </c>
      <c r="V1311" s="125"/>
      <c r="W1311" s="125"/>
      <c r="X1311" s="262">
        <f t="shared" si="203"/>
        <v>0</v>
      </c>
      <c r="Y1311" s="125"/>
      <c r="Z1311" s="125"/>
      <c r="AA1311" s="125"/>
      <c r="AB1311" s="125"/>
      <c r="AC1311" s="125"/>
      <c r="AD1311" s="125"/>
      <c r="AE1311" s="125"/>
      <c r="AF1311" s="125"/>
      <c r="AG1311" s="125"/>
      <c r="AH1311" s="125"/>
      <c r="AI1311" s="125"/>
      <c r="AJ1311" s="125"/>
      <c r="AK1311" s="310">
        <v>480730</v>
      </c>
      <c r="AL1311" s="310">
        <f t="shared" si="198"/>
        <v>0</v>
      </c>
      <c r="AM1311" s="65" t="s">
        <v>654</v>
      </c>
      <c r="AN1311" s="65"/>
      <c r="AO1311" s="65"/>
      <c r="AP1311" s="65"/>
      <c r="AQ1311" s="65"/>
      <c r="AR1311" s="65"/>
      <c r="AS1311" s="66"/>
    </row>
    <row r="1312" spans="1:45" s="67" customFormat="1" ht="14.15" customHeight="1" x14ac:dyDescent="0.2">
      <c r="A1312" s="254" t="s">
        <v>3578</v>
      </c>
      <c r="B1312" s="255" t="s">
        <v>1358</v>
      </c>
      <c r="C1312" s="258">
        <f t="shared" si="199"/>
        <v>0</v>
      </c>
      <c r="D1312" s="126"/>
      <c r="E1312" s="126"/>
      <c r="F1312" s="126"/>
      <c r="G1312" s="126"/>
      <c r="H1312" s="262">
        <f t="shared" si="197"/>
        <v>0</v>
      </c>
      <c r="I1312" s="125"/>
      <c r="J1312" s="125"/>
      <c r="K1312" s="125"/>
      <c r="L1312" s="125"/>
      <c r="M1312" s="125"/>
      <c r="N1312" s="125"/>
      <c r="O1312" s="262">
        <f t="shared" si="200"/>
        <v>0</v>
      </c>
      <c r="P1312" s="125"/>
      <c r="Q1312" s="125"/>
      <c r="R1312" s="262">
        <f t="shared" si="201"/>
        <v>0</v>
      </c>
      <c r="S1312" s="125"/>
      <c r="T1312" s="125"/>
      <c r="U1312" s="262">
        <f t="shared" si="202"/>
        <v>0</v>
      </c>
      <c r="V1312" s="125"/>
      <c r="W1312" s="125"/>
      <c r="X1312" s="262">
        <f t="shared" si="203"/>
        <v>0</v>
      </c>
      <c r="Y1312" s="125"/>
      <c r="Z1312" s="125"/>
      <c r="AA1312" s="125"/>
      <c r="AB1312" s="125"/>
      <c r="AC1312" s="125"/>
      <c r="AD1312" s="125"/>
      <c r="AE1312" s="125"/>
      <c r="AF1312" s="125"/>
      <c r="AG1312" s="125"/>
      <c r="AH1312" s="125"/>
      <c r="AI1312" s="125"/>
      <c r="AJ1312" s="125"/>
      <c r="AK1312" s="310">
        <v>410620</v>
      </c>
      <c r="AL1312" s="310">
        <f t="shared" si="198"/>
        <v>0</v>
      </c>
      <c r="AM1312" s="65" t="s">
        <v>654</v>
      </c>
      <c r="AN1312" s="65"/>
      <c r="AO1312" s="65"/>
      <c r="AP1312" s="65"/>
      <c r="AQ1312" s="65"/>
      <c r="AR1312" s="65"/>
      <c r="AS1312" s="66"/>
    </row>
    <row r="1313" spans="1:45" s="67" customFormat="1" ht="14.15" customHeight="1" x14ac:dyDescent="0.2">
      <c r="A1313" s="254" t="s">
        <v>3579</v>
      </c>
      <c r="B1313" s="255" t="s">
        <v>1359</v>
      </c>
      <c r="C1313" s="258">
        <f t="shared" si="199"/>
        <v>0</v>
      </c>
      <c r="D1313" s="126"/>
      <c r="E1313" s="126"/>
      <c r="F1313" s="126"/>
      <c r="G1313" s="126"/>
      <c r="H1313" s="262">
        <f t="shared" si="197"/>
        <v>0</v>
      </c>
      <c r="I1313" s="125"/>
      <c r="J1313" s="125"/>
      <c r="K1313" s="125"/>
      <c r="L1313" s="125"/>
      <c r="M1313" s="125"/>
      <c r="N1313" s="125"/>
      <c r="O1313" s="262">
        <f t="shared" si="200"/>
        <v>0</v>
      </c>
      <c r="P1313" s="125"/>
      <c r="Q1313" s="125"/>
      <c r="R1313" s="262">
        <f t="shared" si="201"/>
        <v>0</v>
      </c>
      <c r="S1313" s="125"/>
      <c r="T1313" s="125"/>
      <c r="U1313" s="262">
        <f t="shared" si="202"/>
        <v>0</v>
      </c>
      <c r="V1313" s="125"/>
      <c r="W1313" s="125"/>
      <c r="X1313" s="262">
        <f t="shared" si="203"/>
        <v>0</v>
      </c>
      <c r="Y1313" s="125"/>
      <c r="Z1313" s="125"/>
      <c r="AA1313" s="125"/>
      <c r="AB1313" s="125"/>
      <c r="AC1313" s="125"/>
      <c r="AD1313" s="125"/>
      <c r="AE1313" s="125"/>
      <c r="AF1313" s="125"/>
      <c r="AG1313" s="125"/>
      <c r="AH1313" s="125"/>
      <c r="AI1313" s="125"/>
      <c r="AJ1313" s="125"/>
      <c r="AK1313" s="310">
        <v>458580</v>
      </c>
      <c r="AL1313" s="310">
        <f t="shared" si="198"/>
        <v>0</v>
      </c>
      <c r="AM1313" s="65" t="s">
        <v>654</v>
      </c>
      <c r="AN1313" s="65"/>
      <c r="AO1313" s="65"/>
      <c r="AP1313" s="65"/>
      <c r="AQ1313" s="65"/>
      <c r="AR1313" s="65"/>
      <c r="AS1313" s="66"/>
    </row>
    <row r="1314" spans="1:45" s="67" customFormat="1" ht="14.15" customHeight="1" x14ac:dyDescent="0.2">
      <c r="A1314" s="254" t="s">
        <v>3580</v>
      </c>
      <c r="B1314" s="255" t="s">
        <v>1360</v>
      </c>
      <c r="C1314" s="258">
        <f t="shared" si="199"/>
        <v>0</v>
      </c>
      <c r="D1314" s="126"/>
      <c r="E1314" s="126"/>
      <c r="F1314" s="126"/>
      <c r="G1314" s="126"/>
      <c r="H1314" s="262">
        <f t="shared" si="197"/>
        <v>0</v>
      </c>
      <c r="I1314" s="125"/>
      <c r="J1314" s="125"/>
      <c r="K1314" s="125"/>
      <c r="L1314" s="125"/>
      <c r="M1314" s="125"/>
      <c r="N1314" s="125"/>
      <c r="O1314" s="262">
        <f t="shared" si="200"/>
        <v>0</v>
      </c>
      <c r="P1314" s="125"/>
      <c r="Q1314" s="125"/>
      <c r="R1314" s="262">
        <f t="shared" si="201"/>
        <v>0</v>
      </c>
      <c r="S1314" s="125"/>
      <c r="T1314" s="125"/>
      <c r="U1314" s="262">
        <f t="shared" si="202"/>
        <v>0</v>
      </c>
      <c r="V1314" s="125"/>
      <c r="W1314" s="125"/>
      <c r="X1314" s="262">
        <f t="shared" si="203"/>
        <v>0</v>
      </c>
      <c r="Y1314" s="125"/>
      <c r="Z1314" s="125"/>
      <c r="AA1314" s="125"/>
      <c r="AB1314" s="125"/>
      <c r="AC1314" s="125"/>
      <c r="AD1314" s="125"/>
      <c r="AE1314" s="125"/>
      <c r="AF1314" s="125"/>
      <c r="AG1314" s="125"/>
      <c r="AH1314" s="125"/>
      <c r="AI1314" s="125"/>
      <c r="AJ1314" s="125"/>
      <c r="AK1314" s="310">
        <v>410620</v>
      </c>
      <c r="AL1314" s="310">
        <f t="shared" si="198"/>
        <v>0</v>
      </c>
      <c r="AM1314" s="65" t="s">
        <v>654</v>
      </c>
      <c r="AN1314" s="65"/>
      <c r="AO1314" s="65"/>
      <c r="AP1314" s="65"/>
      <c r="AQ1314" s="65"/>
      <c r="AR1314" s="65"/>
      <c r="AS1314" s="66"/>
    </row>
    <row r="1315" spans="1:45" s="67" customFormat="1" ht="14.15" customHeight="1" x14ac:dyDescent="0.2">
      <c r="A1315" s="254" t="s">
        <v>3581</v>
      </c>
      <c r="B1315" s="255" t="s">
        <v>520</v>
      </c>
      <c r="C1315" s="258">
        <f t="shared" si="199"/>
        <v>0</v>
      </c>
      <c r="D1315" s="126"/>
      <c r="E1315" s="126"/>
      <c r="F1315" s="126"/>
      <c r="G1315" s="126"/>
      <c r="H1315" s="262">
        <f t="shared" si="197"/>
        <v>0</v>
      </c>
      <c r="I1315" s="125"/>
      <c r="J1315" s="125"/>
      <c r="K1315" s="125"/>
      <c r="L1315" s="125"/>
      <c r="M1315" s="125"/>
      <c r="N1315" s="125"/>
      <c r="O1315" s="262">
        <f t="shared" si="200"/>
        <v>0</v>
      </c>
      <c r="P1315" s="125"/>
      <c r="Q1315" s="125"/>
      <c r="R1315" s="262">
        <f t="shared" si="201"/>
        <v>0</v>
      </c>
      <c r="S1315" s="125"/>
      <c r="T1315" s="125"/>
      <c r="U1315" s="262">
        <f t="shared" si="202"/>
        <v>0</v>
      </c>
      <c r="V1315" s="125"/>
      <c r="W1315" s="125"/>
      <c r="X1315" s="262">
        <f t="shared" si="203"/>
        <v>0</v>
      </c>
      <c r="Y1315" s="125"/>
      <c r="Z1315" s="125"/>
      <c r="AA1315" s="125"/>
      <c r="AB1315" s="125"/>
      <c r="AC1315" s="125"/>
      <c r="AD1315" s="125"/>
      <c r="AE1315" s="125"/>
      <c r="AF1315" s="125"/>
      <c r="AG1315" s="125"/>
      <c r="AH1315" s="125"/>
      <c r="AI1315" s="125"/>
      <c r="AJ1315" s="125"/>
      <c r="AK1315" s="310">
        <v>460070</v>
      </c>
      <c r="AL1315" s="310">
        <f t="shared" si="198"/>
        <v>0</v>
      </c>
      <c r="AM1315" s="65" t="s">
        <v>654</v>
      </c>
      <c r="AN1315" s="65"/>
      <c r="AO1315" s="65"/>
      <c r="AP1315" s="65"/>
      <c r="AQ1315" s="65"/>
      <c r="AR1315" s="65"/>
      <c r="AS1315" s="66"/>
    </row>
    <row r="1316" spans="1:45" s="67" customFormat="1" ht="21" customHeight="1" x14ac:dyDescent="0.2">
      <c r="A1316" s="254" t="s">
        <v>3582</v>
      </c>
      <c r="B1316" s="255" t="s">
        <v>521</v>
      </c>
      <c r="C1316" s="258">
        <f t="shared" si="199"/>
        <v>2</v>
      </c>
      <c r="D1316" s="126"/>
      <c r="E1316" s="126"/>
      <c r="F1316" s="126"/>
      <c r="G1316" s="126"/>
      <c r="H1316" s="262">
        <f t="shared" si="197"/>
        <v>1</v>
      </c>
      <c r="I1316" s="125">
        <v>1</v>
      </c>
      <c r="J1316" s="125"/>
      <c r="K1316" s="125"/>
      <c r="L1316" s="125">
        <v>1</v>
      </c>
      <c r="M1316" s="125"/>
      <c r="N1316" s="125"/>
      <c r="O1316" s="262">
        <f t="shared" si="200"/>
        <v>1</v>
      </c>
      <c r="P1316" s="125">
        <v>1</v>
      </c>
      <c r="Q1316" s="125"/>
      <c r="R1316" s="262">
        <f t="shared" si="201"/>
        <v>0</v>
      </c>
      <c r="S1316" s="125"/>
      <c r="T1316" s="125"/>
      <c r="U1316" s="262">
        <f t="shared" si="202"/>
        <v>0</v>
      </c>
      <c r="V1316" s="125"/>
      <c r="W1316" s="125"/>
      <c r="X1316" s="262">
        <f t="shared" si="203"/>
        <v>1</v>
      </c>
      <c r="Y1316" s="125">
        <v>1</v>
      </c>
      <c r="Z1316" s="125"/>
      <c r="AA1316" s="125">
        <v>2</v>
      </c>
      <c r="AB1316" s="125"/>
      <c r="AC1316" s="125"/>
      <c r="AD1316" s="125"/>
      <c r="AE1316" s="125"/>
      <c r="AF1316" s="125"/>
      <c r="AG1316" s="125"/>
      <c r="AH1316" s="125"/>
      <c r="AI1316" s="125"/>
      <c r="AJ1316" s="125"/>
      <c r="AK1316" s="310">
        <v>219900</v>
      </c>
      <c r="AL1316" s="310">
        <f t="shared" si="198"/>
        <v>329850</v>
      </c>
      <c r="AM1316" s="65" t="s">
        <v>654</v>
      </c>
      <c r="AN1316" s="65"/>
      <c r="AO1316" s="65"/>
      <c r="AP1316" s="65"/>
      <c r="AQ1316" s="65"/>
      <c r="AR1316" s="65"/>
      <c r="AS1316" s="66"/>
    </row>
    <row r="1317" spans="1:45" s="67" customFormat="1" ht="12" customHeight="1" x14ac:dyDescent="0.2">
      <c r="A1317" s="254" t="s">
        <v>3583</v>
      </c>
      <c r="B1317" s="255" t="s">
        <v>1361</v>
      </c>
      <c r="C1317" s="258">
        <f t="shared" si="199"/>
        <v>0</v>
      </c>
      <c r="D1317" s="126"/>
      <c r="E1317" s="126"/>
      <c r="F1317" s="126"/>
      <c r="G1317" s="126"/>
      <c r="H1317" s="262">
        <f t="shared" si="197"/>
        <v>0</v>
      </c>
      <c r="I1317" s="125"/>
      <c r="J1317" s="125"/>
      <c r="K1317" s="125"/>
      <c r="L1317" s="125"/>
      <c r="M1317" s="125"/>
      <c r="N1317" s="125"/>
      <c r="O1317" s="262">
        <f t="shared" si="200"/>
        <v>0</v>
      </c>
      <c r="P1317" s="125"/>
      <c r="Q1317" s="125"/>
      <c r="R1317" s="262">
        <f t="shared" si="201"/>
        <v>0</v>
      </c>
      <c r="S1317" s="125"/>
      <c r="T1317" s="125"/>
      <c r="U1317" s="262">
        <f t="shared" si="202"/>
        <v>0</v>
      </c>
      <c r="V1317" s="125"/>
      <c r="W1317" s="125"/>
      <c r="X1317" s="262">
        <f t="shared" si="203"/>
        <v>0</v>
      </c>
      <c r="Y1317" s="125"/>
      <c r="Z1317" s="125"/>
      <c r="AA1317" s="125"/>
      <c r="AB1317" s="125"/>
      <c r="AC1317" s="125"/>
      <c r="AD1317" s="125"/>
      <c r="AE1317" s="125"/>
      <c r="AF1317" s="125"/>
      <c r="AG1317" s="125"/>
      <c r="AH1317" s="125"/>
      <c r="AI1317" s="125"/>
      <c r="AJ1317" s="125"/>
      <c r="AK1317" s="310">
        <v>573620</v>
      </c>
      <c r="AL1317" s="310">
        <f t="shared" si="198"/>
        <v>0</v>
      </c>
      <c r="AM1317" s="65" t="s">
        <v>654</v>
      </c>
      <c r="AN1317" s="65"/>
      <c r="AO1317" s="65"/>
      <c r="AP1317" s="65"/>
      <c r="AQ1317" s="65"/>
      <c r="AR1317" s="65"/>
      <c r="AS1317" s="66"/>
    </row>
    <row r="1318" spans="1:45" s="67" customFormat="1" ht="20" x14ac:dyDescent="0.2">
      <c r="A1318" s="254" t="s">
        <v>3584</v>
      </c>
      <c r="B1318" s="255" t="s">
        <v>2765</v>
      </c>
      <c r="C1318" s="258">
        <f t="shared" si="199"/>
        <v>0</v>
      </c>
      <c r="D1318" s="126"/>
      <c r="E1318" s="126"/>
      <c r="F1318" s="126"/>
      <c r="G1318" s="126"/>
      <c r="H1318" s="262">
        <f t="shared" si="197"/>
        <v>0</v>
      </c>
      <c r="I1318" s="125"/>
      <c r="J1318" s="125"/>
      <c r="K1318" s="125"/>
      <c r="L1318" s="125"/>
      <c r="M1318" s="125"/>
      <c r="N1318" s="125"/>
      <c r="O1318" s="262">
        <f t="shared" si="200"/>
        <v>0</v>
      </c>
      <c r="P1318" s="125"/>
      <c r="Q1318" s="125"/>
      <c r="R1318" s="262">
        <f t="shared" si="201"/>
        <v>0</v>
      </c>
      <c r="S1318" s="125"/>
      <c r="T1318" s="125"/>
      <c r="U1318" s="262">
        <f t="shared" si="202"/>
        <v>0</v>
      </c>
      <c r="V1318" s="125"/>
      <c r="W1318" s="125"/>
      <c r="X1318" s="262">
        <f t="shared" si="203"/>
        <v>0</v>
      </c>
      <c r="Y1318" s="125"/>
      <c r="Z1318" s="125"/>
      <c r="AA1318" s="125"/>
      <c r="AB1318" s="125"/>
      <c r="AC1318" s="125"/>
      <c r="AD1318" s="125"/>
      <c r="AE1318" s="125"/>
      <c r="AF1318" s="125"/>
      <c r="AG1318" s="125"/>
      <c r="AH1318" s="125"/>
      <c r="AI1318" s="125"/>
      <c r="AJ1318" s="125"/>
      <c r="AK1318" s="310">
        <v>362900</v>
      </c>
      <c r="AL1318" s="310">
        <f t="shared" si="198"/>
        <v>0</v>
      </c>
      <c r="AM1318" s="65" t="s">
        <v>654</v>
      </c>
      <c r="AN1318" s="65"/>
      <c r="AO1318" s="65"/>
      <c r="AP1318" s="65"/>
      <c r="AQ1318" s="65"/>
      <c r="AR1318" s="65"/>
      <c r="AS1318" s="66"/>
    </row>
    <row r="1319" spans="1:45" s="67" customFormat="1" ht="14.15" customHeight="1" x14ac:dyDescent="0.2">
      <c r="A1319" s="254" t="s">
        <v>3585</v>
      </c>
      <c r="B1319" s="255" t="s">
        <v>1362</v>
      </c>
      <c r="C1319" s="258">
        <f t="shared" si="199"/>
        <v>0</v>
      </c>
      <c r="D1319" s="126"/>
      <c r="E1319" s="126"/>
      <c r="F1319" s="126"/>
      <c r="G1319" s="126"/>
      <c r="H1319" s="262">
        <f t="shared" si="197"/>
        <v>0</v>
      </c>
      <c r="I1319" s="125"/>
      <c r="J1319" s="125"/>
      <c r="K1319" s="125"/>
      <c r="L1319" s="125"/>
      <c r="M1319" s="125"/>
      <c r="N1319" s="125"/>
      <c r="O1319" s="262">
        <f t="shared" si="200"/>
        <v>0</v>
      </c>
      <c r="P1319" s="125"/>
      <c r="Q1319" s="125"/>
      <c r="R1319" s="262">
        <f t="shared" si="201"/>
        <v>0</v>
      </c>
      <c r="S1319" s="125"/>
      <c r="T1319" s="125"/>
      <c r="U1319" s="262">
        <f t="shared" si="202"/>
        <v>0</v>
      </c>
      <c r="V1319" s="125"/>
      <c r="W1319" s="125"/>
      <c r="X1319" s="262">
        <f t="shared" si="203"/>
        <v>0</v>
      </c>
      <c r="Y1319" s="125"/>
      <c r="Z1319" s="125"/>
      <c r="AA1319" s="125"/>
      <c r="AB1319" s="125"/>
      <c r="AC1319" s="125"/>
      <c r="AD1319" s="125"/>
      <c r="AE1319" s="125"/>
      <c r="AF1319" s="125"/>
      <c r="AG1319" s="125"/>
      <c r="AH1319" s="125"/>
      <c r="AI1319" s="125"/>
      <c r="AJ1319" s="125"/>
      <c r="AK1319" s="310">
        <v>289590</v>
      </c>
      <c r="AL1319" s="310">
        <f t="shared" si="198"/>
        <v>0</v>
      </c>
      <c r="AM1319" s="65" t="s">
        <v>654</v>
      </c>
      <c r="AN1319" s="65"/>
      <c r="AO1319" s="65"/>
      <c r="AP1319" s="65"/>
      <c r="AQ1319" s="65"/>
      <c r="AR1319" s="65"/>
      <c r="AS1319" s="66"/>
    </row>
    <row r="1320" spans="1:45" s="67" customFormat="1" ht="14.15" customHeight="1" x14ac:dyDescent="0.2">
      <c r="A1320" s="254" t="s">
        <v>3586</v>
      </c>
      <c r="B1320" s="255" t="s">
        <v>954</v>
      </c>
      <c r="C1320" s="258">
        <f t="shared" si="199"/>
        <v>0</v>
      </c>
      <c r="D1320" s="126"/>
      <c r="E1320" s="126"/>
      <c r="F1320" s="126"/>
      <c r="G1320" s="126"/>
      <c r="H1320" s="262">
        <f t="shared" si="197"/>
        <v>0</v>
      </c>
      <c r="I1320" s="125"/>
      <c r="J1320" s="125"/>
      <c r="K1320" s="125"/>
      <c r="L1320" s="125"/>
      <c r="M1320" s="125"/>
      <c r="N1320" s="125"/>
      <c r="O1320" s="262">
        <f t="shared" si="200"/>
        <v>0</v>
      </c>
      <c r="P1320" s="125"/>
      <c r="Q1320" s="125"/>
      <c r="R1320" s="262">
        <f t="shared" si="201"/>
        <v>0</v>
      </c>
      <c r="S1320" s="125"/>
      <c r="T1320" s="125"/>
      <c r="U1320" s="262">
        <f t="shared" si="202"/>
        <v>0</v>
      </c>
      <c r="V1320" s="125"/>
      <c r="W1320" s="125"/>
      <c r="X1320" s="262">
        <f t="shared" si="203"/>
        <v>0</v>
      </c>
      <c r="Y1320" s="125"/>
      <c r="Z1320" s="125"/>
      <c r="AA1320" s="125"/>
      <c r="AB1320" s="125"/>
      <c r="AC1320" s="125"/>
      <c r="AD1320" s="125"/>
      <c r="AE1320" s="125"/>
      <c r="AF1320" s="125"/>
      <c r="AG1320" s="125"/>
      <c r="AH1320" s="125"/>
      <c r="AI1320" s="125"/>
      <c r="AJ1320" s="125"/>
      <c r="AK1320" s="310">
        <v>512540</v>
      </c>
      <c r="AL1320" s="310">
        <f t="shared" si="198"/>
        <v>0</v>
      </c>
      <c r="AM1320" s="65" t="s">
        <v>654</v>
      </c>
      <c r="AN1320" s="65"/>
      <c r="AO1320" s="65"/>
      <c r="AP1320" s="65"/>
      <c r="AQ1320" s="65"/>
      <c r="AR1320" s="65"/>
      <c r="AS1320" s="66"/>
    </row>
    <row r="1321" spans="1:45" s="67" customFormat="1" ht="14.15" customHeight="1" x14ac:dyDescent="0.2">
      <c r="A1321" s="254" t="s">
        <v>3587</v>
      </c>
      <c r="B1321" s="255" t="s">
        <v>955</v>
      </c>
      <c r="C1321" s="258">
        <f t="shared" si="199"/>
        <v>0</v>
      </c>
      <c r="D1321" s="126"/>
      <c r="E1321" s="126"/>
      <c r="F1321" s="126"/>
      <c r="G1321" s="126"/>
      <c r="H1321" s="262">
        <f t="shared" si="197"/>
        <v>0</v>
      </c>
      <c r="I1321" s="125"/>
      <c r="J1321" s="125"/>
      <c r="K1321" s="125"/>
      <c r="L1321" s="125"/>
      <c r="M1321" s="125"/>
      <c r="N1321" s="125"/>
      <c r="O1321" s="262">
        <f t="shared" si="200"/>
        <v>0</v>
      </c>
      <c r="P1321" s="125"/>
      <c r="Q1321" s="125"/>
      <c r="R1321" s="262">
        <f t="shared" si="201"/>
        <v>0</v>
      </c>
      <c r="S1321" s="125"/>
      <c r="T1321" s="125"/>
      <c r="U1321" s="262">
        <f t="shared" si="202"/>
        <v>0</v>
      </c>
      <c r="V1321" s="125"/>
      <c r="W1321" s="125"/>
      <c r="X1321" s="262">
        <f t="shared" si="203"/>
        <v>0</v>
      </c>
      <c r="Y1321" s="125"/>
      <c r="Z1321" s="125"/>
      <c r="AA1321" s="125"/>
      <c r="AB1321" s="125"/>
      <c r="AC1321" s="125"/>
      <c r="AD1321" s="125"/>
      <c r="AE1321" s="125"/>
      <c r="AF1321" s="125"/>
      <c r="AG1321" s="125"/>
      <c r="AH1321" s="125"/>
      <c r="AI1321" s="125"/>
      <c r="AJ1321" s="125"/>
      <c r="AK1321" s="310">
        <v>483740</v>
      </c>
      <c r="AL1321" s="310">
        <f t="shared" si="198"/>
        <v>0</v>
      </c>
      <c r="AM1321" s="65" t="s">
        <v>654</v>
      </c>
      <c r="AN1321" s="65"/>
      <c r="AO1321" s="65"/>
      <c r="AP1321" s="65"/>
      <c r="AQ1321" s="65"/>
      <c r="AR1321" s="65"/>
      <c r="AS1321" s="66"/>
    </row>
    <row r="1322" spans="1:45" s="67" customFormat="1" ht="14.15" customHeight="1" x14ac:dyDescent="0.2">
      <c r="A1322" s="254" t="s">
        <v>3588</v>
      </c>
      <c r="B1322" s="255" t="s">
        <v>3649</v>
      </c>
      <c r="C1322" s="258">
        <f t="shared" si="199"/>
        <v>0</v>
      </c>
      <c r="D1322" s="126"/>
      <c r="E1322" s="126"/>
      <c r="F1322" s="126"/>
      <c r="G1322" s="126"/>
      <c r="H1322" s="262">
        <f t="shared" si="197"/>
        <v>0</v>
      </c>
      <c r="I1322" s="125"/>
      <c r="J1322" s="125"/>
      <c r="K1322" s="125"/>
      <c r="L1322" s="125"/>
      <c r="M1322" s="125"/>
      <c r="N1322" s="125"/>
      <c r="O1322" s="262">
        <f t="shared" si="200"/>
        <v>0</v>
      </c>
      <c r="P1322" s="125"/>
      <c r="Q1322" s="125"/>
      <c r="R1322" s="262">
        <f t="shared" si="201"/>
        <v>0</v>
      </c>
      <c r="S1322" s="125"/>
      <c r="T1322" s="125"/>
      <c r="U1322" s="262">
        <f t="shared" si="202"/>
        <v>0</v>
      </c>
      <c r="V1322" s="125"/>
      <c r="W1322" s="125"/>
      <c r="X1322" s="262">
        <f t="shared" si="203"/>
        <v>0</v>
      </c>
      <c r="Y1322" s="125"/>
      <c r="Z1322" s="125"/>
      <c r="AA1322" s="125"/>
      <c r="AB1322" s="125"/>
      <c r="AC1322" s="125"/>
      <c r="AD1322" s="125"/>
      <c r="AE1322" s="125"/>
      <c r="AF1322" s="125"/>
      <c r="AG1322" s="125"/>
      <c r="AH1322" s="125"/>
      <c r="AI1322" s="125"/>
      <c r="AJ1322" s="125"/>
      <c r="AK1322" s="310">
        <v>991910</v>
      </c>
      <c r="AL1322" s="310">
        <f t="shared" si="198"/>
        <v>0</v>
      </c>
      <c r="AM1322" s="65" t="s">
        <v>654</v>
      </c>
      <c r="AN1322" s="65"/>
      <c r="AO1322" s="65"/>
      <c r="AP1322" s="65"/>
      <c r="AQ1322" s="65"/>
      <c r="AR1322" s="65"/>
      <c r="AS1322" s="66"/>
    </row>
    <row r="1323" spans="1:45" s="67" customFormat="1" ht="14.15" customHeight="1" x14ac:dyDescent="0.2">
      <c r="A1323" s="254" t="s">
        <v>3589</v>
      </c>
      <c r="B1323" s="255" t="s">
        <v>3650</v>
      </c>
      <c r="C1323" s="258">
        <f t="shared" si="199"/>
        <v>0</v>
      </c>
      <c r="D1323" s="126"/>
      <c r="E1323" s="126"/>
      <c r="F1323" s="126"/>
      <c r="G1323" s="126"/>
      <c r="H1323" s="262">
        <f t="shared" si="197"/>
        <v>0</v>
      </c>
      <c r="I1323" s="125"/>
      <c r="J1323" s="125"/>
      <c r="K1323" s="125"/>
      <c r="L1323" s="125"/>
      <c r="M1323" s="125"/>
      <c r="N1323" s="125"/>
      <c r="O1323" s="262">
        <f t="shared" si="200"/>
        <v>0</v>
      </c>
      <c r="P1323" s="125"/>
      <c r="Q1323" s="125"/>
      <c r="R1323" s="262">
        <f t="shared" si="201"/>
        <v>0</v>
      </c>
      <c r="S1323" s="125"/>
      <c r="T1323" s="125"/>
      <c r="U1323" s="262">
        <f t="shared" si="202"/>
        <v>0</v>
      </c>
      <c r="V1323" s="125"/>
      <c r="W1323" s="125"/>
      <c r="X1323" s="262">
        <f t="shared" si="203"/>
        <v>0</v>
      </c>
      <c r="Y1323" s="125"/>
      <c r="Z1323" s="125"/>
      <c r="AA1323" s="125"/>
      <c r="AB1323" s="125"/>
      <c r="AC1323" s="125"/>
      <c r="AD1323" s="125"/>
      <c r="AE1323" s="125"/>
      <c r="AF1323" s="125"/>
      <c r="AG1323" s="125"/>
      <c r="AH1323" s="125"/>
      <c r="AI1323" s="125"/>
      <c r="AJ1323" s="125"/>
      <c r="AK1323" s="310">
        <v>991910</v>
      </c>
      <c r="AL1323" s="310">
        <f t="shared" si="198"/>
        <v>0</v>
      </c>
      <c r="AM1323" s="65" t="s">
        <v>654</v>
      </c>
      <c r="AN1323" s="65"/>
      <c r="AO1323" s="65"/>
      <c r="AP1323" s="65"/>
      <c r="AQ1323" s="65"/>
      <c r="AR1323" s="65"/>
      <c r="AS1323" s="66"/>
    </row>
    <row r="1324" spans="1:45" s="67" customFormat="1" ht="14.15" customHeight="1" x14ac:dyDescent="0.2">
      <c r="A1324" s="254" t="s">
        <v>3590</v>
      </c>
      <c r="B1324" s="255" t="s">
        <v>3651</v>
      </c>
      <c r="C1324" s="258">
        <f t="shared" si="199"/>
        <v>2</v>
      </c>
      <c r="D1324" s="126"/>
      <c r="E1324" s="126"/>
      <c r="F1324" s="126"/>
      <c r="G1324" s="126"/>
      <c r="H1324" s="262">
        <f t="shared" si="197"/>
        <v>2</v>
      </c>
      <c r="I1324" s="125">
        <v>2</v>
      </c>
      <c r="J1324" s="125"/>
      <c r="K1324" s="125"/>
      <c r="L1324" s="125"/>
      <c r="M1324" s="125"/>
      <c r="N1324" s="125"/>
      <c r="O1324" s="262">
        <f t="shared" si="200"/>
        <v>2</v>
      </c>
      <c r="P1324" s="125">
        <v>2</v>
      </c>
      <c r="Q1324" s="125"/>
      <c r="R1324" s="262">
        <f t="shared" si="201"/>
        <v>0</v>
      </c>
      <c r="S1324" s="125"/>
      <c r="T1324" s="125"/>
      <c r="U1324" s="262">
        <f t="shared" si="202"/>
        <v>0</v>
      </c>
      <c r="V1324" s="125"/>
      <c r="W1324" s="125"/>
      <c r="X1324" s="262">
        <f t="shared" si="203"/>
        <v>0</v>
      </c>
      <c r="Y1324" s="125"/>
      <c r="Z1324" s="125"/>
      <c r="AA1324" s="125">
        <v>2</v>
      </c>
      <c r="AB1324" s="125"/>
      <c r="AC1324" s="125"/>
      <c r="AD1324" s="125"/>
      <c r="AE1324" s="125"/>
      <c r="AF1324" s="125"/>
      <c r="AG1324" s="125"/>
      <c r="AH1324" s="125"/>
      <c r="AI1324" s="125"/>
      <c r="AJ1324" s="125"/>
      <c r="AK1324" s="310">
        <v>991910</v>
      </c>
      <c r="AL1324" s="310">
        <f t="shared" si="198"/>
        <v>1983820</v>
      </c>
      <c r="AM1324" s="65" t="s">
        <v>654</v>
      </c>
      <c r="AN1324" s="65"/>
      <c r="AO1324" s="65"/>
      <c r="AP1324" s="65"/>
      <c r="AQ1324" s="65"/>
      <c r="AR1324" s="65"/>
      <c r="AS1324" s="66"/>
    </row>
    <row r="1325" spans="1:45" s="67" customFormat="1" ht="14.15" customHeight="1" x14ac:dyDescent="0.2">
      <c r="A1325" s="254" t="s">
        <v>3591</v>
      </c>
      <c r="B1325" s="255" t="s">
        <v>522</v>
      </c>
      <c r="C1325" s="258">
        <f t="shared" si="199"/>
        <v>0</v>
      </c>
      <c r="D1325" s="126"/>
      <c r="E1325" s="126"/>
      <c r="F1325" s="126"/>
      <c r="G1325" s="126"/>
      <c r="H1325" s="262">
        <f t="shared" si="197"/>
        <v>0</v>
      </c>
      <c r="I1325" s="125"/>
      <c r="J1325" s="125"/>
      <c r="K1325" s="125"/>
      <c r="L1325" s="125"/>
      <c r="M1325" s="125"/>
      <c r="N1325" s="125"/>
      <c r="O1325" s="262">
        <f t="shared" si="200"/>
        <v>0</v>
      </c>
      <c r="P1325" s="125"/>
      <c r="Q1325" s="125"/>
      <c r="R1325" s="262">
        <f t="shared" si="201"/>
        <v>0</v>
      </c>
      <c r="S1325" s="125"/>
      <c r="T1325" s="125"/>
      <c r="U1325" s="262">
        <f t="shared" si="202"/>
        <v>0</v>
      </c>
      <c r="V1325" s="125"/>
      <c r="W1325" s="125"/>
      <c r="X1325" s="262">
        <f t="shared" si="203"/>
        <v>0</v>
      </c>
      <c r="Y1325" s="125"/>
      <c r="Z1325" s="125"/>
      <c r="AA1325" s="125"/>
      <c r="AB1325" s="125"/>
      <c r="AC1325" s="125"/>
      <c r="AD1325" s="125"/>
      <c r="AE1325" s="125"/>
      <c r="AF1325" s="125"/>
      <c r="AG1325" s="125"/>
      <c r="AH1325" s="125"/>
      <c r="AI1325" s="125"/>
      <c r="AJ1325" s="125"/>
      <c r="AK1325" s="310">
        <v>1073140</v>
      </c>
      <c r="AL1325" s="310">
        <f t="shared" si="198"/>
        <v>0</v>
      </c>
      <c r="AM1325" s="65" t="s">
        <v>654</v>
      </c>
      <c r="AN1325" s="65"/>
      <c r="AO1325" s="65"/>
      <c r="AP1325" s="65"/>
      <c r="AQ1325" s="65"/>
      <c r="AR1325" s="65"/>
      <c r="AS1325" s="66"/>
    </row>
    <row r="1326" spans="1:45" s="67" customFormat="1" ht="14.15" customHeight="1" x14ac:dyDescent="0.2">
      <c r="A1326" s="254" t="s">
        <v>3592</v>
      </c>
      <c r="B1326" s="255" t="s">
        <v>245</v>
      </c>
      <c r="C1326" s="258">
        <f t="shared" si="199"/>
        <v>0</v>
      </c>
      <c r="D1326" s="126"/>
      <c r="E1326" s="126"/>
      <c r="F1326" s="126"/>
      <c r="G1326" s="126"/>
      <c r="H1326" s="262">
        <f t="shared" si="197"/>
        <v>0</v>
      </c>
      <c r="I1326" s="125"/>
      <c r="J1326" s="125"/>
      <c r="K1326" s="125"/>
      <c r="L1326" s="125"/>
      <c r="M1326" s="125"/>
      <c r="N1326" s="125"/>
      <c r="O1326" s="262">
        <f t="shared" si="200"/>
        <v>0</v>
      </c>
      <c r="P1326" s="125"/>
      <c r="Q1326" s="125"/>
      <c r="R1326" s="262">
        <f t="shared" si="201"/>
        <v>0</v>
      </c>
      <c r="S1326" s="125"/>
      <c r="T1326" s="125"/>
      <c r="U1326" s="262">
        <f t="shared" si="202"/>
        <v>0</v>
      </c>
      <c r="V1326" s="125"/>
      <c r="W1326" s="125"/>
      <c r="X1326" s="262">
        <f t="shared" si="203"/>
        <v>0</v>
      </c>
      <c r="Y1326" s="125"/>
      <c r="Z1326" s="125"/>
      <c r="AA1326" s="125"/>
      <c r="AB1326" s="125"/>
      <c r="AC1326" s="125"/>
      <c r="AD1326" s="125"/>
      <c r="AE1326" s="125"/>
      <c r="AF1326" s="125"/>
      <c r="AG1326" s="125"/>
      <c r="AH1326" s="125"/>
      <c r="AI1326" s="125"/>
      <c r="AJ1326" s="125"/>
      <c r="AK1326" s="310">
        <v>378860</v>
      </c>
      <c r="AL1326" s="310">
        <f t="shared" si="198"/>
        <v>0</v>
      </c>
      <c r="AM1326" s="65" t="s">
        <v>654</v>
      </c>
      <c r="AN1326" s="65"/>
      <c r="AO1326" s="65"/>
      <c r="AP1326" s="65"/>
      <c r="AQ1326" s="65"/>
      <c r="AR1326" s="65"/>
      <c r="AS1326" s="66"/>
    </row>
    <row r="1327" spans="1:45" s="67" customFormat="1" ht="14.15" customHeight="1" x14ac:dyDescent="0.2">
      <c r="A1327" s="254" t="s">
        <v>3593</v>
      </c>
      <c r="B1327" s="255" t="s">
        <v>246</v>
      </c>
      <c r="C1327" s="258">
        <f t="shared" si="199"/>
        <v>0</v>
      </c>
      <c r="D1327" s="126"/>
      <c r="E1327" s="126"/>
      <c r="F1327" s="126"/>
      <c r="G1327" s="126"/>
      <c r="H1327" s="262">
        <f t="shared" si="197"/>
        <v>0</v>
      </c>
      <c r="I1327" s="125"/>
      <c r="J1327" s="125"/>
      <c r="K1327" s="125"/>
      <c r="L1327" s="125"/>
      <c r="M1327" s="125"/>
      <c r="N1327" s="125"/>
      <c r="O1327" s="262">
        <f t="shared" si="200"/>
        <v>0</v>
      </c>
      <c r="P1327" s="125"/>
      <c r="Q1327" s="125"/>
      <c r="R1327" s="262">
        <f t="shared" si="201"/>
        <v>0</v>
      </c>
      <c r="S1327" s="125"/>
      <c r="T1327" s="125"/>
      <c r="U1327" s="262">
        <f t="shared" si="202"/>
        <v>0</v>
      </c>
      <c r="V1327" s="125"/>
      <c r="W1327" s="125"/>
      <c r="X1327" s="262">
        <f t="shared" si="203"/>
        <v>0</v>
      </c>
      <c r="Y1327" s="125"/>
      <c r="Z1327" s="125"/>
      <c r="AA1327" s="125"/>
      <c r="AB1327" s="125"/>
      <c r="AC1327" s="125"/>
      <c r="AD1327" s="125"/>
      <c r="AE1327" s="125"/>
      <c r="AF1327" s="125"/>
      <c r="AG1327" s="125"/>
      <c r="AH1327" s="125"/>
      <c r="AI1327" s="125"/>
      <c r="AJ1327" s="125"/>
      <c r="AK1327" s="310">
        <v>515430</v>
      </c>
      <c r="AL1327" s="310">
        <f t="shared" si="198"/>
        <v>0</v>
      </c>
      <c r="AM1327" s="65" t="s">
        <v>654</v>
      </c>
      <c r="AN1327" s="65"/>
      <c r="AO1327" s="65"/>
      <c r="AP1327" s="65"/>
      <c r="AQ1327" s="65"/>
      <c r="AR1327" s="65"/>
      <c r="AS1327" s="66"/>
    </row>
    <row r="1328" spans="1:45" s="67" customFormat="1" ht="14.15" customHeight="1" x14ac:dyDescent="0.2">
      <c r="A1328" s="254" t="s">
        <v>3594</v>
      </c>
      <c r="B1328" s="255" t="s">
        <v>2840</v>
      </c>
      <c r="C1328" s="258">
        <f t="shared" si="199"/>
        <v>0</v>
      </c>
      <c r="D1328" s="126"/>
      <c r="E1328" s="126"/>
      <c r="F1328" s="126"/>
      <c r="G1328" s="126"/>
      <c r="H1328" s="262">
        <f t="shared" si="197"/>
        <v>0</v>
      </c>
      <c r="I1328" s="125"/>
      <c r="J1328" s="125"/>
      <c r="K1328" s="125"/>
      <c r="L1328" s="125"/>
      <c r="M1328" s="125"/>
      <c r="N1328" s="125"/>
      <c r="O1328" s="262">
        <f t="shared" si="200"/>
        <v>0</v>
      </c>
      <c r="P1328" s="125"/>
      <c r="Q1328" s="125"/>
      <c r="R1328" s="262">
        <f t="shared" si="201"/>
        <v>0</v>
      </c>
      <c r="S1328" s="125"/>
      <c r="T1328" s="125"/>
      <c r="U1328" s="262">
        <f t="shared" si="202"/>
        <v>0</v>
      </c>
      <c r="V1328" s="125"/>
      <c r="W1328" s="125"/>
      <c r="X1328" s="262">
        <f t="shared" si="203"/>
        <v>0</v>
      </c>
      <c r="Y1328" s="125"/>
      <c r="Z1328" s="125"/>
      <c r="AA1328" s="125"/>
      <c r="AB1328" s="125"/>
      <c r="AC1328" s="125"/>
      <c r="AD1328" s="125"/>
      <c r="AE1328" s="125"/>
      <c r="AF1328" s="125"/>
      <c r="AG1328" s="125"/>
      <c r="AH1328" s="125"/>
      <c r="AI1328" s="125"/>
      <c r="AJ1328" s="125"/>
      <c r="AK1328" s="310">
        <v>410620</v>
      </c>
      <c r="AL1328" s="310">
        <f t="shared" si="198"/>
        <v>0</v>
      </c>
      <c r="AM1328" s="65" t="s">
        <v>654</v>
      </c>
      <c r="AN1328" s="65"/>
      <c r="AO1328" s="65"/>
      <c r="AP1328" s="65"/>
      <c r="AQ1328" s="65"/>
      <c r="AR1328" s="65"/>
      <c r="AS1328" s="66"/>
    </row>
    <row r="1329" spans="1:45" s="67" customFormat="1" ht="20" x14ac:dyDescent="0.2">
      <c r="A1329" s="254" t="s">
        <v>3595</v>
      </c>
      <c r="B1329" s="255" t="s">
        <v>523</v>
      </c>
      <c r="C1329" s="258">
        <f t="shared" si="199"/>
        <v>0</v>
      </c>
      <c r="D1329" s="126"/>
      <c r="E1329" s="126"/>
      <c r="F1329" s="126"/>
      <c r="G1329" s="126"/>
      <c r="H1329" s="262">
        <f t="shared" si="197"/>
        <v>0</v>
      </c>
      <c r="I1329" s="125"/>
      <c r="J1329" s="125"/>
      <c r="K1329" s="125"/>
      <c r="L1329" s="125"/>
      <c r="M1329" s="125"/>
      <c r="N1329" s="125"/>
      <c r="O1329" s="262">
        <f t="shared" si="200"/>
        <v>0</v>
      </c>
      <c r="P1329" s="125"/>
      <c r="Q1329" s="125"/>
      <c r="R1329" s="262">
        <f t="shared" si="201"/>
        <v>0</v>
      </c>
      <c r="S1329" s="125"/>
      <c r="T1329" s="125"/>
      <c r="U1329" s="262">
        <f t="shared" si="202"/>
        <v>0</v>
      </c>
      <c r="V1329" s="125"/>
      <c r="W1329" s="125"/>
      <c r="X1329" s="262">
        <f t="shared" si="203"/>
        <v>0</v>
      </c>
      <c r="Y1329" s="125"/>
      <c r="Z1329" s="125"/>
      <c r="AA1329" s="125"/>
      <c r="AB1329" s="125"/>
      <c r="AC1329" s="125"/>
      <c r="AD1329" s="125"/>
      <c r="AE1329" s="125"/>
      <c r="AF1329" s="125"/>
      <c r="AG1329" s="125"/>
      <c r="AH1329" s="125"/>
      <c r="AI1329" s="125"/>
      <c r="AJ1329" s="125"/>
      <c r="AK1329" s="310">
        <v>769490</v>
      </c>
      <c r="AL1329" s="310">
        <f t="shared" si="198"/>
        <v>0</v>
      </c>
      <c r="AM1329" s="65" t="s">
        <v>654</v>
      </c>
      <c r="AN1329" s="65"/>
      <c r="AO1329" s="65"/>
      <c r="AP1329" s="65"/>
      <c r="AQ1329" s="65"/>
      <c r="AR1329" s="65"/>
      <c r="AS1329" s="66"/>
    </row>
    <row r="1330" spans="1:45" s="67" customFormat="1" ht="14.15" customHeight="1" x14ac:dyDescent="0.2">
      <c r="A1330" s="254" t="s">
        <v>3596</v>
      </c>
      <c r="B1330" s="255" t="s">
        <v>247</v>
      </c>
      <c r="C1330" s="258">
        <f t="shared" si="199"/>
        <v>0</v>
      </c>
      <c r="D1330" s="126"/>
      <c r="E1330" s="126"/>
      <c r="F1330" s="126"/>
      <c r="G1330" s="126"/>
      <c r="H1330" s="262">
        <f t="shared" si="197"/>
        <v>0</v>
      </c>
      <c r="I1330" s="125"/>
      <c r="J1330" s="125"/>
      <c r="K1330" s="125"/>
      <c r="L1330" s="125"/>
      <c r="M1330" s="125"/>
      <c r="N1330" s="125"/>
      <c r="O1330" s="262">
        <f t="shared" si="200"/>
        <v>0</v>
      </c>
      <c r="P1330" s="125"/>
      <c r="Q1330" s="125"/>
      <c r="R1330" s="262">
        <f t="shared" si="201"/>
        <v>0</v>
      </c>
      <c r="S1330" s="125"/>
      <c r="T1330" s="125"/>
      <c r="U1330" s="262">
        <f t="shared" si="202"/>
        <v>0</v>
      </c>
      <c r="V1330" s="125"/>
      <c r="W1330" s="125"/>
      <c r="X1330" s="262">
        <f t="shared" si="203"/>
        <v>0</v>
      </c>
      <c r="Y1330" s="125"/>
      <c r="Z1330" s="125"/>
      <c r="AA1330" s="125"/>
      <c r="AB1330" s="125"/>
      <c r="AC1330" s="125"/>
      <c r="AD1330" s="125"/>
      <c r="AE1330" s="125"/>
      <c r="AF1330" s="125"/>
      <c r="AG1330" s="125"/>
      <c r="AH1330" s="125"/>
      <c r="AI1330" s="125"/>
      <c r="AJ1330" s="125"/>
      <c r="AK1330" s="310">
        <v>339890</v>
      </c>
      <c r="AL1330" s="310">
        <f t="shared" si="198"/>
        <v>0</v>
      </c>
      <c r="AM1330" s="65" t="s">
        <v>654</v>
      </c>
      <c r="AN1330" s="65"/>
      <c r="AO1330" s="65"/>
      <c r="AP1330" s="65"/>
      <c r="AQ1330" s="65"/>
      <c r="AR1330" s="65"/>
      <c r="AS1330" s="66"/>
    </row>
    <row r="1331" spans="1:45" s="67" customFormat="1" ht="14.15" customHeight="1" x14ac:dyDescent="0.2">
      <c r="A1331" s="254" t="s">
        <v>3597</v>
      </c>
      <c r="B1331" s="255" t="s">
        <v>248</v>
      </c>
      <c r="C1331" s="258">
        <f t="shared" si="199"/>
        <v>4</v>
      </c>
      <c r="D1331" s="126"/>
      <c r="E1331" s="126"/>
      <c r="F1331" s="126"/>
      <c r="G1331" s="126"/>
      <c r="H1331" s="262">
        <f t="shared" si="197"/>
        <v>2</v>
      </c>
      <c r="I1331" s="125">
        <v>2</v>
      </c>
      <c r="J1331" s="125"/>
      <c r="K1331" s="125">
        <v>2</v>
      </c>
      <c r="L1331" s="125"/>
      <c r="M1331" s="125"/>
      <c r="N1331" s="125"/>
      <c r="O1331" s="262">
        <f t="shared" si="200"/>
        <v>4</v>
      </c>
      <c r="P1331" s="125">
        <v>4</v>
      </c>
      <c r="Q1331" s="125"/>
      <c r="R1331" s="262">
        <f t="shared" si="201"/>
        <v>0</v>
      </c>
      <c r="S1331" s="125"/>
      <c r="T1331" s="125"/>
      <c r="U1331" s="262">
        <f t="shared" si="202"/>
        <v>0</v>
      </c>
      <c r="V1331" s="125"/>
      <c r="W1331" s="125"/>
      <c r="X1331" s="262">
        <f t="shared" si="203"/>
        <v>0</v>
      </c>
      <c r="Y1331" s="125"/>
      <c r="Z1331" s="125"/>
      <c r="AA1331" s="125">
        <v>4</v>
      </c>
      <c r="AB1331" s="125"/>
      <c r="AC1331" s="125"/>
      <c r="AD1331" s="125"/>
      <c r="AE1331" s="125"/>
      <c r="AF1331" s="125"/>
      <c r="AG1331" s="125"/>
      <c r="AH1331" s="125"/>
      <c r="AI1331" s="125"/>
      <c r="AJ1331" s="125"/>
      <c r="AK1331" s="310">
        <v>822060</v>
      </c>
      <c r="AL1331" s="310">
        <f t="shared" si="198"/>
        <v>1644120</v>
      </c>
      <c r="AM1331" s="65" t="s">
        <v>654</v>
      </c>
      <c r="AN1331" s="65"/>
      <c r="AO1331" s="65"/>
      <c r="AP1331" s="65"/>
      <c r="AQ1331" s="65"/>
      <c r="AR1331" s="65"/>
      <c r="AS1331" s="66"/>
    </row>
    <row r="1332" spans="1:45" s="67" customFormat="1" ht="14.15" customHeight="1" x14ac:dyDescent="0.2">
      <c r="A1332" s="254" t="s">
        <v>3598</v>
      </c>
      <c r="B1332" s="255" t="s">
        <v>249</v>
      </c>
      <c r="C1332" s="258">
        <f t="shared" si="199"/>
        <v>4</v>
      </c>
      <c r="D1332" s="126"/>
      <c r="E1332" s="126"/>
      <c r="F1332" s="126"/>
      <c r="G1332" s="126"/>
      <c r="H1332" s="262">
        <f t="shared" si="197"/>
        <v>1</v>
      </c>
      <c r="I1332" s="125">
        <v>1</v>
      </c>
      <c r="J1332" s="125"/>
      <c r="K1332" s="125"/>
      <c r="L1332" s="125">
        <v>3</v>
      </c>
      <c r="M1332" s="125"/>
      <c r="N1332" s="125"/>
      <c r="O1332" s="262">
        <f t="shared" si="200"/>
        <v>3</v>
      </c>
      <c r="P1332" s="125">
        <v>3</v>
      </c>
      <c r="Q1332" s="125"/>
      <c r="R1332" s="262">
        <f t="shared" si="201"/>
        <v>0</v>
      </c>
      <c r="S1332" s="125"/>
      <c r="T1332" s="125"/>
      <c r="U1332" s="262">
        <f t="shared" si="202"/>
        <v>0</v>
      </c>
      <c r="V1332" s="125"/>
      <c r="W1332" s="125"/>
      <c r="X1332" s="262">
        <f t="shared" si="203"/>
        <v>1</v>
      </c>
      <c r="Y1332" s="125">
        <v>1</v>
      </c>
      <c r="Z1332" s="125"/>
      <c r="AA1332" s="125">
        <v>4</v>
      </c>
      <c r="AB1332" s="125"/>
      <c r="AC1332" s="125"/>
      <c r="AD1332" s="125"/>
      <c r="AE1332" s="125"/>
      <c r="AF1332" s="125"/>
      <c r="AG1332" s="125"/>
      <c r="AH1332" s="125"/>
      <c r="AI1332" s="125"/>
      <c r="AJ1332" s="125"/>
      <c r="AK1332" s="310">
        <v>176290</v>
      </c>
      <c r="AL1332" s="310">
        <f t="shared" si="198"/>
        <v>440725</v>
      </c>
      <c r="AM1332" s="65" t="s">
        <v>654</v>
      </c>
      <c r="AN1332" s="65"/>
      <c r="AO1332" s="65"/>
      <c r="AP1332" s="65"/>
      <c r="AQ1332" s="65"/>
      <c r="AR1332" s="65"/>
      <c r="AS1332" s="66"/>
    </row>
    <row r="1333" spans="1:45" s="67" customFormat="1" ht="14.15" customHeight="1" x14ac:dyDescent="0.2">
      <c r="A1333" s="254" t="s">
        <v>3599</v>
      </c>
      <c r="B1333" s="255" t="s">
        <v>250</v>
      </c>
      <c r="C1333" s="258">
        <f t="shared" si="199"/>
        <v>0</v>
      </c>
      <c r="D1333" s="126"/>
      <c r="E1333" s="126"/>
      <c r="F1333" s="126"/>
      <c r="G1333" s="126"/>
      <c r="H1333" s="262">
        <f t="shared" si="197"/>
        <v>0</v>
      </c>
      <c r="I1333" s="125"/>
      <c r="J1333" s="125"/>
      <c r="K1333" s="125"/>
      <c r="L1333" s="125"/>
      <c r="M1333" s="125"/>
      <c r="N1333" s="125"/>
      <c r="O1333" s="262">
        <f t="shared" si="200"/>
        <v>0</v>
      </c>
      <c r="P1333" s="125"/>
      <c r="Q1333" s="125"/>
      <c r="R1333" s="262">
        <f t="shared" si="201"/>
        <v>0</v>
      </c>
      <c r="S1333" s="125"/>
      <c r="T1333" s="125"/>
      <c r="U1333" s="262">
        <f t="shared" si="202"/>
        <v>0</v>
      </c>
      <c r="V1333" s="125"/>
      <c r="W1333" s="125"/>
      <c r="X1333" s="262">
        <f t="shared" si="203"/>
        <v>0</v>
      </c>
      <c r="Y1333" s="125"/>
      <c r="Z1333" s="125"/>
      <c r="AA1333" s="125"/>
      <c r="AB1333" s="125"/>
      <c r="AC1333" s="125"/>
      <c r="AD1333" s="125"/>
      <c r="AE1333" s="125"/>
      <c r="AF1333" s="125"/>
      <c r="AG1333" s="125"/>
      <c r="AH1333" s="125"/>
      <c r="AI1333" s="125"/>
      <c r="AJ1333" s="125"/>
      <c r="AK1333" s="310">
        <v>318430</v>
      </c>
      <c r="AL1333" s="310">
        <f t="shared" si="198"/>
        <v>0</v>
      </c>
      <c r="AM1333" s="65" t="s">
        <v>654</v>
      </c>
      <c r="AN1333" s="65"/>
      <c r="AO1333" s="65"/>
      <c r="AP1333" s="65"/>
      <c r="AQ1333" s="65"/>
      <c r="AR1333" s="65"/>
      <c r="AS1333" s="66"/>
    </row>
    <row r="1334" spans="1:45" s="67" customFormat="1" ht="14.15" customHeight="1" x14ac:dyDescent="0.2">
      <c r="A1334" s="254" t="s">
        <v>3600</v>
      </c>
      <c r="B1334" s="255" t="s">
        <v>524</v>
      </c>
      <c r="C1334" s="258">
        <f t="shared" si="199"/>
        <v>0</v>
      </c>
      <c r="D1334" s="126"/>
      <c r="E1334" s="126"/>
      <c r="F1334" s="126"/>
      <c r="G1334" s="126"/>
      <c r="H1334" s="262">
        <f t="shared" si="197"/>
        <v>0</v>
      </c>
      <c r="I1334" s="125"/>
      <c r="J1334" s="125"/>
      <c r="K1334" s="125"/>
      <c r="L1334" s="125"/>
      <c r="M1334" s="125"/>
      <c r="N1334" s="125"/>
      <c r="O1334" s="262">
        <f t="shared" si="200"/>
        <v>0</v>
      </c>
      <c r="P1334" s="125"/>
      <c r="Q1334" s="125"/>
      <c r="R1334" s="262">
        <f t="shared" si="201"/>
        <v>0</v>
      </c>
      <c r="S1334" s="125"/>
      <c r="T1334" s="125"/>
      <c r="U1334" s="262">
        <f t="shared" si="202"/>
        <v>0</v>
      </c>
      <c r="V1334" s="125"/>
      <c r="W1334" s="125"/>
      <c r="X1334" s="262">
        <f t="shared" si="203"/>
        <v>0</v>
      </c>
      <c r="Y1334" s="125"/>
      <c r="Z1334" s="125"/>
      <c r="AA1334" s="125"/>
      <c r="AB1334" s="125"/>
      <c r="AC1334" s="125"/>
      <c r="AD1334" s="125"/>
      <c r="AE1334" s="125"/>
      <c r="AF1334" s="125"/>
      <c r="AG1334" s="125"/>
      <c r="AH1334" s="125"/>
      <c r="AI1334" s="125"/>
      <c r="AJ1334" s="125"/>
      <c r="AK1334" s="310">
        <v>374310</v>
      </c>
      <c r="AL1334" s="310">
        <f t="shared" si="198"/>
        <v>0</v>
      </c>
      <c r="AM1334" s="65" t="s">
        <v>654</v>
      </c>
      <c r="AN1334" s="65"/>
      <c r="AO1334" s="65"/>
      <c r="AP1334" s="65"/>
      <c r="AQ1334" s="65"/>
      <c r="AR1334" s="65"/>
      <c r="AS1334" s="66"/>
    </row>
    <row r="1335" spans="1:45" s="67" customFormat="1" ht="20" x14ac:dyDescent="0.2">
      <c r="A1335" s="254" t="s">
        <v>3601</v>
      </c>
      <c r="B1335" s="255" t="s">
        <v>2766</v>
      </c>
      <c r="C1335" s="258">
        <f t="shared" si="199"/>
        <v>1</v>
      </c>
      <c r="D1335" s="126"/>
      <c r="E1335" s="126"/>
      <c r="F1335" s="126"/>
      <c r="G1335" s="126"/>
      <c r="H1335" s="262">
        <f t="shared" si="197"/>
        <v>1</v>
      </c>
      <c r="I1335" s="125">
        <v>1</v>
      </c>
      <c r="J1335" s="125"/>
      <c r="K1335" s="125"/>
      <c r="L1335" s="125"/>
      <c r="M1335" s="125"/>
      <c r="N1335" s="125"/>
      <c r="O1335" s="262">
        <f t="shared" si="200"/>
        <v>1</v>
      </c>
      <c r="P1335" s="125">
        <v>1</v>
      </c>
      <c r="Q1335" s="125"/>
      <c r="R1335" s="262">
        <f t="shared" si="201"/>
        <v>0</v>
      </c>
      <c r="S1335" s="125"/>
      <c r="T1335" s="125"/>
      <c r="U1335" s="262">
        <f t="shared" si="202"/>
        <v>0</v>
      </c>
      <c r="V1335" s="125"/>
      <c r="W1335" s="125"/>
      <c r="X1335" s="262">
        <f t="shared" si="203"/>
        <v>0</v>
      </c>
      <c r="Y1335" s="125"/>
      <c r="Z1335" s="125"/>
      <c r="AA1335" s="125">
        <v>1</v>
      </c>
      <c r="AB1335" s="125"/>
      <c r="AC1335" s="125"/>
      <c r="AD1335" s="125"/>
      <c r="AE1335" s="125"/>
      <c r="AF1335" s="125"/>
      <c r="AG1335" s="125"/>
      <c r="AH1335" s="125"/>
      <c r="AI1335" s="125"/>
      <c r="AJ1335" s="125"/>
      <c r="AK1335" s="310">
        <v>518370</v>
      </c>
      <c r="AL1335" s="310">
        <f t="shared" si="198"/>
        <v>518370</v>
      </c>
      <c r="AM1335" s="65" t="s">
        <v>654</v>
      </c>
      <c r="AN1335" s="65"/>
      <c r="AO1335" s="65"/>
      <c r="AP1335" s="65"/>
      <c r="AQ1335" s="65"/>
      <c r="AR1335" s="65"/>
      <c r="AS1335" s="66"/>
    </row>
    <row r="1336" spans="1:45" s="67" customFormat="1" ht="14.15" customHeight="1" x14ac:dyDescent="0.2">
      <c r="A1336" s="254" t="s">
        <v>3602</v>
      </c>
      <c r="B1336" s="255" t="s">
        <v>710</v>
      </c>
      <c r="C1336" s="258">
        <f t="shared" si="199"/>
        <v>0</v>
      </c>
      <c r="D1336" s="126"/>
      <c r="E1336" s="126"/>
      <c r="F1336" s="126"/>
      <c r="G1336" s="126"/>
      <c r="H1336" s="262">
        <f t="shared" si="197"/>
        <v>0</v>
      </c>
      <c r="I1336" s="125"/>
      <c r="J1336" s="125"/>
      <c r="K1336" s="125"/>
      <c r="L1336" s="125"/>
      <c r="M1336" s="125"/>
      <c r="N1336" s="125"/>
      <c r="O1336" s="262">
        <f t="shared" si="200"/>
        <v>0</v>
      </c>
      <c r="P1336" s="125"/>
      <c r="Q1336" s="125"/>
      <c r="R1336" s="262">
        <f t="shared" si="201"/>
        <v>0</v>
      </c>
      <c r="S1336" s="125"/>
      <c r="T1336" s="125"/>
      <c r="U1336" s="262">
        <f t="shared" si="202"/>
        <v>0</v>
      </c>
      <c r="V1336" s="125"/>
      <c r="W1336" s="125"/>
      <c r="X1336" s="262">
        <f t="shared" si="203"/>
        <v>0</v>
      </c>
      <c r="Y1336" s="125"/>
      <c r="Z1336" s="125"/>
      <c r="AA1336" s="125"/>
      <c r="AB1336" s="125"/>
      <c r="AC1336" s="125"/>
      <c r="AD1336" s="125"/>
      <c r="AE1336" s="125"/>
      <c r="AF1336" s="125"/>
      <c r="AG1336" s="125"/>
      <c r="AH1336" s="125"/>
      <c r="AI1336" s="125"/>
      <c r="AJ1336" s="125"/>
      <c r="AK1336" s="310">
        <v>728140</v>
      </c>
      <c r="AL1336" s="310">
        <f t="shared" si="198"/>
        <v>0</v>
      </c>
      <c r="AM1336" s="65" t="s">
        <v>654</v>
      </c>
      <c r="AN1336" s="65"/>
      <c r="AO1336" s="65"/>
      <c r="AP1336" s="65"/>
      <c r="AQ1336" s="65"/>
      <c r="AR1336" s="65"/>
      <c r="AS1336" s="66"/>
    </row>
    <row r="1337" spans="1:45" s="67" customFormat="1" ht="14.15" customHeight="1" x14ac:dyDescent="0.2">
      <c r="A1337" s="254" t="s">
        <v>3603</v>
      </c>
      <c r="B1337" s="255" t="s">
        <v>711</v>
      </c>
      <c r="C1337" s="258">
        <f t="shared" si="199"/>
        <v>0</v>
      </c>
      <c r="D1337" s="126"/>
      <c r="E1337" s="126"/>
      <c r="F1337" s="126"/>
      <c r="G1337" s="126"/>
      <c r="H1337" s="262">
        <f t="shared" si="197"/>
        <v>0</v>
      </c>
      <c r="I1337" s="125"/>
      <c r="J1337" s="125"/>
      <c r="K1337" s="125"/>
      <c r="L1337" s="125"/>
      <c r="M1337" s="125"/>
      <c r="N1337" s="125"/>
      <c r="O1337" s="262">
        <f t="shared" si="200"/>
        <v>0</v>
      </c>
      <c r="P1337" s="125"/>
      <c r="Q1337" s="125"/>
      <c r="R1337" s="262">
        <f t="shared" si="201"/>
        <v>0</v>
      </c>
      <c r="S1337" s="125"/>
      <c r="T1337" s="125"/>
      <c r="U1337" s="262">
        <f t="shared" si="202"/>
        <v>0</v>
      </c>
      <c r="V1337" s="125"/>
      <c r="W1337" s="125"/>
      <c r="X1337" s="262">
        <f t="shared" si="203"/>
        <v>0</v>
      </c>
      <c r="Y1337" s="125"/>
      <c r="Z1337" s="125"/>
      <c r="AA1337" s="125"/>
      <c r="AB1337" s="125"/>
      <c r="AC1337" s="125"/>
      <c r="AD1337" s="125"/>
      <c r="AE1337" s="125"/>
      <c r="AF1337" s="125"/>
      <c r="AG1337" s="125"/>
      <c r="AH1337" s="125"/>
      <c r="AI1337" s="125"/>
      <c r="AJ1337" s="125"/>
      <c r="AK1337" s="310">
        <v>580570</v>
      </c>
      <c r="AL1337" s="310">
        <f t="shared" si="198"/>
        <v>0</v>
      </c>
      <c r="AM1337" s="65" t="s">
        <v>654</v>
      </c>
      <c r="AN1337" s="65"/>
      <c r="AO1337" s="65"/>
      <c r="AP1337" s="65"/>
      <c r="AQ1337" s="65"/>
      <c r="AR1337" s="65"/>
      <c r="AS1337" s="66"/>
    </row>
    <row r="1338" spans="1:45" s="67" customFormat="1" ht="14.15" customHeight="1" x14ac:dyDescent="0.2">
      <c r="A1338" s="254" t="s">
        <v>3604</v>
      </c>
      <c r="B1338" s="255" t="s">
        <v>712</v>
      </c>
      <c r="C1338" s="258">
        <f t="shared" si="199"/>
        <v>0</v>
      </c>
      <c r="D1338" s="126"/>
      <c r="E1338" s="126"/>
      <c r="F1338" s="126"/>
      <c r="G1338" s="126"/>
      <c r="H1338" s="262">
        <f t="shared" si="197"/>
        <v>0</v>
      </c>
      <c r="I1338" s="125"/>
      <c r="J1338" s="125"/>
      <c r="K1338" s="125"/>
      <c r="L1338" s="125"/>
      <c r="M1338" s="125"/>
      <c r="N1338" s="125"/>
      <c r="O1338" s="262">
        <f t="shared" si="200"/>
        <v>0</v>
      </c>
      <c r="P1338" s="125"/>
      <c r="Q1338" s="125"/>
      <c r="R1338" s="262">
        <f t="shared" si="201"/>
        <v>0</v>
      </c>
      <c r="S1338" s="125"/>
      <c r="T1338" s="125"/>
      <c r="U1338" s="262">
        <f t="shared" si="202"/>
        <v>0</v>
      </c>
      <c r="V1338" s="125"/>
      <c r="W1338" s="125"/>
      <c r="X1338" s="262">
        <f t="shared" si="203"/>
        <v>0</v>
      </c>
      <c r="Y1338" s="125"/>
      <c r="Z1338" s="125"/>
      <c r="AA1338" s="125"/>
      <c r="AB1338" s="125"/>
      <c r="AC1338" s="125"/>
      <c r="AD1338" s="125"/>
      <c r="AE1338" s="125"/>
      <c r="AF1338" s="125"/>
      <c r="AG1338" s="125"/>
      <c r="AH1338" s="125"/>
      <c r="AI1338" s="125"/>
      <c r="AJ1338" s="125"/>
      <c r="AK1338" s="310">
        <v>209440</v>
      </c>
      <c r="AL1338" s="310">
        <f t="shared" si="198"/>
        <v>0</v>
      </c>
      <c r="AM1338" s="65" t="s">
        <v>654</v>
      </c>
      <c r="AN1338" s="65"/>
      <c r="AO1338" s="65"/>
      <c r="AP1338" s="65"/>
      <c r="AQ1338" s="65"/>
      <c r="AR1338" s="65"/>
      <c r="AS1338" s="66"/>
    </row>
    <row r="1339" spans="1:45" s="67" customFormat="1" ht="14.15" customHeight="1" x14ac:dyDescent="0.2">
      <c r="A1339" s="254" t="s">
        <v>3605</v>
      </c>
      <c r="B1339" s="255" t="s">
        <v>713</v>
      </c>
      <c r="C1339" s="258">
        <f t="shared" si="199"/>
        <v>0</v>
      </c>
      <c r="D1339" s="126"/>
      <c r="E1339" s="126"/>
      <c r="F1339" s="126"/>
      <c r="G1339" s="126"/>
      <c r="H1339" s="262">
        <f t="shared" si="197"/>
        <v>0</v>
      </c>
      <c r="I1339" s="125"/>
      <c r="J1339" s="125"/>
      <c r="K1339" s="125"/>
      <c r="L1339" s="125"/>
      <c r="M1339" s="125"/>
      <c r="N1339" s="125"/>
      <c r="O1339" s="262">
        <f t="shared" si="200"/>
        <v>0</v>
      </c>
      <c r="P1339" s="125"/>
      <c r="Q1339" s="125"/>
      <c r="R1339" s="262">
        <f t="shared" si="201"/>
        <v>0</v>
      </c>
      <c r="S1339" s="125"/>
      <c r="T1339" s="125"/>
      <c r="U1339" s="262">
        <f t="shared" si="202"/>
        <v>0</v>
      </c>
      <c r="V1339" s="125"/>
      <c r="W1339" s="125"/>
      <c r="X1339" s="262">
        <f t="shared" si="203"/>
        <v>0</v>
      </c>
      <c r="Y1339" s="125"/>
      <c r="Z1339" s="125"/>
      <c r="AA1339" s="125"/>
      <c r="AB1339" s="125"/>
      <c r="AC1339" s="125"/>
      <c r="AD1339" s="125"/>
      <c r="AE1339" s="125"/>
      <c r="AF1339" s="125"/>
      <c r="AG1339" s="125"/>
      <c r="AH1339" s="125"/>
      <c r="AI1339" s="125"/>
      <c r="AJ1339" s="125"/>
      <c r="AK1339" s="310">
        <v>254980</v>
      </c>
      <c r="AL1339" s="310">
        <f t="shared" si="198"/>
        <v>0</v>
      </c>
      <c r="AM1339" s="65" t="s">
        <v>654</v>
      </c>
      <c r="AN1339" s="65"/>
      <c r="AO1339" s="65"/>
      <c r="AP1339" s="65"/>
      <c r="AQ1339" s="65"/>
      <c r="AR1339" s="65"/>
      <c r="AS1339" s="66"/>
    </row>
    <row r="1340" spans="1:45" s="67" customFormat="1" ht="14.15" customHeight="1" x14ac:dyDescent="0.2">
      <c r="A1340" s="254" t="s">
        <v>3606</v>
      </c>
      <c r="B1340" s="255" t="s">
        <v>714</v>
      </c>
      <c r="C1340" s="258">
        <f t="shared" si="199"/>
        <v>0</v>
      </c>
      <c r="D1340" s="126"/>
      <c r="E1340" s="126"/>
      <c r="F1340" s="126"/>
      <c r="G1340" s="126"/>
      <c r="H1340" s="262">
        <f t="shared" si="197"/>
        <v>0</v>
      </c>
      <c r="I1340" s="125"/>
      <c r="J1340" s="125"/>
      <c r="K1340" s="125"/>
      <c r="L1340" s="125"/>
      <c r="M1340" s="125"/>
      <c r="N1340" s="125"/>
      <c r="O1340" s="262">
        <f t="shared" si="200"/>
        <v>0</v>
      </c>
      <c r="P1340" s="125"/>
      <c r="Q1340" s="125"/>
      <c r="R1340" s="262">
        <f t="shared" si="201"/>
        <v>0</v>
      </c>
      <c r="S1340" s="125"/>
      <c r="T1340" s="125"/>
      <c r="U1340" s="262">
        <f t="shared" si="202"/>
        <v>0</v>
      </c>
      <c r="V1340" s="125"/>
      <c r="W1340" s="125"/>
      <c r="X1340" s="262">
        <f t="shared" si="203"/>
        <v>0</v>
      </c>
      <c r="Y1340" s="125"/>
      <c r="Z1340" s="125"/>
      <c r="AA1340" s="125"/>
      <c r="AB1340" s="125"/>
      <c r="AC1340" s="125"/>
      <c r="AD1340" s="125"/>
      <c r="AE1340" s="125"/>
      <c r="AF1340" s="125"/>
      <c r="AG1340" s="125"/>
      <c r="AH1340" s="125"/>
      <c r="AI1340" s="125"/>
      <c r="AJ1340" s="125"/>
      <c r="AK1340" s="310">
        <v>518370</v>
      </c>
      <c r="AL1340" s="310">
        <f t="shared" si="198"/>
        <v>0</v>
      </c>
      <c r="AM1340" s="65" t="s">
        <v>654</v>
      </c>
      <c r="AN1340" s="65"/>
      <c r="AO1340" s="65"/>
      <c r="AP1340" s="65"/>
      <c r="AQ1340" s="65"/>
      <c r="AR1340" s="65"/>
      <c r="AS1340" s="66"/>
    </row>
    <row r="1341" spans="1:45" s="67" customFormat="1" ht="14.15" customHeight="1" x14ac:dyDescent="0.2">
      <c r="A1341" s="254" t="s">
        <v>3607</v>
      </c>
      <c r="B1341" s="255" t="s">
        <v>2540</v>
      </c>
      <c r="C1341" s="258">
        <f t="shared" si="199"/>
        <v>0</v>
      </c>
      <c r="D1341" s="126"/>
      <c r="E1341" s="126"/>
      <c r="F1341" s="126"/>
      <c r="G1341" s="126"/>
      <c r="H1341" s="262">
        <f t="shared" si="197"/>
        <v>0</v>
      </c>
      <c r="I1341" s="125"/>
      <c r="J1341" s="125"/>
      <c r="K1341" s="125"/>
      <c r="L1341" s="125"/>
      <c r="M1341" s="125"/>
      <c r="N1341" s="125"/>
      <c r="O1341" s="262">
        <f t="shared" si="200"/>
        <v>0</v>
      </c>
      <c r="P1341" s="125"/>
      <c r="Q1341" s="125"/>
      <c r="R1341" s="262">
        <f t="shared" si="201"/>
        <v>0</v>
      </c>
      <c r="S1341" s="125"/>
      <c r="T1341" s="125"/>
      <c r="U1341" s="262">
        <f t="shared" si="202"/>
        <v>0</v>
      </c>
      <c r="V1341" s="125"/>
      <c r="W1341" s="125"/>
      <c r="X1341" s="262">
        <f t="shared" si="203"/>
        <v>0</v>
      </c>
      <c r="Y1341" s="125"/>
      <c r="Z1341" s="125"/>
      <c r="AA1341" s="125"/>
      <c r="AB1341" s="125"/>
      <c r="AC1341" s="125"/>
      <c r="AD1341" s="125"/>
      <c r="AE1341" s="125"/>
      <c r="AF1341" s="125"/>
      <c r="AG1341" s="125"/>
      <c r="AH1341" s="125"/>
      <c r="AI1341" s="125"/>
      <c r="AJ1341" s="125"/>
      <c r="AK1341" s="310">
        <v>564450</v>
      </c>
      <c r="AL1341" s="310">
        <f t="shared" si="198"/>
        <v>0</v>
      </c>
      <c r="AM1341" s="65" t="s">
        <v>654</v>
      </c>
      <c r="AN1341" s="65"/>
      <c r="AO1341" s="65"/>
      <c r="AP1341" s="65"/>
      <c r="AQ1341" s="65"/>
      <c r="AR1341" s="65"/>
      <c r="AS1341" s="66"/>
    </row>
    <row r="1342" spans="1:45" s="67" customFormat="1" ht="33.75" customHeight="1" x14ac:dyDescent="0.2">
      <c r="A1342" s="254" t="s">
        <v>3608</v>
      </c>
      <c r="B1342" s="255" t="s">
        <v>4583</v>
      </c>
      <c r="C1342" s="258">
        <f t="shared" si="199"/>
        <v>0</v>
      </c>
      <c r="D1342" s="126"/>
      <c r="E1342" s="126"/>
      <c r="F1342" s="126"/>
      <c r="G1342" s="126"/>
      <c r="H1342" s="262">
        <f t="shared" si="197"/>
        <v>0</v>
      </c>
      <c r="I1342" s="125"/>
      <c r="J1342" s="125"/>
      <c r="K1342" s="125"/>
      <c r="L1342" s="125"/>
      <c r="M1342" s="125"/>
      <c r="N1342" s="125"/>
      <c r="O1342" s="262">
        <f t="shared" si="200"/>
        <v>0</v>
      </c>
      <c r="P1342" s="125"/>
      <c r="Q1342" s="125"/>
      <c r="R1342" s="262">
        <f t="shared" si="201"/>
        <v>0</v>
      </c>
      <c r="S1342" s="125"/>
      <c r="T1342" s="125"/>
      <c r="U1342" s="262">
        <f t="shared" si="202"/>
        <v>0</v>
      </c>
      <c r="V1342" s="125"/>
      <c r="W1342" s="125"/>
      <c r="X1342" s="262">
        <f t="shared" si="203"/>
        <v>0</v>
      </c>
      <c r="Y1342" s="125"/>
      <c r="Z1342" s="125"/>
      <c r="AA1342" s="125"/>
      <c r="AB1342" s="125"/>
      <c r="AC1342" s="125"/>
      <c r="AD1342" s="125"/>
      <c r="AE1342" s="125"/>
      <c r="AF1342" s="125"/>
      <c r="AG1342" s="125"/>
      <c r="AH1342" s="125"/>
      <c r="AI1342" s="125"/>
      <c r="AJ1342" s="125"/>
      <c r="AK1342" s="310">
        <v>672510</v>
      </c>
      <c r="AL1342" s="310">
        <f t="shared" si="198"/>
        <v>0</v>
      </c>
      <c r="AM1342" s="65" t="s">
        <v>654</v>
      </c>
      <c r="AN1342" s="65"/>
      <c r="AO1342" s="65"/>
      <c r="AP1342" s="65"/>
      <c r="AQ1342" s="65"/>
      <c r="AR1342" s="65"/>
      <c r="AS1342" s="66"/>
    </row>
    <row r="1343" spans="1:45" s="67" customFormat="1" ht="14.15" customHeight="1" x14ac:dyDescent="0.2">
      <c r="A1343" s="254" t="s">
        <v>3609</v>
      </c>
      <c r="B1343" s="255" t="s">
        <v>465</v>
      </c>
      <c r="C1343" s="258">
        <f t="shared" si="199"/>
        <v>0</v>
      </c>
      <c r="D1343" s="126"/>
      <c r="E1343" s="126"/>
      <c r="F1343" s="126"/>
      <c r="G1343" s="126"/>
      <c r="H1343" s="262">
        <f t="shared" si="197"/>
        <v>0</v>
      </c>
      <c r="I1343" s="125"/>
      <c r="J1343" s="125"/>
      <c r="K1343" s="125"/>
      <c r="L1343" s="125"/>
      <c r="M1343" s="125"/>
      <c r="N1343" s="125"/>
      <c r="O1343" s="262">
        <f t="shared" si="200"/>
        <v>0</v>
      </c>
      <c r="P1343" s="125"/>
      <c r="Q1343" s="125"/>
      <c r="R1343" s="262">
        <f t="shared" si="201"/>
        <v>0</v>
      </c>
      <c r="S1343" s="125"/>
      <c r="T1343" s="125"/>
      <c r="U1343" s="262">
        <f t="shared" si="202"/>
        <v>0</v>
      </c>
      <c r="V1343" s="125"/>
      <c r="W1343" s="125"/>
      <c r="X1343" s="262">
        <f t="shared" si="203"/>
        <v>0</v>
      </c>
      <c r="Y1343" s="125"/>
      <c r="Z1343" s="125"/>
      <c r="AA1343" s="125"/>
      <c r="AB1343" s="125"/>
      <c r="AC1343" s="125"/>
      <c r="AD1343" s="125"/>
      <c r="AE1343" s="125"/>
      <c r="AF1343" s="125"/>
      <c r="AG1343" s="125"/>
      <c r="AH1343" s="125"/>
      <c r="AI1343" s="125"/>
      <c r="AJ1343" s="125"/>
      <c r="AK1343" s="310">
        <v>489500</v>
      </c>
      <c r="AL1343" s="310">
        <f t="shared" si="198"/>
        <v>0</v>
      </c>
      <c r="AM1343" s="65" t="s">
        <v>654</v>
      </c>
      <c r="AN1343" s="65"/>
      <c r="AO1343" s="65"/>
      <c r="AP1343" s="65"/>
      <c r="AQ1343" s="65"/>
      <c r="AR1343" s="65"/>
      <c r="AS1343" s="66"/>
    </row>
    <row r="1344" spans="1:45" s="67" customFormat="1" ht="14.15" customHeight="1" x14ac:dyDescent="0.2">
      <c r="A1344" s="254" t="s">
        <v>3610</v>
      </c>
      <c r="B1344" s="255" t="s">
        <v>3652</v>
      </c>
      <c r="C1344" s="258">
        <f t="shared" si="199"/>
        <v>0</v>
      </c>
      <c r="D1344" s="126"/>
      <c r="E1344" s="126"/>
      <c r="F1344" s="126"/>
      <c r="G1344" s="126"/>
      <c r="H1344" s="262">
        <f t="shared" si="197"/>
        <v>0</v>
      </c>
      <c r="I1344" s="125"/>
      <c r="J1344" s="125"/>
      <c r="K1344" s="125"/>
      <c r="L1344" s="125"/>
      <c r="M1344" s="125"/>
      <c r="N1344" s="125"/>
      <c r="O1344" s="262">
        <f t="shared" si="200"/>
        <v>0</v>
      </c>
      <c r="P1344" s="125"/>
      <c r="Q1344" s="125"/>
      <c r="R1344" s="262">
        <f t="shared" si="201"/>
        <v>0</v>
      </c>
      <c r="S1344" s="125"/>
      <c r="T1344" s="125"/>
      <c r="U1344" s="262">
        <f t="shared" si="202"/>
        <v>0</v>
      </c>
      <c r="V1344" s="125"/>
      <c r="W1344" s="125"/>
      <c r="X1344" s="262">
        <f t="shared" si="203"/>
        <v>0</v>
      </c>
      <c r="Y1344" s="125"/>
      <c r="Z1344" s="125"/>
      <c r="AA1344" s="125"/>
      <c r="AB1344" s="125"/>
      <c r="AC1344" s="125"/>
      <c r="AD1344" s="125"/>
      <c r="AE1344" s="125"/>
      <c r="AF1344" s="125"/>
      <c r="AG1344" s="125"/>
      <c r="AH1344" s="125"/>
      <c r="AI1344" s="125"/>
      <c r="AJ1344" s="125"/>
      <c r="AK1344" s="310">
        <v>339850</v>
      </c>
      <c r="AL1344" s="310">
        <f t="shared" si="198"/>
        <v>0</v>
      </c>
      <c r="AM1344" s="65" t="s">
        <v>654</v>
      </c>
      <c r="AN1344" s="65"/>
      <c r="AO1344" s="65"/>
      <c r="AP1344" s="65"/>
      <c r="AQ1344" s="65"/>
      <c r="AR1344" s="65"/>
      <c r="AS1344" s="66"/>
    </row>
    <row r="1345" spans="1:45" s="67" customFormat="1" ht="14.15" customHeight="1" x14ac:dyDescent="0.2">
      <c r="A1345" s="254" t="s">
        <v>3611</v>
      </c>
      <c r="B1345" s="255" t="s">
        <v>957</v>
      </c>
      <c r="C1345" s="258">
        <f t="shared" si="199"/>
        <v>0</v>
      </c>
      <c r="D1345" s="126"/>
      <c r="E1345" s="126"/>
      <c r="F1345" s="126"/>
      <c r="G1345" s="126"/>
      <c r="H1345" s="262">
        <f t="shared" si="197"/>
        <v>0</v>
      </c>
      <c r="I1345" s="125"/>
      <c r="J1345" s="125"/>
      <c r="K1345" s="125"/>
      <c r="L1345" s="125"/>
      <c r="M1345" s="125"/>
      <c r="N1345" s="125"/>
      <c r="O1345" s="262">
        <f t="shared" si="200"/>
        <v>0</v>
      </c>
      <c r="P1345" s="125"/>
      <c r="Q1345" s="125"/>
      <c r="R1345" s="262">
        <f t="shared" si="201"/>
        <v>0</v>
      </c>
      <c r="S1345" s="125"/>
      <c r="T1345" s="125"/>
      <c r="U1345" s="262">
        <f t="shared" si="202"/>
        <v>0</v>
      </c>
      <c r="V1345" s="125"/>
      <c r="W1345" s="125"/>
      <c r="X1345" s="262">
        <f t="shared" si="203"/>
        <v>0</v>
      </c>
      <c r="Y1345" s="125"/>
      <c r="Z1345" s="125"/>
      <c r="AA1345" s="125"/>
      <c r="AB1345" s="125"/>
      <c r="AC1345" s="125"/>
      <c r="AD1345" s="125"/>
      <c r="AE1345" s="125"/>
      <c r="AF1345" s="125"/>
      <c r="AG1345" s="125"/>
      <c r="AH1345" s="125"/>
      <c r="AI1345" s="125"/>
      <c r="AJ1345" s="125"/>
      <c r="AK1345" s="310">
        <v>342780</v>
      </c>
      <c r="AL1345" s="310">
        <f t="shared" si="198"/>
        <v>0</v>
      </c>
      <c r="AM1345" s="65" t="s">
        <v>654</v>
      </c>
      <c r="AN1345" s="65"/>
      <c r="AO1345" s="65"/>
      <c r="AP1345" s="65"/>
      <c r="AQ1345" s="65"/>
      <c r="AR1345" s="65"/>
      <c r="AS1345" s="66"/>
    </row>
    <row r="1346" spans="1:45" s="67" customFormat="1" ht="20" x14ac:dyDescent="0.2">
      <c r="A1346" s="254" t="s">
        <v>3612</v>
      </c>
      <c r="B1346" s="255" t="s">
        <v>963</v>
      </c>
      <c r="C1346" s="258">
        <f t="shared" si="199"/>
        <v>2</v>
      </c>
      <c r="D1346" s="126"/>
      <c r="E1346" s="126"/>
      <c r="F1346" s="126"/>
      <c r="G1346" s="126"/>
      <c r="H1346" s="262">
        <f t="shared" si="197"/>
        <v>2</v>
      </c>
      <c r="I1346" s="125">
        <v>2</v>
      </c>
      <c r="J1346" s="125"/>
      <c r="K1346" s="125"/>
      <c r="L1346" s="125"/>
      <c r="M1346" s="125"/>
      <c r="N1346" s="125"/>
      <c r="O1346" s="262">
        <f t="shared" si="200"/>
        <v>2</v>
      </c>
      <c r="P1346" s="125">
        <v>2</v>
      </c>
      <c r="Q1346" s="125"/>
      <c r="R1346" s="262">
        <f t="shared" si="201"/>
        <v>0</v>
      </c>
      <c r="S1346" s="125"/>
      <c r="T1346" s="125"/>
      <c r="U1346" s="262">
        <f t="shared" si="202"/>
        <v>0</v>
      </c>
      <c r="V1346" s="125"/>
      <c r="W1346" s="125"/>
      <c r="X1346" s="262">
        <f t="shared" si="203"/>
        <v>0</v>
      </c>
      <c r="Y1346" s="125"/>
      <c r="Z1346" s="125"/>
      <c r="AA1346" s="125">
        <v>2</v>
      </c>
      <c r="AB1346" s="125"/>
      <c r="AC1346" s="125"/>
      <c r="AD1346" s="125"/>
      <c r="AE1346" s="125"/>
      <c r="AF1346" s="125"/>
      <c r="AG1346" s="125"/>
      <c r="AH1346" s="125"/>
      <c r="AI1346" s="125"/>
      <c r="AJ1346" s="125"/>
      <c r="AK1346" s="310">
        <v>728140</v>
      </c>
      <c r="AL1346" s="310">
        <f t="shared" si="198"/>
        <v>1456280</v>
      </c>
      <c r="AM1346" s="65" t="s">
        <v>654</v>
      </c>
      <c r="AN1346" s="65"/>
      <c r="AO1346" s="65"/>
      <c r="AP1346" s="65"/>
      <c r="AQ1346" s="65"/>
      <c r="AR1346" s="65"/>
      <c r="AS1346" s="66"/>
    </row>
    <row r="1347" spans="1:45" s="67" customFormat="1" ht="14.15" customHeight="1" x14ac:dyDescent="0.2">
      <c r="A1347" s="254" t="s">
        <v>3613</v>
      </c>
      <c r="B1347" s="255" t="s">
        <v>3653</v>
      </c>
      <c r="C1347" s="258">
        <f t="shared" si="199"/>
        <v>0</v>
      </c>
      <c r="D1347" s="126"/>
      <c r="E1347" s="126"/>
      <c r="F1347" s="126"/>
      <c r="G1347" s="126"/>
      <c r="H1347" s="262">
        <f t="shared" si="197"/>
        <v>0</v>
      </c>
      <c r="I1347" s="125"/>
      <c r="J1347" s="125"/>
      <c r="K1347" s="125"/>
      <c r="L1347" s="125"/>
      <c r="M1347" s="125"/>
      <c r="N1347" s="125"/>
      <c r="O1347" s="262">
        <f t="shared" si="200"/>
        <v>0</v>
      </c>
      <c r="P1347" s="125"/>
      <c r="Q1347" s="125"/>
      <c r="R1347" s="262">
        <f t="shared" si="201"/>
        <v>0</v>
      </c>
      <c r="S1347" s="125"/>
      <c r="T1347" s="125"/>
      <c r="U1347" s="262">
        <f t="shared" si="202"/>
        <v>0</v>
      </c>
      <c r="V1347" s="125"/>
      <c r="W1347" s="125"/>
      <c r="X1347" s="262">
        <f t="shared" si="203"/>
        <v>0</v>
      </c>
      <c r="Y1347" s="125"/>
      <c r="Z1347" s="125"/>
      <c r="AA1347" s="125"/>
      <c r="AB1347" s="125"/>
      <c r="AC1347" s="125"/>
      <c r="AD1347" s="125"/>
      <c r="AE1347" s="125"/>
      <c r="AF1347" s="125"/>
      <c r="AG1347" s="125"/>
      <c r="AH1347" s="125"/>
      <c r="AI1347" s="125"/>
      <c r="AJ1347" s="125"/>
      <c r="AK1347" s="310">
        <v>209440</v>
      </c>
      <c r="AL1347" s="310">
        <f t="shared" si="198"/>
        <v>0</v>
      </c>
      <c r="AM1347" s="65" t="s">
        <v>654</v>
      </c>
      <c r="AN1347" s="65"/>
      <c r="AO1347" s="65"/>
      <c r="AP1347" s="65"/>
      <c r="AQ1347" s="65"/>
      <c r="AR1347" s="65"/>
      <c r="AS1347" s="66"/>
    </row>
    <row r="1348" spans="1:45" s="67" customFormat="1" ht="20" x14ac:dyDescent="0.2">
      <c r="A1348" s="254" t="s">
        <v>3614</v>
      </c>
      <c r="B1348" s="255" t="s">
        <v>964</v>
      </c>
      <c r="C1348" s="258">
        <f t="shared" si="199"/>
        <v>0</v>
      </c>
      <c r="D1348" s="126"/>
      <c r="E1348" s="126"/>
      <c r="F1348" s="126"/>
      <c r="G1348" s="126"/>
      <c r="H1348" s="262">
        <f t="shared" si="197"/>
        <v>0</v>
      </c>
      <c r="I1348" s="125"/>
      <c r="J1348" s="125"/>
      <c r="K1348" s="125"/>
      <c r="L1348" s="125"/>
      <c r="M1348" s="125"/>
      <c r="N1348" s="125"/>
      <c r="O1348" s="262">
        <f t="shared" si="200"/>
        <v>0</v>
      </c>
      <c r="P1348" s="125"/>
      <c r="Q1348" s="125"/>
      <c r="R1348" s="262">
        <f t="shared" si="201"/>
        <v>0</v>
      </c>
      <c r="S1348" s="125"/>
      <c r="T1348" s="125"/>
      <c r="U1348" s="262">
        <f t="shared" si="202"/>
        <v>0</v>
      </c>
      <c r="V1348" s="125"/>
      <c r="W1348" s="125"/>
      <c r="X1348" s="262">
        <f t="shared" si="203"/>
        <v>0</v>
      </c>
      <c r="Y1348" s="125"/>
      <c r="Z1348" s="125"/>
      <c r="AA1348" s="125"/>
      <c r="AB1348" s="125"/>
      <c r="AC1348" s="125"/>
      <c r="AD1348" s="125"/>
      <c r="AE1348" s="125"/>
      <c r="AF1348" s="125"/>
      <c r="AG1348" s="125"/>
      <c r="AH1348" s="125"/>
      <c r="AI1348" s="125"/>
      <c r="AJ1348" s="125"/>
      <c r="AK1348" s="310">
        <v>625850</v>
      </c>
      <c r="AL1348" s="310">
        <f t="shared" si="198"/>
        <v>0</v>
      </c>
      <c r="AM1348" s="65" t="s">
        <v>654</v>
      </c>
      <c r="AN1348" s="65"/>
      <c r="AO1348" s="65"/>
      <c r="AP1348" s="65"/>
      <c r="AQ1348" s="65"/>
      <c r="AR1348" s="65"/>
      <c r="AS1348" s="66"/>
    </row>
    <row r="1349" spans="1:45" s="67" customFormat="1" ht="14.15" customHeight="1" x14ac:dyDescent="0.2">
      <c r="A1349" s="254" t="s">
        <v>3615</v>
      </c>
      <c r="B1349" s="255" t="s">
        <v>0</v>
      </c>
      <c r="C1349" s="258">
        <f t="shared" si="199"/>
        <v>0</v>
      </c>
      <c r="D1349" s="126"/>
      <c r="E1349" s="126"/>
      <c r="F1349" s="126"/>
      <c r="G1349" s="126"/>
      <c r="H1349" s="262">
        <f t="shared" si="197"/>
        <v>0</v>
      </c>
      <c r="I1349" s="125"/>
      <c r="J1349" s="125"/>
      <c r="K1349" s="125"/>
      <c r="L1349" s="125"/>
      <c r="M1349" s="125"/>
      <c r="N1349" s="125"/>
      <c r="O1349" s="262">
        <f t="shared" si="200"/>
        <v>0</v>
      </c>
      <c r="P1349" s="125"/>
      <c r="Q1349" s="125"/>
      <c r="R1349" s="262">
        <f t="shared" si="201"/>
        <v>0</v>
      </c>
      <c r="S1349" s="125"/>
      <c r="T1349" s="125"/>
      <c r="U1349" s="262">
        <f t="shared" si="202"/>
        <v>0</v>
      </c>
      <c r="V1349" s="125"/>
      <c r="W1349" s="125"/>
      <c r="X1349" s="262">
        <f t="shared" si="203"/>
        <v>0</v>
      </c>
      <c r="Y1349" s="125"/>
      <c r="Z1349" s="125"/>
      <c r="AA1349" s="125"/>
      <c r="AB1349" s="125"/>
      <c r="AC1349" s="125"/>
      <c r="AD1349" s="125"/>
      <c r="AE1349" s="125"/>
      <c r="AF1349" s="125"/>
      <c r="AG1349" s="125"/>
      <c r="AH1349" s="125"/>
      <c r="AI1349" s="125"/>
      <c r="AJ1349" s="125"/>
      <c r="AK1349" s="310">
        <v>481060</v>
      </c>
      <c r="AL1349" s="310">
        <f t="shared" si="198"/>
        <v>0</v>
      </c>
      <c r="AM1349" s="65" t="s">
        <v>654</v>
      </c>
      <c r="AN1349" s="65"/>
      <c r="AO1349" s="65"/>
      <c r="AP1349" s="65"/>
      <c r="AQ1349" s="65"/>
      <c r="AR1349" s="65"/>
      <c r="AS1349" s="66"/>
    </row>
    <row r="1350" spans="1:45" s="67" customFormat="1" ht="14.15" customHeight="1" x14ac:dyDescent="0.2">
      <c r="A1350" s="254" t="s">
        <v>3616</v>
      </c>
      <c r="B1350" s="255" t="s">
        <v>3654</v>
      </c>
      <c r="C1350" s="258">
        <f t="shared" si="199"/>
        <v>0</v>
      </c>
      <c r="D1350" s="126"/>
      <c r="E1350" s="126"/>
      <c r="F1350" s="126"/>
      <c r="G1350" s="126"/>
      <c r="H1350" s="262">
        <f t="shared" si="197"/>
        <v>0</v>
      </c>
      <c r="I1350" s="125"/>
      <c r="J1350" s="125"/>
      <c r="K1350" s="125"/>
      <c r="L1350" s="125"/>
      <c r="M1350" s="125"/>
      <c r="N1350" s="125"/>
      <c r="O1350" s="262">
        <f t="shared" si="200"/>
        <v>0</v>
      </c>
      <c r="P1350" s="125"/>
      <c r="Q1350" s="125"/>
      <c r="R1350" s="262">
        <f t="shared" si="201"/>
        <v>0</v>
      </c>
      <c r="S1350" s="125"/>
      <c r="T1350" s="125"/>
      <c r="U1350" s="262">
        <f t="shared" si="202"/>
        <v>0</v>
      </c>
      <c r="V1350" s="125"/>
      <c r="W1350" s="125"/>
      <c r="X1350" s="262">
        <f t="shared" si="203"/>
        <v>0</v>
      </c>
      <c r="Y1350" s="125"/>
      <c r="Z1350" s="125"/>
      <c r="AA1350" s="125"/>
      <c r="AB1350" s="125"/>
      <c r="AC1350" s="125"/>
      <c r="AD1350" s="125"/>
      <c r="AE1350" s="125"/>
      <c r="AF1350" s="125"/>
      <c r="AG1350" s="125"/>
      <c r="AH1350" s="125"/>
      <c r="AI1350" s="125"/>
      <c r="AJ1350" s="125"/>
      <c r="AK1350" s="310">
        <v>473340</v>
      </c>
      <c r="AL1350" s="310">
        <f t="shared" si="198"/>
        <v>0</v>
      </c>
      <c r="AM1350" s="65" t="s">
        <v>654</v>
      </c>
      <c r="AN1350" s="65"/>
      <c r="AO1350" s="65"/>
      <c r="AP1350" s="65"/>
      <c r="AQ1350" s="65"/>
      <c r="AR1350" s="65"/>
      <c r="AS1350" s="66"/>
    </row>
    <row r="1351" spans="1:45" s="67" customFormat="1" ht="14.15" customHeight="1" x14ac:dyDescent="0.2">
      <c r="A1351" s="254" t="s">
        <v>3617</v>
      </c>
      <c r="B1351" s="255" t="s">
        <v>1</v>
      </c>
      <c r="C1351" s="258">
        <f t="shared" si="199"/>
        <v>0</v>
      </c>
      <c r="D1351" s="126"/>
      <c r="E1351" s="126"/>
      <c r="F1351" s="126"/>
      <c r="G1351" s="126"/>
      <c r="H1351" s="262">
        <f t="shared" si="197"/>
        <v>0</v>
      </c>
      <c r="I1351" s="125"/>
      <c r="J1351" s="125"/>
      <c r="K1351" s="125"/>
      <c r="L1351" s="125"/>
      <c r="M1351" s="125"/>
      <c r="N1351" s="125"/>
      <c r="O1351" s="262">
        <f t="shared" si="200"/>
        <v>0</v>
      </c>
      <c r="P1351" s="125"/>
      <c r="Q1351" s="125"/>
      <c r="R1351" s="262">
        <f t="shared" si="201"/>
        <v>0</v>
      </c>
      <c r="S1351" s="125"/>
      <c r="T1351" s="125"/>
      <c r="U1351" s="262">
        <f t="shared" si="202"/>
        <v>0</v>
      </c>
      <c r="V1351" s="125"/>
      <c r="W1351" s="125"/>
      <c r="X1351" s="262">
        <f t="shared" si="203"/>
        <v>0</v>
      </c>
      <c r="Y1351" s="125"/>
      <c r="Z1351" s="125"/>
      <c r="AA1351" s="125"/>
      <c r="AB1351" s="125"/>
      <c r="AC1351" s="125"/>
      <c r="AD1351" s="125"/>
      <c r="AE1351" s="125"/>
      <c r="AF1351" s="125"/>
      <c r="AG1351" s="125"/>
      <c r="AH1351" s="125"/>
      <c r="AI1351" s="125"/>
      <c r="AJ1351" s="125"/>
      <c r="AK1351" s="310">
        <v>373500</v>
      </c>
      <c r="AL1351" s="310">
        <f t="shared" si="198"/>
        <v>0</v>
      </c>
      <c r="AM1351" s="65" t="s">
        <v>654</v>
      </c>
      <c r="AN1351" s="65"/>
      <c r="AO1351" s="65"/>
      <c r="AP1351" s="65"/>
      <c r="AQ1351" s="65"/>
      <c r="AR1351" s="65"/>
      <c r="AS1351" s="66"/>
    </row>
    <row r="1352" spans="1:45" s="67" customFormat="1" ht="14.15" customHeight="1" x14ac:dyDescent="0.2">
      <c r="A1352" s="254" t="s">
        <v>3618</v>
      </c>
      <c r="B1352" s="255" t="s">
        <v>2767</v>
      </c>
      <c r="C1352" s="258">
        <f t="shared" si="199"/>
        <v>0</v>
      </c>
      <c r="D1352" s="126"/>
      <c r="E1352" s="126"/>
      <c r="F1352" s="126"/>
      <c r="G1352" s="126"/>
      <c r="H1352" s="262">
        <f t="shared" si="197"/>
        <v>0</v>
      </c>
      <c r="I1352" s="125"/>
      <c r="J1352" s="125"/>
      <c r="K1352" s="125"/>
      <c r="L1352" s="125"/>
      <c r="M1352" s="125"/>
      <c r="N1352" s="125"/>
      <c r="O1352" s="262">
        <f t="shared" si="200"/>
        <v>0</v>
      </c>
      <c r="P1352" s="125"/>
      <c r="Q1352" s="125"/>
      <c r="R1352" s="262">
        <f t="shared" si="201"/>
        <v>0</v>
      </c>
      <c r="S1352" s="125"/>
      <c r="T1352" s="125"/>
      <c r="U1352" s="262">
        <f t="shared" si="202"/>
        <v>0</v>
      </c>
      <c r="V1352" s="125"/>
      <c r="W1352" s="125"/>
      <c r="X1352" s="262">
        <f t="shared" si="203"/>
        <v>0</v>
      </c>
      <c r="Y1352" s="125"/>
      <c r="Z1352" s="125"/>
      <c r="AA1352" s="125"/>
      <c r="AB1352" s="125"/>
      <c r="AC1352" s="125"/>
      <c r="AD1352" s="125"/>
      <c r="AE1352" s="125"/>
      <c r="AF1352" s="125"/>
      <c r="AG1352" s="125"/>
      <c r="AH1352" s="125"/>
      <c r="AI1352" s="125"/>
      <c r="AJ1352" s="125"/>
      <c r="AK1352" s="310">
        <v>410620</v>
      </c>
      <c r="AL1352" s="310">
        <f t="shared" si="198"/>
        <v>0</v>
      </c>
      <c r="AM1352" s="65" t="s">
        <v>654</v>
      </c>
      <c r="AN1352" s="65"/>
      <c r="AO1352" s="65"/>
      <c r="AP1352" s="65"/>
      <c r="AQ1352" s="65"/>
      <c r="AR1352" s="65"/>
      <c r="AS1352" s="66"/>
    </row>
    <row r="1353" spans="1:45" s="67" customFormat="1" ht="14.15" customHeight="1" x14ac:dyDescent="0.2">
      <c r="A1353" s="254" t="s">
        <v>3619</v>
      </c>
      <c r="B1353" s="255" t="s">
        <v>3655</v>
      </c>
      <c r="C1353" s="258">
        <f t="shared" si="199"/>
        <v>0</v>
      </c>
      <c r="D1353" s="126"/>
      <c r="E1353" s="126"/>
      <c r="F1353" s="126"/>
      <c r="G1353" s="126"/>
      <c r="H1353" s="262">
        <f t="shared" si="197"/>
        <v>0</v>
      </c>
      <c r="I1353" s="125"/>
      <c r="J1353" s="125"/>
      <c r="K1353" s="125"/>
      <c r="L1353" s="125"/>
      <c r="M1353" s="125"/>
      <c r="N1353" s="125"/>
      <c r="O1353" s="262">
        <f t="shared" si="200"/>
        <v>0</v>
      </c>
      <c r="P1353" s="125"/>
      <c r="Q1353" s="125"/>
      <c r="R1353" s="262">
        <f t="shared" si="201"/>
        <v>0</v>
      </c>
      <c r="S1353" s="125"/>
      <c r="T1353" s="125"/>
      <c r="U1353" s="262">
        <f t="shared" si="202"/>
        <v>0</v>
      </c>
      <c r="V1353" s="125"/>
      <c r="W1353" s="125"/>
      <c r="X1353" s="262">
        <f t="shared" si="203"/>
        <v>0</v>
      </c>
      <c r="Y1353" s="125"/>
      <c r="Z1353" s="125"/>
      <c r="AA1353" s="125"/>
      <c r="AB1353" s="125"/>
      <c r="AC1353" s="125"/>
      <c r="AD1353" s="125"/>
      <c r="AE1353" s="125"/>
      <c r="AF1353" s="125"/>
      <c r="AG1353" s="125"/>
      <c r="AH1353" s="125"/>
      <c r="AI1353" s="125"/>
      <c r="AJ1353" s="125"/>
      <c r="AK1353" s="310">
        <v>528670</v>
      </c>
      <c r="AL1353" s="310">
        <f t="shared" si="198"/>
        <v>0</v>
      </c>
      <c r="AM1353" s="65" t="s">
        <v>654</v>
      </c>
      <c r="AN1353" s="65"/>
      <c r="AO1353" s="65"/>
      <c r="AP1353" s="65"/>
      <c r="AQ1353" s="65"/>
      <c r="AR1353" s="65"/>
      <c r="AS1353" s="66"/>
    </row>
    <row r="1354" spans="1:45" s="67" customFormat="1" ht="14.15" customHeight="1" x14ac:dyDescent="0.2">
      <c r="A1354" s="254" t="s">
        <v>3620</v>
      </c>
      <c r="B1354" s="255" t="s">
        <v>183</v>
      </c>
      <c r="C1354" s="258">
        <f t="shared" si="199"/>
        <v>0</v>
      </c>
      <c r="D1354" s="126"/>
      <c r="E1354" s="126"/>
      <c r="F1354" s="126"/>
      <c r="G1354" s="126"/>
      <c r="H1354" s="262">
        <f t="shared" si="197"/>
        <v>0</v>
      </c>
      <c r="I1354" s="125"/>
      <c r="J1354" s="125"/>
      <c r="K1354" s="125"/>
      <c r="L1354" s="125"/>
      <c r="M1354" s="125"/>
      <c r="N1354" s="125"/>
      <c r="O1354" s="262">
        <f t="shared" si="200"/>
        <v>0</v>
      </c>
      <c r="P1354" s="125"/>
      <c r="Q1354" s="125"/>
      <c r="R1354" s="262">
        <f t="shared" si="201"/>
        <v>0</v>
      </c>
      <c r="S1354" s="125"/>
      <c r="T1354" s="125"/>
      <c r="U1354" s="262">
        <f t="shared" si="202"/>
        <v>0</v>
      </c>
      <c r="V1354" s="125"/>
      <c r="W1354" s="125"/>
      <c r="X1354" s="262">
        <f t="shared" si="203"/>
        <v>0</v>
      </c>
      <c r="Y1354" s="125"/>
      <c r="Z1354" s="125"/>
      <c r="AA1354" s="125"/>
      <c r="AB1354" s="125"/>
      <c r="AC1354" s="125"/>
      <c r="AD1354" s="125"/>
      <c r="AE1354" s="125"/>
      <c r="AF1354" s="125"/>
      <c r="AG1354" s="125"/>
      <c r="AH1354" s="125"/>
      <c r="AI1354" s="125"/>
      <c r="AJ1354" s="125"/>
      <c r="AK1354" s="310">
        <v>600100</v>
      </c>
      <c r="AL1354" s="310">
        <f t="shared" si="198"/>
        <v>0</v>
      </c>
      <c r="AM1354" s="65" t="s">
        <v>654</v>
      </c>
      <c r="AN1354" s="65"/>
      <c r="AO1354" s="65"/>
      <c r="AP1354" s="65"/>
      <c r="AQ1354" s="65"/>
      <c r="AR1354" s="65"/>
      <c r="AS1354" s="66"/>
    </row>
    <row r="1355" spans="1:45" s="67" customFormat="1" ht="14.15" customHeight="1" x14ac:dyDescent="0.2">
      <c r="A1355" s="254" t="s">
        <v>3621</v>
      </c>
      <c r="B1355" s="255" t="s">
        <v>184</v>
      </c>
      <c r="C1355" s="258">
        <f t="shared" si="199"/>
        <v>0</v>
      </c>
      <c r="D1355" s="126"/>
      <c r="E1355" s="126"/>
      <c r="F1355" s="126"/>
      <c r="G1355" s="126"/>
      <c r="H1355" s="262">
        <f t="shared" si="197"/>
        <v>0</v>
      </c>
      <c r="I1355" s="125"/>
      <c r="J1355" s="125"/>
      <c r="K1355" s="125"/>
      <c r="L1355" s="125"/>
      <c r="M1355" s="125"/>
      <c r="N1355" s="125"/>
      <c r="O1355" s="262">
        <f t="shared" si="200"/>
        <v>0</v>
      </c>
      <c r="P1355" s="125"/>
      <c r="Q1355" s="125"/>
      <c r="R1355" s="262">
        <f t="shared" si="201"/>
        <v>0</v>
      </c>
      <c r="S1355" s="125"/>
      <c r="T1355" s="125"/>
      <c r="U1355" s="262">
        <f t="shared" si="202"/>
        <v>0</v>
      </c>
      <c r="V1355" s="125"/>
      <c r="W1355" s="125"/>
      <c r="X1355" s="262">
        <f t="shared" si="203"/>
        <v>0</v>
      </c>
      <c r="Y1355" s="125"/>
      <c r="Z1355" s="125"/>
      <c r="AA1355" s="125"/>
      <c r="AB1355" s="125"/>
      <c r="AC1355" s="125"/>
      <c r="AD1355" s="125"/>
      <c r="AE1355" s="125"/>
      <c r="AF1355" s="125"/>
      <c r="AG1355" s="125"/>
      <c r="AH1355" s="125"/>
      <c r="AI1355" s="125"/>
      <c r="AJ1355" s="125"/>
      <c r="AK1355" s="310">
        <v>265350</v>
      </c>
      <c r="AL1355" s="310">
        <f t="shared" si="198"/>
        <v>0</v>
      </c>
      <c r="AM1355" s="65" t="s">
        <v>654</v>
      </c>
      <c r="AN1355" s="65"/>
      <c r="AO1355" s="65"/>
      <c r="AP1355" s="65"/>
      <c r="AQ1355" s="65"/>
      <c r="AR1355" s="65"/>
      <c r="AS1355" s="66"/>
    </row>
    <row r="1356" spans="1:45" s="67" customFormat="1" ht="14.15" customHeight="1" x14ac:dyDescent="0.2">
      <c r="A1356" s="254" t="s">
        <v>3622</v>
      </c>
      <c r="B1356" s="255" t="s">
        <v>185</v>
      </c>
      <c r="C1356" s="258">
        <f t="shared" si="199"/>
        <v>0</v>
      </c>
      <c r="D1356" s="126"/>
      <c r="E1356" s="126"/>
      <c r="F1356" s="126"/>
      <c r="G1356" s="126"/>
      <c r="H1356" s="262">
        <f t="shared" si="197"/>
        <v>0</v>
      </c>
      <c r="I1356" s="125"/>
      <c r="J1356" s="125"/>
      <c r="K1356" s="125"/>
      <c r="L1356" s="125"/>
      <c r="M1356" s="125"/>
      <c r="N1356" s="125"/>
      <c r="O1356" s="262">
        <f t="shared" si="200"/>
        <v>0</v>
      </c>
      <c r="P1356" s="125"/>
      <c r="Q1356" s="125"/>
      <c r="R1356" s="262">
        <f t="shared" si="201"/>
        <v>0</v>
      </c>
      <c r="S1356" s="125"/>
      <c r="T1356" s="125"/>
      <c r="U1356" s="262">
        <f t="shared" si="202"/>
        <v>0</v>
      </c>
      <c r="V1356" s="125"/>
      <c r="W1356" s="125"/>
      <c r="X1356" s="262">
        <f t="shared" si="203"/>
        <v>0</v>
      </c>
      <c r="Y1356" s="125"/>
      <c r="Z1356" s="125"/>
      <c r="AA1356" s="125"/>
      <c r="AB1356" s="125"/>
      <c r="AC1356" s="125"/>
      <c r="AD1356" s="125"/>
      <c r="AE1356" s="125"/>
      <c r="AF1356" s="125"/>
      <c r="AG1356" s="125"/>
      <c r="AH1356" s="125"/>
      <c r="AI1356" s="125"/>
      <c r="AJ1356" s="125"/>
      <c r="AK1356" s="310">
        <v>436870</v>
      </c>
      <c r="AL1356" s="310">
        <f t="shared" si="198"/>
        <v>0</v>
      </c>
      <c r="AM1356" s="65" t="s">
        <v>654</v>
      </c>
      <c r="AN1356" s="65"/>
      <c r="AO1356" s="65"/>
      <c r="AP1356" s="65"/>
      <c r="AQ1356" s="65"/>
      <c r="AR1356" s="65"/>
      <c r="AS1356" s="66"/>
    </row>
    <row r="1357" spans="1:45" s="67" customFormat="1" ht="14.15" customHeight="1" x14ac:dyDescent="0.2">
      <c r="A1357" s="254" t="s">
        <v>3623</v>
      </c>
      <c r="B1357" s="255" t="s">
        <v>186</v>
      </c>
      <c r="C1357" s="258">
        <f t="shared" si="199"/>
        <v>0</v>
      </c>
      <c r="D1357" s="126"/>
      <c r="E1357" s="126"/>
      <c r="F1357" s="126"/>
      <c r="G1357" s="126"/>
      <c r="H1357" s="262">
        <f t="shared" si="197"/>
        <v>0</v>
      </c>
      <c r="I1357" s="125"/>
      <c r="J1357" s="125"/>
      <c r="K1357" s="125"/>
      <c r="L1357" s="125"/>
      <c r="M1357" s="125"/>
      <c r="N1357" s="125"/>
      <c r="O1357" s="262">
        <f t="shared" si="200"/>
        <v>0</v>
      </c>
      <c r="P1357" s="125"/>
      <c r="Q1357" s="125"/>
      <c r="R1357" s="262">
        <f t="shared" si="201"/>
        <v>0</v>
      </c>
      <c r="S1357" s="125"/>
      <c r="T1357" s="125"/>
      <c r="U1357" s="262">
        <f t="shared" si="202"/>
        <v>0</v>
      </c>
      <c r="V1357" s="125"/>
      <c r="W1357" s="125"/>
      <c r="X1357" s="262">
        <f t="shared" si="203"/>
        <v>0</v>
      </c>
      <c r="Y1357" s="125"/>
      <c r="Z1357" s="125"/>
      <c r="AA1357" s="125"/>
      <c r="AB1357" s="125"/>
      <c r="AC1357" s="125"/>
      <c r="AD1357" s="125"/>
      <c r="AE1357" s="125"/>
      <c r="AF1357" s="125"/>
      <c r="AG1357" s="125"/>
      <c r="AH1357" s="125"/>
      <c r="AI1357" s="125"/>
      <c r="AJ1357" s="125"/>
      <c r="AK1357" s="310">
        <v>342970</v>
      </c>
      <c r="AL1357" s="310">
        <f t="shared" si="198"/>
        <v>0</v>
      </c>
      <c r="AM1357" s="65" t="s">
        <v>654</v>
      </c>
      <c r="AN1357" s="65"/>
      <c r="AO1357" s="65"/>
      <c r="AP1357" s="65"/>
      <c r="AQ1357" s="65"/>
      <c r="AR1357" s="65"/>
      <c r="AS1357" s="66"/>
    </row>
    <row r="1358" spans="1:45" s="67" customFormat="1" ht="14.15" customHeight="1" x14ac:dyDescent="0.2">
      <c r="A1358" s="254" t="s">
        <v>3624</v>
      </c>
      <c r="B1358" s="255" t="s">
        <v>3656</v>
      </c>
      <c r="C1358" s="258">
        <f t="shared" si="199"/>
        <v>0</v>
      </c>
      <c r="D1358" s="126"/>
      <c r="E1358" s="126"/>
      <c r="F1358" s="126"/>
      <c r="G1358" s="126"/>
      <c r="H1358" s="262">
        <f t="shared" si="197"/>
        <v>0</v>
      </c>
      <c r="I1358" s="125"/>
      <c r="J1358" s="125"/>
      <c r="K1358" s="125"/>
      <c r="L1358" s="125"/>
      <c r="M1358" s="125"/>
      <c r="N1358" s="125"/>
      <c r="O1358" s="262">
        <f t="shared" si="200"/>
        <v>0</v>
      </c>
      <c r="P1358" s="125"/>
      <c r="Q1358" s="125"/>
      <c r="R1358" s="262">
        <f t="shared" si="201"/>
        <v>0</v>
      </c>
      <c r="S1358" s="125"/>
      <c r="T1358" s="125"/>
      <c r="U1358" s="262">
        <f t="shared" si="202"/>
        <v>0</v>
      </c>
      <c r="V1358" s="125"/>
      <c r="W1358" s="125"/>
      <c r="X1358" s="262">
        <f t="shared" si="203"/>
        <v>0</v>
      </c>
      <c r="Y1358" s="125"/>
      <c r="Z1358" s="125"/>
      <c r="AA1358" s="125"/>
      <c r="AB1358" s="125"/>
      <c r="AC1358" s="125"/>
      <c r="AD1358" s="125"/>
      <c r="AE1358" s="125"/>
      <c r="AF1358" s="125"/>
      <c r="AG1358" s="125"/>
      <c r="AH1358" s="125"/>
      <c r="AI1358" s="125"/>
      <c r="AJ1358" s="125"/>
      <c r="AK1358" s="310">
        <v>716430</v>
      </c>
      <c r="AL1358" s="310">
        <f t="shared" si="198"/>
        <v>0</v>
      </c>
      <c r="AM1358" s="65" t="s">
        <v>654</v>
      </c>
      <c r="AN1358" s="65"/>
      <c r="AO1358" s="65"/>
      <c r="AP1358" s="65"/>
      <c r="AQ1358" s="65"/>
      <c r="AR1358" s="65"/>
      <c r="AS1358" s="66"/>
    </row>
    <row r="1359" spans="1:45" s="67" customFormat="1" ht="14.15" customHeight="1" x14ac:dyDescent="0.2">
      <c r="A1359" s="254" t="s">
        <v>3625</v>
      </c>
      <c r="B1359" s="255" t="s">
        <v>3657</v>
      </c>
      <c r="C1359" s="258">
        <f t="shared" si="199"/>
        <v>0</v>
      </c>
      <c r="D1359" s="126"/>
      <c r="E1359" s="126"/>
      <c r="F1359" s="126"/>
      <c r="G1359" s="126"/>
      <c r="H1359" s="262">
        <f t="shared" si="197"/>
        <v>0</v>
      </c>
      <c r="I1359" s="125"/>
      <c r="J1359" s="125"/>
      <c r="K1359" s="125"/>
      <c r="L1359" s="125"/>
      <c r="M1359" s="125"/>
      <c r="N1359" s="125"/>
      <c r="O1359" s="262">
        <f t="shared" si="200"/>
        <v>0</v>
      </c>
      <c r="P1359" s="125"/>
      <c r="Q1359" s="125"/>
      <c r="R1359" s="262">
        <f t="shared" si="201"/>
        <v>0</v>
      </c>
      <c r="S1359" s="125"/>
      <c r="T1359" s="125"/>
      <c r="U1359" s="262">
        <f t="shared" si="202"/>
        <v>0</v>
      </c>
      <c r="V1359" s="125"/>
      <c r="W1359" s="125"/>
      <c r="X1359" s="262">
        <f t="shared" si="203"/>
        <v>0</v>
      </c>
      <c r="Y1359" s="125"/>
      <c r="Z1359" s="125"/>
      <c r="AA1359" s="125"/>
      <c r="AB1359" s="125"/>
      <c r="AC1359" s="125"/>
      <c r="AD1359" s="125"/>
      <c r="AE1359" s="125"/>
      <c r="AF1359" s="125"/>
      <c r="AG1359" s="125"/>
      <c r="AH1359" s="125"/>
      <c r="AI1359" s="125"/>
      <c r="AJ1359" s="125"/>
      <c r="AK1359" s="310">
        <v>726340</v>
      </c>
      <c r="AL1359" s="310">
        <f t="shared" si="198"/>
        <v>0</v>
      </c>
      <c r="AM1359" s="65" t="s">
        <v>654</v>
      </c>
      <c r="AN1359" s="65"/>
      <c r="AO1359" s="65"/>
      <c r="AP1359" s="65"/>
      <c r="AQ1359" s="65"/>
      <c r="AR1359" s="65"/>
      <c r="AS1359" s="66"/>
    </row>
    <row r="1360" spans="1:45" s="67" customFormat="1" ht="14.15" customHeight="1" x14ac:dyDescent="0.2">
      <c r="A1360" s="254" t="s">
        <v>3626</v>
      </c>
      <c r="B1360" s="255" t="s">
        <v>3658</v>
      </c>
      <c r="C1360" s="258">
        <f t="shared" si="199"/>
        <v>0</v>
      </c>
      <c r="D1360" s="126"/>
      <c r="E1360" s="126"/>
      <c r="F1360" s="126"/>
      <c r="G1360" s="126"/>
      <c r="H1360" s="262">
        <f t="shared" si="197"/>
        <v>0</v>
      </c>
      <c r="I1360" s="125"/>
      <c r="J1360" s="125"/>
      <c r="K1360" s="125"/>
      <c r="L1360" s="125"/>
      <c r="M1360" s="125"/>
      <c r="N1360" s="125"/>
      <c r="O1360" s="262">
        <f t="shared" si="200"/>
        <v>0</v>
      </c>
      <c r="P1360" s="125"/>
      <c r="Q1360" s="125"/>
      <c r="R1360" s="262">
        <f t="shared" si="201"/>
        <v>0</v>
      </c>
      <c r="S1360" s="125"/>
      <c r="T1360" s="125"/>
      <c r="U1360" s="262">
        <f t="shared" si="202"/>
        <v>0</v>
      </c>
      <c r="V1360" s="125"/>
      <c r="W1360" s="125"/>
      <c r="X1360" s="262">
        <f t="shared" si="203"/>
        <v>0</v>
      </c>
      <c r="Y1360" s="125"/>
      <c r="Z1360" s="125"/>
      <c r="AA1360" s="125"/>
      <c r="AB1360" s="125"/>
      <c r="AC1360" s="125"/>
      <c r="AD1360" s="125"/>
      <c r="AE1360" s="125"/>
      <c r="AF1360" s="125"/>
      <c r="AG1360" s="125"/>
      <c r="AH1360" s="125"/>
      <c r="AI1360" s="125"/>
      <c r="AJ1360" s="125"/>
      <c r="AK1360" s="310">
        <v>447320</v>
      </c>
      <c r="AL1360" s="310">
        <f t="shared" si="198"/>
        <v>0</v>
      </c>
      <c r="AM1360" s="65" t="s">
        <v>654</v>
      </c>
      <c r="AN1360" s="65"/>
      <c r="AO1360" s="65"/>
      <c r="AP1360" s="65"/>
      <c r="AQ1360" s="65"/>
      <c r="AR1360" s="65"/>
      <c r="AS1360" s="66"/>
    </row>
    <row r="1361" spans="1:45" s="67" customFormat="1" ht="14.15" customHeight="1" x14ac:dyDescent="0.2">
      <c r="A1361" s="254" t="s">
        <v>3627</v>
      </c>
      <c r="B1361" s="255" t="s">
        <v>3659</v>
      </c>
      <c r="C1361" s="258">
        <f t="shared" si="199"/>
        <v>0</v>
      </c>
      <c r="D1361" s="126"/>
      <c r="E1361" s="126"/>
      <c r="F1361" s="126"/>
      <c r="G1361" s="126"/>
      <c r="H1361" s="262">
        <f t="shared" si="197"/>
        <v>0</v>
      </c>
      <c r="I1361" s="125"/>
      <c r="J1361" s="125"/>
      <c r="K1361" s="125"/>
      <c r="L1361" s="125"/>
      <c r="M1361" s="125"/>
      <c r="N1361" s="125"/>
      <c r="O1361" s="262">
        <f t="shared" si="200"/>
        <v>0</v>
      </c>
      <c r="P1361" s="125"/>
      <c r="Q1361" s="125"/>
      <c r="R1361" s="262">
        <f t="shared" si="201"/>
        <v>0</v>
      </c>
      <c r="S1361" s="125"/>
      <c r="T1361" s="125"/>
      <c r="U1361" s="262">
        <f t="shared" si="202"/>
        <v>0</v>
      </c>
      <c r="V1361" s="125"/>
      <c r="W1361" s="125"/>
      <c r="X1361" s="262">
        <f t="shared" si="203"/>
        <v>0</v>
      </c>
      <c r="Y1361" s="125"/>
      <c r="Z1361" s="125"/>
      <c r="AA1361" s="125"/>
      <c r="AB1361" s="125"/>
      <c r="AC1361" s="125"/>
      <c r="AD1361" s="125"/>
      <c r="AE1361" s="125"/>
      <c r="AF1361" s="125"/>
      <c r="AG1361" s="125"/>
      <c r="AH1361" s="125"/>
      <c r="AI1361" s="125"/>
      <c r="AJ1361" s="125"/>
      <c r="AK1361" s="310">
        <v>517520</v>
      </c>
      <c r="AL1361" s="310">
        <f t="shared" si="198"/>
        <v>0</v>
      </c>
      <c r="AM1361" s="65" t="s">
        <v>654</v>
      </c>
      <c r="AN1361" s="65"/>
      <c r="AO1361" s="65"/>
      <c r="AP1361" s="65"/>
      <c r="AQ1361" s="65"/>
      <c r="AR1361" s="65"/>
      <c r="AS1361" s="66"/>
    </row>
    <row r="1362" spans="1:45" s="67" customFormat="1" ht="14.15" customHeight="1" x14ac:dyDescent="0.2">
      <c r="A1362" s="254" t="s">
        <v>3628</v>
      </c>
      <c r="B1362" s="255" t="s">
        <v>3660</v>
      </c>
      <c r="C1362" s="258">
        <f>SUM(I1362:N1362)</f>
        <v>0</v>
      </c>
      <c r="D1362" s="126"/>
      <c r="E1362" s="126"/>
      <c r="F1362" s="126"/>
      <c r="G1362" s="126"/>
      <c r="H1362" s="262">
        <f>SUM(I1362:J1362)</f>
        <v>0</v>
      </c>
      <c r="I1362" s="125"/>
      <c r="J1362" s="125"/>
      <c r="K1362" s="125"/>
      <c r="L1362" s="125"/>
      <c r="M1362" s="125"/>
      <c r="N1362" s="125"/>
      <c r="O1362" s="262">
        <f>SUM(P1362:Q1362)</f>
        <v>0</v>
      </c>
      <c r="P1362" s="125"/>
      <c r="Q1362" s="125"/>
      <c r="R1362" s="262">
        <f>SUM(S1362:T1362)</f>
        <v>0</v>
      </c>
      <c r="S1362" s="125"/>
      <c r="T1362" s="125"/>
      <c r="U1362" s="262">
        <f>SUM(V1362:W1362)</f>
        <v>0</v>
      </c>
      <c r="V1362" s="125"/>
      <c r="W1362" s="125"/>
      <c r="X1362" s="262">
        <f>SUM(Y1362:Z1362)</f>
        <v>0</v>
      </c>
      <c r="Y1362" s="125"/>
      <c r="Z1362" s="125"/>
      <c r="AA1362" s="125"/>
      <c r="AB1362" s="125"/>
      <c r="AC1362" s="125"/>
      <c r="AD1362" s="125"/>
      <c r="AE1362" s="125"/>
      <c r="AF1362" s="125"/>
      <c r="AG1362" s="125"/>
      <c r="AH1362" s="125"/>
      <c r="AI1362" s="125"/>
      <c r="AJ1362" s="125"/>
      <c r="AK1362" s="310">
        <v>689660</v>
      </c>
      <c r="AL1362" s="310">
        <f>+(I1362*AK1362)+(L1362*AK1362*0.5)</f>
        <v>0</v>
      </c>
      <c r="AM1362" s="65" t="s">
        <v>654</v>
      </c>
      <c r="AN1362" s="65"/>
      <c r="AO1362" s="65"/>
      <c r="AP1362" s="65"/>
      <c r="AQ1362" s="65"/>
      <c r="AR1362" s="65"/>
      <c r="AS1362" s="66"/>
    </row>
    <row r="1363" spans="1:45" s="67" customFormat="1" ht="14.15" customHeight="1" x14ac:dyDescent="0.2">
      <c r="A1363" s="254" t="s">
        <v>3629</v>
      </c>
      <c r="B1363" s="255" t="s">
        <v>3661</v>
      </c>
      <c r="C1363" s="258">
        <f>SUM(I1363:N1363)</f>
        <v>0</v>
      </c>
      <c r="D1363" s="126"/>
      <c r="E1363" s="126"/>
      <c r="F1363" s="126"/>
      <c r="G1363" s="126"/>
      <c r="H1363" s="262">
        <f>SUM(I1363:J1363)</f>
        <v>0</v>
      </c>
      <c r="I1363" s="125"/>
      <c r="J1363" s="125"/>
      <c r="K1363" s="125"/>
      <c r="L1363" s="125"/>
      <c r="M1363" s="125"/>
      <c r="N1363" s="125"/>
      <c r="O1363" s="262">
        <f>SUM(P1363:Q1363)</f>
        <v>0</v>
      </c>
      <c r="P1363" s="125"/>
      <c r="Q1363" s="125"/>
      <c r="R1363" s="262">
        <f>SUM(S1363:T1363)</f>
        <v>0</v>
      </c>
      <c r="S1363" s="125"/>
      <c r="T1363" s="125"/>
      <c r="U1363" s="262">
        <f>SUM(V1363:W1363)</f>
        <v>0</v>
      </c>
      <c r="V1363" s="125"/>
      <c r="W1363" s="125"/>
      <c r="X1363" s="262">
        <f>SUM(Y1363:Z1363)</f>
        <v>0</v>
      </c>
      <c r="Y1363" s="125"/>
      <c r="Z1363" s="125"/>
      <c r="AA1363" s="125"/>
      <c r="AB1363" s="125"/>
      <c r="AC1363" s="125"/>
      <c r="AD1363" s="125"/>
      <c r="AE1363" s="125"/>
      <c r="AF1363" s="125"/>
      <c r="AG1363" s="125"/>
      <c r="AH1363" s="125"/>
      <c r="AI1363" s="125"/>
      <c r="AJ1363" s="125"/>
      <c r="AK1363" s="310">
        <v>620700</v>
      </c>
      <c r="AL1363" s="310">
        <f>+(I1363*AK1363)+(L1363*AK1363*0.5)</f>
        <v>0</v>
      </c>
      <c r="AM1363" s="65" t="s">
        <v>654</v>
      </c>
      <c r="AN1363" s="65"/>
      <c r="AO1363" s="65"/>
      <c r="AP1363" s="65"/>
      <c r="AQ1363" s="65"/>
      <c r="AR1363" s="65"/>
      <c r="AS1363" s="66"/>
    </row>
    <row r="1364" spans="1:45" s="67" customFormat="1" ht="14.15" customHeight="1" x14ac:dyDescent="0.2">
      <c r="A1364" s="254" t="s">
        <v>3630</v>
      </c>
      <c r="B1364" s="255" t="s">
        <v>3662</v>
      </c>
      <c r="C1364" s="258">
        <f>SUM(I1364:N1364)</f>
        <v>0</v>
      </c>
      <c r="D1364" s="126"/>
      <c r="E1364" s="126"/>
      <c r="F1364" s="126"/>
      <c r="G1364" s="126"/>
      <c r="H1364" s="262">
        <f>SUM(I1364:J1364)</f>
        <v>0</v>
      </c>
      <c r="I1364" s="125"/>
      <c r="J1364" s="125"/>
      <c r="K1364" s="125"/>
      <c r="L1364" s="125"/>
      <c r="M1364" s="125"/>
      <c r="N1364" s="125"/>
      <c r="O1364" s="262">
        <f>SUM(P1364:Q1364)</f>
        <v>0</v>
      </c>
      <c r="P1364" s="125"/>
      <c r="Q1364" s="125"/>
      <c r="R1364" s="262">
        <f>SUM(S1364:T1364)</f>
        <v>0</v>
      </c>
      <c r="S1364" s="125"/>
      <c r="T1364" s="125"/>
      <c r="U1364" s="262">
        <f>SUM(V1364:W1364)</f>
        <v>0</v>
      </c>
      <c r="V1364" s="125"/>
      <c r="W1364" s="125"/>
      <c r="X1364" s="262">
        <f>SUM(Y1364:Z1364)</f>
        <v>0</v>
      </c>
      <c r="Y1364" s="125"/>
      <c r="Z1364" s="125"/>
      <c r="AA1364" s="125"/>
      <c r="AB1364" s="125"/>
      <c r="AC1364" s="125"/>
      <c r="AD1364" s="125"/>
      <c r="AE1364" s="125"/>
      <c r="AF1364" s="125"/>
      <c r="AG1364" s="125"/>
      <c r="AH1364" s="125"/>
      <c r="AI1364" s="125"/>
      <c r="AJ1364" s="125"/>
      <c r="AK1364" s="310">
        <v>677790</v>
      </c>
      <c r="AL1364" s="310">
        <f>+(I1364*AK1364)+(L1364*AK1364*0.5)</f>
        <v>0</v>
      </c>
      <c r="AM1364" s="65" t="s">
        <v>654</v>
      </c>
      <c r="AN1364" s="65"/>
      <c r="AO1364" s="65"/>
      <c r="AP1364" s="65"/>
      <c r="AQ1364" s="65"/>
      <c r="AR1364" s="65"/>
      <c r="AS1364" s="66"/>
    </row>
    <row r="1365" spans="1:45" s="67" customFormat="1" ht="14.15" customHeight="1" x14ac:dyDescent="0.2">
      <c r="A1365" s="254" t="s">
        <v>3631</v>
      </c>
      <c r="B1365" s="255" t="s">
        <v>3663</v>
      </c>
      <c r="C1365" s="258">
        <f>SUM(I1365:N1365)</f>
        <v>0</v>
      </c>
      <c r="D1365" s="126"/>
      <c r="E1365" s="126"/>
      <c r="F1365" s="126"/>
      <c r="G1365" s="126"/>
      <c r="H1365" s="262">
        <f>SUM(I1365:J1365)</f>
        <v>0</v>
      </c>
      <c r="I1365" s="125"/>
      <c r="J1365" s="125"/>
      <c r="K1365" s="125"/>
      <c r="L1365" s="125"/>
      <c r="M1365" s="125"/>
      <c r="N1365" s="125"/>
      <c r="O1365" s="262">
        <f>SUM(P1365:Q1365)</f>
        <v>0</v>
      </c>
      <c r="P1365" s="125"/>
      <c r="Q1365" s="125"/>
      <c r="R1365" s="262">
        <f>SUM(S1365:T1365)</f>
        <v>0</v>
      </c>
      <c r="S1365" s="125"/>
      <c r="T1365" s="125"/>
      <c r="U1365" s="262">
        <f>SUM(V1365:W1365)</f>
        <v>0</v>
      </c>
      <c r="V1365" s="125"/>
      <c r="W1365" s="125"/>
      <c r="X1365" s="262">
        <f>SUM(Y1365:Z1365)</f>
        <v>0</v>
      </c>
      <c r="Y1365" s="125"/>
      <c r="Z1365" s="125"/>
      <c r="AA1365" s="125"/>
      <c r="AB1365" s="125"/>
      <c r="AC1365" s="125"/>
      <c r="AD1365" s="125"/>
      <c r="AE1365" s="125"/>
      <c r="AF1365" s="125"/>
      <c r="AG1365" s="125"/>
      <c r="AH1365" s="125"/>
      <c r="AI1365" s="125"/>
      <c r="AJ1365" s="125"/>
      <c r="AK1365" s="310">
        <v>715440</v>
      </c>
      <c r="AL1365" s="310">
        <f>+(I1365*AK1365)+(L1365*AK1365*0.5)</f>
        <v>0</v>
      </c>
      <c r="AM1365" s="65" t="s">
        <v>654</v>
      </c>
      <c r="AN1365" s="65"/>
      <c r="AO1365" s="65"/>
      <c r="AP1365" s="65"/>
      <c r="AQ1365" s="65"/>
      <c r="AR1365" s="65"/>
      <c r="AS1365" s="66"/>
    </row>
    <row r="1366" spans="1:45" s="72" customFormat="1" ht="14.15" customHeight="1" x14ac:dyDescent="0.2">
      <c r="A1366" s="254" t="s">
        <v>3632</v>
      </c>
      <c r="B1366" s="255" t="s">
        <v>3664</v>
      </c>
      <c r="C1366" s="258">
        <f>SUM(I1366:N1366)</f>
        <v>0</v>
      </c>
      <c r="D1366" s="126"/>
      <c r="E1366" s="126"/>
      <c r="F1366" s="126"/>
      <c r="G1366" s="126"/>
      <c r="H1366" s="262">
        <f>SUM(I1366:J1366)</f>
        <v>0</v>
      </c>
      <c r="I1366" s="125"/>
      <c r="J1366" s="125"/>
      <c r="K1366" s="125"/>
      <c r="L1366" s="125"/>
      <c r="M1366" s="125"/>
      <c r="N1366" s="125"/>
      <c r="O1366" s="262">
        <f>SUM(P1366:Q1366)</f>
        <v>0</v>
      </c>
      <c r="P1366" s="125"/>
      <c r="Q1366" s="125"/>
      <c r="R1366" s="262">
        <f>SUM(S1366:T1366)</f>
        <v>0</v>
      </c>
      <c r="S1366" s="125"/>
      <c r="T1366" s="125"/>
      <c r="U1366" s="262">
        <f>SUM(V1366:W1366)</f>
        <v>0</v>
      </c>
      <c r="V1366" s="125"/>
      <c r="W1366" s="125"/>
      <c r="X1366" s="262">
        <f>SUM(Y1366:Z1366)</f>
        <v>0</v>
      </c>
      <c r="Y1366" s="125"/>
      <c r="Z1366" s="125"/>
      <c r="AA1366" s="125"/>
      <c r="AB1366" s="125"/>
      <c r="AC1366" s="125"/>
      <c r="AD1366" s="125"/>
      <c r="AE1366" s="125"/>
      <c r="AF1366" s="125"/>
      <c r="AG1366" s="125"/>
      <c r="AH1366" s="125"/>
      <c r="AI1366" s="125"/>
      <c r="AJ1366" s="125"/>
      <c r="AK1366" s="310">
        <v>753090</v>
      </c>
      <c r="AL1366" s="310">
        <f>+(I1366*AK1366)+(L1366*AK1366*0.5)</f>
        <v>0</v>
      </c>
      <c r="AM1366" s="65" t="s">
        <v>654</v>
      </c>
      <c r="AN1366" s="65"/>
      <c r="AO1366" s="65"/>
      <c r="AP1366" s="65"/>
      <c r="AQ1366" s="65"/>
      <c r="AR1366" s="65"/>
      <c r="AS1366" s="71"/>
    </row>
    <row r="1367" spans="1:45" s="72" customFormat="1" ht="14.15" customHeight="1" x14ac:dyDescent="0.2">
      <c r="A1367" s="254" t="s">
        <v>3633</v>
      </c>
      <c r="B1367" s="255" t="s">
        <v>187</v>
      </c>
      <c r="C1367" s="343">
        <f t="shared" ref="C1367:C1379" si="204">SUM(I1367:N1367)</f>
        <v>0</v>
      </c>
      <c r="D1367" s="126"/>
      <c r="E1367" s="126"/>
      <c r="F1367" s="126"/>
      <c r="G1367" s="126"/>
      <c r="H1367" s="290">
        <f t="shared" ref="H1367:H1379" si="205">SUM(I1367:J1367)</f>
        <v>0</v>
      </c>
      <c r="I1367" s="125"/>
      <c r="J1367" s="125"/>
      <c r="K1367" s="125"/>
      <c r="L1367" s="125"/>
      <c r="M1367" s="125"/>
      <c r="N1367" s="125"/>
      <c r="O1367" s="290">
        <f t="shared" ref="O1367:O1379" si="206">SUM(P1367:Q1367)</f>
        <v>0</v>
      </c>
      <c r="P1367" s="125"/>
      <c r="Q1367" s="125"/>
      <c r="R1367" s="290">
        <f t="shared" ref="R1367:R1379" si="207">SUM(S1367:T1367)</f>
        <v>0</v>
      </c>
      <c r="S1367" s="125"/>
      <c r="T1367" s="125"/>
      <c r="U1367" s="290">
        <f t="shared" ref="U1367:U1379" si="208">SUM(V1367:W1367)</f>
        <v>0</v>
      </c>
      <c r="V1367" s="125"/>
      <c r="W1367" s="125"/>
      <c r="X1367" s="290">
        <f t="shared" ref="X1367:X1379" si="209">SUM(Y1367:Z1367)</f>
        <v>0</v>
      </c>
      <c r="Y1367" s="125"/>
      <c r="Z1367" s="125"/>
      <c r="AA1367" s="125"/>
      <c r="AB1367" s="125"/>
      <c r="AC1367" s="125"/>
      <c r="AD1367" s="125"/>
      <c r="AE1367" s="125"/>
      <c r="AF1367" s="125"/>
      <c r="AG1367" s="125"/>
      <c r="AH1367" s="125"/>
      <c r="AI1367" s="125"/>
      <c r="AJ1367" s="125"/>
      <c r="AK1367" s="310">
        <v>182410</v>
      </c>
      <c r="AL1367" s="310">
        <f t="shared" ref="AL1367:AL1379" si="210">+(I1367*AK1367)+(L1367*AK1367*0.5)</f>
        <v>0</v>
      </c>
      <c r="AM1367" s="65" t="s">
        <v>654</v>
      </c>
      <c r="AN1367" s="65"/>
      <c r="AO1367" s="65"/>
      <c r="AP1367" s="65"/>
      <c r="AQ1367" s="65"/>
      <c r="AR1367" s="65"/>
      <c r="AS1367" s="71"/>
    </row>
    <row r="1368" spans="1:45" s="72" customFormat="1" ht="14.15" customHeight="1" x14ac:dyDescent="0.2">
      <c r="A1368" s="254" t="s">
        <v>3634</v>
      </c>
      <c r="B1368" s="255" t="s">
        <v>965</v>
      </c>
      <c r="C1368" s="343">
        <f t="shared" si="204"/>
        <v>0</v>
      </c>
      <c r="D1368" s="126"/>
      <c r="E1368" s="126"/>
      <c r="F1368" s="126"/>
      <c r="G1368" s="126"/>
      <c r="H1368" s="290">
        <f t="shared" si="205"/>
        <v>0</v>
      </c>
      <c r="I1368" s="125"/>
      <c r="J1368" s="125"/>
      <c r="K1368" s="125"/>
      <c r="L1368" s="125"/>
      <c r="M1368" s="125"/>
      <c r="N1368" s="125"/>
      <c r="O1368" s="290">
        <f t="shared" si="206"/>
        <v>0</v>
      </c>
      <c r="P1368" s="125"/>
      <c r="Q1368" s="125"/>
      <c r="R1368" s="290">
        <f t="shared" si="207"/>
        <v>0</v>
      </c>
      <c r="S1368" s="125"/>
      <c r="T1368" s="125"/>
      <c r="U1368" s="290">
        <f t="shared" si="208"/>
        <v>0</v>
      </c>
      <c r="V1368" s="125"/>
      <c r="W1368" s="125"/>
      <c r="X1368" s="290">
        <f t="shared" si="209"/>
        <v>0</v>
      </c>
      <c r="Y1368" s="125"/>
      <c r="Z1368" s="125"/>
      <c r="AA1368" s="125"/>
      <c r="AB1368" s="125"/>
      <c r="AC1368" s="125"/>
      <c r="AD1368" s="125"/>
      <c r="AE1368" s="125"/>
      <c r="AF1368" s="125"/>
      <c r="AG1368" s="125"/>
      <c r="AH1368" s="125"/>
      <c r="AI1368" s="125"/>
      <c r="AJ1368" s="125"/>
      <c r="AK1368" s="310">
        <v>502740</v>
      </c>
      <c r="AL1368" s="310">
        <f t="shared" si="210"/>
        <v>0</v>
      </c>
      <c r="AM1368" s="65" t="s">
        <v>654</v>
      </c>
      <c r="AN1368" s="65"/>
      <c r="AO1368" s="65"/>
      <c r="AP1368" s="65"/>
      <c r="AQ1368" s="65"/>
      <c r="AR1368" s="65"/>
      <c r="AS1368" s="71"/>
    </row>
    <row r="1369" spans="1:45" s="72" customFormat="1" ht="14.15" customHeight="1" x14ac:dyDescent="0.2">
      <c r="A1369" s="254" t="s">
        <v>3635</v>
      </c>
      <c r="B1369" s="255" t="s">
        <v>1318</v>
      </c>
      <c r="C1369" s="343">
        <f t="shared" si="204"/>
        <v>0</v>
      </c>
      <c r="D1369" s="126"/>
      <c r="E1369" s="126"/>
      <c r="F1369" s="126"/>
      <c r="G1369" s="126"/>
      <c r="H1369" s="290">
        <f t="shared" si="205"/>
        <v>0</v>
      </c>
      <c r="I1369" s="125"/>
      <c r="J1369" s="125"/>
      <c r="K1369" s="125"/>
      <c r="L1369" s="125"/>
      <c r="M1369" s="125"/>
      <c r="N1369" s="125"/>
      <c r="O1369" s="290">
        <f t="shared" si="206"/>
        <v>0</v>
      </c>
      <c r="P1369" s="125"/>
      <c r="Q1369" s="125"/>
      <c r="R1369" s="290">
        <f t="shared" si="207"/>
        <v>0</v>
      </c>
      <c r="S1369" s="125"/>
      <c r="T1369" s="125"/>
      <c r="U1369" s="290">
        <f t="shared" si="208"/>
        <v>0</v>
      </c>
      <c r="V1369" s="125"/>
      <c r="W1369" s="125"/>
      <c r="X1369" s="290">
        <f t="shared" si="209"/>
        <v>0</v>
      </c>
      <c r="Y1369" s="125"/>
      <c r="Z1369" s="125"/>
      <c r="AA1369" s="125"/>
      <c r="AB1369" s="125"/>
      <c r="AC1369" s="125"/>
      <c r="AD1369" s="125"/>
      <c r="AE1369" s="125"/>
      <c r="AF1369" s="125"/>
      <c r="AG1369" s="125"/>
      <c r="AH1369" s="125"/>
      <c r="AI1369" s="125"/>
      <c r="AJ1369" s="125"/>
      <c r="AK1369" s="310">
        <v>312640</v>
      </c>
      <c r="AL1369" s="310">
        <f t="shared" si="210"/>
        <v>0</v>
      </c>
      <c r="AM1369" s="65" t="s">
        <v>654</v>
      </c>
      <c r="AN1369" s="65"/>
      <c r="AO1369" s="65"/>
      <c r="AP1369" s="65"/>
      <c r="AQ1369" s="65"/>
      <c r="AR1369" s="65"/>
      <c r="AS1369" s="71"/>
    </row>
    <row r="1370" spans="1:45" s="72" customFormat="1" ht="14.15" customHeight="1" x14ac:dyDescent="0.2">
      <c r="A1370" s="254" t="s">
        <v>3636</v>
      </c>
      <c r="B1370" s="255" t="s">
        <v>1319</v>
      </c>
      <c r="C1370" s="343">
        <f t="shared" si="204"/>
        <v>0</v>
      </c>
      <c r="D1370" s="126"/>
      <c r="E1370" s="126"/>
      <c r="F1370" s="126"/>
      <c r="G1370" s="126"/>
      <c r="H1370" s="290">
        <f t="shared" si="205"/>
        <v>0</v>
      </c>
      <c r="I1370" s="125"/>
      <c r="J1370" s="125"/>
      <c r="K1370" s="125"/>
      <c r="L1370" s="125"/>
      <c r="M1370" s="125"/>
      <c r="N1370" s="125"/>
      <c r="O1370" s="290">
        <f t="shared" si="206"/>
        <v>0</v>
      </c>
      <c r="P1370" s="125"/>
      <c r="Q1370" s="125"/>
      <c r="R1370" s="290">
        <f t="shared" si="207"/>
        <v>0</v>
      </c>
      <c r="S1370" s="125"/>
      <c r="T1370" s="125"/>
      <c r="U1370" s="290">
        <f t="shared" si="208"/>
        <v>0</v>
      </c>
      <c r="V1370" s="125"/>
      <c r="W1370" s="125"/>
      <c r="X1370" s="290">
        <f t="shared" si="209"/>
        <v>0</v>
      </c>
      <c r="Y1370" s="125"/>
      <c r="Z1370" s="125"/>
      <c r="AA1370" s="125"/>
      <c r="AB1370" s="125"/>
      <c r="AC1370" s="125"/>
      <c r="AD1370" s="125"/>
      <c r="AE1370" s="125"/>
      <c r="AF1370" s="125"/>
      <c r="AG1370" s="125"/>
      <c r="AH1370" s="125"/>
      <c r="AI1370" s="125"/>
      <c r="AJ1370" s="125"/>
      <c r="AK1370" s="310">
        <v>243670</v>
      </c>
      <c r="AL1370" s="310">
        <f t="shared" si="210"/>
        <v>0</v>
      </c>
      <c r="AM1370" s="65" t="s">
        <v>654</v>
      </c>
      <c r="AN1370" s="65"/>
      <c r="AO1370" s="65"/>
      <c r="AP1370" s="65"/>
      <c r="AQ1370" s="65"/>
      <c r="AR1370" s="65"/>
      <c r="AS1370" s="71"/>
    </row>
    <row r="1371" spans="1:45" s="72" customFormat="1" ht="14.15" customHeight="1" x14ac:dyDescent="0.2">
      <c r="A1371" s="254" t="s">
        <v>3637</v>
      </c>
      <c r="B1371" s="255" t="s">
        <v>511</v>
      </c>
      <c r="C1371" s="343">
        <f t="shared" si="204"/>
        <v>0</v>
      </c>
      <c r="D1371" s="126"/>
      <c r="E1371" s="126"/>
      <c r="F1371" s="126"/>
      <c r="G1371" s="126"/>
      <c r="H1371" s="290">
        <f t="shared" si="205"/>
        <v>0</v>
      </c>
      <c r="I1371" s="125"/>
      <c r="J1371" s="125"/>
      <c r="K1371" s="125"/>
      <c r="L1371" s="125"/>
      <c r="M1371" s="125"/>
      <c r="N1371" s="125"/>
      <c r="O1371" s="290">
        <f t="shared" si="206"/>
        <v>0</v>
      </c>
      <c r="P1371" s="125"/>
      <c r="Q1371" s="125"/>
      <c r="R1371" s="290">
        <f t="shared" si="207"/>
        <v>0</v>
      </c>
      <c r="S1371" s="125"/>
      <c r="T1371" s="125"/>
      <c r="U1371" s="290">
        <f t="shared" si="208"/>
        <v>0</v>
      </c>
      <c r="V1371" s="125"/>
      <c r="W1371" s="125"/>
      <c r="X1371" s="290">
        <f t="shared" si="209"/>
        <v>0</v>
      </c>
      <c r="Y1371" s="125"/>
      <c r="Z1371" s="125"/>
      <c r="AA1371" s="125"/>
      <c r="AB1371" s="125"/>
      <c r="AC1371" s="125"/>
      <c r="AD1371" s="125"/>
      <c r="AE1371" s="125"/>
      <c r="AF1371" s="125"/>
      <c r="AG1371" s="125"/>
      <c r="AH1371" s="125"/>
      <c r="AI1371" s="125"/>
      <c r="AJ1371" s="125"/>
      <c r="AK1371" s="310">
        <v>171510</v>
      </c>
      <c r="AL1371" s="310">
        <f t="shared" si="210"/>
        <v>0</v>
      </c>
      <c r="AM1371" s="65" t="s">
        <v>654</v>
      </c>
      <c r="AN1371" s="65"/>
      <c r="AO1371" s="65"/>
      <c r="AP1371" s="65"/>
      <c r="AQ1371" s="65"/>
      <c r="AR1371" s="65"/>
      <c r="AS1371" s="71"/>
    </row>
    <row r="1372" spans="1:45" s="72" customFormat="1" ht="14.15" customHeight="1" x14ac:dyDescent="0.2">
      <c r="A1372" s="254" t="s">
        <v>3638</v>
      </c>
      <c r="B1372" s="255" t="s">
        <v>512</v>
      </c>
      <c r="C1372" s="343">
        <f t="shared" si="204"/>
        <v>0</v>
      </c>
      <c r="D1372" s="126"/>
      <c r="E1372" s="126"/>
      <c r="F1372" s="126"/>
      <c r="G1372" s="126"/>
      <c r="H1372" s="290">
        <f t="shared" si="205"/>
        <v>0</v>
      </c>
      <c r="I1372" s="125"/>
      <c r="J1372" s="125"/>
      <c r="K1372" s="125"/>
      <c r="L1372" s="125"/>
      <c r="M1372" s="125"/>
      <c r="N1372" s="125"/>
      <c r="O1372" s="290">
        <f t="shared" si="206"/>
        <v>0</v>
      </c>
      <c r="P1372" s="125"/>
      <c r="Q1372" s="125"/>
      <c r="R1372" s="290">
        <f t="shared" si="207"/>
        <v>0</v>
      </c>
      <c r="S1372" s="125"/>
      <c r="T1372" s="125"/>
      <c r="U1372" s="290">
        <f t="shared" si="208"/>
        <v>0</v>
      </c>
      <c r="V1372" s="125"/>
      <c r="W1372" s="125"/>
      <c r="X1372" s="290">
        <f t="shared" si="209"/>
        <v>0</v>
      </c>
      <c r="Y1372" s="125"/>
      <c r="Z1372" s="125"/>
      <c r="AA1372" s="125"/>
      <c r="AB1372" s="125"/>
      <c r="AC1372" s="125"/>
      <c r="AD1372" s="125"/>
      <c r="AE1372" s="125"/>
      <c r="AF1372" s="125"/>
      <c r="AG1372" s="125"/>
      <c r="AH1372" s="125"/>
      <c r="AI1372" s="125"/>
      <c r="AJ1372" s="125"/>
      <c r="AK1372" s="310">
        <v>312640</v>
      </c>
      <c r="AL1372" s="310">
        <f t="shared" si="210"/>
        <v>0</v>
      </c>
      <c r="AM1372" s="65" t="s">
        <v>654</v>
      </c>
      <c r="AN1372" s="65"/>
      <c r="AO1372" s="65"/>
      <c r="AP1372" s="65"/>
      <c r="AQ1372" s="65"/>
      <c r="AR1372" s="65"/>
      <c r="AS1372" s="71"/>
    </row>
    <row r="1373" spans="1:45" s="72" customFormat="1" ht="14.15" customHeight="1" x14ac:dyDescent="0.2">
      <c r="A1373" s="254" t="s">
        <v>3639</v>
      </c>
      <c r="B1373" s="255" t="s">
        <v>513</v>
      </c>
      <c r="C1373" s="343">
        <f t="shared" si="204"/>
        <v>0</v>
      </c>
      <c r="D1373" s="126"/>
      <c r="E1373" s="126"/>
      <c r="F1373" s="126"/>
      <c r="G1373" s="126"/>
      <c r="H1373" s="290">
        <f t="shared" si="205"/>
        <v>0</v>
      </c>
      <c r="I1373" s="125"/>
      <c r="J1373" s="125"/>
      <c r="K1373" s="125"/>
      <c r="L1373" s="125"/>
      <c r="M1373" s="125"/>
      <c r="N1373" s="125"/>
      <c r="O1373" s="290">
        <f t="shared" si="206"/>
        <v>0</v>
      </c>
      <c r="P1373" s="125"/>
      <c r="Q1373" s="125"/>
      <c r="R1373" s="290">
        <f t="shared" si="207"/>
        <v>0</v>
      </c>
      <c r="S1373" s="125"/>
      <c r="T1373" s="125"/>
      <c r="U1373" s="290">
        <f t="shared" si="208"/>
        <v>0</v>
      </c>
      <c r="V1373" s="125"/>
      <c r="W1373" s="125"/>
      <c r="X1373" s="290">
        <f t="shared" si="209"/>
        <v>0</v>
      </c>
      <c r="Y1373" s="125"/>
      <c r="Z1373" s="125"/>
      <c r="AA1373" s="125"/>
      <c r="AB1373" s="125"/>
      <c r="AC1373" s="125"/>
      <c r="AD1373" s="125"/>
      <c r="AE1373" s="125"/>
      <c r="AF1373" s="125"/>
      <c r="AG1373" s="125"/>
      <c r="AH1373" s="125"/>
      <c r="AI1373" s="125"/>
      <c r="AJ1373" s="125"/>
      <c r="AK1373" s="310">
        <v>168540</v>
      </c>
      <c r="AL1373" s="310">
        <f t="shared" si="210"/>
        <v>0</v>
      </c>
      <c r="AM1373" s="65" t="s">
        <v>654</v>
      </c>
      <c r="AN1373" s="65"/>
      <c r="AO1373" s="65"/>
      <c r="AP1373" s="65"/>
      <c r="AQ1373" s="65"/>
      <c r="AR1373" s="65"/>
      <c r="AS1373" s="71"/>
    </row>
    <row r="1374" spans="1:45" s="72" customFormat="1" ht="14.15" customHeight="1" x14ac:dyDescent="0.2">
      <c r="A1374" s="254" t="s">
        <v>3640</v>
      </c>
      <c r="B1374" s="255" t="s">
        <v>1314</v>
      </c>
      <c r="C1374" s="343">
        <f t="shared" si="204"/>
        <v>0</v>
      </c>
      <c r="D1374" s="126"/>
      <c r="E1374" s="126"/>
      <c r="F1374" s="126"/>
      <c r="G1374" s="126"/>
      <c r="H1374" s="290">
        <f t="shared" si="205"/>
        <v>0</v>
      </c>
      <c r="I1374" s="125"/>
      <c r="J1374" s="125"/>
      <c r="K1374" s="125"/>
      <c r="L1374" s="125"/>
      <c r="M1374" s="125"/>
      <c r="N1374" s="125"/>
      <c r="O1374" s="290">
        <f t="shared" si="206"/>
        <v>0</v>
      </c>
      <c r="P1374" s="125"/>
      <c r="Q1374" s="125"/>
      <c r="R1374" s="290">
        <f t="shared" si="207"/>
        <v>0</v>
      </c>
      <c r="S1374" s="125"/>
      <c r="T1374" s="125"/>
      <c r="U1374" s="290">
        <f t="shared" si="208"/>
        <v>0</v>
      </c>
      <c r="V1374" s="125"/>
      <c r="W1374" s="125"/>
      <c r="X1374" s="290">
        <f t="shared" si="209"/>
        <v>0</v>
      </c>
      <c r="Y1374" s="125"/>
      <c r="Z1374" s="125"/>
      <c r="AA1374" s="125"/>
      <c r="AB1374" s="125"/>
      <c r="AC1374" s="125"/>
      <c r="AD1374" s="125"/>
      <c r="AE1374" s="125"/>
      <c r="AF1374" s="125"/>
      <c r="AG1374" s="125"/>
      <c r="AH1374" s="125"/>
      <c r="AI1374" s="125"/>
      <c r="AJ1374" s="125"/>
      <c r="AK1374" s="310">
        <v>236150</v>
      </c>
      <c r="AL1374" s="310">
        <f t="shared" si="210"/>
        <v>0</v>
      </c>
      <c r="AM1374" s="65" t="s">
        <v>654</v>
      </c>
      <c r="AN1374" s="65"/>
      <c r="AO1374" s="65"/>
      <c r="AP1374" s="65"/>
      <c r="AQ1374" s="65"/>
      <c r="AR1374" s="65"/>
      <c r="AS1374" s="71"/>
    </row>
    <row r="1375" spans="1:45" s="72" customFormat="1" ht="14.15" customHeight="1" x14ac:dyDescent="0.2">
      <c r="A1375" s="254" t="s">
        <v>3641</v>
      </c>
      <c r="B1375" s="255" t="s">
        <v>1315</v>
      </c>
      <c r="C1375" s="343">
        <f t="shared" si="204"/>
        <v>0</v>
      </c>
      <c r="D1375" s="126"/>
      <c r="E1375" s="126"/>
      <c r="F1375" s="126"/>
      <c r="G1375" s="126"/>
      <c r="H1375" s="290">
        <f t="shared" si="205"/>
        <v>0</v>
      </c>
      <c r="I1375" s="125"/>
      <c r="J1375" s="125"/>
      <c r="K1375" s="125"/>
      <c r="L1375" s="125"/>
      <c r="M1375" s="125"/>
      <c r="N1375" s="125"/>
      <c r="O1375" s="290">
        <f t="shared" si="206"/>
        <v>0</v>
      </c>
      <c r="P1375" s="125"/>
      <c r="Q1375" s="125"/>
      <c r="R1375" s="290">
        <f t="shared" si="207"/>
        <v>0</v>
      </c>
      <c r="S1375" s="125"/>
      <c r="T1375" s="125"/>
      <c r="U1375" s="290">
        <f t="shared" si="208"/>
        <v>0</v>
      </c>
      <c r="V1375" s="125"/>
      <c r="W1375" s="125"/>
      <c r="X1375" s="290">
        <f t="shared" si="209"/>
        <v>0</v>
      </c>
      <c r="Y1375" s="125"/>
      <c r="Z1375" s="125"/>
      <c r="AA1375" s="125"/>
      <c r="AB1375" s="125"/>
      <c r="AC1375" s="125"/>
      <c r="AD1375" s="125"/>
      <c r="AE1375" s="125"/>
      <c r="AF1375" s="125"/>
      <c r="AG1375" s="125"/>
      <c r="AH1375" s="125"/>
      <c r="AI1375" s="125"/>
      <c r="AJ1375" s="125"/>
      <c r="AK1375" s="310">
        <v>346210</v>
      </c>
      <c r="AL1375" s="310">
        <f t="shared" si="210"/>
        <v>0</v>
      </c>
      <c r="AM1375" s="65" t="s">
        <v>654</v>
      </c>
      <c r="AN1375" s="65"/>
      <c r="AO1375" s="65"/>
      <c r="AP1375" s="65"/>
      <c r="AQ1375" s="65"/>
      <c r="AR1375" s="65"/>
      <c r="AS1375" s="71"/>
    </row>
    <row r="1376" spans="1:45" s="72" customFormat="1" ht="20" x14ac:dyDescent="0.2">
      <c r="A1376" s="254" t="s">
        <v>3642</v>
      </c>
      <c r="B1376" s="255" t="s">
        <v>2768</v>
      </c>
      <c r="C1376" s="343">
        <f t="shared" si="204"/>
        <v>0</v>
      </c>
      <c r="D1376" s="126"/>
      <c r="E1376" s="126"/>
      <c r="F1376" s="126"/>
      <c r="G1376" s="126"/>
      <c r="H1376" s="290">
        <f t="shared" si="205"/>
        <v>0</v>
      </c>
      <c r="I1376" s="125"/>
      <c r="J1376" s="125"/>
      <c r="K1376" s="125"/>
      <c r="L1376" s="125"/>
      <c r="M1376" s="125"/>
      <c r="N1376" s="125"/>
      <c r="O1376" s="290">
        <f t="shared" si="206"/>
        <v>0</v>
      </c>
      <c r="P1376" s="125"/>
      <c r="Q1376" s="125"/>
      <c r="R1376" s="290">
        <f t="shared" si="207"/>
        <v>0</v>
      </c>
      <c r="S1376" s="125"/>
      <c r="T1376" s="125"/>
      <c r="U1376" s="290">
        <f t="shared" si="208"/>
        <v>0</v>
      </c>
      <c r="V1376" s="125"/>
      <c r="W1376" s="125"/>
      <c r="X1376" s="290">
        <f t="shared" si="209"/>
        <v>0</v>
      </c>
      <c r="Y1376" s="125"/>
      <c r="Z1376" s="125"/>
      <c r="AA1376" s="125"/>
      <c r="AB1376" s="125"/>
      <c r="AC1376" s="125"/>
      <c r="AD1376" s="125"/>
      <c r="AE1376" s="125"/>
      <c r="AF1376" s="125"/>
      <c r="AG1376" s="125"/>
      <c r="AH1376" s="125"/>
      <c r="AI1376" s="125"/>
      <c r="AJ1376" s="125"/>
      <c r="AK1376" s="310">
        <v>182410</v>
      </c>
      <c r="AL1376" s="310">
        <f t="shared" si="210"/>
        <v>0</v>
      </c>
      <c r="AM1376" s="65" t="s">
        <v>654</v>
      </c>
      <c r="AN1376" s="65"/>
      <c r="AO1376" s="65"/>
      <c r="AP1376" s="65"/>
      <c r="AQ1376" s="65"/>
      <c r="AR1376" s="65"/>
      <c r="AS1376" s="71"/>
    </row>
    <row r="1377" spans="1:45" s="72" customFormat="1" ht="14.15" customHeight="1" x14ac:dyDescent="0.2">
      <c r="A1377" s="254" t="s">
        <v>3643</v>
      </c>
      <c r="B1377" s="255" t="s">
        <v>2769</v>
      </c>
      <c r="C1377" s="343">
        <f t="shared" si="204"/>
        <v>0</v>
      </c>
      <c r="D1377" s="126"/>
      <c r="E1377" s="126"/>
      <c r="F1377" s="126"/>
      <c r="G1377" s="126"/>
      <c r="H1377" s="290">
        <f t="shared" si="205"/>
        <v>0</v>
      </c>
      <c r="I1377" s="125"/>
      <c r="J1377" s="125"/>
      <c r="K1377" s="125"/>
      <c r="L1377" s="125"/>
      <c r="M1377" s="125"/>
      <c r="N1377" s="125"/>
      <c r="O1377" s="290">
        <f t="shared" si="206"/>
        <v>0</v>
      </c>
      <c r="P1377" s="125"/>
      <c r="Q1377" s="125"/>
      <c r="R1377" s="290">
        <f t="shared" si="207"/>
        <v>0</v>
      </c>
      <c r="S1377" s="125"/>
      <c r="T1377" s="125"/>
      <c r="U1377" s="290">
        <f t="shared" si="208"/>
        <v>0</v>
      </c>
      <c r="V1377" s="125"/>
      <c r="W1377" s="125"/>
      <c r="X1377" s="290">
        <f t="shared" si="209"/>
        <v>0</v>
      </c>
      <c r="Y1377" s="125"/>
      <c r="Z1377" s="125"/>
      <c r="AA1377" s="125"/>
      <c r="AB1377" s="125"/>
      <c r="AC1377" s="125"/>
      <c r="AD1377" s="125"/>
      <c r="AE1377" s="125"/>
      <c r="AF1377" s="125"/>
      <c r="AG1377" s="125"/>
      <c r="AH1377" s="125"/>
      <c r="AI1377" s="125"/>
      <c r="AJ1377" s="125"/>
      <c r="AK1377" s="310">
        <v>203130</v>
      </c>
      <c r="AL1377" s="310">
        <f t="shared" si="210"/>
        <v>0</v>
      </c>
      <c r="AM1377" s="65" t="s">
        <v>654</v>
      </c>
      <c r="AN1377" s="65"/>
      <c r="AO1377" s="65"/>
      <c r="AP1377" s="65"/>
      <c r="AQ1377" s="65"/>
      <c r="AR1377" s="65"/>
      <c r="AS1377" s="71"/>
    </row>
    <row r="1378" spans="1:45" s="72" customFormat="1" ht="12" customHeight="1" x14ac:dyDescent="0.2">
      <c r="A1378" s="254" t="s">
        <v>3644</v>
      </c>
      <c r="B1378" s="255" t="s">
        <v>3665</v>
      </c>
      <c r="C1378" s="343">
        <f t="shared" si="204"/>
        <v>0</v>
      </c>
      <c r="D1378" s="126"/>
      <c r="E1378" s="126"/>
      <c r="F1378" s="126"/>
      <c r="G1378" s="126"/>
      <c r="H1378" s="290">
        <f t="shared" si="205"/>
        <v>0</v>
      </c>
      <c r="I1378" s="125"/>
      <c r="J1378" s="125"/>
      <c r="K1378" s="125"/>
      <c r="L1378" s="125"/>
      <c r="M1378" s="125"/>
      <c r="N1378" s="125"/>
      <c r="O1378" s="290">
        <f t="shared" si="206"/>
        <v>0</v>
      </c>
      <c r="P1378" s="125"/>
      <c r="Q1378" s="125"/>
      <c r="R1378" s="290">
        <f t="shared" si="207"/>
        <v>0</v>
      </c>
      <c r="S1378" s="125"/>
      <c r="T1378" s="125"/>
      <c r="U1378" s="290">
        <f t="shared" si="208"/>
        <v>0</v>
      </c>
      <c r="V1378" s="125"/>
      <c r="W1378" s="125"/>
      <c r="X1378" s="290">
        <f t="shared" si="209"/>
        <v>0</v>
      </c>
      <c r="Y1378" s="125"/>
      <c r="Z1378" s="125"/>
      <c r="AA1378" s="125"/>
      <c r="AB1378" s="125"/>
      <c r="AC1378" s="125"/>
      <c r="AD1378" s="125"/>
      <c r="AE1378" s="125"/>
      <c r="AF1378" s="125"/>
      <c r="AG1378" s="125"/>
      <c r="AH1378" s="125"/>
      <c r="AI1378" s="125"/>
      <c r="AJ1378" s="125"/>
      <c r="AK1378" s="310">
        <v>221620</v>
      </c>
      <c r="AL1378" s="310">
        <f t="shared" si="210"/>
        <v>0</v>
      </c>
      <c r="AM1378" s="65" t="s">
        <v>654</v>
      </c>
      <c r="AN1378" s="65"/>
      <c r="AO1378" s="65"/>
      <c r="AP1378" s="65"/>
      <c r="AQ1378" s="65"/>
      <c r="AR1378" s="65"/>
      <c r="AS1378" s="71"/>
    </row>
    <row r="1379" spans="1:45" s="72" customFormat="1" ht="12" customHeight="1" x14ac:dyDescent="0.2">
      <c r="A1379" s="254" t="s">
        <v>3645</v>
      </c>
      <c r="B1379" s="255" t="s">
        <v>3666</v>
      </c>
      <c r="C1379" s="343">
        <f t="shared" si="204"/>
        <v>0</v>
      </c>
      <c r="D1379" s="126"/>
      <c r="E1379" s="126"/>
      <c r="F1379" s="126"/>
      <c r="G1379" s="126"/>
      <c r="H1379" s="290">
        <f t="shared" si="205"/>
        <v>0</v>
      </c>
      <c r="I1379" s="125"/>
      <c r="J1379" s="125"/>
      <c r="K1379" s="125"/>
      <c r="L1379" s="125"/>
      <c r="M1379" s="125"/>
      <c r="N1379" s="125"/>
      <c r="O1379" s="290">
        <f t="shared" si="206"/>
        <v>0</v>
      </c>
      <c r="P1379" s="125"/>
      <c r="Q1379" s="125"/>
      <c r="R1379" s="290">
        <f t="shared" si="207"/>
        <v>0</v>
      </c>
      <c r="S1379" s="125"/>
      <c r="T1379" s="125"/>
      <c r="U1379" s="290">
        <f t="shared" si="208"/>
        <v>0</v>
      </c>
      <c r="V1379" s="125"/>
      <c r="W1379" s="125"/>
      <c r="X1379" s="290">
        <f t="shared" si="209"/>
        <v>0</v>
      </c>
      <c r="Y1379" s="125"/>
      <c r="Z1379" s="125"/>
      <c r="AA1379" s="125"/>
      <c r="AB1379" s="125"/>
      <c r="AC1379" s="125"/>
      <c r="AD1379" s="125"/>
      <c r="AE1379" s="125"/>
      <c r="AF1379" s="125"/>
      <c r="AG1379" s="125"/>
      <c r="AH1379" s="125"/>
      <c r="AI1379" s="125"/>
      <c r="AJ1379" s="125"/>
      <c r="AK1379" s="310">
        <v>725730</v>
      </c>
      <c r="AL1379" s="310">
        <f t="shared" si="210"/>
        <v>0</v>
      </c>
      <c r="AM1379" s="65" t="s">
        <v>654</v>
      </c>
      <c r="AN1379" s="65"/>
      <c r="AO1379" s="65"/>
      <c r="AP1379" s="65"/>
      <c r="AQ1379" s="65"/>
      <c r="AR1379" s="65"/>
      <c r="AS1379" s="71"/>
    </row>
    <row r="1380" spans="1:45" s="855" customFormat="1" ht="14.15" customHeight="1" x14ac:dyDescent="0.2">
      <c r="A1380" s="380"/>
      <c r="B1380" s="851" t="s">
        <v>467</v>
      </c>
      <c r="C1380" s="852">
        <f>SUM(C1300:C1379)</f>
        <v>15</v>
      </c>
      <c r="D1380" s="886"/>
      <c r="E1380" s="887"/>
      <c r="F1380" s="887"/>
      <c r="G1380" s="888"/>
      <c r="H1380" s="852">
        <f t="shared" ref="H1380:AL1380" si="211">SUM(H1300:H1379)</f>
        <v>9</v>
      </c>
      <c r="I1380" s="852">
        <f t="shared" si="211"/>
        <v>9</v>
      </c>
      <c r="J1380" s="852">
        <f t="shared" si="211"/>
        <v>0</v>
      </c>
      <c r="K1380" s="852">
        <f t="shared" si="211"/>
        <v>2</v>
      </c>
      <c r="L1380" s="852">
        <f t="shared" si="211"/>
        <v>4</v>
      </c>
      <c r="M1380" s="852">
        <f t="shared" si="211"/>
        <v>0</v>
      </c>
      <c r="N1380" s="852">
        <f t="shared" si="211"/>
        <v>0</v>
      </c>
      <c r="O1380" s="852">
        <f t="shared" si="211"/>
        <v>13</v>
      </c>
      <c r="P1380" s="852">
        <f t="shared" si="211"/>
        <v>13</v>
      </c>
      <c r="Q1380" s="852">
        <f t="shared" si="211"/>
        <v>0</v>
      </c>
      <c r="R1380" s="852">
        <f t="shared" si="211"/>
        <v>0</v>
      </c>
      <c r="S1380" s="852">
        <f t="shared" si="211"/>
        <v>0</v>
      </c>
      <c r="T1380" s="852">
        <f t="shared" si="211"/>
        <v>0</v>
      </c>
      <c r="U1380" s="852">
        <f t="shared" si="211"/>
        <v>0</v>
      </c>
      <c r="V1380" s="852">
        <f t="shared" si="211"/>
        <v>0</v>
      </c>
      <c r="W1380" s="852">
        <f t="shared" si="211"/>
        <v>0</v>
      </c>
      <c r="X1380" s="852">
        <f t="shared" si="211"/>
        <v>2</v>
      </c>
      <c r="Y1380" s="852">
        <f t="shared" si="211"/>
        <v>2</v>
      </c>
      <c r="Z1380" s="852">
        <f t="shared" si="211"/>
        <v>0</v>
      </c>
      <c r="AA1380" s="852">
        <f t="shared" si="211"/>
        <v>15</v>
      </c>
      <c r="AB1380" s="852">
        <f t="shared" si="211"/>
        <v>0</v>
      </c>
      <c r="AC1380" s="852">
        <f t="shared" si="211"/>
        <v>0</v>
      </c>
      <c r="AD1380" s="852">
        <f t="shared" si="211"/>
        <v>0</v>
      </c>
      <c r="AE1380" s="852">
        <f t="shared" si="211"/>
        <v>0</v>
      </c>
      <c r="AF1380" s="852">
        <f t="shared" si="211"/>
        <v>0</v>
      </c>
      <c r="AG1380" s="852">
        <f t="shared" si="211"/>
        <v>0</v>
      </c>
      <c r="AH1380" s="852">
        <f t="shared" si="211"/>
        <v>0</v>
      </c>
      <c r="AI1380" s="852">
        <f t="shared" si="211"/>
        <v>0</v>
      </c>
      <c r="AJ1380" s="852">
        <f t="shared" si="211"/>
        <v>0</v>
      </c>
      <c r="AK1380" s="320">
        <f t="shared" si="211"/>
        <v>36631930</v>
      </c>
      <c r="AL1380" s="320">
        <f t="shared" si="211"/>
        <v>6373165</v>
      </c>
      <c r="AM1380" s="853" t="s">
        <v>654</v>
      </c>
      <c r="AN1380" s="853"/>
      <c r="AO1380" s="853"/>
      <c r="AP1380" s="853"/>
      <c r="AQ1380" s="853"/>
      <c r="AR1380" s="853"/>
      <c r="AS1380" s="854"/>
    </row>
    <row r="1381" spans="1:45" s="75" customFormat="1" ht="14.15" customHeight="1" x14ac:dyDescent="0.2">
      <c r="A1381" s="238" t="s">
        <v>654</v>
      </c>
      <c r="B1381" s="144" t="s">
        <v>296</v>
      </c>
      <c r="C1381" s="890"/>
      <c r="D1381" s="890"/>
      <c r="E1381" s="890"/>
      <c r="F1381" s="890"/>
      <c r="G1381" s="890"/>
      <c r="H1381" s="890"/>
      <c r="I1381" s="890"/>
      <c r="J1381" s="890"/>
      <c r="K1381" s="890"/>
      <c r="L1381" s="890"/>
      <c r="M1381" s="890"/>
      <c r="N1381" s="890"/>
      <c r="O1381" s="890"/>
      <c r="P1381" s="890"/>
      <c r="Q1381" s="890"/>
      <c r="R1381" s="890"/>
      <c r="S1381" s="890"/>
      <c r="T1381" s="890"/>
      <c r="U1381" s="890"/>
      <c r="V1381" s="890"/>
      <c r="W1381" s="890"/>
      <c r="X1381" s="890"/>
      <c r="Y1381" s="890"/>
      <c r="Z1381" s="890"/>
      <c r="AA1381" s="890"/>
      <c r="AB1381" s="890"/>
      <c r="AC1381" s="890"/>
      <c r="AD1381" s="890"/>
      <c r="AE1381" s="890"/>
      <c r="AF1381" s="890"/>
      <c r="AG1381" s="890"/>
      <c r="AH1381" s="890"/>
      <c r="AI1381" s="890"/>
      <c r="AJ1381" s="890"/>
      <c r="AK1381" s="890"/>
      <c r="AL1381" s="890"/>
      <c r="AM1381" s="73" t="s">
        <v>654</v>
      </c>
      <c r="AN1381" s="73"/>
      <c r="AO1381" s="73"/>
      <c r="AP1381" s="73"/>
      <c r="AQ1381" s="73"/>
      <c r="AR1381" s="73"/>
      <c r="AS1381" s="74"/>
    </row>
    <row r="1382" spans="1:45" s="75" customFormat="1" ht="14.15" customHeight="1" x14ac:dyDescent="0.2">
      <c r="A1382" s="256">
        <v>1201044</v>
      </c>
      <c r="B1382" s="189" t="s">
        <v>3131</v>
      </c>
      <c r="C1382" s="334">
        <f>SUM(D1382+G1382)</f>
        <v>0</v>
      </c>
      <c r="D1382" s="333">
        <f>SUM(E1382:F1382)</f>
        <v>0</v>
      </c>
      <c r="E1382" s="127"/>
      <c r="F1382" s="127"/>
      <c r="G1382" s="127"/>
      <c r="H1382" s="302"/>
      <c r="I1382" s="302"/>
      <c r="J1382" s="302"/>
      <c r="K1382" s="302"/>
      <c r="L1382" s="302"/>
      <c r="M1382" s="302"/>
      <c r="N1382" s="302"/>
      <c r="O1382" s="302"/>
      <c r="P1382" s="302"/>
      <c r="Q1382" s="302"/>
      <c r="R1382" s="302"/>
      <c r="S1382" s="302"/>
      <c r="T1382" s="302"/>
      <c r="U1382" s="302"/>
      <c r="V1382" s="302"/>
      <c r="W1382" s="302"/>
      <c r="X1382" s="302"/>
      <c r="Y1382" s="302"/>
      <c r="Z1382" s="302"/>
      <c r="AA1382" s="125"/>
      <c r="AB1382" s="125"/>
      <c r="AC1382" s="125"/>
      <c r="AD1382" s="125"/>
      <c r="AE1382" s="125"/>
      <c r="AF1382" s="125"/>
      <c r="AG1382" s="125"/>
      <c r="AH1382" s="125"/>
      <c r="AI1382" s="125"/>
      <c r="AJ1382" s="125"/>
      <c r="AK1382" s="318">
        <v>48550</v>
      </c>
      <c r="AL1382" s="318">
        <f>AK1382*E1382</f>
        <v>0</v>
      </c>
      <c r="AM1382" s="65" t="s">
        <v>654</v>
      </c>
      <c r="AN1382" s="73"/>
      <c r="AO1382" s="73"/>
      <c r="AP1382" s="73"/>
      <c r="AQ1382" s="73"/>
      <c r="AR1382" s="73"/>
      <c r="AS1382" s="74"/>
    </row>
    <row r="1383" spans="1:45" s="67" customFormat="1" ht="14.15" customHeight="1" x14ac:dyDescent="0.2">
      <c r="A1383" s="256">
        <v>1201001</v>
      </c>
      <c r="B1383" s="273" t="s">
        <v>4584</v>
      </c>
      <c r="C1383" s="258">
        <f t="shared" ref="C1383:C1428" si="212">SUM(D1383+G1383)</f>
        <v>0</v>
      </c>
      <c r="D1383" s="263">
        <f t="shared" ref="D1383:D1428" si="213">SUM(E1383:F1383)</f>
        <v>0</v>
      </c>
      <c r="E1383" s="127"/>
      <c r="F1383" s="127"/>
      <c r="G1383" s="127"/>
      <c r="H1383" s="190"/>
      <c r="I1383" s="126"/>
      <c r="J1383" s="126"/>
      <c r="K1383" s="126"/>
      <c r="L1383" s="126"/>
      <c r="M1383" s="126"/>
      <c r="N1383" s="126"/>
      <c r="O1383" s="126"/>
      <c r="P1383" s="126"/>
      <c r="Q1383" s="126"/>
      <c r="R1383" s="126"/>
      <c r="S1383" s="126"/>
      <c r="T1383" s="126"/>
      <c r="U1383" s="126"/>
      <c r="V1383" s="126"/>
      <c r="W1383" s="126"/>
      <c r="X1383" s="126"/>
      <c r="Y1383" s="126"/>
      <c r="Z1383" s="126"/>
      <c r="AA1383" s="125"/>
      <c r="AB1383" s="125"/>
      <c r="AC1383" s="125"/>
      <c r="AD1383" s="125"/>
      <c r="AE1383" s="125"/>
      <c r="AF1383" s="125"/>
      <c r="AG1383" s="125"/>
      <c r="AH1383" s="125"/>
      <c r="AI1383" s="125"/>
      <c r="AJ1383" s="125"/>
      <c r="AK1383" s="310">
        <v>5030</v>
      </c>
      <c r="AL1383" s="310">
        <f t="shared" ref="AL1383:AL1420" si="214">AK1383*E1383</f>
        <v>0</v>
      </c>
      <c r="AM1383" s="65" t="s">
        <v>654</v>
      </c>
      <c r="AN1383" s="65"/>
      <c r="AO1383" s="65"/>
      <c r="AP1383" s="65"/>
      <c r="AQ1383" s="65"/>
      <c r="AR1383" s="65"/>
      <c r="AS1383" s="66"/>
    </row>
    <row r="1384" spans="1:45" s="67" customFormat="1" ht="14.15" customHeight="1" x14ac:dyDescent="0.2">
      <c r="A1384" s="256">
        <v>1201042</v>
      </c>
      <c r="B1384" s="273" t="s">
        <v>4585</v>
      </c>
      <c r="C1384" s="258">
        <f t="shared" si="212"/>
        <v>4</v>
      </c>
      <c r="D1384" s="263">
        <f t="shared" si="213"/>
        <v>4</v>
      </c>
      <c r="E1384" s="127">
        <v>4</v>
      </c>
      <c r="F1384" s="127"/>
      <c r="G1384" s="127"/>
      <c r="H1384" s="190"/>
      <c r="I1384" s="126"/>
      <c r="J1384" s="126"/>
      <c r="K1384" s="126"/>
      <c r="L1384" s="126"/>
      <c r="M1384" s="126"/>
      <c r="N1384" s="126"/>
      <c r="O1384" s="126"/>
      <c r="P1384" s="126"/>
      <c r="Q1384" s="126"/>
      <c r="R1384" s="126"/>
      <c r="S1384" s="126"/>
      <c r="T1384" s="126"/>
      <c r="U1384" s="126"/>
      <c r="V1384" s="126"/>
      <c r="W1384" s="126"/>
      <c r="X1384" s="126"/>
      <c r="Y1384" s="126"/>
      <c r="Z1384" s="126"/>
      <c r="AA1384" s="125"/>
      <c r="AB1384" s="125">
        <v>4</v>
      </c>
      <c r="AC1384" s="125"/>
      <c r="AD1384" s="125"/>
      <c r="AE1384" s="125"/>
      <c r="AF1384" s="125"/>
      <c r="AG1384" s="125"/>
      <c r="AH1384" s="125"/>
      <c r="AI1384" s="125"/>
      <c r="AJ1384" s="125"/>
      <c r="AK1384" s="310">
        <v>14240</v>
      </c>
      <c r="AL1384" s="310">
        <f t="shared" si="214"/>
        <v>56960</v>
      </c>
      <c r="AM1384" s="65" t="s">
        <v>654</v>
      </c>
      <c r="AN1384" s="65"/>
      <c r="AO1384" s="65"/>
      <c r="AP1384" s="65"/>
      <c r="AQ1384" s="65"/>
      <c r="AR1384" s="65"/>
      <c r="AS1384" s="66"/>
    </row>
    <row r="1385" spans="1:45" s="67" customFormat="1" ht="14.15" customHeight="1" x14ac:dyDescent="0.2">
      <c r="A1385" s="256">
        <v>1201002</v>
      </c>
      <c r="B1385" s="273" t="s">
        <v>4586</v>
      </c>
      <c r="C1385" s="258">
        <f t="shared" si="212"/>
        <v>0</v>
      </c>
      <c r="D1385" s="263">
        <f t="shared" si="213"/>
        <v>0</v>
      </c>
      <c r="E1385" s="127"/>
      <c r="F1385" s="127"/>
      <c r="G1385" s="127"/>
      <c r="H1385" s="190"/>
      <c r="I1385" s="126"/>
      <c r="J1385" s="126"/>
      <c r="K1385" s="126"/>
      <c r="L1385" s="126"/>
      <c r="M1385" s="126"/>
      <c r="N1385" s="126"/>
      <c r="O1385" s="126"/>
      <c r="P1385" s="126"/>
      <c r="Q1385" s="126"/>
      <c r="R1385" s="126"/>
      <c r="S1385" s="126"/>
      <c r="T1385" s="126"/>
      <c r="U1385" s="126"/>
      <c r="V1385" s="126"/>
      <c r="W1385" s="126"/>
      <c r="X1385" s="126"/>
      <c r="Y1385" s="126"/>
      <c r="Z1385" s="126"/>
      <c r="AA1385" s="125"/>
      <c r="AB1385" s="125"/>
      <c r="AC1385" s="125"/>
      <c r="AD1385" s="125"/>
      <c r="AE1385" s="125"/>
      <c r="AF1385" s="125"/>
      <c r="AG1385" s="125"/>
      <c r="AH1385" s="125"/>
      <c r="AI1385" s="125"/>
      <c r="AJ1385" s="125"/>
      <c r="AK1385" s="310">
        <v>2730</v>
      </c>
      <c r="AL1385" s="310">
        <f t="shared" si="214"/>
        <v>0</v>
      </c>
      <c r="AM1385" s="65" t="s">
        <v>654</v>
      </c>
      <c r="AN1385" s="65"/>
      <c r="AO1385" s="65"/>
      <c r="AP1385" s="65"/>
      <c r="AQ1385" s="65"/>
      <c r="AR1385" s="65"/>
      <c r="AS1385" s="66"/>
    </row>
    <row r="1386" spans="1:45" s="67" customFormat="1" ht="14.15" customHeight="1" x14ac:dyDescent="0.2">
      <c r="A1386" s="256">
        <v>1201003</v>
      </c>
      <c r="B1386" s="273" t="s">
        <v>4606</v>
      </c>
      <c r="C1386" s="258">
        <f t="shared" si="212"/>
        <v>0</v>
      </c>
      <c r="D1386" s="263">
        <f t="shared" si="213"/>
        <v>0</v>
      </c>
      <c r="E1386" s="127"/>
      <c r="F1386" s="127"/>
      <c r="G1386" s="127"/>
      <c r="H1386" s="190"/>
      <c r="I1386" s="126"/>
      <c r="J1386" s="126"/>
      <c r="K1386" s="126"/>
      <c r="L1386" s="126"/>
      <c r="M1386" s="126"/>
      <c r="N1386" s="126"/>
      <c r="O1386" s="126"/>
      <c r="P1386" s="126"/>
      <c r="Q1386" s="126"/>
      <c r="R1386" s="126"/>
      <c r="S1386" s="126"/>
      <c r="T1386" s="126"/>
      <c r="U1386" s="126"/>
      <c r="V1386" s="126"/>
      <c r="W1386" s="126"/>
      <c r="X1386" s="126"/>
      <c r="Y1386" s="126"/>
      <c r="Z1386" s="126"/>
      <c r="AA1386" s="125"/>
      <c r="AB1386" s="125"/>
      <c r="AC1386" s="125"/>
      <c r="AD1386" s="125"/>
      <c r="AE1386" s="125"/>
      <c r="AF1386" s="125"/>
      <c r="AG1386" s="125"/>
      <c r="AH1386" s="125"/>
      <c r="AI1386" s="125"/>
      <c r="AJ1386" s="125"/>
      <c r="AK1386" s="310">
        <v>1890</v>
      </c>
      <c r="AL1386" s="310">
        <f t="shared" si="214"/>
        <v>0</v>
      </c>
      <c r="AM1386" s="65" t="s">
        <v>654</v>
      </c>
      <c r="AN1386" s="65"/>
      <c r="AO1386" s="65"/>
      <c r="AP1386" s="65"/>
      <c r="AQ1386" s="65"/>
      <c r="AR1386" s="65"/>
      <c r="AS1386" s="66"/>
    </row>
    <row r="1387" spans="1:45" s="67" customFormat="1" ht="14.15" customHeight="1" x14ac:dyDescent="0.2">
      <c r="A1387" s="256">
        <v>1201004</v>
      </c>
      <c r="B1387" s="273" t="s">
        <v>4587</v>
      </c>
      <c r="C1387" s="258">
        <f t="shared" si="212"/>
        <v>1</v>
      </c>
      <c r="D1387" s="263">
        <f t="shared" si="213"/>
        <v>1</v>
      </c>
      <c r="E1387" s="127">
        <v>1</v>
      </c>
      <c r="F1387" s="127"/>
      <c r="G1387" s="127"/>
      <c r="H1387" s="190"/>
      <c r="I1387" s="126"/>
      <c r="J1387" s="126"/>
      <c r="K1387" s="126"/>
      <c r="L1387" s="126"/>
      <c r="M1387" s="126"/>
      <c r="N1387" s="126"/>
      <c r="O1387" s="126"/>
      <c r="P1387" s="126"/>
      <c r="Q1387" s="126"/>
      <c r="R1387" s="126"/>
      <c r="S1387" s="126"/>
      <c r="T1387" s="126"/>
      <c r="U1387" s="126"/>
      <c r="V1387" s="126"/>
      <c r="W1387" s="126"/>
      <c r="X1387" s="126"/>
      <c r="Y1387" s="126"/>
      <c r="Z1387" s="126"/>
      <c r="AA1387" s="125"/>
      <c r="AB1387" s="125">
        <v>1</v>
      </c>
      <c r="AC1387" s="125"/>
      <c r="AD1387" s="125"/>
      <c r="AE1387" s="125"/>
      <c r="AF1387" s="125"/>
      <c r="AG1387" s="125"/>
      <c r="AH1387" s="125"/>
      <c r="AI1387" s="125"/>
      <c r="AJ1387" s="125"/>
      <c r="AK1387" s="310">
        <v>4680</v>
      </c>
      <c r="AL1387" s="310">
        <f t="shared" si="214"/>
        <v>4680</v>
      </c>
      <c r="AM1387" s="65" t="s">
        <v>654</v>
      </c>
      <c r="AN1387" s="65"/>
      <c r="AO1387" s="65"/>
      <c r="AP1387" s="65"/>
      <c r="AQ1387" s="65"/>
      <c r="AR1387" s="65"/>
      <c r="AS1387" s="66"/>
    </row>
    <row r="1388" spans="1:45" s="67" customFormat="1" ht="14.15" customHeight="1" x14ac:dyDescent="0.2">
      <c r="A1388" s="256">
        <v>1201005</v>
      </c>
      <c r="B1388" s="273" t="s">
        <v>4603</v>
      </c>
      <c r="C1388" s="258">
        <f t="shared" si="212"/>
        <v>0</v>
      </c>
      <c r="D1388" s="263">
        <f t="shared" si="213"/>
        <v>0</v>
      </c>
      <c r="E1388" s="127"/>
      <c r="F1388" s="127"/>
      <c r="G1388" s="127"/>
      <c r="H1388" s="190"/>
      <c r="I1388" s="126"/>
      <c r="J1388" s="126"/>
      <c r="K1388" s="126"/>
      <c r="L1388" s="126"/>
      <c r="M1388" s="126"/>
      <c r="N1388" s="126"/>
      <c r="O1388" s="126"/>
      <c r="P1388" s="126"/>
      <c r="Q1388" s="126"/>
      <c r="R1388" s="126"/>
      <c r="S1388" s="126"/>
      <c r="T1388" s="126"/>
      <c r="U1388" s="126"/>
      <c r="V1388" s="126"/>
      <c r="W1388" s="126"/>
      <c r="X1388" s="126"/>
      <c r="Y1388" s="126"/>
      <c r="Z1388" s="126"/>
      <c r="AA1388" s="125"/>
      <c r="AB1388" s="125"/>
      <c r="AC1388" s="125"/>
      <c r="AD1388" s="125"/>
      <c r="AE1388" s="125"/>
      <c r="AF1388" s="125"/>
      <c r="AG1388" s="125"/>
      <c r="AH1388" s="125"/>
      <c r="AI1388" s="125"/>
      <c r="AJ1388" s="125"/>
      <c r="AK1388" s="310">
        <v>2730</v>
      </c>
      <c r="AL1388" s="310">
        <f t="shared" si="214"/>
        <v>0</v>
      </c>
      <c r="AM1388" s="65" t="s">
        <v>654</v>
      </c>
      <c r="AN1388" s="65"/>
      <c r="AO1388" s="65"/>
      <c r="AP1388" s="65"/>
      <c r="AQ1388" s="65"/>
      <c r="AR1388" s="65"/>
      <c r="AS1388" s="66"/>
    </row>
    <row r="1389" spans="1:45" s="67" customFormat="1" ht="14.15" customHeight="1" x14ac:dyDescent="0.2">
      <c r="A1389" s="256">
        <v>1201006</v>
      </c>
      <c r="B1389" s="273" t="s">
        <v>4588</v>
      </c>
      <c r="C1389" s="258">
        <f t="shared" si="212"/>
        <v>0</v>
      </c>
      <c r="D1389" s="263">
        <f t="shared" si="213"/>
        <v>0</v>
      </c>
      <c r="E1389" s="127"/>
      <c r="F1389" s="127"/>
      <c r="G1389" s="127"/>
      <c r="H1389" s="190"/>
      <c r="I1389" s="126"/>
      <c r="J1389" s="126"/>
      <c r="K1389" s="126"/>
      <c r="L1389" s="126"/>
      <c r="M1389" s="126"/>
      <c r="N1389" s="126"/>
      <c r="O1389" s="126"/>
      <c r="P1389" s="126"/>
      <c r="Q1389" s="126"/>
      <c r="R1389" s="126"/>
      <c r="S1389" s="126"/>
      <c r="T1389" s="126"/>
      <c r="U1389" s="126"/>
      <c r="V1389" s="126"/>
      <c r="W1389" s="126"/>
      <c r="X1389" s="126"/>
      <c r="Y1389" s="126"/>
      <c r="Z1389" s="126"/>
      <c r="AA1389" s="125"/>
      <c r="AB1389" s="125"/>
      <c r="AC1389" s="125"/>
      <c r="AD1389" s="125"/>
      <c r="AE1389" s="125"/>
      <c r="AF1389" s="125"/>
      <c r="AG1389" s="125"/>
      <c r="AH1389" s="125"/>
      <c r="AI1389" s="125"/>
      <c r="AJ1389" s="125"/>
      <c r="AK1389" s="310">
        <v>12390</v>
      </c>
      <c r="AL1389" s="310">
        <f t="shared" si="214"/>
        <v>0</v>
      </c>
      <c r="AM1389" s="65" t="s">
        <v>654</v>
      </c>
      <c r="AN1389" s="65"/>
      <c r="AO1389" s="65"/>
      <c r="AP1389" s="65"/>
      <c r="AQ1389" s="65"/>
      <c r="AR1389" s="65"/>
      <c r="AS1389" s="66"/>
    </row>
    <row r="1390" spans="1:45" s="67" customFormat="1" ht="14.15" customHeight="1" x14ac:dyDescent="0.2">
      <c r="A1390" s="256">
        <v>1201007</v>
      </c>
      <c r="B1390" s="273" t="s">
        <v>4589</v>
      </c>
      <c r="C1390" s="258">
        <f t="shared" si="212"/>
        <v>0</v>
      </c>
      <c r="D1390" s="263">
        <f t="shared" si="213"/>
        <v>0</v>
      </c>
      <c r="E1390" s="127"/>
      <c r="F1390" s="127"/>
      <c r="G1390" s="127"/>
      <c r="H1390" s="190"/>
      <c r="I1390" s="126"/>
      <c r="J1390" s="126"/>
      <c r="K1390" s="126"/>
      <c r="L1390" s="126"/>
      <c r="M1390" s="126"/>
      <c r="N1390" s="126"/>
      <c r="O1390" s="126"/>
      <c r="P1390" s="126"/>
      <c r="Q1390" s="126"/>
      <c r="R1390" s="126"/>
      <c r="S1390" s="126"/>
      <c r="T1390" s="126"/>
      <c r="U1390" s="126"/>
      <c r="V1390" s="126"/>
      <c r="W1390" s="126"/>
      <c r="X1390" s="126"/>
      <c r="Y1390" s="126"/>
      <c r="Z1390" s="126"/>
      <c r="AA1390" s="125"/>
      <c r="AB1390" s="125"/>
      <c r="AC1390" s="125"/>
      <c r="AD1390" s="125"/>
      <c r="AE1390" s="125"/>
      <c r="AF1390" s="125"/>
      <c r="AG1390" s="125"/>
      <c r="AH1390" s="125"/>
      <c r="AI1390" s="125"/>
      <c r="AJ1390" s="125"/>
      <c r="AK1390" s="310">
        <v>12390</v>
      </c>
      <c r="AL1390" s="310">
        <f t="shared" si="214"/>
        <v>0</v>
      </c>
      <c r="AM1390" s="65" t="s">
        <v>654</v>
      </c>
      <c r="AN1390" s="65"/>
      <c r="AO1390" s="65"/>
      <c r="AP1390" s="65"/>
      <c r="AQ1390" s="65"/>
      <c r="AR1390" s="65"/>
      <c r="AS1390" s="66"/>
    </row>
    <row r="1391" spans="1:45" s="67" customFormat="1" ht="14.15" customHeight="1" x14ac:dyDescent="0.2">
      <c r="A1391" s="256">
        <v>1201008</v>
      </c>
      <c r="B1391" s="273" t="s">
        <v>4600</v>
      </c>
      <c r="C1391" s="258">
        <f t="shared" si="212"/>
        <v>0</v>
      </c>
      <c r="D1391" s="263">
        <f t="shared" si="213"/>
        <v>0</v>
      </c>
      <c r="E1391" s="127"/>
      <c r="F1391" s="127"/>
      <c r="G1391" s="127"/>
      <c r="H1391" s="190"/>
      <c r="I1391" s="126"/>
      <c r="J1391" s="126"/>
      <c r="K1391" s="126"/>
      <c r="L1391" s="126"/>
      <c r="M1391" s="126"/>
      <c r="N1391" s="126"/>
      <c r="O1391" s="126"/>
      <c r="P1391" s="126"/>
      <c r="Q1391" s="126"/>
      <c r="R1391" s="126"/>
      <c r="S1391" s="126"/>
      <c r="T1391" s="126"/>
      <c r="U1391" s="126"/>
      <c r="V1391" s="126"/>
      <c r="W1391" s="126"/>
      <c r="X1391" s="126"/>
      <c r="Y1391" s="126"/>
      <c r="Z1391" s="126"/>
      <c r="AA1391" s="125"/>
      <c r="AB1391" s="125"/>
      <c r="AC1391" s="125"/>
      <c r="AD1391" s="125"/>
      <c r="AE1391" s="125"/>
      <c r="AF1391" s="125"/>
      <c r="AG1391" s="125"/>
      <c r="AH1391" s="125"/>
      <c r="AI1391" s="125"/>
      <c r="AJ1391" s="125"/>
      <c r="AK1391" s="310">
        <v>9280</v>
      </c>
      <c r="AL1391" s="310">
        <f t="shared" si="214"/>
        <v>0</v>
      </c>
      <c r="AM1391" s="65" t="s">
        <v>654</v>
      </c>
      <c r="AN1391" s="65"/>
      <c r="AO1391" s="65"/>
      <c r="AP1391" s="65"/>
      <c r="AQ1391" s="65"/>
      <c r="AR1391" s="65"/>
      <c r="AS1391" s="66"/>
    </row>
    <row r="1392" spans="1:45" s="67" customFormat="1" ht="14.15" customHeight="1" x14ac:dyDescent="0.2">
      <c r="A1392" s="256">
        <v>1201009</v>
      </c>
      <c r="B1392" s="273" t="s">
        <v>4601</v>
      </c>
      <c r="C1392" s="258">
        <f t="shared" si="212"/>
        <v>7</v>
      </c>
      <c r="D1392" s="263">
        <f t="shared" si="213"/>
        <v>7</v>
      </c>
      <c r="E1392" s="127">
        <v>7</v>
      </c>
      <c r="F1392" s="127"/>
      <c r="G1392" s="127"/>
      <c r="H1392" s="190"/>
      <c r="I1392" s="126"/>
      <c r="J1392" s="126"/>
      <c r="K1392" s="126"/>
      <c r="L1392" s="126"/>
      <c r="M1392" s="126"/>
      <c r="N1392" s="126"/>
      <c r="O1392" s="126"/>
      <c r="P1392" s="126"/>
      <c r="Q1392" s="126"/>
      <c r="R1392" s="126"/>
      <c r="S1392" s="126"/>
      <c r="T1392" s="126"/>
      <c r="U1392" s="126"/>
      <c r="V1392" s="126"/>
      <c r="W1392" s="126"/>
      <c r="X1392" s="126"/>
      <c r="Y1392" s="126"/>
      <c r="Z1392" s="126"/>
      <c r="AA1392" s="125">
        <v>1</v>
      </c>
      <c r="AB1392" s="125">
        <v>6</v>
      </c>
      <c r="AC1392" s="125"/>
      <c r="AD1392" s="125"/>
      <c r="AE1392" s="125"/>
      <c r="AF1392" s="125"/>
      <c r="AG1392" s="125"/>
      <c r="AH1392" s="125"/>
      <c r="AI1392" s="125"/>
      <c r="AJ1392" s="125"/>
      <c r="AK1392" s="310">
        <v>10850</v>
      </c>
      <c r="AL1392" s="310">
        <f t="shared" si="214"/>
        <v>75950</v>
      </c>
      <c r="AM1392" s="65" t="s">
        <v>654</v>
      </c>
      <c r="AN1392" s="65"/>
      <c r="AO1392" s="65"/>
      <c r="AP1392" s="65"/>
      <c r="AQ1392" s="65"/>
      <c r="AR1392" s="65"/>
      <c r="AS1392" s="66"/>
    </row>
    <row r="1393" spans="1:45" s="67" customFormat="1" ht="14.15" customHeight="1" x14ac:dyDescent="0.2">
      <c r="A1393" s="256">
        <v>1201010</v>
      </c>
      <c r="B1393" s="273" t="s">
        <v>4592</v>
      </c>
      <c r="C1393" s="258">
        <f t="shared" si="212"/>
        <v>5</v>
      </c>
      <c r="D1393" s="263">
        <f t="shared" si="213"/>
        <v>5</v>
      </c>
      <c r="E1393" s="127">
        <v>5</v>
      </c>
      <c r="F1393" s="127"/>
      <c r="G1393" s="127"/>
      <c r="H1393" s="190"/>
      <c r="I1393" s="126"/>
      <c r="J1393" s="126"/>
      <c r="K1393" s="126"/>
      <c r="L1393" s="126"/>
      <c r="M1393" s="126"/>
      <c r="N1393" s="126"/>
      <c r="O1393" s="126"/>
      <c r="P1393" s="126"/>
      <c r="Q1393" s="126"/>
      <c r="R1393" s="126"/>
      <c r="S1393" s="126"/>
      <c r="T1393" s="126"/>
      <c r="U1393" s="126"/>
      <c r="V1393" s="126"/>
      <c r="W1393" s="126"/>
      <c r="X1393" s="126"/>
      <c r="Y1393" s="126"/>
      <c r="Z1393" s="126"/>
      <c r="AA1393" s="125"/>
      <c r="AB1393" s="125">
        <v>5</v>
      </c>
      <c r="AC1393" s="125"/>
      <c r="AD1393" s="125"/>
      <c r="AE1393" s="125"/>
      <c r="AF1393" s="125"/>
      <c r="AG1393" s="125"/>
      <c r="AH1393" s="125"/>
      <c r="AI1393" s="125"/>
      <c r="AJ1393" s="125"/>
      <c r="AK1393" s="310">
        <v>9280</v>
      </c>
      <c r="AL1393" s="310">
        <f t="shared" si="214"/>
        <v>46400</v>
      </c>
      <c r="AM1393" s="65" t="s">
        <v>654</v>
      </c>
      <c r="AN1393" s="65"/>
      <c r="AO1393" s="65"/>
      <c r="AP1393" s="65"/>
      <c r="AQ1393" s="65"/>
      <c r="AR1393" s="65"/>
      <c r="AS1393" s="66"/>
    </row>
    <row r="1394" spans="1:45" s="67" customFormat="1" ht="14.15" customHeight="1" x14ac:dyDescent="0.2">
      <c r="A1394" s="256">
        <v>1201011</v>
      </c>
      <c r="B1394" s="273" t="s">
        <v>4593</v>
      </c>
      <c r="C1394" s="258">
        <f t="shared" si="212"/>
        <v>0</v>
      </c>
      <c r="D1394" s="263">
        <f t="shared" si="213"/>
        <v>0</v>
      </c>
      <c r="E1394" s="127"/>
      <c r="F1394" s="127"/>
      <c r="G1394" s="127"/>
      <c r="H1394" s="190"/>
      <c r="I1394" s="126"/>
      <c r="J1394" s="126"/>
      <c r="K1394" s="126"/>
      <c r="L1394" s="126"/>
      <c r="M1394" s="126"/>
      <c r="N1394" s="126"/>
      <c r="O1394" s="126"/>
      <c r="P1394" s="126"/>
      <c r="Q1394" s="126"/>
      <c r="R1394" s="126"/>
      <c r="S1394" s="126"/>
      <c r="T1394" s="126"/>
      <c r="U1394" s="126"/>
      <c r="V1394" s="126"/>
      <c r="W1394" s="126"/>
      <c r="X1394" s="126"/>
      <c r="Y1394" s="126"/>
      <c r="Z1394" s="126"/>
      <c r="AA1394" s="125"/>
      <c r="AB1394" s="125"/>
      <c r="AC1394" s="125"/>
      <c r="AD1394" s="125"/>
      <c r="AE1394" s="125"/>
      <c r="AF1394" s="125"/>
      <c r="AG1394" s="125"/>
      <c r="AH1394" s="125"/>
      <c r="AI1394" s="125"/>
      <c r="AJ1394" s="125"/>
      <c r="AK1394" s="310">
        <v>5820</v>
      </c>
      <c r="AL1394" s="310">
        <f t="shared" si="214"/>
        <v>0</v>
      </c>
      <c r="AM1394" s="65" t="s">
        <v>654</v>
      </c>
      <c r="AN1394" s="65"/>
      <c r="AO1394" s="65"/>
      <c r="AP1394" s="65"/>
      <c r="AQ1394" s="65"/>
      <c r="AR1394" s="65"/>
      <c r="AS1394" s="66"/>
    </row>
    <row r="1395" spans="1:45" s="67" customFormat="1" ht="14.15" customHeight="1" x14ac:dyDescent="0.2">
      <c r="A1395" s="256">
        <v>1201012</v>
      </c>
      <c r="B1395" s="273" t="s">
        <v>4590</v>
      </c>
      <c r="C1395" s="258">
        <f t="shared" si="212"/>
        <v>0</v>
      </c>
      <c r="D1395" s="263">
        <f t="shared" si="213"/>
        <v>0</v>
      </c>
      <c r="E1395" s="127"/>
      <c r="F1395" s="127"/>
      <c r="G1395" s="127"/>
      <c r="H1395" s="190"/>
      <c r="I1395" s="126"/>
      <c r="J1395" s="126"/>
      <c r="K1395" s="126"/>
      <c r="L1395" s="126"/>
      <c r="M1395" s="126"/>
      <c r="N1395" s="126"/>
      <c r="O1395" s="126"/>
      <c r="P1395" s="126"/>
      <c r="Q1395" s="126"/>
      <c r="R1395" s="126"/>
      <c r="S1395" s="126"/>
      <c r="T1395" s="126"/>
      <c r="U1395" s="126"/>
      <c r="V1395" s="126"/>
      <c r="W1395" s="126"/>
      <c r="X1395" s="126"/>
      <c r="Y1395" s="126"/>
      <c r="Z1395" s="126"/>
      <c r="AA1395" s="125"/>
      <c r="AB1395" s="125"/>
      <c r="AC1395" s="125"/>
      <c r="AD1395" s="125"/>
      <c r="AE1395" s="125"/>
      <c r="AF1395" s="125"/>
      <c r="AG1395" s="125"/>
      <c r="AH1395" s="125"/>
      <c r="AI1395" s="125"/>
      <c r="AJ1395" s="125"/>
      <c r="AK1395" s="310">
        <v>6970</v>
      </c>
      <c r="AL1395" s="310">
        <f t="shared" si="214"/>
        <v>0</v>
      </c>
      <c r="AM1395" s="65" t="s">
        <v>654</v>
      </c>
      <c r="AN1395" s="65"/>
      <c r="AO1395" s="65"/>
      <c r="AP1395" s="65"/>
      <c r="AQ1395" s="65"/>
      <c r="AR1395" s="65"/>
      <c r="AS1395" s="66"/>
    </row>
    <row r="1396" spans="1:45" s="67" customFormat="1" ht="14.15" customHeight="1" x14ac:dyDescent="0.2">
      <c r="A1396" s="256">
        <v>1201014</v>
      </c>
      <c r="B1396" s="273" t="s">
        <v>4595</v>
      </c>
      <c r="C1396" s="258">
        <f t="shared" si="212"/>
        <v>0</v>
      </c>
      <c r="D1396" s="263">
        <f t="shared" si="213"/>
        <v>0</v>
      </c>
      <c r="E1396" s="127"/>
      <c r="F1396" s="127"/>
      <c r="G1396" s="127"/>
      <c r="H1396" s="190"/>
      <c r="I1396" s="126"/>
      <c r="J1396" s="126"/>
      <c r="K1396" s="126"/>
      <c r="L1396" s="126"/>
      <c r="M1396" s="126"/>
      <c r="N1396" s="126"/>
      <c r="O1396" s="126"/>
      <c r="P1396" s="126"/>
      <c r="Q1396" s="126"/>
      <c r="R1396" s="126"/>
      <c r="S1396" s="126"/>
      <c r="T1396" s="126"/>
      <c r="U1396" s="126"/>
      <c r="V1396" s="126"/>
      <c r="W1396" s="126"/>
      <c r="X1396" s="126"/>
      <c r="Y1396" s="126"/>
      <c r="Z1396" s="126"/>
      <c r="AA1396" s="125"/>
      <c r="AB1396" s="125"/>
      <c r="AC1396" s="125"/>
      <c r="AD1396" s="125"/>
      <c r="AE1396" s="125"/>
      <c r="AF1396" s="125"/>
      <c r="AG1396" s="125"/>
      <c r="AH1396" s="125"/>
      <c r="AI1396" s="125"/>
      <c r="AJ1396" s="125"/>
      <c r="AK1396" s="310">
        <v>1580</v>
      </c>
      <c r="AL1396" s="310">
        <f t="shared" si="214"/>
        <v>0</v>
      </c>
      <c r="AM1396" s="65" t="s">
        <v>654</v>
      </c>
      <c r="AN1396" s="65"/>
      <c r="AO1396" s="65"/>
      <c r="AP1396" s="65"/>
      <c r="AQ1396" s="65"/>
      <c r="AR1396" s="65"/>
      <c r="AS1396" s="66"/>
    </row>
    <row r="1397" spans="1:45" s="67" customFormat="1" ht="14.15" customHeight="1" x14ac:dyDescent="0.2">
      <c r="A1397" s="256">
        <v>1201015</v>
      </c>
      <c r="B1397" s="273" t="s">
        <v>4591</v>
      </c>
      <c r="C1397" s="258">
        <f t="shared" si="212"/>
        <v>7</v>
      </c>
      <c r="D1397" s="263">
        <f t="shared" si="213"/>
        <v>7</v>
      </c>
      <c r="E1397" s="127">
        <v>7</v>
      </c>
      <c r="F1397" s="127"/>
      <c r="G1397" s="127"/>
      <c r="H1397" s="190"/>
      <c r="I1397" s="126"/>
      <c r="J1397" s="126"/>
      <c r="K1397" s="126"/>
      <c r="L1397" s="126"/>
      <c r="M1397" s="126"/>
      <c r="N1397" s="126"/>
      <c r="O1397" s="126"/>
      <c r="P1397" s="126"/>
      <c r="Q1397" s="126"/>
      <c r="R1397" s="126"/>
      <c r="S1397" s="126"/>
      <c r="T1397" s="126"/>
      <c r="U1397" s="126"/>
      <c r="V1397" s="126"/>
      <c r="W1397" s="126"/>
      <c r="X1397" s="126"/>
      <c r="Y1397" s="126"/>
      <c r="Z1397" s="126"/>
      <c r="AA1397" s="125"/>
      <c r="AB1397" s="125">
        <v>7</v>
      </c>
      <c r="AC1397" s="125"/>
      <c r="AD1397" s="125"/>
      <c r="AE1397" s="125"/>
      <c r="AF1397" s="125"/>
      <c r="AG1397" s="125"/>
      <c r="AH1397" s="125"/>
      <c r="AI1397" s="125"/>
      <c r="AJ1397" s="125"/>
      <c r="AK1397" s="310">
        <v>3510</v>
      </c>
      <c r="AL1397" s="310">
        <f t="shared" si="214"/>
        <v>24570</v>
      </c>
      <c r="AM1397" s="65" t="s">
        <v>654</v>
      </c>
      <c r="AN1397" s="65"/>
      <c r="AO1397" s="65"/>
      <c r="AP1397" s="65"/>
      <c r="AQ1397" s="65"/>
      <c r="AR1397" s="65"/>
      <c r="AS1397" s="66"/>
    </row>
    <row r="1398" spans="1:45" s="67" customFormat="1" ht="14.15" customHeight="1" x14ac:dyDescent="0.2">
      <c r="A1398" s="256">
        <v>1201027</v>
      </c>
      <c r="B1398" s="273" t="s">
        <v>3268</v>
      </c>
      <c r="C1398" s="258">
        <f t="shared" si="212"/>
        <v>94</v>
      </c>
      <c r="D1398" s="263">
        <f t="shared" si="213"/>
        <v>94</v>
      </c>
      <c r="E1398" s="127">
        <v>94</v>
      </c>
      <c r="F1398" s="127"/>
      <c r="G1398" s="127"/>
      <c r="H1398" s="190"/>
      <c r="I1398" s="126"/>
      <c r="J1398" s="126"/>
      <c r="K1398" s="126"/>
      <c r="L1398" s="126"/>
      <c r="M1398" s="126"/>
      <c r="N1398" s="126"/>
      <c r="O1398" s="126"/>
      <c r="P1398" s="126"/>
      <c r="Q1398" s="126"/>
      <c r="R1398" s="126"/>
      <c r="S1398" s="126"/>
      <c r="T1398" s="126"/>
      <c r="U1398" s="126"/>
      <c r="V1398" s="126"/>
      <c r="W1398" s="126"/>
      <c r="X1398" s="126"/>
      <c r="Y1398" s="126"/>
      <c r="Z1398" s="126"/>
      <c r="AA1398" s="125"/>
      <c r="AB1398" s="125">
        <v>94</v>
      </c>
      <c r="AC1398" s="125"/>
      <c r="AD1398" s="125"/>
      <c r="AE1398" s="125"/>
      <c r="AF1398" s="125"/>
      <c r="AG1398" s="125"/>
      <c r="AH1398" s="125"/>
      <c r="AI1398" s="125"/>
      <c r="AJ1398" s="125"/>
      <c r="AK1398" s="310">
        <v>10460</v>
      </c>
      <c r="AL1398" s="310">
        <f t="shared" si="214"/>
        <v>983240</v>
      </c>
      <c r="AM1398" s="65" t="s">
        <v>654</v>
      </c>
      <c r="AN1398" s="65"/>
      <c r="AO1398" s="65"/>
      <c r="AP1398" s="65"/>
      <c r="AQ1398" s="65"/>
      <c r="AR1398" s="65"/>
      <c r="AS1398" s="66"/>
    </row>
    <row r="1399" spans="1:45" s="67" customFormat="1" ht="14.15" customHeight="1" x14ac:dyDescent="0.2">
      <c r="A1399" s="256">
        <v>1201016</v>
      </c>
      <c r="B1399" s="273" t="s">
        <v>4597</v>
      </c>
      <c r="C1399" s="258">
        <f t="shared" si="212"/>
        <v>0</v>
      </c>
      <c r="D1399" s="263">
        <f t="shared" si="213"/>
        <v>0</v>
      </c>
      <c r="E1399" s="127"/>
      <c r="F1399" s="127"/>
      <c r="G1399" s="127"/>
      <c r="H1399" s="190"/>
      <c r="I1399" s="126"/>
      <c r="J1399" s="126"/>
      <c r="K1399" s="126"/>
      <c r="L1399" s="126"/>
      <c r="M1399" s="126"/>
      <c r="N1399" s="126"/>
      <c r="O1399" s="126"/>
      <c r="P1399" s="126"/>
      <c r="Q1399" s="126"/>
      <c r="R1399" s="126"/>
      <c r="S1399" s="126"/>
      <c r="T1399" s="126"/>
      <c r="U1399" s="126"/>
      <c r="V1399" s="126"/>
      <c r="W1399" s="126"/>
      <c r="X1399" s="126"/>
      <c r="Y1399" s="126"/>
      <c r="Z1399" s="126"/>
      <c r="AA1399" s="125"/>
      <c r="AB1399" s="125"/>
      <c r="AC1399" s="125"/>
      <c r="AD1399" s="125"/>
      <c r="AE1399" s="125"/>
      <c r="AF1399" s="125"/>
      <c r="AG1399" s="125"/>
      <c r="AH1399" s="125"/>
      <c r="AI1399" s="125"/>
      <c r="AJ1399" s="125"/>
      <c r="AK1399" s="310">
        <v>12190</v>
      </c>
      <c r="AL1399" s="310">
        <f t="shared" si="214"/>
        <v>0</v>
      </c>
      <c r="AM1399" s="65" t="s">
        <v>654</v>
      </c>
      <c r="AN1399" s="65"/>
      <c r="AO1399" s="65"/>
      <c r="AP1399" s="65"/>
      <c r="AQ1399" s="65"/>
      <c r="AR1399" s="65"/>
      <c r="AS1399" s="66"/>
    </row>
    <row r="1400" spans="1:45" s="67" customFormat="1" ht="14.15" customHeight="1" x14ac:dyDescent="0.2">
      <c r="A1400" s="256">
        <v>1201017</v>
      </c>
      <c r="B1400" s="273" t="s">
        <v>4598</v>
      </c>
      <c r="C1400" s="258">
        <f t="shared" si="212"/>
        <v>0</v>
      </c>
      <c r="D1400" s="263">
        <f t="shared" si="213"/>
        <v>0</v>
      </c>
      <c r="E1400" s="127"/>
      <c r="F1400" s="127"/>
      <c r="G1400" s="127"/>
      <c r="H1400" s="190"/>
      <c r="I1400" s="126"/>
      <c r="J1400" s="126"/>
      <c r="K1400" s="126"/>
      <c r="L1400" s="126"/>
      <c r="M1400" s="126"/>
      <c r="N1400" s="126"/>
      <c r="O1400" s="126"/>
      <c r="P1400" s="126"/>
      <c r="Q1400" s="126"/>
      <c r="R1400" s="126"/>
      <c r="S1400" s="126"/>
      <c r="T1400" s="126"/>
      <c r="U1400" s="126"/>
      <c r="V1400" s="126"/>
      <c r="W1400" s="126"/>
      <c r="X1400" s="126"/>
      <c r="Y1400" s="126"/>
      <c r="Z1400" s="126"/>
      <c r="AA1400" s="125"/>
      <c r="AB1400" s="125"/>
      <c r="AC1400" s="125"/>
      <c r="AD1400" s="125"/>
      <c r="AE1400" s="125"/>
      <c r="AF1400" s="125"/>
      <c r="AG1400" s="125"/>
      <c r="AH1400" s="125"/>
      <c r="AI1400" s="125"/>
      <c r="AJ1400" s="125"/>
      <c r="AK1400" s="310">
        <v>3070</v>
      </c>
      <c r="AL1400" s="310">
        <f t="shared" si="214"/>
        <v>0</v>
      </c>
      <c r="AM1400" s="65" t="s">
        <v>654</v>
      </c>
      <c r="AN1400" s="65"/>
      <c r="AO1400" s="65"/>
      <c r="AP1400" s="65"/>
      <c r="AQ1400" s="65"/>
      <c r="AR1400" s="65"/>
      <c r="AS1400" s="66"/>
    </row>
    <row r="1401" spans="1:45" s="67" customFormat="1" ht="14.15" customHeight="1" x14ac:dyDescent="0.2">
      <c r="A1401" s="256">
        <v>1201018</v>
      </c>
      <c r="B1401" s="273" t="s">
        <v>4599</v>
      </c>
      <c r="C1401" s="258">
        <f t="shared" si="212"/>
        <v>0</v>
      </c>
      <c r="D1401" s="263">
        <f t="shared" si="213"/>
        <v>0</v>
      </c>
      <c r="E1401" s="127"/>
      <c r="F1401" s="127"/>
      <c r="G1401" s="127"/>
      <c r="H1401" s="190"/>
      <c r="I1401" s="126"/>
      <c r="J1401" s="126"/>
      <c r="K1401" s="126"/>
      <c r="L1401" s="126"/>
      <c r="M1401" s="126"/>
      <c r="N1401" s="126"/>
      <c r="O1401" s="126"/>
      <c r="P1401" s="126"/>
      <c r="Q1401" s="126"/>
      <c r="R1401" s="126"/>
      <c r="S1401" s="126"/>
      <c r="T1401" s="126"/>
      <c r="U1401" s="126"/>
      <c r="V1401" s="126"/>
      <c r="W1401" s="126"/>
      <c r="X1401" s="126"/>
      <c r="Y1401" s="126"/>
      <c r="Z1401" s="126"/>
      <c r="AA1401" s="125"/>
      <c r="AB1401" s="125"/>
      <c r="AC1401" s="125"/>
      <c r="AD1401" s="125"/>
      <c r="AE1401" s="125"/>
      <c r="AF1401" s="125"/>
      <c r="AG1401" s="125"/>
      <c r="AH1401" s="125"/>
      <c r="AI1401" s="125"/>
      <c r="AJ1401" s="125"/>
      <c r="AK1401" s="310">
        <v>9470</v>
      </c>
      <c r="AL1401" s="310">
        <f t="shared" si="214"/>
        <v>0</v>
      </c>
      <c r="AM1401" s="65" t="s">
        <v>654</v>
      </c>
      <c r="AN1401" s="65"/>
      <c r="AO1401" s="65"/>
      <c r="AP1401" s="65"/>
      <c r="AQ1401" s="65"/>
      <c r="AR1401" s="65"/>
      <c r="AS1401" s="66"/>
    </row>
    <row r="1402" spans="1:45" s="67" customFormat="1" ht="14.15" customHeight="1" x14ac:dyDescent="0.2">
      <c r="A1402" s="256">
        <v>1201019</v>
      </c>
      <c r="B1402" s="273" t="s">
        <v>3269</v>
      </c>
      <c r="C1402" s="258">
        <f t="shared" si="212"/>
        <v>64</v>
      </c>
      <c r="D1402" s="263">
        <f t="shared" si="213"/>
        <v>64</v>
      </c>
      <c r="E1402" s="127">
        <v>64</v>
      </c>
      <c r="F1402" s="127"/>
      <c r="G1402" s="127"/>
      <c r="H1402" s="190"/>
      <c r="I1402" s="126"/>
      <c r="J1402" s="126"/>
      <c r="K1402" s="126"/>
      <c r="L1402" s="126"/>
      <c r="M1402" s="126"/>
      <c r="N1402" s="126"/>
      <c r="O1402" s="126"/>
      <c r="P1402" s="126"/>
      <c r="Q1402" s="126"/>
      <c r="R1402" s="126"/>
      <c r="S1402" s="126"/>
      <c r="T1402" s="126"/>
      <c r="U1402" s="126"/>
      <c r="V1402" s="126"/>
      <c r="W1402" s="126"/>
      <c r="X1402" s="126"/>
      <c r="Y1402" s="126"/>
      <c r="Z1402" s="126"/>
      <c r="AA1402" s="125"/>
      <c r="AB1402" s="125">
        <v>64</v>
      </c>
      <c r="AC1402" s="125"/>
      <c r="AD1402" s="125"/>
      <c r="AE1402" s="125"/>
      <c r="AF1402" s="125"/>
      <c r="AG1402" s="125"/>
      <c r="AH1402" s="125"/>
      <c r="AI1402" s="125"/>
      <c r="AJ1402" s="125"/>
      <c r="AK1402" s="310">
        <v>5660</v>
      </c>
      <c r="AL1402" s="310">
        <f t="shared" si="214"/>
        <v>362240</v>
      </c>
      <c r="AM1402" s="65" t="s">
        <v>654</v>
      </c>
      <c r="AN1402" s="65"/>
      <c r="AO1402" s="65"/>
      <c r="AP1402" s="65"/>
      <c r="AQ1402" s="65"/>
      <c r="AR1402" s="65"/>
      <c r="AS1402" s="66"/>
    </row>
    <row r="1403" spans="1:45" s="67" customFormat="1" ht="14.15" customHeight="1" x14ac:dyDescent="0.2">
      <c r="A1403" s="256">
        <v>1201020</v>
      </c>
      <c r="B1403" s="273" t="s">
        <v>4602</v>
      </c>
      <c r="C1403" s="258">
        <f t="shared" si="212"/>
        <v>0</v>
      </c>
      <c r="D1403" s="263">
        <f t="shared" si="213"/>
        <v>0</v>
      </c>
      <c r="E1403" s="127"/>
      <c r="F1403" s="127"/>
      <c r="G1403" s="127"/>
      <c r="H1403" s="190"/>
      <c r="I1403" s="126"/>
      <c r="J1403" s="126"/>
      <c r="K1403" s="126"/>
      <c r="L1403" s="126"/>
      <c r="M1403" s="126"/>
      <c r="N1403" s="126"/>
      <c r="O1403" s="126"/>
      <c r="P1403" s="126"/>
      <c r="Q1403" s="126"/>
      <c r="R1403" s="126"/>
      <c r="S1403" s="126"/>
      <c r="T1403" s="126"/>
      <c r="U1403" s="126"/>
      <c r="V1403" s="126"/>
      <c r="W1403" s="126"/>
      <c r="X1403" s="126"/>
      <c r="Y1403" s="126"/>
      <c r="Z1403" s="126"/>
      <c r="AA1403" s="125"/>
      <c r="AB1403" s="125"/>
      <c r="AC1403" s="125"/>
      <c r="AD1403" s="125"/>
      <c r="AE1403" s="125"/>
      <c r="AF1403" s="125"/>
      <c r="AG1403" s="125"/>
      <c r="AH1403" s="125"/>
      <c r="AI1403" s="125"/>
      <c r="AJ1403" s="125"/>
      <c r="AK1403" s="310">
        <v>19450</v>
      </c>
      <c r="AL1403" s="310">
        <f t="shared" si="214"/>
        <v>0</v>
      </c>
      <c r="AM1403" s="65" t="s">
        <v>654</v>
      </c>
      <c r="AN1403" s="65"/>
      <c r="AO1403" s="65"/>
      <c r="AP1403" s="65"/>
      <c r="AQ1403" s="65"/>
      <c r="AR1403" s="65"/>
      <c r="AS1403" s="66"/>
    </row>
    <row r="1404" spans="1:45" s="67" customFormat="1" ht="14.15" customHeight="1" x14ac:dyDescent="0.2">
      <c r="A1404" s="256">
        <v>1201023</v>
      </c>
      <c r="B1404" s="273" t="s">
        <v>4596</v>
      </c>
      <c r="C1404" s="258">
        <f t="shared" si="212"/>
        <v>0</v>
      </c>
      <c r="D1404" s="263">
        <f t="shared" si="213"/>
        <v>0</v>
      </c>
      <c r="E1404" s="127"/>
      <c r="F1404" s="127"/>
      <c r="G1404" s="127"/>
      <c r="H1404" s="190"/>
      <c r="I1404" s="126"/>
      <c r="J1404" s="126"/>
      <c r="K1404" s="126"/>
      <c r="L1404" s="126"/>
      <c r="M1404" s="126"/>
      <c r="N1404" s="126"/>
      <c r="O1404" s="126"/>
      <c r="P1404" s="126"/>
      <c r="Q1404" s="126"/>
      <c r="R1404" s="126"/>
      <c r="S1404" s="126"/>
      <c r="T1404" s="126"/>
      <c r="U1404" s="126"/>
      <c r="V1404" s="126"/>
      <c r="W1404" s="126"/>
      <c r="X1404" s="126"/>
      <c r="Y1404" s="126"/>
      <c r="Z1404" s="126"/>
      <c r="AA1404" s="125"/>
      <c r="AB1404" s="125"/>
      <c r="AC1404" s="125"/>
      <c r="AD1404" s="125"/>
      <c r="AE1404" s="125"/>
      <c r="AF1404" s="125"/>
      <c r="AG1404" s="125"/>
      <c r="AH1404" s="125"/>
      <c r="AI1404" s="125"/>
      <c r="AJ1404" s="125"/>
      <c r="AK1404" s="310">
        <v>12390</v>
      </c>
      <c r="AL1404" s="310">
        <f t="shared" si="214"/>
        <v>0</v>
      </c>
      <c r="AM1404" s="65" t="s">
        <v>654</v>
      </c>
      <c r="AN1404" s="65"/>
      <c r="AO1404" s="65"/>
      <c r="AP1404" s="65"/>
      <c r="AQ1404" s="65"/>
      <c r="AR1404" s="65"/>
      <c r="AS1404" s="66"/>
    </row>
    <row r="1405" spans="1:45" s="67" customFormat="1" ht="14.15" customHeight="1" x14ac:dyDescent="0.2">
      <c r="A1405" s="256">
        <v>1201024</v>
      </c>
      <c r="B1405" s="273" t="s">
        <v>4594</v>
      </c>
      <c r="C1405" s="258">
        <f t="shared" si="212"/>
        <v>0</v>
      </c>
      <c r="D1405" s="263">
        <f t="shared" si="213"/>
        <v>0</v>
      </c>
      <c r="E1405" s="127"/>
      <c r="F1405" s="127"/>
      <c r="G1405" s="127"/>
      <c r="H1405" s="190"/>
      <c r="I1405" s="126"/>
      <c r="J1405" s="126"/>
      <c r="K1405" s="126"/>
      <c r="L1405" s="126"/>
      <c r="M1405" s="126"/>
      <c r="N1405" s="126"/>
      <c r="O1405" s="126"/>
      <c r="P1405" s="126"/>
      <c r="Q1405" s="126"/>
      <c r="R1405" s="126"/>
      <c r="S1405" s="126"/>
      <c r="T1405" s="126"/>
      <c r="U1405" s="126"/>
      <c r="V1405" s="126"/>
      <c r="W1405" s="126"/>
      <c r="X1405" s="126"/>
      <c r="Y1405" s="126"/>
      <c r="Z1405" s="126"/>
      <c r="AA1405" s="125"/>
      <c r="AB1405" s="125"/>
      <c r="AC1405" s="125"/>
      <c r="AD1405" s="125"/>
      <c r="AE1405" s="125"/>
      <c r="AF1405" s="125"/>
      <c r="AG1405" s="125"/>
      <c r="AH1405" s="125"/>
      <c r="AI1405" s="125"/>
      <c r="AJ1405" s="125"/>
      <c r="AK1405" s="310">
        <v>14000</v>
      </c>
      <c r="AL1405" s="310">
        <f t="shared" si="214"/>
        <v>0</v>
      </c>
      <c r="AM1405" s="65" t="s">
        <v>654</v>
      </c>
      <c r="AN1405" s="65"/>
      <c r="AO1405" s="65"/>
      <c r="AP1405" s="65"/>
      <c r="AQ1405" s="65"/>
      <c r="AR1405" s="65"/>
      <c r="AS1405" s="66"/>
    </row>
    <row r="1406" spans="1:45" s="67" customFormat="1" ht="14.15" customHeight="1" x14ac:dyDescent="0.2">
      <c r="A1406" s="256">
        <v>1201043</v>
      </c>
      <c r="B1406" s="273" t="s">
        <v>4604</v>
      </c>
      <c r="C1406" s="258">
        <f t="shared" si="212"/>
        <v>0</v>
      </c>
      <c r="D1406" s="263">
        <f t="shared" si="213"/>
        <v>0</v>
      </c>
      <c r="E1406" s="127"/>
      <c r="F1406" s="127"/>
      <c r="G1406" s="127"/>
      <c r="H1406" s="190"/>
      <c r="I1406" s="126"/>
      <c r="J1406" s="126"/>
      <c r="K1406" s="126"/>
      <c r="L1406" s="126"/>
      <c r="M1406" s="126"/>
      <c r="N1406" s="126"/>
      <c r="O1406" s="126"/>
      <c r="P1406" s="126"/>
      <c r="Q1406" s="126"/>
      <c r="R1406" s="126"/>
      <c r="S1406" s="126"/>
      <c r="T1406" s="126"/>
      <c r="U1406" s="126"/>
      <c r="V1406" s="126"/>
      <c r="W1406" s="126"/>
      <c r="X1406" s="126"/>
      <c r="Y1406" s="126"/>
      <c r="Z1406" s="126"/>
      <c r="AA1406" s="125"/>
      <c r="AB1406" s="125"/>
      <c r="AC1406" s="125"/>
      <c r="AD1406" s="125"/>
      <c r="AE1406" s="125"/>
      <c r="AF1406" s="125"/>
      <c r="AG1406" s="125"/>
      <c r="AH1406" s="125"/>
      <c r="AI1406" s="125"/>
      <c r="AJ1406" s="125"/>
      <c r="AK1406" s="310">
        <v>23050</v>
      </c>
      <c r="AL1406" s="310">
        <f t="shared" si="214"/>
        <v>0</v>
      </c>
      <c r="AM1406" s="65" t="s">
        <v>654</v>
      </c>
      <c r="AN1406" s="65"/>
      <c r="AO1406" s="65"/>
      <c r="AP1406" s="65"/>
      <c r="AQ1406" s="65"/>
      <c r="AR1406" s="65"/>
      <c r="AS1406" s="66"/>
    </row>
    <row r="1407" spans="1:45" s="67" customFormat="1" ht="14.15" customHeight="1" x14ac:dyDescent="0.2">
      <c r="A1407" s="256">
        <v>1201029</v>
      </c>
      <c r="B1407" s="273" t="s">
        <v>3270</v>
      </c>
      <c r="C1407" s="258">
        <f t="shared" si="212"/>
        <v>0</v>
      </c>
      <c r="D1407" s="263">
        <f t="shared" si="213"/>
        <v>0</v>
      </c>
      <c r="E1407" s="127"/>
      <c r="F1407" s="127"/>
      <c r="G1407" s="127"/>
      <c r="H1407" s="190"/>
      <c r="I1407" s="126"/>
      <c r="J1407" s="126"/>
      <c r="K1407" s="126"/>
      <c r="L1407" s="126"/>
      <c r="M1407" s="126"/>
      <c r="N1407" s="126"/>
      <c r="O1407" s="126"/>
      <c r="P1407" s="126"/>
      <c r="Q1407" s="126"/>
      <c r="R1407" s="126"/>
      <c r="S1407" s="126"/>
      <c r="T1407" s="126"/>
      <c r="U1407" s="126"/>
      <c r="V1407" s="126"/>
      <c r="W1407" s="126"/>
      <c r="X1407" s="126"/>
      <c r="Y1407" s="126"/>
      <c r="Z1407" s="126"/>
      <c r="AA1407" s="125"/>
      <c r="AB1407" s="125"/>
      <c r="AC1407" s="125"/>
      <c r="AD1407" s="125"/>
      <c r="AE1407" s="125"/>
      <c r="AF1407" s="125"/>
      <c r="AG1407" s="125"/>
      <c r="AH1407" s="125"/>
      <c r="AI1407" s="125"/>
      <c r="AJ1407" s="125"/>
      <c r="AK1407" s="310">
        <v>7370</v>
      </c>
      <c r="AL1407" s="310">
        <f t="shared" si="214"/>
        <v>0</v>
      </c>
      <c r="AM1407" s="65" t="s">
        <v>654</v>
      </c>
      <c r="AN1407" s="65"/>
      <c r="AO1407" s="65"/>
      <c r="AP1407" s="65"/>
      <c r="AQ1407" s="65"/>
      <c r="AR1407" s="65"/>
      <c r="AS1407" s="66"/>
    </row>
    <row r="1408" spans="1:45" s="67" customFormat="1" ht="14.15" customHeight="1" x14ac:dyDescent="0.2">
      <c r="A1408" s="256">
        <v>1201030</v>
      </c>
      <c r="B1408" s="273" t="s">
        <v>3271</v>
      </c>
      <c r="C1408" s="258">
        <f t="shared" si="212"/>
        <v>1</v>
      </c>
      <c r="D1408" s="263">
        <f t="shared" si="213"/>
        <v>1</v>
      </c>
      <c r="E1408" s="127">
        <v>1</v>
      </c>
      <c r="F1408" s="127"/>
      <c r="G1408" s="127"/>
      <c r="H1408" s="190"/>
      <c r="I1408" s="126"/>
      <c r="J1408" s="126"/>
      <c r="K1408" s="126"/>
      <c r="L1408" s="126"/>
      <c r="M1408" s="126"/>
      <c r="N1408" s="126"/>
      <c r="O1408" s="126"/>
      <c r="P1408" s="126"/>
      <c r="Q1408" s="126"/>
      <c r="R1408" s="126"/>
      <c r="S1408" s="126"/>
      <c r="T1408" s="126"/>
      <c r="U1408" s="126"/>
      <c r="V1408" s="126"/>
      <c r="W1408" s="126"/>
      <c r="X1408" s="126"/>
      <c r="Y1408" s="126"/>
      <c r="Z1408" s="126"/>
      <c r="AA1408" s="125"/>
      <c r="AB1408" s="125"/>
      <c r="AC1408" s="125">
        <v>1</v>
      </c>
      <c r="AD1408" s="125"/>
      <c r="AE1408" s="125"/>
      <c r="AF1408" s="125"/>
      <c r="AG1408" s="125"/>
      <c r="AH1408" s="125"/>
      <c r="AI1408" s="125"/>
      <c r="AJ1408" s="125"/>
      <c r="AK1408" s="310">
        <v>11090</v>
      </c>
      <c r="AL1408" s="310">
        <f t="shared" si="214"/>
        <v>11090</v>
      </c>
      <c r="AM1408" s="65" t="s">
        <v>654</v>
      </c>
      <c r="AN1408" s="65"/>
      <c r="AO1408" s="65"/>
      <c r="AP1408" s="65"/>
      <c r="AQ1408" s="65"/>
      <c r="AR1408" s="65"/>
      <c r="AS1408" s="66"/>
    </row>
    <row r="1409" spans="1:45" s="67" customFormat="1" ht="14.15" customHeight="1" x14ac:dyDescent="0.2">
      <c r="A1409" s="256">
        <v>1201031</v>
      </c>
      <c r="B1409" s="273" t="s">
        <v>3272</v>
      </c>
      <c r="C1409" s="258">
        <f t="shared" si="212"/>
        <v>0</v>
      </c>
      <c r="D1409" s="263">
        <f t="shared" si="213"/>
        <v>0</v>
      </c>
      <c r="E1409" s="127"/>
      <c r="F1409" s="127"/>
      <c r="G1409" s="127"/>
      <c r="H1409" s="190"/>
      <c r="I1409" s="126"/>
      <c r="J1409" s="126"/>
      <c r="K1409" s="126"/>
      <c r="L1409" s="126"/>
      <c r="M1409" s="126"/>
      <c r="N1409" s="126"/>
      <c r="O1409" s="126"/>
      <c r="P1409" s="126"/>
      <c r="Q1409" s="126"/>
      <c r="R1409" s="126"/>
      <c r="S1409" s="126"/>
      <c r="T1409" s="126"/>
      <c r="U1409" s="126"/>
      <c r="V1409" s="126"/>
      <c r="W1409" s="126"/>
      <c r="X1409" s="126"/>
      <c r="Y1409" s="126"/>
      <c r="Z1409" s="126"/>
      <c r="AA1409" s="125"/>
      <c r="AB1409" s="125"/>
      <c r="AC1409" s="125"/>
      <c r="AD1409" s="125"/>
      <c r="AE1409" s="125"/>
      <c r="AF1409" s="125"/>
      <c r="AG1409" s="125"/>
      <c r="AH1409" s="125"/>
      <c r="AI1409" s="125"/>
      <c r="AJ1409" s="125"/>
      <c r="AK1409" s="310">
        <v>11090</v>
      </c>
      <c r="AL1409" s="310">
        <f t="shared" si="214"/>
        <v>0</v>
      </c>
      <c r="AM1409" s="65" t="s">
        <v>654</v>
      </c>
      <c r="AN1409" s="65"/>
      <c r="AO1409" s="65"/>
      <c r="AP1409" s="65"/>
      <c r="AQ1409" s="65"/>
      <c r="AR1409" s="65"/>
      <c r="AS1409" s="66"/>
    </row>
    <row r="1410" spans="1:45" s="67" customFormat="1" ht="14.15" customHeight="1" x14ac:dyDescent="0.2">
      <c r="A1410" s="256">
        <v>1201032</v>
      </c>
      <c r="B1410" s="273" t="s">
        <v>3273</v>
      </c>
      <c r="C1410" s="258">
        <f t="shared" si="212"/>
        <v>0</v>
      </c>
      <c r="D1410" s="263">
        <f t="shared" si="213"/>
        <v>0</v>
      </c>
      <c r="E1410" s="127"/>
      <c r="F1410" s="127"/>
      <c r="G1410" s="127"/>
      <c r="H1410" s="190"/>
      <c r="I1410" s="126"/>
      <c r="J1410" s="126"/>
      <c r="K1410" s="126"/>
      <c r="L1410" s="126"/>
      <c r="M1410" s="126"/>
      <c r="N1410" s="126"/>
      <c r="O1410" s="126"/>
      <c r="P1410" s="126"/>
      <c r="Q1410" s="126"/>
      <c r="R1410" s="126"/>
      <c r="S1410" s="126"/>
      <c r="T1410" s="126"/>
      <c r="U1410" s="126"/>
      <c r="V1410" s="126"/>
      <c r="W1410" s="126"/>
      <c r="X1410" s="126"/>
      <c r="Y1410" s="126"/>
      <c r="Z1410" s="126"/>
      <c r="AA1410" s="125"/>
      <c r="AB1410" s="125"/>
      <c r="AC1410" s="125"/>
      <c r="AD1410" s="125"/>
      <c r="AE1410" s="125"/>
      <c r="AF1410" s="125"/>
      <c r="AG1410" s="125"/>
      <c r="AH1410" s="125"/>
      <c r="AI1410" s="125"/>
      <c r="AJ1410" s="125"/>
      <c r="AK1410" s="310">
        <v>18440</v>
      </c>
      <c r="AL1410" s="310">
        <f t="shared" si="214"/>
        <v>0</v>
      </c>
      <c r="AM1410" s="65" t="s">
        <v>654</v>
      </c>
      <c r="AN1410" s="65"/>
      <c r="AO1410" s="65"/>
      <c r="AP1410" s="65"/>
      <c r="AQ1410" s="65"/>
      <c r="AR1410" s="65"/>
      <c r="AS1410" s="66"/>
    </row>
    <row r="1411" spans="1:45" s="67" customFormat="1" ht="14.15" customHeight="1" x14ac:dyDescent="0.2">
      <c r="A1411" s="256">
        <v>1201033</v>
      </c>
      <c r="B1411" s="273" t="s">
        <v>3274</v>
      </c>
      <c r="C1411" s="258">
        <f t="shared" si="212"/>
        <v>0</v>
      </c>
      <c r="D1411" s="263">
        <f t="shared" si="213"/>
        <v>0</v>
      </c>
      <c r="E1411" s="127"/>
      <c r="F1411" s="127"/>
      <c r="G1411" s="127"/>
      <c r="H1411" s="190"/>
      <c r="I1411" s="126"/>
      <c r="J1411" s="126"/>
      <c r="K1411" s="126"/>
      <c r="L1411" s="126"/>
      <c r="M1411" s="126"/>
      <c r="N1411" s="126"/>
      <c r="O1411" s="126"/>
      <c r="P1411" s="126"/>
      <c r="Q1411" s="126"/>
      <c r="R1411" s="126"/>
      <c r="S1411" s="126"/>
      <c r="T1411" s="126"/>
      <c r="U1411" s="126"/>
      <c r="V1411" s="126"/>
      <c r="W1411" s="126"/>
      <c r="X1411" s="126"/>
      <c r="Y1411" s="126"/>
      <c r="Z1411" s="126"/>
      <c r="AA1411" s="125"/>
      <c r="AB1411" s="125"/>
      <c r="AC1411" s="125"/>
      <c r="AD1411" s="125"/>
      <c r="AE1411" s="125"/>
      <c r="AF1411" s="125"/>
      <c r="AG1411" s="125"/>
      <c r="AH1411" s="125"/>
      <c r="AI1411" s="125"/>
      <c r="AJ1411" s="125"/>
      <c r="AK1411" s="310">
        <v>14690</v>
      </c>
      <c r="AL1411" s="310">
        <f t="shared" si="214"/>
        <v>0</v>
      </c>
      <c r="AM1411" s="65" t="s">
        <v>654</v>
      </c>
      <c r="AN1411" s="65"/>
      <c r="AO1411" s="65"/>
      <c r="AP1411" s="65"/>
      <c r="AQ1411" s="65"/>
      <c r="AR1411" s="65"/>
      <c r="AS1411" s="66"/>
    </row>
    <row r="1412" spans="1:45" s="67" customFormat="1" ht="14.15" customHeight="1" x14ac:dyDescent="0.2">
      <c r="A1412" s="256">
        <v>1201034</v>
      </c>
      <c r="B1412" s="273" t="s">
        <v>3275</v>
      </c>
      <c r="C1412" s="258">
        <f t="shared" si="212"/>
        <v>0</v>
      </c>
      <c r="D1412" s="263">
        <f t="shared" si="213"/>
        <v>0</v>
      </c>
      <c r="E1412" s="127"/>
      <c r="F1412" s="127"/>
      <c r="G1412" s="127"/>
      <c r="H1412" s="190"/>
      <c r="I1412" s="126"/>
      <c r="J1412" s="126"/>
      <c r="K1412" s="126"/>
      <c r="L1412" s="126"/>
      <c r="M1412" s="126"/>
      <c r="N1412" s="126"/>
      <c r="O1412" s="126"/>
      <c r="P1412" s="126"/>
      <c r="Q1412" s="126"/>
      <c r="R1412" s="126"/>
      <c r="S1412" s="126"/>
      <c r="T1412" s="126"/>
      <c r="U1412" s="126"/>
      <c r="V1412" s="126"/>
      <c r="W1412" s="126"/>
      <c r="X1412" s="126"/>
      <c r="Y1412" s="126"/>
      <c r="Z1412" s="126"/>
      <c r="AA1412" s="125"/>
      <c r="AB1412" s="125"/>
      <c r="AC1412" s="125"/>
      <c r="AD1412" s="125"/>
      <c r="AE1412" s="125"/>
      <c r="AF1412" s="125"/>
      <c r="AG1412" s="125"/>
      <c r="AH1412" s="125"/>
      <c r="AI1412" s="125"/>
      <c r="AJ1412" s="125"/>
      <c r="AK1412" s="310">
        <v>5280</v>
      </c>
      <c r="AL1412" s="310">
        <f t="shared" si="214"/>
        <v>0</v>
      </c>
      <c r="AM1412" s="65" t="s">
        <v>654</v>
      </c>
      <c r="AN1412" s="65"/>
      <c r="AO1412" s="65"/>
      <c r="AP1412" s="65"/>
      <c r="AQ1412" s="65"/>
      <c r="AR1412" s="65"/>
      <c r="AS1412" s="66"/>
    </row>
    <row r="1413" spans="1:45" s="67" customFormat="1" ht="14.15" customHeight="1" x14ac:dyDescent="0.2">
      <c r="A1413" s="256">
        <v>1201035</v>
      </c>
      <c r="B1413" s="273" t="s">
        <v>3276</v>
      </c>
      <c r="C1413" s="258">
        <f t="shared" si="212"/>
        <v>0</v>
      </c>
      <c r="D1413" s="263">
        <f t="shared" si="213"/>
        <v>0</v>
      </c>
      <c r="E1413" s="127"/>
      <c r="F1413" s="127"/>
      <c r="G1413" s="127"/>
      <c r="H1413" s="190"/>
      <c r="I1413" s="126"/>
      <c r="J1413" s="126"/>
      <c r="K1413" s="126"/>
      <c r="L1413" s="126"/>
      <c r="M1413" s="126"/>
      <c r="N1413" s="126"/>
      <c r="O1413" s="126"/>
      <c r="P1413" s="126"/>
      <c r="Q1413" s="126"/>
      <c r="R1413" s="126"/>
      <c r="S1413" s="126"/>
      <c r="T1413" s="126"/>
      <c r="U1413" s="126"/>
      <c r="V1413" s="126"/>
      <c r="W1413" s="126"/>
      <c r="X1413" s="126"/>
      <c r="Y1413" s="126"/>
      <c r="Z1413" s="126"/>
      <c r="AA1413" s="125"/>
      <c r="AB1413" s="125"/>
      <c r="AC1413" s="125"/>
      <c r="AD1413" s="125"/>
      <c r="AE1413" s="125"/>
      <c r="AF1413" s="125"/>
      <c r="AG1413" s="125"/>
      <c r="AH1413" s="125"/>
      <c r="AI1413" s="125"/>
      <c r="AJ1413" s="125"/>
      <c r="AK1413" s="310">
        <v>11090</v>
      </c>
      <c r="AL1413" s="310">
        <f t="shared" si="214"/>
        <v>0</v>
      </c>
      <c r="AM1413" s="65" t="s">
        <v>654</v>
      </c>
      <c r="AN1413" s="65"/>
      <c r="AO1413" s="65"/>
      <c r="AP1413" s="65"/>
      <c r="AQ1413" s="65"/>
      <c r="AR1413" s="65"/>
      <c r="AS1413" s="66"/>
    </row>
    <row r="1414" spans="1:45" s="67" customFormat="1" ht="14.15" customHeight="1" x14ac:dyDescent="0.2">
      <c r="A1414" s="256">
        <v>1201036</v>
      </c>
      <c r="B1414" s="273" t="s">
        <v>3277</v>
      </c>
      <c r="C1414" s="258">
        <f t="shared" si="212"/>
        <v>0</v>
      </c>
      <c r="D1414" s="263">
        <f t="shared" si="213"/>
        <v>0</v>
      </c>
      <c r="E1414" s="127"/>
      <c r="F1414" s="127"/>
      <c r="G1414" s="127"/>
      <c r="H1414" s="190"/>
      <c r="I1414" s="126"/>
      <c r="J1414" s="126"/>
      <c r="K1414" s="126"/>
      <c r="L1414" s="126"/>
      <c r="M1414" s="126"/>
      <c r="N1414" s="126"/>
      <c r="O1414" s="126"/>
      <c r="P1414" s="126"/>
      <c r="Q1414" s="126"/>
      <c r="R1414" s="126"/>
      <c r="S1414" s="126"/>
      <c r="T1414" s="126"/>
      <c r="U1414" s="126"/>
      <c r="V1414" s="126"/>
      <c r="W1414" s="126"/>
      <c r="X1414" s="126"/>
      <c r="Y1414" s="126"/>
      <c r="Z1414" s="126"/>
      <c r="AA1414" s="125"/>
      <c r="AB1414" s="125"/>
      <c r="AC1414" s="125"/>
      <c r="AD1414" s="125"/>
      <c r="AE1414" s="125"/>
      <c r="AF1414" s="125"/>
      <c r="AG1414" s="125"/>
      <c r="AH1414" s="125"/>
      <c r="AI1414" s="125"/>
      <c r="AJ1414" s="125"/>
      <c r="AK1414" s="310">
        <v>12320</v>
      </c>
      <c r="AL1414" s="310">
        <f t="shared" si="214"/>
        <v>0</v>
      </c>
      <c r="AM1414" s="65" t="s">
        <v>654</v>
      </c>
      <c r="AN1414" s="65"/>
      <c r="AO1414" s="65"/>
      <c r="AP1414" s="65"/>
      <c r="AQ1414" s="65"/>
      <c r="AR1414" s="65"/>
      <c r="AS1414" s="66"/>
    </row>
    <row r="1415" spans="1:45" s="67" customFormat="1" ht="14.15" customHeight="1" x14ac:dyDescent="0.2">
      <c r="A1415" s="256">
        <v>1201037</v>
      </c>
      <c r="B1415" s="273" t="s">
        <v>595</v>
      </c>
      <c r="C1415" s="258">
        <f t="shared" si="212"/>
        <v>0</v>
      </c>
      <c r="D1415" s="263">
        <f t="shared" si="213"/>
        <v>0</v>
      </c>
      <c r="E1415" s="127"/>
      <c r="F1415" s="127"/>
      <c r="G1415" s="127"/>
      <c r="H1415" s="190"/>
      <c r="I1415" s="126"/>
      <c r="J1415" s="126"/>
      <c r="K1415" s="126"/>
      <c r="L1415" s="126"/>
      <c r="M1415" s="126"/>
      <c r="N1415" s="126"/>
      <c r="O1415" s="126"/>
      <c r="P1415" s="126"/>
      <c r="Q1415" s="126"/>
      <c r="R1415" s="126"/>
      <c r="S1415" s="126"/>
      <c r="T1415" s="126"/>
      <c r="U1415" s="126"/>
      <c r="V1415" s="126"/>
      <c r="W1415" s="126"/>
      <c r="X1415" s="126"/>
      <c r="Y1415" s="126"/>
      <c r="Z1415" s="126"/>
      <c r="AA1415" s="125"/>
      <c r="AB1415" s="125"/>
      <c r="AC1415" s="125"/>
      <c r="AD1415" s="125"/>
      <c r="AE1415" s="125"/>
      <c r="AF1415" s="125"/>
      <c r="AG1415" s="125"/>
      <c r="AH1415" s="125"/>
      <c r="AI1415" s="125"/>
      <c r="AJ1415" s="125"/>
      <c r="AK1415" s="310">
        <v>41020</v>
      </c>
      <c r="AL1415" s="310">
        <f t="shared" si="214"/>
        <v>0</v>
      </c>
      <c r="AM1415" s="65" t="s">
        <v>654</v>
      </c>
      <c r="AN1415" s="65"/>
      <c r="AO1415" s="65"/>
      <c r="AP1415" s="65"/>
      <c r="AQ1415" s="65"/>
      <c r="AR1415" s="65"/>
      <c r="AS1415" s="66"/>
    </row>
    <row r="1416" spans="1:45" s="67" customFormat="1" ht="14.15" customHeight="1" x14ac:dyDescent="0.2">
      <c r="A1416" s="256">
        <v>1201038</v>
      </c>
      <c r="B1416" s="273" t="s">
        <v>3278</v>
      </c>
      <c r="C1416" s="258">
        <f t="shared" si="212"/>
        <v>0</v>
      </c>
      <c r="D1416" s="263">
        <f t="shared" si="213"/>
        <v>0</v>
      </c>
      <c r="E1416" s="127"/>
      <c r="F1416" s="127"/>
      <c r="G1416" s="127"/>
      <c r="H1416" s="190"/>
      <c r="I1416" s="126"/>
      <c r="J1416" s="126"/>
      <c r="K1416" s="126"/>
      <c r="L1416" s="126"/>
      <c r="M1416" s="126"/>
      <c r="N1416" s="126"/>
      <c r="O1416" s="126"/>
      <c r="P1416" s="126"/>
      <c r="Q1416" s="126"/>
      <c r="R1416" s="126"/>
      <c r="S1416" s="126"/>
      <c r="T1416" s="126"/>
      <c r="U1416" s="126"/>
      <c r="V1416" s="126"/>
      <c r="W1416" s="126"/>
      <c r="X1416" s="126"/>
      <c r="Y1416" s="126"/>
      <c r="Z1416" s="126"/>
      <c r="AA1416" s="125"/>
      <c r="AB1416" s="125"/>
      <c r="AC1416" s="125"/>
      <c r="AD1416" s="125"/>
      <c r="AE1416" s="125"/>
      <c r="AF1416" s="125"/>
      <c r="AG1416" s="125"/>
      <c r="AH1416" s="125"/>
      <c r="AI1416" s="125"/>
      <c r="AJ1416" s="125"/>
      <c r="AK1416" s="310">
        <v>7370</v>
      </c>
      <c r="AL1416" s="310">
        <f t="shared" si="214"/>
        <v>0</v>
      </c>
      <c r="AM1416" s="65" t="s">
        <v>654</v>
      </c>
      <c r="AN1416" s="65"/>
      <c r="AO1416" s="65"/>
      <c r="AP1416" s="65"/>
      <c r="AQ1416" s="65"/>
      <c r="AR1416" s="65"/>
      <c r="AS1416" s="66"/>
    </row>
    <row r="1417" spans="1:45" s="67" customFormat="1" ht="14.15" customHeight="1" x14ac:dyDescent="0.2">
      <c r="A1417" s="256">
        <v>1201039</v>
      </c>
      <c r="B1417" s="273" t="s">
        <v>3279</v>
      </c>
      <c r="C1417" s="258">
        <f t="shared" si="212"/>
        <v>0</v>
      </c>
      <c r="D1417" s="263">
        <f t="shared" si="213"/>
        <v>0</v>
      </c>
      <c r="E1417" s="127"/>
      <c r="F1417" s="127"/>
      <c r="G1417" s="127"/>
      <c r="H1417" s="190"/>
      <c r="I1417" s="126"/>
      <c r="J1417" s="126"/>
      <c r="K1417" s="126"/>
      <c r="L1417" s="126"/>
      <c r="M1417" s="126"/>
      <c r="N1417" s="126"/>
      <c r="O1417" s="126"/>
      <c r="P1417" s="126"/>
      <c r="Q1417" s="126"/>
      <c r="R1417" s="126"/>
      <c r="S1417" s="126"/>
      <c r="T1417" s="126"/>
      <c r="U1417" s="126"/>
      <c r="V1417" s="126"/>
      <c r="W1417" s="126"/>
      <c r="X1417" s="126"/>
      <c r="Y1417" s="126"/>
      <c r="Z1417" s="126"/>
      <c r="AA1417" s="125"/>
      <c r="AB1417" s="125"/>
      <c r="AC1417" s="125"/>
      <c r="AD1417" s="125"/>
      <c r="AE1417" s="125"/>
      <c r="AF1417" s="125"/>
      <c r="AG1417" s="125"/>
      <c r="AH1417" s="125"/>
      <c r="AI1417" s="125"/>
      <c r="AJ1417" s="125"/>
      <c r="AK1417" s="310">
        <v>12320</v>
      </c>
      <c r="AL1417" s="310">
        <f t="shared" si="214"/>
        <v>0</v>
      </c>
      <c r="AM1417" s="65" t="s">
        <v>654</v>
      </c>
      <c r="AN1417" s="65"/>
      <c r="AO1417" s="65"/>
      <c r="AP1417" s="65"/>
      <c r="AQ1417" s="65"/>
      <c r="AR1417" s="65"/>
      <c r="AS1417" s="66"/>
    </row>
    <row r="1418" spans="1:45" s="67" customFormat="1" ht="14.15" customHeight="1" x14ac:dyDescent="0.2">
      <c r="A1418" s="256">
        <v>1201040</v>
      </c>
      <c r="B1418" s="273" t="s">
        <v>3280</v>
      </c>
      <c r="C1418" s="258">
        <f t="shared" si="212"/>
        <v>0</v>
      </c>
      <c r="D1418" s="263">
        <f t="shared" si="213"/>
        <v>0</v>
      </c>
      <c r="E1418" s="127"/>
      <c r="F1418" s="127"/>
      <c r="G1418" s="127"/>
      <c r="H1418" s="190"/>
      <c r="I1418" s="126"/>
      <c r="J1418" s="126"/>
      <c r="K1418" s="126"/>
      <c r="L1418" s="126"/>
      <c r="M1418" s="126"/>
      <c r="N1418" s="126"/>
      <c r="O1418" s="126"/>
      <c r="P1418" s="126"/>
      <c r="Q1418" s="126"/>
      <c r="R1418" s="126"/>
      <c r="S1418" s="126"/>
      <c r="T1418" s="126"/>
      <c r="U1418" s="126"/>
      <c r="V1418" s="126"/>
      <c r="W1418" s="126"/>
      <c r="X1418" s="126"/>
      <c r="Y1418" s="126"/>
      <c r="Z1418" s="126"/>
      <c r="AA1418" s="125"/>
      <c r="AB1418" s="125"/>
      <c r="AC1418" s="125"/>
      <c r="AD1418" s="125"/>
      <c r="AE1418" s="125"/>
      <c r="AF1418" s="125"/>
      <c r="AG1418" s="125"/>
      <c r="AH1418" s="125"/>
      <c r="AI1418" s="125"/>
      <c r="AJ1418" s="125"/>
      <c r="AK1418" s="310">
        <v>11090</v>
      </c>
      <c r="AL1418" s="310">
        <f t="shared" si="214"/>
        <v>0</v>
      </c>
      <c r="AM1418" s="65" t="s">
        <v>654</v>
      </c>
      <c r="AN1418" s="65"/>
      <c r="AO1418" s="65"/>
      <c r="AP1418" s="65"/>
      <c r="AQ1418" s="65"/>
      <c r="AR1418" s="65"/>
      <c r="AS1418" s="66"/>
    </row>
    <row r="1419" spans="1:45" s="67" customFormat="1" ht="14.15" customHeight="1" x14ac:dyDescent="0.2">
      <c r="A1419" s="256">
        <v>1201041</v>
      </c>
      <c r="B1419" s="273" t="s">
        <v>1117</v>
      </c>
      <c r="C1419" s="258">
        <f>SUM(D1419+G1419)</f>
        <v>0</v>
      </c>
      <c r="D1419" s="263">
        <f>SUM(E1419:F1419)</f>
        <v>0</v>
      </c>
      <c r="E1419" s="127"/>
      <c r="F1419" s="127"/>
      <c r="G1419" s="127"/>
      <c r="H1419" s="190"/>
      <c r="I1419" s="126"/>
      <c r="J1419" s="126"/>
      <c r="K1419" s="126"/>
      <c r="L1419" s="126"/>
      <c r="M1419" s="126"/>
      <c r="N1419" s="126"/>
      <c r="O1419" s="126"/>
      <c r="P1419" s="126"/>
      <c r="Q1419" s="126"/>
      <c r="R1419" s="126"/>
      <c r="S1419" s="126"/>
      <c r="T1419" s="126"/>
      <c r="U1419" s="126"/>
      <c r="V1419" s="126"/>
      <c r="W1419" s="126"/>
      <c r="X1419" s="126"/>
      <c r="Y1419" s="126"/>
      <c r="Z1419" s="126"/>
      <c r="AA1419" s="125"/>
      <c r="AB1419" s="125"/>
      <c r="AC1419" s="125"/>
      <c r="AD1419" s="125"/>
      <c r="AE1419" s="125"/>
      <c r="AF1419" s="125"/>
      <c r="AG1419" s="125"/>
      <c r="AH1419" s="125"/>
      <c r="AI1419" s="125"/>
      <c r="AJ1419" s="125"/>
      <c r="AK1419" s="310">
        <v>82730</v>
      </c>
      <c r="AL1419" s="310">
        <f t="shared" si="214"/>
        <v>0</v>
      </c>
      <c r="AM1419" s="65" t="s">
        <v>654</v>
      </c>
      <c r="AN1419" s="65"/>
      <c r="AO1419" s="65"/>
      <c r="AP1419" s="65"/>
      <c r="AQ1419" s="65"/>
      <c r="AR1419" s="65"/>
      <c r="AS1419" s="66"/>
    </row>
    <row r="1420" spans="1:45" s="67" customFormat="1" ht="14.15" customHeight="1" x14ac:dyDescent="0.2">
      <c r="A1420" s="256">
        <v>1201045</v>
      </c>
      <c r="B1420" s="273" t="s">
        <v>3667</v>
      </c>
      <c r="C1420" s="369">
        <f>SUM(D1420+G1420)</f>
        <v>0</v>
      </c>
      <c r="D1420" s="367">
        <f>SUM(E1420:F1420)</f>
        <v>0</v>
      </c>
      <c r="E1420" s="127"/>
      <c r="F1420" s="127"/>
      <c r="G1420" s="127"/>
      <c r="H1420" s="190"/>
      <c r="I1420" s="126"/>
      <c r="J1420" s="126"/>
      <c r="K1420" s="126"/>
      <c r="L1420" s="126"/>
      <c r="M1420" s="126"/>
      <c r="N1420" s="126"/>
      <c r="O1420" s="126"/>
      <c r="P1420" s="126"/>
      <c r="Q1420" s="126"/>
      <c r="R1420" s="126"/>
      <c r="S1420" s="126"/>
      <c r="T1420" s="126"/>
      <c r="U1420" s="126"/>
      <c r="V1420" s="126"/>
      <c r="W1420" s="126"/>
      <c r="X1420" s="126"/>
      <c r="Y1420" s="126"/>
      <c r="Z1420" s="126"/>
      <c r="AA1420" s="125"/>
      <c r="AB1420" s="125"/>
      <c r="AC1420" s="125"/>
      <c r="AD1420" s="125"/>
      <c r="AE1420" s="125"/>
      <c r="AF1420" s="125"/>
      <c r="AG1420" s="125"/>
      <c r="AH1420" s="125"/>
      <c r="AI1420" s="125"/>
      <c r="AJ1420" s="125"/>
      <c r="AK1420" s="310">
        <v>23330</v>
      </c>
      <c r="AL1420" s="310">
        <f t="shared" si="214"/>
        <v>0</v>
      </c>
      <c r="AM1420" s="65" t="s">
        <v>654</v>
      </c>
      <c r="AN1420" s="65"/>
      <c r="AO1420" s="65"/>
      <c r="AP1420" s="65"/>
      <c r="AQ1420" s="65"/>
      <c r="AR1420" s="65"/>
      <c r="AS1420" s="66"/>
    </row>
    <row r="1421" spans="1:45" s="67" customFormat="1" ht="14.15" customHeight="1" x14ac:dyDescent="0.2">
      <c r="A1421" s="188">
        <v>5099013</v>
      </c>
      <c r="B1421" s="191" t="s">
        <v>1836</v>
      </c>
      <c r="C1421" s="258">
        <f t="shared" si="212"/>
        <v>0</v>
      </c>
      <c r="D1421" s="263">
        <f t="shared" si="213"/>
        <v>0</v>
      </c>
      <c r="E1421" s="127"/>
      <c r="F1421" s="127"/>
      <c r="G1421" s="127"/>
      <c r="H1421" s="190"/>
      <c r="I1421" s="126"/>
      <c r="J1421" s="126"/>
      <c r="K1421" s="126"/>
      <c r="L1421" s="126"/>
      <c r="M1421" s="126"/>
      <c r="N1421" s="126"/>
      <c r="O1421" s="126"/>
      <c r="P1421" s="126"/>
      <c r="Q1421" s="126"/>
      <c r="R1421" s="126"/>
      <c r="S1421" s="126"/>
      <c r="T1421" s="126"/>
      <c r="U1421" s="126"/>
      <c r="V1421" s="126"/>
      <c r="W1421" s="126"/>
      <c r="X1421" s="126"/>
      <c r="Y1421" s="126"/>
      <c r="Z1421" s="126"/>
      <c r="AA1421" s="125"/>
      <c r="AB1421" s="125"/>
      <c r="AC1421" s="125"/>
      <c r="AD1421" s="125"/>
      <c r="AE1421" s="125"/>
      <c r="AF1421" s="125"/>
      <c r="AG1421" s="125"/>
      <c r="AH1421" s="125"/>
      <c r="AI1421" s="125"/>
      <c r="AJ1421" s="125"/>
      <c r="AK1421" s="311"/>
      <c r="AL1421" s="131"/>
      <c r="AM1421" s="65" t="s">
        <v>654</v>
      </c>
      <c r="AN1421" s="65"/>
      <c r="AO1421" s="65"/>
      <c r="AP1421" s="65"/>
      <c r="AQ1421" s="65"/>
      <c r="AR1421" s="65"/>
      <c r="AS1421" s="66"/>
    </row>
    <row r="1422" spans="1:45" s="67" customFormat="1" ht="14.15" customHeight="1" x14ac:dyDescent="0.2">
      <c r="A1422" s="188">
        <v>5099014</v>
      </c>
      <c r="B1422" s="191" t="s">
        <v>1606</v>
      </c>
      <c r="C1422" s="258">
        <f t="shared" si="212"/>
        <v>0</v>
      </c>
      <c r="D1422" s="263">
        <f t="shared" si="213"/>
        <v>0</v>
      </c>
      <c r="E1422" s="127"/>
      <c r="F1422" s="127"/>
      <c r="G1422" s="127"/>
      <c r="H1422" s="190"/>
      <c r="I1422" s="126"/>
      <c r="J1422" s="126"/>
      <c r="K1422" s="126"/>
      <c r="L1422" s="126"/>
      <c r="M1422" s="126"/>
      <c r="N1422" s="126"/>
      <c r="O1422" s="126"/>
      <c r="P1422" s="126"/>
      <c r="Q1422" s="126"/>
      <c r="R1422" s="126"/>
      <c r="S1422" s="126"/>
      <c r="T1422" s="126"/>
      <c r="U1422" s="126"/>
      <c r="V1422" s="126"/>
      <c r="W1422" s="126"/>
      <c r="X1422" s="126"/>
      <c r="Y1422" s="126"/>
      <c r="Z1422" s="126"/>
      <c r="AA1422" s="125"/>
      <c r="AB1422" s="125"/>
      <c r="AC1422" s="125"/>
      <c r="AD1422" s="125"/>
      <c r="AE1422" s="125"/>
      <c r="AF1422" s="125"/>
      <c r="AG1422" s="125"/>
      <c r="AH1422" s="125"/>
      <c r="AI1422" s="125"/>
      <c r="AJ1422" s="125"/>
      <c r="AK1422" s="311"/>
      <c r="AL1422" s="131"/>
      <c r="AM1422" s="65" t="s">
        <v>654</v>
      </c>
      <c r="AN1422" s="65"/>
      <c r="AO1422" s="65"/>
      <c r="AP1422" s="65"/>
      <c r="AQ1422" s="65"/>
      <c r="AR1422" s="65"/>
      <c r="AS1422" s="66"/>
    </row>
    <row r="1423" spans="1:45" s="67" customFormat="1" ht="14.15" customHeight="1" x14ac:dyDescent="0.2">
      <c r="A1423" s="188">
        <v>5099015</v>
      </c>
      <c r="B1423" s="191" t="s">
        <v>1837</v>
      </c>
      <c r="C1423" s="258">
        <f t="shared" si="212"/>
        <v>0</v>
      </c>
      <c r="D1423" s="263">
        <f t="shared" si="213"/>
        <v>0</v>
      </c>
      <c r="E1423" s="127"/>
      <c r="F1423" s="127"/>
      <c r="G1423" s="127"/>
      <c r="H1423" s="190"/>
      <c r="I1423" s="126"/>
      <c r="J1423" s="126"/>
      <c r="K1423" s="126"/>
      <c r="L1423" s="126"/>
      <c r="M1423" s="126"/>
      <c r="N1423" s="126"/>
      <c r="O1423" s="126"/>
      <c r="P1423" s="126"/>
      <c r="Q1423" s="126"/>
      <c r="R1423" s="126"/>
      <c r="S1423" s="126"/>
      <c r="T1423" s="126"/>
      <c r="U1423" s="126"/>
      <c r="V1423" s="126"/>
      <c r="W1423" s="126"/>
      <c r="X1423" s="126"/>
      <c r="Y1423" s="126"/>
      <c r="Z1423" s="126"/>
      <c r="AA1423" s="125"/>
      <c r="AB1423" s="125"/>
      <c r="AC1423" s="125"/>
      <c r="AD1423" s="125"/>
      <c r="AE1423" s="125"/>
      <c r="AF1423" s="125"/>
      <c r="AG1423" s="125"/>
      <c r="AH1423" s="125"/>
      <c r="AI1423" s="125"/>
      <c r="AJ1423" s="125"/>
      <c r="AK1423" s="311"/>
      <c r="AL1423" s="131"/>
      <c r="AM1423" s="65" t="s">
        <v>654</v>
      </c>
      <c r="AN1423" s="65"/>
      <c r="AO1423" s="65"/>
      <c r="AP1423" s="65"/>
      <c r="AQ1423" s="65"/>
      <c r="AR1423" s="65"/>
      <c r="AS1423" s="66"/>
    </row>
    <row r="1424" spans="1:45" s="67" customFormat="1" ht="14.15" customHeight="1" x14ac:dyDescent="0.2">
      <c r="A1424" s="188">
        <v>5099016</v>
      </c>
      <c r="B1424" s="191" t="s">
        <v>1607</v>
      </c>
      <c r="C1424" s="258">
        <f t="shared" si="212"/>
        <v>0</v>
      </c>
      <c r="D1424" s="263">
        <f t="shared" si="213"/>
        <v>0</v>
      </c>
      <c r="E1424" s="127"/>
      <c r="F1424" s="127"/>
      <c r="G1424" s="127"/>
      <c r="H1424" s="190"/>
      <c r="I1424" s="126"/>
      <c r="J1424" s="126"/>
      <c r="K1424" s="126"/>
      <c r="L1424" s="126"/>
      <c r="M1424" s="126"/>
      <c r="N1424" s="126"/>
      <c r="O1424" s="126"/>
      <c r="P1424" s="126"/>
      <c r="Q1424" s="126"/>
      <c r="R1424" s="126"/>
      <c r="S1424" s="126"/>
      <c r="T1424" s="126"/>
      <c r="U1424" s="126"/>
      <c r="V1424" s="126"/>
      <c r="W1424" s="126"/>
      <c r="X1424" s="126"/>
      <c r="Y1424" s="126"/>
      <c r="Z1424" s="126"/>
      <c r="AA1424" s="125"/>
      <c r="AB1424" s="125"/>
      <c r="AC1424" s="125"/>
      <c r="AD1424" s="125"/>
      <c r="AE1424" s="125"/>
      <c r="AF1424" s="125"/>
      <c r="AG1424" s="125"/>
      <c r="AH1424" s="125"/>
      <c r="AI1424" s="125"/>
      <c r="AJ1424" s="125"/>
      <c r="AK1424" s="311"/>
      <c r="AL1424" s="131"/>
      <c r="AM1424" s="65" t="s">
        <v>654</v>
      </c>
      <c r="AN1424" s="65"/>
      <c r="AO1424" s="65"/>
      <c r="AP1424" s="65"/>
      <c r="AQ1424" s="65"/>
      <c r="AR1424" s="65"/>
      <c r="AS1424" s="66"/>
    </row>
    <row r="1425" spans="1:45" s="67" customFormat="1" ht="14.15" customHeight="1" x14ac:dyDescent="0.2">
      <c r="A1425" s="188">
        <v>5099051</v>
      </c>
      <c r="B1425" s="191" t="s">
        <v>1805</v>
      </c>
      <c r="C1425" s="258">
        <f t="shared" si="212"/>
        <v>0</v>
      </c>
      <c r="D1425" s="263">
        <f t="shared" si="213"/>
        <v>0</v>
      </c>
      <c r="E1425" s="127"/>
      <c r="F1425" s="127"/>
      <c r="G1425" s="127"/>
      <c r="H1425" s="190"/>
      <c r="I1425" s="126"/>
      <c r="J1425" s="126"/>
      <c r="K1425" s="126"/>
      <c r="L1425" s="126"/>
      <c r="M1425" s="126"/>
      <c r="N1425" s="126"/>
      <c r="O1425" s="126"/>
      <c r="P1425" s="126"/>
      <c r="Q1425" s="126"/>
      <c r="R1425" s="126"/>
      <c r="S1425" s="126"/>
      <c r="T1425" s="126"/>
      <c r="U1425" s="126"/>
      <c r="V1425" s="126"/>
      <c r="W1425" s="126"/>
      <c r="X1425" s="126"/>
      <c r="Y1425" s="126"/>
      <c r="Z1425" s="126"/>
      <c r="AA1425" s="125"/>
      <c r="AB1425" s="125"/>
      <c r="AC1425" s="125"/>
      <c r="AD1425" s="125"/>
      <c r="AE1425" s="125"/>
      <c r="AF1425" s="125"/>
      <c r="AG1425" s="125"/>
      <c r="AH1425" s="125"/>
      <c r="AI1425" s="125"/>
      <c r="AJ1425" s="125"/>
      <c r="AK1425" s="311"/>
      <c r="AL1425" s="131"/>
      <c r="AM1425" s="65" t="s">
        <v>654</v>
      </c>
      <c r="AN1425" s="65"/>
      <c r="AO1425" s="65"/>
      <c r="AP1425" s="65"/>
      <c r="AQ1425" s="65"/>
      <c r="AR1425" s="65"/>
      <c r="AS1425" s="66"/>
    </row>
    <row r="1426" spans="1:45" s="67" customFormat="1" ht="14.15" customHeight="1" x14ac:dyDescent="0.2">
      <c r="A1426" s="188">
        <v>5099052</v>
      </c>
      <c r="B1426" s="191" t="s">
        <v>1763</v>
      </c>
      <c r="C1426" s="258">
        <f t="shared" si="212"/>
        <v>0</v>
      </c>
      <c r="D1426" s="263">
        <f t="shared" si="213"/>
        <v>0</v>
      </c>
      <c r="E1426" s="127"/>
      <c r="F1426" s="127"/>
      <c r="G1426" s="127"/>
      <c r="H1426" s="190"/>
      <c r="I1426" s="126"/>
      <c r="J1426" s="126"/>
      <c r="K1426" s="126"/>
      <c r="L1426" s="126"/>
      <c r="M1426" s="126"/>
      <c r="N1426" s="126"/>
      <c r="O1426" s="126"/>
      <c r="P1426" s="126"/>
      <c r="Q1426" s="126"/>
      <c r="R1426" s="126"/>
      <c r="S1426" s="126"/>
      <c r="T1426" s="126"/>
      <c r="U1426" s="126"/>
      <c r="V1426" s="126"/>
      <c r="W1426" s="126"/>
      <c r="X1426" s="126"/>
      <c r="Y1426" s="126"/>
      <c r="Z1426" s="126"/>
      <c r="AA1426" s="125"/>
      <c r="AB1426" s="125"/>
      <c r="AC1426" s="125"/>
      <c r="AD1426" s="125"/>
      <c r="AE1426" s="125"/>
      <c r="AF1426" s="125"/>
      <c r="AG1426" s="125"/>
      <c r="AH1426" s="125"/>
      <c r="AI1426" s="125"/>
      <c r="AJ1426" s="125"/>
      <c r="AK1426" s="311"/>
      <c r="AL1426" s="131"/>
      <c r="AM1426" s="65" t="s">
        <v>654</v>
      </c>
      <c r="AN1426" s="65"/>
      <c r="AO1426" s="65"/>
      <c r="AP1426" s="65"/>
      <c r="AQ1426" s="65"/>
      <c r="AR1426" s="65"/>
      <c r="AS1426" s="66"/>
    </row>
    <row r="1427" spans="1:45" s="67" customFormat="1" ht="14.15" customHeight="1" x14ac:dyDescent="0.2">
      <c r="A1427" s="188"/>
      <c r="B1427" s="191" t="s">
        <v>1927</v>
      </c>
      <c r="C1427" s="258">
        <f t="shared" si="212"/>
        <v>0</v>
      </c>
      <c r="D1427" s="263">
        <f t="shared" si="213"/>
        <v>0</v>
      </c>
      <c r="E1427" s="127"/>
      <c r="F1427" s="127"/>
      <c r="G1427" s="127"/>
      <c r="H1427" s="190"/>
      <c r="I1427" s="126"/>
      <c r="J1427" s="126"/>
      <c r="K1427" s="126"/>
      <c r="L1427" s="126"/>
      <c r="M1427" s="126"/>
      <c r="N1427" s="126"/>
      <c r="O1427" s="126"/>
      <c r="P1427" s="126"/>
      <c r="Q1427" s="126"/>
      <c r="R1427" s="126"/>
      <c r="S1427" s="126"/>
      <c r="T1427" s="126"/>
      <c r="U1427" s="126"/>
      <c r="V1427" s="126"/>
      <c r="W1427" s="126"/>
      <c r="X1427" s="126"/>
      <c r="Y1427" s="126"/>
      <c r="Z1427" s="126"/>
      <c r="AA1427" s="125"/>
      <c r="AB1427" s="125"/>
      <c r="AC1427" s="125"/>
      <c r="AD1427" s="125"/>
      <c r="AE1427" s="125"/>
      <c r="AF1427" s="125"/>
      <c r="AG1427" s="125"/>
      <c r="AH1427" s="125"/>
      <c r="AI1427" s="125"/>
      <c r="AJ1427" s="125"/>
      <c r="AK1427" s="311"/>
      <c r="AL1427" s="131"/>
      <c r="AM1427" s="65" t="s">
        <v>654</v>
      </c>
      <c r="AN1427" s="65"/>
      <c r="AO1427" s="65"/>
      <c r="AP1427" s="65"/>
      <c r="AQ1427" s="65"/>
      <c r="AR1427" s="65"/>
      <c r="AS1427" s="66"/>
    </row>
    <row r="1428" spans="1:45" s="72" customFormat="1" ht="14.15" customHeight="1" x14ac:dyDescent="0.2">
      <c r="A1428" s="188"/>
      <c r="B1428" s="191" t="s">
        <v>1804</v>
      </c>
      <c r="C1428" s="258">
        <f t="shared" si="212"/>
        <v>0</v>
      </c>
      <c r="D1428" s="263">
        <f t="shared" si="213"/>
        <v>0</v>
      </c>
      <c r="E1428" s="127"/>
      <c r="F1428" s="127"/>
      <c r="G1428" s="127"/>
      <c r="H1428" s="190"/>
      <c r="I1428" s="126"/>
      <c r="J1428" s="126"/>
      <c r="K1428" s="126"/>
      <c r="L1428" s="126"/>
      <c r="M1428" s="126"/>
      <c r="N1428" s="126"/>
      <c r="O1428" s="126"/>
      <c r="P1428" s="126"/>
      <c r="Q1428" s="126"/>
      <c r="R1428" s="126"/>
      <c r="S1428" s="126"/>
      <c r="T1428" s="126"/>
      <c r="U1428" s="126"/>
      <c r="V1428" s="126"/>
      <c r="W1428" s="126"/>
      <c r="X1428" s="126"/>
      <c r="Y1428" s="126"/>
      <c r="Z1428" s="126"/>
      <c r="AA1428" s="125"/>
      <c r="AB1428" s="125"/>
      <c r="AC1428" s="125"/>
      <c r="AD1428" s="125"/>
      <c r="AE1428" s="125"/>
      <c r="AF1428" s="125"/>
      <c r="AG1428" s="125"/>
      <c r="AH1428" s="125"/>
      <c r="AI1428" s="125"/>
      <c r="AJ1428" s="125"/>
      <c r="AK1428" s="311"/>
      <c r="AL1428" s="131"/>
      <c r="AM1428" s="65" t="s">
        <v>654</v>
      </c>
      <c r="AN1428" s="65"/>
      <c r="AO1428" s="65"/>
      <c r="AP1428" s="65"/>
      <c r="AQ1428" s="65"/>
      <c r="AR1428" s="65"/>
      <c r="AS1428" s="71"/>
    </row>
    <row r="1429" spans="1:45" s="75" customFormat="1" ht="14.15" customHeight="1" x14ac:dyDescent="0.2">
      <c r="A1429" s="327"/>
      <c r="B1429" s="141" t="s">
        <v>818</v>
      </c>
      <c r="C1429" s="133">
        <f>SUM(C1382:C1428)</f>
        <v>183</v>
      </c>
      <c r="D1429" s="133">
        <f>SUM(D1382:D1428)</f>
        <v>183</v>
      </c>
      <c r="E1429" s="133">
        <f>SUM(E1382:E1428)</f>
        <v>183</v>
      </c>
      <c r="F1429" s="133">
        <f>SUM(F1382:F1428)</f>
        <v>0</v>
      </c>
      <c r="G1429" s="133">
        <f>SUM(G1382:G1428)</f>
        <v>0</v>
      </c>
      <c r="H1429" s="943"/>
      <c r="I1429" s="944"/>
      <c r="J1429" s="944"/>
      <c r="K1429" s="944"/>
      <c r="L1429" s="944"/>
      <c r="M1429" s="944"/>
      <c r="N1429" s="944"/>
      <c r="O1429" s="944"/>
      <c r="P1429" s="944"/>
      <c r="Q1429" s="944"/>
      <c r="R1429" s="944"/>
      <c r="S1429" s="944"/>
      <c r="T1429" s="944"/>
      <c r="U1429" s="944"/>
      <c r="V1429" s="944"/>
      <c r="W1429" s="944"/>
      <c r="X1429" s="944"/>
      <c r="Y1429" s="944"/>
      <c r="Z1429" s="945"/>
      <c r="AA1429" s="133">
        <f t="shared" ref="AA1429:AL1429" si="215">SUM(AA1382:AA1428)</f>
        <v>1</v>
      </c>
      <c r="AB1429" s="133">
        <f t="shared" si="215"/>
        <v>181</v>
      </c>
      <c r="AC1429" s="133">
        <f t="shared" si="215"/>
        <v>1</v>
      </c>
      <c r="AD1429" s="133">
        <f t="shared" si="215"/>
        <v>0</v>
      </c>
      <c r="AE1429" s="133">
        <f t="shared" si="215"/>
        <v>0</v>
      </c>
      <c r="AF1429" s="133">
        <f t="shared" si="215"/>
        <v>0</v>
      </c>
      <c r="AG1429" s="133">
        <f t="shared" si="215"/>
        <v>0</v>
      </c>
      <c r="AH1429" s="133">
        <f t="shared" si="215"/>
        <v>0</v>
      </c>
      <c r="AI1429" s="133">
        <f t="shared" si="215"/>
        <v>0</v>
      </c>
      <c r="AJ1429" s="133">
        <f t="shared" si="215"/>
        <v>0</v>
      </c>
      <c r="AK1429" s="392">
        <f t="shared" si="215"/>
        <v>530890</v>
      </c>
      <c r="AL1429" s="392">
        <f t="shared" si="215"/>
        <v>1565130</v>
      </c>
      <c r="AM1429" s="73" t="s">
        <v>654</v>
      </c>
      <c r="AN1429" s="73"/>
      <c r="AO1429" s="73"/>
      <c r="AP1429" s="73"/>
      <c r="AQ1429" s="73"/>
      <c r="AR1429" s="73"/>
      <c r="AS1429" s="74"/>
    </row>
    <row r="1430" spans="1:45" s="96" customFormat="1" ht="14.15" customHeight="1" x14ac:dyDescent="0.2">
      <c r="A1430" s="327"/>
      <c r="B1430" s="144" t="s">
        <v>4390</v>
      </c>
      <c r="C1430" s="890"/>
      <c r="D1430" s="890"/>
      <c r="E1430" s="890"/>
      <c r="F1430" s="890"/>
      <c r="G1430" s="890"/>
      <c r="H1430" s="890"/>
      <c r="I1430" s="890"/>
      <c r="J1430" s="890"/>
      <c r="K1430" s="890"/>
      <c r="L1430" s="890"/>
      <c r="M1430" s="890"/>
      <c r="N1430" s="890"/>
      <c r="O1430" s="890"/>
      <c r="P1430" s="890"/>
      <c r="Q1430" s="890"/>
      <c r="R1430" s="890"/>
      <c r="S1430" s="890"/>
      <c r="T1430" s="890"/>
      <c r="U1430" s="890"/>
      <c r="V1430" s="890"/>
      <c r="W1430" s="890"/>
      <c r="X1430" s="890"/>
      <c r="Y1430" s="890"/>
      <c r="Z1430" s="890"/>
      <c r="AA1430" s="890"/>
      <c r="AB1430" s="890"/>
      <c r="AC1430" s="890"/>
      <c r="AD1430" s="890"/>
      <c r="AE1430" s="890"/>
      <c r="AF1430" s="890"/>
      <c r="AG1430" s="890"/>
      <c r="AH1430" s="890"/>
      <c r="AI1430" s="890"/>
      <c r="AJ1430" s="890"/>
      <c r="AK1430" s="890"/>
      <c r="AL1430" s="890"/>
      <c r="AM1430" s="94" t="s">
        <v>654</v>
      </c>
      <c r="AN1430" s="94"/>
      <c r="AO1430" s="94"/>
      <c r="AP1430" s="94"/>
      <c r="AQ1430" s="94"/>
      <c r="AR1430" s="94"/>
      <c r="AS1430" s="95"/>
    </row>
    <row r="1431" spans="1:45" s="77" customFormat="1" ht="14.15" customHeight="1" x14ac:dyDescent="0.2">
      <c r="A1431" s="192">
        <v>1202001</v>
      </c>
      <c r="B1431" s="193" t="s">
        <v>2983</v>
      </c>
      <c r="C1431" s="258">
        <f>SUM(I1431:N1431)</f>
        <v>0</v>
      </c>
      <c r="D1431" s="137"/>
      <c r="E1431" s="126"/>
      <c r="F1431" s="126"/>
      <c r="G1431" s="126"/>
      <c r="H1431" s="262">
        <f t="shared" ref="H1431:H1489" si="216">SUM(I1431:J1431)</f>
        <v>0</v>
      </c>
      <c r="I1431" s="125"/>
      <c r="J1431" s="125"/>
      <c r="K1431" s="125"/>
      <c r="L1431" s="125"/>
      <c r="M1431" s="125"/>
      <c r="N1431" s="125"/>
      <c r="O1431" s="126"/>
      <c r="P1431" s="126"/>
      <c r="Q1431" s="126"/>
      <c r="R1431" s="126"/>
      <c r="S1431" s="126"/>
      <c r="T1431" s="126"/>
      <c r="U1431" s="126"/>
      <c r="V1431" s="126"/>
      <c r="W1431" s="126"/>
      <c r="X1431" s="126"/>
      <c r="Y1431" s="126"/>
      <c r="Z1431" s="126"/>
      <c r="AA1431" s="125"/>
      <c r="AB1431" s="125"/>
      <c r="AC1431" s="125"/>
      <c r="AD1431" s="125"/>
      <c r="AE1431" s="125"/>
      <c r="AF1431" s="125"/>
      <c r="AG1431" s="125"/>
      <c r="AH1431" s="125"/>
      <c r="AI1431" s="125"/>
      <c r="AJ1431" s="125"/>
      <c r="AK1431" s="310">
        <v>38820</v>
      </c>
      <c r="AL1431" s="310">
        <f t="shared" ref="AL1431:AL1495" si="217">+(I1431*AK1431)+(L1431*AK1431*0.5)</f>
        <v>0</v>
      </c>
      <c r="AM1431" s="65" t="s">
        <v>654</v>
      </c>
      <c r="AN1431" s="65"/>
      <c r="AO1431" s="65"/>
      <c r="AP1431" s="65"/>
      <c r="AQ1431" s="65"/>
      <c r="AR1431" s="65"/>
      <c r="AS1431" s="76"/>
    </row>
    <row r="1432" spans="1:45" s="67" customFormat="1" ht="14.15" customHeight="1" x14ac:dyDescent="0.2">
      <c r="A1432" s="192">
        <v>1202002</v>
      </c>
      <c r="B1432" s="193" t="s">
        <v>427</v>
      </c>
      <c r="C1432" s="258">
        <f t="shared" ref="C1432:C1496" si="218">SUM(I1432:N1432)</f>
        <v>0</v>
      </c>
      <c r="D1432" s="137"/>
      <c r="E1432" s="126"/>
      <c r="F1432" s="126"/>
      <c r="G1432" s="126"/>
      <c r="H1432" s="262">
        <f t="shared" si="216"/>
        <v>0</v>
      </c>
      <c r="I1432" s="125"/>
      <c r="J1432" s="125"/>
      <c r="K1432" s="125"/>
      <c r="L1432" s="125"/>
      <c r="M1432" s="125"/>
      <c r="N1432" s="125"/>
      <c r="O1432" s="126"/>
      <c r="P1432" s="126"/>
      <c r="Q1432" s="126"/>
      <c r="R1432" s="126"/>
      <c r="S1432" s="126"/>
      <c r="T1432" s="126"/>
      <c r="U1432" s="126"/>
      <c r="V1432" s="126"/>
      <c r="W1432" s="126"/>
      <c r="X1432" s="126"/>
      <c r="Y1432" s="126"/>
      <c r="Z1432" s="126"/>
      <c r="AA1432" s="125"/>
      <c r="AB1432" s="125"/>
      <c r="AC1432" s="125"/>
      <c r="AD1432" s="125"/>
      <c r="AE1432" s="125"/>
      <c r="AF1432" s="125"/>
      <c r="AG1432" s="125"/>
      <c r="AH1432" s="125"/>
      <c r="AI1432" s="125"/>
      <c r="AJ1432" s="125"/>
      <c r="AK1432" s="310">
        <v>34610</v>
      </c>
      <c r="AL1432" s="310">
        <f t="shared" si="217"/>
        <v>0</v>
      </c>
      <c r="AM1432" s="65" t="s">
        <v>654</v>
      </c>
      <c r="AN1432" s="65"/>
      <c r="AO1432" s="65"/>
      <c r="AP1432" s="65"/>
      <c r="AQ1432" s="65"/>
      <c r="AR1432" s="65"/>
      <c r="AS1432" s="66"/>
    </row>
    <row r="1433" spans="1:45" s="67" customFormat="1" ht="14.15" customHeight="1" x14ac:dyDescent="0.2">
      <c r="A1433" s="192">
        <v>1202003</v>
      </c>
      <c r="B1433" s="193" t="s">
        <v>428</v>
      </c>
      <c r="C1433" s="258">
        <f t="shared" si="218"/>
        <v>0</v>
      </c>
      <c r="D1433" s="137"/>
      <c r="E1433" s="126"/>
      <c r="F1433" s="126"/>
      <c r="G1433" s="126"/>
      <c r="H1433" s="262">
        <f t="shared" si="216"/>
        <v>0</v>
      </c>
      <c r="I1433" s="125"/>
      <c r="J1433" s="125"/>
      <c r="K1433" s="125"/>
      <c r="L1433" s="125"/>
      <c r="M1433" s="125"/>
      <c r="N1433" s="125"/>
      <c r="O1433" s="126"/>
      <c r="P1433" s="126"/>
      <c r="Q1433" s="126"/>
      <c r="R1433" s="126"/>
      <c r="S1433" s="126"/>
      <c r="T1433" s="126"/>
      <c r="U1433" s="126"/>
      <c r="V1433" s="126"/>
      <c r="W1433" s="126"/>
      <c r="X1433" s="126"/>
      <c r="Y1433" s="126"/>
      <c r="Z1433" s="126"/>
      <c r="AA1433" s="125"/>
      <c r="AB1433" s="125"/>
      <c r="AC1433" s="125"/>
      <c r="AD1433" s="125"/>
      <c r="AE1433" s="125"/>
      <c r="AF1433" s="125"/>
      <c r="AG1433" s="125"/>
      <c r="AH1433" s="125"/>
      <c r="AI1433" s="125"/>
      <c r="AJ1433" s="125"/>
      <c r="AK1433" s="310">
        <v>80620</v>
      </c>
      <c r="AL1433" s="310">
        <f t="shared" si="217"/>
        <v>0</v>
      </c>
      <c r="AM1433" s="65" t="s">
        <v>654</v>
      </c>
      <c r="AN1433" s="65"/>
      <c r="AO1433" s="65"/>
      <c r="AP1433" s="65"/>
      <c r="AQ1433" s="65"/>
      <c r="AR1433" s="65"/>
      <c r="AS1433" s="66"/>
    </row>
    <row r="1434" spans="1:45" s="67" customFormat="1" ht="14.15" customHeight="1" x14ac:dyDescent="0.2">
      <c r="A1434" s="192">
        <v>1202004</v>
      </c>
      <c r="B1434" s="193" t="s">
        <v>429</v>
      </c>
      <c r="C1434" s="258">
        <f t="shared" si="218"/>
        <v>0</v>
      </c>
      <c r="D1434" s="137"/>
      <c r="E1434" s="126"/>
      <c r="F1434" s="126"/>
      <c r="G1434" s="126"/>
      <c r="H1434" s="262">
        <f t="shared" si="216"/>
        <v>0</v>
      </c>
      <c r="I1434" s="125"/>
      <c r="J1434" s="125"/>
      <c r="K1434" s="125"/>
      <c r="L1434" s="125"/>
      <c r="M1434" s="125"/>
      <c r="N1434" s="125"/>
      <c r="O1434" s="126"/>
      <c r="P1434" s="126"/>
      <c r="Q1434" s="126"/>
      <c r="R1434" s="126"/>
      <c r="S1434" s="126"/>
      <c r="T1434" s="126"/>
      <c r="U1434" s="126"/>
      <c r="V1434" s="126"/>
      <c r="W1434" s="126"/>
      <c r="X1434" s="126"/>
      <c r="Y1434" s="126"/>
      <c r="Z1434" s="126"/>
      <c r="AA1434" s="125"/>
      <c r="AB1434" s="125"/>
      <c r="AC1434" s="125"/>
      <c r="AD1434" s="125"/>
      <c r="AE1434" s="125"/>
      <c r="AF1434" s="125"/>
      <c r="AG1434" s="125"/>
      <c r="AH1434" s="125"/>
      <c r="AI1434" s="125"/>
      <c r="AJ1434" s="125"/>
      <c r="AK1434" s="310">
        <v>18310</v>
      </c>
      <c r="AL1434" s="310">
        <f t="shared" si="217"/>
        <v>0</v>
      </c>
      <c r="AM1434" s="65" t="s">
        <v>654</v>
      </c>
      <c r="AN1434" s="65"/>
      <c r="AO1434" s="65"/>
      <c r="AP1434" s="65"/>
      <c r="AQ1434" s="65"/>
      <c r="AR1434" s="65"/>
      <c r="AS1434" s="66"/>
    </row>
    <row r="1435" spans="1:45" s="67" customFormat="1" ht="14.15" customHeight="1" x14ac:dyDescent="0.2">
      <c r="A1435" s="192">
        <v>1202005</v>
      </c>
      <c r="B1435" s="193" t="s">
        <v>430</v>
      </c>
      <c r="C1435" s="258">
        <f t="shared" si="218"/>
        <v>0</v>
      </c>
      <c r="D1435" s="137"/>
      <c r="E1435" s="126"/>
      <c r="F1435" s="126"/>
      <c r="G1435" s="126"/>
      <c r="H1435" s="262">
        <f t="shared" si="216"/>
        <v>0</v>
      </c>
      <c r="I1435" s="125"/>
      <c r="J1435" s="125"/>
      <c r="K1435" s="125"/>
      <c r="L1435" s="125"/>
      <c r="M1435" s="125"/>
      <c r="N1435" s="125"/>
      <c r="O1435" s="126"/>
      <c r="P1435" s="126"/>
      <c r="Q1435" s="126"/>
      <c r="R1435" s="126"/>
      <c r="S1435" s="126"/>
      <c r="T1435" s="126"/>
      <c r="U1435" s="126"/>
      <c r="V1435" s="126"/>
      <c r="W1435" s="126"/>
      <c r="X1435" s="126"/>
      <c r="Y1435" s="126"/>
      <c r="Z1435" s="126"/>
      <c r="AA1435" s="125"/>
      <c r="AB1435" s="125"/>
      <c r="AC1435" s="125"/>
      <c r="AD1435" s="125"/>
      <c r="AE1435" s="125"/>
      <c r="AF1435" s="125"/>
      <c r="AG1435" s="125"/>
      <c r="AH1435" s="125"/>
      <c r="AI1435" s="125"/>
      <c r="AJ1435" s="125"/>
      <c r="AK1435" s="310">
        <v>106840</v>
      </c>
      <c r="AL1435" s="310">
        <f t="shared" si="217"/>
        <v>0</v>
      </c>
      <c r="AM1435" s="65" t="s">
        <v>654</v>
      </c>
      <c r="AN1435" s="65"/>
      <c r="AO1435" s="65"/>
      <c r="AP1435" s="65"/>
      <c r="AQ1435" s="65"/>
      <c r="AR1435" s="65"/>
      <c r="AS1435" s="66"/>
    </row>
    <row r="1436" spans="1:45" s="67" customFormat="1" ht="14.15" customHeight="1" x14ac:dyDescent="0.2">
      <c r="A1436" s="192">
        <v>1202006</v>
      </c>
      <c r="B1436" s="193" t="s">
        <v>2984</v>
      </c>
      <c r="C1436" s="258">
        <f t="shared" si="218"/>
        <v>0</v>
      </c>
      <c r="D1436" s="137"/>
      <c r="E1436" s="126"/>
      <c r="F1436" s="126"/>
      <c r="G1436" s="126"/>
      <c r="H1436" s="262">
        <f t="shared" si="216"/>
        <v>0</v>
      </c>
      <c r="I1436" s="125"/>
      <c r="J1436" s="125"/>
      <c r="K1436" s="125"/>
      <c r="L1436" s="125"/>
      <c r="M1436" s="125"/>
      <c r="N1436" s="125"/>
      <c r="O1436" s="126"/>
      <c r="P1436" s="126"/>
      <c r="Q1436" s="126"/>
      <c r="R1436" s="126"/>
      <c r="S1436" s="126"/>
      <c r="T1436" s="126"/>
      <c r="U1436" s="126"/>
      <c r="V1436" s="126"/>
      <c r="W1436" s="126"/>
      <c r="X1436" s="126"/>
      <c r="Y1436" s="126"/>
      <c r="Z1436" s="126"/>
      <c r="AA1436" s="125"/>
      <c r="AB1436" s="125"/>
      <c r="AC1436" s="125"/>
      <c r="AD1436" s="125"/>
      <c r="AE1436" s="125"/>
      <c r="AF1436" s="125"/>
      <c r="AG1436" s="125"/>
      <c r="AH1436" s="125"/>
      <c r="AI1436" s="125"/>
      <c r="AJ1436" s="125"/>
      <c r="AK1436" s="310">
        <v>48260</v>
      </c>
      <c r="AL1436" s="310">
        <f t="shared" si="217"/>
        <v>0</v>
      </c>
      <c r="AM1436" s="65" t="s">
        <v>654</v>
      </c>
      <c r="AN1436" s="65"/>
      <c r="AO1436" s="65"/>
      <c r="AP1436" s="65"/>
      <c r="AQ1436" s="65"/>
      <c r="AR1436" s="65"/>
      <c r="AS1436" s="66"/>
    </row>
    <row r="1437" spans="1:45" s="67" customFormat="1" ht="14.15" customHeight="1" x14ac:dyDescent="0.2">
      <c r="A1437" s="192">
        <v>1202007</v>
      </c>
      <c r="B1437" s="193" t="s">
        <v>100</v>
      </c>
      <c r="C1437" s="258">
        <f t="shared" si="218"/>
        <v>0</v>
      </c>
      <c r="D1437" s="137"/>
      <c r="E1437" s="126"/>
      <c r="F1437" s="126"/>
      <c r="G1437" s="126"/>
      <c r="H1437" s="262">
        <f t="shared" si="216"/>
        <v>0</v>
      </c>
      <c r="I1437" s="125"/>
      <c r="J1437" s="125"/>
      <c r="K1437" s="125"/>
      <c r="L1437" s="125"/>
      <c r="M1437" s="125"/>
      <c r="N1437" s="125"/>
      <c r="O1437" s="262">
        <f t="shared" ref="O1437:O1501" si="219">SUM(P1437:Q1437)</f>
        <v>0</v>
      </c>
      <c r="P1437" s="125"/>
      <c r="Q1437" s="125"/>
      <c r="R1437" s="262">
        <f t="shared" ref="R1437:R1501" si="220">SUM(S1437:T1437)</f>
        <v>0</v>
      </c>
      <c r="S1437" s="125"/>
      <c r="T1437" s="125"/>
      <c r="U1437" s="262">
        <f t="shared" ref="U1437:U1501" si="221">SUM(V1437:W1437)</f>
        <v>0</v>
      </c>
      <c r="V1437" s="125"/>
      <c r="W1437" s="125"/>
      <c r="X1437" s="262">
        <f t="shared" ref="X1437:X1501" si="222">SUM(Y1437:Z1437)</f>
        <v>0</v>
      </c>
      <c r="Y1437" s="125"/>
      <c r="Z1437" s="125"/>
      <c r="AA1437" s="125"/>
      <c r="AB1437" s="125"/>
      <c r="AC1437" s="125"/>
      <c r="AD1437" s="125"/>
      <c r="AE1437" s="125"/>
      <c r="AF1437" s="125"/>
      <c r="AG1437" s="125"/>
      <c r="AH1437" s="125"/>
      <c r="AI1437" s="125"/>
      <c r="AJ1437" s="125"/>
      <c r="AK1437" s="310">
        <v>153100</v>
      </c>
      <c r="AL1437" s="310">
        <f t="shared" si="217"/>
        <v>0</v>
      </c>
      <c r="AM1437" s="65" t="s">
        <v>654</v>
      </c>
      <c r="AN1437" s="65"/>
      <c r="AO1437" s="65"/>
      <c r="AP1437" s="65"/>
      <c r="AQ1437" s="65"/>
      <c r="AR1437" s="65"/>
      <c r="AS1437" s="66"/>
    </row>
    <row r="1438" spans="1:45" s="67" customFormat="1" ht="14.15" customHeight="1" x14ac:dyDescent="0.2">
      <c r="A1438" s="192">
        <v>1202008</v>
      </c>
      <c r="B1438" s="193" t="s">
        <v>2841</v>
      </c>
      <c r="C1438" s="258">
        <f t="shared" si="218"/>
        <v>0</v>
      </c>
      <c r="D1438" s="137"/>
      <c r="E1438" s="126"/>
      <c r="F1438" s="126"/>
      <c r="G1438" s="126"/>
      <c r="H1438" s="262">
        <f t="shared" si="216"/>
        <v>0</v>
      </c>
      <c r="I1438" s="125"/>
      <c r="J1438" s="125"/>
      <c r="K1438" s="125"/>
      <c r="L1438" s="125"/>
      <c r="M1438" s="125"/>
      <c r="N1438" s="125"/>
      <c r="O1438" s="262">
        <f t="shared" si="219"/>
        <v>0</v>
      </c>
      <c r="P1438" s="125"/>
      <c r="Q1438" s="125"/>
      <c r="R1438" s="262">
        <f t="shared" si="220"/>
        <v>0</v>
      </c>
      <c r="S1438" s="125"/>
      <c r="T1438" s="125"/>
      <c r="U1438" s="262">
        <f t="shared" si="221"/>
        <v>0</v>
      </c>
      <c r="V1438" s="125"/>
      <c r="W1438" s="125"/>
      <c r="X1438" s="262">
        <f t="shared" si="222"/>
        <v>0</v>
      </c>
      <c r="Y1438" s="125"/>
      <c r="Z1438" s="125"/>
      <c r="AA1438" s="125"/>
      <c r="AB1438" s="125"/>
      <c r="AC1438" s="125"/>
      <c r="AD1438" s="125"/>
      <c r="AE1438" s="125"/>
      <c r="AF1438" s="125"/>
      <c r="AG1438" s="125"/>
      <c r="AH1438" s="125"/>
      <c r="AI1438" s="125"/>
      <c r="AJ1438" s="125"/>
      <c r="AK1438" s="310">
        <v>150760</v>
      </c>
      <c r="AL1438" s="310">
        <f t="shared" si="217"/>
        <v>0</v>
      </c>
      <c r="AM1438" s="65" t="s">
        <v>654</v>
      </c>
      <c r="AN1438" s="65"/>
      <c r="AO1438" s="65"/>
      <c r="AP1438" s="65"/>
      <c r="AQ1438" s="65"/>
      <c r="AR1438" s="65"/>
      <c r="AS1438" s="66"/>
    </row>
    <row r="1439" spans="1:45" s="67" customFormat="1" ht="14.15" customHeight="1" x14ac:dyDescent="0.2">
      <c r="A1439" s="192">
        <v>1202009</v>
      </c>
      <c r="B1439" s="193" t="s">
        <v>213</v>
      </c>
      <c r="C1439" s="258">
        <f t="shared" si="218"/>
        <v>0</v>
      </c>
      <c r="D1439" s="137"/>
      <c r="E1439" s="126"/>
      <c r="F1439" s="126"/>
      <c r="G1439" s="126"/>
      <c r="H1439" s="262">
        <f t="shared" si="216"/>
        <v>0</v>
      </c>
      <c r="I1439" s="125"/>
      <c r="J1439" s="125"/>
      <c r="K1439" s="125"/>
      <c r="L1439" s="125"/>
      <c r="M1439" s="125"/>
      <c r="N1439" s="125"/>
      <c r="O1439" s="262">
        <f t="shared" si="219"/>
        <v>0</v>
      </c>
      <c r="P1439" s="125"/>
      <c r="Q1439" s="125"/>
      <c r="R1439" s="262">
        <f t="shared" si="220"/>
        <v>0</v>
      </c>
      <c r="S1439" s="125"/>
      <c r="T1439" s="125"/>
      <c r="U1439" s="262">
        <f t="shared" si="221"/>
        <v>0</v>
      </c>
      <c r="V1439" s="125"/>
      <c r="W1439" s="125"/>
      <c r="X1439" s="262">
        <f t="shared" si="222"/>
        <v>0</v>
      </c>
      <c r="Y1439" s="125"/>
      <c r="Z1439" s="125"/>
      <c r="AA1439" s="125"/>
      <c r="AB1439" s="125"/>
      <c r="AC1439" s="125"/>
      <c r="AD1439" s="125"/>
      <c r="AE1439" s="125"/>
      <c r="AF1439" s="125"/>
      <c r="AG1439" s="125"/>
      <c r="AH1439" s="125"/>
      <c r="AI1439" s="125"/>
      <c r="AJ1439" s="125"/>
      <c r="AK1439" s="310">
        <v>121760</v>
      </c>
      <c r="AL1439" s="310">
        <f t="shared" si="217"/>
        <v>0</v>
      </c>
      <c r="AM1439" s="65" t="s">
        <v>654</v>
      </c>
      <c r="AN1439" s="65"/>
      <c r="AO1439" s="65"/>
      <c r="AP1439" s="65"/>
      <c r="AQ1439" s="65"/>
      <c r="AR1439" s="65"/>
      <c r="AS1439" s="66"/>
    </row>
    <row r="1440" spans="1:45" s="67" customFormat="1" ht="14.15" customHeight="1" x14ac:dyDescent="0.2">
      <c r="A1440" s="192">
        <v>1202010</v>
      </c>
      <c r="B1440" s="193" t="s">
        <v>2985</v>
      </c>
      <c r="C1440" s="258">
        <f t="shared" si="218"/>
        <v>0</v>
      </c>
      <c r="D1440" s="137"/>
      <c r="E1440" s="126"/>
      <c r="F1440" s="126"/>
      <c r="G1440" s="126"/>
      <c r="H1440" s="262">
        <f t="shared" si="216"/>
        <v>0</v>
      </c>
      <c r="I1440" s="125"/>
      <c r="J1440" s="125"/>
      <c r="K1440" s="125"/>
      <c r="L1440" s="125"/>
      <c r="M1440" s="125"/>
      <c r="N1440" s="125"/>
      <c r="O1440" s="126"/>
      <c r="P1440" s="126"/>
      <c r="Q1440" s="126"/>
      <c r="R1440" s="126"/>
      <c r="S1440" s="126"/>
      <c r="T1440" s="126"/>
      <c r="U1440" s="126"/>
      <c r="V1440" s="126"/>
      <c r="W1440" s="126"/>
      <c r="X1440" s="126"/>
      <c r="Y1440" s="126"/>
      <c r="Z1440" s="126"/>
      <c r="AA1440" s="125"/>
      <c r="AB1440" s="125"/>
      <c r="AC1440" s="125"/>
      <c r="AD1440" s="125"/>
      <c r="AE1440" s="125"/>
      <c r="AF1440" s="125"/>
      <c r="AG1440" s="125"/>
      <c r="AH1440" s="125"/>
      <c r="AI1440" s="125"/>
      <c r="AJ1440" s="125"/>
      <c r="AK1440" s="310">
        <v>18310</v>
      </c>
      <c r="AL1440" s="310">
        <f t="shared" si="217"/>
        <v>0</v>
      </c>
      <c r="AM1440" s="65" t="s">
        <v>654</v>
      </c>
      <c r="AN1440" s="65"/>
      <c r="AO1440" s="65"/>
      <c r="AP1440" s="65"/>
      <c r="AQ1440" s="65"/>
      <c r="AR1440" s="65"/>
      <c r="AS1440" s="66"/>
    </row>
    <row r="1441" spans="1:45" s="67" customFormat="1" ht="14.15" customHeight="1" x14ac:dyDescent="0.2">
      <c r="A1441" s="192">
        <v>1202011</v>
      </c>
      <c r="B1441" s="193" t="s">
        <v>386</v>
      </c>
      <c r="C1441" s="258">
        <f t="shared" si="218"/>
        <v>0</v>
      </c>
      <c r="D1441" s="137"/>
      <c r="E1441" s="126"/>
      <c r="F1441" s="126"/>
      <c r="G1441" s="126"/>
      <c r="H1441" s="262">
        <f t="shared" si="216"/>
        <v>0</v>
      </c>
      <c r="I1441" s="125"/>
      <c r="J1441" s="125"/>
      <c r="K1441" s="125"/>
      <c r="L1441" s="125"/>
      <c r="M1441" s="125"/>
      <c r="N1441" s="125"/>
      <c r="O1441" s="126"/>
      <c r="P1441" s="126"/>
      <c r="Q1441" s="126"/>
      <c r="R1441" s="126"/>
      <c r="S1441" s="126"/>
      <c r="T1441" s="126"/>
      <c r="U1441" s="126"/>
      <c r="V1441" s="126"/>
      <c r="W1441" s="126"/>
      <c r="X1441" s="126"/>
      <c r="Y1441" s="126"/>
      <c r="Z1441" s="126"/>
      <c r="AA1441" s="125"/>
      <c r="AB1441" s="125"/>
      <c r="AC1441" s="125"/>
      <c r="AD1441" s="125"/>
      <c r="AE1441" s="125"/>
      <c r="AF1441" s="125"/>
      <c r="AG1441" s="125"/>
      <c r="AH1441" s="125"/>
      <c r="AI1441" s="125"/>
      <c r="AJ1441" s="125"/>
      <c r="AK1441" s="310">
        <v>25230</v>
      </c>
      <c r="AL1441" s="310">
        <f t="shared" si="217"/>
        <v>0</v>
      </c>
      <c r="AM1441" s="65" t="s">
        <v>654</v>
      </c>
      <c r="AN1441" s="65"/>
      <c r="AO1441" s="65"/>
      <c r="AP1441" s="65"/>
      <c r="AQ1441" s="65"/>
      <c r="AR1441" s="65"/>
      <c r="AS1441" s="66"/>
    </row>
    <row r="1442" spans="1:45" s="67" customFormat="1" ht="14.15" customHeight="1" x14ac:dyDescent="0.2">
      <c r="A1442" s="192">
        <v>1202012</v>
      </c>
      <c r="B1442" s="193" t="s">
        <v>584</v>
      </c>
      <c r="C1442" s="258">
        <f t="shared" si="218"/>
        <v>0</v>
      </c>
      <c r="D1442" s="137"/>
      <c r="E1442" s="126"/>
      <c r="F1442" s="126"/>
      <c r="G1442" s="126"/>
      <c r="H1442" s="262">
        <f t="shared" si="216"/>
        <v>0</v>
      </c>
      <c r="I1442" s="125"/>
      <c r="J1442" s="125"/>
      <c r="K1442" s="125"/>
      <c r="L1442" s="125"/>
      <c r="M1442" s="125"/>
      <c r="N1442" s="125"/>
      <c r="O1442" s="126"/>
      <c r="P1442" s="126"/>
      <c r="Q1442" s="126"/>
      <c r="R1442" s="126"/>
      <c r="S1442" s="126"/>
      <c r="T1442" s="126"/>
      <c r="U1442" s="126"/>
      <c r="V1442" s="126"/>
      <c r="W1442" s="126"/>
      <c r="X1442" s="126"/>
      <c r="Y1442" s="126"/>
      <c r="Z1442" s="126"/>
      <c r="AA1442" s="125"/>
      <c r="AB1442" s="125"/>
      <c r="AC1442" s="125"/>
      <c r="AD1442" s="125"/>
      <c r="AE1442" s="125"/>
      <c r="AF1442" s="125"/>
      <c r="AG1442" s="125"/>
      <c r="AH1442" s="125"/>
      <c r="AI1442" s="125"/>
      <c r="AJ1442" s="125"/>
      <c r="AK1442" s="310">
        <v>47210</v>
      </c>
      <c r="AL1442" s="310">
        <f t="shared" si="217"/>
        <v>0</v>
      </c>
      <c r="AM1442" s="65" t="s">
        <v>654</v>
      </c>
      <c r="AN1442" s="65"/>
      <c r="AO1442" s="65"/>
      <c r="AP1442" s="65"/>
      <c r="AQ1442" s="65"/>
      <c r="AR1442" s="65"/>
      <c r="AS1442" s="66"/>
    </row>
    <row r="1443" spans="1:45" s="67" customFormat="1" ht="14.15" customHeight="1" x14ac:dyDescent="0.2">
      <c r="A1443" s="192">
        <v>1202013</v>
      </c>
      <c r="B1443" s="193" t="s">
        <v>585</v>
      </c>
      <c r="C1443" s="258">
        <f t="shared" si="218"/>
        <v>0</v>
      </c>
      <c r="D1443" s="137"/>
      <c r="E1443" s="126"/>
      <c r="F1443" s="126"/>
      <c r="G1443" s="126"/>
      <c r="H1443" s="262">
        <f t="shared" si="216"/>
        <v>0</v>
      </c>
      <c r="I1443" s="125"/>
      <c r="J1443" s="125"/>
      <c r="K1443" s="125"/>
      <c r="L1443" s="125"/>
      <c r="M1443" s="125"/>
      <c r="N1443" s="125"/>
      <c r="O1443" s="262">
        <f t="shared" si="219"/>
        <v>0</v>
      </c>
      <c r="P1443" s="125"/>
      <c r="Q1443" s="125"/>
      <c r="R1443" s="262">
        <f t="shared" si="220"/>
        <v>0</v>
      </c>
      <c r="S1443" s="125"/>
      <c r="T1443" s="125"/>
      <c r="U1443" s="262">
        <f t="shared" si="221"/>
        <v>0</v>
      </c>
      <c r="V1443" s="125"/>
      <c r="W1443" s="125"/>
      <c r="X1443" s="262">
        <f t="shared" si="222"/>
        <v>0</v>
      </c>
      <c r="Y1443" s="125"/>
      <c r="Z1443" s="125"/>
      <c r="AA1443" s="125"/>
      <c r="AB1443" s="125"/>
      <c r="AC1443" s="125"/>
      <c r="AD1443" s="125"/>
      <c r="AE1443" s="125"/>
      <c r="AF1443" s="125"/>
      <c r="AG1443" s="125"/>
      <c r="AH1443" s="125"/>
      <c r="AI1443" s="125"/>
      <c r="AJ1443" s="125"/>
      <c r="AK1443" s="310">
        <v>96950</v>
      </c>
      <c r="AL1443" s="310">
        <f t="shared" si="217"/>
        <v>0</v>
      </c>
      <c r="AM1443" s="65" t="s">
        <v>654</v>
      </c>
      <c r="AN1443" s="65"/>
      <c r="AO1443" s="65"/>
      <c r="AP1443" s="65"/>
      <c r="AQ1443" s="65"/>
      <c r="AR1443" s="65"/>
      <c r="AS1443" s="66"/>
    </row>
    <row r="1444" spans="1:45" s="67" customFormat="1" ht="14.15" customHeight="1" x14ac:dyDescent="0.2">
      <c r="A1444" s="192">
        <v>1202014</v>
      </c>
      <c r="B1444" s="193" t="s">
        <v>586</v>
      </c>
      <c r="C1444" s="258">
        <f t="shared" si="218"/>
        <v>0</v>
      </c>
      <c r="D1444" s="137"/>
      <c r="E1444" s="126"/>
      <c r="F1444" s="126"/>
      <c r="G1444" s="126"/>
      <c r="H1444" s="262">
        <f t="shared" si="216"/>
        <v>0</v>
      </c>
      <c r="I1444" s="125"/>
      <c r="J1444" s="125"/>
      <c r="K1444" s="125"/>
      <c r="L1444" s="125"/>
      <c r="M1444" s="125"/>
      <c r="N1444" s="125"/>
      <c r="O1444" s="126"/>
      <c r="P1444" s="126"/>
      <c r="Q1444" s="126"/>
      <c r="R1444" s="126"/>
      <c r="S1444" s="126"/>
      <c r="T1444" s="126"/>
      <c r="U1444" s="126"/>
      <c r="V1444" s="126"/>
      <c r="W1444" s="126"/>
      <c r="X1444" s="126"/>
      <c r="Y1444" s="126"/>
      <c r="Z1444" s="126"/>
      <c r="AA1444" s="125"/>
      <c r="AB1444" s="125"/>
      <c r="AC1444" s="125"/>
      <c r="AD1444" s="125"/>
      <c r="AE1444" s="125"/>
      <c r="AF1444" s="125"/>
      <c r="AG1444" s="125"/>
      <c r="AH1444" s="125"/>
      <c r="AI1444" s="125"/>
      <c r="AJ1444" s="125"/>
      <c r="AK1444" s="310">
        <v>28830</v>
      </c>
      <c r="AL1444" s="310">
        <f t="shared" si="217"/>
        <v>0</v>
      </c>
      <c r="AM1444" s="65" t="s">
        <v>654</v>
      </c>
      <c r="AN1444" s="65"/>
      <c r="AO1444" s="65"/>
      <c r="AP1444" s="65"/>
      <c r="AQ1444" s="65"/>
      <c r="AR1444" s="65"/>
      <c r="AS1444" s="66"/>
    </row>
    <row r="1445" spans="1:45" s="67" customFormat="1" ht="14.15" customHeight="1" x14ac:dyDescent="0.2">
      <c r="A1445" s="192">
        <v>1202015</v>
      </c>
      <c r="B1445" s="193" t="s">
        <v>587</v>
      </c>
      <c r="C1445" s="258">
        <f t="shared" si="218"/>
        <v>0</v>
      </c>
      <c r="D1445" s="137"/>
      <c r="E1445" s="126"/>
      <c r="F1445" s="126"/>
      <c r="G1445" s="126"/>
      <c r="H1445" s="262">
        <f t="shared" si="216"/>
        <v>0</v>
      </c>
      <c r="I1445" s="125"/>
      <c r="J1445" s="125"/>
      <c r="K1445" s="125"/>
      <c r="L1445" s="125"/>
      <c r="M1445" s="125"/>
      <c r="N1445" s="125"/>
      <c r="O1445" s="126"/>
      <c r="P1445" s="126"/>
      <c r="Q1445" s="126"/>
      <c r="R1445" s="126"/>
      <c r="S1445" s="126"/>
      <c r="T1445" s="126"/>
      <c r="U1445" s="126"/>
      <c r="V1445" s="126"/>
      <c r="W1445" s="126"/>
      <c r="X1445" s="126"/>
      <c r="Y1445" s="126"/>
      <c r="Z1445" s="126"/>
      <c r="AA1445" s="125"/>
      <c r="AB1445" s="125"/>
      <c r="AC1445" s="125"/>
      <c r="AD1445" s="125"/>
      <c r="AE1445" s="125"/>
      <c r="AF1445" s="125"/>
      <c r="AG1445" s="125"/>
      <c r="AH1445" s="125"/>
      <c r="AI1445" s="125"/>
      <c r="AJ1445" s="125"/>
      <c r="AK1445" s="310">
        <v>37990</v>
      </c>
      <c r="AL1445" s="310">
        <f t="shared" si="217"/>
        <v>0</v>
      </c>
      <c r="AM1445" s="65" t="s">
        <v>654</v>
      </c>
      <c r="AN1445" s="65"/>
      <c r="AO1445" s="65"/>
      <c r="AP1445" s="65"/>
      <c r="AQ1445" s="65"/>
      <c r="AR1445" s="65"/>
      <c r="AS1445" s="66"/>
    </row>
    <row r="1446" spans="1:45" s="67" customFormat="1" ht="14.15" customHeight="1" x14ac:dyDescent="0.2">
      <c r="A1446" s="192">
        <v>1202016</v>
      </c>
      <c r="B1446" s="193" t="s">
        <v>4605</v>
      </c>
      <c r="C1446" s="258">
        <f t="shared" si="218"/>
        <v>0</v>
      </c>
      <c r="D1446" s="137"/>
      <c r="E1446" s="126"/>
      <c r="F1446" s="126"/>
      <c r="G1446" s="126"/>
      <c r="H1446" s="262">
        <f t="shared" si="216"/>
        <v>0</v>
      </c>
      <c r="I1446" s="125"/>
      <c r="J1446" s="125"/>
      <c r="K1446" s="125"/>
      <c r="L1446" s="125"/>
      <c r="M1446" s="125"/>
      <c r="N1446" s="125"/>
      <c r="O1446" s="126"/>
      <c r="P1446" s="126"/>
      <c r="Q1446" s="126"/>
      <c r="R1446" s="126"/>
      <c r="S1446" s="126"/>
      <c r="T1446" s="126"/>
      <c r="U1446" s="126"/>
      <c r="V1446" s="126"/>
      <c r="W1446" s="126"/>
      <c r="X1446" s="126"/>
      <c r="Y1446" s="126"/>
      <c r="Z1446" s="126"/>
      <c r="AA1446" s="125"/>
      <c r="AB1446" s="125"/>
      <c r="AC1446" s="125"/>
      <c r="AD1446" s="125"/>
      <c r="AE1446" s="125"/>
      <c r="AF1446" s="125"/>
      <c r="AG1446" s="125"/>
      <c r="AH1446" s="125"/>
      <c r="AI1446" s="125"/>
      <c r="AJ1446" s="125"/>
      <c r="AK1446" s="310">
        <v>31220</v>
      </c>
      <c r="AL1446" s="310">
        <f t="shared" si="217"/>
        <v>0</v>
      </c>
      <c r="AM1446" s="65" t="s">
        <v>654</v>
      </c>
      <c r="AN1446" s="65"/>
      <c r="AO1446" s="65"/>
      <c r="AP1446" s="65"/>
      <c r="AQ1446" s="65"/>
      <c r="AR1446" s="65"/>
      <c r="AS1446" s="66"/>
    </row>
    <row r="1447" spans="1:45" s="67" customFormat="1" ht="14.15" customHeight="1" x14ac:dyDescent="0.2">
      <c r="A1447" s="192">
        <v>1202017</v>
      </c>
      <c r="B1447" s="193" t="s">
        <v>2400</v>
      </c>
      <c r="C1447" s="258">
        <f t="shared" si="218"/>
        <v>0</v>
      </c>
      <c r="D1447" s="137"/>
      <c r="E1447" s="126"/>
      <c r="F1447" s="126"/>
      <c r="G1447" s="126"/>
      <c r="H1447" s="262">
        <f t="shared" si="216"/>
        <v>0</v>
      </c>
      <c r="I1447" s="125"/>
      <c r="J1447" s="125"/>
      <c r="K1447" s="125"/>
      <c r="L1447" s="125"/>
      <c r="M1447" s="125"/>
      <c r="N1447" s="125"/>
      <c r="O1447" s="262">
        <f t="shared" si="219"/>
        <v>0</v>
      </c>
      <c r="P1447" s="125"/>
      <c r="Q1447" s="125"/>
      <c r="R1447" s="262">
        <f t="shared" si="220"/>
        <v>0</v>
      </c>
      <c r="S1447" s="125"/>
      <c r="T1447" s="125"/>
      <c r="U1447" s="262">
        <f t="shared" si="221"/>
        <v>0</v>
      </c>
      <c r="V1447" s="125"/>
      <c r="W1447" s="125"/>
      <c r="X1447" s="262">
        <f t="shared" si="222"/>
        <v>0</v>
      </c>
      <c r="Y1447" s="125"/>
      <c r="Z1447" s="125"/>
      <c r="AA1447" s="125"/>
      <c r="AB1447" s="125"/>
      <c r="AC1447" s="125"/>
      <c r="AD1447" s="125"/>
      <c r="AE1447" s="125"/>
      <c r="AF1447" s="125"/>
      <c r="AG1447" s="125"/>
      <c r="AH1447" s="125"/>
      <c r="AI1447" s="125"/>
      <c r="AJ1447" s="125"/>
      <c r="AK1447" s="310">
        <v>101830</v>
      </c>
      <c r="AL1447" s="310">
        <f t="shared" si="217"/>
        <v>0</v>
      </c>
      <c r="AM1447" s="65" t="s">
        <v>654</v>
      </c>
      <c r="AN1447" s="65"/>
      <c r="AO1447" s="65"/>
      <c r="AP1447" s="65"/>
      <c r="AQ1447" s="65"/>
      <c r="AR1447" s="65"/>
      <c r="AS1447" s="66"/>
    </row>
    <row r="1448" spans="1:45" s="67" customFormat="1" ht="14.15" customHeight="1" x14ac:dyDescent="0.2">
      <c r="A1448" s="192">
        <v>1202018</v>
      </c>
      <c r="B1448" s="193" t="s">
        <v>2401</v>
      </c>
      <c r="C1448" s="258">
        <f t="shared" si="218"/>
        <v>0</v>
      </c>
      <c r="D1448" s="137"/>
      <c r="E1448" s="126"/>
      <c r="F1448" s="126"/>
      <c r="G1448" s="126"/>
      <c r="H1448" s="262">
        <f t="shared" si="216"/>
        <v>0</v>
      </c>
      <c r="I1448" s="125"/>
      <c r="J1448" s="125"/>
      <c r="K1448" s="125"/>
      <c r="L1448" s="125"/>
      <c r="M1448" s="125"/>
      <c r="N1448" s="125"/>
      <c r="O1448" s="126"/>
      <c r="P1448" s="126"/>
      <c r="Q1448" s="126"/>
      <c r="R1448" s="126"/>
      <c r="S1448" s="126"/>
      <c r="T1448" s="126"/>
      <c r="U1448" s="126"/>
      <c r="V1448" s="126"/>
      <c r="W1448" s="126"/>
      <c r="X1448" s="126"/>
      <c r="Y1448" s="126"/>
      <c r="Z1448" s="126"/>
      <c r="AA1448" s="125"/>
      <c r="AB1448" s="125"/>
      <c r="AC1448" s="125"/>
      <c r="AD1448" s="125"/>
      <c r="AE1448" s="125"/>
      <c r="AF1448" s="125"/>
      <c r="AG1448" s="125"/>
      <c r="AH1448" s="125"/>
      <c r="AI1448" s="125"/>
      <c r="AJ1448" s="125"/>
      <c r="AK1448" s="310">
        <v>61540</v>
      </c>
      <c r="AL1448" s="310">
        <f t="shared" si="217"/>
        <v>0</v>
      </c>
      <c r="AM1448" s="65" t="s">
        <v>654</v>
      </c>
      <c r="AN1448" s="65"/>
      <c r="AO1448" s="65"/>
      <c r="AP1448" s="65"/>
      <c r="AQ1448" s="65"/>
      <c r="AR1448" s="65"/>
      <c r="AS1448" s="66"/>
    </row>
    <row r="1449" spans="1:45" s="67" customFormat="1" ht="14.15" customHeight="1" x14ac:dyDescent="0.2">
      <c r="A1449" s="192">
        <v>1202019</v>
      </c>
      <c r="B1449" s="193" t="s">
        <v>2402</v>
      </c>
      <c r="C1449" s="258">
        <f t="shared" si="218"/>
        <v>0</v>
      </c>
      <c r="D1449" s="137"/>
      <c r="E1449" s="126"/>
      <c r="F1449" s="126"/>
      <c r="G1449" s="126"/>
      <c r="H1449" s="262">
        <f t="shared" si="216"/>
        <v>0</v>
      </c>
      <c r="I1449" s="125"/>
      <c r="J1449" s="125"/>
      <c r="K1449" s="125"/>
      <c r="L1449" s="125"/>
      <c r="M1449" s="125"/>
      <c r="N1449" s="125"/>
      <c r="O1449" s="126"/>
      <c r="P1449" s="126"/>
      <c r="Q1449" s="126"/>
      <c r="R1449" s="126"/>
      <c r="S1449" s="126"/>
      <c r="T1449" s="126"/>
      <c r="U1449" s="126"/>
      <c r="V1449" s="126"/>
      <c r="W1449" s="126"/>
      <c r="X1449" s="126"/>
      <c r="Y1449" s="126"/>
      <c r="Z1449" s="126"/>
      <c r="AA1449" s="125"/>
      <c r="AB1449" s="125"/>
      <c r="AC1449" s="125"/>
      <c r="AD1449" s="125"/>
      <c r="AE1449" s="125"/>
      <c r="AF1449" s="125"/>
      <c r="AG1449" s="125"/>
      <c r="AH1449" s="125"/>
      <c r="AI1449" s="125"/>
      <c r="AJ1449" s="125"/>
      <c r="AK1449" s="310">
        <v>61540</v>
      </c>
      <c r="AL1449" s="310">
        <f t="shared" si="217"/>
        <v>0</v>
      </c>
      <c r="AM1449" s="65" t="s">
        <v>654</v>
      </c>
      <c r="AN1449" s="65"/>
      <c r="AO1449" s="65"/>
      <c r="AP1449" s="65"/>
      <c r="AQ1449" s="65"/>
      <c r="AR1449" s="65"/>
      <c r="AS1449" s="66"/>
    </row>
    <row r="1450" spans="1:45" s="67" customFormat="1" ht="14.15" customHeight="1" x14ac:dyDescent="0.2">
      <c r="A1450" s="192">
        <v>1202020</v>
      </c>
      <c r="B1450" s="193" t="s">
        <v>2403</v>
      </c>
      <c r="C1450" s="258">
        <f t="shared" si="218"/>
        <v>0</v>
      </c>
      <c r="D1450" s="137"/>
      <c r="E1450" s="126"/>
      <c r="F1450" s="126"/>
      <c r="G1450" s="126"/>
      <c r="H1450" s="262">
        <f t="shared" si="216"/>
        <v>0</v>
      </c>
      <c r="I1450" s="125"/>
      <c r="J1450" s="125"/>
      <c r="K1450" s="125"/>
      <c r="L1450" s="125"/>
      <c r="M1450" s="125"/>
      <c r="N1450" s="125"/>
      <c r="O1450" s="126"/>
      <c r="P1450" s="126"/>
      <c r="Q1450" s="126"/>
      <c r="R1450" s="126"/>
      <c r="S1450" s="126"/>
      <c r="T1450" s="126"/>
      <c r="U1450" s="126"/>
      <c r="V1450" s="126"/>
      <c r="W1450" s="126"/>
      <c r="X1450" s="126"/>
      <c r="Y1450" s="126"/>
      <c r="Z1450" s="126"/>
      <c r="AA1450" s="125"/>
      <c r="AB1450" s="125"/>
      <c r="AC1450" s="125"/>
      <c r="AD1450" s="125"/>
      <c r="AE1450" s="125"/>
      <c r="AF1450" s="125"/>
      <c r="AG1450" s="125"/>
      <c r="AH1450" s="125"/>
      <c r="AI1450" s="125"/>
      <c r="AJ1450" s="125"/>
      <c r="AK1450" s="310">
        <v>61540</v>
      </c>
      <c r="AL1450" s="310">
        <f t="shared" si="217"/>
        <v>0</v>
      </c>
      <c r="AM1450" s="65" t="s">
        <v>654</v>
      </c>
      <c r="AN1450" s="65"/>
      <c r="AO1450" s="65"/>
      <c r="AP1450" s="65"/>
      <c r="AQ1450" s="65"/>
      <c r="AR1450" s="65"/>
      <c r="AS1450" s="66"/>
    </row>
    <row r="1451" spans="1:45" s="67" customFormat="1" ht="14.15" customHeight="1" x14ac:dyDescent="0.2">
      <c r="A1451" s="192">
        <v>1202021</v>
      </c>
      <c r="B1451" s="193" t="s">
        <v>869</v>
      </c>
      <c r="C1451" s="258">
        <f t="shared" si="218"/>
        <v>0</v>
      </c>
      <c r="D1451" s="137"/>
      <c r="E1451" s="126"/>
      <c r="F1451" s="126"/>
      <c r="G1451" s="126"/>
      <c r="H1451" s="262">
        <f t="shared" si="216"/>
        <v>0</v>
      </c>
      <c r="I1451" s="125"/>
      <c r="J1451" s="125"/>
      <c r="K1451" s="125"/>
      <c r="L1451" s="125"/>
      <c r="M1451" s="125"/>
      <c r="N1451" s="125"/>
      <c r="O1451" s="262">
        <f t="shared" si="219"/>
        <v>0</v>
      </c>
      <c r="P1451" s="125"/>
      <c r="Q1451" s="125"/>
      <c r="R1451" s="262">
        <f t="shared" si="220"/>
        <v>0</v>
      </c>
      <c r="S1451" s="125"/>
      <c r="T1451" s="125"/>
      <c r="U1451" s="262">
        <f t="shared" si="221"/>
        <v>0</v>
      </c>
      <c r="V1451" s="125"/>
      <c r="W1451" s="125"/>
      <c r="X1451" s="262">
        <f t="shared" si="222"/>
        <v>0</v>
      </c>
      <c r="Y1451" s="125"/>
      <c r="Z1451" s="125"/>
      <c r="AA1451" s="125"/>
      <c r="AB1451" s="125"/>
      <c r="AC1451" s="125"/>
      <c r="AD1451" s="125"/>
      <c r="AE1451" s="125"/>
      <c r="AF1451" s="125"/>
      <c r="AG1451" s="125"/>
      <c r="AH1451" s="125"/>
      <c r="AI1451" s="125"/>
      <c r="AJ1451" s="125"/>
      <c r="AK1451" s="310">
        <v>98070</v>
      </c>
      <c r="AL1451" s="310">
        <f t="shared" si="217"/>
        <v>0</v>
      </c>
      <c r="AM1451" s="65" t="s">
        <v>654</v>
      </c>
      <c r="AN1451" s="65"/>
      <c r="AO1451" s="65"/>
      <c r="AP1451" s="65"/>
      <c r="AQ1451" s="65"/>
      <c r="AR1451" s="65"/>
      <c r="AS1451" s="66"/>
    </row>
    <row r="1452" spans="1:45" s="67" customFormat="1" ht="14.15" customHeight="1" x14ac:dyDescent="0.2">
      <c r="A1452" s="192">
        <v>1202022</v>
      </c>
      <c r="B1452" s="193" t="s">
        <v>771</v>
      </c>
      <c r="C1452" s="258">
        <f t="shared" si="218"/>
        <v>0</v>
      </c>
      <c r="D1452" s="137"/>
      <c r="E1452" s="126"/>
      <c r="F1452" s="126"/>
      <c r="G1452" s="126"/>
      <c r="H1452" s="262">
        <f t="shared" si="216"/>
        <v>0</v>
      </c>
      <c r="I1452" s="125"/>
      <c r="J1452" s="125"/>
      <c r="K1452" s="125"/>
      <c r="L1452" s="125"/>
      <c r="M1452" s="125"/>
      <c r="N1452" s="125"/>
      <c r="O1452" s="126"/>
      <c r="P1452" s="126"/>
      <c r="Q1452" s="126"/>
      <c r="R1452" s="126"/>
      <c r="S1452" s="126"/>
      <c r="T1452" s="126"/>
      <c r="U1452" s="126"/>
      <c r="V1452" s="126"/>
      <c r="W1452" s="126"/>
      <c r="X1452" s="126"/>
      <c r="Y1452" s="126"/>
      <c r="Z1452" s="126"/>
      <c r="AA1452" s="125"/>
      <c r="AB1452" s="125"/>
      <c r="AC1452" s="125"/>
      <c r="AD1452" s="125"/>
      <c r="AE1452" s="125"/>
      <c r="AF1452" s="125"/>
      <c r="AG1452" s="125"/>
      <c r="AH1452" s="125"/>
      <c r="AI1452" s="125"/>
      <c r="AJ1452" s="125"/>
      <c r="AK1452" s="310">
        <v>31910</v>
      </c>
      <c r="AL1452" s="310">
        <f t="shared" si="217"/>
        <v>0</v>
      </c>
      <c r="AM1452" s="65" t="s">
        <v>654</v>
      </c>
      <c r="AN1452" s="65"/>
      <c r="AO1452" s="65"/>
      <c r="AP1452" s="65"/>
      <c r="AQ1452" s="65"/>
      <c r="AR1452" s="65"/>
      <c r="AS1452" s="66"/>
    </row>
    <row r="1453" spans="1:45" s="67" customFormat="1" ht="14.15" customHeight="1" x14ac:dyDescent="0.2">
      <c r="A1453" s="192">
        <v>1202023</v>
      </c>
      <c r="B1453" s="193" t="s">
        <v>2986</v>
      </c>
      <c r="C1453" s="258">
        <f t="shared" si="218"/>
        <v>0</v>
      </c>
      <c r="D1453" s="137"/>
      <c r="E1453" s="126"/>
      <c r="F1453" s="126"/>
      <c r="G1453" s="126"/>
      <c r="H1453" s="262">
        <f t="shared" si="216"/>
        <v>0</v>
      </c>
      <c r="I1453" s="125"/>
      <c r="J1453" s="125"/>
      <c r="K1453" s="125"/>
      <c r="L1453" s="125"/>
      <c r="M1453" s="125"/>
      <c r="N1453" s="125"/>
      <c r="O1453" s="262">
        <f t="shared" si="219"/>
        <v>0</v>
      </c>
      <c r="P1453" s="125"/>
      <c r="Q1453" s="125"/>
      <c r="R1453" s="262">
        <f t="shared" si="220"/>
        <v>0</v>
      </c>
      <c r="S1453" s="125"/>
      <c r="T1453" s="125"/>
      <c r="U1453" s="262">
        <f t="shared" si="221"/>
        <v>0</v>
      </c>
      <c r="V1453" s="125"/>
      <c r="W1453" s="125"/>
      <c r="X1453" s="262">
        <f t="shared" si="222"/>
        <v>0</v>
      </c>
      <c r="Y1453" s="125"/>
      <c r="Z1453" s="125"/>
      <c r="AA1453" s="125"/>
      <c r="AB1453" s="125"/>
      <c r="AC1453" s="125"/>
      <c r="AD1453" s="125"/>
      <c r="AE1453" s="125"/>
      <c r="AF1453" s="125"/>
      <c r="AG1453" s="125"/>
      <c r="AH1453" s="125"/>
      <c r="AI1453" s="125"/>
      <c r="AJ1453" s="125"/>
      <c r="AK1453" s="310">
        <v>87140</v>
      </c>
      <c r="AL1453" s="310">
        <f t="shared" si="217"/>
        <v>0</v>
      </c>
      <c r="AM1453" s="65" t="s">
        <v>654</v>
      </c>
      <c r="AN1453" s="65"/>
      <c r="AO1453" s="65"/>
      <c r="AP1453" s="65"/>
      <c r="AQ1453" s="65"/>
      <c r="AR1453" s="65"/>
      <c r="AS1453" s="66"/>
    </row>
    <row r="1454" spans="1:45" s="67" customFormat="1" ht="14.15" customHeight="1" x14ac:dyDescent="0.2">
      <c r="A1454" s="192">
        <v>1202024</v>
      </c>
      <c r="B1454" s="193" t="s">
        <v>772</v>
      </c>
      <c r="C1454" s="258">
        <f t="shared" si="218"/>
        <v>0</v>
      </c>
      <c r="D1454" s="137"/>
      <c r="E1454" s="126"/>
      <c r="F1454" s="126"/>
      <c r="G1454" s="126"/>
      <c r="H1454" s="262">
        <f t="shared" si="216"/>
        <v>0</v>
      </c>
      <c r="I1454" s="125"/>
      <c r="J1454" s="125"/>
      <c r="K1454" s="125"/>
      <c r="L1454" s="125"/>
      <c r="M1454" s="125"/>
      <c r="N1454" s="125"/>
      <c r="O1454" s="126"/>
      <c r="P1454" s="126"/>
      <c r="Q1454" s="126"/>
      <c r="R1454" s="126"/>
      <c r="S1454" s="126"/>
      <c r="T1454" s="126"/>
      <c r="U1454" s="126"/>
      <c r="V1454" s="126"/>
      <c r="W1454" s="126"/>
      <c r="X1454" s="126"/>
      <c r="Y1454" s="126"/>
      <c r="Z1454" s="126"/>
      <c r="AA1454" s="125"/>
      <c r="AB1454" s="125"/>
      <c r="AC1454" s="125"/>
      <c r="AD1454" s="125"/>
      <c r="AE1454" s="125"/>
      <c r="AF1454" s="125"/>
      <c r="AG1454" s="125"/>
      <c r="AH1454" s="125"/>
      <c r="AI1454" s="125"/>
      <c r="AJ1454" s="125"/>
      <c r="AK1454" s="310">
        <v>26120</v>
      </c>
      <c r="AL1454" s="310">
        <f t="shared" si="217"/>
        <v>0</v>
      </c>
      <c r="AM1454" s="65" t="s">
        <v>654</v>
      </c>
      <c r="AN1454" s="65"/>
      <c r="AO1454" s="65"/>
      <c r="AP1454" s="65"/>
      <c r="AQ1454" s="65"/>
      <c r="AR1454" s="65"/>
      <c r="AS1454" s="66"/>
    </row>
    <row r="1455" spans="1:45" s="67" customFormat="1" ht="14.15" customHeight="1" x14ac:dyDescent="0.2">
      <c r="A1455" s="192">
        <v>1202071</v>
      </c>
      <c r="B1455" s="193" t="s">
        <v>773</v>
      </c>
      <c r="C1455" s="258">
        <f t="shared" si="218"/>
        <v>0</v>
      </c>
      <c r="D1455" s="137"/>
      <c r="E1455" s="126"/>
      <c r="F1455" s="126"/>
      <c r="G1455" s="126"/>
      <c r="H1455" s="262">
        <f t="shared" si="216"/>
        <v>0</v>
      </c>
      <c r="I1455" s="125"/>
      <c r="J1455" s="125"/>
      <c r="K1455" s="125"/>
      <c r="L1455" s="125"/>
      <c r="M1455" s="125"/>
      <c r="N1455" s="125"/>
      <c r="O1455" s="126"/>
      <c r="P1455" s="126"/>
      <c r="Q1455" s="126"/>
      <c r="R1455" s="126"/>
      <c r="S1455" s="126"/>
      <c r="T1455" s="126"/>
      <c r="U1455" s="126"/>
      <c r="V1455" s="126"/>
      <c r="W1455" s="126"/>
      <c r="X1455" s="126"/>
      <c r="Y1455" s="126"/>
      <c r="Z1455" s="126"/>
      <c r="AA1455" s="125"/>
      <c r="AB1455" s="125"/>
      <c r="AC1455" s="125"/>
      <c r="AD1455" s="125"/>
      <c r="AE1455" s="125"/>
      <c r="AF1455" s="125"/>
      <c r="AG1455" s="125"/>
      <c r="AH1455" s="125"/>
      <c r="AI1455" s="125"/>
      <c r="AJ1455" s="125"/>
      <c r="AK1455" s="310">
        <v>36830</v>
      </c>
      <c r="AL1455" s="310">
        <f t="shared" si="217"/>
        <v>0</v>
      </c>
      <c r="AM1455" s="65" t="s">
        <v>654</v>
      </c>
      <c r="AN1455" s="65"/>
      <c r="AO1455" s="65"/>
      <c r="AP1455" s="65"/>
      <c r="AQ1455" s="65"/>
      <c r="AR1455" s="65"/>
      <c r="AS1455" s="66"/>
    </row>
    <row r="1456" spans="1:45" s="67" customFormat="1" ht="14.15" customHeight="1" x14ac:dyDescent="0.2">
      <c r="A1456" s="192">
        <v>1202025</v>
      </c>
      <c r="B1456" s="193" t="s">
        <v>2987</v>
      </c>
      <c r="C1456" s="258">
        <f t="shared" si="218"/>
        <v>0</v>
      </c>
      <c r="D1456" s="137"/>
      <c r="E1456" s="126"/>
      <c r="F1456" s="126"/>
      <c r="G1456" s="126"/>
      <c r="H1456" s="262">
        <f t="shared" si="216"/>
        <v>0</v>
      </c>
      <c r="I1456" s="125"/>
      <c r="J1456" s="125"/>
      <c r="K1456" s="125"/>
      <c r="L1456" s="125"/>
      <c r="M1456" s="125"/>
      <c r="N1456" s="125"/>
      <c r="O1456" s="126"/>
      <c r="P1456" s="126"/>
      <c r="Q1456" s="126"/>
      <c r="R1456" s="126"/>
      <c r="S1456" s="126"/>
      <c r="T1456" s="126"/>
      <c r="U1456" s="126"/>
      <c r="V1456" s="126"/>
      <c r="W1456" s="126"/>
      <c r="X1456" s="126"/>
      <c r="Y1456" s="126"/>
      <c r="Z1456" s="126"/>
      <c r="AA1456" s="125"/>
      <c r="AB1456" s="125"/>
      <c r="AC1456" s="125"/>
      <c r="AD1456" s="125"/>
      <c r="AE1456" s="125"/>
      <c r="AF1456" s="125"/>
      <c r="AG1456" s="125"/>
      <c r="AH1456" s="125"/>
      <c r="AI1456" s="125"/>
      <c r="AJ1456" s="125"/>
      <c r="AK1456" s="310">
        <v>52960</v>
      </c>
      <c r="AL1456" s="310">
        <f t="shared" si="217"/>
        <v>0</v>
      </c>
      <c r="AM1456" s="65" t="s">
        <v>654</v>
      </c>
      <c r="AN1456" s="65"/>
      <c r="AO1456" s="65"/>
      <c r="AP1456" s="65"/>
      <c r="AQ1456" s="65"/>
      <c r="AR1456" s="65"/>
      <c r="AS1456" s="66"/>
    </row>
    <row r="1457" spans="1:45" s="67" customFormat="1" ht="14.15" customHeight="1" x14ac:dyDescent="0.2">
      <c r="A1457" s="192">
        <v>1202026</v>
      </c>
      <c r="B1457" s="193" t="s">
        <v>890</v>
      </c>
      <c r="C1457" s="258">
        <f t="shared" si="218"/>
        <v>0</v>
      </c>
      <c r="D1457" s="137"/>
      <c r="E1457" s="126"/>
      <c r="F1457" s="126"/>
      <c r="G1457" s="126"/>
      <c r="H1457" s="262">
        <f t="shared" si="216"/>
        <v>0</v>
      </c>
      <c r="I1457" s="125"/>
      <c r="J1457" s="125"/>
      <c r="K1457" s="125"/>
      <c r="L1457" s="125"/>
      <c r="M1457" s="125"/>
      <c r="N1457" s="125"/>
      <c r="O1457" s="126"/>
      <c r="P1457" s="126"/>
      <c r="Q1457" s="126"/>
      <c r="R1457" s="126"/>
      <c r="S1457" s="126"/>
      <c r="T1457" s="126"/>
      <c r="U1457" s="126"/>
      <c r="V1457" s="126"/>
      <c r="W1457" s="126"/>
      <c r="X1457" s="126"/>
      <c r="Y1457" s="126"/>
      <c r="Z1457" s="126"/>
      <c r="AA1457" s="125"/>
      <c r="AB1457" s="125"/>
      <c r="AC1457" s="125"/>
      <c r="AD1457" s="125"/>
      <c r="AE1457" s="125"/>
      <c r="AF1457" s="125"/>
      <c r="AG1457" s="125"/>
      <c r="AH1457" s="125"/>
      <c r="AI1457" s="125"/>
      <c r="AJ1457" s="125"/>
      <c r="AK1457" s="310">
        <v>60830</v>
      </c>
      <c r="AL1457" s="310">
        <f t="shared" si="217"/>
        <v>0</v>
      </c>
      <c r="AM1457" s="65" t="s">
        <v>654</v>
      </c>
      <c r="AN1457" s="65"/>
      <c r="AO1457" s="65"/>
      <c r="AP1457" s="65"/>
      <c r="AQ1457" s="65"/>
      <c r="AR1457" s="65"/>
      <c r="AS1457" s="66"/>
    </row>
    <row r="1458" spans="1:45" s="67" customFormat="1" ht="14.15" customHeight="1" x14ac:dyDescent="0.2">
      <c r="A1458" s="192">
        <v>5099191</v>
      </c>
      <c r="B1458" s="193" t="s">
        <v>4563</v>
      </c>
      <c r="C1458" s="864">
        <f t="shared" si="218"/>
        <v>0</v>
      </c>
      <c r="D1458" s="137"/>
      <c r="E1458" s="126"/>
      <c r="F1458" s="126"/>
      <c r="G1458" s="126"/>
      <c r="H1458" s="290">
        <f t="shared" si="216"/>
        <v>0</v>
      </c>
      <c r="I1458" s="125"/>
      <c r="J1458" s="125"/>
      <c r="K1458" s="125"/>
      <c r="L1458" s="125"/>
      <c r="M1458" s="125"/>
      <c r="N1458" s="125"/>
      <c r="O1458" s="290">
        <f>SUM(P1458:Q1458)</f>
        <v>0</v>
      </c>
      <c r="P1458" s="125"/>
      <c r="Q1458" s="125"/>
      <c r="R1458" s="290">
        <f>SUM(S1458:T1458)</f>
        <v>0</v>
      </c>
      <c r="S1458" s="125"/>
      <c r="T1458" s="125"/>
      <c r="U1458" s="290">
        <f>SUM(V1458:W1458)</f>
        <v>0</v>
      </c>
      <c r="V1458" s="125"/>
      <c r="W1458" s="125"/>
      <c r="X1458" s="290">
        <f>SUM(Y1458:Z1458)</f>
        <v>0</v>
      </c>
      <c r="Y1458" s="125"/>
      <c r="Z1458" s="125"/>
      <c r="AA1458" s="125"/>
      <c r="AB1458" s="125"/>
      <c r="AC1458" s="125"/>
      <c r="AD1458" s="125"/>
      <c r="AE1458" s="125"/>
      <c r="AF1458" s="125"/>
      <c r="AG1458" s="125"/>
      <c r="AH1458" s="125"/>
      <c r="AI1458" s="125"/>
      <c r="AJ1458" s="125"/>
      <c r="AK1458" s="126"/>
      <c r="AL1458" s="126"/>
      <c r="AM1458" s="65" t="s">
        <v>654</v>
      </c>
      <c r="AN1458" s="65"/>
      <c r="AO1458" s="65"/>
      <c r="AP1458" s="65"/>
      <c r="AQ1458" s="65"/>
      <c r="AR1458" s="65"/>
      <c r="AS1458" s="66"/>
    </row>
    <row r="1459" spans="1:45" s="67" customFormat="1" ht="14.15" customHeight="1" x14ac:dyDescent="0.2">
      <c r="A1459" s="192">
        <v>1202027</v>
      </c>
      <c r="B1459" s="193" t="s">
        <v>891</v>
      </c>
      <c r="C1459" s="258">
        <f t="shared" si="218"/>
        <v>0</v>
      </c>
      <c r="D1459" s="137"/>
      <c r="E1459" s="126"/>
      <c r="F1459" s="126"/>
      <c r="G1459" s="126"/>
      <c r="H1459" s="262">
        <f t="shared" si="216"/>
        <v>0</v>
      </c>
      <c r="I1459" s="125"/>
      <c r="J1459" s="125"/>
      <c r="K1459" s="125"/>
      <c r="L1459" s="125"/>
      <c r="M1459" s="125"/>
      <c r="N1459" s="125"/>
      <c r="O1459" s="262">
        <f t="shared" si="219"/>
        <v>0</v>
      </c>
      <c r="P1459" s="125"/>
      <c r="Q1459" s="125"/>
      <c r="R1459" s="262">
        <f t="shared" si="220"/>
        <v>0</v>
      </c>
      <c r="S1459" s="125"/>
      <c r="T1459" s="125"/>
      <c r="U1459" s="262">
        <f t="shared" si="221"/>
        <v>0</v>
      </c>
      <c r="V1459" s="125"/>
      <c r="W1459" s="125"/>
      <c r="X1459" s="262">
        <f t="shared" si="222"/>
        <v>0</v>
      </c>
      <c r="Y1459" s="125"/>
      <c r="Z1459" s="125"/>
      <c r="AA1459" s="125"/>
      <c r="AB1459" s="125"/>
      <c r="AC1459" s="125"/>
      <c r="AD1459" s="125"/>
      <c r="AE1459" s="125"/>
      <c r="AF1459" s="125"/>
      <c r="AG1459" s="125"/>
      <c r="AH1459" s="125"/>
      <c r="AI1459" s="125"/>
      <c r="AJ1459" s="125"/>
      <c r="AK1459" s="310">
        <v>59880</v>
      </c>
      <c r="AL1459" s="310">
        <f t="shared" si="217"/>
        <v>0</v>
      </c>
      <c r="AM1459" s="65" t="s">
        <v>654</v>
      </c>
      <c r="AN1459" s="65"/>
      <c r="AO1459" s="65"/>
      <c r="AP1459" s="65"/>
      <c r="AQ1459" s="65"/>
      <c r="AR1459" s="65"/>
      <c r="AS1459" s="66"/>
    </row>
    <row r="1460" spans="1:45" s="67" customFormat="1" ht="14.15" customHeight="1" x14ac:dyDescent="0.2">
      <c r="A1460" s="192">
        <v>1202028</v>
      </c>
      <c r="B1460" s="193" t="s">
        <v>2988</v>
      </c>
      <c r="C1460" s="258">
        <f t="shared" si="218"/>
        <v>0</v>
      </c>
      <c r="D1460" s="137"/>
      <c r="E1460" s="126"/>
      <c r="F1460" s="126"/>
      <c r="G1460" s="126"/>
      <c r="H1460" s="262">
        <f t="shared" si="216"/>
        <v>0</v>
      </c>
      <c r="I1460" s="125"/>
      <c r="J1460" s="125"/>
      <c r="K1460" s="125"/>
      <c r="L1460" s="125"/>
      <c r="M1460" s="125"/>
      <c r="N1460" s="125"/>
      <c r="O1460" s="126"/>
      <c r="P1460" s="126"/>
      <c r="Q1460" s="126"/>
      <c r="R1460" s="126"/>
      <c r="S1460" s="126"/>
      <c r="T1460" s="126"/>
      <c r="U1460" s="126"/>
      <c r="V1460" s="126"/>
      <c r="W1460" s="126"/>
      <c r="X1460" s="126"/>
      <c r="Y1460" s="126"/>
      <c r="Z1460" s="126"/>
      <c r="AA1460" s="125"/>
      <c r="AB1460" s="125"/>
      <c r="AC1460" s="125"/>
      <c r="AD1460" s="125"/>
      <c r="AE1460" s="125"/>
      <c r="AF1460" s="125"/>
      <c r="AG1460" s="125"/>
      <c r="AH1460" s="125"/>
      <c r="AI1460" s="125"/>
      <c r="AJ1460" s="125"/>
      <c r="AK1460" s="310">
        <v>36960</v>
      </c>
      <c r="AL1460" s="310">
        <f t="shared" si="217"/>
        <v>0</v>
      </c>
      <c r="AM1460" s="65" t="s">
        <v>654</v>
      </c>
      <c r="AN1460" s="65"/>
      <c r="AO1460" s="65"/>
      <c r="AP1460" s="65"/>
      <c r="AQ1460" s="65"/>
      <c r="AR1460" s="65"/>
      <c r="AS1460" s="66"/>
    </row>
    <row r="1461" spans="1:45" s="67" customFormat="1" ht="14.15" customHeight="1" x14ac:dyDescent="0.2">
      <c r="A1461" s="192">
        <v>1202029</v>
      </c>
      <c r="B1461" s="193" t="s">
        <v>2969</v>
      </c>
      <c r="C1461" s="258">
        <f t="shared" si="218"/>
        <v>0</v>
      </c>
      <c r="D1461" s="137"/>
      <c r="E1461" s="126"/>
      <c r="F1461" s="126"/>
      <c r="G1461" s="126"/>
      <c r="H1461" s="262">
        <f t="shared" si="216"/>
        <v>0</v>
      </c>
      <c r="I1461" s="125"/>
      <c r="J1461" s="125"/>
      <c r="K1461" s="125"/>
      <c r="L1461" s="125"/>
      <c r="M1461" s="125"/>
      <c r="N1461" s="125"/>
      <c r="O1461" s="126"/>
      <c r="P1461" s="126"/>
      <c r="Q1461" s="126"/>
      <c r="R1461" s="126"/>
      <c r="S1461" s="126"/>
      <c r="T1461" s="126"/>
      <c r="U1461" s="126"/>
      <c r="V1461" s="126"/>
      <c r="W1461" s="126"/>
      <c r="X1461" s="126"/>
      <c r="Y1461" s="126"/>
      <c r="Z1461" s="126"/>
      <c r="AA1461" s="125"/>
      <c r="AB1461" s="125"/>
      <c r="AC1461" s="125"/>
      <c r="AD1461" s="125"/>
      <c r="AE1461" s="125"/>
      <c r="AF1461" s="125"/>
      <c r="AG1461" s="125"/>
      <c r="AH1461" s="125"/>
      <c r="AI1461" s="125"/>
      <c r="AJ1461" s="125"/>
      <c r="AK1461" s="310">
        <v>35250</v>
      </c>
      <c r="AL1461" s="310">
        <f t="shared" si="217"/>
        <v>0</v>
      </c>
      <c r="AM1461" s="65" t="s">
        <v>654</v>
      </c>
      <c r="AN1461" s="65"/>
      <c r="AO1461" s="65"/>
      <c r="AP1461" s="65"/>
      <c r="AQ1461" s="65"/>
      <c r="AR1461" s="65"/>
      <c r="AS1461" s="66"/>
    </row>
    <row r="1462" spans="1:45" s="67" customFormat="1" ht="14.15" customHeight="1" x14ac:dyDescent="0.2">
      <c r="A1462" s="192">
        <v>1202030</v>
      </c>
      <c r="B1462" s="193" t="s">
        <v>892</v>
      </c>
      <c r="C1462" s="258">
        <f t="shared" si="218"/>
        <v>0</v>
      </c>
      <c r="D1462" s="137"/>
      <c r="E1462" s="126"/>
      <c r="F1462" s="126"/>
      <c r="G1462" s="126"/>
      <c r="H1462" s="262">
        <f t="shared" si="216"/>
        <v>0</v>
      </c>
      <c r="I1462" s="125"/>
      <c r="J1462" s="125"/>
      <c r="K1462" s="125"/>
      <c r="L1462" s="125"/>
      <c r="M1462" s="125"/>
      <c r="N1462" s="125"/>
      <c r="O1462" s="262">
        <f t="shared" si="219"/>
        <v>0</v>
      </c>
      <c r="P1462" s="125"/>
      <c r="Q1462" s="125"/>
      <c r="R1462" s="262">
        <f t="shared" si="220"/>
        <v>0</v>
      </c>
      <c r="S1462" s="125"/>
      <c r="T1462" s="125"/>
      <c r="U1462" s="262">
        <f t="shared" si="221"/>
        <v>0</v>
      </c>
      <c r="V1462" s="125"/>
      <c r="W1462" s="125"/>
      <c r="X1462" s="262">
        <f t="shared" si="222"/>
        <v>0</v>
      </c>
      <c r="Y1462" s="125"/>
      <c r="Z1462" s="125"/>
      <c r="AA1462" s="125"/>
      <c r="AB1462" s="125"/>
      <c r="AC1462" s="125"/>
      <c r="AD1462" s="125"/>
      <c r="AE1462" s="125"/>
      <c r="AF1462" s="125"/>
      <c r="AG1462" s="125"/>
      <c r="AH1462" s="125"/>
      <c r="AI1462" s="125"/>
      <c r="AJ1462" s="125"/>
      <c r="AK1462" s="310">
        <v>157200</v>
      </c>
      <c r="AL1462" s="310">
        <f t="shared" si="217"/>
        <v>0</v>
      </c>
      <c r="AM1462" s="65" t="s">
        <v>654</v>
      </c>
      <c r="AN1462" s="65"/>
      <c r="AO1462" s="65"/>
      <c r="AP1462" s="65"/>
      <c r="AQ1462" s="65"/>
      <c r="AR1462" s="65"/>
      <c r="AS1462" s="66"/>
    </row>
    <row r="1463" spans="1:45" s="67" customFormat="1" ht="14.15" customHeight="1" x14ac:dyDescent="0.2">
      <c r="A1463" s="192">
        <v>1202031</v>
      </c>
      <c r="B1463" s="193" t="s">
        <v>893</v>
      </c>
      <c r="C1463" s="258">
        <f t="shared" si="218"/>
        <v>0</v>
      </c>
      <c r="D1463" s="137"/>
      <c r="E1463" s="126"/>
      <c r="F1463" s="126"/>
      <c r="G1463" s="126"/>
      <c r="H1463" s="262">
        <f t="shared" si="216"/>
        <v>0</v>
      </c>
      <c r="I1463" s="125"/>
      <c r="J1463" s="125"/>
      <c r="K1463" s="125"/>
      <c r="L1463" s="125"/>
      <c r="M1463" s="125"/>
      <c r="N1463" s="125"/>
      <c r="O1463" s="262">
        <f t="shared" si="219"/>
        <v>0</v>
      </c>
      <c r="P1463" s="125"/>
      <c r="Q1463" s="125"/>
      <c r="R1463" s="262">
        <f t="shared" si="220"/>
        <v>0</v>
      </c>
      <c r="S1463" s="125"/>
      <c r="T1463" s="125"/>
      <c r="U1463" s="262">
        <f t="shared" si="221"/>
        <v>0</v>
      </c>
      <c r="V1463" s="125"/>
      <c r="W1463" s="125"/>
      <c r="X1463" s="262">
        <f t="shared" si="222"/>
        <v>0</v>
      </c>
      <c r="Y1463" s="125"/>
      <c r="Z1463" s="125"/>
      <c r="AA1463" s="125"/>
      <c r="AB1463" s="125"/>
      <c r="AC1463" s="125"/>
      <c r="AD1463" s="125"/>
      <c r="AE1463" s="125"/>
      <c r="AF1463" s="125"/>
      <c r="AG1463" s="125"/>
      <c r="AH1463" s="125"/>
      <c r="AI1463" s="125"/>
      <c r="AJ1463" s="125"/>
      <c r="AK1463" s="310">
        <v>175130</v>
      </c>
      <c r="AL1463" s="310">
        <f t="shared" si="217"/>
        <v>0</v>
      </c>
      <c r="AM1463" s="65" t="s">
        <v>654</v>
      </c>
      <c r="AN1463" s="65"/>
      <c r="AO1463" s="65"/>
      <c r="AP1463" s="65"/>
      <c r="AQ1463" s="65"/>
      <c r="AR1463" s="65"/>
      <c r="AS1463" s="66"/>
    </row>
    <row r="1464" spans="1:45" s="67" customFormat="1" ht="14.15" customHeight="1" x14ac:dyDescent="0.2">
      <c r="A1464" s="192">
        <v>1202032</v>
      </c>
      <c r="B1464" s="193" t="s">
        <v>894</v>
      </c>
      <c r="C1464" s="258">
        <f t="shared" si="218"/>
        <v>0</v>
      </c>
      <c r="D1464" s="137"/>
      <c r="E1464" s="126"/>
      <c r="F1464" s="126"/>
      <c r="G1464" s="126"/>
      <c r="H1464" s="262">
        <f t="shared" si="216"/>
        <v>0</v>
      </c>
      <c r="I1464" s="125"/>
      <c r="J1464" s="125"/>
      <c r="K1464" s="125"/>
      <c r="L1464" s="125"/>
      <c r="M1464" s="125"/>
      <c r="N1464" s="125"/>
      <c r="O1464" s="262">
        <f t="shared" si="219"/>
        <v>0</v>
      </c>
      <c r="P1464" s="125"/>
      <c r="Q1464" s="125"/>
      <c r="R1464" s="262">
        <f t="shared" si="220"/>
        <v>0</v>
      </c>
      <c r="S1464" s="125"/>
      <c r="T1464" s="125"/>
      <c r="U1464" s="262">
        <f t="shared" si="221"/>
        <v>0</v>
      </c>
      <c r="V1464" s="125"/>
      <c r="W1464" s="125"/>
      <c r="X1464" s="262">
        <f t="shared" si="222"/>
        <v>0</v>
      </c>
      <c r="Y1464" s="125"/>
      <c r="Z1464" s="125"/>
      <c r="AA1464" s="125"/>
      <c r="AB1464" s="125"/>
      <c r="AC1464" s="125"/>
      <c r="AD1464" s="125"/>
      <c r="AE1464" s="125"/>
      <c r="AF1464" s="125"/>
      <c r="AG1464" s="125"/>
      <c r="AH1464" s="125"/>
      <c r="AI1464" s="125"/>
      <c r="AJ1464" s="125"/>
      <c r="AK1464" s="310">
        <v>328990</v>
      </c>
      <c r="AL1464" s="310">
        <f t="shared" si="217"/>
        <v>0</v>
      </c>
      <c r="AM1464" s="65" t="s">
        <v>654</v>
      </c>
      <c r="AN1464" s="65"/>
      <c r="AO1464" s="65"/>
      <c r="AP1464" s="65"/>
      <c r="AQ1464" s="65"/>
      <c r="AR1464" s="65"/>
      <c r="AS1464" s="66"/>
    </row>
    <row r="1465" spans="1:45" s="67" customFormat="1" ht="14.15" customHeight="1" x14ac:dyDescent="0.2">
      <c r="A1465" s="192">
        <v>1202033</v>
      </c>
      <c r="B1465" s="193" t="s">
        <v>895</v>
      </c>
      <c r="C1465" s="258">
        <f t="shared" si="218"/>
        <v>0</v>
      </c>
      <c r="D1465" s="137"/>
      <c r="E1465" s="126"/>
      <c r="F1465" s="126"/>
      <c r="G1465" s="126"/>
      <c r="H1465" s="262">
        <f t="shared" si="216"/>
        <v>0</v>
      </c>
      <c r="I1465" s="125"/>
      <c r="J1465" s="125"/>
      <c r="K1465" s="125"/>
      <c r="L1465" s="125"/>
      <c r="M1465" s="125"/>
      <c r="N1465" s="125"/>
      <c r="O1465" s="262">
        <f t="shared" si="219"/>
        <v>0</v>
      </c>
      <c r="P1465" s="125"/>
      <c r="Q1465" s="125"/>
      <c r="R1465" s="262">
        <f t="shared" si="220"/>
        <v>0</v>
      </c>
      <c r="S1465" s="125"/>
      <c r="T1465" s="125"/>
      <c r="U1465" s="262">
        <f t="shared" si="221"/>
        <v>0</v>
      </c>
      <c r="V1465" s="125"/>
      <c r="W1465" s="125"/>
      <c r="X1465" s="262">
        <f t="shared" si="222"/>
        <v>0</v>
      </c>
      <c r="Y1465" s="125"/>
      <c r="Z1465" s="125"/>
      <c r="AA1465" s="125"/>
      <c r="AB1465" s="125"/>
      <c r="AC1465" s="125"/>
      <c r="AD1465" s="125"/>
      <c r="AE1465" s="125"/>
      <c r="AF1465" s="125"/>
      <c r="AG1465" s="125"/>
      <c r="AH1465" s="125"/>
      <c r="AI1465" s="125"/>
      <c r="AJ1465" s="125"/>
      <c r="AK1465" s="310">
        <v>75760</v>
      </c>
      <c r="AL1465" s="310">
        <f t="shared" si="217"/>
        <v>0</v>
      </c>
      <c r="AM1465" s="65" t="s">
        <v>654</v>
      </c>
      <c r="AN1465" s="65"/>
      <c r="AO1465" s="65"/>
      <c r="AP1465" s="65"/>
      <c r="AQ1465" s="65"/>
      <c r="AR1465" s="65"/>
      <c r="AS1465" s="66"/>
    </row>
    <row r="1466" spans="1:45" s="67" customFormat="1" ht="14.15" customHeight="1" x14ac:dyDescent="0.2">
      <c r="A1466" s="192">
        <v>1202034</v>
      </c>
      <c r="B1466" s="193" t="s">
        <v>896</v>
      </c>
      <c r="C1466" s="258">
        <f t="shared" si="218"/>
        <v>0</v>
      </c>
      <c r="D1466" s="137"/>
      <c r="E1466" s="126"/>
      <c r="F1466" s="126"/>
      <c r="G1466" s="126"/>
      <c r="H1466" s="262">
        <f t="shared" si="216"/>
        <v>0</v>
      </c>
      <c r="I1466" s="125"/>
      <c r="J1466" s="125"/>
      <c r="K1466" s="125"/>
      <c r="L1466" s="125"/>
      <c r="M1466" s="125"/>
      <c r="N1466" s="125"/>
      <c r="O1466" s="262">
        <f t="shared" si="219"/>
        <v>0</v>
      </c>
      <c r="P1466" s="125"/>
      <c r="Q1466" s="125"/>
      <c r="R1466" s="262">
        <f t="shared" si="220"/>
        <v>0</v>
      </c>
      <c r="S1466" s="125"/>
      <c r="T1466" s="125"/>
      <c r="U1466" s="262">
        <f t="shared" si="221"/>
        <v>0</v>
      </c>
      <c r="V1466" s="125"/>
      <c r="W1466" s="125"/>
      <c r="X1466" s="262">
        <f t="shared" si="222"/>
        <v>0</v>
      </c>
      <c r="Y1466" s="125"/>
      <c r="Z1466" s="125"/>
      <c r="AA1466" s="125"/>
      <c r="AB1466" s="125"/>
      <c r="AC1466" s="125"/>
      <c r="AD1466" s="125"/>
      <c r="AE1466" s="125"/>
      <c r="AF1466" s="125"/>
      <c r="AG1466" s="125"/>
      <c r="AH1466" s="125"/>
      <c r="AI1466" s="125"/>
      <c r="AJ1466" s="125"/>
      <c r="AK1466" s="310">
        <v>111650</v>
      </c>
      <c r="AL1466" s="310">
        <f t="shared" si="217"/>
        <v>0</v>
      </c>
      <c r="AM1466" s="65" t="s">
        <v>654</v>
      </c>
      <c r="AN1466" s="65"/>
      <c r="AO1466" s="65"/>
      <c r="AP1466" s="65"/>
      <c r="AQ1466" s="65"/>
      <c r="AR1466" s="65"/>
      <c r="AS1466" s="66"/>
    </row>
    <row r="1467" spans="1:45" s="67" customFormat="1" ht="14.15" customHeight="1" x14ac:dyDescent="0.2">
      <c r="A1467" s="192">
        <v>1202072</v>
      </c>
      <c r="B1467" s="193" t="s">
        <v>2886</v>
      </c>
      <c r="C1467" s="258">
        <f t="shared" si="218"/>
        <v>0</v>
      </c>
      <c r="D1467" s="137"/>
      <c r="E1467" s="126"/>
      <c r="F1467" s="126"/>
      <c r="G1467" s="126"/>
      <c r="H1467" s="262">
        <f t="shared" si="216"/>
        <v>0</v>
      </c>
      <c r="I1467" s="125"/>
      <c r="J1467" s="125"/>
      <c r="K1467" s="125"/>
      <c r="L1467" s="125"/>
      <c r="M1467" s="125"/>
      <c r="N1467" s="125"/>
      <c r="O1467" s="262">
        <f t="shared" si="219"/>
        <v>0</v>
      </c>
      <c r="P1467" s="125"/>
      <c r="Q1467" s="125"/>
      <c r="R1467" s="262">
        <f t="shared" si="220"/>
        <v>0</v>
      </c>
      <c r="S1467" s="125"/>
      <c r="T1467" s="125"/>
      <c r="U1467" s="262">
        <f t="shared" si="221"/>
        <v>0</v>
      </c>
      <c r="V1467" s="125"/>
      <c r="W1467" s="125"/>
      <c r="X1467" s="262">
        <f t="shared" si="222"/>
        <v>0</v>
      </c>
      <c r="Y1467" s="125"/>
      <c r="Z1467" s="125"/>
      <c r="AA1467" s="125"/>
      <c r="AB1467" s="125"/>
      <c r="AC1467" s="125"/>
      <c r="AD1467" s="125"/>
      <c r="AE1467" s="125"/>
      <c r="AF1467" s="125"/>
      <c r="AG1467" s="125"/>
      <c r="AH1467" s="125"/>
      <c r="AI1467" s="125"/>
      <c r="AJ1467" s="125"/>
      <c r="AK1467" s="310">
        <v>104210</v>
      </c>
      <c r="AL1467" s="310">
        <f t="shared" si="217"/>
        <v>0</v>
      </c>
      <c r="AM1467" s="65" t="s">
        <v>654</v>
      </c>
      <c r="AN1467" s="65"/>
      <c r="AO1467" s="65"/>
      <c r="AP1467" s="65"/>
      <c r="AQ1467" s="65"/>
      <c r="AR1467" s="65"/>
      <c r="AS1467" s="66"/>
    </row>
    <row r="1468" spans="1:45" s="67" customFormat="1" ht="14.15" customHeight="1" x14ac:dyDescent="0.2">
      <c r="A1468" s="192">
        <v>1202035</v>
      </c>
      <c r="B1468" s="193" t="s">
        <v>66</v>
      </c>
      <c r="C1468" s="258">
        <f t="shared" si="218"/>
        <v>0</v>
      </c>
      <c r="D1468" s="137"/>
      <c r="E1468" s="126"/>
      <c r="F1468" s="126"/>
      <c r="G1468" s="126"/>
      <c r="H1468" s="262">
        <f t="shared" si="216"/>
        <v>0</v>
      </c>
      <c r="I1468" s="125"/>
      <c r="J1468" s="125"/>
      <c r="K1468" s="125"/>
      <c r="L1468" s="125"/>
      <c r="M1468" s="125"/>
      <c r="N1468" s="125"/>
      <c r="O1468" s="262">
        <f t="shared" si="219"/>
        <v>0</v>
      </c>
      <c r="P1468" s="125"/>
      <c r="Q1468" s="125"/>
      <c r="R1468" s="262">
        <f t="shared" si="220"/>
        <v>0</v>
      </c>
      <c r="S1468" s="125"/>
      <c r="T1468" s="125"/>
      <c r="U1468" s="262">
        <f t="shared" si="221"/>
        <v>0</v>
      </c>
      <c r="V1468" s="125"/>
      <c r="W1468" s="125"/>
      <c r="X1468" s="262">
        <f t="shared" si="222"/>
        <v>0</v>
      </c>
      <c r="Y1468" s="125"/>
      <c r="Z1468" s="125"/>
      <c r="AA1468" s="125"/>
      <c r="AB1468" s="125"/>
      <c r="AC1468" s="125"/>
      <c r="AD1468" s="125"/>
      <c r="AE1468" s="125"/>
      <c r="AF1468" s="125"/>
      <c r="AG1468" s="125"/>
      <c r="AH1468" s="125"/>
      <c r="AI1468" s="125"/>
      <c r="AJ1468" s="125"/>
      <c r="AK1468" s="310">
        <v>56480</v>
      </c>
      <c r="AL1468" s="310">
        <f t="shared" si="217"/>
        <v>0</v>
      </c>
      <c r="AM1468" s="65" t="s">
        <v>654</v>
      </c>
      <c r="AN1468" s="65"/>
      <c r="AO1468" s="65"/>
      <c r="AP1468" s="65"/>
      <c r="AQ1468" s="65"/>
      <c r="AR1468" s="65"/>
      <c r="AS1468" s="66"/>
    </row>
    <row r="1469" spans="1:45" s="67" customFormat="1" ht="14.15" customHeight="1" x14ac:dyDescent="0.2">
      <c r="A1469" s="192">
        <v>1202036</v>
      </c>
      <c r="B1469" s="193" t="s">
        <v>67</v>
      </c>
      <c r="C1469" s="258">
        <f t="shared" si="218"/>
        <v>0</v>
      </c>
      <c r="D1469" s="137"/>
      <c r="E1469" s="126"/>
      <c r="F1469" s="126"/>
      <c r="G1469" s="126"/>
      <c r="H1469" s="262">
        <f t="shared" si="216"/>
        <v>0</v>
      </c>
      <c r="I1469" s="125"/>
      <c r="J1469" s="125"/>
      <c r="K1469" s="125"/>
      <c r="L1469" s="125"/>
      <c r="M1469" s="125"/>
      <c r="N1469" s="125"/>
      <c r="O1469" s="262">
        <f t="shared" si="219"/>
        <v>0</v>
      </c>
      <c r="P1469" s="125"/>
      <c r="Q1469" s="125"/>
      <c r="R1469" s="262">
        <f t="shared" si="220"/>
        <v>0</v>
      </c>
      <c r="S1469" s="125"/>
      <c r="T1469" s="125"/>
      <c r="U1469" s="262">
        <f t="shared" si="221"/>
        <v>0</v>
      </c>
      <c r="V1469" s="125"/>
      <c r="W1469" s="125"/>
      <c r="X1469" s="262">
        <f t="shared" si="222"/>
        <v>0</v>
      </c>
      <c r="Y1469" s="125"/>
      <c r="Z1469" s="125"/>
      <c r="AA1469" s="125"/>
      <c r="AB1469" s="125"/>
      <c r="AC1469" s="125"/>
      <c r="AD1469" s="125"/>
      <c r="AE1469" s="125"/>
      <c r="AF1469" s="125"/>
      <c r="AG1469" s="125"/>
      <c r="AH1469" s="125"/>
      <c r="AI1469" s="125"/>
      <c r="AJ1469" s="125"/>
      <c r="AK1469" s="310">
        <v>131620</v>
      </c>
      <c r="AL1469" s="310">
        <f t="shared" si="217"/>
        <v>0</v>
      </c>
      <c r="AM1469" s="65" t="s">
        <v>654</v>
      </c>
      <c r="AN1469" s="65"/>
      <c r="AO1469" s="65"/>
      <c r="AP1469" s="65"/>
      <c r="AQ1469" s="65"/>
      <c r="AR1469" s="65"/>
      <c r="AS1469" s="66"/>
    </row>
    <row r="1470" spans="1:45" s="67" customFormat="1" ht="14.15" customHeight="1" x14ac:dyDescent="0.2">
      <c r="A1470" s="192">
        <v>1202037</v>
      </c>
      <c r="B1470" s="193" t="s">
        <v>68</v>
      </c>
      <c r="C1470" s="258">
        <f t="shared" si="218"/>
        <v>0</v>
      </c>
      <c r="D1470" s="137"/>
      <c r="E1470" s="126"/>
      <c r="F1470" s="126"/>
      <c r="G1470" s="126"/>
      <c r="H1470" s="262">
        <f t="shared" si="216"/>
        <v>0</v>
      </c>
      <c r="I1470" s="125"/>
      <c r="J1470" s="125"/>
      <c r="K1470" s="125"/>
      <c r="L1470" s="125"/>
      <c r="M1470" s="125"/>
      <c r="N1470" s="125"/>
      <c r="O1470" s="262">
        <f t="shared" si="219"/>
        <v>0</v>
      </c>
      <c r="P1470" s="125"/>
      <c r="Q1470" s="125"/>
      <c r="R1470" s="262">
        <f t="shared" si="220"/>
        <v>0</v>
      </c>
      <c r="S1470" s="125"/>
      <c r="T1470" s="125"/>
      <c r="U1470" s="262">
        <f t="shared" si="221"/>
        <v>0</v>
      </c>
      <c r="V1470" s="125"/>
      <c r="W1470" s="125"/>
      <c r="X1470" s="262">
        <f t="shared" si="222"/>
        <v>0</v>
      </c>
      <c r="Y1470" s="125"/>
      <c r="Z1470" s="125"/>
      <c r="AA1470" s="125"/>
      <c r="AB1470" s="125"/>
      <c r="AC1470" s="125"/>
      <c r="AD1470" s="125"/>
      <c r="AE1470" s="125"/>
      <c r="AF1470" s="125"/>
      <c r="AG1470" s="125"/>
      <c r="AH1470" s="125"/>
      <c r="AI1470" s="125"/>
      <c r="AJ1470" s="125"/>
      <c r="AK1470" s="310">
        <v>178540</v>
      </c>
      <c r="AL1470" s="310">
        <f t="shared" si="217"/>
        <v>0</v>
      </c>
      <c r="AM1470" s="65" t="s">
        <v>654</v>
      </c>
      <c r="AN1470" s="65"/>
      <c r="AO1470" s="65"/>
      <c r="AP1470" s="65"/>
      <c r="AQ1470" s="65"/>
      <c r="AR1470" s="65"/>
      <c r="AS1470" s="66"/>
    </row>
    <row r="1471" spans="1:45" s="67" customFormat="1" ht="14.15" customHeight="1" x14ac:dyDescent="0.2">
      <c r="A1471" s="192">
        <v>1202038</v>
      </c>
      <c r="B1471" s="193" t="s">
        <v>3532</v>
      </c>
      <c r="C1471" s="258">
        <f t="shared" si="218"/>
        <v>11</v>
      </c>
      <c r="D1471" s="137"/>
      <c r="E1471" s="126"/>
      <c r="F1471" s="126"/>
      <c r="G1471" s="126"/>
      <c r="H1471" s="262">
        <f t="shared" si="216"/>
        <v>9</v>
      </c>
      <c r="I1471" s="125">
        <v>9</v>
      </c>
      <c r="J1471" s="125"/>
      <c r="K1471" s="125"/>
      <c r="L1471" s="125">
        <v>2</v>
      </c>
      <c r="M1471" s="125"/>
      <c r="N1471" s="125"/>
      <c r="O1471" s="262">
        <f t="shared" si="219"/>
        <v>3</v>
      </c>
      <c r="P1471" s="125">
        <v>3</v>
      </c>
      <c r="Q1471" s="125"/>
      <c r="R1471" s="262">
        <f t="shared" si="220"/>
        <v>8</v>
      </c>
      <c r="S1471" s="125">
        <v>8</v>
      </c>
      <c r="T1471" s="125"/>
      <c r="U1471" s="262">
        <f t="shared" si="221"/>
        <v>0</v>
      </c>
      <c r="V1471" s="125"/>
      <c r="W1471" s="125"/>
      <c r="X1471" s="262">
        <f t="shared" si="222"/>
        <v>0</v>
      </c>
      <c r="Y1471" s="125"/>
      <c r="Z1471" s="125"/>
      <c r="AA1471" s="125">
        <v>11</v>
      </c>
      <c r="AB1471" s="125"/>
      <c r="AC1471" s="125"/>
      <c r="AD1471" s="125"/>
      <c r="AE1471" s="125"/>
      <c r="AF1471" s="125"/>
      <c r="AG1471" s="125"/>
      <c r="AH1471" s="125"/>
      <c r="AI1471" s="125"/>
      <c r="AJ1471" s="125"/>
      <c r="AK1471" s="310">
        <v>184440</v>
      </c>
      <c r="AL1471" s="310">
        <f t="shared" si="217"/>
        <v>1844400</v>
      </c>
      <c r="AM1471" s="65" t="s">
        <v>654</v>
      </c>
      <c r="AN1471" s="65"/>
      <c r="AO1471" s="65"/>
      <c r="AP1471" s="65"/>
      <c r="AQ1471" s="65"/>
      <c r="AR1471" s="65"/>
      <c r="AS1471" s="66"/>
    </row>
    <row r="1472" spans="1:45" s="67" customFormat="1" ht="14.15" customHeight="1" x14ac:dyDescent="0.2">
      <c r="A1472" s="192">
        <v>1202039</v>
      </c>
      <c r="B1472" s="193" t="s">
        <v>69</v>
      </c>
      <c r="C1472" s="258">
        <f t="shared" si="218"/>
        <v>0</v>
      </c>
      <c r="D1472" s="137"/>
      <c r="E1472" s="126"/>
      <c r="F1472" s="126"/>
      <c r="G1472" s="126"/>
      <c r="H1472" s="262">
        <f t="shared" si="216"/>
        <v>0</v>
      </c>
      <c r="I1472" s="125"/>
      <c r="J1472" s="125"/>
      <c r="K1472" s="125"/>
      <c r="L1472" s="125"/>
      <c r="M1472" s="125"/>
      <c r="N1472" s="125"/>
      <c r="O1472" s="262">
        <f t="shared" si="219"/>
        <v>0</v>
      </c>
      <c r="P1472" s="125"/>
      <c r="Q1472" s="125"/>
      <c r="R1472" s="262">
        <f t="shared" si="220"/>
        <v>0</v>
      </c>
      <c r="S1472" s="125"/>
      <c r="T1472" s="125"/>
      <c r="U1472" s="262">
        <f t="shared" si="221"/>
        <v>0</v>
      </c>
      <c r="V1472" s="125"/>
      <c r="W1472" s="125"/>
      <c r="X1472" s="262">
        <f t="shared" si="222"/>
        <v>0</v>
      </c>
      <c r="Y1472" s="125"/>
      <c r="Z1472" s="125"/>
      <c r="AA1472" s="125"/>
      <c r="AB1472" s="125"/>
      <c r="AC1472" s="125"/>
      <c r="AD1472" s="125"/>
      <c r="AE1472" s="125"/>
      <c r="AF1472" s="125"/>
      <c r="AG1472" s="125"/>
      <c r="AH1472" s="125"/>
      <c r="AI1472" s="125"/>
      <c r="AJ1472" s="125"/>
      <c r="AK1472" s="310">
        <v>131620</v>
      </c>
      <c r="AL1472" s="310">
        <f t="shared" si="217"/>
        <v>0</v>
      </c>
      <c r="AM1472" s="65" t="s">
        <v>654</v>
      </c>
      <c r="AN1472" s="65"/>
      <c r="AO1472" s="65"/>
      <c r="AP1472" s="65"/>
      <c r="AQ1472" s="65"/>
      <c r="AR1472" s="65"/>
      <c r="AS1472" s="66"/>
    </row>
    <row r="1473" spans="1:45" s="67" customFormat="1" ht="14.15" customHeight="1" x14ac:dyDescent="0.2">
      <c r="A1473" s="192">
        <v>1202040</v>
      </c>
      <c r="B1473" s="193" t="s">
        <v>2989</v>
      </c>
      <c r="C1473" s="258">
        <f t="shared" si="218"/>
        <v>0</v>
      </c>
      <c r="D1473" s="137"/>
      <c r="E1473" s="126"/>
      <c r="F1473" s="126"/>
      <c r="G1473" s="126"/>
      <c r="H1473" s="262">
        <f t="shared" si="216"/>
        <v>0</v>
      </c>
      <c r="I1473" s="125"/>
      <c r="J1473" s="125"/>
      <c r="K1473" s="125"/>
      <c r="L1473" s="125"/>
      <c r="M1473" s="125"/>
      <c r="N1473" s="125"/>
      <c r="O1473" s="262">
        <f t="shared" si="219"/>
        <v>0</v>
      </c>
      <c r="P1473" s="125"/>
      <c r="Q1473" s="125"/>
      <c r="R1473" s="262">
        <f t="shared" si="220"/>
        <v>0</v>
      </c>
      <c r="S1473" s="125"/>
      <c r="T1473" s="125"/>
      <c r="U1473" s="262">
        <f t="shared" si="221"/>
        <v>0</v>
      </c>
      <c r="V1473" s="125"/>
      <c r="W1473" s="125"/>
      <c r="X1473" s="262">
        <f t="shared" si="222"/>
        <v>0</v>
      </c>
      <c r="Y1473" s="125"/>
      <c r="Z1473" s="125"/>
      <c r="AA1473" s="125"/>
      <c r="AB1473" s="125"/>
      <c r="AC1473" s="125"/>
      <c r="AD1473" s="125"/>
      <c r="AE1473" s="125"/>
      <c r="AF1473" s="125"/>
      <c r="AG1473" s="125"/>
      <c r="AH1473" s="125"/>
      <c r="AI1473" s="125"/>
      <c r="AJ1473" s="125"/>
      <c r="AK1473" s="310">
        <v>67370</v>
      </c>
      <c r="AL1473" s="310">
        <f t="shared" si="217"/>
        <v>0</v>
      </c>
      <c r="AM1473" s="65" t="s">
        <v>654</v>
      </c>
      <c r="AN1473" s="65"/>
      <c r="AO1473" s="65"/>
      <c r="AP1473" s="65"/>
      <c r="AQ1473" s="65"/>
      <c r="AR1473" s="65"/>
      <c r="AS1473" s="66"/>
    </row>
    <row r="1474" spans="1:45" s="67" customFormat="1" ht="14.15" customHeight="1" x14ac:dyDescent="0.2">
      <c r="A1474" s="192">
        <v>1202041</v>
      </c>
      <c r="B1474" s="193" t="s">
        <v>70</v>
      </c>
      <c r="C1474" s="258">
        <f t="shared" si="218"/>
        <v>0</v>
      </c>
      <c r="D1474" s="137"/>
      <c r="E1474" s="126"/>
      <c r="F1474" s="126"/>
      <c r="G1474" s="126"/>
      <c r="H1474" s="262">
        <f t="shared" si="216"/>
        <v>0</v>
      </c>
      <c r="I1474" s="125"/>
      <c r="J1474" s="125"/>
      <c r="K1474" s="125"/>
      <c r="L1474" s="125"/>
      <c r="M1474" s="125"/>
      <c r="N1474" s="125"/>
      <c r="O1474" s="262">
        <f t="shared" si="219"/>
        <v>0</v>
      </c>
      <c r="P1474" s="125"/>
      <c r="Q1474" s="125"/>
      <c r="R1474" s="262">
        <f t="shared" si="220"/>
        <v>0</v>
      </c>
      <c r="S1474" s="125"/>
      <c r="T1474" s="125"/>
      <c r="U1474" s="262">
        <f t="shared" si="221"/>
        <v>0</v>
      </c>
      <c r="V1474" s="125"/>
      <c r="W1474" s="125"/>
      <c r="X1474" s="262">
        <f t="shared" si="222"/>
        <v>0</v>
      </c>
      <c r="Y1474" s="125"/>
      <c r="Z1474" s="125"/>
      <c r="AA1474" s="125"/>
      <c r="AB1474" s="125"/>
      <c r="AC1474" s="125"/>
      <c r="AD1474" s="125"/>
      <c r="AE1474" s="125"/>
      <c r="AF1474" s="125"/>
      <c r="AG1474" s="125"/>
      <c r="AH1474" s="125"/>
      <c r="AI1474" s="125"/>
      <c r="AJ1474" s="125"/>
      <c r="AK1474" s="310">
        <v>95860</v>
      </c>
      <c r="AL1474" s="310">
        <f t="shared" si="217"/>
        <v>0</v>
      </c>
      <c r="AM1474" s="65" t="s">
        <v>654</v>
      </c>
      <c r="AN1474" s="65"/>
      <c r="AO1474" s="65"/>
      <c r="AP1474" s="65"/>
      <c r="AQ1474" s="65"/>
      <c r="AR1474" s="65"/>
      <c r="AS1474" s="66"/>
    </row>
    <row r="1475" spans="1:45" s="67" customFormat="1" ht="14.15" customHeight="1" x14ac:dyDescent="0.2">
      <c r="A1475" s="192">
        <v>1202042</v>
      </c>
      <c r="B1475" s="193" t="s">
        <v>979</v>
      </c>
      <c r="C1475" s="258">
        <f t="shared" si="218"/>
        <v>0</v>
      </c>
      <c r="D1475" s="137"/>
      <c r="E1475" s="126"/>
      <c r="F1475" s="126"/>
      <c r="G1475" s="126"/>
      <c r="H1475" s="262">
        <f t="shared" si="216"/>
        <v>0</v>
      </c>
      <c r="I1475" s="125"/>
      <c r="J1475" s="125"/>
      <c r="K1475" s="125"/>
      <c r="L1475" s="125"/>
      <c r="M1475" s="125"/>
      <c r="N1475" s="125"/>
      <c r="O1475" s="126"/>
      <c r="P1475" s="126"/>
      <c r="Q1475" s="126"/>
      <c r="R1475" s="126"/>
      <c r="S1475" s="126"/>
      <c r="T1475" s="126"/>
      <c r="U1475" s="126"/>
      <c r="V1475" s="126"/>
      <c r="W1475" s="126"/>
      <c r="X1475" s="126"/>
      <c r="Y1475" s="126"/>
      <c r="Z1475" s="126"/>
      <c r="AA1475" s="125"/>
      <c r="AB1475" s="125"/>
      <c r="AC1475" s="125"/>
      <c r="AD1475" s="125"/>
      <c r="AE1475" s="125"/>
      <c r="AF1475" s="125"/>
      <c r="AG1475" s="125"/>
      <c r="AH1475" s="125"/>
      <c r="AI1475" s="125"/>
      <c r="AJ1475" s="125"/>
      <c r="AK1475" s="310">
        <v>41410</v>
      </c>
      <c r="AL1475" s="310">
        <f t="shared" si="217"/>
        <v>0</v>
      </c>
      <c r="AM1475" s="65" t="s">
        <v>654</v>
      </c>
      <c r="AN1475" s="65"/>
      <c r="AO1475" s="65"/>
      <c r="AP1475" s="65"/>
      <c r="AQ1475" s="65"/>
      <c r="AR1475" s="65"/>
      <c r="AS1475" s="66"/>
    </row>
    <row r="1476" spans="1:45" s="67" customFormat="1" ht="14.15" customHeight="1" x14ac:dyDescent="0.2">
      <c r="A1476" s="192">
        <v>1202044</v>
      </c>
      <c r="B1476" s="193" t="s">
        <v>2990</v>
      </c>
      <c r="C1476" s="258">
        <f t="shared" si="218"/>
        <v>0</v>
      </c>
      <c r="D1476" s="137"/>
      <c r="E1476" s="126"/>
      <c r="F1476" s="126"/>
      <c r="G1476" s="126"/>
      <c r="H1476" s="262">
        <f t="shared" si="216"/>
        <v>0</v>
      </c>
      <c r="I1476" s="125"/>
      <c r="J1476" s="125"/>
      <c r="K1476" s="125"/>
      <c r="L1476" s="125"/>
      <c r="M1476" s="125"/>
      <c r="N1476" s="125"/>
      <c r="O1476" s="126"/>
      <c r="P1476" s="126"/>
      <c r="Q1476" s="126"/>
      <c r="R1476" s="126"/>
      <c r="S1476" s="126"/>
      <c r="T1476" s="126"/>
      <c r="U1476" s="126"/>
      <c r="V1476" s="126"/>
      <c r="W1476" s="126"/>
      <c r="X1476" s="126"/>
      <c r="Y1476" s="126"/>
      <c r="Z1476" s="126"/>
      <c r="AA1476" s="125"/>
      <c r="AB1476" s="125"/>
      <c r="AC1476" s="125"/>
      <c r="AD1476" s="125"/>
      <c r="AE1476" s="125"/>
      <c r="AF1476" s="125"/>
      <c r="AG1476" s="125"/>
      <c r="AH1476" s="125"/>
      <c r="AI1476" s="125"/>
      <c r="AJ1476" s="125"/>
      <c r="AK1476" s="310">
        <v>27390</v>
      </c>
      <c r="AL1476" s="310">
        <f t="shared" si="217"/>
        <v>0</v>
      </c>
      <c r="AM1476" s="65" t="s">
        <v>654</v>
      </c>
      <c r="AN1476" s="65"/>
      <c r="AO1476" s="65"/>
      <c r="AP1476" s="65"/>
      <c r="AQ1476" s="65"/>
      <c r="AR1476" s="65"/>
      <c r="AS1476" s="66"/>
    </row>
    <row r="1477" spans="1:45" s="67" customFormat="1" ht="14.15" customHeight="1" x14ac:dyDescent="0.2">
      <c r="A1477" s="192">
        <v>1202045</v>
      </c>
      <c r="B1477" s="193" t="s">
        <v>980</v>
      </c>
      <c r="C1477" s="258">
        <f t="shared" si="218"/>
        <v>0</v>
      </c>
      <c r="D1477" s="137"/>
      <c r="E1477" s="126"/>
      <c r="F1477" s="126"/>
      <c r="G1477" s="126"/>
      <c r="H1477" s="262">
        <f t="shared" si="216"/>
        <v>0</v>
      </c>
      <c r="I1477" s="125"/>
      <c r="J1477" s="125"/>
      <c r="K1477" s="125"/>
      <c r="L1477" s="125"/>
      <c r="M1477" s="125"/>
      <c r="N1477" s="125"/>
      <c r="O1477" s="262">
        <f t="shared" si="219"/>
        <v>0</v>
      </c>
      <c r="P1477" s="125"/>
      <c r="Q1477" s="125"/>
      <c r="R1477" s="262">
        <f t="shared" si="220"/>
        <v>0</v>
      </c>
      <c r="S1477" s="125"/>
      <c r="T1477" s="125"/>
      <c r="U1477" s="262">
        <f t="shared" si="221"/>
        <v>0</v>
      </c>
      <c r="V1477" s="125"/>
      <c r="W1477" s="125"/>
      <c r="X1477" s="262">
        <f t="shared" si="222"/>
        <v>0</v>
      </c>
      <c r="Y1477" s="125"/>
      <c r="Z1477" s="125"/>
      <c r="AA1477" s="125"/>
      <c r="AB1477" s="125"/>
      <c r="AC1477" s="125"/>
      <c r="AD1477" s="125"/>
      <c r="AE1477" s="125"/>
      <c r="AF1477" s="125"/>
      <c r="AG1477" s="125"/>
      <c r="AH1477" s="125"/>
      <c r="AI1477" s="125"/>
      <c r="AJ1477" s="125"/>
      <c r="AK1477" s="310">
        <v>195010</v>
      </c>
      <c r="AL1477" s="310">
        <f t="shared" si="217"/>
        <v>0</v>
      </c>
      <c r="AM1477" s="65" t="s">
        <v>654</v>
      </c>
      <c r="AN1477" s="65"/>
      <c r="AO1477" s="65"/>
      <c r="AP1477" s="65"/>
      <c r="AQ1477" s="65"/>
      <c r="AR1477" s="65"/>
      <c r="AS1477" s="66"/>
    </row>
    <row r="1478" spans="1:45" s="67" customFormat="1" ht="14.15" customHeight="1" x14ac:dyDescent="0.2">
      <c r="A1478" s="192">
        <v>1202046</v>
      </c>
      <c r="B1478" s="193" t="s">
        <v>3533</v>
      </c>
      <c r="C1478" s="258">
        <f t="shared" si="218"/>
        <v>0</v>
      </c>
      <c r="D1478" s="137"/>
      <c r="E1478" s="126"/>
      <c r="F1478" s="126"/>
      <c r="G1478" s="126"/>
      <c r="H1478" s="262">
        <f t="shared" si="216"/>
        <v>0</v>
      </c>
      <c r="I1478" s="125"/>
      <c r="J1478" s="125"/>
      <c r="K1478" s="125"/>
      <c r="L1478" s="125"/>
      <c r="M1478" s="125"/>
      <c r="N1478" s="125"/>
      <c r="O1478" s="262">
        <f t="shared" si="219"/>
        <v>0</v>
      </c>
      <c r="P1478" s="125"/>
      <c r="Q1478" s="125"/>
      <c r="R1478" s="262">
        <f t="shared" si="220"/>
        <v>0</v>
      </c>
      <c r="S1478" s="125"/>
      <c r="T1478" s="125"/>
      <c r="U1478" s="262">
        <f t="shared" si="221"/>
        <v>0</v>
      </c>
      <c r="V1478" s="125"/>
      <c r="W1478" s="125"/>
      <c r="X1478" s="262">
        <f t="shared" si="222"/>
        <v>0</v>
      </c>
      <c r="Y1478" s="125"/>
      <c r="Z1478" s="125"/>
      <c r="AA1478" s="125"/>
      <c r="AB1478" s="125"/>
      <c r="AC1478" s="125"/>
      <c r="AD1478" s="125"/>
      <c r="AE1478" s="125"/>
      <c r="AF1478" s="125"/>
      <c r="AG1478" s="125"/>
      <c r="AH1478" s="125"/>
      <c r="AI1478" s="125"/>
      <c r="AJ1478" s="125"/>
      <c r="AK1478" s="310">
        <v>99420</v>
      </c>
      <c r="AL1478" s="310">
        <f t="shared" si="217"/>
        <v>0</v>
      </c>
      <c r="AM1478" s="65" t="s">
        <v>654</v>
      </c>
      <c r="AN1478" s="65"/>
      <c r="AO1478" s="65"/>
      <c r="AP1478" s="65"/>
      <c r="AQ1478" s="65"/>
      <c r="AR1478" s="65"/>
      <c r="AS1478" s="66"/>
    </row>
    <row r="1479" spans="1:45" s="67" customFormat="1" ht="14.15" customHeight="1" x14ac:dyDescent="0.2">
      <c r="A1479" s="192">
        <v>1202047</v>
      </c>
      <c r="B1479" s="193" t="s">
        <v>119</v>
      </c>
      <c r="C1479" s="258">
        <f t="shared" si="218"/>
        <v>0</v>
      </c>
      <c r="D1479" s="137"/>
      <c r="E1479" s="126"/>
      <c r="F1479" s="126"/>
      <c r="G1479" s="126"/>
      <c r="H1479" s="262">
        <f t="shared" si="216"/>
        <v>0</v>
      </c>
      <c r="I1479" s="125"/>
      <c r="J1479" s="125"/>
      <c r="K1479" s="125"/>
      <c r="L1479" s="125"/>
      <c r="M1479" s="125"/>
      <c r="N1479" s="125"/>
      <c r="O1479" s="262">
        <f t="shared" si="219"/>
        <v>0</v>
      </c>
      <c r="P1479" s="125"/>
      <c r="Q1479" s="125"/>
      <c r="R1479" s="262">
        <f t="shared" si="220"/>
        <v>0</v>
      </c>
      <c r="S1479" s="125"/>
      <c r="T1479" s="125"/>
      <c r="U1479" s="262">
        <f t="shared" si="221"/>
        <v>0</v>
      </c>
      <c r="V1479" s="125"/>
      <c r="W1479" s="125"/>
      <c r="X1479" s="262">
        <f t="shared" si="222"/>
        <v>0</v>
      </c>
      <c r="Y1479" s="125"/>
      <c r="Z1479" s="125"/>
      <c r="AA1479" s="125"/>
      <c r="AB1479" s="125"/>
      <c r="AC1479" s="125"/>
      <c r="AD1479" s="125"/>
      <c r="AE1479" s="125"/>
      <c r="AF1479" s="125"/>
      <c r="AG1479" s="125"/>
      <c r="AH1479" s="125"/>
      <c r="AI1479" s="125"/>
      <c r="AJ1479" s="125"/>
      <c r="AK1479" s="310">
        <v>107810</v>
      </c>
      <c r="AL1479" s="310">
        <f t="shared" si="217"/>
        <v>0</v>
      </c>
      <c r="AM1479" s="65" t="s">
        <v>654</v>
      </c>
      <c r="AN1479" s="65"/>
      <c r="AO1479" s="65"/>
      <c r="AP1479" s="65"/>
      <c r="AQ1479" s="65"/>
      <c r="AR1479" s="65"/>
      <c r="AS1479" s="66"/>
    </row>
    <row r="1480" spans="1:45" s="67" customFormat="1" ht="14.15" customHeight="1" x14ac:dyDescent="0.2">
      <c r="A1480" s="192">
        <v>1202048</v>
      </c>
      <c r="B1480" s="193" t="s">
        <v>120</v>
      </c>
      <c r="C1480" s="258">
        <f t="shared" si="218"/>
        <v>0</v>
      </c>
      <c r="D1480" s="137"/>
      <c r="E1480" s="126"/>
      <c r="F1480" s="126"/>
      <c r="G1480" s="126"/>
      <c r="H1480" s="262">
        <f t="shared" si="216"/>
        <v>0</v>
      </c>
      <c r="I1480" s="125"/>
      <c r="J1480" s="125"/>
      <c r="K1480" s="125"/>
      <c r="L1480" s="125"/>
      <c r="M1480" s="125"/>
      <c r="N1480" s="125"/>
      <c r="O1480" s="262">
        <f t="shared" si="219"/>
        <v>0</v>
      </c>
      <c r="P1480" s="125"/>
      <c r="Q1480" s="125"/>
      <c r="R1480" s="262">
        <f t="shared" si="220"/>
        <v>0</v>
      </c>
      <c r="S1480" s="125"/>
      <c r="T1480" s="125"/>
      <c r="U1480" s="262">
        <f t="shared" si="221"/>
        <v>0</v>
      </c>
      <c r="V1480" s="125"/>
      <c r="W1480" s="125"/>
      <c r="X1480" s="262">
        <f t="shared" si="222"/>
        <v>0</v>
      </c>
      <c r="Y1480" s="125"/>
      <c r="Z1480" s="125"/>
      <c r="AA1480" s="125"/>
      <c r="AB1480" s="125"/>
      <c r="AC1480" s="125"/>
      <c r="AD1480" s="125"/>
      <c r="AE1480" s="125"/>
      <c r="AF1480" s="125"/>
      <c r="AG1480" s="125"/>
      <c r="AH1480" s="125"/>
      <c r="AI1480" s="125"/>
      <c r="AJ1480" s="125"/>
      <c r="AK1480" s="310">
        <v>226220</v>
      </c>
      <c r="AL1480" s="310">
        <f t="shared" si="217"/>
        <v>0</v>
      </c>
      <c r="AM1480" s="65" t="s">
        <v>654</v>
      </c>
      <c r="AN1480" s="65"/>
      <c r="AO1480" s="65"/>
      <c r="AP1480" s="65"/>
      <c r="AQ1480" s="65"/>
      <c r="AR1480" s="65"/>
      <c r="AS1480" s="66"/>
    </row>
    <row r="1481" spans="1:45" s="67" customFormat="1" ht="14.15" customHeight="1" x14ac:dyDescent="0.2">
      <c r="A1481" s="192">
        <v>1202049</v>
      </c>
      <c r="B1481" s="193" t="s">
        <v>478</v>
      </c>
      <c r="C1481" s="258">
        <f t="shared" si="218"/>
        <v>0</v>
      </c>
      <c r="D1481" s="137"/>
      <c r="E1481" s="126"/>
      <c r="F1481" s="126"/>
      <c r="G1481" s="126"/>
      <c r="H1481" s="262">
        <f t="shared" si="216"/>
        <v>0</v>
      </c>
      <c r="I1481" s="125"/>
      <c r="J1481" s="125"/>
      <c r="K1481" s="125"/>
      <c r="L1481" s="125"/>
      <c r="M1481" s="125"/>
      <c r="N1481" s="125"/>
      <c r="O1481" s="262">
        <f t="shared" si="219"/>
        <v>0</v>
      </c>
      <c r="P1481" s="125"/>
      <c r="Q1481" s="125"/>
      <c r="R1481" s="262">
        <f t="shared" si="220"/>
        <v>0</v>
      </c>
      <c r="S1481" s="125"/>
      <c r="T1481" s="125"/>
      <c r="U1481" s="262">
        <f t="shared" si="221"/>
        <v>0</v>
      </c>
      <c r="V1481" s="125"/>
      <c r="W1481" s="125"/>
      <c r="X1481" s="262">
        <f t="shared" si="222"/>
        <v>0</v>
      </c>
      <c r="Y1481" s="125"/>
      <c r="Z1481" s="125"/>
      <c r="AA1481" s="125"/>
      <c r="AB1481" s="125"/>
      <c r="AC1481" s="125"/>
      <c r="AD1481" s="125"/>
      <c r="AE1481" s="125"/>
      <c r="AF1481" s="125"/>
      <c r="AG1481" s="125"/>
      <c r="AH1481" s="125"/>
      <c r="AI1481" s="125"/>
      <c r="AJ1481" s="125"/>
      <c r="AK1481" s="310">
        <v>259760</v>
      </c>
      <c r="AL1481" s="310">
        <f t="shared" si="217"/>
        <v>0</v>
      </c>
      <c r="AM1481" s="65" t="s">
        <v>654</v>
      </c>
      <c r="AN1481" s="65"/>
      <c r="AO1481" s="65"/>
      <c r="AP1481" s="65"/>
      <c r="AQ1481" s="65"/>
      <c r="AR1481" s="65"/>
      <c r="AS1481" s="66"/>
    </row>
    <row r="1482" spans="1:45" s="67" customFormat="1" ht="14.15" customHeight="1" x14ac:dyDescent="0.2">
      <c r="A1482" s="192">
        <v>1202050</v>
      </c>
      <c r="B1482" s="193" t="s">
        <v>479</v>
      </c>
      <c r="C1482" s="258">
        <f t="shared" si="218"/>
        <v>0</v>
      </c>
      <c r="D1482" s="137"/>
      <c r="E1482" s="126"/>
      <c r="F1482" s="126"/>
      <c r="G1482" s="126"/>
      <c r="H1482" s="262">
        <f t="shared" si="216"/>
        <v>0</v>
      </c>
      <c r="I1482" s="125"/>
      <c r="J1482" s="125"/>
      <c r="K1482" s="125"/>
      <c r="L1482" s="125"/>
      <c r="M1482" s="125"/>
      <c r="N1482" s="125"/>
      <c r="O1482" s="262">
        <f t="shared" si="219"/>
        <v>0</v>
      </c>
      <c r="P1482" s="125"/>
      <c r="Q1482" s="125"/>
      <c r="R1482" s="262">
        <f t="shared" si="220"/>
        <v>0</v>
      </c>
      <c r="S1482" s="125"/>
      <c r="T1482" s="125"/>
      <c r="U1482" s="262">
        <f t="shared" si="221"/>
        <v>0</v>
      </c>
      <c r="V1482" s="125"/>
      <c r="W1482" s="125"/>
      <c r="X1482" s="262">
        <f t="shared" si="222"/>
        <v>0</v>
      </c>
      <c r="Y1482" s="125"/>
      <c r="Z1482" s="125"/>
      <c r="AA1482" s="125"/>
      <c r="AB1482" s="125"/>
      <c r="AC1482" s="125"/>
      <c r="AD1482" s="125"/>
      <c r="AE1482" s="125"/>
      <c r="AF1482" s="125"/>
      <c r="AG1482" s="125"/>
      <c r="AH1482" s="125"/>
      <c r="AI1482" s="125"/>
      <c r="AJ1482" s="125"/>
      <c r="AK1482" s="310">
        <v>120070</v>
      </c>
      <c r="AL1482" s="310">
        <f t="shared" si="217"/>
        <v>0</v>
      </c>
      <c r="AM1482" s="65" t="s">
        <v>654</v>
      </c>
      <c r="AN1482" s="65"/>
      <c r="AO1482" s="65"/>
      <c r="AP1482" s="65"/>
      <c r="AQ1482" s="65"/>
      <c r="AR1482" s="65"/>
      <c r="AS1482" s="66"/>
    </row>
    <row r="1483" spans="1:45" s="67" customFormat="1" ht="14.15" customHeight="1" x14ac:dyDescent="0.2">
      <c r="A1483" s="192">
        <v>1202051</v>
      </c>
      <c r="B1483" s="193" t="s">
        <v>480</v>
      </c>
      <c r="C1483" s="258">
        <f t="shared" si="218"/>
        <v>0</v>
      </c>
      <c r="D1483" s="137"/>
      <c r="E1483" s="126"/>
      <c r="F1483" s="126"/>
      <c r="G1483" s="126"/>
      <c r="H1483" s="262">
        <f t="shared" si="216"/>
        <v>0</v>
      </c>
      <c r="I1483" s="125"/>
      <c r="J1483" s="125"/>
      <c r="K1483" s="125"/>
      <c r="L1483" s="125"/>
      <c r="M1483" s="125"/>
      <c r="N1483" s="125"/>
      <c r="O1483" s="262">
        <f t="shared" si="219"/>
        <v>0</v>
      </c>
      <c r="P1483" s="125"/>
      <c r="Q1483" s="125"/>
      <c r="R1483" s="262">
        <f t="shared" si="220"/>
        <v>0</v>
      </c>
      <c r="S1483" s="125"/>
      <c r="T1483" s="125"/>
      <c r="U1483" s="262">
        <f t="shared" si="221"/>
        <v>0</v>
      </c>
      <c r="V1483" s="125"/>
      <c r="W1483" s="125"/>
      <c r="X1483" s="262">
        <f t="shared" si="222"/>
        <v>0</v>
      </c>
      <c r="Y1483" s="125"/>
      <c r="Z1483" s="125"/>
      <c r="AA1483" s="125"/>
      <c r="AB1483" s="125"/>
      <c r="AC1483" s="125"/>
      <c r="AD1483" s="125"/>
      <c r="AE1483" s="125"/>
      <c r="AF1483" s="125"/>
      <c r="AG1483" s="125"/>
      <c r="AH1483" s="125"/>
      <c r="AI1483" s="125"/>
      <c r="AJ1483" s="125"/>
      <c r="AK1483" s="310">
        <v>120070</v>
      </c>
      <c r="AL1483" s="310">
        <f t="shared" si="217"/>
        <v>0</v>
      </c>
      <c r="AM1483" s="65" t="s">
        <v>654</v>
      </c>
      <c r="AN1483" s="65"/>
      <c r="AO1483" s="65"/>
      <c r="AP1483" s="65"/>
      <c r="AQ1483" s="65"/>
      <c r="AR1483" s="65"/>
      <c r="AS1483" s="66"/>
    </row>
    <row r="1484" spans="1:45" s="67" customFormat="1" ht="14.15" customHeight="1" x14ac:dyDescent="0.2">
      <c r="A1484" s="192">
        <v>1202070</v>
      </c>
      <c r="B1484" s="193" t="s">
        <v>481</v>
      </c>
      <c r="C1484" s="258">
        <f t="shared" si="218"/>
        <v>0</v>
      </c>
      <c r="D1484" s="137"/>
      <c r="E1484" s="126"/>
      <c r="F1484" s="126"/>
      <c r="G1484" s="126"/>
      <c r="H1484" s="262">
        <f t="shared" si="216"/>
        <v>0</v>
      </c>
      <c r="I1484" s="125"/>
      <c r="J1484" s="125"/>
      <c r="K1484" s="125"/>
      <c r="L1484" s="125"/>
      <c r="M1484" s="125"/>
      <c r="N1484" s="125"/>
      <c r="O1484" s="262">
        <f t="shared" si="219"/>
        <v>0</v>
      </c>
      <c r="P1484" s="125"/>
      <c r="Q1484" s="125"/>
      <c r="R1484" s="262">
        <f t="shared" si="220"/>
        <v>0</v>
      </c>
      <c r="S1484" s="125"/>
      <c r="T1484" s="125"/>
      <c r="U1484" s="262">
        <f t="shared" si="221"/>
        <v>0</v>
      </c>
      <c r="V1484" s="125"/>
      <c r="W1484" s="125"/>
      <c r="X1484" s="262">
        <f t="shared" si="222"/>
        <v>0</v>
      </c>
      <c r="Y1484" s="125"/>
      <c r="Z1484" s="125"/>
      <c r="AA1484" s="125"/>
      <c r="AB1484" s="125"/>
      <c r="AC1484" s="125"/>
      <c r="AD1484" s="125"/>
      <c r="AE1484" s="125"/>
      <c r="AF1484" s="125"/>
      <c r="AG1484" s="125"/>
      <c r="AH1484" s="125"/>
      <c r="AI1484" s="125"/>
      <c r="AJ1484" s="125"/>
      <c r="AK1484" s="310">
        <v>68900</v>
      </c>
      <c r="AL1484" s="310">
        <f t="shared" si="217"/>
        <v>0</v>
      </c>
      <c r="AM1484" s="65" t="s">
        <v>654</v>
      </c>
      <c r="AN1484" s="65"/>
      <c r="AO1484" s="65"/>
      <c r="AP1484" s="65"/>
      <c r="AQ1484" s="65"/>
      <c r="AR1484" s="65"/>
      <c r="AS1484" s="66"/>
    </row>
    <row r="1485" spans="1:45" s="67" customFormat="1" x14ac:dyDescent="0.2">
      <c r="A1485" s="192">
        <v>1202073</v>
      </c>
      <c r="B1485" s="193" t="s">
        <v>966</v>
      </c>
      <c r="C1485" s="258">
        <f t="shared" si="218"/>
        <v>0</v>
      </c>
      <c r="D1485" s="137"/>
      <c r="E1485" s="126"/>
      <c r="F1485" s="126"/>
      <c r="G1485" s="126"/>
      <c r="H1485" s="262">
        <f t="shared" si="216"/>
        <v>0</v>
      </c>
      <c r="I1485" s="125"/>
      <c r="J1485" s="125"/>
      <c r="K1485" s="125"/>
      <c r="L1485" s="125"/>
      <c r="M1485" s="125"/>
      <c r="N1485" s="125"/>
      <c r="O1485" s="262">
        <f t="shared" si="219"/>
        <v>0</v>
      </c>
      <c r="P1485" s="125"/>
      <c r="Q1485" s="125"/>
      <c r="R1485" s="262">
        <f t="shared" si="220"/>
        <v>0</v>
      </c>
      <c r="S1485" s="125"/>
      <c r="T1485" s="125"/>
      <c r="U1485" s="262">
        <f t="shared" si="221"/>
        <v>0</v>
      </c>
      <c r="V1485" s="125"/>
      <c r="W1485" s="125"/>
      <c r="X1485" s="262">
        <f t="shared" si="222"/>
        <v>0</v>
      </c>
      <c r="Y1485" s="125"/>
      <c r="Z1485" s="125"/>
      <c r="AA1485" s="125"/>
      <c r="AB1485" s="125"/>
      <c r="AC1485" s="125"/>
      <c r="AD1485" s="125"/>
      <c r="AE1485" s="125"/>
      <c r="AF1485" s="125"/>
      <c r="AG1485" s="125"/>
      <c r="AH1485" s="125"/>
      <c r="AI1485" s="125"/>
      <c r="AJ1485" s="125"/>
      <c r="AK1485" s="310">
        <v>372300</v>
      </c>
      <c r="AL1485" s="310">
        <f t="shared" si="217"/>
        <v>0</v>
      </c>
      <c r="AM1485" s="65" t="s">
        <v>654</v>
      </c>
      <c r="AN1485" s="65"/>
      <c r="AO1485" s="65"/>
      <c r="AP1485" s="65"/>
      <c r="AQ1485" s="65"/>
      <c r="AR1485" s="65"/>
      <c r="AS1485" s="66"/>
    </row>
    <row r="1486" spans="1:45" s="67" customFormat="1" ht="20.25" customHeight="1" x14ac:dyDescent="0.2">
      <c r="A1486" s="192">
        <v>1202173</v>
      </c>
      <c r="B1486" s="193" t="s">
        <v>967</v>
      </c>
      <c r="C1486" s="258">
        <f t="shared" si="218"/>
        <v>0</v>
      </c>
      <c r="D1486" s="137"/>
      <c r="E1486" s="126"/>
      <c r="F1486" s="126"/>
      <c r="G1486" s="126"/>
      <c r="H1486" s="262">
        <f t="shared" si="216"/>
        <v>0</v>
      </c>
      <c r="I1486" s="125"/>
      <c r="J1486" s="125"/>
      <c r="K1486" s="125"/>
      <c r="L1486" s="125"/>
      <c r="M1486" s="125"/>
      <c r="N1486" s="125"/>
      <c r="O1486" s="262">
        <f t="shared" si="219"/>
        <v>0</v>
      </c>
      <c r="P1486" s="125"/>
      <c r="Q1486" s="125"/>
      <c r="R1486" s="262">
        <f t="shared" si="220"/>
        <v>0</v>
      </c>
      <c r="S1486" s="125"/>
      <c r="T1486" s="125"/>
      <c r="U1486" s="262">
        <f t="shared" si="221"/>
        <v>0</v>
      </c>
      <c r="V1486" s="125"/>
      <c r="W1486" s="125"/>
      <c r="X1486" s="262">
        <f t="shared" si="222"/>
        <v>0</v>
      </c>
      <c r="Y1486" s="125"/>
      <c r="Z1486" s="125"/>
      <c r="AA1486" s="125"/>
      <c r="AB1486" s="125"/>
      <c r="AC1486" s="125"/>
      <c r="AD1486" s="125"/>
      <c r="AE1486" s="125"/>
      <c r="AF1486" s="125"/>
      <c r="AG1486" s="125"/>
      <c r="AH1486" s="125"/>
      <c r="AI1486" s="125"/>
      <c r="AJ1486" s="125"/>
      <c r="AK1486" s="310">
        <v>507170</v>
      </c>
      <c r="AL1486" s="310">
        <f t="shared" si="217"/>
        <v>0</v>
      </c>
      <c r="AM1486" s="65" t="s">
        <v>654</v>
      </c>
      <c r="AN1486" s="65"/>
      <c r="AO1486" s="65"/>
      <c r="AP1486" s="65"/>
      <c r="AQ1486" s="65"/>
      <c r="AR1486" s="65"/>
      <c r="AS1486" s="66"/>
    </row>
    <row r="1487" spans="1:45" s="67" customFormat="1" ht="14.15" customHeight="1" x14ac:dyDescent="0.2">
      <c r="A1487" s="192">
        <v>1202053</v>
      </c>
      <c r="B1487" s="193" t="s">
        <v>252</v>
      </c>
      <c r="C1487" s="258">
        <f t="shared" si="218"/>
        <v>0</v>
      </c>
      <c r="D1487" s="137"/>
      <c r="E1487" s="126"/>
      <c r="F1487" s="126"/>
      <c r="G1487" s="126"/>
      <c r="H1487" s="262">
        <f t="shared" si="216"/>
        <v>0</v>
      </c>
      <c r="I1487" s="125"/>
      <c r="J1487" s="125"/>
      <c r="K1487" s="125"/>
      <c r="L1487" s="125"/>
      <c r="M1487" s="125"/>
      <c r="N1487" s="125"/>
      <c r="O1487" s="262">
        <f t="shared" si="219"/>
        <v>0</v>
      </c>
      <c r="P1487" s="125"/>
      <c r="Q1487" s="125"/>
      <c r="R1487" s="262">
        <f t="shared" si="220"/>
        <v>0</v>
      </c>
      <c r="S1487" s="125"/>
      <c r="T1487" s="125"/>
      <c r="U1487" s="262">
        <f t="shared" si="221"/>
        <v>0</v>
      </c>
      <c r="V1487" s="125"/>
      <c r="W1487" s="125"/>
      <c r="X1487" s="262">
        <f t="shared" si="222"/>
        <v>0</v>
      </c>
      <c r="Y1487" s="125"/>
      <c r="Z1487" s="125"/>
      <c r="AA1487" s="125"/>
      <c r="AB1487" s="125"/>
      <c r="AC1487" s="125"/>
      <c r="AD1487" s="125"/>
      <c r="AE1487" s="125"/>
      <c r="AF1487" s="125"/>
      <c r="AG1487" s="125"/>
      <c r="AH1487" s="125"/>
      <c r="AI1487" s="125"/>
      <c r="AJ1487" s="125"/>
      <c r="AK1487" s="310">
        <v>87140</v>
      </c>
      <c r="AL1487" s="310">
        <f t="shared" si="217"/>
        <v>0</v>
      </c>
      <c r="AM1487" s="65" t="s">
        <v>654</v>
      </c>
      <c r="AN1487" s="65"/>
      <c r="AO1487" s="65"/>
      <c r="AP1487" s="65"/>
      <c r="AQ1487" s="65"/>
      <c r="AR1487" s="65"/>
      <c r="AS1487" s="66"/>
    </row>
    <row r="1488" spans="1:45" s="67" customFormat="1" ht="14.15" customHeight="1" x14ac:dyDescent="0.2">
      <c r="A1488" s="192">
        <v>1202054</v>
      </c>
      <c r="B1488" s="241" t="s">
        <v>3534</v>
      </c>
      <c r="C1488" s="258">
        <f t="shared" si="218"/>
        <v>0</v>
      </c>
      <c r="D1488" s="137"/>
      <c r="E1488" s="126"/>
      <c r="F1488" s="126"/>
      <c r="G1488" s="126"/>
      <c r="H1488" s="262">
        <f t="shared" si="216"/>
        <v>0</v>
      </c>
      <c r="I1488" s="125"/>
      <c r="J1488" s="125"/>
      <c r="K1488" s="125"/>
      <c r="L1488" s="125"/>
      <c r="M1488" s="125"/>
      <c r="N1488" s="125"/>
      <c r="O1488" s="262">
        <f t="shared" si="219"/>
        <v>0</v>
      </c>
      <c r="P1488" s="125"/>
      <c r="Q1488" s="125"/>
      <c r="R1488" s="262">
        <f t="shared" si="220"/>
        <v>0</v>
      </c>
      <c r="S1488" s="125"/>
      <c r="T1488" s="125"/>
      <c r="U1488" s="262">
        <f t="shared" si="221"/>
        <v>0</v>
      </c>
      <c r="V1488" s="125"/>
      <c r="W1488" s="125"/>
      <c r="X1488" s="262">
        <f t="shared" si="222"/>
        <v>0</v>
      </c>
      <c r="Y1488" s="125"/>
      <c r="Z1488" s="125"/>
      <c r="AA1488" s="125"/>
      <c r="AB1488" s="125"/>
      <c r="AC1488" s="125"/>
      <c r="AD1488" s="125"/>
      <c r="AE1488" s="125"/>
      <c r="AF1488" s="125"/>
      <c r="AG1488" s="125"/>
      <c r="AH1488" s="125"/>
      <c r="AI1488" s="125"/>
      <c r="AJ1488" s="125"/>
      <c r="AK1488" s="310">
        <v>157870</v>
      </c>
      <c r="AL1488" s="310">
        <f t="shared" si="217"/>
        <v>0</v>
      </c>
      <c r="AM1488" s="65" t="s">
        <v>654</v>
      </c>
      <c r="AN1488" s="65"/>
      <c r="AO1488" s="65"/>
      <c r="AP1488" s="65"/>
      <c r="AQ1488" s="65"/>
      <c r="AR1488" s="65"/>
      <c r="AS1488" s="66"/>
    </row>
    <row r="1489" spans="1:45" s="67" customFormat="1" ht="14.15" customHeight="1" x14ac:dyDescent="0.2">
      <c r="A1489" s="192">
        <v>1202074</v>
      </c>
      <c r="B1489" s="193" t="s">
        <v>253</v>
      </c>
      <c r="C1489" s="258">
        <f t="shared" si="218"/>
        <v>0</v>
      </c>
      <c r="D1489" s="137"/>
      <c r="E1489" s="126"/>
      <c r="F1489" s="126"/>
      <c r="G1489" s="126"/>
      <c r="H1489" s="262">
        <f t="shared" si="216"/>
        <v>0</v>
      </c>
      <c r="I1489" s="125"/>
      <c r="J1489" s="125"/>
      <c r="K1489" s="125"/>
      <c r="L1489" s="125"/>
      <c r="M1489" s="125"/>
      <c r="N1489" s="125"/>
      <c r="O1489" s="262">
        <f t="shared" si="219"/>
        <v>0</v>
      </c>
      <c r="P1489" s="125"/>
      <c r="Q1489" s="125"/>
      <c r="R1489" s="262">
        <f t="shared" si="220"/>
        <v>0</v>
      </c>
      <c r="S1489" s="125"/>
      <c r="T1489" s="125"/>
      <c r="U1489" s="262">
        <f t="shared" si="221"/>
        <v>0</v>
      </c>
      <c r="V1489" s="125"/>
      <c r="W1489" s="125"/>
      <c r="X1489" s="262">
        <f t="shared" si="222"/>
        <v>0</v>
      </c>
      <c r="Y1489" s="125"/>
      <c r="Z1489" s="125"/>
      <c r="AA1489" s="125"/>
      <c r="AB1489" s="125"/>
      <c r="AC1489" s="125"/>
      <c r="AD1489" s="125"/>
      <c r="AE1489" s="125"/>
      <c r="AF1489" s="125"/>
      <c r="AG1489" s="125"/>
      <c r="AH1489" s="125"/>
      <c r="AI1489" s="125"/>
      <c r="AJ1489" s="125"/>
      <c r="AK1489" s="310">
        <v>107060</v>
      </c>
      <c r="AL1489" s="310">
        <f t="shared" si="217"/>
        <v>0</v>
      </c>
      <c r="AM1489" s="65" t="s">
        <v>654</v>
      </c>
      <c r="AN1489" s="65"/>
      <c r="AO1489" s="65"/>
      <c r="AP1489" s="65"/>
      <c r="AQ1489" s="65"/>
      <c r="AR1489" s="65"/>
      <c r="AS1489" s="66"/>
    </row>
    <row r="1490" spans="1:45" s="67" customFormat="1" ht="21" customHeight="1" x14ac:dyDescent="0.2">
      <c r="A1490" s="192">
        <v>1202055</v>
      </c>
      <c r="B1490" s="193" t="s">
        <v>2842</v>
      </c>
      <c r="C1490" s="258">
        <f t="shared" si="218"/>
        <v>0</v>
      </c>
      <c r="D1490" s="137"/>
      <c r="E1490" s="126"/>
      <c r="F1490" s="126"/>
      <c r="G1490" s="126"/>
      <c r="H1490" s="262">
        <f t="shared" ref="H1490:H1513" si="223">+I1490+J1490</f>
        <v>0</v>
      </c>
      <c r="I1490" s="125"/>
      <c r="J1490" s="125"/>
      <c r="K1490" s="125"/>
      <c r="L1490" s="125"/>
      <c r="M1490" s="125"/>
      <c r="N1490" s="125"/>
      <c r="O1490" s="126"/>
      <c r="P1490" s="126"/>
      <c r="Q1490" s="126"/>
      <c r="R1490" s="126"/>
      <c r="S1490" s="126"/>
      <c r="T1490" s="126"/>
      <c r="U1490" s="126"/>
      <c r="V1490" s="126"/>
      <c r="W1490" s="126"/>
      <c r="X1490" s="126"/>
      <c r="Y1490" s="126"/>
      <c r="Z1490" s="126"/>
      <c r="AA1490" s="125"/>
      <c r="AB1490" s="125"/>
      <c r="AC1490" s="125"/>
      <c r="AD1490" s="125"/>
      <c r="AE1490" s="125"/>
      <c r="AF1490" s="125"/>
      <c r="AG1490" s="125"/>
      <c r="AH1490" s="125"/>
      <c r="AI1490" s="125"/>
      <c r="AJ1490" s="125"/>
      <c r="AK1490" s="310">
        <v>95520</v>
      </c>
      <c r="AL1490" s="310">
        <f t="shared" si="217"/>
        <v>0</v>
      </c>
      <c r="AM1490" s="65" t="s">
        <v>654</v>
      </c>
      <c r="AN1490" s="65"/>
      <c r="AO1490" s="65"/>
      <c r="AP1490" s="65"/>
      <c r="AQ1490" s="65"/>
      <c r="AR1490" s="65"/>
      <c r="AS1490" s="66"/>
    </row>
    <row r="1491" spans="1:45" s="67" customFormat="1" ht="14.15" customHeight="1" x14ac:dyDescent="0.2">
      <c r="A1491" s="192">
        <v>1202056</v>
      </c>
      <c r="B1491" s="193" t="s">
        <v>1083</v>
      </c>
      <c r="C1491" s="258">
        <f t="shared" si="218"/>
        <v>0</v>
      </c>
      <c r="D1491" s="137"/>
      <c r="E1491" s="126"/>
      <c r="F1491" s="126"/>
      <c r="G1491" s="126"/>
      <c r="H1491" s="262">
        <f t="shared" si="223"/>
        <v>0</v>
      </c>
      <c r="I1491" s="125"/>
      <c r="J1491" s="125"/>
      <c r="K1491" s="125"/>
      <c r="L1491" s="125"/>
      <c r="M1491" s="125"/>
      <c r="N1491" s="125"/>
      <c r="O1491" s="262">
        <f t="shared" si="219"/>
        <v>0</v>
      </c>
      <c r="P1491" s="125"/>
      <c r="Q1491" s="125"/>
      <c r="R1491" s="262">
        <f t="shared" si="220"/>
        <v>0</v>
      </c>
      <c r="S1491" s="125"/>
      <c r="T1491" s="125"/>
      <c r="U1491" s="262">
        <f t="shared" si="221"/>
        <v>0</v>
      </c>
      <c r="V1491" s="125"/>
      <c r="W1491" s="125"/>
      <c r="X1491" s="262">
        <f t="shared" si="222"/>
        <v>0</v>
      </c>
      <c r="Y1491" s="125"/>
      <c r="Z1491" s="125"/>
      <c r="AA1491" s="125"/>
      <c r="AB1491" s="125"/>
      <c r="AC1491" s="125"/>
      <c r="AD1491" s="125"/>
      <c r="AE1491" s="125"/>
      <c r="AF1491" s="125"/>
      <c r="AG1491" s="125"/>
      <c r="AH1491" s="125"/>
      <c r="AI1491" s="125"/>
      <c r="AJ1491" s="125"/>
      <c r="AK1491" s="310">
        <v>214330</v>
      </c>
      <c r="AL1491" s="310">
        <f t="shared" si="217"/>
        <v>0</v>
      </c>
      <c r="AM1491" s="65" t="s">
        <v>654</v>
      </c>
      <c r="AN1491" s="65"/>
      <c r="AO1491" s="65"/>
      <c r="AP1491" s="65"/>
      <c r="AQ1491" s="65"/>
      <c r="AR1491" s="65"/>
      <c r="AS1491" s="66"/>
    </row>
    <row r="1492" spans="1:45" s="67" customFormat="1" ht="14.15" customHeight="1" x14ac:dyDescent="0.2">
      <c r="A1492" s="192">
        <v>1202058</v>
      </c>
      <c r="B1492" s="241" t="s">
        <v>2991</v>
      </c>
      <c r="C1492" s="258">
        <f t="shared" si="218"/>
        <v>0</v>
      </c>
      <c r="D1492" s="137"/>
      <c r="E1492" s="126"/>
      <c r="F1492" s="126"/>
      <c r="G1492" s="126"/>
      <c r="H1492" s="262">
        <f t="shared" si="223"/>
        <v>0</v>
      </c>
      <c r="I1492" s="125"/>
      <c r="J1492" s="125"/>
      <c r="K1492" s="125"/>
      <c r="L1492" s="125"/>
      <c r="M1492" s="125"/>
      <c r="N1492" s="125"/>
      <c r="O1492" s="126"/>
      <c r="P1492" s="126"/>
      <c r="Q1492" s="126"/>
      <c r="R1492" s="126"/>
      <c r="S1492" s="126"/>
      <c r="T1492" s="126"/>
      <c r="U1492" s="126"/>
      <c r="V1492" s="126"/>
      <c r="W1492" s="126"/>
      <c r="X1492" s="126"/>
      <c r="Y1492" s="126"/>
      <c r="Z1492" s="126"/>
      <c r="AA1492" s="125"/>
      <c r="AB1492" s="125"/>
      <c r="AC1492" s="125"/>
      <c r="AD1492" s="125"/>
      <c r="AE1492" s="125"/>
      <c r="AF1492" s="125"/>
      <c r="AG1492" s="125"/>
      <c r="AH1492" s="125"/>
      <c r="AI1492" s="125"/>
      <c r="AJ1492" s="125"/>
      <c r="AK1492" s="310">
        <v>87140</v>
      </c>
      <c r="AL1492" s="310">
        <f t="shared" si="217"/>
        <v>0</v>
      </c>
      <c r="AM1492" s="65" t="s">
        <v>654</v>
      </c>
      <c r="AN1492" s="65"/>
      <c r="AO1492" s="65"/>
      <c r="AP1492" s="65"/>
      <c r="AQ1492" s="65"/>
      <c r="AR1492" s="65"/>
      <c r="AS1492" s="66"/>
    </row>
    <row r="1493" spans="1:45" s="67" customFormat="1" ht="24" customHeight="1" x14ac:dyDescent="0.2">
      <c r="A1493" s="192">
        <v>1202059</v>
      </c>
      <c r="B1493" s="193" t="s">
        <v>2843</v>
      </c>
      <c r="C1493" s="258">
        <f t="shared" si="218"/>
        <v>0</v>
      </c>
      <c r="D1493" s="137"/>
      <c r="E1493" s="126"/>
      <c r="F1493" s="126"/>
      <c r="G1493" s="126"/>
      <c r="H1493" s="262">
        <f t="shared" si="223"/>
        <v>0</v>
      </c>
      <c r="I1493" s="125"/>
      <c r="J1493" s="125"/>
      <c r="K1493" s="125"/>
      <c r="L1493" s="125"/>
      <c r="M1493" s="125"/>
      <c r="N1493" s="125"/>
      <c r="O1493" s="126"/>
      <c r="P1493" s="126"/>
      <c r="Q1493" s="126"/>
      <c r="R1493" s="126"/>
      <c r="S1493" s="126"/>
      <c r="T1493" s="126"/>
      <c r="U1493" s="126"/>
      <c r="V1493" s="126"/>
      <c r="W1493" s="126"/>
      <c r="X1493" s="126"/>
      <c r="Y1493" s="126"/>
      <c r="Z1493" s="126"/>
      <c r="AA1493" s="125"/>
      <c r="AB1493" s="125"/>
      <c r="AC1493" s="125"/>
      <c r="AD1493" s="125"/>
      <c r="AE1493" s="125"/>
      <c r="AF1493" s="125"/>
      <c r="AG1493" s="125"/>
      <c r="AH1493" s="125"/>
      <c r="AI1493" s="125"/>
      <c r="AJ1493" s="125"/>
      <c r="AK1493" s="310">
        <v>117980</v>
      </c>
      <c r="AL1493" s="310">
        <f t="shared" si="217"/>
        <v>0</v>
      </c>
      <c r="AM1493" s="65" t="s">
        <v>654</v>
      </c>
      <c r="AN1493" s="65"/>
      <c r="AO1493" s="65"/>
      <c r="AP1493" s="65"/>
      <c r="AQ1493" s="65"/>
      <c r="AR1493" s="65"/>
      <c r="AS1493" s="66"/>
    </row>
    <row r="1494" spans="1:45" s="67" customFormat="1" ht="14.15" customHeight="1" x14ac:dyDescent="0.2">
      <c r="A1494" s="192">
        <v>1202060</v>
      </c>
      <c r="B1494" s="193" t="s">
        <v>188</v>
      </c>
      <c r="C1494" s="258">
        <f t="shared" si="218"/>
        <v>0</v>
      </c>
      <c r="D1494" s="137"/>
      <c r="E1494" s="126"/>
      <c r="F1494" s="126"/>
      <c r="G1494" s="126"/>
      <c r="H1494" s="262">
        <f t="shared" si="223"/>
        <v>0</v>
      </c>
      <c r="I1494" s="125"/>
      <c r="J1494" s="125"/>
      <c r="K1494" s="125"/>
      <c r="L1494" s="125"/>
      <c r="M1494" s="125"/>
      <c r="N1494" s="125"/>
      <c r="O1494" s="262">
        <f t="shared" si="219"/>
        <v>0</v>
      </c>
      <c r="P1494" s="125"/>
      <c r="Q1494" s="125"/>
      <c r="R1494" s="262">
        <f t="shared" si="220"/>
        <v>0</v>
      </c>
      <c r="S1494" s="125"/>
      <c r="T1494" s="125"/>
      <c r="U1494" s="262">
        <f t="shared" si="221"/>
        <v>0</v>
      </c>
      <c r="V1494" s="125"/>
      <c r="W1494" s="125"/>
      <c r="X1494" s="262">
        <f t="shared" si="222"/>
        <v>0</v>
      </c>
      <c r="Y1494" s="125"/>
      <c r="Z1494" s="125"/>
      <c r="AA1494" s="125"/>
      <c r="AB1494" s="125"/>
      <c r="AC1494" s="125"/>
      <c r="AD1494" s="125"/>
      <c r="AE1494" s="125"/>
      <c r="AF1494" s="125"/>
      <c r="AG1494" s="125"/>
      <c r="AH1494" s="125"/>
      <c r="AI1494" s="125"/>
      <c r="AJ1494" s="125"/>
      <c r="AK1494" s="310">
        <v>356230</v>
      </c>
      <c r="AL1494" s="310">
        <f t="shared" si="217"/>
        <v>0</v>
      </c>
      <c r="AM1494" s="65" t="s">
        <v>654</v>
      </c>
      <c r="AN1494" s="65"/>
      <c r="AO1494" s="65"/>
      <c r="AP1494" s="65"/>
      <c r="AQ1494" s="65"/>
      <c r="AR1494" s="65"/>
      <c r="AS1494" s="66"/>
    </row>
    <row r="1495" spans="1:45" s="67" customFormat="1" ht="14.15" customHeight="1" x14ac:dyDescent="0.2">
      <c r="A1495" s="192">
        <v>1202061</v>
      </c>
      <c r="B1495" s="193" t="s">
        <v>189</v>
      </c>
      <c r="C1495" s="258">
        <f t="shared" si="218"/>
        <v>0</v>
      </c>
      <c r="D1495" s="137"/>
      <c r="E1495" s="126"/>
      <c r="F1495" s="126"/>
      <c r="G1495" s="126"/>
      <c r="H1495" s="262">
        <f t="shared" si="223"/>
        <v>0</v>
      </c>
      <c r="I1495" s="125"/>
      <c r="J1495" s="125"/>
      <c r="K1495" s="125"/>
      <c r="L1495" s="125"/>
      <c r="M1495" s="125"/>
      <c r="N1495" s="125"/>
      <c r="O1495" s="262">
        <f t="shared" si="219"/>
        <v>0</v>
      </c>
      <c r="P1495" s="125"/>
      <c r="Q1495" s="125"/>
      <c r="R1495" s="262">
        <f t="shared" si="220"/>
        <v>0</v>
      </c>
      <c r="S1495" s="125"/>
      <c r="T1495" s="125"/>
      <c r="U1495" s="262">
        <f t="shared" si="221"/>
        <v>0</v>
      </c>
      <c r="V1495" s="125"/>
      <c r="W1495" s="125"/>
      <c r="X1495" s="262">
        <f t="shared" si="222"/>
        <v>0</v>
      </c>
      <c r="Y1495" s="125"/>
      <c r="Z1495" s="125"/>
      <c r="AA1495" s="125"/>
      <c r="AB1495" s="125"/>
      <c r="AC1495" s="125"/>
      <c r="AD1495" s="125"/>
      <c r="AE1495" s="125"/>
      <c r="AF1495" s="125"/>
      <c r="AG1495" s="125"/>
      <c r="AH1495" s="125"/>
      <c r="AI1495" s="125"/>
      <c r="AJ1495" s="125"/>
      <c r="AK1495" s="310">
        <v>318750</v>
      </c>
      <c r="AL1495" s="310">
        <f t="shared" si="217"/>
        <v>0</v>
      </c>
      <c r="AM1495" s="65" t="s">
        <v>654</v>
      </c>
      <c r="AN1495" s="65"/>
      <c r="AO1495" s="65"/>
      <c r="AP1495" s="65"/>
      <c r="AQ1495" s="65"/>
      <c r="AR1495" s="65"/>
      <c r="AS1495" s="66"/>
    </row>
    <row r="1496" spans="1:45" s="67" customFormat="1" ht="14.15" customHeight="1" x14ac:dyDescent="0.2">
      <c r="A1496" s="192">
        <v>1202062</v>
      </c>
      <c r="B1496" s="193" t="s">
        <v>1241</v>
      </c>
      <c r="C1496" s="258">
        <f t="shared" si="218"/>
        <v>0</v>
      </c>
      <c r="D1496" s="137"/>
      <c r="E1496" s="126"/>
      <c r="F1496" s="126"/>
      <c r="G1496" s="126"/>
      <c r="H1496" s="262">
        <f t="shared" si="223"/>
        <v>0</v>
      </c>
      <c r="I1496" s="125"/>
      <c r="J1496" s="125"/>
      <c r="K1496" s="125"/>
      <c r="L1496" s="125"/>
      <c r="M1496" s="125"/>
      <c r="N1496" s="125"/>
      <c r="O1496" s="262">
        <f t="shared" si="219"/>
        <v>0</v>
      </c>
      <c r="P1496" s="125"/>
      <c r="Q1496" s="125"/>
      <c r="R1496" s="262">
        <f t="shared" si="220"/>
        <v>0</v>
      </c>
      <c r="S1496" s="125"/>
      <c r="T1496" s="125"/>
      <c r="U1496" s="262">
        <f t="shared" si="221"/>
        <v>0</v>
      </c>
      <c r="V1496" s="125"/>
      <c r="W1496" s="125"/>
      <c r="X1496" s="262">
        <f t="shared" si="222"/>
        <v>0</v>
      </c>
      <c r="Y1496" s="125"/>
      <c r="Z1496" s="125"/>
      <c r="AA1496" s="125"/>
      <c r="AB1496" s="125"/>
      <c r="AC1496" s="125"/>
      <c r="AD1496" s="125"/>
      <c r="AE1496" s="125"/>
      <c r="AF1496" s="125"/>
      <c r="AG1496" s="125"/>
      <c r="AH1496" s="125"/>
      <c r="AI1496" s="125"/>
      <c r="AJ1496" s="125"/>
      <c r="AK1496" s="310">
        <v>212650</v>
      </c>
      <c r="AL1496" s="310">
        <f t="shared" ref="AL1496:AL1513" si="224">+(I1496*AK1496)+(L1496*AK1496*0.5)</f>
        <v>0</v>
      </c>
      <c r="AM1496" s="65" t="s">
        <v>654</v>
      </c>
      <c r="AN1496" s="65"/>
      <c r="AO1496" s="65"/>
      <c r="AP1496" s="65"/>
      <c r="AQ1496" s="65"/>
      <c r="AR1496" s="65"/>
      <c r="AS1496" s="66"/>
    </row>
    <row r="1497" spans="1:45" s="67" customFormat="1" ht="14.15" customHeight="1" x14ac:dyDescent="0.2">
      <c r="A1497" s="192">
        <v>1202075</v>
      </c>
      <c r="B1497" s="193" t="s">
        <v>1242</v>
      </c>
      <c r="C1497" s="258">
        <f t="shared" ref="C1497:C1513" si="225">SUM(I1497:N1497)</f>
        <v>0</v>
      </c>
      <c r="D1497" s="137"/>
      <c r="E1497" s="126"/>
      <c r="F1497" s="126"/>
      <c r="G1497" s="126"/>
      <c r="H1497" s="262">
        <f t="shared" si="223"/>
        <v>0</v>
      </c>
      <c r="I1497" s="125"/>
      <c r="J1497" s="125"/>
      <c r="K1497" s="125"/>
      <c r="L1497" s="125"/>
      <c r="M1497" s="125"/>
      <c r="N1497" s="125"/>
      <c r="O1497" s="262">
        <f t="shared" si="219"/>
        <v>0</v>
      </c>
      <c r="P1497" s="125"/>
      <c r="Q1497" s="125"/>
      <c r="R1497" s="262">
        <f t="shared" si="220"/>
        <v>0</v>
      </c>
      <c r="S1497" s="125"/>
      <c r="T1497" s="125"/>
      <c r="U1497" s="262">
        <f t="shared" si="221"/>
        <v>0</v>
      </c>
      <c r="V1497" s="125"/>
      <c r="W1497" s="125"/>
      <c r="X1497" s="262">
        <f t="shared" si="222"/>
        <v>0</v>
      </c>
      <c r="Y1497" s="125"/>
      <c r="Z1497" s="125"/>
      <c r="AA1497" s="125"/>
      <c r="AB1497" s="125"/>
      <c r="AC1497" s="125"/>
      <c r="AD1497" s="125"/>
      <c r="AE1497" s="125"/>
      <c r="AF1497" s="125"/>
      <c r="AG1497" s="125"/>
      <c r="AH1497" s="125"/>
      <c r="AI1497" s="125"/>
      <c r="AJ1497" s="125"/>
      <c r="AK1497" s="310">
        <v>172550</v>
      </c>
      <c r="AL1497" s="310">
        <f t="shared" si="224"/>
        <v>0</v>
      </c>
      <c r="AM1497" s="65" t="s">
        <v>654</v>
      </c>
      <c r="AN1497" s="65"/>
      <c r="AO1497" s="65"/>
      <c r="AP1497" s="65"/>
      <c r="AQ1497" s="65"/>
      <c r="AR1497" s="65"/>
      <c r="AS1497" s="66"/>
    </row>
    <row r="1498" spans="1:45" s="67" customFormat="1" ht="14.15" customHeight="1" x14ac:dyDescent="0.2">
      <c r="A1498" s="192">
        <v>1202077</v>
      </c>
      <c r="B1498" s="193" t="s">
        <v>1243</v>
      </c>
      <c r="C1498" s="258">
        <f t="shared" si="225"/>
        <v>0</v>
      </c>
      <c r="D1498" s="137"/>
      <c r="E1498" s="126"/>
      <c r="F1498" s="126"/>
      <c r="G1498" s="126"/>
      <c r="H1498" s="262">
        <f t="shared" si="223"/>
        <v>0</v>
      </c>
      <c r="I1498" s="125"/>
      <c r="J1498" s="125"/>
      <c r="K1498" s="125"/>
      <c r="L1498" s="125"/>
      <c r="M1498" s="125"/>
      <c r="N1498" s="125"/>
      <c r="O1498" s="262">
        <f t="shared" si="219"/>
        <v>0</v>
      </c>
      <c r="P1498" s="125"/>
      <c r="Q1498" s="125"/>
      <c r="R1498" s="262">
        <f t="shared" si="220"/>
        <v>0</v>
      </c>
      <c r="S1498" s="125"/>
      <c r="T1498" s="125"/>
      <c r="U1498" s="262">
        <f t="shared" si="221"/>
        <v>0</v>
      </c>
      <c r="V1498" s="125"/>
      <c r="W1498" s="125"/>
      <c r="X1498" s="262">
        <f t="shared" si="222"/>
        <v>0</v>
      </c>
      <c r="Y1498" s="125"/>
      <c r="Z1498" s="125"/>
      <c r="AA1498" s="125"/>
      <c r="AB1498" s="125"/>
      <c r="AC1498" s="125"/>
      <c r="AD1498" s="125"/>
      <c r="AE1498" s="125"/>
      <c r="AF1498" s="125"/>
      <c r="AG1498" s="125"/>
      <c r="AH1498" s="125"/>
      <c r="AI1498" s="125"/>
      <c r="AJ1498" s="125"/>
      <c r="AK1498" s="310">
        <v>90560</v>
      </c>
      <c r="AL1498" s="310">
        <f t="shared" si="224"/>
        <v>0</v>
      </c>
      <c r="AM1498" s="65" t="s">
        <v>654</v>
      </c>
      <c r="AN1498" s="65"/>
      <c r="AO1498" s="65"/>
      <c r="AP1498" s="65"/>
      <c r="AQ1498" s="65"/>
      <c r="AR1498" s="65"/>
      <c r="AS1498" s="66"/>
    </row>
    <row r="1499" spans="1:45" s="67" customFormat="1" ht="14.15" customHeight="1" x14ac:dyDescent="0.2">
      <c r="A1499" s="192">
        <v>1202063</v>
      </c>
      <c r="B1499" s="194" t="s">
        <v>1866</v>
      </c>
      <c r="C1499" s="258">
        <f t="shared" si="225"/>
        <v>0</v>
      </c>
      <c r="D1499" s="137"/>
      <c r="E1499" s="126"/>
      <c r="F1499" s="126"/>
      <c r="G1499" s="126"/>
      <c r="H1499" s="262">
        <f t="shared" si="223"/>
        <v>0</v>
      </c>
      <c r="I1499" s="125"/>
      <c r="J1499" s="125"/>
      <c r="K1499" s="125"/>
      <c r="L1499" s="125"/>
      <c r="M1499" s="125"/>
      <c r="N1499" s="125"/>
      <c r="O1499" s="262">
        <f t="shared" si="219"/>
        <v>0</v>
      </c>
      <c r="P1499" s="125"/>
      <c r="Q1499" s="125"/>
      <c r="R1499" s="262">
        <f t="shared" si="220"/>
        <v>0</v>
      </c>
      <c r="S1499" s="125"/>
      <c r="T1499" s="125"/>
      <c r="U1499" s="262">
        <f t="shared" si="221"/>
        <v>0</v>
      </c>
      <c r="V1499" s="125"/>
      <c r="W1499" s="125"/>
      <c r="X1499" s="262">
        <f t="shared" si="222"/>
        <v>0</v>
      </c>
      <c r="Y1499" s="125"/>
      <c r="Z1499" s="125"/>
      <c r="AA1499" s="125"/>
      <c r="AB1499" s="125"/>
      <c r="AC1499" s="125"/>
      <c r="AD1499" s="125"/>
      <c r="AE1499" s="125"/>
      <c r="AF1499" s="125"/>
      <c r="AG1499" s="125"/>
      <c r="AH1499" s="125"/>
      <c r="AI1499" s="125"/>
      <c r="AJ1499" s="125"/>
      <c r="AK1499" s="310">
        <v>166370</v>
      </c>
      <c r="AL1499" s="310">
        <f t="shared" si="224"/>
        <v>0</v>
      </c>
      <c r="AM1499" s="65" t="s">
        <v>654</v>
      </c>
      <c r="AN1499" s="65"/>
      <c r="AO1499" s="65"/>
      <c r="AP1499" s="65"/>
      <c r="AQ1499" s="65"/>
      <c r="AR1499" s="65"/>
      <c r="AS1499" s="66"/>
    </row>
    <row r="1500" spans="1:45" s="67" customFormat="1" ht="14.15" customHeight="1" x14ac:dyDescent="0.2">
      <c r="A1500" s="192">
        <v>1202064</v>
      </c>
      <c r="B1500" s="194" t="s">
        <v>1867</v>
      </c>
      <c r="C1500" s="258">
        <f t="shared" si="225"/>
        <v>0</v>
      </c>
      <c r="D1500" s="137"/>
      <c r="E1500" s="126"/>
      <c r="F1500" s="126"/>
      <c r="G1500" s="126"/>
      <c r="H1500" s="262">
        <f t="shared" si="223"/>
        <v>0</v>
      </c>
      <c r="I1500" s="125"/>
      <c r="J1500" s="125"/>
      <c r="K1500" s="125"/>
      <c r="L1500" s="125"/>
      <c r="M1500" s="125"/>
      <c r="N1500" s="125"/>
      <c r="O1500" s="262">
        <f t="shared" si="219"/>
        <v>0</v>
      </c>
      <c r="P1500" s="125"/>
      <c r="Q1500" s="125"/>
      <c r="R1500" s="262">
        <f t="shared" si="220"/>
        <v>0</v>
      </c>
      <c r="S1500" s="125"/>
      <c r="T1500" s="125"/>
      <c r="U1500" s="262">
        <f t="shared" si="221"/>
        <v>0</v>
      </c>
      <c r="V1500" s="125"/>
      <c r="W1500" s="125"/>
      <c r="X1500" s="262">
        <f t="shared" si="222"/>
        <v>0</v>
      </c>
      <c r="Y1500" s="125"/>
      <c r="Z1500" s="125"/>
      <c r="AA1500" s="125"/>
      <c r="AB1500" s="125"/>
      <c r="AC1500" s="125"/>
      <c r="AD1500" s="125"/>
      <c r="AE1500" s="125"/>
      <c r="AF1500" s="125"/>
      <c r="AG1500" s="125"/>
      <c r="AH1500" s="125"/>
      <c r="AI1500" s="125"/>
      <c r="AJ1500" s="125"/>
      <c r="AK1500" s="310">
        <v>511180</v>
      </c>
      <c r="AL1500" s="310">
        <f t="shared" si="224"/>
        <v>0</v>
      </c>
      <c r="AM1500" s="65" t="s">
        <v>654</v>
      </c>
      <c r="AN1500" s="65"/>
      <c r="AO1500" s="65"/>
      <c r="AP1500" s="65"/>
      <c r="AQ1500" s="65"/>
      <c r="AR1500" s="65"/>
      <c r="AS1500" s="66"/>
    </row>
    <row r="1501" spans="1:45" s="67" customFormat="1" ht="14.15" customHeight="1" x14ac:dyDescent="0.2">
      <c r="A1501" s="192">
        <v>1202164</v>
      </c>
      <c r="B1501" s="194" t="s">
        <v>1868</v>
      </c>
      <c r="C1501" s="258">
        <f t="shared" si="225"/>
        <v>0</v>
      </c>
      <c r="D1501" s="137"/>
      <c r="E1501" s="126"/>
      <c r="F1501" s="126"/>
      <c r="G1501" s="126"/>
      <c r="H1501" s="262">
        <f t="shared" si="223"/>
        <v>0</v>
      </c>
      <c r="I1501" s="125"/>
      <c r="J1501" s="125"/>
      <c r="K1501" s="125"/>
      <c r="L1501" s="125"/>
      <c r="M1501" s="125"/>
      <c r="N1501" s="125"/>
      <c r="O1501" s="262">
        <f t="shared" si="219"/>
        <v>0</v>
      </c>
      <c r="P1501" s="125"/>
      <c r="Q1501" s="125"/>
      <c r="R1501" s="262">
        <f t="shared" si="220"/>
        <v>0</v>
      </c>
      <c r="S1501" s="125"/>
      <c r="T1501" s="125"/>
      <c r="U1501" s="262">
        <f t="shared" si="221"/>
        <v>0</v>
      </c>
      <c r="V1501" s="125"/>
      <c r="W1501" s="125"/>
      <c r="X1501" s="262">
        <f t="shared" si="222"/>
        <v>0</v>
      </c>
      <c r="Y1501" s="125"/>
      <c r="Z1501" s="125"/>
      <c r="AA1501" s="125"/>
      <c r="AB1501" s="125"/>
      <c r="AC1501" s="125"/>
      <c r="AD1501" s="125"/>
      <c r="AE1501" s="125"/>
      <c r="AF1501" s="125"/>
      <c r="AG1501" s="125"/>
      <c r="AH1501" s="125"/>
      <c r="AI1501" s="125"/>
      <c r="AJ1501" s="125"/>
      <c r="AK1501" s="310">
        <v>646050</v>
      </c>
      <c r="AL1501" s="310">
        <f t="shared" si="224"/>
        <v>0</v>
      </c>
      <c r="AM1501" s="65" t="s">
        <v>654</v>
      </c>
      <c r="AN1501" s="65"/>
      <c r="AO1501" s="65"/>
      <c r="AP1501" s="65"/>
      <c r="AQ1501" s="65"/>
      <c r="AR1501" s="65"/>
      <c r="AS1501" s="66"/>
    </row>
    <row r="1502" spans="1:45" s="67" customFormat="1" ht="14.15" customHeight="1" x14ac:dyDescent="0.2">
      <c r="A1502" s="192">
        <v>1202065</v>
      </c>
      <c r="B1502" s="194" t="s">
        <v>53</v>
      </c>
      <c r="C1502" s="258">
        <f t="shared" si="225"/>
        <v>0</v>
      </c>
      <c r="D1502" s="137"/>
      <c r="E1502" s="126"/>
      <c r="F1502" s="126"/>
      <c r="G1502" s="126"/>
      <c r="H1502" s="262">
        <f t="shared" si="223"/>
        <v>0</v>
      </c>
      <c r="I1502" s="125"/>
      <c r="J1502" s="125"/>
      <c r="K1502" s="125"/>
      <c r="L1502" s="125"/>
      <c r="M1502" s="125"/>
      <c r="N1502" s="125"/>
      <c r="O1502" s="262">
        <f t="shared" ref="O1502:O1510" si="226">SUM(P1502:Q1502)</f>
        <v>0</v>
      </c>
      <c r="P1502" s="125"/>
      <c r="Q1502" s="125"/>
      <c r="R1502" s="262">
        <f t="shared" ref="R1502:R1510" si="227">SUM(S1502:T1502)</f>
        <v>0</v>
      </c>
      <c r="S1502" s="125"/>
      <c r="T1502" s="125"/>
      <c r="U1502" s="262">
        <f t="shared" ref="U1502:U1510" si="228">SUM(V1502:W1502)</f>
        <v>0</v>
      </c>
      <c r="V1502" s="125"/>
      <c r="W1502" s="125"/>
      <c r="X1502" s="262">
        <f t="shared" ref="X1502:X1510" si="229">SUM(Y1502:Z1502)</f>
        <v>0</v>
      </c>
      <c r="Y1502" s="125"/>
      <c r="Z1502" s="125"/>
      <c r="AA1502" s="125"/>
      <c r="AB1502" s="125"/>
      <c r="AC1502" s="125"/>
      <c r="AD1502" s="125"/>
      <c r="AE1502" s="125"/>
      <c r="AF1502" s="125"/>
      <c r="AG1502" s="125"/>
      <c r="AH1502" s="125"/>
      <c r="AI1502" s="125"/>
      <c r="AJ1502" s="125"/>
      <c r="AK1502" s="310">
        <v>295800</v>
      </c>
      <c r="AL1502" s="310">
        <f t="shared" si="224"/>
        <v>0</v>
      </c>
      <c r="AM1502" s="65" t="s">
        <v>654</v>
      </c>
      <c r="AN1502" s="65"/>
      <c r="AO1502" s="65"/>
      <c r="AP1502" s="65"/>
      <c r="AQ1502" s="65"/>
      <c r="AR1502" s="65"/>
      <c r="AS1502" s="66"/>
    </row>
    <row r="1503" spans="1:45" s="67" customFormat="1" ht="14.15" customHeight="1" x14ac:dyDescent="0.2">
      <c r="A1503" s="192">
        <v>1202066</v>
      </c>
      <c r="B1503" s="193" t="s">
        <v>54</v>
      </c>
      <c r="C1503" s="258">
        <f t="shared" si="225"/>
        <v>0</v>
      </c>
      <c r="D1503" s="137"/>
      <c r="E1503" s="126"/>
      <c r="F1503" s="126"/>
      <c r="G1503" s="126"/>
      <c r="H1503" s="262">
        <f t="shared" si="223"/>
        <v>0</v>
      </c>
      <c r="I1503" s="125"/>
      <c r="J1503" s="125"/>
      <c r="K1503" s="125"/>
      <c r="L1503" s="125"/>
      <c r="M1503" s="125"/>
      <c r="N1503" s="125"/>
      <c r="O1503" s="262">
        <f t="shared" si="226"/>
        <v>0</v>
      </c>
      <c r="P1503" s="125"/>
      <c r="Q1503" s="125"/>
      <c r="R1503" s="262">
        <f t="shared" si="227"/>
        <v>0</v>
      </c>
      <c r="S1503" s="125"/>
      <c r="T1503" s="125"/>
      <c r="U1503" s="262">
        <f t="shared" si="228"/>
        <v>0</v>
      </c>
      <c r="V1503" s="125"/>
      <c r="W1503" s="125"/>
      <c r="X1503" s="262">
        <f t="shared" si="229"/>
        <v>0</v>
      </c>
      <c r="Y1503" s="125"/>
      <c r="Z1503" s="125"/>
      <c r="AA1503" s="125"/>
      <c r="AB1503" s="125"/>
      <c r="AC1503" s="125"/>
      <c r="AD1503" s="125"/>
      <c r="AE1503" s="125"/>
      <c r="AF1503" s="125"/>
      <c r="AG1503" s="125"/>
      <c r="AH1503" s="125"/>
      <c r="AI1503" s="125"/>
      <c r="AJ1503" s="125"/>
      <c r="AK1503" s="310">
        <v>83560</v>
      </c>
      <c r="AL1503" s="310">
        <f t="shared" si="224"/>
        <v>0</v>
      </c>
      <c r="AM1503" s="65" t="s">
        <v>654</v>
      </c>
      <c r="AN1503" s="65"/>
      <c r="AO1503" s="65"/>
      <c r="AP1503" s="65"/>
      <c r="AQ1503" s="65"/>
      <c r="AR1503" s="65"/>
      <c r="AS1503" s="66"/>
    </row>
    <row r="1504" spans="1:45" s="67" customFormat="1" ht="14.15" customHeight="1" x14ac:dyDescent="0.2">
      <c r="A1504" s="192">
        <v>1202076</v>
      </c>
      <c r="B1504" s="193" t="s">
        <v>55</v>
      </c>
      <c r="C1504" s="258">
        <f t="shared" si="225"/>
        <v>0</v>
      </c>
      <c r="D1504" s="137"/>
      <c r="E1504" s="126"/>
      <c r="F1504" s="126"/>
      <c r="G1504" s="126"/>
      <c r="H1504" s="262">
        <f t="shared" si="223"/>
        <v>0</v>
      </c>
      <c r="I1504" s="125"/>
      <c r="J1504" s="125"/>
      <c r="K1504" s="125"/>
      <c r="L1504" s="125"/>
      <c r="M1504" s="125"/>
      <c r="N1504" s="125"/>
      <c r="O1504" s="262">
        <f t="shared" si="226"/>
        <v>0</v>
      </c>
      <c r="P1504" s="125"/>
      <c r="Q1504" s="125"/>
      <c r="R1504" s="262">
        <f t="shared" si="227"/>
        <v>0</v>
      </c>
      <c r="S1504" s="125"/>
      <c r="T1504" s="125"/>
      <c r="U1504" s="262">
        <f t="shared" si="228"/>
        <v>0</v>
      </c>
      <c r="V1504" s="125"/>
      <c r="W1504" s="125"/>
      <c r="X1504" s="262">
        <f t="shared" si="229"/>
        <v>0</v>
      </c>
      <c r="Y1504" s="125"/>
      <c r="Z1504" s="125"/>
      <c r="AA1504" s="125"/>
      <c r="AB1504" s="125"/>
      <c r="AC1504" s="125"/>
      <c r="AD1504" s="125"/>
      <c r="AE1504" s="125"/>
      <c r="AF1504" s="125"/>
      <c r="AG1504" s="125"/>
      <c r="AH1504" s="125"/>
      <c r="AI1504" s="125"/>
      <c r="AJ1504" s="125"/>
      <c r="AK1504" s="310">
        <v>178540</v>
      </c>
      <c r="AL1504" s="310">
        <f t="shared" si="224"/>
        <v>0</v>
      </c>
      <c r="AM1504" s="65" t="s">
        <v>654</v>
      </c>
      <c r="AN1504" s="65"/>
      <c r="AO1504" s="65"/>
      <c r="AP1504" s="65"/>
      <c r="AQ1504" s="65"/>
      <c r="AR1504" s="65"/>
      <c r="AS1504" s="66"/>
    </row>
    <row r="1505" spans="1:45" s="67" customFormat="1" ht="20" x14ac:dyDescent="0.2">
      <c r="A1505" s="192">
        <v>1202057</v>
      </c>
      <c r="B1505" s="194" t="s">
        <v>2885</v>
      </c>
      <c r="C1505" s="258">
        <f t="shared" si="225"/>
        <v>0</v>
      </c>
      <c r="D1505" s="137"/>
      <c r="E1505" s="126"/>
      <c r="F1505" s="126"/>
      <c r="G1505" s="126"/>
      <c r="H1505" s="262">
        <f t="shared" si="223"/>
        <v>0</v>
      </c>
      <c r="I1505" s="125"/>
      <c r="J1505" s="125"/>
      <c r="K1505" s="125"/>
      <c r="L1505" s="125"/>
      <c r="M1505" s="125"/>
      <c r="N1505" s="125"/>
      <c r="O1505" s="126"/>
      <c r="P1505" s="126"/>
      <c r="Q1505" s="126"/>
      <c r="R1505" s="126"/>
      <c r="S1505" s="126"/>
      <c r="T1505" s="126"/>
      <c r="U1505" s="126"/>
      <c r="V1505" s="126"/>
      <c r="W1505" s="126"/>
      <c r="X1505" s="126"/>
      <c r="Y1505" s="126"/>
      <c r="Z1505" s="126"/>
      <c r="AA1505" s="125"/>
      <c r="AB1505" s="125"/>
      <c r="AC1505" s="125"/>
      <c r="AD1505" s="125"/>
      <c r="AE1505" s="125"/>
      <c r="AF1505" s="125"/>
      <c r="AG1505" s="125"/>
      <c r="AH1505" s="125"/>
      <c r="AI1505" s="125"/>
      <c r="AJ1505" s="125"/>
      <c r="AK1505" s="310">
        <v>167320</v>
      </c>
      <c r="AL1505" s="310">
        <f t="shared" si="224"/>
        <v>0</v>
      </c>
      <c r="AM1505" s="65" t="s">
        <v>654</v>
      </c>
      <c r="AN1505" s="65"/>
      <c r="AO1505" s="65"/>
      <c r="AP1505" s="65"/>
      <c r="AQ1505" s="65"/>
      <c r="AR1505" s="65"/>
      <c r="AS1505" s="66"/>
    </row>
    <row r="1506" spans="1:45" s="67" customFormat="1" ht="14.15" customHeight="1" x14ac:dyDescent="0.2">
      <c r="A1506" s="192">
        <v>1202067</v>
      </c>
      <c r="B1506" s="193" t="s">
        <v>56</v>
      </c>
      <c r="C1506" s="258">
        <f t="shared" si="225"/>
        <v>0</v>
      </c>
      <c r="D1506" s="137"/>
      <c r="E1506" s="126"/>
      <c r="F1506" s="126"/>
      <c r="G1506" s="126"/>
      <c r="H1506" s="262">
        <f t="shared" si="223"/>
        <v>0</v>
      </c>
      <c r="I1506" s="125"/>
      <c r="J1506" s="125"/>
      <c r="K1506" s="125"/>
      <c r="L1506" s="125"/>
      <c r="M1506" s="125"/>
      <c r="N1506" s="125"/>
      <c r="O1506" s="126"/>
      <c r="P1506" s="126"/>
      <c r="Q1506" s="126"/>
      <c r="R1506" s="126"/>
      <c r="S1506" s="126"/>
      <c r="T1506" s="126"/>
      <c r="U1506" s="126"/>
      <c r="V1506" s="126"/>
      <c r="W1506" s="126"/>
      <c r="X1506" s="126"/>
      <c r="Y1506" s="126"/>
      <c r="Z1506" s="126"/>
      <c r="AA1506" s="125"/>
      <c r="AB1506" s="125"/>
      <c r="AC1506" s="125"/>
      <c r="AD1506" s="125"/>
      <c r="AE1506" s="125"/>
      <c r="AF1506" s="125"/>
      <c r="AG1506" s="125"/>
      <c r="AH1506" s="125"/>
      <c r="AI1506" s="125"/>
      <c r="AJ1506" s="125"/>
      <c r="AK1506" s="310">
        <v>187250</v>
      </c>
      <c r="AL1506" s="310">
        <f t="shared" si="224"/>
        <v>0</v>
      </c>
      <c r="AM1506" s="65" t="s">
        <v>654</v>
      </c>
      <c r="AN1506" s="65"/>
      <c r="AO1506" s="65"/>
      <c r="AP1506" s="65"/>
      <c r="AQ1506" s="65"/>
      <c r="AR1506" s="65"/>
      <c r="AS1506" s="66"/>
    </row>
    <row r="1507" spans="1:45" s="67" customFormat="1" ht="14.15" customHeight="1" x14ac:dyDescent="0.2">
      <c r="A1507" s="192">
        <v>1202068</v>
      </c>
      <c r="B1507" s="193" t="s">
        <v>361</v>
      </c>
      <c r="C1507" s="258">
        <f t="shared" si="225"/>
        <v>0</v>
      </c>
      <c r="D1507" s="137"/>
      <c r="E1507" s="126"/>
      <c r="F1507" s="126"/>
      <c r="G1507" s="126"/>
      <c r="H1507" s="262">
        <f t="shared" si="223"/>
        <v>0</v>
      </c>
      <c r="I1507" s="125"/>
      <c r="J1507" s="125"/>
      <c r="K1507" s="125"/>
      <c r="L1507" s="125"/>
      <c r="M1507" s="125"/>
      <c r="N1507" s="125"/>
      <c r="O1507" s="126"/>
      <c r="P1507" s="126"/>
      <c r="Q1507" s="126"/>
      <c r="R1507" s="126"/>
      <c r="S1507" s="126"/>
      <c r="T1507" s="126"/>
      <c r="U1507" s="126"/>
      <c r="V1507" s="126"/>
      <c r="W1507" s="126"/>
      <c r="X1507" s="126"/>
      <c r="Y1507" s="126"/>
      <c r="Z1507" s="126"/>
      <c r="AA1507" s="125"/>
      <c r="AB1507" s="125"/>
      <c r="AC1507" s="125"/>
      <c r="AD1507" s="125"/>
      <c r="AE1507" s="125"/>
      <c r="AF1507" s="125"/>
      <c r="AG1507" s="125"/>
      <c r="AH1507" s="125"/>
      <c r="AI1507" s="125"/>
      <c r="AJ1507" s="125"/>
      <c r="AK1507" s="310">
        <v>187250</v>
      </c>
      <c r="AL1507" s="310">
        <f t="shared" si="224"/>
        <v>0</v>
      </c>
      <c r="AM1507" s="65" t="s">
        <v>654</v>
      </c>
      <c r="AN1507" s="65"/>
      <c r="AO1507" s="65"/>
      <c r="AP1507" s="65"/>
      <c r="AQ1507" s="65"/>
      <c r="AR1507" s="65"/>
      <c r="AS1507" s="66"/>
    </row>
    <row r="1508" spans="1:45" s="67" customFormat="1" ht="14.15" customHeight="1" x14ac:dyDescent="0.2">
      <c r="A1508" s="192">
        <v>1202069</v>
      </c>
      <c r="B1508" s="193" t="s">
        <v>362</v>
      </c>
      <c r="C1508" s="258">
        <f t="shared" si="225"/>
        <v>0</v>
      </c>
      <c r="D1508" s="137"/>
      <c r="E1508" s="126"/>
      <c r="F1508" s="126"/>
      <c r="G1508" s="126"/>
      <c r="H1508" s="262">
        <f t="shared" si="223"/>
        <v>0</v>
      </c>
      <c r="I1508" s="125"/>
      <c r="J1508" s="125"/>
      <c r="K1508" s="125"/>
      <c r="L1508" s="125"/>
      <c r="M1508" s="125"/>
      <c r="N1508" s="125"/>
      <c r="O1508" s="126"/>
      <c r="P1508" s="126"/>
      <c r="Q1508" s="126"/>
      <c r="R1508" s="126"/>
      <c r="S1508" s="126"/>
      <c r="T1508" s="126"/>
      <c r="U1508" s="126"/>
      <c r="V1508" s="126"/>
      <c r="W1508" s="126"/>
      <c r="X1508" s="126"/>
      <c r="Y1508" s="126"/>
      <c r="Z1508" s="126"/>
      <c r="AA1508" s="125"/>
      <c r="AB1508" s="125"/>
      <c r="AC1508" s="125"/>
      <c r="AD1508" s="125"/>
      <c r="AE1508" s="125"/>
      <c r="AF1508" s="125"/>
      <c r="AG1508" s="125"/>
      <c r="AH1508" s="125"/>
      <c r="AI1508" s="125"/>
      <c r="AJ1508" s="125"/>
      <c r="AK1508" s="310">
        <v>187250</v>
      </c>
      <c r="AL1508" s="310">
        <f t="shared" si="224"/>
        <v>0</v>
      </c>
      <c r="AM1508" s="65" t="s">
        <v>654</v>
      </c>
      <c r="AN1508" s="65"/>
      <c r="AO1508" s="65"/>
      <c r="AP1508" s="65"/>
      <c r="AQ1508" s="65"/>
      <c r="AR1508" s="65"/>
      <c r="AS1508" s="66"/>
    </row>
    <row r="1509" spans="1:45" s="72" customFormat="1" ht="14.15" customHeight="1" x14ac:dyDescent="0.2">
      <c r="A1509" s="192">
        <v>1202078</v>
      </c>
      <c r="B1509" s="193" t="s">
        <v>673</v>
      </c>
      <c r="C1509" s="258">
        <f t="shared" si="225"/>
        <v>0</v>
      </c>
      <c r="D1509" s="137"/>
      <c r="E1509" s="126"/>
      <c r="F1509" s="126"/>
      <c r="G1509" s="126"/>
      <c r="H1509" s="262">
        <f t="shared" si="223"/>
        <v>0</v>
      </c>
      <c r="I1509" s="125"/>
      <c r="J1509" s="125"/>
      <c r="K1509" s="125"/>
      <c r="L1509" s="125"/>
      <c r="M1509" s="125"/>
      <c r="N1509" s="125"/>
      <c r="O1509" s="262">
        <f t="shared" si="226"/>
        <v>0</v>
      </c>
      <c r="P1509" s="125"/>
      <c r="Q1509" s="125"/>
      <c r="R1509" s="262">
        <f t="shared" si="227"/>
        <v>0</v>
      </c>
      <c r="S1509" s="125"/>
      <c r="T1509" s="125"/>
      <c r="U1509" s="262">
        <f t="shared" si="228"/>
        <v>0</v>
      </c>
      <c r="V1509" s="125"/>
      <c r="W1509" s="125"/>
      <c r="X1509" s="262">
        <f t="shared" si="229"/>
        <v>0</v>
      </c>
      <c r="Y1509" s="125"/>
      <c r="Z1509" s="125"/>
      <c r="AA1509" s="125"/>
      <c r="AB1509" s="125"/>
      <c r="AC1509" s="125"/>
      <c r="AD1509" s="125"/>
      <c r="AE1509" s="125"/>
      <c r="AF1509" s="125"/>
      <c r="AG1509" s="125"/>
      <c r="AH1509" s="125"/>
      <c r="AI1509" s="125"/>
      <c r="AJ1509" s="125"/>
      <c r="AK1509" s="310">
        <v>171580</v>
      </c>
      <c r="AL1509" s="310">
        <f t="shared" si="224"/>
        <v>0</v>
      </c>
      <c r="AM1509" s="65" t="s">
        <v>654</v>
      </c>
      <c r="AN1509" s="65"/>
      <c r="AO1509" s="65"/>
      <c r="AP1509" s="65"/>
      <c r="AQ1509" s="65"/>
      <c r="AR1509" s="65"/>
      <c r="AS1509" s="71"/>
    </row>
    <row r="1510" spans="1:45" s="72" customFormat="1" ht="14.15" customHeight="1" x14ac:dyDescent="0.2">
      <c r="A1510" s="192">
        <v>1202079</v>
      </c>
      <c r="B1510" s="193" t="s">
        <v>3281</v>
      </c>
      <c r="C1510" s="258">
        <f t="shared" si="225"/>
        <v>0</v>
      </c>
      <c r="D1510" s="137"/>
      <c r="E1510" s="126"/>
      <c r="F1510" s="126"/>
      <c r="G1510" s="126"/>
      <c r="H1510" s="262">
        <f t="shared" si="223"/>
        <v>0</v>
      </c>
      <c r="I1510" s="125"/>
      <c r="J1510" s="125"/>
      <c r="K1510" s="125"/>
      <c r="L1510" s="125"/>
      <c r="M1510" s="125"/>
      <c r="N1510" s="125"/>
      <c r="O1510" s="262">
        <f t="shared" si="226"/>
        <v>0</v>
      </c>
      <c r="P1510" s="125"/>
      <c r="Q1510" s="125"/>
      <c r="R1510" s="262">
        <f t="shared" si="227"/>
        <v>0</v>
      </c>
      <c r="S1510" s="125"/>
      <c r="T1510" s="125"/>
      <c r="U1510" s="262">
        <f t="shared" si="228"/>
        <v>0</v>
      </c>
      <c r="V1510" s="125"/>
      <c r="W1510" s="125"/>
      <c r="X1510" s="262">
        <f t="shared" si="229"/>
        <v>0</v>
      </c>
      <c r="Y1510" s="125"/>
      <c r="Z1510" s="125"/>
      <c r="AA1510" s="125"/>
      <c r="AB1510" s="125"/>
      <c r="AC1510" s="125"/>
      <c r="AD1510" s="125"/>
      <c r="AE1510" s="125"/>
      <c r="AF1510" s="125"/>
      <c r="AG1510" s="125"/>
      <c r="AH1510" s="125"/>
      <c r="AI1510" s="125"/>
      <c r="AJ1510" s="125"/>
      <c r="AK1510" s="310">
        <v>535730</v>
      </c>
      <c r="AL1510" s="310">
        <f t="shared" si="224"/>
        <v>0</v>
      </c>
      <c r="AM1510" s="65" t="s">
        <v>654</v>
      </c>
      <c r="AN1510" s="65"/>
      <c r="AO1510" s="65"/>
      <c r="AP1510" s="65"/>
      <c r="AQ1510" s="65"/>
      <c r="AR1510" s="65"/>
      <c r="AS1510" s="71"/>
    </row>
    <row r="1511" spans="1:45" s="67" customFormat="1" ht="14.15" customHeight="1" x14ac:dyDescent="0.2">
      <c r="A1511" s="192">
        <v>1202080</v>
      </c>
      <c r="B1511" s="193" t="s">
        <v>3670</v>
      </c>
      <c r="C1511" s="369">
        <f t="shared" si="225"/>
        <v>0</v>
      </c>
      <c r="D1511" s="137"/>
      <c r="E1511" s="126"/>
      <c r="F1511" s="126"/>
      <c r="G1511" s="126"/>
      <c r="H1511" s="290">
        <f t="shared" si="223"/>
        <v>0</v>
      </c>
      <c r="I1511" s="125"/>
      <c r="J1511" s="125"/>
      <c r="K1511" s="125"/>
      <c r="L1511" s="125"/>
      <c r="M1511" s="125"/>
      <c r="N1511" s="125"/>
      <c r="O1511" s="290">
        <f t="shared" ref="O1511" si="230">SUM(P1511:Q1511)</f>
        <v>0</v>
      </c>
      <c r="P1511" s="125"/>
      <c r="Q1511" s="125"/>
      <c r="R1511" s="290">
        <f t="shared" ref="R1511" si="231">SUM(S1511:T1511)</f>
        <v>0</v>
      </c>
      <c r="S1511" s="125"/>
      <c r="T1511" s="125"/>
      <c r="U1511" s="290">
        <f t="shared" ref="U1511" si="232">SUM(V1511:W1511)</f>
        <v>0</v>
      </c>
      <c r="V1511" s="125"/>
      <c r="W1511" s="125"/>
      <c r="X1511" s="290">
        <f t="shared" ref="X1511" si="233">SUM(Y1511:Z1511)</f>
        <v>0</v>
      </c>
      <c r="Y1511" s="125"/>
      <c r="Z1511" s="125"/>
      <c r="AA1511" s="125"/>
      <c r="AB1511" s="125"/>
      <c r="AC1511" s="125"/>
      <c r="AD1511" s="125"/>
      <c r="AE1511" s="125"/>
      <c r="AF1511" s="125"/>
      <c r="AG1511" s="125"/>
      <c r="AH1511" s="125"/>
      <c r="AI1511" s="125"/>
      <c r="AJ1511" s="125"/>
      <c r="AK1511" s="310">
        <v>115090</v>
      </c>
      <c r="AL1511" s="310">
        <f t="shared" si="224"/>
        <v>0</v>
      </c>
      <c r="AM1511" s="65" t="s">
        <v>654</v>
      </c>
      <c r="AN1511" s="65"/>
      <c r="AO1511" s="65"/>
      <c r="AP1511" s="65"/>
      <c r="AQ1511" s="65"/>
      <c r="AR1511" s="65"/>
      <c r="AS1511" s="66"/>
    </row>
    <row r="1512" spans="1:45" s="67" customFormat="1" ht="14.15" customHeight="1" x14ac:dyDescent="0.2">
      <c r="A1512" s="192" t="s">
        <v>3668</v>
      </c>
      <c r="B1512" s="193" t="s">
        <v>3671</v>
      </c>
      <c r="C1512" s="369">
        <f t="shared" si="225"/>
        <v>0</v>
      </c>
      <c r="D1512" s="137"/>
      <c r="E1512" s="126"/>
      <c r="F1512" s="126"/>
      <c r="G1512" s="126"/>
      <c r="H1512" s="290">
        <f t="shared" si="223"/>
        <v>0</v>
      </c>
      <c r="I1512" s="125"/>
      <c r="J1512" s="125"/>
      <c r="K1512" s="125"/>
      <c r="L1512" s="125"/>
      <c r="M1512" s="125"/>
      <c r="N1512" s="125"/>
      <c r="O1512" s="290">
        <f t="shared" ref="O1512" si="234">SUM(P1512:Q1512)</f>
        <v>0</v>
      </c>
      <c r="P1512" s="125"/>
      <c r="Q1512" s="125"/>
      <c r="R1512" s="290">
        <f t="shared" ref="R1512" si="235">SUM(S1512:T1512)</f>
        <v>0</v>
      </c>
      <c r="S1512" s="125"/>
      <c r="T1512" s="125"/>
      <c r="U1512" s="290">
        <f t="shared" ref="U1512" si="236">SUM(V1512:W1512)</f>
        <v>0</v>
      </c>
      <c r="V1512" s="125"/>
      <c r="W1512" s="125"/>
      <c r="X1512" s="290">
        <f t="shared" ref="X1512" si="237">SUM(Y1512:Z1512)</f>
        <v>0</v>
      </c>
      <c r="Y1512" s="125"/>
      <c r="Z1512" s="125"/>
      <c r="AA1512" s="125"/>
      <c r="AB1512" s="125"/>
      <c r="AC1512" s="125"/>
      <c r="AD1512" s="125"/>
      <c r="AE1512" s="125"/>
      <c r="AF1512" s="125"/>
      <c r="AG1512" s="125"/>
      <c r="AH1512" s="125"/>
      <c r="AI1512" s="125"/>
      <c r="AJ1512" s="125"/>
      <c r="AK1512" s="310">
        <v>324470</v>
      </c>
      <c r="AL1512" s="310">
        <f t="shared" si="224"/>
        <v>0</v>
      </c>
      <c r="AM1512" s="65" t="s">
        <v>654</v>
      </c>
      <c r="AN1512" s="65"/>
      <c r="AO1512" s="65"/>
      <c r="AP1512" s="65"/>
      <c r="AQ1512" s="65"/>
      <c r="AR1512" s="65"/>
      <c r="AS1512" s="66"/>
    </row>
    <row r="1513" spans="1:45" s="67" customFormat="1" ht="14.15" customHeight="1" x14ac:dyDescent="0.2">
      <c r="A1513" s="192" t="s">
        <v>3669</v>
      </c>
      <c r="B1513" s="193" t="s">
        <v>3672</v>
      </c>
      <c r="C1513" s="369">
        <f t="shared" si="225"/>
        <v>0</v>
      </c>
      <c r="D1513" s="137"/>
      <c r="E1513" s="126"/>
      <c r="F1513" s="126"/>
      <c r="G1513" s="126"/>
      <c r="H1513" s="290">
        <f t="shared" si="223"/>
        <v>0</v>
      </c>
      <c r="I1513" s="125"/>
      <c r="J1513" s="125"/>
      <c r="K1513" s="125"/>
      <c r="L1513" s="125"/>
      <c r="M1513" s="125"/>
      <c r="N1513" s="125"/>
      <c r="O1513" s="290">
        <f t="shared" ref="O1513" si="238">SUM(P1513:Q1513)</f>
        <v>0</v>
      </c>
      <c r="P1513" s="125"/>
      <c r="Q1513" s="125"/>
      <c r="R1513" s="290">
        <f t="shared" ref="R1513" si="239">SUM(S1513:T1513)</f>
        <v>0</v>
      </c>
      <c r="S1513" s="125"/>
      <c r="T1513" s="125"/>
      <c r="U1513" s="290">
        <f t="shared" ref="U1513" si="240">SUM(V1513:W1513)</f>
        <v>0</v>
      </c>
      <c r="V1513" s="125"/>
      <c r="W1513" s="125"/>
      <c r="X1513" s="290">
        <f t="shared" ref="X1513" si="241">SUM(Y1513:Z1513)</f>
        <v>0</v>
      </c>
      <c r="Y1513" s="125"/>
      <c r="Z1513" s="125"/>
      <c r="AA1513" s="125"/>
      <c r="AB1513" s="125"/>
      <c r="AC1513" s="125"/>
      <c r="AD1513" s="125"/>
      <c r="AE1513" s="125"/>
      <c r="AF1513" s="125"/>
      <c r="AG1513" s="125"/>
      <c r="AH1513" s="125"/>
      <c r="AI1513" s="125"/>
      <c r="AJ1513" s="125"/>
      <c r="AK1513" s="310">
        <v>304840</v>
      </c>
      <c r="AL1513" s="310">
        <f t="shared" si="224"/>
        <v>0</v>
      </c>
      <c r="AM1513" s="65" t="s">
        <v>654</v>
      </c>
      <c r="AN1513" s="65"/>
      <c r="AO1513" s="65"/>
      <c r="AP1513" s="65"/>
      <c r="AQ1513" s="65"/>
      <c r="AR1513" s="65"/>
      <c r="AS1513" s="66"/>
    </row>
    <row r="1514" spans="1:45" s="855" customFormat="1" ht="14.15" customHeight="1" x14ac:dyDescent="0.2">
      <c r="A1514" s="380"/>
      <c r="B1514" s="851" t="s">
        <v>467</v>
      </c>
      <c r="C1514" s="856">
        <f>SUM(C1431:C1513)</f>
        <v>11</v>
      </c>
      <c r="D1514" s="908"/>
      <c r="E1514" s="909"/>
      <c r="F1514" s="909"/>
      <c r="G1514" s="910"/>
      <c r="H1514" s="856">
        <f>SUM(H1431:H1513)</f>
        <v>9</v>
      </c>
      <c r="I1514" s="856">
        <f t="shared" ref="I1514:AL1514" si="242">SUM(I1431:I1513)</f>
        <v>9</v>
      </c>
      <c r="J1514" s="856">
        <f t="shared" si="242"/>
        <v>0</v>
      </c>
      <c r="K1514" s="856">
        <f t="shared" si="242"/>
        <v>0</v>
      </c>
      <c r="L1514" s="856">
        <f t="shared" si="242"/>
        <v>2</v>
      </c>
      <c r="M1514" s="856">
        <f t="shared" si="242"/>
        <v>0</v>
      </c>
      <c r="N1514" s="856">
        <f t="shared" si="242"/>
        <v>0</v>
      </c>
      <c r="O1514" s="856">
        <f t="shared" si="242"/>
        <v>3</v>
      </c>
      <c r="P1514" s="856">
        <f t="shared" si="242"/>
        <v>3</v>
      </c>
      <c r="Q1514" s="856">
        <f t="shared" si="242"/>
        <v>0</v>
      </c>
      <c r="R1514" s="856">
        <f t="shared" si="242"/>
        <v>8</v>
      </c>
      <c r="S1514" s="856">
        <f t="shared" si="242"/>
        <v>8</v>
      </c>
      <c r="T1514" s="856">
        <f t="shared" si="242"/>
        <v>0</v>
      </c>
      <c r="U1514" s="856">
        <f t="shared" si="242"/>
        <v>0</v>
      </c>
      <c r="V1514" s="856">
        <f t="shared" si="242"/>
        <v>0</v>
      </c>
      <c r="W1514" s="856">
        <f t="shared" si="242"/>
        <v>0</v>
      </c>
      <c r="X1514" s="856">
        <f t="shared" si="242"/>
        <v>0</v>
      </c>
      <c r="Y1514" s="856">
        <f t="shared" si="242"/>
        <v>0</v>
      </c>
      <c r="Z1514" s="856">
        <f t="shared" si="242"/>
        <v>0</v>
      </c>
      <c r="AA1514" s="856">
        <f t="shared" si="242"/>
        <v>11</v>
      </c>
      <c r="AB1514" s="856">
        <f t="shared" si="242"/>
        <v>0</v>
      </c>
      <c r="AC1514" s="856">
        <f t="shared" si="242"/>
        <v>0</v>
      </c>
      <c r="AD1514" s="856">
        <f t="shared" si="242"/>
        <v>0</v>
      </c>
      <c r="AE1514" s="856">
        <f t="shared" si="242"/>
        <v>0</v>
      </c>
      <c r="AF1514" s="856">
        <f t="shared" si="242"/>
        <v>0</v>
      </c>
      <c r="AG1514" s="856">
        <f t="shared" si="242"/>
        <v>0</v>
      </c>
      <c r="AH1514" s="856">
        <f t="shared" si="242"/>
        <v>0</v>
      </c>
      <c r="AI1514" s="856">
        <f t="shared" si="242"/>
        <v>0</v>
      </c>
      <c r="AJ1514" s="856">
        <f t="shared" si="242"/>
        <v>0</v>
      </c>
      <c r="AK1514" s="320">
        <f t="shared" si="242"/>
        <v>11875680</v>
      </c>
      <c r="AL1514" s="320">
        <f t="shared" si="242"/>
        <v>1844400</v>
      </c>
      <c r="AM1514" s="853" t="s">
        <v>654</v>
      </c>
      <c r="AN1514" s="853"/>
      <c r="AO1514" s="853"/>
      <c r="AP1514" s="853"/>
      <c r="AQ1514" s="853"/>
      <c r="AR1514" s="853"/>
      <c r="AS1514" s="854"/>
    </row>
    <row r="1515" spans="1:45" s="96" customFormat="1" ht="14.15" customHeight="1" x14ac:dyDescent="0.2">
      <c r="A1515" s="238"/>
      <c r="B1515" s="144" t="s">
        <v>1865</v>
      </c>
      <c r="C1515" s="890"/>
      <c r="D1515" s="890"/>
      <c r="E1515" s="890"/>
      <c r="F1515" s="890"/>
      <c r="G1515" s="890"/>
      <c r="H1515" s="890"/>
      <c r="I1515" s="890"/>
      <c r="J1515" s="890"/>
      <c r="K1515" s="890"/>
      <c r="L1515" s="890"/>
      <c r="M1515" s="890"/>
      <c r="N1515" s="890"/>
      <c r="O1515" s="890"/>
      <c r="P1515" s="890"/>
      <c r="Q1515" s="890"/>
      <c r="R1515" s="890"/>
      <c r="S1515" s="890"/>
      <c r="T1515" s="890"/>
      <c r="U1515" s="890"/>
      <c r="V1515" s="890"/>
      <c r="W1515" s="890"/>
      <c r="X1515" s="890"/>
      <c r="Y1515" s="890"/>
      <c r="Z1515" s="890"/>
      <c r="AA1515" s="890"/>
      <c r="AB1515" s="890"/>
      <c r="AC1515" s="890"/>
      <c r="AD1515" s="890"/>
      <c r="AE1515" s="890"/>
      <c r="AF1515" s="890"/>
      <c r="AG1515" s="890"/>
      <c r="AH1515" s="890"/>
      <c r="AI1515" s="890"/>
      <c r="AJ1515" s="890"/>
      <c r="AK1515" s="890"/>
      <c r="AL1515" s="890"/>
      <c r="AM1515" s="94" t="s">
        <v>654</v>
      </c>
      <c r="AN1515" s="94"/>
      <c r="AO1515" s="94"/>
      <c r="AP1515" s="94"/>
      <c r="AQ1515" s="94"/>
      <c r="AR1515" s="94"/>
      <c r="AS1515" s="95"/>
    </row>
    <row r="1516" spans="1:45" s="77" customFormat="1" ht="14.15" customHeight="1" x14ac:dyDescent="0.2">
      <c r="A1516" s="145">
        <v>1301001</v>
      </c>
      <c r="B1516" s="146" t="s">
        <v>877</v>
      </c>
      <c r="C1516" s="258">
        <f t="shared" ref="C1516:C1580" si="243">SUM(D1516+G1516)</f>
        <v>0</v>
      </c>
      <c r="D1516" s="263">
        <f t="shared" ref="D1516:D1580" si="244">SUM(E1516:F1516)</f>
        <v>0</v>
      </c>
      <c r="E1516" s="125"/>
      <c r="F1516" s="125"/>
      <c r="G1516" s="125"/>
      <c r="H1516" s="126"/>
      <c r="I1516" s="126"/>
      <c r="J1516" s="126"/>
      <c r="K1516" s="126"/>
      <c r="L1516" s="126"/>
      <c r="M1516" s="126"/>
      <c r="N1516" s="126"/>
      <c r="O1516" s="126"/>
      <c r="P1516" s="126"/>
      <c r="Q1516" s="126"/>
      <c r="R1516" s="126"/>
      <c r="S1516" s="126"/>
      <c r="T1516" s="126"/>
      <c r="U1516" s="126"/>
      <c r="V1516" s="126"/>
      <c r="W1516" s="126"/>
      <c r="X1516" s="126"/>
      <c r="Y1516" s="126"/>
      <c r="Z1516" s="126"/>
      <c r="AA1516" s="125"/>
      <c r="AB1516" s="125"/>
      <c r="AC1516" s="125"/>
      <c r="AD1516" s="125"/>
      <c r="AE1516" s="125"/>
      <c r="AF1516" s="125"/>
      <c r="AG1516" s="125"/>
      <c r="AH1516" s="125"/>
      <c r="AI1516" s="125"/>
      <c r="AJ1516" s="125"/>
      <c r="AK1516" s="319">
        <v>3510</v>
      </c>
      <c r="AL1516" s="319">
        <f t="shared" ref="AL1516:AL1569" si="245">AK1516*E1516</f>
        <v>0</v>
      </c>
      <c r="AM1516" s="274" t="s">
        <v>654</v>
      </c>
      <c r="AN1516" s="94"/>
      <c r="AO1516" s="275"/>
      <c r="AP1516" s="65"/>
      <c r="AQ1516" s="65"/>
      <c r="AR1516" s="65"/>
      <c r="AS1516" s="76"/>
    </row>
    <row r="1517" spans="1:45" s="67" customFormat="1" ht="14.15" customHeight="1" x14ac:dyDescent="0.2">
      <c r="A1517" s="145">
        <v>1301002</v>
      </c>
      <c r="B1517" s="146" t="s">
        <v>2420</v>
      </c>
      <c r="C1517" s="258">
        <f t="shared" si="243"/>
        <v>0</v>
      </c>
      <c r="D1517" s="263">
        <f t="shared" si="244"/>
        <v>0</v>
      </c>
      <c r="E1517" s="125"/>
      <c r="F1517" s="125"/>
      <c r="G1517" s="125"/>
      <c r="H1517" s="126"/>
      <c r="I1517" s="126"/>
      <c r="J1517" s="126"/>
      <c r="K1517" s="126"/>
      <c r="L1517" s="126"/>
      <c r="M1517" s="126"/>
      <c r="N1517" s="126"/>
      <c r="O1517" s="126"/>
      <c r="P1517" s="126"/>
      <c r="Q1517" s="126"/>
      <c r="R1517" s="126"/>
      <c r="S1517" s="126"/>
      <c r="T1517" s="126"/>
      <c r="U1517" s="126"/>
      <c r="V1517" s="126"/>
      <c r="W1517" s="126"/>
      <c r="X1517" s="126"/>
      <c r="Y1517" s="126"/>
      <c r="Z1517" s="126"/>
      <c r="AA1517" s="125"/>
      <c r="AB1517" s="125"/>
      <c r="AC1517" s="125"/>
      <c r="AD1517" s="125"/>
      <c r="AE1517" s="125"/>
      <c r="AF1517" s="125"/>
      <c r="AG1517" s="125"/>
      <c r="AH1517" s="125"/>
      <c r="AI1517" s="125"/>
      <c r="AJ1517" s="125"/>
      <c r="AK1517" s="310">
        <v>6450</v>
      </c>
      <c r="AL1517" s="310">
        <f t="shared" si="245"/>
        <v>0</v>
      </c>
      <c r="AM1517" s="274" t="s">
        <v>654</v>
      </c>
      <c r="AN1517" s="275"/>
      <c r="AO1517" s="275"/>
      <c r="AP1517" s="65"/>
      <c r="AQ1517" s="65"/>
      <c r="AR1517" s="65"/>
      <c r="AS1517" s="66"/>
    </row>
    <row r="1518" spans="1:45" s="67" customFormat="1" ht="14.15" customHeight="1" x14ac:dyDescent="0.2">
      <c r="A1518" s="145">
        <v>1301003</v>
      </c>
      <c r="B1518" s="146" t="s">
        <v>878</v>
      </c>
      <c r="C1518" s="258">
        <f t="shared" si="243"/>
        <v>25</v>
      </c>
      <c r="D1518" s="263">
        <f t="shared" si="244"/>
        <v>25</v>
      </c>
      <c r="E1518" s="125">
        <v>25</v>
      </c>
      <c r="F1518" s="125"/>
      <c r="G1518" s="125"/>
      <c r="H1518" s="126"/>
      <c r="I1518" s="126"/>
      <c r="J1518" s="126"/>
      <c r="K1518" s="126"/>
      <c r="L1518" s="126"/>
      <c r="M1518" s="126"/>
      <c r="N1518" s="126"/>
      <c r="O1518" s="126"/>
      <c r="P1518" s="126"/>
      <c r="Q1518" s="126"/>
      <c r="R1518" s="126"/>
      <c r="S1518" s="126"/>
      <c r="T1518" s="126"/>
      <c r="U1518" s="126"/>
      <c r="V1518" s="126"/>
      <c r="W1518" s="126"/>
      <c r="X1518" s="126"/>
      <c r="Y1518" s="126"/>
      <c r="Z1518" s="126"/>
      <c r="AA1518" s="125"/>
      <c r="AB1518" s="125">
        <v>25</v>
      </c>
      <c r="AC1518" s="125"/>
      <c r="AD1518" s="125"/>
      <c r="AE1518" s="125"/>
      <c r="AF1518" s="125"/>
      <c r="AG1518" s="125"/>
      <c r="AH1518" s="125"/>
      <c r="AI1518" s="125"/>
      <c r="AJ1518" s="125"/>
      <c r="AK1518" s="310">
        <v>14000</v>
      </c>
      <c r="AL1518" s="310">
        <f t="shared" si="245"/>
        <v>350000</v>
      </c>
      <c r="AM1518" s="274" t="s">
        <v>654</v>
      </c>
      <c r="AN1518" s="275"/>
      <c r="AO1518" s="275"/>
      <c r="AP1518" s="65"/>
      <c r="AQ1518" s="65"/>
      <c r="AR1518" s="65"/>
      <c r="AS1518" s="66"/>
    </row>
    <row r="1519" spans="1:45" s="67" customFormat="1" ht="14.15" customHeight="1" x14ac:dyDescent="0.2">
      <c r="A1519" s="145">
        <v>1301005</v>
      </c>
      <c r="B1519" s="146" t="s">
        <v>879</v>
      </c>
      <c r="C1519" s="258">
        <f t="shared" si="243"/>
        <v>0</v>
      </c>
      <c r="D1519" s="263">
        <f t="shared" si="244"/>
        <v>0</v>
      </c>
      <c r="E1519" s="125"/>
      <c r="F1519" s="125"/>
      <c r="G1519" s="125"/>
      <c r="H1519" s="126"/>
      <c r="I1519" s="126"/>
      <c r="J1519" s="126"/>
      <c r="K1519" s="126"/>
      <c r="L1519" s="126"/>
      <c r="M1519" s="126"/>
      <c r="N1519" s="126"/>
      <c r="O1519" s="126"/>
      <c r="P1519" s="126"/>
      <c r="Q1519" s="126"/>
      <c r="R1519" s="126"/>
      <c r="S1519" s="126"/>
      <c r="T1519" s="126"/>
      <c r="U1519" s="126"/>
      <c r="V1519" s="126"/>
      <c r="W1519" s="126"/>
      <c r="X1519" s="126"/>
      <c r="Y1519" s="126"/>
      <c r="Z1519" s="126"/>
      <c r="AA1519" s="125"/>
      <c r="AB1519" s="125"/>
      <c r="AC1519" s="125"/>
      <c r="AD1519" s="125"/>
      <c r="AE1519" s="125"/>
      <c r="AF1519" s="125"/>
      <c r="AG1519" s="125"/>
      <c r="AH1519" s="125"/>
      <c r="AI1519" s="125"/>
      <c r="AJ1519" s="125"/>
      <c r="AK1519" s="310">
        <v>7370</v>
      </c>
      <c r="AL1519" s="310">
        <f t="shared" si="245"/>
        <v>0</v>
      </c>
      <c r="AM1519" s="274" t="s">
        <v>654</v>
      </c>
      <c r="AN1519" s="275"/>
      <c r="AO1519" s="275"/>
      <c r="AP1519" s="65"/>
      <c r="AQ1519" s="65"/>
      <c r="AR1519" s="65"/>
      <c r="AS1519" s="66"/>
    </row>
    <row r="1520" spans="1:45" s="67" customFormat="1" ht="14.15" customHeight="1" x14ac:dyDescent="0.2">
      <c r="A1520" s="145">
        <v>1301006</v>
      </c>
      <c r="B1520" s="146" t="s">
        <v>2418</v>
      </c>
      <c r="C1520" s="258">
        <f t="shared" si="243"/>
        <v>0</v>
      </c>
      <c r="D1520" s="263">
        <f t="shared" si="244"/>
        <v>0</v>
      </c>
      <c r="E1520" s="125"/>
      <c r="F1520" s="125"/>
      <c r="G1520" s="125"/>
      <c r="H1520" s="126"/>
      <c r="I1520" s="126"/>
      <c r="J1520" s="126"/>
      <c r="K1520" s="126"/>
      <c r="L1520" s="126"/>
      <c r="M1520" s="126"/>
      <c r="N1520" s="126"/>
      <c r="O1520" s="126"/>
      <c r="P1520" s="126"/>
      <c r="Q1520" s="126"/>
      <c r="R1520" s="126"/>
      <c r="S1520" s="126"/>
      <c r="T1520" s="126"/>
      <c r="U1520" s="126"/>
      <c r="V1520" s="126"/>
      <c r="W1520" s="126"/>
      <c r="X1520" s="126"/>
      <c r="Y1520" s="126"/>
      <c r="Z1520" s="126"/>
      <c r="AA1520" s="125"/>
      <c r="AB1520" s="125"/>
      <c r="AC1520" s="125"/>
      <c r="AD1520" s="125"/>
      <c r="AE1520" s="125"/>
      <c r="AF1520" s="125"/>
      <c r="AG1520" s="125"/>
      <c r="AH1520" s="125"/>
      <c r="AI1520" s="125"/>
      <c r="AJ1520" s="125"/>
      <c r="AK1520" s="310">
        <v>17430</v>
      </c>
      <c r="AL1520" s="310">
        <f t="shared" si="245"/>
        <v>0</v>
      </c>
      <c r="AM1520" s="274" t="s">
        <v>654</v>
      </c>
      <c r="AN1520" s="275"/>
      <c r="AO1520" s="275"/>
      <c r="AP1520" s="65"/>
      <c r="AQ1520" s="65"/>
      <c r="AR1520" s="65"/>
      <c r="AS1520" s="66"/>
    </row>
    <row r="1521" spans="1:45" s="67" customFormat="1" ht="14.15" customHeight="1" x14ac:dyDescent="0.2">
      <c r="A1521" s="145">
        <v>1301007</v>
      </c>
      <c r="B1521" s="146" t="s">
        <v>2419</v>
      </c>
      <c r="C1521" s="258">
        <f t="shared" si="243"/>
        <v>0</v>
      </c>
      <c r="D1521" s="263">
        <f t="shared" si="244"/>
        <v>0</v>
      </c>
      <c r="E1521" s="125"/>
      <c r="F1521" s="125"/>
      <c r="G1521" s="125"/>
      <c r="H1521" s="126"/>
      <c r="I1521" s="126"/>
      <c r="J1521" s="126"/>
      <c r="K1521" s="126"/>
      <c r="L1521" s="126"/>
      <c r="M1521" s="126"/>
      <c r="N1521" s="126"/>
      <c r="O1521" s="126"/>
      <c r="P1521" s="126"/>
      <c r="Q1521" s="126"/>
      <c r="R1521" s="126"/>
      <c r="S1521" s="126"/>
      <c r="T1521" s="126"/>
      <c r="U1521" s="126"/>
      <c r="V1521" s="126"/>
      <c r="W1521" s="126"/>
      <c r="X1521" s="126"/>
      <c r="Y1521" s="126"/>
      <c r="Z1521" s="126"/>
      <c r="AA1521" s="125"/>
      <c r="AB1521" s="125"/>
      <c r="AC1521" s="125"/>
      <c r="AD1521" s="125"/>
      <c r="AE1521" s="125"/>
      <c r="AF1521" s="125"/>
      <c r="AG1521" s="125"/>
      <c r="AH1521" s="125"/>
      <c r="AI1521" s="125"/>
      <c r="AJ1521" s="125"/>
      <c r="AK1521" s="310">
        <v>14820</v>
      </c>
      <c r="AL1521" s="310">
        <f t="shared" si="245"/>
        <v>0</v>
      </c>
      <c r="AM1521" s="274" t="s">
        <v>654</v>
      </c>
      <c r="AN1521" s="275"/>
      <c r="AO1521" s="275"/>
      <c r="AP1521" s="65"/>
      <c r="AQ1521" s="65"/>
      <c r="AR1521" s="65"/>
      <c r="AS1521" s="66"/>
    </row>
    <row r="1522" spans="1:45" s="67" customFormat="1" ht="14.15" customHeight="1" x14ac:dyDescent="0.2">
      <c r="A1522" s="145">
        <v>1301021</v>
      </c>
      <c r="B1522" s="146" t="s">
        <v>2409</v>
      </c>
      <c r="C1522" s="258">
        <f t="shared" si="243"/>
        <v>0</v>
      </c>
      <c r="D1522" s="263">
        <f t="shared" si="244"/>
        <v>0</v>
      </c>
      <c r="E1522" s="125"/>
      <c r="F1522" s="125"/>
      <c r="G1522" s="125"/>
      <c r="H1522" s="126"/>
      <c r="I1522" s="126"/>
      <c r="J1522" s="126"/>
      <c r="K1522" s="126"/>
      <c r="L1522" s="126"/>
      <c r="M1522" s="126"/>
      <c r="N1522" s="126"/>
      <c r="O1522" s="126"/>
      <c r="P1522" s="126"/>
      <c r="Q1522" s="126"/>
      <c r="R1522" s="126"/>
      <c r="S1522" s="126"/>
      <c r="T1522" s="126"/>
      <c r="U1522" s="126"/>
      <c r="V1522" s="126"/>
      <c r="W1522" s="126"/>
      <c r="X1522" s="126"/>
      <c r="Y1522" s="126"/>
      <c r="Z1522" s="126"/>
      <c r="AA1522" s="125"/>
      <c r="AB1522" s="125"/>
      <c r="AC1522" s="125"/>
      <c r="AD1522" s="125"/>
      <c r="AE1522" s="125"/>
      <c r="AF1522" s="125"/>
      <c r="AG1522" s="125"/>
      <c r="AH1522" s="125"/>
      <c r="AI1522" s="125"/>
      <c r="AJ1522" s="125"/>
      <c r="AK1522" s="310">
        <v>6970</v>
      </c>
      <c r="AL1522" s="310">
        <f t="shared" si="245"/>
        <v>0</v>
      </c>
      <c r="AM1522" s="274" t="s">
        <v>654</v>
      </c>
      <c r="AN1522" s="275"/>
      <c r="AO1522" s="275"/>
      <c r="AP1522" s="65"/>
      <c r="AQ1522" s="65"/>
      <c r="AR1522" s="65"/>
      <c r="AS1522" s="66"/>
    </row>
    <row r="1523" spans="1:45" s="67" customFormat="1" ht="14.15" customHeight="1" x14ac:dyDescent="0.2">
      <c r="A1523" s="145">
        <v>1301008</v>
      </c>
      <c r="B1523" s="146" t="s">
        <v>2410</v>
      </c>
      <c r="C1523" s="258">
        <f t="shared" si="243"/>
        <v>0</v>
      </c>
      <c r="D1523" s="263">
        <f t="shared" si="244"/>
        <v>0</v>
      </c>
      <c r="E1523" s="125"/>
      <c r="F1523" s="125"/>
      <c r="G1523" s="125"/>
      <c r="H1523" s="126"/>
      <c r="I1523" s="126"/>
      <c r="J1523" s="126"/>
      <c r="K1523" s="126"/>
      <c r="L1523" s="126"/>
      <c r="M1523" s="126"/>
      <c r="N1523" s="126"/>
      <c r="O1523" s="126"/>
      <c r="P1523" s="126"/>
      <c r="Q1523" s="126"/>
      <c r="R1523" s="126"/>
      <c r="S1523" s="126"/>
      <c r="T1523" s="126"/>
      <c r="U1523" s="126"/>
      <c r="V1523" s="126"/>
      <c r="W1523" s="126"/>
      <c r="X1523" s="126"/>
      <c r="Y1523" s="126"/>
      <c r="Z1523" s="126"/>
      <c r="AA1523" s="125"/>
      <c r="AB1523" s="125"/>
      <c r="AC1523" s="125"/>
      <c r="AD1523" s="125"/>
      <c r="AE1523" s="125"/>
      <c r="AF1523" s="125"/>
      <c r="AG1523" s="125"/>
      <c r="AH1523" s="125"/>
      <c r="AI1523" s="125"/>
      <c r="AJ1523" s="125"/>
      <c r="AK1523" s="310">
        <v>8160</v>
      </c>
      <c r="AL1523" s="310">
        <f t="shared" si="245"/>
        <v>0</v>
      </c>
      <c r="AM1523" s="274" t="s">
        <v>654</v>
      </c>
      <c r="AN1523" s="275"/>
      <c r="AO1523" s="275"/>
      <c r="AP1523" s="65"/>
      <c r="AQ1523" s="65"/>
      <c r="AR1523" s="65"/>
      <c r="AS1523" s="66"/>
    </row>
    <row r="1524" spans="1:45" s="67" customFormat="1" ht="14.15" customHeight="1" x14ac:dyDescent="0.2">
      <c r="A1524" s="145">
        <v>1301009</v>
      </c>
      <c r="B1524" s="146" t="s">
        <v>2411</v>
      </c>
      <c r="C1524" s="258">
        <f t="shared" si="243"/>
        <v>0</v>
      </c>
      <c r="D1524" s="263">
        <f t="shared" si="244"/>
        <v>0</v>
      </c>
      <c r="E1524" s="125"/>
      <c r="F1524" s="125"/>
      <c r="G1524" s="125"/>
      <c r="H1524" s="126"/>
      <c r="I1524" s="126"/>
      <c r="J1524" s="126"/>
      <c r="K1524" s="126"/>
      <c r="L1524" s="126"/>
      <c r="M1524" s="126"/>
      <c r="N1524" s="126"/>
      <c r="O1524" s="126"/>
      <c r="P1524" s="126"/>
      <c r="Q1524" s="126"/>
      <c r="R1524" s="126"/>
      <c r="S1524" s="126"/>
      <c r="T1524" s="126"/>
      <c r="U1524" s="126"/>
      <c r="V1524" s="126"/>
      <c r="W1524" s="126"/>
      <c r="X1524" s="126"/>
      <c r="Y1524" s="126"/>
      <c r="Z1524" s="126"/>
      <c r="AA1524" s="125"/>
      <c r="AB1524" s="125"/>
      <c r="AC1524" s="125"/>
      <c r="AD1524" s="125"/>
      <c r="AE1524" s="125"/>
      <c r="AF1524" s="125"/>
      <c r="AG1524" s="125"/>
      <c r="AH1524" s="125"/>
      <c r="AI1524" s="125"/>
      <c r="AJ1524" s="125"/>
      <c r="AK1524" s="310">
        <v>5200</v>
      </c>
      <c r="AL1524" s="310">
        <f t="shared" si="245"/>
        <v>0</v>
      </c>
      <c r="AM1524" s="274" t="s">
        <v>654</v>
      </c>
      <c r="AN1524" s="275"/>
      <c r="AO1524" s="275"/>
      <c r="AP1524" s="65"/>
      <c r="AQ1524" s="65"/>
      <c r="AR1524" s="65"/>
      <c r="AS1524" s="66"/>
    </row>
    <row r="1525" spans="1:45" s="67" customFormat="1" ht="14.15" customHeight="1" x14ac:dyDescent="0.2">
      <c r="A1525" s="145">
        <v>1301010</v>
      </c>
      <c r="B1525" s="146" t="s">
        <v>2412</v>
      </c>
      <c r="C1525" s="258">
        <f t="shared" si="243"/>
        <v>0</v>
      </c>
      <c r="D1525" s="263">
        <f t="shared" si="244"/>
        <v>0</v>
      </c>
      <c r="E1525" s="125"/>
      <c r="F1525" s="125"/>
      <c r="G1525" s="125"/>
      <c r="H1525" s="126"/>
      <c r="I1525" s="126"/>
      <c r="J1525" s="126"/>
      <c r="K1525" s="126"/>
      <c r="L1525" s="126"/>
      <c r="M1525" s="126"/>
      <c r="N1525" s="126"/>
      <c r="O1525" s="126"/>
      <c r="P1525" s="126"/>
      <c r="Q1525" s="126"/>
      <c r="R1525" s="126"/>
      <c r="S1525" s="126"/>
      <c r="T1525" s="126"/>
      <c r="U1525" s="126"/>
      <c r="V1525" s="126"/>
      <c r="W1525" s="126"/>
      <c r="X1525" s="126"/>
      <c r="Y1525" s="126"/>
      <c r="Z1525" s="126"/>
      <c r="AA1525" s="125"/>
      <c r="AB1525" s="125"/>
      <c r="AC1525" s="125"/>
      <c r="AD1525" s="125"/>
      <c r="AE1525" s="125"/>
      <c r="AF1525" s="125"/>
      <c r="AG1525" s="125"/>
      <c r="AH1525" s="125"/>
      <c r="AI1525" s="125"/>
      <c r="AJ1525" s="125"/>
      <c r="AK1525" s="310">
        <v>3910</v>
      </c>
      <c r="AL1525" s="310">
        <f t="shared" si="245"/>
        <v>0</v>
      </c>
      <c r="AM1525" s="274" t="s">
        <v>654</v>
      </c>
      <c r="AN1525" s="275"/>
      <c r="AO1525" s="275"/>
      <c r="AP1525" s="65"/>
      <c r="AQ1525" s="65"/>
      <c r="AR1525" s="65"/>
      <c r="AS1525" s="66"/>
    </row>
    <row r="1526" spans="1:45" s="67" customFormat="1" ht="14.15" customHeight="1" x14ac:dyDescent="0.2">
      <c r="A1526" s="145">
        <v>1301011</v>
      </c>
      <c r="B1526" s="146" t="s">
        <v>2413</v>
      </c>
      <c r="C1526" s="258">
        <f t="shared" si="243"/>
        <v>0</v>
      </c>
      <c r="D1526" s="263">
        <f t="shared" si="244"/>
        <v>0</v>
      </c>
      <c r="E1526" s="125"/>
      <c r="F1526" s="125"/>
      <c r="G1526" s="125"/>
      <c r="H1526" s="126"/>
      <c r="I1526" s="126"/>
      <c r="J1526" s="126"/>
      <c r="K1526" s="126"/>
      <c r="L1526" s="126"/>
      <c r="M1526" s="126"/>
      <c r="N1526" s="126"/>
      <c r="O1526" s="126"/>
      <c r="P1526" s="126"/>
      <c r="Q1526" s="126"/>
      <c r="R1526" s="126"/>
      <c r="S1526" s="126"/>
      <c r="T1526" s="126"/>
      <c r="U1526" s="126"/>
      <c r="V1526" s="126"/>
      <c r="W1526" s="126"/>
      <c r="X1526" s="126"/>
      <c r="Y1526" s="126"/>
      <c r="Z1526" s="126"/>
      <c r="AA1526" s="125"/>
      <c r="AB1526" s="125"/>
      <c r="AC1526" s="125"/>
      <c r="AD1526" s="125"/>
      <c r="AE1526" s="125"/>
      <c r="AF1526" s="125"/>
      <c r="AG1526" s="125"/>
      <c r="AH1526" s="125"/>
      <c r="AI1526" s="125"/>
      <c r="AJ1526" s="125"/>
      <c r="AK1526" s="310">
        <v>13190</v>
      </c>
      <c r="AL1526" s="310">
        <f t="shared" si="245"/>
        <v>0</v>
      </c>
      <c r="AM1526" s="274" t="s">
        <v>654</v>
      </c>
      <c r="AN1526" s="275"/>
      <c r="AO1526" s="275"/>
      <c r="AP1526" s="65"/>
      <c r="AQ1526" s="65"/>
      <c r="AR1526" s="65"/>
      <c r="AS1526" s="66"/>
    </row>
    <row r="1527" spans="1:45" s="67" customFormat="1" ht="14.15" customHeight="1" x14ac:dyDescent="0.2">
      <c r="A1527" s="145">
        <v>1301012</v>
      </c>
      <c r="B1527" s="146" t="s">
        <v>2417</v>
      </c>
      <c r="C1527" s="258">
        <f t="shared" si="243"/>
        <v>0</v>
      </c>
      <c r="D1527" s="263">
        <f t="shared" si="244"/>
        <v>0</v>
      </c>
      <c r="E1527" s="125"/>
      <c r="F1527" s="125"/>
      <c r="G1527" s="125"/>
      <c r="H1527" s="126"/>
      <c r="I1527" s="126"/>
      <c r="J1527" s="126"/>
      <c r="K1527" s="126"/>
      <c r="L1527" s="126"/>
      <c r="M1527" s="126"/>
      <c r="N1527" s="126"/>
      <c r="O1527" s="126"/>
      <c r="P1527" s="126"/>
      <c r="Q1527" s="126"/>
      <c r="R1527" s="126"/>
      <c r="S1527" s="126"/>
      <c r="T1527" s="126"/>
      <c r="U1527" s="126"/>
      <c r="V1527" s="126"/>
      <c r="W1527" s="126"/>
      <c r="X1527" s="126"/>
      <c r="Y1527" s="126"/>
      <c r="Z1527" s="126"/>
      <c r="AA1527" s="125"/>
      <c r="AB1527" s="125"/>
      <c r="AC1527" s="125"/>
      <c r="AD1527" s="125"/>
      <c r="AE1527" s="125"/>
      <c r="AF1527" s="125"/>
      <c r="AG1527" s="125"/>
      <c r="AH1527" s="125"/>
      <c r="AI1527" s="125"/>
      <c r="AJ1527" s="125"/>
      <c r="AK1527" s="310">
        <v>14000</v>
      </c>
      <c r="AL1527" s="310">
        <f t="shared" si="245"/>
        <v>0</v>
      </c>
      <c r="AM1527" s="274" t="s">
        <v>654</v>
      </c>
      <c r="AN1527" s="275"/>
      <c r="AO1527" s="275"/>
      <c r="AP1527" s="65"/>
      <c r="AQ1527" s="65"/>
      <c r="AR1527" s="65"/>
      <c r="AS1527" s="66"/>
    </row>
    <row r="1528" spans="1:45" s="67" customFormat="1" ht="14.15" customHeight="1" x14ac:dyDescent="0.2">
      <c r="A1528" s="145">
        <v>1301015</v>
      </c>
      <c r="B1528" s="146" t="s">
        <v>2414</v>
      </c>
      <c r="C1528" s="258">
        <f t="shared" si="243"/>
        <v>0</v>
      </c>
      <c r="D1528" s="263">
        <f t="shared" si="244"/>
        <v>0</v>
      </c>
      <c r="E1528" s="125"/>
      <c r="F1528" s="125"/>
      <c r="G1528" s="125"/>
      <c r="H1528" s="126"/>
      <c r="I1528" s="126"/>
      <c r="J1528" s="126"/>
      <c r="K1528" s="126"/>
      <c r="L1528" s="126"/>
      <c r="M1528" s="126"/>
      <c r="N1528" s="126"/>
      <c r="O1528" s="126"/>
      <c r="P1528" s="126"/>
      <c r="Q1528" s="126"/>
      <c r="R1528" s="126"/>
      <c r="S1528" s="126"/>
      <c r="T1528" s="126"/>
      <c r="U1528" s="126"/>
      <c r="V1528" s="126"/>
      <c r="W1528" s="126"/>
      <c r="X1528" s="126"/>
      <c r="Y1528" s="126"/>
      <c r="Z1528" s="126"/>
      <c r="AA1528" s="125"/>
      <c r="AB1528" s="125"/>
      <c r="AC1528" s="125"/>
      <c r="AD1528" s="125"/>
      <c r="AE1528" s="125"/>
      <c r="AF1528" s="125"/>
      <c r="AG1528" s="125"/>
      <c r="AH1528" s="125"/>
      <c r="AI1528" s="125"/>
      <c r="AJ1528" s="125"/>
      <c r="AK1528" s="310">
        <v>5030</v>
      </c>
      <c r="AL1528" s="310">
        <f t="shared" si="245"/>
        <v>0</v>
      </c>
      <c r="AM1528" s="274" t="s">
        <v>654</v>
      </c>
      <c r="AN1528" s="275"/>
      <c r="AO1528" s="275"/>
      <c r="AP1528" s="65"/>
      <c r="AQ1528" s="65"/>
      <c r="AR1528" s="65"/>
      <c r="AS1528" s="66"/>
    </row>
    <row r="1529" spans="1:45" s="67" customFormat="1" ht="14.15" customHeight="1" x14ac:dyDescent="0.2">
      <c r="A1529" s="145">
        <v>1301016</v>
      </c>
      <c r="B1529" s="146" t="s">
        <v>2415</v>
      </c>
      <c r="C1529" s="258">
        <f t="shared" si="243"/>
        <v>0</v>
      </c>
      <c r="D1529" s="263">
        <f t="shared" si="244"/>
        <v>0</v>
      </c>
      <c r="E1529" s="125"/>
      <c r="F1529" s="125"/>
      <c r="G1529" s="125"/>
      <c r="H1529" s="126"/>
      <c r="I1529" s="126"/>
      <c r="J1529" s="126"/>
      <c r="K1529" s="126"/>
      <c r="L1529" s="126"/>
      <c r="M1529" s="126"/>
      <c r="N1529" s="126"/>
      <c r="O1529" s="126"/>
      <c r="P1529" s="126"/>
      <c r="Q1529" s="126"/>
      <c r="R1529" s="126"/>
      <c r="S1529" s="126"/>
      <c r="T1529" s="126"/>
      <c r="U1529" s="126"/>
      <c r="V1529" s="126"/>
      <c r="W1529" s="126"/>
      <c r="X1529" s="126"/>
      <c r="Y1529" s="126"/>
      <c r="Z1529" s="126"/>
      <c r="AA1529" s="125"/>
      <c r="AB1529" s="125"/>
      <c r="AC1529" s="125"/>
      <c r="AD1529" s="125"/>
      <c r="AE1529" s="125"/>
      <c r="AF1529" s="125"/>
      <c r="AG1529" s="125"/>
      <c r="AH1529" s="125"/>
      <c r="AI1529" s="125"/>
      <c r="AJ1529" s="125"/>
      <c r="AK1529" s="310">
        <v>3510</v>
      </c>
      <c r="AL1529" s="310">
        <f t="shared" si="245"/>
        <v>0</v>
      </c>
      <c r="AM1529" s="274" t="s">
        <v>654</v>
      </c>
      <c r="AN1529" s="275"/>
      <c r="AO1529" s="275"/>
      <c r="AP1529" s="65"/>
      <c r="AQ1529" s="65"/>
      <c r="AR1529" s="65"/>
      <c r="AS1529" s="66"/>
    </row>
    <row r="1530" spans="1:45" s="67" customFormat="1" ht="14.15" customHeight="1" x14ac:dyDescent="0.2">
      <c r="A1530" s="145">
        <v>1301017</v>
      </c>
      <c r="B1530" s="146" t="s">
        <v>2541</v>
      </c>
      <c r="C1530" s="258">
        <f t="shared" si="243"/>
        <v>0</v>
      </c>
      <c r="D1530" s="263">
        <f t="shared" si="244"/>
        <v>0</v>
      </c>
      <c r="E1530" s="125"/>
      <c r="F1530" s="125"/>
      <c r="G1530" s="125"/>
      <c r="H1530" s="126"/>
      <c r="I1530" s="126"/>
      <c r="J1530" s="126"/>
      <c r="K1530" s="126"/>
      <c r="L1530" s="126"/>
      <c r="M1530" s="126"/>
      <c r="N1530" s="126"/>
      <c r="O1530" s="126"/>
      <c r="P1530" s="126"/>
      <c r="Q1530" s="126"/>
      <c r="R1530" s="126"/>
      <c r="S1530" s="126"/>
      <c r="T1530" s="126"/>
      <c r="U1530" s="126"/>
      <c r="V1530" s="126"/>
      <c r="W1530" s="126"/>
      <c r="X1530" s="126"/>
      <c r="Y1530" s="126"/>
      <c r="Z1530" s="126"/>
      <c r="AA1530" s="125"/>
      <c r="AB1530" s="125"/>
      <c r="AC1530" s="125"/>
      <c r="AD1530" s="125"/>
      <c r="AE1530" s="125"/>
      <c r="AF1530" s="125"/>
      <c r="AG1530" s="125"/>
      <c r="AH1530" s="125"/>
      <c r="AI1530" s="125"/>
      <c r="AJ1530" s="125"/>
      <c r="AK1530" s="310">
        <v>3510</v>
      </c>
      <c r="AL1530" s="310">
        <f t="shared" si="245"/>
        <v>0</v>
      </c>
      <c r="AM1530" s="274" t="s">
        <v>654</v>
      </c>
      <c r="AN1530" s="275"/>
      <c r="AO1530" s="275"/>
      <c r="AP1530" s="65"/>
      <c r="AQ1530" s="65"/>
      <c r="AR1530" s="65"/>
      <c r="AS1530" s="66"/>
    </row>
    <row r="1531" spans="1:45" s="67" customFormat="1" ht="14.15" customHeight="1" x14ac:dyDescent="0.2">
      <c r="A1531" s="145">
        <v>1301019</v>
      </c>
      <c r="B1531" s="146" t="s">
        <v>2416</v>
      </c>
      <c r="C1531" s="258">
        <f t="shared" si="243"/>
        <v>0</v>
      </c>
      <c r="D1531" s="263">
        <f t="shared" si="244"/>
        <v>0</v>
      </c>
      <c r="E1531" s="125"/>
      <c r="F1531" s="125"/>
      <c r="G1531" s="125"/>
      <c r="H1531" s="126"/>
      <c r="I1531" s="126"/>
      <c r="J1531" s="126"/>
      <c r="K1531" s="126"/>
      <c r="L1531" s="126"/>
      <c r="M1531" s="126"/>
      <c r="N1531" s="126"/>
      <c r="O1531" s="126"/>
      <c r="P1531" s="126"/>
      <c r="Q1531" s="126"/>
      <c r="R1531" s="126"/>
      <c r="S1531" s="126"/>
      <c r="T1531" s="126"/>
      <c r="U1531" s="126"/>
      <c r="V1531" s="126"/>
      <c r="W1531" s="126"/>
      <c r="X1531" s="126"/>
      <c r="Y1531" s="126"/>
      <c r="Z1531" s="126"/>
      <c r="AA1531" s="125"/>
      <c r="AB1531" s="125"/>
      <c r="AC1531" s="125"/>
      <c r="AD1531" s="125"/>
      <c r="AE1531" s="125"/>
      <c r="AF1531" s="125"/>
      <c r="AG1531" s="125"/>
      <c r="AH1531" s="125"/>
      <c r="AI1531" s="125"/>
      <c r="AJ1531" s="125"/>
      <c r="AK1531" s="310">
        <v>14000</v>
      </c>
      <c r="AL1531" s="310">
        <f t="shared" si="245"/>
        <v>0</v>
      </c>
      <c r="AM1531" s="274" t="s">
        <v>654</v>
      </c>
      <c r="AN1531" s="275"/>
      <c r="AO1531" s="275"/>
      <c r="AP1531" s="65"/>
      <c r="AQ1531" s="65"/>
      <c r="AR1531" s="65"/>
      <c r="AS1531" s="66"/>
    </row>
    <row r="1532" spans="1:45" s="67" customFormat="1" ht="14.15" customHeight="1" x14ac:dyDescent="0.2">
      <c r="A1532" s="145">
        <v>1301020</v>
      </c>
      <c r="B1532" s="146" t="s">
        <v>2542</v>
      </c>
      <c r="C1532" s="258">
        <f t="shared" si="243"/>
        <v>0</v>
      </c>
      <c r="D1532" s="263">
        <f t="shared" si="244"/>
        <v>0</v>
      </c>
      <c r="E1532" s="125"/>
      <c r="F1532" s="125"/>
      <c r="G1532" s="125"/>
      <c r="H1532" s="126"/>
      <c r="I1532" s="126"/>
      <c r="J1532" s="126"/>
      <c r="K1532" s="126"/>
      <c r="L1532" s="126"/>
      <c r="M1532" s="126"/>
      <c r="N1532" s="126"/>
      <c r="O1532" s="126"/>
      <c r="P1532" s="126"/>
      <c r="Q1532" s="126"/>
      <c r="R1532" s="126"/>
      <c r="S1532" s="126"/>
      <c r="T1532" s="126"/>
      <c r="U1532" s="126"/>
      <c r="V1532" s="126"/>
      <c r="W1532" s="126"/>
      <c r="X1532" s="126"/>
      <c r="Y1532" s="126"/>
      <c r="Z1532" s="126"/>
      <c r="AA1532" s="125"/>
      <c r="AB1532" s="125"/>
      <c r="AC1532" s="125"/>
      <c r="AD1532" s="125"/>
      <c r="AE1532" s="125"/>
      <c r="AF1532" s="125"/>
      <c r="AG1532" s="125"/>
      <c r="AH1532" s="125"/>
      <c r="AI1532" s="125"/>
      <c r="AJ1532" s="125"/>
      <c r="AK1532" s="310">
        <v>15480</v>
      </c>
      <c r="AL1532" s="310">
        <f t="shared" si="245"/>
        <v>0</v>
      </c>
      <c r="AM1532" s="274" t="s">
        <v>654</v>
      </c>
      <c r="AN1532" s="275"/>
      <c r="AO1532" s="275"/>
      <c r="AP1532" s="65"/>
      <c r="AQ1532" s="65"/>
      <c r="AR1532" s="65"/>
      <c r="AS1532" s="66"/>
    </row>
    <row r="1533" spans="1:45" s="67" customFormat="1" ht="14.15" customHeight="1" x14ac:dyDescent="0.2">
      <c r="A1533" s="145">
        <v>1301024</v>
      </c>
      <c r="B1533" s="146" t="s">
        <v>317</v>
      </c>
      <c r="C1533" s="258">
        <f t="shared" si="243"/>
        <v>0</v>
      </c>
      <c r="D1533" s="263">
        <f t="shared" si="244"/>
        <v>0</v>
      </c>
      <c r="E1533" s="125"/>
      <c r="F1533" s="125"/>
      <c r="G1533" s="125"/>
      <c r="H1533" s="126"/>
      <c r="I1533" s="126"/>
      <c r="J1533" s="126"/>
      <c r="K1533" s="126"/>
      <c r="L1533" s="126"/>
      <c r="M1533" s="126"/>
      <c r="N1533" s="126"/>
      <c r="O1533" s="126"/>
      <c r="P1533" s="126"/>
      <c r="Q1533" s="126"/>
      <c r="R1533" s="126"/>
      <c r="S1533" s="126"/>
      <c r="T1533" s="126"/>
      <c r="U1533" s="126"/>
      <c r="V1533" s="126"/>
      <c r="W1533" s="126"/>
      <c r="X1533" s="126"/>
      <c r="Y1533" s="126"/>
      <c r="Z1533" s="126"/>
      <c r="AA1533" s="125"/>
      <c r="AB1533" s="125"/>
      <c r="AC1533" s="125"/>
      <c r="AD1533" s="125"/>
      <c r="AE1533" s="125"/>
      <c r="AF1533" s="125"/>
      <c r="AG1533" s="125"/>
      <c r="AH1533" s="125"/>
      <c r="AI1533" s="125"/>
      <c r="AJ1533" s="125"/>
      <c r="AK1533" s="310">
        <v>5520</v>
      </c>
      <c r="AL1533" s="310">
        <f t="shared" si="245"/>
        <v>0</v>
      </c>
      <c r="AM1533" s="274" t="s">
        <v>654</v>
      </c>
      <c r="AN1533" s="275"/>
      <c r="AO1533" s="275"/>
      <c r="AP1533" s="65"/>
      <c r="AQ1533" s="65"/>
      <c r="AR1533" s="65"/>
      <c r="AS1533" s="66"/>
    </row>
    <row r="1534" spans="1:45" s="67" customFormat="1" ht="14.15" customHeight="1" x14ac:dyDescent="0.2">
      <c r="A1534" s="145">
        <v>1301025</v>
      </c>
      <c r="B1534" s="146" t="s">
        <v>2513</v>
      </c>
      <c r="C1534" s="258">
        <f t="shared" si="243"/>
        <v>5</v>
      </c>
      <c r="D1534" s="263">
        <f t="shared" si="244"/>
        <v>5</v>
      </c>
      <c r="E1534" s="125">
        <v>5</v>
      </c>
      <c r="F1534" s="125"/>
      <c r="G1534" s="125"/>
      <c r="H1534" s="126"/>
      <c r="I1534" s="126"/>
      <c r="J1534" s="126"/>
      <c r="K1534" s="126"/>
      <c r="L1534" s="126"/>
      <c r="M1534" s="126"/>
      <c r="N1534" s="126"/>
      <c r="O1534" s="126"/>
      <c r="P1534" s="126"/>
      <c r="Q1534" s="126"/>
      <c r="R1534" s="126"/>
      <c r="S1534" s="126"/>
      <c r="T1534" s="126"/>
      <c r="U1534" s="126"/>
      <c r="V1534" s="126"/>
      <c r="W1534" s="126"/>
      <c r="X1534" s="126"/>
      <c r="Y1534" s="126"/>
      <c r="Z1534" s="126"/>
      <c r="AA1534" s="125"/>
      <c r="AB1534" s="125">
        <v>5</v>
      </c>
      <c r="AC1534" s="125"/>
      <c r="AD1534" s="125"/>
      <c r="AE1534" s="125"/>
      <c r="AF1534" s="125"/>
      <c r="AG1534" s="125"/>
      <c r="AH1534" s="125"/>
      <c r="AI1534" s="125"/>
      <c r="AJ1534" s="125"/>
      <c r="AK1534" s="310">
        <v>3800</v>
      </c>
      <c r="AL1534" s="310">
        <f t="shared" si="245"/>
        <v>19000</v>
      </c>
      <c r="AM1534" s="274" t="s">
        <v>654</v>
      </c>
      <c r="AN1534" s="275"/>
      <c r="AO1534" s="275"/>
      <c r="AP1534" s="65"/>
      <c r="AQ1534" s="65"/>
      <c r="AR1534" s="65"/>
      <c r="AS1534" s="66"/>
    </row>
    <row r="1535" spans="1:45" s="67" customFormat="1" ht="14.15" customHeight="1" x14ac:dyDescent="0.2">
      <c r="A1535" s="145">
        <v>1301026</v>
      </c>
      <c r="B1535" s="146" t="s">
        <v>2514</v>
      </c>
      <c r="C1535" s="258">
        <f t="shared" si="243"/>
        <v>5</v>
      </c>
      <c r="D1535" s="263">
        <f t="shared" si="244"/>
        <v>5</v>
      </c>
      <c r="E1535" s="125">
        <v>5</v>
      </c>
      <c r="F1535" s="125"/>
      <c r="G1535" s="125"/>
      <c r="H1535" s="126"/>
      <c r="I1535" s="126"/>
      <c r="J1535" s="126"/>
      <c r="K1535" s="126"/>
      <c r="L1535" s="126"/>
      <c r="M1535" s="126"/>
      <c r="N1535" s="126"/>
      <c r="O1535" s="126"/>
      <c r="P1535" s="126"/>
      <c r="Q1535" s="126"/>
      <c r="R1535" s="126"/>
      <c r="S1535" s="126"/>
      <c r="T1535" s="126"/>
      <c r="U1535" s="126"/>
      <c r="V1535" s="126"/>
      <c r="W1535" s="126"/>
      <c r="X1535" s="126"/>
      <c r="Y1535" s="126"/>
      <c r="Z1535" s="126"/>
      <c r="AA1535" s="125"/>
      <c r="AB1535" s="125">
        <v>5</v>
      </c>
      <c r="AC1535" s="125"/>
      <c r="AD1535" s="125"/>
      <c r="AE1535" s="125"/>
      <c r="AF1535" s="125"/>
      <c r="AG1535" s="125"/>
      <c r="AH1535" s="125"/>
      <c r="AI1535" s="125"/>
      <c r="AJ1535" s="125"/>
      <c r="AK1535" s="310">
        <v>11090</v>
      </c>
      <c r="AL1535" s="310">
        <f t="shared" si="245"/>
        <v>55450</v>
      </c>
      <c r="AM1535" s="274" t="s">
        <v>654</v>
      </c>
      <c r="AN1535" s="275"/>
      <c r="AO1535" s="275"/>
      <c r="AP1535" s="65"/>
      <c r="AQ1535" s="65"/>
      <c r="AR1535" s="65"/>
      <c r="AS1535" s="66"/>
    </row>
    <row r="1536" spans="1:45" s="67" customFormat="1" ht="14.15" customHeight="1" x14ac:dyDescent="0.2">
      <c r="A1536" s="145">
        <v>1301027</v>
      </c>
      <c r="B1536" s="146" t="s">
        <v>277</v>
      </c>
      <c r="C1536" s="258">
        <f t="shared" si="243"/>
        <v>0</v>
      </c>
      <c r="D1536" s="263">
        <f t="shared" si="244"/>
        <v>0</v>
      </c>
      <c r="E1536" s="125"/>
      <c r="F1536" s="125"/>
      <c r="G1536" s="125"/>
      <c r="H1536" s="126"/>
      <c r="I1536" s="126"/>
      <c r="J1536" s="126"/>
      <c r="K1536" s="126"/>
      <c r="L1536" s="126"/>
      <c r="M1536" s="126"/>
      <c r="N1536" s="126"/>
      <c r="O1536" s="126"/>
      <c r="P1536" s="126"/>
      <c r="Q1536" s="126"/>
      <c r="R1536" s="126"/>
      <c r="S1536" s="126"/>
      <c r="T1536" s="126"/>
      <c r="U1536" s="126"/>
      <c r="V1536" s="126"/>
      <c r="W1536" s="126"/>
      <c r="X1536" s="126"/>
      <c r="Y1536" s="126"/>
      <c r="Z1536" s="126"/>
      <c r="AA1536" s="125"/>
      <c r="AB1536" s="125"/>
      <c r="AC1536" s="125"/>
      <c r="AD1536" s="125"/>
      <c r="AE1536" s="125"/>
      <c r="AF1536" s="125"/>
      <c r="AG1536" s="125"/>
      <c r="AH1536" s="125"/>
      <c r="AI1536" s="125"/>
      <c r="AJ1536" s="125"/>
      <c r="AK1536" s="310">
        <v>21910</v>
      </c>
      <c r="AL1536" s="310">
        <f t="shared" si="245"/>
        <v>0</v>
      </c>
      <c r="AM1536" s="274" t="s">
        <v>654</v>
      </c>
      <c r="AN1536" s="275"/>
      <c r="AO1536" s="275"/>
      <c r="AP1536" s="65"/>
      <c r="AQ1536" s="65"/>
      <c r="AR1536" s="65"/>
      <c r="AS1536" s="66"/>
    </row>
    <row r="1537" spans="1:45" s="67" customFormat="1" ht="14.15" customHeight="1" x14ac:dyDescent="0.2">
      <c r="A1537" s="145">
        <v>1301028</v>
      </c>
      <c r="B1537" s="146" t="s">
        <v>2543</v>
      </c>
      <c r="C1537" s="258">
        <f t="shared" si="243"/>
        <v>5</v>
      </c>
      <c r="D1537" s="263">
        <f t="shared" si="244"/>
        <v>5</v>
      </c>
      <c r="E1537" s="125">
        <v>5</v>
      </c>
      <c r="F1537" s="125"/>
      <c r="G1537" s="125"/>
      <c r="H1537" s="126"/>
      <c r="I1537" s="126"/>
      <c r="J1537" s="126"/>
      <c r="K1537" s="126"/>
      <c r="L1537" s="126"/>
      <c r="M1537" s="126"/>
      <c r="N1537" s="126"/>
      <c r="O1537" s="126"/>
      <c r="P1537" s="126"/>
      <c r="Q1537" s="126"/>
      <c r="R1537" s="126"/>
      <c r="S1537" s="126"/>
      <c r="T1537" s="126"/>
      <c r="U1537" s="126"/>
      <c r="V1537" s="126"/>
      <c r="W1537" s="126"/>
      <c r="X1537" s="126"/>
      <c r="Y1537" s="126"/>
      <c r="Z1537" s="126"/>
      <c r="AA1537" s="125"/>
      <c r="AB1537" s="125">
        <v>5</v>
      </c>
      <c r="AC1537" s="125"/>
      <c r="AD1537" s="125"/>
      <c r="AE1537" s="125"/>
      <c r="AF1537" s="125"/>
      <c r="AG1537" s="125"/>
      <c r="AH1537" s="125"/>
      <c r="AI1537" s="125"/>
      <c r="AJ1537" s="125"/>
      <c r="AK1537" s="310">
        <v>11090</v>
      </c>
      <c r="AL1537" s="310">
        <f t="shared" si="245"/>
        <v>55450</v>
      </c>
      <c r="AM1537" s="274" t="s">
        <v>654</v>
      </c>
      <c r="AN1537" s="275"/>
      <c r="AO1537" s="275"/>
      <c r="AP1537" s="65"/>
      <c r="AQ1537" s="65"/>
      <c r="AR1537" s="65"/>
      <c r="AS1537" s="66"/>
    </row>
    <row r="1538" spans="1:45" s="67" customFormat="1" ht="14.15" customHeight="1" x14ac:dyDescent="0.2">
      <c r="A1538" s="145">
        <v>1301029</v>
      </c>
      <c r="B1538" s="146" t="s">
        <v>2375</v>
      </c>
      <c r="C1538" s="258">
        <f t="shared" si="243"/>
        <v>0</v>
      </c>
      <c r="D1538" s="263">
        <f t="shared" si="244"/>
        <v>0</v>
      </c>
      <c r="E1538" s="125"/>
      <c r="F1538" s="125"/>
      <c r="G1538" s="125"/>
      <c r="H1538" s="126"/>
      <c r="I1538" s="126"/>
      <c r="J1538" s="126"/>
      <c r="K1538" s="126"/>
      <c r="L1538" s="126"/>
      <c r="M1538" s="126"/>
      <c r="N1538" s="126"/>
      <c r="O1538" s="126"/>
      <c r="P1538" s="126"/>
      <c r="Q1538" s="126"/>
      <c r="R1538" s="126"/>
      <c r="S1538" s="126"/>
      <c r="T1538" s="126"/>
      <c r="U1538" s="126"/>
      <c r="V1538" s="126"/>
      <c r="W1538" s="126"/>
      <c r="X1538" s="126"/>
      <c r="Y1538" s="126"/>
      <c r="Z1538" s="126"/>
      <c r="AA1538" s="125"/>
      <c r="AB1538" s="125"/>
      <c r="AC1538" s="125"/>
      <c r="AD1538" s="125"/>
      <c r="AE1538" s="125"/>
      <c r="AF1538" s="125"/>
      <c r="AG1538" s="125"/>
      <c r="AH1538" s="125"/>
      <c r="AI1538" s="125"/>
      <c r="AJ1538" s="125"/>
      <c r="AK1538" s="310">
        <v>5280</v>
      </c>
      <c r="AL1538" s="310">
        <f t="shared" si="245"/>
        <v>0</v>
      </c>
      <c r="AM1538" s="274" t="s">
        <v>654</v>
      </c>
      <c r="AN1538" s="275"/>
      <c r="AO1538" s="275"/>
      <c r="AP1538" s="65"/>
      <c r="AQ1538" s="65"/>
      <c r="AR1538" s="65"/>
      <c r="AS1538" s="66"/>
    </row>
    <row r="1539" spans="1:45" s="67" customFormat="1" ht="14.15" customHeight="1" x14ac:dyDescent="0.2">
      <c r="A1539" s="145">
        <v>1301030</v>
      </c>
      <c r="B1539" s="146" t="s">
        <v>2376</v>
      </c>
      <c r="C1539" s="258">
        <f t="shared" si="243"/>
        <v>14</v>
      </c>
      <c r="D1539" s="263">
        <f t="shared" si="244"/>
        <v>14</v>
      </c>
      <c r="E1539" s="125">
        <v>14</v>
      </c>
      <c r="F1539" s="125"/>
      <c r="G1539" s="125"/>
      <c r="H1539" s="126"/>
      <c r="I1539" s="126"/>
      <c r="J1539" s="126"/>
      <c r="K1539" s="126"/>
      <c r="L1539" s="126"/>
      <c r="M1539" s="126"/>
      <c r="N1539" s="126"/>
      <c r="O1539" s="126"/>
      <c r="P1539" s="126"/>
      <c r="Q1539" s="126"/>
      <c r="R1539" s="126"/>
      <c r="S1539" s="126"/>
      <c r="T1539" s="126"/>
      <c r="U1539" s="126"/>
      <c r="V1539" s="126"/>
      <c r="W1539" s="126"/>
      <c r="X1539" s="126"/>
      <c r="Y1539" s="126"/>
      <c r="Z1539" s="126"/>
      <c r="AA1539" s="125"/>
      <c r="AB1539" s="125">
        <v>11</v>
      </c>
      <c r="AC1539" s="125">
        <v>3</v>
      </c>
      <c r="AD1539" s="125"/>
      <c r="AE1539" s="125"/>
      <c r="AF1539" s="125"/>
      <c r="AG1539" s="125"/>
      <c r="AH1539" s="125"/>
      <c r="AI1539" s="125"/>
      <c r="AJ1539" s="125"/>
      <c r="AK1539" s="310">
        <v>11740</v>
      </c>
      <c r="AL1539" s="310">
        <f t="shared" si="245"/>
        <v>164360</v>
      </c>
      <c r="AM1539" s="274" t="s">
        <v>654</v>
      </c>
      <c r="AN1539" s="275"/>
      <c r="AO1539" s="275"/>
      <c r="AP1539" s="65"/>
      <c r="AQ1539" s="65"/>
      <c r="AR1539" s="65"/>
      <c r="AS1539" s="66"/>
    </row>
    <row r="1540" spans="1:45" s="67" customFormat="1" ht="20" x14ac:dyDescent="0.2">
      <c r="A1540" s="145">
        <v>1301035</v>
      </c>
      <c r="B1540" s="146" t="s">
        <v>1383</v>
      </c>
      <c r="C1540" s="258">
        <f t="shared" si="243"/>
        <v>0</v>
      </c>
      <c r="D1540" s="263">
        <f t="shared" si="244"/>
        <v>0</v>
      </c>
      <c r="E1540" s="125"/>
      <c r="F1540" s="125"/>
      <c r="G1540" s="125"/>
      <c r="H1540" s="126"/>
      <c r="I1540" s="126"/>
      <c r="J1540" s="126"/>
      <c r="K1540" s="126"/>
      <c r="L1540" s="126"/>
      <c r="M1540" s="126"/>
      <c r="N1540" s="126"/>
      <c r="O1540" s="126"/>
      <c r="P1540" s="126"/>
      <c r="Q1540" s="126"/>
      <c r="R1540" s="126"/>
      <c r="S1540" s="126"/>
      <c r="T1540" s="126"/>
      <c r="U1540" s="126"/>
      <c r="V1540" s="126"/>
      <c r="W1540" s="126"/>
      <c r="X1540" s="126"/>
      <c r="Y1540" s="126"/>
      <c r="Z1540" s="126"/>
      <c r="AA1540" s="125"/>
      <c r="AB1540" s="125"/>
      <c r="AC1540" s="125"/>
      <c r="AD1540" s="125"/>
      <c r="AE1540" s="125"/>
      <c r="AF1540" s="125"/>
      <c r="AG1540" s="125"/>
      <c r="AH1540" s="125"/>
      <c r="AI1540" s="125"/>
      <c r="AJ1540" s="125"/>
      <c r="AK1540" s="310">
        <v>21460</v>
      </c>
      <c r="AL1540" s="310">
        <f t="shared" si="245"/>
        <v>0</v>
      </c>
      <c r="AM1540" s="274" t="s">
        <v>654</v>
      </c>
      <c r="AN1540" s="275"/>
      <c r="AO1540" s="275"/>
      <c r="AP1540" s="65"/>
      <c r="AQ1540" s="65"/>
      <c r="AR1540" s="65"/>
      <c r="AS1540" s="66"/>
    </row>
    <row r="1541" spans="1:45" s="67" customFormat="1" x14ac:dyDescent="0.2">
      <c r="A1541" s="145">
        <v>1301036</v>
      </c>
      <c r="B1541" s="146" t="s">
        <v>1384</v>
      </c>
      <c r="C1541" s="258">
        <f t="shared" si="243"/>
        <v>0</v>
      </c>
      <c r="D1541" s="263">
        <f t="shared" si="244"/>
        <v>0</v>
      </c>
      <c r="E1541" s="125"/>
      <c r="F1541" s="125"/>
      <c r="G1541" s="125"/>
      <c r="H1541" s="126"/>
      <c r="I1541" s="126"/>
      <c r="J1541" s="126"/>
      <c r="K1541" s="126"/>
      <c r="L1541" s="126"/>
      <c r="M1541" s="126"/>
      <c r="N1541" s="126"/>
      <c r="O1541" s="126"/>
      <c r="P1541" s="126"/>
      <c r="Q1541" s="126"/>
      <c r="R1541" s="126"/>
      <c r="S1541" s="126"/>
      <c r="T1541" s="126"/>
      <c r="U1541" s="126"/>
      <c r="V1541" s="126"/>
      <c r="W1541" s="126"/>
      <c r="X1541" s="126"/>
      <c r="Y1541" s="126"/>
      <c r="Z1541" s="126"/>
      <c r="AA1541" s="125"/>
      <c r="AB1541" s="125"/>
      <c r="AC1541" s="125"/>
      <c r="AD1541" s="125"/>
      <c r="AE1541" s="125"/>
      <c r="AF1541" s="125"/>
      <c r="AG1541" s="125"/>
      <c r="AH1541" s="125"/>
      <c r="AI1541" s="125"/>
      <c r="AJ1541" s="125"/>
      <c r="AK1541" s="310">
        <v>25050</v>
      </c>
      <c r="AL1541" s="310">
        <f t="shared" si="245"/>
        <v>0</v>
      </c>
      <c r="AM1541" s="274" t="s">
        <v>654</v>
      </c>
      <c r="AN1541" s="275"/>
      <c r="AO1541" s="275"/>
      <c r="AP1541" s="65"/>
      <c r="AQ1541" s="65"/>
      <c r="AR1541" s="65"/>
      <c r="AS1541" s="66"/>
    </row>
    <row r="1542" spans="1:45" s="67" customFormat="1" ht="14.15" customHeight="1" x14ac:dyDescent="0.2">
      <c r="A1542" s="145">
        <v>1301037</v>
      </c>
      <c r="B1542" s="146" t="s">
        <v>880</v>
      </c>
      <c r="C1542" s="258">
        <f t="shared" si="243"/>
        <v>0</v>
      </c>
      <c r="D1542" s="263">
        <f t="shared" si="244"/>
        <v>0</v>
      </c>
      <c r="E1542" s="125"/>
      <c r="F1542" s="125"/>
      <c r="G1542" s="125"/>
      <c r="H1542" s="126"/>
      <c r="I1542" s="126"/>
      <c r="J1542" s="126"/>
      <c r="K1542" s="126"/>
      <c r="L1542" s="126"/>
      <c r="M1542" s="126"/>
      <c r="N1542" s="126"/>
      <c r="O1542" s="126"/>
      <c r="P1542" s="126"/>
      <c r="Q1542" s="126"/>
      <c r="R1542" s="126"/>
      <c r="S1542" s="126"/>
      <c r="T1542" s="126"/>
      <c r="U1542" s="126"/>
      <c r="V1542" s="126"/>
      <c r="W1542" s="126"/>
      <c r="X1542" s="126"/>
      <c r="Y1542" s="126"/>
      <c r="Z1542" s="126"/>
      <c r="AA1542" s="125"/>
      <c r="AB1542" s="125"/>
      <c r="AC1542" s="125"/>
      <c r="AD1542" s="125"/>
      <c r="AE1542" s="125"/>
      <c r="AF1542" s="125"/>
      <c r="AG1542" s="125"/>
      <c r="AH1542" s="125"/>
      <c r="AI1542" s="125"/>
      <c r="AJ1542" s="125"/>
      <c r="AK1542" s="310">
        <v>5430</v>
      </c>
      <c r="AL1542" s="310">
        <f t="shared" si="245"/>
        <v>0</v>
      </c>
      <c r="AM1542" s="274" t="s">
        <v>654</v>
      </c>
      <c r="AN1542" s="275"/>
      <c r="AO1542" s="275"/>
      <c r="AP1542" s="65"/>
      <c r="AQ1542" s="65"/>
      <c r="AR1542" s="65"/>
      <c r="AS1542" s="66"/>
    </row>
    <row r="1543" spans="1:45" s="67" customFormat="1" ht="14.15" customHeight="1" x14ac:dyDescent="0.2">
      <c r="A1543" s="145">
        <v>1301038</v>
      </c>
      <c r="B1543" s="242" t="s">
        <v>2992</v>
      </c>
      <c r="C1543" s="258">
        <f t="shared" si="243"/>
        <v>1</v>
      </c>
      <c r="D1543" s="263">
        <f t="shared" si="244"/>
        <v>1</v>
      </c>
      <c r="E1543" s="125">
        <v>1</v>
      </c>
      <c r="F1543" s="125"/>
      <c r="G1543" s="125"/>
      <c r="H1543" s="126"/>
      <c r="I1543" s="126"/>
      <c r="J1543" s="126"/>
      <c r="K1543" s="126"/>
      <c r="L1543" s="126"/>
      <c r="M1543" s="126"/>
      <c r="N1543" s="126"/>
      <c r="O1543" s="126"/>
      <c r="P1543" s="126"/>
      <c r="Q1543" s="126"/>
      <c r="R1543" s="126"/>
      <c r="S1543" s="126"/>
      <c r="T1543" s="126"/>
      <c r="U1543" s="126"/>
      <c r="V1543" s="126"/>
      <c r="W1543" s="126"/>
      <c r="X1543" s="126"/>
      <c r="Y1543" s="126"/>
      <c r="Z1543" s="126"/>
      <c r="AA1543" s="125">
        <v>1</v>
      </c>
      <c r="AB1543" s="125"/>
      <c r="AC1543" s="125"/>
      <c r="AD1543" s="125"/>
      <c r="AE1543" s="125"/>
      <c r="AF1543" s="125"/>
      <c r="AG1543" s="125"/>
      <c r="AH1543" s="125"/>
      <c r="AI1543" s="125"/>
      <c r="AJ1543" s="125"/>
      <c r="AK1543" s="310">
        <v>22160</v>
      </c>
      <c r="AL1543" s="310">
        <f t="shared" si="245"/>
        <v>22160</v>
      </c>
      <c r="AM1543" s="274" t="s">
        <v>654</v>
      </c>
      <c r="AN1543" s="275"/>
      <c r="AO1543" s="275"/>
      <c r="AP1543" s="65"/>
      <c r="AQ1543" s="65"/>
      <c r="AR1543" s="65"/>
      <c r="AS1543" s="66"/>
    </row>
    <row r="1544" spans="1:45" s="67" customFormat="1" ht="14.15" customHeight="1" x14ac:dyDescent="0.2">
      <c r="A1544" s="145">
        <v>1301039</v>
      </c>
      <c r="B1544" s="242" t="s">
        <v>2993</v>
      </c>
      <c r="C1544" s="258">
        <f t="shared" si="243"/>
        <v>0</v>
      </c>
      <c r="D1544" s="263">
        <f t="shared" si="244"/>
        <v>0</v>
      </c>
      <c r="E1544" s="125"/>
      <c r="F1544" s="125"/>
      <c r="G1544" s="125"/>
      <c r="H1544" s="126"/>
      <c r="I1544" s="126"/>
      <c r="J1544" s="126"/>
      <c r="K1544" s="126"/>
      <c r="L1544" s="126"/>
      <c r="M1544" s="126"/>
      <c r="N1544" s="126"/>
      <c r="O1544" s="126"/>
      <c r="P1544" s="126"/>
      <c r="Q1544" s="126"/>
      <c r="R1544" s="126"/>
      <c r="S1544" s="126"/>
      <c r="T1544" s="126"/>
      <c r="U1544" s="126"/>
      <c r="V1544" s="126"/>
      <c r="W1544" s="126"/>
      <c r="X1544" s="126"/>
      <c r="Y1544" s="126"/>
      <c r="Z1544" s="126"/>
      <c r="AA1544" s="125"/>
      <c r="AB1544" s="125"/>
      <c r="AC1544" s="125"/>
      <c r="AD1544" s="125"/>
      <c r="AE1544" s="125"/>
      <c r="AF1544" s="125"/>
      <c r="AG1544" s="125"/>
      <c r="AH1544" s="125"/>
      <c r="AI1544" s="125"/>
      <c r="AJ1544" s="125"/>
      <c r="AK1544" s="310">
        <v>22160</v>
      </c>
      <c r="AL1544" s="310">
        <f t="shared" si="245"/>
        <v>0</v>
      </c>
      <c r="AM1544" s="274" t="s">
        <v>654</v>
      </c>
      <c r="AN1544" s="275"/>
      <c r="AO1544" s="275"/>
      <c r="AP1544" s="65"/>
      <c r="AQ1544" s="65"/>
      <c r="AR1544" s="65"/>
      <c r="AS1544" s="66"/>
    </row>
    <row r="1545" spans="1:45" s="67" customFormat="1" ht="14.15" customHeight="1" x14ac:dyDescent="0.2">
      <c r="A1545" s="145">
        <v>1301040</v>
      </c>
      <c r="B1545" s="146" t="s">
        <v>881</v>
      </c>
      <c r="C1545" s="258">
        <f t="shared" si="243"/>
        <v>0</v>
      </c>
      <c r="D1545" s="263">
        <f t="shared" si="244"/>
        <v>0</v>
      </c>
      <c r="E1545" s="125"/>
      <c r="F1545" s="125"/>
      <c r="G1545" s="125"/>
      <c r="H1545" s="126"/>
      <c r="I1545" s="126"/>
      <c r="J1545" s="126"/>
      <c r="K1545" s="126"/>
      <c r="L1545" s="126"/>
      <c r="M1545" s="126"/>
      <c r="N1545" s="126"/>
      <c r="O1545" s="126"/>
      <c r="P1545" s="126"/>
      <c r="Q1545" s="126"/>
      <c r="R1545" s="126"/>
      <c r="S1545" s="126"/>
      <c r="T1545" s="126"/>
      <c r="U1545" s="126"/>
      <c r="V1545" s="126"/>
      <c r="W1545" s="126"/>
      <c r="X1545" s="126"/>
      <c r="Y1545" s="126"/>
      <c r="Z1545" s="126"/>
      <c r="AA1545" s="125"/>
      <c r="AB1545" s="125"/>
      <c r="AC1545" s="125"/>
      <c r="AD1545" s="125"/>
      <c r="AE1545" s="125"/>
      <c r="AF1545" s="125"/>
      <c r="AG1545" s="125"/>
      <c r="AH1545" s="125"/>
      <c r="AI1545" s="125"/>
      <c r="AJ1545" s="125"/>
      <c r="AK1545" s="310">
        <v>3700</v>
      </c>
      <c r="AL1545" s="310">
        <f t="shared" si="245"/>
        <v>0</v>
      </c>
      <c r="AM1545" s="274" t="s">
        <v>654</v>
      </c>
      <c r="AN1545" s="275"/>
      <c r="AO1545" s="275"/>
      <c r="AP1545" s="65"/>
      <c r="AQ1545" s="65"/>
      <c r="AR1545" s="65"/>
      <c r="AS1545" s="66"/>
    </row>
    <row r="1546" spans="1:45" s="67" customFormat="1" ht="14.15" customHeight="1" x14ac:dyDescent="0.2">
      <c r="A1546" s="145">
        <v>1301041</v>
      </c>
      <c r="B1546" s="146" t="s">
        <v>495</v>
      </c>
      <c r="C1546" s="258">
        <f t="shared" si="243"/>
        <v>0</v>
      </c>
      <c r="D1546" s="263">
        <f t="shared" si="244"/>
        <v>0</v>
      </c>
      <c r="E1546" s="125"/>
      <c r="F1546" s="125"/>
      <c r="G1546" s="125"/>
      <c r="H1546" s="126"/>
      <c r="I1546" s="126"/>
      <c r="J1546" s="126"/>
      <c r="K1546" s="126"/>
      <c r="L1546" s="126"/>
      <c r="M1546" s="126"/>
      <c r="N1546" s="126"/>
      <c r="O1546" s="126"/>
      <c r="P1546" s="126"/>
      <c r="Q1546" s="126"/>
      <c r="R1546" s="126"/>
      <c r="S1546" s="126"/>
      <c r="T1546" s="126"/>
      <c r="U1546" s="126"/>
      <c r="V1546" s="126"/>
      <c r="W1546" s="126"/>
      <c r="X1546" s="126"/>
      <c r="Y1546" s="126"/>
      <c r="Z1546" s="126"/>
      <c r="AA1546" s="125"/>
      <c r="AB1546" s="125"/>
      <c r="AC1546" s="125"/>
      <c r="AD1546" s="125"/>
      <c r="AE1546" s="125"/>
      <c r="AF1546" s="125"/>
      <c r="AG1546" s="125"/>
      <c r="AH1546" s="125"/>
      <c r="AI1546" s="125"/>
      <c r="AJ1546" s="125"/>
      <c r="AK1546" s="310">
        <v>3700</v>
      </c>
      <c r="AL1546" s="310">
        <f t="shared" si="245"/>
        <v>0</v>
      </c>
      <c r="AM1546" s="274" t="s">
        <v>654</v>
      </c>
      <c r="AN1546" s="275"/>
      <c r="AO1546" s="275"/>
      <c r="AP1546" s="65"/>
      <c r="AQ1546" s="65"/>
      <c r="AR1546" s="65"/>
      <c r="AS1546" s="66"/>
    </row>
    <row r="1547" spans="1:45" s="67" customFormat="1" ht="14.15" customHeight="1" x14ac:dyDescent="0.2">
      <c r="A1547" s="145">
        <v>1301042</v>
      </c>
      <c r="B1547" s="146" t="s">
        <v>2970</v>
      </c>
      <c r="C1547" s="258">
        <f t="shared" si="243"/>
        <v>1</v>
      </c>
      <c r="D1547" s="263">
        <f t="shared" si="244"/>
        <v>1</v>
      </c>
      <c r="E1547" s="125">
        <v>1</v>
      </c>
      <c r="F1547" s="125"/>
      <c r="G1547" s="125"/>
      <c r="H1547" s="126"/>
      <c r="I1547" s="126"/>
      <c r="J1547" s="126"/>
      <c r="K1547" s="126"/>
      <c r="L1547" s="126"/>
      <c r="M1547" s="126"/>
      <c r="N1547" s="126"/>
      <c r="O1547" s="126"/>
      <c r="P1547" s="126"/>
      <c r="Q1547" s="126"/>
      <c r="R1547" s="126"/>
      <c r="S1547" s="126"/>
      <c r="T1547" s="126"/>
      <c r="U1547" s="126"/>
      <c r="V1547" s="126"/>
      <c r="W1547" s="126"/>
      <c r="X1547" s="126"/>
      <c r="Y1547" s="126"/>
      <c r="Z1547" s="126"/>
      <c r="AA1547" s="125">
        <v>1</v>
      </c>
      <c r="AB1547" s="125"/>
      <c r="AC1547" s="125"/>
      <c r="AD1547" s="125"/>
      <c r="AE1547" s="125"/>
      <c r="AF1547" s="125"/>
      <c r="AG1547" s="125"/>
      <c r="AH1547" s="125"/>
      <c r="AI1547" s="125"/>
      <c r="AJ1547" s="125"/>
      <c r="AK1547" s="310">
        <v>3700</v>
      </c>
      <c r="AL1547" s="310">
        <f t="shared" si="245"/>
        <v>3700</v>
      </c>
      <c r="AM1547" s="274" t="s">
        <v>654</v>
      </c>
      <c r="AN1547" s="275"/>
      <c r="AO1547" s="275"/>
      <c r="AP1547" s="65"/>
      <c r="AQ1547" s="65"/>
      <c r="AR1547" s="65"/>
      <c r="AS1547" s="66"/>
    </row>
    <row r="1548" spans="1:45" s="67" customFormat="1" ht="14.15" customHeight="1" x14ac:dyDescent="0.2">
      <c r="A1548" s="145">
        <v>1301043</v>
      </c>
      <c r="B1548" s="146" t="s">
        <v>2971</v>
      </c>
      <c r="C1548" s="258">
        <f t="shared" si="243"/>
        <v>5</v>
      </c>
      <c r="D1548" s="263">
        <f t="shared" si="244"/>
        <v>5</v>
      </c>
      <c r="E1548" s="125">
        <v>5</v>
      </c>
      <c r="F1548" s="125"/>
      <c r="G1548" s="125"/>
      <c r="H1548" s="126"/>
      <c r="I1548" s="126"/>
      <c r="J1548" s="126"/>
      <c r="K1548" s="126"/>
      <c r="L1548" s="126"/>
      <c r="M1548" s="126"/>
      <c r="N1548" s="126"/>
      <c r="O1548" s="126"/>
      <c r="P1548" s="126"/>
      <c r="Q1548" s="126"/>
      <c r="R1548" s="126"/>
      <c r="S1548" s="126"/>
      <c r="T1548" s="126"/>
      <c r="U1548" s="126"/>
      <c r="V1548" s="126"/>
      <c r="W1548" s="126"/>
      <c r="X1548" s="126"/>
      <c r="Y1548" s="126"/>
      <c r="Z1548" s="126"/>
      <c r="AA1548" s="125">
        <v>2</v>
      </c>
      <c r="AB1548" s="125"/>
      <c r="AC1548" s="125">
        <v>3</v>
      </c>
      <c r="AD1548" s="125"/>
      <c r="AE1548" s="125"/>
      <c r="AF1548" s="125"/>
      <c r="AG1548" s="125"/>
      <c r="AH1548" s="125"/>
      <c r="AI1548" s="125"/>
      <c r="AJ1548" s="125"/>
      <c r="AK1548" s="310">
        <v>11090</v>
      </c>
      <c r="AL1548" s="310">
        <f t="shared" si="245"/>
        <v>55450</v>
      </c>
      <c r="AM1548" s="274" t="s">
        <v>654</v>
      </c>
      <c r="AN1548" s="275"/>
      <c r="AO1548" s="275"/>
      <c r="AP1548" s="65"/>
      <c r="AQ1548" s="65"/>
      <c r="AR1548" s="65"/>
      <c r="AS1548" s="66"/>
    </row>
    <row r="1549" spans="1:45" s="67" customFormat="1" ht="14.15" customHeight="1" x14ac:dyDescent="0.2">
      <c r="A1549" s="145">
        <v>1301044</v>
      </c>
      <c r="B1549" s="146" t="s">
        <v>496</v>
      </c>
      <c r="C1549" s="258">
        <f t="shared" si="243"/>
        <v>0</v>
      </c>
      <c r="D1549" s="263">
        <f t="shared" si="244"/>
        <v>0</v>
      </c>
      <c r="E1549" s="125"/>
      <c r="F1549" s="125"/>
      <c r="G1549" s="125"/>
      <c r="H1549" s="126"/>
      <c r="I1549" s="126"/>
      <c r="J1549" s="126"/>
      <c r="K1549" s="126"/>
      <c r="L1549" s="126"/>
      <c r="M1549" s="126"/>
      <c r="N1549" s="126"/>
      <c r="O1549" s="126"/>
      <c r="P1549" s="126"/>
      <c r="Q1549" s="126"/>
      <c r="R1549" s="126"/>
      <c r="S1549" s="126"/>
      <c r="T1549" s="126"/>
      <c r="U1549" s="126"/>
      <c r="V1549" s="126"/>
      <c r="W1549" s="126"/>
      <c r="X1549" s="126"/>
      <c r="Y1549" s="126"/>
      <c r="Z1549" s="126"/>
      <c r="AA1549" s="125"/>
      <c r="AB1549" s="125"/>
      <c r="AC1549" s="125"/>
      <c r="AD1549" s="125"/>
      <c r="AE1549" s="125"/>
      <c r="AF1549" s="125"/>
      <c r="AG1549" s="125"/>
      <c r="AH1549" s="125"/>
      <c r="AI1549" s="125"/>
      <c r="AJ1549" s="125"/>
      <c r="AK1549" s="310">
        <v>11090</v>
      </c>
      <c r="AL1549" s="310">
        <f t="shared" si="245"/>
        <v>0</v>
      </c>
      <c r="AM1549" s="274" t="s">
        <v>654</v>
      </c>
      <c r="AN1549" s="275"/>
      <c r="AO1549" s="275"/>
      <c r="AP1549" s="65"/>
      <c r="AQ1549" s="65"/>
      <c r="AR1549" s="65"/>
      <c r="AS1549" s="66"/>
    </row>
    <row r="1550" spans="1:45" s="67" customFormat="1" ht="14.15" customHeight="1" x14ac:dyDescent="0.2">
      <c r="A1550" s="145">
        <v>1301045</v>
      </c>
      <c r="B1550" s="146" t="s">
        <v>3282</v>
      </c>
      <c r="C1550" s="258">
        <f t="shared" si="243"/>
        <v>508</v>
      </c>
      <c r="D1550" s="263">
        <f t="shared" si="244"/>
        <v>508</v>
      </c>
      <c r="E1550" s="125">
        <v>508</v>
      </c>
      <c r="F1550" s="125"/>
      <c r="G1550" s="125"/>
      <c r="H1550" s="126"/>
      <c r="I1550" s="126"/>
      <c r="J1550" s="126"/>
      <c r="K1550" s="126"/>
      <c r="L1550" s="126"/>
      <c r="M1550" s="126"/>
      <c r="N1550" s="126"/>
      <c r="O1550" s="126"/>
      <c r="P1550" s="126"/>
      <c r="Q1550" s="126"/>
      <c r="R1550" s="126"/>
      <c r="S1550" s="126"/>
      <c r="T1550" s="126"/>
      <c r="U1550" s="126"/>
      <c r="V1550" s="126"/>
      <c r="W1550" s="126"/>
      <c r="X1550" s="126"/>
      <c r="Y1550" s="126"/>
      <c r="Z1550" s="126"/>
      <c r="AA1550" s="125"/>
      <c r="AB1550" s="125">
        <v>508</v>
      </c>
      <c r="AC1550" s="125"/>
      <c r="AD1550" s="125"/>
      <c r="AE1550" s="125"/>
      <c r="AF1550" s="125"/>
      <c r="AG1550" s="125"/>
      <c r="AH1550" s="125"/>
      <c r="AI1550" s="125"/>
      <c r="AJ1550" s="125"/>
      <c r="AK1550" s="310">
        <v>8540</v>
      </c>
      <c r="AL1550" s="310">
        <f t="shared" si="245"/>
        <v>4338320</v>
      </c>
      <c r="AM1550" s="274" t="s">
        <v>654</v>
      </c>
      <c r="AN1550" s="275"/>
      <c r="AO1550" s="275"/>
      <c r="AP1550" s="65"/>
      <c r="AQ1550" s="65"/>
      <c r="AR1550" s="65"/>
      <c r="AS1550" s="66"/>
    </row>
    <row r="1551" spans="1:45" s="67" customFormat="1" ht="14.15" customHeight="1" x14ac:dyDescent="0.2">
      <c r="A1551" s="145">
        <v>1301046</v>
      </c>
      <c r="B1551" s="146" t="s">
        <v>3283</v>
      </c>
      <c r="C1551" s="258">
        <f t="shared" si="243"/>
        <v>23</v>
      </c>
      <c r="D1551" s="263">
        <f t="shared" si="244"/>
        <v>23</v>
      </c>
      <c r="E1551" s="125">
        <v>23</v>
      </c>
      <c r="F1551" s="125"/>
      <c r="G1551" s="125"/>
      <c r="H1551" s="126"/>
      <c r="I1551" s="126"/>
      <c r="J1551" s="126"/>
      <c r="K1551" s="126"/>
      <c r="L1551" s="126"/>
      <c r="M1551" s="126"/>
      <c r="N1551" s="126"/>
      <c r="O1551" s="126"/>
      <c r="P1551" s="126"/>
      <c r="Q1551" s="126"/>
      <c r="R1551" s="126"/>
      <c r="S1551" s="126"/>
      <c r="T1551" s="126"/>
      <c r="U1551" s="126"/>
      <c r="V1551" s="126"/>
      <c r="W1551" s="126"/>
      <c r="X1551" s="126"/>
      <c r="Y1551" s="126"/>
      <c r="Z1551" s="126"/>
      <c r="AA1551" s="125"/>
      <c r="AB1551" s="125">
        <v>23</v>
      </c>
      <c r="AC1551" s="125"/>
      <c r="AD1551" s="125"/>
      <c r="AE1551" s="125"/>
      <c r="AF1551" s="125"/>
      <c r="AG1551" s="125"/>
      <c r="AH1551" s="125"/>
      <c r="AI1551" s="125"/>
      <c r="AJ1551" s="125"/>
      <c r="AK1551" s="310">
        <v>15160</v>
      </c>
      <c r="AL1551" s="310">
        <f t="shared" si="245"/>
        <v>348680</v>
      </c>
      <c r="AM1551" s="274" t="s">
        <v>654</v>
      </c>
      <c r="AN1551" s="275"/>
      <c r="AO1551" s="275"/>
      <c r="AP1551" s="65"/>
      <c r="AQ1551" s="65"/>
      <c r="AR1551" s="65"/>
      <c r="AS1551" s="66"/>
    </row>
    <row r="1552" spans="1:45" s="67" customFormat="1" ht="14.15" customHeight="1" x14ac:dyDescent="0.2">
      <c r="A1552" s="145">
        <v>1301047</v>
      </c>
      <c r="B1552" s="146" t="s">
        <v>3284</v>
      </c>
      <c r="C1552" s="258">
        <f t="shared" si="243"/>
        <v>0</v>
      </c>
      <c r="D1552" s="263">
        <f t="shared" si="244"/>
        <v>0</v>
      </c>
      <c r="E1552" s="125"/>
      <c r="F1552" s="246"/>
      <c r="G1552" s="246"/>
      <c r="H1552" s="247"/>
      <c r="I1552" s="126"/>
      <c r="J1552" s="126"/>
      <c r="K1552" s="126"/>
      <c r="L1552" s="126"/>
      <c r="M1552" s="126"/>
      <c r="N1552" s="126"/>
      <c r="O1552" s="126"/>
      <c r="P1552" s="126"/>
      <c r="Q1552" s="126"/>
      <c r="R1552" s="126"/>
      <c r="S1552" s="126"/>
      <c r="T1552" s="126"/>
      <c r="U1552" s="126"/>
      <c r="V1552" s="126"/>
      <c r="W1552" s="126"/>
      <c r="X1552" s="126"/>
      <c r="Y1552" s="126"/>
      <c r="Z1552" s="126"/>
      <c r="AA1552" s="125"/>
      <c r="AB1552" s="125"/>
      <c r="AC1552" s="125"/>
      <c r="AD1552" s="125"/>
      <c r="AE1552" s="125"/>
      <c r="AF1552" s="125"/>
      <c r="AG1552" s="125"/>
      <c r="AH1552" s="125"/>
      <c r="AI1552" s="125"/>
      <c r="AJ1552" s="125"/>
      <c r="AK1552" s="310">
        <v>37170</v>
      </c>
      <c r="AL1552" s="310">
        <f t="shared" si="245"/>
        <v>0</v>
      </c>
      <c r="AM1552" s="274" t="s">
        <v>654</v>
      </c>
      <c r="AN1552" s="275"/>
      <c r="AO1552" s="275"/>
      <c r="AP1552" s="65"/>
      <c r="AQ1552" s="65"/>
      <c r="AR1552" s="65"/>
      <c r="AS1552" s="66"/>
    </row>
    <row r="1553" spans="1:45" s="67" customFormat="1" ht="14.15" customHeight="1" x14ac:dyDescent="0.2">
      <c r="A1553" s="145">
        <v>1301048</v>
      </c>
      <c r="B1553" s="146" t="s">
        <v>3285</v>
      </c>
      <c r="C1553" s="258">
        <f t="shared" si="243"/>
        <v>0</v>
      </c>
      <c r="D1553" s="263">
        <f t="shared" si="244"/>
        <v>0</v>
      </c>
      <c r="E1553" s="125"/>
      <c r="F1553" s="246"/>
      <c r="G1553" s="246"/>
      <c r="H1553" s="247"/>
      <c r="I1553" s="126"/>
      <c r="J1553" s="126"/>
      <c r="K1553" s="126"/>
      <c r="L1553" s="126"/>
      <c r="M1553" s="126"/>
      <c r="N1553" s="126"/>
      <c r="O1553" s="126"/>
      <c r="P1553" s="126"/>
      <c r="Q1553" s="126"/>
      <c r="R1553" s="126"/>
      <c r="S1553" s="126"/>
      <c r="T1553" s="126"/>
      <c r="U1553" s="126"/>
      <c r="V1553" s="126"/>
      <c r="W1553" s="126"/>
      <c r="X1553" s="126"/>
      <c r="Y1553" s="126"/>
      <c r="Z1553" s="126"/>
      <c r="AA1553" s="125"/>
      <c r="AB1553" s="125"/>
      <c r="AC1553" s="125"/>
      <c r="AD1553" s="125"/>
      <c r="AE1553" s="125"/>
      <c r="AF1553" s="125"/>
      <c r="AG1553" s="125"/>
      <c r="AH1553" s="125"/>
      <c r="AI1553" s="125"/>
      <c r="AJ1553" s="125"/>
      <c r="AK1553" s="310">
        <v>5030</v>
      </c>
      <c r="AL1553" s="310">
        <f t="shared" si="245"/>
        <v>0</v>
      </c>
      <c r="AM1553" s="274" t="s">
        <v>654</v>
      </c>
      <c r="AN1553" s="275"/>
      <c r="AO1553" s="275"/>
      <c r="AP1553" s="65"/>
      <c r="AQ1553" s="65"/>
      <c r="AR1553" s="65"/>
      <c r="AS1553" s="66"/>
    </row>
    <row r="1554" spans="1:45" s="67" customFormat="1" ht="14.15" customHeight="1" x14ac:dyDescent="0.2">
      <c r="A1554" s="145">
        <v>1301049</v>
      </c>
      <c r="B1554" s="146" t="s">
        <v>3286</v>
      </c>
      <c r="C1554" s="258">
        <f t="shared" si="243"/>
        <v>0</v>
      </c>
      <c r="D1554" s="263">
        <f t="shared" si="244"/>
        <v>0</v>
      </c>
      <c r="E1554" s="125"/>
      <c r="F1554" s="246"/>
      <c r="G1554" s="246"/>
      <c r="H1554" s="247"/>
      <c r="I1554" s="126"/>
      <c r="J1554" s="126"/>
      <c r="K1554" s="126"/>
      <c r="L1554" s="126"/>
      <c r="M1554" s="126"/>
      <c r="N1554" s="126"/>
      <c r="O1554" s="126"/>
      <c r="P1554" s="126"/>
      <c r="Q1554" s="126"/>
      <c r="R1554" s="126"/>
      <c r="S1554" s="126"/>
      <c r="T1554" s="126"/>
      <c r="U1554" s="126"/>
      <c r="V1554" s="126"/>
      <c r="W1554" s="126"/>
      <c r="X1554" s="126"/>
      <c r="Y1554" s="126"/>
      <c r="Z1554" s="126"/>
      <c r="AA1554" s="125"/>
      <c r="AB1554" s="125"/>
      <c r="AC1554" s="125"/>
      <c r="AD1554" s="125"/>
      <c r="AE1554" s="125"/>
      <c r="AF1554" s="125"/>
      <c r="AG1554" s="125"/>
      <c r="AH1554" s="125"/>
      <c r="AI1554" s="125"/>
      <c r="AJ1554" s="125"/>
      <c r="AK1554" s="310">
        <v>9070</v>
      </c>
      <c r="AL1554" s="310">
        <f t="shared" si="245"/>
        <v>0</v>
      </c>
      <c r="AM1554" s="274" t="s">
        <v>654</v>
      </c>
      <c r="AN1554" s="275"/>
      <c r="AO1554" s="275"/>
      <c r="AP1554" s="65"/>
      <c r="AQ1554" s="65"/>
      <c r="AR1554" s="65"/>
      <c r="AS1554" s="66"/>
    </row>
    <row r="1555" spans="1:45" s="67" customFormat="1" ht="14.15" customHeight="1" x14ac:dyDescent="0.2">
      <c r="A1555" s="145">
        <v>1301050</v>
      </c>
      <c r="B1555" s="146" t="s">
        <v>3287</v>
      </c>
      <c r="C1555" s="258">
        <f t="shared" si="243"/>
        <v>0</v>
      </c>
      <c r="D1555" s="263">
        <f t="shared" si="244"/>
        <v>0</v>
      </c>
      <c r="E1555" s="125"/>
      <c r="F1555" s="246"/>
      <c r="G1555" s="246"/>
      <c r="H1555" s="247"/>
      <c r="I1555" s="126"/>
      <c r="J1555" s="126"/>
      <c r="K1555" s="126"/>
      <c r="L1555" s="126"/>
      <c r="M1555" s="126"/>
      <c r="N1555" s="126"/>
      <c r="O1555" s="126"/>
      <c r="P1555" s="126"/>
      <c r="Q1555" s="126"/>
      <c r="R1555" s="126"/>
      <c r="S1555" s="126"/>
      <c r="T1555" s="126"/>
      <c r="U1555" s="126"/>
      <c r="V1555" s="126"/>
      <c r="W1555" s="126"/>
      <c r="X1555" s="126"/>
      <c r="Y1555" s="126"/>
      <c r="Z1555" s="126"/>
      <c r="AA1555" s="125"/>
      <c r="AB1555" s="125"/>
      <c r="AC1555" s="125"/>
      <c r="AD1555" s="125"/>
      <c r="AE1555" s="125"/>
      <c r="AF1555" s="125"/>
      <c r="AG1555" s="125"/>
      <c r="AH1555" s="125"/>
      <c r="AI1555" s="125"/>
      <c r="AJ1555" s="125"/>
      <c r="AK1555" s="310">
        <v>10990</v>
      </c>
      <c r="AL1555" s="310">
        <f t="shared" si="245"/>
        <v>0</v>
      </c>
      <c r="AM1555" s="274" t="s">
        <v>654</v>
      </c>
      <c r="AN1555" s="275"/>
      <c r="AO1555" s="275"/>
      <c r="AP1555" s="65"/>
      <c r="AQ1555" s="65"/>
      <c r="AR1555" s="65"/>
      <c r="AS1555" s="66"/>
    </row>
    <row r="1556" spans="1:45" s="67" customFormat="1" ht="14.15" customHeight="1" x14ac:dyDescent="0.2">
      <c r="A1556" s="145">
        <v>1301051</v>
      </c>
      <c r="B1556" s="146" t="s">
        <v>3288</v>
      </c>
      <c r="C1556" s="258">
        <f t="shared" si="243"/>
        <v>0</v>
      </c>
      <c r="D1556" s="263">
        <f t="shared" si="244"/>
        <v>0</v>
      </c>
      <c r="E1556" s="125"/>
      <c r="F1556" s="246"/>
      <c r="G1556" s="246"/>
      <c r="H1556" s="247"/>
      <c r="I1556" s="126"/>
      <c r="J1556" s="126"/>
      <c r="K1556" s="126"/>
      <c r="L1556" s="126"/>
      <c r="M1556" s="126"/>
      <c r="N1556" s="126"/>
      <c r="O1556" s="126"/>
      <c r="P1556" s="126"/>
      <c r="Q1556" s="126"/>
      <c r="R1556" s="126"/>
      <c r="S1556" s="126"/>
      <c r="T1556" s="126"/>
      <c r="U1556" s="126"/>
      <c r="V1556" s="126"/>
      <c r="W1556" s="126"/>
      <c r="X1556" s="126"/>
      <c r="Y1556" s="126"/>
      <c r="Z1556" s="126"/>
      <c r="AA1556" s="125"/>
      <c r="AB1556" s="125"/>
      <c r="AC1556" s="125"/>
      <c r="AD1556" s="125"/>
      <c r="AE1556" s="125"/>
      <c r="AF1556" s="125"/>
      <c r="AG1556" s="125"/>
      <c r="AH1556" s="125"/>
      <c r="AI1556" s="125"/>
      <c r="AJ1556" s="125"/>
      <c r="AK1556" s="310">
        <v>51630</v>
      </c>
      <c r="AL1556" s="310">
        <f t="shared" si="245"/>
        <v>0</v>
      </c>
      <c r="AM1556" s="65" t="s">
        <v>654</v>
      </c>
      <c r="AN1556" s="65"/>
      <c r="AO1556" s="65"/>
      <c r="AP1556" s="65"/>
      <c r="AQ1556" s="65"/>
      <c r="AR1556" s="65"/>
      <c r="AS1556" s="66"/>
    </row>
    <row r="1557" spans="1:45" s="67" customFormat="1" ht="14.15" customHeight="1" x14ac:dyDescent="0.2">
      <c r="A1557" s="145">
        <v>1301052</v>
      </c>
      <c r="B1557" s="146" t="s">
        <v>3289</v>
      </c>
      <c r="C1557" s="258">
        <f t="shared" si="243"/>
        <v>0</v>
      </c>
      <c r="D1557" s="263">
        <f t="shared" si="244"/>
        <v>0</v>
      </c>
      <c r="E1557" s="125"/>
      <c r="F1557" s="246"/>
      <c r="G1557" s="246"/>
      <c r="H1557" s="247"/>
      <c r="I1557" s="126"/>
      <c r="J1557" s="126"/>
      <c r="K1557" s="126"/>
      <c r="L1557" s="126"/>
      <c r="M1557" s="126"/>
      <c r="N1557" s="126"/>
      <c r="O1557" s="126"/>
      <c r="P1557" s="126"/>
      <c r="Q1557" s="126"/>
      <c r="R1557" s="126"/>
      <c r="S1557" s="126"/>
      <c r="T1557" s="126"/>
      <c r="U1557" s="126"/>
      <c r="V1557" s="126"/>
      <c r="W1557" s="126"/>
      <c r="X1557" s="126"/>
      <c r="Y1557" s="126"/>
      <c r="Z1557" s="126"/>
      <c r="AA1557" s="125"/>
      <c r="AB1557" s="125"/>
      <c r="AC1557" s="125"/>
      <c r="AD1557" s="125"/>
      <c r="AE1557" s="125"/>
      <c r="AF1557" s="125"/>
      <c r="AG1557" s="125"/>
      <c r="AH1557" s="125"/>
      <c r="AI1557" s="125"/>
      <c r="AJ1557" s="125"/>
      <c r="AK1557" s="310">
        <v>14070</v>
      </c>
      <c r="AL1557" s="310">
        <f t="shared" si="245"/>
        <v>0</v>
      </c>
      <c r="AM1557" s="65" t="s">
        <v>654</v>
      </c>
      <c r="AN1557" s="65"/>
      <c r="AO1557" s="65"/>
      <c r="AP1557" s="65"/>
      <c r="AQ1557" s="65"/>
      <c r="AR1557" s="65"/>
      <c r="AS1557" s="66"/>
    </row>
    <row r="1558" spans="1:45" s="67" customFormat="1" ht="14.15" customHeight="1" x14ac:dyDescent="0.2">
      <c r="A1558" s="145">
        <v>1303001</v>
      </c>
      <c r="B1558" s="146" t="s">
        <v>2638</v>
      </c>
      <c r="C1558" s="258">
        <f t="shared" si="243"/>
        <v>0</v>
      </c>
      <c r="D1558" s="263">
        <f t="shared" si="244"/>
        <v>0</v>
      </c>
      <c r="E1558" s="125"/>
      <c r="F1558" s="125"/>
      <c r="G1558" s="125"/>
      <c r="H1558" s="126"/>
      <c r="I1558" s="126"/>
      <c r="J1558" s="126"/>
      <c r="K1558" s="126"/>
      <c r="L1558" s="126"/>
      <c r="M1558" s="126"/>
      <c r="N1558" s="126"/>
      <c r="O1558" s="126"/>
      <c r="P1558" s="126"/>
      <c r="Q1558" s="126"/>
      <c r="R1558" s="126"/>
      <c r="S1558" s="126"/>
      <c r="T1558" s="126"/>
      <c r="U1558" s="126"/>
      <c r="V1558" s="126"/>
      <c r="W1558" s="126"/>
      <c r="X1558" s="126"/>
      <c r="Y1558" s="126"/>
      <c r="Z1558" s="126"/>
      <c r="AA1558" s="125"/>
      <c r="AB1558" s="125"/>
      <c r="AC1558" s="125"/>
      <c r="AD1558" s="125"/>
      <c r="AE1558" s="125"/>
      <c r="AF1558" s="125"/>
      <c r="AG1558" s="125"/>
      <c r="AH1558" s="125"/>
      <c r="AI1558" s="125"/>
      <c r="AJ1558" s="125"/>
      <c r="AK1558" s="310">
        <v>3920</v>
      </c>
      <c r="AL1558" s="310">
        <f t="shared" si="245"/>
        <v>0</v>
      </c>
      <c r="AM1558" s="65" t="s">
        <v>654</v>
      </c>
      <c r="AN1558" s="65"/>
      <c r="AO1558" s="65"/>
      <c r="AP1558" s="65"/>
      <c r="AQ1558" s="65"/>
      <c r="AR1558" s="65"/>
      <c r="AS1558" s="66"/>
    </row>
    <row r="1559" spans="1:45" s="67" customFormat="1" ht="14.15" customHeight="1" x14ac:dyDescent="0.2">
      <c r="A1559" s="145">
        <v>1303002</v>
      </c>
      <c r="B1559" s="146" t="s">
        <v>2639</v>
      </c>
      <c r="C1559" s="258">
        <f t="shared" si="243"/>
        <v>0</v>
      </c>
      <c r="D1559" s="263">
        <f t="shared" si="244"/>
        <v>0</v>
      </c>
      <c r="E1559" s="125"/>
      <c r="F1559" s="125"/>
      <c r="G1559" s="125"/>
      <c r="H1559" s="126"/>
      <c r="I1559" s="126"/>
      <c r="J1559" s="126"/>
      <c r="K1559" s="126"/>
      <c r="L1559" s="126"/>
      <c r="M1559" s="126"/>
      <c r="N1559" s="126"/>
      <c r="O1559" s="126"/>
      <c r="P1559" s="126"/>
      <c r="Q1559" s="126"/>
      <c r="R1559" s="126"/>
      <c r="S1559" s="126"/>
      <c r="T1559" s="126"/>
      <c r="U1559" s="126"/>
      <c r="V1559" s="126"/>
      <c r="W1559" s="126"/>
      <c r="X1559" s="126"/>
      <c r="Y1559" s="126"/>
      <c r="Z1559" s="126"/>
      <c r="AA1559" s="125"/>
      <c r="AB1559" s="125"/>
      <c r="AC1559" s="125"/>
      <c r="AD1559" s="125"/>
      <c r="AE1559" s="125"/>
      <c r="AF1559" s="125"/>
      <c r="AG1559" s="125"/>
      <c r="AH1559" s="125"/>
      <c r="AI1559" s="125"/>
      <c r="AJ1559" s="125"/>
      <c r="AK1559" s="310">
        <v>7820</v>
      </c>
      <c r="AL1559" s="310">
        <f t="shared" si="245"/>
        <v>0</v>
      </c>
      <c r="AM1559" s="65" t="s">
        <v>654</v>
      </c>
      <c r="AN1559" s="65"/>
      <c r="AO1559" s="65"/>
      <c r="AP1559" s="65"/>
      <c r="AQ1559" s="65"/>
      <c r="AR1559" s="65"/>
      <c r="AS1559" s="66"/>
    </row>
    <row r="1560" spans="1:45" s="67" customFormat="1" ht="14.15" customHeight="1" x14ac:dyDescent="0.2">
      <c r="A1560" s="145">
        <v>1303003</v>
      </c>
      <c r="B1560" s="146" t="s">
        <v>1556</v>
      </c>
      <c r="C1560" s="258">
        <f t="shared" si="243"/>
        <v>68</v>
      </c>
      <c r="D1560" s="263">
        <f t="shared" si="244"/>
        <v>67</v>
      </c>
      <c r="E1560" s="125">
        <v>67</v>
      </c>
      <c r="F1560" s="125"/>
      <c r="G1560" s="125">
        <v>1</v>
      </c>
      <c r="H1560" s="126"/>
      <c r="I1560" s="126"/>
      <c r="J1560" s="126"/>
      <c r="K1560" s="126"/>
      <c r="L1560" s="126"/>
      <c r="M1560" s="126"/>
      <c r="N1560" s="126"/>
      <c r="O1560" s="126"/>
      <c r="P1560" s="126"/>
      <c r="Q1560" s="126"/>
      <c r="R1560" s="126"/>
      <c r="S1560" s="126"/>
      <c r="T1560" s="126"/>
      <c r="U1560" s="126"/>
      <c r="V1560" s="126"/>
      <c r="W1560" s="126"/>
      <c r="X1560" s="126"/>
      <c r="Y1560" s="126"/>
      <c r="Z1560" s="126"/>
      <c r="AA1560" s="125"/>
      <c r="AB1560" s="125">
        <v>68</v>
      </c>
      <c r="AC1560" s="125"/>
      <c r="AD1560" s="125"/>
      <c r="AE1560" s="125"/>
      <c r="AF1560" s="125"/>
      <c r="AG1560" s="125"/>
      <c r="AH1560" s="125"/>
      <c r="AI1560" s="125"/>
      <c r="AJ1560" s="125"/>
      <c r="AK1560" s="310">
        <v>11110</v>
      </c>
      <c r="AL1560" s="310">
        <f t="shared" si="245"/>
        <v>744370</v>
      </c>
      <c r="AM1560" s="65" t="s">
        <v>654</v>
      </c>
      <c r="AN1560" s="65"/>
      <c r="AO1560" s="65"/>
      <c r="AP1560" s="65"/>
      <c r="AQ1560" s="65"/>
      <c r="AR1560" s="65"/>
      <c r="AS1560" s="66"/>
    </row>
    <row r="1561" spans="1:45" s="67" customFormat="1" ht="14.15" customHeight="1" x14ac:dyDescent="0.2">
      <c r="A1561" s="145">
        <v>1303004</v>
      </c>
      <c r="B1561" s="146" t="s">
        <v>1476</v>
      </c>
      <c r="C1561" s="258">
        <f t="shared" si="243"/>
        <v>0</v>
      </c>
      <c r="D1561" s="263">
        <f t="shared" si="244"/>
        <v>0</v>
      </c>
      <c r="E1561" s="125"/>
      <c r="F1561" s="125"/>
      <c r="G1561" s="125"/>
      <c r="H1561" s="126"/>
      <c r="I1561" s="126"/>
      <c r="J1561" s="126"/>
      <c r="K1561" s="126"/>
      <c r="L1561" s="126"/>
      <c r="M1561" s="126"/>
      <c r="N1561" s="126"/>
      <c r="O1561" s="126"/>
      <c r="P1561" s="126"/>
      <c r="Q1561" s="126"/>
      <c r="R1561" s="126"/>
      <c r="S1561" s="126"/>
      <c r="T1561" s="126"/>
      <c r="U1561" s="126"/>
      <c r="V1561" s="126"/>
      <c r="W1561" s="126"/>
      <c r="X1561" s="126"/>
      <c r="Y1561" s="126"/>
      <c r="Z1561" s="126"/>
      <c r="AA1561" s="125"/>
      <c r="AB1561" s="125"/>
      <c r="AC1561" s="125"/>
      <c r="AD1561" s="125"/>
      <c r="AE1561" s="125"/>
      <c r="AF1561" s="125"/>
      <c r="AG1561" s="125"/>
      <c r="AH1561" s="125"/>
      <c r="AI1561" s="125"/>
      <c r="AJ1561" s="125"/>
      <c r="AK1561" s="310">
        <v>3700</v>
      </c>
      <c r="AL1561" s="310">
        <f t="shared" si="245"/>
        <v>0</v>
      </c>
      <c r="AM1561" s="65" t="s">
        <v>654</v>
      </c>
      <c r="AN1561" s="65"/>
      <c r="AO1561" s="65"/>
      <c r="AP1561" s="65"/>
      <c r="AQ1561" s="65"/>
      <c r="AR1561" s="65"/>
      <c r="AS1561" s="66"/>
    </row>
    <row r="1562" spans="1:45" s="67" customFormat="1" ht="20" x14ac:dyDescent="0.2">
      <c r="A1562" s="145">
        <v>1303005</v>
      </c>
      <c r="B1562" s="146" t="s">
        <v>1477</v>
      </c>
      <c r="C1562" s="258">
        <f t="shared" si="243"/>
        <v>254</v>
      </c>
      <c r="D1562" s="263">
        <f t="shared" si="244"/>
        <v>248</v>
      </c>
      <c r="E1562" s="125">
        <v>248</v>
      </c>
      <c r="F1562" s="125"/>
      <c r="G1562" s="125">
        <v>6</v>
      </c>
      <c r="H1562" s="126"/>
      <c r="I1562" s="126"/>
      <c r="J1562" s="126"/>
      <c r="K1562" s="126"/>
      <c r="L1562" s="126"/>
      <c r="M1562" s="126"/>
      <c r="N1562" s="126"/>
      <c r="O1562" s="126"/>
      <c r="P1562" s="126"/>
      <c r="Q1562" s="126"/>
      <c r="R1562" s="126"/>
      <c r="S1562" s="126"/>
      <c r="T1562" s="126"/>
      <c r="U1562" s="126"/>
      <c r="V1562" s="126"/>
      <c r="W1562" s="126"/>
      <c r="X1562" s="126"/>
      <c r="Y1562" s="126"/>
      <c r="Z1562" s="126"/>
      <c r="AA1562" s="125"/>
      <c r="AB1562" s="125">
        <v>254</v>
      </c>
      <c r="AC1562" s="125"/>
      <c r="AD1562" s="125"/>
      <c r="AE1562" s="125"/>
      <c r="AF1562" s="125"/>
      <c r="AG1562" s="125"/>
      <c r="AH1562" s="125"/>
      <c r="AI1562" s="125"/>
      <c r="AJ1562" s="125"/>
      <c r="AK1562" s="310">
        <v>3700</v>
      </c>
      <c r="AL1562" s="310">
        <f t="shared" si="245"/>
        <v>917600</v>
      </c>
      <c r="AM1562" s="65" t="s">
        <v>654</v>
      </c>
      <c r="AN1562" s="65"/>
      <c r="AO1562" s="65"/>
      <c r="AP1562" s="65"/>
      <c r="AQ1562" s="65"/>
      <c r="AR1562" s="65"/>
      <c r="AS1562" s="66"/>
    </row>
    <row r="1563" spans="1:45" s="67" customFormat="1" ht="14.15" customHeight="1" x14ac:dyDescent="0.2">
      <c r="A1563" s="145">
        <v>1303006</v>
      </c>
      <c r="B1563" s="146" t="s">
        <v>3535</v>
      </c>
      <c r="C1563" s="258">
        <f t="shared" si="243"/>
        <v>70</v>
      </c>
      <c r="D1563" s="263">
        <f t="shared" si="244"/>
        <v>70</v>
      </c>
      <c r="E1563" s="125">
        <v>70</v>
      </c>
      <c r="F1563" s="125"/>
      <c r="G1563" s="125"/>
      <c r="H1563" s="126"/>
      <c r="I1563" s="126"/>
      <c r="J1563" s="126"/>
      <c r="K1563" s="126"/>
      <c r="L1563" s="126"/>
      <c r="M1563" s="126"/>
      <c r="N1563" s="126"/>
      <c r="O1563" s="126"/>
      <c r="P1563" s="126"/>
      <c r="Q1563" s="126"/>
      <c r="R1563" s="126"/>
      <c r="S1563" s="126"/>
      <c r="T1563" s="126"/>
      <c r="U1563" s="126"/>
      <c r="V1563" s="126"/>
      <c r="W1563" s="126"/>
      <c r="X1563" s="126"/>
      <c r="Y1563" s="126"/>
      <c r="Z1563" s="126"/>
      <c r="AA1563" s="125"/>
      <c r="AB1563" s="125">
        <v>70</v>
      </c>
      <c r="AC1563" s="125"/>
      <c r="AD1563" s="125"/>
      <c r="AE1563" s="125"/>
      <c r="AF1563" s="125"/>
      <c r="AG1563" s="125"/>
      <c r="AH1563" s="125"/>
      <c r="AI1563" s="125"/>
      <c r="AJ1563" s="125"/>
      <c r="AK1563" s="310">
        <v>6350</v>
      </c>
      <c r="AL1563" s="310">
        <f t="shared" si="245"/>
        <v>444500</v>
      </c>
      <c r="AM1563" s="65" t="s">
        <v>654</v>
      </c>
      <c r="AN1563" s="65"/>
      <c r="AO1563" s="65"/>
      <c r="AP1563" s="65"/>
      <c r="AQ1563" s="65"/>
      <c r="AR1563" s="65"/>
      <c r="AS1563" s="66"/>
    </row>
    <row r="1564" spans="1:45" s="67" customFormat="1" ht="14.15" customHeight="1" x14ac:dyDescent="0.2">
      <c r="A1564" s="145" t="s">
        <v>3673</v>
      </c>
      <c r="B1564" s="146" t="s">
        <v>3674</v>
      </c>
      <c r="C1564" s="350">
        <f t="shared" si="243"/>
        <v>30</v>
      </c>
      <c r="D1564" s="348">
        <f t="shared" si="244"/>
        <v>30</v>
      </c>
      <c r="E1564" s="125">
        <v>30</v>
      </c>
      <c r="F1564" s="125"/>
      <c r="G1564" s="125"/>
      <c r="H1564" s="126"/>
      <c r="I1564" s="126"/>
      <c r="J1564" s="126"/>
      <c r="K1564" s="126"/>
      <c r="L1564" s="126"/>
      <c r="M1564" s="126"/>
      <c r="N1564" s="126"/>
      <c r="O1564" s="126"/>
      <c r="P1564" s="126"/>
      <c r="Q1564" s="126"/>
      <c r="R1564" s="126"/>
      <c r="S1564" s="126"/>
      <c r="T1564" s="126"/>
      <c r="U1564" s="126"/>
      <c r="V1564" s="126"/>
      <c r="W1564" s="126"/>
      <c r="X1564" s="126"/>
      <c r="Y1564" s="126"/>
      <c r="Z1564" s="126"/>
      <c r="AA1564" s="125"/>
      <c r="AB1564" s="125">
        <v>30</v>
      </c>
      <c r="AC1564" s="125"/>
      <c r="AD1564" s="125"/>
      <c r="AE1564" s="125"/>
      <c r="AF1564" s="125"/>
      <c r="AG1564" s="125"/>
      <c r="AH1564" s="125"/>
      <c r="AI1564" s="125"/>
      <c r="AJ1564" s="125"/>
      <c r="AK1564" s="310">
        <v>12630</v>
      </c>
      <c r="AL1564" s="310">
        <f t="shared" si="245"/>
        <v>378900</v>
      </c>
      <c r="AM1564" s="65" t="s">
        <v>654</v>
      </c>
      <c r="AN1564" s="65"/>
      <c r="AO1564" s="65"/>
      <c r="AP1564" s="65"/>
      <c r="AQ1564" s="65"/>
      <c r="AR1564" s="65"/>
      <c r="AS1564" s="66"/>
    </row>
    <row r="1565" spans="1:45" s="67" customFormat="1" ht="14.15" customHeight="1" x14ac:dyDescent="0.2">
      <c r="A1565" s="145" t="s">
        <v>3884</v>
      </c>
      <c r="B1565" s="146" t="s">
        <v>3889</v>
      </c>
      <c r="C1565" s="350">
        <f t="shared" si="243"/>
        <v>0</v>
      </c>
      <c r="D1565" s="348">
        <f t="shared" si="244"/>
        <v>0</v>
      </c>
      <c r="E1565" s="125"/>
      <c r="F1565" s="125"/>
      <c r="G1565" s="125"/>
      <c r="H1565" s="126"/>
      <c r="I1565" s="126"/>
      <c r="J1565" s="126"/>
      <c r="K1565" s="126"/>
      <c r="L1565" s="126"/>
      <c r="M1565" s="126"/>
      <c r="N1565" s="126"/>
      <c r="O1565" s="126"/>
      <c r="P1565" s="126"/>
      <c r="Q1565" s="126"/>
      <c r="R1565" s="126"/>
      <c r="S1565" s="126"/>
      <c r="T1565" s="126"/>
      <c r="U1565" s="126"/>
      <c r="V1565" s="126"/>
      <c r="W1565" s="126"/>
      <c r="X1565" s="126"/>
      <c r="Y1565" s="126"/>
      <c r="Z1565" s="126"/>
      <c r="AA1565" s="125"/>
      <c r="AB1565" s="125"/>
      <c r="AC1565" s="125"/>
      <c r="AD1565" s="125"/>
      <c r="AE1565" s="125"/>
      <c r="AF1565" s="125"/>
      <c r="AG1565" s="125"/>
      <c r="AH1565" s="125"/>
      <c r="AI1565" s="125"/>
      <c r="AJ1565" s="125"/>
      <c r="AK1565" s="310">
        <v>5600</v>
      </c>
      <c r="AL1565" s="310">
        <f t="shared" si="245"/>
        <v>0</v>
      </c>
      <c r="AM1565" s="65" t="s">
        <v>654</v>
      </c>
      <c r="AN1565" s="65"/>
      <c r="AO1565" s="65"/>
      <c r="AP1565" s="65"/>
      <c r="AQ1565" s="65"/>
      <c r="AR1565" s="65"/>
      <c r="AS1565" s="66"/>
    </row>
    <row r="1566" spans="1:45" s="67" customFormat="1" ht="14.15" customHeight="1" x14ac:dyDescent="0.2">
      <c r="A1566" s="145" t="s">
        <v>3885</v>
      </c>
      <c r="B1566" s="146" t="s">
        <v>3890</v>
      </c>
      <c r="C1566" s="350">
        <f t="shared" si="243"/>
        <v>0</v>
      </c>
      <c r="D1566" s="348">
        <f t="shared" si="244"/>
        <v>0</v>
      </c>
      <c r="E1566" s="125"/>
      <c r="F1566" s="125"/>
      <c r="G1566" s="125"/>
      <c r="H1566" s="126"/>
      <c r="I1566" s="126"/>
      <c r="J1566" s="126"/>
      <c r="K1566" s="126"/>
      <c r="L1566" s="126"/>
      <c r="M1566" s="126"/>
      <c r="N1566" s="126"/>
      <c r="O1566" s="126"/>
      <c r="P1566" s="126"/>
      <c r="Q1566" s="126"/>
      <c r="R1566" s="126"/>
      <c r="S1566" s="126"/>
      <c r="T1566" s="126"/>
      <c r="U1566" s="126"/>
      <c r="V1566" s="126"/>
      <c r="W1566" s="126"/>
      <c r="X1566" s="126"/>
      <c r="Y1566" s="126"/>
      <c r="Z1566" s="126"/>
      <c r="AA1566" s="125"/>
      <c r="AB1566" s="125"/>
      <c r="AC1566" s="125"/>
      <c r="AD1566" s="125"/>
      <c r="AE1566" s="125"/>
      <c r="AF1566" s="125"/>
      <c r="AG1566" s="125"/>
      <c r="AH1566" s="125"/>
      <c r="AI1566" s="125"/>
      <c r="AJ1566" s="125"/>
      <c r="AK1566" s="310">
        <v>10920</v>
      </c>
      <c r="AL1566" s="310">
        <f t="shared" si="245"/>
        <v>0</v>
      </c>
      <c r="AM1566" s="65" t="s">
        <v>654</v>
      </c>
      <c r="AN1566" s="65"/>
      <c r="AO1566" s="65"/>
      <c r="AP1566" s="65"/>
      <c r="AQ1566" s="65"/>
      <c r="AR1566" s="65"/>
      <c r="AS1566" s="66"/>
    </row>
    <row r="1567" spans="1:45" s="67" customFormat="1" ht="20" x14ac:dyDescent="0.2">
      <c r="A1567" s="145" t="s">
        <v>3886</v>
      </c>
      <c r="B1567" s="146" t="s">
        <v>3891</v>
      </c>
      <c r="C1567" s="350">
        <f t="shared" si="243"/>
        <v>0</v>
      </c>
      <c r="D1567" s="348">
        <f t="shared" si="244"/>
        <v>0</v>
      </c>
      <c r="E1567" s="125"/>
      <c r="F1567" s="125"/>
      <c r="G1567" s="125"/>
      <c r="H1567" s="126"/>
      <c r="I1567" s="126"/>
      <c r="J1567" s="126"/>
      <c r="K1567" s="126"/>
      <c r="L1567" s="126"/>
      <c r="M1567" s="126"/>
      <c r="N1567" s="126"/>
      <c r="O1567" s="126"/>
      <c r="P1567" s="126"/>
      <c r="Q1567" s="126"/>
      <c r="R1567" s="126"/>
      <c r="S1567" s="126"/>
      <c r="T1567" s="126"/>
      <c r="U1567" s="126"/>
      <c r="V1567" s="126"/>
      <c r="W1567" s="126"/>
      <c r="X1567" s="126"/>
      <c r="Y1567" s="126"/>
      <c r="Z1567" s="126"/>
      <c r="AA1567" s="125"/>
      <c r="AB1567" s="125"/>
      <c r="AC1567" s="125"/>
      <c r="AD1567" s="125"/>
      <c r="AE1567" s="125"/>
      <c r="AF1567" s="125"/>
      <c r="AG1567" s="125"/>
      <c r="AH1567" s="125"/>
      <c r="AI1567" s="125"/>
      <c r="AJ1567" s="125"/>
      <c r="AK1567" s="310">
        <v>15520</v>
      </c>
      <c r="AL1567" s="310">
        <f t="shared" si="245"/>
        <v>0</v>
      </c>
      <c r="AM1567" s="65" t="s">
        <v>654</v>
      </c>
      <c r="AN1567" s="65"/>
      <c r="AO1567" s="65"/>
      <c r="AP1567" s="65"/>
      <c r="AQ1567" s="65"/>
      <c r="AR1567" s="65"/>
      <c r="AS1567" s="66"/>
    </row>
    <row r="1568" spans="1:45" s="67" customFormat="1" ht="14.15" customHeight="1" x14ac:dyDescent="0.2">
      <c r="A1568" s="145" t="s">
        <v>3887</v>
      </c>
      <c r="B1568" s="146" t="s">
        <v>3892</v>
      </c>
      <c r="C1568" s="350">
        <f t="shared" si="243"/>
        <v>0</v>
      </c>
      <c r="D1568" s="348">
        <f t="shared" si="244"/>
        <v>0</v>
      </c>
      <c r="E1568" s="125"/>
      <c r="F1568" s="125"/>
      <c r="G1568" s="125"/>
      <c r="H1568" s="126"/>
      <c r="I1568" s="126"/>
      <c r="J1568" s="126"/>
      <c r="K1568" s="126"/>
      <c r="L1568" s="126"/>
      <c r="M1568" s="126"/>
      <c r="N1568" s="126"/>
      <c r="O1568" s="126"/>
      <c r="P1568" s="126"/>
      <c r="Q1568" s="126"/>
      <c r="R1568" s="126"/>
      <c r="S1568" s="126"/>
      <c r="T1568" s="126"/>
      <c r="U1568" s="126"/>
      <c r="V1568" s="126"/>
      <c r="W1568" s="126"/>
      <c r="X1568" s="126"/>
      <c r="Y1568" s="126"/>
      <c r="Z1568" s="126"/>
      <c r="AA1568" s="125"/>
      <c r="AB1568" s="125"/>
      <c r="AC1568" s="125"/>
      <c r="AD1568" s="125"/>
      <c r="AE1568" s="125"/>
      <c r="AF1568" s="125"/>
      <c r="AG1568" s="125"/>
      <c r="AH1568" s="125"/>
      <c r="AI1568" s="125"/>
      <c r="AJ1568" s="125"/>
      <c r="AK1568" s="310">
        <v>5170</v>
      </c>
      <c r="AL1568" s="310">
        <f t="shared" si="245"/>
        <v>0</v>
      </c>
      <c r="AM1568" s="65" t="s">
        <v>654</v>
      </c>
      <c r="AN1568" s="65"/>
      <c r="AO1568" s="65"/>
      <c r="AP1568" s="65"/>
      <c r="AQ1568" s="65"/>
      <c r="AR1568" s="65"/>
      <c r="AS1568" s="66"/>
    </row>
    <row r="1569" spans="1:45" s="67" customFormat="1" ht="20" x14ac:dyDescent="0.2">
      <c r="A1569" s="145" t="s">
        <v>3888</v>
      </c>
      <c r="B1569" s="146" t="s">
        <v>3893</v>
      </c>
      <c r="C1569" s="350">
        <f t="shared" si="243"/>
        <v>0</v>
      </c>
      <c r="D1569" s="348">
        <f t="shared" si="244"/>
        <v>0</v>
      </c>
      <c r="E1569" s="125"/>
      <c r="F1569" s="125"/>
      <c r="G1569" s="125"/>
      <c r="H1569" s="126"/>
      <c r="I1569" s="126"/>
      <c r="J1569" s="126"/>
      <c r="K1569" s="126"/>
      <c r="L1569" s="126"/>
      <c r="M1569" s="126"/>
      <c r="N1569" s="126"/>
      <c r="O1569" s="126"/>
      <c r="P1569" s="126"/>
      <c r="Q1569" s="126"/>
      <c r="R1569" s="126"/>
      <c r="S1569" s="126"/>
      <c r="T1569" s="126"/>
      <c r="U1569" s="126"/>
      <c r="V1569" s="126"/>
      <c r="W1569" s="126"/>
      <c r="X1569" s="126"/>
      <c r="Y1569" s="126"/>
      <c r="Z1569" s="126"/>
      <c r="AA1569" s="125"/>
      <c r="AB1569" s="125"/>
      <c r="AC1569" s="125"/>
      <c r="AD1569" s="125"/>
      <c r="AE1569" s="125"/>
      <c r="AF1569" s="125"/>
      <c r="AG1569" s="125"/>
      <c r="AH1569" s="125"/>
      <c r="AI1569" s="125"/>
      <c r="AJ1569" s="125"/>
      <c r="AK1569" s="310">
        <v>5310</v>
      </c>
      <c r="AL1569" s="310">
        <f t="shared" si="245"/>
        <v>0</v>
      </c>
      <c r="AM1569" s="65" t="s">
        <v>654</v>
      </c>
      <c r="AN1569" s="65"/>
      <c r="AO1569" s="65"/>
      <c r="AP1569" s="65"/>
      <c r="AQ1569" s="65"/>
      <c r="AR1569" s="65"/>
      <c r="AS1569" s="66"/>
    </row>
    <row r="1570" spans="1:45" s="67" customFormat="1" ht="14.15" customHeight="1" x14ac:dyDescent="0.2">
      <c r="A1570" s="145">
        <v>5099092</v>
      </c>
      <c r="B1570" s="146" t="s">
        <v>1732</v>
      </c>
      <c r="C1570" s="258">
        <f t="shared" si="243"/>
        <v>0</v>
      </c>
      <c r="D1570" s="263">
        <f t="shared" si="244"/>
        <v>0</v>
      </c>
      <c r="E1570" s="125"/>
      <c r="F1570" s="125"/>
      <c r="G1570" s="125"/>
      <c r="H1570" s="126"/>
      <c r="I1570" s="126"/>
      <c r="J1570" s="126"/>
      <c r="K1570" s="126"/>
      <c r="L1570" s="126"/>
      <c r="M1570" s="126"/>
      <c r="N1570" s="126"/>
      <c r="O1570" s="126"/>
      <c r="P1570" s="126"/>
      <c r="Q1570" s="126"/>
      <c r="R1570" s="126"/>
      <c r="S1570" s="126"/>
      <c r="T1570" s="126"/>
      <c r="U1570" s="126"/>
      <c r="V1570" s="126"/>
      <c r="W1570" s="126"/>
      <c r="X1570" s="126"/>
      <c r="Y1570" s="126"/>
      <c r="Z1570" s="126"/>
      <c r="AA1570" s="125"/>
      <c r="AB1570" s="125"/>
      <c r="AC1570" s="125"/>
      <c r="AD1570" s="125"/>
      <c r="AE1570" s="125"/>
      <c r="AF1570" s="125"/>
      <c r="AG1570" s="125"/>
      <c r="AH1570" s="125"/>
      <c r="AI1570" s="125"/>
      <c r="AJ1570" s="125"/>
      <c r="AK1570" s="311"/>
      <c r="AL1570" s="311"/>
      <c r="AM1570" s="65" t="s">
        <v>654</v>
      </c>
      <c r="AN1570" s="65"/>
      <c r="AO1570" s="65"/>
      <c r="AP1570" s="65"/>
      <c r="AQ1570" s="65"/>
      <c r="AR1570" s="65"/>
      <c r="AS1570" s="66"/>
    </row>
    <row r="1571" spans="1:45" s="67" customFormat="1" ht="14.15" customHeight="1" x14ac:dyDescent="0.2">
      <c r="A1571" s="145">
        <v>5099093</v>
      </c>
      <c r="B1571" s="146" t="s">
        <v>1733</v>
      </c>
      <c r="C1571" s="258">
        <f t="shared" si="243"/>
        <v>0</v>
      </c>
      <c r="D1571" s="263">
        <f t="shared" si="244"/>
        <v>0</v>
      </c>
      <c r="E1571" s="125"/>
      <c r="F1571" s="125"/>
      <c r="G1571" s="125"/>
      <c r="H1571" s="126"/>
      <c r="I1571" s="126"/>
      <c r="J1571" s="126"/>
      <c r="K1571" s="126"/>
      <c r="L1571" s="126"/>
      <c r="M1571" s="126"/>
      <c r="N1571" s="126"/>
      <c r="O1571" s="126"/>
      <c r="P1571" s="126"/>
      <c r="Q1571" s="126"/>
      <c r="R1571" s="126"/>
      <c r="S1571" s="126"/>
      <c r="T1571" s="126"/>
      <c r="U1571" s="126"/>
      <c r="V1571" s="126"/>
      <c r="W1571" s="126"/>
      <c r="X1571" s="126"/>
      <c r="Y1571" s="126"/>
      <c r="Z1571" s="126"/>
      <c r="AA1571" s="125"/>
      <c r="AB1571" s="125"/>
      <c r="AC1571" s="125"/>
      <c r="AD1571" s="125"/>
      <c r="AE1571" s="125"/>
      <c r="AF1571" s="125"/>
      <c r="AG1571" s="125"/>
      <c r="AH1571" s="125"/>
      <c r="AI1571" s="125"/>
      <c r="AJ1571" s="125"/>
      <c r="AK1571" s="311"/>
      <c r="AL1571" s="311"/>
      <c r="AM1571" s="65" t="s">
        <v>654</v>
      </c>
      <c r="AN1571" s="65"/>
      <c r="AO1571" s="65"/>
      <c r="AP1571" s="65"/>
      <c r="AQ1571" s="65"/>
      <c r="AR1571" s="65"/>
      <c r="AS1571" s="66"/>
    </row>
    <row r="1572" spans="1:45" s="67" customFormat="1" ht="14.15" customHeight="1" x14ac:dyDescent="0.2">
      <c r="A1572" s="145">
        <v>5099094</v>
      </c>
      <c r="B1572" s="146" t="s">
        <v>1734</v>
      </c>
      <c r="C1572" s="258">
        <f t="shared" si="243"/>
        <v>0</v>
      </c>
      <c r="D1572" s="263">
        <f t="shared" si="244"/>
        <v>0</v>
      </c>
      <c r="E1572" s="125"/>
      <c r="F1572" s="125"/>
      <c r="G1572" s="125"/>
      <c r="H1572" s="126"/>
      <c r="I1572" s="126"/>
      <c r="J1572" s="126"/>
      <c r="K1572" s="126"/>
      <c r="L1572" s="126"/>
      <c r="M1572" s="126"/>
      <c r="N1572" s="126"/>
      <c r="O1572" s="126"/>
      <c r="P1572" s="126"/>
      <c r="Q1572" s="126"/>
      <c r="R1572" s="126"/>
      <c r="S1572" s="126"/>
      <c r="T1572" s="126"/>
      <c r="U1572" s="126"/>
      <c r="V1572" s="126"/>
      <c r="W1572" s="126"/>
      <c r="X1572" s="126"/>
      <c r="Y1572" s="126"/>
      <c r="Z1572" s="126"/>
      <c r="AA1572" s="125"/>
      <c r="AB1572" s="125"/>
      <c r="AC1572" s="125"/>
      <c r="AD1572" s="125"/>
      <c r="AE1572" s="125"/>
      <c r="AF1572" s="125"/>
      <c r="AG1572" s="125"/>
      <c r="AH1572" s="125"/>
      <c r="AI1572" s="125"/>
      <c r="AJ1572" s="125"/>
      <c r="AK1572" s="311"/>
      <c r="AL1572" s="311"/>
      <c r="AM1572" s="65" t="s">
        <v>654</v>
      </c>
      <c r="AN1572" s="65"/>
      <c r="AO1572" s="65"/>
      <c r="AP1572" s="65"/>
      <c r="AQ1572" s="65"/>
      <c r="AR1572" s="65"/>
      <c r="AS1572" s="66"/>
    </row>
    <row r="1573" spans="1:45" s="67" customFormat="1" ht="14.15" customHeight="1" x14ac:dyDescent="0.2">
      <c r="A1573" s="145">
        <v>5099095</v>
      </c>
      <c r="B1573" s="146" t="s">
        <v>1735</v>
      </c>
      <c r="C1573" s="258">
        <f t="shared" si="243"/>
        <v>0</v>
      </c>
      <c r="D1573" s="263">
        <f t="shared" si="244"/>
        <v>0</v>
      </c>
      <c r="E1573" s="125"/>
      <c r="F1573" s="125"/>
      <c r="G1573" s="125"/>
      <c r="H1573" s="126"/>
      <c r="I1573" s="126"/>
      <c r="J1573" s="126"/>
      <c r="K1573" s="126"/>
      <c r="L1573" s="126"/>
      <c r="M1573" s="126"/>
      <c r="N1573" s="126"/>
      <c r="O1573" s="126"/>
      <c r="P1573" s="126"/>
      <c r="Q1573" s="126"/>
      <c r="R1573" s="126"/>
      <c r="S1573" s="126"/>
      <c r="T1573" s="126"/>
      <c r="U1573" s="126"/>
      <c r="V1573" s="126"/>
      <c r="W1573" s="126"/>
      <c r="X1573" s="126"/>
      <c r="Y1573" s="126"/>
      <c r="Z1573" s="126"/>
      <c r="AA1573" s="125"/>
      <c r="AB1573" s="125"/>
      <c r="AC1573" s="125"/>
      <c r="AD1573" s="125"/>
      <c r="AE1573" s="125"/>
      <c r="AF1573" s="125"/>
      <c r="AG1573" s="125"/>
      <c r="AH1573" s="125"/>
      <c r="AI1573" s="125"/>
      <c r="AJ1573" s="125"/>
      <c r="AK1573" s="311"/>
      <c r="AL1573" s="311"/>
      <c r="AM1573" s="65" t="s">
        <v>654</v>
      </c>
      <c r="AN1573" s="65"/>
      <c r="AO1573" s="65"/>
      <c r="AP1573" s="65"/>
      <c r="AQ1573" s="65"/>
      <c r="AR1573" s="65"/>
      <c r="AS1573" s="66"/>
    </row>
    <row r="1574" spans="1:45" s="67" customFormat="1" ht="14.15" customHeight="1" x14ac:dyDescent="0.2">
      <c r="A1574" s="145"/>
      <c r="B1574" s="157" t="s">
        <v>1855</v>
      </c>
      <c r="C1574" s="258">
        <f t="shared" si="243"/>
        <v>0</v>
      </c>
      <c r="D1574" s="263">
        <f t="shared" si="244"/>
        <v>0</v>
      </c>
      <c r="E1574" s="125"/>
      <c r="F1574" s="125"/>
      <c r="G1574" s="125"/>
      <c r="H1574" s="126"/>
      <c r="I1574" s="126"/>
      <c r="J1574" s="126"/>
      <c r="K1574" s="126"/>
      <c r="L1574" s="126"/>
      <c r="M1574" s="126"/>
      <c r="N1574" s="126"/>
      <c r="O1574" s="126"/>
      <c r="P1574" s="126"/>
      <c r="Q1574" s="126"/>
      <c r="R1574" s="126"/>
      <c r="S1574" s="126"/>
      <c r="T1574" s="126"/>
      <c r="U1574" s="126"/>
      <c r="V1574" s="126"/>
      <c r="W1574" s="126"/>
      <c r="X1574" s="126"/>
      <c r="Y1574" s="126"/>
      <c r="Z1574" s="126"/>
      <c r="AA1574" s="125"/>
      <c r="AB1574" s="125"/>
      <c r="AC1574" s="125"/>
      <c r="AD1574" s="125"/>
      <c r="AE1574" s="125"/>
      <c r="AF1574" s="125"/>
      <c r="AG1574" s="125"/>
      <c r="AH1574" s="125"/>
      <c r="AI1574" s="125"/>
      <c r="AJ1574" s="125"/>
      <c r="AK1574" s="311"/>
      <c r="AL1574" s="311"/>
      <c r="AM1574" s="65" t="s">
        <v>654</v>
      </c>
      <c r="AN1574" s="65"/>
      <c r="AO1574" s="65"/>
      <c r="AP1574" s="65"/>
      <c r="AQ1574" s="65"/>
      <c r="AR1574" s="65"/>
      <c r="AS1574" s="66"/>
    </row>
    <row r="1575" spans="1:45" s="67" customFormat="1" ht="14.15" customHeight="1" x14ac:dyDescent="0.2">
      <c r="A1575" s="145"/>
      <c r="B1575" s="157" t="s">
        <v>1743</v>
      </c>
      <c r="C1575" s="258">
        <f t="shared" si="243"/>
        <v>0</v>
      </c>
      <c r="D1575" s="263">
        <f t="shared" si="244"/>
        <v>0</v>
      </c>
      <c r="E1575" s="125"/>
      <c r="F1575" s="125"/>
      <c r="G1575" s="125"/>
      <c r="H1575" s="126"/>
      <c r="I1575" s="126"/>
      <c r="J1575" s="126"/>
      <c r="K1575" s="126"/>
      <c r="L1575" s="126"/>
      <c r="M1575" s="126"/>
      <c r="N1575" s="126"/>
      <c r="O1575" s="126"/>
      <c r="P1575" s="126"/>
      <c r="Q1575" s="126"/>
      <c r="R1575" s="126"/>
      <c r="S1575" s="126"/>
      <c r="T1575" s="126"/>
      <c r="U1575" s="126"/>
      <c r="V1575" s="126"/>
      <c r="W1575" s="126"/>
      <c r="X1575" s="126"/>
      <c r="Y1575" s="126"/>
      <c r="Z1575" s="126"/>
      <c r="AA1575" s="125"/>
      <c r="AB1575" s="125"/>
      <c r="AC1575" s="125"/>
      <c r="AD1575" s="125"/>
      <c r="AE1575" s="125"/>
      <c r="AF1575" s="125"/>
      <c r="AG1575" s="125"/>
      <c r="AH1575" s="125"/>
      <c r="AI1575" s="125"/>
      <c r="AJ1575" s="125"/>
      <c r="AK1575" s="311"/>
      <c r="AL1575" s="311"/>
      <c r="AM1575" s="65" t="s">
        <v>654</v>
      </c>
      <c r="AN1575" s="65"/>
      <c r="AO1575" s="65"/>
      <c r="AP1575" s="65"/>
      <c r="AQ1575" s="65"/>
      <c r="AR1575" s="65"/>
      <c r="AS1575" s="66"/>
    </row>
    <row r="1576" spans="1:45" s="67" customFormat="1" ht="14.15" customHeight="1" x14ac:dyDescent="0.2">
      <c r="A1576" s="145"/>
      <c r="B1576" s="157" t="s">
        <v>1557</v>
      </c>
      <c r="C1576" s="258">
        <f t="shared" si="243"/>
        <v>0</v>
      </c>
      <c r="D1576" s="263">
        <f t="shared" si="244"/>
        <v>0</v>
      </c>
      <c r="E1576" s="125"/>
      <c r="F1576" s="125"/>
      <c r="G1576" s="125"/>
      <c r="H1576" s="126"/>
      <c r="I1576" s="126"/>
      <c r="J1576" s="126"/>
      <c r="K1576" s="126"/>
      <c r="L1576" s="126"/>
      <c r="M1576" s="126"/>
      <c r="N1576" s="126"/>
      <c r="O1576" s="126"/>
      <c r="P1576" s="126"/>
      <c r="Q1576" s="126"/>
      <c r="R1576" s="126"/>
      <c r="S1576" s="126"/>
      <c r="T1576" s="126"/>
      <c r="U1576" s="126"/>
      <c r="V1576" s="126"/>
      <c r="W1576" s="126"/>
      <c r="X1576" s="126"/>
      <c r="Y1576" s="126"/>
      <c r="Z1576" s="126"/>
      <c r="AA1576" s="125"/>
      <c r="AB1576" s="125"/>
      <c r="AC1576" s="125"/>
      <c r="AD1576" s="125"/>
      <c r="AE1576" s="125"/>
      <c r="AF1576" s="125"/>
      <c r="AG1576" s="125"/>
      <c r="AH1576" s="125"/>
      <c r="AI1576" s="125"/>
      <c r="AJ1576" s="125"/>
      <c r="AK1576" s="311"/>
      <c r="AL1576" s="311"/>
      <c r="AM1576" s="65" t="s">
        <v>654</v>
      </c>
      <c r="AN1576" s="65"/>
      <c r="AO1576" s="65"/>
      <c r="AP1576" s="65"/>
      <c r="AQ1576" s="65"/>
      <c r="AR1576" s="65"/>
      <c r="AS1576" s="66"/>
    </row>
    <row r="1577" spans="1:45" s="67" customFormat="1" ht="14.15" customHeight="1" x14ac:dyDescent="0.2">
      <c r="A1577" s="145"/>
      <c r="B1577" s="157" t="s">
        <v>1558</v>
      </c>
      <c r="C1577" s="258">
        <f t="shared" si="243"/>
        <v>0</v>
      </c>
      <c r="D1577" s="263">
        <f t="shared" si="244"/>
        <v>0</v>
      </c>
      <c r="E1577" s="125"/>
      <c r="F1577" s="125"/>
      <c r="G1577" s="125"/>
      <c r="H1577" s="126"/>
      <c r="I1577" s="126"/>
      <c r="J1577" s="126"/>
      <c r="K1577" s="126"/>
      <c r="L1577" s="126"/>
      <c r="M1577" s="126"/>
      <c r="N1577" s="126"/>
      <c r="O1577" s="126"/>
      <c r="P1577" s="126"/>
      <c r="Q1577" s="126"/>
      <c r="R1577" s="126"/>
      <c r="S1577" s="126"/>
      <c r="T1577" s="126"/>
      <c r="U1577" s="126"/>
      <c r="V1577" s="126"/>
      <c r="W1577" s="126"/>
      <c r="X1577" s="126"/>
      <c r="Y1577" s="126"/>
      <c r="Z1577" s="126"/>
      <c r="AA1577" s="125"/>
      <c r="AB1577" s="125"/>
      <c r="AC1577" s="125"/>
      <c r="AD1577" s="125"/>
      <c r="AE1577" s="125"/>
      <c r="AF1577" s="125"/>
      <c r="AG1577" s="125"/>
      <c r="AH1577" s="125"/>
      <c r="AI1577" s="125"/>
      <c r="AJ1577" s="125"/>
      <c r="AK1577" s="311"/>
      <c r="AL1577" s="311"/>
      <c r="AM1577" s="65" t="s">
        <v>654</v>
      </c>
      <c r="AN1577" s="65"/>
      <c r="AO1577" s="65"/>
      <c r="AP1577" s="65"/>
      <c r="AQ1577" s="65"/>
      <c r="AR1577" s="65"/>
      <c r="AS1577" s="66"/>
    </row>
    <row r="1578" spans="1:45" s="67" customFormat="1" ht="14.15" customHeight="1" x14ac:dyDescent="0.2">
      <c r="A1578" s="145"/>
      <c r="B1578" s="157" t="s">
        <v>1559</v>
      </c>
      <c r="C1578" s="258">
        <f t="shared" si="243"/>
        <v>0</v>
      </c>
      <c r="D1578" s="263">
        <f t="shared" si="244"/>
        <v>0</v>
      </c>
      <c r="E1578" s="125"/>
      <c r="F1578" s="125"/>
      <c r="G1578" s="125"/>
      <c r="H1578" s="126"/>
      <c r="I1578" s="126"/>
      <c r="J1578" s="126"/>
      <c r="K1578" s="126"/>
      <c r="L1578" s="126"/>
      <c r="M1578" s="126"/>
      <c r="N1578" s="126"/>
      <c r="O1578" s="126"/>
      <c r="P1578" s="126"/>
      <c r="Q1578" s="126"/>
      <c r="R1578" s="126"/>
      <c r="S1578" s="126"/>
      <c r="T1578" s="126"/>
      <c r="U1578" s="126"/>
      <c r="V1578" s="126"/>
      <c r="W1578" s="126"/>
      <c r="X1578" s="126"/>
      <c r="Y1578" s="126"/>
      <c r="Z1578" s="126"/>
      <c r="AA1578" s="125"/>
      <c r="AB1578" s="125"/>
      <c r="AC1578" s="125"/>
      <c r="AD1578" s="125"/>
      <c r="AE1578" s="125"/>
      <c r="AF1578" s="125"/>
      <c r="AG1578" s="125"/>
      <c r="AH1578" s="125"/>
      <c r="AI1578" s="125"/>
      <c r="AJ1578" s="125"/>
      <c r="AK1578" s="311"/>
      <c r="AL1578" s="311"/>
      <c r="AM1578" s="65" t="s">
        <v>654</v>
      </c>
      <c r="AN1578" s="65"/>
      <c r="AO1578" s="65"/>
      <c r="AP1578" s="65"/>
      <c r="AQ1578" s="65"/>
      <c r="AR1578" s="65"/>
      <c r="AS1578" s="66"/>
    </row>
    <row r="1579" spans="1:45" s="67" customFormat="1" ht="14.15" customHeight="1" x14ac:dyDescent="0.2">
      <c r="A1579" s="145"/>
      <c r="B1579" s="146" t="s">
        <v>1736</v>
      </c>
      <c r="C1579" s="258">
        <f t="shared" si="243"/>
        <v>0</v>
      </c>
      <c r="D1579" s="263">
        <f t="shared" si="244"/>
        <v>0</v>
      </c>
      <c r="E1579" s="125"/>
      <c r="F1579" s="125"/>
      <c r="G1579" s="125"/>
      <c r="H1579" s="126"/>
      <c r="I1579" s="126"/>
      <c r="J1579" s="126"/>
      <c r="K1579" s="126"/>
      <c r="L1579" s="126"/>
      <c r="M1579" s="126"/>
      <c r="N1579" s="126"/>
      <c r="O1579" s="126"/>
      <c r="P1579" s="126"/>
      <c r="Q1579" s="126"/>
      <c r="R1579" s="126"/>
      <c r="S1579" s="126"/>
      <c r="T1579" s="126"/>
      <c r="U1579" s="126"/>
      <c r="V1579" s="126"/>
      <c r="W1579" s="126"/>
      <c r="X1579" s="126"/>
      <c r="Y1579" s="126"/>
      <c r="Z1579" s="126"/>
      <c r="AA1579" s="125"/>
      <c r="AB1579" s="125"/>
      <c r="AC1579" s="125"/>
      <c r="AD1579" s="125"/>
      <c r="AE1579" s="125"/>
      <c r="AF1579" s="125"/>
      <c r="AG1579" s="125"/>
      <c r="AH1579" s="125"/>
      <c r="AI1579" s="125"/>
      <c r="AJ1579" s="125"/>
      <c r="AK1579" s="311"/>
      <c r="AL1579" s="311"/>
      <c r="AM1579" s="65" t="s">
        <v>654</v>
      </c>
      <c r="AN1579" s="65"/>
      <c r="AO1579" s="65"/>
      <c r="AP1579" s="65"/>
      <c r="AQ1579" s="65"/>
      <c r="AR1579" s="65"/>
      <c r="AS1579" s="66"/>
    </row>
    <row r="1580" spans="1:45" s="67" customFormat="1" ht="14.15" customHeight="1" x14ac:dyDescent="0.2">
      <c r="A1580" s="145"/>
      <c r="B1580" s="146" t="s">
        <v>1737</v>
      </c>
      <c r="C1580" s="258">
        <f t="shared" si="243"/>
        <v>0</v>
      </c>
      <c r="D1580" s="263">
        <f t="shared" si="244"/>
        <v>0</v>
      </c>
      <c r="E1580" s="125"/>
      <c r="F1580" s="125"/>
      <c r="G1580" s="125"/>
      <c r="H1580" s="126"/>
      <c r="I1580" s="126"/>
      <c r="J1580" s="126"/>
      <c r="K1580" s="126"/>
      <c r="L1580" s="126"/>
      <c r="M1580" s="126"/>
      <c r="N1580" s="126"/>
      <c r="O1580" s="126"/>
      <c r="P1580" s="126"/>
      <c r="Q1580" s="126"/>
      <c r="R1580" s="126"/>
      <c r="S1580" s="126"/>
      <c r="T1580" s="126"/>
      <c r="U1580" s="126"/>
      <c r="V1580" s="126"/>
      <c r="W1580" s="126"/>
      <c r="X1580" s="126"/>
      <c r="Y1580" s="126"/>
      <c r="Z1580" s="126"/>
      <c r="AA1580" s="125"/>
      <c r="AB1580" s="125"/>
      <c r="AC1580" s="125"/>
      <c r="AD1580" s="125"/>
      <c r="AE1580" s="125"/>
      <c r="AF1580" s="125"/>
      <c r="AG1580" s="125"/>
      <c r="AH1580" s="125"/>
      <c r="AI1580" s="125"/>
      <c r="AJ1580" s="125"/>
      <c r="AK1580" s="311"/>
      <c r="AL1580" s="311"/>
      <c r="AM1580" s="65" t="s">
        <v>654</v>
      </c>
      <c r="AN1580" s="65"/>
      <c r="AO1580" s="65"/>
      <c r="AP1580" s="65"/>
      <c r="AQ1580" s="65"/>
      <c r="AR1580" s="65"/>
      <c r="AS1580" s="66"/>
    </row>
    <row r="1581" spans="1:45" s="67" customFormat="1" ht="14.15" customHeight="1" x14ac:dyDescent="0.2">
      <c r="A1581" s="145"/>
      <c r="B1581" s="146" t="s">
        <v>1739</v>
      </c>
      <c r="C1581" s="258">
        <f t="shared" ref="C1581:C1585" si="246">SUM(D1581+G1581)</f>
        <v>0</v>
      </c>
      <c r="D1581" s="263">
        <f t="shared" ref="D1581:D1585" si="247">SUM(E1581:F1581)</f>
        <v>0</v>
      </c>
      <c r="E1581" s="125"/>
      <c r="F1581" s="125"/>
      <c r="G1581" s="125"/>
      <c r="H1581" s="126"/>
      <c r="I1581" s="126"/>
      <c r="J1581" s="126"/>
      <c r="K1581" s="126"/>
      <c r="L1581" s="126"/>
      <c r="M1581" s="126"/>
      <c r="N1581" s="126"/>
      <c r="O1581" s="126"/>
      <c r="P1581" s="126"/>
      <c r="Q1581" s="126"/>
      <c r="R1581" s="126"/>
      <c r="S1581" s="126"/>
      <c r="T1581" s="126"/>
      <c r="U1581" s="126"/>
      <c r="V1581" s="126"/>
      <c r="W1581" s="126"/>
      <c r="X1581" s="126"/>
      <c r="Y1581" s="126"/>
      <c r="Z1581" s="126"/>
      <c r="AA1581" s="125"/>
      <c r="AB1581" s="125"/>
      <c r="AC1581" s="125"/>
      <c r="AD1581" s="125"/>
      <c r="AE1581" s="125"/>
      <c r="AF1581" s="125"/>
      <c r="AG1581" s="125"/>
      <c r="AH1581" s="125"/>
      <c r="AI1581" s="125"/>
      <c r="AJ1581" s="125"/>
      <c r="AK1581" s="311"/>
      <c r="AL1581" s="311"/>
      <c r="AM1581" s="65" t="s">
        <v>654</v>
      </c>
      <c r="AN1581" s="65"/>
      <c r="AO1581" s="65"/>
      <c r="AP1581" s="65"/>
      <c r="AQ1581" s="65"/>
      <c r="AR1581" s="65"/>
      <c r="AS1581" s="66"/>
    </row>
    <row r="1582" spans="1:45" s="67" customFormat="1" ht="14.15" customHeight="1" x14ac:dyDescent="0.2">
      <c r="A1582" s="145"/>
      <c r="B1582" s="146" t="s">
        <v>1740</v>
      </c>
      <c r="C1582" s="258">
        <f t="shared" si="246"/>
        <v>0</v>
      </c>
      <c r="D1582" s="263">
        <f t="shared" si="247"/>
        <v>0</v>
      </c>
      <c r="E1582" s="125"/>
      <c r="F1582" s="125"/>
      <c r="G1582" s="125"/>
      <c r="H1582" s="126"/>
      <c r="I1582" s="126"/>
      <c r="J1582" s="126"/>
      <c r="K1582" s="126"/>
      <c r="L1582" s="126"/>
      <c r="M1582" s="126"/>
      <c r="N1582" s="126"/>
      <c r="O1582" s="126"/>
      <c r="P1582" s="126"/>
      <c r="Q1582" s="126"/>
      <c r="R1582" s="126"/>
      <c r="S1582" s="126"/>
      <c r="T1582" s="126"/>
      <c r="U1582" s="126"/>
      <c r="V1582" s="126"/>
      <c r="W1582" s="126"/>
      <c r="X1582" s="126"/>
      <c r="Y1582" s="126"/>
      <c r="Z1582" s="126"/>
      <c r="AA1582" s="125"/>
      <c r="AB1582" s="125"/>
      <c r="AC1582" s="125"/>
      <c r="AD1582" s="125"/>
      <c r="AE1582" s="125"/>
      <c r="AF1582" s="125"/>
      <c r="AG1582" s="125"/>
      <c r="AH1582" s="125"/>
      <c r="AI1582" s="125"/>
      <c r="AJ1582" s="125"/>
      <c r="AK1582" s="311"/>
      <c r="AL1582" s="311"/>
      <c r="AM1582" s="65" t="s">
        <v>654</v>
      </c>
      <c r="AN1582" s="65"/>
      <c r="AO1582" s="65"/>
      <c r="AP1582" s="65"/>
      <c r="AQ1582" s="65"/>
      <c r="AR1582" s="65"/>
      <c r="AS1582" s="66"/>
    </row>
    <row r="1583" spans="1:45" s="67" customFormat="1" ht="14.15" customHeight="1" x14ac:dyDescent="0.2">
      <c r="A1583" s="145"/>
      <c r="B1583" s="146" t="s">
        <v>1741</v>
      </c>
      <c r="C1583" s="258">
        <f t="shared" si="246"/>
        <v>0</v>
      </c>
      <c r="D1583" s="263">
        <f t="shared" si="247"/>
        <v>0</v>
      </c>
      <c r="E1583" s="125"/>
      <c r="F1583" s="125"/>
      <c r="G1583" s="125"/>
      <c r="H1583" s="126"/>
      <c r="I1583" s="126"/>
      <c r="J1583" s="126"/>
      <c r="K1583" s="126"/>
      <c r="L1583" s="126"/>
      <c r="M1583" s="126"/>
      <c r="N1583" s="126"/>
      <c r="O1583" s="126"/>
      <c r="P1583" s="126"/>
      <c r="Q1583" s="126"/>
      <c r="R1583" s="126"/>
      <c r="S1583" s="126"/>
      <c r="T1583" s="126"/>
      <c r="U1583" s="126"/>
      <c r="V1583" s="126"/>
      <c r="W1583" s="126"/>
      <c r="X1583" s="126"/>
      <c r="Y1583" s="126"/>
      <c r="Z1583" s="126"/>
      <c r="AA1583" s="125"/>
      <c r="AB1583" s="125"/>
      <c r="AC1583" s="125"/>
      <c r="AD1583" s="125"/>
      <c r="AE1583" s="125"/>
      <c r="AF1583" s="125"/>
      <c r="AG1583" s="125"/>
      <c r="AH1583" s="125"/>
      <c r="AI1583" s="125"/>
      <c r="AJ1583" s="125"/>
      <c r="AK1583" s="311"/>
      <c r="AL1583" s="311"/>
      <c r="AM1583" s="65" t="s">
        <v>654</v>
      </c>
      <c r="AN1583" s="65"/>
      <c r="AO1583" s="65"/>
      <c r="AP1583" s="65"/>
      <c r="AQ1583" s="65"/>
      <c r="AR1583" s="65"/>
      <c r="AS1583" s="66"/>
    </row>
    <row r="1584" spans="1:45" s="67" customFormat="1" ht="14.15" customHeight="1" x14ac:dyDescent="0.2">
      <c r="A1584" s="145"/>
      <c r="B1584" s="146" t="s">
        <v>1742</v>
      </c>
      <c r="C1584" s="258">
        <f t="shared" si="246"/>
        <v>0</v>
      </c>
      <c r="D1584" s="263">
        <f t="shared" si="247"/>
        <v>0</v>
      </c>
      <c r="E1584" s="125"/>
      <c r="F1584" s="125"/>
      <c r="G1584" s="125"/>
      <c r="H1584" s="126"/>
      <c r="I1584" s="126"/>
      <c r="J1584" s="126"/>
      <c r="K1584" s="126"/>
      <c r="L1584" s="126"/>
      <c r="M1584" s="126"/>
      <c r="N1584" s="126"/>
      <c r="O1584" s="126"/>
      <c r="P1584" s="126"/>
      <c r="Q1584" s="126"/>
      <c r="R1584" s="126"/>
      <c r="S1584" s="126"/>
      <c r="T1584" s="126"/>
      <c r="U1584" s="126"/>
      <c r="V1584" s="126"/>
      <c r="W1584" s="126"/>
      <c r="X1584" s="126"/>
      <c r="Y1584" s="126"/>
      <c r="Z1584" s="126"/>
      <c r="AA1584" s="125"/>
      <c r="AB1584" s="125"/>
      <c r="AC1584" s="125"/>
      <c r="AD1584" s="125"/>
      <c r="AE1584" s="125"/>
      <c r="AF1584" s="125"/>
      <c r="AG1584" s="125"/>
      <c r="AH1584" s="125"/>
      <c r="AI1584" s="125"/>
      <c r="AJ1584" s="125"/>
      <c r="AK1584" s="311"/>
      <c r="AL1584" s="311"/>
      <c r="AM1584" s="65" t="s">
        <v>654</v>
      </c>
      <c r="AN1584" s="65"/>
      <c r="AO1584" s="65"/>
      <c r="AP1584" s="65"/>
      <c r="AQ1584" s="65"/>
      <c r="AR1584" s="65"/>
      <c r="AS1584" s="66"/>
    </row>
    <row r="1585" spans="1:16381" s="72" customFormat="1" ht="14.15" customHeight="1" x14ac:dyDescent="0.2">
      <c r="A1585" s="145"/>
      <c r="B1585" s="146" t="s">
        <v>1744</v>
      </c>
      <c r="C1585" s="258">
        <f t="shared" si="246"/>
        <v>0</v>
      </c>
      <c r="D1585" s="263">
        <f t="shared" si="247"/>
        <v>0</v>
      </c>
      <c r="E1585" s="125"/>
      <c r="F1585" s="125"/>
      <c r="G1585" s="125"/>
      <c r="H1585" s="126"/>
      <c r="I1585" s="126"/>
      <c r="J1585" s="126"/>
      <c r="K1585" s="126"/>
      <c r="L1585" s="126"/>
      <c r="M1585" s="126"/>
      <c r="N1585" s="126"/>
      <c r="O1585" s="126"/>
      <c r="P1585" s="126"/>
      <c r="Q1585" s="126"/>
      <c r="R1585" s="126"/>
      <c r="S1585" s="126"/>
      <c r="T1585" s="126"/>
      <c r="U1585" s="126"/>
      <c r="V1585" s="126"/>
      <c r="W1585" s="126"/>
      <c r="X1585" s="126"/>
      <c r="Y1585" s="126"/>
      <c r="Z1585" s="126"/>
      <c r="AA1585" s="125"/>
      <c r="AB1585" s="125"/>
      <c r="AC1585" s="125"/>
      <c r="AD1585" s="125"/>
      <c r="AE1585" s="125"/>
      <c r="AF1585" s="125"/>
      <c r="AG1585" s="125"/>
      <c r="AH1585" s="125"/>
      <c r="AI1585" s="125"/>
      <c r="AJ1585" s="125"/>
      <c r="AK1585" s="311"/>
      <c r="AL1585" s="311"/>
      <c r="AM1585" s="65" t="s">
        <v>654</v>
      </c>
      <c r="AN1585" s="65"/>
      <c r="AO1585" s="65"/>
      <c r="AP1585" s="65"/>
      <c r="AQ1585" s="65"/>
      <c r="AR1585" s="65"/>
      <c r="AS1585" s="71"/>
    </row>
    <row r="1586" spans="1:16381" s="75" customFormat="1" ht="14.15" customHeight="1" x14ac:dyDescent="0.2">
      <c r="A1586" s="327"/>
      <c r="B1586" s="141" t="s">
        <v>467</v>
      </c>
      <c r="C1586" s="133">
        <f>SUM(C1516:C1585)</f>
        <v>1014</v>
      </c>
      <c r="D1586" s="133">
        <f>SUM(D1516:D1585)</f>
        <v>1007</v>
      </c>
      <c r="E1586" s="133">
        <f>SUM(E1516:E1585)</f>
        <v>1007</v>
      </c>
      <c r="F1586" s="133">
        <f>SUM(F1516:F1585)</f>
        <v>0</v>
      </c>
      <c r="G1586" s="133">
        <f>SUM(G1516:G1585)</f>
        <v>7</v>
      </c>
      <c r="H1586" s="943"/>
      <c r="I1586" s="944"/>
      <c r="J1586" s="944"/>
      <c r="K1586" s="944"/>
      <c r="L1586" s="944"/>
      <c r="M1586" s="944"/>
      <c r="N1586" s="944"/>
      <c r="O1586" s="944"/>
      <c r="P1586" s="944"/>
      <c r="Q1586" s="944"/>
      <c r="R1586" s="944"/>
      <c r="S1586" s="944"/>
      <c r="T1586" s="944"/>
      <c r="U1586" s="944"/>
      <c r="V1586" s="944"/>
      <c r="W1586" s="944"/>
      <c r="X1586" s="944"/>
      <c r="Y1586" s="944"/>
      <c r="Z1586" s="945"/>
      <c r="AA1586" s="133">
        <f t="shared" ref="AA1586:AL1586" si="248">SUM(AA1516:AA1585)</f>
        <v>4</v>
      </c>
      <c r="AB1586" s="133">
        <f t="shared" si="248"/>
        <v>1004</v>
      </c>
      <c r="AC1586" s="133">
        <f t="shared" si="248"/>
        <v>6</v>
      </c>
      <c r="AD1586" s="133">
        <f t="shared" si="248"/>
        <v>0</v>
      </c>
      <c r="AE1586" s="133">
        <f t="shared" si="248"/>
        <v>0</v>
      </c>
      <c r="AF1586" s="133">
        <f t="shared" si="248"/>
        <v>0</v>
      </c>
      <c r="AG1586" s="133">
        <f t="shared" si="248"/>
        <v>0</v>
      </c>
      <c r="AH1586" s="133">
        <f t="shared" si="248"/>
        <v>0</v>
      </c>
      <c r="AI1586" s="133">
        <f t="shared" si="248"/>
        <v>0</v>
      </c>
      <c r="AJ1586" s="133">
        <f t="shared" si="248"/>
        <v>0</v>
      </c>
      <c r="AK1586" s="313">
        <f t="shared" si="248"/>
        <v>599920</v>
      </c>
      <c r="AL1586" s="313">
        <f t="shared" si="248"/>
        <v>7897940</v>
      </c>
      <c r="AM1586" s="108" t="s">
        <v>654</v>
      </c>
      <c r="AN1586" s="108"/>
      <c r="AO1586" s="108"/>
      <c r="AP1586" s="108"/>
      <c r="AQ1586" s="108"/>
      <c r="AR1586" s="108"/>
      <c r="AS1586" s="109"/>
      <c r="AT1586" s="110"/>
      <c r="AU1586" s="110"/>
      <c r="AV1586" s="110"/>
      <c r="AW1586" s="110"/>
      <c r="AX1586" s="110"/>
      <c r="AY1586" s="110"/>
      <c r="AZ1586" s="110"/>
      <c r="BA1586" s="110"/>
      <c r="BB1586" s="110"/>
      <c r="BC1586" s="110"/>
      <c r="BD1586" s="110"/>
      <c r="BE1586" s="110"/>
      <c r="BF1586" s="110"/>
      <c r="BG1586" s="110"/>
      <c r="BH1586" s="110"/>
      <c r="BI1586" s="110"/>
      <c r="BJ1586" s="110"/>
      <c r="BK1586" s="110"/>
      <c r="BL1586" s="110"/>
      <c r="BM1586" s="110"/>
      <c r="BN1586" s="110"/>
      <c r="BO1586" s="110"/>
      <c r="BP1586" s="110"/>
      <c r="BQ1586" s="110"/>
      <c r="BR1586" s="110"/>
      <c r="BS1586" s="110"/>
      <c r="BT1586" s="110"/>
      <c r="BU1586" s="110"/>
      <c r="BV1586" s="110"/>
      <c r="BW1586" s="110"/>
      <c r="BX1586" s="110"/>
      <c r="BY1586" s="110"/>
      <c r="BZ1586" s="110"/>
      <c r="CA1586" s="110"/>
      <c r="CB1586" s="110"/>
      <c r="CC1586" s="110"/>
      <c r="CD1586" s="110"/>
      <c r="CE1586" s="110"/>
      <c r="CF1586" s="110"/>
      <c r="CG1586" s="110"/>
      <c r="CH1586" s="110"/>
      <c r="CI1586" s="110"/>
      <c r="CJ1586" s="110"/>
      <c r="CK1586" s="110"/>
      <c r="CL1586" s="110"/>
      <c r="CM1586" s="110"/>
      <c r="CN1586" s="110"/>
      <c r="CO1586" s="110"/>
      <c r="CP1586" s="110"/>
      <c r="CQ1586" s="110"/>
      <c r="CR1586" s="110"/>
      <c r="CS1586" s="110"/>
      <c r="CT1586" s="110"/>
      <c r="CU1586" s="110"/>
      <c r="CV1586" s="110"/>
      <c r="CW1586" s="110"/>
      <c r="CX1586" s="110"/>
      <c r="CY1586" s="110"/>
      <c r="CZ1586" s="110"/>
      <c r="DA1586" s="110"/>
      <c r="DB1586" s="110"/>
      <c r="DC1586" s="110"/>
      <c r="DD1586" s="110"/>
      <c r="DE1586" s="110"/>
      <c r="DF1586" s="110"/>
      <c r="DG1586" s="110"/>
      <c r="DH1586" s="110"/>
      <c r="DI1586" s="110"/>
      <c r="DJ1586" s="110"/>
      <c r="DK1586" s="110"/>
      <c r="DL1586" s="110"/>
      <c r="DM1586" s="110"/>
      <c r="DN1586" s="110"/>
      <c r="DO1586" s="110"/>
      <c r="DP1586" s="110"/>
      <c r="DQ1586" s="110"/>
      <c r="DR1586" s="110"/>
      <c r="DS1586" s="110"/>
      <c r="DT1586" s="110"/>
      <c r="DU1586" s="110"/>
      <c r="DV1586" s="110"/>
      <c r="DW1586" s="110"/>
      <c r="DX1586" s="110"/>
      <c r="DY1586" s="110"/>
      <c r="DZ1586" s="110"/>
      <c r="EA1586" s="110"/>
      <c r="EB1586" s="110"/>
      <c r="EC1586" s="110"/>
      <c r="ED1586" s="110"/>
      <c r="EE1586" s="110"/>
      <c r="EF1586" s="110"/>
      <c r="EG1586" s="110"/>
      <c r="EH1586" s="110"/>
      <c r="EI1586" s="110"/>
      <c r="EJ1586" s="110"/>
      <c r="EK1586" s="110"/>
      <c r="EL1586" s="110"/>
      <c r="EM1586" s="110"/>
      <c r="EN1586" s="110"/>
      <c r="EO1586" s="110"/>
      <c r="EP1586" s="110"/>
      <c r="EQ1586" s="110"/>
      <c r="ER1586" s="110"/>
      <c r="ES1586" s="110"/>
      <c r="ET1586" s="110"/>
      <c r="EU1586" s="110"/>
      <c r="EV1586" s="110"/>
      <c r="EW1586" s="110"/>
      <c r="EX1586" s="110"/>
      <c r="EY1586" s="110"/>
      <c r="EZ1586" s="110"/>
      <c r="FA1586" s="110"/>
      <c r="FB1586" s="110"/>
      <c r="FC1586" s="110"/>
      <c r="FD1586" s="110"/>
      <c r="FE1586" s="110"/>
      <c r="FF1586" s="110"/>
      <c r="FG1586" s="110"/>
      <c r="FH1586" s="110"/>
      <c r="FI1586" s="110"/>
      <c r="FJ1586" s="110"/>
      <c r="FK1586" s="110"/>
      <c r="FL1586" s="110"/>
      <c r="FM1586" s="110"/>
      <c r="FN1586" s="110"/>
      <c r="FO1586" s="110"/>
      <c r="FP1586" s="110"/>
      <c r="FQ1586" s="110"/>
      <c r="FR1586" s="110"/>
      <c r="FS1586" s="110"/>
      <c r="FT1586" s="110"/>
      <c r="FU1586" s="110"/>
      <c r="FV1586" s="110"/>
      <c r="FW1586" s="110"/>
      <c r="FX1586" s="110"/>
      <c r="FY1586" s="110"/>
      <c r="FZ1586" s="110"/>
      <c r="GA1586" s="110"/>
      <c r="GB1586" s="110"/>
      <c r="GC1586" s="110"/>
      <c r="GD1586" s="110"/>
      <c r="GE1586" s="110"/>
      <c r="GF1586" s="110"/>
      <c r="GG1586" s="110"/>
      <c r="GH1586" s="110"/>
      <c r="GI1586" s="110"/>
      <c r="GJ1586" s="110"/>
      <c r="GK1586" s="110"/>
      <c r="GL1586" s="110"/>
      <c r="GM1586" s="110"/>
      <c r="GN1586" s="110"/>
      <c r="GO1586" s="110"/>
      <c r="GP1586" s="110"/>
      <c r="GQ1586" s="110"/>
      <c r="GR1586" s="110"/>
      <c r="GS1586" s="110"/>
      <c r="GT1586" s="110"/>
      <c r="GU1586" s="110"/>
      <c r="GV1586" s="110"/>
      <c r="GW1586" s="110"/>
      <c r="GX1586" s="110"/>
      <c r="GY1586" s="110"/>
      <c r="GZ1586" s="110"/>
      <c r="HA1586" s="110"/>
      <c r="HB1586" s="110"/>
      <c r="HC1586" s="110"/>
      <c r="HD1586" s="110"/>
      <c r="HE1586" s="110"/>
      <c r="HF1586" s="110"/>
      <c r="HG1586" s="110"/>
      <c r="HH1586" s="110"/>
      <c r="HI1586" s="110"/>
      <c r="HJ1586" s="110"/>
      <c r="HK1586" s="110"/>
      <c r="HL1586" s="110"/>
      <c r="HM1586" s="110"/>
      <c r="HN1586" s="110"/>
      <c r="HO1586" s="110"/>
      <c r="HP1586" s="110"/>
      <c r="HQ1586" s="110"/>
      <c r="HR1586" s="110"/>
      <c r="HS1586" s="110"/>
      <c r="HT1586" s="110"/>
      <c r="HU1586" s="110"/>
      <c r="HV1586" s="110"/>
      <c r="HW1586" s="110"/>
      <c r="HX1586" s="110"/>
      <c r="HY1586" s="110"/>
      <c r="HZ1586" s="110"/>
      <c r="IA1586" s="110"/>
      <c r="IB1586" s="110"/>
      <c r="IC1586" s="110"/>
      <c r="ID1586" s="110"/>
      <c r="IE1586" s="110"/>
      <c r="IF1586" s="110"/>
      <c r="IG1586" s="110"/>
      <c r="IH1586" s="110"/>
      <c r="II1586" s="110"/>
      <c r="IJ1586" s="110"/>
      <c r="IK1586" s="110"/>
      <c r="IL1586" s="110"/>
      <c r="IM1586" s="110"/>
      <c r="IN1586" s="110"/>
      <c r="IO1586" s="110"/>
      <c r="IP1586" s="110"/>
      <c r="IQ1586" s="110"/>
      <c r="IR1586" s="110"/>
      <c r="IS1586" s="110"/>
      <c r="IT1586" s="110"/>
      <c r="IU1586" s="110"/>
      <c r="IV1586" s="110"/>
      <c r="IW1586" s="110"/>
      <c r="IX1586" s="110"/>
      <c r="IY1586" s="110"/>
      <c r="IZ1586" s="110"/>
      <c r="JA1586" s="110"/>
      <c r="JB1586" s="110"/>
      <c r="JC1586" s="110"/>
      <c r="JD1586" s="110"/>
      <c r="JE1586" s="110"/>
      <c r="JF1586" s="110"/>
      <c r="JG1586" s="110"/>
      <c r="JH1586" s="110"/>
      <c r="JI1586" s="110"/>
      <c r="JJ1586" s="110"/>
      <c r="JK1586" s="110"/>
      <c r="JL1586" s="110"/>
      <c r="JM1586" s="110"/>
      <c r="JN1586" s="110"/>
      <c r="JO1586" s="110"/>
      <c r="JP1586" s="110"/>
      <c r="JQ1586" s="110"/>
      <c r="JR1586" s="110"/>
      <c r="JS1586" s="110"/>
      <c r="JT1586" s="110"/>
      <c r="JU1586" s="110"/>
      <c r="JV1586" s="110"/>
      <c r="JW1586" s="110"/>
      <c r="JX1586" s="110"/>
      <c r="JY1586" s="110"/>
      <c r="JZ1586" s="110"/>
      <c r="KA1586" s="110"/>
      <c r="KB1586" s="110"/>
      <c r="KC1586" s="110"/>
      <c r="KD1586" s="110"/>
      <c r="KE1586" s="110"/>
      <c r="KF1586" s="110"/>
      <c r="KG1586" s="110"/>
      <c r="KH1586" s="110"/>
      <c r="KI1586" s="110"/>
      <c r="KJ1586" s="110"/>
      <c r="KK1586" s="110"/>
      <c r="KL1586" s="110"/>
      <c r="KM1586" s="110"/>
      <c r="KN1586" s="110"/>
      <c r="KO1586" s="110"/>
      <c r="KP1586" s="110"/>
      <c r="KQ1586" s="110"/>
      <c r="KR1586" s="110"/>
      <c r="KS1586" s="110"/>
      <c r="KT1586" s="110"/>
      <c r="KU1586" s="110"/>
      <c r="KV1586" s="110"/>
      <c r="KW1586" s="110"/>
      <c r="KX1586" s="110"/>
      <c r="KY1586" s="110"/>
      <c r="KZ1586" s="110"/>
      <c r="LA1586" s="110"/>
      <c r="LB1586" s="110"/>
      <c r="LC1586" s="110"/>
      <c r="LD1586" s="110"/>
      <c r="LE1586" s="110"/>
      <c r="LF1586" s="110"/>
      <c r="LG1586" s="110"/>
      <c r="LH1586" s="110"/>
      <c r="LI1586" s="110"/>
      <c r="LJ1586" s="110"/>
      <c r="LK1586" s="110"/>
      <c r="LL1586" s="110"/>
      <c r="LM1586" s="110"/>
      <c r="LN1586" s="110"/>
      <c r="LO1586" s="110"/>
      <c r="LP1586" s="110"/>
      <c r="LQ1586" s="110"/>
      <c r="LR1586" s="110"/>
      <c r="LS1586" s="110"/>
      <c r="LT1586" s="110"/>
      <c r="LU1586" s="110"/>
      <c r="LV1586" s="110"/>
      <c r="LW1586" s="110"/>
      <c r="LX1586" s="110"/>
      <c r="LY1586" s="110"/>
      <c r="LZ1586" s="110"/>
      <c r="MA1586" s="110"/>
      <c r="MB1586" s="110"/>
      <c r="MC1586" s="110"/>
      <c r="MD1586" s="110"/>
      <c r="ME1586" s="110"/>
      <c r="MF1586" s="110"/>
      <c r="MG1586" s="110"/>
      <c r="MH1586" s="110"/>
      <c r="MI1586" s="110"/>
      <c r="MJ1586" s="110"/>
      <c r="MK1586" s="110"/>
      <c r="ML1586" s="110"/>
      <c r="MM1586" s="110"/>
      <c r="MN1586" s="110"/>
      <c r="MO1586" s="110"/>
      <c r="MP1586" s="110"/>
      <c r="MQ1586" s="110"/>
      <c r="MR1586" s="110"/>
      <c r="MS1586" s="110"/>
      <c r="MT1586" s="110"/>
      <c r="MU1586" s="110"/>
      <c r="MV1586" s="110"/>
      <c r="MW1586" s="110"/>
      <c r="MX1586" s="110"/>
      <c r="MY1586" s="110"/>
      <c r="MZ1586" s="110"/>
      <c r="NA1586" s="110"/>
      <c r="NB1586" s="110"/>
      <c r="NC1586" s="110"/>
      <c r="ND1586" s="110"/>
      <c r="NE1586" s="110"/>
      <c r="NF1586" s="110"/>
      <c r="NG1586" s="110"/>
      <c r="NH1586" s="110"/>
      <c r="NI1586" s="110"/>
      <c r="NJ1586" s="110"/>
      <c r="NK1586" s="110"/>
      <c r="NL1586" s="110"/>
      <c r="NM1586" s="110"/>
      <c r="NN1586" s="110"/>
      <c r="NO1586" s="110"/>
      <c r="NP1586" s="110"/>
      <c r="NQ1586" s="110"/>
      <c r="NR1586" s="110"/>
      <c r="NS1586" s="110"/>
      <c r="NT1586" s="110"/>
      <c r="NU1586" s="110"/>
      <c r="NV1586" s="110"/>
      <c r="NW1586" s="110"/>
      <c r="NX1586" s="110"/>
      <c r="NY1586" s="110"/>
      <c r="NZ1586" s="110"/>
      <c r="OA1586" s="110"/>
      <c r="OB1586" s="110"/>
      <c r="OC1586" s="110"/>
      <c r="OD1586" s="110"/>
      <c r="OE1586" s="110"/>
      <c r="OF1586" s="110"/>
      <c r="OG1586" s="110"/>
      <c r="OH1586" s="110"/>
      <c r="OI1586" s="110"/>
      <c r="OJ1586" s="110"/>
      <c r="OK1586" s="110"/>
      <c r="OL1586" s="110"/>
      <c r="OM1586" s="110"/>
      <c r="ON1586" s="110"/>
      <c r="OO1586" s="110"/>
      <c r="OP1586" s="110"/>
      <c r="OQ1586" s="110"/>
      <c r="OR1586" s="110"/>
      <c r="OS1586" s="110"/>
      <c r="OT1586" s="110"/>
      <c r="OU1586" s="110"/>
      <c r="OV1586" s="110"/>
      <c r="OW1586" s="110"/>
      <c r="OX1586" s="110"/>
      <c r="OY1586" s="110"/>
      <c r="OZ1586" s="110"/>
      <c r="PA1586" s="110"/>
      <c r="PB1586" s="110"/>
      <c r="PC1586" s="110"/>
      <c r="PD1586" s="110"/>
      <c r="PE1586" s="110"/>
      <c r="PF1586" s="110"/>
      <c r="PG1586" s="110"/>
      <c r="PH1586" s="110"/>
      <c r="PI1586" s="110"/>
      <c r="PJ1586" s="110"/>
      <c r="PK1586" s="110"/>
      <c r="PL1586" s="110"/>
      <c r="PM1586" s="110"/>
      <c r="PN1586" s="110"/>
      <c r="PO1586" s="110"/>
      <c r="PP1586" s="110"/>
      <c r="PQ1586" s="110"/>
      <c r="PR1586" s="110"/>
      <c r="PS1586" s="110"/>
      <c r="PT1586" s="110"/>
      <c r="PU1586" s="110"/>
      <c r="PV1586" s="110"/>
      <c r="PW1586" s="110"/>
      <c r="PX1586" s="110"/>
      <c r="PY1586" s="110"/>
      <c r="PZ1586" s="110"/>
      <c r="QA1586" s="110"/>
      <c r="QB1586" s="110"/>
      <c r="QC1586" s="110"/>
      <c r="QD1586" s="110"/>
      <c r="QE1586" s="110"/>
      <c r="QF1586" s="110"/>
      <c r="QG1586" s="110"/>
      <c r="QH1586" s="110"/>
      <c r="QI1586" s="110"/>
      <c r="QJ1586" s="110"/>
      <c r="QK1586" s="110"/>
      <c r="QL1586" s="110"/>
      <c r="QM1586" s="110"/>
      <c r="QN1586" s="110"/>
      <c r="QO1586" s="110"/>
      <c r="QP1586" s="110"/>
      <c r="QQ1586" s="110"/>
      <c r="QR1586" s="110"/>
      <c r="QS1586" s="110"/>
      <c r="QT1586" s="110"/>
      <c r="QU1586" s="110"/>
      <c r="QV1586" s="110"/>
      <c r="QW1586" s="110"/>
      <c r="QX1586" s="110"/>
      <c r="QY1586" s="110"/>
      <c r="QZ1586" s="110"/>
      <c r="RA1586" s="110"/>
      <c r="RB1586" s="110"/>
      <c r="RC1586" s="110"/>
      <c r="RD1586" s="110"/>
      <c r="RE1586" s="110"/>
      <c r="RF1586" s="110"/>
      <c r="RG1586" s="110"/>
      <c r="RH1586" s="110"/>
      <c r="RI1586" s="110"/>
      <c r="RJ1586" s="110"/>
      <c r="RK1586" s="110"/>
      <c r="RL1586" s="110"/>
      <c r="RM1586" s="110"/>
      <c r="RN1586" s="110"/>
      <c r="RO1586" s="110"/>
      <c r="RP1586" s="110"/>
      <c r="RQ1586" s="110"/>
      <c r="RR1586" s="110"/>
      <c r="RS1586" s="110"/>
      <c r="RT1586" s="110"/>
      <c r="RU1586" s="110"/>
      <c r="RV1586" s="110"/>
      <c r="RW1586" s="110"/>
      <c r="RX1586" s="110"/>
      <c r="RY1586" s="110"/>
      <c r="RZ1586" s="110"/>
      <c r="SA1586" s="110"/>
      <c r="SB1586" s="110"/>
      <c r="SC1586" s="110"/>
      <c r="SD1586" s="110"/>
      <c r="SE1586" s="110"/>
      <c r="SF1586" s="110"/>
      <c r="SG1586" s="110"/>
      <c r="SH1586" s="110"/>
      <c r="SI1586" s="110"/>
      <c r="SJ1586" s="110"/>
      <c r="SK1586" s="110"/>
      <c r="SL1586" s="110"/>
      <c r="SM1586" s="110"/>
      <c r="SN1586" s="110"/>
      <c r="SO1586" s="110"/>
      <c r="SP1586" s="110"/>
      <c r="SQ1586" s="110"/>
      <c r="SR1586" s="110"/>
      <c r="SS1586" s="110"/>
      <c r="ST1586" s="110"/>
      <c r="SU1586" s="110"/>
      <c r="SV1586" s="110"/>
      <c r="SW1586" s="110"/>
      <c r="SX1586" s="110"/>
      <c r="SY1586" s="110"/>
      <c r="SZ1586" s="110"/>
      <c r="TA1586" s="110"/>
      <c r="TB1586" s="110"/>
      <c r="TC1586" s="110"/>
      <c r="TD1586" s="110"/>
      <c r="TE1586" s="110"/>
      <c r="TF1586" s="110"/>
      <c r="TG1586" s="110"/>
      <c r="TH1586" s="110"/>
      <c r="TI1586" s="110"/>
      <c r="TJ1586" s="110"/>
      <c r="TK1586" s="110"/>
      <c r="TL1586" s="110"/>
      <c r="TM1586" s="110"/>
      <c r="TN1586" s="110"/>
      <c r="TO1586" s="110"/>
      <c r="TP1586" s="110"/>
      <c r="TQ1586" s="110"/>
      <c r="TR1586" s="110"/>
      <c r="TS1586" s="110"/>
      <c r="TT1586" s="110"/>
      <c r="TU1586" s="110"/>
      <c r="TV1586" s="110"/>
      <c r="TW1586" s="110"/>
      <c r="TX1586" s="110"/>
      <c r="TY1586" s="110"/>
      <c r="TZ1586" s="110"/>
      <c r="UA1586" s="110"/>
      <c r="UB1586" s="110"/>
      <c r="UC1586" s="110"/>
      <c r="UD1586" s="110"/>
      <c r="UE1586" s="110"/>
      <c r="UF1586" s="110"/>
      <c r="UG1586" s="110"/>
      <c r="UH1586" s="110"/>
      <c r="UI1586" s="110"/>
      <c r="UJ1586" s="110"/>
      <c r="UK1586" s="110"/>
      <c r="UL1586" s="110"/>
      <c r="UM1586" s="110"/>
      <c r="UN1586" s="110"/>
      <c r="UO1586" s="110"/>
      <c r="UP1586" s="110"/>
      <c r="UQ1586" s="110"/>
      <c r="UR1586" s="110"/>
      <c r="US1586" s="110"/>
      <c r="UT1586" s="110"/>
      <c r="UU1586" s="110"/>
      <c r="UV1586" s="110"/>
      <c r="UW1586" s="110"/>
      <c r="UX1586" s="110"/>
      <c r="UY1586" s="110"/>
      <c r="UZ1586" s="110"/>
      <c r="VA1586" s="110"/>
      <c r="VB1586" s="110"/>
      <c r="VC1586" s="110"/>
      <c r="VD1586" s="110"/>
      <c r="VE1586" s="110"/>
      <c r="VF1586" s="110"/>
      <c r="VG1586" s="110"/>
      <c r="VH1586" s="110"/>
      <c r="VI1586" s="110"/>
      <c r="VJ1586" s="110"/>
      <c r="VK1586" s="110"/>
      <c r="VL1586" s="110"/>
      <c r="VM1586" s="110"/>
      <c r="VN1586" s="110"/>
      <c r="VO1586" s="110"/>
      <c r="VP1586" s="110"/>
      <c r="VQ1586" s="110"/>
      <c r="VR1586" s="110"/>
      <c r="VS1586" s="110"/>
      <c r="VT1586" s="110"/>
      <c r="VU1586" s="110"/>
      <c r="VV1586" s="110"/>
      <c r="VW1586" s="110"/>
      <c r="VX1586" s="110"/>
      <c r="VY1586" s="110"/>
      <c r="VZ1586" s="110"/>
      <c r="WA1586" s="110"/>
      <c r="WB1586" s="110"/>
      <c r="WC1586" s="110"/>
      <c r="WD1586" s="110"/>
      <c r="WE1586" s="110"/>
      <c r="WF1586" s="110"/>
      <c r="WG1586" s="110"/>
      <c r="WH1586" s="110"/>
      <c r="WI1586" s="110"/>
      <c r="WJ1586" s="110"/>
      <c r="WK1586" s="110"/>
      <c r="WL1586" s="110"/>
      <c r="WM1586" s="110"/>
      <c r="WN1586" s="110"/>
      <c r="WO1586" s="110"/>
      <c r="WP1586" s="110"/>
      <c r="WQ1586" s="110"/>
      <c r="WR1586" s="110"/>
      <c r="WS1586" s="110"/>
      <c r="WT1586" s="110"/>
      <c r="WU1586" s="110"/>
      <c r="WV1586" s="110"/>
      <c r="WW1586" s="110"/>
      <c r="WX1586" s="110"/>
      <c r="WY1586" s="110"/>
      <c r="WZ1586" s="110"/>
      <c r="XA1586" s="110"/>
      <c r="XB1586" s="110"/>
      <c r="XC1586" s="110"/>
      <c r="XD1586" s="110"/>
      <c r="XE1586" s="110"/>
      <c r="XF1586" s="110"/>
      <c r="XG1586" s="110"/>
      <c r="XH1586" s="110"/>
      <c r="XI1586" s="110"/>
      <c r="XJ1586" s="110"/>
      <c r="XK1586" s="110"/>
      <c r="XL1586" s="110"/>
      <c r="XM1586" s="110"/>
      <c r="XN1586" s="110"/>
      <c r="XO1586" s="110"/>
      <c r="XP1586" s="110"/>
      <c r="XQ1586" s="110"/>
      <c r="XR1586" s="110"/>
      <c r="XS1586" s="110"/>
      <c r="XT1586" s="110"/>
      <c r="XU1586" s="110"/>
      <c r="XV1586" s="110"/>
      <c r="XW1586" s="110"/>
      <c r="XX1586" s="110"/>
      <c r="XY1586" s="110"/>
      <c r="XZ1586" s="110"/>
      <c r="YA1586" s="110"/>
      <c r="YB1586" s="110"/>
      <c r="YC1586" s="110"/>
      <c r="YD1586" s="110"/>
      <c r="YE1586" s="110"/>
      <c r="YF1586" s="110"/>
      <c r="YG1586" s="110"/>
      <c r="YH1586" s="110"/>
      <c r="YI1586" s="110"/>
      <c r="YJ1586" s="110"/>
      <c r="YK1586" s="110"/>
      <c r="YL1586" s="110"/>
      <c r="YM1586" s="110"/>
      <c r="YN1586" s="110"/>
      <c r="YO1586" s="110"/>
      <c r="YP1586" s="110"/>
      <c r="YQ1586" s="110"/>
      <c r="YR1586" s="110"/>
      <c r="YS1586" s="110"/>
      <c r="YT1586" s="110"/>
      <c r="YU1586" s="110"/>
      <c r="YV1586" s="110"/>
      <c r="YW1586" s="110"/>
      <c r="YX1586" s="110"/>
      <c r="YY1586" s="110"/>
      <c r="YZ1586" s="110"/>
      <c r="ZA1586" s="110"/>
      <c r="ZB1586" s="110"/>
      <c r="ZC1586" s="110"/>
      <c r="ZD1586" s="110"/>
      <c r="ZE1586" s="110"/>
      <c r="ZF1586" s="110"/>
      <c r="ZG1586" s="110"/>
      <c r="ZH1586" s="110"/>
      <c r="ZI1586" s="110"/>
      <c r="ZJ1586" s="110"/>
      <c r="ZK1586" s="110"/>
      <c r="ZL1586" s="110"/>
      <c r="ZM1586" s="110"/>
      <c r="ZN1586" s="110"/>
      <c r="ZO1586" s="110"/>
      <c r="ZP1586" s="110"/>
      <c r="ZQ1586" s="110"/>
      <c r="ZR1586" s="110"/>
      <c r="ZS1586" s="110"/>
      <c r="ZT1586" s="110"/>
      <c r="ZU1586" s="110"/>
      <c r="ZV1586" s="110"/>
      <c r="ZW1586" s="110"/>
      <c r="ZX1586" s="110"/>
      <c r="ZY1586" s="110"/>
      <c r="ZZ1586" s="110"/>
      <c r="AAA1586" s="110"/>
      <c r="AAB1586" s="110"/>
      <c r="AAC1586" s="110"/>
      <c r="AAD1586" s="110"/>
      <c r="AAE1586" s="110"/>
      <c r="AAF1586" s="110"/>
      <c r="AAG1586" s="110"/>
      <c r="AAH1586" s="110"/>
      <c r="AAI1586" s="110"/>
      <c r="AAJ1586" s="110"/>
      <c r="AAK1586" s="110"/>
      <c r="AAL1586" s="110"/>
      <c r="AAM1586" s="110"/>
      <c r="AAN1586" s="110"/>
      <c r="AAO1586" s="110"/>
      <c r="AAP1586" s="110"/>
      <c r="AAQ1586" s="110"/>
      <c r="AAR1586" s="110"/>
      <c r="AAS1586" s="110"/>
      <c r="AAT1586" s="110"/>
      <c r="AAU1586" s="110"/>
      <c r="AAV1586" s="110"/>
      <c r="AAW1586" s="110"/>
      <c r="AAX1586" s="110"/>
      <c r="AAY1586" s="110"/>
      <c r="AAZ1586" s="110"/>
      <c r="ABA1586" s="110"/>
      <c r="ABB1586" s="110"/>
      <c r="ABC1586" s="110"/>
      <c r="ABD1586" s="110"/>
      <c r="ABE1586" s="110"/>
      <c r="ABF1586" s="110"/>
      <c r="ABG1586" s="110"/>
      <c r="ABH1586" s="110"/>
      <c r="ABI1586" s="110"/>
      <c r="ABJ1586" s="110"/>
      <c r="ABK1586" s="110"/>
      <c r="ABL1586" s="110"/>
      <c r="ABM1586" s="110"/>
      <c r="ABN1586" s="110"/>
      <c r="ABO1586" s="110"/>
      <c r="ABP1586" s="110"/>
      <c r="ABQ1586" s="110"/>
      <c r="ABR1586" s="110"/>
      <c r="ABS1586" s="110"/>
      <c r="ABT1586" s="110"/>
      <c r="ABU1586" s="110"/>
      <c r="ABV1586" s="110"/>
      <c r="ABW1586" s="110"/>
      <c r="ABX1586" s="110"/>
      <c r="ABY1586" s="110"/>
      <c r="ABZ1586" s="110"/>
      <c r="ACA1586" s="110"/>
      <c r="ACB1586" s="110"/>
      <c r="ACC1586" s="110"/>
      <c r="ACD1586" s="110"/>
      <c r="ACE1586" s="110"/>
      <c r="ACF1586" s="110"/>
      <c r="ACG1586" s="110"/>
      <c r="ACH1586" s="110"/>
      <c r="ACI1586" s="110"/>
      <c r="ACJ1586" s="110"/>
      <c r="ACK1586" s="110"/>
      <c r="ACL1586" s="110"/>
      <c r="ACM1586" s="110"/>
      <c r="ACN1586" s="110"/>
      <c r="ACO1586" s="110"/>
      <c r="ACP1586" s="110"/>
      <c r="ACQ1586" s="110"/>
      <c r="ACR1586" s="110"/>
      <c r="ACS1586" s="110"/>
      <c r="ACT1586" s="110"/>
      <c r="ACU1586" s="110"/>
      <c r="ACV1586" s="110"/>
      <c r="ACW1586" s="110"/>
      <c r="ACX1586" s="110"/>
      <c r="ACY1586" s="110"/>
      <c r="ACZ1586" s="110"/>
      <c r="ADA1586" s="110"/>
      <c r="ADB1586" s="110"/>
      <c r="ADC1586" s="110"/>
      <c r="ADD1586" s="110"/>
      <c r="ADE1586" s="110"/>
      <c r="ADF1586" s="110"/>
      <c r="ADG1586" s="110"/>
      <c r="ADH1586" s="110"/>
      <c r="ADI1586" s="110"/>
      <c r="ADJ1586" s="110"/>
      <c r="ADK1586" s="110"/>
      <c r="ADL1586" s="110"/>
      <c r="ADM1586" s="110"/>
      <c r="ADN1586" s="110"/>
      <c r="ADO1586" s="110"/>
      <c r="ADP1586" s="110"/>
      <c r="ADQ1586" s="110"/>
      <c r="ADR1586" s="110"/>
      <c r="ADS1586" s="110"/>
      <c r="ADT1586" s="110"/>
      <c r="ADU1586" s="110"/>
      <c r="ADV1586" s="110"/>
      <c r="ADW1586" s="110"/>
      <c r="ADX1586" s="110"/>
      <c r="ADY1586" s="110"/>
      <c r="ADZ1586" s="110"/>
      <c r="AEA1586" s="110"/>
      <c r="AEB1586" s="110"/>
      <c r="AEC1586" s="110"/>
      <c r="AED1586" s="110"/>
      <c r="AEE1586" s="110"/>
      <c r="AEF1586" s="110"/>
      <c r="AEG1586" s="110"/>
      <c r="AEH1586" s="110"/>
      <c r="AEI1586" s="110"/>
      <c r="AEJ1586" s="110"/>
      <c r="AEK1586" s="110"/>
      <c r="AEL1586" s="110"/>
      <c r="AEM1586" s="110"/>
      <c r="AEN1586" s="110"/>
      <c r="AEO1586" s="110"/>
      <c r="AEP1586" s="110"/>
      <c r="AEQ1586" s="110"/>
      <c r="AER1586" s="110"/>
      <c r="AES1586" s="110"/>
      <c r="AET1586" s="110"/>
      <c r="AEU1586" s="110"/>
      <c r="AEV1586" s="110"/>
      <c r="AEW1586" s="110"/>
      <c r="AEX1586" s="110"/>
      <c r="AEY1586" s="110"/>
      <c r="AEZ1586" s="110"/>
      <c r="AFA1586" s="110"/>
      <c r="AFB1586" s="110"/>
      <c r="AFC1586" s="110"/>
      <c r="AFD1586" s="110"/>
      <c r="AFE1586" s="110"/>
      <c r="AFF1586" s="110"/>
      <c r="AFG1586" s="110"/>
      <c r="AFH1586" s="110"/>
      <c r="AFI1586" s="110"/>
      <c r="AFJ1586" s="110"/>
      <c r="AFK1586" s="110"/>
      <c r="AFL1586" s="110"/>
      <c r="AFM1586" s="110"/>
      <c r="AFN1586" s="110"/>
      <c r="AFO1586" s="110"/>
      <c r="AFP1586" s="110"/>
      <c r="AFQ1586" s="110"/>
      <c r="AFR1586" s="110"/>
      <c r="AFS1586" s="110"/>
      <c r="AFT1586" s="110"/>
      <c r="AFU1586" s="110"/>
      <c r="AFV1586" s="110"/>
      <c r="AFW1586" s="110"/>
      <c r="AFX1586" s="110"/>
      <c r="AFY1586" s="110"/>
      <c r="AFZ1586" s="110"/>
      <c r="AGA1586" s="110"/>
      <c r="AGB1586" s="110"/>
      <c r="AGC1586" s="110"/>
      <c r="AGD1586" s="110"/>
      <c r="AGE1586" s="110"/>
      <c r="AGF1586" s="110"/>
      <c r="AGG1586" s="110"/>
      <c r="AGH1586" s="110"/>
      <c r="AGI1586" s="110"/>
      <c r="AGJ1586" s="110"/>
      <c r="AGK1586" s="110"/>
      <c r="AGL1586" s="110"/>
      <c r="AGM1586" s="110"/>
      <c r="AGN1586" s="110"/>
      <c r="AGO1586" s="110"/>
      <c r="AGP1586" s="110"/>
      <c r="AGQ1586" s="110"/>
      <c r="AGR1586" s="110"/>
      <c r="AGS1586" s="110"/>
      <c r="AGT1586" s="110"/>
      <c r="AGU1586" s="110"/>
      <c r="AGV1586" s="110"/>
      <c r="AGW1586" s="110"/>
      <c r="AGX1586" s="110"/>
      <c r="AGY1586" s="110"/>
      <c r="AGZ1586" s="110"/>
      <c r="AHA1586" s="110"/>
      <c r="AHB1586" s="110"/>
      <c r="AHC1586" s="110"/>
      <c r="AHD1586" s="110"/>
      <c r="AHE1586" s="110"/>
      <c r="AHF1586" s="110"/>
      <c r="AHG1586" s="110"/>
      <c r="AHH1586" s="110"/>
      <c r="AHI1586" s="110"/>
      <c r="AHJ1586" s="110"/>
      <c r="AHK1586" s="110"/>
      <c r="AHL1586" s="110"/>
      <c r="AHM1586" s="110"/>
      <c r="AHN1586" s="110"/>
      <c r="AHO1586" s="110"/>
      <c r="AHP1586" s="110"/>
      <c r="AHQ1586" s="110"/>
      <c r="AHR1586" s="110"/>
      <c r="AHS1586" s="110"/>
      <c r="AHT1586" s="110"/>
      <c r="AHU1586" s="110"/>
      <c r="AHV1586" s="110"/>
      <c r="AHW1586" s="110"/>
      <c r="AHX1586" s="110"/>
      <c r="AHY1586" s="110"/>
      <c r="AHZ1586" s="110"/>
      <c r="AIA1586" s="110"/>
      <c r="AIB1586" s="110"/>
      <c r="AIC1586" s="110"/>
      <c r="AID1586" s="110"/>
      <c r="AIE1586" s="110"/>
      <c r="AIF1586" s="110"/>
      <c r="AIG1586" s="110"/>
      <c r="AIH1586" s="110"/>
      <c r="AII1586" s="110"/>
      <c r="AIJ1586" s="110"/>
      <c r="AIK1586" s="110"/>
      <c r="AIL1586" s="110"/>
      <c r="AIM1586" s="110"/>
      <c r="AIN1586" s="110"/>
      <c r="AIO1586" s="110"/>
      <c r="AIP1586" s="110"/>
      <c r="AIQ1586" s="110"/>
      <c r="AIR1586" s="110"/>
      <c r="AIS1586" s="110"/>
      <c r="AIT1586" s="110"/>
      <c r="AIU1586" s="110"/>
      <c r="AIV1586" s="110"/>
      <c r="AIW1586" s="110"/>
      <c r="AIX1586" s="110"/>
      <c r="AIY1586" s="110"/>
      <c r="AIZ1586" s="110"/>
      <c r="AJA1586" s="110"/>
      <c r="AJB1586" s="110"/>
      <c r="AJC1586" s="110"/>
      <c r="AJD1586" s="110"/>
      <c r="AJE1586" s="110"/>
      <c r="AJF1586" s="110"/>
      <c r="AJG1586" s="110"/>
      <c r="AJH1586" s="110"/>
      <c r="AJI1586" s="110"/>
      <c r="AJJ1586" s="110"/>
      <c r="AJK1586" s="110"/>
      <c r="AJL1586" s="110"/>
      <c r="AJM1586" s="110"/>
      <c r="AJN1586" s="110"/>
      <c r="AJO1586" s="110"/>
      <c r="AJP1586" s="110"/>
      <c r="AJQ1586" s="110"/>
      <c r="AJR1586" s="110"/>
      <c r="AJS1586" s="110"/>
      <c r="AJT1586" s="110"/>
      <c r="AJU1586" s="110"/>
      <c r="AJV1586" s="110"/>
      <c r="AJW1586" s="110"/>
      <c r="AJX1586" s="110"/>
      <c r="AJY1586" s="110"/>
      <c r="AJZ1586" s="110"/>
      <c r="AKA1586" s="110"/>
      <c r="AKB1586" s="110"/>
      <c r="AKC1586" s="110"/>
      <c r="AKD1586" s="110"/>
      <c r="AKE1586" s="110"/>
      <c r="AKF1586" s="110"/>
      <c r="AKG1586" s="110"/>
      <c r="AKH1586" s="110"/>
      <c r="AKI1586" s="110"/>
      <c r="AKJ1586" s="110"/>
      <c r="AKK1586" s="110"/>
      <c r="AKL1586" s="110"/>
      <c r="AKM1586" s="110"/>
      <c r="AKN1586" s="110"/>
      <c r="AKO1586" s="110"/>
      <c r="AKP1586" s="110"/>
      <c r="AKQ1586" s="110"/>
      <c r="AKR1586" s="110"/>
      <c r="AKS1586" s="110"/>
      <c r="AKT1586" s="110"/>
      <c r="AKU1586" s="110"/>
      <c r="AKV1586" s="110"/>
      <c r="AKW1586" s="110"/>
      <c r="AKX1586" s="110"/>
      <c r="AKY1586" s="110"/>
      <c r="AKZ1586" s="110"/>
      <c r="ALA1586" s="110"/>
      <c r="ALB1586" s="110"/>
      <c r="ALC1586" s="110"/>
      <c r="ALD1586" s="110"/>
      <c r="ALE1586" s="110"/>
      <c r="ALF1586" s="110"/>
      <c r="ALG1586" s="110"/>
      <c r="ALH1586" s="110"/>
      <c r="ALI1586" s="110"/>
      <c r="ALJ1586" s="110"/>
      <c r="ALK1586" s="110"/>
      <c r="ALL1586" s="110"/>
      <c r="ALM1586" s="110"/>
      <c r="ALN1586" s="110"/>
      <c r="ALO1586" s="110"/>
      <c r="ALP1586" s="110"/>
      <c r="ALQ1586" s="110"/>
      <c r="ALR1586" s="110"/>
      <c r="ALS1586" s="110"/>
      <c r="ALT1586" s="110"/>
      <c r="ALU1586" s="110"/>
      <c r="ALV1586" s="110"/>
      <c r="ALW1586" s="110"/>
      <c r="ALX1586" s="110"/>
      <c r="ALY1586" s="110"/>
      <c r="ALZ1586" s="110"/>
      <c r="AMA1586" s="110"/>
      <c r="AMB1586" s="110"/>
      <c r="AMC1586" s="110"/>
      <c r="AMD1586" s="110"/>
      <c r="AME1586" s="110"/>
      <c r="AMF1586" s="110"/>
      <c r="AMG1586" s="110"/>
      <c r="AMH1586" s="110"/>
      <c r="AMI1586" s="110"/>
      <c r="AMJ1586" s="110"/>
      <c r="AMK1586" s="110"/>
      <c r="AML1586" s="110"/>
      <c r="AMM1586" s="110"/>
      <c r="AMN1586" s="110"/>
      <c r="AMO1586" s="110"/>
      <c r="AMP1586" s="110"/>
      <c r="AMQ1586" s="110"/>
      <c r="AMR1586" s="110"/>
      <c r="AMS1586" s="110"/>
      <c r="AMT1586" s="110"/>
      <c r="AMU1586" s="110"/>
      <c r="AMV1586" s="110"/>
      <c r="AMW1586" s="110"/>
      <c r="AMX1586" s="110"/>
      <c r="AMY1586" s="110"/>
      <c r="AMZ1586" s="110"/>
      <c r="ANA1586" s="110"/>
      <c r="ANB1586" s="110"/>
      <c r="ANC1586" s="110"/>
      <c r="AND1586" s="110"/>
      <c r="ANE1586" s="110"/>
      <c r="ANF1586" s="110"/>
      <c r="ANG1586" s="110"/>
      <c r="ANH1586" s="110"/>
      <c r="ANI1586" s="110"/>
      <c r="ANJ1586" s="110"/>
      <c r="ANK1586" s="110"/>
      <c r="ANL1586" s="110"/>
      <c r="ANM1586" s="110"/>
      <c r="ANN1586" s="110"/>
      <c r="ANO1586" s="110"/>
      <c r="ANP1586" s="110"/>
      <c r="ANQ1586" s="110"/>
      <c r="ANR1586" s="110"/>
      <c r="ANS1586" s="110"/>
      <c r="ANT1586" s="110"/>
      <c r="ANU1586" s="110"/>
      <c r="ANV1586" s="110"/>
      <c r="ANW1586" s="110"/>
      <c r="ANX1586" s="110"/>
      <c r="ANY1586" s="110"/>
      <c r="ANZ1586" s="110"/>
      <c r="AOA1586" s="110"/>
      <c r="AOB1586" s="110"/>
      <c r="AOC1586" s="110"/>
      <c r="AOD1586" s="110"/>
      <c r="AOE1586" s="110"/>
      <c r="AOF1586" s="110"/>
      <c r="AOG1586" s="110"/>
      <c r="AOH1586" s="110"/>
      <c r="AOI1586" s="110"/>
      <c r="AOJ1586" s="110"/>
      <c r="AOK1586" s="110"/>
      <c r="AOL1586" s="110"/>
      <c r="AOM1586" s="110"/>
      <c r="AON1586" s="110"/>
      <c r="AOO1586" s="110"/>
      <c r="AOP1586" s="110"/>
      <c r="AOQ1586" s="110"/>
      <c r="AOR1586" s="110"/>
      <c r="AOS1586" s="110"/>
      <c r="AOT1586" s="110"/>
      <c r="AOU1586" s="110"/>
      <c r="AOV1586" s="110"/>
      <c r="AOW1586" s="110"/>
      <c r="AOX1586" s="110"/>
      <c r="AOY1586" s="110"/>
      <c r="AOZ1586" s="110"/>
      <c r="APA1586" s="110"/>
      <c r="APB1586" s="110"/>
      <c r="APC1586" s="110"/>
      <c r="APD1586" s="110"/>
      <c r="APE1586" s="110"/>
      <c r="APF1586" s="110"/>
      <c r="APG1586" s="110"/>
      <c r="APH1586" s="110"/>
      <c r="API1586" s="110"/>
      <c r="APJ1586" s="110"/>
      <c r="APK1586" s="110"/>
      <c r="APL1586" s="110"/>
      <c r="APM1586" s="110"/>
      <c r="APN1586" s="110"/>
      <c r="APO1586" s="110"/>
      <c r="APP1586" s="110"/>
      <c r="APQ1586" s="110"/>
      <c r="APR1586" s="110"/>
      <c r="APS1586" s="110"/>
      <c r="APT1586" s="110"/>
      <c r="APU1586" s="110"/>
      <c r="APV1586" s="110"/>
      <c r="APW1586" s="110"/>
      <c r="APX1586" s="110"/>
      <c r="APY1586" s="110"/>
      <c r="APZ1586" s="110"/>
      <c r="AQA1586" s="110"/>
      <c r="AQB1586" s="110"/>
      <c r="AQC1586" s="110"/>
      <c r="AQD1586" s="110"/>
      <c r="AQE1586" s="110"/>
      <c r="AQF1586" s="110"/>
      <c r="AQG1586" s="110"/>
      <c r="AQH1586" s="110"/>
      <c r="AQI1586" s="110"/>
      <c r="AQJ1586" s="110"/>
      <c r="AQK1586" s="110"/>
      <c r="AQL1586" s="110"/>
      <c r="AQM1586" s="110"/>
      <c r="AQN1586" s="110"/>
      <c r="AQO1586" s="110"/>
      <c r="AQP1586" s="110"/>
      <c r="AQQ1586" s="110"/>
      <c r="AQR1586" s="110"/>
      <c r="AQS1586" s="110"/>
      <c r="AQT1586" s="110"/>
      <c r="AQU1586" s="110"/>
      <c r="AQV1586" s="110"/>
      <c r="AQW1586" s="110"/>
      <c r="AQX1586" s="110"/>
      <c r="AQY1586" s="110"/>
      <c r="AQZ1586" s="110"/>
      <c r="ARA1586" s="110"/>
      <c r="ARB1586" s="110"/>
      <c r="ARC1586" s="110"/>
      <c r="ARD1586" s="110"/>
      <c r="ARE1586" s="110"/>
      <c r="ARF1586" s="110"/>
      <c r="ARG1586" s="110"/>
      <c r="ARH1586" s="110"/>
      <c r="ARI1586" s="110"/>
      <c r="ARJ1586" s="110"/>
      <c r="ARK1586" s="110"/>
      <c r="ARL1586" s="110"/>
      <c r="ARM1586" s="110"/>
      <c r="ARN1586" s="110"/>
      <c r="ARO1586" s="110"/>
      <c r="ARP1586" s="110"/>
      <c r="ARQ1586" s="110"/>
      <c r="ARR1586" s="110"/>
      <c r="ARS1586" s="110"/>
      <c r="ART1586" s="110"/>
      <c r="ARU1586" s="110"/>
      <c r="ARV1586" s="110"/>
      <c r="ARW1586" s="110"/>
      <c r="ARX1586" s="110"/>
      <c r="ARY1586" s="110"/>
      <c r="ARZ1586" s="110"/>
      <c r="ASA1586" s="110"/>
      <c r="ASB1586" s="110"/>
      <c r="ASC1586" s="110"/>
      <c r="ASD1586" s="110"/>
      <c r="ASE1586" s="110"/>
      <c r="ASF1586" s="110"/>
      <c r="ASG1586" s="110"/>
      <c r="ASH1586" s="110"/>
      <c r="ASI1586" s="110"/>
      <c r="ASJ1586" s="110"/>
      <c r="ASK1586" s="110"/>
      <c r="ASL1586" s="110"/>
      <c r="ASM1586" s="110"/>
      <c r="ASN1586" s="110"/>
      <c r="ASO1586" s="110"/>
      <c r="ASP1586" s="110"/>
      <c r="ASQ1586" s="110"/>
      <c r="ASR1586" s="110"/>
      <c r="ASS1586" s="110"/>
      <c r="AST1586" s="110"/>
      <c r="ASU1586" s="110"/>
      <c r="ASV1586" s="110"/>
      <c r="ASW1586" s="110"/>
      <c r="ASX1586" s="110"/>
      <c r="ASY1586" s="110"/>
      <c r="ASZ1586" s="110"/>
      <c r="ATA1586" s="110"/>
      <c r="ATB1586" s="110"/>
      <c r="ATC1586" s="110"/>
      <c r="ATD1586" s="110"/>
      <c r="ATE1586" s="110"/>
      <c r="ATF1586" s="110"/>
      <c r="ATG1586" s="110"/>
      <c r="ATH1586" s="110"/>
      <c r="ATI1586" s="110"/>
      <c r="ATJ1586" s="110"/>
      <c r="ATK1586" s="110"/>
      <c r="ATL1586" s="110"/>
      <c r="ATM1586" s="110"/>
      <c r="ATN1586" s="110"/>
      <c r="ATO1586" s="110"/>
      <c r="ATP1586" s="110"/>
      <c r="ATQ1586" s="110"/>
      <c r="ATR1586" s="110"/>
      <c r="ATS1586" s="110"/>
      <c r="ATT1586" s="110"/>
      <c r="ATU1586" s="110"/>
      <c r="ATV1586" s="110"/>
      <c r="ATW1586" s="110"/>
      <c r="ATX1586" s="110"/>
      <c r="ATY1586" s="110"/>
      <c r="ATZ1586" s="110"/>
      <c r="AUA1586" s="110"/>
      <c r="AUB1586" s="110"/>
      <c r="AUC1586" s="110"/>
      <c r="AUD1586" s="110"/>
      <c r="AUE1586" s="110"/>
      <c r="AUF1586" s="110"/>
      <c r="AUG1586" s="110"/>
      <c r="AUH1586" s="110"/>
      <c r="AUI1586" s="110"/>
      <c r="AUJ1586" s="110"/>
      <c r="AUK1586" s="110"/>
      <c r="AUL1586" s="110"/>
      <c r="AUM1586" s="110"/>
      <c r="AUN1586" s="110"/>
      <c r="AUO1586" s="110"/>
      <c r="AUP1586" s="110"/>
      <c r="AUQ1586" s="110"/>
      <c r="AUR1586" s="110"/>
      <c r="AUS1586" s="110"/>
      <c r="AUT1586" s="110"/>
      <c r="AUU1586" s="110"/>
      <c r="AUV1586" s="110"/>
      <c r="AUW1586" s="110"/>
      <c r="AUX1586" s="110"/>
      <c r="AUY1586" s="110"/>
      <c r="AUZ1586" s="110"/>
      <c r="AVA1586" s="110"/>
      <c r="AVB1586" s="110"/>
      <c r="AVC1586" s="110"/>
      <c r="AVD1586" s="110"/>
      <c r="AVE1586" s="110"/>
      <c r="AVF1586" s="110"/>
      <c r="AVG1586" s="110"/>
      <c r="AVH1586" s="110"/>
      <c r="AVI1586" s="110"/>
      <c r="AVJ1586" s="110"/>
      <c r="AVK1586" s="110"/>
      <c r="AVL1586" s="110"/>
      <c r="AVM1586" s="110"/>
      <c r="AVN1586" s="110"/>
      <c r="AVO1586" s="110"/>
      <c r="AVP1586" s="110"/>
      <c r="AVQ1586" s="110"/>
      <c r="AVR1586" s="110"/>
      <c r="AVS1586" s="110"/>
      <c r="AVT1586" s="110"/>
      <c r="AVU1586" s="110"/>
      <c r="AVV1586" s="110"/>
      <c r="AVW1586" s="110"/>
      <c r="AVX1586" s="110"/>
      <c r="AVY1586" s="110"/>
      <c r="AVZ1586" s="110"/>
      <c r="AWA1586" s="110"/>
      <c r="AWB1586" s="110"/>
      <c r="AWC1586" s="110"/>
      <c r="AWD1586" s="110"/>
      <c r="AWE1586" s="110"/>
      <c r="AWF1586" s="110"/>
      <c r="AWG1586" s="110"/>
      <c r="AWH1586" s="110"/>
      <c r="AWI1586" s="110"/>
      <c r="AWJ1586" s="110"/>
      <c r="AWK1586" s="110"/>
      <c r="AWL1586" s="110"/>
      <c r="AWM1586" s="110"/>
      <c r="AWN1586" s="110"/>
      <c r="AWO1586" s="110"/>
      <c r="AWP1586" s="110"/>
      <c r="AWQ1586" s="110"/>
      <c r="AWR1586" s="110"/>
      <c r="AWS1586" s="110"/>
      <c r="AWT1586" s="110"/>
      <c r="AWU1586" s="110"/>
      <c r="AWV1586" s="110"/>
      <c r="AWW1586" s="110"/>
      <c r="AWX1586" s="110"/>
      <c r="AWY1586" s="110"/>
      <c r="AWZ1586" s="110"/>
      <c r="AXA1586" s="110"/>
      <c r="AXB1586" s="110"/>
      <c r="AXC1586" s="110"/>
      <c r="AXD1586" s="110"/>
      <c r="AXE1586" s="110"/>
      <c r="AXF1586" s="110"/>
      <c r="AXG1586" s="110"/>
      <c r="AXH1586" s="110"/>
      <c r="AXI1586" s="110"/>
      <c r="AXJ1586" s="110"/>
      <c r="AXK1586" s="110"/>
      <c r="AXL1586" s="110"/>
      <c r="AXM1586" s="110"/>
      <c r="AXN1586" s="110"/>
      <c r="AXO1586" s="110"/>
      <c r="AXP1586" s="110"/>
      <c r="AXQ1586" s="110"/>
      <c r="AXR1586" s="110"/>
      <c r="AXS1586" s="110"/>
      <c r="AXT1586" s="110"/>
      <c r="AXU1586" s="110"/>
      <c r="AXV1586" s="110"/>
      <c r="AXW1586" s="110"/>
      <c r="AXX1586" s="110"/>
      <c r="AXY1586" s="110"/>
      <c r="AXZ1586" s="110"/>
      <c r="AYA1586" s="110"/>
      <c r="AYB1586" s="110"/>
      <c r="AYC1586" s="110"/>
      <c r="AYD1586" s="110"/>
      <c r="AYE1586" s="110"/>
      <c r="AYF1586" s="110"/>
      <c r="AYG1586" s="110"/>
      <c r="AYH1586" s="110"/>
      <c r="AYI1586" s="110"/>
      <c r="AYJ1586" s="110"/>
      <c r="AYK1586" s="110"/>
      <c r="AYL1586" s="110"/>
      <c r="AYM1586" s="110"/>
      <c r="AYN1586" s="110"/>
      <c r="AYO1586" s="110"/>
      <c r="AYP1586" s="110"/>
      <c r="AYQ1586" s="110"/>
      <c r="AYR1586" s="110"/>
      <c r="AYS1586" s="110"/>
      <c r="AYT1586" s="110"/>
      <c r="AYU1586" s="110"/>
      <c r="AYV1586" s="110"/>
      <c r="AYW1586" s="110"/>
      <c r="AYX1586" s="110"/>
      <c r="AYY1586" s="110"/>
      <c r="AYZ1586" s="110"/>
      <c r="AZA1586" s="110"/>
      <c r="AZB1586" s="110"/>
      <c r="AZC1586" s="110"/>
      <c r="AZD1586" s="110"/>
      <c r="AZE1586" s="110"/>
      <c r="AZF1586" s="110"/>
      <c r="AZG1586" s="110"/>
      <c r="AZH1586" s="110"/>
      <c r="AZI1586" s="110"/>
      <c r="AZJ1586" s="110"/>
      <c r="AZK1586" s="110"/>
      <c r="AZL1586" s="110"/>
      <c r="AZM1586" s="110"/>
      <c r="AZN1586" s="110"/>
      <c r="AZO1586" s="110"/>
      <c r="AZP1586" s="110"/>
      <c r="AZQ1586" s="110"/>
      <c r="AZR1586" s="110"/>
      <c r="AZS1586" s="110"/>
      <c r="AZT1586" s="110"/>
      <c r="AZU1586" s="110"/>
      <c r="AZV1586" s="110"/>
      <c r="AZW1586" s="110"/>
      <c r="AZX1586" s="110"/>
      <c r="AZY1586" s="110"/>
      <c r="AZZ1586" s="110"/>
      <c r="BAA1586" s="110"/>
      <c r="BAB1586" s="110"/>
      <c r="BAC1586" s="110"/>
      <c r="BAD1586" s="110"/>
      <c r="BAE1586" s="110"/>
      <c r="BAF1586" s="110"/>
      <c r="BAG1586" s="110"/>
      <c r="BAH1586" s="110"/>
      <c r="BAI1586" s="110"/>
      <c r="BAJ1586" s="110"/>
      <c r="BAK1586" s="110"/>
      <c r="BAL1586" s="110"/>
      <c r="BAM1586" s="110"/>
      <c r="BAN1586" s="110"/>
      <c r="BAO1586" s="110"/>
      <c r="BAP1586" s="110"/>
      <c r="BAQ1586" s="110"/>
      <c r="BAR1586" s="110"/>
      <c r="BAS1586" s="110"/>
      <c r="BAT1586" s="110"/>
      <c r="BAU1586" s="110"/>
      <c r="BAV1586" s="110"/>
      <c r="BAW1586" s="110"/>
      <c r="BAX1586" s="110"/>
      <c r="BAY1586" s="110"/>
      <c r="BAZ1586" s="110"/>
      <c r="BBA1586" s="110"/>
      <c r="BBB1586" s="110"/>
      <c r="BBC1586" s="110"/>
      <c r="BBD1586" s="110"/>
      <c r="BBE1586" s="110"/>
      <c r="BBF1586" s="110"/>
      <c r="BBG1586" s="110"/>
      <c r="BBH1586" s="110"/>
      <c r="BBI1586" s="110"/>
      <c r="BBJ1586" s="110"/>
      <c r="BBK1586" s="110"/>
      <c r="BBL1586" s="110"/>
      <c r="BBM1586" s="110"/>
      <c r="BBN1586" s="110"/>
      <c r="BBO1586" s="110"/>
      <c r="BBP1586" s="110"/>
      <c r="BBQ1586" s="110"/>
      <c r="BBR1586" s="110"/>
      <c r="BBS1586" s="110"/>
      <c r="BBT1586" s="110"/>
      <c r="BBU1586" s="110"/>
      <c r="BBV1586" s="110"/>
      <c r="BBW1586" s="110"/>
      <c r="BBX1586" s="110"/>
      <c r="BBY1586" s="110"/>
      <c r="BBZ1586" s="110"/>
      <c r="BCA1586" s="110"/>
      <c r="BCB1586" s="110"/>
      <c r="BCC1586" s="110"/>
      <c r="BCD1586" s="110"/>
      <c r="BCE1586" s="110"/>
      <c r="BCF1586" s="110"/>
      <c r="BCG1586" s="110"/>
      <c r="BCH1586" s="110"/>
      <c r="BCI1586" s="110"/>
      <c r="BCJ1586" s="110"/>
      <c r="BCK1586" s="110"/>
      <c r="BCL1586" s="110"/>
      <c r="BCM1586" s="110"/>
      <c r="BCN1586" s="110"/>
      <c r="BCO1586" s="110"/>
      <c r="BCP1586" s="110"/>
      <c r="BCQ1586" s="110"/>
      <c r="BCR1586" s="110"/>
      <c r="BCS1586" s="110"/>
      <c r="BCT1586" s="110"/>
      <c r="BCU1586" s="110"/>
      <c r="BCV1586" s="110"/>
      <c r="BCW1586" s="110"/>
      <c r="BCX1586" s="110"/>
      <c r="BCY1586" s="110"/>
      <c r="BCZ1586" s="110"/>
      <c r="BDA1586" s="110"/>
      <c r="BDB1586" s="110"/>
      <c r="BDC1586" s="110"/>
      <c r="BDD1586" s="110"/>
      <c r="BDE1586" s="110"/>
      <c r="BDF1586" s="110"/>
      <c r="BDG1586" s="110"/>
      <c r="BDH1586" s="110"/>
      <c r="BDI1586" s="110"/>
      <c r="BDJ1586" s="110"/>
      <c r="BDK1586" s="110"/>
      <c r="BDL1586" s="110"/>
      <c r="BDM1586" s="110"/>
      <c r="BDN1586" s="110"/>
      <c r="BDO1586" s="110"/>
      <c r="BDP1586" s="110"/>
      <c r="BDQ1586" s="110"/>
      <c r="BDR1586" s="110"/>
      <c r="BDS1586" s="110"/>
      <c r="BDT1586" s="110"/>
      <c r="BDU1586" s="110"/>
      <c r="BDV1586" s="110"/>
      <c r="BDW1586" s="110"/>
      <c r="BDX1586" s="110"/>
      <c r="BDY1586" s="110"/>
      <c r="BDZ1586" s="110"/>
      <c r="BEA1586" s="110"/>
      <c r="BEB1586" s="110"/>
      <c r="BEC1586" s="110"/>
      <c r="BED1586" s="110"/>
      <c r="BEE1586" s="110"/>
      <c r="BEF1586" s="110"/>
      <c r="BEG1586" s="110"/>
      <c r="BEH1586" s="110"/>
      <c r="BEI1586" s="110"/>
      <c r="BEJ1586" s="110"/>
      <c r="BEK1586" s="110"/>
      <c r="BEL1586" s="110"/>
      <c r="BEM1586" s="110"/>
      <c r="BEN1586" s="110"/>
      <c r="BEO1586" s="110"/>
      <c r="BEP1586" s="110"/>
      <c r="BEQ1586" s="110"/>
      <c r="BER1586" s="110"/>
      <c r="BES1586" s="110"/>
      <c r="BET1586" s="110"/>
      <c r="BEU1586" s="110"/>
      <c r="BEV1586" s="110"/>
      <c r="BEW1586" s="110"/>
      <c r="BEX1586" s="110"/>
      <c r="BEY1586" s="110"/>
      <c r="BEZ1586" s="110"/>
      <c r="BFA1586" s="110"/>
      <c r="BFB1586" s="110"/>
      <c r="BFC1586" s="110"/>
      <c r="BFD1586" s="110"/>
      <c r="BFE1586" s="110"/>
      <c r="BFF1586" s="110"/>
      <c r="BFG1586" s="110"/>
      <c r="BFH1586" s="110"/>
      <c r="BFI1586" s="110"/>
      <c r="BFJ1586" s="110"/>
      <c r="BFK1586" s="110"/>
      <c r="BFL1586" s="110"/>
      <c r="BFM1586" s="110"/>
      <c r="BFN1586" s="110"/>
      <c r="BFO1586" s="110"/>
      <c r="BFP1586" s="110"/>
      <c r="BFQ1586" s="110"/>
      <c r="BFR1586" s="110"/>
      <c r="BFS1586" s="110"/>
      <c r="BFT1586" s="110"/>
      <c r="BFU1586" s="110"/>
      <c r="BFV1586" s="110"/>
      <c r="BFW1586" s="110"/>
      <c r="BFX1586" s="110"/>
      <c r="BFY1586" s="110"/>
      <c r="BFZ1586" s="110"/>
      <c r="BGA1586" s="110"/>
      <c r="BGB1586" s="110"/>
      <c r="BGC1586" s="110"/>
      <c r="BGD1586" s="110"/>
      <c r="BGE1586" s="110"/>
      <c r="BGF1586" s="110"/>
      <c r="BGG1586" s="110"/>
      <c r="BGH1586" s="110"/>
      <c r="BGI1586" s="110"/>
      <c r="BGJ1586" s="110"/>
      <c r="BGK1586" s="110"/>
      <c r="BGL1586" s="110"/>
      <c r="BGM1586" s="110"/>
      <c r="BGN1586" s="110"/>
      <c r="BGO1586" s="110"/>
      <c r="BGP1586" s="110"/>
      <c r="BGQ1586" s="110"/>
      <c r="BGR1586" s="110"/>
      <c r="BGS1586" s="110"/>
      <c r="BGT1586" s="110"/>
      <c r="BGU1586" s="110"/>
      <c r="BGV1586" s="110"/>
      <c r="BGW1586" s="110"/>
      <c r="BGX1586" s="110"/>
      <c r="BGY1586" s="110"/>
      <c r="BGZ1586" s="110"/>
      <c r="BHA1586" s="110"/>
      <c r="BHB1586" s="110"/>
      <c r="BHC1586" s="110"/>
      <c r="BHD1586" s="110"/>
      <c r="BHE1586" s="110"/>
      <c r="BHF1586" s="110"/>
      <c r="BHG1586" s="110"/>
      <c r="BHH1586" s="110"/>
      <c r="BHI1586" s="110"/>
      <c r="BHJ1586" s="110"/>
      <c r="BHK1586" s="110"/>
      <c r="BHL1586" s="110"/>
      <c r="BHM1586" s="110"/>
      <c r="BHN1586" s="110"/>
      <c r="BHO1586" s="110"/>
      <c r="BHP1586" s="110"/>
      <c r="BHQ1586" s="110"/>
      <c r="BHR1586" s="110"/>
      <c r="BHS1586" s="110"/>
      <c r="BHT1586" s="110"/>
      <c r="BHU1586" s="110"/>
      <c r="BHV1586" s="110"/>
      <c r="BHW1586" s="110"/>
      <c r="BHX1586" s="110"/>
      <c r="BHY1586" s="110"/>
      <c r="BHZ1586" s="110"/>
      <c r="BIA1586" s="110"/>
      <c r="BIB1586" s="110"/>
      <c r="BIC1586" s="110"/>
      <c r="BID1586" s="110"/>
      <c r="BIE1586" s="110"/>
      <c r="BIF1586" s="110"/>
      <c r="BIG1586" s="110"/>
      <c r="BIH1586" s="110"/>
      <c r="BII1586" s="110"/>
      <c r="BIJ1586" s="110"/>
      <c r="BIK1586" s="110"/>
      <c r="BIL1586" s="110"/>
      <c r="BIM1586" s="110"/>
      <c r="BIN1586" s="110"/>
      <c r="BIO1586" s="110"/>
      <c r="BIP1586" s="110"/>
      <c r="BIQ1586" s="110"/>
      <c r="BIR1586" s="110"/>
      <c r="BIS1586" s="110"/>
      <c r="BIT1586" s="110"/>
      <c r="BIU1586" s="110"/>
      <c r="BIV1586" s="110"/>
      <c r="BIW1586" s="110"/>
      <c r="BIX1586" s="110"/>
      <c r="BIY1586" s="110"/>
      <c r="BIZ1586" s="110"/>
      <c r="BJA1586" s="110"/>
      <c r="BJB1586" s="110"/>
      <c r="BJC1586" s="110"/>
      <c r="BJD1586" s="110"/>
      <c r="BJE1586" s="110"/>
      <c r="BJF1586" s="110"/>
      <c r="BJG1586" s="110"/>
      <c r="BJH1586" s="110"/>
      <c r="BJI1586" s="110"/>
      <c r="BJJ1586" s="110"/>
      <c r="BJK1586" s="110"/>
      <c r="BJL1586" s="110"/>
      <c r="BJM1586" s="110"/>
      <c r="BJN1586" s="110"/>
      <c r="BJO1586" s="110"/>
      <c r="BJP1586" s="110"/>
      <c r="BJQ1586" s="110"/>
      <c r="BJR1586" s="110"/>
      <c r="BJS1586" s="110"/>
      <c r="BJT1586" s="110"/>
      <c r="BJU1586" s="110"/>
      <c r="BJV1586" s="110"/>
      <c r="BJW1586" s="110"/>
      <c r="BJX1586" s="110"/>
      <c r="BJY1586" s="110"/>
      <c r="BJZ1586" s="110"/>
      <c r="BKA1586" s="110"/>
      <c r="BKB1586" s="110"/>
      <c r="BKC1586" s="110"/>
      <c r="BKD1586" s="110"/>
      <c r="BKE1586" s="110"/>
      <c r="BKF1586" s="110"/>
      <c r="BKG1586" s="110"/>
      <c r="BKH1586" s="110"/>
      <c r="BKI1586" s="110"/>
      <c r="BKJ1586" s="110"/>
      <c r="BKK1586" s="110"/>
      <c r="BKL1586" s="110"/>
      <c r="BKM1586" s="110"/>
      <c r="BKN1586" s="110"/>
      <c r="BKO1586" s="110"/>
      <c r="BKP1586" s="110"/>
      <c r="BKQ1586" s="110"/>
      <c r="BKR1586" s="110"/>
      <c r="BKS1586" s="110"/>
      <c r="BKT1586" s="110"/>
      <c r="BKU1586" s="110"/>
      <c r="BKV1586" s="110"/>
      <c r="BKW1586" s="110"/>
      <c r="BKX1586" s="110"/>
      <c r="BKY1586" s="110"/>
      <c r="BKZ1586" s="110"/>
      <c r="BLA1586" s="110"/>
      <c r="BLB1586" s="110"/>
      <c r="BLC1586" s="110"/>
      <c r="BLD1586" s="110"/>
      <c r="BLE1586" s="110"/>
      <c r="BLF1586" s="110"/>
      <c r="BLG1586" s="110"/>
      <c r="BLH1586" s="110"/>
      <c r="BLI1586" s="110"/>
      <c r="BLJ1586" s="110"/>
      <c r="BLK1586" s="110"/>
      <c r="BLL1586" s="110"/>
      <c r="BLM1586" s="110"/>
      <c r="BLN1586" s="110"/>
      <c r="BLO1586" s="110"/>
      <c r="BLP1586" s="110"/>
      <c r="BLQ1586" s="110"/>
      <c r="BLR1586" s="110"/>
      <c r="BLS1586" s="110"/>
      <c r="BLT1586" s="110"/>
      <c r="BLU1586" s="110"/>
      <c r="BLV1586" s="110"/>
      <c r="BLW1586" s="110"/>
      <c r="BLX1586" s="110"/>
      <c r="BLY1586" s="110"/>
      <c r="BLZ1586" s="110"/>
      <c r="BMA1586" s="110"/>
      <c r="BMB1586" s="110"/>
      <c r="BMC1586" s="110"/>
      <c r="BMD1586" s="110"/>
      <c r="BME1586" s="110"/>
      <c r="BMF1586" s="110"/>
      <c r="BMG1586" s="110"/>
      <c r="BMH1586" s="110"/>
      <c r="BMI1586" s="110"/>
      <c r="BMJ1586" s="110"/>
      <c r="BMK1586" s="110"/>
      <c r="BML1586" s="110"/>
      <c r="BMM1586" s="110"/>
      <c r="BMN1586" s="110"/>
      <c r="BMO1586" s="110"/>
      <c r="BMP1586" s="110"/>
      <c r="BMQ1586" s="110"/>
      <c r="BMR1586" s="110"/>
      <c r="BMS1586" s="110"/>
      <c r="BMT1586" s="110"/>
      <c r="BMU1586" s="110"/>
      <c r="BMV1586" s="110"/>
      <c r="BMW1586" s="110"/>
      <c r="BMX1586" s="110"/>
      <c r="BMY1586" s="110"/>
      <c r="BMZ1586" s="110"/>
      <c r="BNA1586" s="110"/>
      <c r="BNB1586" s="110"/>
      <c r="BNC1586" s="110"/>
      <c r="BND1586" s="110"/>
      <c r="BNE1586" s="110"/>
      <c r="BNF1586" s="110"/>
      <c r="BNG1586" s="110"/>
      <c r="BNH1586" s="110"/>
      <c r="BNI1586" s="110"/>
      <c r="BNJ1586" s="110"/>
      <c r="BNK1586" s="110"/>
      <c r="BNL1586" s="110"/>
      <c r="BNM1586" s="110"/>
      <c r="BNN1586" s="110"/>
      <c r="BNO1586" s="110"/>
      <c r="BNP1586" s="110"/>
      <c r="BNQ1586" s="110"/>
      <c r="BNR1586" s="110"/>
      <c r="BNS1586" s="110"/>
      <c r="BNT1586" s="110"/>
      <c r="BNU1586" s="110"/>
      <c r="BNV1586" s="110"/>
      <c r="BNW1586" s="110"/>
      <c r="BNX1586" s="110"/>
      <c r="BNY1586" s="110"/>
      <c r="BNZ1586" s="110"/>
      <c r="BOA1586" s="110"/>
      <c r="BOB1586" s="110"/>
      <c r="BOC1586" s="110"/>
      <c r="BOD1586" s="110"/>
      <c r="BOE1586" s="110"/>
      <c r="BOF1586" s="110"/>
      <c r="BOG1586" s="110"/>
      <c r="BOH1586" s="110"/>
      <c r="BOI1586" s="110"/>
      <c r="BOJ1586" s="110"/>
      <c r="BOK1586" s="110"/>
      <c r="BOL1586" s="110"/>
      <c r="BOM1586" s="110"/>
      <c r="BON1586" s="110"/>
      <c r="BOO1586" s="110"/>
      <c r="BOP1586" s="110"/>
      <c r="BOQ1586" s="110"/>
      <c r="BOR1586" s="110"/>
      <c r="BOS1586" s="110"/>
      <c r="BOT1586" s="110"/>
      <c r="BOU1586" s="110"/>
      <c r="BOV1586" s="110"/>
      <c r="BOW1586" s="110"/>
      <c r="BOX1586" s="110"/>
      <c r="BOY1586" s="110"/>
      <c r="BOZ1586" s="110"/>
      <c r="BPA1586" s="110"/>
      <c r="BPB1586" s="110"/>
      <c r="BPC1586" s="110"/>
      <c r="BPD1586" s="110"/>
      <c r="BPE1586" s="110"/>
      <c r="BPF1586" s="110"/>
      <c r="BPG1586" s="110"/>
      <c r="BPH1586" s="110"/>
      <c r="BPI1586" s="110"/>
      <c r="BPJ1586" s="110"/>
      <c r="BPK1586" s="110"/>
      <c r="BPL1586" s="110"/>
      <c r="BPM1586" s="110"/>
      <c r="BPN1586" s="110"/>
      <c r="BPO1586" s="110"/>
      <c r="BPP1586" s="110"/>
      <c r="BPQ1586" s="110"/>
      <c r="BPR1586" s="110"/>
      <c r="BPS1586" s="110"/>
      <c r="BPT1586" s="110"/>
      <c r="BPU1586" s="110"/>
      <c r="BPV1586" s="110"/>
      <c r="BPW1586" s="110"/>
      <c r="BPX1586" s="110"/>
      <c r="BPY1586" s="110"/>
      <c r="BPZ1586" s="110"/>
      <c r="BQA1586" s="110"/>
      <c r="BQB1586" s="110"/>
      <c r="BQC1586" s="110"/>
      <c r="BQD1586" s="110"/>
      <c r="BQE1586" s="110"/>
      <c r="BQF1586" s="110"/>
      <c r="BQG1586" s="110"/>
      <c r="BQH1586" s="110"/>
      <c r="BQI1586" s="110"/>
      <c r="BQJ1586" s="110"/>
      <c r="BQK1586" s="110"/>
      <c r="BQL1586" s="110"/>
      <c r="BQM1586" s="110"/>
      <c r="BQN1586" s="110"/>
      <c r="BQO1586" s="110"/>
      <c r="BQP1586" s="110"/>
      <c r="BQQ1586" s="110"/>
      <c r="BQR1586" s="110"/>
      <c r="BQS1586" s="110"/>
      <c r="BQT1586" s="110"/>
      <c r="BQU1586" s="110"/>
      <c r="BQV1586" s="110"/>
      <c r="BQW1586" s="110"/>
      <c r="BQX1586" s="110"/>
      <c r="BQY1586" s="110"/>
      <c r="BQZ1586" s="110"/>
      <c r="BRA1586" s="110"/>
      <c r="BRB1586" s="110"/>
      <c r="BRC1586" s="110"/>
      <c r="BRD1586" s="110"/>
      <c r="BRE1586" s="110"/>
      <c r="BRF1586" s="110"/>
      <c r="BRG1586" s="110"/>
      <c r="BRH1586" s="110"/>
      <c r="BRI1586" s="110"/>
      <c r="BRJ1586" s="110"/>
      <c r="BRK1586" s="110"/>
      <c r="BRL1586" s="110"/>
      <c r="BRM1586" s="110"/>
      <c r="BRN1586" s="110"/>
      <c r="BRO1586" s="110"/>
      <c r="BRP1586" s="110"/>
      <c r="BRQ1586" s="110"/>
      <c r="BRR1586" s="110"/>
      <c r="BRS1586" s="110"/>
      <c r="BRT1586" s="110"/>
      <c r="BRU1586" s="110"/>
      <c r="BRV1586" s="110"/>
      <c r="BRW1586" s="110"/>
      <c r="BRX1586" s="110"/>
      <c r="BRY1586" s="110"/>
      <c r="BRZ1586" s="110"/>
      <c r="BSA1586" s="110"/>
      <c r="BSB1586" s="110"/>
      <c r="BSC1586" s="110"/>
      <c r="BSD1586" s="110"/>
      <c r="BSE1586" s="110"/>
      <c r="BSF1586" s="110"/>
      <c r="BSG1586" s="110"/>
      <c r="BSH1586" s="110"/>
      <c r="BSI1586" s="110"/>
      <c r="BSJ1586" s="110"/>
      <c r="BSK1586" s="110"/>
      <c r="BSL1586" s="110"/>
      <c r="BSM1586" s="110"/>
      <c r="BSN1586" s="110"/>
      <c r="BSO1586" s="110"/>
      <c r="BSP1586" s="110"/>
      <c r="BSQ1586" s="110"/>
      <c r="BSR1586" s="110"/>
      <c r="BSS1586" s="110"/>
      <c r="BST1586" s="110"/>
      <c r="BSU1586" s="110"/>
      <c r="BSV1586" s="110"/>
      <c r="BSW1586" s="110"/>
      <c r="BSX1586" s="110"/>
      <c r="BSY1586" s="110"/>
      <c r="BSZ1586" s="110"/>
      <c r="BTA1586" s="110"/>
      <c r="BTB1586" s="110"/>
      <c r="BTC1586" s="110"/>
      <c r="BTD1586" s="110"/>
      <c r="BTE1586" s="110"/>
      <c r="BTF1586" s="110"/>
      <c r="BTG1586" s="110"/>
      <c r="BTH1586" s="110"/>
      <c r="BTI1586" s="110"/>
      <c r="BTJ1586" s="110"/>
      <c r="BTK1586" s="110"/>
      <c r="BTL1586" s="110"/>
      <c r="BTM1586" s="110"/>
      <c r="BTN1586" s="110"/>
      <c r="BTO1586" s="110"/>
      <c r="BTP1586" s="110"/>
      <c r="BTQ1586" s="110"/>
      <c r="BTR1586" s="110"/>
      <c r="BTS1586" s="110"/>
      <c r="BTT1586" s="110"/>
      <c r="BTU1586" s="110"/>
      <c r="BTV1586" s="110"/>
      <c r="BTW1586" s="110"/>
      <c r="BTX1586" s="110"/>
      <c r="BTY1586" s="110"/>
      <c r="BTZ1586" s="110"/>
      <c r="BUA1586" s="110"/>
      <c r="BUB1586" s="110"/>
      <c r="BUC1586" s="110"/>
      <c r="BUD1586" s="110"/>
      <c r="BUE1586" s="110"/>
      <c r="BUF1586" s="110"/>
      <c r="BUG1586" s="110"/>
      <c r="BUH1586" s="110"/>
      <c r="BUI1586" s="110"/>
      <c r="BUJ1586" s="110"/>
      <c r="BUK1586" s="110"/>
      <c r="BUL1586" s="110"/>
      <c r="BUM1586" s="110"/>
      <c r="BUN1586" s="110"/>
      <c r="BUO1586" s="110"/>
      <c r="BUP1586" s="110"/>
      <c r="BUQ1586" s="110"/>
      <c r="BUR1586" s="110"/>
      <c r="BUS1586" s="110"/>
      <c r="BUT1586" s="110"/>
      <c r="BUU1586" s="110"/>
      <c r="BUV1586" s="110"/>
      <c r="BUW1586" s="110"/>
      <c r="BUX1586" s="110"/>
      <c r="BUY1586" s="110"/>
      <c r="BUZ1586" s="110"/>
      <c r="BVA1586" s="110"/>
      <c r="BVB1586" s="110"/>
      <c r="BVC1586" s="110"/>
      <c r="BVD1586" s="110"/>
      <c r="BVE1586" s="110"/>
      <c r="BVF1586" s="110"/>
      <c r="BVG1586" s="110"/>
      <c r="BVH1586" s="110"/>
      <c r="BVI1586" s="110"/>
      <c r="BVJ1586" s="110"/>
      <c r="BVK1586" s="110"/>
      <c r="BVL1586" s="110"/>
      <c r="BVM1586" s="110"/>
      <c r="BVN1586" s="110"/>
      <c r="BVO1586" s="110"/>
      <c r="BVP1586" s="110"/>
      <c r="BVQ1586" s="110"/>
      <c r="BVR1586" s="110"/>
      <c r="BVS1586" s="110"/>
      <c r="BVT1586" s="110"/>
      <c r="BVU1586" s="110"/>
      <c r="BVV1586" s="110"/>
      <c r="BVW1586" s="110"/>
      <c r="BVX1586" s="110"/>
      <c r="BVY1586" s="110"/>
      <c r="BVZ1586" s="110"/>
      <c r="BWA1586" s="110"/>
      <c r="BWB1586" s="110"/>
      <c r="BWC1586" s="110"/>
      <c r="BWD1586" s="110"/>
      <c r="BWE1586" s="110"/>
      <c r="BWF1586" s="110"/>
      <c r="BWG1586" s="110"/>
      <c r="BWH1586" s="110"/>
      <c r="BWI1586" s="110"/>
      <c r="BWJ1586" s="110"/>
      <c r="BWK1586" s="110"/>
      <c r="BWL1586" s="110"/>
      <c r="BWM1586" s="110"/>
      <c r="BWN1586" s="110"/>
      <c r="BWO1586" s="110"/>
      <c r="BWP1586" s="110"/>
      <c r="BWQ1586" s="110"/>
      <c r="BWR1586" s="110"/>
      <c r="BWS1586" s="110"/>
      <c r="BWT1586" s="110"/>
      <c r="BWU1586" s="110"/>
      <c r="BWV1586" s="110"/>
      <c r="BWW1586" s="110"/>
      <c r="BWX1586" s="110"/>
      <c r="BWY1586" s="110"/>
      <c r="BWZ1586" s="110"/>
      <c r="BXA1586" s="110"/>
      <c r="BXB1586" s="110"/>
      <c r="BXC1586" s="110"/>
      <c r="BXD1586" s="110"/>
      <c r="BXE1586" s="110"/>
      <c r="BXF1586" s="110"/>
      <c r="BXG1586" s="110"/>
      <c r="BXH1586" s="110"/>
      <c r="BXI1586" s="110"/>
      <c r="BXJ1586" s="110"/>
      <c r="BXK1586" s="110"/>
      <c r="BXL1586" s="110"/>
      <c r="BXM1586" s="110"/>
      <c r="BXN1586" s="110"/>
      <c r="BXO1586" s="110"/>
      <c r="BXP1586" s="110"/>
      <c r="BXQ1586" s="110"/>
      <c r="BXR1586" s="110"/>
      <c r="BXS1586" s="110"/>
      <c r="BXT1586" s="110"/>
      <c r="BXU1586" s="110"/>
      <c r="BXV1586" s="110"/>
      <c r="BXW1586" s="110"/>
      <c r="BXX1586" s="110"/>
      <c r="BXY1586" s="110"/>
      <c r="BXZ1586" s="110"/>
      <c r="BYA1586" s="110"/>
      <c r="BYB1586" s="110"/>
      <c r="BYC1586" s="110"/>
      <c r="BYD1586" s="110"/>
      <c r="BYE1586" s="110"/>
      <c r="BYF1586" s="110"/>
      <c r="BYG1586" s="110"/>
      <c r="BYH1586" s="110"/>
      <c r="BYI1586" s="110"/>
      <c r="BYJ1586" s="110"/>
      <c r="BYK1586" s="110"/>
      <c r="BYL1586" s="110"/>
      <c r="BYM1586" s="110"/>
      <c r="BYN1586" s="110"/>
      <c r="BYO1586" s="110"/>
      <c r="BYP1586" s="110"/>
      <c r="BYQ1586" s="110"/>
      <c r="BYR1586" s="110"/>
      <c r="BYS1586" s="110"/>
      <c r="BYT1586" s="110"/>
      <c r="BYU1586" s="110"/>
      <c r="BYV1586" s="110"/>
      <c r="BYW1586" s="110"/>
      <c r="BYX1586" s="110"/>
      <c r="BYY1586" s="110"/>
      <c r="BYZ1586" s="110"/>
      <c r="BZA1586" s="110"/>
      <c r="BZB1586" s="110"/>
      <c r="BZC1586" s="110"/>
      <c r="BZD1586" s="110"/>
      <c r="BZE1586" s="110"/>
      <c r="BZF1586" s="110"/>
      <c r="BZG1586" s="110"/>
      <c r="BZH1586" s="110"/>
      <c r="BZI1586" s="110"/>
      <c r="BZJ1586" s="110"/>
      <c r="BZK1586" s="110"/>
      <c r="BZL1586" s="110"/>
      <c r="BZM1586" s="110"/>
      <c r="BZN1586" s="110"/>
      <c r="BZO1586" s="110"/>
      <c r="BZP1586" s="110"/>
      <c r="BZQ1586" s="110"/>
      <c r="BZR1586" s="110"/>
      <c r="BZS1586" s="110"/>
      <c r="BZT1586" s="110"/>
      <c r="BZU1586" s="110"/>
      <c r="BZV1586" s="110"/>
      <c r="BZW1586" s="110"/>
      <c r="BZX1586" s="110"/>
      <c r="BZY1586" s="110"/>
      <c r="BZZ1586" s="110"/>
      <c r="CAA1586" s="110"/>
      <c r="CAB1586" s="110"/>
      <c r="CAC1586" s="110"/>
      <c r="CAD1586" s="110"/>
      <c r="CAE1586" s="110"/>
      <c r="CAF1586" s="110"/>
      <c r="CAG1586" s="110"/>
      <c r="CAH1586" s="110"/>
      <c r="CAI1586" s="110"/>
      <c r="CAJ1586" s="110"/>
      <c r="CAK1586" s="110"/>
      <c r="CAL1586" s="110"/>
      <c r="CAM1586" s="110"/>
      <c r="CAN1586" s="110"/>
      <c r="CAO1586" s="110"/>
      <c r="CAP1586" s="110"/>
      <c r="CAQ1586" s="110"/>
      <c r="CAR1586" s="110"/>
      <c r="CAS1586" s="110"/>
      <c r="CAT1586" s="110"/>
      <c r="CAU1586" s="110"/>
      <c r="CAV1586" s="110"/>
      <c r="CAW1586" s="110"/>
      <c r="CAX1586" s="110"/>
      <c r="CAY1586" s="110"/>
      <c r="CAZ1586" s="110"/>
      <c r="CBA1586" s="110"/>
      <c r="CBB1586" s="110"/>
      <c r="CBC1586" s="110"/>
      <c r="CBD1586" s="110"/>
      <c r="CBE1586" s="110"/>
      <c r="CBF1586" s="110"/>
      <c r="CBG1586" s="110"/>
      <c r="CBH1586" s="110"/>
      <c r="CBI1586" s="110"/>
      <c r="CBJ1586" s="110"/>
      <c r="CBK1586" s="110"/>
      <c r="CBL1586" s="110"/>
      <c r="CBM1586" s="110"/>
      <c r="CBN1586" s="110"/>
      <c r="CBO1586" s="110"/>
      <c r="CBP1586" s="110"/>
      <c r="CBQ1586" s="110"/>
      <c r="CBR1586" s="110"/>
      <c r="CBS1586" s="110"/>
      <c r="CBT1586" s="110"/>
      <c r="CBU1586" s="110"/>
      <c r="CBV1586" s="110"/>
      <c r="CBW1586" s="110"/>
      <c r="CBX1586" s="110"/>
      <c r="CBY1586" s="110"/>
      <c r="CBZ1586" s="110"/>
      <c r="CCA1586" s="110"/>
      <c r="CCB1586" s="110"/>
      <c r="CCC1586" s="110"/>
      <c r="CCD1586" s="110"/>
      <c r="CCE1586" s="110"/>
      <c r="CCF1586" s="110"/>
      <c r="CCG1586" s="110"/>
      <c r="CCH1586" s="110"/>
      <c r="CCI1586" s="110"/>
      <c r="CCJ1586" s="110"/>
      <c r="CCK1586" s="110"/>
      <c r="CCL1586" s="110"/>
      <c r="CCM1586" s="110"/>
      <c r="CCN1586" s="110"/>
      <c r="CCO1586" s="110"/>
      <c r="CCP1586" s="110"/>
      <c r="CCQ1586" s="110"/>
      <c r="CCR1586" s="110"/>
      <c r="CCS1586" s="110"/>
      <c r="CCT1586" s="110"/>
      <c r="CCU1586" s="110"/>
      <c r="CCV1586" s="110"/>
      <c r="CCW1586" s="110"/>
      <c r="CCX1586" s="110"/>
      <c r="CCY1586" s="110"/>
      <c r="CCZ1586" s="110"/>
      <c r="CDA1586" s="110"/>
      <c r="CDB1586" s="110"/>
      <c r="CDC1586" s="110"/>
      <c r="CDD1586" s="110"/>
      <c r="CDE1586" s="110"/>
      <c r="CDF1586" s="110"/>
      <c r="CDG1586" s="110"/>
      <c r="CDH1586" s="110"/>
      <c r="CDI1586" s="110"/>
      <c r="CDJ1586" s="110"/>
      <c r="CDK1586" s="110"/>
      <c r="CDL1586" s="110"/>
      <c r="CDM1586" s="110"/>
      <c r="CDN1586" s="110"/>
      <c r="CDO1586" s="110"/>
      <c r="CDP1586" s="110"/>
      <c r="CDQ1586" s="110"/>
      <c r="CDR1586" s="110"/>
      <c r="CDS1586" s="110"/>
      <c r="CDT1586" s="110"/>
      <c r="CDU1586" s="110"/>
      <c r="CDV1586" s="110"/>
      <c r="CDW1586" s="110"/>
      <c r="CDX1586" s="110"/>
      <c r="CDY1586" s="110"/>
      <c r="CDZ1586" s="110"/>
      <c r="CEA1586" s="110"/>
      <c r="CEB1586" s="110"/>
      <c r="CEC1586" s="110"/>
      <c r="CED1586" s="110"/>
      <c r="CEE1586" s="110"/>
      <c r="CEF1586" s="110"/>
      <c r="CEG1586" s="110"/>
      <c r="CEH1586" s="110"/>
      <c r="CEI1586" s="110"/>
      <c r="CEJ1586" s="110"/>
      <c r="CEK1586" s="110"/>
      <c r="CEL1586" s="110"/>
      <c r="CEM1586" s="110"/>
      <c r="CEN1586" s="110"/>
      <c r="CEO1586" s="110"/>
      <c r="CEP1586" s="110"/>
      <c r="CEQ1586" s="110"/>
      <c r="CER1586" s="110"/>
      <c r="CES1586" s="110"/>
      <c r="CET1586" s="110"/>
      <c r="CEU1586" s="110"/>
      <c r="CEV1586" s="110"/>
      <c r="CEW1586" s="110"/>
      <c r="CEX1586" s="110"/>
      <c r="CEY1586" s="110"/>
      <c r="CEZ1586" s="110"/>
      <c r="CFA1586" s="110"/>
      <c r="CFB1586" s="110"/>
      <c r="CFC1586" s="110"/>
      <c r="CFD1586" s="110"/>
      <c r="CFE1586" s="110"/>
      <c r="CFF1586" s="110"/>
      <c r="CFG1586" s="110"/>
      <c r="CFH1586" s="110"/>
      <c r="CFI1586" s="110"/>
      <c r="CFJ1586" s="110"/>
      <c r="CFK1586" s="110"/>
      <c r="CFL1586" s="110"/>
      <c r="CFM1586" s="110"/>
      <c r="CFN1586" s="110"/>
      <c r="CFO1586" s="110"/>
      <c r="CFP1586" s="110"/>
      <c r="CFQ1586" s="110"/>
      <c r="CFR1586" s="110"/>
      <c r="CFS1586" s="110"/>
      <c r="CFT1586" s="110"/>
      <c r="CFU1586" s="110"/>
      <c r="CFV1586" s="110"/>
      <c r="CFW1586" s="110"/>
      <c r="CFX1586" s="110"/>
      <c r="CFY1586" s="110"/>
      <c r="CFZ1586" s="110"/>
      <c r="CGA1586" s="110"/>
      <c r="CGB1586" s="110"/>
      <c r="CGC1586" s="110"/>
      <c r="CGD1586" s="110"/>
      <c r="CGE1586" s="110"/>
      <c r="CGF1586" s="110"/>
      <c r="CGG1586" s="110"/>
      <c r="CGH1586" s="110"/>
      <c r="CGI1586" s="110"/>
      <c r="CGJ1586" s="110"/>
      <c r="CGK1586" s="110"/>
      <c r="CGL1586" s="110"/>
      <c r="CGM1586" s="110"/>
      <c r="CGN1586" s="110"/>
      <c r="CGO1586" s="110"/>
      <c r="CGP1586" s="110"/>
      <c r="CGQ1586" s="110"/>
      <c r="CGR1586" s="110"/>
      <c r="CGS1586" s="110"/>
      <c r="CGT1586" s="110"/>
      <c r="CGU1586" s="110"/>
      <c r="CGV1586" s="110"/>
      <c r="CGW1586" s="110"/>
      <c r="CGX1586" s="110"/>
      <c r="CGY1586" s="110"/>
      <c r="CGZ1586" s="110"/>
      <c r="CHA1586" s="110"/>
      <c r="CHB1586" s="110"/>
      <c r="CHC1586" s="110"/>
      <c r="CHD1586" s="110"/>
      <c r="CHE1586" s="110"/>
      <c r="CHF1586" s="110"/>
      <c r="CHG1586" s="110"/>
      <c r="CHH1586" s="110"/>
      <c r="CHI1586" s="110"/>
      <c r="CHJ1586" s="110"/>
      <c r="CHK1586" s="110"/>
      <c r="CHL1586" s="110"/>
      <c r="CHM1586" s="110"/>
      <c r="CHN1586" s="110"/>
      <c r="CHO1586" s="110"/>
      <c r="CHP1586" s="110"/>
      <c r="CHQ1586" s="110"/>
      <c r="CHR1586" s="110"/>
      <c r="CHS1586" s="110"/>
      <c r="CHT1586" s="110"/>
      <c r="CHU1586" s="110"/>
      <c r="CHV1586" s="110"/>
      <c r="CHW1586" s="110"/>
      <c r="CHX1586" s="110"/>
      <c r="CHY1586" s="110"/>
      <c r="CHZ1586" s="110"/>
      <c r="CIA1586" s="110"/>
      <c r="CIB1586" s="110"/>
      <c r="CIC1586" s="110"/>
      <c r="CID1586" s="110"/>
      <c r="CIE1586" s="110"/>
      <c r="CIF1586" s="110"/>
      <c r="CIG1586" s="110"/>
      <c r="CIH1586" s="110"/>
      <c r="CII1586" s="110"/>
      <c r="CIJ1586" s="110"/>
      <c r="CIK1586" s="110"/>
      <c r="CIL1586" s="110"/>
      <c r="CIM1586" s="110"/>
      <c r="CIN1586" s="110"/>
      <c r="CIO1586" s="110"/>
      <c r="CIP1586" s="110"/>
      <c r="CIQ1586" s="110"/>
      <c r="CIR1586" s="110"/>
      <c r="CIS1586" s="110"/>
      <c r="CIT1586" s="110"/>
      <c r="CIU1586" s="110"/>
      <c r="CIV1586" s="110"/>
      <c r="CIW1586" s="110"/>
      <c r="CIX1586" s="110"/>
      <c r="CIY1586" s="110"/>
      <c r="CIZ1586" s="110"/>
      <c r="CJA1586" s="110"/>
      <c r="CJB1586" s="110"/>
      <c r="CJC1586" s="110"/>
      <c r="CJD1586" s="110"/>
      <c r="CJE1586" s="110"/>
      <c r="CJF1586" s="110"/>
      <c r="CJG1586" s="110"/>
      <c r="CJH1586" s="110"/>
      <c r="CJI1586" s="110"/>
      <c r="CJJ1586" s="110"/>
      <c r="CJK1586" s="110"/>
      <c r="CJL1586" s="110"/>
      <c r="CJM1586" s="110"/>
      <c r="CJN1586" s="110"/>
      <c r="CJO1586" s="110"/>
      <c r="CJP1586" s="110"/>
      <c r="CJQ1586" s="110"/>
      <c r="CJR1586" s="110"/>
      <c r="CJS1586" s="110"/>
      <c r="CJT1586" s="110"/>
      <c r="CJU1586" s="110"/>
      <c r="CJV1586" s="110"/>
      <c r="CJW1586" s="110"/>
      <c r="CJX1586" s="110"/>
      <c r="CJY1586" s="110"/>
      <c r="CJZ1586" s="110"/>
      <c r="CKA1586" s="110"/>
      <c r="CKB1586" s="110"/>
      <c r="CKC1586" s="110"/>
      <c r="CKD1586" s="110"/>
      <c r="CKE1586" s="110"/>
      <c r="CKF1586" s="110"/>
      <c r="CKG1586" s="110"/>
      <c r="CKH1586" s="110"/>
      <c r="CKI1586" s="110"/>
      <c r="CKJ1586" s="110"/>
      <c r="CKK1586" s="110"/>
      <c r="CKL1586" s="110"/>
      <c r="CKM1586" s="110"/>
      <c r="CKN1586" s="110"/>
      <c r="CKO1586" s="110"/>
      <c r="CKP1586" s="110"/>
      <c r="CKQ1586" s="110"/>
      <c r="CKR1586" s="110"/>
      <c r="CKS1586" s="110"/>
      <c r="CKT1586" s="110"/>
      <c r="CKU1586" s="110"/>
      <c r="CKV1586" s="110"/>
      <c r="CKW1586" s="110"/>
      <c r="CKX1586" s="110"/>
      <c r="CKY1586" s="110"/>
      <c r="CKZ1586" s="110"/>
      <c r="CLA1586" s="110"/>
      <c r="CLB1586" s="110"/>
      <c r="CLC1586" s="110"/>
      <c r="CLD1586" s="110"/>
      <c r="CLE1586" s="110"/>
      <c r="CLF1586" s="110"/>
      <c r="CLG1586" s="110"/>
      <c r="CLH1586" s="110"/>
      <c r="CLI1586" s="110"/>
      <c r="CLJ1586" s="110"/>
      <c r="CLK1586" s="110"/>
      <c r="CLL1586" s="110"/>
      <c r="CLM1586" s="110"/>
      <c r="CLN1586" s="110"/>
      <c r="CLO1586" s="110"/>
      <c r="CLP1586" s="110"/>
      <c r="CLQ1586" s="110"/>
      <c r="CLR1586" s="110"/>
      <c r="CLS1586" s="110"/>
      <c r="CLT1586" s="110"/>
      <c r="CLU1586" s="110"/>
      <c r="CLV1586" s="110"/>
      <c r="CLW1586" s="110"/>
      <c r="CLX1586" s="110"/>
      <c r="CLY1586" s="110"/>
      <c r="CLZ1586" s="110"/>
      <c r="CMA1586" s="110"/>
      <c r="CMB1586" s="110"/>
      <c r="CMC1586" s="110"/>
      <c r="CMD1586" s="110"/>
      <c r="CME1586" s="110"/>
      <c r="CMF1586" s="110"/>
      <c r="CMG1586" s="110"/>
      <c r="CMH1586" s="110"/>
      <c r="CMI1586" s="110"/>
      <c r="CMJ1586" s="110"/>
      <c r="CMK1586" s="110"/>
      <c r="CML1586" s="110"/>
      <c r="CMM1586" s="110"/>
      <c r="CMN1586" s="110"/>
      <c r="CMO1586" s="110"/>
      <c r="CMP1586" s="110"/>
      <c r="CMQ1586" s="110"/>
      <c r="CMR1586" s="110"/>
      <c r="CMS1586" s="110"/>
      <c r="CMT1586" s="110"/>
      <c r="CMU1586" s="110"/>
      <c r="CMV1586" s="110"/>
      <c r="CMW1586" s="110"/>
      <c r="CMX1586" s="110"/>
      <c r="CMY1586" s="110"/>
      <c r="CMZ1586" s="110"/>
      <c r="CNA1586" s="110"/>
      <c r="CNB1586" s="110"/>
      <c r="CNC1586" s="110"/>
      <c r="CND1586" s="110"/>
      <c r="CNE1586" s="110"/>
      <c r="CNF1586" s="110"/>
      <c r="CNG1586" s="110"/>
      <c r="CNH1586" s="110"/>
      <c r="CNI1586" s="110"/>
      <c r="CNJ1586" s="110"/>
      <c r="CNK1586" s="110"/>
      <c r="CNL1586" s="110"/>
      <c r="CNM1586" s="110"/>
      <c r="CNN1586" s="110"/>
      <c r="CNO1586" s="110"/>
      <c r="CNP1586" s="110"/>
      <c r="CNQ1586" s="110"/>
      <c r="CNR1586" s="110"/>
      <c r="CNS1586" s="110"/>
      <c r="CNT1586" s="110"/>
      <c r="CNU1586" s="110"/>
      <c r="CNV1586" s="110"/>
      <c r="CNW1586" s="110"/>
      <c r="CNX1586" s="110"/>
      <c r="CNY1586" s="110"/>
      <c r="CNZ1586" s="110"/>
      <c r="COA1586" s="110"/>
      <c r="COB1586" s="110"/>
      <c r="COC1586" s="110"/>
      <c r="COD1586" s="110"/>
      <c r="COE1586" s="110"/>
      <c r="COF1586" s="110"/>
      <c r="COG1586" s="110"/>
      <c r="COH1586" s="110"/>
      <c r="COI1586" s="110"/>
      <c r="COJ1586" s="110"/>
      <c r="COK1586" s="110"/>
      <c r="COL1586" s="110"/>
      <c r="COM1586" s="110"/>
      <c r="CON1586" s="110"/>
      <c r="COO1586" s="110"/>
      <c r="COP1586" s="110"/>
      <c r="COQ1586" s="110"/>
      <c r="COR1586" s="110"/>
      <c r="COS1586" s="110"/>
      <c r="COT1586" s="110"/>
      <c r="COU1586" s="110"/>
      <c r="COV1586" s="110"/>
      <c r="COW1586" s="110"/>
      <c r="COX1586" s="110"/>
      <c r="COY1586" s="110"/>
      <c r="COZ1586" s="110"/>
      <c r="CPA1586" s="110"/>
      <c r="CPB1586" s="110"/>
      <c r="CPC1586" s="110"/>
      <c r="CPD1586" s="110"/>
      <c r="CPE1586" s="110"/>
      <c r="CPF1586" s="110"/>
      <c r="CPG1586" s="110"/>
      <c r="CPH1586" s="110"/>
      <c r="CPI1586" s="110"/>
      <c r="CPJ1586" s="110"/>
      <c r="CPK1586" s="110"/>
      <c r="CPL1586" s="110"/>
      <c r="CPM1586" s="110"/>
      <c r="CPN1586" s="110"/>
      <c r="CPO1586" s="110"/>
      <c r="CPP1586" s="110"/>
      <c r="CPQ1586" s="110"/>
      <c r="CPR1586" s="110"/>
      <c r="CPS1586" s="110"/>
      <c r="CPT1586" s="110"/>
      <c r="CPU1586" s="110"/>
      <c r="CPV1586" s="110"/>
      <c r="CPW1586" s="110"/>
      <c r="CPX1586" s="110"/>
      <c r="CPY1586" s="110"/>
      <c r="CPZ1586" s="110"/>
      <c r="CQA1586" s="110"/>
      <c r="CQB1586" s="110"/>
      <c r="CQC1586" s="110"/>
      <c r="CQD1586" s="110"/>
      <c r="CQE1586" s="110"/>
      <c r="CQF1586" s="110"/>
      <c r="CQG1586" s="110"/>
      <c r="CQH1586" s="110"/>
      <c r="CQI1586" s="110"/>
      <c r="CQJ1586" s="110"/>
      <c r="CQK1586" s="110"/>
      <c r="CQL1586" s="110"/>
      <c r="CQM1586" s="110"/>
      <c r="CQN1586" s="110"/>
      <c r="CQO1586" s="110"/>
      <c r="CQP1586" s="110"/>
      <c r="CQQ1586" s="110"/>
      <c r="CQR1586" s="110"/>
      <c r="CQS1586" s="110"/>
      <c r="CQT1586" s="110"/>
      <c r="CQU1586" s="110"/>
      <c r="CQV1586" s="110"/>
      <c r="CQW1586" s="110"/>
      <c r="CQX1586" s="110"/>
      <c r="CQY1586" s="110"/>
      <c r="CQZ1586" s="110"/>
      <c r="CRA1586" s="110"/>
      <c r="CRB1586" s="110"/>
      <c r="CRC1586" s="110"/>
      <c r="CRD1586" s="110"/>
      <c r="CRE1586" s="110"/>
      <c r="CRF1586" s="110"/>
      <c r="CRG1586" s="110"/>
      <c r="CRH1586" s="110"/>
      <c r="CRI1586" s="110"/>
      <c r="CRJ1586" s="110"/>
      <c r="CRK1586" s="110"/>
      <c r="CRL1586" s="110"/>
      <c r="CRM1586" s="110"/>
      <c r="CRN1586" s="110"/>
      <c r="CRO1586" s="110"/>
      <c r="CRP1586" s="110"/>
      <c r="CRQ1586" s="110"/>
      <c r="CRR1586" s="110"/>
      <c r="CRS1586" s="110"/>
      <c r="CRT1586" s="110"/>
      <c r="CRU1586" s="110"/>
      <c r="CRV1586" s="110"/>
      <c r="CRW1586" s="110"/>
      <c r="CRX1586" s="110"/>
      <c r="CRY1586" s="110"/>
      <c r="CRZ1586" s="110"/>
      <c r="CSA1586" s="110"/>
      <c r="CSB1586" s="110"/>
      <c r="CSC1586" s="110"/>
      <c r="CSD1586" s="110"/>
      <c r="CSE1586" s="110"/>
      <c r="CSF1586" s="110"/>
      <c r="CSG1586" s="110"/>
      <c r="CSH1586" s="110"/>
      <c r="CSI1586" s="110"/>
      <c r="CSJ1586" s="110"/>
      <c r="CSK1586" s="110"/>
      <c r="CSL1586" s="110"/>
      <c r="CSM1586" s="110"/>
      <c r="CSN1586" s="110"/>
      <c r="CSO1586" s="110"/>
      <c r="CSP1586" s="110"/>
      <c r="CSQ1586" s="110"/>
      <c r="CSR1586" s="110"/>
      <c r="CSS1586" s="110"/>
      <c r="CST1586" s="110"/>
      <c r="CSU1586" s="110"/>
      <c r="CSV1586" s="110"/>
      <c r="CSW1586" s="110"/>
      <c r="CSX1586" s="110"/>
      <c r="CSY1586" s="110"/>
      <c r="CSZ1586" s="110"/>
      <c r="CTA1586" s="110"/>
      <c r="CTB1586" s="110"/>
      <c r="CTC1586" s="110"/>
      <c r="CTD1586" s="110"/>
      <c r="CTE1586" s="110"/>
      <c r="CTF1586" s="110"/>
      <c r="CTG1586" s="110"/>
      <c r="CTH1586" s="110"/>
      <c r="CTI1586" s="110"/>
      <c r="CTJ1586" s="110"/>
      <c r="CTK1586" s="110"/>
      <c r="CTL1586" s="110"/>
      <c r="CTM1586" s="110"/>
      <c r="CTN1586" s="110"/>
      <c r="CTO1586" s="110"/>
      <c r="CTP1586" s="110"/>
      <c r="CTQ1586" s="110"/>
      <c r="CTR1586" s="110"/>
      <c r="CTS1586" s="110"/>
      <c r="CTT1586" s="110"/>
      <c r="CTU1586" s="110"/>
      <c r="CTV1586" s="110"/>
      <c r="CTW1586" s="110"/>
      <c r="CTX1586" s="110"/>
      <c r="CTY1586" s="110"/>
      <c r="CTZ1586" s="110"/>
      <c r="CUA1586" s="110"/>
      <c r="CUB1586" s="110"/>
      <c r="CUC1586" s="110"/>
      <c r="CUD1586" s="110"/>
      <c r="CUE1586" s="110"/>
      <c r="CUF1586" s="110"/>
      <c r="CUG1586" s="110"/>
      <c r="CUH1586" s="110"/>
      <c r="CUI1586" s="110"/>
      <c r="CUJ1586" s="110"/>
      <c r="CUK1586" s="110"/>
      <c r="CUL1586" s="110"/>
      <c r="CUM1586" s="110"/>
      <c r="CUN1586" s="110"/>
      <c r="CUO1586" s="110"/>
      <c r="CUP1586" s="110"/>
      <c r="CUQ1586" s="110"/>
      <c r="CUR1586" s="110"/>
      <c r="CUS1586" s="110"/>
      <c r="CUT1586" s="110"/>
      <c r="CUU1586" s="110"/>
      <c r="CUV1586" s="110"/>
      <c r="CUW1586" s="110"/>
      <c r="CUX1586" s="110"/>
      <c r="CUY1586" s="110"/>
      <c r="CUZ1586" s="110"/>
      <c r="CVA1586" s="110"/>
      <c r="CVB1586" s="110"/>
      <c r="CVC1586" s="110"/>
      <c r="CVD1586" s="110"/>
      <c r="CVE1586" s="110"/>
      <c r="CVF1586" s="110"/>
      <c r="CVG1586" s="110"/>
      <c r="CVH1586" s="110"/>
      <c r="CVI1586" s="110"/>
      <c r="CVJ1586" s="110"/>
      <c r="CVK1586" s="110"/>
      <c r="CVL1586" s="110"/>
      <c r="CVM1586" s="110"/>
      <c r="CVN1586" s="110"/>
      <c r="CVO1586" s="110"/>
      <c r="CVP1586" s="110"/>
      <c r="CVQ1586" s="110"/>
      <c r="CVR1586" s="110"/>
      <c r="CVS1586" s="110"/>
      <c r="CVT1586" s="110"/>
      <c r="CVU1586" s="110"/>
      <c r="CVV1586" s="110"/>
      <c r="CVW1586" s="110"/>
      <c r="CVX1586" s="110"/>
      <c r="CVY1586" s="110"/>
      <c r="CVZ1586" s="110"/>
      <c r="CWA1586" s="110"/>
      <c r="CWB1586" s="110"/>
      <c r="CWC1586" s="110"/>
      <c r="CWD1586" s="110"/>
      <c r="CWE1586" s="110"/>
      <c r="CWF1586" s="110"/>
      <c r="CWG1586" s="110"/>
      <c r="CWH1586" s="110"/>
      <c r="CWI1586" s="110"/>
      <c r="CWJ1586" s="110"/>
      <c r="CWK1586" s="110"/>
      <c r="CWL1586" s="110"/>
      <c r="CWM1586" s="110"/>
      <c r="CWN1586" s="110"/>
      <c r="CWO1586" s="110"/>
      <c r="CWP1586" s="110"/>
      <c r="CWQ1586" s="110"/>
      <c r="CWR1586" s="110"/>
      <c r="CWS1586" s="110"/>
      <c r="CWT1586" s="110"/>
      <c r="CWU1586" s="110"/>
      <c r="CWV1586" s="110"/>
      <c r="CWW1586" s="110"/>
      <c r="CWX1586" s="110"/>
      <c r="CWY1586" s="110"/>
      <c r="CWZ1586" s="110"/>
      <c r="CXA1586" s="110"/>
      <c r="CXB1586" s="110"/>
      <c r="CXC1586" s="110"/>
      <c r="CXD1586" s="110"/>
      <c r="CXE1586" s="110"/>
      <c r="CXF1586" s="110"/>
      <c r="CXG1586" s="110"/>
      <c r="CXH1586" s="110"/>
      <c r="CXI1586" s="110"/>
      <c r="CXJ1586" s="110"/>
      <c r="CXK1586" s="110"/>
      <c r="CXL1586" s="110"/>
      <c r="CXM1586" s="110"/>
      <c r="CXN1586" s="110"/>
      <c r="CXO1586" s="110"/>
      <c r="CXP1586" s="110"/>
      <c r="CXQ1586" s="110"/>
      <c r="CXR1586" s="110"/>
      <c r="CXS1586" s="110"/>
      <c r="CXT1586" s="110"/>
      <c r="CXU1586" s="110"/>
      <c r="CXV1586" s="110"/>
      <c r="CXW1586" s="110"/>
      <c r="CXX1586" s="110"/>
      <c r="CXY1586" s="110"/>
      <c r="CXZ1586" s="110"/>
      <c r="CYA1586" s="110"/>
      <c r="CYB1586" s="110"/>
      <c r="CYC1586" s="110"/>
      <c r="CYD1586" s="110"/>
      <c r="CYE1586" s="110"/>
      <c r="CYF1586" s="110"/>
      <c r="CYG1586" s="110"/>
      <c r="CYH1586" s="110"/>
      <c r="CYI1586" s="110"/>
      <c r="CYJ1586" s="110"/>
      <c r="CYK1586" s="110"/>
      <c r="CYL1586" s="110"/>
      <c r="CYM1586" s="110"/>
      <c r="CYN1586" s="110"/>
      <c r="CYO1586" s="110"/>
      <c r="CYP1586" s="110"/>
      <c r="CYQ1586" s="110"/>
      <c r="CYR1586" s="110"/>
      <c r="CYS1586" s="110"/>
      <c r="CYT1586" s="110"/>
      <c r="CYU1586" s="110"/>
      <c r="CYV1586" s="110"/>
      <c r="CYW1586" s="110"/>
      <c r="CYX1586" s="110"/>
      <c r="CYY1586" s="110"/>
      <c r="CYZ1586" s="110"/>
      <c r="CZA1586" s="110"/>
      <c r="CZB1586" s="110"/>
      <c r="CZC1586" s="110"/>
      <c r="CZD1586" s="110"/>
      <c r="CZE1586" s="110"/>
      <c r="CZF1586" s="110"/>
      <c r="CZG1586" s="110"/>
      <c r="CZH1586" s="110"/>
      <c r="CZI1586" s="110"/>
      <c r="CZJ1586" s="110"/>
      <c r="CZK1586" s="110"/>
      <c r="CZL1586" s="110"/>
      <c r="CZM1586" s="110"/>
      <c r="CZN1586" s="110"/>
      <c r="CZO1586" s="110"/>
      <c r="CZP1586" s="110"/>
      <c r="CZQ1586" s="110"/>
      <c r="CZR1586" s="110"/>
      <c r="CZS1586" s="110"/>
      <c r="CZT1586" s="110"/>
      <c r="CZU1586" s="110"/>
      <c r="CZV1586" s="110"/>
      <c r="CZW1586" s="110"/>
      <c r="CZX1586" s="110"/>
      <c r="CZY1586" s="110"/>
      <c r="CZZ1586" s="110"/>
      <c r="DAA1586" s="110"/>
      <c r="DAB1586" s="110"/>
      <c r="DAC1586" s="110"/>
      <c r="DAD1586" s="110"/>
      <c r="DAE1586" s="110"/>
      <c r="DAF1586" s="110"/>
      <c r="DAG1586" s="110"/>
      <c r="DAH1586" s="110"/>
      <c r="DAI1586" s="110"/>
      <c r="DAJ1586" s="110"/>
      <c r="DAK1586" s="110"/>
      <c r="DAL1586" s="110"/>
      <c r="DAM1586" s="110"/>
      <c r="DAN1586" s="110"/>
      <c r="DAO1586" s="110"/>
      <c r="DAP1586" s="110"/>
      <c r="DAQ1586" s="110"/>
      <c r="DAR1586" s="110"/>
      <c r="DAS1586" s="110"/>
      <c r="DAT1586" s="110"/>
      <c r="DAU1586" s="110"/>
      <c r="DAV1586" s="110"/>
      <c r="DAW1586" s="110"/>
      <c r="DAX1586" s="110"/>
      <c r="DAY1586" s="110"/>
      <c r="DAZ1586" s="110"/>
      <c r="DBA1586" s="110"/>
      <c r="DBB1586" s="110"/>
      <c r="DBC1586" s="110"/>
      <c r="DBD1586" s="110"/>
      <c r="DBE1586" s="110"/>
      <c r="DBF1586" s="110"/>
      <c r="DBG1586" s="110"/>
      <c r="DBH1586" s="110"/>
      <c r="DBI1586" s="110"/>
      <c r="DBJ1586" s="110"/>
      <c r="DBK1586" s="110"/>
      <c r="DBL1586" s="110"/>
      <c r="DBM1586" s="110"/>
      <c r="DBN1586" s="110"/>
      <c r="DBO1586" s="110"/>
      <c r="DBP1586" s="110"/>
      <c r="DBQ1586" s="110"/>
      <c r="DBR1586" s="110"/>
      <c r="DBS1586" s="110"/>
      <c r="DBT1586" s="110"/>
      <c r="DBU1586" s="110"/>
      <c r="DBV1586" s="110"/>
      <c r="DBW1586" s="110"/>
      <c r="DBX1586" s="110"/>
      <c r="DBY1586" s="110"/>
      <c r="DBZ1586" s="110"/>
      <c r="DCA1586" s="110"/>
      <c r="DCB1586" s="110"/>
      <c r="DCC1586" s="110"/>
      <c r="DCD1586" s="110"/>
      <c r="DCE1586" s="110"/>
      <c r="DCF1586" s="110"/>
      <c r="DCG1586" s="110"/>
      <c r="DCH1586" s="110"/>
      <c r="DCI1586" s="110"/>
      <c r="DCJ1586" s="110"/>
      <c r="DCK1586" s="110"/>
      <c r="DCL1586" s="110"/>
      <c r="DCM1586" s="110"/>
      <c r="DCN1586" s="110"/>
      <c r="DCO1586" s="110"/>
      <c r="DCP1586" s="110"/>
      <c r="DCQ1586" s="110"/>
      <c r="DCR1586" s="110"/>
      <c r="DCS1586" s="110"/>
      <c r="DCT1586" s="110"/>
      <c r="DCU1586" s="110"/>
      <c r="DCV1586" s="110"/>
      <c r="DCW1586" s="110"/>
      <c r="DCX1586" s="110"/>
      <c r="DCY1586" s="110"/>
      <c r="DCZ1586" s="110"/>
      <c r="DDA1586" s="110"/>
      <c r="DDB1586" s="110"/>
      <c r="DDC1586" s="110"/>
      <c r="DDD1586" s="110"/>
      <c r="DDE1586" s="110"/>
      <c r="DDF1586" s="110"/>
      <c r="DDG1586" s="110"/>
      <c r="DDH1586" s="110"/>
      <c r="DDI1586" s="110"/>
      <c r="DDJ1586" s="110"/>
      <c r="DDK1586" s="110"/>
      <c r="DDL1586" s="110"/>
      <c r="DDM1586" s="110"/>
      <c r="DDN1586" s="110"/>
      <c r="DDO1586" s="110"/>
      <c r="DDP1586" s="110"/>
      <c r="DDQ1586" s="110"/>
      <c r="DDR1586" s="110"/>
      <c r="DDS1586" s="110"/>
      <c r="DDT1586" s="110"/>
      <c r="DDU1586" s="110"/>
      <c r="DDV1586" s="110"/>
      <c r="DDW1586" s="110"/>
      <c r="DDX1586" s="110"/>
      <c r="DDY1586" s="110"/>
      <c r="DDZ1586" s="110"/>
      <c r="DEA1586" s="110"/>
      <c r="DEB1586" s="110"/>
      <c r="DEC1586" s="110"/>
      <c r="DED1586" s="110"/>
      <c r="DEE1586" s="110"/>
      <c r="DEF1586" s="110"/>
      <c r="DEG1586" s="110"/>
      <c r="DEH1586" s="110"/>
      <c r="DEI1586" s="110"/>
      <c r="DEJ1586" s="110"/>
      <c r="DEK1586" s="110"/>
      <c r="DEL1586" s="110"/>
      <c r="DEM1586" s="110"/>
      <c r="DEN1586" s="110"/>
      <c r="DEO1586" s="110"/>
      <c r="DEP1586" s="110"/>
      <c r="DEQ1586" s="110"/>
      <c r="DER1586" s="110"/>
      <c r="DES1586" s="110"/>
      <c r="DET1586" s="110"/>
      <c r="DEU1586" s="110"/>
      <c r="DEV1586" s="110"/>
      <c r="DEW1586" s="110"/>
      <c r="DEX1586" s="110"/>
      <c r="DEY1586" s="110"/>
      <c r="DEZ1586" s="110"/>
      <c r="DFA1586" s="110"/>
      <c r="DFB1586" s="110"/>
      <c r="DFC1586" s="110"/>
      <c r="DFD1586" s="110"/>
      <c r="DFE1586" s="110"/>
      <c r="DFF1586" s="110"/>
      <c r="DFG1586" s="110"/>
      <c r="DFH1586" s="110"/>
      <c r="DFI1586" s="110"/>
      <c r="DFJ1586" s="110"/>
      <c r="DFK1586" s="110"/>
      <c r="DFL1586" s="110"/>
      <c r="DFM1586" s="110"/>
      <c r="DFN1586" s="110"/>
      <c r="DFO1586" s="110"/>
      <c r="DFP1586" s="110"/>
      <c r="DFQ1586" s="110"/>
      <c r="DFR1586" s="110"/>
      <c r="DFS1586" s="110"/>
      <c r="DFT1586" s="110"/>
      <c r="DFU1586" s="110"/>
      <c r="DFV1586" s="110"/>
      <c r="DFW1586" s="110"/>
      <c r="DFX1586" s="110"/>
      <c r="DFY1586" s="110"/>
      <c r="DFZ1586" s="110"/>
      <c r="DGA1586" s="110"/>
      <c r="DGB1586" s="110"/>
      <c r="DGC1586" s="110"/>
      <c r="DGD1586" s="110"/>
      <c r="DGE1586" s="110"/>
      <c r="DGF1586" s="110"/>
      <c r="DGG1586" s="110"/>
      <c r="DGH1586" s="110"/>
      <c r="DGI1586" s="110"/>
      <c r="DGJ1586" s="110"/>
      <c r="DGK1586" s="110"/>
      <c r="DGL1586" s="110"/>
      <c r="DGM1586" s="110"/>
      <c r="DGN1586" s="110"/>
      <c r="DGO1586" s="110"/>
      <c r="DGP1586" s="110"/>
      <c r="DGQ1586" s="110"/>
      <c r="DGR1586" s="110"/>
      <c r="DGS1586" s="110"/>
      <c r="DGT1586" s="110"/>
      <c r="DGU1586" s="110"/>
      <c r="DGV1586" s="110"/>
      <c r="DGW1586" s="110"/>
      <c r="DGX1586" s="110"/>
      <c r="DGY1586" s="110"/>
      <c r="DGZ1586" s="110"/>
      <c r="DHA1586" s="110"/>
      <c r="DHB1586" s="110"/>
      <c r="DHC1586" s="110"/>
      <c r="DHD1586" s="110"/>
      <c r="DHE1586" s="110"/>
      <c r="DHF1586" s="110"/>
      <c r="DHG1586" s="110"/>
      <c r="DHH1586" s="110"/>
      <c r="DHI1586" s="110"/>
      <c r="DHJ1586" s="110"/>
      <c r="DHK1586" s="110"/>
      <c r="DHL1586" s="110"/>
      <c r="DHM1586" s="110"/>
      <c r="DHN1586" s="110"/>
      <c r="DHO1586" s="110"/>
      <c r="DHP1586" s="110"/>
      <c r="DHQ1586" s="110"/>
      <c r="DHR1586" s="110"/>
      <c r="DHS1586" s="110"/>
      <c r="DHT1586" s="110"/>
      <c r="DHU1586" s="110"/>
      <c r="DHV1586" s="110"/>
      <c r="DHW1586" s="110"/>
      <c r="DHX1586" s="110"/>
      <c r="DHY1586" s="110"/>
      <c r="DHZ1586" s="110"/>
      <c r="DIA1586" s="110"/>
      <c r="DIB1586" s="110"/>
      <c r="DIC1586" s="110"/>
      <c r="DID1586" s="110"/>
      <c r="DIE1586" s="110"/>
      <c r="DIF1586" s="110"/>
      <c r="DIG1586" s="110"/>
      <c r="DIH1586" s="110"/>
      <c r="DII1586" s="110"/>
      <c r="DIJ1586" s="110"/>
      <c r="DIK1586" s="110"/>
      <c r="DIL1586" s="110"/>
      <c r="DIM1586" s="110"/>
      <c r="DIN1586" s="110"/>
      <c r="DIO1586" s="110"/>
      <c r="DIP1586" s="110"/>
      <c r="DIQ1586" s="110"/>
      <c r="DIR1586" s="110"/>
      <c r="DIS1586" s="110"/>
      <c r="DIT1586" s="110"/>
      <c r="DIU1586" s="110"/>
      <c r="DIV1586" s="110"/>
      <c r="DIW1586" s="110"/>
      <c r="DIX1586" s="110"/>
      <c r="DIY1586" s="110"/>
      <c r="DIZ1586" s="110"/>
      <c r="DJA1586" s="110"/>
      <c r="DJB1586" s="110"/>
      <c r="DJC1586" s="110"/>
      <c r="DJD1586" s="110"/>
      <c r="DJE1586" s="110"/>
      <c r="DJF1586" s="110"/>
      <c r="DJG1586" s="110"/>
      <c r="DJH1586" s="110"/>
      <c r="DJI1586" s="110"/>
      <c r="DJJ1586" s="110"/>
      <c r="DJK1586" s="110"/>
      <c r="DJL1586" s="110"/>
      <c r="DJM1586" s="110"/>
      <c r="DJN1586" s="110"/>
      <c r="DJO1586" s="110"/>
      <c r="DJP1586" s="110"/>
      <c r="DJQ1586" s="110"/>
      <c r="DJR1586" s="110"/>
      <c r="DJS1586" s="110"/>
      <c r="DJT1586" s="110"/>
      <c r="DJU1586" s="110"/>
      <c r="DJV1586" s="110"/>
      <c r="DJW1586" s="110"/>
      <c r="DJX1586" s="110"/>
      <c r="DJY1586" s="110"/>
      <c r="DJZ1586" s="110"/>
      <c r="DKA1586" s="110"/>
      <c r="DKB1586" s="110"/>
      <c r="DKC1586" s="110"/>
      <c r="DKD1586" s="110"/>
      <c r="DKE1586" s="110"/>
      <c r="DKF1586" s="110"/>
      <c r="DKG1586" s="110"/>
      <c r="DKH1586" s="110"/>
      <c r="DKI1586" s="110"/>
      <c r="DKJ1586" s="110"/>
      <c r="DKK1586" s="110"/>
      <c r="DKL1586" s="110"/>
      <c r="DKM1586" s="110"/>
      <c r="DKN1586" s="110"/>
      <c r="DKO1586" s="110"/>
      <c r="DKP1586" s="110"/>
      <c r="DKQ1586" s="110"/>
      <c r="DKR1586" s="110"/>
      <c r="DKS1586" s="110"/>
      <c r="DKT1586" s="110"/>
      <c r="DKU1586" s="110"/>
      <c r="DKV1586" s="110"/>
      <c r="DKW1586" s="110"/>
      <c r="DKX1586" s="110"/>
      <c r="DKY1586" s="110"/>
      <c r="DKZ1586" s="110"/>
      <c r="DLA1586" s="110"/>
      <c r="DLB1586" s="110"/>
      <c r="DLC1586" s="110"/>
      <c r="DLD1586" s="110"/>
      <c r="DLE1586" s="110"/>
      <c r="DLF1586" s="110"/>
      <c r="DLG1586" s="110"/>
      <c r="DLH1586" s="110"/>
      <c r="DLI1586" s="110"/>
      <c r="DLJ1586" s="110"/>
      <c r="DLK1586" s="110"/>
      <c r="DLL1586" s="110"/>
      <c r="DLM1586" s="110"/>
      <c r="DLN1586" s="110"/>
      <c r="DLO1586" s="110"/>
      <c r="DLP1586" s="110"/>
      <c r="DLQ1586" s="110"/>
      <c r="DLR1586" s="110"/>
      <c r="DLS1586" s="110"/>
      <c r="DLT1586" s="110"/>
      <c r="DLU1586" s="110"/>
      <c r="DLV1586" s="110"/>
      <c r="DLW1586" s="110"/>
      <c r="DLX1586" s="110"/>
      <c r="DLY1586" s="110"/>
      <c r="DLZ1586" s="110"/>
      <c r="DMA1586" s="110"/>
      <c r="DMB1586" s="110"/>
      <c r="DMC1586" s="110"/>
      <c r="DMD1586" s="110"/>
      <c r="DME1586" s="110"/>
      <c r="DMF1586" s="110"/>
      <c r="DMG1586" s="110"/>
      <c r="DMH1586" s="110"/>
      <c r="DMI1586" s="110"/>
      <c r="DMJ1586" s="110"/>
      <c r="DMK1586" s="110"/>
      <c r="DML1586" s="110"/>
      <c r="DMM1586" s="110"/>
      <c r="DMN1586" s="110"/>
      <c r="DMO1586" s="110"/>
      <c r="DMP1586" s="110"/>
      <c r="DMQ1586" s="110"/>
      <c r="DMR1586" s="110"/>
      <c r="DMS1586" s="110"/>
      <c r="DMT1586" s="110"/>
      <c r="DMU1586" s="110"/>
      <c r="DMV1586" s="110"/>
      <c r="DMW1586" s="110"/>
      <c r="DMX1586" s="110"/>
      <c r="DMY1586" s="110"/>
      <c r="DMZ1586" s="110"/>
      <c r="DNA1586" s="110"/>
      <c r="DNB1586" s="110"/>
      <c r="DNC1586" s="110"/>
      <c r="DND1586" s="110"/>
      <c r="DNE1586" s="110"/>
      <c r="DNF1586" s="110"/>
      <c r="DNG1586" s="110"/>
      <c r="DNH1586" s="110"/>
      <c r="DNI1586" s="110"/>
      <c r="DNJ1586" s="110"/>
      <c r="DNK1586" s="110"/>
      <c r="DNL1586" s="110"/>
      <c r="DNM1586" s="110"/>
      <c r="DNN1586" s="110"/>
      <c r="DNO1586" s="110"/>
      <c r="DNP1586" s="110"/>
      <c r="DNQ1586" s="110"/>
      <c r="DNR1586" s="110"/>
      <c r="DNS1586" s="110"/>
      <c r="DNT1586" s="110"/>
      <c r="DNU1586" s="110"/>
      <c r="DNV1586" s="110"/>
      <c r="DNW1586" s="110"/>
      <c r="DNX1586" s="110"/>
      <c r="DNY1586" s="110"/>
      <c r="DNZ1586" s="110"/>
      <c r="DOA1586" s="110"/>
      <c r="DOB1586" s="110"/>
      <c r="DOC1586" s="110"/>
      <c r="DOD1586" s="110"/>
      <c r="DOE1586" s="110"/>
      <c r="DOF1586" s="110"/>
      <c r="DOG1586" s="110"/>
      <c r="DOH1586" s="110"/>
      <c r="DOI1586" s="110"/>
      <c r="DOJ1586" s="110"/>
      <c r="DOK1586" s="110"/>
      <c r="DOL1586" s="110"/>
      <c r="DOM1586" s="110"/>
      <c r="DON1586" s="110"/>
      <c r="DOO1586" s="110"/>
      <c r="DOP1586" s="110"/>
      <c r="DOQ1586" s="110"/>
      <c r="DOR1586" s="110"/>
      <c r="DOS1586" s="110"/>
      <c r="DOT1586" s="110"/>
      <c r="DOU1586" s="110"/>
      <c r="DOV1586" s="110"/>
      <c r="DOW1586" s="110"/>
      <c r="DOX1586" s="110"/>
      <c r="DOY1586" s="110"/>
      <c r="DOZ1586" s="110"/>
      <c r="DPA1586" s="110"/>
      <c r="DPB1586" s="110"/>
      <c r="DPC1586" s="110"/>
      <c r="DPD1586" s="110"/>
      <c r="DPE1586" s="110"/>
      <c r="DPF1586" s="110"/>
      <c r="DPG1586" s="110"/>
      <c r="DPH1586" s="110"/>
      <c r="DPI1586" s="110"/>
      <c r="DPJ1586" s="110"/>
      <c r="DPK1586" s="110"/>
      <c r="DPL1586" s="110"/>
      <c r="DPM1586" s="110"/>
      <c r="DPN1586" s="110"/>
      <c r="DPO1586" s="110"/>
      <c r="DPP1586" s="110"/>
      <c r="DPQ1586" s="110"/>
      <c r="DPR1586" s="110"/>
      <c r="DPS1586" s="110"/>
      <c r="DPT1586" s="110"/>
      <c r="DPU1586" s="110"/>
      <c r="DPV1586" s="110"/>
      <c r="DPW1586" s="110"/>
      <c r="DPX1586" s="110"/>
      <c r="DPY1586" s="110"/>
      <c r="DPZ1586" s="110"/>
      <c r="DQA1586" s="110"/>
      <c r="DQB1586" s="110"/>
      <c r="DQC1586" s="110"/>
      <c r="DQD1586" s="110"/>
      <c r="DQE1586" s="110"/>
      <c r="DQF1586" s="110"/>
      <c r="DQG1586" s="110"/>
      <c r="DQH1586" s="110"/>
      <c r="DQI1586" s="110"/>
      <c r="DQJ1586" s="110"/>
      <c r="DQK1586" s="110"/>
      <c r="DQL1586" s="110"/>
      <c r="DQM1586" s="110"/>
      <c r="DQN1586" s="110"/>
      <c r="DQO1586" s="110"/>
      <c r="DQP1586" s="110"/>
      <c r="DQQ1586" s="110"/>
      <c r="DQR1586" s="110"/>
      <c r="DQS1586" s="110"/>
      <c r="DQT1586" s="110"/>
      <c r="DQU1586" s="110"/>
      <c r="DQV1586" s="110"/>
      <c r="DQW1586" s="110"/>
      <c r="DQX1586" s="110"/>
      <c r="DQY1586" s="110"/>
      <c r="DQZ1586" s="110"/>
      <c r="DRA1586" s="110"/>
      <c r="DRB1586" s="110"/>
      <c r="DRC1586" s="110"/>
      <c r="DRD1586" s="110"/>
      <c r="DRE1586" s="110"/>
      <c r="DRF1586" s="110"/>
      <c r="DRG1586" s="110"/>
      <c r="DRH1586" s="110"/>
      <c r="DRI1586" s="110"/>
      <c r="DRJ1586" s="110"/>
      <c r="DRK1586" s="110"/>
      <c r="DRL1586" s="110"/>
      <c r="DRM1586" s="110"/>
      <c r="DRN1586" s="110"/>
      <c r="DRO1586" s="110"/>
      <c r="DRP1586" s="110"/>
      <c r="DRQ1586" s="110"/>
      <c r="DRR1586" s="110"/>
      <c r="DRS1586" s="110"/>
      <c r="DRT1586" s="110"/>
      <c r="DRU1586" s="110"/>
      <c r="DRV1586" s="110"/>
      <c r="DRW1586" s="110"/>
      <c r="DRX1586" s="110"/>
      <c r="DRY1586" s="110"/>
      <c r="DRZ1586" s="110"/>
      <c r="DSA1586" s="110"/>
      <c r="DSB1586" s="110"/>
      <c r="DSC1586" s="110"/>
      <c r="DSD1586" s="110"/>
      <c r="DSE1586" s="110"/>
      <c r="DSF1586" s="110"/>
      <c r="DSG1586" s="110"/>
      <c r="DSH1586" s="110"/>
      <c r="DSI1586" s="110"/>
      <c r="DSJ1586" s="110"/>
      <c r="DSK1586" s="110"/>
      <c r="DSL1586" s="110"/>
      <c r="DSM1586" s="110"/>
      <c r="DSN1586" s="110"/>
      <c r="DSO1586" s="110"/>
      <c r="DSP1586" s="110"/>
      <c r="DSQ1586" s="110"/>
      <c r="DSR1586" s="110"/>
      <c r="DSS1586" s="110"/>
      <c r="DST1586" s="110"/>
      <c r="DSU1586" s="110"/>
      <c r="DSV1586" s="110"/>
      <c r="DSW1586" s="110"/>
      <c r="DSX1586" s="110"/>
      <c r="DSY1586" s="110"/>
      <c r="DSZ1586" s="110"/>
      <c r="DTA1586" s="110"/>
      <c r="DTB1586" s="110"/>
      <c r="DTC1586" s="110"/>
      <c r="DTD1586" s="110"/>
      <c r="DTE1586" s="110"/>
      <c r="DTF1586" s="110"/>
      <c r="DTG1586" s="110"/>
      <c r="DTH1586" s="110"/>
      <c r="DTI1586" s="110"/>
      <c r="DTJ1586" s="110"/>
      <c r="DTK1586" s="110"/>
      <c r="DTL1586" s="110"/>
      <c r="DTM1586" s="110"/>
      <c r="DTN1586" s="110"/>
      <c r="DTO1586" s="110"/>
      <c r="DTP1586" s="110"/>
      <c r="DTQ1586" s="110"/>
      <c r="DTR1586" s="110"/>
      <c r="DTS1586" s="110"/>
      <c r="DTT1586" s="110"/>
      <c r="DTU1586" s="110"/>
      <c r="DTV1586" s="110"/>
      <c r="DTW1586" s="110"/>
      <c r="DTX1586" s="110"/>
      <c r="DTY1586" s="110"/>
      <c r="DTZ1586" s="110"/>
      <c r="DUA1586" s="110"/>
      <c r="DUB1586" s="110"/>
      <c r="DUC1586" s="110"/>
      <c r="DUD1586" s="110"/>
      <c r="DUE1586" s="110"/>
      <c r="DUF1586" s="110"/>
      <c r="DUG1586" s="110"/>
      <c r="DUH1586" s="110"/>
      <c r="DUI1586" s="110"/>
      <c r="DUJ1586" s="110"/>
      <c r="DUK1586" s="110"/>
      <c r="DUL1586" s="110"/>
      <c r="DUM1586" s="110"/>
      <c r="DUN1586" s="110"/>
      <c r="DUO1586" s="110"/>
      <c r="DUP1586" s="110"/>
      <c r="DUQ1586" s="110"/>
      <c r="DUR1586" s="110"/>
      <c r="DUS1586" s="110"/>
      <c r="DUT1586" s="110"/>
      <c r="DUU1586" s="110"/>
      <c r="DUV1586" s="110"/>
      <c r="DUW1586" s="110"/>
      <c r="DUX1586" s="110"/>
      <c r="DUY1586" s="110"/>
      <c r="DUZ1586" s="110"/>
      <c r="DVA1586" s="110"/>
      <c r="DVB1586" s="110"/>
      <c r="DVC1586" s="110"/>
      <c r="DVD1586" s="110"/>
      <c r="DVE1586" s="110"/>
      <c r="DVF1586" s="110"/>
      <c r="DVG1586" s="110"/>
      <c r="DVH1586" s="110"/>
      <c r="DVI1586" s="110"/>
      <c r="DVJ1586" s="110"/>
      <c r="DVK1586" s="110"/>
      <c r="DVL1586" s="110"/>
      <c r="DVM1586" s="110"/>
      <c r="DVN1586" s="110"/>
      <c r="DVO1586" s="110"/>
      <c r="DVP1586" s="110"/>
      <c r="DVQ1586" s="110"/>
      <c r="DVR1586" s="110"/>
      <c r="DVS1586" s="110"/>
      <c r="DVT1586" s="110"/>
      <c r="DVU1586" s="110"/>
      <c r="DVV1586" s="110"/>
      <c r="DVW1586" s="110"/>
      <c r="DVX1586" s="110"/>
      <c r="DVY1586" s="110"/>
      <c r="DVZ1586" s="110"/>
      <c r="DWA1586" s="110"/>
      <c r="DWB1586" s="110"/>
      <c r="DWC1586" s="110"/>
      <c r="DWD1586" s="110"/>
      <c r="DWE1586" s="110"/>
      <c r="DWF1586" s="110"/>
      <c r="DWG1586" s="110"/>
      <c r="DWH1586" s="110"/>
      <c r="DWI1586" s="110"/>
      <c r="DWJ1586" s="110"/>
      <c r="DWK1586" s="110"/>
      <c r="DWL1586" s="110"/>
      <c r="DWM1586" s="110"/>
      <c r="DWN1586" s="110"/>
      <c r="DWO1586" s="110"/>
      <c r="DWP1586" s="110"/>
      <c r="DWQ1586" s="110"/>
      <c r="DWR1586" s="110"/>
      <c r="DWS1586" s="110"/>
      <c r="DWT1586" s="110"/>
      <c r="DWU1586" s="110"/>
      <c r="DWV1586" s="110"/>
      <c r="DWW1586" s="110"/>
      <c r="DWX1586" s="110"/>
      <c r="DWY1586" s="110"/>
      <c r="DWZ1586" s="110"/>
      <c r="DXA1586" s="110"/>
      <c r="DXB1586" s="110"/>
      <c r="DXC1586" s="110"/>
      <c r="DXD1586" s="110"/>
      <c r="DXE1586" s="110"/>
      <c r="DXF1586" s="110"/>
      <c r="DXG1586" s="110"/>
      <c r="DXH1586" s="110"/>
      <c r="DXI1586" s="110"/>
      <c r="DXJ1586" s="110"/>
      <c r="DXK1586" s="110"/>
      <c r="DXL1586" s="110"/>
      <c r="DXM1586" s="110"/>
      <c r="DXN1586" s="110"/>
      <c r="DXO1586" s="110"/>
      <c r="DXP1586" s="110"/>
      <c r="DXQ1586" s="110"/>
      <c r="DXR1586" s="110"/>
      <c r="DXS1586" s="110"/>
      <c r="DXT1586" s="110"/>
      <c r="DXU1586" s="110"/>
      <c r="DXV1586" s="110"/>
      <c r="DXW1586" s="110"/>
      <c r="DXX1586" s="110"/>
      <c r="DXY1586" s="110"/>
      <c r="DXZ1586" s="110"/>
      <c r="DYA1586" s="110"/>
      <c r="DYB1586" s="110"/>
      <c r="DYC1586" s="110"/>
      <c r="DYD1586" s="110"/>
      <c r="DYE1586" s="110"/>
      <c r="DYF1586" s="110"/>
      <c r="DYG1586" s="110"/>
      <c r="DYH1586" s="110"/>
      <c r="DYI1586" s="110"/>
      <c r="DYJ1586" s="110"/>
      <c r="DYK1586" s="110"/>
      <c r="DYL1586" s="110"/>
      <c r="DYM1586" s="110"/>
      <c r="DYN1586" s="110"/>
      <c r="DYO1586" s="110"/>
      <c r="DYP1586" s="110"/>
      <c r="DYQ1586" s="110"/>
      <c r="DYR1586" s="110"/>
      <c r="DYS1586" s="110"/>
      <c r="DYT1586" s="110"/>
      <c r="DYU1586" s="110"/>
      <c r="DYV1586" s="110"/>
      <c r="DYW1586" s="110"/>
      <c r="DYX1586" s="110"/>
      <c r="DYY1586" s="110"/>
      <c r="DYZ1586" s="110"/>
      <c r="DZA1586" s="110"/>
      <c r="DZB1586" s="110"/>
      <c r="DZC1586" s="110"/>
      <c r="DZD1586" s="110"/>
      <c r="DZE1586" s="110"/>
      <c r="DZF1586" s="110"/>
      <c r="DZG1586" s="110"/>
      <c r="DZH1586" s="110"/>
      <c r="DZI1586" s="110"/>
      <c r="DZJ1586" s="110"/>
      <c r="DZK1586" s="110"/>
      <c r="DZL1586" s="110"/>
      <c r="DZM1586" s="110"/>
      <c r="DZN1586" s="110"/>
      <c r="DZO1586" s="110"/>
      <c r="DZP1586" s="110"/>
      <c r="DZQ1586" s="110"/>
      <c r="DZR1586" s="110"/>
      <c r="DZS1586" s="110"/>
      <c r="DZT1586" s="110"/>
      <c r="DZU1586" s="110"/>
      <c r="DZV1586" s="110"/>
      <c r="DZW1586" s="110"/>
      <c r="DZX1586" s="110"/>
      <c r="DZY1586" s="110"/>
      <c r="DZZ1586" s="110"/>
      <c r="EAA1586" s="110"/>
      <c r="EAB1586" s="110"/>
      <c r="EAC1586" s="110"/>
      <c r="EAD1586" s="110"/>
      <c r="EAE1586" s="110"/>
      <c r="EAF1586" s="110"/>
      <c r="EAG1586" s="110"/>
      <c r="EAH1586" s="110"/>
      <c r="EAI1586" s="110"/>
      <c r="EAJ1586" s="110"/>
      <c r="EAK1586" s="110"/>
      <c r="EAL1586" s="110"/>
      <c r="EAM1586" s="110"/>
      <c r="EAN1586" s="110"/>
      <c r="EAO1586" s="110"/>
      <c r="EAP1586" s="110"/>
      <c r="EAQ1586" s="110"/>
      <c r="EAR1586" s="110"/>
      <c r="EAS1586" s="110"/>
      <c r="EAT1586" s="110"/>
      <c r="EAU1586" s="110"/>
      <c r="EAV1586" s="110"/>
      <c r="EAW1586" s="110"/>
      <c r="EAX1586" s="110"/>
      <c r="EAY1586" s="110"/>
      <c r="EAZ1586" s="110"/>
      <c r="EBA1586" s="110"/>
      <c r="EBB1586" s="110"/>
      <c r="EBC1586" s="110"/>
      <c r="EBD1586" s="110"/>
      <c r="EBE1586" s="110"/>
      <c r="EBF1586" s="110"/>
      <c r="EBG1586" s="110"/>
      <c r="EBH1586" s="110"/>
      <c r="EBI1586" s="110"/>
      <c r="EBJ1586" s="110"/>
      <c r="EBK1586" s="110"/>
      <c r="EBL1586" s="110"/>
      <c r="EBM1586" s="110"/>
      <c r="EBN1586" s="110"/>
      <c r="EBO1586" s="110"/>
      <c r="EBP1586" s="110"/>
      <c r="EBQ1586" s="110"/>
      <c r="EBR1586" s="110"/>
      <c r="EBS1586" s="110"/>
      <c r="EBT1586" s="110"/>
      <c r="EBU1586" s="110"/>
      <c r="EBV1586" s="110"/>
      <c r="EBW1586" s="110"/>
      <c r="EBX1586" s="110"/>
      <c r="EBY1586" s="110"/>
      <c r="EBZ1586" s="110"/>
      <c r="ECA1586" s="110"/>
      <c r="ECB1586" s="110"/>
      <c r="ECC1586" s="110"/>
      <c r="ECD1586" s="110"/>
      <c r="ECE1586" s="110"/>
      <c r="ECF1586" s="110"/>
      <c r="ECG1586" s="110"/>
      <c r="ECH1586" s="110"/>
      <c r="ECI1586" s="110"/>
      <c r="ECJ1586" s="110"/>
      <c r="ECK1586" s="110"/>
      <c r="ECL1586" s="110"/>
      <c r="ECM1586" s="110"/>
      <c r="ECN1586" s="110"/>
      <c r="ECO1586" s="110"/>
      <c r="ECP1586" s="110"/>
      <c r="ECQ1586" s="110"/>
      <c r="ECR1586" s="110"/>
      <c r="ECS1586" s="110"/>
      <c r="ECT1586" s="110"/>
      <c r="ECU1586" s="110"/>
      <c r="ECV1586" s="110"/>
      <c r="ECW1586" s="110"/>
      <c r="ECX1586" s="110"/>
      <c r="ECY1586" s="110"/>
      <c r="ECZ1586" s="110"/>
      <c r="EDA1586" s="110"/>
      <c r="EDB1586" s="110"/>
      <c r="EDC1586" s="110"/>
      <c r="EDD1586" s="110"/>
      <c r="EDE1586" s="110"/>
      <c r="EDF1586" s="110"/>
      <c r="EDG1586" s="110"/>
      <c r="EDH1586" s="110"/>
      <c r="EDI1586" s="110"/>
      <c r="EDJ1586" s="110"/>
      <c r="EDK1586" s="110"/>
      <c r="EDL1586" s="110"/>
      <c r="EDM1586" s="110"/>
      <c r="EDN1586" s="110"/>
      <c r="EDO1586" s="110"/>
      <c r="EDP1586" s="110"/>
      <c r="EDQ1586" s="110"/>
      <c r="EDR1586" s="110"/>
      <c r="EDS1586" s="110"/>
      <c r="EDT1586" s="110"/>
      <c r="EDU1586" s="110"/>
      <c r="EDV1586" s="110"/>
      <c r="EDW1586" s="110"/>
      <c r="EDX1586" s="110"/>
      <c r="EDY1586" s="110"/>
      <c r="EDZ1586" s="110"/>
      <c r="EEA1586" s="110"/>
      <c r="EEB1586" s="110"/>
      <c r="EEC1586" s="110"/>
      <c r="EED1586" s="110"/>
      <c r="EEE1586" s="110"/>
      <c r="EEF1586" s="110"/>
      <c r="EEG1586" s="110"/>
      <c r="EEH1586" s="110"/>
      <c r="EEI1586" s="110"/>
      <c r="EEJ1586" s="110"/>
      <c r="EEK1586" s="110"/>
      <c r="EEL1586" s="110"/>
      <c r="EEM1586" s="110"/>
      <c r="EEN1586" s="110"/>
      <c r="EEO1586" s="110"/>
      <c r="EEP1586" s="110"/>
      <c r="EEQ1586" s="110"/>
      <c r="EER1586" s="110"/>
      <c r="EES1586" s="110"/>
      <c r="EET1586" s="110"/>
      <c r="EEU1586" s="110"/>
      <c r="EEV1586" s="110"/>
      <c r="EEW1586" s="110"/>
      <c r="EEX1586" s="110"/>
      <c r="EEY1586" s="110"/>
      <c r="EEZ1586" s="110"/>
      <c r="EFA1586" s="110"/>
      <c r="EFB1586" s="110"/>
      <c r="EFC1586" s="110"/>
      <c r="EFD1586" s="110"/>
      <c r="EFE1586" s="110"/>
      <c r="EFF1586" s="110"/>
      <c r="EFG1586" s="110"/>
      <c r="EFH1586" s="110"/>
      <c r="EFI1586" s="110"/>
      <c r="EFJ1586" s="110"/>
      <c r="EFK1586" s="110"/>
      <c r="EFL1586" s="110"/>
      <c r="EFM1586" s="110"/>
      <c r="EFN1586" s="110"/>
      <c r="EFO1586" s="110"/>
      <c r="EFP1586" s="110"/>
      <c r="EFQ1586" s="110"/>
      <c r="EFR1586" s="110"/>
      <c r="EFS1586" s="110"/>
      <c r="EFT1586" s="110"/>
      <c r="EFU1586" s="110"/>
      <c r="EFV1586" s="110"/>
      <c r="EFW1586" s="110"/>
      <c r="EFX1586" s="110"/>
      <c r="EFY1586" s="110"/>
      <c r="EFZ1586" s="110"/>
      <c r="EGA1586" s="110"/>
      <c r="EGB1586" s="110"/>
      <c r="EGC1586" s="110"/>
      <c r="EGD1586" s="110"/>
      <c r="EGE1586" s="110"/>
      <c r="EGF1586" s="110"/>
      <c r="EGG1586" s="110"/>
      <c r="EGH1586" s="110"/>
      <c r="EGI1586" s="110"/>
      <c r="EGJ1586" s="110"/>
      <c r="EGK1586" s="110"/>
      <c r="EGL1586" s="110"/>
      <c r="EGM1586" s="110"/>
      <c r="EGN1586" s="110"/>
      <c r="EGO1586" s="110"/>
      <c r="EGP1586" s="110"/>
      <c r="EGQ1586" s="110"/>
      <c r="EGR1586" s="110"/>
      <c r="EGS1586" s="110"/>
      <c r="EGT1586" s="110"/>
      <c r="EGU1586" s="110"/>
      <c r="EGV1586" s="110"/>
      <c r="EGW1586" s="110"/>
      <c r="EGX1586" s="110"/>
      <c r="EGY1586" s="110"/>
      <c r="EGZ1586" s="110"/>
      <c r="EHA1586" s="110"/>
      <c r="EHB1586" s="110"/>
      <c r="EHC1586" s="110"/>
      <c r="EHD1586" s="110"/>
      <c r="EHE1586" s="110"/>
      <c r="EHF1586" s="110"/>
      <c r="EHG1586" s="110"/>
      <c r="EHH1586" s="110"/>
      <c r="EHI1586" s="110"/>
      <c r="EHJ1586" s="110"/>
      <c r="EHK1586" s="110"/>
      <c r="EHL1586" s="110"/>
      <c r="EHM1586" s="110"/>
      <c r="EHN1586" s="110"/>
      <c r="EHO1586" s="110"/>
      <c r="EHP1586" s="110"/>
      <c r="EHQ1586" s="110"/>
      <c r="EHR1586" s="110"/>
      <c r="EHS1586" s="110"/>
      <c r="EHT1586" s="110"/>
      <c r="EHU1586" s="110"/>
      <c r="EHV1586" s="110"/>
      <c r="EHW1586" s="110"/>
      <c r="EHX1586" s="110"/>
      <c r="EHY1586" s="110"/>
      <c r="EHZ1586" s="110"/>
      <c r="EIA1586" s="110"/>
      <c r="EIB1586" s="110"/>
      <c r="EIC1586" s="110"/>
      <c r="EID1586" s="110"/>
      <c r="EIE1586" s="110"/>
      <c r="EIF1586" s="110"/>
      <c r="EIG1586" s="110"/>
      <c r="EIH1586" s="110"/>
      <c r="EII1586" s="110"/>
      <c r="EIJ1586" s="110"/>
      <c r="EIK1586" s="110"/>
      <c r="EIL1586" s="110"/>
      <c r="EIM1586" s="110"/>
      <c r="EIN1586" s="110"/>
      <c r="EIO1586" s="110"/>
      <c r="EIP1586" s="110"/>
      <c r="EIQ1586" s="110"/>
      <c r="EIR1586" s="110"/>
      <c r="EIS1586" s="110"/>
      <c r="EIT1586" s="110"/>
      <c r="EIU1586" s="110"/>
      <c r="EIV1586" s="110"/>
      <c r="EIW1586" s="110"/>
      <c r="EIX1586" s="110"/>
      <c r="EIY1586" s="110"/>
      <c r="EIZ1586" s="110"/>
      <c r="EJA1586" s="110"/>
      <c r="EJB1586" s="110"/>
      <c r="EJC1586" s="110"/>
      <c r="EJD1586" s="110"/>
      <c r="EJE1586" s="110"/>
      <c r="EJF1586" s="110"/>
      <c r="EJG1586" s="110"/>
      <c r="EJH1586" s="110"/>
      <c r="EJI1586" s="110"/>
      <c r="EJJ1586" s="110"/>
      <c r="EJK1586" s="110"/>
      <c r="EJL1586" s="110"/>
      <c r="EJM1586" s="110"/>
      <c r="EJN1586" s="110"/>
      <c r="EJO1586" s="110"/>
      <c r="EJP1586" s="110"/>
      <c r="EJQ1586" s="110"/>
      <c r="EJR1586" s="110"/>
      <c r="EJS1586" s="110"/>
      <c r="EJT1586" s="110"/>
      <c r="EJU1586" s="110"/>
      <c r="EJV1586" s="110"/>
      <c r="EJW1586" s="110"/>
      <c r="EJX1586" s="110"/>
      <c r="EJY1586" s="110"/>
      <c r="EJZ1586" s="110"/>
      <c r="EKA1586" s="110"/>
      <c r="EKB1586" s="110"/>
      <c r="EKC1586" s="110"/>
      <c r="EKD1586" s="110"/>
      <c r="EKE1586" s="110"/>
      <c r="EKF1586" s="110"/>
      <c r="EKG1586" s="110"/>
      <c r="EKH1586" s="110"/>
      <c r="EKI1586" s="110"/>
      <c r="EKJ1586" s="110"/>
      <c r="EKK1586" s="110"/>
      <c r="EKL1586" s="110"/>
      <c r="EKM1586" s="110"/>
      <c r="EKN1586" s="110"/>
      <c r="EKO1586" s="110"/>
      <c r="EKP1586" s="110"/>
      <c r="EKQ1586" s="110"/>
      <c r="EKR1586" s="110"/>
      <c r="EKS1586" s="110"/>
      <c r="EKT1586" s="110"/>
      <c r="EKU1586" s="110"/>
      <c r="EKV1586" s="110"/>
      <c r="EKW1586" s="110"/>
      <c r="EKX1586" s="110"/>
      <c r="EKY1586" s="110"/>
      <c r="EKZ1586" s="110"/>
      <c r="ELA1586" s="110"/>
      <c r="ELB1586" s="110"/>
      <c r="ELC1586" s="110"/>
      <c r="ELD1586" s="110"/>
      <c r="ELE1586" s="110"/>
      <c r="ELF1586" s="110"/>
      <c r="ELG1586" s="110"/>
      <c r="ELH1586" s="110"/>
      <c r="ELI1586" s="110"/>
      <c r="ELJ1586" s="110"/>
      <c r="ELK1586" s="110"/>
      <c r="ELL1586" s="110"/>
      <c r="ELM1586" s="110"/>
      <c r="ELN1586" s="110"/>
      <c r="ELO1586" s="110"/>
      <c r="ELP1586" s="110"/>
      <c r="ELQ1586" s="110"/>
      <c r="ELR1586" s="110"/>
      <c r="ELS1586" s="110"/>
      <c r="ELT1586" s="110"/>
      <c r="ELU1586" s="110"/>
      <c r="ELV1586" s="110"/>
      <c r="ELW1586" s="110"/>
      <c r="ELX1586" s="110"/>
      <c r="ELY1586" s="110"/>
      <c r="ELZ1586" s="110"/>
      <c r="EMA1586" s="110"/>
      <c r="EMB1586" s="110"/>
      <c r="EMC1586" s="110"/>
      <c r="EMD1586" s="110"/>
      <c r="EME1586" s="110"/>
      <c r="EMF1586" s="110"/>
      <c r="EMG1586" s="110"/>
      <c r="EMH1586" s="110"/>
      <c r="EMI1586" s="110"/>
      <c r="EMJ1586" s="110"/>
      <c r="EMK1586" s="110"/>
      <c r="EML1586" s="110"/>
      <c r="EMM1586" s="110"/>
      <c r="EMN1586" s="110"/>
      <c r="EMO1586" s="110"/>
      <c r="EMP1586" s="110"/>
      <c r="EMQ1586" s="110"/>
      <c r="EMR1586" s="110"/>
      <c r="EMS1586" s="110"/>
      <c r="EMT1586" s="110"/>
      <c r="EMU1586" s="110"/>
      <c r="EMV1586" s="110"/>
      <c r="EMW1586" s="110"/>
      <c r="EMX1586" s="110"/>
      <c r="EMY1586" s="110"/>
      <c r="EMZ1586" s="110"/>
      <c r="ENA1586" s="110"/>
      <c r="ENB1586" s="110"/>
      <c r="ENC1586" s="110"/>
      <c r="END1586" s="110"/>
      <c r="ENE1586" s="110"/>
      <c r="ENF1586" s="110"/>
      <c r="ENG1586" s="110"/>
      <c r="ENH1586" s="110"/>
      <c r="ENI1586" s="110"/>
      <c r="ENJ1586" s="110"/>
      <c r="ENK1586" s="110"/>
      <c r="ENL1586" s="110"/>
      <c r="ENM1586" s="110"/>
      <c r="ENN1586" s="110"/>
      <c r="ENO1586" s="110"/>
      <c r="ENP1586" s="110"/>
      <c r="ENQ1586" s="110"/>
      <c r="ENR1586" s="110"/>
      <c r="ENS1586" s="110"/>
      <c r="ENT1586" s="110"/>
      <c r="ENU1586" s="110"/>
      <c r="ENV1586" s="110"/>
      <c r="ENW1586" s="110"/>
      <c r="ENX1586" s="110"/>
      <c r="ENY1586" s="110"/>
      <c r="ENZ1586" s="110"/>
      <c r="EOA1586" s="110"/>
      <c r="EOB1586" s="110"/>
      <c r="EOC1586" s="110"/>
      <c r="EOD1586" s="110"/>
      <c r="EOE1586" s="110"/>
      <c r="EOF1586" s="110"/>
      <c r="EOG1586" s="110"/>
      <c r="EOH1586" s="110"/>
      <c r="EOI1586" s="110"/>
      <c r="EOJ1586" s="110"/>
      <c r="EOK1586" s="110"/>
      <c r="EOL1586" s="110"/>
      <c r="EOM1586" s="110"/>
      <c r="EON1586" s="110"/>
      <c r="EOO1586" s="110"/>
      <c r="EOP1586" s="110"/>
      <c r="EOQ1586" s="110"/>
      <c r="EOR1586" s="110"/>
      <c r="EOS1586" s="110"/>
      <c r="EOT1586" s="110"/>
      <c r="EOU1586" s="110"/>
      <c r="EOV1586" s="110"/>
      <c r="EOW1586" s="110"/>
      <c r="EOX1586" s="110"/>
      <c r="EOY1586" s="110"/>
      <c r="EOZ1586" s="110"/>
      <c r="EPA1586" s="110"/>
      <c r="EPB1586" s="110"/>
      <c r="EPC1586" s="110"/>
      <c r="EPD1586" s="110"/>
      <c r="EPE1586" s="110"/>
      <c r="EPF1586" s="110"/>
      <c r="EPG1586" s="110"/>
      <c r="EPH1586" s="110"/>
      <c r="EPI1586" s="110"/>
      <c r="EPJ1586" s="110"/>
      <c r="EPK1586" s="110"/>
      <c r="EPL1586" s="110"/>
      <c r="EPM1586" s="110"/>
      <c r="EPN1586" s="110"/>
      <c r="EPO1586" s="110"/>
      <c r="EPP1586" s="110"/>
      <c r="EPQ1586" s="110"/>
      <c r="EPR1586" s="110"/>
      <c r="EPS1586" s="110"/>
      <c r="EPT1586" s="110"/>
      <c r="EPU1586" s="110"/>
      <c r="EPV1586" s="110"/>
      <c r="EPW1586" s="110"/>
      <c r="EPX1586" s="110"/>
      <c r="EPY1586" s="110"/>
      <c r="EPZ1586" s="110"/>
      <c r="EQA1586" s="110"/>
      <c r="EQB1586" s="110"/>
      <c r="EQC1586" s="110"/>
      <c r="EQD1586" s="110"/>
      <c r="EQE1586" s="110"/>
      <c r="EQF1586" s="110"/>
      <c r="EQG1586" s="110"/>
      <c r="EQH1586" s="110"/>
      <c r="EQI1586" s="110"/>
      <c r="EQJ1586" s="110"/>
      <c r="EQK1586" s="110"/>
      <c r="EQL1586" s="110"/>
      <c r="EQM1586" s="110"/>
      <c r="EQN1586" s="110"/>
      <c r="EQO1586" s="110"/>
      <c r="EQP1586" s="110"/>
      <c r="EQQ1586" s="110"/>
      <c r="EQR1586" s="110"/>
      <c r="EQS1586" s="110"/>
      <c r="EQT1586" s="110"/>
      <c r="EQU1586" s="110"/>
      <c r="EQV1586" s="110"/>
      <c r="EQW1586" s="110"/>
      <c r="EQX1586" s="110"/>
      <c r="EQY1586" s="110"/>
      <c r="EQZ1586" s="110"/>
      <c r="ERA1586" s="110"/>
      <c r="ERB1586" s="110"/>
      <c r="ERC1586" s="110"/>
      <c r="ERD1586" s="110"/>
      <c r="ERE1586" s="110"/>
      <c r="ERF1586" s="110"/>
      <c r="ERG1586" s="110"/>
      <c r="ERH1586" s="110"/>
      <c r="ERI1586" s="110"/>
      <c r="ERJ1586" s="110"/>
      <c r="ERK1586" s="110"/>
      <c r="ERL1586" s="110"/>
      <c r="ERM1586" s="110"/>
      <c r="ERN1586" s="110"/>
      <c r="ERO1586" s="110"/>
      <c r="ERP1586" s="110"/>
      <c r="ERQ1586" s="110"/>
      <c r="ERR1586" s="110"/>
      <c r="ERS1586" s="110"/>
      <c r="ERT1586" s="110"/>
      <c r="ERU1586" s="110"/>
      <c r="ERV1586" s="110"/>
      <c r="ERW1586" s="110"/>
      <c r="ERX1586" s="110"/>
      <c r="ERY1586" s="110"/>
      <c r="ERZ1586" s="110"/>
      <c r="ESA1586" s="110"/>
      <c r="ESB1586" s="110"/>
      <c r="ESC1586" s="110"/>
      <c r="ESD1586" s="110"/>
      <c r="ESE1586" s="110"/>
      <c r="ESF1586" s="110"/>
      <c r="ESG1586" s="110"/>
      <c r="ESH1586" s="110"/>
      <c r="ESI1586" s="110"/>
      <c r="ESJ1586" s="110"/>
      <c r="ESK1586" s="110"/>
      <c r="ESL1586" s="110"/>
      <c r="ESM1586" s="110"/>
      <c r="ESN1586" s="110"/>
      <c r="ESO1586" s="110"/>
      <c r="ESP1586" s="110"/>
      <c r="ESQ1586" s="110"/>
      <c r="ESR1586" s="110"/>
      <c r="ESS1586" s="110"/>
      <c r="EST1586" s="110"/>
      <c r="ESU1586" s="110"/>
      <c r="ESV1586" s="110"/>
      <c r="ESW1586" s="110"/>
      <c r="ESX1586" s="110"/>
      <c r="ESY1586" s="110"/>
      <c r="ESZ1586" s="110"/>
      <c r="ETA1586" s="110"/>
      <c r="ETB1586" s="110"/>
      <c r="ETC1586" s="110"/>
      <c r="ETD1586" s="110"/>
      <c r="ETE1586" s="110"/>
      <c r="ETF1586" s="110"/>
      <c r="ETG1586" s="110"/>
      <c r="ETH1586" s="110"/>
      <c r="ETI1586" s="110"/>
      <c r="ETJ1586" s="110"/>
      <c r="ETK1586" s="110"/>
      <c r="ETL1586" s="110"/>
      <c r="ETM1586" s="110"/>
      <c r="ETN1586" s="110"/>
      <c r="ETO1586" s="110"/>
      <c r="ETP1586" s="110"/>
      <c r="ETQ1586" s="110"/>
      <c r="ETR1586" s="110"/>
      <c r="ETS1586" s="110"/>
      <c r="ETT1586" s="110"/>
      <c r="ETU1586" s="110"/>
      <c r="ETV1586" s="110"/>
      <c r="ETW1586" s="110"/>
      <c r="ETX1586" s="110"/>
      <c r="ETY1586" s="110"/>
      <c r="ETZ1586" s="110"/>
      <c r="EUA1586" s="110"/>
      <c r="EUB1586" s="110"/>
      <c r="EUC1586" s="110"/>
      <c r="EUD1586" s="110"/>
      <c r="EUE1586" s="110"/>
      <c r="EUF1586" s="110"/>
      <c r="EUG1586" s="110"/>
      <c r="EUH1586" s="110"/>
      <c r="EUI1586" s="110"/>
      <c r="EUJ1586" s="110"/>
      <c r="EUK1586" s="110"/>
      <c r="EUL1586" s="110"/>
      <c r="EUM1586" s="110"/>
      <c r="EUN1586" s="110"/>
      <c r="EUO1586" s="110"/>
      <c r="EUP1586" s="110"/>
      <c r="EUQ1586" s="110"/>
      <c r="EUR1586" s="110"/>
      <c r="EUS1586" s="110"/>
      <c r="EUT1586" s="110"/>
      <c r="EUU1586" s="110"/>
      <c r="EUV1586" s="110"/>
      <c r="EUW1586" s="110"/>
      <c r="EUX1586" s="110"/>
      <c r="EUY1586" s="110"/>
      <c r="EUZ1586" s="110"/>
      <c r="EVA1586" s="110"/>
      <c r="EVB1586" s="110"/>
      <c r="EVC1586" s="110"/>
      <c r="EVD1586" s="110"/>
      <c r="EVE1586" s="110"/>
      <c r="EVF1586" s="110"/>
      <c r="EVG1586" s="110"/>
      <c r="EVH1586" s="110"/>
      <c r="EVI1586" s="110"/>
      <c r="EVJ1586" s="110"/>
      <c r="EVK1586" s="110"/>
      <c r="EVL1586" s="110"/>
      <c r="EVM1586" s="110"/>
      <c r="EVN1586" s="110"/>
      <c r="EVO1586" s="110"/>
      <c r="EVP1586" s="110"/>
      <c r="EVQ1586" s="110"/>
      <c r="EVR1586" s="110"/>
      <c r="EVS1586" s="110"/>
      <c r="EVT1586" s="110"/>
      <c r="EVU1586" s="110"/>
      <c r="EVV1586" s="110"/>
      <c r="EVW1586" s="110"/>
      <c r="EVX1586" s="110"/>
      <c r="EVY1586" s="110"/>
      <c r="EVZ1586" s="110"/>
      <c r="EWA1586" s="110"/>
      <c r="EWB1586" s="110"/>
      <c r="EWC1586" s="110"/>
      <c r="EWD1586" s="110"/>
      <c r="EWE1586" s="110"/>
      <c r="EWF1586" s="110"/>
      <c r="EWG1586" s="110"/>
      <c r="EWH1586" s="110"/>
      <c r="EWI1586" s="110"/>
      <c r="EWJ1586" s="110"/>
      <c r="EWK1586" s="110"/>
      <c r="EWL1586" s="110"/>
      <c r="EWM1586" s="110"/>
      <c r="EWN1586" s="110"/>
      <c r="EWO1586" s="110"/>
      <c r="EWP1586" s="110"/>
      <c r="EWQ1586" s="110"/>
      <c r="EWR1586" s="110"/>
      <c r="EWS1586" s="110"/>
      <c r="EWT1586" s="110"/>
      <c r="EWU1586" s="110"/>
      <c r="EWV1586" s="110"/>
      <c r="EWW1586" s="110"/>
      <c r="EWX1586" s="110"/>
      <c r="EWY1586" s="110"/>
      <c r="EWZ1586" s="110"/>
      <c r="EXA1586" s="110"/>
      <c r="EXB1586" s="110"/>
      <c r="EXC1586" s="110"/>
      <c r="EXD1586" s="110"/>
      <c r="EXE1586" s="110"/>
      <c r="EXF1586" s="110"/>
      <c r="EXG1586" s="110"/>
      <c r="EXH1586" s="110"/>
      <c r="EXI1586" s="110"/>
      <c r="EXJ1586" s="110"/>
      <c r="EXK1586" s="110"/>
      <c r="EXL1586" s="110"/>
      <c r="EXM1586" s="110"/>
      <c r="EXN1586" s="110"/>
      <c r="EXO1586" s="110"/>
      <c r="EXP1586" s="110"/>
      <c r="EXQ1586" s="110"/>
      <c r="EXR1586" s="110"/>
      <c r="EXS1586" s="110"/>
      <c r="EXT1586" s="110"/>
      <c r="EXU1586" s="110"/>
      <c r="EXV1586" s="110"/>
      <c r="EXW1586" s="110"/>
      <c r="EXX1586" s="110"/>
      <c r="EXY1586" s="110"/>
      <c r="EXZ1586" s="110"/>
      <c r="EYA1586" s="110"/>
      <c r="EYB1586" s="110"/>
      <c r="EYC1586" s="110"/>
      <c r="EYD1586" s="110"/>
      <c r="EYE1586" s="110"/>
      <c r="EYF1586" s="110"/>
      <c r="EYG1586" s="110"/>
      <c r="EYH1586" s="110"/>
      <c r="EYI1586" s="110"/>
      <c r="EYJ1586" s="110"/>
      <c r="EYK1586" s="110"/>
      <c r="EYL1586" s="110"/>
      <c r="EYM1586" s="110"/>
      <c r="EYN1586" s="110"/>
      <c r="EYO1586" s="110"/>
      <c r="EYP1586" s="110"/>
      <c r="EYQ1586" s="110"/>
      <c r="EYR1586" s="110"/>
      <c r="EYS1586" s="110"/>
      <c r="EYT1586" s="110"/>
      <c r="EYU1586" s="110"/>
      <c r="EYV1586" s="110"/>
      <c r="EYW1586" s="110"/>
      <c r="EYX1586" s="110"/>
      <c r="EYY1586" s="110"/>
      <c r="EYZ1586" s="110"/>
      <c r="EZA1586" s="110"/>
      <c r="EZB1586" s="110"/>
      <c r="EZC1586" s="110"/>
      <c r="EZD1586" s="110"/>
      <c r="EZE1586" s="110"/>
      <c r="EZF1586" s="110"/>
      <c r="EZG1586" s="110"/>
      <c r="EZH1586" s="110"/>
      <c r="EZI1586" s="110"/>
      <c r="EZJ1586" s="110"/>
      <c r="EZK1586" s="110"/>
      <c r="EZL1586" s="110"/>
      <c r="EZM1586" s="110"/>
      <c r="EZN1586" s="110"/>
      <c r="EZO1586" s="110"/>
      <c r="EZP1586" s="110"/>
      <c r="EZQ1586" s="110"/>
      <c r="EZR1586" s="110"/>
      <c r="EZS1586" s="110"/>
      <c r="EZT1586" s="110"/>
      <c r="EZU1586" s="110"/>
      <c r="EZV1586" s="110"/>
      <c r="EZW1586" s="110"/>
      <c r="EZX1586" s="110"/>
      <c r="EZY1586" s="110"/>
      <c r="EZZ1586" s="110"/>
      <c r="FAA1586" s="110"/>
      <c r="FAB1586" s="110"/>
      <c r="FAC1586" s="110"/>
      <c r="FAD1586" s="110"/>
      <c r="FAE1586" s="110"/>
      <c r="FAF1586" s="110"/>
      <c r="FAG1586" s="110"/>
      <c r="FAH1586" s="110"/>
      <c r="FAI1586" s="110"/>
      <c r="FAJ1586" s="110"/>
      <c r="FAK1586" s="110"/>
      <c r="FAL1586" s="110"/>
      <c r="FAM1586" s="110"/>
      <c r="FAN1586" s="110"/>
      <c r="FAO1586" s="110"/>
      <c r="FAP1586" s="110"/>
      <c r="FAQ1586" s="110"/>
      <c r="FAR1586" s="110"/>
      <c r="FAS1586" s="110"/>
      <c r="FAT1586" s="110"/>
      <c r="FAU1586" s="110"/>
      <c r="FAV1586" s="110"/>
      <c r="FAW1586" s="110"/>
      <c r="FAX1586" s="110"/>
      <c r="FAY1586" s="110"/>
      <c r="FAZ1586" s="110"/>
      <c r="FBA1586" s="110"/>
      <c r="FBB1586" s="110"/>
      <c r="FBC1586" s="110"/>
      <c r="FBD1586" s="110"/>
      <c r="FBE1586" s="110"/>
      <c r="FBF1586" s="110"/>
      <c r="FBG1586" s="110"/>
      <c r="FBH1586" s="110"/>
      <c r="FBI1586" s="110"/>
      <c r="FBJ1586" s="110"/>
      <c r="FBK1586" s="110"/>
      <c r="FBL1586" s="110"/>
      <c r="FBM1586" s="110"/>
      <c r="FBN1586" s="110"/>
      <c r="FBO1586" s="110"/>
      <c r="FBP1586" s="110"/>
      <c r="FBQ1586" s="110"/>
      <c r="FBR1586" s="110"/>
      <c r="FBS1586" s="110"/>
      <c r="FBT1586" s="110"/>
      <c r="FBU1586" s="110"/>
      <c r="FBV1586" s="110"/>
      <c r="FBW1586" s="110"/>
      <c r="FBX1586" s="110"/>
      <c r="FBY1586" s="110"/>
      <c r="FBZ1586" s="110"/>
      <c r="FCA1586" s="110"/>
      <c r="FCB1586" s="110"/>
      <c r="FCC1586" s="110"/>
      <c r="FCD1586" s="110"/>
      <c r="FCE1586" s="110"/>
      <c r="FCF1586" s="110"/>
      <c r="FCG1586" s="110"/>
      <c r="FCH1586" s="110"/>
      <c r="FCI1586" s="110"/>
      <c r="FCJ1586" s="110"/>
      <c r="FCK1586" s="110"/>
      <c r="FCL1586" s="110"/>
      <c r="FCM1586" s="110"/>
      <c r="FCN1586" s="110"/>
      <c r="FCO1586" s="110"/>
      <c r="FCP1586" s="110"/>
      <c r="FCQ1586" s="110"/>
      <c r="FCR1586" s="110"/>
      <c r="FCS1586" s="110"/>
      <c r="FCT1586" s="110"/>
      <c r="FCU1586" s="110"/>
      <c r="FCV1586" s="110"/>
      <c r="FCW1586" s="110"/>
      <c r="FCX1586" s="110"/>
      <c r="FCY1586" s="110"/>
      <c r="FCZ1586" s="110"/>
      <c r="FDA1586" s="110"/>
      <c r="FDB1586" s="110"/>
      <c r="FDC1586" s="110"/>
      <c r="FDD1586" s="110"/>
      <c r="FDE1586" s="110"/>
      <c r="FDF1586" s="110"/>
      <c r="FDG1586" s="110"/>
      <c r="FDH1586" s="110"/>
      <c r="FDI1586" s="110"/>
      <c r="FDJ1586" s="110"/>
      <c r="FDK1586" s="110"/>
      <c r="FDL1586" s="110"/>
      <c r="FDM1586" s="110"/>
      <c r="FDN1586" s="110"/>
      <c r="FDO1586" s="110"/>
      <c r="FDP1586" s="110"/>
      <c r="FDQ1586" s="110"/>
      <c r="FDR1586" s="110"/>
      <c r="FDS1586" s="110"/>
      <c r="FDT1586" s="110"/>
      <c r="FDU1586" s="110"/>
      <c r="FDV1586" s="110"/>
      <c r="FDW1586" s="110"/>
      <c r="FDX1586" s="110"/>
      <c r="FDY1586" s="110"/>
      <c r="FDZ1586" s="110"/>
      <c r="FEA1586" s="110"/>
      <c r="FEB1586" s="110"/>
      <c r="FEC1586" s="110"/>
      <c r="FED1586" s="110"/>
      <c r="FEE1586" s="110"/>
      <c r="FEF1586" s="110"/>
      <c r="FEG1586" s="110"/>
      <c r="FEH1586" s="110"/>
      <c r="FEI1586" s="110"/>
      <c r="FEJ1586" s="110"/>
      <c r="FEK1586" s="110"/>
      <c r="FEL1586" s="110"/>
      <c r="FEM1586" s="110"/>
      <c r="FEN1586" s="110"/>
      <c r="FEO1586" s="110"/>
      <c r="FEP1586" s="110"/>
      <c r="FEQ1586" s="110"/>
      <c r="FER1586" s="110"/>
      <c r="FES1586" s="110"/>
      <c r="FET1586" s="110"/>
      <c r="FEU1586" s="110"/>
      <c r="FEV1586" s="110"/>
      <c r="FEW1586" s="110"/>
      <c r="FEX1586" s="110"/>
      <c r="FEY1586" s="110"/>
      <c r="FEZ1586" s="110"/>
      <c r="FFA1586" s="110"/>
      <c r="FFB1586" s="110"/>
      <c r="FFC1586" s="110"/>
      <c r="FFD1586" s="110"/>
      <c r="FFE1586" s="110"/>
      <c r="FFF1586" s="110"/>
      <c r="FFG1586" s="110"/>
      <c r="FFH1586" s="110"/>
      <c r="FFI1586" s="110"/>
      <c r="FFJ1586" s="110"/>
      <c r="FFK1586" s="110"/>
      <c r="FFL1586" s="110"/>
      <c r="FFM1586" s="110"/>
      <c r="FFN1586" s="110"/>
      <c r="FFO1586" s="110"/>
      <c r="FFP1586" s="110"/>
      <c r="FFQ1586" s="110"/>
      <c r="FFR1586" s="110"/>
      <c r="FFS1586" s="110"/>
      <c r="FFT1586" s="110"/>
      <c r="FFU1586" s="110"/>
      <c r="FFV1586" s="110"/>
      <c r="FFW1586" s="110"/>
      <c r="FFX1586" s="110"/>
      <c r="FFY1586" s="110"/>
      <c r="FFZ1586" s="110"/>
      <c r="FGA1586" s="110"/>
      <c r="FGB1586" s="110"/>
      <c r="FGC1586" s="110"/>
      <c r="FGD1586" s="110"/>
      <c r="FGE1586" s="110"/>
      <c r="FGF1586" s="110"/>
      <c r="FGG1586" s="110"/>
      <c r="FGH1586" s="110"/>
      <c r="FGI1586" s="110"/>
      <c r="FGJ1586" s="110"/>
      <c r="FGK1586" s="110"/>
      <c r="FGL1586" s="110"/>
      <c r="FGM1586" s="110"/>
      <c r="FGN1586" s="110"/>
      <c r="FGO1586" s="110"/>
      <c r="FGP1586" s="110"/>
      <c r="FGQ1586" s="110"/>
      <c r="FGR1586" s="110"/>
      <c r="FGS1586" s="110"/>
      <c r="FGT1586" s="110"/>
      <c r="FGU1586" s="110"/>
      <c r="FGV1586" s="110"/>
      <c r="FGW1586" s="110"/>
      <c r="FGX1586" s="110"/>
      <c r="FGY1586" s="110"/>
      <c r="FGZ1586" s="110"/>
      <c r="FHA1586" s="110"/>
      <c r="FHB1586" s="110"/>
      <c r="FHC1586" s="110"/>
      <c r="FHD1586" s="110"/>
      <c r="FHE1586" s="110"/>
      <c r="FHF1586" s="110"/>
      <c r="FHG1586" s="110"/>
      <c r="FHH1586" s="110"/>
      <c r="FHI1586" s="110"/>
      <c r="FHJ1586" s="110"/>
      <c r="FHK1586" s="110"/>
      <c r="FHL1586" s="110"/>
      <c r="FHM1586" s="110"/>
      <c r="FHN1586" s="110"/>
      <c r="FHO1586" s="110"/>
      <c r="FHP1586" s="110"/>
      <c r="FHQ1586" s="110"/>
      <c r="FHR1586" s="110"/>
      <c r="FHS1586" s="110"/>
      <c r="FHT1586" s="110"/>
      <c r="FHU1586" s="110"/>
      <c r="FHV1586" s="110"/>
      <c r="FHW1586" s="110"/>
      <c r="FHX1586" s="110"/>
      <c r="FHY1586" s="110"/>
      <c r="FHZ1586" s="110"/>
      <c r="FIA1586" s="110"/>
      <c r="FIB1586" s="110"/>
      <c r="FIC1586" s="110"/>
      <c r="FID1586" s="110"/>
      <c r="FIE1586" s="110"/>
      <c r="FIF1586" s="110"/>
      <c r="FIG1586" s="110"/>
      <c r="FIH1586" s="110"/>
      <c r="FII1586" s="110"/>
      <c r="FIJ1586" s="110"/>
      <c r="FIK1586" s="110"/>
      <c r="FIL1586" s="110"/>
      <c r="FIM1586" s="110"/>
      <c r="FIN1586" s="110"/>
      <c r="FIO1586" s="110"/>
      <c r="FIP1586" s="110"/>
      <c r="FIQ1586" s="110"/>
      <c r="FIR1586" s="110"/>
      <c r="FIS1586" s="110"/>
      <c r="FIT1586" s="110"/>
      <c r="FIU1586" s="110"/>
      <c r="FIV1586" s="110"/>
      <c r="FIW1586" s="110"/>
      <c r="FIX1586" s="110"/>
      <c r="FIY1586" s="110"/>
      <c r="FIZ1586" s="110"/>
      <c r="FJA1586" s="110"/>
      <c r="FJB1586" s="110"/>
      <c r="FJC1586" s="110"/>
      <c r="FJD1586" s="110"/>
      <c r="FJE1586" s="110"/>
      <c r="FJF1586" s="110"/>
      <c r="FJG1586" s="110"/>
      <c r="FJH1586" s="110"/>
      <c r="FJI1586" s="110"/>
      <c r="FJJ1586" s="110"/>
      <c r="FJK1586" s="110"/>
      <c r="FJL1586" s="110"/>
      <c r="FJM1586" s="110"/>
      <c r="FJN1586" s="110"/>
      <c r="FJO1586" s="110"/>
      <c r="FJP1586" s="110"/>
      <c r="FJQ1586" s="110"/>
      <c r="FJR1586" s="110"/>
      <c r="FJS1586" s="110"/>
      <c r="FJT1586" s="110"/>
      <c r="FJU1586" s="110"/>
      <c r="FJV1586" s="110"/>
      <c r="FJW1586" s="110"/>
      <c r="FJX1586" s="110"/>
      <c r="FJY1586" s="110"/>
      <c r="FJZ1586" s="110"/>
      <c r="FKA1586" s="110"/>
      <c r="FKB1586" s="110"/>
      <c r="FKC1586" s="110"/>
      <c r="FKD1586" s="110"/>
      <c r="FKE1586" s="110"/>
      <c r="FKF1586" s="110"/>
      <c r="FKG1586" s="110"/>
      <c r="FKH1586" s="110"/>
      <c r="FKI1586" s="110"/>
      <c r="FKJ1586" s="110"/>
      <c r="FKK1586" s="110"/>
      <c r="FKL1586" s="110"/>
      <c r="FKM1586" s="110"/>
      <c r="FKN1586" s="110"/>
      <c r="FKO1586" s="110"/>
      <c r="FKP1586" s="110"/>
      <c r="FKQ1586" s="110"/>
      <c r="FKR1586" s="110"/>
      <c r="FKS1586" s="110"/>
      <c r="FKT1586" s="110"/>
      <c r="FKU1586" s="110"/>
      <c r="FKV1586" s="110"/>
      <c r="FKW1586" s="110"/>
      <c r="FKX1586" s="110"/>
      <c r="FKY1586" s="110"/>
      <c r="FKZ1586" s="110"/>
      <c r="FLA1586" s="110"/>
      <c r="FLB1586" s="110"/>
      <c r="FLC1586" s="110"/>
      <c r="FLD1586" s="110"/>
      <c r="FLE1586" s="110"/>
      <c r="FLF1586" s="110"/>
      <c r="FLG1586" s="110"/>
      <c r="FLH1586" s="110"/>
      <c r="FLI1586" s="110"/>
      <c r="FLJ1586" s="110"/>
      <c r="FLK1586" s="110"/>
      <c r="FLL1586" s="110"/>
      <c r="FLM1586" s="110"/>
      <c r="FLN1586" s="110"/>
      <c r="FLO1586" s="110"/>
      <c r="FLP1586" s="110"/>
      <c r="FLQ1586" s="110"/>
      <c r="FLR1586" s="110"/>
      <c r="FLS1586" s="110"/>
      <c r="FLT1586" s="110"/>
      <c r="FLU1586" s="110"/>
      <c r="FLV1586" s="110"/>
      <c r="FLW1586" s="110"/>
      <c r="FLX1586" s="110"/>
      <c r="FLY1586" s="110"/>
      <c r="FLZ1586" s="110"/>
      <c r="FMA1586" s="110"/>
      <c r="FMB1586" s="110"/>
      <c r="FMC1586" s="110"/>
      <c r="FMD1586" s="110"/>
      <c r="FME1586" s="110"/>
      <c r="FMF1586" s="110"/>
      <c r="FMG1586" s="110"/>
      <c r="FMH1586" s="110"/>
      <c r="FMI1586" s="110"/>
      <c r="FMJ1586" s="110"/>
      <c r="FMK1586" s="110"/>
      <c r="FML1586" s="110"/>
      <c r="FMM1586" s="110"/>
      <c r="FMN1586" s="110"/>
      <c r="FMO1586" s="110"/>
      <c r="FMP1586" s="110"/>
      <c r="FMQ1586" s="110"/>
      <c r="FMR1586" s="110"/>
      <c r="FMS1586" s="110"/>
      <c r="FMT1586" s="110"/>
      <c r="FMU1586" s="110"/>
      <c r="FMV1586" s="110"/>
      <c r="FMW1586" s="110"/>
      <c r="FMX1586" s="110"/>
      <c r="FMY1586" s="110"/>
      <c r="FMZ1586" s="110"/>
      <c r="FNA1586" s="110"/>
      <c r="FNB1586" s="110"/>
      <c r="FNC1586" s="110"/>
      <c r="FND1586" s="110"/>
      <c r="FNE1586" s="110"/>
      <c r="FNF1586" s="110"/>
      <c r="FNG1586" s="110"/>
      <c r="FNH1586" s="110"/>
      <c r="FNI1586" s="110"/>
      <c r="FNJ1586" s="110"/>
      <c r="FNK1586" s="110"/>
      <c r="FNL1586" s="110"/>
      <c r="FNM1586" s="110"/>
      <c r="FNN1586" s="110"/>
      <c r="FNO1586" s="110"/>
      <c r="FNP1586" s="110"/>
      <c r="FNQ1586" s="110"/>
      <c r="FNR1586" s="110"/>
      <c r="FNS1586" s="110"/>
      <c r="FNT1586" s="110"/>
      <c r="FNU1586" s="110"/>
      <c r="FNV1586" s="110"/>
      <c r="FNW1586" s="110"/>
      <c r="FNX1586" s="110"/>
      <c r="FNY1586" s="110"/>
      <c r="FNZ1586" s="110"/>
      <c r="FOA1586" s="110"/>
      <c r="FOB1586" s="110"/>
      <c r="FOC1586" s="110"/>
      <c r="FOD1586" s="110"/>
      <c r="FOE1586" s="110"/>
      <c r="FOF1586" s="110"/>
      <c r="FOG1586" s="110"/>
      <c r="FOH1586" s="110"/>
      <c r="FOI1586" s="110"/>
      <c r="FOJ1586" s="110"/>
      <c r="FOK1586" s="110"/>
      <c r="FOL1586" s="110"/>
      <c r="FOM1586" s="110"/>
      <c r="FON1586" s="110"/>
      <c r="FOO1586" s="110"/>
      <c r="FOP1586" s="110"/>
      <c r="FOQ1586" s="110"/>
      <c r="FOR1586" s="110"/>
      <c r="FOS1586" s="110"/>
      <c r="FOT1586" s="110"/>
      <c r="FOU1586" s="110"/>
      <c r="FOV1586" s="110"/>
      <c r="FOW1586" s="110"/>
      <c r="FOX1586" s="110"/>
      <c r="FOY1586" s="110"/>
      <c r="FOZ1586" s="110"/>
      <c r="FPA1586" s="110"/>
      <c r="FPB1586" s="110"/>
      <c r="FPC1586" s="110"/>
      <c r="FPD1586" s="110"/>
      <c r="FPE1586" s="110"/>
      <c r="FPF1586" s="110"/>
      <c r="FPG1586" s="110"/>
      <c r="FPH1586" s="110"/>
      <c r="FPI1586" s="110"/>
      <c r="FPJ1586" s="110"/>
      <c r="FPK1586" s="110"/>
      <c r="FPL1586" s="110"/>
      <c r="FPM1586" s="110"/>
      <c r="FPN1586" s="110"/>
      <c r="FPO1586" s="110"/>
      <c r="FPP1586" s="110"/>
      <c r="FPQ1586" s="110"/>
      <c r="FPR1586" s="110"/>
      <c r="FPS1586" s="110"/>
      <c r="FPT1586" s="110"/>
      <c r="FPU1586" s="110"/>
      <c r="FPV1586" s="110"/>
      <c r="FPW1586" s="110"/>
      <c r="FPX1586" s="110"/>
      <c r="FPY1586" s="110"/>
      <c r="FPZ1586" s="110"/>
      <c r="FQA1586" s="110"/>
      <c r="FQB1586" s="110"/>
      <c r="FQC1586" s="110"/>
      <c r="FQD1586" s="110"/>
      <c r="FQE1586" s="110"/>
      <c r="FQF1586" s="110"/>
      <c r="FQG1586" s="110"/>
      <c r="FQH1586" s="110"/>
      <c r="FQI1586" s="110"/>
      <c r="FQJ1586" s="110"/>
      <c r="FQK1586" s="110"/>
      <c r="FQL1586" s="110"/>
      <c r="FQM1586" s="110"/>
      <c r="FQN1586" s="110"/>
      <c r="FQO1586" s="110"/>
      <c r="FQP1586" s="110"/>
      <c r="FQQ1586" s="110"/>
      <c r="FQR1586" s="110"/>
      <c r="FQS1586" s="110"/>
      <c r="FQT1586" s="110"/>
      <c r="FQU1586" s="110"/>
      <c r="FQV1586" s="110"/>
      <c r="FQW1586" s="110"/>
      <c r="FQX1586" s="110"/>
      <c r="FQY1586" s="110"/>
      <c r="FQZ1586" s="110"/>
      <c r="FRA1586" s="110"/>
      <c r="FRB1586" s="110"/>
      <c r="FRC1586" s="110"/>
      <c r="FRD1586" s="110"/>
      <c r="FRE1586" s="110"/>
      <c r="FRF1586" s="110"/>
      <c r="FRG1586" s="110"/>
      <c r="FRH1586" s="110"/>
      <c r="FRI1586" s="110"/>
      <c r="FRJ1586" s="110"/>
      <c r="FRK1586" s="110"/>
      <c r="FRL1586" s="110"/>
      <c r="FRM1586" s="110"/>
      <c r="FRN1586" s="110"/>
      <c r="FRO1586" s="110"/>
      <c r="FRP1586" s="110"/>
      <c r="FRQ1586" s="110"/>
      <c r="FRR1586" s="110"/>
      <c r="FRS1586" s="110"/>
      <c r="FRT1586" s="110"/>
      <c r="FRU1586" s="110"/>
      <c r="FRV1586" s="110"/>
      <c r="FRW1586" s="110"/>
      <c r="FRX1586" s="110"/>
      <c r="FRY1586" s="110"/>
      <c r="FRZ1586" s="110"/>
      <c r="FSA1586" s="110"/>
      <c r="FSB1586" s="110"/>
      <c r="FSC1586" s="110"/>
      <c r="FSD1586" s="110"/>
      <c r="FSE1586" s="110"/>
      <c r="FSF1586" s="110"/>
      <c r="FSG1586" s="110"/>
      <c r="FSH1586" s="110"/>
      <c r="FSI1586" s="110"/>
      <c r="FSJ1586" s="110"/>
      <c r="FSK1586" s="110"/>
      <c r="FSL1586" s="110"/>
      <c r="FSM1586" s="110"/>
      <c r="FSN1586" s="110"/>
      <c r="FSO1586" s="110"/>
      <c r="FSP1586" s="110"/>
      <c r="FSQ1586" s="110"/>
      <c r="FSR1586" s="110"/>
      <c r="FSS1586" s="110"/>
      <c r="FST1586" s="110"/>
      <c r="FSU1586" s="110"/>
      <c r="FSV1586" s="110"/>
      <c r="FSW1586" s="110"/>
      <c r="FSX1586" s="110"/>
      <c r="FSY1586" s="110"/>
      <c r="FSZ1586" s="110"/>
      <c r="FTA1586" s="110"/>
      <c r="FTB1586" s="110"/>
      <c r="FTC1586" s="110"/>
      <c r="FTD1586" s="110"/>
      <c r="FTE1586" s="110"/>
      <c r="FTF1586" s="110"/>
      <c r="FTG1586" s="110"/>
      <c r="FTH1586" s="110"/>
      <c r="FTI1586" s="110"/>
      <c r="FTJ1586" s="110"/>
      <c r="FTK1586" s="110"/>
      <c r="FTL1586" s="110"/>
      <c r="FTM1586" s="110"/>
      <c r="FTN1586" s="110"/>
      <c r="FTO1586" s="110"/>
      <c r="FTP1586" s="110"/>
      <c r="FTQ1586" s="110"/>
      <c r="FTR1586" s="110"/>
      <c r="FTS1586" s="110"/>
      <c r="FTT1586" s="110"/>
      <c r="FTU1586" s="110"/>
      <c r="FTV1586" s="110"/>
      <c r="FTW1586" s="110"/>
      <c r="FTX1586" s="110"/>
      <c r="FTY1586" s="110"/>
      <c r="FTZ1586" s="110"/>
      <c r="FUA1586" s="110"/>
      <c r="FUB1586" s="110"/>
      <c r="FUC1586" s="110"/>
      <c r="FUD1586" s="110"/>
      <c r="FUE1586" s="110"/>
      <c r="FUF1586" s="110"/>
      <c r="FUG1586" s="110"/>
      <c r="FUH1586" s="110"/>
      <c r="FUI1586" s="110"/>
      <c r="FUJ1586" s="110"/>
      <c r="FUK1586" s="110"/>
      <c r="FUL1586" s="110"/>
      <c r="FUM1586" s="110"/>
      <c r="FUN1586" s="110"/>
      <c r="FUO1586" s="110"/>
      <c r="FUP1586" s="110"/>
      <c r="FUQ1586" s="110"/>
      <c r="FUR1586" s="110"/>
      <c r="FUS1586" s="110"/>
      <c r="FUT1586" s="110"/>
      <c r="FUU1586" s="110"/>
      <c r="FUV1586" s="110"/>
      <c r="FUW1586" s="110"/>
      <c r="FUX1586" s="110"/>
      <c r="FUY1586" s="110"/>
      <c r="FUZ1586" s="110"/>
      <c r="FVA1586" s="110"/>
      <c r="FVB1586" s="110"/>
      <c r="FVC1586" s="110"/>
      <c r="FVD1586" s="110"/>
      <c r="FVE1586" s="110"/>
      <c r="FVF1586" s="110"/>
      <c r="FVG1586" s="110"/>
      <c r="FVH1586" s="110"/>
      <c r="FVI1586" s="110"/>
      <c r="FVJ1586" s="110"/>
      <c r="FVK1586" s="110"/>
      <c r="FVL1586" s="110"/>
      <c r="FVM1586" s="110"/>
      <c r="FVN1586" s="110"/>
      <c r="FVO1586" s="110"/>
      <c r="FVP1586" s="110"/>
      <c r="FVQ1586" s="110"/>
      <c r="FVR1586" s="110"/>
      <c r="FVS1586" s="110"/>
      <c r="FVT1586" s="110"/>
      <c r="FVU1586" s="110"/>
      <c r="FVV1586" s="110"/>
      <c r="FVW1586" s="110"/>
      <c r="FVX1586" s="110"/>
      <c r="FVY1586" s="110"/>
      <c r="FVZ1586" s="110"/>
      <c r="FWA1586" s="110"/>
      <c r="FWB1586" s="110"/>
      <c r="FWC1586" s="110"/>
      <c r="FWD1586" s="110"/>
      <c r="FWE1586" s="110"/>
      <c r="FWF1586" s="110"/>
      <c r="FWG1586" s="110"/>
      <c r="FWH1586" s="110"/>
      <c r="FWI1586" s="110"/>
      <c r="FWJ1586" s="110"/>
      <c r="FWK1586" s="110"/>
      <c r="FWL1586" s="110"/>
      <c r="FWM1586" s="110"/>
      <c r="FWN1586" s="110"/>
      <c r="FWO1586" s="110"/>
      <c r="FWP1586" s="110"/>
      <c r="FWQ1586" s="110"/>
      <c r="FWR1586" s="110"/>
      <c r="FWS1586" s="110"/>
      <c r="FWT1586" s="110"/>
      <c r="FWU1586" s="110"/>
      <c r="FWV1586" s="110"/>
      <c r="FWW1586" s="110"/>
      <c r="FWX1586" s="110"/>
      <c r="FWY1586" s="110"/>
      <c r="FWZ1586" s="110"/>
      <c r="FXA1586" s="110"/>
      <c r="FXB1586" s="110"/>
      <c r="FXC1586" s="110"/>
      <c r="FXD1586" s="110"/>
      <c r="FXE1586" s="110"/>
      <c r="FXF1586" s="110"/>
      <c r="FXG1586" s="110"/>
      <c r="FXH1586" s="110"/>
      <c r="FXI1586" s="110"/>
      <c r="FXJ1586" s="110"/>
      <c r="FXK1586" s="110"/>
      <c r="FXL1586" s="110"/>
      <c r="FXM1586" s="110"/>
      <c r="FXN1586" s="110"/>
      <c r="FXO1586" s="110"/>
      <c r="FXP1586" s="110"/>
      <c r="FXQ1586" s="110"/>
      <c r="FXR1586" s="110"/>
      <c r="FXS1586" s="110"/>
      <c r="FXT1586" s="110"/>
      <c r="FXU1586" s="110"/>
      <c r="FXV1586" s="110"/>
      <c r="FXW1586" s="110"/>
      <c r="FXX1586" s="110"/>
      <c r="FXY1586" s="110"/>
      <c r="FXZ1586" s="110"/>
      <c r="FYA1586" s="110"/>
      <c r="FYB1586" s="110"/>
      <c r="FYC1586" s="110"/>
      <c r="FYD1586" s="110"/>
      <c r="FYE1586" s="110"/>
      <c r="FYF1586" s="110"/>
      <c r="FYG1586" s="110"/>
      <c r="FYH1586" s="110"/>
      <c r="FYI1586" s="110"/>
      <c r="FYJ1586" s="110"/>
      <c r="FYK1586" s="110"/>
      <c r="FYL1586" s="110"/>
      <c r="FYM1586" s="110"/>
      <c r="FYN1586" s="110"/>
      <c r="FYO1586" s="110"/>
      <c r="FYP1586" s="110"/>
      <c r="FYQ1586" s="110"/>
      <c r="FYR1586" s="110"/>
      <c r="FYS1586" s="110"/>
      <c r="FYT1586" s="110"/>
      <c r="FYU1586" s="110"/>
      <c r="FYV1586" s="110"/>
      <c r="FYW1586" s="110"/>
      <c r="FYX1586" s="110"/>
      <c r="FYY1586" s="110"/>
      <c r="FYZ1586" s="110"/>
      <c r="FZA1586" s="110"/>
      <c r="FZB1586" s="110"/>
      <c r="FZC1586" s="110"/>
      <c r="FZD1586" s="110"/>
      <c r="FZE1586" s="110"/>
      <c r="FZF1586" s="110"/>
      <c r="FZG1586" s="110"/>
      <c r="FZH1586" s="110"/>
      <c r="FZI1586" s="110"/>
      <c r="FZJ1586" s="110"/>
      <c r="FZK1586" s="110"/>
      <c r="FZL1586" s="110"/>
      <c r="FZM1586" s="110"/>
      <c r="FZN1586" s="110"/>
      <c r="FZO1586" s="110"/>
      <c r="FZP1586" s="110"/>
      <c r="FZQ1586" s="110"/>
      <c r="FZR1586" s="110"/>
      <c r="FZS1586" s="110"/>
      <c r="FZT1586" s="110"/>
      <c r="FZU1586" s="110"/>
      <c r="FZV1586" s="110"/>
      <c r="FZW1586" s="110"/>
      <c r="FZX1586" s="110"/>
      <c r="FZY1586" s="110"/>
      <c r="FZZ1586" s="110"/>
      <c r="GAA1586" s="110"/>
      <c r="GAB1586" s="110"/>
      <c r="GAC1586" s="110"/>
      <c r="GAD1586" s="110"/>
      <c r="GAE1586" s="110"/>
      <c r="GAF1586" s="110"/>
      <c r="GAG1586" s="110"/>
      <c r="GAH1586" s="110"/>
      <c r="GAI1586" s="110"/>
      <c r="GAJ1586" s="110"/>
      <c r="GAK1586" s="110"/>
      <c r="GAL1586" s="110"/>
      <c r="GAM1586" s="110"/>
      <c r="GAN1586" s="110"/>
      <c r="GAO1586" s="110"/>
      <c r="GAP1586" s="110"/>
      <c r="GAQ1586" s="110"/>
      <c r="GAR1586" s="110"/>
      <c r="GAS1586" s="110"/>
      <c r="GAT1586" s="110"/>
      <c r="GAU1586" s="110"/>
      <c r="GAV1586" s="110"/>
      <c r="GAW1586" s="110"/>
      <c r="GAX1586" s="110"/>
      <c r="GAY1586" s="110"/>
      <c r="GAZ1586" s="110"/>
      <c r="GBA1586" s="110"/>
      <c r="GBB1586" s="110"/>
      <c r="GBC1586" s="110"/>
      <c r="GBD1586" s="110"/>
      <c r="GBE1586" s="110"/>
      <c r="GBF1586" s="110"/>
      <c r="GBG1586" s="110"/>
      <c r="GBH1586" s="110"/>
      <c r="GBI1586" s="110"/>
      <c r="GBJ1586" s="110"/>
      <c r="GBK1586" s="110"/>
      <c r="GBL1586" s="110"/>
      <c r="GBM1586" s="110"/>
      <c r="GBN1586" s="110"/>
      <c r="GBO1586" s="110"/>
      <c r="GBP1586" s="110"/>
      <c r="GBQ1586" s="110"/>
      <c r="GBR1586" s="110"/>
      <c r="GBS1586" s="110"/>
      <c r="GBT1586" s="110"/>
      <c r="GBU1586" s="110"/>
      <c r="GBV1586" s="110"/>
      <c r="GBW1586" s="110"/>
      <c r="GBX1586" s="110"/>
      <c r="GBY1586" s="110"/>
      <c r="GBZ1586" s="110"/>
      <c r="GCA1586" s="110"/>
      <c r="GCB1586" s="110"/>
      <c r="GCC1586" s="110"/>
      <c r="GCD1586" s="110"/>
      <c r="GCE1586" s="110"/>
      <c r="GCF1586" s="110"/>
      <c r="GCG1586" s="110"/>
      <c r="GCH1586" s="110"/>
      <c r="GCI1586" s="110"/>
      <c r="GCJ1586" s="110"/>
      <c r="GCK1586" s="110"/>
      <c r="GCL1586" s="110"/>
      <c r="GCM1586" s="110"/>
      <c r="GCN1586" s="110"/>
      <c r="GCO1586" s="110"/>
      <c r="GCP1586" s="110"/>
      <c r="GCQ1586" s="110"/>
      <c r="GCR1586" s="110"/>
      <c r="GCS1586" s="110"/>
      <c r="GCT1586" s="110"/>
      <c r="GCU1586" s="110"/>
      <c r="GCV1586" s="110"/>
      <c r="GCW1586" s="110"/>
      <c r="GCX1586" s="110"/>
      <c r="GCY1586" s="110"/>
      <c r="GCZ1586" s="110"/>
      <c r="GDA1586" s="110"/>
      <c r="GDB1586" s="110"/>
      <c r="GDC1586" s="110"/>
      <c r="GDD1586" s="110"/>
      <c r="GDE1586" s="110"/>
      <c r="GDF1586" s="110"/>
      <c r="GDG1586" s="110"/>
      <c r="GDH1586" s="110"/>
      <c r="GDI1586" s="110"/>
      <c r="GDJ1586" s="110"/>
      <c r="GDK1586" s="110"/>
      <c r="GDL1586" s="110"/>
      <c r="GDM1586" s="110"/>
      <c r="GDN1586" s="110"/>
      <c r="GDO1586" s="110"/>
      <c r="GDP1586" s="110"/>
      <c r="GDQ1586" s="110"/>
      <c r="GDR1586" s="110"/>
      <c r="GDS1586" s="110"/>
      <c r="GDT1586" s="110"/>
      <c r="GDU1586" s="110"/>
      <c r="GDV1586" s="110"/>
      <c r="GDW1586" s="110"/>
      <c r="GDX1586" s="110"/>
      <c r="GDY1586" s="110"/>
      <c r="GDZ1586" s="110"/>
      <c r="GEA1586" s="110"/>
      <c r="GEB1586" s="110"/>
      <c r="GEC1586" s="110"/>
      <c r="GED1586" s="110"/>
      <c r="GEE1586" s="110"/>
      <c r="GEF1586" s="110"/>
      <c r="GEG1586" s="110"/>
      <c r="GEH1586" s="110"/>
      <c r="GEI1586" s="110"/>
      <c r="GEJ1586" s="110"/>
      <c r="GEK1586" s="110"/>
      <c r="GEL1586" s="110"/>
      <c r="GEM1586" s="110"/>
      <c r="GEN1586" s="110"/>
      <c r="GEO1586" s="110"/>
      <c r="GEP1586" s="110"/>
      <c r="GEQ1586" s="110"/>
      <c r="GER1586" s="110"/>
      <c r="GES1586" s="110"/>
      <c r="GET1586" s="110"/>
      <c r="GEU1586" s="110"/>
      <c r="GEV1586" s="110"/>
      <c r="GEW1586" s="110"/>
      <c r="GEX1586" s="110"/>
      <c r="GEY1586" s="110"/>
      <c r="GEZ1586" s="110"/>
      <c r="GFA1586" s="110"/>
      <c r="GFB1586" s="110"/>
      <c r="GFC1586" s="110"/>
      <c r="GFD1586" s="110"/>
      <c r="GFE1586" s="110"/>
      <c r="GFF1586" s="110"/>
      <c r="GFG1586" s="110"/>
      <c r="GFH1586" s="110"/>
      <c r="GFI1586" s="110"/>
      <c r="GFJ1586" s="110"/>
      <c r="GFK1586" s="110"/>
      <c r="GFL1586" s="110"/>
      <c r="GFM1586" s="110"/>
      <c r="GFN1586" s="110"/>
      <c r="GFO1586" s="110"/>
      <c r="GFP1586" s="110"/>
      <c r="GFQ1586" s="110"/>
      <c r="GFR1586" s="110"/>
      <c r="GFS1586" s="110"/>
      <c r="GFT1586" s="110"/>
      <c r="GFU1586" s="110"/>
      <c r="GFV1586" s="110"/>
      <c r="GFW1586" s="110"/>
      <c r="GFX1586" s="110"/>
      <c r="GFY1586" s="110"/>
      <c r="GFZ1586" s="110"/>
      <c r="GGA1586" s="110"/>
      <c r="GGB1586" s="110"/>
      <c r="GGC1586" s="110"/>
      <c r="GGD1586" s="110"/>
      <c r="GGE1586" s="110"/>
      <c r="GGF1586" s="110"/>
      <c r="GGG1586" s="110"/>
      <c r="GGH1586" s="110"/>
      <c r="GGI1586" s="110"/>
      <c r="GGJ1586" s="110"/>
      <c r="GGK1586" s="110"/>
      <c r="GGL1586" s="110"/>
      <c r="GGM1586" s="110"/>
      <c r="GGN1586" s="110"/>
      <c r="GGO1586" s="110"/>
      <c r="GGP1586" s="110"/>
      <c r="GGQ1586" s="110"/>
      <c r="GGR1586" s="110"/>
      <c r="GGS1586" s="110"/>
      <c r="GGT1586" s="110"/>
      <c r="GGU1586" s="110"/>
      <c r="GGV1586" s="110"/>
      <c r="GGW1586" s="110"/>
      <c r="GGX1586" s="110"/>
      <c r="GGY1586" s="110"/>
      <c r="GGZ1586" s="110"/>
      <c r="GHA1586" s="110"/>
      <c r="GHB1586" s="110"/>
      <c r="GHC1586" s="110"/>
      <c r="GHD1586" s="110"/>
      <c r="GHE1586" s="110"/>
      <c r="GHF1586" s="110"/>
      <c r="GHG1586" s="110"/>
      <c r="GHH1586" s="110"/>
      <c r="GHI1586" s="110"/>
      <c r="GHJ1586" s="110"/>
      <c r="GHK1586" s="110"/>
      <c r="GHL1586" s="110"/>
      <c r="GHM1586" s="110"/>
      <c r="GHN1586" s="110"/>
      <c r="GHO1586" s="110"/>
      <c r="GHP1586" s="110"/>
      <c r="GHQ1586" s="110"/>
      <c r="GHR1586" s="110"/>
      <c r="GHS1586" s="110"/>
      <c r="GHT1586" s="110"/>
      <c r="GHU1586" s="110"/>
      <c r="GHV1586" s="110"/>
      <c r="GHW1586" s="110"/>
      <c r="GHX1586" s="110"/>
      <c r="GHY1586" s="110"/>
      <c r="GHZ1586" s="110"/>
      <c r="GIA1586" s="110"/>
      <c r="GIB1586" s="110"/>
      <c r="GIC1586" s="110"/>
      <c r="GID1586" s="110"/>
      <c r="GIE1586" s="110"/>
      <c r="GIF1586" s="110"/>
      <c r="GIG1586" s="110"/>
      <c r="GIH1586" s="110"/>
      <c r="GII1586" s="110"/>
      <c r="GIJ1586" s="110"/>
      <c r="GIK1586" s="110"/>
      <c r="GIL1586" s="110"/>
      <c r="GIM1586" s="110"/>
      <c r="GIN1586" s="110"/>
      <c r="GIO1586" s="110"/>
      <c r="GIP1586" s="110"/>
      <c r="GIQ1586" s="110"/>
      <c r="GIR1586" s="110"/>
      <c r="GIS1586" s="110"/>
      <c r="GIT1586" s="110"/>
      <c r="GIU1586" s="110"/>
      <c r="GIV1586" s="110"/>
      <c r="GIW1586" s="110"/>
      <c r="GIX1586" s="110"/>
      <c r="GIY1586" s="110"/>
      <c r="GIZ1586" s="110"/>
      <c r="GJA1586" s="110"/>
      <c r="GJB1586" s="110"/>
      <c r="GJC1586" s="110"/>
      <c r="GJD1586" s="110"/>
      <c r="GJE1586" s="110"/>
      <c r="GJF1586" s="110"/>
      <c r="GJG1586" s="110"/>
      <c r="GJH1586" s="110"/>
      <c r="GJI1586" s="110"/>
      <c r="GJJ1586" s="110"/>
      <c r="GJK1586" s="110"/>
      <c r="GJL1586" s="110"/>
      <c r="GJM1586" s="110"/>
      <c r="GJN1586" s="110"/>
      <c r="GJO1586" s="110"/>
      <c r="GJP1586" s="110"/>
      <c r="GJQ1586" s="110"/>
      <c r="GJR1586" s="110"/>
      <c r="GJS1586" s="110"/>
      <c r="GJT1586" s="110"/>
      <c r="GJU1586" s="110"/>
      <c r="GJV1586" s="110"/>
      <c r="GJW1586" s="110"/>
      <c r="GJX1586" s="110"/>
      <c r="GJY1586" s="110"/>
      <c r="GJZ1586" s="110"/>
      <c r="GKA1586" s="110"/>
      <c r="GKB1586" s="110"/>
      <c r="GKC1586" s="110"/>
      <c r="GKD1586" s="110"/>
      <c r="GKE1586" s="110"/>
      <c r="GKF1586" s="110"/>
      <c r="GKG1586" s="110"/>
      <c r="GKH1586" s="110"/>
      <c r="GKI1586" s="110"/>
      <c r="GKJ1586" s="110"/>
      <c r="GKK1586" s="110"/>
      <c r="GKL1586" s="110"/>
      <c r="GKM1586" s="110"/>
      <c r="GKN1586" s="110"/>
      <c r="GKO1586" s="110"/>
      <c r="GKP1586" s="110"/>
      <c r="GKQ1586" s="110"/>
      <c r="GKR1586" s="110"/>
      <c r="GKS1586" s="110"/>
      <c r="GKT1586" s="110"/>
      <c r="GKU1586" s="110"/>
      <c r="GKV1586" s="110"/>
      <c r="GKW1586" s="110"/>
      <c r="GKX1586" s="110"/>
      <c r="GKY1586" s="110"/>
      <c r="GKZ1586" s="110"/>
      <c r="GLA1586" s="110"/>
      <c r="GLB1586" s="110"/>
      <c r="GLC1586" s="110"/>
      <c r="GLD1586" s="110"/>
      <c r="GLE1586" s="110"/>
      <c r="GLF1586" s="110"/>
      <c r="GLG1586" s="110"/>
      <c r="GLH1586" s="110"/>
      <c r="GLI1586" s="110"/>
      <c r="GLJ1586" s="110"/>
      <c r="GLK1586" s="110"/>
      <c r="GLL1586" s="110"/>
      <c r="GLM1586" s="110"/>
      <c r="GLN1586" s="110"/>
      <c r="GLO1586" s="110"/>
      <c r="GLP1586" s="110"/>
      <c r="GLQ1586" s="110"/>
      <c r="GLR1586" s="110"/>
      <c r="GLS1586" s="110"/>
      <c r="GLT1586" s="110"/>
      <c r="GLU1586" s="110"/>
      <c r="GLV1586" s="110"/>
      <c r="GLW1586" s="110"/>
      <c r="GLX1586" s="110"/>
      <c r="GLY1586" s="110"/>
      <c r="GLZ1586" s="110"/>
      <c r="GMA1586" s="110"/>
      <c r="GMB1586" s="110"/>
      <c r="GMC1586" s="110"/>
      <c r="GMD1586" s="110"/>
      <c r="GME1586" s="110"/>
      <c r="GMF1586" s="110"/>
      <c r="GMG1586" s="110"/>
      <c r="GMH1586" s="110"/>
      <c r="GMI1586" s="110"/>
      <c r="GMJ1586" s="110"/>
      <c r="GMK1586" s="110"/>
      <c r="GML1586" s="110"/>
      <c r="GMM1586" s="110"/>
      <c r="GMN1586" s="110"/>
      <c r="GMO1586" s="110"/>
      <c r="GMP1586" s="110"/>
      <c r="GMQ1586" s="110"/>
      <c r="GMR1586" s="110"/>
      <c r="GMS1586" s="110"/>
      <c r="GMT1586" s="110"/>
      <c r="GMU1586" s="110"/>
      <c r="GMV1586" s="110"/>
      <c r="GMW1586" s="110"/>
      <c r="GMX1586" s="110"/>
      <c r="GMY1586" s="110"/>
      <c r="GMZ1586" s="110"/>
      <c r="GNA1586" s="110"/>
      <c r="GNB1586" s="110"/>
      <c r="GNC1586" s="110"/>
      <c r="GND1586" s="110"/>
      <c r="GNE1586" s="110"/>
      <c r="GNF1586" s="110"/>
      <c r="GNG1586" s="110"/>
      <c r="GNH1586" s="110"/>
      <c r="GNI1586" s="110"/>
      <c r="GNJ1586" s="110"/>
      <c r="GNK1586" s="110"/>
      <c r="GNL1586" s="110"/>
      <c r="GNM1586" s="110"/>
      <c r="GNN1586" s="110"/>
      <c r="GNO1586" s="110"/>
      <c r="GNP1586" s="110"/>
      <c r="GNQ1586" s="110"/>
      <c r="GNR1586" s="110"/>
      <c r="GNS1586" s="110"/>
      <c r="GNT1586" s="110"/>
      <c r="GNU1586" s="110"/>
      <c r="GNV1586" s="110"/>
      <c r="GNW1586" s="110"/>
      <c r="GNX1586" s="110"/>
      <c r="GNY1586" s="110"/>
      <c r="GNZ1586" s="110"/>
      <c r="GOA1586" s="110"/>
      <c r="GOB1586" s="110"/>
      <c r="GOC1586" s="110"/>
      <c r="GOD1586" s="110"/>
      <c r="GOE1586" s="110"/>
      <c r="GOF1586" s="110"/>
      <c r="GOG1586" s="110"/>
      <c r="GOH1586" s="110"/>
      <c r="GOI1586" s="110"/>
      <c r="GOJ1586" s="110"/>
      <c r="GOK1586" s="110"/>
      <c r="GOL1586" s="110"/>
      <c r="GOM1586" s="110"/>
      <c r="GON1586" s="110"/>
      <c r="GOO1586" s="110"/>
      <c r="GOP1586" s="110"/>
      <c r="GOQ1586" s="110"/>
      <c r="GOR1586" s="110"/>
      <c r="GOS1586" s="110"/>
      <c r="GOT1586" s="110"/>
      <c r="GOU1586" s="110"/>
      <c r="GOV1586" s="110"/>
      <c r="GOW1586" s="110"/>
      <c r="GOX1586" s="110"/>
      <c r="GOY1586" s="110"/>
      <c r="GOZ1586" s="110"/>
      <c r="GPA1586" s="110"/>
      <c r="GPB1586" s="110"/>
      <c r="GPC1586" s="110"/>
      <c r="GPD1586" s="110"/>
      <c r="GPE1586" s="110"/>
      <c r="GPF1586" s="110"/>
      <c r="GPG1586" s="110"/>
      <c r="GPH1586" s="110"/>
      <c r="GPI1586" s="110"/>
      <c r="GPJ1586" s="110"/>
      <c r="GPK1586" s="110"/>
      <c r="GPL1586" s="110"/>
      <c r="GPM1586" s="110"/>
      <c r="GPN1586" s="110"/>
      <c r="GPO1586" s="110"/>
      <c r="GPP1586" s="110"/>
      <c r="GPQ1586" s="110"/>
      <c r="GPR1586" s="110"/>
      <c r="GPS1586" s="110"/>
      <c r="GPT1586" s="110"/>
      <c r="GPU1586" s="110"/>
      <c r="GPV1586" s="110"/>
      <c r="GPW1586" s="110"/>
      <c r="GPX1586" s="110"/>
      <c r="GPY1586" s="110"/>
      <c r="GPZ1586" s="110"/>
      <c r="GQA1586" s="110"/>
      <c r="GQB1586" s="110"/>
      <c r="GQC1586" s="110"/>
      <c r="GQD1586" s="110"/>
      <c r="GQE1586" s="110"/>
      <c r="GQF1586" s="110"/>
      <c r="GQG1586" s="110"/>
      <c r="GQH1586" s="110"/>
      <c r="GQI1586" s="110"/>
      <c r="GQJ1586" s="110"/>
      <c r="GQK1586" s="110"/>
      <c r="GQL1586" s="110"/>
      <c r="GQM1586" s="110"/>
      <c r="GQN1586" s="110"/>
      <c r="GQO1586" s="110"/>
      <c r="GQP1586" s="110"/>
      <c r="GQQ1586" s="110"/>
      <c r="GQR1586" s="110"/>
      <c r="GQS1586" s="110"/>
      <c r="GQT1586" s="110"/>
      <c r="GQU1586" s="110"/>
      <c r="GQV1586" s="110"/>
      <c r="GQW1586" s="110"/>
      <c r="GQX1586" s="110"/>
      <c r="GQY1586" s="110"/>
      <c r="GQZ1586" s="110"/>
      <c r="GRA1586" s="110"/>
      <c r="GRB1586" s="110"/>
      <c r="GRC1586" s="110"/>
      <c r="GRD1586" s="110"/>
      <c r="GRE1586" s="110"/>
      <c r="GRF1586" s="110"/>
      <c r="GRG1586" s="110"/>
      <c r="GRH1586" s="110"/>
      <c r="GRI1586" s="110"/>
      <c r="GRJ1586" s="110"/>
      <c r="GRK1586" s="110"/>
      <c r="GRL1586" s="110"/>
      <c r="GRM1586" s="110"/>
      <c r="GRN1586" s="110"/>
      <c r="GRO1586" s="110"/>
      <c r="GRP1586" s="110"/>
      <c r="GRQ1586" s="110"/>
      <c r="GRR1586" s="110"/>
      <c r="GRS1586" s="110"/>
      <c r="GRT1586" s="110"/>
      <c r="GRU1586" s="110"/>
      <c r="GRV1586" s="110"/>
      <c r="GRW1586" s="110"/>
      <c r="GRX1586" s="110"/>
      <c r="GRY1586" s="110"/>
      <c r="GRZ1586" s="110"/>
      <c r="GSA1586" s="110"/>
      <c r="GSB1586" s="110"/>
      <c r="GSC1586" s="110"/>
      <c r="GSD1586" s="110"/>
      <c r="GSE1586" s="110"/>
      <c r="GSF1586" s="110"/>
      <c r="GSG1586" s="110"/>
      <c r="GSH1586" s="110"/>
      <c r="GSI1586" s="110"/>
      <c r="GSJ1586" s="110"/>
      <c r="GSK1586" s="110"/>
      <c r="GSL1586" s="110"/>
      <c r="GSM1586" s="110"/>
      <c r="GSN1586" s="110"/>
      <c r="GSO1586" s="110"/>
      <c r="GSP1586" s="110"/>
      <c r="GSQ1586" s="110"/>
      <c r="GSR1586" s="110"/>
      <c r="GSS1586" s="110"/>
      <c r="GST1586" s="110"/>
      <c r="GSU1586" s="110"/>
      <c r="GSV1586" s="110"/>
      <c r="GSW1586" s="110"/>
      <c r="GSX1586" s="110"/>
      <c r="GSY1586" s="110"/>
      <c r="GSZ1586" s="110"/>
      <c r="GTA1586" s="110"/>
      <c r="GTB1586" s="110"/>
      <c r="GTC1586" s="110"/>
      <c r="GTD1586" s="110"/>
      <c r="GTE1586" s="110"/>
      <c r="GTF1586" s="110"/>
      <c r="GTG1586" s="110"/>
      <c r="GTH1586" s="110"/>
      <c r="GTI1586" s="110"/>
      <c r="GTJ1586" s="110"/>
      <c r="GTK1586" s="110"/>
      <c r="GTL1586" s="110"/>
      <c r="GTM1586" s="110"/>
      <c r="GTN1586" s="110"/>
      <c r="GTO1586" s="110"/>
      <c r="GTP1586" s="110"/>
      <c r="GTQ1586" s="110"/>
      <c r="GTR1586" s="110"/>
      <c r="GTS1586" s="110"/>
      <c r="GTT1586" s="110"/>
      <c r="GTU1586" s="110"/>
      <c r="GTV1586" s="110"/>
      <c r="GTW1586" s="110"/>
      <c r="GTX1586" s="110"/>
      <c r="GTY1586" s="110"/>
      <c r="GTZ1586" s="110"/>
      <c r="GUA1586" s="110"/>
      <c r="GUB1586" s="110"/>
      <c r="GUC1586" s="110"/>
      <c r="GUD1586" s="110"/>
      <c r="GUE1586" s="110"/>
      <c r="GUF1586" s="110"/>
      <c r="GUG1586" s="110"/>
      <c r="GUH1586" s="110"/>
      <c r="GUI1586" s="110"/>
      <c r="GUJ1586" s="110"/>
      <c r="GUK1586" s="110"/>
      <c r="GUL1586" s="110"/>
      <c r="GUM1586" s="110"/>
      <c r="GUN1586" s="110"/>
      <c r="GUO1586" s="110"/>
      <c r="GUP1586" s="110"/>
      <c r="GUQ1586" s="110"/>
      <c r="GUR1586" s="110"/>
      <c r="GUS1586" s="110"/>
      <c r="GUT1586" s="110"/>
      <c r="GUU1586" s="110"/>
      <c r="GUV1586" s="110"/>
      <c r="GUW1586" s="110"/>
      <c r="GUX1586" s="110"/>
      <c r="GUY1586" s="110"/>
      <c r="GUZ1586" s="110"/>
      <c r="GVA1586" s="110"/>
      <c r="GVB1586" s="110"/>
      <c r="GVC1586" s="110"/>
      <c r="GVD1586" s="110"/>
      <c r="GVE1586" s="110"/>
      <c r="GVF1586" s="110"/>
      <c r="GVG1586" s="110"/>
      <c r="GVH1586" s="110"/>
      <c r="GVI1586" s="110"/>
      <c r="GVJ1586" s="110"/>
      <c r="GVK1586" s="110"/>
      <c r="GVL1586" s="110"/>
      <c r="GVM1586" s="110"/>
      <c r="GVN1586" s="110"/>
      <c r="GVO1586" s="110"/>
      <c r="GVP1586" s="110"/>
      <c r="GVQ1586" s="110"/>
      <c r="GVR1586" s="110"/>
      <c r="GVS1586" s="110"/>
      <c r="GVT1586" s="110"/>
      <c r="GVU1586" s="110"/>
      <c r="GVV1586" s="110"/>
      <c r="GVW1586" s="110"/>
      <c r="GVX1586" s="110"/>
      <c r="GVY1586" s="110"/>
      <c r="GVZ1586" s="110"/>
      <c r="GWA1586" s="110"/>
      <c r="GWB1586" s="110"/>
      <c r="GWC1586" s="110"/>
      <c r="GWD1586" s="110"/>
      <c r="GWE1586" s="110"/>
      <c r="GWF1586" s="110"/>
      <c r="GWG1586" s="110"/>
      <c r="GWH1586" s="110"/>
      <c r="GWI1586" s="110"/>
      <c r="GWJ1586" s="110"/>
      <c r="GWK1586" s="110"/>
      <c r="GWL1586" s="110"/>
      <c r="GWM1586" s="110"/>
      <c r="GWN1586" s="110"/>
      <c r="GWO1586" s="110"/>
      <c r="GWP1586" s="110"/>
      <c r="GWQ1586" s="110"/>
      <c r="GWR1586" s="110"/>
      <c r="GWS1586" s="110"/>
      <c r="GWT1586" s="110"/>
      <c r="GWU1586" s="110"/>
      <c r="GWV1586" s="110"/>
      <c r="GWW1586" s="110"/>
      <c r="GWX1586" s="110"/>
      <c r="GWY1586" s="110"/>
      <c r="GWZ1586" s="110"/>
      <c r="GXA1586" s="110"/>
      <c r="GXB1586" s="110"/>
      <c r="GXC1586" s="110"/>
      <c r="GXD1586" s="110"/>
      <c r="GXE1586" s="110"/>
      <c r="GXF1586" s="110"/>
      <c r="GXG1586" s="110"/>
      <c r="GXH1586" s="110"/>
      <c r="GXI1586" s="110"/>
      <c r="GXJ1586" s="110"/>
      <c r="GXK1586" s="110"/>
      <c r="GXL1586" s="110"/>
      <c r="GXM1586" s="110"/>
      <c r="GXN1586" s="110"/>
      <c r="GXO1586" s="110"/>
      <c r="GXP1586" s="110"/>
      <c r="GXQ1586" s="110"/>
      <c r="GXR1586" s="110"/>
      <c r="GXS1586" s="110"/>
      <c r="GXT1586" s="110"/>
      <c r="GXU1586" s="110"/>
      <c r="GXV1586" s="110"/>
      <c r="GXW1586" s="110"/>
      <c r="GXX1586" s="110"/>
      <c r="GXY1586" s="110"/>
      <c r="GXZ1586" s="110"/>
      <c r="GYA1586" s="110"/>
      <c r="GYB1586" s="110"/>
      <c r="GYC1586" s="110"/>
      <c r="GYD1586" s="110"/>
      <c r="GYE1586" s="110"/>
      <c r="GYF1586" s="110"/>
      <c r="GYG1586" s="110"/>
      <c r="GYH1586" s="110"/>
      <c r="GYI1586" s="110"/>
      <c r="GYJ1586" s="110"/>
      <c r="GYK1586" s="110"/>
      <c r="GYL1586" s="110"/>
      <c r="GYM1586" s="110"/>
      <c r="GYN1586" s="110"/>
      <c r="GYO1586" s="110"/>
      <c r="GYP1586" s="110"/>
      <c r="GYQ1586" s="110"/>
      <c r="GYR1586" s="110"/>
      <c r="GYS1586" s="110"/>
      <c r="GYT1586" s="110"/>
      <c r="GYU1586" s="110"/>
      <c r="GYV1586" s="110"/>
      <c r="GYW1586" s="110"/>
      <c r="GYX1586" s="110"/>
      <c r="GYY1586" s="110"/>
      <c r="GYZ1586" s="110"/>
      <c r="GZA1586" s="110"/>
      <c r="GZB1586" s="110"/>
      <c r="GZC1586" s="110"/>
      <c r="GZD1586" s="110"/>
      <c r="GZE1586" s="110"/>
      <c r="GZF1586" s="110"/>
      <c r="GZG1586" s="110"/>
      <c r="GZH1586" s="110"/>
      <c r="GZI1586" s="110"/>
      <c r="GZJ1586" s="110"/>
      <c r="GZK1586" s="110"/>
      <c r="GZL1586" s="110"/>
      <c r="GZM1586" s="110"/>
      <c r="GZN1586" s="110"/>
      <c r="GZO1586" s="110"/>
      <c r="GZP1586" s="110"/>
      <c r="GZQ1586" s="110"/>
      <c r="GZR1586" s="110"/>
      <c r="GZS1586" s="110"/>
      <c r="GZT1586" s="110"/>
      <c r="GZU1586" s="110"/>
      <c r="GZV1586" s="110"/>
      <c r="GZW1586" s="110"/>
      <c r="GZX1586" s="110"/>
      <c r="GZY1586" s="110"/>
      <c r="GZZ1586" s="110"/>
      <c r="HAA1586" s="110"/>
      <c r="HAB1586" s="110"/>
      <c r="HAC1586" s="110"/>
      <c r="HAD1586" s="110"/>
      <c r="HAE1586" s="110"/>
      <c r="HAF1586" s="110"/>
      <c r="HAG1586" s="110"/>
      <c r="HAH1586" s="110"/>
      <c r="HAI1586" s="110"/>
      <c r="HAJ1586" s="110"/>
      <c r="HAK1586" s="110"/>
      <c r="HAL1586" s="110"/>
      <c r="HAM1586" s="110"/>
      <c r="HAN1586" s="110"/>
      <c r="HAO1586" s="110"/>
      <c r="HAP1586" s="110"/>
      <c r="HAQ1586" s="110"/>
      <c r="HAR1586" s="110"/>
      <c r="HAS1586" s="110"/>
      <c r="HAT1586" s="110"/>
      <c r="HAU1586" s="110"/>
      <c r="HAV1586" s="110"/>
      <c r="HAW1586" s="110"/>
      <c r="HAX1586" s="110"/>
      <c r="HAY1586" s="110"/>
      <c r="HAZ1586" s="110"/>
      <c r="HBA1586" s="110"/>
      <c r="HBB1586" s="110"/>
      <c r="HBC1586" s="110"/>
      <c r="HBD1586" s="110"/>
      <c r="HBE1586" s="110"/>
      <c r="HBF1586" s="110"/>
      <c r="HBG1586" s="110"/>
      <c r="HBH1586" s="110"/>
      <c r="HBI1586" s="110"/>
      <c r="HBJ1586" s="110"/>
      <c r="HBK1586" s="110"/>
      <c r="HBL1586" s="110"/>
      <c r="HBM1586" s="110"/>
      <c r="HBN1586" s="110"/>
      <c r="HBO1586" s="110"/>
      <c r="HBP1586" s="110"/>
      <c r="HBQ1586" s="110"/>
      <c r="HBR1586" s="110"/>
      <c r="HBS1586" s="110"/>
      <c r="HBT1586" s="110"/>
      <c r="HBU1586" s="110"/>
      <c r="HBV1586" s="110"/>
      <c r="HBW1586" s="110"/>
      <c r="HBX1586" s="110"/>
      <c r="HBY1586" s="110"/>
      <c r="HBZ1586" s="110"/>
      <c r="HCA1586" s="110"/>
      <c r="HCB1586" s="110"/>
      <c r="HCC1586" s="110"/>
      <c r="HCD1586" s="110"/>
      <c r="HCE1586" s="110"/>
      <c r="HCF1586" s="110"/>
      <c r="HCG1586" s="110"/>
      <c r="HCH1586" s="110"/>
      <c r="HCI1586" s="110"/>
      <c r="HCJ1586" s="110"/>
      <c r="HCK1586" s="110"/>
      <c r="HCL1586" s="110"/>
      <c r="HCM1586" s="110"/>
      <c r="HCN1586" s="110"/>
      <c r="HCO1586" s="110"/>
      <c r="HCP1586" s="110"/>
      <c r="HCQ1586" s="110"/>
      <c r="HCR1586" s="110"/>
      <c r="HCS1586" s="110"/>
      <c r="HCT1586" s="110"/>
      <c r="HCU1586" s="110"/>
      <c r="HCV1586" s="110"/>
      <c r="HCW1586" s="110"/>
      <c r="HCX1586" s="110"/>
      <c r="HCY1586" s="110"/>
      <c r="HCZ1586" s="110"/>
      <c r="HDA1586" s="110"/>
      <c r="HDB1586" s="110"/>
      <c r="HDC1586" s="110"/>
      <c r="HDD1586" s="110"/>
      <c r="HDE1586" s="110"/>
      <c r="HDF1586" s="110"/>
      <c r="HDG1586" s="110"/>
      <c r="HDH1586" s="110"/>
      <c r="HDI1586" s="110"/>
      <c r="HDJ1586" s="110"/>
      <c r="HDK1586" s="110"/>
      <c r="HDL1586" s="110"/>
      <c r="HDM1586" s="110"/>
      <c r="HDN1586" s="110"/>
      <c r="HDO1586" s="110"/>
      <c r="HDP1586" s="110"/>
      <c r="HDQ1586" s="110"/>
      <c r="HDR1586" s="110"/>
      <c r="HDS1586" s="110"/>
      <c r="HDT1586" s="110"/>
      <c r="HDU1586" s="110"/>
      <c r="HDV1586" s="110"/>
      <c r="HDW1586" s="110"/>
      <c r="HDX1586" s="110"/>
      <c r="HDY1586" s="110"/>
      <c r="HDZ1586" s="110"/>
      <c r="HEA1586" s="110"/>
      <c r="HEB1586" s="110"/>
      <c r="HEC1586" s="110"/>
      <c r="HED1586" s="110"/>
      <c r="HEE1586" s="110"/>
      <c r="HEF1586" s="110"/>
      <c r="HEG1586" s="110"/>
      <c r="HEH1586" s="110"/>
      <c r="HEI1586" s="110"/>
      <c r="HEJ1586" s="110"/>
      <c r="HEK1586" s="110"/>
      <c r="HEL1586" s="110"/>
      <c r="HEM1586" s="110"/>
      <c r="HEN1586" s="110"/>
      <c r="HEO1586" s="110"/>
      <c r="HEP1586" s="110"/>
      <c r="HEQ1586" s="110"/>
      <c r="HER1586" s="110"/>
      <c r="HES1586" s="110"/>
      <c r="HET1586" s="110"/>
      <c r="HEU1586" s="110"/>
      <c r="HEV1586" s="110"/>
      <c r="HEW1586" s="110"/>
      <c r="HEX1586" s="110"/>
      <c r="HEY1586" s="110"/>
      <c r="HEZ1586" s="110"/>
      <c r="HFA1586" s="110"/>
      <c r="HFB1586" s="110"/>
      <c r="HFC1586" s="110"/>
      <c r="HFD1586" s="110"/>
      <c r="HFE1586" s="110"/>
      <c r="HFF1586" s="110"/>
      <c r="HFG1586" s="110"/>
      <c r="HFH1586" s="110"/>
      <c r="HFI1586" s="110"/>
      <c r="HFJ1586" s="110"/>
      <c r="HFK1586" s="110"/>
      <c r="HFL1586" s="110"/>
      <c r="HFM1586" s="110"/>
      <c r="HFN1586" s="110"/>
      <c r="HFO1586" s="110"/>
      <c r="HFP1586" s="110"/>
      <c r="HFQ1586" s="110"/>
      <c r="HFR1586" s="110"/>
      <c r="HFS1586" s="110"/>
      <c r="HFT1586" s="110"/>
      <c r="HFU1586" s="110"/>
      <c r="HFV1586" s="110"/>
      <c r="HFW1586" s="110"/>
      <c r="HFX1586" s="110"/>
      <c r="HFY1586" s="110"/>
      <c r="HFZ1586" s="110"/>
      <c r="HGA1586" s="110"/>
      <c r="HGB1586" s="110"/>
      <c r="HGC1586" s="110"/>
      <c r="HGD1586" s="110"/>
      <c r="HGE1586" s="110"/>
      <c r="HGF1586" s="110"/>
      <c r="HGG1586" s="110"/>
      <c r="HGH1586" s="110"/>
      <c r="HGI1586" s="110"/>
      <c r="HGJ1586" s="110"/>
      <c r="HGK1586" s="110"/>
      <c r="HGL1586" s="110"/>
      <c r="HGM1586" s="110"/>
      <c r="HGN1586" s="110"/>
      <c r="HGO1586" s="110"/>
      <c r="HGP1586" s="110"/>
      <c r="HGQ1586" s="110"/>
      <c r="HGR1586" s="110"/>
      <c r="HGS1586" s="110"/>
      <c r="HGT1586" s="110"/>
      <c r="HGU1586" s="110"/>
      <c r="HGV1586" s="110"/>
      <c r="HGW1586" s="110"/>
      <c r="HGX1586" s="110"/>
      <c r="HGY1586" s="110"/>
      <c r="HGZ1586" s="110"/>
      <c r="HHA1586" s="110"/>
      <c r="HHB1586" s="110"/>
      <c r="HHC1586" s="110"/>
      <c r="HHD1586" s="110"/>
      <c r="HHE1586" s="110"/>
      <c r="HHF1586" s="110"/>
      <c r="HHG1586" s="110"/>
      <c r="HHH1586" s="110"/>
      <c r="HHI1586" s="110"/>
      <c r="HHJ1586" s="110"/>
      <c r="HHK1586" s="110"/>
      <c r="HHL1586" s="110"/>
      <c r="HHM1586" s="110"/>
      <c r="HHN1586" s="110"/>
      <c r="HHO1586" s="110"/>
      <c r="HHP1586" s="110"/>
      <c r="HHQ1586" s="110"/>
      <c r="HHR1586" s="110"/>
      <c r="HHS1586" s="110"/>
      <c r="HHT1586" s="110"/>
      <c r="HHU1586" s="110"/>
      <c r="HHV1586" s="110"/>
      <c r="HHW1586" s="110"/>
      <c r="HHX1586" s="110"/>
      <c r="HHY1586" s="110"/>
      <c r="HHZ1586" s="110"/>
      <c r="HIA1586" s="110"/>
      <c r="HIB1586" s="110"/>
      <c r="HIC1586" s="110"/>
      <c r="HID1586" s="110"/>
      <c r="HIE1586" s="110"/>
      <c r="HIF1586" s="110"/>
      <c r="HIG1586" s="110"/>
      <c r="HIH1586" s="110"/>
      <c r="HII1586" s="110"/>
      <c r="HIJ1586" s="110"/>
      <c r="HIK1586" s="110"/>
      <c r="HIL1586" s="110"/>
      <c r="HIM1586" s="110"/>
      <c r="HIN1586" s="110"/>
      <c r="HIO1586" s="110"/>
      <c r="HIP1586" s="110"/>
      <c r="HIQ1586" s="110"/>
      <c r="HIR1586" s="110"/>
      <c r="HIS1586" s="110"/>
      <c r="HIT1586" s="110"/>
      <c r="HIU1586" s="110"/>
      <c r="HIV1586" s="110"/>
      <c r="HIW1586" s="110"/>
      <c r="HIX1586" s="110"/>
      <c r="HIY1586" s="110"/>
      <c r="HIZ1586" s="110"/>
      <c r="HJA1586" s="110"/>
      <c r="HJB1586" s="110"/>
      <c r="HJC1586" s="110"/>
      <c r="HJD1586" s="110"/>
      <c r="HJE1586" s="110"/>
      <c r="HJF1586" s="110"/>
      <c r="HJG1586" s="110"/>
      <c r="HJH1586" s="110"/>
      <c r="HJI1586" s="110"/>
      <c r="HJJ1586" s="110"/>
      <c r="HJK1586" s="110"/>
      <c r="HJL1586" s="110"/>
      <c r="HJM1586" s="110"/>
      <c r="HJN1586" s="110"/>
      <c r="HJO1586" s="110"/>
      <c r="HJP1586" s="110"/>
      <c r="HJQ1586" s="110"/>
      <c r="HJR1586" s="110"/>
      <c r="HJS1586" s="110"/>
      <c r="HJT1586" s="110"/>
      <c r="HJU1586" s="110"/>
      <c r="HJV1586" s="110"/>
      <c r="HJW1586" s="110"/>
      <c r="HJX1586" s="110"/>
      <c r="HJY1586" s="110"/>
      <c r="HJZ1586" s="110"/>
      <c r="HKA1586" s="110"/>
      <c r="HKB1586" s="110"/>
      <c r="HKC1586" s="110"/>
      <c r="HKD1586" s="110"/>
      <c r="HKE1586" s="110"/>
      <c r="HKF1586" s="110"/>
      <c r="HKG1586" s="110"/>
      <c r="HKH1586" s="110"/>
      <c r="HKI1586" s="110"/>
      <c r="HKJ1586" s="110"/>
      <c r="HKK1586" s="110"/>
      <c r="HKL1586" s="110"/>
      <c r="HKM1586" s="110"/>
      <c r="HKN1586" s="110"/>
      <c r="HKO1586" s="110"/>
      <c r="HKP1586" s="110"/>
      <c r="HKQ1586" s="110"/>
      <c r="HKR1586" s="110"/>
      <c r="HKS1586" s="110"/>
      <c r="HKT1586" s="110"/>
      <c r="HKU1586" s="110"/>
      <c r="HKV1586" s="110"/>
      <c r="HKW1586" s="110"/>
      <c r="HKX1586" s="110"/>
      <c r="HKY1586" s="110"/>
      <c r="HKZ1586" s="110"/>
      <c r="HLA1586" s="110"/>
      <c r="HLB1586" s="110"/>
      <c r="HLC1586" s="110"/>
      <c r="HLD1586" s="110"/>
      <c r="HLE1586" s="110"/>
      <c r="HLF1586" s="110"/>
      <c r="HLG1586" s="110"/>
      <c r="HLH1586" s="110"/>
      <c r="HLI1586" s="110"/>
      <c r="HLJ1586" s="110"/>
      <c r="HLK1586" s="110"/>
      <c r="HLL1586" s="110"/>
      <c r="HLM1586" s="110"/>
      <c r="HLN1586" s="110"/>
      <c r="HLO1586" s="110"/>
      <c r="HLP1586" s="110"/>
      <c r="HLQ1586" s="110"/>
      <c r="HLR1586" s="110"/>
      <c r="HLS1586" s="110"/>
      <c r="HLT1586" s="110"/>
      <c r="HLU1586" s="110"/>
      <c r="HLV1586" s="110"/>
      <c r="HLW1586" s="110"/>
      <c r="HLX1586" s="110"/>
      <c r="HLY1586" s="110"/>
      <c r="HLZ1586" s="110"/>
      <c r="HMA1586" s="110"/>
      <c r="HMB1586" s="110"/>
      <c r="HMC1586" s="110"/>
      <c r="HMD1586" s="110"/>
      <c r="HME1586" s="110"/>
      <c r="HMF1586" s="110"/>
      <c r="HMG1586" s="110"/>
      <c r="HMH1586" s="110"/>
      <c r="HMI1586" s="110"/>
      <c r="HMJ1586" s="110"/>
      <c r="HMK1586" s="110"/>
      <c r="HML1586" s="110"/>
      <c r="HMM1586" s="110"/>
      <c r="HMN1586" s="110"/>
      <c r="HMO1586" s="110"/>
      <c r="HMP1586" s="110"/>
      <c r="HMQ1586" s="110"/>
      <c r="HMR1586" s="110"/>
      <c r="HMS1586" s="110"/>
      <c r="HMT1586" s="110"/>
      <c r="HMU1586" s="110"/>
      <c r="HMV1586" s="110"/>
      <c r="HMW1586" s="110"/>
      <c r="HMX1586" s="110"/>
      <c r="HMY1586" s="110"/>
      <c r="HMZ1586" s="110"/>
      <c r="HNA1586" s="110"/>
      <c r="HNB1586" s="110"/>
      <c r="HNC1586" s="110"/>
      <c r="HND1586" s="110"/>
      <c r="HNE1586" s="110"/>
      <c r="HNF1586" s="110"/>
      <c r="HNG1586" s="110"/>
      <c r="HNH1586" s="110"/>
      <c r="HNI1586" s="110"/>
      <c r="HNJ1586" s="110"/>
      <c r="HNK1586" s="110"/>
      <c r="HNL1586" s="110"/>
      <c r="HNM1586" s="110"/>
      <c r="HNN1586" s="110"/>
      <c r="HNO1586" s="110"/>
      <c r="HNP1586" s="110"/>
      <c r="HNQ1586" s="110"/>
      <c r="HNR1586" s="110"/>
      <c r="HNS1586" s="110"/>
      <c r="HNT1586" s="110"/>
      <c r="HNU1586" s="110"/>
      <c r="HNV1586" s="110"/>
      <c r="HNW1586" s="110"/>
      <c r="HNX1586" s="110"/>
      <c r="HNY1586" s="110"/>
      <c r="HNZ1586" s="110"/>
      <c r="HOA1586" s="110"/>
      <c r="HOB1586" s="110"/>
      <c r="HOC1586" s="110"/>
      <c r="HOD1586" s="110"/>
      <c r="HOE1586" s="110"/>
      <c r="HOF1586" s="110"/>
      <c r="HOG1586" s="110"/>
      <c r="HOH1586" s="110"/>
      <c r="HOI1586" s="110"/>
      <c r="HOJ1586" s="110"/>
      <c r="HOK1586" s="110"/>
      <c r="HOL1586" s="110"/>
      <c r="HOM1586" s="110"/>
      <c r="HON1586" s="110"/>
      <c r="HOO1586" s="110"/>
      <c r="HOP1586" s="110"/>
      <c r="HOQ1586" s="110"/>
      <c r="HOR1586" s="110"/>
      <c r="HOS1586" s="110"/>
      <c r="HOT1586" s="110"/>
      <c r="HOU1586" s="110"/>
      <c r="HOV1586" s="110"/>
      <c r="HOW1586" s="110"/>
      <c r="HOX1586" s="110"/>
      <c r="HOY1586" s="110"/>
      <c r="HOZ1586" s="110"/>
      <c r="HPA1586" s="110"/>
      <c r="HPB1586" s="110"/>
      <c r="HPC1586" s="110"/>
      <c r="HPD1586" s="110"/>
      <c r="HPE1586" s="110"/>
      <c r="HPF1586" s="110"/>
      <c r="HPG1586" s="110"/>
      <c r="HPH1586" s="110"/>
      <c r="HPI1586" s="110"/>
      <c r="HPJ1586" s="110"/>
      <c r="HPK1586" s="110"/>
      <c r="HPL1586" s="110"/>
      <c r="HPM1586" s="110"/>
      <c r="HPN1586" s="110"/>
      <c r="HPO1586" s="110"/>
      <c r="HPP1586" s="110"/>
      <c r="HPQ1586" s="110"/>
      <c r="HPR1586" s="110"/>
      <c r="HPS1586" s="110"/>
      <c r="HPT1586" s="110"/>
      <c r="HPU1586" s="110"/>
      <c r="HPV1586" s="110"/>
      <c r="HPW1586" s="110"/>
      <c r="HPX1586" s="110"/>
      <c r="HPY1586" s="110"/>
      <c r="HPZ1586" s="110"/>
      <c r="HQA1586" s="110"/>
      <c r="HQB1586" s="110"/>
      <c r="HQC1586" s="110"/>
      <c r="HQD1586" s="110"/>
      <c r="HQE1586" s="110"/>
      <c r="HQF1586" s="110"/>
      <c r="HQG1586" s="110"/>
      <c r="HQH1586" s="110"/>
      <c r="HQI1586" s="110"/>
      <c r="HQJ1586" s="110"/>
      <c r="HQK1586" s="110"/>
      <c r="HQL1586" s="110"/>
      <c r="HQM1586" s="110"/>
      <c r="HQN1586" s="110"/>
      <c r="HQO1586" s="110"/>
      <c r="HQP1586" s="110"/>
      <c r="HQQ1586" s="110"/>
      <c r="HQR1586" s="110"/>
      <c r="HQS1586" s="110"/>
      <c r="HQT1586" s="110"/>
      <c r="HQU1586" s="110"/>
      <c r="HQV1586" s="110"/>
      <c r="HQW1586" s="110"/>
      <c r="HQX1586" s="110"/>
      <c r="HQY1586" s="110"/>
      <c r="HQZ1586" s="110"/>
      <c r="HRA1586" s="110"/>
      <c r="HRB1586" s="110"/>
      <c r="HRC1586" s="110"/>
      <c r="HRD1586" s="110"/>
      <c r="HRE1586" s="110"/>
      <c r="HRF1586" s="110"/>
      <c r="HRG1586" s="110"/>
      <c r="HRH1586" s="110"/>
      <c r="HRI1586" s="110"/>
      <c r="HRJ1586" s="110"/>
      <c r="HRK1586" s="110"/>
      <c r="HRL1586" s="110"/>
      <c r="HRM1586" s="110"/>
      <c r="HRN1586" s="110"/>
      <c r="HRO1586" s="110"/>
      <c r="HRP1586" s="110"/>
      <c r="HRQ1586" s="110"/>
      <c r="HRR1586" s="110"/>
      <c r="HRS1586" s="110"/>
      <c r="HRT1586" s="110"/>
      <c r="HRU1586" s="110"/>
      <c r="HRV1586" s="110"/>
      <c r="HRW1586" s="110"/>
      <c r="HRX1586" s="110"/>
      <c r="HRY1586" s="110"/>
      <c r="HRZ1586" s="110"/>
      <c r="HSA1586" s="110"/>
      <c r="HSB1586" s="110"/>
      <c r="HSC1586" s="110"/>
      <c r="HSD1586" s="110"/>
      <c r="HSE1586" s="110"/>
      <c r="HSF1586" s="110"/>
      <c r="HSG1586" s="110"/>
      <c r="HSH1586" s="110"/>
      <c r="HSI1586" s="110"/>
      <c r="HSJ1586" s="110"/>
      <c r="HSK1586" s="110"/>
      <c r="HSL1586" s="110"/>
      <c r="HSM1586" s="110"/>
      <c r="HSN1586" s="110"/>
      <c r="HSO1586" s="110"/>
      <c r="HSP1586" s="110"/>
      <c r="HSQ1586" s="110"/>
      <c r="HSR1586" s="110"/>
      <c r="HSS1586" s="110"/>
      <c r="HST1586" s="110"/>
      <c r="HSU1586" s="110"/>
      <c r="HSV1586" s="110"/>
      <c r="HSW1586" s="110"/>
      <c r="HSX1586" s="110"/>
      <c r="HSY1586" s="110"/>
      <c r="HSZ1586" s="110"/>
      <c r="HTA1586" s="110"/>
      <c r="HTB1586" s="110"/>
      <c r="HTC1586" s="110"/>
      <c r="HTD1586" s="110"/>
      <c r="HTE1586" s="110"/>
      <c r="HTF1586" s="110"/>
      <c r="HTG1586" s="110"/>
      <c r="HTH1586" s="110"/>
      <c r="HTI1586" s="110"/>
      <c r="HTJ1586" s="110"/>
      <c r="HTK1586" s="110"/>
      <c r="HTL1586" s="110"/>
      <c r="HTM1586" s="110"/>
      <c r="HTN1586" s="110"/>
      <c r="HTO1586" s="110"/>
      <c r="HTP1586" s="110"/>
      <c r="HTQ1586" s="110"/>
      <c r="HTR1586" s="110"/>
      <c r="HTS1586" s="110"/>
      <c r="HTT1586" s="110"/>
      <c r="HTU1586" s="110"/>
      <c r="HTV1586" s="110"/>
      <c r="HTW1586" s="110"/>
      <c r="HTX1586" s="110"/>
      <c r="HTY1586" s="110"/>
      <c r="HTZ1586" s="110"/>
      <c r="HUA1586" s="110"/>
      <c r="HUB1586" s="110"/>
      <c r="HUC1586" s="110"/>
      <c r="HUD1586" s="110"/>
      <c r="HUE1586" s="110"/>
      <c r="HUF1586" s="110"/>
      <c r="HUG1586" s="110"/>
      <c r="HUH1586" s="110"/>
      <c r="HUI1586" s="110"/>
      <c r="HUJ1586" s="110"/>
      <c r="HUK1586" s="110"/>
      <c r="HUL1586" s="110"/>
      <c r="HUM1586" s="110"/>
      <c r="HUN1586" s="110"/>
      <c r="HUO1586" s="110"/>
      <c r="HUP1586" s="110"/>
      <c r="HUQ1586" s="110"/>
      <c r="HUR1586" s="110"/>
      <c r="HUS1586" s="110"/>
      <c r="HUT1586" s="110"/>
      <c r="HUU1586" s="110"/>
      <c r="HUV1586" s="110"/>
      <c r="HUW1586" s="110"/>
      <c r="HUX1586" s="110"/>
      <c r="HUY1586" s="110"/>
      <c r="HUZ1586" s="110"/>
      <c r="HVA1586" s="110"/>
      <c r="HVB1586" s="110"/>
      <c r="HVC1586" s="110"/>
      <c r="HVD1586" s="110"/>
      <c r="HVE1586" s="110"/>
      <c r="HVF1586" s="110"/>
      <c r="HVG1586" s="110"/>
      <c r="HVH1586" s="110"/>
      <c r="HVI1586" s="110"/>
      <c r="HVJ1586" s="110"/>
      <c r="HVK1586" s="110"/>
      <c r="HVL1586" s="110"/>
      <c r="HVM1586" s="110"/>
      <c r="HVN1586" s="110"/>
      <c r="HVO1586" s="110"/>
      <c r="HVP1586" s="110"/>
      <c r="HVQ1586" s="110"/>
      <c r="HVR1586" s="110"/>
      <c r="HVS1586" s="110"/>
      <c r="HVT1586" s="110"/>
      <c r="HVU1586" s="110"/>
      <c r="HVV1586" s="110"/>
      <c r="HVW1586" s="110"/>
      <c r="HVX1586" s="110"/>
      <c r="HVY1586" s="110"/>
      <c r="HVZ1586" s="110"/>
      <c r="HWA1586" s="110"/>
      <c r="HWB1586" s="110"/>
      <c r="HWC1586" s="110"/>
      <c r="HWD1586" s="110"/>
      <c r="HWE1586" s="110"/>
      <c r="HWF1586" s="110"/>
      <c r="HWG1586" s="110"/>
      <c r="HWH1586" s="110"/>
      <c r="HWI1586" s="110"/>
      <c r="HWJ1586" s="110"/>
      <c r="HWK1586" s="110"/>
      <c r="HWL1586" s="110"/>
      <c r="HWM1586" s="110"/>
      <c r="HWN1586" s="110"/>
      <c r="HWO1586" s="110"/>
      <c r="HWP1586" s="110"/>
      <c r="HWQ1586" s="110"/>
      <c r="HWR1586" s="110"/>
      <c r="HWS1586" s="110"/>
      <c r="HWT1586" s="110"/>
      <c r="HWU1586" s="110"/>
      <c r="HWV1586" s="110"/>
      <c r="HWW1586" s="110"/>
      <c r="HWX1586" s="110"/>
      <c r="HWY1586" s="110"/>
      <c r="HWZ1586" s="110"/>
      <c r="HXA1586" s="110"/>
      <c r="HXB1586" s="110"/>
      <c r="HXC1586" s="110"/>
      <c r="HXD1586" s="110"/>
      <c r="HXE1586" s="110"/>
      <c r="HXF1586" s="110"/>
      <c r="HXG1586" s="110"/>
      <c r="HXH1586" s="110"/>
      <c r="HXI1586" s="110"/>
      <c r="HXJ1586" s="110"/>
      <c r="HXK1586" s="110"/>
      <c r="HXL1586" s="110"/>
      <c r="HXM1586" s="110"/>
      <c r="HXN1586" s="110"/>
      <c r="HXO1586" s="110"/>
      <c r="HXP1586" s="110"/>
      <c r="HXQ1586" s="110"/>
      <c r="HXR1586" s="110"/>
      <c r="HXS1586" s="110"/>
      <c r="HXT1586" s="110"/>
      <c r="HXU1586" s="110"/>
      <c r="HXV1586" s="110"/>
      <c r="HXW1586" s="110"/>
      <c r="HXX1586" s="110"/>
      <c r="HXY1586" s="110"/>
      <c r="HXZ1586" s="110"/>
      <c r="HYA1586" s="110"/>
      <c r="HYB1586" s="110"/>
      <c r="HYC1586" s="110"/>
      <c r="HYD1586" s="110"/>
      <c r="HYE1586" s="110"/>
      <c r="HYF1586" s="110"/>
      <c r="HYG1586" s="110"/>
      <c r="HYH1586" s="110"/>
      <c r="HYI1586" s="110"/>
      <c r="HYJ1586" s="110"/>
      <c r="HYK1586" s="110"/>
      <c r="HYL1586" s="110"/>
      <c r="HYM1586" s="110"/>
      <c r="HYN1586" s="110"/>
      <c r="HYO1586" s="110"/>
      <c r="HYP1586" s="110"/>
      <c r="HYQ1586" s="110"/>
      <c r="HYR1586" s="110"/>
      <c r="HYS1586" s="110"/>
      <c r="HYT1586" s="110"/>
      <c r="HYU1586" s="110"/>
      <c r="HYV1586" s="110"/>
      <c r="HYW1586" s="110"/>
      <c r="HYX1586" s="110"/>
      <c r="HYY1586" s="110"/>
      <c r="HYZ1586" s="110"/>
      <c r="HZA1586" s="110"/>
      <c r="HZB1586" s="110"/>
      <c r="HZC1586" s="110"/>
      <c r="HZD1586" s="110"/>
      <c r="HZE1586" s="110"/>
      <c r="HZF1586" s="110"/>
      <c r="HZG1586" s="110"/>
      <c r="HZH1586" s="110"/>
      <c r="HZI1586" s="110"/>
      <c r="HZJ1586" s="110"/>
      <c r="HZK1586" s="110"/>
      <c r="HZL1586" s="110"/>
      <c r="HZM1586" s="110"/>
      <c r="HZN1586" s="110"/>
      <c r="HZO1586" s="110"/>
      <c r="HZP1586" s="110"/>
      <c r="HZQ1586" s="110"/>
      <c r="HZR1586" s="110"/>
      <c r="HZS1586" s="110"/>
      <c r="HZT1586" s="110"/>
      <c r="HZU1586" s="110"/>
      <c r="HZV1586" s="110"/>
      <c r="HZW1586" s="110"/>
      <c r="HZX1586" s="110"/>
      <c r="HZY1586" s="110"/>
      <c r="HZZ1586" s="110"/>
      <c r="IAA1586" s="110"/>
      <c r="IAB1586" s="110"/>
      <c r="IAC1586" s="110"/>
      <c r="IAD1586" s="110"/>
      <c r="IAE1586" s="110"/>
      <c r="IAF1586" s="110"/>
      <c r="IAG1586" s="110"/>
      <c r="IAH1586" s="110"/>
      <c r="IAI1586" s="110"/>
      <c r="IAJ1586" s="110"/>
      <c r="IAK1586" s="110"/>
      <c r="IAL1586" s="110"/>
      <c r="IAM1586" s="110"/>
      <c r="IAN1586" s="110"/>
      <c r="IAO1586" s="110"/>
      <c r="IAP1586" s="110"/>
      <c r="IAQ1586" s="110"/>
      <c r="IAR1586" s="110"/>
      <c r="IAS1586" s="110"/>
      <c r="IAT1586" s="110"/>
      <c r="IAU1586" s="110"/>
      <c r="IAV1586" s="110"/>
      <c r="IAW1586" s="110"/>
      <c r="IAX1586" s="110"/>
      <c r="IAY1586" s="110"/>
      <c r="IAZ1586" s="110"/>
      <c r="IBA1586" s="110"/>
      <c r="IBB1586" s="110"/>
      <c r="IBC1586" s="110"/>
      <c r="IBD1586" s="110"/>
      <c r="IBE1586" s="110"/>
      <c r="IBF1586" s="110"/>
      <c r="IBG1586" s="110"/>
      <c r="IBH1586" s="110"/>
      <c r="IBI1586" s="110"/>
      <c r="IBJ1586" s="110"/>
      <c r="IBK1586" s="110"/>
      <c r="IBL1586" s="110"/>
      <c r="IBM1586" s="110"/>
      <c r="IBN1586" s="110"/>
      <c r="IBO1586" s="110"/>
      <c r="IBP1586" s="110"/>
      <c r="IBQ1586" s="110"/>
      <c r="IBR1586" s="110"/>
      <c r="IBS1586" s="110"/>
      <c r="IBT1586" s="110"/>
      <c r="IBU1586" s="110"/>
      <c r="IBV1586" s="110"/>
      <c r="IBW1586" s="110"/>
      <c r="IBX1586" s="110"/>
      <c r="IBY1586" s="110"/>
      <c r="IBZ1586" s="110"/>
      <c r="ICA1586" s="110"/>
      <c r="ICB1586" s="110"/>
      <c r="ICC1586" s="110"/>
      <c r="ICD1586" s="110"/>
      <c r="ICE1586" s="110"/>
      <c r="ICF1586" s="110"/>
      <c r="ICG1586" s="110"/>
      <c r="ICH1586" s="110"/>
      <c r="ICI1586" s="110"/>
      <c r="ICJ1586" s="110"/>
      <c r="ICK1586" s="110"/>
      <c r="ICL1586" s="110"/>
      <c r="ICM1586" s="110"/>
      <c r="ICN1586" s="110"/>
      <c r="ICO1586" s="110"/>
      <c r="ICP1586" s="110"/>
      <c r="ICQ1586" s="110"/>
      <c r="ICR1586" s="110"/>
      <c r="ICS1586" s="110"/>
      <c r="ICT1586" s="110"/>
      <c r="ICU1586" s="110"/>
      <c r="ICV1586" s="110"/>
      <c r="ICW1586" s="110"/>
      <c r="ICX1586" s="110"/>
      <c r="ICY1586" s="110"/>
      <c r="ICZ1586" s="110"/>
      <c r="IDA1586" s="110"/>
      <c r="IDB1586" s="110"/>
      <c r="IDC1586" s="110"/>
      <c r="IDD1586" s="110"/>
      <c r="IDE1586" s="110"/>
      <c r="IDF1586" s="110"/>
      <c r="IDG1586" s="110"/>
      <c r="IDH1586" s="110"/>
      <c r="IDI1586" s="110"/>
      <c r="IDJ1586" s="110"/>
      <c r="IDK1586" s="110"/>
      <c r="IDL1586" s="110"/>
      <c r="IDM1586" s="110"/>
      <c r="IDN1586" s="110"/>
      <c r="IDO1586" s="110"/>
      <c r="IDP1586" s="110"/>
      <c r="IDQ1586" s="110"/>
      <c r="IDR1586" s="110"/>
      <c r="IDS1586" s="110"/>
      <c r="IDT1586" s="110"/>
      <c r="IDU1586" s="110"/>
      <c r="IDV1586" s="110"/>
      <c r="IDW1586" s="110"/>
      <c r="IDX1586" s="110"/>
      <c r="IDY1586" s="110"/>
      <c r="IDZ1586" s="110"/>
      <c r="IEA1586" s="110"/>
      <c r="IEB1586" s="110"/>
      <c r="IEC1586" s="110"/>
      <c r="IED1586" s="110"/>
      <c r="IEE1586" s="110"/>
      <c r="IEF1586" s="110"/>
      <c r="IEG1586" s="110"/>
      <c r="IEH1586" s="110"/>
      <c r="IEI1586" s="110"/>
      <c r="IEJ1586" s="110"/>
      <c r="IEK1586" s="110"/>
      <c r="IEL1586" s="110"/>
      <c r="IEM1586" s="110"/>
      <c r="IEN1586" s="110"/>
      <c r="IEO1586" s="110"/>
      <c r="IEP1586" s="110"/>
      <c r="IEQ1586" s="110"/>
      <c r="IER1586" s="110"/>
      <c r="IES1586" s="110"/>
      <c r="IET1586" s="110"/>
      <c r="IEU1586" s="110"/>
      <c r="IEV1586" s="110"/>
      <c r="IEW1586" s="110"/>
      <c r="IEX1586" s="110"/>
      <c r="IEY1586" s="110"/>
      <c r="IEZ1586" s="110"/>
      <c r="IFA1586" s="110"/>
      <c r="IFB1586" s="110"/>
      <c r="IFC1586" s="110"/>
      <c r="IFD1586" s="110"/>
      <c r="IFE1586" s="110"/>
      <c r="IFF1586" s="110"/>
      <c r="IFG1586" s="110"/>
      <c r="IFH1586" s="110"/>
      <c r="IFI1586" s="110"/>
      <c r="IFJ1586" s="110"/>
      <c r="IFK1586" s="110"/>
      <c r="IFL1586" s="110"/>
      <c r="IFM1586" s="110"/>
      <c r="IFN1586" s="110"/>
      <c r="IFO1586" s="110"/>
      <c r="IFP1586" s="110"/>
      <c r="IFQ1586" s="110"/>
      <c r="IFR1586" s="110"/>
      <c r="IFS1586" s="110"/>
      <c r="IFT1586" s="110"/>
      <c r="IFU1586" s="110"/>
      <c r="IFV1586" s="110"/>
      <c r="IFW1586" s="110"/>
      <c r="IFX1586" s="110"/>
      <c r="IFY1586" s="110"/>
      <c r="IFZ1586" s="110"/>
      <c r="IGA1586" s="110"/>
      <c r="IGB1586" s="110"/>
      <c r="IGC1586" s="110"/>
      <c r="IGD1586" s="110"/>
      <c r="IGE1586" s="110"/>
      <c r="IGF1586" s="110"/>
      <c r="IGG1586" s="110"/>
      <c r="IGH1586" s="110"/>
      <c r="IGI1586" s="110"/>
      <c r="IGJ1586" s="110"/>
      <c r="IGK1586" s="110"/>
      <c r="IGL1586" s="110"/>
      <c r="IGM1586" s="110"/>
      <c r="IGN1586" s="110"/>
      <c r="IGO1586" s="110"/>
      <c r="IGP1586" s="110"/>
      <c r="IGQ1586" s="110"/>
      <c r="IGR1586" s="110"/>
      <c r="IGS1586" s="110"/>
      <c r="IGT1586" s="110"/>
      <c r="IGU1586" s="110"/>
      <c r="IGV1586" s="110"/>
      <c r="IGW1586" s="110"/>
      <c r="IGX1586" s="110"/>
      <c r="IGY1586" s="110"/>
      <c r="IGZ1586" s="110"/>
      <c r="IHA1586" s="110"/>
      <c r="IHB1586" s="110"/>
      <c r="IHC1586" s="110"/>
      <c r="IHD1586" s="110"/>
      <c r="IHE1586" s="110"/>
      <c r="IHF1586" s="110"/>
      <c r="IHG1586" s="110"/>
      <c r="IHH1586" s="110"/>
      <c r="IHI1586" s="110"/>
      <c r="IHJ1586" s="110"/>
      <c r="IHK1586" s="110"/>
      <c r="IHL1586" s="110"/>
      <c r="IHM1586" s="110"/>
      <c r="IHN1586" s="110"/>
      <c r="IHO1586" s="110"/>
      <c r="IHP1586" s="110"/>
      <c r="IHQ1586" s="110"/>
      <c r="IHR1586" s="110"/>
      <c r="IHS1586" s="110"/>
      <c r="IHT1586" s="110"/>
      <c r="IHU1586" s="110"/>
      <c r="IHV1586" s="110"/>
      <c r="IHW1586" s="110"/>
      <c r="IHX1586" s="110"/>
      <c r="IHY1586" s="110"/>
      <c r="IHZ1586" s="110"/>
      <c r="IIA1586" s="110"/>
      <c r="IIB1586" s="110"/>
      <c r="IIC1586" s="110"/>
      <c r="IID1586" s="110"/>
      <c r="IIE1586" s="110"/>
      <c r="IIF1586" s="110"/>
      <c r="IIG1586" s="110"/>
      <c r="IIH1586" s="110"/>
      <c r="III1586" s="110"/>
      <c r="IIJ1586" s="110"/>
      <c r="IIK1586" s="110"/>
      <c r="IIL1586" s="110"/>
      <c r="IIM1586" s="110"/>
      <c r="IIN1586" s="110"/>
      <c r="IIO1586" s="110"/>
      <c r="IIP1586" s="110"/>
      <c r="IIQ1586" s="110"/>
      <c r="IIR1586" s="110"/>
      <c r="IIS1586" s="110"/>
      <c r="IIT1586" s="110"/>
      <c r="IIU1586" s="110"/>
      <c r="IIV1586" s="110"/>
      <c r="IIW1586" s="110"/>
      <c r="IIX1586" s="110"/>
      <c r="IIY1586" s="110"/>
      <c r="IIZ1586" s="110"/>
      <c r="IJA1586" s="110"/>
      <c r="IJB1586" s="110"/>
      <c r="IJC1586" s="110"/>
      <c r="IJD1586" s="110"/>
      <c r="IJE1586" s="110"/>
      <c r="IJF1586" s="110"/>
      <c r="IJG1586" s="110"/>
      <c r="IJH1586" s="110"/>
      <c r="IJI1586" s="110"/>
      <c r="IJJ1586" s="110"/>
      <c r="IJK1586" s="110"/>
      <c r="IJL1586" s="110"/>
      <c r="IJM1586" s="110"/>
      <c r="IJN1586" s="110"/>
      <c r="IJO1586" s="110"/>
      <c r="IJP1586" s="110"/>
      <c r="IJQ1586" s="110"/>
      <c r="IJR1586" s="110"/>
      <c r="IJS1586" s="110"/>
      <c r="IJT1586" s="110"/>
      <c r="IJU1586" s="110"/>
      <c r="IJV1586" s="110"/>
      <c r="IJW1586" s="110"/>
      <c r="IJX1586" s="110"/>
      <c r="IJY1586" s="110"/>
      <c r="IJZ1586" s="110"/>
      <c r="IKA1586" s="110"/>
      <c r="IKB1586" s="110"/>
      <c r="IKC1586" s="110"/>
      <c r="IKD1586" s="110"/>
      <c r="IKE1586" s="110"/>
      <c r="IKF1586" s="110"/>
      <c r="IKG1586" s="110"/>
      <c r="IKH1586" s="110"/>
      <c r="IKI1586" s="110"/>
      <c r="IKJ1586" s="110"/>
      <c r="IKK1586" s="110"/>
      <c r="IKL1586" s="110"/>
      <c r="IKM1586" s="110"/>
      <c r="IKN1586" s="110"/>
      <c r="IKO1586" s="110"/>
      <c r="IKP1586" s="110"/>
      <c r="IKQ1586" s="110"/>
      <c r="IKR1586" s="110"/>
      <c r="IKS1586" s="110"/>
      <c r="IKT1586" s="110"/>
      <c r="IKU1586" s="110"/>
      <c r="IKV1586" s="110"/>
      <c r="IKW1586" s="110"/>
      <c r="IKX1586" s="110"/>
      <c r="IKY1586" s="110"/>
      <c r="IKZ1586" s="110"/>
      <c r="ILA1586" s="110"/>
      <c r="ILB1586" s="110"/>
      <c r="ILC1586" s="110"/>
      <c r="ILD1586" s="110"/>
      <c r="ILE1586" s="110"/>
      <c r="ILF1586" s="110"/>
      <c r="ILG1586" s="110"/>
      <c r="ILH1586" s="110"/>
      <c r="ILI1586" s="110"/>
      <c r="ILJ1586" s="110"/>
      <c r="ILK1586" s="110"/>
      <c r="ILL1586" s="110"/>
      <c r="ILM1586" s="110"/>
      <c r="ILN1586" s="110"/>
      <c r="ILO1586" s="110"/>
      <c r="ILP1586" s="110"/>
      <c r="ILQ1586" s="110"/>
      <c r="ILR1586" s="110"/>
      <c r="ILS1586" s="110"/>
      <c r="ILT1586" s="110"/>
      <c r="ILU1586" s="110"/>
      <c r="ILV1586" s="110"/>
      <c r="ILW1586" s="110"/>
      <c r="ILX1586" s="110"/>
      <c r="ILY1586" s="110"/>
      <c r="ILZ1586" s="110"/>
      <c r="IMA1586" s="110"/>
      <c r="IMB1586" s="110"/>
      <c r="IMC1586" s="110"/>
      <c r="IMD1586" s="110"/>
      <c r="IME1586" s="110"/>
      <c r="IMF1586" s="110"/>
      <c r="IMG1586" s="110"/>
      <c r="IMH1586" s="110"/>
      <c r="IMI1586" s="110"/>
      <c r="IMJ1586" s="110"/>
      <c r="IMK1586" s="110"/>
      <c r="IML1586" s="110"/>
      <c r="IMM1586" s="110"/>
      <c r="IMN1586" s="110"/>
      <c r="IMO1586" s="110"/>
      <c r="IMP1586" s="110"/>
      <c r="IMQ1586" s="110"/>
      <c r="IMR1586" s="110"/>
      <c r="IMS1586" s="110"/>
      <c r="IMT1586" s="110"/>
      <c r="IMU1586" s="110"/>
      <c r="IMV1586" s="110"/>
      <c r="IMW1586" s="110"/>
      <c r="IMX1586" s="110"/>
      <c r="IMY1586" s="110"/>
      <c r="IMZ1586" s="110"/>
      <c r="INA1586" s="110"/>
      <c r="INB1586" s="110"/>
      <c r="INC1586" s="110"/>
      <c r="IND1586" s="110"/>
      <c r="INE1586" s="110"/>
      <c r="INF1586" s="110"/>
      <c r="ING1586" s="110"/>
      <c r="INH1586" s="110"/>
      <c r="INI1586" s="110"/>
      <c r="INJ1586" s="110"/>
      <c r="INK1586" s="110"/>
      <c r="INL1586" s="110"/>
      <c r="INM1586" s="110"/>
      <c r="INN1586" s="110"/>
      <c r="INO1586" s="110"/>
      <c r="INP1586" s="110"/>
      <c r="INQ1586" s="110"/>
      <c r="INR1586" s="110"/>
      <c r="INS1586" s="110"/>
      <c r="INT1586" s="110"/>
      <c r="INU1586" s="110"/>
      <c r="INV1586" s="110"/>
      <c r="INW1586" s="110"/>
      <c r="INX1586" s="110"/>
      <c r="INY1586" s="110"/>
      <c r="INZ1586" s="110"/>
      <c r="IOA1586" s="110"/>
      <c r="IOB1586" s="110"/>
      <c r="IOC1586" s="110"/>
      <c r="IOD1586" s="110"/>
      <c r="IOE1586" s="110"/>
      <c r="IOF1586" s="110"/>
      <c r="IOG1586" s="110"/>
      <c r="IOH1586" s="110"/>
      <c r="IOI1586" s="110"/>
      <c r="IOJ1586" s="110"/>
      <c r="IOK1586" s="110"/>
      <c r="IOL1586" s="110"/>
      <c r="IOM1586" s="110"/>
      <c r="ION1586" s="110"/>
      <c r="IOO1586" s="110"/>
      <c r="IOP1586" s="110"/>
      <c r="IOQ1586" s="110"/>
      <c r="IOR1586" s="110"/>
      <c r="IOS1586" s="110"/>
      <c r="IOT1586" s="110"/>
      <c r="IOU1586" s="110"/>
      <c r="IOV1586" s="110"/>
      <c r="IOW1586" s="110"/>
      <c r="IOX1586" s="110"/>
      <c r="IOY1586" s="110"/>
      <c r="IOZ1586" s="110"/>
      <c r="IPA1586" s="110"/>
      <c r="IPB1586" s="110"/>
      <c r="IPC1586" s="110"/>
      <c r="IPD1586" s="110"/>
      <c r="IPE1586" s="110"/>
      <c r="IPF1586" s="110"/>
      <c r="IPG1586" s="110"/>
      <c r="IPH1586" s="110"/>
      <c r="IPI1586" s="110"/>
      <c r="IPJ1586" s="110"/>
      <c r="IPK1586" s="110"/>
      <c r="IPL1586" s="110"/>
      <c r="IPM1586" s="110"/>
      <c r="IPN1586" s="110"/>
      <c r="IPO1586" s="110"/>
      <c r="IPP1586" s="110"/>
      <c r="IPQ1586" s="110"/>
      <c r="IPR1586" s="110"/>
      <c r="IPS1586" s="110"/>
      <c r="IPT1586" s="110"/>
      <c r="IPU1586" s="110"/>
      <c r="IPV1586" s="110"/>
      <c r="IPW1586" s="110"/>
      <c r="IPX1586" s="110"/>
      <c r="IPY1586" s="110"/>
      <c r="IPZ1586" s="110"/>
      <c r="IQA1586" s="110"/>
      <c r="IQB1586" s="110"/>
      <c r="IQC1586" s="110"/>
      <c r="IQD1586" s="110"/>
      <c r="IQE1586" s="110"/>
      <c r="IQF1586" s="110"/>
      <c r="IQG1586" s="110"/>
      <c r="IQH1586" s="110"/>
      <c r="IQI1586" s="110"/>
      <c r="IQJ1586" s="110"/>
      <c r="IQK1586" s="110"/>
      <c r="IQL1586" s="110"/>
      <c r="IQM1586" s="110"/>
      <c r="IQN1586" s="110"/>
      <c r="IQO1586" s="110"/>
      <c r="IQP1586" s="110"/>
      <c r="IQQ1586" s="110"/>
      <c r="IQR1586" s="110"/>
      <c r="IQS1586" s="110"/>
      <c r="IQT1586" s="110"/>
      <c r="IQU1586" s="110"/>
      <c r="IQV1586" s="110"/>
      <c r="IQW1586" s="110"/>
      <c r="IQX1586" s="110"/>
      <c r="IQY1586" s="110"/>
      <c r="IQZ1586" s="110"/>
      <c r="IRA1586" s="110"/>
      <c r="IRB1586" s="110"/>
      <c r="IRC1586" s="110"/>
      <c r="IRD1586" s="110"/>
      <c r="IRE1586" s="110"/>
      <c r="IRF1586" s="110"/>
      <c r="IRG1586" s="110"/>
      <c r="IRH1586" s="110"/>
      <c r="IRI1586" s="110"/>
      <c r="IRJ1586" s="110"/>
      <c r="IRK1586" s="110"/>
      <c r="IRL1586" s="110"/>
      <c r="IRM1586" s="110"/>
      <c r="IRN1586" s="110"/>
      <c r="IRO1586" s="110"/>
      <c r="IRP1586" s="110"/>
      <c r="IRQ1586" s="110"/>
      <c r="IRR1586" s="110"/>
      <c r="IRS1586" s="110"/>
      <c r="IRT1586" s="110"/>
      <c r="IRU1586" s="110"/>
      <c r="IRV1586" s="110"/>
      <c r="IRW1586" s="110"/>
      <c r="IRX1586" s="110"/>
      <c r="IRY1586" s="110"/>
      <c r="IRZ1586" s="110"/>
      <c r="ISA1586" s="110"/>
      <c r="ISB1586" s="110"/>
      <c r="ISC1586" s="110"/>
      <c r="ISD1586" s="110"/>
      <c r="ISE1586" s="110"/>
      <c r="ISF1586" s="110"/>
      <c r="ISG1586" s="110"/>
      <c r="ISH1586" s="110"/>
      <c r="ISI1586" s="110"/>
      <c r="ISJ1586" s="110"/>
      <c r="ISK1586" s="110"/>
      <c r="ISL1586" s="110"/>
      <c r="ISM1586" s="110"/>
      <c r="ISN1586" s="110"/>
      <c r="ISO1586" s="110"/>
      <c r="ISP1586" s="110"/>
      <c r="ISQ1586" s="110"/>
      <c r="ISR1586" s="110"/>
      <c r="ISS1586" s="110"/>
      <c r="IST1586" s="110"/>
      <c r="ISU1586" s="110"/>
      <c r="ISV1586" s="110"/>
      <c r="ISW1586" s="110"/>
      <c r="ISX1586" s="110"/>
      <c r="ISY1586" s="110"/>
      <c r="ISZ1586" s="110"/>
      <c r="ITA1586" s="110"/>
      <c r="ITB1586" s="110"/>
      <c r="ITC1586" s="110"/>
      <c r="ITD1586" s="110"/>
      <c r="ITE1586" s="110"/>
      <c r="ITF1586" s="110"/>
      <c r="ITG1586" s="110"/>
      <c r="ITH1586" s="110"/>
      <c r="ITI1586" s="110"/>
      <c r="ITJ1586" s="110"/>
      <c r="ITK1586" s="110"/>
      <c r="ITL1586" s="110"/>
      <c r="ITM1586" s="110"/>
      <c r="ITN1586" s="110"/>
      <c r="ITO1586" s="110"/>
      <c r="ITP1586" s="110"/>
      <c r="ITQ1586" s="110"/>
      <c r="ITR1586" s="110"/>
      <c r="ITS1586" s="110"/>
      <c r="ITT1586" s="110"/>
      <c r="ITU1586" s="110"/>
      <c r="ITV1586" s="110"/>
      <c r="ITW1586" s="110"/>
      <c r="ITX1586" s="110"/>
      <c r="ITY1586" s="110"/>
      <c r="ITZ1586" s="110"/>
      <c r="IUA1586" s="110"/>
      <c r="IUB1586" s="110"/>
      <c r="IUC1586" s="110"/>
      <c r="IUD1586" s="110"/>
      <c r="IUE1586" s="110"/>
      <c r="IUF1586" s="110"/>
      <c r="IUG1586" s="110"/>
      <c r="IUH1586" s="110"/>
      <c r="IUI1586" s="110"/>
      <c r="IUJ1586" s="110"/>
      <c r="IUK1586" s="110"/>
      <c r="IUL1586" s="110"/>
      <c r="IUM1586" s="110"/>
      <c r="IUN1586" s="110"/>
      <c r="IUO1586" s="110"/>
      <c r="IUP1586" s="110"/>
      <c r="IUQ1586" s="110"/>
      <c r="IUR1586" s="110"/>
      <c r="IUS1586" s="110"/>
      <c r="IUT1586" s="110"/>
      <c r="IUU1586" s="110"/>
      <c r="IUV1586" s="110"/>
      <c r="IUW1586" s="110"/>
      <c r="IUX1586" s="110"/>
      <c r="IUY1586" s="110"/>
      <c r="IUZ1586" s="110"/>
      <c r="IVA1586" s="110"/>
      <c r="IVB1586" s="110"/>
      <c r="IVC1586" s="110"/>
      <c r="IVD1586" s="110"/>
      <c r="IVE1586" s="110"/>
      <c r="IVF1586" s="110"/>
      <c r="IVG1586" s="110"/>
      <c r="IVH1586" s="110"/>
      <c r="IVI1586" s="110"/>
      <c r="IVJ1586" s="110"/>
      <c r="IVK1586" s="110"/>
      <c r="IVL1586" s="110"/>
      <c r="IVM1586" s="110"/>
      <c r="IVN1586" s="110"/>
      <c r="IVO1586" s="110"/>
      <c r="IVP1586" s="110"/>
      <c r="IVQ1586" s="110"/>
      <c r="IVR1586" s="110"/>
      <c r="IVS1586" s="110"/>
      <c r="IVT1586" s="110"/>
      <c r="IVU1586" s="110"/>
      <c r="IVV1586" s="110"/>
      <c r="IVW1586" s="110"/>
      <c r="IVX1586" s="110"/>
      <c r="IVY1586" s="110"/>
      <c r="IVZ1586" s="110"/>
      <c r="IWA1586" s="110"/>
      <c r="IWB1586" s="110"/>
      <c r="IWC1586" s="110"/>
      <c r="IWD1586" s="110"/>
      <c r="IWE1586" s="110"/>
      <c r="IWF1586" s="110"/>
      <c r="IWG1586" s="110"/>
      <c r="IWH1586" s="110"/>
      <c r="IWI1586" s="110"/>
      <c r="IWJ1586" s="110"/>
      <c r="IWK1586" s="110"/>
      <c r="IWL1586" s="110"/>
      <c r="IWM1586" s="110"/>
      <c r="IWN1586" s="110"/>
      <c r="IWO1586" s="110"/>
      <c r="IWP1586" s="110"/>
      <c r="IWQ1586" s="110"/>
      <c r="IWR1586" s="110"/>
      <c r="IWS1586" s="110"/>
      <c r="IWT1586" s="110"/>
      <c r="IWU1586" s="110"/>
      <c r="IWV1586" s="110"/>
      <c r="IWW1586" s="110"/>
      <c r="IWX1586" s="110"/>
      <c r="IWY1586" s="110"/>
      <c r="IWZ1586" s="110"/>
      <c r="IXA1586" s="110"/>
      <c r="IXB1586" s="110"/>
      <c r="IXC1586" s="110"/>
      <c r="IXD1586" s="110"/>
      <c r="IXE1586" s="110"/>
      <c r="IXF1586" s="110"/>
      <c r="IXG1586" s="110"/>
      <c r="IXH1586" s="110"/>
      <c r="IXI1586" s="110"/>
      <c r="IXJ1586" s="110"/>
      <c r="IXK1586" s="110"/>
      <c r="IXL1586" s="110"/>
      <c r="IXM1586" s="110"/>
      <c r="IXN1586" s="110"/>
      <c r="IXO1586" s="110"/>
      <c r="IXP1586" s="110"/>
      <c r="IXQ1586" s="110"/>
      <c r="IXR1586" s="110"/>
      <c r="IXS1586" s="110"/>
      <c r="IXT1586" s="110"/>
      <c r="IXU1586" s="110"/>
      <c r="IXV1586" s="110"/>
      <c r="IXW1586" s="110"/>
      <c r="IXX1586" s="110"/>
      <c r="IXY1586" s="110"/>
      <c r="IXZ1586" s="110"/>
      <c r="IYA1586" s="110"/>
      <c r="IYB1586" s="110"/>
      <c r="IYC1586" s="110"/>
      <c r="IYD1586" s="110"/>
      <c r="IYE1586" s="110"/>
      <c r="IYF1586" s="110"/>
      <c r="IYG1586" s="110"/>
      <c r="IYH1586" s="110"/>
      <c r="IYI1586" s="110"/>
      <c r="IYJ1586" s="110"/>
      <c r="IYK1586" s="110"/>
      <c r="IYL1586" s="110"/>
      <c r="IYM1586" s="110"/>
      <c r="IYN1586" s="110"/>
      <c r="IYO1586" s="110"/>
      <c r="IYP1586" s="110"/>
      <c r="IYQ1586" s="110"/>
      <c r="IYR1586" s="110"/>
      <c r="IYS1586" s="110"/>
      <c r="IYT1586" s="110"/>
      <c r="IYU1586" s="110"/>
      <c r="IYV1586" s="110"/>
      <c r="IYW1586" s="110"/>
      <c r="IYX1586" s="110"/>
      <c r="IYY1586" s="110"/>
      <c r="IYZ1586" s="110"/>
      <c r="IZA1586" s="110"/>
      <c r="IZB1586" s="110"/>
      <c r="IZC1586" s="110"/>
      <c r="IZD1586" s="110"/>
      <c r="IZE1586" s="110"/>
      <c r="IZF1586" s="110"/>
      <c r="IZG1586" s="110"/>
      <c r="IZH1586" s="110"/>
      <c r="IZI1586" s="110"/>
      <c r="IZJ1586" s="110"/>
      <c r="IZK1586" s="110"/>
      <c r="IZL1586" s="110"/>
      <c r="IZM1586" s="110"/>
      <c r="IZN1586" s="110"/>
      <c r="IZO1586" s="110"/>
      <c r="IZP1586" s="110"/>
      <c r="IZQ1586" s="110"/>
      <c r="IZR1586" s="110"/>
      <c r="IZS1586" s="110"/>
      <c r="IZT1586" s="110"/>
      <c r="IZU1586" s="110"/>
      <c r="IZV1586" s="110"/>
      <c r="IZW1586" s="110"/>
      <c r="IZX1586" s="110"/>
      <c r="IZY1586" s="110"/>
      <c r="IZZ1586" s="110"/>
      <c r="JAA1586" s="110"/>
      <c r="JAB1586" s="110"/>
      <c r="JAC1586" s="110"/>
      <c r="JAD1586" s="110"/>
      <c r="JAE1586" s="110"/>
      <c r="JAF1586" s="110"/>
      <c r="JAG1586" s="110"/>
      <c r="JAH1586" s="110"/>
      <c r="JAI1586" s="110"/>
      <c r="JAJ1586" s="110"/>
      <c r="JAK1586" s="110"/>
      <c r="JAL1586" s="110"/>
      <c r="JAM1586" s="110"/>
      <c r="JAN1586" s="110"/>
      <c r="JAO1586" s="110"/>
      <c r="JAP1586" s="110"/>
      <c r="JAQ1586" s="110"/>
      <c r="JAR1586" s="110"/>
      <c r="JAS1586" s="110"/>
      <c r="JAT1586" s="110"/>
      <c r="JAU1586" s="110"/>
      <c r="JAV1586" s="110"/>
      <c r="JAW1586" s="110"/>
      <c r="JAX1586" s="110"/>
      <c r="JAY1586" s="110"/>
      <c r="JAZ1586" s="110"/>
      <c r="JBA1586" s="110"/>
      <c r="JBB1586" s="110"/>
      <c r="JBC1586" s="110"/>
      <c r="JBD1586" s="110"/>
      <c r="JBE1586" s="110"/>
      <c r="JBF1586" s="110"/>
      <c r="JBG1586" s="110"/>
      <c r="JBH1586" s="110"/>
      <c r="JBI1586" s="110"/>
      <c r="JBJ1586" s="110"/>
      <c r="JBK1586" s="110"/>
      <c r="JBL1586" s="110"/>
      <c r="JBM1586" s="110"/>
      <c r="JBN1586" s="110"/>
      <c r="JBO1586" s="110"/>
      <c r="JBP1586" s="110"/>
      <c r="JBQ1586" s="110"/>
      <c r="JBR1586" s="110"/>
      <c r="JBS1586" s="110"/>
      <c r="JBT1586" s="110"/>
      <c r="JBU1586" s="110"/>
      <c r="JBV1586" s="110"/>
      <c r="JBW1586" s="110"/>
      <c r="JBX1586" s="110"/>
      <c r="JBY1586" s="110"/>
      <c r="JBZ1586" s="110"/>
      <c r="JCA1586" s="110"/>
      <c r="JCB1586" s="110"/>
      <c r="JCC1586" s="110"/>
      <c r="JCD1586" s="110"/>
      <c r="JCE1586" s="110"/>
      <c r="JCF1586" s="110"/>
      <c r="JCG1586" s="110"/>
      <c r="JCH1586" s="110"/>
      <c r="JCI1586" s="110"/>
      <c r="JCJ1586" s="110"/>
      <c r="JCK1586" s="110"/>
      <c r="JCL1586" s="110"/>
      <c r="JCM1586" s="110"/>
      <c r="JCN1586" s="110"/>
      <c r="JCO1586" s="110"/>
      <c r="JCP1586" s="110"/>
      <c r="JCQ1586" s="110"/>
      <c r="JCR1586" s="110"/>
      <c r="JCS1586" s="110"/>
      <c r="JCT1586" s="110"/>
      <c r="JCU1586" s="110"/>
      <c r="JCV1586" s="110"/>
      <c r="JCW1586" s="110"/>
      <c r="JCX1586" s="110"/>
      <c r="JCY1586" s="110"/>
      <c r="JCZ1586" s="110"/>
      <c r="JDA1586" s="110"/>
      <c r="JDB1586" s="110"/>
      <c r="JDC1586" s="110"/>
      <c r="JDD1586" s="110"/>
      <c r="JDE1586" s="110"/>
      <c r="JDF1586" s="110"/>
      <c r="JDG1586" s="110"/>
      <c r="JDH1586" s="110"/>
      <c r="JDI1586" s="110"/>
      <c r="JDJ1586" s="110"/>
      <c r="JDK1586" s="110"/>
      <c r="JDL1586" s="110"/>
      <c r="JDM1586" s="110"/>
      <c r="JDN1586" s="110"/>
      <c r="JDO1586" s="110"/>
      <c r="JDP1586" s="110"/>
      <c r="JDQ1586" s="110"/>
      <c r="JDR1586" s="110"/>
      <c r="JDS1586" s="110"/>
      <c r="JDT1586" s="110"/>
      <c r="JDU1586" s="110"/>
      <c r="JDV1586" s="110"/>
      <c r="JDW1586" s="110"/>
      <c r="JDX1586" s="110"/>
      <c r="JDY1586" s="110"/>
      <c r="JDZ1586" s="110"/>
      <c r="JEA1586" s="110"/>
      <c r="JEB1586" s="110"/>
      <c r="JEC1586" s="110"/>
      <c r="JED1586" s="110"/>
      <c r="JEE1586" s="110"/>
      <c r="JEF1586" s="110"/>
      <c r="JEG1586" s="110"/>
      <c r="JEH1586" s="110"/>
      <c r="JEI1586" s="110"/>
      <c r="JEJ1586" s="110"/>
      <c r="JEK1586" s="110"/>
      <c r="JEL1586" s="110"/>
      <c r="JEM1586" s="110"/>
      <c r="JEN1586" s="110"/>
      <c r="JEO1586" s="110"/>
      <c r="JEP1586" s="110"/>
      <c r="JEQ1586" s="110"/>
      <c r="JER1586" s="110"/>
      <c r="JES1586" s="110"/>
      <c r="JET1586" s="110"/>
      <c r="JEU1586" s="110"/>
      <c r="JEV1586" s="110"/>
      <c r="JEW1586" s="110"/>
      <c r="JEX1586" s="110"/>
      <c r="JEY1586" s="110"/>
      <c r="JEZ1586" s="110"/>
      <c r="JFA1586" s="110"/>
      <c r="JFB1586" s="110"/>
      <c r="JFC1586" s="110"/>
      <c r="JFD1586" s="110"/>
      <c r="JFE1586" s="110"/>
      <c r="JFF1586" s="110"/>
      <c r="JFG1586" s="110"/>
      <c r="JFH1586" s="110"/>
      <c r="JFI1586" s="110"/>
      <c r="JFJ1586" s="110"/>
      <c r="JFK1586" s="110"/>
      <c r="JFL1586" s="110"/>
      <c r="JFM1586" s="110"/>
      <c r="JFN1586" s="110"/>
      <c r="JFO1586" s="110"/>
      <c r="JFP1586" s="110"/>
      <c r="JFQ1586" s="110"/>
      <c r="JFR1586" s="110"/>
      <c r="JFS1586" s="110"/>
      <c r="JFT1586" s="110"/>
      <c r="JFU1586" s="110"/>
      <c r="JFV1586" s="110"/>
      <c r="JFW1586" s="110"/>
      <c r="JFX1586" s="110"/>
      <c r="JFY1586" s="110"/>
      <c r="JFZ1586" s="110"/>
      <c r="JGA1586" s="110"/>
      <c r="JGB1586" s="110"/>
      <c r="JGC1586" s="110"/>
      <c r="JGD1586" s="110"/>
      <c r="JGE1586" s="110"/>
      <c r="JGF1586" s="110"/>
      <c r="JGG1586" s="110"/>
      <c r="JGH1586" s="110"/>
      <c r="JGI1586" s="110"/>
      <c r="JGJ1586" s="110"/>
      <c r="JGK1586" s="110"/>
      <c r="JGL1586" s="110"/>
      <c r="JGM1586" s="110"/>
      <c r="JGN1586" s="110"/>
      <c r="JGO1586" s="110"/>
      <c r="JGP1586" s="110"/>
      <c r="JGQ1586" s="110"/>
      <c r="JGR1586" s="110"/>
      <c r="JGS1586" s="110"/>
      <c r="JGT1586" s="110"/>
      <c r="JGU1586" s="110"/>
      <c r="JGV1586" s="110"/>
      <c r="JGW1586" s="110"/>
      <c r="JGX1586" s="110"/>
      <c r="JGY1586" s="110"/>
      <c r="JGZ1586" s="110"/>
      <c r="JHA1586" s="110"/>
      <c r="JHB1586" s="110"/>
      <c r="JHC1586" s="110"/>
      <c r="JHD1586" s="110"/>
      <c r="JHE1586" s="110"/>
      <c r="JHF1586" s="110"/>
      <c r="JHG1586" s="110"/>
      <c r="JHH1586" s="110"/>
      <c r="JHI1586" s="110"/>
      <c r="JHJ1586" s="110"/>
      <c r="JHK1586" s="110"/>
      <c r="JHL1586" s="110"/>
      <c r="JHM1586" s="110"/>
      <c r="JHN1586" s="110"/>
      <c r="JHO1586" s="110"/>
      <c r="JHP1586" s="110"/>
      <c r="JHQ1586" s="110"/>
      <c r="JHR1586" s="110"/>
      <c r="JHS1586" s="110"/>
      <c r="JHT1586" s="110"/>
      <c r="JHU1586" s="110"/>
      <c r="JHV1586" s="110"/>
      <c r="JHW1586" s="110"/>
      <c r="JHX1586" s="110"/>
      <c r="JHY1586" s="110"/>
      <c r="JHZ1586" s="110"/>
      <c r="JIA1586" s="110"/>
      <c r="JIB1586" s="110"/>
      <c r="JIC1586" s="110"/>
      <c r="JID1586" s="110"/>
      <c r="JIE1586" s="110"/>
      <c r="JIF1586" s="110"/>
      <c r="JIG1586" s="110"/>
      <c r="JIH1586" s="110"/>
      <c r="JII1586" s="110"/>
      <c r="JIJ1586" s="110"/>
      <c r="JIK1586" s="110"/>
      <c r="JIL1586" s="110"/>
      <c r="JIM1586" s="110"/>
      <c r="JIN1586" s="110"/>
      <c r="JIO1586" s="110"/>
      <c r="JIP1586" s="110"/>
      <c r="JIQ1586" s="110"/>
      <c r="JIR1586" s="110"/>
      <c r="JIS1586" s="110"/>
      <c r="JIT1586" s="110"/>
      <c r="JIU1586" s="110"/>
      <c r="JIV1586" s="110"/>
      <c r="JIW1586" s="110"/>
      <c r="JIX1586" s="110"/>
      <c r="JIY1586" s="110"/>
      <c r="JIZ1586" s="110"/>
      <c r="JJA1586" s="110"/>
      <c r="JJB1586" s="110"/>
      <c r="JJC1586" s="110"/>
      <c r="JJD1586" s="110"/>
      <c r="JJE1586" s="110"/>
      <c r="JJF1586" s="110"/>
      <c r="JJG1586" s="110"/>
      <c r="JJH1586" s="110"/>
      <c r="JJI1586" s="110"/>
      <c r="JJJ1586" s="110"/>
      <c r="JJK1586" s="110"/>
      <c r="JJL1586" s="110"/>
      <c r="JJM1586" s="110"/>
      <c r="JJN1586" s="110"/>
      <c r="JJO1586" s="110"/>
      <c r="JJP1586" s="110"/>
      <c r="JJQ1586" s="110"/>
      <c r="JJR1586" s="110"/>
      <c r="JJS1586" s="110"/>
      <c r="JJT1586" s="110"/>
      <c r="JJU1586" s="110"/>
      <c r="JJV1586" s="110"/>
      <c r="JJW1586" s="110"/>
      <c r="JJX1586" s="110"/>
      <c r="JJY1586" s="110"/>
      <c r="JJZ1586" s="110"/>
      <c r="JKA1586" s="110"/>
      <c r="JKB1586" s="110"/>
      <c r="JKC1586" s="110"/>
      <c r="JKD1586" s="110"/>
      <c r="JKE1586" s="110"/>
      <c r="JKF1586" s="110"/>
      <c r="JKG1586" s="110"/>
      <c r="JKH1586" s="110"/>
      <c r="JKI1586" s="110"/>
      <c r="JKJ1586" s="110"/>
      <c r="JKK1586" s="110"/>
      <c r="JKL1586" s="110"/>
      <c r="JKM1586" s="110"/>
      <c r="JKN1586" s="110"/>
      <c r="JKO1586" s="110"/>
      <c r="JKP1586" s="110"/>
      <c r="JKQ1586" s="110"/>
      <c r="JKR1586" s="110"/>
      <c r="JKS1586" s="110"/>
      <c r="JKT1586" s="110"/>
      <c r="JKU1586" s="110"/>
      <c r="JKV1586" s="110"/>
      <c r="JKW1586" s="110"/>
      <c r="JKX1586" s="110"/>
      <c r="JKY1586" s="110"/>
      <c r="JKZ1586" s="110"/>
      <c r="JLA1586" s="110"/>
      <c r="JLB1586" s="110"/>
      <c r="JLC1586" s="110"/>
      <c r="JLD1586" s="110"/>
      <c r="JLE1586" s="110"/>
      <c r="JLF1586" s="110"/>
      <c r="JLG1586" s="110"/>
      <c r="JLH1586" s="110"/>
      <c r="JLI1586" s="110"/>
      <c r="JLJ1586" s="110"/>
      <c r="JLK1586" s="110"/>
      <c r="JLL1586" s="110"/>
      <c r="JLM1586" s="110"/>
      <c r="JLN1586" s="110"/>
      <c r="JLO1586" s="110"/>
      <c r="JLP1586" s="110"/>
      <c r="JLQ1586" s="110"/>
      <c r="JLR1586" s="110"/>
      <c r="JLS1586" s="110"/>
      <c r="JLT1586" s="110"/>
      <c r="JLU1586" s="110"/>
      <c r="JLV1586" s="110"/>
      <c r="JLW1586" s="110"/>
      <c r="JLX1586" s="110"/>
      <c r="JLY1586" s="110"/>
      <c r="JLZ1586" s="110"/>
      <c r="JMA1586" s="110"/>
      <c r="JMB1586" s="110"/>
      <c r="JMC1586" s="110"/>
      <c r="JMD1586" s="110"/>
      <c r="JME1586" s="110"/>
      <c r="JMF1586" s="110"/>
      <c r="JMG1586" s="110"/>
      <c r="JMH1586" s="110"/>
      <c r="JMI1586" s="110"/>
      <c r="JMJ1586" s="110"/>
      <c r="JMK1586" s="110"/>
      <c r="JML1586" s="110"/>
      <c r="JMM1586" s="110"/>
      <c r="JMN1586" s="110"/>
      <c r="JMO1586" s="110"/>
      <c r="JMP1586" s="110"/>
      <c r="JMQ1586" s="110"/>
      <c r="JMR1586" s="110"/>
      <c r="JMS1586" s="110"/>
      <c r="JMT1586" s="110"/>
      <c r="JMU1586" s="110"/>
      <c r="JMV1586" s="110"/>
      <c r="JMW1586" s="110"/>
      <c r="JMX1586" s="110"/>
      <c r="JMY1586" s="110"/>
      <c r="JMZ1586" s="110"/>
      <c r="JNA1586" s="110"/>
      <c r="JNB1586" s="110"/>
      <c r="JNC1586" s="110"/>
      <c r="JND1586" s="110"/>
      <c r="JNE1586" s="110"/>
      <c r="JNF1586" s="110"/>
      <c r="JNG1586" s="110"/>
      <c r="JNH1586" s="110"/>
      <c r="JNI1586" s="110"/>
      <c r="JNJ1586" s="110"/>
      <c r="JNK1586" s="110"/>
      <c r="JNL1586" s="110"/>
      <c r="JNM1586" s="110"/>
      <c r="JNN1586" s="110"/>
      <c r="JNO1586" s="110"/>
      <c r="JNP1586" s="110"/>
      <c r="JNQ1586" s="110"/>
      <c r="JNR1586" s="110"/>
      <c r="JNS1586" s="110"/>
      <c r="JNT1586" s="110"/>
      <c r="JNU1586" s="110"/>
      <c r="JNV1586" s="110"/>
      <c r="JNW1586" s="110"/>
      <c r="JNX1586" s="110"/>
      <c r="JNY1586" s="110"/>
      <c r="JNZ1586" s="110"/>
      <c r="JOA1586" s="110"/>
      <c r="JOB1586" s="110"/>
      <c r="JOC1586" s="110"/>
      <c r="JOD1586" s="110"/>
      <c r="JOE1586" s="110"/>
      <c r="JOF1586" s="110"/>
      <c r="JOG1586" s="110"/>
      <c r="JOH1586" s="110"/>
      <c r="JOI1586" s="110"/>
      <c r="JOJ1586" s="110"/>
      <c r="JOK1586" s="110"/>
      <c r="JOL1586" s="110"/>
      <c r="JOM1586" s="110"/>
      <c r="JON1586" s="110"/>
      <c r="JOO1586" s="110"/>
      <c r="JOP1586" s="110"/>
      <c r="JOQ1586" s="110"/>
      <c r="JOR1586" s="110"/>
      <c r="JOS1586" s="110"/>
      <c r="JOT1586" s="110"/>
      <c r="JOU1586" s="110"/>
      <c r="JOV1586" s="110"/>
      <c r="JOW1586" s="110"/>
      <c r="JOX1586" s="110"/>
      <c r="JOY1586" s="110"/>
      <c r="JOZ1586" s="110"/>
      <c r="JPA1586" s="110"/>
      <c r="JPB1586" s="110"/>
      <c r="JPC1586" s="110"/>
      <c r="JPD1586" s="110"/>
      <c r="JPE1586" s="110"/>
      <c r="JPF1586" s="110"/>
      <c r="JPG1586" s="110"/>
      <c r="JPH1586" s="110"/>
      <c r="JPI1586" s="110"/>
      <c r="JPJ1586" s="110"/>
      <c r="JPK1586" s="110"/>
      <c r="JPL1586" s="110"/>
      <c r="JPM1586" s="110"/>
      <c r="JPN1586" s="110"/>
      <c r="JPO1586" s="110"/>
      <c r="JPP1586" s="110"/>
      <c r="JPQ1586" s="110"/>
      <c r="JPR1586" s="110"/>
      <c r="JPS1586" s="110"/>
      <c r="JPT1586" s="110"/>
      <c r="JPU1586" s="110"/>
      <c r="JPV1586" s="110"/>
      <c r="JPW1586" s="110"/>
      <c r="JPX1586" s="110"/>
      <c r="JPY1586" s="110"/>
      <c r="JPZ1586" s="110"/>
      <c r="JQA1586" s="110"/>
      <c r="JQB1586" s="110"/>
      <c r="JQC1586" s="110"/>
      <c r="JQD1586" s="110"/>
      <c r="JQE1586" s="110"/>
      <c r="JQF1586" s="110"/>
      <c r="JQG1586" s="110"/>
      <c r="JQH1586" s="110"/>
      <c r="JQI1586" s="110"/>
      <c r="JQJ1586" s="110"/>
      <c r="JQK1586" s="110"/>
      <c r="JQL1586" s="110"/>
      <c r="JQM1586" s="110"/>
      <c r="JQN1586" s="110"/>
      <c r="JQO1586" s="110"/>
      <c r="JQP1586" s="110"/>
      <c r="JQQ1586" s="110"/>
      <c r="JQR1586" s="110"/>
      <c r="JQS1586" s="110"/>
      <c r="JQT1586" s="110"/>
      <c r="JQU1586" s="110"/>
      <c r="JQV1586" s="110"/>
      <c r="JQW1586" s="110"/>
      <c r="JQX1586" s="110"/>
      <c r="JQY1586" s="110"/>
      <c r="JQZ1586" s="110"/>
      <c r="JRA1586" s="110"/>
      <c r="JRB1586" s="110"/>
      <c r="JRC1586" s="110"/>
      <c r="JRD1586" s="110"/>
      <c r="JRE1586" s="110"/>
      <c r="JRF1586" s="110"/>
      <c r="JRG1586" s="110"/>
      <c r="JRH1586" s="110"/>
      <c r="JRI1586" s="110"/>
      <c r="JRJ1586" s="110"/>
      <c r="JRK1586" s="110"/>
      <c r="JRL1586" s="110"/>
      <c r="JRM1586" s="110"/>
      <c r="JRN1586" s="110"/>
      <c r="JRO1586" s="110"/>
      <c r="JRP1586" s="110"/>
      <c r="JRQ1586" s="110"/>
      <c r="JRR1586" s="110"/>
      <c r="JRS1586" s="110"/>
      <c r="JRT1586" s="110"/>
      <c r="JRU1586" s="110"/>
      <c r="JRV1586" s="110"/>
      <c r="JRW1586" s="110"/>
      <c r="JRX1586" s="110"/>
      <c r="JRY1586" s="110"/>
      <c r="JRZ1586" s="110"/>
      <c r="JSA1586" s="110"/>
      <c r="JSB1586" s="110"/>
      <c r="JSC1586" s="110"/>
      <c r="JSD1586" s="110"/>
      <c r="JSE1586" s="110"/>
      <c r="JSF1586" s="110"/>
      <c r="JSG1586" s="110"/>
      <c r="JSH1586" s="110"/>
      <c r="JSI1586" s="110"/>
      <c r="JSJ1586" s="110"/>
      <c r="JSK1586" s="110"/>
      <c r="JSL1586" s="110"/>
      <c r="JSM1586" s="110"/>
      <c r="JSN1586" s="110"/>
      <c r="JSO1586" s="110"/>
      <c r="JSP1586" s="110"/>
      <c r="JSQ1586" s="110"/>
      <c r="JSR1586" s="110"/>
      <c r="JSS1586" s="110"/>
      <c r="JST1586" s="110"/>
      <c r="JSU1586" s="110"/>
      <c r="JSV1586" s="110"/>
      <c r="JSW1586" s="110"/>
      <c r="JSX1586" s="110"/>
      <c r="JSY1586" s="110"/>
      <c r="JSZ1586" s="110"/>
      <c r="JTA1586" s="110"/>
      <c r="JTB1586" s="110"/>
      <c r="JTC1586" s="110"/>
      <c r="JTD1586" s="110"/>
      <c r="JTE1586" s="110"/>
      <c r="JTF1586" s="110"/>
      <c r="JTG1586" s="110"/>
      <c r="JTH1586" s="110"/>
      <c r="JTI1586" s="110"/>
      <c r="JTJ1586" s="110"/>
      <c r="JTK1586" s="110"/>
      <c r="JTL1586" s="110"/>
      <c r="JTM1586" s="110"/>
      <c r="JTN1586" s="110"/>
      <c r="JTO1586" s="110"/>
      <c r="JTP1586" s="110"/>
      <c r="JTQ1586" s="110"/>
      <c r="JTR1586" s="110"/>
      <c r="JTS1586" s="110"/>
      <c r="JTT1586" s="110"/>
      <c r="JTU1586" s="110"/>
      <c r="JTV1586" s="110"/>
      <c r="JTW1586" s="110"/>
      <c r="JTX1586" s="110"/>
      <c r="JTY1586" s="110"/>
      <c r="JTZ1586" s="110"/>
      <c r="JUA1586" s="110"/>
      <c r="JUB1586" s="110"/>
      <c r="JUC1586" s="110"/>
      <c r="JUD1586" s="110"/>
      <c r="JUE1586" s="110"/>
      <c r="JUF1586" s="110"/>
      <c r="JUG1586" s="110"/>
      <c r="JUH1586" s="110"/>
      <c r="JUI1586" s="110"/>
      <c r="JUJ1586" s="110"/>
      <c r="JUK1586" s="110"/>
      <c r="JUL1586" s="110"/>
      <c r="JUM1586" s="110"/>
      <c r="JUN1586" s="110"/>
      <c r="JUO1586" s="110"/>
      <c r="JUP1586" s="110"/>
      <c r="JUQ1586" s="110"/>
      <c r="JUR1586" s="110"/>
      <c r="JUS1586" s="110"/>
      <c r="JUT1586" s="110"/>
      <c r="JUU1586" s="110"/>
      <c r="JUV1586" s="110"/>
      <c r="JUW1586" s="110"/>
      <c r="JUX1586" s="110"/>
      <c r="JUY1586" s="110"/>
      <c r="JUZ1586" s="110"/>
      <c r="JVA1586" s="110"/>
      <c r="JVB1586" s="110"/>
      <c r="JVC1586" s="110"/>
      <c r="JVD1586" s="110"/>
      <c r="JVE1586" s="110"/>
      <c r="JVF1586" s="110"/>
      <c r="JVG1586" s="110"/>
      <c r="JVH1586" s="110"/>
      <c r="JVI1586" s="110"/>
      <c r="JVJ1586" s="110"/>
      <c r="JVK1586" s="110"/>
      <c r="JVL1586" s="110"/>
      <c r="JVM1586" s="110"/>
      <c r="JVN1586" s="110"/>
      <c r="JVO1586" s="110"/>
      <c r="JVP1586" s="110"/>
      <c r="JVQ1586" s="110"/>
      <c r="JVR1586" s="110"/>
      <c r="JVS1586" s="110"/>
      <c r="JVT1586" s="110"/>
      <c r="JVU1586" s="110"/>
      <c r="JVV1586" s="110"/>
      <c r="JVW1586" s="110"/>
      <c r="JVX1586" s="110"/>
      <c r="JVY1586" s="110"/>
      <c r="JVZ1586" s="110"/>
      <c r="JWA1586" s="110"/>
      <c r="JWB1586" s="110"/>
      <c r="JWC1586" s="110"/>
      <c r="JWD1586" s="110"/>
      <c r="JWE1586" s="110"/>
      <c r="JWF1586" s="110"/>
      <c r="JWG1586" s="110"/>
      <c r="JWH1586" s="110"/>
      <c r="JWI1586" s="110"/>
      <c r="JWJ1586" s="110"/>
      <c r="JWK1586" s="110"/>
      <c r="JWL1586" s="110"/>
      <c r="JWM1586" s="110"/>
      <c r="JWN1586" s="110"/>
      <c r="JWO1586" s="110"/>
      <c r="JWP1586" s="110"/>
      <c r="JWQ1586" s="110"/>
      <c r="JWR1586" s="110"/>
      <c r="JWS1586" s="110"/>
      <c r="JWT1586" s="110"/>
      <c r="JWU1586" s="110"/>
      <c r="JWV1586" s="110"/>
      <c r="JWW1586" s="110"/>
      <c r="JWX1586" s="110"/>
      <c r="JWY1586" s="110"/>
      <c r="JWZ1586" s="110"/>
      <c r="JXA1586" s="110"/>
      <c r="JXB1586" s="110"/>
      <c r="JXC1586" s="110"/>
      <c r="JXD1586" s="110"/>
      <c r="JXE1586" s="110"/>
      <c r="JXF1586" s="110"/>
      <c r="JXG1586" s="110"/>
      <c r="JXH1586" s="110"/>
      <c r="JXI1586" s="110"/>
      <c r="JXJ1586" s="110"/>
      <c r="JXK1586" s="110"/>
      <c r="JXL1586" s="110"/>
      <c r="JXM1586" s="110"/>
      <c r="JXN1586" s="110"/>
      <c r="JXO1586" s="110"/>
      <c r="JXP1586" s="110"/>
      <c r="JXQ1586" s="110"/>
      <c r="JXR1586" s="110"/>
      <c r="JXS1586" s="110"/>
      <c r="JXT1586" s="110"/>
      <c r="JXU1586" s="110"/>
      <c r="JXV1586" s="110"/>
      <c r="JXW1586" s="110"/>
      <c r="JXX1586" s="110"/>
      <c r="JXY1586" s="110"/>
      <c r="JXZ1586" s="110"/>
      <c r="JYA1586" s="110"/>
      <c r="JYB1586" s="110"/>
      <c r="JYC1586" s="110"/>
      <c r="JYD1586" s="110"/>
      <c r="JYE1586" s="110"/>
      <c r="JYF1586" s="110"/>
      <c r="JYG1586" s="110"/>
      <c r="JYH1586" s="110"/>
      <c r="JYI1586" s="110"/>
      <c r="JYJ1586" s="110"/>
      <c r="JYK1586" s="110"/>
      <c r="JYL1586" s="110"/>
      <c r="JYM1586" s="110"/>
      <c r="JYN1586" s="110"/>
      <c r="JYO1586" s="110"/>
      <c r="JYP1586" s="110"/>
      <c r="JYQ1586" s="110"/>
      <c r="JYR1586" s="110"/>
      <c r="JYS1586" s="110"/>
      <c r="JYT1586" s="110"/>
      <c r="JYU1586" s="110"/>
      <c r="JYV1586" s="110"/>
      <c r="JYW1586" s="110"/>
      <c r="JYX1586" s="110"/>
      <c r="JYY1586" s="110"/>
      <c r="JYZ1586" s="110"/>
      <c r="JZA1586" s="110"/>
      <c r="JZB1586" s="110"/>
      <c r="JZC1586" s="110"/>
      <c r="JZD1586" s="110"/>
      <c r="JZE1586" s="110"/>
      <c r="JZF1586" s="110"/>
      <c r="JZG1586" s="110"/>
      <c r="JZH1586" s="110"/>
      <c r="JZI1586" s="110"/>
      <c r="JZJ1586" s="110"/>
      <c r="JZK1586" s="110"/>
      <c r="JZL1586" s="110"/>
      <c r="JZM1586" s="110"/>
      <c r="JZN1586" s="110"/>
      <c r="JZO1586" s="110"/>
      <c r="JZP1586" s="110"/>
      <c r="JZQ1586" s="110"/>
      <c r="JZR1586" s="110"/>
      <c r="JZS1586" s="110"/>
      <c r="JZT1586" s="110"/>
      <c r="JZU1586" s="110"/>
      <c r="JZV1586" s="110"/>
      <c r="JZW1586" s="110"/>
      <c r="JZX1586" s="110"/>
      <c r="JZY1586" s="110"/>
      <c r="JZZ1586" s="110"/>
      <c r="KAA1586" s="110"/>
      <c r="KAB1586" s="110"/>
      <c r="KAC1586" s="110"/>
      <c r="KAD1586" s="110"/>
      <c r="KAE1586" s="110"/>
      <c r="KAF1586" s="110"/>
      <c r="KAG1586" s="110"/>
      <c r="KAH1586" s="110"/>
      <c r="KAI1586" s="110"/>
      <c r="KAJ1586" s="110"/>
      <c r="KAK1586" s="110"/>
      <c r="KAL1586" s="110"/>
      <c r="KAM1586" s="110"/>
      <c r="KAN1586" s="110"/>
      <c r="KAO1586" s="110"/>
      <c r="KAP1586" s="110"/>
      <c r="KAQ1586" s="110"/>
      <c r="KAR1586" s="110"/>
      <c r="KAS1586" s="110"/>
      <c r="KAT1586" s="110"/>
      <c r="KAU1586" s="110"/>
      <c r="KAV1586" s="110"/>
      <c r="KAW1586" s="110"/>
      <c r="KAX1586" s="110"/>
      <c r="KAY1586" s="110"/>
      <c r="KAZ1586" s="110"/>
      <c r="KBA1586" s="110"/>
      <c r="KBB1586" s="110"/>
      <c r="KBC1586" s="110"/>
      <c r="KBD1586" s="110"/>
      <c r="KBE1586" s="110"/>
      <c r="KBF1586" s="110"/>
      <c r="KBG1586" s="110"/>
      <c r="KBH1586" s="110"/>
      <c r="KBI1586" s="110"/>
      <c r="KBJ1586" s="110"/>
      <c r="KBK1586" s="110"/>
      <c r="KBL1586" s="110"/>
      <c r="KBM1586" s="110"/>
      <c r="KBN1586" s="110"/>
      <c r="KBO1586" s="110"/>
      <c r="KBP1586" s="110"/>
      <c r="KBQ1586" s="110"/>
      <c r="KBR1586" s="110"/>
      <c r="KBS1586" s="110"/>
      <c r="KBT1586" s="110"/>
      <c r="KBU1586" s="110"/>
      <c r="KBV1586" s="110"/>
      <c r="KBW1586" s="110"/>
      <c r="KBX1586" s="110"/>
      <c r="KBY1586" s="110"/>
      <c r="KBZ1586" s="110"/>
      <c r="KCA1586" s="110"/>
      <c r="KCB1586" s="110"/>
      <c r="KCC1586" s="110"/>
      <c r="KCD1586" s="110"/>
      <c r="KCE1586" s="110"/>
      <c r="KCF1586" s="110"/>
      <c r="KCG1586" s="110"/>
      <c r="KCH1586" s="110"/>
      <c r="KCI1586" s="110"/>
      <c r="KCJ1586" s="110"/>
      <c r="KCK1586" s="110"/>
      <c r="KCL1586" s="110"/>
      <c r="KCM1586" s="110"/>
      <c r="KCN1586" s="110"/>
      <c r="KCO1586" s="110"/>
      <c r="KCP1586" s="110"/>
      <c r="KCQ1586" s="110"/>
      <c r="KCR1586" s="110"/>
      <c r="KCS1586" s="110"/>
      <c r="KCT1586" s="110"/>
      <c r="KCU1586" s="110"/>
      <c r="KCV1586" s="110"/>
      <c r="KCW1586" s="110"/>
      <c r="KCX1586" s="110"/>
      <c r="KCY1586" s="110"/>
      <c r="KCZ1586" s="110"/>
      <c r="KDA1586" s="110"/>
      <c r="KDB1586" s="110"/>
      <c r="KDC1586" s="110"/>
      <c r="KDD1586" s="110"/>
      <c r="KDE1586" s="110"/>
      <c r="KDF1586" s="110"/>
      <c r="KDG1586" s="110"/>
      <c r="KDH1586" s="110"/>
      <c r="KDI1586" s="110"/>
      <c r="KDJ1586" s="110"/>
      <c r="KDK1586" s="110"/>
      <c r="KDL1586" s="110"/>
      <c r="KDM1586" s="110"/>
      <c r="KDN1586" s="110"/>
      <c r="KDO1586" s="110"/>
      <c r="KDP1586" s="110"/>
      <c r="KDQ1586" s="110"/>
      <c r="KDR1586" s="110"/>
      <c r="KDS1586" s="110"/>
      <c r="KDT1586" s="110"/>
      <c r="KDU1586" s="110"/>
      <c r="KDV1586" s="110"/>
      <c r="KDW1586" s="110"/>
      <c r="KDX1586" s="110"/>
      <c r="KDY1586" s="110"/>
      <c r="KDZ1586" s="110"/>
      <c r="KEA1586" s="110"/>
      <c r="KEB1586" s="110"/>
      <c r="KEC1586" s="110"/>
      <c r="KED1586" s="110"/>
      <c r="KEE1586" s="110"/>
      <c r="KEF1586" s="110"/>
      <c r="KEG1586" s="110"/>
      <c r="KEH1586" s="110"/>
      <c r="KEI1586" s="110"/>
      <c r="KEJ1586" s="110"/>
      <c r="KEK1586" s="110"/>
      <c r="KEL1586" s="110"/>
      <c r="KEM1586" s="110"/>
      <c r="KEN1586" s="110"/>
      <c r="KEO1586" s="110"/>
      <c r="KEP1586" s="110"/>
      <c r="KEQ1586" s="110"/>
      <c r="KER1586" s="110"/>
      <c r="KES1586" s="110"/>
      <c r="KET1586" s="110"/>
      <c r="KEU1586" s="110"/>
      <c r="KEV1586" s="110"/>
      <c r="KEW1586" s="110"/>
      <c r="KEX1586" s="110"/>
      <c r="KEY1586" s="110"/>
      <c r="KEZ1586" s="110"/>
      <c r="KFA1586" s="110"/>
      <c r="KFB1586" s="110"/>
      <c r="KFC1586" s="110"/>
      <c r="KFD1586" s="110"/>
      <c r="KFE1586" s="110"/>
      <c r="KFF1586" s="110"/>
      <c r="KFG1586" s="110"/>
      <c r="KFH1586" s="110"/>
      <c r="KFI1586" s="110"/>
      <c r="KFJ1586" s="110"/>
      <c r="KFK1586" s="110"/>
      <c r="KFL1586" s="110"/>
      <c r="KFM1586" s="110"/>
      <c r="KFN1586" s="110"/>
      <c r="KFO1586" s="110"/>
      <c r="KFP1586" s="110"/>
      <c r="KFQ1586" s="110"/>
      <c r="KFR1586" s="110"/>
      <c r="KFS1586" s="110"/>
      <c r="KFT1586" s="110"/>
      <c r="KFU1586" s="110"/>
      <c r="KFV1586" s="110"/>
      <c r="KFW1586" s="110"/>
      <c r="KFX1586" s="110"/>
      <c r="KFY1586" s="110"/>
      <c r="KFZ1586" s="110"/>
      <c r="KGA1586" s="110"/>
      <c r="KGB1586" s="110"/>
      <c r="KGC1586" s="110"/>
      <c r="KGD1586" s="110"/>
      <c r="KGE1586" s="110"/>
      <c r="KGF1586" s="110"/>
      <c r="KGG1586" s="110"/>
      <c r="KGH1586" s="110"/>
      <c r="KGI1586" s="110"/>
      <c r="KGJ1586" s="110"/>
      <c r="KGK1586" s="110"/>
      <c r="KGL1586" s="110"/>
      <c r="KGM1586" s="110"/>
      <c r="KGN1586" s="110"/>
      <c r="KGO1586" s="110"/>
      <c r="KGP1586" s="110"/>
      <c r="KGQ1586" s="110"/>
      <c r="KGR1586" s="110"/>
      <c r="KGS1586" s="110"/>
      <c r="KGT1586" s="110"/>
      <c r="KGU1586" s="110"/>
      <c r="KGV1586" s="110"/>
      <c r="KGW1586" s="110"/>
      <c r="KGX1586" s="110"/>
      <c r="KGY1586" s="110"/>
      <c r="KGZ1586" s="110"/>
      <c r="KHA1586" s="110"/>
      <c r="KHB1586" s="110"/>
      <c r="KHC1586" s="110"/>
      <c r="KHD1586" s="110"/>
      <c r="KHE1586" s="110"/>
      <c r="KHF1586" s="110"/>
      <c r="KHG1586" s="110"/>
      <c r="KHH1586" s="110"/>
      <c r="KHI1586" s="110"/>
      <c r="KHJ1586" s="110"/>
      <c r="KHK1586" s="110"/>
      <c r="KHL1586" s="110"/>
      <c r="KHM1586" s="110"/>
      <c r="KHN1586" s="110"/>
      <c r="KHO1586" s="110"/>
      <c r="KHP1586" s="110"/>
      <c r="KHQ1586" s="110"/>
      <c r="KHR1586" s="110"/>
      <c r="KHS1586" s="110"/>
      <c r="KHT1586" s="110"/>
      <c r="KHU1586" s="110"/>
      <c r="KHV1586" s="110"/>
      <c r="KHW1586" s="110"/>
      <c r="KHX1586" s="110"/>
      <c r="KHY1586" s="110"/>
      <c r="KHZ1586" s="110"/>
      <c r="KIA1586" s="110"/>
      <c r="KIB1586" s="110"/>
      <c r="KIC1586" s="110"/>
      <c r="KID1586" s="110"/>
      <c r="KIE1586" s="110"/>
      <c r="KIF1586" s="110"/>
      <c r="KIG1586" s="110"/>
      <c r="KIH1586" s="110"/>
      <c r="KII1586" s="110"/>
      <c r="KIJ1586" s="110"/>
      <c r="KIK1586" s="110"/>
      <c r="KIL1586" s="110"/>
      <c r="KIM1586" s="110"/>
      <c r="KIN1586" s="110"/>
      <c r="KIO1586" s="110"/>
      <c r="KIP1586" s="110"/>
      <c r="KIQ1586" s="110"/>
      <c r="KIR1586" s="110"/>
      <c r="KIS1586" s="110"/>
      <c r="KIT1586" s="110"/>
      <c r="KIU1586" s="110"/>
      <c r="KIV1586" s="110"/>
      <c r="KIW1586" s="110"/>
      <c r="KIX1586" s="110"/>
      <c r="KIY1586" s="110"/>
      <c r="KIZ1586" s="110"/>
      <c r="KJA1586" s="110"/>
      <c r="KJB1586" s="110"/>
      <c r="KJC1586" s="110"/>
      <c r="KJD1586" s="110"/>
      <c r="KJE1586" s="110"/>
      <c r="KJF1586" s="110"/>
      <c r="KJG1586" s="110"/>
      <c r="KJH1586" s="110"/>
      <c r="KJI1586" s="110"/>
      <c r="KJJ1586" s="110"/>
      <c r="KJK1586" s="110"/>
      <c r="KJL1586" s="110"/>
      <c r="KJM1586" s="110"/>
      <c r="KJN1586" s="110"/>
      <c r="KJO1586" s="110"/>
      <c r="KJP1586" s="110"/>
      <c r="KJQ1586" s="110"/>
      <c r="KJR1586" s="110"/>
      <c r="KJS1586" s="110"/>
      <c r="KJT1586" s="110"/>
      <c r="KJU1586" s="110"/>
      <c r="KJV1586" s="110"/>
      <c r="KJW1586" s="110"/>
      <c r="KJX1586" s="110"/>
      <c r="KJY1586" s="110"/>
      <c r="KJZ1586" s="110"/>
      <c r="KKA1586" s="110"/>
      <c r="KKB1586" s="110"/>
      <c r="KKC1586" s="110"/>
      <c r="KKD1586" s="110"/>
      <c r="KKE1586" s="110"/>
      <c r="KKF1586" s="110"/>
      <c r="KKG1586" s="110"/>
      <c r="KKH1586" s="110"/>
      <c r="KKI1586" s="110"/>
      <c r="KKJ1586" s="110"/>
      <c r="KKK1586" s="110"/>
      <c r="KKL1586" s="110"/>
      <c r="KKM1586" s="110"/>
      <c r="KKN1586" s="110"/>
      <c r="KKO1586" s="110"/>
      <c r="KKP1586" s="110"/>
      <c r="KKQ1586" s="110"/>
      <c r="KKR1586" s="110"/>
      <c r="KKS1586" s="110"/>
      <c r="KKT1586" s="110"/>
      <c r="KKU1586" s="110"/>
      <c r="KKV1586" s="110"/>
      <c r="KKW1586" s="110"/>
      <c r="KKX1586" s="110"/>
      <c r="KKY1586" s="110"/>
      <c r="KKZ1586" s="110"/>
      <c r="KLA1586" s="110"/>
      <c r="KLB1586" s="110"/>
      <c r="KLC1586" s="110"/>
      <c r="KLD1586" s="110"/>
      <c r="KLE1586" s="110"/>
      <c r="KLF1586" s="110"/>
      <c r="KLG1586" s="110"/>
      <c r="KLH1586" s="110"/>
      <c r="KLI1586" s="110"/>
      <c r="KLJ1586" s="110"/>
      <c r="KLK1586" s="110"/>
      <c r="KLL1586" s="110"/>
      <c r="KLM1586" s="110"/>
      <c r="KLN1586" s="110"/>
      <c r="KLO1586" s="110"/>
      <c r="KLP1586" s="110"/>
      <c r="KLQ1586" s="110"/>
      <c r="KLR1586" s="110"/>
      <c r="KLS1586" s="110"/>
      <c r="KLT1586" s="110"/>
      <c r="KLU1586" s="110"/>
      <c r="KLV1586" s="110"/>
      <c r="KLW1586" s="110"/>
      <c r="KLX1586" s="110"/>
      <c r="KLY1586" s="110"/>
      <c r="KLZ1586" s="110"/>
      <c r="KMA1586" s="110"/>
      <c r="KMB1586" s="110"/>
      <c r="KMC1586" s="110"/>
      <c r="KMD1586" s="110"/>
      <c r="KME1586" s="110"/>
      <c r="KMF1586" s="110"/>
      <c r="KMG1586" s="110"/>
      <c r="KMH1586" s="110"/>
      <c r="KMI1586" s="110"/>
      <c r="KMJ1586" s="110"/>
      <c r="KMK1586" s="110"/>
      <c r="KML1586" s="110"/>
      <c r="KMM1586" s="110"/>
      <c r="KMN1586" s="110"/>
      <c r="KMO1586" s="110"/>
      <c r="KMP1586" s="110"/>
      <c r="KMQ1586" s="110"/>
      <c r="KMR1586" s="110"/>
      <c r="KMS1586" s="110"/>
      <c r="KMT1586" s="110"/>
      <c r="KMU1586" s="110"/>
      <c r="KMV1586" s="110"/>
      <c r="KMW1586" s="110"/>
      <c r="KMX1586" s="110"/>
      <c r="KMY1586" s="110"/>
      <c r="KMZ1586" s="110"/>
      <c r="KNA1586" s="110"/>
      <c r="KNB1586" s="110"/>
      <c r="KNC1586" s="110"/>
      <c r="KND1586" s="110"/>
      <c r="KNE1586" s="110"/>
      <c r="KNF1586" s="110"/>
      <c r="KNG1586" s="110"/>
      <c r="KNH1586" s="110"/>
      <c r="KNI1586" s="110"/>
      <c r="KNJ1586" s="110"/>
      <c r="KNK1586" s="110"/>
      <c r="KNL1586" s="110"/>
      <c r="KNM1586" s="110"/>
      <c r="KNN1586" s="110"/>
      <c r="KNO1586" s="110"/>
      <c r="KNP1586" s="110"/>
      <c r="KNQ1586" s="110"/>
      <c r="KNR1586" s="110"/>
      <c r="KNS1586" s="110"/>
      <c r="KNT1586" s="110"/>
      <c r="KNU1586" s="110"/>
      <c r="KNV1586" s="110"/>
      <c r="KNW1586" s="110"/>
      <c r="KNX1586" s="110"/>
      <c r="KNY1586" s="110"/>
      <c r="KNZ1586" s="110"/>
      <c r="KOA1586" s="110"/>
      <c r="KOB1586" s="110"/>
      <c r="KOC1586" s="110"/>
      <c r="KOD1586" s="110"/>
      <c r="KOE1586" s="110"/>
      <c r="KOF1586" s="110"/>
      <c r="KOG1586" s="110"/>
      <c r="KOH1586" s="110"/>
      <c r="KOI1586" s="110"/>
      <c r="KOJ1586" s="110"/>
      <c r="KOK1586" s="110"/>
      <c r="KOL1586" s="110"/>
      <c r="KOM1586" s="110"/>
      <c r="KON1586" s="110"/>
      <c r="KOO1586" s="110"/>
      <c r="KOP1586" s="110"/>
      <c r="KOQ1586" s="110"/>
      <c r="KOR1586" s="110"/>
      <c r="KOS1586" s="110"/>
      <c r="KOT1586" s="110"/>
      <c r="KOU1586" s="110"/>
      <c r="KOV1586" s="110"/>
      <c r="KOW1586" s="110"/>
      <c r="KOX1586" s="110"/>
      <c r="KOY1586" s="110"/>
      <c r="KOZ1586" s="110"/>
      <c r="KPA1586" s="110"/>
      <c r="KPB1586" s="110"/>
      <c r="KPC1586" s="110"/>
      <c r="KPD1586" s="110"/>
      <c r="KPE1586" s="110"/>
      <c r="KPF1586" s="110"/>
      <c r="KPG1586" s="110"/>
      <c r="KPH1586" s="110"/>
      <c r="KPI1586" s="110"/>
      <c r="KPJ1586" s="110"/>
      <c r="KPK1586" s="110"/>
      <c r="KPL1586" s="110"/>
      <c r="KPM1586" s="110"/>
      <c r="KPN1586" s="110"/>
      <c r="KPO1586" s="110"/>
      <c r="KPP1586" s="110"/>
      <c r="KPQ1586" s="110"/>
      <c r="KPR1586" s="110"/>
      <c r="KPS1586" s="110"/>
      <c r="KPT1586" s="110"/>
      <c r="KPU1586" s="110"/>
      <c r="KPV1586" s="110"/>
      <c r="KPW1586" s="110"/>
      <c r="KPX1586" s="110"/>
      <c r="KPY1586" s="110"/>
      <c r="KPZ1586" s="110"/>
      <c r="KQA1586" s="110"/>
      <c r="KQB1586" s="110"/>
      <c r="KQC1586" s="110"/>
      <c r="KQD1586" s="110"/>
      <c r="KQE1586" s="110"/>
      <c r="KQF1586" s="110"/>
      <c r="KQG1586" s="110"/>
      <c r="KQH1586" s="110"/>
      <c r="KQI1586" s="110"/>
      <c r="KQJ1586" s="110"/>
      <c r="KQK1586" s="110"/>
      <c r="KQL1586" s="110"/>
      <c r="KQM1586" s="110"/>
      <c r="KQN1586" s="110"/>
      <c r="KQO1586" s="110"/>
      <c r="KQP1586" s="110"/>
      <c r="KQQ1586" s="110"/>
      <c r="KQR1586" s="110"/>
      <c r="KQS1586" s="110"/>
      <c r="KQT1586" s="110"/>
      <c r="KQU1586" s="110"/>
      <c r="KQV1586" s="110"/>
      <c r="KQW1586" s="110"/>
      <c r="KQX1586" s="110"/>
      <c r="KQY1586" s="110"/>
      <c r="KQZ1586" s="110"/>
      <c r="KRA1586" s="110"/>
      <c r="KRB1586" s="110"/>
      <c r="KRC1586" s="110"/>
      <c r="KRD1586" s="110"/>
      <c r="KRE1586" s="110"/>
      <c r="KRF1586" s="110"/>
      <c r="KRG1586" s="110"/>
      <c r="KRH1586" s="110"/>
      <c r="KRI1586" s="110"/>
      <c r="KRJ1586" s="110"/>
      <c r="KRK1586" s="110"/>
      <c r="KRL1586" s="110"/>
      <c r="KRM1586" s="110"/>
      <c r="KRN1586" s="110"/>
      <c r="KRO1586" s="110"/>
      <c r="KRP1586" s="110"/>
      <c r="KRQ1586" s="110"/>
      <c r="KRR1586" s="110"/>
      <c r="KRS1586" s="110"/>
      <c r="KRT1586" s="110"/>
      <c r="KRU1586" s="110"/>
      <c r="KRV1586" s="110"/>
      <c r="KRW1586" s="110"/>
      <c r="KRX1586" s="110"/>
      <c r="KRY1586" s="110"/>
      <c r="KRZ1586" s="110"/>
      <c r="KSA1586" s="110"/>
      <c r="KSB1586" s="110"/>
      <c r="KSC1586" s="110"/>
      <c r="KSD1586" s="110"/>
      <c r="KSE1586" s="110"/>
      <c r="KSF1586" s="110"/>
      <c r="KSG1586" s="110"/>
      <c r="KSH1586" s="110"/>
      <c r="KSI1586" s="110"/>
      <c r="KSJ1586" s="110"/>
      <c r="KSK1586" s="110"/>
      <c r="KSL1586" s="110"/>
      <c r="KSM1586" s="110"/>
      <c r="KSN1586" s="110"/>
      <c r="KSO1586" s="110"/>
      <c r="KSP1586" s="110"/>
      <c r="KSQ1586" s="110"/>
      <c r="KSR1586" s="110"/>
      <c r="KSS1586" s="110"/>
      <c r="KST1586" s="110"/>
      <c r="KSU1586" s="110"/>
      <c r="KSV1586" s="110"/>
      <c r="KSW1586" s="110"/>
      <c r="KSX1586" s="110"/>
      <c r="KSY1586" s="110"/>
      <c r="KSZ1586" s="110"/>
      <c r="KTA1586" s="110"/>
      <c r="KTB1586" s="110"/>
      <c r="KTC1586" s="110"/>
      <c r="KTD1586" s="110"/>
      <c r="KTE1586" s="110"/>
      <c r="KTF1586" s="110"/>
      <c r="KTG1586" s="110"/>
      <c r="KTH1586" s="110"/>
      <c r="KTI1586" s="110"/>
      <c r="KTJ1586" s="110"/>
      <c r="KTK1586" s="110"/>
      <c r="KTL1586" s="110"/>
      <c r="KTM1586" s="110"/>
      <c r="KTN1586" s="110"/>
      <c r="KTO1586" s="110"/>
      <c r="KTP1586" s="110"/>
      <c r="KTQ1586" s="110"/>
      <c r="KTR1586" s="110"/>
      <c r="KTS1586" s="110"/>
      <c r="KTT1586" s="110"/>
      <c r="KTU1586" s="110"/>
      <c r="KTV1586" s="110"/>
      <c r="KTW1586" s="110"/>
      <c r="KTX1586" s="110"/>
      <c r="KTY1586" s="110"/>
      <c r="KTZ1586" s="110"/>
      <c r="KUA1586" s="110"/>
      <c r="KUB1586" s="110"/>
      <c r="KUC1586" s="110"/>
      <c r="KUD1586" s="110"/>
      <c r="KUE1586" s="110"/>
      <c r="KUF1586" s="110"/>
      <c r="KUG1586" s="110"/>
      <c r="KUH1586" s="110"/>
      <c r="KUI1586" s="110"/>
      <c r="KUJ1586" s="110"/>
      <c r="KUK1586" s="110"/>
      <c r="KUL1586" s="110"/>
      <c r="KUM1586" s="110"/>
      <c r="KUN1586" s="110"/>
      <c r="KUO1586" s="110"/>
      <c r="KUP1586" s="110"/>
      <c r="KUQ1586" s="110"/>
      <c r="KUR1586" s="110"/>
      <c r="KUS1586" s="110"/>
      <c r="KUT1586" s="110"/>
      <c r="KUU1586" s="110"/>
      <c r="KUV1586" s="110"/>
      <c r="KUW1586" s="110"/>
      <c r="KUX1586" s="110"/>
      <c r="KUY1586" s="110"/>
      <c r="KUZ1586" s="110"/>
      <c r="KVA1586" s="110"/>
      <c r="KVB1586" s="110"/>
      <c r="KVC1586" s="110"/>
      <c r="KVD1586" s="110"/>
      <c r="KVE1586" s="110"/>
      <c r="KVF1586" s="110"/>
      <c r="KVG1586" s="110"/>
      <c r="KVH1586" s="110"/>
      <c r="KVI1586" s="110"/>
      <c r="KVJ1586" s="110"/>
      <c r="KVK1586" s="110"/>
      <c r="KVL1586" s="110"/>
      <c r="KVM1586" s="110"/>
      <c r="KVN1586" s="110"/>
      <c r="KVO1586" s="110"/>
      <c r="KVP1586" s="110"/>
      <c r="KVQ1586" s="110"/>
      <c r="KVR1586" s="110"/>
      <c r="KVS1586" s="110"/>
      <c r="KVT1586" s="110"/>
      <c r="KVU1586" s="110"/>
      <c r="KVV1586" s="110"/>
      <c r="KVW1586" s="110"/>
      <c r="KVX1586" s="110"/>
      <c r="KVY1586" s="110"/>
      <c r="KVZ1586" s="110"/>
      <c r="KWA1586" s="110"/>
      <c r="KWB1586" s="110"/>
      <c r="KWC1586" s="110"/>
      <c r="KWD1586" s="110"/>
      <c r="KWE1586" s="110"/>
      <c r="KWF1586" s="110"/>
      <c r="KWG1586" s="110"/>
      <c r="KWH1586" s="110"/>
      <c r="KWI1586" s="110"/>
      <c r="KWJ1586" s="110"/>
      <c r="KWK1586" s="110"/>
      <c r="KWL1586" s="110"/>
      <c r="KWM1586" s="110"/>
      <c r="KWN1586" s="110"/>
      <c r="KWO1586" s="110"/>
      <c r="KWP1586" s="110"/>
      <c r="KWQ1586" s="110"/>
      <c r="KWR1586" s="110"/>
      <c r="KWS1586" s="110"/>
      <c r="KWT1586" s="110"/>
      <c r="KWU1586" s="110"/>
      <c r="KWV1586" s="110"/>
      <c r="KWW1586" s="110"/>
      <c r="KWX1586" s="110"/>
      <c r="KWY1586" s="110"/>
      <c r="KWZ1586" s="110"/>
      <c r="KXA1586" s="110"/>
      <c r="KXB1586" s="110"/>
      <c r="KXC1586" s="110"/>
      <c r="KXD1586" s="110"/>
      <c r="KXE1586" s="110"/>
      <c r="KXF1586" s="110"/>
      <c r="KXG1586" s="110"/>
      <c r="KXH1586" s="110"/>
      <c r="KXI1586" s="110"/>
      <c r="KXJ1586" s="110"/>
      <c r="KXK1586" s="110"/>
      <c r="KXL1586" s="110"/>
      <c r="KXM1586" s="110"/>
      <c r="KXN1586" s="110"/>
      <c r="KXO1586" s="110"/>
      <c r="KXP1586" s="110"/>
      <c r="KXQ1586" s="110"/>
      <c r="KXR1586" s="110"/>
      <c r="KXS1586" s="110"/>
      <c r="KXT1586" s="110"/>
      <c r="KXU1586" s="110"/>
      <c r="KXV1586" s="110"/>
      <c r="KXW1586" s="110"/>
      <c r="KXX1586" s="110"/>
      <c r="KXY1586" s="110"/>
      <c r="KXZ1586" s="110"/>
      <c r="KYA1586" s="110"/>
      <c r="KYB1586" s="110"/>
      <c r="KYC1586" s="110"/>
      <c r="KYD1586" s="110"/>
      <c r="KYE1586" s="110"/>
      <c r="KYF1586" s="110"/>
      <c r="KYG1586" s="110"/>
      <c r="KYH1586" s="110"/>
      <c r="KYI1586" s="110"/>
      <c r="KYJ1586" s="110"/>
      <c r="KYK1586" s="110"/>
      <c r="KYL1586" s="110"/>
      <c r="KYM1586" s="110"/>
      <c r="KYN1586" s="110"/>
      <c r="KYO1586" s="110"/>
      <c r="KYP1586" s="110"/>
      <c r="KYQ1586" s="110"/>
      <c r="KYR1586" s="110"/>
      <c r="KYS1586" s="110"/>
      <c r="KYT1586" s="110"/>
      <c r="KYU1586" s="110"/>
      <c r="KYV1586" s="110"/>
      <c r="KYW1586" s="110"/>
      <c r="KYX1586" s="110"/>
      <c r="KYY1586" s="110"/>
      <c r="KYZ1586" s="110"/>
      <c r="KZA1586" s="110"/>
      <c r="KZB1586" s="110"/>
      <c r="KZC1586" s="110"/>
      <c r="KZD1586" s="110"/>
      <c r="KZE1586" s="110"/>
      <c r="KZF1586" s="110"/>
      <c r="KZG1586" s="110"/>
      <c r="KZH1586" s="110"/>
      <c r="KZI1586" s="110"/>
      <c r="KZJ1586" s="110"/>
      <c r="KZK1586" s="110"/>
      <c r="KZL1586" s="110"/>
      <c r="KZM1586" s="110"/>
      <c r="KZN1586" s="110"/>
      <c r="KZO1586" s="110"/>
      <c r="KZP1586" s="110"/>
      <c r="KZQ1586" s="110"/>
      <c r="KZR1586" s="110"/>
      <c r="KZS1586" s="110"/>
      <c r="KZT1586" s="110"/>
      <c r="KZU1586" s="110"/>
      <c r="KZV1586" s="110"/>
      <c r="KZW1586" s="110"/>
      <c r="KZX1586" s="110"/>
      <c r="KZY1586" s="110"/>
      <c r="KZZ1586" s="110"/>
      <c r="LAA1586" s="110"/>
      <c r="LAB1586" s="110"/>
      <c r="LAC1586" s="110"/>
      <c r="LAD1586" s="110"/>
      <c r="LAE1586" s="110"/>
      <c r="LAF1586" s="110"/>
      <c r="LAG1586" s="110"/>
      <c r="LAH1586" s="110"/>
      <c r="LAI1586" s="110"/>
      <c r="LAJ1586" s="110"/>
      <c r="LAK1586" s="110"/>
      <c r="LAL1586" s="110"/>
      <c r="LAM1586" s="110"/>
      <c r="LAN1586" s="110"/>
      <c r="LAO1586" s="110"/>
      <c r="LAP1586" s="110"/>
      <c r="LAQ1586" s="110"/>
      <c r="LAR1586" s="110"/>
      <c r="LAS1586" s="110"/>
      <c r="LAT1586" s="110"/>
      <c r="LAU1586" s="110"/>
      <c r="LAV1586" s="110"/>
      <c r="LAW1586" s="110"/>
      <c r="LAX1586" s="110"/>
      <c r="LAY1586" s="110"/>
      <c r="LAZ1586" s="110"/>
      <c r="LBA1586" s="110"/>
      <c r="LBB1586" s="110"/>
      <c r="LBC1586" s="110"/>
      <c r="LBD1586" s="110"/>
      <c r="LBE1586" s="110"/>
      <c r="LBF1586" s="110"/>
      <c r="LBG1586" s="110"/>
      <c r="LBH1586" s="110"/>
      <c r="LBI1586" s="110"/>
      <c r="LBJ1586" s="110"/>
      <c r="LBK1586" s="110"/>
      <c r="LBL1586" s="110"/>
      <c r="LBM1586" s="110"/>
      <c r="LBN1586" s="110"/>
      <c r="LBO1586" s="110"/>
      <c r="LBP1586" s="110"/>
      <c r="LBQ1586" s="110"/>
      <c r="LBR1586" s="110"/>
      <c r="LBS1586" s="110"/>
      <c r="LBT1586" s="110"/>
      <c r="LBU1586" s="110"/>
      <c r="LBV1586" s="110"/>
      <c r="LBW1586" s="110"/>
      <c r="LBX1586" s="110"/>
      <c r="LBY1586" s="110"/>
      <c r="LBZ1586" s="110"/>
      <c r="LCA1586" s="110"/>
      <c r="LCB1586" s="110"/>
      <c r="LCC1586" s="110"/>
      <c r="LCD1586" s="110"/>
      <c r="LCE1586" s="110"/>
      <c r="LCF1586" s="110"/>
      <c r="LCG1586" s="110"/>
      <c r="LCH1586" s="110"/>
      <c r="LCI1586" s="110"/>
      <c r="LCJ1586" s="110"/>
      <c r="LCK1586" s="110"/>
      <c r="LCL1586" s="110"/>
      <c r="LCM1586" s="110"/>
      <c r="LCN1586" s="110"/>
      <c r="LCO1586" s="110"/>
      <c r="LCP1586" s="110"/>
      <c r="LCQ1586" s="110"/>
      <c r="LCR1586" s="110"/>
      <c r="LCS1586" s="110"/>
      <c r="LCT1586" s="110"/>
      <c r="LCU1586" s="110"/>
      <c r="LCV1586" s="110"/>
      <c r="LCW1586" s="110"/>
      <c r="LCX1586" s="110"/>
      <c r="LCY1586" s="110"/>
      <c r="LCZ1586" s="110"/>
      <c r="LDA1586" s="110"/>
      <c r="LDB1586" s="110"/>
      <c r="LDC1586" s="110"/>
      <c r="LDD1586" s="110"/>
      <c r="LDE1586" s="110"/>
      <c r="LDF1586" s="110"/>
      <c r="LDG1586" s="110"/>
      <c r="LDH1586" s="110"/>
      <c r="LDI1586" s="110"/>
      <c r="LDJ1586" s="110"/>
      <c r="LDK1586" s="110"/>
      <c r="LDL1586" s="110"/>
      <c r="LDM1586" s="110"/>
      <c r="LDN1586" s="110"/>
      <c r="LDO1586" s="110"/>
      <c r="LDP1586" s="110"/>
      <c r="LDQ1586" s="110"/>
      <c r="LDR1586" s="110"/>
      <c r="LDS1586" s="110"/>
      <c r="LDT1586" s="110"/>
      <c r="LDU1586" s="110"/>
      <c r="LDV1586" s="110"/>
      <c r="LDW1586" s="110"/>
      <c r="LDX1586" s="110"/>
      <c r="LDY1586" s="110"/>
      <c r="LDZ1586" s="110"/>
      <c r="LEA1586" s="110"/>
      <c r="LEB1586" s="110"/>
      <c r="LEC1586" s="110"/>
      <c r="LED1586" s="110"/>
      <c r="LEE1586" s="110"/>
      <c r="LEF1586" s="110"/>
      <c r="LEG1586" s="110"/>
      <c r="LEH1586" s="110"/>
      <c r="LEI1586" s="110"/>
      <c r="LEJ1586" s="110"/>
      <c r="LEK1586" s="110"/>
      <c r="LEL1586" s="110"/>
      <c r="LEM1586" s="110"/>
      <c r="LEN1586" s="110"/>
      <c r="LEO1586" s="110"/>
      <c r="LEP1586" s="110"/>
      <c r="LEQ1586" s="110"/>
      <c r="LER1586" s="110"/>
      <c r="LES1586" s="110"/>
      <c r="LET1586" s="110"/>
      <c r="LEU1586" s="110"/>
      <c r="LEV1586" s="110"/>
      <c r="LEW1586" s="110"/>
      <c r="LEX1586" s="110"/>
      <c r="LEY1586" s="110"/>
      <c r="LEZ1586" s="110"/>
      <c r="LFA1586" s="110"/>
      <c r="LFB1586" s="110"/>
      <c r="LFC1586" s="110"/>
      <c r="LFD1586" s="110"/>
      <c r="LFE1586" s="110"/>
      <c r="LFF1586" s="110"/>
      <c r="LFG1586" s="110"/>
      <c r="LFH1586" s="110"/>
      <c r="LFI1586" s="110"/>
      <c r="LFJ1586" s="110"/>
      <c r="LFK1586" s="110"/>
      <c r="LFL1586" s="110"/>
      <c r="LFM1586" s="110"/>
      <c r="LFN1586" s="110"/>
      <c r="LFO1586" s="110"/>
      <c r="LFP1586" s="110"/>
      <c r="LFQ1586" s="110"/>
      <c r="LFR1586" s="110"/>
      <c r="LFS1586" s="110"/>
      <c r="LFT1586" s="110"/>
      <c r="LFU1586" s="110"/>
      <c r="LFV1586" s="110"/>
      <c r="LFW1586" s="110"/>
      <c r="LFX1586" s="110"/>
      <c r="LFY1586" s="110"/>
      <c r="LFZ1586" s="110"/>
      <c r="LGA1586" s="110"/>
      <c r="LGB1586" s="110"/>
      <c r="LGC1586" s="110"/>
      <c r="LGD1586" s="110"/>
      <c r="LGE1586" s="110"/>
      <c r="LGF1586" s="110"/>
      <c r="LGG1586" s="110"/>
      <c r="LGH1586" s="110"/>
      <c r="LGI1586" s="110"/>
      <c r="LGJ1586" s="110"/>
      <c r="LGK1586" s="110"/>
      <c r="LGL1586" s="110"/>
      <c r="LGM1586" s="110"/>
      <c r="LGN1586" s="110"/>
      <c r="LGO1586" s="110"/>
      <c r="LGP1586" s="110"/>
      <c r="LGQ1586" s="110"/>
      <c r="LGR1586" s="110"/>
      <c r="LGS1586" s="110"/>
      <c r="LGT1586" s="110"/>
      <c r="LGU1586" s="110"/>
      <c r="LGV1586" s="110"/>
      <c r="LGW1586" s="110"/>
      <c r="LGX1586" s="110"/>
      <c r="LGY1586" s="110"/>
      <c r="LGZ1586" s="110"/>
      <c r="LHA1586" s="110"/>
      <c r="LHB1586" s="110"/>
      <c r="LHC1586" s="110"/>
      <c r="LHD1586" s="110"/>
      <c r="LHE1586" s="110"/>
      <c r="LHF1586" s="110"/>
      <c r="LHG1586" s="110"/>
      <c r="LHH1586" s="110"/>
      <c r="LHI1586" s="110"/>
      <c r="LHJ1586" s="110"/>
      <c r="LHK1586" s="110"/>
      <c r="LHL1586" s="110"/>
      <c r="LHM1586" s="110"/>
      <c r="LHN1586" s="110"/>
      <c r="LHO1586" s="110"/>
      <c r="LHP1586" s="110"/>
      <c r="LHQ1586" s="110"/>
      <c r="LHR1586" s="110"/>
      <c r="LHS1586" s="110"/>
      <c r="LHT1586" s="110"/>
      <c r="LHU1586" s="110"/>
      <c r="LHV1586" s="110"/>
      <c r="LHW1586" s="110"/>
      <c r="LHX1586" s="110"/>
      <c r="LHY1586" s="110"/>
      <c r="LHZ1586" s="110"/>
      <c r="LIA1586" s="110"/>
      <c r="LIB1586" s="110"/>
      <c r="LIC1586" s="110"/>
      <c r="LID1586" s="110"/>
      <c r="LIE1586" s="110"/>
      <c r="LIF1586" s="110"/>
      <c r="LIG1586" s="110"/>
      <c r="LIH1586" s="110"/>
      <c r="LII1586" s="110"/>
      <c r="LIJ1586" s="110"/>
      <c r="LIK1586" s="110"/>
      <c r="LIL1586" s="110"/>
      <c r="LIM1586" s="110"/>
      <c r="LIN1586" s="110"/>
      <c r="LIO1586" s="110"/>
      <c r="LIP1586" s="110"/>
      <c r="LIQ1586" s="110"/>
      <c r="LIR1586" s="110"/>
      <c r="LIS1586" s="110"/>
      <c r="LIT1586" s="110"/>
      <c r="LIU1586" s="110"/>
      <c r="LIV1586" s="110"/>
      <c r="LIW1586" s="110"/>
      <c r="LIX1586" s="110"/>
      <c r="LIY1586" s="110"/>
      <c r="LIZ1586" s="110"/>
      <c r="LJA1586" s="110"/>
      <c r="LJB1586" s="110"/>
      <c r="LJC1586" s="110"/>
      <c r="LJD1586" s="110"/>
      <c r="LJE1586" s="110"/>
      <c r="LJF1586" s="110"/>
      <c r="LJG1586" s="110"/>
      <c r="LJH1586" s="110"/>
      <c r="LJI1586" s="110"/>
      <c r="LJJ1586" s="110"/>
      <c r="LJK1586" s="110"/>
      <c r="LJL1586" s="110"/>
      <c r="LJM1586" s="110"/>
      <c r="LJN1586" s="110"/>
      <c r="LJO1586" s="110"/>
      <c r="LJP1586" s="110"/>
      <c r="LJQ1586" s="110"/>
      <c r="LJR1586" s="110"/>
      <c r="LJS1586" s="110"/>
      <c r="LJT1586" s="110"/>
      <c r="LJU1586" s="110"/>
      <c r="LJV1586" s="110"/>
      <c r="LJW1586" s="110"/>
      <c r="LJX1586" s="110"/>
      <c r="LJY1586" s="110"/>
      <c r="LJZ1586" s="110"/>
      <c r="LKA1586" s="110"/>
      <c r="LKB1586" s="110"/>
      <c r="LKC1586" s="110"/>
      <c r="LKD1586" s="110"/>
      <c r="LKE1586" s="110"/>
      <c r="LKF1586" s="110"/>
      <c r="LKG1586" s="110"/>
      <c r="LKH1586" s="110"/>
      <c r="LKI1586" s="110"/>
      <c r="LKJ1586" s="110"/>
      <c r="LKK1586" s="110"/>
      <c r="LKL1586" s="110"/>
      <c r="LKM1586" s="110"/>
      <c r="LKN1586" s="110"/>
      <c r="LKO1586" s="110"/>
      <c r="LKP1586" s="110"/>
      <c r="LKQ1586" s="110"/>
      <c r="LKR1586" s="110"/>
      <c r="LKS1586" s="110"/>
      <c r="LKT1586" s="110"/>
      <c r="LKU1586" s="110"/>
      <c r="LKV1586" s="110"/>
      <c r="LKW1586" s="110"/>
      <c r="LKX1586" s="110"/>
      <c r="LKY1586" s="110"/>
      <c r="LKZ1586" s="110"/>
      <c r="LLA1586" s="110"/>
      <c r="LLB1586" s="110"/>
      <c r="LLC1586" s="110"/>
      <c r="LLD1586" s="110"/>
      <c r="LLE1586" s="110"/>
      <c r="LLF1586" s="110"/>
      <c r="LLG1586" s="110"/>
      <c r="LLH1586" s="110"/>
      <c r="LLI1586" s="110"/>
      <c r="LLJ1586" s="110"/>
      <c r="LLK1586" s="110"/>
      <c r="LLL1586" s="110"/>
      <c r="LLM1586" s="110"/>
      <c r="LLN1586" s="110"/>
      <c r="LLO1586" s="110"/>
      <c r="LLP1586" s="110"/>
      <c r="LLQ1586" s="110"/>
      <c r="LLR1586" s="110"/>
      <c r="LLS1586" s="110"/>
      <c r="LLT1586" s="110"/>
      <c r="LLU1586" s="110"/>
      <c r="LLV1586" s="110"/>
      <c r="LLW1586" s="110"/>
      <c r="LLX1586" s="110"/>
      <c r="LLY1586" s="110"/>
      <c r="LLZ1586" s="110"/>
      <c r="LMA1586" s="110"/>
      <c r="LMB1586" s="110"/>
      <c r="LMC1586" s="110"/>
      <c r="LMD1586" s="110"/>
      <c r="LME1586" s="110"/>
      <c r="LMF1586" s="110"/>
      <c r="LMG1586" s="110"/>
      <c r="LMH1586" s="110"/>
      <c r="LMI1586" s="110"/>
      <c r="LMJ1586" s="110"/>
      <c r="LMK1586" s="110"/>
      <c r="LML1586" s="110"/>
      <c r="LMM1586" s="110"/>
      <c r="LMN1586" s="110"/>
      <c r="LMO1586" s="110"/>
      <c r="LMP1586" s="110"/>
      <c r="LMQ1586" s="110"/>
      <c r="LMR1586" s="110"/>
      <c r="LMS1586" s="110"/>
      <c r="LMT1586" s="110"/>
      <c r="LMU1586" s="110"/>
      <c r="LMV1586" s="110"/>
      <c r="LMW1586" s="110"/>
      <c r="LMX1586" s="110"/>
      <c r="LMY1586" s="110"/>
      <c r="LMZ1586" s="110"/>
      <c r="LNA1586" s="110"/>
      <c r="LNB1586" s="110"/>
      <c r="LNC1586" s="110"/>
      <c r="LND1586" s="110"/>
      <c r="LNE1586" s="110"/>
      <c r="LNF1586" s="110"/>
      <c r="LNG1586" s="110"/>
      <c r="LNH1586" s="110"/>
      <c r="LNI1586" s="110"/>
      <c r="LNJ1586" s="110"/>
      <c r="LNK1586" s="110"/>
      <c r="LNL1586" s="110"/>
      <c r="LNM1586" s="110"/>
      <c r="LNN1586" s="110"/>
      <c r="LNO1586" s="110"/>
      <c r="LNP1586" s="110"/>
      <c r="LNQ1586" s="110"/>
      <c r="LNR1586" s="110"/>
      <c r="LNS1586" s="110"/>
      <c r="LNT1586" s="110"/>
      <c r="LNU1586" s="110"/>
      <c r="LNV1586" s="110"/>
      <c r="LNW1586" s="110"/>
      <c r="LNX1586" s="110"/>
      <c r="LNY1586" s="110"/>
      <c r="LNZ1586" s="110"/>
      <c r="LOA1586" s="110"/>
      <c r="LOB1586" s="110"/>
      <c r="LOC1586" s="110"/>
      <c r="LOD1586" s="110"/>
      <c r="LOE1586" s="110"/>
      <c r="LOF1586" s="110"/>
      <c r="LOG1586" s="110"/>
      <c r="LOH1586" s="110"/>
      <c r="LOI1586" s="110"/>
      <c r="LOJ1586" s="110"/>
      <c r="LOK1586" s="110"/>
      <c r="LOL1586" s="110"/>
      <c r="LOM1586" s="110"/>
      <c r="LON1586" s="110"/>
      <c r="LOO1586" s="110"/>
      <c r="LOP1586" s="110"/>
      <c r="LOQ1586" s="110"/>
      <c r="LOR1586" s="110"/>
      <c r="LOS1586" s="110"/>
      <c r="LOT1586" s="110"/>
      <c r="LOU1586" s="110"/>
      <c r="LOV1586" s="110"/>
      <c r="LOW1586" s="110"/>
      <c r="LOX1586" s="110"/>
      <c r="LOY1586" s="110"/>
      <c r="LOZ1586" s="110"/>
      <c r="LPA1586" s="110"/>
      <c r="LPB1586" s="110"/>
      <c r="LPC1586" s="110"/>
      <c r="LPD1586" s="110"/>
      <c r="LPE1586" s="110"/>
      <c r="LPF1586" s="110"/>
      <c r="LPG1586" s="110"/>
      <c r="LPH1586" s="110"/>
      <c r="LPI1586" s="110"/>
      <c r="LPJ1586" s="110"/>
      <c r="LPK1586" s="110"/>
      <c r="LPL1586" s="110"/>
      <c r="LPM1586" s="110"/>
      <c r="LPN1586" s="110"/>
      <c r="LPO1586" s="110"/>
      <c r="LPP1586" s="110"/>
      <c r="LPQ1586" s="110"/>
      <c r="LPR1586" s="110"/>
      <c r="LPS1586" s="110"/>
      <c r="LPT1586" s="110"/>
      <c r="LPU1586" s="110"/>
      <c r="LPV1586" s="110"/>
      <c r="LPW1586" s="110"/>
      <c r="LPX1586" s="110"/>
      <c r="LPY1586" s="110"/>
      <c r="LPZ1586" s="110"/>
      <c r="LQA1586" s="110"/>
      <c r="LQB1586" s="110"/>
      <c r="LQC1586" s="110"/>
      <c r="LQD1586" s="110"/>
      <c r="LQE1586" s="110"/>
      <c r="LQF1586" s="110"/>
      <c r="LQG1586" s="110"/>
      <c r="LQH1586" s="110"/>
      <c r="LQI1586" s="110"/>
      <c r="LQJ1586" s="110"/>
      <c r="LQK1586" s="110"/>
      <c r="LQL1586" s="110"/>
      <c r="LQM1586" s="110"/>
      <c r="LQN1586" s="110"/>
      <c r="LQO1586" s="110"/>
      <c r="LQP1586" s="110"/>
      <c r="LQQ1586" s="110"/>
      <c r="LQR1586" s="110"/>
      <c r="LQS1586" s="110"/>
      <c r="LQT1586" s="110"/>
      <c r="LQU1586" s="110"/>
      <c r="LQV1586" s="110"/>
      <c r="LQW1586" s="110"/>
      <c r="LQX1586" s="110"/>
      <c r="LQY1586" s="110"/>
      <c r="LQZ1586" s="110"/>
      <c r="LRA1586" s="110"/>
      <c r="LRB1586" s="110"/>
      <c r="LRC1586" s="110"/>
      <c r="LRD1586" s="110"/>
      <c r="LRE1586" s="110"/>
      <c r="LRF1586" s="110"/>
      <c r="LRG1586" s="110"/>
      <c r="LRH1586" s="110"/>
      <c r="LRI1586" s="110"/>
      <c r="LRJ1586" s="110"/>
      <c r="LRK1586" s="110"/>
      <c r="LRL1586" s="110"/>
      <c r="LRM1586" s="110"/>
      <c r="LRN1586" s="110"/>
      <c r="LRO1586" s="110"/>
      <c r="LRP1586" s="110"/>
      <c r="LRQ1586" s="110"/>
      <c r="LRR1586" s="110"/>
      <c r="LRS1586" s="110"/>
      <c r="LRT1586" s="110"/>
      <c r="LRU1586" s="110"/>
      <c r="LRV1586" s="110"/>
      <c r="LRW1586" s="110"/>
      <c r="LRX1586" s="110"/>
      <c r="LRY1586" s="110"/>
      <c r="LRZ1586" s="110"/>
      <c r="LSA1586" s="110"/>
      <c r="LSB1586" s="110"/>
      <c r="LSC1586" s="110"/>
      <c r="LSD1586" s="110"/>
      <c r="LSE1586" s="110"/>
      <c r="LSF1586" s="110"/>
      <c r="LSG1586" s="110"/>
      <c r="LSH1586" s="110"/>
      <c r="LSI1586" s="110"/>
      <c r="LSJ1586" s="110"/>
      <c r="LSK1586" s="110"/>
      <c r="LSL1586" s="110"/>
      <c r="LSM1586" s="110"/>
      <c r="LSN1586" s="110"/>
      <c r="LSO1586" s="110"/>
      <c r="LSP1586" s="110"/>
      <c r="LSQ1586" s="110"/>
      <c r="LSR1586" s="110"/>
      <c r="LSS1586" s="110"/>
      <c r="LST1586" s="110"/>
      <c r="LSU1586" s="110"/>
      <c r="LSV1586" s="110"/>
      <c r="LSW1586" s="110"/>
      <c r="LSX1586" s="110"/>
      <c r="LSY1586" s="110"/>
      <c r="LSZ1586" s="110"/>
      <c r="LTA1586" s="110"/>
      <c r="LTB1586" s="110"/>
      <c r="LTC1586" s="110"/>
      <c r="LTD1586" s="110"/>
      <c r="LTE1586" s="110"/>
      <c r="LTF1586" s="110"/>
      <c r="LTG1586" s="110"/>
      <c r="LTH1586" s="110"/>
      <c r="LTI1586" s="110"/>
      <c r="LTJ1586" s="110"/>
      <c r="LTK1586" s="110"/>
      <c r="LTL1586" s="110"/>
      <c r="LTM1586" s="110"/>
      <c r="LTN1586" s="110"/>
      <c r="LTO1586" s="110"/>
      <c r="LTP1586" s="110"/>
      <c r="LTQ1586" s="110"/>
      <c r="LTR1586" s="110"/>
      <c r="LTS1586" s="110"/>
      <c r="LTT1586" s="110"/>
      <c r="LTU1586" s="110"/>
      <c r="LTV1586" s="110"/>
      <c r="LTW1586" s="110"/>
      <c r="LTX1586" s="110"/>
      <c r="LTY1586" s="110"/>
      <c r="LTZ1586" s="110"/>
      <c r="LUA1586" s="110"/>
      <c r="LUB1586" s="110"/>
      <c r="LUC1586" s="110"/>
      <c r="LUD1586" s="110"/>
      <c r="LUE1586" s="110"/>
      <c r="LUF1586" s="110"/>
      <c r="LUG1586" s="110"/>
      <c r="LUH1586" s="110"/>
      <c r="LUI1586" s="110"/>
      <c r="LUJ1586" s="110"/>
      <c r="LUK1586" s="110"/>
      <c r="LUL1586" s="110"/>
      <c r="LUM1586" s="110"/>
      <c r="LUN1586" s="110"/>
      <c r="LUO1586" s="110"/>
      <c r="LUP1586" s="110"/>
      <c r="LUQ1586" s="110"/>
      <c r="LUR1586" s="110"/>
      <c r="LUS1586" s="110"/>
      <c r="LUT1586" s="110"/>
      <c r="LUU1586" s="110"/>
      <c r="LUV1586" s="110"/>
      <c r="LUW1586" s="110"/>
      <c r="LUX1586" s="110"/>
      <c r="LUY1586" s="110"/>
      <c r="LUZ1586" s="110"/>
      <c r="LVA1586" s="110"/>
      <c r="LVB1586" s="110"/>
      <c r="LVC1586" s="110"/>
      <c r="LVD1586" s="110"/>
      <c r="LVE1586" s="110"/>
      <c r="LVF1586" s="110"/>
      <c r="LVG1586" s="110"/>
      <c r="LVH1586" s="110"/>
      <c r="LVI1586" s="110"/>
      <c r="LVJ1586" s="110"/>
      <c r="LVK1586" s="110"/>
      <c r="LVL1586" s="110"/>
      <c r="LVM1586" s="110"/>
      <c r="LVN1586" s="110"/>
      <c r="LVO1586" s="110"/>
      <c r="LVP1586" s="110"/>
      <c r="LVQ1586" s="110"/>
      <c r="LVR1586" s="110"/>
      <c r="LVS1586" s="110"/>
      <c r="LVT1586" s="110"/>
      <c r="LVU1586" s="110"/>
      <c r="LVV1586" s="110"/>
      <c r="LVW1586" s="110"/>
      <c r="LVX1586" s="110"/>
      <c r="LVY1586" s="110"/>
      <c r="LVZ1586" s="110"/>
      <c r="LWA1586" s="110"/>
      <c r="LWB1586" s="110"/>
      <c r="LWC1586" s="110"/>
      <c r="LWD1586" s="110"/>
      <c r="LWE1586" s="110"/>
      <c r="LWF1586" s="110"/>
      <c r="LWG1586" s="110"/>
      <c r="LWH1586" s="110"/>
      <c r="LWI1586" s="110"/>
      <c r="LWJ1586" s="110"/>
      <c r="LWK1586" s="110"/>
      <c r="LWL1586" s="110"/>
      <c r="LWM1586" s="110"/>
      <c r="LWN1586" s="110"/>
      <c r="LWO1586" s="110"/>
      <c r="LWP1586" s="110"/>
      <c r="LWQ1586" s="110"/>
      <c r="LWR1586" s="110"/>
      <c r="LWS1586" s="110"/>
      <c r="LWT1586" s="110"/>
      <c r="LWU1586" s="110"/>
      <c r="LWV1586" s="110"/>
      <c r="LWW1586" s="110"/>
      <c r="LWX1586" s="110"/>
      <c r="LWY1586" s="110"/>
      <c r="LWZ1586" s="110"/>
      <c r="LXA1586" s="110"/>
      <c r="LXB1586" s="110"/>
      <c r="LXC1586" s="110"/>
      <c r="LXD1586" s="110"/>
      <c r="LXE1586" s="110"/>
      <c r="LXF1586" s="110"/>
      <c r="LXG1586" s="110"/>
      <c r="LXH1586" s="110"/>
      <c r="LXI1586" s="110"/>
      <c r="LXJ1586" s="110"/>
      <c r="LXK1586" s="110"/>
      <c r="LXL1586" s="110"/>
      <c r="LXM1586" s="110"/>
      <c r="LXN1586" s="110"/>
      <c r="LXO1586" s="110"/>
      <c r="LXP1586" s="110"/>
      <c r="LXQ1586" s="110"/>
      <c r="LXR1586" s="110"/>
      <c r="LXS1586" s="110"/>
      <c r="LXT1586" s="110"/>
      <c r="LXU1586" s="110"/>
      <c r="LXV1586" s="110"/>
      <c r="LXW1586" s="110"/>
      <c r="LXX1586" s="110"/>
      <c r="LXY1586" s="110"/>
      <c r="LXZ1586" s="110"/>
      <c r="LYA1586" s="110"/>
      <c r="LYB1586" s="110"/>
      <c r="LYC1586" s="110"/>
      <c r="LYD1586" s="110"/>
      <c r="LYE1586" s="110"/>
      <c r="LYF1586" s="110"/>
      <c r="LYG1586" s="110"/>
      <c r="LYH1586" s="110"/>
      <c r="LYI1586" s="110"/>
      <c r="LYJ1586" s="110"/>
      <c r="LYK1586" s="110"/>
      <c r="LYL1586" s="110"/>
      <c r="LYM1586" s="110"/>
      <c r="LYN1586" s="110"/>
      <c r="LYO1586" s="110"/>
      <c r="LYP1586" s="110"/>
      <c r="LYQ1586" s="110"/>
      <c r="LYR1586" s="110"/>
      <c r="LYS1586" s="110"/>
      <c r="LYT1586" s="110"/>
      <c r="LYU1586" s="110"/>
      <c r="LYV1586" s="110"/>
      <c r="LYW1586" s="110"/>
      <c r="LYX1586" s="110"/>
      <c r="LYY1586" s="110"/>
      <c r="LYZ1586" s="110"/>
      <c r="LZA1586" s="110"/>
      <c r="LZB1586" s="110"/>
      <c r="LZC1586" s="110"/>
      <c r="LZD1586" s="110"/>
      <c r="LZE1586" s="110"/>
      <c r="LZF1586" s="110"/>
      <c r="LZG1586" s="110"/>
      <c r="LZH1586" s="110"/>
      <c r="LZI1586" s="110"/>
      <c r="LZJ1586" s="110"/>
      <c r="LZK1586" s="110"/>
      <c r="LZL1586" s="110"/>
      <c r="LZM1586" s="110"/>
      <c r="LZN1586" s="110"/>
      <c r="LZO1586" s="110"/>
      <c r="LZP1586" s="110"/>
      <c r="LZQ1586" s="110"/>
      <c r="LZR1586" s="110"/>
      <c r="LZS1586" s="110"/>
      <c r="LZT1586" s="110"/>
      <c r="LZU1586" s="110"/>
      <c r="LZV1586" s="110"/>
      <c r="LZW1586" s="110"/>
      <c r="LZX1586" s="110"/>
      <c r="LZY1586" s="110"/>
      <c r="LZZ1586" s="110"/>
      <c r="MAA1586" s="110"/>
      <c r="MAB1586" s="110"/>
      <c r="MAC1586" s="110"/>
      <c r="MAD1586" s="110"/>
      <c r="MAE1586" s="110"/>
      <c r="MAF1586" s="110"/>
      <c r="MAG1586" s="110"/>
      <c r="MAH1586" s="110"/>
      <c r="MAI1586" s="110"/>
      <c r="MAJ1586" s="110"/>
      <c r="MAK1586" s="110"/>
      <c r="MAL1586" s="110"/>
      <c r="MAM1586" s="110"/>
      <c r="MAN1586" s="110"/>
      <c r="MAO1586" s="110"/>
      <c r="MAP1586" s="110"/>
      <c r="MAQ1586" s="110"/>
      <c r="MAR1586" s="110"/>
      <c r="MAS1586" s="110"/>
      <c r="MAT1586" s="110"/>
      <c r="MAU1586" s="110"/>
      <c r="MAV1586" s="110"/>
      <c r="MAW1586" s="110"/>
      <c r="MAX1586" s="110"/>
      <c r="MAY1586" s="110"/>
      <c r="MAZ1586" s="110"/>
      <c r="MBA1586" s="110"/>
      <c r="MBB1586" s="110"/>
      <c r="MBC1586" s="110"/>
      <c r="MBD1586" s="110"/>
      <c r="MBE1586" s="110"/>
      <c r="MBF1586" s="110"/>
      <c r="MBG1586" s="110"/>
      <c r="MBH1586" s="110"/>
      <c r="MBI1586" s="110"/>
      <c r="MBJ1586" s="110"/>
      <c r="MBK1586" s="110"/>
      <c r="MBL1586" s="110"/>
      <c r="MBM1586" s="110"/>
      <c r="MBN1586" s="110"/>
      <c r="MBO1586" s="110"/>
      <c r="MBP1586" s="110"/>
      <c r="MBQ1586" s="110"/>
      <c r="MBR1586" s="110"/>
      <c r="MBS1586" s="110"/>
      <c r="MBT1586" s="110"/>
      <c r="MBU1586" s="110"/>
      <c r="MBV1586" s="110"/>
      <c r="MBW1586" s="110"/>
      <c r="MBX1586" s="110"/>
      <c r="MBY1586" s="110"/>
      <c r="MBZ1586" s="110"/>
      <c r="MCA1586" s="110"/>
      <c r="MCB1586" s="110"/>
      <c r="MCC1586" s="110"/>
      <c r="MCD1586" s="110"/>
      <c r="MCE1586" s="110"/>
      <c r="MCF1586" s="110"/>
      <c r="MCG1586" s="110"/>
      <c r="MCH1586" s="110"/>
      <c r="MCI1586" s="110"/>
      <c r="MCJ1586" s="110"/>
      <c r="MCK1586" s="110"/>
      <c r="MCL1586" s="110"/>
      <c r="MCM1586" s="110"/>
      <c r="MCN1586" s="110"/>
      <c r="MCO1586" s="110"/>
      <c r="MCP1586" s="110"/>
      <c r="MCQ1586" s="110"/>
      <c r="MCR1586" s="110"/>
      <c r="MCS1586" s="110"/>
      <c r="MCT1586" s="110"/>
      <c r="MCU1586" s="110"/>
      <c r="MCV1586" s="110"/>
      <c r="MCW1586" s="110"/>
      <c r="MCX1586" s="110"/>
      <c r="MCY1586" s="110"/>
      <c r="MCZ1586" s="110"/>
      <c r="MDA1586" s="110"/>
      <c r="MDB1586" s="110"/>
      <c r="MDC1586" s="110"/>
      <c r="MDD1586" s="110"/>
      <c r="MDE1586" s="110"/>
      <c r="MDF1586" s="110"/>
      <c r="MDG1586" s="110"/>
      <c r="MDH1586" s="110"/>
      <c r="MDI1586" s="110"/>
      <c r="MDJ1586" s="110"/>
      <c r="MDK1586" s="110"/>
      <c r="MDL1586" s="110"/>
      <c r="MDM1586" s="110"/>
      <c r="MDN1586" s="110"/>
      <c r="MDO1586" s="110"/>
      <c r="MDP1586" s="110"/>
      <c r="MDQ1586" s="110"/>
      <c r="MDR1586" s="110"/>
      <c r="MDS1586" s="110"/>
      <c r="MDT1586" s="110"/>
      <c r="MDU1586" s="110"/>
      <c r="MDV1586" s="110"/>
      <c r="MDW1586" s="110"/>
      <c r="MDX1586" s="110"/>
      <c r="MDY1586" s="110"/>
      <c r="MDZ1586" s="110"/>
      <c r="MEA1586" s="110"/>
      <c r="MEB1586" s="110"/>
      <c r="MEC1586" s="110"/>
      <c r="MED1586" s="110"/>
      <c r="MEE1586" s="110"/>
      <c r="MEF1586" s="110"/>
      <c r="MEG1586" s="110"/>
      <c r="MEH1586" s="110"/>
      <c r="MEI1586" s="110"/>
      <c r="MEJ1586" s="110"/>
      <c r="MEK1586" s="110"/>
      <c r="MEL1586" s="110"/>
      <c r="MEM1586" s="110"/>
      <c r="MEN1586" s="110"/>
      <c r="MEO1586" s="110"/>
      <c r="MEP1586" s="110"/>
      <c r="MEQ1586" s="110"/>
      <c r="MER1586" s="110"/>
      <c r="MES1586" s="110"/>
      <c r="MET1586" s="110"/>
      <c r="MEU1586" s="110"/>
      <c r="MEV1586" s="110"/>
      <c r="MEW1586" s="110"/>
      <c r="MEX1586" s="110"/>
      <c r="MEY1586" s="110"/>
      <c r="MEZ1586" s="110"/>
      <c r="MFA1586" s="110"/>
      <c r="MFB1586" s="110"/>
      <c r="MFC1586" s="110"/>
      <c r="MFD1586" s="110"/>
      <c r="MFE1586" s="110"/>
      <c r="MFF1586" s="110"/>
      <c r="MFG1586" s="110"/>
      <c r="MFH1586" s="110"/>
      <c r="MFI1586" s="110"/>
      <c r="MFJ1586" s="110"/>
      <c r="MFK1586" s="110"/>
      <c r="MFL1586" s="110"/>
      <c r="MFM1586" s="110"/>
      <c r="MFN1586" s="110"/>
      <c r="MFO1586" s="110"/>
      <c r="MFP1586" s="110"/>
      <c r="MFQ1586" s="110"/>
      <c r="MFR1586" s="110"/>
      <c r="MFS1586" s="110"/>
      <c r="MFT1586" s="110"/>
      <c r="MFU1586" s="110"/>
      <c r="MFV1586" s="110"/>
      <c r="MFW1586" s="110"/>
      <c r="MFX1586" s="110"/>
      <c r="MFY1586" s="110"/>
      <c r="MFZ1586" s="110"/>
      <c r="MGA1586" s="110"/>
      <c r="MGB1586" s="110"/>
      <c r="MGC1586" s="110"/>
      <c r="MGD1586" s="110"/>
      <c r="MGE1586" s="110"/>
      <c r="MGF1586" s="110"/>
      <c r="MGG1586" s="110"/>
      <c r="MGH1586" s="110"/>
      <c r="MGI1586" s="110"/>
      <c r="MGJ1586" s="110"/>
      <c r="MGK1586" s="110"/>
      <c r="MGL1586" s="110"/>
      <c r="MGM1586" s="110"/>
      <c r="MGN1586" s="110"/>
      <c r="MGO1586" s="110"/>
      <c r="MGP1586" s="110"/>
      <c r="MGQ1586" s="110"/>
      <c r="MGR1586" s="110"/>
      <c r="MGS1586" s="110"/>
      <c r="MGT1586" s="110"/>
      <c r="MGU1586" s="110"/>
      <c r="MGV1586" s="110"/>
      <c r="MGW1586" s="110"/>
      <c r="MGX1586" s="110"/>
      <c r="MGY1586" s="110"/>
      <c r="MGZ1586" s="110"/>
      <c r="MHA1586" s="110"/>
      <c r="MHB1586" s="110"/>
      <c r="MHC1586" s="110"/>
      <c r="MHD1586" s="110"/>
      <c r="MHE1586" s="110"/>
      <c r="MHF1586" s="110"/>
      <c r="MHG1586" s="110"/>
      <c r="MHH1586" s="110"/>
      <c r="MHI1586" s="110"/>
      <c r="MHJ1586" s="110"/>
      <c r="MHK1586" s="110"/>
      <c r="MHL1586" s="110"/>
      <c r="MHM1586" s="110"/>
      <c r="MHN1586" s="110"/>
      <c r="MHO1586" s="110"/>
      <c r="MHP1586" s="110"/>
      <c r="MHQ1586" s="110"/>
      <c r="MHR1586" s="110"/>
      <c r="MHS1586" s="110"/>
      <c r="MHT1586" s="110"/>
      <c r="MHU1586" s="110"/>
      <c r="MHV1586" s="110"/>
      <c r="MHW1586" s="110"/>
      <c r="MHX1586" s="110"/>
      <c r="MHY1586" s="110"/>
      <c r="MHZ1586" s="110"/>
      <c r="MIA1586" s="110"/>
      <c r="MIB1586" s="110"/>
      <c r="MIC1586" s="110"/>
      <c r="MID1586" s="110"/>
      <c r="MIE1586" s="110"/>
      <c r="MIF1586" s="110"/>
      <c r="MIG1586" s="110"/>
      <c r="MIH1586" s="110"/>
      <c r="MII1586" s="110"/>
      <c r="MIJ1586" s="110"/>
      <c r="MIK1586" s="110"/>
      <c r="MIL1586" s="110"/>
      <c r="MIM1586" s="110"/>
      <c r="MIN1586" s="110"/>
      <c r="MIO1586" s="110"/>
      <c r="MIP1586" s="110"/>
      <c r="MIQ1586" s="110"/>
      <c r="MIR1586" s="110"/>
      <c r="MIS1586" s="110"/>
      <c r="MIT1586" s="110"/>
      <c r="MIU1586" s="110"/>
      <c r="MIV1586" s="110"/>
      <c r="MIW1586" s="110"/>
      <c r="MIX1586" s="110"/>
      <c r="MIY1586" s="110"/>
      <c r="MIZ1586" s="110"/>
      <c r="MJA1586" s="110"/>
      <c r="MJB1586" s="110"/>
      <c r="MJC1586" s="110"/>
      <c r="MJD1586" s="110"/>
      <c r="MJE1586" s="110"/>
      <c r="MJF1586" s="110"/>
      <c r="MJG1586" s="110"/>
      <c r="MJH1586" s="110"/>
      <c r="MJI1586" s="110"/>
      <c r="MJJ1586" s="110"/>
      <c r="MJK1586" s="110"/>
      <c r="MJL1586" s="110"/>
      <c r="MJM1586" s="110"/>
      <c r="MJN1586" s="110"/>
      <c r="MJO1586" s="110"/>
      <c r="MJP1586" s="110"/>
      <c r="MJQ1586" s="110"/>
      <c r="MJR1586" s="110"/>
      <c r="MJS1586" s="110"/>
      <c r="MJT1586" s="110"/>
      <c r="MJU1586" s="110"/>
      <c r="MJV1586" s="110"/>
      <c r="MJW1586" s="110"/>
      <c r="MJX1586" s="110"/>
      <c r="MJY1586" s="110"/>
      <c r="MJZ1586" s="110"/>
      <c r="MKA1586" s="110"/>
      <c r="MKB1586" s="110"/>
      <c r="MKC1586" s="110"/>
      <c r="MKD1586" s="110"/>
      <c r="MKE1586" s="110"/>
      <c r="MKF1586" s="110"/>
      <c r="MKG1586" s="110"/>
      <c r="MKH1586" s="110"/>
      <c r="MKI1586" s="110"/>
      <c r="MKJ1586" s="110"/>
      <c r="MKK1586" s="110"/>
      <c r="MKL1586" s="110"/>
      <c r="MKM1586" s="110"/>
      <c r="MKN1586" s="110"/>
      <c r="MKO1586" s="110"/>
      <c r="MKP1586" s="110"/>
      <c r="MKQ1586" s="110"/>
      <c r="MKR1586" s="110"/>
      <c r="MKS1586" s="110"/>
      <c r="MKT1586" s="110"/>
      <c r="MKU1586" s="110"/>
      <c r="MKV1586" s="110"/>
      <c r="MKW1586" s="110"/>
      <c r="MKX1586" s="110"/>
      <c r="MKY1586" s="110"/>
      <c r="MKZ1586" s="110"/>
      <c r="MLA1586" s="110"/>
      <c r="MLB1586" s="110"/>
      <c r="MLC1586" s="110"/>
      <c r="MLD1586" s="110"/>
      <c r="MLE1586" s="110"/>
      <c r="MLF1586" s="110"/>
      <c r="MLG1586" s="110"/>
      <c r="MLH1586" s="110"/>
      <c r="MLI1586" s="110"/>
      <c r="MLJ1586" s="110"/>
      <c r="MLK1586" s="110"/>
      <c r="MLL1586" s="110"/>
      <c r="MLM1586" s="110"/>
      <c r="MLN1586" s="110"/>
      <c r="MLO1586" s="110"/>
      <c r="MLP1586" s="110"/>
      <c r="MLQ1586" s="110"/>
      <c r="MLR1586" s="110"/>
      <c r="MLS1586" s="110"/>
      <c r="MLT1586" s="110"/>
      <c r="MLU1586" s="110"/>
      <c r="MLV1586" s="110"/>
      <c r="MLW1586" s="110"/>
      <c r="MLX1586" s="110"/>
      <c r="MLY1586" s="110"/>
      <c r="MLZ1586" s="110"/>
      <c r="MMA1586" s="110"/>
      <c r="MMB1586" s="110"/>
      <c r="MMC1586" s="110"/>
      <c r="MMD1586" s="110"/>
      <c r="MME1586" s="110"/>
      <c r="MMF1586" s="110"/>
      <c r="MMG1586" s="110"/>
      <c r="MMH1586" s="110"/>
      <c r="MMI1586" s="110"/>
      <c r="MMJ1586" s="110"/>
      <c r="MMK1586" s="110"/>
      <c r="MML1586" s="110"/>
      <c r="MMM1586" s="110"/>
      <c r="MMN1586" s="110"/>
      <c r="MMO1586" s="110"/>
      <c r="MMP1586" s="110"/>
      <c r="MMQ1586" s="110"/>
      <c r="MMR1586" s="110"/>
      <c r="MMS1586" s="110"/>
      <c r="MMT1586" s="110"/>
      <c r="MMU1586" s="110"/>
      <c r="MMV1586" s="110"/>
      <c r="MMW1586" s="110"/>
      <c r="MMX1586" s="110"/>
      <c r="MMY1586" s="110"/>
      <c r="MMZ1586" s="110"/>
      <c r="MNA1586" s="110"/>
      <c r="MNB1586" s="110"/>
      <c r="MNC1586" s="110"/>
      <c r="MND1586" s="110"/>
      <c r="MNE1586" s="110"/>
      <c r="MNF1586" s="110"/>
      <c r="MNG1586" s="110"/>
      <c r="MNH1586" s="110"/>
      <c r="MNI1586" s="110"/>
      <c r="MNJ1586" s="110"/>
      <c r="MNK1586" s="110"/>
      <c r="MNL1586" s="110"/>
      <c r="MNM1586" s="110"/>
      <c r="MNN1586" s="110"/>
      <c r="MNO1586" s="110"/>
      <c r="MNP1586" s="110"/>
      <c r="MNQ1586" s="110"/>
      <c r="MNR1586" s="110"/>
      <c r="MNS1586" s="110"/>
      <c r="MNT1586" s="110"/>
      <c r="MNU1586" s="110"/>
      <c r="MNV1586" s="110"/>
      <c r="MNW1586" s="110"/>
      <c r="MNX1586" s="110"/>
      <c r="MNY1586" s="110"/>
      <c r="MNZ1586" s="110"/>
      <c r="MOA1586" s="110"/>
      <c r="MOB1586" s="110"/>
      <c r="MOC1586" s="110"/>
      <c r="MOD1586" s="110"/>
      <c r="MOE1586" s="110"/>
      <c r="MOF1586" s="110"/>
      <c r="MOG1586" s="110"/>
      <c r="MOH1586" s="110"/>
      <c r="MOI1586" s="110"/>
      <c r="MOJ1586" s="110"/>
      <c r="MOK1586" s="110"/>
      <c r="MOL1586" s="110"/>
      <c r="MOM1586" s="110"/>
      <c r="MON1586" s="110"/>
      <c r="MOO1586" s="110"/>
      <c r="MOP1586" s="110"/>
      <c r="MOQ1586" s="110"/>
      <c r="MOR1586" s="110"/>
      <c r="MOS1586" s="110"/>
      <c r="MOT1586" s="110"/>
      <c r="MOU1586" s="110"/>
      <c r="MOV1586" s="110"/>
      <c r="MOW1586" s="110"/>
      <c r="MOX1586" s="110"/>
      <c r="MOY1586" s="110"/>
      <c r="MOZ1586" s="110"/>
      <c r="MPA1586" s="110"/>
      <c r="MPB1586" s="110"/>
      <c r="MPC1586" s="110"/>
      <c r="MPD1586" s="110"/>
      <c r="MPE1586" s="110"/>
      <c r="MPF1586" s="110"/>
      <c r="MPG1586" s="110"/>
      <c r="MPH1586" s="110"/>
      <c r="MPI1586" s="110"/>
      <c r="MPJ1586" s="110"/>
      <c r="MPK1586" s="110"/>
      <c r="MPL1586" s="110"/>
      <c r="MPM1586" s="110"/>
      <c r="MPN1586" s="110"/>
      <c r="MPO1586" s="110"/>
      <c r="MPP1586" s="110"/>
      <c r="MPQ1586" s="110"/>
      <c r="MPR1586" s="110"/>
      <c r="MPS1586" s="110"/>
      <c r="MPT1586" s="110"/>
      <c r="MPU1586" s="110"/>
      <c r="MPV1586" s="110"/>
      <c r="MPW1586" s="110"/>
      <c r="MPX1586" s="110"/>
      <c r="MPY1586" s="110"/>
      <c r="MPZ1586" s="110"/>
      <c r="MQA1586" s="110"/>
      <c r="MQB1586" s="110"/>
      <c r="MQC1586" s="110"/>
      <c r="MQD1586" s="110"/>
      <c r="MQE1586" s="110"/>
      <c r="MQF1586" s="110"/>
      <c r="MQG1586" s="110"/>
      <c r="MQH1586" s="110"/>
      <c r="MQI1586" s="110"/>
      <c r="MQJ1586" s="110"/>
      <c r="MQK1586" s="110"/>
      <c r="MQL1586" s="110"/>
      <c r="MQM1586" s="110"/>
      <c r="MQN1586" s="110"/>
      <c r="MQO1586" s="110"/>
      <c r="MQP1586" s="110"/>
      <c r="MQQ1586" s="110"/>
      <c r="MQR1586" s="110"/>
      <c r="MQS1586" s="110"/>
      <c r="MQT1586" s="110"/>
      <c r="MQU1586" s="110"/>
      <c r="MQV1586" s="110"/>
      <c r="MQW1586" s="110"/>
      <c r="MQX1586" s="110"/>
      <c r="MQY1586" s="110"/>
      <c r="MQZ1586" s="110"/>
      <c r="MRA1586" s="110"/>
      <c r="MRB1586" s="110"/>
      <c r="MRC1586" s="110"/>
      <c r="MRD1586" s="110"/>
      <c r="MRE1586" s="110"/>
      <c r="MRF1586" s="110"/>
      <c r="MRG1586" s="110"/>
      <c r="MRH1586" s="110"/>
      <c r="MRI1586" s="110"/>
      <c r="MRJ1586" s="110"/>
      <c r="MRK1586" s="110"/>
      <c r="MRL1586" s="110"/>
      <c r="MRM1586" s="110"/>
      <c r="MRN1586" s="110"/>
      <c r="MRO1586" s="110"/>
      <c r="MRP1586" s="110"/>
      <c r="MRQ1586" s="110"/>
      <c r="MRR1586" s="110"/>
      <c r="MRS1586" s="110"/>
      <c r="MRT1586" s="110"/>
      <c r="MRU1586" s="110"/>
      <c r="MRV1586" s="110"/>
      <c r="MRW1586" s="110"/>
      <c r="MRX1586" s="110"/>
      <c r="MRY1586" s="110"/>
      <c r="MRZ1586" s="110"/>
      <c r="MSA1586" s="110"/>
      <c r="MSB1586" s="110"/>
      <c r="MSC1586" s="110"/>
      <c r="MSD1586" s="110"/>
      <c r="MSE1586" s="110"/>
      <c r="MSF1586" s="110"/>
      <c r="MSG1586" s="110"/>
      <c r="MSH1586" s="110"/>
      <c r="MSI1586" s="110"/>
      <c r="MSJ1586" s="110"/>
      <c r="MSK1586" s="110"/>
      <c r="MSL1586" s="110"/>
      <c r="MSM1586" s="110"/>
      <c r="MSN1586" s="110"/>
      <c r="MSO1586" s="110"/>
      <c r="MSP1586" s="110"/>
      <c r="MSQ1586" s="110"/>
      <c r="MSR1586" s="110"/>
      <c r="MSS1586" s="110"/>
      <c r="MST1586" s="110"/>
      <c r="MSU1586" s="110"/>
      <c r="MSV1586" s="110"/>
      <c r="MSW1586" s="110"/>
      <c r="MSX1586" s="110"/>
      <c r="MSY1586" s="110"/>
      <c r="MSZ1586" s="110"/>
      <c r="MTA1586" s="110"/>
      <c r="MTB1586" s="110"/>
      <c r="MTC1586" s="110"/>
      <c r="MTD1586" s="110"/>
      <c r="MTE1586" s="110"/>
      <c r="MTF1586" s="110"/>
      <c r="MTG1586" s="110"/>
      <c r="MTH1586" s="110"/>
      <c r="MTI1586" s="110"/>
      <c r="MTJ1586" s="110"/>
      <c r="MTK1586" s="110"/>
      <c r="MTL1586" s="110"/>
      <c r="MTM1586" s="110"/>
      <c r="MTN1586" s="110"/>
      <c r="MTO1586" s="110"/>
      <c r="MTP1586" s="110"/>
      <c r="MTQ1586" s="110"/>
      <c r="MTR1586" s="110"/>
      <c r="MTS1586" s="110"/>
      <c r="MTT1586" s="110"/>
      <c r="MTU1586" s="110"/>
      <c r="MTV1586" s="110"/>
      <c r="MTW1586" s="110"/>
      <c r="MTX1586" s="110"/>
      <c r="MTY1586" s="110"/>
      <c r="MTZ1586" s="110"/>
      <c r="MUA1586" s="110"/>
      <c r="MUB1586" s="110"/>
      <c r="MUC1586" s="110"/>
      <c r="MUD1586" s="110"/>
      <c r="MUE1586" s="110"/>
      <c r="MUF1586" s="110"/>
      <c r="MUG1586" s="110"/>
      <c r="MUH1586" s="110"/>
      <c r="MUI1586" s="110"/>
      <c r="MUJ1586" s="110"/>
      <c r="MUK1586" s="110"/>
      <c r="MUL1586" s="110"/>
      <c r="MUM1586" s="110"/>
      <c r="MUN1586" s="110"/>
      <c r="MUO1586" s="110"/>
      <c r="MUP1586" s="110"/>
      <c r="MUQ1586" s="110"/>
      <c r="MUR1586" s="110"/>
      <c r="MUS1586" s="110"/>
      <c r="MUT1586" s="110"/>
      <c r="MUU1586" s="110"/>
      <c r="MUV1586" s="110"/>
      <c r="MUW1586" s="110"/>
      <c r="MUX1586" s="110"/>
      <c r="MUY1586" s="110"/>
      <c r="MUZ1586" s="110"/>
      <c r="MVA1586" s="110"/>
      <c r="MVB1586" s="110"/>
      <c r="MVC1586" s="110"/>
      <c r="MVD1586" s="110"/>
      <c r="MVE1586" s="110"/>
      <c r="MVF1586" s="110"/>
      <c r="MVG1586" s="110"/>
      <c r="MVH1586" s="110"/>
      <c r="MVI1586" s="110"/>
      <c r="MVJ1586" s="110"/>
      <c r="MVK1586" s="110"/>
      <c r="MVL1586" s="110"/>
      <c r="MVM1586" s="110"/>
      <c r="MVN1586" s="110"/>
      <c r="MVO1586" s="110"/>
      <c r="MVP1586" s="110"/>
      <c r="MVQ1586" s="110"/>
      <c r="MVR1586" s="110"/>
      <c r="MVS1586" s="110"/>
      <c r="MVT1586" s="110"/>
      <c r="MVU1586" s="110"/>
      <c r="MVV1586" s="110"/>
      <c r="MVW1586" s="110"/>
      <c r="MVX1586" s="110"/>
      <c r="MVY1586" s="110"/>
      <c r="MVZ1586" s="110"/>
      <c r="MWA1586" s="110"/>
      <c r="MWB1586" s="110"/>
      <c r="MWC1586" s="110"/>
      <c r="MWD1586" s="110"/>
      <c r="MWE1586" s="110"/>
      <c r="MWF1586" s="110"/>
      <c r="MWG1586" s="110"/>
      <c r="MWH1586" s="110"/>
      <c r="MWI1586" s="110"/>
      <c r="MWJ1586" s="110"/>
      <c r="MWK1586" s="110"/>
      <c r="MWL1586" s="110"/>
      <c r="MWM1586" s="110"/>
      <c r="MWN1586" s="110"/>
      <c r="MWO1586" s="110"/>
      <c r="MWP1586" s="110"/>
      <c r="MWQ1586" s="110"/>
      <c r="MWR1586" s="110"/>
      <c r="MWS1586" s="110"/>
      <c r="MWT1586" s="110"/>
      <c r="MWU1586" s="110"/>
      <c r="MWV1586" s="110"/>
      <c r="MWW1586" s="110"/>
      <c r="MWX1586" s="110"/>
      <c r="MWY1586" s="110"/>
      <c r="MWZ1586" s="110"/>
      <c r="MXA1586" s="110"/>
      <c r="MXB1586" s="110"/>
      <c r="MXC1586" s="110"/>
      <c r="MXD1586" s="110"/>
      <c r="MXE1586" s="110"/>
      <c r="MXF1586" s="110"/>
      <c r="MXG1586" s="110"/>
      <c r="MXH1586" s="110"/>
      <c r="MXI1586" s="110"/>
      <c r="MXJ1586" s="110"/>
      <c r="MXK1586" s="110"/>
      <c r="MXL1586" s="110"/>
      <c r="MXM1586" s="110"/>
      <c r="MXN1586" s="110"/>
      <c r="MXO1586" s="110"/>
      <c r="MXP1586" s="110"/>
      <c r="MXQ1586" s="110"/>
      <c r="MXR1586" s="110"/>
      <c r="MXS1586" s="110"/>
      <c r="MXT1586" s="110"/>
      <c r="MXU1586" s="110"/>
      <c r="MXV1586" s="110"/>
      <c r="MXW1586" s="110"/>
      <c r="MXX1586" s="110"/>
      <c r="MXY1586" s="110"/>
      <c r="MXZ1586" s="110"/>
      <c r="MYA1586" s="110"/>
      <c r="MYB1586" s="110"/>
      <c r="MYC1586" s="110"/>
      <c r="MYD1586" s="110"/>
      <c r="MYE1586" s="110"/>
      <c r="MYF1586" s="110"/>
      <c r="MYG1586" s="110"/>
      <c r="MYH1586" s="110"/>
      <c r="MYI1586" s="110"/>
      <c r="MYJ1586" s="110"/>
      <c r="MYK1586" s="110"/>
      <c r="MYL1586" s="110"/>
      <c r="MYM1586" s="110"/>
      <c r="MYN1586" s="110"/>
      <c r="MYO1586" s="110"/>
      <c r="MYP1586" s="110"/>
      <c r="MYQ1586" s="110"/>
      <c r="MYR1586" s="110"/>
      <c r="MYS1586" s="110"/>
      <c r="MYT1586" s="110"/>
      <c r="MYU1586" s="110"/>
      <c r="MYV1586" s="110"/>
      <c r="MYW1586" s="110"/>
      <c r="MYX1586" s="110"/>
      <c r="MYY1586" s="110"/>
      <c r="MYZ1586" s="110"/>
      <c r="MZA1586" s="110"/>
      <c r="MZB1586" s="110"/>
      <c r="MZC1586" s="110"/>
      <c r="MZD1586" s="110"/>
      <c r="MZE1586" s="110"/>
      <c r="MZF1586" s="110"/>
      <c r="MZG1586" s="110"/>
      <c r="MZH1586" s="110"/>
      <c r="MZI1586" s="110"/>
      <c r="MZJ1586" s="110"/>
      <c r="MZK1586" s="110"/>
      <c r="MZL1586" s="110"/>
      <c r="MZM1586" s="110"/>
      <c r="MZN1586" s="110"/>
      <c r="MZO1586" s="110"/>
      <c r="MZP1586" s="110"/>
      <c r="MZQ1586" s="110"/>
      <c r="MZR1586" s="110"/>
      <c r="MZS1586" s="110"/>
      <c r="MZT1586" s="110"/>
      <c r="MZU1586" s="110"/>
      <c r="MZV1586" s="110"/>
      <c r="MZW1586" s="110"/>
      <c r="MZX1586" s="110"/>
      <c r="MZY1586" s="110"/>
      <c r="MZZ1586" s="110"/>
      <c r="NAA1586" s="110"/>
      <c r="NAB1586" s="110"/>
      <c r="NAC1586" s="110"/>
      <c r="NAD1586" s="110"/>
      <c r="NAE1586" s="110"/>
      <c r="NAF1586" s="110"/>
      <c r="NAG1586" s="110"/>
      <c r="NAH1586" s="110"/>
      <c r="NAI1586" s="110"/>
      <c r="NAJ1586" s="110"/>
      <c r="NAK1586" s="110"/>
      <c r="NAL1586" s="110"/>
      <c r="NAM1586" s="110"/>
      <c r="NAN1586" s="110"/>
      <c r="NAO1586" s="110"/>
      <c r="NAP1586" s="110"/>
      <c r="NAQ1586" s="110"/>
      <c r="NAR1586" s="110"/>
      <c r="NAS1586" s="110"/>
      <c r="NAT1586" s="110"/>
      <c r="NAU1586" s="110"/>
      <c r="NAV1586" s="110"/>
      <c r="NAW1586" s="110"/>
      <c r="NAX1586" s="110"/>
      <c r="NAY1586" s="110"/>
      <c r="NAZ1586" s="110"/>
      <c r="NBA1586" s="110"/>
      <c r="NBB1586" s="110"/>
      <c r="NBC1586" s="110"/>
      <c r="NBD1586" s="110"/>
      <c r="NBE1586" s="110"/>
      <c r="NBF1586" s="110"/>
      <c r="NBG1586" s="110"/>
      <c r="NBH1586" s="110"/>
      <c r="NBI1586" s="110"/>
      <c r="NBJ1586" s="110"/>
      <c r="NBK1586" s="110"/>
      <c r="NBL1586" s="110"/>
      <c r="NBM1586" s="110"/>
      <c r="NBN1586" s="110"/>
      <c r="NBO1586" s="110"/>
      <c r="NBP1586" s="110"/>
      <c r="NBQ1586" s="110"/>
      <c r="NBR1586" s="110"/>
      <c r="NBS1586" s="110"/>
      <c r="NBT1586" s="110"/>
      <c r="NBU1586" s="110"/>
      <c r="NBV1586" s="110"/>
      <c r="NBW1586" s="110"/>
      <c r="NBX1586" s="110"/>
      <c r="NBY1586" s="110"/>
      <c r="NBZ1586" s="110"/>
      <c r="NCA1586" s="110"/>
      <c r="NCB1586" s="110"/>
      <c r="NCC1586" s="110"/>
      <c r="NCD1586" s="110"/>
      <c r="NCE1586" s="110"/>
      <c r="NCF1586" s="110"/>
      <c r="NCG1586" s="110"/>
      <c r="NCH1586" s="110"/>
      <c r="NCI1586" s="110"/>
      <c r="NCJ1586" s="110"/>
      <c r="NCK1586" s="110"/>
      <c r="NCL1586" s="110"/>
      <c r="NCM1586" s="110"/>
      <c r="NCN1586" s="110"/>
      <c r="NCO1586" s="110"/>
      <c r="NCP1586" s="110"/>
      <c r="NCQ1586" s="110"/>
      <c r="NCR1586" s="110"/>
      <c r="NCS1586" s="110"/>
      <c r="NCT1586" s="110"/>
      <c r="NCU1586" s="110"/>
      <c r="NCV1586" s="110"/>
      <c r="NCW1586" s="110"/>
      <c r="NCX1586" s="110"/>
      <c r="NCY1586" s="110"/>
      <c r="NCZ1586" s="110"/>
      <c r="NDA1586" s="110"/>
      <c r="NDB1586" s="110"/>
      <c r="NDC1586" s="110"/>
      <c r="NDD1586" s="110"/>
      <c r="NDE1586" s="110"/>
      <c r="NDF1586" s="110"/>
      <c r="NDG1586" s="110"/>
      <c r="NDH1586" s="110"/>
      <c r="NDI1586" s="110"/>
      <c r="NDJ1586" s="110"/>
      <c r="NDK1586" s="110"/>
      <c r="NDL1586" s="110"/>
      <c r="NDM1586" s="110"/>
      <c r="NDN1586" s="110"/>
      <c r="NDO1586" s="110"/>
      <c r="NDP1586" s="110"/>
      <c r="NDQ1586" s="110"/>
      <c r="NDR1586" s="110"/>
      <c r="NDS1586" s="110"/>
      <c r="NDT1586" s="110"/>
      <c r="NDU1586" s="110"/>
      <c r="NDV1586" s="110"/>
      <c r="NDW1586" s="110"/>
      <c r="NDX1586" s="110"/>
      <c r="NDY1586" s="110"/>
      <c r="NDZ1586" s="110"/>
      <c r="NEA1586" s="110"/>
      <c r="NEB1586" s="110"/>
      <c r="NEC1586" s="110"/>
      <c r="NED1586" s="110"/>
      <c r="NEE1586" s="110"/>
      <c r="NEF1586" s="110"/>
      <c r="NEG1586" s="110"/>
      <c r="NEH1586" s="110"/>
      <c r="NEI1586" s="110"/>
      <c r="NEJ1586" s="110"/>
      <c r="NEK1586" s="110"/>
      <c r="NEL1586" s="110"/>
      <c r="NEM1586" s="110"/>
      <c r="NEN1586" s="110"/>
      <c r="NEO1586" s="110"/>
      <c r="NEP1586" s="110"/>
      <c r="NEQ1586" s="110"/>
      <c r="NER1586" s="110"/>
      <c r="NES1586" s="110"/>
      <c r="NET1586" s="110"/>
      <c r="NEU1586" s="110"/>
      <c r="NEV1586" s="110"/>
      <c r="NEW1586" s="110"/>
      <c r="NEX1586" s="110"/>
      <c r="NEY1586" s="110"/>
      <c r="NEZ1586" s="110"/>
      <c r="NFA1586" s="110"/>
      <c r="NFB1586" s="110"/>
      <c r="NFC1586" s="110"/>
      <c r="NFD1586" s="110"/>
      <c r="NFE1586" s="110"/>
      <c r="NFF1586" s="110"/>
      <c r="NFG1586" s="110"/>
      <c r="NFH1586" s="110"/>
      <c r="NFI1586" s="110"/>
      <c r="NFJ1586" s="110"/>
      <c r="NFK1586" s="110"/>
      <c r="NFL1586" s="110"/>
      <c r="NFM1586" s="110"/>
      <c r="NFN1586" s="110"/>
      <c r="NFO1586" s="110"/>
      <c r="NFP1586" s="110"/>
      <c r="NFQ1586" s="110"/>
      <c r="NFR1586" s="110"/>
      <c r="NFS1586" s="110"/>
      <c r="NFT1586" s="110"/>
      <c r="NFU1586" s="110"/>
      <c r="NFV1586" s="110"/>
      <c r="NFW1586" s="110"/>
      <c r="NFX1586" s="110"/>
      <c r="NFY1586" s="110"/>
      <c r="NFZ1586" s="110"/>
      <c r="NGA1586" s="110"/>
      <c r="NGB1586" s="110"/>
      <c r="NGC1586" s="110"/>
      <c r="NGD1586" s="110"/>
      <c r="NGE1586" s="110"/>
      <c r="NGF1586" s="110"/>
      <c r="NGG1586" s="110"/>
      <c r="NGH1586" s="110"/>
      <c r="NGI1586" s="110"/>
      <c r="NGJ1586" s="110"/>
      <c r="NGK1586" s="110"/>
      <c r="NGL1586" s="110"/>
      <c r="NGM1586" s="110"/>
      <c r="NGN1586" s="110"/>
      <c r="NGO1586" s="110"/>
      <c r="NGP1586" s="110"/>
      <c r="NGQ1586" s="110"/>
      <c r="NGR1586" s="110"/>
      <c r="NGS1586" s="110"/>
      <c r="NGT1586" s="110"/>
      <c r="NGU1586" s="110"/>
      <c r="NGV1586" s="110"/>
      <c r="NGW1586" s="110"/>
      <c r="NGX1586" s="110"/>
      <c r="NGY1586" s="110"/>
      <c r="NGZ1586" s="110"/>
      <c r="NHA1586" s="110"/>
      <c r="NHB1586" s="110"/>
      <c r="NHC1586" s="110"/>
      <c r="NHD1586" s="110"/>
      <c r="NHE1586" s="110"/>
      <c r="NHF1586" s="110"/>
      <c r="NHG1586" s="110"/>
      <c r="NHH1586" s="110"/>
      <c r="NHI1586" s="110"/>
      <c r="NHJ1586" s="110"/>
      <c r="NHK1586" s="110"/>
      <c r="NHL1586" s="110"/>
      <c r="NHM1586" s="110"/>
      <c r="NHN1586" s="110"/>
      <c r="NHO1586" s="110"/>
      <c r="NHP1586" s="110"/>
      <c r="NHQ1586" s="110"/>
      <c r="NHR1586" s="110"/>
      <c r="NHS1586" s="110"/>
      <c r="NHT1586" s="110"/>
      <c r="NHU1586" s="110"/>
      <c r="NHV1586" s="110"/>
      <c r="NHW1586" s="110"/>
      <c r="NHX1586" s="110"/>
      <c r="NHY1586" s="110"/>
      <c r="NHZ1586" s="110"/>
      <c r="NIA1586" s="110"/>
      <c r="NIB1586" s="110"/>
      <c r="NIC1586" s="110"/>
      <c r="NID1586" s="110"/>
      <c r="NIE1586" s="110"/>
      <c r="NIF1586" s="110"/>
      <c r="NIG1586" s="110"/>
      <c r="NIH1586" s="110"/>
      <c r="NII1586" s="110"/>
      <c r="NIJ1586" s="110"/>
      <c r="NIK1586" s="110"/>
      <c r="NIL1586" s="110"/>
      <c r="NIM1586" s="110"/>
      <c r="NIN1586" s="110"/>
      <c r="NIO1586" s="110"/>
      <c r="NIP1586" s="110"/>
      <c r="NIQ1586" s="110"/>
      <c r="NIR1586" s="110"/>
      <c r="NIS1586" s="110"/>
      <c r="NIT1586" s="110"/>
      <c r="NIU1586" s="110"/>
      <c r="NIV1586" s="110"/>
      <c r="NIW1586" s="110"/>
      <c r="NIX1586" s="110"/>
      <c r="NIY1586" s="110"/>
      <c r="NIZ1586" s="110"/>
      <c r="NJA1586" s="110"/>
      <c r="NJB1586" s="110"/>
      <c r="NJC1586" s="110"/>
      <c r="NJD1586" s="110"/>
      <c r="NJE1586" s="110"/>
      <c r="NJF1586" s="110"/>
      <c r="NJG1586" s="110"/>
      <c r="NJH1586" s="110"/>
      <c r="NJI1586" s="110"/>
      <c r="NJJ1586" s="110"/>
      <c r="NJK1586" s="110"/>
      <c r="NJL1586" s="110"/>
      <c r="NJM1586" s="110"/>
      <c r="NJN1586" s="110"/>
      <c r="NJO1586" s="110"/>
      <c r="NJP1586" s="110"/>
      <c r="NJQ1586" s="110"/>
      <c r="NJR1586" s="110"/>
      <c r="NJS1586" s="110"/>
      <c r="NJT1586" s="110"/>
      <c r="NJU1586" s="110"/>
      <c r="NJV1586" s="110"/>
      <c r="NJW1586" s="110"/>
      <c r="NJX1586" s="110"/>
      <c r="NJY1586" s="110"/>
      <c r="NJZ1586" s="110"/>
      <c r="NKA1586" s="110"/>
      <c r="NKB1586" s="110"/>
      <c r="NKC1586" s="110"/>
      <c r="NKD1586" s="110"/>
      <c r="NKE1586" s="110"/>
      <c r="NKF1586" s="110"/>
      <c r="NKG1586" s="110"/>
      <c r="NKH1586" s="110"/>
      <c r="NKI1586" s="110"/>
      <c r="NKJ1586" s="110"/>
      <c r="NKK1586" s="110"/>
      <c r="NKL1586" s="110"/>
      <c r="NKM1586" s="110"/>
      <c r="NKN1586" s="110"/>
      <c r="NKO1586" s="110"/>
      <c r="NKP1586" s="110"/>
      <c r="NKQ1586" s="110"/>
      <c r="NKR1586" s="110"/>
      <c r="NKS1586" s="110"/>
      <c r="NKT1586" s="110"/>
      <c r="NKU1586" s="110"/>
      <c r="NKV1586" s="110"/>
      <c r="NKW1586" s="110"/>
      <c r="NKX1586" s="110"/>
      <c r="NKY1586" s="110"/>
      <c r="NKZ1586" s="110"/>
      <c r="NLA1586" s="110"/>
      <c r="NLB1586" s="110"/>
      <c r="NLC1586" s="110"/>
      <c r="NLD1586" s="110"/>
      <c r="NLE1586" s="110"/>
      <c r="NLF1586" s="110"/>
      <c r="NLG1586" s="110"/>
      <c r="NLH1586" s="110"/>
      <c r="NLI1586" s="110"/>
      <c r="NLJ1586" s="110"/>
      <c r="NLK1586" s="110"/>
      <c r="NLL1586" s="110"/>
      <c r="NLM1586" s="110"/>
      <c r="NLN1586" s="110"/>
      <c r="NLO1586" s="110"/>
      <c r="NLP1586" s="110"/>
      <c r="NLQ1586" s="110"/>
      <c r="NLR1586" s="110"/>
      <c r="NLS1586" s="110"/>
      <c r="NLT1586" s="110"/>
      <c r="NLU1586" s="110"/>
      <c r="NLV1586" s="110"/>
      <c r="NLW1586" s="110"/>
      <c r="NLX1586" s="110"/>
      <c r="NLY1586" s="110"/>
      <c r="NLZ1586" s="110"/>
      <c r="NMA1586" s="110"/>
      <c r="NMB1586" s="110"/>
      <c r="NMC1586" s="110"/>
      <c r="NMD1586" s="110"/>
      <c r="NME1586" s="110"/>
      <c r="NMF1586" s="110"/>
      <c r="NMG1586" s="110"/>
      <c r="NMH1586" s="110"/>
      <c r="NMI1586" s="110"/>
      <c r="NMJ1586" s="110"/>
      <c r="NMK1586" s="110"/>
      <c r="NML1586" s="110"/>
      <c r="NMM1586" s="110"/>
      <c r="NMN1586" s="110"/>
      <c r="NMO1586" s="110"/>
      <c r="NMP1586" s="110"/>
      <c r="NMQ1586" s="110"/>
      <c r="NMR1586" s="110"/>
      <c r="NMS1586" s="110"/>
      <c r="NMT1586" s="110"/>
      <c r="NMU1586" s="110"/>
      <c r="NMV1586" s="110"/>
      <c r="NMW1586" s="110"/>
      <c r="NMX1586" s="110"/>
      <c r="NMY1586" s="110"/>
      <c r="NMZ1586" s="110"/>
      <c r="NNA1586" s="110"/>
      <c r="NNB1586" s="110"/>
      <c r="NNC1586" s="110"/>
      <c r="NND1586" s="110"/>
      <c r="NNE1586" s="110"/>
      <c r="NNF1586" s="110"/>
      <c r="NNG1586" s="110"/>
      <c r="NNH1586" s="110"/>
      <c r="NNI1586" s="110"/>
      <c r="NNJ1586" s="110"/>
      <c r="NNK1586" s="110"/>
      <c r="NNL1586" s="110"/>
      <c r="NNM1586" s="110"/>
      <c r="NNN1586" s="110"/>
      <c r="NNO1586" s="110"/>
      <c r="NNP1586" s="110"/>
      <c r="NNQ1586" s="110"/>
      <c r="NNR1586" s="110"/>
      <c r="NNS1586" s="110"/>
      <c r="NNT1586" s="110"/>
      <c r="NNU1586" s="110"/>
      <c r="NNV1586" s="110"/>
      <c r="NNW1586" s="110"/>
      <c r="NNX1586" s="110"/>
      <c r="NNY1586" s="110"/>
      <c r="NNZ1586" s="110"/>
      <c r="NOA1586" s="110"/>
      <c r="NOB1586" s="110"/>
      <c r="NOC1586" s="110"/>
      <c r="NOD1586" s="110"/>
      <c r="NOE1586" s="110"/>
      <c r="NOF1586" s="110"/>
      <c r="NOG1586" s="110"/>
      <c r="NOH1586" s="110"/>
      <c r="NOI1586" s="110"/>
      <c r="NOJ1586" s="110"/>
      <c r="NOK1586" s="110"/>
      <c r="NOL1586" s="110"/>
      <c r="NOM1586" s="110"/>
      <c r="NON1586" s="110"/>
      <c r="NOO1586" s="110"/>
      <c r="NOP1586" s="110"/>
      <c r="NOQ1586" s="110"/>
      <c r="NOR1586" s="110"/>
      <c r="NOS1586" s="110"/>
      <c r="NOT1586" s="110"/>
      <c r="NOU1586" s="110"/>
      <c r="NOV1586" s="110"/>
      <c r="NOW1586" s="110"/>
      <c r="NOX1586" s="110"/>
      <c r="NOY1586" s="110"/>
      <c r="NOZ1586" s="110"/>
      <c r="NPA1586" s="110"/>
      <c r="NPB1586" s="110"/>
      <c r="NPC1586" s="110"/>
      <c r="NPD1586" s="110"/>
      <c r="NPE1586" s="110"/>
      <c r="NPF1586" s="110"/>
      <c r="NPG1586" s="110"/>
      <c r="NPH1586" s="110"/>
      <c r="NPI1586" s="110"/>
      <c r="NPJ1586" s="110"/>
      <c r="NPK1586" s="110"/>
      <c r="NPL1586" s="110"/>
      <c r="NPM1586" s="110"/>
      <c r="NPN1586" s="110"/>
      <c r="NPO1586" s="110"/>
      <c r="NPP1586" s="110"/>
      <c r="NPQ1586" s="110"/>
      <c r="NPR1586" s="110"/>
      <c r="NPS1586" s="110"/>
      <c r="NPT1586" s="110"/>
      <c r="NPU1586" s="110"/>
      <c r="NPV1586" s="110"/>
      <c r="NPW1586" s="110"/>
      <c r="NPX1586" s="110"/>
      <c r="NPY1586" s="110"/>
      <c r="NPZ1586" s="110"/>
      <c r="NQA1586" s="110"/>
      <c r="NQB1586" s="110"/>
      <c r="NQC1586" s="110"/>
      <c r="NQD1586" s="110"/>
      <c r="NQE1586" s="110"/>
      <c r="NQF1586" s="110"/>
      <c r="NQG1586" s="110"/>
      <c r="NQH1586" s="110"/>
      <c r="NQI1586" s="110"/>
      <c r="NQJ1586" s="110"/>
      <c r="NQK1586" s="110"/>
      <c r="NQL1586" s="110"/>
      <c r="NQM1586" s="110"/>
      <c r="NQN1586" s="110"/>
      <c r="NQO1586" s="110"/>
      <c r="NQP1586" s="110"/>
      <c r="NQQ1586" s="110"/>
      <c r="NQR1586" s="110"/>
      <c r="NQS1586" s="110"/>
      <c r="NQT1586" s="110"/>
      <c r="NQU1586" s="110"/>
      <c r="NQV1586" s="110"/>
      <c r="NQW1586" s="110"/>
      <c r="NQX1586" s="110"/>
      <c r="NQY1586" s="110"/>
      <c r="NQZ1586" s="110"/>
      <c r="NRA1586" s="110"/>
      <c r="NRB1586" s="110"/>
      <c r="NRC1586" s="110"/>
      <c r="NRD1586" s="110"/>
      <c r="NRE1586" s="110"/>
      <c r="NRF1586" s="110"/>
      <c r="NRG1586" s="110"/>
      <c r="NRH1586" s="110"/>
      <c r="NRI1586" s="110"/>
      <c r="NRJ1586" s="110"/>
      <c r="NRK1586" s="110"/>
      <c r="NRL1586" s="110"/>
      <c r="NRM1586" s="110"/>
      <c r="NRN1586" s="110"/>
      <c r="NRO1586" s="110"/>
      <c r="NRP1586" s="110"/>
      <c r="NRQ1586" s="110"/>
      <c r="NRR1586" s="110"/>
      <c r="NRS1586" s="110"/>
      <c r="NRT1586" s="110"/>
      <c r="NRU1586" s="110"/>
      <c r="NRV1586" s="110"/>
      <c r="NRW1586" s="110"/>
      <c r="NRX1586" s="110"/>
      <c r="NRY1586" s="110"/>
      <c r="NRZ1586" s="110"/>
      <c r="NSA1586" s="110"/>
      <c r="NSB1586" s="110"/>
      <c r="NSC1586" s="110"/>
      <c r="NSD1586" s="110"/>
      <c r="NSE1586" s="110"/>
      <c r="NSF1586" s="110"/>
      <c r="NSG1586" s="110"/>
      <c r="NSH1586" s="110"/>
      <c r="NSI1586" s="110"/>
      <c r="NSJ1586" s="110"/>
      <c r="NSK1586" s="110"/>
      <c r="NSL1586" s="110"/>
      <c r="NSM1586" s="110"/>
      <c r="NSN1586" s="110"/>
      <c r="NSO1586" s="110"/>
      <c r="NSP1586" s="110"/>
      <c r="NSQ1586" s="110"/>
      <c r="NSR1586" s="110"/>
      <c r="NSS1586" s="110"/>
      <c r="NST1586" s="110"/>
      <c r="NSU1586" s="110"/>
      <c r="NSV1586" s="110"/>
      <c r="NSW1586" s="110"/>
      <c r="NSX1586" s="110"/>
      <c r="NSY1586" s="110"/>
      <c r="NSZ1586" s="110"/>
      <c r="NTA1586" s="110"/>
      <c r="NTB1586" s="110"/>
      <c r="NTC1586" s="110"/>
      <c r="NTD1586" s="110"/>
      <c r="NTE1586" s="110"/>
      <c r="NTF1586" s="110"/>
      <c r="NTG1586" s="110"/>
      <c r="NTH1586" s="110"/>
      <c r="NTI1586" s="110"/>
      <c r="NTJ1586" s="110"/>
      <c r="NTK1586" s="110"/>
      <c r="NTL1586" s="110"/>
      <c r="NTM1586" s="110"/>
      <c r="NTN1586" s="110"/>
      <c r="NTO1586" s="110"/>
      <c r="NTP1586" s="110"/>
      <c r="NTQ1586" s="110"/>
      <c r="NTR1586" s="110"/>
      <c r="NTS1586" s="110"/>
      <c r="NTT1586" s="110"/>
      <c r="NTU1586" s="110"/>
      <c r="NTV1586" s="110"/>
      <c r="NTW1586" s="110"/>
      <c r="NTX1586" s="110"/>
      <c r="NTY1586" s="110"/>
      <c r="NTZ1586" s="110"/>
      <c r="NUA1586" s="110"/>
      <c r="NUB1586" s="110"/>
      <c r="NUC1586" s="110"/>
      <c r="NUD1586" s="110"/>
      <c r="NUE1586" s="110"/>
      <c r="NUF1586" s="110"/>
      <c r="NUG1586" s="110"/>
      <c r="NUH1586" s="110"/>
      <c r="NUI1586" s="110"/>
      <c r="NUJ1586" s="110"/>
      <c r="NUK1586" s="110"/>
      <c r="NUL1586" s="110"/>
      <c r="NUM1586" s="110"/>
      <c r="NUN1586" s="110"/>
      <c r="NUO1586" s="110"/>
      <c r="NUP1586" s="110"/>
      <c r="NUQ1586" s="110"/>
      <c r="NUR1586" s="110"/>
      <c r="NUS1586" s="110"/>
      <c r="NUT1586" s="110"/>
      <c r="NUU1586" s="110"/>
      <c r="NUV1586" s="110"/>
      <c r="NUW1586" s="110"/>
      <c r="NUX1586" s="110"/>
      <c r="NUY1586" s="110"/>
      <c r="NUZ1586" s="110"/>
      <c r="NVA1586" s="110"/>
      <c r="NVB1586" s="110"/>
      <c r="NVC1586" s="110"/>
      <c r="NVD1586" s="110"/>
      <c r="NVE1586" s="110"/>
      <c r="NVF1586" s="110"/>
      <c r="NVG1586" s="110"/>
      <c r="NVH1586" s="110"/>
      <c r="NVI1586" s="110"/>
      <c r="NVJ1586" s="110"/>
      <c r="NVK1586" s="110"/>
      <c r="NVL1586" s="110"/>
      <c r="NVM1586" s="110"/>
      <c r="NVN1586" s="110"/>
      <c r="NVO1586" s="110"/>
      <c r="NVP1586" s="110"/>
      <c r="NVQ1586" s="110"/>
      <c r="NVR1586" s="110"/>
      <c r="NVS1586" s="110"/>
      <c r="NVT1586" s="110"/>
      <c r="NVU1586" s="110"/>
      <c r="NVV1586" s="110"/>
      <c r="NVW1586" s="110"/>
      <c r="NVX1586" s="110"/>
      <c r="NVY1586" s="110"/>
      <c r="NVZ1586" s="110"/>
      <c r="NWA1586" s="110"/>
      <c r="NWB1586" s="110"/>
      <c r="NWC1586" s="110"/>
      <c r="NWD1586" s="110"/>
      <c r="NWE1586" s="110"/>
      <c r="NWF1586" s="110"/>
      <c r="NWG1586" s="110"/>
      <c r="NWH1586" s="110"/>
      <c r="NWI1586" s="110"/>
      <c r="NWJ1586" s="110"/>
      <c r="NWK1586" s="110"/>
      <c r="NWL1586" s="110"/>
      <c r="NWM1586" s="110"/>
      <c r="NWN1586" s="110"/>
      <c r="NWO1586" s="110"/>
      <c r="NWP1586" s="110"/>
      <c r="NWQ1586" s="110"/>
      <c r="NWR1586" s="110"/>
      <c r="NWS1586" s="110"/>
      <c r="NWT1586" s="110"/>
      <c r="NWU1586" s="110"/>
      <c r="NWV1586" s="110"/>
      <c r="NWW1586" s="110"/>
      <c r="NWX1586" s="110"/>
      <c r="NWY1586" s="110"/>
      <c r="NWZ1586" s="110"/>
      <c r="NXA1586" s="110"/>
      <c r="NXB1586" s="110"/>
      <c r="NXC1586" s="110"/>
      <c r="NXD1586" s="110"/>
      <c r="NXE1586" s="110"/>
      <c r="NXF1586" s="110"/>
      <c r="NXG1586" s="110"/>
      <c r="NXH1586" s="110"/>
      <c r="NXI1586" s="110"/>
      <c r="NXJ1586" s="110"/>
      <c r="NXK1586" s="110"/>
      <c r="NXL1586" s="110"/>
      <c r="NXM1586" s="110"/>
      <c r="NXN1586" s="110"/>
      <c r="NXO1586" s="110"/>
      <c r="NXP1586" s="110"/>
      <c r="NXQ1586" s="110"/>
      <c r="NXR1586" s="110"/>
      <c r="NXS1586" s="110"/>
      <c r="NXT1586" s="110"/>
      <c r="NXU1586" s="110"/>
      <c r="NXV1586" s="110"/>
      <c r="NXW1586" s="110"/>
      <c r="NXX1586" s="110"/>
      <c r="NXY1586" s="110"/>
      <c r="NXZ1586" s="110"/>
      <c r="NYA1586" s="110"/>
      <c r="NYB1586" s="110"/>
      <c r="NYC1586" s="110"/>
      <c r="NYD1586" s="110"/>
      <c r="NYE1586" s="110"/>
      <c r="NYF1586" s="110"/>
      <c r="NYG1586" s="110"/>
      <c r="NYH1586" s="110"/>
      <c r="NYI1586" s="110"/>
      <c r="NYJ1586" s="110"/>
      <c r="NYK1586" s="110"/>
      <c r="NYL1586" s="110"/>
      <c r="NYM1586" s="110"/>
      <c r="NYN1586" s="110"/>
      <c r="NYO1586" s="110"/>
      <c r="NYP1586" s="110"/>
      <c r="NYQ1586" s="110"/>
      <c r="NYR1586" s="110"/>
      <c r="NYS1586" s="110"/>
      <c r="NYT1586" s="110"/>
      <c r="NYU1586" s="110"/>
      <c r="NYV1586" s="110"/>
      <c r="NYW1586" s="110"/>
      <c r="NYX1586" s="110"/>
      <c r="NYY1586" s="110"/>
      <c r="NYZ1586" s="110"/>
      <c r="NZA1586" s="110"/>
      <c r="NZB1586" s="110"/>
      <c r="NZC1586" s="110"/>
      <c r="NZD1586" s="110"/>
      <c r="NZE1586" s="110"/>
      <c r="NZF1586" s="110"/>
      <c r="NZG1586" s="110"/>
      <c r="NZH1586" s="110"/>
      <c r="NZI1586" s="110"/>
      <c r="NZJ1586" s="110"/>
      <c r="NZK1586" s="110"/>
      <c r="NZL1586" s="110"/>
      <c r="NZM1586" s="110"/>
      <c r="NZN1586" s="110"/>
      <c r="NZO1586" s="110"/>
      <c r="NZP1586" s="110"/>
      <c r="NZQ1586" s="110"/>
      <c r="NZR1586" s="110"/>
      <c r="NZS1586" s="110"/>
      <c r="NZT1586" s="110"/>
      <c r="NZU1586" s="110"/>
      <c r="NZV1586" s="110"/>
      <c r="NZW1586" s="110"/>
      <c r="NZX1586" s="110"/>
      <c r="NZY1586" s="110"/>
      <c r="NZZ1586" s="110"/>
      <c r="OAA1586" s="110"/>
      <c r="OAB1586" s="110"/>
      <c r="OAC1586" s="110"/>
      <c r="OAD1586" s="110"/>
      <c r="OAE1586" s="110"/>
      <c r="OAF1586" s="110"/>
      <c r="OAG1586" s="110"/>
      <c r="OAH1586" s="110"/>
      <c r="OAI1586" s="110"/>
      <c r="OAJ1586" s="110"/>
      <c r="OAK1586" s="110"/>
      <c r="OAL1586" s="110"/>
      <c r="OAM1586" s="110"/>
      <c r="OAN1586" s="110"/>
      <c r="OAO1586" s="110"/>
      <c r="OAP1586" s="110"/>
      <c r="OAQ1586" s="110"/>
      <c r="OAR1586" s="110"/>
      <c r="OAS1586" s="110"/>
      <c r="OAT1586" s="110"/>
      <c r="OAU1586" s="110"/>
      <c r="OAV1586" s="110"/>
      <c r="OAW1586" s="110"/>
      <c r="OAX1586" s="110"/>
      <c r="OAY1586" s="110"/>
      <c r="OAZ1586" s="110"/>
      <c r="OBA1586" s="110"/>
      <c r="OBB1586" s="110"/>
      <c r="OBC1586" s="110"/>
      <c r="OBD1586" s="110"/>
      <c r="OBE1586" s="110"/>
      <c r="OBF1586" s="110"/>
      <c r="OBG1586" s="110"/>
      <c r="OBH1586" s="110"/>
      <c r="OBI1586" s="110"/>
      <c r="OBJ1586" s="110"/>
      <c r="OBK1586" s="110"/>
      <c r="OBL1586" s="110"/>
      <c r="OBM1586" s="110"/>
      <c r="OBN1586" s="110"/>
      <c r="OBO1586" s="110"/>
      <c r="OBP1586" s="110"/>
      <c r="OBQ1586" s="110"/>
      <c r="OBR1586" s="110"/>
      <c r="OBS1586" s="110"/>
      <c r="OBT1586" s="110"/>
      <c r="OBU1586" s="110"/>
      <c r="OBV1586" s="110"/>
      <c r="OBW1586" s="110"/>
      <c r="OBX1586" s="110"/>
      <c r="OBY1586" s="110"/>
      <c r="OBZ1586" s="110"/>
      <c r="OCA1586" s="110"/>
      <c r="OCB1586" s="110"/>
      <c r="OCC1586" s="110"/>
      <c r="OCD1586" s="110"/>
      <c r="OCE1586" s="110"/>
      <c r="OCF1586" s="110"/>
      <c r="OCG1586" s="110"/>
      <c r="OCH1586" s="110"/>
      <c r="OCI1586" s="110"/>
      <c r="OCJ1586" s="110"/>
      <c r="OCK1586" s="110"/>
      <c r="OCL1586" s="110"/>
      <c r="OCM1586" s="110"/>
      <c r="OCN1586" s="110"/>
      <c r="OCO1586" s="110"/>
      <c r="OCP1586" s="110"/>
      <c r="OCQ1586" s="110"/>
      <c r="OCR1586" s="110"/>
      <c r="OCS1586" s="110"/>
      <c r="OCT1586" s="110"/>
      <c r="OCU1586" s="110"/>
      <c r="OCV1586" s="110"/>
      <c r="OCW1586" s="110"/>
      <c r="OCX1586" s="110"/>
      <c r="OCY1586" s="110"/>
      <c r="OCZ1586" s="110"/>
      <c r="ODA1586" s="110"/>
      <c r="ODB1586" s="110"/>
      <c r="ODC1586" s="110"/>
      <c r="ODD1586" s="110"/>
      <c r="ODE1586" s="110"/>
      <c r="ODF1586" s="110"/>
      <c r="ODG1586" s="110"/>
      <c r="ODH1586" s="110"/>
      <c r="ODI1586" s="110"/>
      <c r="ODJ1586" s="110"/>
      <c r="ODK1586" s="110"/>
      <c r="ODL1586" s="110"/>
      <c r="ODM1586" s="110"/>
      <c r="ODN1586" s="110"/>
      <c r="ODO1586" s="110"/>
      <c r="ODP1586" s="110"/>
      <c r="ODQ1586" s="110"/>
      <c r="ODR1586" s="110"/>
      <c r="ODS1586" s="110"/>
      <c r="ODT1586" s="110"/>
      <c r="ODU1586" s="110"/>
      <c r="ODV1586" s="110"/>
      <c r="ODW1586" s="110"/>
      <c r="ODX1586" s="110"/>
      <c r="ODY1586" s="110"/>
      <c r="ODZ1586" s="110"/>
      <c r="OEA1586" s="110"/>
      <c r="OEB1586" s="110"/>
      <c r="OEC1586" s="110"/>
      <c r="OED1586" s="110"/>
      <c r="OEE1586" s="110"/>
      <c r="OEF1586" s="110"/>
      <c r="OEG1586" s="110"/>
      <c r="OEH1586" s="110"/>
      <c r="OEI1586" s="110"/>
      <c r="OEJ1586" s="110"/>
      <c r="OEK1586" s="110"/>
      <c r="OEL1586" s="110"/>
      <c r="OEM1586" s="110"/>
      <c r="OEN1586" s="110"/>
      <c r="OEO1586" s="110"/>
      <c r="OEP1586" s="110"/>
      <c r="OEQ1586" s="110"/>
      <c r="OER1586" s="110"/>
      <c r="OES1586" s="110"/>
      <c r="OET1586" s="110"/>
      <c r="OEU1586" s="110"/>
      <c r="OEV1586" s="110"/>
      <c r="OEW1586" s="110"/>
      <c r="OEX1586" s="110"/>
      <c r="OEY1586" s="110"/>
      <c r="OEZ1586" s="110"/>
      <c r="OFA1586" s="110"/>
      <c r="OFB1586" s="110"/>
      <c r="OFC1586" s="110"/>
      <c r="OFD1586" s="110"/>
      <c r="OFE1586" s="110"/>
      <c r="OFF1586" s="110"/>
      <c r="OFG1586" s="110"/>
      <c r="OFH1586" s="110"/>
      <c r="OFI1586" s="110"/>
      <c r="OFJ1586" s="110"/>
      <c r="OFK1586" s="110"/>
      <c r="OFL1586" s="110"/>
      <c r="OFM1586" s="110"/>
      <c r="OFN1586" s="110"/>
      <c r="OFO1586" s="110"/>
      <c r="OFP1586" s="110"/>
      <c r="OFQ1586" s="110"/>
      <c r="OFR1586" s="110"/>
      <c r="OFS1586" s="110"/>
      <c r="OFT1586" s="110"/>
      <c r="OFU1586" s="110"/>
      <c r="OFV1586" s="110"/>
      <c r="OFW1586" s="110"/>
      <c r="OFX1586" s="110"/>
      <c r="OFY1586" s="110"/>
      <c r="OFZ1586" s="110"/>
      <c r="OGA1586" s="110"/>
      <c r="OGB1586" s="110"/>
      <c r="OGC1586" s="110"/>
      <c r="OGD1586" s="110"/>
      <c r="OGE1586" s="110"/>
      <c r="OGF1586" s="110"/>
      <c r="OGG1586" s="110"/>
      <c r="OGH1586" s="110"/>
      <c r="OGI1586" s="110"/>
      <c r="OGJ1586" s="110"/>
      <c r="OGK1586" s="110"/>
      <c r="OGL1586" s="110"/>
      <c r="OGM1586" s="110"/>
      <c r="OGN1586" s="110"/>
      <c r="OGO1586" s="110"/>
      <c r="OGP1586" s="110"/>
      <c r="OGQ1586" s="110"/>
      <c r="OGR1586" s="110"/>
      <c r="OGS1586" s="110"/>
      <c r="OGT1586" s="110"/>
      <c r="OGU1586" s="110"/>
      <c r="OGV1586" s="110"/>
      <c r="OGW1586" s="110"/>
      <c r="OGX1586" s="110"/>
      <c r="OGY1586" s="110"/>
      <c r="OGZ1586" s="110"/>
      <c r="OHA1586" s="110"/>
      <c r="OHB1586" s="110"/>
      <c r="OHC1586" s="110"/>
      <c r="OHD1586" s="110"/>
      <c r="OHE1586" s="110"/>
      <c r="OHF1586" s="110"/>
      <c r="OHG1586" s="110"/>
      <c r="OHH1586" s="110"/>
      <c r="OHI1586" s="110"/>
      <c r="OHJ1586" s="110"/>
      <c r="OHK1586" s="110"/>
      <c r="OHL1586" s="110"/>
      <c r="OHM1586" s="110"/>
      <c r="OHN1586" s="110"/>
      <c r="OHO1586" s="110"/>
      <c r="OHP1586" s="110"/>
      <c r="OHQ1586" s="110"/>
      <c r="OHR1586" s="110"/>
      <c r="OHS1586" s="110"/>
      <c r="OHT1586" s="110"/>
      <c r="OHU1586" s="110"/>
      <c r="OHV1586" s="110"/>
      <c r="OHW1586" s="110"/>
      <c r="OHX1586" s="110"/>
      <c r="OHY1586" s="110"/>
      <c r="OHZ1586" s="110"/>
      <c r="OIA1586" s="110"/>
      <c r="OIB1586" s="110"/>
      <c r="OIC1586" s="110"/>
      <c r="OID1586" s="110"/>
      <c r="OIE1586" s="110"/>
      <c r="OIF1586" s="110"/>
      <c r="OIG1586" s="110"/>
      <c r="OIH1586" s="110"/>
      <c r="OII1586" s="110"/>
      <c r="OIJ1586" s="110"/>
      <c r="OIK1586" s="110"/>
      <c r="OIL1586" s="110"/>
      <c r="OIM1586" s="110"/>
      <c r="OIN1586" s="110"/>
      <c r="OIO1586" s="110"/>
      <c r="OIP1586" s="110"/>
      <c r="OIQ1586" s="110"/>
      <c r="OIR1586" s="110"/>
      <c r="OIS1586" s="110"/>
      <c r="OIT1586" s="110"/>
      <c r="OIU1586" s="110"/>
      <c r="OIV1586" s="110"/>
      <c r="OIW1586" s="110"/>
      <c r="OIX1586" s="110"/>
      <c r="OIY1586" s="110"/>
      <c r="OIZ1586" s="110"/>
      <c r="OJA1586" s="110"/>
      <c r="OJB1586" s="110"/>
      <c r="OJC1586" s="110"/>
      <c r="OJD1586" s="110"/>
      <c r="OJE1586" s="110"/>
      <c r="OJF1586" s="110"/>
      <c r="OJG1586" s="110"/>
      <c r="OJH1586" s="110"/>
      <c r="OJI1586" s="110"/>
      <c r="OJJ1586" s="110"/>
      <c r="OJK1586" s="110"/>
      <c r="OJL1586" s="110"/>
      <c r="OJM1586" s="110"/>
      <c r="OJN1586" s="110"/>
      <c r="OJO1586" s="110"/>
      <c r="OJP1586" s="110"/>
      <c r="OJQ1586" s="110"/>
      <c r="OJR1586" s="110"/>
      <c r="OJS1586" s="110"/>
      <c r="OJT1586" s="110"/>
      <c r="OJU1586" s="110"/>
      <c r="OJV1586" s="110"/>
      <c r="OJW1586" s="110"/>
      <c r="OJX1586" s="110"/>
      <c r="OJY1586" s="110"/>
      <c r="OJZ1586" s="110"/>
      <c r="OKA1586" s="110"/>
      <c r="OKB1586" s="110"/>
      <c r="OKC1586" s="110"/>
      <c r="OKD1586" s="110"/>
      <c r="OKE1586" s="110"/>
      <c r="OKF1586" s="110"/>
      <c r="OKG1586" s="110"/>
      <c r="OKH1586" s="110"/>
      <c r="OKI1586" s="110"/>
      <c r="OKJ1586" s="110"/>
      <c r="OKK1586" s="110"/>
      <c r="OKL1586" s="110"/>
      <c r="OKM1586" s="110"/>
      <c r="OKN1586" s="110"/>
      <c r="OKO1586" s="110"/>
      <c r="OKP1586" s="110"/>
      <c r="OKQ1586" s="110"/>
      <c r="OKR1586" s="110"/>
      <c r="OKS1586" s="110"/>
      <c r="OKT1586" s="110"/>
      <c r="OKU1586" s="110"/>
      <c r="OKV1586" s="110"/>
      <c r="OKW1586" s="110"/>
      <c r="OKX1586" s="110"/>
      <c r="OKY1586" s="110"/>
      <c r="OKZ1586" s="110"/>
      <c r="OLA1586" s="110"/>
      <c r="OLB1586" s="110"/>
      <c r="OLC1586" s="110"/>
      <c r="OLD1586" s="110"/>
      <c r="OLE1586" s="110"/>
      <c r="OLF1586" s="110"/>
      <c r="OLG1586" s="110"/>
      <c r="OLH1586" s="110"/>
      <c r="OLI1586" s="110"/>
      <c r="OLJ1586" s="110"/>
      <c r="OLK1586" s="110"/>
      <c r="OLL1586" s="110"/>
      <c r="OLM1586" s="110"/>
      <c r="OLN1586" s="110"/>
      <c r="OLO1586" s="110"/>
      <c r="OLP1586" s="110"/>
      <c r="OLQ1586" s="110"/>
      <c r="OLR1586" s="110"/>
      <c r="OLS1586" s="110"/>
      <c r="OLT1586" s="110"/>
      <c r="OLU1586" s="110"/>
      <c r="OLV1586" s="110"/>
      <c r="OLW1586" s="110"/>
      <c r="OLX1586" s="110"/>
      <c r="OLY1586" s="110"/>
      <c r="OLZ1586" s="110"/>
      <c r="OMA1586" s="110"/>
      <c r="OMB1586" s="110"/>
      <c r="OMC1586" s="110"/>
      <c r="OMD1586" s="110"/>
      <c r="OME1586" s="110"/>
      <c r="OMF1586" s="110"/>
      <c r="OMG1586" s="110"/>
      <c r="OMH1586" s="110"/>
      <c r="OMI1586" s="110"/>
      <c r="OMJ1586" s="110"/>
      <c r="OMK1586" s="110"/>
      <c r="OML1586" s="110"/>
      <c r="OMM1586" s="110"/>
      <c r="OMN1586" s="110"/>
      <c r="OMO1586" s="110"/>
      <c r="OMP1586" s="110"/>
      <c r="OMQ1586" s="110"/>
      <c r="OMR1586" s="110"/>
      <c r="OMS1586" s="110"/>
      <c r="OMT1586" s="110"/>
      <c r="OMU1586" s="110"/>
      <c r="OMV1586" s="110"/>
      <c r="OMW1586" s="110"/>
      <c r="OMX1586" s="110"/>
      <c r="OMY1586" s="110"/>
      <c r="OMZ1586" s="110"/>
      <c r="ONA1586" s="110"/>
      <c r="ONB1586" s="110"/>
      <c r="ONC1586" s="110"/>
      <c r="OND1586" s="110"/>
      <c r="ONE1586" s="110"/>
      <c r="ONF1586" s="110"/>
      <c r="ONG1586" s="110"/>
      <c r="ONH1586" s="110"/>
      <c r="ONI1586" s="110"/>
      <c r="ONJ1586" s="110"/>
      <c r="ONK1586" s="110"/>
      <c r="ONL1586" s="110"/>
      <c r="ONM1586" s="110"/>
      <c r="ONN1586" s="110"/>
      <c r="ONO1586" s="110"/>
      <c r="ONP1586" s="110"/>
      <c r="ONQ1586" s="110"/>
      <c r="ONR1586" s="110"/>
      <c r="ONS1586" s="110"/>
      <c r="ONT1586" s="110"/>
      <c r="ONU1586" s="110"/>
      <c r="ONV1586" s="110"/>
      <c r="ONW1586" s="110"/>
      <c r="ONX1586" s="110"/>
      <c r="ONY1586" s="110"/>
      <c r="ONZ1586" s="110"/>
      <c r="OOA1586" s="110"/>
      <c r="OOB1586" s="110"/>
      <c r="OOC1586" s="110"/>
      <c r="OOD1586" s="110"/>
      <c r="OOE1586" s="110"/>
      <c r="OOF1586" s="110"/>
      <c r="OOG1586" s="110"/>
      <c r="OOH1586" s="110"/>
      <c r="OOI1586" s="110"/>
      <c r="OOJ1586" s="110"/>
      <c r="OOK1586" s="110"/>
      <c r="OOL1586" s="110"/>
      <c r="OOM1586" s="110"/>
      <c r="OON1586" s="110"/>
      <c r="OOO1586" s="110"/>
      <c r="OOP1586" s="110"/>
      <c r="OOQ1586" s="110"/>
      <c r="OOR1586" s="110"/>
      <c r="OOS1586" s="110"/>
      <c r="OOT1586" s="110"/>
      <c r="OOU1586" s="110"/>
      <c r="OOV1586" s="110"/>
      <c r="OOW1586" s="110"/>
      <c r="OOX1586" s="110"/>
      <c r="OOY1586" s="110"/>
      <c r="OOZ1586" s="110"/>
      <c r="OPA1586" s="110"/>
      <c r="OPB1586" s="110"/>
      <c r="OPC1586" s="110"/>
      <c r="OPD1586" s="110"/>
      <c r="OPE1586" s="110"/>
      <c r="OPF1586" s="110"/>
      <c r="OPG1586" s="110"/>
      <c r="OPH1586" s="110"/>
      <c r="OPI1586" s="110"/>
      <c r="OPJ1586" s="110"/>
      <c r="OPK1586" s="110"/>
      <c r="OPL1586" s="110"/>
      <c r="OPM1586" s="110"/>
      <c r="OPN1586" s="110"/>
      <c r="OPO1586" s="110"/>
      <c r="OPP1586" s="110"/>
      <c r="OPQ1586" s="110"/>
      <c r="OPR1586" s="110"/>
      <c r="OPS1586" s="110"/>
      <c r="OPT1586" s="110"/>
      <c r="OPU1586" s="110"/>
      <c r="OPV1586" s="110"/>
      <c r="OPW1586" s="110"/>
      <c r="OPX1586" s="110"/>
      <c r="OPY1586" s="110"/>
      <c r="OPZ1586" s="110"/>
      <c r="OQA1586" s="110"/>
      <c r="OQB1586" s="110"/>
      <c r="OQC1586" s="110"/>
      <c r="OQD1586" s="110"/>
      <c r="OQE1586" s="110"/>
      <c r="OQF1586" s="110"/>
      <c r="OQG1586" s="110"/>
      <c r="OQH1586" s="110"/>
      <c r="OQI1586" s="110"/>
      <c r="OQJ1586" s="110"/>
      <c r="OQK1586" s="110"/>
      <c r="OQL1586" s="110"/>
      <c r="OQM1586" s="110"/>
      <c r="OQN1586" s="110"/>
      <c r="OQO1586" s="110"/>
      <c r="OQP1586" s="110"/>
      <c r="OQQ1586" s="110"/>
      <c r="OQR1586" s="110"/>
      <c r="OQS1586" s="110"/>
      <c r="OQT1586" s="110"/>
      <c r="OQU1586" s="110"/>
      <c r="OQV1586" s="110"/>
      <c r="OQW1586" s="110"/>
      <c r="OQX1586" s="110"/>
      <c r="OQY1586" s="110"/>
      <c r="OQZ1586" s="110"/>
      <c r="ORA1586" s="110"/>
      <c r="ORB1586" s="110"/>
      <c r="ORC1586" s="110"/>
      <c r="ORD1586" s="110"/>
      <c r="ORE1586" s="110"/>
      <c r="ORF1586" s="110"/>
      <c r="ORG1586" s="110"/>
      <c r="ORH1586" s="110"/>
      <c r="ORI1586" s="110"/>
      <c r="ORJ1586" s="110"/>
      <c r="ORK1586" s="110"/>
      <c r="ORL1586" s="110"/>
      <c r="ORM1586" s="110"/>
      <c r="ORN1586" s="110"/>
      <c r="ORO1586" s="110"/>
      <c r="ORP1586" s="110"/>
      <c r="ORQ1586" s="110"/>
      <c r="ORR1586" s="110"/>
      <c r="ORS1586" s="110"/>
      <c r="ORT1586" s="110"/>
      <c r="ORU1586" s="110"/>
      <c r="ORV1586" s="110"/>
      <c r="ORW1586" s="110"/>
      <c r="ORX1586" s="110"/>
      <c r="ORY1586" s="110"/>
      <c r="ORZ1586" s="110"/>
      <c r="OSA1586" s="110"/>
      <c r="OSB1586" s="110"/>
      <c r="OSC1586" s="110"/>
      <c r="OSD1586" s="110"/>
      <c r="OSE1586" s="110"/>
      <c r="OSF1586" s="110"/>
      <c r="OSG1586" s="110"/>
      <c r="OSH1586" s="110"/>
      <c r="OSI1586" s="110"/>
      <c r="OSJ1586" s="110"/>
      <c r="OSK1586" s="110"/>
      <c r="OSL1586" s="110"/>
      <c r="OSM1586" s="110"/>
      <c r="OSN1586" s="110"/>
      <c r="OSO1586" s="110"/>
      <c r="OSP1586" s="110"/>
      <c r="OSQ1586" s="110"/>
      <c r="OSR1586" s="110"/>
      <c r="OSS1586" s="110"/>
      <c r="OST1586" s="110"/>
      <c r="OSU1586" s="110"/>
      <c r="OSV1586" s="110"/>
      <c r="OSW1586" s="110"/>
      <c r="OSX1586" s="110"/>
      <c r="OSY1586" s="110"/>
      <c r="OSZ1586" s="110"/>
      <c r="OTA1586" s="110"/>
      <c r="OTB1586" s="110"/>
      <c r="OTC1586" s="110"/>
      <c r="OTD1586" s="110"/>
      <c r="OTE1586" s="110"/>
      <c r="OTF1586" s="110"/>
      <c r="OTG1586" s="110"/>
      <c r="OTH1586" s="110"/>
      <c r="OTI1586" s="110"/>
      <c r="OTJ1586" s="110"/>
      <c r="OTK1586" s="110"/>
      <c r="OTL1586" s="110"/>
      <c r="OTM1586" s="110"/>
      <c r="OTN1586" s="110"/>
      <c r="OTO1586" s="110"/>
      <c r="OTP1586" s="110"/>
      <c r="OTQ1586" s="110"/>
      <c r="OTR1586" s="110"/>
      <c r="OTS1586" s="110"/>
      <c r="OTT1586" s="110"/>
      <c r="OTU1586" s="110"/>
      <c r="OTV1586" s="110"/>
      <c r="OTW1586" s="110"/>
      <c r="OTX1586" s="110"/>
      <c r="OTY1586" s="110"/>
      <c r="OTZ1586" s="110"/>
      <c r="OUA1586" s="110"/>
      <c r="OUB1586" s="110"/>
      <c r="OUC1586" s="110"/>
      <c r="OUD1586" s="110"/>
      <c r="OUE1586" s="110"/>
      <c r="OUF1586" s="110"/>
      <c r="OUG1586" s="110"/>
      <c r="OUH1586" s="110"/>
      <c r="OUI1586" s="110"/>
      <c r="OUJ1586" s="110"/>
      <c r="OUK1586" s="110"/>
      <c r="OUL1586" s="110"/>
      <c r="OUM1586" s="110"/>
      <c r="OUN1586" s="110"/>
      <c r="OUO1586" s="110"/>
      <c r="OUP1586" s="110"/>
      <c r="OUQ1586" s="110"/>
      <c r="OUR1586" s="110"/>
      <c r="OUS1586" s="110"/>
      <c r="OUT1586" s="110"/>
      <c r="OUU1586" s="110"/>
      <c r="OUV1586" s="110"/>
      <c r="OUW1586" s="110"/>
      <c r="OUX1586" s="110"/>
      <c r="OUY1586" s="110"/>
      <c r="OUZ1586" s="110"/>
      <c r="OVA1586" s="110"/>
      <c r="OVB1586" s="110"/>
      <c r="OVC1586" s="110"/>
      <c r="OVD1586" s="110"/>
      <c r="OVE1586" s="110"/>
      <c r="OVF1586" s="110"/>
      <c r="OVG1586" s="110"/>
      <c r="OVH1586" s="110"/>
      <c r="OVI1586" s="110"/>
      <c r="OVJ1586" s="110"/>
      <c r="OVK1586" s="110"/>
      <c r="OVL1586" s="110"/>
      <c r="OVM1586" s="110"/>
      <c r="OVN1586" s="110"/>
      <c r="OVO1586" s="110"/>
      <c r="OVP1586" s="110"/>
      <c r="OVQ1586" s="110"/>
      <c r="OVR1586" s="110"/>
      <c r="OVS1586" s="110"/>
      <c r="OVT1586" s="110"/>
      <c r="OVU1586" s="110"/>
      <c r="OVV1586" s="110"/>
      <c r="OVW1586" s="110"/>
      <c r="OVX1586" s="110"/>
      <c r="OVY1586" s="110"/>
      <c r="OVZ1586" s="110"/>
      <c r="OWA1586" s="110"/>
      <c r="OWB1586" s="110"/>
      <c r="OWC1586" s="110"/>
      <c r="OWD1586" s="110"/>
      <c r="OWE1586" s="110"/>
      <c r="OWF1586" s="110"/>
      <c r="OWG1586" s="110"/>
      <c r="OWH1586" s="110"/>
      <c r="OWI1586" s="110"/>
      <c r="OWJ1586" s="110"/>
      <c r="OWK1586" s="110"/>
      <c r="OWL1586" s="110"/>
      <c r="OWM1586" s="110"/>
      <c r="OWN1586" s="110"/>
      <c r="OWO1586" s="110"/>
      <c r="OWP1586" s="110"/>
      <c r="OWQ1586" s="110"/>
      <c r="OWR1586" s="110"/>
      <c r="OWS1586" s="110"/>
      <c r="OWT1586" s="110"/>
      <c r="OWU1586" s="110"/>
      <c r="OWV1586" s="110"/>
      <c r="OWW1586" s="110"/>
      <c r="OWX1586" s="110"/>
      <c r="OWY1586" s="110"/>
      <c r="OWZ1586" s="110"/>
      <c r="OXA1586" s="110"/>
      <c r="OXB1586" s="110"/>
      <c r="OXC1586" s="110"/>
      <c r="OXD1586" s="110"/>
      <c r="OXE1586" s="110"/>
      <c r="OXF1586" s="110"/>
      <c r="OXG1586" s="110"/>
      <c r="OXH1586" s="110"/>
      <c r="OXI1586" s="110"/>
      <c r="OXJ1586" s="110"/>
      <c r="OXK1586" s="110"/>
      <c r="OXL1586" s="110"/>
      <c r="OXM1586" s="110"/>
      <c r="OXN1586" s="110"/>
      <c r="OXO1586" s="110"/>
      <c r="OXP1586" s="110"/>
      <c r="OXQ1586" s="110"/>
      <c r="OXR1586" s="110"/>
      <c r="OXS1586" s="110"/>
      <c r="OXT1586" s="110"/>
      <c r="OXU1586" s="110"/>
      <c r="OXV1586" s="110"/>
      <c r="OXW1586" s="110"/>
      <c r="OXX1586" s="110"/>
      <c r="OXY1586" s="110"/>
      <c r="OXZ1586" s="110"/>
      <c r="OYA1586" s="110"/>
      <c r="OYB1586" s="110"/>
      <c r="OYC1586" s="110"/>
      <c r="OYD1586" s="110"/>
      <c r="OYE1586" s="110"/>
      <c r="OYF1586" s="110"/>
      <c r="OYG1586" s="110"/>
      <c r="OYH1586" s="110"/>
      <c r="OYI1586" s="110"/>
      <c r="OYJ1586" s="110"/>
      <c r="OYK1586" s="110"/>
      <c r="OYL1586" s="110"/>
      <c r="OYM1586" s="110"/>
      <c r="OYN1586" s="110"/>
      <c r="OYO1586" s="110"/>
      <c r="OYP1586" s="110"/>
      <c r="OYQ1586" s="110"/>
      <c r="OYR1586" s="110"/>
      <c r="OYS1586" s="110"/>
      <c r="OYT1586" s="110"/>
      <c r="OYU1586" s="110"/>
      <c r="OYV1586" s="110"/>
      <c r="OYW1586" s="110"/>
      <c r="OYX1586" s="110"/>
      <c r="OYY1586" s="110"/>
      <c r="OYZ1586" s="110"/>
      <c r="OZA1586" s="110"/>
      <c r="OZB1586" s="110"/>
      <c r="OZC1586" s="110"/>
      <c r="OZD1586" s="110"/>
      <c r="OZE1586" s="110"/>
      <c r="OZF1586" s="110"/>
      <c r="OZG1586" s="110"/>
      <c r="OZH1586" s="110"/>
      <c r="OZI1586" s="110"/>
      <c r="OZJ1586" s="110"/>
      <c r="OZK1586" s="110"/>
      <c r="OZL1586" s="110"/>
      <c r="OZM1586" s="110"/>
      <c r="OZN1586" s="110"/>
      <c r="OZO1586" s="110"/>
      <c r="OZP1586" s="110"/>
      <c r="OZQ1586" s="110"/>
      <c r="OZR1586" s="110"/>
      <c r="OZS1586" s="110"/>
      <c r="OZT1586" s="110"/>
      <c r="OZU1586" s="110"/>
      <c r="OZV1586" s="110"/>
      <c r="OZW1586" s="110"/>
      <c r="OZX1586" s="110"/>
      <c r="OZY1586" s="110"/>
      <c r="OZZ1586" s="110"/>
      <c r="PAA1586" s="110"/>
      <c r="PAB1586" s="110"/>
      <c r="PAC1586" s="110"/>
      <c r="PAD1586" s="110"/>
      <c r="PAE1586" s="110"/>
      <c r="PAF1586" s="110"/>
      <c r="PAG1586" s="110"/>
      <c r="PAH1586" s="110"/>
      <c r="PAI1586" s="110"/>
      <c r="PAJ1586" s="110"/>
      <c r="PAK1586" s="110"/>
      <c r="PAL1586" s="110"/>
      <c r="PAM1586" s="110"/>
      <c r="PAN1586" s="110"/>
      <c r="PAO1586" s="110"/>
      <c r="PAP1586" s="110"/>
      <c r="PAQ1586" s="110"/>
      <c r="PAR1586" s="110"/>
      <c r="PAS1586" s="110"/>
      <c r="PAT1586" s="110"/>
      <c r="PAU1586" s="110"/>
      <c r="PAV1586" s="110"/>
      <c r="PAW1586" s="110"/>
      <c r="PAX1586" s="110"/>
      <c r="PAY1586" s="110"/>
      <c r="PAZ1586" s="110"/>
      <c r="PBA1586" s="110"/>
      <c r="PBB1586" s="110"/>
      <c r="PBC1586" s="110"/>
      <c r="PBD1586" s="110"/>
      <c r="PBE1586" s="110"/>
      <c r="PBF1586" s="110"/>
      <c r="PBG1586" s="110"/>
      <c r="PBH1586" s="110"/>
      <c r="PBI1586" s="110"/>
      <c r="PBJ1586" s="110"/>
      <c r="PBK1586" s="110"/>
      <c r="PBL1586" s="110"/>
      <c r="PBM1586" s="110"/>
      <c r="PBN1586" s="110"/>
      <c r="PBO1586" s="110"/>
      <c r="PBP1586" s="110"/>
      <c r="PBQ1586" s="110"/>
      <c r="PBR1586" s="110"/>
      <c r="PBS1586" s="110"/>
      <c r="PBT1586" s="110"/>
      <c r="PBU1586" s="110"/>
      <c r="PBV1586" s="110"/>
      <c r="PBW1586" s="110"/>
      <c r="PBX1586" s="110"/>
      <c r="PBY1586" s="110"/>
      <c r="PBZ1586" s="110"/>
      <c r="PCA1586" s="110"/>
      <c r="PCB1586" s="110"/>
      <c r="PCC1586" s="110"/>
      <c r="PCD1586" s="110"/>
      <c r="PCE1586" s="110"/>
      <c r="PCF1586" s="110"/>
      <c r="PCG1586" s="110"/>
      <c r="PCH1586" s="110"/>
      <c r="PCI1586" s="110"/>
      <c r="PCJ1586" s="110"/>
      <c r="PCK1586" s="110"/>
      <c r="PCL1586" s="110"/>
      <c r="PCM1586" s="110"/>
      <c r="PCN1586" s="110"/>
      <c r="PCO1586" s="110"/>
      <c r="PCP1586" s="110"/>
      <c r="PCQ1586" s="110"/>
      <c r="PCR1586" s="110"/>
      <c r="PCS1586" s="110"/>
      <c r="PCT1586" s="110"/>
      <c r="PCU1586" s="110"/>
      <c r="PCV1586" s="110"/>
      <c r="PCW1586" s="110"/>
      <c r="PCX1586" s="110"/>
      <c r="PCY1586" s="110"/>
      <c r="PCZ1586" s="110"/>
      <c r="PDA1586" s="110"/>
      <c r="PDB1586" s="110"/>
      <c r="PDC1586" s="110"/>
      <c r="PDD1586" s="110"/>
      <c r="PDE1586" s="110"/>
      <c r="PDF1586" s="110"/>
      <c r="PDG1586" s="110"/>
      <c r="PDH1586" s="110"/>
      <c r="PDI1586" s="110"/>
      <c r="PDJ1586" s="110"/>
      <c r="PDK1586" s="110"/>
      <c r="PDL1586" s="110"/>
      <c r="PDM1586" s="110"/>
      <c r="PDN1586" s="110"/>
      <c r="PDO1586" s="110"/>
      <c r="PDP1586" s="110"/>
      <c r="PDQ1586" s="110"/>
      <c r="PDR1586" s="110"/>
      <c r="PDS1586" s="110"/>
      <c r="PDT1586" s="110"/>
      <c r="PDU1586" s="110"/>
      <c r="PDV1586" s="110"/>
      <c r="PDW1586" s="110"/>
      <c r="PDX1586" s="110"/>
      <c r="PDY1586" s="110"/>
      <c r="PDZ1586" s="110"/>
      <c r="PEA1586" s="110"/>
      <c r="PEB1586" s="110"/>
      <c r="PEC1586" s="110"/>
      <c r="PED1586" s="110"/>
      <c r="PEE1586" s="110"/>
      <c r="PEF1586" s="110"/>
      <c r="PEG1586" s="110"/>
      <c r="PEH1586" s="110"/>
      <c r="PEI1586" s="110"/>
      <c r="PEJ1586" s="110"/>
      <c r="PEK1586" s="110"/>
      <c r="PEL1586" s="110"/>
      <c r="PEM1586" s="110"/>
      <c r="PEN1586" s="110"/>
      <c r="PEO1586" s="110"/>
      <c r="PEP1586" s="110"/>
      <c r="PEQ1586" s="110"/>
      <c r="PER1586" s="110"/>
      <c r="PES1586" s="110"/>
      <c r="PET1586" s="110"/>
      <c r="PEU1586" s="110"/>
      <c r="PEV1586" s="110"/>
      <c r="PEW1586" s="110"/>
      <c r="PEX1586" s="110"/>
      <c r="PEY1586" s="110"/>
      <c r="PEZ1586" s="110"/>
      <c r="PFA1586" s="110"/>
      <c r="PFB1586" s="110"/>
      <c r="PFC1586" s="110"/>
      <c r="PFD1586" s="110"/>
      <c r="PFE1586" s="110"/>
      <c r="PFF1586" s="110"/>
      <c r="PFG1586" s="110"/>
      <c r="PFH1586" s="110"/>
      <c r="PFI1586" s="110"/>
      <c r="PFJ1586" s="110"/>
      <c r="PFK1586" s="110"/>
      <c r="PFL1586" s="110"/>
      <c r="PFM1586" s="110"/>
      <c r="PFN1586" s="110"/>
      <c r="PFO1586" s="110"/>
      <c r="PFP1586" s="110"/>
      <c r="PFQ1586" s="110"/>
      <c r="PFR1586" s="110"/>
      <c r="PFS1586" s="110"/>
      <c r="PFT1586" s="110"/>
      <c r="PFU1586" s="110"/>
      <c r="PFV1586" s="110"/>
      <c r="PFW1586" s="110"/>
      <c r="PFX1586" s="110"/>
      <c r="PFY1586" s="110"/>
      <c r="PFZ1586" s="110"/>
      <c r="PGA1586" s="110"/>
      <c r="PGB1586" s="110"/>
      <c r="PGC1586" s="110"/>
      <c r="PGD1586" s="110"/>
      <c r="PGE1586" s="110"/>
      <c r="PGF1586" s="110"/>
      <c r="PGG1586" s="110"/>
      <c r="PGH1586" s="110"/>
      <c r="PGI1586" s="110"/>
      <c r="PGJ1586" s="110"/>
      <c r="PGK1586" s="110"/>
      <c r="PGL1586" s="110"/>
      <c r="PGM1586" s="110"/>
      <c r="PGN1586" s="110"/>
      <c r="PGO1586" s="110"/>
      <c r="PGP1586" s="110"/>
      <c r="PGQ1586" s="110"/>
      <c r="PGR1586" s="110"/>
      <c r="PGS1586" s="110"/>
      <c r="PGT1586" s="110"/>
      <c r="PGU1586" s="110"/>
      <c r="PGV1586" s="110"/>
      <c r="PGW1586" s="110"/>
      <c r="PGX1586" s="110"/>
      <c r="PGY1586" s="110"/>
      <c r="PGZ1586" s="110"/>
      <c r="PHA1586" s="110"/>
      <c r="PHB1586" s="110"/>
      <c r="PHC1586" s="110"/>
      <c r="PHD1586" s="110"/>
      <c r="PHE1586" s="110"/>
      <c r="PHF1586" s="110"/>
      <c r="PHG1586" s="110"/>
      <c r="PHH1586" s="110"/>
      <c r="PHI1586" s="110"/>
      <c r="PHJ1586" s="110"/>
      <c r="PHK1586" s="110"/>
      <c r="PHL1586" s="110"/>
      <c r="PHM1586" s="110"/>
      <c r="PHN1586" s="110"/>
      <c r="PHO1586" s="110"/>
      <c r="PHP1586" s="110"/>
      <c r="PHQ1586" s="110"/>
      <c r="PHR1586" s="110"/>
      <c r="PHS1586" s="110"/>
      <c r="PHT1586" s="110"/>
      <c r="PHU1586" s="110"/>
      <c r="PHV1586" s="110"/>
      <c r="PHW1586" s="110"/>
      <c r="PHX1586" s="110"/>
      <c r="PHY1586" s="110"/>
      <c r="PHZ1586" s="110"/>
      <c r="PIA1586" s="110"/>
      <c r="PIB1586" s="110"/>
      <c r="PIC1586" s="110"/>
      <c r="PID1586" s="110"/>
      <c r="PIE1586" s="110"/>
      <c r="PIF1586" s="110"/>
      <c r="PIG1586" s="110"/>
      <c r="PIH1586" s="110"/>
      <c r="PII1586" s="110"/>
      <c r="PIJ1586" s="110"/>
      <c r="PIK1586" s="110"/>
      <c r="PIL1586" s="110"/>
      <c r="PIM1586" s="110"/>
      <c r="PIN1586" s="110"/>
      <c r="PIO1586" s="110"/>
      <c r="PIP1586" s="110"/>
      <c r="PIQ1586" s="110"/>
      <c r="PIR1586" s="110"/>
      <c r="PIS1586" s="110"/>
      <c r="PIT1586" s="110"/>
      <c r="PIU1586" s="110"/>
      <c r="PIV1586" s="110"/>
      <c r="PIW1586" s="110"/>
      <c r="PIX1586" s="110"/>
      <c r="PIY1586" s="110"/>
      <c r="PIZ1586" s="110"/>
      <c r="PJA1586" s="110"/>
      <c r="PJB1586" s="110"/>
      <c r="PJC1586" s="110"/>
      <c r="PJD1586" s="110"/>
      <c r="PJE1586" s="110"/>
      <c r="PJF1586" s="110"/>
      <c r="PJG1586" s="110"/>
      <c r="PJH1586" s="110"/>
      <c r="PJI1586" s="110"/>
      <c r="PJJ1586" s="110"/>
      <c r="PJK1586" s="110"/>
      <c r="PJL1586" s="110"/>
      <c r="PJM1586" s="110"/>
      <c r="PJN1586" s="110"/>
      <c r="PJO1586" s="110"/>
      <c r="PJP1586" s="110"/>
      <c r="PJQ1586" s="110"/>
      <c r="PJR1586" s="110"/>
      <c r="PJS1586" s="110"/>
      <c r="PJT1586" s="110"/>
      <c r="PJU1586" s="110"/>
      <c r="PJV1586" s="110"/>
      <c r="PJW1586" s="110"/>
      <c r="PJX1586" s="110"/>
      <c r="PJY1586" s="110"/>
      <c r="PJZ1586" s="110"/>
      <c r="PKA1586" s="110"/>
      <c r="PKB1586" s="110"/>
      <c r="PKC1586" s="110"/>
      <c r="PKD1586" s="110"/>
      <c r="PKE1586" s="110"/>
      <c r="PKF1586" s="110"/>
      <c r="PKG1586" s="110"/>
      <c r="PKH1586" s="110"/>
      <c r="PKI1586" s="110"/>
      <c r="PKJ1586" s="110"/>
      <c r="PKK1586" s="110"/>
      <c r="PKL1586" s="110"/>
      <c r="PKM1586" s="110"/>
      <c r="PKN1586" s="110"/>
      <c r="PKO1586" s="110"/>
      <c r="PKP1586" s="110"/>
      <c r="PKQ1586" s="110"/>
      <c r="PKR1586" s="110"/>
      <c r="PKS1586" s="110"/>
      <c r="PKT1586" s="110"/>
      <c r="PKU1586" s="110"/>
      <c r="PKV1586" s="110"/>
      <c r="PKW1586" s="110"/>
      <c r="PKX1586" s="110"/>
      <c r="PKY1586" s="110"/>
      <c r="PKZ1586" s="110"/>
      <c r="PLA1586" s="110"/>
      <c r="PLB1586" s="110"/>
      <c r="PLC1586" s="110"/>
      <c r="PLD1586" s="110"/>
      <c r="PLE1586" s="110"/>
      <c r="PLF1586" s="110"/>
      <c r="PLG1586" s="110"/>
      <c r="PLH1586" s="110"/>
      <c r="PLI1586" s="110"/>
      <c r="PLJ1586" s="110"/>
      <c r="PLK1586" s="110"/>
      <c r="PLL1586" s="110"/>
      <c r="PLM1586" s="110"/>
      <c r="PLN1586" s="110"/>
      <c r="PLO1586" s="110"/>
      <c r="PLP1586" s="110"/>
      <c r="PLQ1586" s="110"/>
      <c r="PLR1586" s="110"/>
      <c r="PLS1586" s="110"/>
      <c r="PLT1586" s="110"/>
      <c r="PLU1586" s="110"/>
      <c r="PLV1586" s="110"/>
      <c r="PLW1586" s="110"/>
      <c r="PLX1586" s="110"/>
      <c r="PLY1586" s="110"/>
      <c r="PLZ1586" s="110"/>
      <c r="PMA1586" s="110"/>
      <c r="PMB1586" s="110"/>
      <c r="PMC1586" s="110"/>
      <c r="PMD1586" s="110"/>
      <c r="PME1586" s="110"/>
      <c r="PMF1586" s="110"/>
      <c r="PMG1586" s="110"/>
      <c r="PMH1586" s="110"/>
      <c r="PMI1586" s="110"/>
      <c r="PMJ1586" s="110"/>
      <c r="PMK1586" s="110"/>
      <c r="PML1586" s="110"/>
      <c r="PMM1586" s="110"/>
      <c r="PMN1586" s="110"/>
      <c r="PMO1586" s="110"/>
      <c r="PMP1586" s="110"/>
      <c r="PMQ1586" s="110"/>
      <c r="PMR1586" s="110"/>
      <c r="PMS1586" s="110"/>
      <c r="PMT1586" s="110"/>
      <c r="PMU1586" s="110"/>
      <c r="PMV1586" s="110"/>
      <c r="PMW1586" s="110"/>
      <c r="PMX1586" s="110"/>
      <c r="PMY1586" s="110"/>
      <c r="PMZ1586" s="110"/>
      <c r="PNA1586" s="110"/>
      <c r="PNB1586" s="110"/>
      <c r="PNC1586" s="110"/>
      <c r="PND1586" s="110"/>
      <c r="PNE1586" s="110"/>
      <c r="PNF1586" s="110"/>
      <c r="PNG1586" s="110"/>
      <c r="PNH1586" s="110"/>
      <c r="PNI1586" s="110"/>
      <c r="PNJ1586" s="110"/>
      <c r="PNK1586" s="110"/>
      <c r="PNL1586" s="110"/>
      <c r="PNM1586" s="110"/>
      <c r="PNN1586" s="110"/>
      <c r="PNO1586" s="110"/>
      <c r="PNP1586" s="110"/>
      <c r="PNQ1586" s="110"/>
      <c r="PNR1586" s="110"/>
      <c r="PNS1586" s="110"/>
      <c r="PNT1586" s="110"/>
      <c r="PNU1586" s="110"/>
      <c r="PNV1586" s="110"/>
      <c r="PNW1586" s="110"/>
      <c r="PNX1586" s="110"/>
      <c r="PNY1586" s="110"/>
      <c r="PNZ1586" s="110"/>
      <c r="POA1586" s="110"/>
      <c r="POB1586" s="110"/>
      <c r="POC1586" s="110"/>
      <c r="POD1586" s="110"/>
      <c r="POE1586" s="110"/>
      <c r="POF1586" s="110"/>
      <c r="POG1586" s="110"/>
      <c r="POH1586" s="110"/>
      <c r="POI1586" s="110"/>
      <c r="POJ1586" s="110"/>
      <c r="POK1586" s="110"/>
      <c r="POL1586" s="110"/>
      <c r="POM1586" s="110"/>
      <c r="PON1586" s="110"/>
      <c r="POO1586" s="110"/>
      <c r="POP1586" s="110"/>
      <c r="POQ1586" s="110"/>
      <c r="POR1586" s="110"/>
      <c r="POS1586" s="110"/>
      <c r="POT1586" s="110"/>
      <c r="POU1586" s="110"/>
      <c r="POV1586" s="110"/>
      <c r="POW1586" s="110"/>
      <c r="POX1586" s="110"/>
      <c r="POY1586" s="110"/>
      <c r="POZ1586" s="110"/>
      <c r="PPA1586" s="110"/>
      <c r="PPB1586" s="110"/>
      <c r="PPC1586" s="110"/>
      <c r="PPD1586" s="110"/>
      <c r="PPE1586" s="110"/>
      <c r="PPF1586" s="110"/>
      <c r="PPG1586" s="110"/>
      <c r="PPH1586" s="110"/>
      <c r="PPI1586" s="110"/>
      <c r="PPJ1586" s="110"/>
      <c r="PPK1586" s="110"/>
      <c r="PPL1586" s="110"/>
      <c r="PPM1586" s="110"/>
      <c r="PPN1586" s="110"/>
      <c r="PPO1586" s="110"/>
      <c r="PPP1586" s="110"/>
      <c r="PPQ1586" s="110"/>
      <c r="PPR1586" s="110"/>
      <c r="PPS1586" s="110"/>
      <c r="PPT1586" s="110"/>
      <c r="PPU1586" s="110"/>
      <c r="PPV1586" s="110"/>
      <c r="PPW1586" s="110"/>
      <c r="PPX1586" s="110"/>
      <c r="PPY1586" s="110"/>
      <c r="PPZ1586" s="110"/>
      <c r="PQA1586" s="110"/>
      <c r="PQB1586" s="110"/>
      <c r="PQC1586" s="110"/>
      <c r="PQD1586" s="110"/>
      <c r="PQE1586" s="110"/>
      <c r="PQF1586" s="110"/>
      <c r="PQG1586" s="110"/>
      <c r="PQH1586" s="110"/>
      <c r="PQI1586" s="110"/>
      <c r="PQJ1586" s="110"/>
      <c r="PQK1586" s="110"/>
      <c r="PQL1586" s="110"/>
      <c r="PQM1586" s="110"/>
      <c r="PQN1586" s="110"/>
      <c r="PQO1586" s="110"/>
      <c r="PQP1586" s="110"/>
      <c r="PQQ1586" s="110"/>
      <c r="PQR1586" s="110"/>
      <c r="PQS1586" s="110"/>
      <c r="PQT1586" s="110"/>
      <c r="PQU1586" s="110"/>
      <c r="PQV1586" s="110"/>
      <c r="PQW1586" s="110"/>
      <c r="PQX1586" s="110"/>
      <c r="PQY1586" s="110"/>
      <c r="PQZ1586" s="110"/>
      <c r="PRA1586" s="110"/>
      <c r="PRB1586" s="110"/>
      <c r="PRC1586" s="110"/>
      <c r="PRD1586" s="110"/>
      <c r="PRE1586" s="110"/>
      <c r="PRF1586" s="110"/>
      <c r="PRG1586" s="110"/>
      <c r="PRH1586" s="110"/>
      <c r="PRI1586" s="110"/>
      <c r="PRJ1586" s="110"/>
      <c r="PRK1586" s="110"/>
      <c r="PRL1586" s="110"/>
      <c r="PRM1586" s="110"/>
      <c r="PRN1586" s="110"/>
      <c r="PRO1586" s="110"/>
      <c r="PRP1586" s="110"/>
      <c r="PRQ1586" s="110"/>
      <c r="PRR1586" s="110"/>
      <c r="PRS1586" s="110"/>
      <c r="PRT1586" s="110"/>
      <c r="PRU1586" s="110"/>
      <c r="PRV1586" s="110"/>
      <c r="PRW1586" s="110"/>
      <c r="PRX1586" s="110"/>
      <c r="PRY1586" s="110"/>
      <c r="PRZ1586" s="110"/>
      <c r="PSA1586" s="110"/>
      <c r="PSB1586" s="110"/>
      <c r="PSC1586" s="110"/>
      <c r="PSD1586" s="110"/>
      <c r="PSE1586" s="110"/>
      <c r="PSF1586" s="110"/>
      <c r="PSG1586" s="110"/>
      <c r="PSH1586" s="110"/>
      <c r="PSI1586" s="110"/>
      <c r="PSJ1586" s="110"/>
      <c r="PSK1586" s="110"/>
      <c r="PSL1586" s="110"/>
      <c r="PSM1586" s="110"/>
      <c r="PSN1586" s="110"/>
      <c r="PSO1586" s="110"/>
      <c r="PSP1586" s="110"/>
      <c r="PSQ1586" s="110"/>
      <c r="PSR1586" s="110"/>
      <c r="PSS1586" s="110"/>
      <c r="PST1586" s="110"/>
      <c r="PSU1586" s="110"/>
      <c r="PSV1586" s="110"/>
      <c r="PSW1586" s="110"/>
      <c r="PSX1586" s="110"/>
      <c r="PSY1586" s="110"/>
      <c r="PSZ1586" s="110"/>
      <c r="PTA1586" s="110"/>
      <c r="PTB1586" s="110"/>
      <c r="PTC1586" s="110"/>
      <c r="PTD1586" s="110"/>
      <c r="PTE1586" s="110"/>
      <c r="PTF1586" s="110"/>
      <c r="PTG1586" s="110"/>
      <c r="PTH1586" s="110"/>
      <c r="PTI1586" s="110"/>
      <c r="PTJ1586" s="110"/>
      <c r="PTK1586" s="110"/>
      <c r="PTL1586" s="110"/>
      <c r="PTM1586" s="110"/>
      <c r="PTN1586" s="110"/>
      <c r="PTO1586" s="110"/>
      <c r="PTP1586" s="110"/>
      <c r="PTQ1586" s="110"/>
      <c r="PTR1586" s="110"/>
      <c r="PTS1586" s="110"/>
      <c r="PTT1586" s="110"/>
      <c r="PTU1586" s="110"/>
      <c r="PTV1586" s="110"/>
      <c r="PTW1586" s="110"/>
      <c r="PTX1586" s="110"/>
      <c r="PTY1586" s="110"/>
      <c r="PTZ1586" s="110"/>
      <c r="PUA1586" s="110"/>
      <c r="PUB1586" s="110"/>
      <c r="PUC1586" s="110"/>
      <c r="PUD1586" s="110"/>
      <c r="PUE1586" s="110"/>
      <c r="PUF1586" s="110"/>
      <c r="PUG1586" s="110"/>
      <c r="PUH1586" s="110"/>
      <c r="PUI1586" s="110"/>
      <c r="PUJ1586" s="110"/>
      <c r="PUK1586" s="110"/>
      <c r="PUL1586" s="110"/>
      <c r="PUM1586" s="110"/>
      <c r="PUN1586" s="110"/>
      <c r="PUO1586" s="110"/>
      <c r="PUP1586" s="110"/>
      <c r="PUQ1586" s="110"/>
      <c r="PUR1586" s="110"/>
      <c r="PUS1586" s="110"/>
      <c r="PUT1586" s="110"/>
      <c r="PUU1586" s="110"/>
      <c r="PUV1586" s="110"/>
      <c r="PUW1586" s="110"/>
      <c r="PUX1586" s="110"/>
      <c r="PUY1586" s="110"/>
      <c r="PUZ1586" s="110"/>
      <c r="PVA1586" s="110"/>
      <c r="PVB1586" s="110"/>
      <c r="PVC1586" s="110"/>
      <c r="PVD1586" s="110"/>
      <c r="PVE1586" s="110"/>
      <c r="PVF1586" s="110"/>
      <c r="PVG1586" s="110"/>
      <c r="PVH1586" s="110"/>
      <c r="PVI1586" s="110"/>
      <c r="PVJ1586" s="110"/>
      <c r="PVK1586" s="110"/>
      <c r="PVL1586" s="110"/>
      <c r="PVM1586" s="110"/>
      <c r="PVN1586" s="110"/>
      <c r="PVO1586" s="110"/>
      <c r="PVP1586" s="110"/>
      <c r="PVQ1586" s="110"/>
      <c r="PVR1586" s="110"/>
      <c r="PVS1586" s="110"/>
      <c r="PVT1586" s="110"/>
      <c r="PVU1586" s="110"/>
      <c r="PVV1586" s="110"/>
      <c r="PVW1586" s="110"/>
      <c r="PVX1586" s="110"/>
      <c r="PVY1586" s="110"/>
      <c r="PVZ1586" s="110"/>
      <c r="PWA1586" s="110"/>
      <c r="PWB1586" s="110"/>
      <c r="PWC1586" s="110"/>
      <c r="PWD1586" s="110"/>
      <c r="PWE1586" s="110"/>
      <c r="PWF1586" s="110"/>
      <c r="PWG1586" s="110"/>
      <c r="PWH1586" s="110"/>
      <c r="PWI1586" s="110"/>
      <c r="PWJ1586" s="110"/>
      <c r="PWK1586" s="110"/>
      <c r="PWL1586" s="110"/>
      <c r="PWM1586" s="110"/>
      <c r="PWN1586" s="110"/>
      <c r="PWO1586" s="110"/>
      <c r="PWP1586" s="110"/>
      <c r="PWQ1586" s="110"/>
      <c r="PWR1586" s="110"/>
      <c r="PWS1586" s="110"/>
      <c r="PWT1586" s="110"/>
      <c r="PWU1586" s="110"/>
      <c r="PWV1586" s="110"/>
      <c r="PWW1586" s="110"/>
      <c r="PWX1586" s="110"/>
      <c r="PWY1586" s="110"/>
      <c r="PWZ1586" s="110"/>
      <c r="PXA1586" s="110"/>
      <c r="PXB1586" s="110"/>
      <c r="PXC1586" s="110"/>
      <c r="PXD1586" s="110"/>
      <c r="PXE1586" s="110"/>
      <c r="PXF1586" s="110"/>
      <c r="PXG1586" s="110"/>
      <c r="PXH1586" s="110"/>
      <c r="PXI1586" s="110"/>
      <c r="PXJ1586" s="110"/>
      <c r="PXK1586" s="110"/>
      <c r="PXL1586" s="110"/>
      <c r="PXM1586" s="110"/>
      <c r="PXN1586" s="110"/>
      <c r="PXO1586" s="110"/>
      <c r="PXP1586" s="110"/>
      <c r="PXQ1586" s="110"/>
      <c r="PXR1586" s="110"/>
      <c r="PXS1586" s="110"/>
      <c r="PXT1586" s="110"/>
      <c r="PXU1586" s="110"/>
      <c r="PXV1586" s="110"/>
      <c r="PXW1586" s="110"/>
      <c r="PXX1586" s="110"/>
      <c r="PXY1586" s="110"/>
      <c r="PXZ1586" s="110"/>
      <c r="PYA1586" s="110"/>
      <c r="PYB1586" s="110"/>
      <c r="PYC1586" s="110"/>
      <c r="PYD1586" s="110"/>
      <c r="PYE1586" s="110"/>
      <c r="PYF1586" s="110"/>
      <c r="PYG1586" s="110"/>
      <c r="PYH1586" s="110"/>
      <c r="PYI1586" s="110"/>
      <c r="PYJ1586" s="110"/>
      <c r="PYK1586" s="110"/>
      <c r="PYL1586" s="110"/>
      <c r="PYM1586" s="110"/>
      <c r="PYN1586" s="110"/>
      <c r="PYO1586" s="110"/>
      <c r="PYP1586" s="110"/>
      <c r="PYQ1586" s="110"/>
      <c r="PYR1586" s="110"/>
      <c r="PYS1586" s="110"/>
      <c r="PYT1586" s="110"/>
      <c r="PYU1586" s="110"/>
      <c r="PYV1586" s="110"/>
      <c r="PYW1586" s="110"/>
      <c r="PYX1586" s="110"/>
      <c r="PYY1586" s="110"/>
      <c r="PYZ1586" s="110"/>
      <c r="PZA1586" s="110"/>
      <c r="PZB1586" s="110"/>
      <c r="PZC1586" s="110"/>
      <c r="PZD1586" s="110"/>
      <c r="PZE1586" s="110"/>
      <c r="PZF1586" s="110"/>
      <c r="PZG1586" s="110"/>
      <c r="PZH1586" s="110"/>
      <c r="PZI1586" s="110"/>
      <c r="PZJ1586" s="110"/>
      <c r="PZK1586" s="110"/>
      <c r="PZL1586" s="110"/>
      <c r="PZM1586" s="110"/>
      <c r="PZN1586" s="110"/>
      <c r="PZO1586" s="110"/>
      <c r="PZP1586" s="110"/>
      <c r="PZQ1586" s="110"/>
      <c r="PZR1586" s="110"/>
      <c r="PZS1586" s="110"/>
      <c r="PZT1586" s="110"/>
      <c r="PZU1586" s="110"/>
      <c r="PZV1586" s="110"/>
      <c r="PZW1586" s="110"/>
      <c r="PZX1586" s="110"/>
      <c r="PZY1586" s="110"/>
      <c r="PZZ1586" s="110"/>
      <c r="QAA1586" s="110"/>
      <c r="QAB1586" s="110"/>
      <c r="QAC1586" s="110"/>
      <c r="QAD1586" s="110"/>
      <c r="QAE1586" s="110"/>
      <c r="QAF1586" s="110"/>
      <c r="QAG1586" s="110"/>
      <c r="QAH1586" s="110"/>
      <c r="QAI1586" s="110"/>
      <c r="QAJ1586" s="110"/>
      <c r="QAK1586" s="110"/>
      <c r="QAL1586" s="110"/>
      <c r="QAM1586" s="110"/>
      <c r="QAN1586" s="110"/>
      <c r="QAO1586" s="110"/>
      <c r="QAP1586" s="110"/>
      <c r="QAQ1586" s="110"/>
      <c r="QAR1586" s="110"/>
      <c r="QAS1586" s="110"/>
      <c r="QAT1586" s="110"/>
      <c r="QAU1586" s="110"/>
      <c r="QAV1586" s="110"/>
      <c r="QAW1586" s="110"/>
      <c r="QAX1586" s="110"/>
      <c r="QAY1586" s="110"/>
      <c r="QAZ1586" s="110"/>
      <c r="QBA1586" s="110"/>
      <c r="QBB1586" s="110"/>
      <c r="QBC1586" s="110"/>
      <c r="QBD1586" s="110"/>
      <c r="QBE1586" s="110"/>
      <c r="QBF1586" s="110"/>
      <c r="QBG1586" s="110"/>
      <c r="QBH1586" s="110"/>
      <c r="QBI1586" s="110"/>
      <c r="QBJ1586" s="110"/>
      <c r="QBK1586" s="110"/>
      <c r="QBL1586" s="110"/>
      <c r="QBM1586" s="110"/>
      <c r="QBN1586" s="110"/>
      <c r="QBO1586" s="110"/>
      <c r="QBP1586" s="110"/>
      <c r="QBQ1586" s="110"/>
      <c r="QBR1586" s="110"/>
      <c r="QBS1586" s="110"/>
      <c r="QBT1586" s="110"/>
      <c r="QBU1586" s="110"/>
      <c r="QBV1586" s="110"/>
      <c r="QBW1586" s="110"/>
      <c r="QBX1586" s="110"/>
      <c r="QBY1586" s="110"/>
      <c r="QBZ1586" s="110"/>
      <c r="QCA1586" s="110"/>
      <c r="QCB1586" s="110"/>
      <c r="QCC1586" s="110"/>
      <c r="QCD1586" s="110"/>
      <c r="QCE1586" s="110"/>
      <c r="QCF1586" s="110"/>
      <c r="QCG1586" s="110"/>
      <c r="QCH1586" s="110"/>
      <c r="QCI1586" s="110"/>
      <c r="QCJ1586" s="110"/>
      <c r="QCK1586" s="110"/>
      <c r="QCL1586" s="110"/>
      <c r="QCM1586" s="110"/>
      <c r="QCN1586" s="110"/>
      <c r="QCO1586" s="110"/>
      <c r="QCP1586" s="110"/>
      <c r="QCQ1586" s="110"/>
      <c r="QCR1586" s="110"/>
      <c r="QCS1586" s="110"/>
      <c r="QCT1586" s="110"/>
      <c r="QCU1586" s="110"/>
      <c r="QCV1586" s="110"/>
      <c r="QCW1586" s="110"/>
      <c r="QCX1586" s="110"/>
      <c r="QCY1586" s="110"/>
      <c r="QCZ1586" s="110"/>
      <c r="QDA1586" s="110"/>
      <c r="QDB1586" s="110"/>
      <c r="QDC1586" s="110"/>
      <c r="QDD1586" s="110"/>
      <c r="QDE1586" s="110"/>
      <c r="QDF1586" s="110"/>
      <c r="QDG1586" s="110"/>
      <c r="QDH1586" s="110"/>
      <c r="QDI1586" s="110"/>
      <c r="QDJ1586" s="110"/>
      <c r="QDK1586" s="110"/>
      <c r="QDL1586" s="110"/>
      <c r="QDM1586" s="110"/>
      <c r="QDN1586" s="110"/>
      <c r="QDO1586" s="110"/>
      <c r="QDP1586" s="110"/>
      <c r="QDQ1586" s="110"/>
      <c r="QDR1586" s="110"/>
      <c r="QDS1586" s="110"/>
      <c r="QDT1586" s="110"/>
      <c r="QDU1586" s="110"/>
      <c r="QDV1586" s="110"/>
      <c r="QDW1586" s="110"/>
      <c r="QDX1586" s="110"/>
      <c r="QDY1586" s="110"/>
      <c r="QDZ1586" s="110"/>
      <c r="QEA1586" s="110"/>
      <c r="QEB1586" s="110"/>
      <c r="QEC1586" s="110"/>
      <c r="QED1586" s="110"/>
      <c r="QEE1586" s="110"/>
      <c r="QEF1586" s="110"/>
      <c r="QEG1586" s="110"/>
      <c r="QEH1586" s="110"/>
      <c r="QEI1586" s="110"/>
      <c r="QEJ1586" s="110"/>
      <c r="QEK1586" s="110"/>
      <c r="QEL1586" s="110"/>
      <c r="QEM1586" s="110"/>
      <c r="QEN1586" s="110"/>
      <c r="QEO1586" s="110"/>
      <c r="QEP1586" s="110"/>
      <c r="QEQ1586" s="110"/>
      <c r="QER1586" s="110"/>
      <c r="QES1586" s="110"/>
      <c r="QET1586" s="110"/>
      <c r="QEU1586" s="110"/>
      <c r="QEV1586" s="110"/>
      <c r="QEW1586" s="110"/>
      <c r="QEX1586" s="110"/>
      <c r="QEY1586" s="110"/>
      <c r="QEZ1586" s="110"/>
      <c r="QFA1586" s="110"/>
      <c r="QFB1586" s="110"/>
      <c r="QFC1586" s="110"/>
      <c r="QFD1586" s="110"/>
      <c r="QFE1586" s="110"/>
      <c r="QFF1586" s="110"/>
      <c r="QFG1586" s="110"/>
      <c r="QFH1586" s="110"/>
      <c r="QFI1586" s="110"/>
      <c r="QFJ1586" s="110"/>
      <c r="QFK1586" s="110"/>
      <c r="QFL1586" s="110"/>
      <c r="QFM1586" s="110"/>
      <c r="QFN1586" s="110"/>
      <c r="QFO1586" s="110"/>
      <c r="QFP1586" s="110"/>
      <c r="QFQ1586" s="110"/>
      <c r="QFR1586" s="110"/>
      <c r="QFS1586" s="110"/>
      <c r="QFT1586" s="110"/>
      <c r="QFU1586" s="110"/>
      <c r="QFV1586" s="110"/>
      <c r="QFW1586" s="110"/>
      <c r="QFX1586" s="110"/>
      <c r="QFY1586" s="110"/>
      <c r="QFZ1586" s="110"/>
      <c r="QGA1586" s="110"/>
      <c r="QGB1586" s="110"/>
      <c r="QGC1586" s="110"/>
      <c r="QGD1586" s="110"/>
      <c r="QGE1586" s="110"/>
      <c r="QGF1586" s="110"/>
      <c r="QGG1586" s="110"/>
      <c r="QGH1586" s="110"/>
      <c r="QGI1586" s="110"/>
      <c r="QGJ1586" s="110"/>
      <c r="QGK1586" s="110"/>
      <c r="QGL1586" s="110"/>
      <c r="QGM1586" s="110"/>
      <c r="QGN1586" s="110"/>
      <c r="QGO1586" s="110"/>
      <c r="QGP1586" s="110"/>
      <c r="QGQ1586" s="110"/>
      <c r="QGR1586" s="110"/>
      <c r="QGS1586" s="110"/>
      <c r="QGT1586" s="110"/>
      <c r="QGU1586" s="110"/>
      <c r="QGV1586" s="110"/>
      <c r="QGW1586" s="110"/>
      <c r="QGX1586" s="110"/>
      <c r="QGY1586" s="110"/>
      <c r="QGZ1586" s="110"/>
      <c r="QHA1586" s="110"/>
      <c r="QHB1586" s="110"/>
      <c r="QHC1586" s="110"/>
      <c r="QHD1586" s="110"/>
      <c r="QHE1586" s="110"/>
      <c r="QHF1586" s="110"/>
      <c r="QHG1586" s="110"/>
      <c r="QHH1586" s="110"/>
      <c r="QHI1586" s="110"/>
      <c r="QHJ1586" s="110"/>
      <c r="QHK1586" s="110"/>
      <c r="QHL1586" s="110"/>
      <c r="QHM1586" s="110"/>
      <c r="QHN1586" s="110"/>
      <c r="QHO1586" s="110"/>
      <c r="QHP1586" s="110"/>
      <c r="QHQ1586" s="110"/>
      <c r="QHR1586" s="110"/>
      <c r="QHS1586" s="110"/>
      <c r="QHT1586" s="110"/>
      <c r="QHU1586" s="110"/>
      <c r="QHV1586" s="110"/>
      <c r="QHW1586" s="110"/>
      <c r="QHX1586" s="110"/>
      <c r="QHY1586" s="110"/>
      <c r="QHZ1586" s="110"/>
      <c r="QIA1586" s="110"/>
      <c r="QIB1586" s="110"/>
      <c r="QIC1586" s="110"/>
      <c r="QID1586" s="110"/>
      <c r="QIE1586" s="110"/>
      <c r="QIF1586" s="110"/>
      <c r="QIG1586" s="110"/>
      <c r="QIH1586" s="110"/>
      <c r="QII1586" s="110"/>
      <c r="QIJ1586" s="110"/>
      <c r="QIK1586" s="110"/>
      <c r="QIL1586" s="110"/>
      <c r="QIM1586" s="110"/>
      <c r="QIN1586" s="110"/>
      <c r="QIO1586" s="110"/>
      <c r="QIP1586" s="110"/>
      <c r="QIQ1586" s="110"/>
      <c r="QIR1586" s="110"/>
      <c r="QIS1586" s="110"/>
      <c r="QIT1586" s="110"/>
      <c r="QIU1586" s="110"/>
      <c r="QIV1586" s="110"/>
      <c r="QIW1586" s="110"/>
      <c r="QIX1586" s="110"/>
      <c r="QIY1586" s="110"/>
      <c r="QIZ1586" s="110"/>
      <c r="QJA1586" s="110"/>
      <c r="QJB1586" s="110"/>
      <c r="QJC1586" s="110"/>
      <c r="QJD1586" s="110"/>
      <c r="QJE1586" s="110"/>
      <c r="QJF1586" s="110"/>
      <c r="QJG1586" s="110"/>
      <c r="QJH1586" s="110"/>
      <c r="QJI1586" s="110"/>
      <c r="QJJ1586" s="110"/>
      <c r="QJK1586" s="110"/>
      <c r="QJL1586" s="110"/>
      <c r="QJM1586" s="110"/>
      <c r="QJN1586" s="110"/>
      <c r="QJO1586" s="110"/>
      <c r="QJP1586" s="110"/>
      <c r="QJQ1586" s="110"/>
      <c r="QJR1586" s="110"/>
      <c r="QJS1586" s="110"/>
      <c r="QJT1586" s="110"/>
      <c r="QJU1586" s="110"/>
      <c r="QJV1586" s="110"/>
      <c r="QJW1586" s="110"/>
      <c r="QJX1586" s="110"/>
      <c r="QJY1586" s="110"/>
      <c r="QJZ1586" s="110"/>
      <c r="QKA1586" s="110"/>
      <c r="QKB1586" s="110"/>
      <c r="QKC1586" s="110"/>
      <c r="QKD1586" s="110"/>
      <c r="QKE1586" s="110"/>
      <c r="QKF1586" s="110"/>
      <c r="QKG1586" s="110"/>
      <c r="QKH1586" s="110"/>
      <c r="QKI1586" s="110"/>
      <c r="QKJ1586" s="110"/>
      <c r="QKK1586" s="110"/>
      <c r="QKL1586" s="110"/>
      <c r="QKM1586" s="110"/>
      <c r="QKN1586" s="110"/>
      <c r="QKO1586" s="110"/>
      <c r="QKP1586" s="110"/>
      <c r="QKQ1586" s="110"/>
      <c r="QKR1586" s="110"/>
      <c r="QKS1586" s="110"/>
      <c r="QKT1586" s="110"/>
      <c r="QKU1586" s="110"/>
      <c r="QKV1586" s="110"/>
      <c r="QKW1586" s="110"/>
      <c r="QKX1586" s="110"/>
      <c r="QKY1586" s="110"/>
      <c r="QKZ1586" s="110"/>
      <c r="QLA1586" s="110"/>
      <c r="QLB1586" s="110"/>
      <c r="QLC1586" s="110"/>
      <c r="QLD1586" s="110"/>
      <c r="QLE1586" s="110"/>
      <c r="QLF1586" s="110"/>
      <c r="QLG1586" s="110"/>
      <c r="QLH1586" s="110"/>
      <c r="QLI1586" s="110"/>
      <c r="QLJ1586" s="110"/>
      <c r="QLK1586" s="110"/>
      <c r="QLL1586" s="110"/>
      <c r="QLM1586" s="110"/>
      <c r="QLN1586" s="110"/>
      <c r="QLO1586" s="110"/>
      <c r="QLP1586" s="110"/>
      <c r="QLQ1586" s="110"/>
      <c r="QLR1586" s="110"/>
      <c r="QLS1586" s="110"/>
      <c r="QLT1586" s="110"/>
      <c r="QLU1586" s="110"/>
      <c r="QLV1586" s="110"/>
      <c r="QLW1586" s="110"/>
      <c r="QLX1586" s="110"/>
      <c r="QLY1586" s="110"/>
      <c r="QLZ1586" s="110"/>
      <c r="QMA1586" s="110"/>
      <c r="QMB1586" s="110"/>
      <c r="QMC1586" s="110"/>
      <c r="QMD1586" s="110"/>
      <c r="QME1586" s="110"/>
      <c r="QMF1586" s="110"/>
      <c r="QMG1586" s="110"/>
      <c r="QMH1586" s="110"/>
      <c r="QMI1586" s="110"/>
      <c r="QMJ1586" s="110"/>
      <c r="QMK1586" s="110"/>
      <c r="QML1586" s="110"/>
      <c r="QMM1586" s="110"/>
      <c r="QMN1586" s="110"/>
      <c r="QMO1586" s="110"/>
      <c r="QMP1586" s="110"/>
      <c r="QMQ1586" s="110"/>
      <c r="QMR1586" s="110"/>
      <c r="QMS1586" s="110"/>
      <c r="QMT1586" s="110"/>
      <c r="QMU1586" s="110"/>
      <c r="QMV1586" s="110"/>
      <c r="QMW1586" s="110"/>
      <c r="QMX1586" s="110"/>
      <c r="QMY1586" s="110"/>
      <c r="QMZ1586" s="110"/>
      <c r="QNA1586" s="110"/>
      <c r="QNB1586" s="110"/>
      <c r="QNC1586" s="110"/>
      <c r="QND1586" s="110"/>
      <c r="QNE1586" s="110"/>
      <c r="QNF1586" s="110"/>
      <c r="QNG1586" s="110"/>
      <c r="QNH1586" s="110"/>
      <c r="QNI1586" s="110"/>
      <c r="QNJ1586" s="110"/>
      <c r="QNK1586" s="110"/>
      <c r="QNL1586" s="110"/>
      <c r="QNM1586" s="110"/>
      <c r="QNN1586" s="110"/>
      <c r="QNO1586" s="110"/>
      <c r="QNP1586" s="110"/>
      <c r="QNQ1586" s="110"/>
      <c r="QNR1586" s="110"/>
      <c r="QNS1586" s="110"/>
      <c r="QNT1586" s="110"/>
      <c r="QNU1586" s="110"/>
      <c r="QNV1586" s="110"/>
      <c r="QNW1586" s="110"/>
      <c r="QNX1586" s="110"/>
      <c r="QNY1586" s="110"/>
      <c r="QNZ1586" s="110"/>
      <c r="QOA1586" s="110"/>
      <c r="QOB1586" s="110"/>
      <c r="QOC1586" s="110"/>
      <c r="QOD1586" s="110"/>
      <c r="QOE1586" s="110"/>
      <c r="QOF1586" s="110"/>
      <c r="QOG1586" s="110"/>
      <c r="QOH1586" s="110"/>
      <c r="QOI1586" s="110"/>
      <c r="QOJ1586" s="110"/>
      <c r="QOK1586" s="110"/>
      <c r="QOL1586" s="110"/>
      <c r="QOM1586" s="110"/>
      <c r="QON1586" s="110"/>
      <c r="QOO1586" s="110"/>
      <c r="QOP1586" s="110"/>
      <c r="QOQ1586" s="110"/>
      <c r="QOR1586" s="110"/>
      <c r="QOS1586" s="110"/>
      <c r="QOT1586" s="110"/>
      <c r="QOU1586" s="110"/>
      <c r="QOV1586" s="110"/>
      <c r="QOW1586" s="110"/>
      <c r="QOX1586" s="110"/>
      <c r="QOY1586" s="110"/>
      <c r="QOZ1586" s="110"/>
      <c r="QPA1586" s="110"/>
      <c r="QPB1586" s="110"/>
      <c r="QPC1586" s="110"/>
      <c r="QPD1586" s="110"/>
      <c r="QPE1586" s="110"/>
      <c r="QPF1586" s="110"/>
      <c r="QPG1586" s="110"/>
      <c r="QPH1586" s="110"/>
      <c r="QPI1586" s="110"/>
      <c r="QPJ1586" s="110"/>
      <c r="QPK1586" s="110"/>
      <c r="QPL1586" s="110"/>
      <c r="QPM1586" s="110"/>
      <c r="QPN1586" s="110"/>
      <c r="QPO1586" s="110"/>
      <c r="QPP1586" s="110"/>
      <c r="QPQ1586" s="110"/>
      <c r="QPR1586" s="110"/>
      <c r="QPS1586" s="110"/>
      <c r="QPT1586" s="110"/>
      <c r="QPU1586" s="110"/>
      <c r="QPV1586" s="110"/>
      <c r="QPW1586" s="110"/>
      <c r="QPX1586" s="110"/>
      <c r="QPY1586" s="110"/>
      <c r="QPZ1586" s="110"/>
      <c r="QQA1586" s="110"/>
      <c r="QQB1586" s="110"/>
      <c r="QQC1586" s="110"/>
      <c r="QQD1586" s="110"/>
      <c r="QQE1586" s="110"/>
      <c r="QQF1586" s="110"/>
      <c r="QQG1586" s="110"/>
      <c r="QQH1586" s="110"/>
      <c r="QQI1586" s="110"/>
      <c r="QQJ1586" s="110"/>
      <c r="QQK1586" s="110"/>
      <c r="QQL1586" s="110"/>
      <c r="QQM1586" s="110"/>
      <c r="QQN1586" s="110"/>
      <c r="QQO1586" s="110"/>
      <c r="QQP1586" s="110"/>
      <c r="QQQ1586" s="110"/>
      <c r="QQR1586" s="110"/>
      <c r="QQS1586" s="110"/>
      <c r="QQT1586" s="110"/>
      <c r="QQU1586" s="110"/>
      <c r="QQV1586" s="110"/>
      <c r="QQW1586" s="110"/>
      <c r="QQX1586" s="110"/>
      <c r="QQY1586" s="110"/>
      <c r="QQZ1586" s="110"/>
      <c r="QRA1586" s="110"/>
      <c r="QRB1586" s="110"/>
      <c r="QRC1586" s="110"/>
      <c r="QRD1586" s="110"/>
      <c r="QRE1586" s="110"/>
      <c r="QRF1586" s="110"/>
      <c r="QRG1586" s="110"/>
      <c r="QRH1586" s="110"/>
      <c r="QRI1586" s="110"/>
      <c r="QRJ1586" s="110"/>
      <c r="QRK1586" s="110"/>
      <c r="QRL1586" s="110"/>
      <c r="QRM1586" s="110"/>
      <c r="QRN1586" s="110"/>
      <c r="QRO1586" s="110"/>
      <c r="QRP1586" s="110"/>
      <c r="QRQ1586" s="110"/>
      <c r="QRR1586" s="110"/>
      <c r="QRS1586" s="110"/>
      <c r="QRT1586" s="110"/>
      <c r="QRU1586" s="110"/>
      <c r="QRV1586" s="110"/>
      <c r="QRW1586" s="110"/>
      <c r="QRX1586" s="110"/>
      <c r="QRY1586" s="110"/>
      <c r="QRZ1586" s="110"/>
      <c r="QSA1586" s="110"/>
      <c r="QSB1586" s="110"/>
      <c r="QSC1586" s="110"/>
      <c r="QSD1586" s="110"/>
      <c r="QSE1586" s="110"/>
      <c r="QSF1586" s="110"/>
      <c r="QSG1586" s="110"/>
      <c r="QSH1586" s="110"/>
      <c r="QSI1586" s="110"/>
      <c r="QSJ1586" s="110"/>
      <c r="QSK1586" s="110"/>
      <c r="QSL1586" s="110"/>
      <c r="QSM1586" s="110"/>
      <c r="QSN1586" s="110"/>
      <c r="QSO1586" s="110"/>
      <c r="QSP1586" s="110"/>
      <c r="QSQ1586" s="110"/>
      <c r="QSR1586" s="110"/>
      <c r="QSS1586" s="110"/>
      <c r="QST1586" s="110"/>
      <c r="QSU1586" s="110"/>
      <c r="QSV1586" s="110"/>
      <c r="QSW1586" s="110"/>
      <c r="QSX1586" s="110"/>
      <c r="QSY1586" s="110"/>
      <c r="QSZ1586" s="110"/>
      <c r="QTA1586" s="110"/>
      <c r="QTB1586" s="110"/>
      <c r="QTC1586" s="110"/>
      <c r="QTD1586" s="110"/>
      <c r="QTE1586" s="110"/>
      <c r="QTF1586" s="110"/>
      <c r="QTG1586" s="110"/>
      <c r="QTH1586" s="110"/>
      <c r="QTI1586" s="110"/>
      <c r="QTJ1586" s="110"/>
      <c r="QTK1586" s="110"/>
      <c r="QTL1586" s="110"/>
      <c r="QTM1586" s="110"/>
      <c r="QTN1586" s="110"/>
      <c r="QTO1586" s="110"/>
      <c r="QTP1586" s="110"/>
      <c r="QTQ1586" s="110"/>
      <c r="QTR1586" s="110"/>
      <c r="QTS1586" s="110"/>
      <c r="QTT1586" s="110"/>
      <c r="QTU1586" s="110"/>
      <c r="QTV1586" s="110"/>
      <c r="QTW1586" s="110"/>
      <c r="QTX1586" s="110"/>
      <c r="QTY1586" s="110"/>
      <c r="QTZ1586" s="110"/>
      <c r="QUA1586" s="110"/>
      <c r="QUB1586" s="110"/>
      <c r="QUC1586" s="110"/>
      <c r="QUD1586" s="110"/>
      <c r="QUE1586" s="110"/>
      <c r="QUF1586" s="110"/>
      <c r="QUG1586" s="110"/>
      <c r="QUH1586" s="110"/>
      <c r="QUI1586" s="110"/>
      <c r="QUJ1586" s="110"/>
      <c r="QUK1586" s="110"/>
      <c r="QUL1586" s="110"/>
      <c r="QUM1586" s="110"/>
      <c r="QUN1586" s="110"/>
      <c r="QUO1586" s="110"/>
      <c r="QUP1586" s="110"/>
      <c r="QUQ1586" s="110"/>
      <c r="QUR1586" s="110"/>
      <c r="QUS1586" s="110"/>
      <c r="QUT1586" s="110"/>
      <c r="QUU1586" s="110"/>
      <c r="QUV1586" s="110"/>
      <c r="QUW1586" s="110"/>
      <c r="QUX1586" s="110"/>
      <c r="QUY1586" s="110"/>
      <c r="QUZ1586" s="110"/>
      <c r="QVA1586" s="110"/>
      <c r="QVB1586" s="110"/>
      <c r="QVC1586" s="110"/>
      <c r="QVD1586" s="110"/>
      <c r="QVE1586" s="110"/>
      <c r="QVF1586" s="110"/>
      <c r="QVG1586" s="110"/>
      <c r="QVH1586" s="110"/>
      <c r="QVI1586" s="110"/>
      <c r="QVJ1586" s="110"/>
      <c r="QVK1586" s="110"/>
      <c r="QVL1586" s="110"/>
      <c r="QVM1586" s="110"/>
      <c r="QVN1586" s="110"/>
      <c r="QVO1586" s="110"/>
      <c r="QVP1586" s="110"/>
      <c r="QVQ1586" s="110"/>
      <c r="QVR1586" s="110"/>
      <c r="QVS1586" s="110"/>
      <c r="QVT1586" s="110"/>
      <c r="QVU1586" s="110"/>
      <c r="QVV1586" s="110"/>
      <c r="QVW1586" s="110"/>
      <c r="QVX1586" s="110"/>
      <c r="QVY1586" s="110"/>
      <c r="QVZ1586" s="110"/>
      <c r="QWA1586" s="110"/>
      <c r="QWB1586" s="110"/>
      <c r="QWC1586" s="110"/>
      <c r="QWD1586" s="110"/>
      <c r="QWE1586" s="110"/>
      <c r="QWF1586" s="110"/>
      <c r="QWG1586" s="110"/>
      <c r="QWH1586" s="110"/>
      <c r="QWI1586" s="110"/>
      <c r="QWJ1586" s="110"/>
      <c r="QWK1586" s="110"/>
      <c r="QWL1586" s="110"/>
      <c r="QWM1586" s="110"/>
      <c r="QWN1586" s="110"/>
      <c r="QWO1586" s="110"/>
      <c r="QWP1586" s="110"/>
      <c r="QWQ1586" s="110"/>
      <c r="QWR1586" s="110"/>
      <c r="QWS1586" s="110"/>
      <c r="QWT1586" s="110"/>
      <c r="QWU1586" s="110"/>
      <c r="QWV1586" s="110"/>
      <c r="QWW1586" s="110"/>
      <c r="QWX1586" s="110"/>
      <c r="QWY1586" s="110"/>
      <c r="QWZ1586" s="110"/>
      <c r="QXA1586" s="110"/>
      <c r="QXB1586" s="110"/>
      <c r="QXC1586" s="110"/>
      <c r="QXD1586" s="110"/>
      <c r="QXE1586" s="110"/>
      <c r="QXF1586" s="110"/>
      <c r="QXG1586" s="110"/>
      <c r="QXH1586" s="110"/>
      <c r="QXI1586" s="110"/>
      <c r="QXJ1586" s="110"/>
      <c r="QXK1586" s="110"/>
      <c r="QXL1586" s="110"/>
      <c r="QXM1586" s="110"/>
      <c r="QXN1586" s="110"/>
      <c r="QXO1586" s="110"/>
      <c r="QXP1586" s="110"/>
      <c r="QXQ1586" s="110"/>
      <c r="QXR1586" s="110"/>
      <c r="QXS1586" s="110"/>
      <c r="QXT1586" s="110"/>
      <c r="QXU1586" s="110"/>
      <c r="QXV1586" s="110"/>
      <c r="QXW1586" s="110"/>
      <c r="QXX1586" s="110"/>
      <c r="QXY1586" s="110"/>
      <c r="QXZ1586" s="110"/>
      <c r="QYA1586" s="110"/>
      <c r="QYB1586" s="110"/>
      <c r="QYC1586" s="110"/>
      <c r="QYD1586" s="110"/>
      <c r="QYE1586" s="110"/>
      <c r="QYF1586" s="110"/>
      <c r="QYG1586" s="110"/>
      <c r="QYH1586" s="110"/>
      <c r="QYI1586" s="110"/>
      <c r="QYJ1586" s="110"/>
      <c r="QYK1586" s="110"/>
      <c r="QYL1586" s="110"/>
      <c r="QYM1586" s="110"/>
      <c r="QYN1586" s="110"/>
      <c r="QYO1586" s="110"/>
      <c r="QYP1586" s="110"/>
      <c r="QYQ1586" s="110"/>
      <c r="QYR1586" s="110"/>
      <c r="QYS1586" s="110"/>
      <c r="QYT1586" s="110"/>
      <c r="QYU1586" s="110"/>
      <c r="QYV1586" s="110"/>
      <c r="QYW1586" s="110"/>
      <c r="QYX1586" s="110"/>
      <c r="QYY1586" s="110"/>
      <c r="QYZ1586" s="110"/>
      <c r="QZA1586" s="110"/>
      <c r="QZB1586" s="110"/>
      <c r="QZC1586" s="110"/>
      <c r="QZD1586" s="110"/>
      <c r="QZE1586" s="110"/>
      <c r="QZF1586" s="110"/>
      <c r="QZG1586" s="110"/>
      <c r="QZH1586" s="110"/>
      <c r="QZI1586" s="110"/>
      <c r="QZJ1586" s="110"/>
      <c r="QZK1586" s="110"/>
      <c r="QZL1586" s="110"/>
      <c r="QZM1586" s="110"/>
      <c r="QZN1586" s="110"/>
      <c r="QZO1586" s="110"/>
      <c r="QZP1586" s="110"/>
      <c r="QZQ1586" s="110"/>
      <c r="QZR1586" s="110"/>
      <c r="QZS1586" s="110"/>
      <c r="QZT1586" s="110"/>
      <c r="QZU1586" s="110"/>
      <c r="QZV1586" s="110"/>
      <c r="QZW1586" s="110"/>
      <c r="QZX1586" s="110"/>
      <c r="QZY1586" s="110"/>
      <c r="QZZ1586" s="110"/>
      <c r="RAA1586" s="110"/>
      <c r="RAB1586" s="110"/>
      <c r="RAC1586" s="110"/>
      <c r="RAD1586" s="110"/>
      <c r="RAE1586" s="110"/>
      <c r="RAF1586" s="110"/>
      <c r="RAG1586" s="110"/>
      <c r="RAH1586" s="110"/>
      <c r="RAI1586" s="110"/>
      <c r="RAJ1586" s="110"/>
      <c r="RAK1586" s="110"/>
      <c r="RAL1586" s="110"/>
      <c r="RAM1586" s="110"/>
      <c r="RAN1586" s="110"/>
      <c r="RAO1586" s="110"/>
      <c r="RAP1586" s="110"/>
      <c r="RAQ1586" s="110"/>
      <c r="RAR1586" s="110"/>
      <c r="RAS1586" s="110"/>
      <c r="RAT1586" s="110"/>
      <c r="RAU1586" s="110"/>
      <c r="RAV1586" s="110"/>
      <c r="RAW1586" s="110"/>
      <c r="RAX1586" s="110"/>
      <c r="RAY1586" s="110"/>
      <c r="RAZ1586" s="110"/>
      <c r="RBA1586" s="110"/>
      <c r="RBB1586" s="110"/>
      <c r="RBC1586" s="110"/>
      <c r="RBD1586" s="110"/>
      <c r="RBE1586" s="110"/>
      <c r="RBF1586" s="110"/>
      <c r="RBG1586" s="110"/>
      <c r="RBH1586" s="110"/>
      <c r="RBI1586" s="110"/>
      <c r="RBJ1586" s="110"/>
      <c r="RBK1586" s="110"/>
      <c r="RBL1586" s="110"/>
      <c r="RBM1586" s="110"/>
      <c r="RBN1586" s="110"/>
      <c r="RBO1586" s="110"/>
      <c r="RBP1586" s="110"/>
      <c r="RBQ1586" s="110"/>
      <c r="RBR1586" s="110"/>
      <c r="RBS1586" s="110"/>
      <c r="RBT1586" s="110"/>
      <c r="RBU1586" s="110"/>
      <c r="RBV1586" s="110"/>
      <c r="RBW1586" s="110"/>
      <c r="RBX1586" s="110"/>
      <c r="RBY1586" s="110"/>
      <c r="RBZ1586" s="110"/>
      <c r="RCA1586" s="110"/>
      <c r="RCB1586" s="110"/>
      <c r="RCC1586" s="110"/>
      <c r="RCD1586" s="110"/>
      <c r="RCE1586" s="110"/>
      <c r="RCF1586" s="110"/>
      <c r="RCG1586" s="110"/>
      <c r="RCH1586" s="110"/>
      <c r="RCI1586" s="110"/>
      <c r="RCJ1586" s="110"/>
      <c r="RCK1586" s="110"/>
      <c r="RCL1586" s="110"/>
      <c r="RCM1586" s="110"/>
      <c r="RCN1586" s="110"/>
      <c r="RCO1586" s="110"/>
      <c r="RCP1586" s="110"/>
      <c r="RCQ1586" s="110"/>
      <c r="RCR1586" s="110"/>
      <c r="RCS1586" s="110"/>
      <c r="RCT1586" s="110"/>
      <c r="RCU1586" s="110"/>
      <c r="RCV1586" s="110"/>
      <c r="RCW1586" s="110"/>
      <c r="RCX1586" s="110"/>
      <c r="RCY1586" s="110"/>
      <c r="RCZ1586" s="110"/>
      <c r="RDA1586" s="110"/>
      <c r="RDB1586" s="110"/>
      <c r="RDC1586" s="110"/>
      <c r="RDD1586" s="110"/>
      <c r="RDE1586" s="110"/>
      <c r="RDF1586" s="110"/>
      <c r="RDG1586" s="110"/>
      <c r="RDH1586" s="110"/>
      <c r="RDI1586" s="110"/>
      <c r="RDJ1586" s="110"/>
      <c r="RDK1586" s="110"/>
      <c r="RDL1586" s="110"/>
      <c r="RDM1586" s="110"/>
      <c r="RDN1586" s="110"/>
      <c r="RDO1586" s="110"/>
      <c r="RDP1586" s="110"/>
      <c r="RDQ1586" s="110"/>
      <c r="RDR1586" s="110"/>
      <c r="RDS1586" s="110"/>
      <c r="RDT1586" s="110"/>
      <c r="RDU1586" s="110"/>
      <c r="RDV1586" s="110"/>
      <c r="RDW1586" s="110"/>
      <c r="RDX1586" s="110"/>
      <c r="RDY1586" s="110"/>
      <c r="RDZ1586" s="110"/>
      <c r="REA1586" s="110"/>
      <c r="REB1586" s="110"/>
      <c r="REC1586" s="110"/>
      <c r="RED1586" s="110"/>
      <c r="REE1586" s="110"/>
      <c r="REF1586" s="110"/>
      <c r="REG1586" s="110"/>
      <c r="REH1586" s="110"/>
      <c r="REI1586" s="110"/>
      <c r="REJ1586" s="110"/>
      <c r="REK1586" s="110"/>
      <c r="REL1586" s="110"/>
      <c r="REM1586" s="110"/>
      <c r="REN1586" s="110"/>
      <c r="REO1586" s="110"/>
      <c r="REP1586" s="110"/>
      <c r="REQ1586" s="110"/>
      <c r="RER1586" s="110"/>
      <c r="RES1586" s="110"/>
      <c r="RET1586" s="110"/>
      <c r="REU1586" s="110"/>
      <c r="REV1586" s="110"/>
      <c r="REW1586" s="110"/>
      <c r="REX1586" s="110"/>
      <c r="REY1586" s="110"/>
      <c r="REZ1586" s="110"/>
      <c r="RFA1586" s="110"/>
      <c r="RFB1586" s="110"/>
      <c r="RFC1586" s="110"/>
      <c r="RFD1586" s="110"/>
      <c r="RFE1586" s="110"/>
      <c r="RFF1586" s="110"/>
      <c r="RFG1586" s="110"/>
      <c r="RFH1586" s="110"/>
      <c r="RFI1586" s="110"/>
      <c r="RFJ1586" s="110"/>
      <c r="RFK1586" s="110"/>
      <c r="RFL1586" s="110"/>
      <c r="RFM1586" s="110"/>
      <c r="RFN1586" s="110"/>
      <c r="RFO1586" s="110"/>
      <c r="RFP1586" s="110"/>
      <c r="RFQ1586" s="110"/>
      <c r="RFR1586" s="110"/>
      <c r="RFS1586" s="110"/>
      <c r="RFT1586" s="110"/>
      <c r="RFU1586" s="110"/>
      <c r="RFV1586" s="110"/>
      <c r="RFW1586" s="110"/>
      <c r="RFX1586" s="110"/>
      <c r="RFY1586" s="110"/>
      <c r="RFZ1586" s="110"/>
      <c r="RGA1586" s="110"/>
      <c r="RGB1586" s="110"/>
      <c r="RGC1586" s="110"/>
      <c r="RGD1586" s="110"/>
      <c r="RGE1586" s="110"/>
      <c r="RGF1586" s="110"/>
      <c r="RGG1586" s="110"/>
      <c r="RGH1586" s="110"/>
      <c r="RGI1586" s="110"/>
      <c r="RGJ1586" s="110"/>
      <c r="RGK1586" s="110"/>
      <c r="RGL1586" s="110"/>
      <c r="RGM1586" s="110"/>
      <c r="RGN1586" s="110"/>
      <c r="RGO1586" s="110"/>
      <c r="RGP1586" s="110"/>
      <c r="RGQ1586" s="110"/>
      <c r="RGR1586" s="110"/>
      <c r="RGS1586" s="110"/>
      <c r="RGT1586" s="110"/>
      <c r="RGU1586" s="110"/>
      <c r="RGV1586" s="110"/>
      <c r="RGW1586" s="110"/>
      <c r="RGX1586" s="110"/>
      <c r="RGY1586" s="110"/>
      <c r="RGZ1586" s="110"/>
      <c r="RHA1586" s="110"/>
      <c r="RHB1586" s="110"/>
      <c r="RHC1586" s="110"/>
      <c r="RHD1586" s="110"/>
      <c r="RHE1586" s="110"/>
      <c r="RHF1586" s="110"/>
      <c r="RHG1586" s="110"/>
      <c r="RHH1586" s="110"/>
      <c r="RHI1586" s="110"/>
      <c r="RHJ1586" s="110"/>
      <c r="RHK1586" s="110"/>
      <c r="RHL1586" s="110"/>
      <c r="RHM1586" s="110"/>
      <c r="RHN1586" s="110"/>
      <c r="RHO1586" s="110"/>
      <c r="RHP1586" s="110"/>
      <c r="RHQ1586" s="110"/>
      <c r="RHR1586" s="110"/>
      <c r="RHS1586" s="110"/>
      <c r="RHT1586" s="110"/>
      <c r="RHU1586" s="110"/>
      <c r="RHV1586" s="110"/>
      <c r="RHW1586" s="110"/>
      <c r="RHX1586" s="110"/>
      <c r="RHY1586" s="110"/>
      <c r="RHZ1586" s="110"/>
      <c r="RIA1586" s="110"/>
      <c r="RIB1586" s="110"/>
      <c r="RIC1586" s="110"/>
      <c r="RID1586" s="110"/>
      <c r="RIE1586" s="110"/>
      <c r="RIF1586" s="110"/>
      <c r="RIG1586" s="110"/>
      <c r="RIH1586" s="110"/>
      <c r="RII1586" s="110"/>
      <c r="RIJ1586" s="110"/>
      <c r="RIK1586" s="110"/>
      <c r="RIL1586" s="110"/>
      <c r="RIM1586" s="110"/>
      <c r="RIN1586" s="110"/>
      <c r="RIO1586" s="110"/>
      <c r="RIP1586" s="110"/>
      <c r="RIQ1586" s="110"/>
      <c r="RIR1586" s="110"/>
      <c r="RIS1586" s="110"/>
      <c r="RIT1586" s="110"/>
      <c r="RIU1586" s="110"/>
      <c r="RIV1586" s="110"/>
      <c r="RIW1586" s="110"/>
      <c r="RIX1586" s="110"/>
      <c r="RIY1586" s="110"/>
      <c r="RIZ1586" s="110"/>
      <c r="RJA1586" s="110"/>
      <c r="RJB1586" s="110"/>
      <c r="RJC1586" s="110"/>
      <c r="RJD1586" s="110"/>
      <c r="RJE1586" s="110"/>
      <c r="RJF1586" s="110"/>
      <c r="RJG1586" s="110"/>
      <c r="RJH1586" s="110"/>
      <c r="RJI1586" s="110"/>
      <c r="RJJ1586" s="110"/>
      <c r="RJK1586" s="110"/>
      <c r="RJL1586" s="110"/>
      <c r="RJM1586" s="110"/>
      <c r="RJN1586" s="110"/>
      <c r="RJO1586" s="110"/>
      <c r="RJP1586" s="110"/>
      <c r="RJQ1586" s="110"/>
      <c r="RJR1586" s="110"/>
      <c r="RJS1586" s="110"/>
      <c r="RJT1586" s="110"/>
      <c r="RJU1586" s="110"/>
      <c r="RJV1586" s="110"/>
      <c r="RJW1586" s="110"/>
      <c r="RJX1586" s="110"/>
      <c r="RJY1586" s="110"/>
      <c r="RJZ1586" s="110"/>
      <c r="RKA1586" s="110"/>
      <c r="RKB1586" s="110"/>
      <c r="RKC1586" s="110"/>
      <c r="RKD1586" s="110"/>
      <c r="RKE1586" s="110"/>
      <c r="RKF1586" s="110"/>
      <c r="RKG1586" s="110"/>
      <c r="RKH1586" s="110"/>
      <c r="RKI1586" s="110"/>
      <c r="RKJ1586" s="110"/>
      <c r="RKK1586" s="110"/>
      <c r="RKL1586" s="110"/>
      <c r="RKM1586" s="110"/>
      <c r="RKN1586" s="110"/>
      <c r="RKO1586" s="110"/>
      <c r="RKP1586" s="110"/>
      <c r="RKQ1586" s="110"/>
      <c r="RKR1586" s="110"/>
      <c r="RKS1586" s="110"/>
      <c r="RKT1586" s="110"/>
      <c r="RKU1586" s="110"/>
      <c r="RKV1586" s="110"/>
      <c r="RKW1586" s="110"/>
      <c r="RKX1586" s="110"/>
      <c r="RKY1586" s="110"/>
      <c r="RKZ1586" s="110"/>
      <c r="RLA1586" s="110"/>
      <c r="RLB1586" s="110"/>
      <c r="RLC1586" s="110"/>
      <c r="RLD1586" s="110"/>
      <c r="RLE1586" s="110"/>
      <c r="RLF1586" s="110"/>
      <c r="RLG1586" s="110"/>
      <c r="RLH1586" s="110"/>
      <c r="RLI1586" s="110"/>
      <c r="RLJ1586" s="110"/>
      <c r="RLK1586" s="110"/>
      <c r="RLL1586" s="110"/>
      <c r="RLM1586" s="110"/>
      <c r="RLN1586" s="110"/>
      <c r="RLO1586" s="110"/>
      <c r="RLP1586" s="110"/>
      <c r="RLQ1586" s="110"/>
      <c r="RLR1586" s="110"/>
      <c r="RLS1586" s="110"/>
      <c r="RLT1586" s="110"/>
      <c r="RLU1586" s="110"/>
      <c r="RLV1586" s="110"/>
      <c r="RLW1586" s="110"/>
      <c r="RLX1586" s="110"/>
      <c r="RLY1586" s="110"/>
      <c r="RLZ1586" s="110"/>
      <c r="RMA1586" s="110"/>
      <c r="RMB1586" s="110"/>
      <c r="RMC1586" s="110"/>
      <c r="RMD1586" s="110"/>
      <c r="RME1586" s="110"/>
      <c r="RMF1586" s="110"/>
      <c r="RMG1586" s="110"/>
      <c r="RMH1586" s="110"/>
      <c r="RMI1586" s="110"/>
      <c r="RMJ1586" s="110"/>
      <c r="RMK1586" s="110"/>
      <c r="RML1586" s="110"/>
      <c r="RMM1586" s="110"/>
      <c r="RMN1586" s="110"/>
      <c r="RMO1586" s="110"/>
      <c r="RMP1586" s="110"/>
      <c r="RMQ1586" s="110"/>
      <c r="RMR1586" s="110"/>
      <c r="RMS1586" s="110"/>
      <c r="RMT1586" s="110"/>
      <c r="RMU1586" s="110"/>
      <c r="RMV1586" s="110"/>
      <c r="RMW1586" s="110"/>
      <c r="RMX1586" s="110"/>
      <c r="RMY1586" s="110"/>
      <c r="RMZ1586" s="110"/>
      <c r="RNA1586" s="110"/>
      <c r="RNB1586" s="110"/>
      <c r="RNC1586" s="110"/>
      <c r="RND1586" s="110"/>
      <c r="RNE1586" s="110"/>
      <c r="RNF1586" s="110"/>
      <c r="RNG1586" s="110"/>
      <c r="RNH1586" s="110"/>
      <c r="RNI1586" s="110"/>
      <c r="RNJ1586" s="110"/>
      <c r="RNK1586" s="110"/>
      <c r="RNL1586" s="110"/>
      <c r="RNM1586" s="110"/>
      <c r="RNN1586" s="110"/>
      <c r="RNO1586" s="110"/>
      <c r="RNP1586" s="110"/>
      <c r="RNQ1586" s="110"/>
      <c r="RNR1586" s="110"/>
      <c r="RNS1586" s="110"/>
      <c r="RNT1586" s="110"/>
      <c r="RNU1586" s="110"/>
      <c r="RNV1586" s="110"/>
      <c r="RNW1586" s="110"/>
      <c r="RNX1586" s="110"/>
      <c r="RNY1586" s="110"/>
      <c r="RNZ1586" s="110"/>
      <c r="ROA1586" s="110"/>
      <c r="ROB1586" s="110"/>
      <c r="ROC1586" s="110"/>
      <c r="ROD1586" s="110"/>
      <c r="ROE1586" s="110"/>
      <c r="ROF1586" s="110"/>
      <c r="ROG1586" s="110"/>
      <c r="ROH1586" s="110"/>
      <c r="ROI1586" s="110"/>
      <c r="ROJ1586" s="110"/>
      <c r="ROK1586" s="110"/>
      <c r="ROL1586" s="110"/>
      <c r="ROM1586" s="110"/>
      <c r="RON1586" s="110"/>
      <c r="ROO1586" s="110"/>
      <c r="ROP1586" s="110"/>
      <c r="ROQ1586" s="110"/>
      <c r="ROR1586" s="110"/>
      <c r="ROS1586" s="110"/>
      <c r="ROT1586" s="110"/>
      <c r="ROU1586" s="110"/>
      <c r="ROV1586" s="110"/>
      <c r="ROW1586" s="110"/>
      <c r="ROX1586" s="110"/>
      <c r="ROY1586" s="110"/>
      <c r="ROZ1586" s="110"/>
      <c r="RPA1586" s="110"/>
      <c r="RPB1586" s="110"/>
      <c r="RPC1586" s="110"/>
      <c r="RPD1586" s="110"/>
      <c r="RPE1586" s="110"/>
      <c r="RPF1586" s="110"/>
      <c r="RPG1586" s="110"/>
      <c r="RPH1586" s="110"/>
      <c r="RPI1586" s="110"/>
      <c r="RPJ1586" s="110"/>
      <c r="RPK1586" s="110"/>
      <c r="RPL1586" s="110"/>
      <c r="RPM1586" s="110"/>
      <c r="RPN1586" s="110"/>
      <c r="RPO1586" s="110"/>
      <c r="RPP1586" s="110"/>
      <c r="RPQ1586" s="110"/>
      <c r="RPR1586" s="110"/>
      <c r="RPS1586" s="110"/>
      <c r="RPT1586" s="110"/>
      <c r="RPU1586" s="110"/>
      <c r="RPV1586" s="110"/>
      <c r="RPW1586" s="110"/>
      <c r="RPX1586" s="110"/>
      <c r="RPY1586" s="110"/>
      <c r="RPZ1586" s="110"/>
      <c r="RQA1586" s="110"/>
      <c r="RQB1586" s="110"/>
      <c r="RQC1586" s="110"/>
      <c r="RQD1586" s="110"/>
      <c r="RQE1586" s="110"/>
      <c r="RQF1586" s="110"/>
      <c r="RQG1586" s="110"/>
      <c r="RQH1586" s="110"/>
      <c r="RQI1586" s="110"/>
      <c r="RQJ1586" s="110"/>
      <c r="RQK1586" s="110"/>
      <c r="RQL1586" s="110"/>
      <c r="RQM1586" s="110"/>
      <c r="RQN1586" s="110"/>
      <c r="RQO1586" s="110"/>
      <c r="RQP1586" s="110"/>
      <c r="RQQ1586" s="110"/>
      <c r="RQR1586" s="110"/>
      <c r="RQS1586" s="110"/>
      <c r="RQT1586" s="110"/>
      <c r="RQU1586" s="110"/>
      <c r="RQV1586" s="110"/>
      <c r="RQW1586" s="110"/>
      <c r="RQX1586" s="110"/>
      <c r="RQY1586" s="110"/>
      <c r="RQZ1586" s="110"/>
      <c r="RRA1586" s="110"/>
      <c r="RRB1586" s="110"/>
      <c r="RRC1586" s="110"/>
      <c r="RRD1586" s="110"/>
      <c r="RRE1586" s="110"/>
      <c r="RRF1586" s="110"/>
      <c r="RRG1586" s="110"/>
      <c r="RRH1586" s="110"/>
      <c r="RRI1586" s="110"/>
      <c r="RRJ1586" s="110"/>
      <c r="RRK1586" s="110"/>
      <c r="RRL1586" s="110"/>
      <c r="RRM1586" s="110"/>
      <c r="RRN1586" s="110"/>
      <c r="RRO1586" s="110"/>
      <c r="RRP1586" s="110"/>
      <c r="RRQ1586" s="110"/>
      <c r="RRR1586" s="110"/>
      <c r="RRS1586" s="110"/>
      <c r="RRT1586" s="110"/>
      <c r="RRU1586" s="110"/>
      <c r="RRV1586" s="110"/>
      <c r="RRW1586" s="110"/>
      <c r="RRX1586" s="110"/>
      <c r="RRY1586" s="110"/>
      <c r="RRZ1586" s="110"/>
      <c r="RSA1586" s="110"/>
      <c r="RSB1586" s="110"/>
      <c r="RSC1586" s="110"/>
      <c r="RSD1586" s="110"/>
      <c r="RSE1586" s="110"/>
      <c r="RSF1586" s="110"/>
      <c r="RSG1586" s="110"/>
      <c r="RSH1586" s="110"/>
      <c r="RSI1586" s="110"/>
      <c r="RSJ1586" s="110"/>
      <c r="RSK1586" s="110"/>
      <c r="RSL1586" s="110"/>
      <c r="RSM1586" s="110"/>
      <c r="RSN1586" s="110"/>
      <c r="RSO1586" s="110"/>
      <c r="RSP1586" s="110"/>
      <c r="RSQ1586" s="110"/>
      <c r="RSR1586" s="110"/>
      <c r="RSS1586" s="110"/>
      <c r="RST1586" s="110"/>
      <c r="RSU1586" s="110"/>
      <c r="RSV1586" s="110"/>
      <c r="RSW1586" s="110"/>
      <c r="RSX1586" s="110"/>
      <c r="RSY1586" s="110"/>
      <c r="RSZ1586" s="110"/>
      <c r="RTA1586" s="110"/>
      <c r="RTB1586" s="110"/>
      <c r="RTC1586" s="110"/>
      <c r="RTD1586" s="110"/>
      <c r="RTE1586" s="110"/>
      <c r="RTF1586" s="110"/>
      <c r="RTG1586" s="110"/>
      <c r="RTH1586" s="110"/>
      <c r="RTI1586" s="110"/>
      <c r="RTJ1586" s="110"/>
      <c r="RTK1586" s="110"/>
      <c r="RTL1586" s="110"/>
      <c r="RTM1586" s="110"/>
      <c r="RTN1586" s="110"/>
      <c r="RTO1586" s="110"/>
      <c r="RTP1586" s="110"/>
      <c r="RTQ1586" s="110"/>
      <c r="RTR1586" s="110"/>
      <c r="RTS1586" s="110"/>
      <c r="RTT1586" s="110"/>
      <c r="RTU1586" s="110"/>
      <c r="RTV1586" s="110"/>
      <c r="RTW1586" s="110"/>
      <c r="RTX1586" s="110"/>
      <c r="RTY1586" s="110"/>
      <c r="RTZ1586" s="110"/>
      <c r="RUA1586" s="110"/>
      <c r="RUB1586" s="110"/>
      <c r="RUC1586" s="110"/>
      <c r="RUD1586" s="110"/>
      <c r="RUE1586" s="110"/>
      <c r="RUF1586" s="110"/>
      <c r="RUG1586" s="110"/>
      <c r="RUH1586" s="110"/>
      <c r="RUI1586" s="110"/>
      <c r="RUJ1586" s="110"/>
      <c r="RUK1586" s="110"/>
      <c r="RUL1586" s="110"/>
      <c r="RUM1586" s="110"/>
      <c r="RUN1586" s="110"/>
      <c r="RUO1586" s="110"/>
      <c r="RUP1586" s="110"/>
      <c r="RUQ1586" s="110"/>
      <c r="RUR1586" s="110"/>
      <c r="RUS1586" s="110"/>
      <c r="RUT1586" s="110"/>
      <c r="RUU1586" s="110"/>
      <c r="RUV1586" s="110"/>
      <c r="RUW1586" s="110"/>
      <c r="RUX1586" s="110"/>
      <c r="RUY1586" s="110"/>
      <c r="RUZ1586" s="110"/>
      <c r="RVA1586" s="110"/>
      <c r="RVB1586" s="110"/>
      <c r="RVC1586" s="110"/>
      <c r="RVD1586" s="110"/>
      <c r="RVE1586" s="110"/>
      <c r="RVF1586" s="110"/>
      <c r="RVG1586" s="110"/>
      <c r="RVH1586" s="110"/>
      <c r="RVI1586" s="110"/>
      <c r="RVJ1586" s="110"/>
      <c r="RVK1586" s="110"/>
      <c r="RVL1586" s="110"/>
      <c r="RVM1586" s="110"/>
      <c r="RVN1586" s="110"/>
      <c r="RVO1586" s="110"/>
      <c r="RVP1586" s="110"/>
      <c r="RVQ1586" s="110"/>
      <c r="RVR1586" s="110"/>
      <c r="RVS1586" s="110"/>
      <c r="RVT1586" s="110"/>
      <c r="RVU1586" s="110"/>
      <c r="RVV1586" s="110"/>
      <c r="RVW1586" s="110"/>
      <c r="RVX1586" s="110"/>
      <c r="RVY1586" s="110"/>
      <c r="RVZ1586" s="110"/>
      <c r="RWA1586" s="110"/>
      <c r="RWB1586" s="110"/>
      <c r="RWC1586" s="110"/>
      <c r="RWD1586" s="110"/>
      <c r="RWE1586" s="110"/>
      <c r="RWF1586" s="110"/>
      <c r="RWG1586" s="110"/>
      <c r="RWH1586" s="110"/>
      <c r="RWI1586" s="110"/>
      <c r="RWJ1586" s="110"/>
      <c r="RWK1586" s="110"/>
      <c r="RWL1586" s="110"/>
      <c r="RWM1586" s="110"/>
      <c r="RWN1586" s="110"/>
      <c r="RWO1586" s="110"/>
      <c r="RWP1586" s="110"/>
      <c r="RWQ1586" s="110"/>
      <c r="RWR1586" s="110"/>
      <c r="RWS1586" s="110"/>
      <c r="RWT1586" s="110"/>
      <c r="RWU1586" s="110"/>
      <c r="RWV1586" s="110"/>
      <c r="RWW1586" s="110"/>
      <c r="RWX1586" s="110"/>
      <c r="RWY1586" s="110"/>
      <c r="RWZ1586" s="110"/>
      <c r="RXA1586" s="110"/>
      <c r="RXB1586" s="110"/>
      <c r="RXC1586" s="110"/>
      <c r="RXD1586" s="110"/>
      <c r="RXE1586" s="110"/>
      <c r="RXF1586" s="110"/>
      <c r="RXG1586" s="110"/>
      <c r="RXH1586" s="110"/>
      <c r="RXI1586" s="110"/>
      <c r="RXJ1586" s="110"/>
      <c r="RXK1586" s="110"/>
      <c r="RXL1586" s="110"/>
      <c r="RXM1586" s="110"/>
      <c r="RXN1586" s="110"/>
      <c r="RXO1586" s="110"/>
      <c r="RXP1586" s="110"/>
      <c r="RXQ1586" s="110"/>
      <c r="RXR1586" s="110"/>
      <c r="RXS1586" s="110"/>
      <c r="RXT1586" s="110"/>
      <c r="RXU1586" s="110"/>
      <c r="RXV1586" s="110"/>
      <c r="RXW1586" s="110"/>
      <c r="RXX1586" s="110"/>
      <c r="RXY1586" s="110"/>
      <c r="RXZ1586" s="110"/>
      <c r="RYA1586" s="110"/>
      <c r="RYB1586" s="110"/>
      <c r="RYC1586" s="110"/>
      <c r="RYD1586" s="110"/>
      <c r="RYE1586" s="110"/>
      <c r="RYF1586" s="110"/>
      <c r="RYG1586" s="110"/>
      <c r="RYH1586" s="110"/>
      <c r="RYI1586" s="110"/>
      <c r="RYJ1586" s="110"/>
      <c r="RYK1586" s="110"/>
      <c r="RYL1586" s="110"/>
      <c r="RYM1586" s="110"/>
      <c r="RYN1586" s="110"/>
      <c r="RYO1586" s="110"/>
      <c r="RYP1586" s="110"/>
      <c r="RYQ1586" s="110"/>
      <c r="RYR1586" s="110"/>
      <c r="RYS1586" s="110"/>
      <c r="RYT1586" s="110"/>
      <c r="RYU1586" s="110"/>
      <c r="RYV1586" s="110"/>
      <c r="RYW1586" s="110"/>
      <c r="RYX1586" s="110"/>
      <c r="RYY1586" s="110"/>
      <c r="RYZ1586" s="110"/>
      <c r="RZA1586" s="110"/>
      <c r="RZB1586" s="110"/>
      <c r="RZC1586" s="110"/>
      <c r="RZD1586" s="110"/>
      <c r="RZE1586" s="110"/>
      <c r="RZF1586" s="110"/>
      <c r="RZG1586" s="110"/>
      <c r="RZH1586" s="110"/>
      <c r="RZI1586" s="110"/>
      <c r="RZJ1586" s="110"/>
      <c r="RZK1586" s="110"/>
      <c r="RZL1586" s="110"/>
      <c r="RZM1586" s="110"/>
      <c r="RZN1586" s="110"/>
      <c r="RZO1586" s="110"/>
      <c r="RZP1586" s="110"/>
      <c r="RZQ1586" s="110"/>
      <c r="RZR1586" s="110"/>
      <c r="RZS1586" s="110"/>
      <c r="RZT1586" s="110"/>
      <c r="RZU1586" s="110"/>
      <c r="RZV1586" s="110"/>
      <c r="RZW1586" s="110"/>
      <c r="RZX1586" s="110"/>
      <c r="RZY1586" s="110"/>
      <c r="RZZ1586" s="110"/>
      <c r="SAA1586" s="110"/>
      <c r="SAB1586" s="110"/>
      <c r="SAC1586" s="110"/>
      <c r="SAD1586" s="110"/>
      <c r="SAE1586" s="110"/>
      <c r="SAF1586" s="110"/>
      <c r="SAG1586" s="110"/>
      <c r="SAH1586" s="110"/>
      <c r="SAI1586" s="110"/>
      <c r="SAJ1586" s="110"/>
      <c r="SAK1586" s="110"/>
      <c r="SAL1586" s="110"/>
      <c r="SAM1586" s="110"/>
      <c r="SAN1586" s="110"/>
      <c r="SAO1586" s="110"/>
      <c r="SAP1586" s="110"/>
      <c r="SAQ1586" s="110"/>
      <c r="SAR1586" s="110"/>
      <c r="SAS1586" s="110"/>
      <c r="SAT1586" s="110"/>
      <c r="SAU1586" s="110"/>
      <c r="SAV1586" s="110"/>
      <c r="SAW1586" s="110"/>
      <c r="SAX1586" s="110"/>
      <c r="SAY1586" s="110"/>
      <c r="SAZ1586" s="110"/>
      <c r="SBA1586" s="110"/>
      <c r="SBB1586" s="110"/>
      <c r="SBC1586" s="110"/>
      <c r="SBD1586" s="110"/>
      <c r="SBE1586" s="110"/>
      <c r="SBF1586" s="110"/>
      <c r="SBG1586" s="110"/>
      <c r="SBH1586" s="110"/>
      <c r="SBI1586" s="110"/>
      <c r="SBJ1586" s="110"/>
      <c r="SBK1586" s="110"/>
      <c r="SBL1586" s="110"/>
      <c r="SBM1586" s="110"/>
      <c r="SBN1586" s="110"/>
      <c r="SBO1586" s="110"/>
      <c r="SBP1586" s="110"/>
      <c r="SBQ1586" s="110"/>
      <c r="SBR1586" s="110"/>
      <c r="SBS1586" s="110"/>
      <c r="SBT1586" s="110"/>
      <c r="SBU1586" s="110"/>
      <c r="SBV1586" s="110"/>
      <c r="SBW1586" s="110"/>
      <c r="SBX1586" s="110"/>
      <c r="SBY1586" s="110"/>
      <c r="SBZ1586" s="110"/>
      <c r="SCA1586" s="110"/>
      <c r="SCB1586" s="110"/>
      <c r="SCC1586" s="110"/>
      <c r="SCD1586" s="110"/>
      <c r="SCE1586" s="110"/>
      <c r="SCF1586" s="110"/>
      <c r="SCG1586" s="110"/>
      <c r="SCH1586" s="110"/>
      <c r="SCI1586" s="110"/>
      <c r="SCJ1586" s="110"/>
      <c r="SCK1586" s="110"/>
      <c r="SCL1586" s="110"/>
      <c r="SCM1586" s="110"/>
      <c r="SCN1586" s="110"/>
      <c r="SCO1586" s="110"/>
      <c r="SCP1586" s="110"/>
      <c r="SCQ1586" s="110"/>
      <c r="SCR1586" s="110"/>
      <c r="SCS1586" s="110"/>
      <c r="SCT1586" s="110"/>
      <c r="SCU1586" s="110"/>
      <c r="SCV1586" s="110"/>
      <c r="SCW1586" s="110"/>
      <c r="SCX1586" s="110"/>
      <c r="SCY1586" s="110"/>
      <c r="SCZ1586" s="110"/>
      <c r="SDA1586" s="110"/>
      <c r="SDB1586" s="110"/>
      <c r="SDC1586" s="110"/>
      <c r="SDD1586" s="110"/>
      <c r="SDE1586" s="110"/>
      <c r="SDF1586" s="110"/>
      <c r="SDG1586" s="110"/>
      <c r="SDH1586" s="110"/>
      <c r="SDI1586" s="110"/>
      <c r="SDJ1586" s="110"/>
      <c r="SDK1586" s="110"/>
      <c r="SDL1586" s="110"/>
      <c r="SDM1586" s="110"/>
      <c r="SDN1586" s="110"/>
      <c r="SDO1586" s="110"/>
      <c r="SDP1586" s="110"/>
      <c r="SDQ1586" s="110"/>
      <c r="SDR1586" s="110"/>
      <c r="SDS1586" s="110"/>
      <c r="SDT1586" s="110"/>
      <c r="SDU1586" s="110"/>
      <c r="SDV1586" s="110"/>
      <c r="SDW1586" s="110"/>
      <c r="SDX1586" s="110"/>
      <c r="SDY1586" s="110"/>
      <c r="SDZ1586" s="110"/>
      <c r="SEA1586" s="110"/>
      <c r="SEB1586" s="110"/>
      <c r="SEC1586" s="110"/>
      <c r="SED1586" s="110"/>
      <c r="SEE1586" s="110"/>
      <c r="SEF1586" s="110"/>
      <c r="SEG1586" s="110"/>
      <c r="SEH1586" s="110"/>
      <c r="SEI1586" s="110"/>
      <c r="SEJ1586" s="110"/>
      <c r="SEK1586" s="110"/>
      <c r="SEL1586" s="110"/>
      <c r="SEM1586" s="110"/>
      <c r="SEN1586" s="110"/>
      <c r="SEO1586" s="110"/>
      <c r="SEP1586" s="110"/>
      <c r="SEQ1586" s="110"/>
      <c r="SER1586" s="110"/>
      <c r="SES1586" s="110"/>
      <c r="SET1586" s="110"/>
      <c r="SEU1586" s="110"/>
      <c r="SEV1586" s="110"/>
      <c r="SEW1586" s="110"/>
      <c r="SEX1586" s="110"/>
      <c r="SEY1586" s="110"/>
      <c r="SEZ1586" s="110"/>
      <c r="SFA1586" s="110"/>
      <c r="SFB1586" s="110"/>
      <c r="SFC1586" s="110"/>
      <c r="SFD1586" s="110"/>
      <c r="SFE1586" s="110"/>
      <c r="SFF1586" s="110"/>
      <c r="SFG1586" s="110"/>
      <c r="SFH1586" s="110"/>
      <c r="SFI1586" s="110"/>
      <c r="SFJ1586" s="110"/>
      <c r="SFK1586" s="110"/>
      <c r="SFL1586" s="110"/>
      <c r="SFM1586" s="110"/>
      <c r="SFN1586" s="110"/>
      <c r="SFO1586" s="110"/>
      <c r="SFP1586" s="110"/>
      <c r="SFQ1586" s="110"/>
      <c r="SFR1586" s="110"/>
      <c r="SFS1586" s="110"/>
      <c r="SFT1586" s="110"/>
      <c r="SFU1586" s="110"/>
      <c r="SFV1586" s="110"/>
      <c r="SFW1586" s="110"/>
      <c r="SFX1586" s="110"/>
      <c r="SFY1586" s="110"/>
      <c r="SFZ1586" s="110"/>
      <c r="SGA1586" s="110"/>
      <c r="SGB1586" s="110"/>
      <c r="SGC1586" s="110"/>
      <c r="SGD1586" s="110"/>
      <c r="SGE1586" s="110"/>
      <c r="SGF1586" s="110"/>
      <c r="SGG1586" s="110"/>
      <c r="SGH1586" s="110"/>
      <c r="SGI1586" s="110"/>
      <c r="SGJ1586" s="110"/>
      <c r="SGK1586" s="110"/>
      <c r="SGL1586" s="110"/>
      <c r="SGM1586" s="110"/>
      <c r="SGN1586" s="110"/>
      <c r="SGO1586" s="110"/>
      <c r="SGP1586" s="110"/>
      <c r="SGQ1586" s="110"/>
      <c r="SGR1586" s="110"/>
      <c r="SGS1586" s="110"/>
      <c r="SGT1586" s="110"/>
      <c r="SGU1586" s="110"/>
      <c r="SGV1586" s="110"/>
      <c r="SGW1586" s="110"/>
      <c r="SGX1586" s="110"/>
      <c r="SGY1586" s="110"/>
      <c r="SGZ1586" s="110"/>
      <c r="SHA1586" s="110"/>
      <c r="SHB1586" s="110"/>
      <c r="SHC1586" s="110"/>
      <c r="SHD1586" s="110"/>
      <c r="SHE1586" s="110"/>
      <c r="SHF1586" s="110"/>
      <c r="SHG1586" s="110"/>
      <c r="SHH1586" s="110"/>
      <c r="SHI1586" s="110"/>
      <c r="SHJ1586" s="110"/>
      <c r="SHK1586" s="110"/>
      <c r="SHL1586" s="110"/>
      <c r="SHM1586" s="110"/>
      <c r="SHN1586" s="110"/>
      <c r="SHO1586" s="110"/>
      <c r="SHP1586" s="110"/>
      <c r="SHQ1586" s="110"/>
      <c r="SHR1586" s="110"/>
      <c r="SHS1586" s="110"/>
      <c r="SHT1586" s="110"/>
      <c r="SHU1586" s="110"/>
      <c r="SHV1586" s="110"/>
      <c r="SHW1586" s="110"/>
      <c r="SHX1586" s="110"/>
      <c r="SHY1586" s="110"/>
      <c r="SHZ1586" s="110"/>
      <c r="SIA1586" s="110"/>
      <c r="SIB1586" s="110"/>
      <c r="SIC1586" s="110"/>
      <c r="SID1586" s="110"/>
      <c r="SIE1586" s="110"/>
      <c r="SIF1586" s="110"/>
      <c r="SIG1586" s="110"/>
      <c r="SIH1586" s="110"/>
      <c r="SII1586" s="110"/>
      <c r="SIJ1586" s="110"/>
      <c r="SIK1586" s="110"/>
      <c r="SIL1586" s="110"/>
      <c r="SIM1586" s="110"/>
      <c r="SIN1586" s="110"/>
      <c r="SIO1586" s="110"/>
      <c r="SIP1586" s="110"/>
      <c r="SIQ1586" s="110"/>
      <c r="SIR1586" s="110"/>
      <c r="SIS1586" s="110"/>
      <c r="SIT1586" s="110"/>
      <c r="SIU1586" s="110"/>
      <c r="SIV1586" s="110"/>
      <c r="SIW1586" s="110"/>
      <c r="SIX1586" s="110"/>
      <c r="SIY1586" s="110"/>
      <c r="SIZ1586" s="110"/>
      <c r="SJA1586" s="110"/>
      <c r="SJB1586" s="110"/>
      <c r="SJC1586" s="110"/>
      <c r="SJD1586" s="110"/>
      <c r="SJE1586" s="110"/>
      <c r="SJF1586" s="110"/>
      <c r="SJG1586" s="110"/>
      <c r="SJH1586" s="110"/>
      <c r="SJI1586" s="110"/>
      <c r="SJJ1586" s="110"/>
      <c r="SJK1586" s="110"/>
      <c r="SJL1586" s="110"/>
      <c r="SJM1586" s="110"/>
      <c r="SJN1586" s="110"/>
      <c r="SJO1586" s="110"/>
      <c r="SJP1586" s="110"/>
      <c r="SJQ1586" s="110"/>
      <c r="SJR1586" s="110"/>
      <c r="SJS1586" s="110"/>
      <c r="SJT1586" s="110"/>
      <c r="SJU1586" s="110"/>
      <c r="SJV1586" s="110"/>
      <c r="SJW1586" s="110"/>
      <c r="SJX1586" s="110"/>
      <c r="SJY1586" s="110"/>
      <c r="SJZ1586" s="110"/>
      <c r="SKA1586" s="110"/>
      <c r="SKB1586" s="110"/>
      <c r="SKC1586" s="110"/>
      <c r="SKD1586" s="110"/>
      <c r="SKE1586" s="110"/>
      <c r="SKF1586" s="110"/>
      <c r="SKG1586" s="110"/>
      <c r="SKH1586" s="110"/>
      <c r="SKI1586" s="110"/>
      <c r="SKJ1586" s="110"/>
      <c r="SKK1586" s="110"/>
      <c r="SKL1586" s="110"/>
      <c r="SKM1586" s="110"/>
      <c r="SKN1586" s="110"/>
      <c r="SKO1586" s="110"/>
      <c r="SKP1586" s="110"/>
      <c r="SKQ1586" s="110"/>
      <c r="SKR1586" s="110"/>
      <c r="SKS1586" s="110"/>
      <c r="SKT1586" s="110"/>
      <c r="SKU1586" s="110"/>
      <c r="SKV1586" s="110"/>
      <c r="SKW1586" s="110"/>
      <c r="SKX1586" s="110"/>
      <c r="SKY1586" s="110"/>
      <c r="SKZ1586" s="110"/>
      <c r="SLA1586" s="110"/>
      <c r="SLB1586" s="110"/>
      <c r="SLC1586" s="110"/>
      <c r="SLD1586" s="110"/>
      <c r="SLE1586" s="110"/>
      <c r="SLF1586" s="110"/>
      <c r="SLG1586" s="110"/>
      <c r="SLH1586" s="110"/>
      <c r="SLI1586" s="110"/>
      <c r="SLJ1586" s="110"/>
      <c r="SLK1586" s="110"/>
      <c r="SLL1586" s="110"/>
      <c r="SLM1586" s="110"/>
      <c r="SLN1586" s="110"/>
      <c r="SLO1586" s="110"/>
      <c r="SLP1586" s="110"/>
      <c r="SLQ1586" s="110"/>
      <c r="SLR1586" s="110"/>
      <c r="SLS1586" s="110"/>
      <c r="SLT1586" s="110"/>
      <c r="SLU1586" s="110"/>
      <c r="SLV1586" s="110"/>
      <c r="SLW1586" s="110"/>
      <c r="SLX1586" s="110"/>
      <c r="SLY1586" s="110"/>
      <c r="SLZ1586" s="110"/>
      <c r="SMA1586" s="110"/>
      <c r="SMB1586" s="110"/>
      <c r="SMC1586" s="110"/>
      <c r="SMD1586" s="110"/>
      <c r="SME1586" s="110"/>
      <c r="SMF1586" s="110"/>
      <c r="SMG1586" s="110"/>
      <c r="SMH1586" s="110"/>
      <c r="SMI1586" s="110"/>
      <c r="SMJ1586" s="110"/>
      <c r="SMK1586" s="110"/>
      <c r="SML1586" s="110"/>
      <c r="SMM1586" s="110"/>
      <c r="SMN1586" s="110"/>
      <c r="SMO1586" s="110"/>
      <c r="SMP1586" s="110"/>
      <c r="SMQ1586" s="110"/>
      <c r="SMR1586" s="110"/>
      <c r="SMS1586" s="110"/>
      <c r="SMT1586" s="110"/>
      <c r="SMU1586" s="110"/>
      <c r="SMV1586" s="110"/>
      <c r="SMW1586" s="110"/>
      <c r="SMX1586" s="110"/>
      <c r="SMY1586" s="110"/>
      <c r="SMZ1586" s="110"/>
      <c r="SNA1586" s="110"/>
      <c r="SNB1586" s="110"/>
      <c r="SNC1586" s="110"/>
      <c r="SND1586" s="110"/>
      <c r="SNE1586" s="110"/>
      <c r="SNF1586" s="110"/>
      <c r="SNG1586" s="110"/>
      <c r="SNH1586" s="110"/>
      <c r="SNI1586" s="110"/>
      <c r="SNJ1586" s="110"/>
      <c r="SNK1586" s="110"/>
      <c r="SNL1586" s="110"/>
      <c r="SNM1586" s="110"/>
      <c r="SNN1586" s="110"/>
      <c r="SNO1586" s="110"/>
      <c r="SNP1586" s="110"/>
      <c r="SNQ1586" s="110"/>
      <c r="SNR1586" s="110"/>
      <c r="SNS1586" s="110"/>
      <c r="SNT1586" s="110"/>
      <c r="SNU1586" s="110"/>
      <c r="SNV1586" s="110"/>
      <c r="SNW1586" s="110"/>
      <c r="SNX1586" s="110"/>
      <c r="SNY1586" s="110"/>
      <c r="SNZ1586" s="110"/>
      <c r="SOA1586" s="110"/>
      <c r="SOB1586" s="110"/>
      <c r="SOC1586" s="110"/>
      <c r="SOD1586" s="110"/>
      <c r="SOE1586" s="110"/>
      <c r="SOF1586" s="110"/>
      <c r="SOG1586" s="110"/>
      <c r="SOH1586" s="110"/>
      <c r="SOI1586" s="110"/>
      <c r="SOJ1586" s="110"/>
      <c r="SOK1586" s="110"/>
      <c r="SOL1586" s="110"/>
      <c r="SOM1586" s="110"/>
      <c r="SON1586" s="110"/>
      <c r="SOO1586" s="110"/>
      <c r="SOP1586" s="110"/>
      <c r="SOQ1586" s="110"/>
      <c r="SOR1586" s="110"/>
      <c r="SOS1586" s="110"/>
      <c r="SOT1586" s="110"/>
      <c r="SOU1586" s="110"/>
      <c r="SOV1586" s="110"/>
      <c r="SOW1586" s="110"/>
      <c r="SOX1586" s="110"/>
      <c r="SOY1586" s="110"/>
      <c r="SOZ1586" s="110"/>
      <c r="SPA1586" s="110"/>
      <c r="SPB1586" s="110"/>
      <c r="SPC1586" s="110"/>
      <c r="SPD1586" s="110"/>
      <c r="SPE1586" s="110"/>
      <c r="SPF1586" s="110"/>
      <c r="SPG1586" s="110"/>
      <c r="SPH1586" s="110"/>
      <c r="SPI1586" s="110"/>
      <c r="SPJ1586" s="110"/>
      <c r="SPK1586" s="110"/>
      <c r="SPL1586" s="110"/>
      <c r="SPM1586" s="110"/>
      <c r="SPN1586" s="110"/>
      <c r="SPO1586" s="110"/>
      <c r="SPP1586" s="110"/>
      <c r="SPQ1586" s="110"/>
      <c r="SPR1586" s="110"/>
      <c r="SPS1586" s="110"/>
      <c r="SPT1586" s="110"/>
      <c r="SPU1586" s="110"/>
      <c r="SPV1586" s="110"/>
      <c r="SPW1586" s="110"/>
      <c r="SPX1586" s="110"/>
      <c r="SPY1586" s="110"/>
      <c r="SPZ1586" s="110"/>
      <c r="SQA1586" s="110"/>
      <c r="SQB1586" s="110"/>
      <c r="SQC1586" s="110"/>
      <c r="SQD1586" s="110"/>
      <c r="SQE1586" s="110"/>
      <c r="SQF1586" s="110"/>
      <c r="SQG1586" s="110"/>
      <c r="SQH1586" s="110"/>
      <c r="SQI1586" s="110"/>
      <c r="SQJ1586" s="110"/>
      <c r="SQK1586" s="110"/>
      <c r="SQL1586" s="110"/>
      <c r="SQM1586" s="110"/>
      <c r="SQN1586" s="110"/>
      <c r="SQO1586" s="110"/>
      <c r="SQP1586" s="110"/>
      <c r="SQQ1586" s="110"/>
      <c r="SQR1586" s="110"/>
      <c r="SQS1586" s="110"/>
      <c r="SQT1586" s="110"/>
      <c r="SQU1586" s="110"/>
      <c r="SQV1586" s="110"/>
      <c r="SQW1586" s="110"/>
      <c r="SQX1586" s="110"/>
      <c r="SQY1586" s="110"/>
      <c r="SQZ1586" s="110"/>
      <c r="SRA1586" s="110"/>
      <c r="SRB1586" s="110"/>
      <c r="SRC1586" s="110"/>
      <c r="SRD1586" s="110"/>
      <c r="SRE1586" s="110"/>
      <c r="SRF1586" s="110"/>
      <c r="SRG1586" s="110"/>
      <c r="SRH1586" s="110"/>
      <c r="SRI1586" s="110"/>
      <c r="SRJ1586" s="110"/>
      <c r="SRK1586" s="110"/>
      <c r="SRL1586" s="110"/>
      <c r="SRM1586" s="110"/>
      <c r="SRN1586" s="110"/>
      <c r="SRO1586" s="110"/>
      <c r="SRP1586" s="110"/>
      <c r="SRQ1586" s="110"/>
      <c r="SRR1586" s="110"/>
      <c r="SRS1586" s="110"/>
      <c r="SRT1586" s="110"/>
      <c r="SRU1586" s="110"/>
      <c r="SRV1586" s="110"/>
      <c r="SRW1586" s="110"/>
      <c r="SRX1586" s="110"/>
      <c r="SRY1586" s="110"/>
      <c r="SRZ1586" s="110"/>
      <c r="SSA1586" s="110"/>
      <c r="SSB1586" s="110"/>
      <c r="SSC1586" s="110"/>
      <c r="SSD1586" s="110"/>
      <c r="SSE1586" s="110"/>
      <c r="SSF1586" s="110"/>
      <c r="SSG1586" s="110"/>
      <c r="SSH1586" s="110"/>
      <c r="SSI1586" s="110"/>
      <c r="SSJ1586" s="110"/>
      <c r="SSK1586" s="110"/>
      <c r="SSL1586" s="110"/>
      <c r="SSM1586" s="110"/>
      <c r="SSN1586" s="110"/>
      <c r="SSO1586" s="110"/>
      <c r="SSP1586" s="110"/>
      <c r="SSQ1586" s="110"/>
      <c r="SSR1586" s="110"/>
      <c r="SSS1586" s="110"/>
      <c r="SST1586" s="110"/>
      <c r="SSU1586" s="110"/>
      <c r="SSV1586" s="110"/>
      <c r="SSW1586" s="110"/>
      <c r="SSX1586" s="110"/>
      <c r="SSY1586" s="110"/>
      <c r="SSZ1586" s="110"/>
      <c r="STA1586" s="110"/>
      <c r="STB1586" s="110"/>
      <c r="STC1586" s="110"/>
      <c r="STD1586" s="110"/>
      <c r="STE1586" s="110"/>
      <c r="STF1586" s="110"/>
      <c r="STG1586" s="110"/>
      <c r="STH1586" s="110"/>
      <c r="STI1586" s="110"/>
      <c r="STJ1586" s="110"/>
      <c r="STK1586" s="110"/>
      <c r="STL1586" s="110"/>
      <c r="STM1586" s="110"/>
      <c r="STN1586" s="110"/>
      <c r="STO1586" s="110"/>
      <c r="STP1586" s="110"/>
      <c r="STQ1586" s="110"/>
      <c r="STR1586" s="110"/>
      <c r="STS1586" s="110"/>
      <c r="STT1586" s="110"/>
      <c r="STU1586" s="110"/>
      <c r="STV1586" s="110"/>
      <c r="STW1586" s="110"/>
      <c r="STX1586" s="110"/>
      <c r="STY1586" s="110"/>
      <c r="STZ1586" s="110"/>
      <c r="SUA1586" s="110"/>
      <c r="SUB1586" s="110"/>
      <c r="SUC1586" s="110"/>
      <c r="SUD1586" s="110"/>
      <c r="SUE1586" s="110"/>
      <c r="SUF1586" s="110"/>
      <c r="SUG1586" s="110"/>
      <c r="SUH1586" s="110"/>
      <c r="SUI1586" s="110"/>
      <c r="SUJ1586" s="110"/>
      <c r="SUK1586" s="110"/>
      <c r="SUL1586" s="110"/>
      <c r="SUM1586" s="110"/>
      <c r="SUN1586" s="110"/>
      <c r="SUO1586" s="110"/>
      <c r="SUP1586" s="110"/>
      <c r="SUQ1586" s="110"/>
      <c r="SUR1586" s="110"/>
      <c r="SUS1586" s="110"/>
      <c r="SUT1586" s="110"/>
      <c r="SUU1586" s="110"/>
      <c r="SUV1586" s="110"/>
      <c r="SUW1586" s="110"/>
      <c r="SUX1586" s="110"/>
      <c r="SUY1586" s="110"/>
      <c r="SUZ1586" s="110"/>
      <c r="SVA1586" s="110"/>
      <c r="SVB1586" s="110"/>
      <c r="SVC1586" s="110"/>
      <c r="SVD1586" s="110"/>
      <c r="SVE1586" s="110"/>
      <c r="SVF1586" s="110"/>
      <c r="SVG1586" s="110"/>
      <c r="SVH1586" s="110"/>
      <c r="SVI1586" s="110"/>
      <c r="SVJ1586" s="110"/>
      <c r="SVK1586" s="110"/>
      <c r="SVL1586" s="110"/>
      <c r="SVM1586" s="110"/>
      <c r="SVN1586" s="110"/>
      <c r="SVO1586" s="110"/>
      <c r="SVP1586" s="110"/>
      <c r="SVQ1586" s="110"/>
      <c r="SVR1586" s="110"/>
      <c r="SVS1586" s="110"/>
      <c r="SVT1586" s="110"/>
      <c r="SVU1586" s="110"/>
      <c r="SVV1586" s="110"/>
      <c r="SVW1586" s="110"/>
      <c r="SVX1586" s="110"/>
      <c r="SVY1586" s="110"/>
      <c r="SVZ1586" s="110"/>
      <c r="SWA1586" s="110"/>
      <c r="SWB1586" s="110"/>
      <c r="SWC1586" s="110"/>
      <c r="SWD1586" s="110"/>
      <c r="SWE1586" s="110"/>
      <c r="SWF1586" s="110"/>
      <c r="SWG1586" s="110"/>
      <c r="SWH1586" s="110"/>
      <c r="SWI1586" s="110"/>
      <c r="SWJ1586" s="110"/>
      <c r="SWK1586" s="110"/>
      <c r="SWL1586" s="110"/>
      <c r="SWM1586" s="110"/>
      <c r="SWN1586" s="110"/>
      <c r="SWO1586" s="110"/>
      <c r="SWP1586" s="110"/>
      <c r="SWQ1586" s="110"/>
      <c r="SWR1586" s="110"/>
      <c r="SWS1586" s="110"/>
      <c r="SWT1586" s="110"/>
      <c r="SWU1586" s="110"/>
      <c r="SWV1586" s="110"/>
      <c r="SWW1586" s="110"/>
      <c r="SWX1586" s="110"/>
      <c r="SWY1586" s="110"/>
      <c r="SWZ1586" s="110"/>
      <c r="SXA1586" s="110"/>
      <c r="SXB1586" s="110"/>
      <c r="SXC1586" s="110"/>
      <c r="SXD1586" s="110"/>
      <c r="SXE1586" s="110"/>
      <c r="SXF1586" s="110"/>
      <c r="SXG1586" s="110"/>
      <c r="SXH1586" s="110"/>
      <c r="SXI1586" s="110"/>
      <c r="SXJ1586" s="110"/>
      <c r="SXK1586" s="110"/>
      <c r="SXL1586" s="110"/>
      <c r="SXM1586" s="110"/>
      <c r="SXN1586" s="110"/>
      <c r="SXO1586" s="110"/>
      <c r="SXP1586" s="110"/>
      <c r="SXQ1586" s="110"/>
      <c r="SXR1586" s="110"/>
      <c r="SXS1586" s="110"/>
      <c r="SXT1586" s="110"/>
      <c r="SXU1586" s="110"/>
      <c r="SXV1586" s="110"/>
      <c r="SXW1586" s="110"/>
      <c r="SXX1586" s="110"/>
      <c r="SXY1586" s="110"/>
      <c r="SXZ1586" s="110"/>
      <c r="SYA1586" s="110"/>
      <c r="SYB1586" s="110"/>
      <c r="SYC1586" s="110"/>
      <c r="SYD1586" s="110"/>
      <c r="SYE1586" s="110"/>
      <c r="SYF1586" s="110"/>
      <c r="SYG1586" s="110"/>
      <c r="SYH1586" s="110"/>
      <c r="SYI1586" s="110"/>
      <c r="SYJ1586" s="110"/>
      <c r="SYK1586" s="110"/>
      <c r="SYL1586" s="110"/>
      <c r="SYM1586" s="110"/>
      <c r="SYN1586" s="110"/>
      <c r="SYO1586" s="110"/>
      <c r="SYP1586" s="110"/>
      <c r="SYQ1586" s="110"/>
      <c r="SYR1586" s="110"/>
      <c r="SYS1586" s="110"/>
      <c r="SYT1586" s="110"/>
      <c r="SYU1586" s="110"/>
      <c r="SYV1586" s="110"/>
      <c r="SYW1586" s="110"/>
      <c r="SYX1586" s="110"/>
      <c r="SYY1586" s="110"/>
      <c r="SYZ1586" s="110"/>
      <c r="SZA1586" s="110"/>
      <c r="SZB1586" s="110"/>
      <c r="SZC1586" s="110"/>
      <c r="SZD1586" s="110"/>
      <c r="SZE1586" s="110"/>
      <c r="SZF1586" s="110"/>
      <c r="SZG1586" s="110"/>
      <c r="SZH1586" s="110"/>
      <c r="SZI1586" s="110"/>
      <c r="SZJ1586" s="110"/>
      <c r="SZK1586" s="110"/>
      <c r="SZL1586" s="110"/>
      <c r="SZM1586" s="110"/>
      <c r="SZN1586" s="110"/>
      <c r="SZO1586" s="110"/>
      <c r="SZP1586" s="110"/>
      <c r="SZQ1586" s="110"/>
      <c r="SZR1586" s="110"/>
      <c r="SZS1586" s="110"/>
      <c r="SZT1586" s="110"/>
      <c r="SZU1586" s="110"/>
      <c r="SZV1586" s="110"/>
      <c r="SZW1586" s="110"/>
      <c r="SZX1586" s="110"/>
      <c r="SZY1586" s="110"/>
      <c r="SZZ1586" s="110"/>
      <c r="TAA1586" s="110"/>
      <c r="TAB1586" s="110"/>
      <c r="TAC1586" s="110"/>
      <c r="TAD1586" s="110"/>
      <c r="TAE1586" s="110"/>
      <c r="TAF1586" s="110"/>
      <c r="TAG1586" s="110"/>
      <c r="TAH1586" s="110"/>
      <c r="TAI1586" s="110"/>
      <c r="TAJ1586" s="110"/>
      <c r="TAK1586" s="110"/>
      <c r="TAL1586" s="110"/>
      <c r="TAM1586" s="110"/>
      <c r="TAN1586" s="110"/>
      <c r="TAO1586" s="110"/>
      <c r="TAP1586" s="110"/>
      <c r="TAQ1586" s="110"/>
      <c r="TAR1586" s="110"/>
      <c r="TAS1586" s="110"/>
      <c r="TAT1586" s="110"/>
      <c r="TAU1586" s="110"/>
      <c r="TAV1586" s="110"/>
      <c r="TAW1586" s="110"/>
      <c r="TAX1586" s="110"/>
      <c r="TAY1586" s="110"/>
      <c r="TAZ1586" s="110"/>
      <c r="TBA1586" s="110"/>
      <c r="TBB1586" s="110"/>
      <c r="TBC1586" s="110"/>
      <c r="TBD1586" s="110"/>
      <c r="TBE1586" s="110"/>
      <c r="TBF1586" s="110"/>
      <c r="TBG1586" s="110"/>
      <c r="TBH1586" s="110"/>
      <c r="TBI1586" s="110"/>
      <c r="TBJ1586" s="110"/>
      <c r="TBK1586" s="110"/>
      <c r="TBL1586" s="110"/>
      <c r="TBM1586" s="110"/>
      <c r="TBN1586" s="110"/>
      <c r="TBO1586" s="110"/>
      <c r="TBP1586" s="110"/>
      <c r="TBQ1586" s="110"/>
      <c r="TBR1586" s="110"/>
      <c r="TBS1586" s="110"/>
      <c r="TBT1586" s="110"/>
      <c r="TBU1586" s="110"/>
      <c r="TBV1586" s="110"/>
      <c r="TBW1586" s="110"/>
      <c r="TBX1586" s="110"/>
      <c r="TBY1586" s="110"/>
      <c r="TBZ1586" s="110"/>
      <c r="TCA1586" s="110"/>
      <c r="TCB1586" s="110"/>
      <c r="TCC1586" s="110"/>
      <c r="TCD1586" s="110"/>
      <c r="TCE1586" s="110"/>
      <c r="TCF1586" s="110"/>
      <c r="TCG1586" s="110"/>
      <c r="TCH1586" s="110"/>
      <c r="TCI1586" s="110"/>
      <c r="TCJ1586" s="110"/>
      <c r="TCK1586" s="110"/>
      <c r="TCL1586" s="110"/>
      <c r="TCM1586" s="110"/>
      <c r="TCN1586" s="110"/>
      <c r="TCO1586" s="110"/>
      <c r="TCP1586" s="110"/>
      <c r="TCQ1586" s="110"/>
      <c r="TCR1586" s="110"/>
      <c r="TCS1586" s="110"/>
      <c r="TCT1586" s="110"/>
      <c r="TCU1586" s="110"/>
      <c r="TCV1586" s="110"/>
      <c r="TCW1586" s="110"/>
      <c r="TCX1586" s="110"/>
      <c r="TCY1586" s="110"/>
      <c r="TCZ1586" s="110"/>
      <c r="TDA1586" s="110"/>
      <c r="TDB1586" s="110"/>
      <c r="TDC1586" s="110"/>
      <c r="TDD1586" s="110"/>
      <c r="TDE1586" s="110"/>
      <c r="TDF1586" s="110"/>
      <c r="TDG1586" s="110"/>
      <c r="TDH1586" s="110"/>
      <c r="TDI1586" s="110"/>
      <c r="TDJ1586" s="110"/>
      <c r="TDK1586" s="110"/>
      <c r="TDL1586" s="110"/>
      <c r="TDM1586" s="110"/>
      <c r="TDN1586" s="110"/>
      <c r="TDO1586" s="110"/>
      <c r="TDP1586" s="110"/>
      <c r="TDQ1586" s="110"/>
      <c r="TDR1586" s="110"/>
      <c r="TDS1586" s="110"/>
      <c r="TDT1586" s="110"/>
      <c r="TDU1586" s="110"/>
      <c r="TDV1586" s="110"/>
      <c r="TDW1586" s="110"/>
      <c r="TDX1586" s="110"/>
      <c r="TDY1586" s="110"/>
      <c r="TDZ1586" s="110"/>
      <c r="TEA1586" s="110"/>
      <c r="TEB1586" s="110"/>
      <c r="TEC1586" s="110"/>
      <c r="TED1586" s="110"/>
      <c r="TEE1586" s="110"/>
      <c r="TEF1586" s="110"/>
      <c r="TEG1586" s="110"/>
      <c r="TEH1586" s="110"/>
      <c r="TEI1586" s="110"/>
      <c r="TEJ1586" s="110"/>
      <c r="TEK1586" s="110"/>
      <c r="TEL1586" s="110"/>
      <c r="TEM1586" s="110"/>
      <c r="TEN1586" s="110"/>
      <c r="TEO1586" s="110"/>
      <c r="TEP1586" s="110"/>
      <c r="TEQ1586" s="110"/>
      <c r="TER1586" s="110"/>
      <c r="TES1586" s="110"/>
      <c r="TET1586" s="110"/>
      <c r="TEU1586" s="110"/>
      <c r="TEV1586" s="110"/>
      <c r="TEW1586" s="110"/>
      <c r="TEX1586" s="110"/>
      <c r="TEY1586" s="110"/>
      <c r="TEZ1586" s="110"/>
      <c r="TFA1586" s="110"/>
      <c r="TFB1586" s="110"/>
      <c r="TFC1586" s="110"/>
      <c r="TFD1586" s="110"/>
      <c r="TFE1586" s="110"/>
      <c r="TFF1586" s="110"/>
      <c r="TFG1586" s="110"/>
      <c r="TFH1586" s="110"/>
      <c r="TFI1586" s="110"/>
      <c r="TFJ1586" s="110"/>
      <c r="TFK1586" s="110"/>
      <c r="TFL1586" s="110"/>
      <c r="TFM1586" s="110"/>
      <c r="TFN1586" s="110"/>
      <c r="TFO1586" s="110"/>
      <c r="TFP1586" s="110"/>
      <c r="TFQ1586" s="110"/>
      <c r="TFR1586" s="110"/>
      <c r="TFS1586" s="110"/>
      <c r="TFT1586" s="110"/>
      <c r="TFU1586" s="110"/>
      <c r="TFV1586" s="110"/>
      <c r="TFW1586" s="110"/>
      <c r="TFX1586" s="110"/>
      <c r="TFY1586" s="110"/>
      <c r="TFZ1586" s="110"/>
      <c r="TGA1586" s="110"/>
      <c r="TGB1586" s="110"/>
      <c r="TGC1586" s="110"/>
      <c r="TGD1586" s="110"/>
      <c r="TGE1586" s="110"/>
      <c r="TGF1586" s="110"/>
      <c r="TGG1586" s="110"/>
      <c r="TGH1586" s="110"/>
      <c r="TGI1586" s="110"/>
      <c r="TGJ1586" s="110"/>
      <c r="TGK1586" s="110"/>
      <c r="TGL1586" s="110"/>
      <c r="TGM1586" s="110"/>
      <c r="TGN1586" s="110"/>
      <c r="TGO1586" s="110"/>
      <c r="TGP1586" s="110"/>
      <c r="TGQ1586" s="110"/>
      <c r="TGR1586" s="110"/>
      <c r="TGS1586" s="110"/>
      <c r="TGT1586" s="110"/>
      <c r="TGU1586" s="110"/>
      <c r="TGV1586" s="110"/>
      <c r="TGW1586" s="110"/>
      <c r="TGX1586" s="110"/>
      <c r="TGY1586" s="110"/>
      <c r="TGZ1586" s="110"/>
      <c r="THA1586" s="110"/>
      <c r="THB1586" s="110"/>
      <c r="THC1586" s="110"/>
      <c r="THD1586" s="110"/>
      <c r="THE1586" s="110"/>
      <c r="THF1586" s="110"/>
      <c r="THG1586" s="110"/>
      <c r="THH1586" s="110"/>
      <c r="THI1586" s="110"/>
      <c r="THJ1586" s="110"/>
      <c r="THK1586" s="110"/>
      <c r="THL1586" s="110"/>
      <c r="THM1586" s="110"/>
      <c r="THN1586" s="110"/>
      <c r="THO1586" s="110"/>
      <c r="THP1586" s="110"/>
      <c r="THQ1586" s="110"/>
      <c r="THR1586" s="110"/>
      <c r="THS1586" s="110"/>
      <c r="THT1586" s="110"/>
      <c r="THU1586" s="110"/>
      <c r="THV1586" s="110"/>
      <c r="THW1586" s="110"/>
      <c r="THX1586" s="110"/>
      <c r="THY1586" s="110"/>
      <c r="THZ1586" s="110"/>
      <c r="TIA1586" s="110"/>
      <c r="TIB1586" s="110"/>
      <c r="TIC1586" s="110"/>
      <c r="TID1586" s="110"/>
      <c r="TIE1586" s="110"/>
      <c r="TIF1586" s="110"/>
      <c r="TIG1586" s="110"/>
      <c r="TIH1586" s="110"/>
      <c r="TII1586" s="110"/>
      <c r="TIJ1586" s="110"/>
      <c r="TIK1586" s="110"/>
      <c r="TIL1586" s="110"/>
      <c r="TIM1586" s="110"/>
      <c r="TIN1586" s="110"/>
      <c r="TIO1586" s="110"/>
      <c r="TIP1586" s="110"/>
      <c r="TIQ1586" s="110"/>
      <c r="TIR1586" s="110"/>
      <c r="TIS1586" s="110"/>
      <c r="TIT1586" s="110"/>
      <c r="TIU1586" s="110"/>
      <c r="TIV1586" s="110"/>
      <c r="TIW1586" s="110"/>
      <c r="TIX1586" s="110"/>
      <c r="TIY1586" s="110"/>
      <c r="TIZ1586" s="110"/>
      <c r="TJA1586" s="110"/>
      <c r="TJB1586" s="110"/>
      <c r="TJC1586" s="110"/>
      <c r="TJD1586" s="110"/>
      <c r="TJE1586" s="110"/>
      <c r="TJF1586" s="110"/>
      <c r="TJG1586" s="110"/>
      <c r="TJH1586" s="110"/>
      <c r="TJI1586" s="110"/>
      <c r="TJJ1586" s="110"/>
      <c r="TJK1586" s="110"/>
      <c r="TJL1586" s="110"/>
      <c r="TJM1586" s="110"/>
      <c r="TJN1586" s="110"/>
      <c r="TJO1586" s="110"/>
      <c r="TJP1586" s="110"/>
      <c r="TJQ1586" s="110"/>
      <c r="TJR1586" s="110"/>
      <c r="TJS1586" s="110"/>
      <c r="TJT1586" s="110"/>
      <c r="TJU1586" s="110"/>
      <c r="TJV1586" s="110"/>
      <c r="TJW1586" s="110"/>
      <c r="TJX1586" s="110"/>
      <c r="TJY1586" s="110"/>
      <c r="TJZ1586" s="110"/>
      <c r="TKA1586" s="110"/>
      <c r="TKB1586" s="110"/>
      <c r="TKC1586" s="110"/>
      <c r="TKD1586" s="110"/>
      <c r="TKE1586" s="110"/>
      <c r="TKF1586" s="110"/>
      <c r="TKG1586" s="110"/>
      <c r="TKH1586" s="110"/>
      <c r="TKI1586" s="110"/>
      <c r="TKJ1586" s="110"/>
      <c r="TKK1586" s="110"/>
      <c r="TKL1586" s="110"/>
      <c r="TKM1586" s="110"/>
      <c r="TKN1586" s="110"/>
      <c r="TKO1586" s="110"/>
      <c r="TKP1586" s="110"/>
      <c r="TKQ1586" s="110"/>
      <c r="TKR1586" s="110"/>
      <c r="TKS1586" s="110"/>
      <c r="TKT1586" s="110"/>
      <c r="TKU1586" s="110"/>
      <c r="TKV1586" s="110"/>
      <c r="TKW1586" s="110"/>
      <c r="TKX1586" s="110"/>
      <c r="TKY1586" s="110"/>
      <c r="TKZ1586" s="110"/>
      <c r="TLA1586" s="110"/>
      <c r="TLB1586" s="110"/>
      <c r="TLC1586" s="110"/>
      <c r="TLD1586" s="110"/>
      <c r="TLE1586" s="110"/>
      <c r="TLF1586" s="110"/>
      <c r="TLG1586" s="110"/>
      <c r="TLH1586" s="110"/>
      <c r="TLI1586" s="110"/>
      <c r="TLJ1586" s="110"/>
      <c r="TLK1586" s="110"/>
      <c r="TLL1586" s="110"/>
      <c r="TLM1586" s="110"/>
      <c r="TLN1586" s="110"/>
      <c r="TLO1586" s="110"/>
      <c r="TLP1586" s="110"/>
      <c r="TLQ1586" s="110"/>
      <c r="TLR1586" s="110"/>
      <c r="TLS1586" s="110"/>
      <c r="TLT1586" s="110"/>
      <c r="TLU1586" s="110"/>
      <c r="TLV1586" s="110"/>
      <c r="TLW1586" s="110"/>
      <c r="TLX1586" s="110"/>
      <c r="TLY1586" s="110"/>
      <c r="TLZ1586" s="110"/>
      <c r="TMA1586" s="110"/>
      <c r="TMB1586" s="110"/>
      <c r="TMC1586" s="110"/>
      <c r="TMD1586" s="110"/>
      <c r="TME1586" s="110"/>
      <c r="TMF1586" s="110"/>
      <c r="TMG1586" s="110"/>
      <c r="TMH1586" s="110"/>
      <c r="TMI1586" s="110"/>
      <c r="TMJ1586" s="110"/>
      <c r="TMK1586" s="110"/>
      <c r="TML1586" s="110"/>
      <c r="TMM1586" s="110"/>
      <c r="TMN1586" s="110"/>
      <c r="TMO1586" s="110"/>
      <c r="TMP1586" s="110"/>
      <c r="TMQ1586" s="110"/>
      <c r="TMR1586" s="110"/>
      <c r="TMS1586" s="110"/>
      <c r="TMT1586" s="110"/>
      <c r="TMU1586" s="110"/>
      <c r="TMV1586" s="110"/>
      <c r="TMW1586" s="110"/>
      <c r="TMX1586" s="110"/>
      <c r="TMY1586" s="110"/>
      <c r="TMZ1586" s="110"/>
      <c r="TNA1586" s="110"/>
      <c r="TNB1586" s="110"/>
      <c r="TNC1586" s="110"/>
      <c r="TND1586" s="110"/>
      <c r="TNE1586" s="110"/>
      <c r="TNF1586" s="110"/>
      <c r="TNG1586" s="110"/>
      <c r="TNH1586" s="110"/>
      <c r="TNI1586" s="110"/>
      <c r="TNJ1586" s="110"/>
      <c r="TNK1586" s="110"/>
      <c r="TNL1586" s="110"/>
      <c r="TNM1586" s="110"/>
      <c r="TNN1586" s="110"/>
      <c r="TNO1586" s="110"/>
      <c r="TNP1586" s="110"/>
      <c r="TNQ1586" s="110"/>
      <c r="TNR1586" s="110"/>
      <c r="TNS1586" s="110"/>
      <c r="TNT1586" s="110"/>
      <c r="TNU1586" s="110"/>
      <c r="TNV1586" s="110"/>
      <c r="TNW1586" s="110"/>
      <c r="TNX1586" s="110"/>
      <c r="TNY1586" s="110"/>
      <c r="TNZ1586" s="110"/>
      <c r="TOA1586" s="110"/>
      <c r="TOB1586" s="110"/>
      <c r="TOC1586" s="110"/>
      <c r="TOD1586" s="110"/>
      <c r="TOE1586" s="110"/>
      <c r="TOF1586" s="110"/>
      <c r="TOG1586" s="110"/>
      <c r="TOH1586" s="110"/>
      <c r="TOI1586" s="110"/>
      <c r="TOJ1586" s="110"/>
      <c r="TOK1586" s="110"/>
      <c r="TOL1586" s="110"/>
      <c r="TOM1586" s="110"/>
      <c r="TON1586" s="110"/>
      <c r="TOO1586" s="110"/>
      <c r="TOP1586" s="110"/>
      <c r="TOQ1586" s="110"/>
      <c r="TOR1586" s="110"/>
      <c r="TOS1586" s="110"/>
      <c r="TOT1586" s="110"/>
      <c r="TOU1586" s="110"/>
      <c r="TOV1586" s="110"/>
      <c r="TOW1586" s="110"/>
      <c r="TOX1586" s="110"/>
      <c r="TOY1586" s="110"/>
      <c r="TOZ1586" s="110"/>
      <c r="TPA1586" s="110"/>
      <c r="TPB1586" s="110"/>
      <c r="TPC1586" s="110"/>
      <c r="TPD1586" s="110"/>
      <c r="TPE1586" s="110"/>
      <c r="TPF1586" s="110"/>
      <c r="TPG1586" s="110"/>
      <c r="TPH1586" s="110"/>
      <c r="TPI1586" s="110"/>
      <c r="TPJ1586" s="110"/>
      <c r="TPK1586" s="110"/>
      <c r="TPL1586" s="110"/>
      <c r="TPM1586" s="110"/>
      <c r="TPN1586" s="110"/>
      <c r="TPO1586" s="110"/>
      <c r="TPP1586" s="110"/>
      <c r="TPQ1586" s="110"/>
      <c r="TPR1586" s="110"/>
      <c r="TPS1586" s="110"/>
      <c r="TPT1586" s="110"/>
      <c r="TPU1586" s="110"/>
      <c r="TPV1586" s="110"/>
      <c r="TPW1586" s="110"/>
      <c r="TPX1586" s="110"/>
      <c r="TPY1586" s="110"/>
      <c r="TPZ1586" s="110"/>
      <c r="TQA1586" s="110"/>
      <c r="TQB1586" s="110"/>
      <c r="TQC1586" s="110"/>
      <c r="TQD1586" s="110"/>
      <c r="TQE1586" s="110"/>
      <c r="TQF1586" s="110"/>
      <c r="TQG1586" s="110"/>
      <c r="TQH1586" s="110"/>
      <c r="TQI1586" s="110"/>
      <c r="TQJ1586" s="110"/>
      <c r="TQK1586" s="110"/>
      <c r="TQL1586" s="110"/>
      <c r="TQM1586" s="110"/>
      <c r="TQN1586" s="110"/>
      <c r="TQO1586" s="110"/>
      <c r="TQP1586" s="110"/>
      <c r="TQQ1586" s="110"/>
      <c r="TQR1586" s="110"/>
      <c r="TQS1586" s="110"/>
      <c r="TQT1586" s="110"/>
      <c r="TQU1586" s="110"/>
      <c r="TQV1586" s="110"/>
      <c r="TQW1586" s="110"/>
      <c r="TQX1586" s="110"/>
      <c r="TQY1586" s="110"/>
      <c r="TQZ1586" s="110"/>
      <c r="TRA1586" s="110"/>
      <c r="TRB1586" s="110"/>
      <c r="TRC1586" s="110"/>
      <c r="TRD1586" s="110"/>
      <c r="TRE1586" s="110"/>
      <c r="TRF1586" s="110"/>
      <c r="TRG1586" s="110"/>
      <c r="TRH1586" s="110"/>
      <c r="TRI1586" s="110"/>
      <c r="TRJ1586" s="110"/>
      <c r="TRK1586" s="110"/>
      <c r="TRL1586" s="110"/>
      <c r="TRM1586" s="110"/>
      <c r="TRN1586" s="110"/>
      <c r="TRO1586" s="110"/>
      <c r="TRP1586" s="110"/>
      <c r="TRQ1586" s="110"/>
      <c r="TRR1586" s="110"/>
      <c r="TRS1586" s="110"/>
      <c r="TRT1586" s="110"/>
      <c r="TRU1586" s="110"/>
      <c r="TRV1586" s="110"/>
      <c r="TRW1586" s="110"/>
      <c r="TRX1586" s="110"/>
      <c r="TRY1586" s="110"/>
      <c r="TRZ1586" s="110"/>
      <c r="TSA1586" s="110"/>
      <c r="TSB1586" s="110"/>
      <c r="TSC1586" s="110"/>
      <c r="TSD1586" s="110"/>
      <c r="TSE1586" s="110"/>
      <c r="TSF1586" s="110"/>
      <c r="TSG1586" s="110"/>
      <c r="TSH1586" s="110"/>
      <c r="TSI1586" s="110"/>
      <c r="TSJ1586" s="110"/>
      <c r="TSK1586" s="110"/>
      <c r="TSL1586" s="110"/>
      <c r="TSM1586" s="110"/>
      <c r="TSN1586" s="110"/>
      <c r="TSO1586" s="110"/>
      <c r="TSP1586" s="110"/>
      <c r="TSQ1586" s="110"/>
      <c r="TSR1586" s="110"/>
      <c r="TSS1586" s="110"/>
      <c r="TST1586" s="110"/>
      <c r="TSU1586" s="110"/>
      <c r="TSV1586" s="110"/>
      <c r="TSW1586" s="110"/>
      <c r="TSX1586" s="110"/>
      <c r="TSY1586" s="110"/>
      <c r="TSZ1586" s="110"/>
      <c r="TTA1586" s="110"/>
      <c r="TTB1586" s="110"/>
      <c r="TTC1586" s="110"/>
      <c r="TTD1586" s="110"/>
      <c r="TTE1586" s="110"/>
      <c r="TTF1586" s="110"/>
      <c r="TTG1586" s="110"/>
      <c r="TTH1586" s="110"/>
      <c r="TTI1586" s="110"/>
      <c r="TTJ1586" s="110"/>
      <c r="TTK1586" s="110"/>
      <c r="TTL1586" s="110"/>
      <c r="TTM1586" s="110"/>
      <c r="TTN1586" s="110"/>
      <c r="TTO1586" s="110"/>
      <c r="TTP1586" s="110"/>
      <c r="TTQ1586" s="110"/>
      <c r="TTR1586" s="110"/>
      <c r="TTS1586" s="110"/>
      <c r="TTT1586" s="110"/>
      <c r="TTU1586" s="110"/>
      <c r="TTV1586" s="110"/>
      <c r="TTW1586" s="110"/>
      <c r="TTX1586" s="110"/>
      <c r="TTY1586" s="110"/>
      <c r="TTZ1586" s="110"/>
      <c r="TUA1586" s="110"/>
      <c r="TUB1586" s="110"/>
      <c r="TUC1586" s="110"/>
      <c r="TUD1586" s="110"/>
      <c r="TUE1586" s="110"/>
      <c r="TUF1586" s="110"/>
      <c r="TUG1586" s="110"/>
      <c r="TUH1586" s="110"/>
      <c r="TUI1586" s="110"/>
      <c r="TUJ1586" s="110"/>
      <c r="TUK1586" s="110"/>
      <c r="TUL1586" s="110"/>
      <c r="TUM1586" s="110"/>
      <c r="TUN1586" s="110"/>
      <c r="TUO1586" s="110"/>
      <c r="TUP1586" s="110"/>
      <c r="TUQ1586" s="110"/>
      <c r="TUR1586" s="110"/>
      <c r="TUS1586" s="110"/>
      <c r="TUT1586" s="110"/>
      <c r="TUU1586" s="110"/>
      <c r="TUV1586" s="110"/>
      <c r="TUW1586" s="110"/>
      <c r="TUX1586" s="110"/>
      <c r="TUY1586" s="110"/>
      <c r="TUZ1586" s="110"/>
      <c r="TVA1586" s="110"/>
      <c r="TVB1586" s="110"/>
      <c r="TVC1586" s="110"/>
      <c r="TVD1586" s="110"/>
      <c r="TVE1586" s="110"/>
      <c r="TVF1586" s="110"/>
      <c r="TVG1586" s="110"/>
      <c r="TVH1586" s="110"/>
      <c r="TVI1586" s="110"/>
      <c r="TVJ1586" s="110"/>
      <c r="TVK1586" s="110"/>
      <c r="TVL1586" s="110"/>
      <c r="TVM1586" s="110"/>
      <c r="TVN1586" s="110"/>
      <c r="TVO1586" s="110"/>
      <c r="TVP1586" s="110"/>
      <c r="TVQ1586" s="110"/>
      <c r="TVR1586" s="110"/>
      <c r="TVS1586" s="110"/>
      <c r="TVT1586" s="110"/>
      <c r="TVU1586" s="110"/>
      <c r="TVV1586" s="110"/>
      <c r="TVW1586" s="110"/>
      <c r="TVX1586" s="110"/>
      <c r="TVY1586" s="110"/>
      <c r="TVZ1586" s="110"/>
      <c r="TWA1586" s="110"/>
      <c r="TWB1586" s="110"/>
      <c r="TWC1586" s="110"/>
      <c r="TWD1586" s="110"/>
      <c r="TWE1586" s="110"/>
      <c r="TWF1586" s="110"/>
      <c r="TWG1586" s="110"/>
      <c r="TWH1586" s="110"/>
      <c r="TWI1586" s="110"/>
      <c r="TWJ1586" s="110"/>
      <c r="TWK1586" s="110"/>
      <c r="TWL1586" s="110"/>
      <c r="TWM1586" s="110"/>
      <c r="TWN1586" s="110"/>
      <c r="TWO1586" s="110"/>
      <c r="TWP1586" s="110"/>
      <c r="TWQ1586" s="110"/>
      <c r="TWR1586" s="110"/>
      <c r="TWS1586" s="110"/>
      <c r="TWT1586" s="110"/>
      <c r="TWU1586" s="110"/>
      <c r="TWV1586" s="110"/>
      <c r="TWW1586" s="110"/>
      <c r="TWX1586" s="110"/>
      <c r="TWY1586" s="110"/>
      <c r="TWZ1586" s="110"/>
      <c r="TXA1586" s="110"/>
      <c r="TXB1586" s="110"/>
      <c r="TXC1586" s="110"/>
      <c r="TXD1586" s="110"/>
      <c r="TXE1586" s="110"/>
      <c r="TXF1586" s="110"/>
      <c r="TXG1586" s="110"/>
      <c r="TXH1586" s="110"/>
      <c r="TXI1586" s="110"/>
      <c r="TXJ1586" s="110"/>
      <c r="TXK1586" s="110"/>
      <c r="TXL1586" s="110"/>
      <c r="TXM1586" s="110"/>
      <c r="TXN1586" s="110"/>
      <c r="TXO1586" s="110"/>
      <c r="TXP1586" s="110"/>
      <c r="TXQ1586" s="110"/>
      <c r="TXR1586" s="110"/>
      <c r="TXS1586" s="110"/>
      <c r="TXT1586" s="110"/>
      <c r="TXU1586" s="110"/>
      <c r="TXV1586" s="110"/>
      <c r="TXW1586" s="110"/>
      <c r="TXX1586" s="110"/>
      <c r="TXY1586" s="110"/>
      <c r="TXZ1586" s="110"/>
      <c r="TYA1586" s="110"/>
      <c r="TYB1586" s="110"/>
      <c r="TYC1586" s="110"/>
      <c r="TYD1586" s="110"/>
      <c r="TYE1586" s="110"/>
      <c r="TYF1586" s="110"/>
      <c r="TYG1586" s="110"/>
      <c r="TYH1586" s="110"/>
      <c r="TYI1586" s="110"/>
      <c r="TYJ1586" s="110"/>
      <c r="TYK1586" s="110"/>
      <c r="TYL1586" s="110"/>
      <c r="TYM1586" s="110"/>
      <c r="TYN1586" s="110"/>
      <c r="TYO1586" s="110"/>
      <c r="TYP1586" s="110"/>
      <c r="TYQ1586" s="110"/>
      <c r="TYR1586" s="110"/>
      <c r="TYS1586" s="110"/>
      <c r="TYT1586" s="110"/>
      <c r="TYU1586" s="110"/>
      <c r="TYV1586" s="110"/>
      <c r="TYW1586" s="110"/>
      <c r="TYX1586" s="110"/>
      <c r="TYY1586" s="110"/>
      <c r="TYZ1586" s="110"/>
      <c r="TZA1586" s="110"/>
      <c r="TZB1586" s="110"/>
      <c r="TZC1586" s="110"/>
      <c r="TZD1586" s="110"/>
      <c r="TZE1586" s="110"/>
      <c r="TZF1586" s="110"/>
      <c r="TZG1586" s="110"/>
      <c r="TZH1586" s="110"/>
      <c r="TZI1586" s="110"/>
      <c r="TZJ1586" s="110"/>
      <c r="TZK1586" s="110"/>
      <c r="TZL1586" s="110"/>
      <c r="TZM1586" s="110"/>
      <c r="TZN1586" s="110"/>
      <c r="TZO1586" s="110"/>
      <c r="TZP1586" s="110"/>
      <c r="TZQ1586" s="110"/>
      <c r="TZR1586" s="110"/>
      <c r="TZS1586" s="110"/>
      <c r="TZT1586" s="110"/>
      <c r="TZU1586" s="110"/>
      <c r="TZV1586" s="110"/>
      <c r="TZW1586" s="110"/>
      <c r="TZX1586" s="110"/>
      <c r="TZY1586" s="110"/>
      <c r="TZZ1586" s="110"/>
      <c r="UAA1586" s="110"/>
      <c r="UAB1586" s="110"/>
      <c r="UAC1586" s="110"/>
      <c r="UAD1586" s="110"/>
      <c r="UAE1586" s="110"/>
      <c r="UAF1586" s="110"/>
      <c r="UAG1586" s="110"/>
      <c r="UAH1586" s="110"/>
      <c r="UAI1586" s="110"/>
      <c r="UAJ1586" s="110"/>
      <c r="UAK1586" s="110"/>
      <c r="UAL1586" s="110"/>
      <c r="UAM1586" s="110"/>
      <c r="UAN1586" s="110"/>
      <c r="UAO1586" s="110"/>
      <c r="UAP1586" s="110"/>
      <c r="UAQ1586" s="110"/>
      <c r="UAR1586" s="110"/>
      <c r="UAS1586" s="110"/>
      <c r="UAT1586" s="110"/>
      <c r="UAU1586" s="110"/>
      <c r="UAV1586" s="110"/>
      <c r="UAW1586" s="110"/>
      <c r="UAX1586" s="110"/>
      <c r="UAY1586" s="110"/>
      <c r="UAZ1586" s="110"/>
      <c r="UBA1586" s="110"/>
      <c r="UBB1586" s="110"/>
      <c r="UBC1586" s="110"/>
      <c r="UBD1586" s="110"/>
      <c r="UBE1586" s="110"/>
      <c r="UBF1586" s="110"/>
      <c r="UBG1586" s="110"/>
      <c r="UBH1586" s="110"/>
      <c r="UBI1586" s="110"/>
      <c r="UBJ1586" s="110"/>
      <c r="UBK1586" s="110"/>
      <c r="UBL1586" s="110"/>
      <c r="UBM1586" s="110"/>
      <c r="UBN1586" s="110"/>
      <c r="UBO1586" s="110"/>
      <c r="UBP1586" s="110"/>
      <c r="UBQ1586" s="110"/>
      <c r="UBR1586" s="110"/>
      <c r="UBS1586" s="110"/>
      <c r="UBT1586" s="110"/>
      <c r="UBU1586" s="110"/>
      <c r="UBV1586" s="110"/>
      <c r="UBW1586" s="110"/>
      <c r="UBX1586" s="110"/>
      <c r="UBY1586" s="110"/>
      <c r="UBZ1586" s="110"/>
      <c r="UCA1586" s="110"/>
      <c r="UCB1586" s="110"/>
      <c r="UCC1586" s="110"/>
      <c r="UCD1586" s="110"/>
      <c r="UCE1586" s="110"/>
      <c r="UCF1586" s="110"/>
      <c r="UCG1586" s="110"/>
      <c r="UCH1586" s="110"/>
      <c r="UCI1586" s="110"/>
      <c r="UCJ1586" s="110"/>
      <c r="UCK1586" s="110"/>
      <c r="UCL1586" s="110"/>
      <c r="UCM1586" s="110"/>
      <c r="UCN1586" s="110"/>
      <c r="UCO1586" s="110"/>
      <c r="UCP1586" s="110"/>
      <c r="UCQ1586" s="110"/>
      <c r="UCR1586" s="110"/>
      <c r="UCS1586" s="110"/>
      <c r="UCT1586" s="110"/>
      <c r="UCU1586" s="110"/>
      <c r="UCV1586" s="110"/>
      <c r="UCW1586" s="110"/>
      <c r="UCX1586" s="110"/>
      <c r="UCY1586" s="110"/>
      <c r="UCZ1586" s="110"/>
      <c r="UDA1586" s="110"/>
      <c r="UDB1586" s="110"/>
      <c r="UDC1586" s="110"/>
      <c r="UDD1586" s="110"/>
      <c r="UDE1586" s="110"/>
      <c r="UDF1586" s="110"/>
      <c r="UDG1586" s="110"/>
      <c r="UDH1586" s="110"/>
      <c r="UDI1586" s="110"/>
      <c r="UDJ1586" s="110"/>
      <c r="UDK1586" s="110"/>
      <c r="UDL1586" s="110"/>
      <c r="UDM1586" s="110"/>
      <c r="UDN1586" s="110"/>
      <c r="UDO1586" s="110"/>
      <c r="UDP1586" s="110"/>
      <c r="UDQ1586" s="110"/>
      <c r="UDR1586" s="110"/>
      <c r="UDS1586" s="110"/>
      <c r="UDT1586" s="110"/>
      <c r="UDU1586" s="110"/>
      <c r="UDV1586" s="110"/>
      <c r="UDW1586" s="110"/>
      <c r="UDX1586" s="110"/>
      <c r="UDY1586" s="110"/>
      <c r="UDZ1586" s="110"/>
      <c r="UEA1586" s="110"/>
      <c r="UEB1586" s="110"/>
      <c r="UEC1586" s="110"/>
      <c r="UED1586" s="110"/>
      <c r="UEE1586" s="110"/>
      <c r="UEF1586" s="110"/>
      <c r="UEG1586" s="110"/>
      <c r="UEH1586" s="110"/>
      <c r="UEI1586" s="110"/>
      <c r="UEJ1586" s="110"/>
      <c r="UEK1586" s="110"/>
      <c r="UEL1586" s="110"/>
      <c r="UEM1586" s="110"/>
      <c r="UEN1586" s="110"/>
      <c r="UEO1586" s="110"/>
      <c r="UEP1586" s="110"/>
      <c r="UEQ1586" s="110"/>
      <c r="UER1586" s="110"/>
      <c r="UES1586" s="110"/>
      <c r="UET1586" s="110"/>
      <c r="UEU1586" s="110"/>
      <c r="UEV1586" s="110"/>
      <c r="UEW1586" s="110"/>
      <c r="UEX1586" s="110"/>
      <c r="UEY1586" s="110"/>
      <c r="UEZ1586" s="110"/>
      <c r="UFA1586" s="110"/>
      <c r="UFB1586" s="110"/>
      <c r="UFC1586" s="110"/>
      <c r="UFD1586" s="110"/>
      <c r="UFE1586" s="110"/>
      <c r="UFF1586" s="110"/>
      <c r="UFG1586" s="110"/>
      <c r="UFH1586" s="110"/>
      <c r="UFI1586" s="110"/>
      <c r="UFJ1586" s="110"/>
      <c r="UFK1586" s="110"/>
      <c r="UFL1586" s="110"/>
      <c r="UFM1586" s="110"/>
      <c r="UFN1586" s="110"/>
      <c r="UFO1586" s="110"/>
      <c r="UFP1586" s="110"/>
      <c r="UFQ1586" s="110"/>
      <c r="UFR1586" s="110"/>
      <c r="UFS1586" s="110"/>
      <c r="UFT1586" s="110"/>
      <c r="UFU1586" s="110"/>
      <c r="UFV1586" s="110"/>
      <c r="UFW1586" s="110"/>
      <c r="UFX1586" s="110"/>
      <c r="UFY1586" s="110"/>
      <c r="UFZ1586" s="110"/>
      <c r="UGA1586" s="110"/>
      <c r="UGB1586" s="110"/>
      <c r="UGC1586" s="110"/>
      <c r="UGD1586" s="110"/>
      <c r="UGE1586" s="110"/>
      <c r="UGF1586" s="110"/>
      <c r="UGG1586" s="110"/>
      <c r="UGH1586" s="110"/>
      <c r="UGI1586" s="110"/>
      <c r="UGJ1586" s="110"/>
      <c r="UGK1586" s="110"/>
      <c r="UGL1586" s="110"/>
      <c r="UGM1586" s="110"/>
      <c r="UGN1586" s="110"/>
      <c r="UGO1586" s="110"/>
      <c r="UGP1586" s="110"/>
      <c r="UGQ1586" s="110"/>
      <c r="UGR1586" s="110"/>
      <c r="UGS1586" s="110"/>
      <c r="UGT1586" s="110"/>
      <c r="UGU1586" s="110"/>
      <c r="UGV1586" s="110"/>
      <c r="UGW1586" s="110"/>
      <c r="UGX1586" s="110"/>
      <c r="UGY1586" s="110"/>
      <c r="UGZ1586" s="110"/>
      <c r="UHA1586" s="110"/>
      <c r="UHB1586" s="110"/>
      <c r="UHC1586" s="110"/>
      <c r="UHD1586" s="110"/>
      <c r="UHE1586" s="110"/>
      <c r="UHF1586" s="110"/>
      <c r="UHG1586" s="110"/>
      <c r="UHH1586" s="110"/>
      <c r="UHI1586" s="110"/>
      <c r="UHJ1586" s="110"/>
      <c r="UHK1586" s="110"/>
      <c r="UHL1586" s="110"/>
      <c r="UHM1586" s="110"/>
      <c r="UHN1586" s="110"/>
      <c r="UHO1586" s="110"/>
      <c r="UHP1586" s="110"/>
      <c r="UHQ1586" s="110"/>
      <c r="UHR1586" s="110"/>
      <c r="UHS1586" s="110"/>
      <c r="UHT1586" s="110"/>
      <c r="UHU1586" s="110"/>
      <c r="UHV1586" s="110"/>
      <c r="UHW1586" s="110"/>
      <c r="UHX1586" s="110"/>
      <c r="UHY1586" s="110"/>
      <c r="UHZ1586" s="110"/>
      <c r="UIA1586" s="110"/>
      <c r="UIB1586" s="110"/>
      <c r="UIC1586" s="110"/>
      <c r="UID1586" s="110"/>
      <c r="UIE1586" s="110"/>
      <c r="UIF1586" s="110"/>
      <c r="UIG1586" s="110"/>
      <c r="UIH1586" s="110"/>
      <c r="UII1586" s="110"/>
      <c r="UIJ1586" s="110"/>
      <c r="UIK1586" s="110"/>
      <c r="UIL1586" s="110"/>
      <c r="UIM1586" s="110"/>
      <c r="UIN1586" s="110"/>
      <c r="UIO1586" s="110"/>
      <c r="UIP1586" s="110"/>
      <c r="UIQ1586" s="110"/>
      <c r="UIR1586" s="110"/>
      <c r="UIS1586" s="110"/>
      <c r="UIT1586" s="110"/>
      <c r="UIU1586" s="110"/>
      <c r="UIV1586" s="110"/>
      <c r="UIW1586" s="110"/>
      <c r="UIX1586" s="110"/>
      <c r="UIY1586" s="110"/>
      <c r="UIZ1586" s="110"/>
      <c r="UJA1586" s="110"/>
      <c r="UJB1586" s="110"/>
      <c r="UJC1586" s="110"/>
      <c r="UJD1586" s="110"/>
      <c r="UJE1586" s="110"/>
      <c r="UJF1586" s="110"/>
      <c r="UJG1586" s="110"/>
      <c r="UJH1586" s="110"/>
      <c r="UJI1586" s="110"/>
      <c r="UJJ1586" s="110"/>
      <c r="UJK1586" s="110"/>
      <c r="UJL1586" s="110"/>
      <c r="UJM1586" s="110"/>
      <c r="UJN1586" s="110"/>
      <c r="UJO1586" s="110"/>
      <c r="UJP1586" s="110"/>
      <c r="UJQ1586" s="110"/>
      <c r="UJR1586" s="110"/>
      <c r="UJS1586" s="110"/>
      <c r="UJT1586" s="110"/>
      <c r="UJU1586" s="110"/>
      <c r="UJV1586" s="110"/>
      <c r="UJW1586" s="110"/>
      <c r="UJX1586" s="110"/>
      <c r="UJY1586" s="110"/>
      <c r="UJZ1586" s="110"/>
      <c r="UKA1586" s="110"/>
      <c r="UKB1586" s="110"/>
      <c r="UKC1586" s="110"/>
      <c r="UKD1586" s="110"/>
      <c r="UKE1586" s="110"/>
      <c r="UKF1586" s="110"/>
      <c r="UKG1586" s="110"/>
      <c r="UKH1586" s="110"/>
      <c r="UKI1586" s="110"/>
      <c r="UKJ1586" s="110"/>
      <c r="UKK1586" s="110"/>
      <c r="UKL1586" s="110"/>
      <c r="UKM1586" s="110"/>
      <c r="UKN1586" s="110"/>
      <c r="UKO1586" s="110"/>
      <c r="UKP1586" s="110"/>
      <c r="UKQ1586" s="110"/>
      <c r="UKR1586" s="110"/>
      <c r="UKS1586" s="110"/>
      <c r="UKT1586" s="110"/>
      <c r="UKU1586" s="110"/>
      <c r="UKV1586" s="110"/>
      <c r="UKW1586" s="110"/>
      <c r="UKX1586" s="110"/>
      <c r="UKY1586" s="110"/>
      <c r="UKZ1586" s="110"/>
      <c r="ULA1586" s="110"/>
      <c r="ULB1586" s="110"/>
      <c r="ULC1586" s="110"/>
      <c r="ULD1586" s="110"/>
      <c r="ULE1586" s="110"/>
      <c r="ULF1586" s="110"/>
      <c r="ULG1586" s="110"/>
      <c r="ULH1586" s="110"/>
      <c r="ULI1586" s="110"/>
      <c r="ULJ1586" s="110"/>
      <c r="ULK1586" s="110"/>
      <c r="ULL1586" s="110"/>
      <c r="ULM1586" s="110"/>
      <c r="ULN1586" s="110"/>
      <c r="ULO1586" s="110"/>
      <c r="ULP1586" s="110"/>
      <c r="ULQ1586" s="110"/>
      <c r="ULR1586" s="110"/>
      <c r="ULS1586" s="110"/>
      <c r="ULT1586" s="110"/>
      <c r="ULU1586" s="110"/>
      <c r="ULV1586" s="110"/>
      <c r="ULW1586" s="110"/>
      <c r="ULX1586" s="110"/>
      <c r="ULY1586" s="110"/>
      <c r="ULZ1586" s="110"/>
      <c r="UMA1586" s="110"/>
      <c r="UMB1586" s="110"/>
      <c r="UMC1586" s="110"/>
      <c r="UMD1586" s="110"/>
      <c r="UME1586" s="110"/>
      <c r="UMF1586" s="110"/>
      <c r="UMG1586" s="110"/>
      <c r="UMH1586" s="110"/>
      <c r="UMI1586" s="110"/>
      <c r="UMJ1586" s="110"/>
      <c r="UMK1586" s="110"/>
      <c r="UML1586" s="110"/>
      <c r="UMM1586" s="110"/>
      <c r="UMN1586" s="110"/>
      <c r="UMO1586" s="110"/>
      <c r="UMP1586" s="110"/>
      <c r="UMQ1586" s="110"/>
      <c r="UMR1586" s="110"/>
      <c r="UMS1586" s="110"/>
      <c r="UMT1586" s="110"/>
      <c r="UMU1586" s="110"/>
      <c r="UMV1586" s="110"/>
      <c r="UMW1586" s="110"/>
      <c r="UMX1586" s="110"/>
      <c r="UMY1586" s="110"/>
      <c r="UMZ1586" s="110"/>
      <c r="UNA1586" s="110"/>
      <c r="UNB1586" s="110"/>
      <c r="UNC1586" s="110"/>
      <c r="UND1586" s="110"/>
      <c r="UNE1586" s="110"/>
      <c r="UNF1586" s="110"/>
      <c r="UNG1586" s="110"/>
      <c r="UNH1586" s="110"/>
      <c r="UNI1586" s="110"/>
      <c r="UNJ1586" s="110"/>
      <c r="UNK1586" s="110"/>
      <c r="UNL1586" s="110"/>
      <c r="UNM1586" s="110"/>
      <c r="UNN1586" s="110"/>
      <c r="UNO1586" s="110"/>
      <c r="UNP1586" s="110"/>
      <c r="UNQ1586" s="110"/>
      <c r="UNR1586" s="110"/>
      <c r="UNS1586" s="110"/>
      <c r="UNT1586" s="110"/>
      <c r="UNU1586" s="110"/>
      <c r="UNV1586" s="110"/>
      <c r="UNW1586" s="110"/>
      <c r="UNX1586" s="110"/>
      <c r="UNY1586" s="110"/>
      <c r="UNZ1586" s="110"/>
      <c r="UOA1586" s="110"/>
      <c r="UOB1586" s="110"/>
      <c r="UOC1586" s="110"/>
      <c r="UOD1586" s="110"/>
      <c r="UOE1586" s="110"/>
      <c r="UOF1586" s="110"/>
      <c r="UOG1586" s="110"/>
      <c r="UOH1586" s="110"/>
      <c r="UOI1586" s="110"/>
      <c r="UOJ1586" s="110"/>
      <c r="UOK1586" s="110"/>
      <c r="UOL1586" s="110"/>
      <c r="UOM1586" s="110"/>
      <c r="UON1586" s="110"/>
      <c r="UOO1586" s="110"/>
      <c r="UOP1586" s="110"/>
      <c r="UOQ1586" s="110"/>
      <c r="UOR1586" s="110"/>
      <c r="UOS1586" s="110"/>
      <c r="UOT1586" s="110"/>
      <c r="UOU1586" s="110"/>
      <c r="UOV1586" s="110"/>
      <c r="UOW1586" s="110"/>
      <c r="UOX1586" s="110"/>
      <c r="UOY1586" s="110"/>
      <c r="UOZ1586" s="110"/>
      <c r="UPA1586" s="110"/>
      <c r="UPB1586" s="110"/>
      <c r="UPC1586" s="110"/>
      <c r="UPD1586" s="110"/>
      <c r="UPE1586" s="110"/>
      <c r="UPF1586" s="110"/>
      <c r="UPG1586" s="110"/>
      <c r="UPH1586" s="110"/>
      <c r="UPI1586" s="110"/>
      <c r="UPJ1586" s="110"/>
      <c r="UPK1586" s="110"/>
      <c r="UPL1586" s="110"/>
      <c r="UPM1586" s="110"/>
      <c r="UPN1586" s="110"/>
      <c r="UPO1586" s="110"/>
      <c r="UPP1586" s="110"/>
      <c r="UPQ1586" s="110"/>
      <c r="UPR1586" s="110"/>
      <c r="UPS1586" s="110"/>
      <c r="UPT1586" s="110"/>
      <c r="UPU1586" s="110"/>
      <c r="UPV1586" s="110"/>
      <c r="UPW1586" s="110"/>
      <c r="UPX1586" s="110"/>
      <c r="UPY1586" s="110"/>
      <c r="UPZ1586" s="110"/>
      <c r="UQA1586" s="110"/>
      <c r="UQB1586" s="110"/>
      <c r="UQC1586" s="110"/>
      <c r="UQD1586" s="110"/>
      <c r="UQE1586" s="110"/>
      <c r="UQF1586" s="110"/>
      <c r="UQG1586" s="110"/>
      <c r="UQH1586" s="110"/>
      <c r="UQI1586" s="110"/>
      <c r="UQJ1586" s="110"/>
      <c r="UQK1586" s="110"/>
      <c r="UQL1586" s="110"/>
      <c r="UQM1586" s="110"/>
      <c r="UQN1586" s="110"/>
      <c r="UQO1586" s="110"/>
      <c r="UQP1586" s="110"/>
      <c r="UQQ1586" s="110"/>
      <c r="UQR1586" s="110"/>
      <c r="UQS1586" s="110"/>
      <c r="UQT1586" s="110"/>
      <c r="UQU1586" s="110"/>
      <c r="UQV1586" s="110"/>
      <c r="UQW1586" s="110"/>
      <c r="UQX1586" s="110"/>
      <c r="UQY1586" s="110"/>
      <c r="UQZ1586" s="110"/>
      <c r="URA1586" s="110"/>
      <c r="URB1586" s="110"/>
      <c r="URC1586" s="110"/>
      <c r="URD1586" s="110"/>
      <c r="URE1586" s="110"/>
      <c r="URF1586" s="110"/>
      <c r="URG1586" s="110"/>
      <c r="URH1586" s="110"/>
      <c r="URI1586" s="110"/>
      <c r="URJ1586" s="110"/>
      <c r="URK1586" s="110"/>
      <c r="URL1586" s="110"/>
      <c r="URM1586" s="110"/>
      <c r="URN1586" s="110"/>
      <c r="URO1586" s="110"/>
      <c r="URP1586" s="110"/>
      <c r="URQ1586" s="110"/>
      <c r="URR1586" s="110"/>
      <c r="URS1586" s="110"/>
      <c r="URT1586" s="110"/>
      <c r="URU1586" s="110"/>
      <c r="URV1586" s="110"/>
      <c r="URW1586" s="110"/>
      <c r="URX1586" s="110"/>
      <c r="URY1586" s="110"/>
      <c r="URZ1586" s="110"/>
      <c r="USA1586" s="110"/>
      <c r="USB1586" s="110"/>
      <c r="USC1586" s="110"/>
      <c r="USD1586" s="110"/>
      <c r="USE1586" s="110"/>
      <c r="USF1586" s="110"/>
      <c r="USG1586" s="110"/>
      <c r="USH1586" s="110"/>
      <c r="USI1586" s="110"/>
      <c r="USJ1586" s="110"/>
      <c r="USK1586" s="110"/>
      <c r="USL1586" s="110"/>
      <c r="USM1586" s="110"/>
      <c r="USN1586" s="110"/>
      <c r="USO1586" s="110"/>
      <c r="USP1586" s="110"/>
      <c r="USQ1586" s="110"/>
      <c r="USR1586" s="110"/>
      <c r="USS1586" s="110"/>
      <c r="UST1586" s="110"/>
      <c r="USU1586" s="110"/>
      <c r="USV1586" s="110"/>
      <c r="USW1586" s="110"/>
      <c r="USX1586" s="110"/>
      <c r="USY1586" s="110"/>
      <c r="USZ1586" s="110"/>
      <c r="UTA1586" s="110"/>
      <c r="UTB1586" s="110"/>
      <c r="UTC1586" s="110"/>
      <c r="UTD1586" s="110"/>
      <c r="UTE1586" s="110"/>
      <c r="UTF1586" s="110"/>
      <c r="UTG1586" s="110"/>
      <c r="UTH1586" s="110"/>
      <c r="UTI1586" s="110"/>
      <c r="UTJ1586" s="110"/>
      <c r="UTK1586" s="110"/>
      <c r="UTL1586" s="110"/>
      <c r="UTM1586" s="110"/>
      <c r="UTN1586" s="110"/>
      <c r="UTO1586" s="110"/>
      <c r="UTP1586" s="110"/>
      <c r="UTQ1586" s="110"/>
      <c r="UTR1586" s="110"/>
      <c r="UTS1586" s="110"/>
      <c r="UTT1586" s="110"/>
      <c r="UTU1586" s="110"/>
      <c r="UTV1586" s="110"/>
      <c r="UTW1586" s="110"/>
      <c r="UTX1586" s="110"/>
      <c r="UTY1586" s="110"/>
      <c r="UTZ1586" s="110"/>
      <c r="UUA1586" s="110"/>
      <c r="UUB1586" s="110"/>
      <c r="UUC1586" s="110"/>
      <c r="UUD1586" s="110"/>
      <c r="UUE1586" s="110"/>
      <c r="UUF1586" s="110"/>
      <c r="UUG1586" s="110"/>
      <c r="UUH1586" s="110"/>
      <c r="UUI1586" s="110"/>
      <c r="UUJ1586" s="110"/>
      <c r="UUK1586" s="110"/>
      <c r="UUL1586" s="110"/>
      <c r="UUM1586" s="110"/>
      <c r="UUN1586" s="110"/>
      <c r="UUO1586" s="110"/>
      <c r="UUP1586" s="110"/>
      <c r="UUQ1586" s="110"/>
      <c r="UUR1586" s="110"/>
      <c r="UUS1586" s="110"/>
      <c r="UUT1586" s="110"/>
      <c r="UUU1586" s="110"/>
      <c r="UUV1586" s="110"/>
      <c r="UUW1586" s="110"/>
      <c r="UUX1586" s="110"/>
      <c r="UUY1586" s="110"/>
      <c r="UUZ1586" s="110"/>
      <c r="UVA1586" s="110"/>
      <c r="UVB1586" s="110"/>
      <c r="UVC1586" s="110"/>
      <c r="UVD1586" s="110"/>
      <c r="UVE1586" s="110"/>
      <c r="UVF1586" s="110"/>
      <c r="UVG1586" s="110"/>
      <c r="UVH1586" s="110"/>
      <c r="UVI1586" s="110"/>
      <c r="UVJ1586" s="110"/>
      <c r="UVK1586" s="110"/>
      <c r="UVL1586" s="110"/>
      <c r="UVM1586" s="110"/>
      <c r="UVN1586" s="110"/>
      <c r="UVO1586" s="110"/>
      <c r="UVP1586" s="110"/>
      <c r="UVQ1586" s="110"/>
      <c r="UVR1586" s="110"/>
      <c r="UVS1586" s="110"/>
      <c r="UVT1586" s="110"/>
      <c r="UVU1586" s="110"/>
      <c r="UVV1586" s="110"/>
      <c r="UVW1586" s="110"/>
      <c r="UVX1586" s="110"/>
      <c r="UVY1586" s="110"/>
      <c r="UVZ1586" s="110"/>
      <c r="UWA1586" s="110"/>
      <c r="UWB1586" s="110"/>
      <c r="UWC1586" s="110"/>
      <c r="UWD1586" s="110"/>
      <c r="UWE1586" s="110"/>
      <c r="UWF1586" s="110"/>
      <c r="UWG1586" s="110"/>
      <c r="UWH1586" s="110"/>
      <c r="UWI1586" s="110"/>
      <c r="UWJ1586" s="110"/>
      <c r="UWK1586" s="110"/>
      <c r="UWL1586" s="110"/>
      <c r="UWM1586" s="110"/>
      <c r="UWN1586" s="110"/>
      <c r="UWO1586" s="110"/>
      <c r="UWP1586" s="110"/>
      <c r="UWQ1586" s="110"/>
      <c r="UWR1586" s="110"/>
      <c r="UWS1586" s="110"/>
      <c r="UWT1586" s="110"/>
      <c r="UWU1586" s="110"/>
      <c r="UWV1586" s="110"/>
      <c r="UWW1586" s="110"/>
      <c r="UWX1586" s="110"/>
      <c r="UWY1586" s="110"/>
      <c r="UWZ1586" s="110"/>
      <c r="UXA1586" s="110"/>
      <c r="UXB1586" s="110"/>
      <c r="UXC1586" s="110"/>
      <c r="UXD1586" s="110"/>
      <c r="UXE1586" s="110"/>
      <c r="UXF1586" s="110"/>
      <c r="UXG1586" s="110"/>
      <c r="UXH1586" s="110"/>
      <c r="UXI1586" s="110"/>
      <c r="UXJ1586" s="110"/>
      <c r="UXK1586" s="110"/>
      <c r="UXL1586" s="110"/>
      <c r="UXM1586" s="110"/>
      <c r="UXN1586" s="110"/>
      <c r="UXO1586" s="110"/>
      <c r="UXP1586" s="110"/>
      <c r="UXQ1586" s="110"/>
      <c r="UXR1586" s="110"/>
      <c r="UXS1586" s="110"/>
      <c r="UXT1586" s="110"/>
      <c r="UXU1586" s="110"/>
      <c r="UXV1586" s="110"/>
      <c r="UXW1586" s="110"/>
      <c r="UXX1586" s="110"/>
      <c r="UXY1586" s="110"/>
      <c r="UXZ1586" s="110"/>
      <c r="UYA1586" s="110"/>
      <c r="UYB1586" s="110"/>
      <c r="UYC1586" s="110"/>
      <c r="UYD1586" s="110"/>
      <c r="UYE1586" s="110"/>
      <c r="UYF1586" s="110"/>
      <c r="UYG1586" s="110"/>
      <c r="UYH1586" s="110"/>
      <c r="UYI1586" s="110"/>
      <c r="UYJ1586" s="110"/>
      <c r="UYK1586" s="110"/>
      <c r="UYL1586" s="110"/>
      <c r="UYM1586" s="110"/>
      <c r="UYN1586" s="110"/>
      <c r="UYO1586" s="110"/>
      <c r="UYP1586" s="110"/>
      <c r="UYQ1586" s="110"/>
      <c r="UYR1586" s="110"/>
      <c r="UYS1586" s="110"/>
      <c r="UYT1586" s="110"/>
      <c r="UYU1586" s="110"/>
      <c r="UYV1586" s="110"/>
      <c r="UYW1586" s="110"/>
      <c r="UYX1586" s="110"/>
      <c r="UYY1586" s="110"/>
      <c r="UYZ1586" s="110"/>
      <c r="UZA1586" s="110"/>
      <c r="UZB1586" s="110"/>
      <c r="UZC1586" s="110"/>
      <c r="UZD1586" s="110"/>
      <c r="UZE1586" s="110"/>
      <c r="UZF1586" s="110"/>
      <c r="UZG1586" s="110"/>
      <c r="UZH1586" s="110"/>
      <c r="UZI1586" s="110"/>
      <c r="UZJ1586" s="110"/>
      <c r="UZK1586" s="110"/>
      <c r="UZL1586" s="110"/>
      <c r="UZM1586" s="110"/>
      <c r="UZN1586" s="110"/>
      <c r="UZO1586" s="110"/>
      <c r="UZP1586" s="110"/>
      <c r="UZQ1586" s="110"/>
      <c r="UZR1586" s="110"/>
      <c r="UZS1586" s="110"/>
      <c r="UZT1586" s="110"/>
      <c r="UZU1586" s="110"/>
      <c r="UZV1586" s="110"/>
      <c r="UZW1586" s="110"/>
      <c r="UZX1586" s="110"/>
      <c r="UZY1586" s="110"/>
      <c r="UZZ1586" s="110"/>
      <c r="VAA1586" s="110"/>
      <c r="VAB1586" s="110"/>
      <c r="VAC1586" s="110"/>
      <c r="VAD1586" s="110"/>
      <c r="VAE1586" s="110"/>
      <c r="VAF1586" s="110"/>
      <c r="VAG1586" s="110"/>
      <c r="VAH1586" s="110"/>
      <c r="VAI1586" s="110"/>
      <c r="VAJ1586" s="110"/>
      <c r="VAK1586" s="110"/>
      <c r="VAL1586" s="110"/>
      <c r="VAM1586" s="110"/>
      <c r="VAN1586" s="110"/>
      <c r="VAO1586" s="110"/>
      <c r="VAP1586" s="110"/>
      <c r="VAQ1586" s="110"/>
      <c r="VAR1586" s="110"/>
      <c r="VAS1586" s="110"/>
      <c r="VAT1586" s="110"/>
      <c r="VAU1586" s="110"/>
      <c r="VAV1586" s="110"/>
      <c r="VAW1586" s="110"/>
      <c r="VAX1586" s="110"/>
      <c r="VAY1586" s="110"/>
      <c r="VAZ1586" s="110"/>
      <c r="VBA1586" s="110"/>
      <c r="VBB1586" s="110"/>
      <c r="VBC1586" s="110"/>
      <c r="VBD1586" s="110"/>
      <c r="VBE1586" s="110"/>
      <c r="VBF1586" s="110"/>
      <c r="VBG1586" s="110"/>
      <c r="VBH1586" s="110"/>
      <c r="VBI1586" s="110"/>
      <c r="VBJ1586" s="110"/>
      <c r="VBK1586" s="110"/>
      <c r="VBL1586" s="110"/>
      <c r="VBM1586" s="110"/>
      <c r="VBN1586" s="110"/>
      <c r="VBO1586" s="110"/>
      <c r="VBP1586" s="110"/>
      <c r="VBQ1586" s="110"/>
      <c r="VBR1586" s="110"/>
      <c r="VBS1586" s="110"/>
      <c r="VBT1586" s="110"/>
      <c r="VBU1586" s="110"/>
      <c r="VBV1586" s="110"/>
      <c r="VBW1586" s="110"/>
      <c r="VBX1586" s="110"/>
      <c r="VBY1586" s="110"/>
      <c r="VBZ1586" s="110"/>
      <c r="VCA1586" s="110"/>
      <c r="VCB1586" s="110"/>
      <c r="VCC1586" s="110"/>
      <c r="VCD1586" s="110"/>
      <c r="VCE1586" s="110"/>
      <c r="VCF1586" s="110"/>
      <c r="VCG1586" s="110"/>
      <c r="VCH1586" s="110"/>
      <c r="VCI1586" s="110"/>
      <c r="VCJ1586" s="110"/>
      <c r="VCK1586" s="110"/>
      <c r="VCL1586" s="110"/>
      <c r="VCM1586" s="110"/>
      <c r="VCN1586" s="110"/>
      <c r="VCO1586" s="110"/>
      <c r="VCP1586" s="110"/>
      <c r="VCQ1586" s="110"/>
      <c r="VCR1586" s="110"/>
      <c r="VCS1586" s="110"/>
      <c r="VCT1586" s="110"/>
      <c r="VCU1586" s="110"/>
      <c r="VCV1586" s="110"/>
      <c r="VCW1586" s="110"/>
      <c r="VCX1586" s="110"/>
      <c r="VCY1586" s="110"/>
      <c r="VCZ1586" s="110"/>
      <c r="VDA1586" s="110"/>
      <c r="VDB1586" s="110"/>
      <c r="VDC1586" s="110"/>
      <c r="VDD1586" s="110"/>
      <c r="VDE1586" s="110"/>
      <c r="VDF1586" s="110"/>
      <c r="VDG1586" s="110"/>
      <c r="VDH1586" s="110"/>
      <c r="VDI1586" s="110"/>
      <c r="VDJ1586" s="110"/>
      <c r="VDK1586" s="110"/>
      <c r="VDL1586" s="110"/>
      <c r="VDM1586" s="110"/>
      <c r="VDN1586" s="110"/>
      <c r="VDO1586" s="110"/>
      <c r="VDP1586" s="110"/>
      <c r="VDQ1586" s="110"/>
      <c r="VDR1586" s="110"/>
      <c r="VDS1586" s="110"/>
      <c r="VDT1586" s="110"/>
      <c r="VDU1586" s="110"/>
      <c r="VDV1586" s="110"/>
      <c r="VDW1586" s="110"/>
      <c r="VDX1586" s="110"/>
      <c r="VDY1586" s="110"/>
      <c r="VDZ1586" s="110"/>
      <c r="VEA1586" s="110"/>
      <c r="VEB1586" s="110"/>
      <c r="VEC1586" s="110"/>
      <c r="VED1586" s="110"/>
      <c r="VEE1586" s="110"/>
      <c r="VEF1586" s="110"/>
      <c r="VEG1586" s="110"/>
      <c r="VEH1586" s="110"/>
      <c r="VEI1586" s="110"/>
      <c r="VEJ1586" s="110"/>
      <c r="VEK1586" s="110"/>
      <c r="VEL1586" s="110"/>
      <c r="VEM1586" s="110"/>
      <c r="VEN1586" s="110"/>
      <c r="VEO1586" s="110"/>
      <c r="VEP1586" s="110"/>
      <c r="VEQ1586" s="110"/>
      <c r="VER1586" s="110"/>
      <c r="VES1586" s="110"/>
      <c r="VET1586" s="110"/>
      <c r="VEU1586" s="110"/>
      <c r="VEV1586" s="110"/>
      <c r="VEW1586" s="110"/>
      <c r="VEX1586" s="110"/>
      <c r="VEY1586" s="110"/>
      <c r="VEZ1586" s="110"/>
      <c r="VFA1586" s="110"/>
      <c r="VFB1586" s="110"/>
      <c r="VFC1586" s="110"/>
      <c r="VFD1586" s="110"/>
      <c r="VFE1586" s="110"/>
      <c r="VFF1586" s="110"/>
      <c r="VFG1586" s="110"/>
      <c r="VFH1586" s="110"/>
      <c r="VFI1586" s="110"/>
      <c r="VFJ1586" s="110"/>
      <c r="VFK1586" s="110"/>
      <c r="VFL1586" s="110"/>
      <c r="VFM1586" s="110"/>
      <c r="VFN1586" s="110"/>
      <c r="VFO1586" s="110"/>
      <c r="VFP1586" s="110"/>
      <c r="VFQ1586" s="110"/>
      <c r="VFR1586" s="110"/>
      <c r="VFS1586" s="110"/>
      <c r="VFT1586" s="110"/>
      <c r="VFU1586" s="110"/>
      <c r="VFV1586" s="110"/>
      <c r="VFW1586" s="110"/>
      <c r="VFX1586" s="110"/>
      <c r="VFY1586" s="110"/>
      <c r="VFZ1586" s="110"/>
      <c r="VGA1586" s="110"/>
      <c r="VGB1586" s="110"/>
      <c r="VGC1586" s="110"/>
      <c r="VGD1586" s="110"/>
      <c r="VGE1586" s="110"/>
      <c r="VGF1586" s="110"/>
      <c r="VGG1586" s="110"/>
      <c r="VGH1586" s="110"/>
      <c r="VGI1586" s="110"/>
      <c r="VGJ1586" s="110"/>
      <c r="VGK1586" s="110"/>
      <c r="VGL1586" s="110"/>
      <c r="VGM1586" s="110"/>
      <c r="VGN1586" s="110"/>
      <c r="VGO1586" s="110"/>
      <c r="VGP1586" s="110"/>
      <c r="VGQ1586" s="110"/>
      <c r="VGR1586" s="110"/>
      <c r="VGS1586" s="110"/>
      <c r="VGT1586" s="110"/>
      <c r="VGU1586" s="110"/>
      <c r="VGV1586" s="110"/>
      <c r="VGW1586" s="110"/>
      <c r="VGX1586" s="110"/>
      <c r="VGY1586" s="110"/>
      <c r="VGZ1586" s="110"/>
      <c r="VHA1586" s="110"/>
      <c r="VHB1586" s="110"/>
      <c r="VHC1586" s="110"/>
      <c r="VHD1586" s="110"/>
      <c r="VHE1586" s="110"/>
      <c r="VHF1586" s="110"/>
      <c r="VHG1586" s="110"/>
      <c r="VHH1586" s="110"/>
      <c r="VHI1586" s="110"/>
      <c r="VHJ1586" s="110"/>
      <c r="VHK1586" s="110"/>
      <c r="VHL1586" s="110"/>
      <c r="VHM1586" s="110"/>
      <c r="VHN1586" s="110"/>
      <c r="VHO1586" s="110"/>
      <c r="VHP1586" s="110"/>
      <c r="VHQ1586" s="110"/>
      <c r="VHR1586" s="110"/>
      <c r="VHS1586" s="110"/>
      <c r="VHT1586" s="110"/>
      <c r="VHU1586" s="110"/>
      <c r="VHV1586" s="110"/>
      <c r="VHW1586" s="110"/>
      <c r="VHX1586" s="110"/>
      <c r="VHY1586" s="110"/>
      <c r="VHZ1586" s="110"/>
      <c r="VIA1586" s="110"/>
      <c r="VIB1586" s="110"/>
      <c r="VIC1586" s="110"/>
      <c r="VID1586" s="110"/>
      <c r="VIE1586" s="110"/>
      <c r="VIF1586" s="110"/>
      <c r="VIG1586" s="110"/>
      <c r="VIH1586" s="110"/>
      <c r="VII1586" s="110"/>
      <c r="VIJ1586" s="110"/>
      <c r="VIK1586" s="110"/>
      <c r="VIL1586" s="110"/>
      <c r="VIM1586" s="110"/>
      <c r="VIN1586" s="110"/>
      <c r="VIO1586" s="110"/>
      <c r="VIP1586" s="110"/>
      <c r="VIQ1586" s="110"/>
      <c r="VIR1586" s="110"/>
      <c r="VIS1586" s="110"/>
      <c r="VIT1586" s="110"/>
      <c r="VIU1586" s="110"/>
      <c r="VIV1586" s="110"/>
      <c r="VIW1586" s="110"/>
      <c r="VIX1586" s="110"/>
      <c r="VIY1586" s="110"/>
      <c r="VIZ1586" s="110"/>
      <c r="VJA1586" s="110"/>
      <c r="VJB1586" s="110"/>
      <c r="VJC1586" s="110"/>
      <c r="VJD1586" s="110"/>
      <c r="VJE1586" s="110"/>
      <c r="VJF1586" s="110"/>
      <c r="VJG1586" s="110"/>
      <c r="VJH1586" s="110"/>
      <c r="VJI1586" s="110"/>
      <c r="VJJ1586" s="110"/>
      <c r="VJK1586" s="110"/>
      <c r="VJL1586" s="110"/>
      <c r="VJM1586" s="110"/>
      <c r="VJN1586" s="110"/>
      <c r="VJO1586" s="110"/>
      <c r="VJP1586" s="110"/>
      <c r="VJQ1586" s="110"/>
      <c r="VJR1586" s="110"/>
      <c r="VJS1586" s="110"/>
      <c r="VJT1586" s="110"/>
      <c r="VJU1586" s="110"/>
      <c r="VJV1586" s="110"/>
      <c r="VJW1586" s="110"/>
      <c r="VJX1586" s="110"/>
      <c r="VJY1586" s="110"/>
      <c r="VJZ1586" s="110"/>
      <c r="VKA1586" s="110"/>
      <c r="VKB1586" s="110"/>
      <c r="VKC1586" s="110"/>
      <c r="VKD1586" s="110"/>
      <c r="VKE1586" s="110"/>
      <c r="VKF1586" s="110"/>
      <c r="VKG1586" s="110"/>
      <c r="VKH1586" s="110"/>
      <c r="VKI1586" s="110"/>
      <c r="VKJ1586" s="110"/>
      <c r="VKK1586" s="110"/>
      <c r="VKL1586" s="110"/>
      <c r="VKM1586" s="110"/>
      <c r="VKN1586" s="110"/>
      <c r="VKO1586" s="110"/>
      <c r="VKP1586" s="110"/>
      <c r="VKQ1586" s="110"/>
      <c r="VKR1586" s="110"/>
      <c r="VKS1586" s="110"/>
      <c r="VKT1586" s="110"/>
      <c r="VKU1586" s="110"/>
      <c r="VKV1586" s="110"/>
      <c r="VKW1586" s="110"/>
      <c r="VKX1586" s="110"/>
      <c r="VKY1586" s="110"/>
      <c r="VKZ1586" s="110"/>
      <c r="VLA1586" s="110"/>
      <c r="VLB1586" s="110"/>
      <c r="VLC1586" s="110"/>
      <c r="VLD1586" s="110"/>
      <c r="VLE1586" s="110"/>
      <c r="VLF1586" s="110"/>
      <c r="VLG1586" s="110"/>
      <c r="VLH1586" s="110"/>
      <c r="VLI1586" s="110"/>
      <c r="VLJ1586" s="110"/>
      <c r="VLK1586" s="110"/>
      <c r="VLL1586" s="110"/>
      <c r="VLM1586" s="110"/>
      <c r="VLN1586" s="110"/>
      <c r="VLO1586" s="110"/>
      <c r="VLP1586" s="110"/>
      <c r="VLQ1586" s="110"/>
      <c r="VLR1586" s="110"/>
      <c r="VLS1586" s="110"/>
      <c r="VLT1586" s="110"/>
      <c r="VLU1586" s="110"/>
      <c r="VLV1586" s="110"/>
      <c r="VLW1586" s="110"/>
      <c r="VLX1586" s="110"/>
      <c r="VLY1586" s="110"/>
      <c r="VLZ1586" s="110"/>
      <c r="VMA1586" s="110"/>
      <c r="VMB1586" s="110"/>
      <c r="VMC1586" s="110"/>
      <c r="VMD1586" s="110"/>
      <c r="VME1586" s="110"/>
      <c r="VMF1586" s="110"/>
      <c r="VMG1586" s="110"/>
      <c r="VMH1586" s="110"/>
      <c r="VMI1586" s="110"/>
      <c r="VMJ1586" s="110"/>
      <c r="VMK1586" s="110"/>
      <c r="VML1586" s="110"/>
      <c r="VMM1586" s="110"/>
      <c r="VMN1586" s="110"/>
      <c r="VMO1586" s="110"/>
      <c r="VMP1586" s="110"/>
      <c r="VMQ1586" s="110"/>
      <c r="VMR1586" s="110"/>
      <c r="VMS1586" s="110"/>
      <c r="VMT1586" s="110"/>
      <c r="VMU1586" s="110"/>
      <c r="VMV1586" s="110"/>
      <c r="VMW1586" s="110"/>
      <c r="VMX1586" s="110"/>
      <c r="VMY1586" s="110"/>
      <c r="VMZ1586" s="110"/>
      <c r="VNA1586" s="110"/>
      <c r="VNB1586" s="110"/>
      <c r="VNC1586" s="110"/>
      <c r="VND1586" s="110"/>
      <c r="VNE1586" s="110"/>
      <c r="VNF1586" s="110"/>
      <c r="VNG1586" s="110"/>
      <c r="VNH1586" s="110"/>
      <c r="VNI1586" s="110"/>
      <c r="VNJ1586" s="110"/>
      <c r="VNK1586" s="110"/>
      <c r="VNL1586" s="110"/>
      <c r="VNM1586" s="110"/>
      <c r="VNN1586" s="110"/>
      <c r="VNO1586" s="110"/>
      <c r="VNP1586" s="110"/>
      <c r="VNQ1586" s="110"/>
      <c r="VNR1586" s="110"/>
      <c r="VNS1586" s="110"/>
      <c r="VNT1586" s="110"/>
      <c r="VNU1586" s="110"/>
      <c r="VNV1586" s="110"/>
      <c r="VNW1586" s="110"/>
      <c r="VNX1586" s="110"/>
      <c r="VNY1586" s="110"/>
      <c r="VNZ1586" s="110"/>
      <c r="VOA1586" s="110"/>
      <c r="VOB1586" s="110"/>
      <c r="VOC1586" s="110"/>
      <c r="VOD1586" s="110"/>
      <c r="VOE1586" s="110"/>
      <c r="VOF1586" s="110"/>
      <c r="VOG1586" s="110"/>
      <c r="VOH1586" s="110"/>
      <c r="VOI1586" s="110"/>
      <c r="VOJ1586" s="110"/>
      <c r="VOK1586" s="110"/>
      <c r="VOL1586" s="110"/>
      <c r="VOM1586" s="110"/>
      <c r="VON1586" s="110"/>
      <c r="VOO1586" s="110"/>
      <c r="VOP1586" s="110"/>
      <c r="VOQ1586" s="110"/>
      <c r="VOR1586" s="110"/>
      <c r="VOS1586" s="110"/>
      <c r="VOT1586" s="110"/>
      <c r="VOU1586" s="110"/>
      <c r="VOV1586" s="110"/>
      <c r="VOW1586" s="110"/>
      <c r="VOX1586" s="110"/>
      <c r="VOY1586" s="110"/>
      <c r="VOZ1586" s="110"/>
      <c r="VPA1586" s="110"/>
      <c r="VPB1586" s="110"/>
      <c r="VPC1586" s="110"/>
      <c r="VPD1586" s="110"/>
      <c r="VPE1586" s="110"/>
      <c r="VPF1586" s="110"/>
      <c r="VPG1586" s="110"/>
      <c r="VPH1586" s="110"/>
      <c r="VPI1586" s="110"/>
      <c r="VPJ1586" s="110"/>
      <c r="VPK1586" s="110"/>
      <c r="VPL1586" s="110"/>
      <c r="VPM1586" s="110"/>
      <c r="VPN1586" s="110"/>
      <c r="VPO1586" s="110"/>
      <c r="VPP1586" s="110"/>
      <c r="VPQ1586" s="110"/>
      <c r="VPR1586" s="110"/>
      <c r="VPS1586" s="110"/>
      <c r="VPT1586" s="110"/>
      <c r="VPU1586" s="110"/>
      <c r="VPV1586" s="110"/>
      <c r="VPW1586" s="110"/>
      <c r="VPX1586" s="110"/>
      <c r="VPY1586" s="110"/>
      <c r="VPZ1586" s="110"/>
      <c r="VQA1586" s="110"/>
      <c r="VQB1586" s="110"/>
      <c r="VQC1586" s="110"/>
      <c r="VQD1586" s="110"/>
      <c r="VQE1586" s="110"/>
      <c r="VQF1586" s="110"/>
      <c r="VQG1586" s="110"/>
      <c r="VQH1586" s="110"/>
      <c r="VQI1586" s="110"/>
      <c r="VQJ1586" s="110"/>
      <c r="VQK1586" s="110"/>
      <c r="VQL1586" s="110"/>
      <c r="VQM1586" s="110"/>
      <c r="VQN1586" s="110"/>
      <c r="VQO1586" s="110"/>
      <c r="VQP1586" s="110"/>
      <c r="VQQ1586" s="110"/>
      <c r="VQR1586" s="110"/>
      <c r="VQS1586" s="110"/>
      <c r="VQT1586" s="110"/>
      <c r="VQU1586" s="110"/>
      <c r="VQV1586" s="110"/>
      <c r="VQW1586" s="110"/>
      <c r="VQX1586" s="110"/>
      <c r="VQY1586" s="110"/>
      <c r="VQZ1586" s="110"/>
      <c r="VRA1586" s="110"/>
      <c r="VRB1586" s="110"/>
      <c r="VRC1586" s="110"/>
      <c r="VRD1586" s="110"/>
      <c r="VRE1586" s="110"/>
      <c r="VRF1586" s="110"/>
      <c r="VRG1586" s="110"/>
      <c r="VRH1586" s="110"/>
      <c r="VRI1586" s="110"/>
      <c r="VRJ1586" s="110"/>
      <c r="VRK1586" s="110"/>
      <c r="VRL1586" s="110"/>
      <c r="VRM1586" s="110"/>
      <c r="VRN1586" s="110"/>
      <c r="VRO1586" s="110"/>
      <c r="VRP1586" s="110"/>
      <c r="VRQ1586" s="110"/>
      <c r="VRR1586" s="110"/>
      <c r="VRS1586" s="110"/>
      <c r="VRT1586" s="110"/>
      <c r="VRU1586" s="110"/>
      <c r="VRV1586" s="110"/>
      <c r="VRW1586" s="110"/>
      <c r="VRX1586" s="110"/>
      <c r="VRY1586" s="110"/>
      <c r="VRZ1586" s="110"/>
      <c r="VSA1586" s="110"/>
      <c r="VSB1586" s="110"/>
      <c r="VSC1586" s="110"/>
      <c r="VSD1586" s="110"/>
      <c r="VSE1586" s="110"/>
      <c r="VSF1586" s="110"/>
      <c r="VSG1586" s="110"/>
      <c r="VSH1586" s="110"/>
      <c r="VSI1586" s="110"/>
      <c r="VSJ1586" s="110"/>
      <c r="VSK1586" s="110"/>
      <c r="VSL1586" s="110"/>
      <c r="VSM1586" s="110"/>
      <c r="VSN1586" s="110"/>
      <c r="VSO1586" s="110"/>
      <c r="VSP1586" s="110"/>
      <c r="VSQ1586" s="110"/>
      <c r="VSR1586" s="110"/>
      <c r="VSS1586" s="110"/>
      <c r="VST1586" s="110"/>
      <c r="VSU1586" s="110"/>
      <c r="VSV1586" s="110"/>
      <c r="VSW1586" s="110"/>
      <c r="VSX1586" s="110"/>
      <c r="VSY1586" s="110"/>
      <c r="VSZ1586" s="110"/>
      <c r="VTA1586" s="110"/>
      <c r="VTB1586" s="110"/>
      <c r="VTC1586" s="110"/>
      <c r="VTD1586" s="110"/>
      <c r="VTE1586" s="110"/>
      <c r="VTF1586" s="110"/>
      <c r="VTG1586" s="110"/>
      <c r="VTH1586" s="110"/>
      <c r="VTI1586" s="110"/>
      <c r="VTJ1586" s="110"/>
      <c r="VTK1586" s="110"/>
      <c r="VTL1586" s="110"/>
      <c r="VTM1586" s="110"/>
      <c r="VTN1586" s="110"/>
      <c r="VTO1586" s="110"/>
      <c r="VTP1586" s="110"/>
      <c r="VTQ1586" s="110"/>
      <c r="VTR1586" s="110"/>
      <c r="VTS1586" s="110"/>
      <c r="VTT1586" s="110"/>
      <c r="VTU1586" s="110"/>
      <c r="VTV1586" s="110"/>
      <c r="VTW1586" s="110"/>
      <c r="VTX1586" s="110"/>
      <c r="VTY1586" s="110"/>
      <c r="VTZ1586" s="110"/>
      <c r="VUA1586" s="110"/>
      <c r="VUB1586" s="110"/>
      <c r="VUC1586" s="110"/>
      <c r="VUD1586" s="110"/>
      <c r="VUE1586" s="110"/>
      <c r="VUF1586" s="110"/>
      <c r="VUG1586" s="110"/>
      <c r="VUH1586" s="110"/>
      <c r="VUI1586" s="110"/>
      <c r="VUJ1586" s="110"/>
      <c r="VUK1586" s="110"/>
      <c r="VUL1586" s="110"/>
      <c r="VUM1586" s="110"/>
      <c r="VUN1586" s="110"/>
      <c r="VUO1586" s="110"/>
      <c r="VUP1586" s="110"/>
      <c r="VUQ1586" s="110"/>
      <c r="VUR1586" s="110"/>
      <c r="VUS1586" s="110"/>
      <c r="VUT1586" s="110"/>
      <c r="VUU1586" s="110"/>
      <c r="VUV1586" s="110"/>
      <c r="VUW1586" s="110"/>
      <c r="VUX1586" s="110"/>
      <c r="VUY1586" s="110"/>
      <c r="VUZ1586" s="110"/>
      <c r="VVA1586" s="110"/>
      <c r="VVB1586" s="110"/>
      <c r="VVC1586" s="110"/>
      <c r="VVD1586" s="110"/>
      <c r="VVE1586" s="110"/>
      <c r="VVF1586" s="110"/>
      <c r="VVG1586" s="110"/>
      <c r="VVH1586" s="110"/>
      <c r="VVI1586" s="110"/>
      <c r="VVJ1586" s="110"/>
      <c r="VVK1586" s="110"/>
      <c r="VVL1586" s="110"/>
      <c r="VVM1586" s="110"/>
      <c r="VVN1586" s="110"/>
      <c r="VVO1586" s="110"/>
      <c r="VVP1586" s="110"/>
      <c r="VVQ1586" s="110"/>
      <c r="VVR1586" s="110"/>
      <c r="VVS1586" s="110"/>
      <c r="VVT1586" s="110"/>
      <c r="VVU1586" s="110"/>
      <c r="VVV1586" s="110"/>
      <c r="VVW1586" s="110"/>
      <c r="VVX1586" s="110"/>
      <c r="VVY1586" s="110"/>
      <c r="VVZ1586" s="110"/>
      <c r="VWA1586" s="110"/>
      <c r="VWB1586" s="110"/>
      <c r="VWC1586" s="110"/>
      <c r="VWD1586" s="110"/>
      <c r="VWE1586" s="110"/>
      <c r="VWF1586" s="110"/>
      <c r="VWG1586" s="110"/>
      <c r="VWH1586" s="110"/>
      <c r="VWI1586" s="110"/>
      <c r="VWJ1586" s="110"/>
      <c r="VWK1586" s="110"/>
      <c r="VWL1586" s="110"/>
      <c r="VWM1586" s="110"/>
      <c r="VWN1586" s="110"/>
      <c r="VWO1586" s="110"/>
      <c r="VWP1586" s="110"/>
      <c r="VWQ1586" s="110"/>
      <c r="VWR1586" s="110"/>
      <c r="VWS1586" s="110"/>
      <c r="VWT1586" s="110"/>
      <c r="VWU1586" s="110"/>
      <c r="VWV1586" s="110"/>
      <c r="VWW1586" s="110"/>
      <c r="VWX1586" s="110"/>
      <c r="VWY1586" s="110"/>
      <c r="VWZ1586" s="110"/>
      <c r="VXA1586" s="110"/>
      <c r="VXB1586" s="110"/>
      <c r="VXC1586" s="110"/>
      <c r="VXD1586" s="110"/>
      <c r="VXE1586" s="110"/>
      <c r="VXF1586" s="110"/>
      <c r="VXG1586" s="110"/>
      <c r="VXH1586" s="110"/>
      <c r="VXI1586" s="110"/>
      <c r="VXJ1586" s="110"/>
      <c r="VXK1586" s="110"/>
      <c r="VXL1586" s="110"/>
      <c r="VXM1586" s="110"/>
      <c r="VXN1586" s="110"/>
      <c r="VXO1586" s="110"/>
      <c r="VXP1586" s="110"/>
      <c r="VXQ1586" s="110"/>
      <c r="VXR1586" s="110"/>
      <c r="VXS1586" s="110"/>
      <c r="VXT1586" s="110"/>
      <c r="VXU1586" s="110"/>
      <c r="VXV1586" s="110"/>
      <c r="VXW1586" s="110"/>
      <c r="VXX1586" s="110"/>
      <c r="VXY1586" s="110"/>
      <c r="VXZ1586" s="110"/>
      <c r="VYA1586" s="110"/>
      <c r="VYB1586" s="110"/>
      <c r="VYC1586" s="110"/>
      <c r="VYD1586" s="110"/>
      <c r="VYE1586" s="110"/>
      <c r="VYF1586" s="110"/>
      <c r="VYG1586" s="110"/>
      <c r="VYH1586" s="110"/>
      <c r="VYI1586" s="110"/>
      <c r="VYJ1586" s="110"/>
      <c r="VYK1586" s="110"/>
      <c r="VYL1586" s="110"/>
      <c r="VYM1586" s="110"/>
      <c r="VYN1586" s="110"/>
      <c r="VYO1586" s="110"/>
      <c r="VYP1586" s="110"/>
      <c r="VYQ1586" s="110"/>
      <c r="VYR1586" s="110"/>
      <c r="VYS1586" s="110"/>
      <c r="VYT1586" s="110"/>
      <c r="VYU1586" s="110"/>
      <c r="VYV1586" s="110"/>
      <c r="VYW1586" s="110"/>
      <c r="VYX1586" s="110"/>
      <c r="VYY1586" s="110"/>
      <c r="VYZ1586" s="110"/>
      <c r="VZA1586" s="110"/>
      <c r="VZB1586" s="110"/>
      <c r="VZC1586" s="110"/>
      <c r="VZD1586" s="110"/>
      <c r="VZE1586" s="110"/>
      <c r="VZF1586" s="110"/>
      <c r="VZG1586" s="110"/>
      <c r="VZH1586" s="110"/>
      <c r="VZI1586" s="110"/>
      <c r="VZJ1586" s="110"/>
      <c r="VZK1586" s="110"/>
      <c r="VZL1586" s="110"/>
      <c r="VZM1586" s="110"/>
      <c r="VZN1586" s="110"/>
      <c r="VZO1586" s="110"/>
      <c r="VZP1586" s="110"/>
      <c r="VZQ1586" s="110"/>
      <c r="VZR1586" s="110"/>
      <c r="VZS1586" s="110"/>
      <c r="VZT1586" s="110"/>
      <c r="VZU1586" s="110"/>
      <c r="VZV1586" s="110"/>
      <c r="VZW1586" s="110"/>
      <c r="VZX1586" s="110"/>
      <c r="VZY1586" s="110"/>
      <c r="VZZ1586" s="110"/>
      <c r="WAA1586" s="110"/>
      <c r="WAB1586" s="110"/>
      <c r="WAC1586" s="110"/>
      <c r="WAD1586" s="110"/>
      <c r="WAE1586" s="110"/>
      <c r="WAF1586" s="110"/>
      <c r="WAG1586" s="110"/>
      <c r="WAH1586" s="110"/>
      <c r="WAI1586" s="110"/>
      <c r="WAJ1586" s="110"/>
      <c r="WAK1586" s="110"/>
      <c r="WAL1586" s="110"/>
      <c r="WAM1586" s="110"/>
      <c r="WAN1586" s="110"/>
      <c r="WAO1586" s="110"/>
      <c r="WAP1586" s="110"/>
      <c r="WAQ1586" s="110"/>
      <c r="WAR1586" s="110"/>
      <c r="WAS1586" s="110"/>
      <c r="WAT1586" s="110"/>
      <c r="WAU1586" s="110"/>
      <c r="WAV1586" s="110"/>
      <c r="WAW1586" s="110"/>
      <c r="WAX1586" s="110"/>
      <c r="WAY1586" s="110"/>
      <c r="WAZ1586" s="110"/>
      <c r="WBA1586" s="110"/>
      <c r="WBB1586" s="110"/>
      <c r="WBC1586" s="110"/>
      <c r="WBD1586" s="110"/>
      <c r="WBE1586" s="110"/>
      <c r="WBF1586" s="110"/>
      <c r="WBG1586" s="110"/>
      <c r="WBH1586" s="110"/>
      <c r="WBI1586" s="110"/>
      <c r="WBJ1586" s="110"/>
      <c r="WBK1586" s="110"/>
      <c r="WBL1586" s="110"/>
      <c r="WBM1586" s="110"/>
      <c r="WBN1586" s="110"/>
      <c r="WBO1586" s="110"/>
      <c r="WBP1586" s="110"/>
      <c r="WBQ1586" s="110"/>
      <c r="WBR1586" s="110"/>
      <c r="WBS1586" s="110"/>
      <c r="WBT1586" s="110"/>
      <c r="WBU1586" s="110"/>
      <c r="WBV1586" s="110"/>
      <c r="WBW1586" s="110"/>
      <c r="WBX1586" s="110"/>
      <c r="WBY1586" s="110"/>
      <c r="WBZ1586" s="110"/>
      <c r="WCA1586" s="110"/>
      <c r="WCB1586" s="110"/>
      <c r="WCC1586" s="110"/>
      <c r="WCD1586" s="110"/>
      <c r="WCE1586" s="110"/>
      <c r="WCF1586" s="110"/>
      <c r="WCG1586" s="110"/>
      <c r="WCH1586" s="110"/>
      <c r="WCI1586" s="110"/>
      <c r="WCJ1586" s="110"/>
      <c r="WCK1586" s="110"/>
      <c r="WCL1586" s="110"/>
      <c r="WCM1586" s="110"/>
      <c r="WCN1586" s="110"/>
      <c r="WCO1586" s="110"/>
      <c r="WCP1586" s="110"/>
      <c r="WCQ1586" s="110"/>
      <c r="WCR1586" s="110"/>
      <c r="WCS1586" s="110"/>
      <c r="WCT1586" s="110"/>
      <c r="WCU1586" s="110"/>
      <c r="WCV1586" s="110"/>
      <c r="WCW1586" s="110"/>
      <c r="WCX1586" s="110"/>
      <c r="WCY1586" s="110"/>
      <c r="WCZ1586" s="110"/>
      <c r="WDA1586" s="110"/>
      <c r="WDB1586" s="110"/>
      <c r="WDC1586" s="110"/>
      <c r="WDD1586" s="110"/>
      <c r="WDE1586" s="110"/>
      <c r="WDF1586" s="110"/>
      <c r="WDG1586" s="110"/>
      <c r="WDH1586" s="110"/>
      <c r="WDI1586" s="110"/>
      <c r="WDJ1586" s="110"/>
      <c r="WDK1586" s="110"/>
      <c r="WDL1586" s="110"/>
      <c r="WDM1586" s="110"/>
      <c r="WDN1586" s="110"/>
      <c r="WDO1586" s="110"/>
      <c r="WDP1586" s="110"/>
      <c r="WDQ1586" s="110"/>
      <c r="WDR1586" s="110"/>
      <c r="WDS1586" s="110"/>
      <c r="WDT1586" s="110"/>
      <c r="WDU1586" s="110"/>
      <c r="WDV1586" s="110"/>
      <c r="WDW1586" s="110"/>
      <c r="WDX1586" s="110"/>
      <c r="WDY1586" s="110"/>
      <c r="WDZ1586" s="110"/>
      <c r="WEA1586" s="110"/>
      <c r="WEB1586" s="110"/>
      <c r="WEC1586" s="110"/>
      <c r="WED1586" s="110"/>
      <c r="WEE1586" s="110"/>
      <c r="WEF1586" s="110"/>
      <c r="WEG1586" s="110"/>
      <c r="WEH1586" s="110"/>
      <c r="WEI1586" s="110"/>
      <c r="WEJ1586" s="110"/>
      <c r="WEK1586" s="110"/>
      <c r="WEL1586" s="110"/>
      <c r="WEM1586" s="110"/>
      <c r="WEN1586" s="110"/>
      <c r="WEO1586" s="110"/>
      <c r="WEP1586" s="110"/>
      <c r="WEQ1586" s="110"/>
      <c r="WER1586" s="110"/>
      <c r="WES1586" s="110"/>
      <c r="WET1586" s="110"/>
      <c r="WEU1586" s="110"/>
      <c r="WEV1586" s="110"/>
      <c r="WEW1586" s="110"/>
      <c r="WEX1586" s="110"/>
      <c r="WEY1586" s="110"/>
      <c r="WEZ1586" s="110"/>
      <c r="WFA1586" s="110"/>
      <c r="WFB1586" s="110"/>
      <c r="WFC1586" s="110"/>
      <c r="WFD1586" s="110"/>
      <c r="WFE1586" s="110"/>
      <c r="WFF1586" s="110"/>
      <c r="WFG1586" s="110"/>
      <c r="WFH1586" s="110"/>
      <c r="WFI1586" s="110"/>
      <c r="WFJ1586" s="110"/>
      <c r="WFK1586" s="110"/>
      <c r="WFL1586" s="110"/>
      <c r="WFM1586" s="110"/>
      <c r="WFN1586" s="110"/>
      <c r="WFO1586" s="110"/>
      <c r="WFP1586" s="110"/>
      <c r="WFQ1586" s="110"/>
      <c r="WFR1586" s="110"/>
      <c r="WFS1586" s="110"/>
      <c r="WFT1586" s="110"/>
      <c r="WFU1586" s="110"/>
      <c r="WFV1586" s="110"/>
      <c r="WFW1586" s="110"/>
      <c r="WFX1586" s="110"/>
      <c r="WFY1586" s="110"/>
      <c r="WFZ1586" s="110"/>
      <c r="WGA1586" s="110"/>
      <c r="WGB1586" s="110"/>
      <c r="WGC1586" s="110"/>
      <c r="WGD1586" s="110"/>
      <c r="WGE1586" s="110"/>
      <c r="WGF1586" s="110"/>
      <c r="WGG1586" s="110"/>
      <c r="WGH1586" s="110"/>
      <c r="WGI1586" s="110"/>
      <c r="WGJ1586" s="110"/>
      <c r="WGK1586" s="110"/>
      <c r="WGL1586" s="110"/>
      <c r="WGM1586" s="110"/>
      <c r="WGN1586" s="110"/>
      <c r="WGO1586" s="110"/>
      <c r="WGP1586" s="110"/>
      <c r="WGQ1586" s="110"/>
      <c r="WGR1586" s="110"/>
      <c r="WGS1586" s="110"/>
      <c r="WGT1586" s="110"/>
      <c r="WGU1586" s="110"/>
      <c r="WGV1586" s="110"/>
      <c r="WGW1586" s="110"/>
      <c r="WGX1586" s="110"/>
      <c r="WGY1586" s="110"/>
      <c r="WGZ1586" s="110"/>
      <c r="WHA1586" s="110"/>
      <c r="WHB1586" s="110"/>
      <c r="WHC1586" s="110"/>
      <c r="WHD1586" s="110"/>
      <c r="WHE1586" s="110"/>
      <c r="WHF1586" s="110"/>
      <c r="WHG1586" s="110"/>
      <c r="WHH1586" s="110"/>
      <c r="WHI1586" s="110"/>
      <c r="WHJ1586" s="110"/>
      <c r="WHK1586" s="110"/>
      <c r="WHL1586" s="110"/>
      <c r="WHM1586" s="110"/>
      <c r="WHN1586" s="110"/>
      <c r="WHO1586" s="110"/>
      <c r="WHP1586" s="110"/>
      <c r="WHQ1586" s="110"/>
      <c r="WHR1586" s="110"/>
      <c r="WHS1586" s="110"/>
      <c r="WHT1586" s="110"/>
      <c r="WHU1586" s="110"/>
      <c r="WHV1586" s="110"/>
      <c r="WHW1586" s="110"/>
      <c r="WHX1586" s="110"/>
      <c r="WHY1586" s="110"/>
      <c r="WHZ1586" s="110"/>
      <c r="WIA1586" s="110"/>
      <c r="WIB1586" s="110"/>
      <c r="WIC1586" s="110"/>
      <c r="WID1586" s="110"/>
      <c r="WIE1586" s="110"/>
      <c r="WIF1586" s="110"/>
      <c r="WIG1586" s="110"/>
      <c r="WIH1586" s="110"/>
      <c r="WII1586" s="110"/>
      <c r="WIJ1586" s="110"/>
      <c r="WIK1586" s="110"/>
      <c r="WIL1586" s="110"/>
      <c r="WIM1586" s="110"/>
      <c r="WIN1586" s="110"/>
      <c r="WIO1586" s="110"/>
      <c r="WIP1586" s="110"/>
      <c r="WIQ1586" s="110"/>
      <c r="WIR1586" s="110"/>
      <c r="WIS1586" s="110"/>
      <c r="WIT1586" s="110"/>
      <c r="WIU1586" s="110"/>
      <c r="WIV1586" s="110"/>
      <c r="WIW1586" s="110"/>
      <c r="WIX1586" s="110"/>
      <c r="WIY1586" s="110"/>
      <c r="WIZ1586" s="110"/>
      <c r="WJA1586" s="110"/>
      <c r="WJB1586" s="110"/>
      <c r="WJC1586" s="110"/>
      <c r="WJD1586" s="110"/>
      <c r="WJE1586" s="110"/>
      <c r="WJF1586" s="110"/>
      <c r="WJG1586" s="110"/>
      <c r="WJH1586" s="110"/>
      <c r="WJI1586" s="110"/>
      <c r="WJJ1586" s="110"/>
      <c r="WJK1586" s="110"/>
      <c r="WJL1586" s="110"/>
      <c r="WJM1586" s="110"/>
      <c r="WJN1586" s="110"/>
      <c r="WJO1586" s="110"/>
      <c r="WJP1586" s="110"/>
      <c r="WJQ1586" s="110"/>
      <c r="WJR1586" s="110"/>
      <c r="WJS1586" s="110"/>
      <c r="WJT1586" s="110"/>
      <c r="WJU1586" s="110"/>
      <c r="WJV1586" s="110"/>
      <c r="WJW1586" s="110"/>
      <c r="WJX1586" s="110"/>
      <c r="WJY1586" s="110"/>
      <c r="WJZ1586" s="110"/>
      <c r="WKA1586" s="110"/>
      <c r="WKB1586" s="110"/>
      <c r="WKC1586" s="110"/>
      <c r="WKD1586" s="110"/>
      <c r="WKE1586" s="110"/>
      <c r="WKF1586" s="110"/>
      <c r="WKG1586" s="110"/>
      <c r="WKH1586" s="110"/>
      <c r="WKI1586" s="110"/>
      <c r="WKJ1586" s="110"/>
      <c r="WKK1586" s="110"/>
      <c r="WKL1586" s="110"/>
      <c r="WKM1586" s="110"/>
      <c r="WKN1586" s="110"/>
      <c r="WKO1586" s="110"/>
      <c r="WKP1586" s="110"/>
      <c r="WKQ1586" s="110"/>
      <c r="WKR1586" s="110"/>
      <c r="WKS1586" s="110"/>
      <c r="WKT1586" s="110"/>
      <c r="WKU1586" s="110"/>
      <c r="WKV1586" s="110"/>
      <c r="WKW1586" s="110"/>
      <c r="WKX1586" s="110"/>
      <c r="WKY1586" s="110"/>
      <c r="WKZ1586" s="110"/>
      <c r="WLA1586" s="110"/>
      <c r="WLB1586" s="110"/>
      <c r="WLC1586" s="110"/>
      <c r="WLD1586" s="110"/>
      <c r="WLE1586" s="110"/>
      <c r="WLF1586" s="110"/>
      <c r="WLG1586" s="110"/>
      <c r="WLH1586" s="110"/>
      <c r="WLI1586" s="110"/>
      <c r="WLJ1586" s="110"/>
      <c r="WLK1586" s="110"/>
      <c r="WLL1586" s="110"/>
      <c r="WLM1586" s="110"/>
      <c r="WLN1586" s="110"/>
      <c r="WLO1586" s="110"/>
      <c r="WLP1586" s="110"/>
      <c r="WLQ1586" s="110"/>
      <c r="WLR1586" s="110"/>
      <c r="WLS1586" s="110"/>
      <c r="WLT1586" s="110"/>
      <c r="WLU1586" s="110"/>
      <c r="WLV1586" s="110"/>
      <c r="WLW1586" s="110"/>
      <c r="WLX1586" s="110"/>
      <c r="WLY1586" s="110"/>
      <c r="WLZ1586" s="110"/>
      <c r="WMA1586" s="110"/>
      <c r="WMB1586" s="110"/>
      <c r="WMC1586" s="110"/>
      <c r="WMD1586" s="110"/>
      <c r="WME1586" s="110"/>
      <c r="WMF1586" s="110"/>
      <c r="WMG1586" s="110"/>
      <c r="WMH1586" s="110"/>
      <c r="WMI1586" s="110"/>
      <c r="WMJ1586" s="110"/>
      <c r="WMK1586" s="110"/>
      <c r="WML1586" s="110"/>
      <c r="WMM1586" s="110"/>
      <c r="WMN1586" s="110"/>
      <c r="WMO1586" s="110"/>
      <c r="WMP1586" s="110"/>
      <c r="WMQ1586" s="110"/>
      <c r="WMR1586" s="110"/>
      <c r="WMS1586" s="110"/>
      <c r="WMT1586" s="110"/>
      <c r="WMU1586" s="110"/>
      <c r="WMV1586" s="110"/>
      <c r="WMW1586" s="110"/>
      <c r="WMX1586" s="110"/>
      <c r="WMY1586" s="110"/>
      <c r="WMZ1586" s="110"/>
      <c r="WNA1586" s="110"/>
      <c r="WNB1586" s="110"/>
      <c r="WNC1586" s="110"/>
      <c r="WND1586" s="110"/>
      <c r="WNE1586" s="110"/>
      <c r="WNF1586" s="110"/>
      <c r="WNG1586" s="110"/>
      <c r="WNH1586" s="110"/>
      <c r="WNI1586" s="110"/>
      <c r="WNJ1586" s="110"/>
      <c r="WNK1586" s="110"/>
      <c r="WNL1586" s="110"/>
      <c r="WNM1586" s="110"/>
      <c r="WNN1586" s="110"/>
      <c r="WNO1586" s="110"/>
      <c r="WNP1586" s="110"/>
      <c r="WNQ1586" s="110"/>
      <c r="WNR1586" s="110"/>
      <c r="WNS1586" s="110"/>
      <c r="WNT1586" s="110"/>
      <c r="WNU1586" s="110"/>
      <c r="WNV1586" s="110"/>
      <c r="WNW1586" s="110"/>
      <c r="WNX1586" s="110"/>
      <c r="WNY1586" s="110"/>
      <c r="WNZ1586" s="110"/>
      <c r="WOA1586" s="110"/>
      <c r="WOB1586" s="110"/>
      <c r="WOC1586" s="110"/>
      <c r="WOD1586" s="110"/>
      <c r="WOE1586" s="110"/>
      <c r="WOF1586" s="110"/>
      <c r="WOG1586" s="110"/>
      <c r="WOH1586" s="110"/>
      <c r="WOI1586" s="110"/>
      <c r="WOJ1586" s="110"/>
      <c r="WOK1586" s="110"/>
      <c r="WOL1586" s="110"/>
      <c r="WOM1586" s="110"/>
      <c r="WON1586" s="110"/>
      <c r="WOO1586" s="110"/>
      <c r="WOP1586" s="110"/>
      <c r="WOQ1586" s="110"/>
      <c r="WOR1586" s="110"/>
      <c r="WOS1586" s="110"/>
      <c r="WOT1586" s="110"/>
      <c r="WOU1586" s="110"/>
      <c r="WOV1586" s="110"/>
      <c r="WOW1586" s="110"/>
      <c r="WOX1586" s="110"/>
      <c r="WOY1586" s="110"/>
      <c r="WOZ1586" s="110"/>
      <c r="WPA1586" s="110"/>
      <c r="WPB1586" s="110"/>
      <c r="WPC1586" s="110"/>
      <c r="WPD1586" s="110"/>
      <c r="WPE1586" s="110"/>
      <c r="WPF1586" s="110"/>
      <c r="WPG1586" s="110"/>
      <c r="WPH1586" s="110"/>
      <c r="WPI1586" s="110"/>
      <c r="WPJ1586" s="110"/>
      <c r="WPK1586" s="110"/>
      <c r="WPL1586" s="110"/>
      <c r="WPM1586" s="110"/>
      <c r="WPN1586" s="110"/>
      <c r="WPO1586" s="110"/>
      <c r="WPP1586" s="110"/>
      <c r="WPQ1586" s="110"/>
      <c r="WPR1586" s="110"/>
      <c r="WPS1586" s="110"/>
      <c r="WPT1586" s="110"/>
      <c r="WPU1586" s="110"/>
      <c r="WPV1586" s="110"/>
      <c r="WPW1586" s="110"/>
      <c r="WPX1586" s="110"/>
      <c r="WPY1586" s="110"/>
      <c r="WPZ1586" s="110"/>
      <c r="WQA1586" s="110"/>
      <c r="WQB1586" s="110"/>
      <c r="WQC1586" s="110"/>
      <c r="WQD1586" s="110"/>
      <c r="WQE1586" s="110"/>
      <c r="WQF1586" s="110"/>
      <c r="WQG1586" s="110"/>
      <c r="WQH1586" s="110"/>
      <c r="WQI1586" s="110"/>
      <c r="WQJ1586" s="110"/>
      <c r="WQK1586" s="110"/>
      <c r="WQL1586" s="110"/>
      <c r="WQM1586" s="110"/>
      <c r="WQN1586" s="110"/>
      <c r="WQO1586" s="110"/>
      <c r="WQP1586" s="110"/>
      <c r="WQQ1586" s="110"/>
      <c r="WQR1586" s="110"/>
      <c r="WQS1586" s="110"/>
      <c r="WQT1586" s="110"/>
      <c r="WQU1586" s="110"/>
      <c r="WQV1586" s="110"/>
      <c r="WQW1586" s="110"/>
      <c r="WQX1586" s="110"/>
      <c r="WQY1586" s="110"/>
      <c r="WQZ1586" s="110"/>
      <c r="WRA1586" s="110"/>
      <c r="WRB1586" s="110"/>
      <c r="WRC1586" s="110"/>
      <c r="WRD1586" s="110"/>
      <c r="WRE1586" s="110"/>
      <c r="WRF1586" s="110"/>
      <c r="WRG1586" s="110"/>
      <c r="WRH1586" s="110"/>
      <c r="WRI1586" s="110"/>
      <c r="WRJ1586" s="110"/>
      <c r="WRK1586" s="110"/>
      <c r="WRL1586" s="110"/>
      <c r="WRM1586" s="110"/>
      <c r="WRN1586" s="110"/>
      <c r="WRO1586" s="110"/>
      <c r="WRP1586" s="110"/>
      <c r="WRQ1586" s="110"/>
      <c r="WRR1586" s="110"/>
      <c r="WRS1586" s="110"/>
      <c r="WRT1586" s="110"/>
      <c r="WRU1586" s="110"/>
      <c r="WRV1586" s="110"/>
      <c r="WRW1586" s="110"/>
      <c r="WRX1586" s="110"/>
      <c r="WRY1586" s="110"/>
      <c r="WRZ1586" s="110"/>
      <c r="WSA1586" s="110"/>
      <c r="WSB1586" s="110"/>
      <c r="WSC1586" s="110"/>
      <c r="WSD1586" s="110"/>
      <c r="WSE1586" s="110"/>
      <c r="WSF1586" s="110"/>
      <c r="WSG1586" s="110"/>
      <c r="WSH1586" s="110"/>
      <c r="WSI1586" s="110"/>
      <c r="WSJ1586" s="110"/>
      <c r="WSK1586" s="110"/>
      <c r="WSL1586" s="110"/>
      <c r="WSM1586" s="110"/>
      <c r="WSN1586" s="110"/>
      <c r="WSO1586" s="110"/>
      <c r="WSP1586" s="110"/>
      <c r="WSQ1586" s="110"/>
      <c r="WSR1586" s="110"/>
      <c r="WSS1586" s="110"/>
      <c r="WST1586" s="110"/>
      <c r="WSU1586" s="110"/>
      <c r="WSV1586" s="110"/>
      <c r="WSW1586" s="110"/>
      <c r="WSX1586" s="110"/>
      <c r="WSY1586" s="110"/>
      <c r="WSZ1586" s="110"/>
      <c r="WTA1586" s="110"/>
      <c r="WTB1586" s="110"/>
      <c r="WTC1586" s="110"/>
      <c r="WTD1586" s="110"/>
      <c r="WTE1586" s="110"/>
      <c r="WTF1586" s="110"/>
      <c r="WTG1586" s="110"/>
      <c r="WTH1586" s="110"/>
      <c r="WTI1586" s="110"/>
      <c r="WTJ1586" s="110"/>
      <c r="WTK1586" s="110"/>
      <c r="WTL1586" s="110"/>
      <c r="WTM1586" s="110"/>
      <c r="WTN1586" s="110"/>
      <c r="WTO1586" s="110"/>
      <c r="WTP1586" s="110"/>
      <c r="WTQ1586" s="110"/>
      <c r="WTR1586" s="110"/>
      <c r="WTS1586" s="110"/>
      <c r="WTT1586" s="110"/>
      <c r="WTU1586" s="110"/>
      <c r="WTV1586" s="110"/>
      <c r="WTW1586" s="110"/>
      <c r="WTX1586" s="110"/>
      <c r="WTY1586" s="110"/>
      <c r="WTZ1586" s="110"/>
      <c r="WUA1586" s="110"/>
      <c r="WUB1586" s="110"/>
      <c r="WUC1586" s="110"/>
      <c r="WUD1586" s="110"/>
      <c r="WUE1586" s="110"/>
      <c r="WUF1586" s="110"/>
      <c r="WUG1586" s="110"/>
      <c r="WUH1586" s="110"/>
      <c r="WUI1586" s="110"/>
      <c r="WUJ1586" s="110"/>
      <c r="WUK1586" s="110"/>
      <c r="WUL1586" s="110"/>
      <c r="WUM1586" s="110"/>
      <c r="WUN1586" s="110"/>
      <c r="WUO1586" s="110"/>
      <c r="WUP1586" s="110"/>
      <c r="WUQ1586" s="110"/>
      <c r="WUR1586" s="110"/>
      <c r="WUS1586" s="110"/>
      <c r="WUT1586" s="110"/>
      <c r="WUU1586" s="110"/>
      <c r="WUV1586" s="110"/>
      <c r="WUW1586" s="110"/>
      <c r="WUX1586" s="110"/>
      <c r="WUY1586" s="110"/>
      <c r="WUZ1586" s="110"/>
      <c r="WVA1586" s="110"/>
      <c r="WVB1586" s="110"/>
      <c r="WVC1586" s="110"/>
      <c r="WVD1586" s="110"/>
      <c r="WVE1586" s="110"/>
      <c r="WVF1586" s="110"/>
      <c r="WVG1586" s="110"/>
      <c r="WVH1586" s="110"/>
      <c r="WVI1586" s="110"/>
      <c r="WVJ1586" s="110"/>
      <c r="WVK1586" s="110"/>
      <c r="WVL1586" s="110"/>
      <c r="WVM1586" s="110"/>
      <c r="WVN1586" s="110"/>
      <c r="WVO1586" s="110"/>
      <c r="WVP1586" s="110"/>
      <c r="WVQ1586" s="110"/>
      <c r="WVR1586" s="110"/>
      <c r="WVS1586" s="110"/>
      <c r="WVT1586" s="110"/>
      <c r="WVU1586" s="110"/>
      <c r="WVV1586" s="110"/>
      <c r="WVW1586" s="110"/>
      <c r="WVX1586" s="110"/>
      <c r="WVY1586" s="110"/>
      <c r="WVZ1586" s="110"/>
      <c r="WWA1586" s="110"/>
      <c r="WWB1586" s="110"/>
      <c r="WWC1586" s="110"/>
      <c r="WWD1586" s="110"/>
      <c r="WWE1586" s="110"/>
      <c r="WWF1586" s="110"/>
      <c r="WWG1586" s="110"/>
      <c r="WWH1586" s="110"/>
      <c r="WWI1586" s="110"/>
      <c r="WWJ1586" s="110"/>
      <c r="WWK1586" s="110"/>
      <c r="WWL1586" s="110"/>
      <c r="WWM1586" s="110"/>
      <c r="WWN1586" s="110"/>
      <c r="WWO1586" s="110"/>
      <c r="WWP1586" s="110"/>
      <c r="WWQ1586" s="110"/>
      <c r="WWR1586" s="110"/>
      <c r="WWS1586" s="110"/>
      <c r="WWT1586" s="110"/>
      <c r="WWU1586" s="110"/>
      <c r="WWV1586" s="110"/>
      <c r="WWW1586" s="110"/>
      <c r="WWX1586" s="110"/>
      <c r="WWY1586" s="110"/>
      <c r="WWZ1586" s="110"/>
      <c r="WXA1586" s="110"/>
      <c r="WXB1586" s="110"/>
      <c r="WXC1586" s="110"/>
      <c r="WXD1586" s="110"/>
      <c r="WXE1586" s="110"/>
      <c r="WXF1586" s="110"/>
      <c r="WXG1586" s="110"/>
      <c r="WXH1586" s="110"/>
      <c r="WXI1586" s="110"/>
      <c r="WXJ1586" s="110"/>
      <c r="WXK1586" s="110"/>
      <c r="WXL1586" s="110"/>
      <c r="WXM1586" s="110"/>
      <c r="WXN1586" s="110"/>
      <c r="WXO1586" s="110"/>
      <c r="WXP1586" s="110"/>
      <c r="WXQ1586" s="110"/>
      <c r="WXR1586" s="110"/>
      <c r="WXS1586" s="110"/>
      <c r="WXT1586" s="110"/>
      <c r="WXU1586" s="110"/>
      <c r="WXV1586" s="110"/>
      <c r="WXW1586" s="110"/>
      <c r="WXX1586" s="110"/>
      <c r="WXY1586" s="110"/>
      <c r="WXZ1586" s="110"/>
      <c r="WYA1586" s="110"/>
      <c r="WYB1586" s="110"/>
      <c r="WYC1586" s="110"/>
      <c r="WYD1586" s="110"/>
      <c r="WYE1586" s="110"/>
      <c r="WYF1586" s="110"/>
      <c r="WYG1586" s="110"/>
      <c r="WYH1586" s="110"/>
      <c r="WYI1586" s="110"/>
      <c r="WYJ1586" s="110"/>
      <c r="WYK1586" s="110"/>
      <c r="WYL1586" s="110"/>
      <c r="WYM1586" s="110"/>
      <c r="WYN1586" s="110"/>
      <c r="WYO1586" s="110"/>
      <c r="WYP1586" s="110"/>
      <c r="WYQ1586" s="110"/>
      <c r="WYR1586" s="110"/>
      <c r="WYS1586" s="110"/>
      <c r="WYT1586" s="110"/>
      <c r="WYU1586" s="110"/>
      <c r="WYV1586" s="110"/>
      <c r="WYW1586" s="110"/>
      <c r="WYX1586" s="110"/>
      <c r="WYY1586" s="110"/>
      <c r="WYZ1586" s="110"/>
      <c r="WZA1586" s="110"/>
      <c r="WZB1586" s="110"/>
      <c r="WZC1586" s="110"/>
      <c r="WZD1586" s="110"/>
      <c r="WZE1586" s="110"/>
      <c r="WZF1586" s="110"/>
      <c r="WZG1586" s="110"/>
      <c r="WZH1586" s="110"/>
      <c r="WZI1586" s="110"/>
      <c r="WZJ1586" s="110"/>
      <c r="WZK1586" s="110"/>
      <c r="WZL1586" s="110"/>
      <c r="WZM1586" s="110"/>
      <c r="WZN1586" s="110"/>
      <c r="WZO1586" s="110"/>
      <c r="WZP1586" s="110"/>
      <c r="WZQ1586" s="110"/>
      <c r="WZR1586" s="110"/>
      <c r="WZS1586" s="110"/>
      <c r="WZT1586" s="110"/>
      <c r="WZU1586" s="110"/>
      <c r="WZV1586" s="110"/>
      <c r="WZW1586" s="110"/>
      <c r="WZX1586" s="110"/>
      <c r="WZY1586" s="110"/>
      <c r="WZZ1586" s="110"/>
      <c r="XAA1586" s="110"/>
      <c r="XAB1586" s="110"/>
      <c r="XAC1586" s="110"/>
      <c r="XAD1586" s="110"/>
      <c r="XAE1586" s="110"/>
      <c r="XAF1586" s="110"/>
      <c r="XAG1586" s="110"/>
      <c r="XAH1586" s="110"/>
      <c r="XAI1586" s="110"/>
      <c r="XAJ1586" s="110"/>
      <c r="XAK1586" s="110"/>
      <c r="XAL1586" s="110"/>
      <c r="XAM1586" s="110"/>
      <c r="XAN1586" s="110"/>
      <c r="XAO1586" s="110"/>
      <c r="XAP1586" s="110"/>
      <c r="XAQ1586" s="110"/>
      <c r="XAR1586" s="110"/>
      <c r="XAS1586" s="110"/>
      <c r="XAT1586" s="110"/>
      <c r="XAU1586" s="110"/>
      <c r="XAV1586" s="110"/>
      <c r="XAW1586" s="110"/>
      <c r="XAX1586" s="110"/>
      <c r="XAY1586" s="110"/>
      <c r="XAZ1586" s="110"/>
      <c r="XBA1586" s="110"/>
      <c r="XBB1586" s="110"/>
      <c r="XBC1586" s="110"/>
      <c r="XBD1586" s="110"/>
      <c r="XBE1586" s="110"/>
      <c r="XBF1586" s="110"/>
      <c r="XBG1586" s="110"/>
      <c r="XBH1586" s="110"/>
      <c r="XBI1586" s="110"/>
      <c r="XBJ1586" s="110"/>
      <c r="XBK1586" s="110"/>
      <c r="XBL1586" s="110"/>
      <c r="XBM1586" s="110"/>
      <c r="XBN1586" s="110"/>
      <c r="XBO1586" s="110"/>
      <c r="XBP1586" s="110"/>
      <c r="XBQ1586" s="110"/>
      <c r="XBR1586" s="110"/>
      <c r="XBS1586" s="110"/>
      <c r="XBT1586" s="110"/>
      <c r="XBU1586" s="110"/>
      <c r="XBV1586" s="110"/>
      <c r="XBW1586" s="110"/>
      <c r="XBX1586" s="110"/>
      <c r="XBY1586" s="110"/>
      <c r="XBZ1586" s="110"/>
      <c r="XCA1586" s="110"/>
      <c r="XCB1586" s="110"/>
      <c r="XCC1586" s="110"/>
      <c r="XCD1586" s="110"/>
      <c r="XCE1586" s="110"/>
      <c r="XCF1586" s="110"/>
      <c r="XCG1586" s="110"/>
      <c r="XCH1586" s="110"/>
      <c r="XCI1586" s="110"/>
      <c r="XCJ1586" s="110"/>
      <c r="XCK1586" s="110"/>
      <c r="XCL1586" s="110"/>
      <c r="XCM1586" s="110"/>
      <c r="XCN1586" s="110"/>
      <c r="XCO1586" s="110"/>
      <c r="XCP1586" s="110"/>
      <c r="XCQ1586" s="110"/>
      <c r="XCR1586" s="110"/>
      <c r="XCS1586" s="110"/>
      <c r="XCT1586" s="110"/>
      <c r="XCU1586" s="110"/>
      <c r="XCV1586" s="110"/>
      <c r="XCW1586" s="110"/>
      <c r="XCX1586" s="110"/>
      <c r="XCY1586" s="110"/>
      <c r="XCZ1586" s="110"/>
      <c r="XDA1586" s="110"/>
      <c r="XDB1586" s="110"/>
      <c r="XDC1586" s="110"/>
      <c r="XDD1586" s="110"/>
      <c r="XDE1586" s="110"/>
      <c r="XDF1586" s="110"/>
      <c r="XDG1586" s="110"/>
      <c r="XDH1586" s="110"/>
      <c r="XDI1586" s="110"/>
      <c r="XDJ1586" s="110"/>
      <c r="XDK1586" s="110"/>
      <c r="XDL1586" s="110"/>
      <c r="XDM1586" s="110"/>
      <c r="XDN1586" s="110"/>
      <c r="XDO1586" s="110"/>
      <c r="XDP1586" s="110"/>
      <c r="XDQ1586" s="110"/>
      <c r="XDR1586" s="110"/>
      <c r="XDS1586" s="110"/>
      <c r="XDT1586" s="110"/>
      <c r="XDU1586" s="110"/>
      <c r="XDV1586" s="110"/>
      <c r="XDW1586" s="110"/>
      <c r="XDX1586" s="110"/>
      <c r="XDY1586" s="110"/>
      <c r="XDZ1586" s="110"/>
      <c r="XEA1586" s="110"/>
      <c r="XEB1586" s="110"/>
      <c r="XEC1586" s="110"/>
      <c r="XED1586" s="110"/>
      <c r="XEE1586" s="110"/>
      <c r="XEF1586" s="110"/>
      <c r="XEG1586" s="110"/>
      <c r="XEH1586" s="110"/>
      <c r="XEI1586" s="110"/>
      <c r="XEJ1586" s="110"/>
      <c r="XEK1586" s="110"/>
      <c r="XEL1586" s="110"/>
      <c r="XEM1586" s="110"/>
      <c r="XEN1586" s="110"/>
      <c r="XEO1586" s="110"/>
      <c r="XEP1586" s="110"/>
      <c r="XEQ1586" s="110"/>
      <c r="XER1586" s="110"/>
      <c r="XES1586" s="110"/>
      <c r="XET1586" s="110"/>
      <c r="XEU1586" s="110"/>
      <c r="XEV1586" s="110"/>
      <c r="XEW1586" s="110"/>
      <c r="XEX1586" s="110"/>
      <c r="XEY1586" s="110"/>
      <c r="XEZ1586" s="110"/>
      <c r="XFA1586" s="110"/>
    </row>
    <row r="1587" spans="1:16381" s="75" customFormat="1" ht="14.15" customHeight="1" x14ac:dyDescent="0.2">
      <c r="A1587" s="327"/>
      <c r="B1587" s="141" t="s">
        <v>4391</v>
      </c>
      <c r="C1587" s="890"/>
      <c r="D1587" s="890"/>
      <c r="E1587" s="890"/>
      <c r="F1587" s="890"/>
      <c r="G1587" s="890"/>
      <c r="H1587" s="890"/>
      <c r="I1587" s="890"/>
      <c r="J1587" s="890"/>
      <c r="K1587" s="890"/>
      <c r="L1587" s="890"/>
      <c r="M1587" s="890"/>
      <c r="N1587" s="890"/>
      <c r="O1587" s="890"/>
      <c r="P1587" s="890"/>
      <c r="Q1587" s="890"/>
      <c r="R1587" s="890"/>
      <c r="S1587" s="890"/>
      <c r="T1587" s="890"/>
      <c r="U1587" s="890"/>
      <c r="V1587" s="890"/>
      <c r="W1587" s="890"/>
      <c r="X1587" s="890"/>
      <c r="Y1587" s="890"/>
      <c r="Z1587" s="890"/>
      <c r="AA1587" s="890"/>
      <c r="AB1587" s="890"/>
      <c r="AC1587" s="890"/>
      <c r="AD1587" s="890"/>
      <c r="AE1587" s="890"/>
      <c r="AF1587" s="890"/>
      <c r="AG1587" s="890"/>
      <c r="AH1587" s="890"/>
      <c r="AI1587" s="890"/>
      <c r="AJ1587" s="890"/>
      <c r="AK1587" s="890"/>
      <c r="AL1587" s="890"/>
      <c r="AM1587" s="73" t="s">
        <v>654</v>
      </c>
      <c r="AN1587" s="73"/>
      <c r="AO1587" s="73"/>
      <c r="AP1587" s="73"/>
      <c r="AQ1587" s="73"/>
      <c r="AR1587" s="73"/>
      <c r="AS1587" s="74"/>
    </row>
    <row r="1588" spans="1:16381" s="77" customFormat="1" ht="14.15" customHeight="1" x14ac:dyDescent="0.2">
      <c r="A1588" s="165">
        <v>1302001</v>
      </c>
      <c r="B1588" s="166" t="s">
        <v>2994</v>
      </c>
      <c r="C1588" s="258">
        <f>SUM(I1588:N1588)</f>
        <v>0</v>
      </c>
      <c r="D1588" s="137"/>
      <c r="E1588" s="126"/>
      <c r="F1588" s="126"/>
      <c r="G1588" s="126"/>
      <c r="H1588" s="262">
        <f t="shared" ref="H1588:H1679" si="249">+I1588+J1588</f>
        <v>0</v>
      </c>
      <c r="I1588" s="125"/>
      <c r="J1588" s="125"/>
      <c r="K1588" s="125"/>
      <c r="L1588" s="125"/>
      <c r="M1588" s="125"/>
      <c r="N1588" s="125"/>
      <c r="O1588" s="126"/>
      <c r="P1588" s="126"/>
      <c r="Q1588" s="126"/>
      <c r="R1588" s="126"/>
      <c r="S1588" s="126"/>
      <c r="T1588" s="126"/>
      <c r="U1588" s="126"/>
      <c r="V1588" s="126"/>
      <c r="W1588" s="126"/>
      <c r="X1588" s="126"/>
      <c r="Y1588" s="126"/>
      <c r="Z1588" s="126"/>
      <c r="AA1588" s="125"/>
      <c r="AB1588" s="125"/>
      <c r="AC1588" s="125"/>
      <c r="AD1588" s="125"/>
      <c r="AE1588" s="125"/>
      <c r="AF1588" s="125"/>
      <c r="AG1588" s="125"/>
      <c r="AH1588" s="125"/>
      <c r="AI1588" s="125"/>
      <c r="AJ1588" s="125"/>
      <c r="AK1588" s="310">
        <v>15520</v>
      </c>
      <c r="AL1588" s="310">
        <f t="shared" ref="AL1588:AL1679" si="250">+(I1588*AK1588)+(L1588*AK1588*0.5)</f>
        <v>0</v>
      </c>
      <c r="AM1588" s="65" t="s">
        <v>654</v>
      </c>
      <c r="AN1588" s="65"/>
      <c r="AO1588" s="65"/>
      <c r="AP1588" s="65"/>
      <c r="AQ1588" s="65"/>
      <c r="AR1588" s="65"/>
      <c r="AS1588" s="76"/>
    </row>
    <row r="1589" spans="1:16381" s="67" customFormat="1" ht="14.15" customHeight="1" x14ac:dyDescent="0.2">
      <c r="A1589" s="165">
        <v>1302002</v>
      </c>
      <c r="B1589" s="166" t="s">
        <v>2770</v>
      </c>
      <c r="C1589" s="258">
        <f>SUM(I1589:N1589)</f>
        <v>14</v>
      </c>
      <c r="D1589" s="137"/>
      <c r="E1589" s="126"/>
      <c r="F1589" s="126"/>
      <c r="G1589" s="126"/>
      <c r="H1589" s="262">
        <f t="shared" si="249"/>
        <v>14</v>
      </c>
      <c r="I1589" s="125">
        <v>14</v>
      </c>
      <c r="J1589" s="125"/>
      <c r="K1589" s="125"/>
      <c r="L1589" s="125"/>
      <c r="M1589" s="125"/>
      <c r="N1589" s="125"/>
      <c r="O1589" s="126"/>
      <c r="P1589" s="126"/>
      <c r="Q1589" s="126"/>
      <c r="R1589" s="126"/>
      <c r="S1589" s="126"/>
      <c r="T1589" s="126"/>
      <c r="U1589" s="126"/>
      <c r="V1589" s="126"/>
      <c r="W1589" s="126"/>
      <c r="X1589" s="126"/>
      <c r="Y1589" s="126"/>
      <c r="Z1589" s="126"/>
      <c r="AA1589" s="125"/>
      <c r="AB1589" s="125">
        <v>14</v>
      </c>
      <c r="AC1589" s="125"/>
      <c r="AD1589" s="125"/>
      <c r="AE1589" s="125"/>
      <c r="AF1589" s="125"/>
      <c r="AG1589" s="125"/>
      <c r="AH1589" s="125"/>
      <c r="AI1589" s="125"/>
      <c r="AJ1589" s="125"/>
      <c r="AK1589" s="310">
        <v>39860</v>
      </c>
      <c r="AL1589" s="310">
        <f t="shared" si="250"/>
        <v>558040</v>
      </c>
      <c r="AM1589" s="65" t="s">
        <v>654</v>
      </c>
      <c r="AN1589" s="65"/>
      <c r="AO1589" s="65"/>
      <c r="AP1589" s="65"/>
      <c r="AQ1589" s="65"/>
      <c r="AR1589" s="65"/>
      <c r="AS1589" s="66"/>
    </row>
    <row r="1590" spans="1:16381" s="67" customFormat="1" ht="14.15" customHeight="1" x14ac:dyDescent="0.2">
      <c r="A1590" s="165">
        <v>1302003</v>
      </c>
      <c r="B1590" s="166" t="s">
        <v>363</v>
      </c>
      <c r="C1590" s="258">
        <f t="shared" ref="C1590:C1682" si="251">SUM(I1590:N1590)</f>
        <v>0</v>
      </c>
      <c r="D1590" s="137"/>
      <c r="E1590" s="126"/>
      <c r="F1590" s="126"/>
      <c r="G1590" s="126"/>
      <c r="H1590" s="262">
        <f t="shared" si="249"/>
        <v>0</v>
      </c>
      <c r="I1590" s="125"/>
      <c r="J1590" s="125"/>
      <c r="K1590" s="125"/>
      <c r="L1590" s="125"/>
      <c r="M1590" s="125"/>
      <c r="N1590" s="125"/>
      <c r="O1590" s="126"/>
      <c r="P1590" s="126"/>
      <c r="Q1590" s="126"/>
      <c r="R1590" s="126"/>
      <c r="S1590" s="126"/>
      <c r="T1590" s="126"/>
      <c r="U1590" s="126"/>
      <c r="V1590" s="126"/>
      <c r="W1590" s="126"/>
      <c r="X1590" s="126"/>
      <c r="Y1590" s="126"/>
      <c r="Z1590" s="126"/>
      <c r="AA1590" s="125"/>
      <c r="AB1590" s="125"/>
      <c r="AC1590" s="125"/>
      <c r="AD1590" s="125"/>
      <c r="AE1590" s="125"/>
      <c r="AF1590" s="125"/>
      <c r="AG1590" s="125"/>
      <c r="AH1590" s="125"/>
      <c r="AI1590" s="125"/>
      <c r="AJ1590" s="125"/>
      <c r="AK1590" s="310">
        <v>144550</v>
      </c>
      <c r="AL1590" s="310">
        <f t="shared" si="250"/>
        <v>0</v>
      </c>
      <c r="AM1590" s="65" t="s">
        <v>654</v>
      </c>
      <c r="AN1590" s="65"/>
      <c r="AO1590" s="65"/>
      <c r="AP1590" s="65"/>
      <c r="AQ1590" s="65"/>
      <c r="AR1590" s="65"/>
      <c r="AS1590" s="66"/>
    </row>
    <row r="1591" spans="1:16381" s="67" customFormat="1" ht="14.15" customHeight="1" x14ac:dyDescent="0.2">
      <c r="A1591" s="165">
        <v>1302004</v>
      </c>
      <c r="B1591" s="166" t="s">
        <v>2771</v>
      </c>
      <c r="C1591" s="258">
        <f t="shared" si="251"/>
        <v>0</v>
      </c>
      <c r="D1591" s="137"/>
      <c r="E1591" s="126"/>
      <c r="F1591" s="126"/>
      <c r="G1591" s="126"/>
      <c r="H1591" s="262">
        <f t="shared" si="249"/>
        <v>0</v>
      </c>
      <c r="I1591" s="125"/>
      <c r="J1591" s="125"/>
      <c r="K1591" s="125"/>
      <c r="L1591" s="125"/>
      <c r="M1591" s="125"/>
      <c r="N1591" s="125"/>
      <c r="O1591" s="126"/>
      <c r="P1591" s="126"/>
      <c r="Q1591" s="126"/>
      <c r="R1591" s="126"/>
      <c r="S1591" s="126"/>
      <c r="T1591" s="126"/>
      <c r="U1591" s="126"/>
      <c r="V1591" s="126"/>
      <c r="W1591" s="126"/>
      <c r="X1591" s="126"/>
      <c r="Y1591" s="126"/>
      <c r="Z1591" s="126"/>
      <c r="AA1591" s="125"/>
      <c r="AB1591" s="125"/>
      <c r="AC1591" s="125"/>
      <c r="AD1591" s="125"/>
      <c r="AE1591" s="125"/>
      <c r="AF1591" s="125"/>
      <c r="AG1591" s="125"/>
      <c r="AH1591" s="125"/>
      <c r="AI1591" s="125"/>
      <c r="AJ1591" s="125"/>
      <c r="AK1591" s="310">
        <v>29450</v>
      </c>
      <c r="AL1591" s="310">
        <f t="shared" si="250"/>
        <v>0</v>
      </c>
      <c r="AM1591" s="65" t="s">
        <v>654</v>
      </c>
      <c r="AN1591" s="65"/>
      <c r="AO1591" s="65"/>
      <c r="AP1591" s="65"/>
      <c r="AQ1591" s="65"/>
      <c r="AR1591" s="65"/>
      <c r="AS1591" s="66"/>
    </row>
    <row r="1592" spans="1:16381" s="67" customFormat="1" ht="14.15" customHeight="1" x14ac:dyDescent="0.2">
      <c r="A1592" s="165">
        <v>1302005</v>
      </c>
      <c r="B1592" s="166" t="s">
        <v>2995</v>
      </c>
      <c r="C1592" s="343">
        <f t="shared" si="251"/>
        <v>0</v>
      </c>
      <c r="D1592" s="137"/>
      <c r="E1592" s="126"/>
      <c r="F1592" s="126"/>
      <c r="G1592" s="126"/>
      <c r="H1592" s="262">
        <f t="shared" si="249"/>
        <v>0</v>
      </c>
      <c r="I1592" s="125"/>
      <c r="J1592" s="125"/>
      <c r="K1592" s="125"/>
      <c r="L1592" s="125"/>
      <c r="M1592" s="125"/>
      <c r="N1592" s="125"/>
      <c r="O1592" s="126"/>
      <c r="P1592" s="126"/>
      <c r="Q1592" s="126"/>
      <c r="R1592" s="126"/>
      <c r="S1592" s="126"/>
      <c r="T1592" s="126"/>
      <c r="U1592" s="126"/>
      <c r="V1592" s="126"/>
      <c r="W1592" s="126"/>
      <c r="X1592" s="126"/>
      <c r="Y1592" s="126"/>
      <c r="Z1592" s="126"/>
      <c r="AA1592" s="125"/>
      <c r="AB1592" s="125"/>
      <c r="AC1592" s="125"/>
      <c r="AD1592" s="125"/>
      <c r="AE1592" s="125"/>
      <c r="AF1592" s="125"/>
      <c r="AG1592" s="125"/>
      <c r="AH1592" s="125"/>
      <c r="AI1592" s="125"/>
      <c r="AJ1592" s="125"/>
      <c r="AK1592" s="310">
        <v>150720</v>
      </c>
      <c r="AL1592" s="310">
        <f t="shared" si="250"/>
        <v>0</v>
      </c>
      <c r="AM1592" s="65" t="s">
        <v>654</v>
      </c>
      <c r="AN1592" s="65"/>
      <c r="AO1592" s="65"/>
      <c r="AP1592" s="65"/>
      <c r="AQ1592" s="65"/>
      <c r="AR1592" s="65"/>
      <c r="AS1592" s="66"/>
    </row>
    <row r="1593" spans="1:16381" s="67" customFormat="1" ht="14.15" customHeight="1" x14ac:dyDescent="0.2">
      <c r="A1593" s="165">
        <v>1302078</v>
      </c>
      <c r="B1593" s="166" t="s">
        <v>3675</v>
      </c>
      <c r="C1593" s="343">
        <f t="shared" si="251"/>
        <v>0</v>
      </c>
      <c r="D1593" s="137"/>
      <c r="E1593" s="126"/>
      <c r="F1593" s="126"/>
      <c r="G1593" s="126"/>
      <c r="H1593" s="290">
        <f t="shared" si="249"/>
        <v>0</v>
      </c>
      <c r="I1593" s="125"/>
      <c r="J1593" s="125"/>
      <c r="K1593" s="125"/>
      <c r="L1593" s="125"/>
      <c r="M1593" s="125"/>
      <c r="N1593" s="125"/>
      <c r="O1593" s="290">
        <f t="shared" ref="O1593:O1679" si="252">SUM(P1593:Q1593)</f>
        <v>0</v>
      </c>
      <c r="P1593" s="125"/>
      <c r="Q1593" s="125"/>
      <c r="R1593" s="290">
        <f t="shared" ref="R1593:R1685" si="253">SUM(S1593:T1593)</f>
        <v>0</v>
      </c>
      <c r="S1593" s="125"/>
      <c r="T1593" s="125"/>
      <c r="U1593" s="290">
        <f t="shared" ref="U1593:U1685" si="254">SUM(V1593:W1593)</f>
        <v>0</v>
      </c>
      <c r="V1593" s="125"/>
      <c r="W1593" s="125"/>
      <c r="X1593" s="290">
        <f t="shared" ref="X1593:X1685" si="255">SUM(Y1593:Z1593)</f>
        <v>0</v>
      </c>
      <c r="Y1593" s="125"/>
      <c r="Z1593" s="125"/>
      <c r="AA1593" s="125"/>
      <c r="AB1593" s="125"/>
      <c r="AC1593" s="125"/>
      <c r="AD1593" s="125"/>
      <c r="AE1593" s="125"/>
      <c r="AF1593" s="125"/>
      <c r="AG1593" s="125"/>
      <c r="AH1593" s="125"/>
      <c r="AI1593" s="125"/>
      <c r="AJ1593" s="125"/>
      <c r="AK1593" s="310">
        <v>288740</v>
      </c>
      <c r="AL1593" s="310">
        <f t="shared" si="250"/>
        <v>0</v>
      </c>
      <c r="AM1593" s="65" t="s">
        <v>654</v>
      </c>
      <c r="AN1593" s="65"/>
      <c r="AO1593" s="65"/>
      <c r="AP1593" s="65"/>
      <c r="AQ1593" s="65"/>
      <c r="AR1593" s="65"/>
      <c r="AS1593" s="66"/>
    </row>
    <row r="1594" spans="1:16381" s="67" customFormat="1" ht="14.15" customHeight="1" x14ac:dyDescent="0.2">
      <c r="A1594" s="165">
        <v>1302006</v>
      </c>
      <c r="B1594" s="166" t="s">
        <v>2844</v>
      </c>
      <c r="C1594" s="343">
        <f t="shared" si="251"/>
        <v>0</v>
      </c>
      <c r="D1594" s="137"/>
      <c r="E1594" s="126"/>
      <c r="F1594" s="126"/>
      <c r="G1594" s="126"/>
      <c r="H1594" s="262">
        <f t="shared" si="249"/>
        <v>0</v>
      </c>
      <c r="I1594" s="125"/>
      <c r="J1594" s="125"/>
      <c r="K1594" s="125"/>
      <c r="L1594" s="125"/>
      <c r="M1594" s="125"/>
      <c r="N1594" s="125"/>
      <c r="O1594" s="262">
        <f t="shared" si="252"/>
        <v>0</v>
      </c>
      <c r="P1594" s="125"/>
      <c r="Q1594" s="125"/>
      <c r="R1594" s="262">
        <f t="shared" si="253"/>
        <v>0</v>
      </c>
      <c r="S1594" s="125"/>
      <c r="T1594" s="125"/>
      <c r="U1594" s="262">
        <f t="shared" si="254"/>
        <v>0</v>
      </c>
      <c r="V1594" s="125"/>
      <c r="W1594" s="125"/>
      <c r="X1594" s="262">
        <f t="shared" si="255"/>
        <v>0</v>
      </c>
      <c r="Y1594" s="125"/>
      <c r="Z1594" s="125"/>
      <c r="AA1594" s="125"/>
      <c r="AB1594" s="125"/>
      <c r="AC1594" s="125"/>
      <c r="AD1594" s="125"/>
      <c r="AE1594" s="125"/>
      <c r="AF1594" s="125"/>
      <c r="AG1594" s="125"/>
      <c r="AH1594" s="125"/>
      <c r="AI1594" s="125"/>
      <c r="AJ1594" s="125"/>
      <c r="AK1594" s="310">
        <v>211740</v>
      </c>
      <c r="AL1594" s="310">
        <f t="shared" si="250"/>
        <v>0</v>
      </c>
      <c r="AM1594" s="65" t="s">
        <v>654</v>
      </c>
      <c r="AN1594" s="65"/>
      <c r="AO1594" s="65"/>
      <c r="AP1594" s="65"/>
      <c r="AQ1594" s="65"/>
      <c r="AR1594" s="65"/>
      <c r="AS1594" s="66"/>
    </row>
    <row r="1595" spans="1:16381" s="67" customFormat="1" ht="14.15" customHeight="1" x14ac:dyDescent="0.2">
      <c r="A1595" s="165">
        <v>1302007</v>
      </c>
      <c r="B1595" s="166" t="s">
        <v>364</v>
      </c>
      <c r="C1595" s="343">
        <f t="shared" si="251"/>
        <v>0</v>
      </c>
      <c r="D1595" s="137"/>
      <c r="E1595" s="126"/>
      <c r="F1595" s="126"/>
      <c r="G1595" s="126"/>
      <c r="H1595" s="262">
        <f t="shared" si="249"/>
        <v>0</v>
      </c>
      <c r="I1595" s="125"/>
      <c r="J1595" s="125"/>
      <c r="K1595" s="125"/>
      <c r="L1595" s="125"/>
      <c r="M1595" s="125"/>
      <c r="N1595" s="125"/>
      <c r="O1595" s="262">
        <f t="shared" si="252"/>
        <v>0</v>
      </c>
      <c r="P1595" s="125"/>
      <c r="Q1595" s="125"/>
      <c r="R1595" s="262">
        <f t="shared" si="253"/>
        <v>0</v>
      </c>
      <c r="S1595" s="125"/>
      <c r="T1595" s="125"/>
      <c r="U1595" s="262">
        <f t="shared" si="254"/>
        <v>0</v>
      </c>
      <c r="V1595" s="125"/>
      <c r="W1595" s="125"/>
      <c r="X1595" s="262">
        <f t="shared" si="255"/>
        <v>0</v>
      </c>
      <c r="Y1595" s="125"/>
      <c r="Z1595" s="125"/>
      <c r="AA1595" s="125"/>
      <c r="AB1595" s="125"/>
      <c r="AC1595" s="125"/>
      <c r="AD1595" s="125"/>
      <c r="AE1595" s="125"/>
      <c r="AF1595" s="125"/>
      <c r="AG1595" s="125"/>
      <c r="AH1595" s="125"/>
      <c r="AI1595" s="125"/>
      <c r="AJ1595" s="125"/>
      <c r="AK1595" s="310">
        <v>226170</v>
      </c>
      <c r="AL1595" s="310">
        <f t="shared" si="250"/>
        <v>0</v>
      </c>
      <c r="AM1595" s="65" t="s">
        <v>654</v>
      </c>
      <c r="AN1595" s="65"/>
      <c r="AO1595" s="65"/>
      <c r="AP1595" s="65"/>
      <c r="AQ1595" s="65"/>
      <c r="AR1595" s="65"/>
      <c r="AS1595" s="66"/>
    </row>
    <row r="1596" spans="1:16381" s="67" customFormat="1" ht="14.15" customHeight="1" x14ac:dyDescent="0.2">
      <c r="A1596" s="165">
        <v>1302008</v>
      </c>
      <c r="B1596" s="166" t="s">
        <v>2772</v>
      </c>
      <c r="C1596" s="343">
        <f t="shared" si="251"/>
        <v>6</v>
      </c>
      <c r="D1596" s="137"/>
      <c r="E1596" s="126"/>
      <c r="F1596" s="126"/>
      <c r="G1596" s="126"/>
      <c r="H1596" s="262">
        <f t="shared" si="249"/>
        <v>4</v>
      </c>
      <c r="I1596" s="125">
        <v>4</v>
      </c>
      <c r="J1596" s="125"/>
      <c r="K1596" s="125"/>
      <c r="L1596" s="125">
        <v>2</v>
      </c>
      <c r="M1596" s="125"/>
      <c r="N1596" s="125"/>
      <c r="O1596" s="126"/>
      <c r="P1596" s="126"/>
      <c r="Q1596" s="126"/>
      <c r="R1596" s="126"/>
      <c r="S1596" s="126"/>
      <c r="T1596" s="126"/>
      <c r="U1596" s="126"/>
      <c r="V1596" s="126"/>
      <c r="W1596" s="126"/>
      <c r="X1596" s="126"/>
      <c r="Y1596" s="126"/>
      <c r="Z1596" s="126"/>
      <c r="AA1596" s="125">
        <v>6</v>
      </c>
      <c r="AB1596" s="125"/>
      <c r="AC1596" s="125"/>
      <c r="AD1596" s="125"/>
      <c r="AE1596" s="125"/>
      <c r="AF1596" s="125"/>
      <c r="AG1596" s="125"/>
      <c r="AH1596" s="125"/>
      <c r="AI1596" s="125"/>
      <c r="AJ1596" s="125"/>
      <c r="AK1596" s="310">
        <v>116780</v>
      </c>
      <c r="AL1596" s="310">
        <f t="shared" si="250"/>
        <v>583900</v>
      </c>
      <c r="AM1596" s="65" t="s">
        <v>654</v>
      </c>
      <c r="AN1596" s="65"/>
      <c r="AO1596" s="65"/>
      <c r="AP1596" s="65"/>
      <c r="AQ1596" s="65"/>
      <c r="AR1596" s="65"/>
      <c r="AS1596" s="66"/>
    </row>
    <row r="1597" spans="1:16381" s="67" customFormat="1" ht="14.15" customHeight="1" x14ac:dyDescent="0.2">
      <c r="A1597" s="165">
        <v>1302009</v>
      </c>
      <c r="B1597" s="166" t="s">
        <v>2544</v>
      </c>
      <c r="C1597" s="343">
        <f t="shared" si="251"/>
        <v>0</v>
      </c>
      <c r="D1597" s="137"/>
      <c r="E1597" s="126"/>
      <c r="F1597" s="126"/>
      <c r="G1597" s="126"/>
      <c r="H1597" s="262">
        <f t="shared" si="249"/>
        <v>0</v>
      </c>
      <c r="I1597" s="125"/>
      <c r="J1597" s="125"/>
      <c r="K1597" s="125"/>
      <c r="L1597" s="125"/>
      <c r="M1597" s="125"/>
      <c r="N1597" s="125"/>
      <c r="O1597" s="262">
        <f t="shared" si="252"/>
        <v>0</v>
      </c>
      <c r="P1597" s="125"/>
      <c r="Q1597" s="125"/>
      <c r="R1597" s="262">
        <f t="shared" si="253"/>
        <v>0</v>
      </c>
      <c r="S1597" s="125"/>
      <c r="T1597" s="125"/>
      <c r="U1597" s="262">
        <f t="shared" si="254"/>
        <v>0</v>
      </c>
      <c r="V1597" s="125"/>
      <c r="W1597" s="125"/>
      <c r="X1597" s="262">
        <f t="shared" si="255"/>
        <v>0</v>
      </c>
      <c r="Y1597" s="125"/>
      <c r="Z1597" s="125"/>
      <c r="AA1597" s="125"/>
      <c r="AB1597" s="125"/>
      <c r="AC1597" s="125"/>
      <c r="AD1597" s="125"/>
      <c r="AE1597" s="125"/>
      <c r="AF1597" s="125"/>
      <c r="AG1597" s="125"/>
      <c r="AH1597" s="125"/>
      <c r="AI1597" s="125"/>
      <c r="AJ1597" s="125"/>
      <c r="AK1597" s="310">
        <v>203130</v>
      </c>
      <c r="AL1597" s="310">
        <f t="shared" si="250"/>
        <v>0</v>
      </c>
      <c r="AM1597" s="65" t="s">
        <v>654</v>
      </c>
      <c r="AN1597" s="65"/>
      <c r="AO1597" s="65"/>
      <c r="AP1597" s="65"/>
      <c r="AQ1597" s="65"/>
      <c r="AR1597" s="65"/>
      <c r="AS1597" s="66"/>
    </row>
    <row r="1598" spans="1:16381" s="67" customFormat="1" ht="14.15" customHeight="1" x14ac:dyDescent="0.2">
      <c r="A1598" s="165">
        <v>1302011</v>
      </c>
      <c r="B1598" s="166" t="s">
        <v>365</v>
      </c>
      <c r="C1598" s="343">
        <f t="shared" si="251"/>
        <v>0</v>
      </c>
      <c r="D1598" s="137"/>
      <c r="E1598" s="126"/>
      <c r="F1598" s="126"/>
      <c r="G1598" s="126"/>
      <c r="H1598" s="262">
        <f t="shared" si="249"/>
        <v>0</v>
      </c>
      <c r="I1598" s="125"/>
      <c r="J1598" s="125"/>
      <c r="K1598" s="125"/>
      <c r="L1598" s="125"/>
      <c r="M1598" s="125"/>
      <c r="N1598" s="125"/>
      <c r="O1598" s="262">
        <f t="shared" si="252"/>
        <v>0</v>
      </c>
      <c r="P1598" s="125"/>
      <c r="Q1598" s="125"/>
      <c r="R1598" s="262">
        <f t="shared" si="253"/>
        <v>0</v>
      </c>
      <c r="S1598" s="125"/>
      <c r="T1598" s="125"/>
      <c r="U1598" s="262">
        <f t="shared" si="254"/>
        <v>0</v>
      </c>
      <c r="V1598" s="125"/>
      <c r="W1598" s="125"/>
      <c r="X1598" s="262">
        <f t="shared" si="255"/>
        <v>0</v>
      </c>
      <c r="Y1598" s="125"/>
      <c r="Z1598" s="125"/>
      <c r="AA1598" s="125"/>
      <c r="AB1598" s="125"/>
      <c r="AC1598" s="125"/>
      <c r="AD1598" s="125"/>
      <c r="AE1598" s="125"/>
      <c r="AF1598" s="125"/>
      <c r="AG1598" s="125"/>
      <c r="AH1598" s="125"/>
      <c r="AI1598" s="125"/>
      <c r="AJ1598" s="125"/>
      <c r="AK1598" s="310">
        <v>272530</v>
      </c>
      <c r="AL1598" s="310">
        <f t="shared" si="250"/>
        <v>0</v>
      </c>
      <c r="AM1598" s="65" t="s">
        <v>654</v>
      </c>
      <c r="AN1598" s="65"/>
      <c r="AO1598" s="65"/>
      <c r="AP1598" s="65"/>
      <c r="AQ1598" s="65"/>
      <c r="AR1598" s="65"/>
      <c r="AS1598" s="66"/>
    </row>
    <row r="1599" spans="1:16381" s="67" customFormat="1" ht="14.15" customHeight="1" x14ac:dyDescent="0.2">
      <c r="A1599" s="165">
        <v>1302012</v>
      </c>
      <c r="B1599" s="166" t="s">
        <v>366</v>
      </c>
      <c r="C1599" s="343">
        <f t="shared" si="251"/>
        <v>0</v>
      </c>
      <c r="D1599" s="137"/>
      <c r="E1599" s="126"/>
      <c r="F1599" s="126"/>
      <c r="G1599" s="126"/>
      <c r="H1599" s="262">
        <f t="shared" si="249"/>
        <v>0</v>
      </c>
      <c r="I1599" s="125"/>
      <c r="J1599" s="125"/>
      <c r="K1599" s="125"/>
      <c r="L1599" s="125"/>
      <c r="M1599" s="125"/>
      <c r="N1599" s="125"/>
      <c r="O1599" s="262">
        <f t="shared" si="252"/>
        <v>0</v>
      </c>
      <c r="P1599" s="125"/>
      <c r="Q1599" s="125"/>
      <c r="R1599" s="262">
        <f t="shared" si="253"/>
        <v>0</v>
      </c>
      <c r="S1599" s="125"/>
      <c r="T1599" s="125"/>
      <c r="U1599" s="262">
        <f t="shared" si="254"/>
        <v>0</v>
      </c>
      <c r="V1599" s="125"/>
      <c r="W1599" s="125"/>
      <c r="X1599" s="262">
        <f t="shared" si="255"/>
        <v>0</v>
      </c>
      <c r="Y1599" s="125"/>
      <c r="Z1599" s="125"/>
      <c r="AA1599" s="125"/>
      <c r="AB1599" s="125"/>
      <c r="AC1599" s="125"/>
      <c r="AD1599" s="125"/>
      <c r="AE1599" s="125"/>
      <c r="AF1599" s="125"/>
      <c r="AG1599" s="125"/>
      <c r="AH1599" s="125"/>
      <c r="AI1599" s="125"/>
      <c r="AJ1599" s="125"/>
      <c r="AK1599" s="310">
        <v>203130</v>
      </c>
      <c r="AL1599" s="310">
        <f t="shared" si="250"/>
        <v>0</v>
      </c>
      <c r="AM1599" s="65" t="s">
        <v>654</v>
      </c>
      <c r="AN1599" s="65"/>
      <c r="AO1599" s="65"/>
      <c r="AP1599" s="65"/>
      <c r="AQ1599" s="65"/>
      <c r="AR1599" s="65"/>
      <c r="AS1599" s="66"/>
    </row>
    <row r="1600" spans="1:16381" s="67" customFormat="1" ht="14.15" customHeight="1" x14ac:dyDescent="0.2">
      <c r="A1600" s="165" t="s">
        <v>3676</v>
      </c>
      <c r="B1600" s="166" t="s">
        <v>3689</v>
      </c>
      <c r="C1600" s="343">
        <f t="shared" si="251"/>
        <v>0</v>
      </c>
      <c r="D1600" s="137"/>
      <c r="E1600" s="126"/>
      <c r="F1600" s="126"/>
      <c r="G1600" s="126"/>
      <c r="H1600" s="290">
        <f t="shared" si="249"/>
        <v>0</v>
      </c>
      <c r="I1600" s="125"/>
      <c r="J1600" s="125"/>
      <c r="K1600" s="125"/>
      <c r="L1600" s="125"/>
      <c r="M1600" s="125"/>
      <c r="N1600" s="125"/>
      <c r="O1600" s="290">
        <f t="shared" si="252"/>
        <v>0</v>
      </c>
      <c r="P1600" s="125"/>
      <c r="Q1600" s="125"/>
      <c r="R1600" s="290">
        <f t="shared" si="253"/>
        <v>0</v>
      </c>
      <c r="S1600" s="125"/>
      <c r="T1600" s="125"/>
      <c r="U1600" s="290">
        <f t="shared" si="254"/>
        <v>0</v>
      </c>
      <c r="V1600" s="125"/>
      <c r="W1600" s="125"/>
      <c r="X1600" s="290">
        <f t="shared" si="255"/>
        <v>0</v>
      </c>
      <c r="Y1600" s="125"/>
      <c r="Z1600" s="125"/>
      <c r="AA1600" s="125"/>
      <c r="AB1600" s="125"/>
      <c r="AC1600" s="125"/>
      <c r="AD1600" s="125"/>
      <c r="AE1600" s="125"/>
      <c r="AF1600" s="125"/>
      <c r="AG1600" s="125"/>
      <c r="AH1600" s="125"/>
      <c r="AI1600" s="125"/>
      <c r="AJ1600" s="125"/>
      <c r="AK1600" s="310">
        <v>187400</v>
      </c>
      <c r="AL1600" s="310">
        <f t="shared" si="250"/>
        <v>0</v>
      </c>
      <c r="AM1600" s="65" t="s">
        <v>654</v>
      </c>
      <c r="AN1600" s="65"/>
      <c r="AO1600" s="65"/>
      <c r="AP1600" s="65"/>
      <c r="AQ1600" s="65"/>
      <c r="AR1600" s="65"/>
      <c r="AS1600" s="66"/>
    </row>
    <row r="1601" spans="1:45" s="67" customFormat="1" ht="14.15" customHeight="1" x14ac:dyDescent="0.2">
      <c r="A1601" s="165" t="s">
        <v>3677</v>
      </c>
      <c r="B1601" s="166" t="s">
        <v>3690</v>
      </c>
      <c r="C1601" s="343">
        <f t="shared" si="251"/>
        <v>0</v>
      </c>
      <c r="D1601" s="137"/>
      <c r="E1601" s="126"/>
      <c r="F1601" s="126"/>
      <c r="G1601" s="126"/>
      <c r="H1601" s="290">
        <f t="shared" si="249"/>
        <v>0</v>
      </c>
      <c r="I1601" s="125"/>
      <c r="J1601" s="125"/>
      <c r="K1601" s="125"/>
      <c r="L1601" s="125"/>
      <c r="M1601" s="125"/>
      <c r="N1601" s="125"/>
      <c r="O1601" s="290">
        <f t="shared" si="252"/>
        <v>0</v>
      </c>
      <c r="P1601" s="125"/>
      <c r="Q1601" s="125"/>
      <c r="R1601" s="290">
        <f t="shared" si="253"/>
        <v>0</v>
      </c>
      <c r="S1601" s="125"/>
      <c r="T1601" s="125"/>
      <c r="U1601" s="290">
        <f t="shared" si="254"/>
        <v>0</v>
      </c>
      <c r="V1601" s="125"/>
      <c r="W1601" s="125"/>
      <c r="X1601" s="290">
        <f t="shared" si="255"/>
        <v>0</v>
      </c>
      <c r="Y1601" s="125"/>
      <c r="Z1601" s="125"/>
      <c r="AA1601" s="125"/>
      <c r="AB1601" s="125"/>
      <c r="AC1601" s="125"/>
      <c r="AD1601" s="125"/>
      <c r="AE1601" s="125"/>
      <c r="AF1601" s="125"/>
      <c r="AG1601" s="125"/>
      <c r="AH1601" s="125"/>
      <c r="AI1601" s="125"/>
      <c r="AJ1601" s="125"/>
      <c r="AK1601" s="310">
        <v>186670</v>
      </c>
      <c r="AL1601" s="310">
        <f t="shared" si="250"/>
        <v>0</v>
      </c>
      <c r="AM1601" s="65" t="s">
        <v>654</v>
      </c>
      <c r="AN1601" s="65"/>
      <c r="AO1601" s="65"/>
      <c r="AP1601" s="65"/>
      <c r="AQ1601" s="65"/>
      <c r="AR1601" s="65"/>
      <c r="AS1601" s="66"/>
    </row>
    <row r="1602" spans="1:45" s="67" customFormat="1" ht="14.15" customHeight="1" x14ac:dyDescent="0.2">
      <c r="A1602" s="165" t="s">
        <v>3678</v>
      </c>
      <c r="B1602" s="166" t="s">
        <v>3691</v>
      </c>
      <c r="C1602" s="343">
        <f t="shared" si="251"/>
        <v>0</v>
      </c>
      <c r="D1602" s="137"/>
      <c r="E1602" s="126"/>
      <c r="F1602" s="126"/>
      <c r="G1602" s="126"/>
      <c r="H1602" s="290">
        <f t="shared" si="249"/>
        <v>0</v>
      </c>
      <c r="I1602" s="125"/>
      <c r="J1602" s="125"/>
      <c r="K1602" s="125"/>
      <c r="L1602" s="125"/>
      <c r="M1602" s="125"/>
      <c r="N1602" s="125"/>
      <c r="O1602" s="290">
        <f t="shared" si="252"/>
        <v>0</v>
      </c>
      <c r="P1602" s="125"/>
      <c r="Q1602" s="125"/>
      <c r="R1602" s="290">
        <f t="shared" si="253"/>
        <v>0</v>
      </c>
      <c r="S1602" s="125"/>
      <c r="T1602" s="125"/>
      <c r="U1602" s="290">
        <f t="shared" si="254"/>
        <v>0</v>
      </c>
      <c r="V1602" s="125"/>
      <c r="W1602" s="125"/>
      <c r="X1602" s="290">
        <f t="shared" si="255"/>
        <v>0</v>
      </c>
      <c r="Y1602" s="125"/>
      <c r="Z1602" s="125"/>
      <c r="AA1602" s="125"/>
      <c r="AB1602" s="125"/>
      <c r="AC1602" s="125"/>
      <c r="AD1602" s="125"/>
      <c r="AE1602" s="125"/>
      <c r="AF1602" s="125"/>
      <c r="AG1602" s="125"/>
      <c r="AH1602" s="125"/>
      <c r="AI1602" s="125"/>
      <c r="AJ1602" s="125"/>
      <c r="AK1602" s="310">
        <v>270660</v>
      </c>
      <c r="AL1602" s="310">
        <f t="shared" si="250"/>
        <v>0</v>
      </c>
      <c r="AM1602" s="65" t="s">
        <v>654</v>
      </c>
      <c r="AN1602" s="65"/>
      <c r="AO1602" s="65"/>
      <c r="AP1602" s="65"/>
      <c r="AQ1602" s="65"/>
      <c r="AR1602" s="65"/>
      <c r="AS1602" s="66"/>
    </row>
    <row r="1603" spans="1:45" s="67" customFormat="1" ht="14.15" customHeight="1" x14ac:dyDescent="0.2">
      <c r="A1603" s="165" t="s">
        <v>3679</v>
      </c>
      <c r="B1603" s="166" t="s">
        <v>3692</v>
      </c>
      <c r="C1603" s="343">
        <f t="shared" si="251"/>
        <v>0</v>
      </c>
      <c r="D1603" s="137"/>
      <c r="E1603" s="126"/>
      <c r="F1603" s="126"/>
      <c r="G1603" s="126"/>
      <c r="H1603" s="290">
        <f t="shared" si="249"/>
        <v>0</v>
      </c>
      <c r="I1603" s="125"/>
      <c r="J1603" s="125"/>
      <c r="K1603" s="125"/>
      <c r="L1603" s="125"/>
      <c r="M1603" s="125"/>
      <c r="N1603" s="125"/>
      <c r="O1603" s="290">
        <f t="shared" si="252"/>
        <v>0</v>
      </c>
      <c r="P1603" s="125"/>
      <c r="Q1603" s="125"/>
      <c r="R1603" s="290">
        <f t="shared" si="253"/>
        <v>0</v>
      </c>
      <c r="S1603" s="125"/>
      <c r="T1603" s="125"/>
      <c r="U1603" s="290">
        <f t="shared" si="254"/>
        <v>0</v>
      </c>
      <c r="V1603" s="125"/>
      <c r="W1603" s="125"/>
      <c r="X1603" s="290">
        <f t="shared" si="255"/>
        <v>0</v>
      </c>
      <c r="Y1603" s="125"/>
      <c r="Z1603" s="125"/>
      <c r="AA1603" s="125"/>
      <c r="AB1603" s="125"/>
      <c r="AC1603" s="125"/>
      <c r="AD1603" s="125"/>
      <c r="AE1603" s="125"/>
      <c r="AF1603" s="125"/>
      <c r="AG1603" s="125"/>
      <c r="AH1603" s="125"/>
      <c r="AI1603" s="125"/>
      <c r="AJ1603" s="125"/>
      <c r="AK1603" s="310">
        <v>266530</v>
      </c>
      <c r="AL1603" s="310">
        <f t="shared" si="250"/>
        <v>0</v>
      </c>
      <c r="AM1603" s="65" t="s">
        <v>654</v>
      </c>
      <c r="AN1603" s="65"/>
      <c r="AO1603" s="65"/>
      <c r="AP1603" s="65"/>
      <c r="AQ1603" s="65"/>
      <c r="AR1603" s="65"/>
      <c r="AS1603" s="66"/>
    </row>
    <row r="1604" spans="1:45" s="67" customFormat="1" ht="14.15" customHeight="1" x14ac:dyDescent="0.2">
      <c r="A1604" s="165" t="s">
        <v>3680</v>
      </c>
      <c r="B1604" s="166" t="s">
        <v>3693</v>
      </c>
      <c r="C1604" s="343">
        <f t="shared" si="251"/>
        <v>0</v>
      </c>
      <c r="D1604" s="137"/>
      <c r="E1604" s="126"/>
      <c r="F1604" s="126"/>
      <c r="G1604" s="126"/>
      <c r="H1604" s="290">
        <f t="shared" si="249"/>
        <v>0</v>
      </c>
      <c r="I1604" s="125"/>
      <c r="J1604" s="125"/>
      <c r="K1604" s="125"/>
      <c r="L1604" s="125"/>
      <c r="M1604" s="125"/>
      <c r="N1604" s="125"/>
      <c r="O1604" s="290">
        <f t="shared" si="252"/>
        <v>0</v>
      </c>
      <c r="P1604" s="125"/>
      <c r="Q1604" s="125"/>
      <c r="R1604" s="290">
        <f t="shared" si="253"/>
        <v>0</v>
      </c>
      <c r="S1604" s="125"/>
      <c r="T1604" s="125"/>
      <c r="U1604" s="290">
        <f t="shared" si="254"/>
        <v>0</v>
      </c>
      <c r="V1604" s="125"/>
      <c r="W1604" s="125"/>
      <c r="X1604" s="290">
        <f t="shared" si="255"/>
        <v>0</v>
      </c>
      <c r="Y1604" s="125"/>
      <c r="Z1604" s="125"/>
      <c r="AA1604" s="125"/>
      <c r="AB1604" s="125"/>
      <c r="AC1604" s="125"/>
      <c r="AD1604" s="125"/>
      <c r="AE1604" s="125"/>
      <c r="AF1604" s="125"/>
      <c r="AG1604" s="125"/>
      <c r="AH1604" s="125"/>
      <c r="AI1604" s="125"/>
      <c r="AJ1604" s="125"/>
      <c r="AK1604" s="310">
        <v>346490</v>
      </c>
      <c r="AL1604" s="310">
        <f t="shared" si="250"/>
        <v>0</v>
      </c>
      <c r="AM1604" s="65" t="s">
        <v>654</v>
      </c>
      <c r="AN1604" s="65"/>
      <c r="AO1604" s="65"/>
      <c r="AP1604" s="65"/>
      <c r="AQ1604" s="65"/>
      <c r="AR1604" s="65"/>
      <c r="AS1604" s="66"/>
    </row>
    <row r="1605" spans="1:45" s="67" customFormat="1" ht="14.15" customHeight="1" x14ac:dyDescent="0.2">
      <c r="A1605" s="165" t="s">
        <v>3681</v>
      </c>
      <c r="B1605" s="166" t="s">
        <v>3694</v>
      </c>
      <c r="C1605" s="343">
        <f t="shared" si="251"/>
        <v>0</v>
      </c>
      <c r="D1605" s="137"/>
      <c r="E1605" s="126"/>
      <c r="F1605" s="126"/>
      <c r="G1605" s="126"/>
      <c r="H1605" s="290">
        <f t="shared" si="249"/>
        <v>0</v>
      </c>
      <c r="I1605" s="125"/>
      <c r="J1605" s="125"/>
      <c r="K1605" s="125"/>
      <c r="L1605" s="125"/>
      <c r="M1605" s="125"/>
      <c r="N1605" s="125"/>
      <c r="O1605" s="290">
        <f t="shared" si="252"/>
        <v>0</v>
      </c>
      <c r="P1605" s="125"/>
      <c r="Q1605" s="125"/>
      <c r="R1605" s="290">
        <f t="shared" si="253"/>
        <v>0</v>
      </c>
      <c r="S1605" s="125"/>
      <c r="T1605" s="125"/>
      <c r="U1605" s="290">
        <f t="shared" si="254"/>
        <v>0</v>
      </c>
      <c r="V1605" s="125"/>
      <c r="W1605" s="125"/>
      <c r="X1605" s="290">
        <f t="shared" si="255"/>
        <v>0</v>
      </c>
      <c r="Y1605" s="125"/>
      <c r="Z1605" s="125"/>
      <c r="AA1605" s="125"/>
      <c r="AB1605" s="125"/>
      <c r="AC1605" s="125"/>
      <c r="AD1605" s="125"/>
      <c r="AE1605" s="125"/>
      <c r="AF1605" s="125"/>
      <c r="AG1605" s="125"/>
      <c r="AH1605" s="125"/>
      <c r="AI1605" s="125"/>
      <c r="AJ1605" s="125"/>
      <c r="AK1605" s="310">
        <v>450440</v>
      </c>
      <c r="AL1605" s="310">
        <f t="shared" si="250"/>
        <v>0</v>
      </c>
      <c r="AM1605" s="65" t="s">
        <v>654</v>
      </c>
      <c r="AN1605" s="65"/>
      <c r="AO1605" s="65"/>
      <c r="AP1605" s="65"/>
      <c r="AQ1605" s="65"/>
      <c r="AR1605" s="65"/>
      <c r="AS1605" s="66"/>
    </row>
    <row r="1606" spans="1:45" s="67" customFormat="1" ht="14.15" customHeight="1" x14ac:dyDescent="0.2">
      <c r="A1606" s="165" t="s">
        <v>3682</v>
      </c>
      <c r="B1606" s="166" t="s">
        <v>3695</v>
      </c>
      <c r="C1606" s="343">
        <f t="shared" si="251"/>
        <v>0</v>
      </c>
      <c r="D1606" s="137"/>
      <c r="E1606" s="126"/>
      <c r="F1606" s="126"/>
      <c r="G1606" s="126"/>
      <c r="H1606" s="290">
        <f t="shared" si="249"/>
        <v>0</v>
      </c>
      <c r="I1606" s="125"/>
      <c r="J1606" s="125"/>
      <c r="K1606" s="125"/>
      <c r="L1606" s="125"/>
      <c r="M1606" s="125"/>
      <c r="N1606" s="125"/>
      <c r="O1606" s="290">
        <f t="shared" si="252"/>
        <v>0</v>
      </c>
      <c r="P1606" s="125"/>
      <c r="Q1606" s="125"/>
      <c r="R1606" s="290">
        <f t="shared" si="253"/>
        <v>0</v>
      </c>
      <c r="S1606" s="125"/>
      <c r="T1606" s="125"/>
      <c r="U1606" s="290">
        <f t="shared" si="254"/>
        <v>0</v>
      </c>
      <c r="V1606" s="125"/>
      <c r="W1606" s="125"/>
      <c r="X1606" s="290">
        <f t="shared" si="255"/>
        <v>0</v>
      </c>
      <c r="Y1606" s="125"/>
      <c r="Z1606" s="125"/>
      <c r="AA1606" s="125"/>
      <c r="AB1606" s="125"/>
      <c r="AC1606" s="125"/>
      <c r="AD1606" s="125"/>
      <c r="AE1606" s="125"/>
      <c r="AF1606" s="125"/>
      <c r="AG1606" s="125"/>
      <c r="AH1606" s="125"/>
      <c r="AI1606" s="125"/>
      <c r="AJ1606" s="125"/>
      <c r="AK1606" s="310">
        <v>286080</v>
      </c>
      <c r="AL1606" s="310">
        <f t="shared" si="250"/>
        <v>0</v>
      </c>
      <c r="AM1606" s="65" t="s">
        <v>654</v>
      </c>
      <c r="AN1606" s="65"/>
      <c r="AO1606" s="65"/>
      <c r="AP1606" s="65"/>
      <c r="AQ1606" s="65"/>
      <c r="AR1606" s="65"/>
      <c r="AS1606" s="66"/>
    </row>
    <row r="1607" spans="1:45" s="67" customFormat="1" ht="14.15" customHeight="1" x14ac:dyDescent="0.2">
      <c r="A1607" s="165" t="s">
        <v>3683</v>
      </c>
      <c r="B1607" s="166" t="s">
        <v>3696</v>
      </c>
      <c r="C1607" s="343">
        <f t="shared" si="251"/>
        <v>0</v>
      </c>
      <c r="D1607" s="137"/>
      <c r="E1607" s="126"/>
      <c r="F1607" s="126"/>
      <c r="G1607" s="126"/>
      <c r="H1607" s="290">
        <f t="shared" si="249"/>
        <v>0</v>
      </c>
      <c r="I1607" s="125"/>
      <c r="J1607" s="125"/>
      <c r="K1607" s="125"/>
      <c r="L1607" s="125"/>
      <c r="M1607" s="125"/>
      <c r="N1607" s="125"/>
      <c r="O1607" s="290">
        <f t="shared" si="252"/>
        <v>0</v>
      </c>
      <c r="P1607" s="125"/>
      <c r="Q1607" s="125"/>
      <c r="R1607" s="290">
        <f t="shared" si="253"/>
        <v>0</v>
      </c>
      <c r="S1607" s="125"/>
      <c r="T1607" s="125"/>
      <c r="U1607" s="290">
        <f t="shared" si="254"/>
        <v>0</v>
      </c>
      <c r="V1607" s="125"/>
      <c r="W1607" s="125"/>
      <c r="X1607" s="290">
        <f t="shared" si="255"/>
        <v>0</v>
      </c>
      <c r="Y1607" s="125"/>
      <c r="Z1607" s="125"/>
      <c r="AA1607" s="125"/>
      <c r="AB1607" s="125"/>
      <c r="AC1607" s="125"/>
      <c r="AD1607" s="125"/>
      <c r="AE1607" s="125"/>
      <c r="AF1607" s="125"/>
      <c r="AG1607" s="125"/>
      <c r="AH1607" s="125"/>
      <c r="AI1607" s="125"/>
      <c r="AJ1607" s="125"/>
      <c r="AK1607" s="310">
        <v>400510</v>
      </c>
      <c r="AL1607" s="310">
        <f t="shared" si="250"/>
        <v>0</v>
      </c>
      <c r="AM1607" s="65" t="s">
        <v>654</v>
      </c>
      <c r="AN1607" s="65"/>
      <c r="AO1607" s="65"/>
      <c r="AP1607" s="65"/>
      <c r="AQ1607" s="65"/>
      <c r="AR1607" s="65"/>
      <c r="AS1607" s="66"/>
    </row>
    <row r="1608" spans="1:45" s="67" customFormat="1" ht="14.15" customHeight="1" x14ac:dyDescent="0.2">
      <c r="A1608" s="165" t="s">
        <v>3684</v>
      </c>
      <c r="B1608" s="166" t="s">
        <v>3697</v>
      </c>
      <c r="C1608" s="343">
        <f t="shared" si="251"/>
        <v>0</v>
      </c>
      <c r="D1608" s="137"/>
      <c r="E1608" s="126"/>
      <c r="F1608" s="126"/>
      <c r="G1608" s="126"/>
      <c r="H1608" s="290">
        <f t="shared" si="249"/>
        <v>0</v>
      </c>
      <c r="I1608" s="125"/>
      <c r="J1608" s="125"/>
      <c r="K1608" s="125"/>
      <c r="L1608" s="125"/>
      <c r="M1608" s="125"/>
      <c r="N1608" s="125"/>
      <c r="O1608" s="290">
        <f t="shared" si="252"/>
        <v>0</v>
      </c>
      <c r="P1608" s="125"/>
      <c r="Q1608" s="125"/>
      <c r="R1608" s="290">
        <f t="shared" si="253"/>
        <v>0</v>
      </c>
      <c r="S1608" s="125"/>
      <c r="T1608" s="125"/>
      <c r="U1608" s="290">
        <f t="shared" si="254"/>
        <v>0</v>
      </c>
      <c r="V1608" s="125"/>
      <c r="W1608" s="125"/>
      <c r="X1608" s="290">
        <f t="shared" si="255"/>
        <v>0</v>
      </c>
      <c r="Y1608" s="125"/>
      <c r="Z1608" s="125"/>
      <c r="AA1608" s="125"/>
      <c r="AB1608" s="125"/>
      <c r="AC1608" s="125"/>
      <c r="AD1608" s="125"/>
      <c r="AE1608" s="125"/>
      <c r="AF1608" s="125"/>
      <c r="AG1608" s="125"/>
      <c r="AH1608" s="125"/>
      <c r="AI1608" s="125"/>
      <c r="AJ1608" s="125"/>
      <c r="AK1608" s="310">
        <v>314670</v>
      </c>
      <c r="AL1608" s="310">
        <f t="shared" si="250"/>
        <v>0</v>
      </c>
      <c r="AM1608" s="65" t="s">
        <v>654</v>
      </c>
      <c r="AN1608" s="65"/>
      <c r="AO1608" s="65"/>
      <c r="AP1608" s="65"/>
      <c r="AQ1608" s="65"/>
      <c r="AR1608" s="65"/>
      <c r="AS1608" s="66"/>
    </row>
    <row r="1609" spans="1:45" s="67" customFormat="1" ht="14.15" customHeight="1" x14ac:dyDescent="0.2">
      <c r="A1609" s="165" t="s">
        <v>3685</v>
      </c>
      <c r="B1609" s="166" t="s">
        <v>3698</v>
      </c>
      <c r="C1609" s="343">
        <f t="shared" si="251"/>
        <v>0</v>
      </c>
      <c r="D1609" s="137"/>
      <c r="E1609" s="126"/>
      <c r="F1609" s="126"/>
      <c r="G1609" s="126"/>
      <c r="H1609" s="290">
        <f t="shared" si="249"/>
        <v>0</v>
      </c>
      <c r="I1609" s="125"/>
      <c r="J1609" s="125"/>
      <c r="K1609" s="125"/>
      <c r="L1609" s="125"/>
      <c r="M1609" s="125"/>
      <c r="N1609" s="125"/>
      <c r="O1609" s="290">
        <f t="shared" si="252"/>
        <v>0</v>
      </c>
      <c r="P1609" s="125"/>
      <c r="Q1609" s="125"/>
      <c r="R1609" s="290">
        <f t="shared" si="253"/>
        <v>0</v>
      </c>
      <c r="S1609" s="125"/>
      <c r="T1609" s="125"/>
      <c r="U1609" s="290">
        <f t="shared" si="254"/>
        <v>0</v>
      </c>
      <c r="V1609" s="125"/>
      <c r="W1609" s="125"/>
      <c r="X1609" s="290">
        <f t="shared" si="255"/>
        <v>0</v>
      </c>
      <c r="Y1609" s="125"/>
      <c r="Z1609" s="125"/>
      <c r="AA1609" s="125"/>
      <c r="AB1609" s="125"/>
      <c r="AC1609" s="125"/>
      <c r="AD1609" s="125"/>
      <c r="AE1609" s="125"/>
      <c r="AF1609" s="125"/>
      <c r="AG1609" s="125"/>
      <c r="AH1609" s="125"/>
      <c r="AI1609" s="125"/>
      <c r="AJ1609" s="125"/>
      <c r="AK1609" s="310">
        <v>298740</v>
      </c>
      <c r="AL1609" s="310">
        <f t="shared" si="250"/>
        <v>0</v>
      </c>
      <c r="AM1609" s="65" t="s">
        <v>654</v>
      </c>
      <c r="AN1609" s="65"/>
      <c r="AO1609" s="65"/>
      <c r="AP1609" s="65"/>
      <c r="AQ1609" s="65"/>
      <c r="AR1609" s="65"/>
      <c r="AS1609" s="66"/>
    </row>
    <row r="1610" spans="1:45" s="67" customFormat="1" ht="14.15" customHeight="1" x14ac:dyDescent="0.2">
      <c r="A1610" s="165" t="s">
        <v>3686</v>
      </c>
      <c r="B1610" s="166" t="s">
        <v>3699</v>
      </c>
      <c r="C1610" s="343">
        <f t="shared" si="251"/>
        <v>0</v>
      </c>
      <c r="D1610" s="137"/>
      <c r="E1610" s="126"/>
      <c r="F1610" s="126"/>
      <c r="G1610" s="126"/>
      <c r="H1610" s="290">
        <f t="shared" si="249"/>
        <v>0</v>
      </c>
      <c r="I1610" s="125"/>
      <c r="J1610" s="125"/>
      <c r="K1610" s="125"/>
      <c r="L1610" s="125"/>
      <c r="M1610" s="125"/>
      <c r="N1610" s="125"/>
      <c r="O1610" s="290">
        <f t="shared" si="252"/>
        <v>0</v>
      </c>
      <c r="P1610" s="125"/>
      <c r="Q1610" s="125"/>
      <c r="R1610" s="290">
        <f t="shared" si="253"/>
        <v>0</v>
      </c>
      <c r="S1610" s="125"/>
      <c r="T1610" s="125"/>
      <c r="U1610" s="290">
        <f t="shared" si="254"/>
        <v>0</v>
      </c>
      <c r="V1610" s="125"/>
      <c r="W1610" s="125"/>
      <c r="X1610" s="290">
        <f t="shared" si="255"/>
        <v>0</v>
      </c>
      <c r="Y1610" s="125"/>
      <c r="Z1610" s="125"/>
      <c r="AA1610" s="125"/>
      <c r="AB1610" s="125"/>
      <c r="AC1610" s="125"/>
      <c r="AD1610" s="125"/>
      <c r="AE1610" s="125"/>
      <c r="AF1610" s="125"/>
      <c r="AG1610" s="125"/>
      <c r="AH1610" s="125"/>
      <c r="AI1610" s="125"/>
      <c r="AJ1610" s="125"/>
      <c r="AK1610" s="310">
        <v>216660</v>
      </c>
      <c r="AL1610" s="310">
        <f t="shared" si="250"/>
        <v>0</v>
      </c>
      <c r="AM1610" s="65" t="s">
        <v>654</v>
      </c>
      <c r="AN1610" s="65"/>
      <c r="AO1610" s="65"/>
      <c r="AP1610" s="65"/>
      <c r="AQ1610" s="65"/>
      <c r="AR1610" s="65"/>
      <c r="AS1610" s="66"/>
    </row>
    <row r="1611" spans="1:45" s="67" customFormat="1" ht="14.15" customHeight="1" x14ac:dyDescent="0.2">
      <c r="A1611" s="165" t="s">
        <v>3687</v>
      </c>
      <c r="B1611" s="166" t="s">
        <v>3700</v>
      </c>
      <c r="C1611" s="343">
        <f t="shared" si="251"/>
        <v>0</v>
      </c>
      <c r="D1611" s="137"/>
      <c r="E1611" s="126"/>
      <c r="F1611" s="126"/>
      <c r="G1611" s="126"/>
      <c r="H1611" s="290">
        <f t="shared" si="249"/>
        <v>0</v>
      </c>
      <c r="I1611" s="125"/>
      <c r="J1611" s="125"/>
      <c r="K1611" s="125"/>
      <c r="L1611" s="125"/>
      <c r="M1611" s="125"/>
      <c r="N1611" s="125"/>
      <c r="O1611" s="290">
        <f t="shared" si="252"/>
        <v>0</v>
      </c>
      <c r="P1611" s="125"/>
      <c r="Q1611" s="125"/>
      <c r="R1611" s="290">
        <f t="shared" si="253"/>
        <v>0</v>
      </c>
      <c r="S1611" s="125"/>
      <c r="T1611" s="125"/>
      <c r="U1611" s="290">
        <f t="shared" si="254"/>
        <v>0</v>
      </c>
      <c r="V1611" s="125"/>
      <c r="W1611" s="125"/>
      <c r="X1611" s="290">
        <f t="shared" si="255"/>
        <v>0</v>
      </c>
      <c r="Y1611" s="125"/>
      <c r="Z1611" s="125"/>
      <c r="AA1611" s="125"/>
      <c r="AB1611" s="125"/>
      <c r="AC1611" s="125"/>
      <c r="AD1611" s="125"/>
      <c r="AE1611" s="125"/>
      <c r="AF1611" s="125"/>
      <c r="AG1611" s="125"/>
      <c r="AH1611" s="125"/>
      <c r="AI1611" s="125"/>
      <c r="AJ1611" s="125"/>
      <c r="AK1611" s="310">
        <v>216660</v>
      </c>
      <c r="AL1611" s="310">
        <f t="shared" si="250"/>
        <v>0</v>
      </c>
      <c r="AM1611" s="65" t="s">
        <v>654</v>
      </c>
      <c r="AN1611" s="65"/>
      <c r="AO1611" s="65"/>
      <c r="AP1611" s="65"/>
      <c r="AQ1611" s="65"/>
      <c r="AR1611" s="65"/>
      <c r="AS1611" s="66"/>
    </row>
    <row r="1612" spans="1:45" s="67" customFormat="1" ht="14.15" customHeight="1" x14ac:dyDescent="0.2">
      <c r="A1612" s="165" t="s">
        <v>3688</v>
      </c>
      <c r="B1612" s="166" t="s">
        <v>3701</v>
      </c>
      <c r="C1612" s="343">
        <f t="shared" si="251"/>
        <v>0</v>
      </c>
      <c r="D1612" s="137"/>
      <c r="E1612" s="126"/>
      <c r="F1612" s="126"/>
      <c r="G1612" s="126"/>
      <c r="H1612" s="290">
        <f t="shared" si="249"/>
        <v>0</v>
      </c>
      <c r="I1612" s="125"/>
      <c r="J1612" s="125"/>
      <c r="K1612" s="125"/>
      <c r="L1612" s="125"/>
      <c r="M1612" s="125"/>
      <c r="N1612" s="125"/>
      <c r="O1612" s="290">
        <f t="shared" si="252"/>
        <v>0</v>
      </c>
      <c r="P1612" s="125"/>
      <c r="Q1612" s="125"/>
      <c r="R1612" s="290">
        <f t="shared" si="253"/>
        <v>0</v>
      </c>
      <c r="S1612" s="125"/>
      <c r="T1612" s="125"/>
      <c r="U1612" s="290">
        <f t="shared" si="254"/>
        <v>0</v>
      </c>
      <c r="V1612" s="125"/>
      <c r="W1612" s="125"/>
      <c r="X1612" s="290">
        <f t="shared" si="255"/>
        <v>0</v>
      </c>
      <c r="Y1612" s="125"/>
      <c r="Z1612" s="125"/>
      <c r="AA1612" s="125"/>
      <c r="AB1612" s="125"/>
      <c r="AC1612" s="125"/>
      <c r="AD1612" s="125"/>
      <c r="AE1612" s="125"/>
      <c r="AF1612" s="125"/>
      <c r="AG1612" s="125"/>
      <c r="AH1612" s="125"/>
      <c r="AI1612" s="125"/>
      <c r="AJ1612" s="125"/>
      <c r="AK1612" s="310">
        <v>346590</v>
      </c>
      <c r="AL1612" s="310">
        <f t="shared" si="250"/>
        <v>0</v>
      </c>
      <c r="AM1612" s="65" t="s">
        <v>654</v>
      </c>
      <c r="AN1612" s="65"/>
      <c r="AO1612" s="65"/>
      <c r="AP1612" s="65"/>
      <c r="AQ1612" s="65"/>
      <c r="AR1612" s="65"/>
      <c r="AS1612" s="66"/>
    </row>
    <row r="1613" spans="1:45" s="67" customFormat="1" ht="14.15" customHeight="1" x14ac:dyDescent="0.2">
      <c r="A1613" s="165">
        <v>1302013</v>
      </c>
      <c r="B1613" s="166" t="s">
        <v>2773</v>
      </c>
      <c r="C1613" s="343">
        <f t="shared" si="251"/>
        <v>0</v>
      </c>
      <c r="D1613" s="137"/>
      <c r="E1613" s="126"/>
      <c r="F1613" s="126"/>
      <c r="G1613" s="126"/>
      <c r="H1613" s="262">
        <f t="shared" si="249"/>
        <v>0</v>
      </c>
      <c r="I1613" s="125"/>
      <c r="J1613" s="125"/>
      <c r="K1613" s="125"/>
      <c r="L1613" s="125"/>
      <c r="M1613" s="125"/>
      <c r="N1613" s="125"/>
      <c r="O1613" s="262">
        <f t="shared" si="252"/>
        <v>0</v>
      </c>
      <c r="P1613" s="125"/>
      <c r="Q1613" s="125"/>
      <c r="R1613" s="262">
        <f t="shared" si="253"/>
        <v>0</v>
      </c>
      <c r="S1613" s="125"/>
      <c r="T1613" s="125"/>
      <c r="U1613" s="262">
        <f t="shared" si="254"/>
        <v>0</v>
      </c>
      <c r="V1613" s="125"/>
      <c r="W1613" s="125"/>
      <c r="X1613" s="262">
        <f t="shared" si="255"/>
        <v>0</v>
      </c>
      <c r="Y1613" s="125"/>
      <c r="Z1613" s="125"/>
      <c r="AA1613" s="125"/>
      <c r="AB1613" s="125"/>
      <c r="AC1613" s="125"/>
      <c r="AD1613" s="125"/>
      <c r="AE1613" s="125"/>
      <c r="AF1613" s="125"/>
      <c r="AG1613" s="125"/>
      <c r="AH1613" s="125"/>
      <c r="AI1613" s="125"/>
      <c r="AJ1613" s="125"/>
      <c r="AK1613" s="310">
        <v>252710</v>
      </c>
      <c r="AL1613" s="310">
        <f t="shared" si="250"/>
        <v>0</v>
      </c>
      <c r="AM1613" s="65" t="s">
        <v>654</v>
      </c>
      <c r="AN1613" s="65"/>
      <c r="AO1613" s="65"/>
      <c r="AP1613" s="65"/>
      <c r="AQ1613" s="65"/>
      <c r="AR1613" s="65"/>
      <c r="AS1613" s="66"/>
    </row>
    <row r="1614" spans="1:45" s="67" customFormat="1" ht="14.15" customHeight="1" x14ac:dyDescent="0.2">
      <c r="A1614" s="165">
        <v>1302014</v>
      </c>
      <c r="B1614" s="195" t="s">
        <v>2996</v>
      </c>
      <c r="C1614" s="343">
        <f t="shared" si="251"/>
        <v>0</v>
      </c>
      <c r="D1614" s="137"/>
      <c r="E1614" s="126"/>
      <c r="F1614" s="126"/>
      <c r="G1614" s="126"/>
      <c r="H1614" s="262">
        <f t="shared" si="249"/>
        <v>0</v>
      </c>
      <c r="I1614" s="125"/>
      <c r="J1614" s="125"/>
      <c r="K1614" s="125"/>
      <c r="L1614" s="125"/>
      <c r="M1614" s="125"/>
      <c r="N1614" s="125"/>
      <c r="O1614" s="262">
        <f t="shared" si="252"/>
        <v>0</v>
      </c>
      <c r="P1614" s="125"/>
      <c r="Q1614" s="125"/>
      <c r="R1614" s="262">
        <f t="shared" si="253"/>
        <v>0</v>
      </c>
      <c r="S1614" s="125"/>
      <c r="T1614" s="125"/>
      <c r="U1614" s="262">
        <f t="shared" si="254"/>
        <v>0</v>
      </c>
      <c r="V1614" s="125"/>
      <c r="W1614" s="125"/>
      <c r="X1614" s="262">
        <f t="shared" si="255"/>
        <v>0</v>
      </c>
      <c r="Y1614" s="125"/>
      <c r="Z1614" s="125"/>
      <c r="AA1614" s="125"/>
      <c r="AB1614" s="125"/>
      <c r="AC1614" s="125"/>
      <c r="AD1614" s="125"/>
      <c r="AE1614" s="125"/>
      <c r="AF1614" s="125"/>
      <c r="AG1614" s="125"/>
      <c r="AH1614" s="125"/>
      <c r="AI1614" s="125"/>
      <c r="AJ1614" s="125"/>
      <c r="AK1614" s="310">
        <v>191620</v>
      </c>
      <c r="AL1614" s="310">
        <f t="shared" si="250"/>
        <v>0</v>
      </c>
      <c r="AM1614" s="65" t="s">
        <v>654</v>
      </c>
      <c r="AN1614" s="65"/>
      <c r="AO1614" s="65"/>
      <c r="AP1614" s="65"/>
      <c r="AQ1614" s="65"/>
      <c r="AR1614" s="65"/>
      <c r="AS1614" s="66"/>
    </row>
    <row r="1615" spans="1:45" s="67" customFormat="1" ht="14.15" customHeight="1" x14ac:dyDescent="0.2">
      <c r="A1615" s="165">
        <v>1302015</v>
      </c>
      <c r="B1615" s="166" t="s">
        <v>367</v>
      </c>
      <c r="C1615" s="343">
        <f t="shared" si="251"/>
        <v>0</v>
      </c>
      <c r="D1615" s="137"/>
      <c r="E1615" s="126"/>
      <c r="F1615" s="126"/>
      <c r="G1615" s="126"/>
      <c r="H1615" s="262">
        <f t="shared" si="249"/>
        <v>0</v>
      </c>
      <c r="I1615" s="125"/>
      <c r="J1615" s="125"/>
      <c r="K1615" s="125"/>
      <c r="L1615" s="125"/>
      <c r="M1615" s="125"/>
      <c r="N1615" s="125"/>
      <c r="O1615" s="262">
        <f t="shared" si="252"/>
        <v>0</v>
      </c>
      <c r="P1615" s="125"/>
      <c r="Q1615" s="125"/>
      <c r="R1615" s="262">
        <f t="shared" si="253"/>
        <v>0</v>
      </c>
      <c r="S1615" s="125"/>
      <c r="T1615" s="125"/>
      <c r="U1615" s="262">
        <f t="shared" si="254"/>
        <v>0</v>
      </c>
      <c r="V1615" s="125"/>
      <c r="W1615" s="125"/>
      <c r="X1615" s="262">
        <f t="shared" si="255"/>
        <v>0</v>
      </c>
      <c r="Y1615" s="125"/>
      <c r="Z1615" s="125"/>
      <c r="AA1615" s="125"/>
      <c r="AB1615" s="125"/>
      <c r="AC1615" s="125"/>
      <c r="AD1615" s="125"/>
      <c r="AE1615" s="125"/>
      <c r="AF1615" s="125"/>
      <c r="AG1615" s="125"/>
      <c r="AH1615" s="125"/>
      <c r="AI1615" s="125"/>
      <c r="AJ1615" s="125"/>
      <c r="AK1615" s="310">
        <v>182410</v>
      </c>
      <c r="AL1615" s="310">
        <f t="shared" si="250"/>
        <v>0</v>
      </c>
      <c r="AM1615" s="65" t="s">
        <v>654</v>
      </c>
      <c r="AN1615" s="65"/>
      <c r="AO1615" s="65"/>
      <c r="AP1615" s="65"/>
      <c r="AQ1615" s="65"/>
      <c r="AR1615" s="65"/>
      <c r="AS1615" s="66"/>
    </row>
    <row r="1616" spans="1:45" s="67" customFormat="1" ht="19.5" customHeight="1" x14ac:dyDescent="0.2">
      <c r="A1616" s="165">
        <v>1302016</v>
      </c>
      <c r="B1616" s="166" t="s">
        <v>674</v>
      </c>
      <c r="C1616" s="343">
        <f t="shared" si="251"/>
        <v>0</v>
      </c>
      <c r="D1616" s="137"/>
      <c r="E1616" s="126"/>
      <c r="F1616" s="126"/>
      <c r="G1616" s="126"/>
      <c r="H1616" s="262">
        <f t="shared" si="249"/>
        <v>0</v>
      </c>
      <c r="I1616" s="125"/>
      <c r="J1616" s="125"/>
      <c r="K1616" s="125"/>
      <c r="L1616" s="125"/>
      <c r="M1616" s="125"/>
      <c r="N1616" s="125"/>
      <c r="O1616" s="262">
        <f t="shared" si="252"/>
        <v>0</v>
      </c>
      <c r="P1616" s="125"/>
      <c r="Q1616" s="125"/>
      <c r="R1616" s="262">
        <f t="shared" si="253"/>
        <v>0</v>
      </c>
      <c r="S1616" s="125"/>
      <c r="T1616" s="125"/>
      <c r="U1616" s="262">
        <f t="shared" si="254"/>
        <v>0</v>
      </c>
      <c r="V1616" s="125"/>
      <c r="W1616" s="125"/>
      <c r="X1616" s="262">
        <f t="shared" si="255"/>
        <v>0</v>
      </c>
      <c r="Y1616" s="125"/>
      <c r="Z1616" s="125"/>
      <c r="AA1616" s="125"/>
      <c r="AB1616" s="125"/>
      <c r="AC1616" s="125"/>
      <c r="AD1616" s="125"/>
      <c r="AE1616" s="125"/>
      <c r="AF1616" s="125"/>
      <c r="AG1616" s="125"/>
      <c r="AH1616" s="125"/>
      <c r="AI1616" s="125"/>
      <c r="AJ1616" s="125"/>
      <c r="AK1616" s="310">
        <v>226170</v>
      </c>
      <c r="AL1616" s="310">
        <f t="shared" si="250"/>
        <v>0</v>
      </c>
      <c r="AM1616" s="65" t="s">
        <v>654</v>
      </c>
      <c r="AN1616" s="65"/>
      <c r="AO1616" s="65"/>
      <c r="AP1616" s="65"/>
      <c r="AQ1616" s="65"/>
      <c r="AR1616" s="65"/>
      <c r="AS1616" s="66"/>
    </row>
    <row r="1617" spans="1:45" s="67" customFormat="1" ht="14.15" customHeight="1" x14ac:dyDescent="0.2">
      <c r="A1617" s="165">
        <v>1302017</v>
      </c>
      <c r="B1617" s="166" t="s">
        <v>2545</v>
      </c>
      <c r="C1617" s="343">
        <f t="shared" si="251"/>
        <v>0</v>
      </c>
      <c r="D1617" s="137"/>
      <c r="E1617" s="126"/>
      <c r="F1617" s="126"/>
      <c r="G1617" s="126"/>
      <c r="H1617" s="262">
        <f t="shared" si="249"/>
        <v>0</v>
      </c>
      <c r="I1617" s="125"/>
      <c r="J1617" s="125"/>
      <c r="K1617" s="125"/>
      <c r="L1617" s="125"/>
      <c r="M1617" s="125"/>
      <c r="N1617" s="125"/>
      <c r="O1617" s="262">
        <f t="shared" si="252"/>
        <v>0</v>
      </c>
      <c r="P1617" s="125"/>
      <c r="Q1617" s="125"/>
      <c r="R1617" s="262">
        <f t="shared" si="253"/>
        <v>0</v>
      </c>
      <c r="S1617" s="125"/>
      <c r="T1617" s="125"/>
      <c r="U1617" s="262">
        <f t="shared" si="254"/>
        <v>0</v>
      </c>
      <c r="V1617" s="125"/>
      <c r="W1617" s="125"/>
      <c r="X1617" s="262">
        <f t="shared" si="255"/>
        <v>0</v>
      </c>
      <c r="Y1617" s="125"/>
      <c r="Z1617" s="125"/>
      <c r="AA1617" s="125"/>
      <c r="AB1617" s="125"/>
      <c r="AC1617" s="125"/>
      <c r="AD1617" s="125"/>
      <c r="AE1617" s="125"/>
      <c r="AF1617" s="125"/>
      <c r="AG1617" s="125"/>
      <c r="AH1617" s="125"/>
      <c r="AI1617" s="125"/>
      <c r="AJ1617" s="125"/>
      <c r="AK1617" s="310">
        <v>252710</v>
      </c>
      <c r="AL1617" s="310">
        <f t="shared" si="250"/>
        <v>0</v>
      </c>
      <c r="AM1617" s="65" t="s">
        <v>654</v>
      </c>
      <c r="AN1617" s="65"/>
      <c r="AO1617" s="65"/>
      <c r="AP1617" s="65"/>
      <c r="AQ1617" s="65"/>
      <c r="AR1617" s="65"/>
      <c r="AS1617" s="66"/>
    </row>
    <row r="1618" spans="1:45" s="67" customFormat="1" ht="14.15" customHeight="1" x14ac:dyDescent="0.2">
      <c r="A1618" s="165">
        <v>1302018</v>
      </c>
      <c r="B1618" s="166" t="s">
        <v>570</v>
      </c>
      <c r="C1618" s="343">
        <f t="shared" si="251"/>
        <v>0</v>
      </c>
      <c r="D1618" s="137"/>
      <c r="E1618" s="126"/>
      <c r="F1618" s="126"/>
      <c r="G1618" s="126"/>
      <c r="H1618" s="262">
        <f t="shared" si="249"/>
        <v>0</v>
      </c>
      <c r="I1618" s="125"/>
      <c r="J1618" s="125"/>
      <c r="K1618" s="125"/>
      <c r="L1618" s="125"/>
      <c r="M1618" s="125"/>
      <c r="N1618" s="125"/>
      <c r="O1618" s="262">
        <f t="shared" si="252"/>
        <v>0</v>
      </c>
      <c r="P1618" s="125"/>
      <c r="Q1618" s="125"/>
      <c r="R1618" s="262">
        <f t="shared" si="253"/>
        <v>0</v>
      </c>
      <c r="S1618" s="125"/>
      <c r="T1618" s="125"/>
      <c r="U1618" s="262">
        <f t="shared" si="254"/>
        <v>0</v>
      </c>
      <c r="V1618" s="125"/>
      <c r="W1618" s="125"/>
      <c r="X1618" s="262">
        <f t="shared" si="255"/>
        <v>0</v>
      </c>
      <c r="Y1618" s="125"/>
      <c r="Z1618" s="125"/>
      <c r="AA1618" s="125"/>
      <c r="AB1618" s="125"/>
      <c r="AC1618" s="125"/>
      <c r="AD1618" s="125"/>
      <c r="AE1618" s="125"/>
      <c r="AF1618" s="125"/>
      <c r="AG1618" s="125"/>
      <c r="AH1618" s="125"/>
      <c r="AI1618" s="125"/>
      <c r="AJ1618" s="125"/>
      <c r="AK1618" s="310">
        <v>203130</v>
      </c>
      <c r="AL1618" s="310">
        <f t="shared" si="250"/>
        <v>0</v>
      </c>
      <c r="AM1618" s="65" t="s">
        <v>654</v>
      </c>
      <c r="AN1618" s="65"/>
      <c r="AO1618" s="65"/>
      <c r="AP1618" s="65"/>
      <c r="AQ1618" s="65"/>
      <c r="AR1618" s="65"/>
      <c r="AS1618" s="66"/>
    </row>
    <row r="1619" spans="1:45" s="67" customFormat="1" ht="14.15" customHeight="1" x14ac:dyDescent="0.2">
      <c r="A1619" s="165">
        <v>1302019</v>
      </c>
      <c r="B1619" s="166" t="s">
        <v>675</v>
      </c>
      <c r="C1619" s="343">
        <f t="shared" si="251"/>
        <v>0</v>
      </c>
      <c r="D1619" s="137"/>
      <c r="E1619" s="126"/>
      <c r="F1619" s="126"/>
      <c r="G1619" s="126"/>
      <c r="H1619" s="262">
        <f t="shared" si="249"/>
        <v>0</v>
      </c>
      <c r="I1619" s="125"/>
      <c r="J1619" s="125"/>
      <c r="K1619" s="125"/>
      <c r="L1619" s="125"/>
      <c r="M1619" s="125"/>
      <c r="N1619" s="125"/>
      <c r="O1619" s="262">
        <f t="shared" si="252"/>
        <v>0</v>
      </c>
      <c r="P1619" s="125"/>
      <c r="Q1619" s="125"/>
      <c r="R1619" s="262">
        <f t="shared" si="253"/>
        <v>0</v>
      </c>
      <c r="S1619" s="125"/>
      <c r="T1619" s="125"/>
      <c r="U1619" s="262">
        <f t="shared" si="254"/>
        <v>0</v>
      </c>
      <c r="V1619" s="125"/>
      <c r="W1619" s="125"/>
      <c r="X1619" s="262">
        <f t="shared" si="255"/>
        <v>0</v>
      </c>
      <c r="Y1619" s="125"/>
      <c r="Z1619" s="125"/>
      <c r="AA1619" s="125"/>
      <c r="AB1619" s="125"/>
      <c r="AC1619" s="125"/>
      <c r="AD1619" s="125"/>
      <c r="AE1619" s="125"/>
      <c r="AF1619" s="125"/>
      <c r="AG1619" s="125"/>
      <c r="AH1619" s="125"/>
      <c r="AI1619" s="125"/>
      <c r="AJ1619" s="125"/>
      <c r="AK1619" s="310">
        <v>332400</v>
      </c>
      <c r="AL1619" s="310">
        <f t="shared" si="250"/>
        <v>0</v>
      </c>
      <c r="AM1619" s="65" t="s">
        <v>654</v>
      </c>
      <c r="AN1619" s="65"/>
      <c r="AO1619" s="65"/>
      <c r="AP1619" s="65"/>
      <c r="AQ1619" s="65"/>
      <c r="AR1619" s="65"/>
      <c r="AS1619" s="66"/>
    </row>
    <row r="1620" spans="1:45" s="67" customFormat="1" ht="14.15" customHeight="1" x14ac:dyDescent="0.2">
      <c r="A1620" s="165">
        <v>1302020</v>
      </c>
      <c r="B1620" s="166" t="s">
        <v>2997</v>
      </c>
      <c r="C1620" s="343">
        <f t="shared" si="251"/>
        <v>0</v>
      </c>
      <c r="D1620" s="137"/>
      <c r="E1620" s="126"/>
      <c r="F1620" s="126"/>
      <c r="G1620" s="126"/>
      <c r="H1620" s="262">
        <f t="shared" si="249"/>
        <v>0</v>
      </c>
      <c r="I1620" s="125"/>
      <c r="J1620" s="125"/>
      <c r="K1620" s="125"/>
      <c r="L1620" s="125"/>
      <c r="M1620" s="125"/>
      <c r="N1620" s="125"/>
      <c r="O1620" s="262">
        <f t="shared" si="252"/>
        <v>0</v>
      </c>
      <c r="P1620" s="125"/>
      <c r="Q1620" s="125"/>
      <c r="R1620" s="262">
        <f t="shared" si="253"/>
        <v>0</v>
      </c>
      <c r="S1620" s="125"/>
      <c r="T1620" s="125"/>
      <c r="U1620" s="262">
        <f t="shared" si="254"/>
        <v>0</v>
      </c>
      <c r="V1620" s="125"/>
      <c r="W1620" s="125"/>
      <c r="X1620" s="262">
        <f t="shared" si="255"/>
        <v>0</v>
      </c>
      <c r="Y1620" s="125"/>
      <c r="Z1620" s="125"/>
      <c r="AA1620" s="125"/>
      <c r="AB1620" s="125"/>
      <c r="AC1620" s="125"/>
      <c r="AD1620" s="125"/>
      <c r="AE1620" s="125"/>
      <c r="AF1620" s="125"/>
      <c r="AG1620" s="125"/>
      <c r="AH1620" s="125"/>
      <c r="AI1620" s="125"/>
      <c r="AJ1620" s="125"/>
      <c r="AK1620" s="310">
        <v>189290</v>
      </c>
      <c r="AL1620" s="310">
        <f t="shared" si="250"/>
        <v>0</v>
      </c>
      <c r="AM1620" s="65" t="s">
        <v>654</v>
      </c>
      <c r="AN1620" s="65"/>
      <c r="AO1620" s="65"/>
      <c r="AP1620" s="65"/>
      <c r="AQ1620" s="65"/>
      <c r="AR1620" s="65"/>
      <c r="AS1620" s="66"/>
    </row>
    <row r="1621" spans="1:45" s="67" customFormat="1" ht="14.15" customHeight="1" x14ac:dyDescent="0.2">
      <c r="A1621" s="165">
        <v>1302021</v>
      </c>
      <c r="B1621" s="166" t="s">
        <v>571</v>
      </c>
      <c r="C1621" s="343">
        <f t="shared" si="251"/>
        <v>0</v>
      </c>
      <c r="D1621" s="137"/>
      <c r="E1621" s="126"/>
      <c r="F1621" s="126"/>
      <c r="G1621" s="126"/>
      <c r="H1621" s="262">
        <f t="shared" si="249"/>
        <v>0</v>
      </c>
      <c r="I1621" s="125"/>
      <c r="J1621" s="125"/>
      <c r="K1621" s="125"/>
      <c r="L1621" s="125"/>
      <c r="M1621" s="125"/>
      <c r="N1621" s="125"/>
      <c r="O1621" s="262">
        <f t="shared" si="252"/>
        <v>0</v>
      </c>
      <c r="P1621" s="125"/>
      <c r="Q1621" s="125"/>
      <c r="R1621" s="262">
        <f t="shared" si="253"/>
        <v>0</v>
      </c>
      <c r="S1621" s="125"/>
      <c r="T1621" s="125"/>
      <c r="U1621" s="262">
        <f t="shared" si="254"/>
        <v>0</v>
      </c>
      <c r="V1621" s="125"/>
      <c r="W1621" s="125"/>
      <c r="X1621" s="262">
        <f t="shared" si="255"/>
        <v>0</v>
      </c>
      <c r="Y1621" s="125"/>
      <c r="Z1621" s="125"/>
      <c r="AA1621" s="125"/>
      <c r="AB1621" s="125"/>
      <c r="AC1621" s="125"/>
      <c r="AD1621" s="125"/>
      <c r="AE1621" s="125"/>
      <c r="AF1621" s="125"/>
      <c r="AG1621" s="125"/>
      <c r="AH1621" s="125"/>
      <c r="AI1621" s="125"/>
      <c r="AJ1621" s="125"/>
      <c r="AK1621" s="310">
        <v>301060</v>
      </c>
      <c r="AL1621" s="310">
        <f t="shared" si="250"/>
        <v>0</v>
      </c>
      <c r="AM1621" s="65" t="s">
        <v>654</v>
      </c>
      <c r="AN1621" s="65"/>
      <c r="AO1621" s="65"/>
      <c r="AP1621" s="65"/>
      <c r="AQ1621" s="65"/>
      <c r="AR1621" s="65"/>
      <c r="AS1621" s="66"/>
    </row>
    <row r="1622" spans="1:45" s="67" customFormat="1" ht="14.15" customHeight="1" x14ac:dyDescent="0.2">
      <c r="A1622" s="165">
        <v>1302022</v>
      </c>
      <c r="B1622" s="166" t="s">
        <v>572</v>
      </c>
      <c r="C1622" s="343">
        <f t="shared" si="251"/>
        <v>0</v>
      </c>
      <c r="D1622" s="137"/>
      <c r="E1622" s="126"/>
      <c r="F1622" s="126"/>
      <c r="G1622" s="126"/>
      <c r="H1622" s="262">
        <f t="shared" si="249"/>
        <v>0</v>
      </c>
      <c r="I1622" s="125"/>
      <c r="J1622" s="125"/>
      <c r="K1622" s="125"/>
      <c r="L1622" s="125"/>
      <c r="M1622" s="125"/>
      <c r="N1622" s="125"/>
      <c r="O1622" s="126"/>
      <c r="P1622" s="126"/>
      <c r="Q1622" s="126"/>
      <c r="R1622" s="126"/>
      <c r="S1622" s="126"/>
      <c r="T1622" s="126"/>
      <c r="U1622" s="126"/>
      <c r="V1622" s="126"/>
      <c r="W1622" s="126"/>
      <c r="X1622" s="126"/>
      <c r="Y1622" s="126"/>
      <c r="Z1622" s="126"/>
      <c r="AA1622" s="125"/>
      <c r="AB1622" s="125"/>
      <c r="AC1622" s="125"/>
      <c r="AD1622" s="125"/>
      <c r="AE1622" s="125"/>
      <c r="AF1622" s="125"/>
      <c r="AG1622" s="125"/>
      <c r="AH1622" s="125"/>
      <c r="AI1622" s="125"/>
      <c r="AJ1622" s="125"/>
      <c r="AK1622" s="310">
        <v>23280</v>
      </c>
      <c r="AL1622" s="310">
        <f t="shared" si="250"/>
        <v>0</v>
      </c>
      <c r="AM1622" s="65" t="s">
        <v>654</v>
      </c>
      <c r="AN1622" s="65"/>
      <c r="AO1622" s="65"/>
      <c r="AP1622" s="65"/>
      <c r="AQ1622" s="65"/>
      <c r="AR1622" s="65"/>
      <c r="AS1622" s="66"/>
    </row>
    <row r="1623" spans="1:45" s="67" customFormat="1" ht="14.15" customHeight="1" x14ac:dyDescent="0.2">
      <c r="A1623" s="165">
        <v>1302023</v>
      </c>
      <c r="B1623" s="166" t="s">
        <v>2774</v>
      </c>
      <c r="C1623" s="343">
        <f t="shared" si="251"/>
        <v>3</v>
      </c>
      <c r="D1623" s="137"/>
      <c r="E1623" s="126"/>
      <c r="F1623" s="126"/>
      <c r="G1623" s="126"/>
      <c r="H1623" s="262">
        <f t="shared" si="249"/>
        <v>2</v>
      </c>
      <c r="I1623" s="125">
        <v>2</v>
      </c>
      <c r="J1623" s="125"/>
      <c r="K1623" s="125"/>
      <c r="L1623" s="125">
        <v>1</v>
      </c>
      <c r="M1623" s="125"/>
      <c r="N1623" s="125"/>
      <c r="O1623" s="126"/>
      <c r="P1623" s="126"/>
      <c r="Q1623" s="126"/>
      <c r="R1623" s="126"/>
      <c r="S1623" s="126"/>
      <c r="T1623" s="126"/>
      <c r="U1623" s="126"/>
      <c r="V1623" s="126"/>
      <c r="W1623" s="126"/>
      <c r="X1623" s="126"/>
      <c r="Y1623" s="126"/>
      <c r="Z1623" s="126"/>
      <c r="AA1623" s="125">
        <v>3</v>
      </c>
      <c r="AB1623" s="125"/>
      <c r="AC1623" s="125"/>
      <c r="AD1623" s="125"/>
      <c r="AE1623" s="125"/>
      <c r="AF1623" s="125"/>
      <c r="AG1623" s="125"/>
      <c r="AH1623" s="125"/>
      <c r="AI1623" s="125"/>
      <c r="AJ1623" s="125"/>
      <c r="AK1623" s="310">
        <v>15520</v>
      </c>
      <c r="AL1623" s="310">
        <f t="shared" si="250"/>
        <v>38800</v>
      </c>
      <c r="AM1623" s="65" t="s">
        <v>654</v>
      </c>
      <c r="AN1623" s="65"/>
      <c r="AO1623" s="65"/>
      <c r="AP1623" s="65"/>
      <c r="AQ1623" s="65"/>
      <c r="AR1623" s="65"/>
      <c r="AS1623" s="66"/>
    </row>
    <row r="1624" spans="1:45" s="67" customFormat="1" ht="14.15" customHeight="1" x14ac:dyDescent="0.2">
      <c r="A1624" s="165">
        <v>1302024</v>
      </c>
      <c r="B1624" s="166" t="s">
        <v>2528</v>
      </c>
      <c r="C1624" s="343">
        <f t="shared" si="251"/>
        <v>0</v>
      </c>
      <c r="D1624" s="137"/>
      <c r="E1624" s="126"/>
      <c r="F1624" s="126"/>
      <c r="G1624" s="126"/>
      <c r="H1624" s="262">
        <f t="shared" si="249"/>
        <v>0</v>
      </c>
      <c r="I1624" s="125"/>
      <c r="J1624" s="125"/>
      <c r="K1624" s="125"/>
      <c r="L1624" s="125"/>
      <c r="M1624" s="125"/>
      <c r="N1624" s="125"/>
      <c r="O1624" s="126"/>
      <c r="P1624" s="126"/>
      <c r="Q1624" s="126"/>
      <c r="R1624" s="126"/>
      <c r="S1624" s="126"/>
      <c r="T1624" s="126"/>
      <c r="U1624" s="126"/>
      <c r="V1624" s="126"/>
      <c r="W1624" s="126"/>
      <c r="X1624" s="126"/>
      <c r="Y1624" s="126"/>
      <c r="Z1624" s="126"/>
      <c r="AA1624" s="125"/>
      <c r="AB1624" s="125"/>
      <c r="AC1624" s="125"/>
      <c r="AD1624" s="125"/>
      <c r="AE1624" s="125"/>
      <c r="AF1624" s="125"/>
      <c r="AG1624" s="125"/>
      <c r="AH1624" s="125"/>
      <c r="AI1624" s="125"/>
      <c r="AJ1624" s="125"/>
      <c r="AK1624" s="310">
        <v>21290</v>
      </c>
      <c r="AL1624" s="310">
        <f t="shared" si="250"/>
        <v>0</v>
      </c>
      <c r="AM1624" s="65" t="s">
        <v>654</v>
      </c>
      <c r="AN1624" s="65"/>
      <c r="AO1624" s="65"/>
      <c r="AP1624" s="65"/>
      <c r="AQ1624" s="65"/>
      <c r="AR1624" s="65"/>
      <c r="AS1624" s="66"/>
    </row>
    <row r="1625" spans="1:45" s="67" customFormat="1" ht="14.15" customHeight="1" x14ac:dyDescent="0.2">
      <c r="A1625" s="165">
        <v>1302025</v>
      </c>
      <c r="B1625" s="166" t="s">
        <v>2529</v>
      </c>
      <c r="C1625" s="343">
        <f t="shared" si="251"/>
        <v>0</v>
      </c>
      <c r="D1625" s="137"/>
      <c r="E1625" s="126"/>
      <c r="F1625" s="126"/>
      <c r="G1625" s="126"/>
      <c r="H1625" s="262">
        <f t="shared" si="249"/>
        <v>0</v>
      </c>
      <c r="I1625" s="125"/>
      <c r="J1625" s="125"/>
      <c r="K1625" s="125"/>
      <c r="L1625" s="125"/>
      <c r="M1625" s="125"/>
      <c r="N1625" s="125"/>
      <c r="O1625" s="126"/>
      <c r="P1625" s="126"/>
      <c r="Q1625" s="126"/>
      <c r="R1625" s="126"/>
      <c r="S1625" s="126"/>
      <c r="T1625" s="126"/>
      <c r="U1625" s="126"/>
      <c r="V1625" s="126"/>
      <c r="W1625" s="126"/>
      <c r="X1625" s="126"/>
      <c r="Y1625" s="126"/>
      <c r="Z1625" s="126"/>
      <c r="AA1625" s="125"/>
      <c r="AB1625" s="125"/>
      <c r="AC1625" s="125"/>
      <c r="AD1625" s="125"/>
      <c r="AE1625" s="125"/>
      <c r="AF1625" s="125"/>
      <c r="AG1625" s="125"/>
      <c r="AH1625" s="125"/>
      <c r="AI1625" s="125"/>
      <c r="AJ1625" s="125"/>
      <c r="AK1625" s="310">
        <v>31710</v>
      </c>
      <c r="AL1625" s="310">
        <f t="shared" si="250"/>
        <v>0</v>
      </c>
      <c r="AM1625" s="65" t="s">
        <v>654</v>
      </c>
      <c r="AN1625" s="65"/>
      <c r="AO1625" s="65"/>
      <c r="AP1625" s="65"/>
      <c r="AQ1625" s="65"/>
      <c r="AR1625" s="65"/>
      <c r="AS1625" s="66"/>
    </row>
    <row r="1626" spans="1:45" s="67" customFormat="1" ht="14.15" customHeight="1" x14ac:dyDescent="0.2">
      <c r="A1626" s="165">
        <v>1302026</v>
      </c>
      <c r="B1626" s="195" t="s">
        <v>2998</v>
      </c>
      <c r="C1626" s="343">
        <f t="shared" si="251"/>
        <v>0</v>
      </c>
      <c r="D1626" s="137"/>
      <c r="E1626" s="126"/>
      <c r="F1626" s="126"/>
      <c r="G1626" s="126"/>
      <c r="H1626" s="262">
        <f t="shared" si="249"/>
        <v>0</v>
      </c>
      <c r="I1626" s="125"/>
      <c r="J1626" s="125"/>
      <c r="K1626" s="125"/>
      <c r="L1626" s="125"/>
      <c r="M1626" s="125"/>
      <c r="N1626" s="125"/>
      <c r="O1626" s="126"/>
      <c r="P1626" s="126"/>
      <c r="Q1626" s="126"/>
      <c r="R1626" s="126"/>
      <c r="S1626" s="126"/>
      <c r="T1626" s="126"/>
      <c r="U1626" s="126"/>
      <c r="V1626" s="126"/>
      <c r="W1626" s="126"/>
      <c r="X1626" s="126"/>
      <c r="Y1626" s="126"/>
      <c r="Z1626" s="126"/>
      <c r="AA1626" s="125"/>
      <c r="AB1626" s="125"/>
      <c r="AC1626" s="125"/>
      <c r="AD1626" s="125"/>
      <c r="AE1626" s="125"/>
      <c r="AF1626" s="125"/>
      <c r="AG1626" s="125"/>
      <c r="AH1626" s="125"/>
      <c r="AI1626" s="125"/>
      <c r="AJ1626" s="125"/>
      <c r="AK1626" s="310">
        <v>33710</v>
      </c>
      <c r="AL1626" s="310">
        <f t="shared" si="250"/>
        <v>0</v>
      </c>
      <c r="AM1626" s="65" t="s">
        <v>654</v>
      </c>
      <c r="AN1626" s="65"/>
      <c r="AO1626" s="65"/>
      <c r="AP1626" s="65"/>
      <c r="AQ1626" s="65"/>
      <c r="AR1626" s="65"/>
      <c r="AS1626" s="66"/>
    </row>
    <row r="1627" spans="1:45" s="67" customFormat="1" ht="14.15" customHeight="1" x14ac:dyDescent="0.2">
      <c r="A1627" s="165">
        <v>1302027</v>
      </c>
      <c r="B1627" s="166" t="s">
        <v>2530</v>
      </c>
      <c r="C1627" s="343">
        <f t="shared" si="251"/>
        <v>0</v>
      </c>
      <c r="D1627" s="137"/>
      <c r="E1627" s="126"/>
      <c r="F1627" s="126"/>
      <c r="G1627" s="126"/>
      <c r="H1627" s="262">
        <f t="shared" si="249"/>
        <v>0</v>
      </c>
      <c r="I1627" s="125"/>
      <c r="J1627" s="125"/>
      <c r="K1627" s="125"/>
      <c r="L1627" s="125"/>
      <c r="M1627" s="125"/>
      <c r="N1627" s="125"/>
      <c r="O1627" s="126"/>
      <c r="P1627" s="126"/>
      <c r="Q1627" s="126"/>
      <c r="R1627" s="126"/>
      <c r="S1627" s="126"/>
      <c r="T1627" s="126"/>
      <c r="U1627" s="126"/>
      <c r="V1627" s="126"/>
      <c r="W1627" s="126"/>
      <c r="X1627" s="126"/>
      <c r="Y1627" s="126"/>
      <c r="Z1627" s="126"/>
      <c r="AA1627" s="125"/>
      <c r="AB1627" s="125"/>
      <c r="AC1627" s="125"/>
      <c r="AD1627" s="125"/>
      <c r="AE1627" s="125"/>
      <c r="AF1627" s="125"/>
      <c r="AG1627" s="125"/>
      <c r="AH1627" s="125"/>
      <c r="AI1627" s="125"/>
      <c r="AJ1627" s="125"/>
      <c r="AK1627" s="310">
        <v>15520</v>
      </c>
      <c r="AL1627" s="310">
        <f t="shared" si="250"/>
        <v>0</v>
      </c>
      <c r="AM1627" s="65" t="s">
        <v>654</v>
      </c>
      <c r="AN1627" s="65"/>
      <c r="AO1627" s="65"/>
      <c r="AP1627" s="65"/>
      <c r="AQ1627" s="65"/>
      <c r="AR1627" s="65"/>
      <c r="AS1627" s="66"/>
    </row>
    <row r="1628" spans="1:45" s="67" customFormat="1" ht="14.15" customHeight="1" x14ac:dyDescent="0.2">
      <c r="A1628" s="165">
        <v>1302028</v>
      </c>
      <c r="B1628" s="166" t="s">
        <v>1128</v>
      </c>
      <c r="C1628" s="343">
        <f t="shared" si="251"/>
        <v>2</v>
      </c>
      <c r="D1628" s="137"/>
      <c r="E1628" s="126"/>
      <c r="F1628" s="126"/>
      <c r="G1628" s="126"/>
      <c r="H1628" s="262">
        <f t="shared" si="249"/>
        <v>2</v>
      </c>
      <c r="I1628" s="125">
        <v>2</v>
      </c>
      <c r="J1628" s="125"/>
      <c r="K1628" s="125"/>
      <c r="L1628" s="125"/>
      <c r="M1628" s="125"/>
      <c r="N1628" s="125"/>
      <c r="O1628" s="262">
        <f t="shared" si="252"/>
        <v>0</v>
      </c>
      <c r="P1628" s="125"/>
      <c r="Q1628" s="125"/>
      <c r="R1628" s="262">
        <f t="shared" si="253"/>
        <v>2</v>
      </c>
      <c r="S1628" s="125">
        <v>2</v>
      </c>
      <c r="T1628" s="125"/>
      <c r="U1628" s="262">
        <f t="shared" si="254"/>
        <v>0</v>
      </c>
      <c r="V1628" s="125"/>
      <c r="W1628" s="125"/>
      <c r="X1628" s="262">
        <f t="shared" si="255"/>
        <v>0</v>
      </c>
      <c r="Y1628" s="125"/>
      <c r="Z1628" s="125"/>
      <c r="AA1628" s="125">
        <v>2</v>
      </c>
      <c r="AB1628" s="125"/>
      <c r="AC1628" s="125"/>
      <c r="AD1628" s="125"/>
      <c r="AE1628" s="125"/>
      <c r="AF1628" s="125"/>
      <c r="AG1628" s="125"/>
      <c r="AH1628" s="125"/>
      <c r="AI1628" s="125"/>
      <c r="AJ1628" s="125"/>
      <c r="AK1628" s="310">
        <v>131840</v>
      </c>
      <c r="AL1628" s="310">
        <f t="shared" si="250"/>
        <v>263680</v>
      </c>
      <c r="AM1628" s="65" t="s">
        <v>654</v>
      </c>
      <c r="AN1628" s="65"/>
      <c r="AO1628" s="65"/>
      <c r="AP1628" s="65"/>
      <c r="AQ1628" s="65"/>
      <c r="AR1628" s="65"/>
      <c r="AS1628" s="66"/>
    </row>
    <row r="1629" spans="1:45" s="67" customFormat="1" ht="14.15" customHeight="1" x14ac:dyDescent="0.2">
      <c r="A1629" s="165">
        <v>1302029</v>
      </c>
      <c r="B1629" s="166" t="s">
        <v>1129</v>
      </c>
      <c r="C1629" s="343">
        <f t="shared" si="251"/>
        <v>15</v>
      </c>
      <c r="D1629" s="137"/>
      <c r="E1629" s="126"/>
      <c r="F1629" s="126"/>
      <c r="G1629" s="126"/>
      <c r="H1629" s="262">
        <f t="shared" si="249"/>
        <v>15</v>
      </c>
      <c r="I1629" s="125">
        <v>15</v>
      </c>
      <c r="J1629" s="125"/>
      <c r="K1629" s="125"/>
      <c r="L1629" s="125"/>
      <c r="M1629" s="125"/>
      <c r="N1629" s="125"/>
      <c r="O1629" s="262">
        <f t="shared" si="252"/>
        <v>2</v>
      </c>
      <c r="P1629" s="125">
        <v>2</v>
      </c>
      <c r="Q1629" s="125"/>
      <c r="R1629" s="262">
        <f t="shared" si="253"/>
        <v>13</v>
      </c>
      <c r="S1629" s="125">
        <v>13</v>
      </c>
      <c r="T1629" s="125"/>
      <c r="U1629" s="262">
        <f t="shared" si="254"/>
        <v>0</v>
      </c>
      <c r="V1629" s="125"/>
      <c r="W1629" s="125"/>
      <c r="X1629" s="262">
        <f t="shared" si="255"/>
        <v>0</v>
      </c>
      <c r="Y1629" s="125"/>
      <c r="Z1629" s="125"/>
      <c r="AA1629" s="125">
        <v>15</v>
      </c>
      <c r="AB1629" s="125"/>
      <c r="AC1629" s="125"/>
      <c r="AD1629" s="125"/>
      <c r="AE1629" s="125"/>
      <c r="AF1629" s="125"/>
      <c r="AG1629" s="125"/>
      <c r="AH1629" s="125"/>
      <c r="AI1629" s="125"/>
      <c r="AJ1629" s="125"/>
      <c r="AK1629" s="310">
        <v>147780</v>
      </c>
      <c r="AL1629" s="310">
        <f t="shared" si="250"/>
        <v>2216700</v>
      </c>
      <c r="AM1629" s="65" t="s">
        <v>654</v>
      </c>
      <c r="AN1629" s="65"/>
      <c r="AO1629" s="65"/>
      <c r="AP1629" s="65"/>
      <c r="AQ1629" s="65"/>
      <c r="AR1629" s="65"/>
      <c r="AS1629" s="66"/>
    </row>
    <row r="1630" spans="1:45" s="67" customFormat="1" ht="14.15" customHeight="1" x14ac:dyDescent="0.2">
      <c r="A1630" s="165">
        <v>1302030</v>
      </c>
      <c r="B1630" s="166" t="s">
        <v>2775</v>
      </c>
      <c r="C1630" s="343">
        <f t="shared" si="251"/>
        <v>0</v>
      </c>
      <c r="D1630" s="137"/>
      <c r="E1630" s="126"/>
      <c r="F1630" s="126"/>
      <c r="G1630" s="126"/>
      <c r="H1630" s="262">
        <f t="shared" si="249"/>
        <v>0</v>
      </c>
      <c r="I1630" s="125"/>
      <c r="J1630" s="125"/>
      <c r="K1630" s="125"/>
      <c r="L1630" s="125"/>
      <c r="M1630" s="125"/>
      <c r="N1630" s="125"/>
      <c r="O1630" s="126"/>
      <c r="P1630" s="126"/>
      <c r="Q1630" s="126"/>
      <c r="R1630" s="126"/>
      <c r="S1630" s="126"/>
      <c r="T1630" s="126"/>
      <c r="U1630" s="126"/>
      <c r="V1630" s="126"/>
      <c r="W1630" s="126"/>
      <c r="X1630" s="126"/>
      <c r="Y1630" s="126"/>
      <c r="Z1630" s="126"/>
      <c r="AA1630" s="125"/>
      <c r="AB1630" s="125"/>
      <c r="AC1630" s="125"/>
      <c r="AD1630" s="125"/>
      <c r="AE1630" s="125"/>
      <c r="AF1630" s="125"/>
      <c r="AG1630" s="125"/>
      <c r="AH1630" s="125"/>
      <c r="AI1630" s="125"/>
      <c r="AJ1630" s="125"/>
      <c r="AK1630" s="310">
        <v>21290</v>
      </c>
      <c r="AL1630" s="310">
        <f t="shared" si="250"/>
        <v>0</v>
      </c>
      <c r="AM1630" s="65" t="s">
        <v>654</v>
      </c>
      <c r="AN1630" s="65"/>
      <c r="AO1630" s="65"/>
      <c r="AP1630" s="65"/>
      <c r="AQ1630" s="65"/>
      <c r="AR1630" s="65"/>
      <c r="AS1630" s="66"/>
    </row>
    <row r="1631" spans="1:45" s="67" customFormat="1" ht="14.15" customHeight="1" x14ac:dyDescent="0.2">
      <c r="A1631" s="165">
        <v>1302031</v>
      </c>
      <c r="B1631" s="166" t="s">
        <v>676</v>
      </c>
      <c r="C1631" s="343">
        <f t="shared" si="251"/>
        <v>0</v>
      </c>
      <c r="D1631" s="137"/>
      <c r="E1631" s="126"/>
      <c r="F1631" s="126"/>
      <c r="G1631" s="126"/>
      <c r="H1631" s="262">
        <f t="shared" si="249"/>
        <v>0</v>
      </c>
      <c r="I1631" s="125"/>
      <c r="J1631" s="125"/>
      <c r="K1631" s="125"/>
      <c r="L1631" s="125"/>
      <c r="M1631" s="125"/>
      <c r="N1631" s="125"/>
      <c r="O1631" s="126"/>
      <c r="P1631" s="126"/>
      <c r="Q1631" s="126"/>
      <c r="R1631" s="126"/>
      <c r="S1631" s="126"/>
      <c r="T1631" s="126"/>
      <c r="U1631" s="126"/>
      <c r="V1631" s="126"/>
      <c r="W1631" s="126"/>
      <c r="X1631" s="126"/>
      <c r="Y1631" s="126"/>
      <c r="Z1631" s="126"/>
      <c r="AA1631" s="125"/>
      <c r="AB1631" s="125"/>
      <c r="AC1631" s="125"/>
      <c r="AD1631" s="125"/>
      <c r="AE1631" s="125"/>
      <c r="AF1631" s="125"/>
      <c r="AG1631" s="125"/>
      <c r="AH1631" s="125"/>
      <c r="AI1631" s="125"/>
      <c r="AJ1631" s="125"/>
      <c r="AK1631" s="310">
        <v>21290</v>
      </c>
      <c r="AL1631" s="310">
        <f t="shared" si="250"/>
        <v>0</v>
      </c>
      <c r="AM1631" s="65" t="s">
        <v>654</v>
      </c>
      <c r="AN1631" s="65"/>
      <c r="AO1631" s="65"/>
      <c r="AP1631" s="65"/>
      <c r="AQ1631" s="65"/>
      <c r="AR1631" s="65"/>
      <c r="AS1631" s="66"/>
    </row>
    <row r="1632" spans="1:45" s="67" customFormat="1" ht="14.15" customHeight="1" x14ac:dyDescent="0.2">
      <c r="A1632" s="165">
        <v>1302032</v>
      </c>
      <c r="B1632" s="166" t="s">
        <v>141</v>
      </c>
      <c r="C1632" s="343">
        <f t="shared" si="251"/>
        <v>0</v>
      </c>
      <c r="D1632" s="137"/>
      <c r="E1632" s="126"/>
      <c r="F1632" s="126"/>
      <c r="G1632" s="126"/>
      <c r="H1632" s="262">
        <f t="shared" si="249"/>
        <v>0</v>
      </c>
      <c r="I1632" s="125"/>
      <c r="J1632" s="125"/>
      <c r="K1632" s="125"/>
      <c r="L1632" s="125"/>
      <c r="M1632" s="125"/>
      <c r="N1632" s="125"/>
      <c r="O1632" s="262">
        <f t="shared" si="252"/>
        <v>0</v>
      </c>
      <c r="P1632" s="125"/>
      <c r="Q1632" s="125"/>
      <c r="R1632" s="262">
        <f t="shared" si="253"/>
        <v>0</v>
      </c>
      <c r="S1632" s="125"/>
      <c r="T1632" s="125"/>
      <c r="U1632" s="262">
        <f t="shared" si="254"/>
        <v>0</v>
      </c>
      <c r="V1632" s="125"/>
      <c r="W1632" s="125"/>
      <c r="X1632" s="262">
        <f t="shared" si="255"/>
        <v>0</v>
      </c>
      <c r="Y1632" s="125"/>
      <c r="Z1632" s="125"/>
      <c r="AA1632" s="125"/>
      <c r="AB1632" s="125"/>
      <c r="AC1632" s="125"/>
      <c r="AD1632" s="125"/>
      <c r="AE1632" s="125"/>
      <c r="AF1632" s="125"/>
      <c r="AG1632" s="125"/>
      <c r="AH1632" s="125"/>
      <c r="AI1632" s="125"/>
      <c r="AJ1632" s="125"/>
      <c r="AK1632" s="310">
        <v>182410</v>
      </c>
      <c r="AL1632" s="310">
        <f t="shared" si="250"/>
        <v>0</v>
      </c>
      <c r="AM1632" s="65" t="s">
        <v>654</v>
      </c>
      <c r="AN1632" s="65"/>
      <c r="AO1632" s="65"/>
      <c r="AP1632" s="65"/>
      <c r="AQ1632" s="65"/>
      <c r="AR1632" s="65"/>
      <c r="AS1632" s="66"/>
    </row>
    <row r="1633" spans="1:45" s="67" customFormat="1" ht="14.15" customHeight="1" x14ac:dyDescent="0.2">
      <c r="A1633" s="165">
        <v>1302033</v>
      </c>
      <c r="B1633" s="166" t="s">
        <v>2517</v>
      </c>
      <c r="C1633" s="343">
        <f t="shared" si="251"/>
        <v>0</v>
      </c>
      <c r="D1633" s="137"/>
      <c r="E1633" s="126"/>
      <c r="F1633" s="126"/>
      <c r="G1633" s="126"/>
      <c r="H1633" s="262">
        <f t="shared" si="249"/>
        <v>0</v>
      </c>
      <c r="I1633" s="125"/>
      <c r="J1633" s="125"/>
      <c r="K1633" s="125"/>
      <c r="L1633" s="125"/>
      <c r="M1633" s="125"/>
      <c r="N1633" s="125"/>
      <c r="O1633" s="262">
        <f t="shared" si="252"/>
        <v>0</v>
      </c>
      <c r="P1633" s="125"/>
      <c r="Q1633" s="125"/>
      <c r="R1633" s="262">
        <f t="shared" si="253"/>
        <v>0</v>
      </c>
      <c r="S1633" s="125"/>
      <c r="T1633" s="125"/>
      <c r="U1633" s="262">
        <f t="shared" si="254"/>
        <v>0</v>
      </c>
      <c r="V1633" s="125"/>
      <c r="W1633" s="125"/>
      <c r="X1633" s="262">
        <f t="shared" si="255"/>
        <v>0</v>
      </c>
      <c r="Y1633" s="125"/>
      <c r="Z1633" s="125"/>
      <c r="AA1633" s="125"/>
      <c r="AB1633" s="125"/>
      <c r="AC1633" s="125"/>
      <c r="AD1633" s="125"/>
      <c r="AE1633" s="125"/>
      <c r="AF1633" s="125"/>
      <c r="AG1633" s="125"/>
      <c r="AH1633" s="125"/>
      <c r="AI1633" s="125"/>
      <c r="AJ1633" s="125"/>
      <c r="AK1633" s="310">
        <v>162470</v>
      </c>
      <c r="AL1633" s="310">
        <f t="shared" si="250"/>
        <v>0</v>
      </c>
      <c r="AM1633" s="65" t="s">
        <v>654</v>
      </c>
      <c r="AN1633" s="65"/>
      <c r="AO1633" s="65"/>
      <c r="AP1633" s="65"/>
      <c r="AQ1633" s="65"/>
      <c r="AR1633" s="65"/>
      <c r="AS1633" s="66"/>
    </row>
    <row r="1634" spans="1:45" s="67" customFormat="1" ht="14.15" customHeight="1" x14ac:dyDescent="0.2">
      <c r="A1634" s="165">
        <v>1302034</v>
      </c>
      <c r="B1634" s="166" t="s">
        <v>2516</v>
      </c>
      <c r="C1634" s="343">
        <f t="shared" si="251"/>
        <v>0</v>
      </c>
      <c r="D1634" s="137"/>
      <c r="E1634" s="126"/>
      <c r="F1634" s="126"/>
      <c r="G1634" s="126"/>
      <c r="H1634" s="262">
        <f t="shared" si="249"/>
        <v>0</v>
      </c>
      <c r="I1634" s="125"/>
      <c r="J1634" s="125"/>
      <c r="K1634" s="125"/>
      <c r="L1634" s="125"/>
      <c r="M1634" s="125"/>
      <c r="N1634" s="125"/>
      <c r="O1634" s="262">
        <f t="shared" si="252"/>
        <v>0</v>
      </c>
      <c r="P1634" s="125"/>
      <c r="Q1634" s="125"/>
      <c r="R1634" s="262">
        <f t="shared" si="253"/>
        <v>0</v>
      </c>
      <c r="S1634" s="125"/>
      <c r="T1634" s="125"/>
      <c r="U1634" s="262">
        <f t="shared" si="254"/>
        <v>0</v>
      </c>
      <c r="V1634" s="125"/>
      <c r="W1634" s="125"/>
      <c r="X1634" s="262">
        <f t="shared" si="255"/>
        <v>0</v>
      </c>
      <c r="Y1634" s="125"/>
      <c r="Z1634" s="125"/>
      <c r="AA1634" s="125"/>
      <c r="AB1634" s="125"/>
      <c r="AC1634" s="125"/>
      <c r="AD1634" s="125"/>
      <c r="AE1634" s="125"/>
      <c r="AF1634" s="125"/>
      <c r="AG1634" s="125"/>
      <c r="AH1634" s="125"/>
      <c r="AI1634" s="125"/>
      <c r="AJ1634" s="125"/>
      <c r="AK1634" s="310">
        <v>361950</v>
      </c>
      <c r="AL1634" s="310">
        <f t="shared" si="250"/>
        <v>0</v>
      </c>
      <c r="AM1634" s="65" t="s">
        <v>654</v>
      </c>
      <c r="AN1634" s="65"/>
      <c r="AO1634" s="65"/>
      <c r="AP1634" s="65"/>
      <c r="AQ1634" s="65"/>
      <c r="AR1634" s="65"/>
      <c r="AS1634" s="66"/>
    </row>
    <row r="1635" spans="1:45" s="67" customFormat="1" ht="14.15" customHeight="1" x14ac:dyDescent="0.2">
      <c r="A1635" s="165">
        <v>1302035</v>
      </c>
      <c r="B1635" s="166" t="s">
        <v>542</v>
      </c>
      <c r="C1635" s="343">
        <f t="shared" si="251"/>
        <v>2</v>
      </c>
      <c r="D1635" s="137"/>
      <c r="E1635" s="126"/>
      <c r="F1635" s="126"/>
      <c r="G1635" s="126"/>
      <c r="H1635" s="262">
        <f t="shared" si="249"/>
        <v>2</v>
      </c>
      <c r="I1635" s="125">
        <v>2</v>
      </c>
      <c r="J1635" s="125"/>
      <c r="K1635" s="125"/>
      <c r="L1635" s="125"/>
      <c r="M1635" s="125"/>
      <c r="N1635" s="125"/>
      <c r="O1635" s="262">
        <f t="shared" si="252"/>
        <v>2</v>
      </c>
      <c r="P1635" s="125">
        <v>1</v>
      </c>
      <c r="Q1635" s="125">
        <v>1</v>
      </c>
      <c r="R1635" s="262">
        <f t="shared" si="253"/>
        <v>0</v>
      </c>
      <c r="S1635" s="125"/>
      <c r="T1635" s="125"/>
      <c r="U1635" s="262">
        <f t="shared" si="254"/>
        <v>0</v>
      </c>
      <c r="V1635" s="125"/>
      <c r="W1635" s="125"/>
      <c r="X1635" s="262">
        <f t="shared" si="255"/>
        <v>0</v>
      </c>
      <c r="Y1635" s="125"/>
      <c r="Z1635" s="125"/>
      <c r="AA1635" s="125">
        <v>2</v>
      </c>
      <c r="AB1635" s="125"/>
      <c r="AC1635" s="125"/>
      <c r="AD1635" s="125"/>
      <c r="AE1635" s="125"/>
      <c r="AF1635" s="125"/>
      <c r="AG1635" s="125"/>
      <c r="AH1635" s="125"/>
      <c r="AI1635" s="125"/>
      <c r="AJ1635" s="125"/>
      <c r="AK1635" s="310">
        <v>257520</v>
      </c>
      <c r="AL1635" s="310">
        <f t="shared" si="250"/>
        <v>515040</v>
      </c>
      <c r="AM1635" s="65" t="s">
        <v>654</v>
      </c>
      <c r="AN1635" s="65"/>
      <c r="AO1635" s="65"/>
      <c r="AP1635" s="65"/>
      <c r="AQ1635" s="65"/>
      <c r="AR1635" s="65"/>
      <c r="AS1635" s="66"/>
    </row>
    <row r="1636" spans="1:45" s="67" customFormat="1" ht="14.15" customHeight="1" x14ac:dyDescent="0.2">
      <c r="A1636" s="165">
        <v>1302036</v>
      </c>
      <c r="B1636" s="166" t="s">
        <v>543</v>
      </c>
      <c r="C1636" s="343">
        <f t="shared" si="251"/>
        <v>0</v>
      </c>
      <c r="D1636" s="137"/>
      <c r="E1636" s="126"/>
      <c r="F1636" s="126"/>
      <c r="G1636" s="126"/>
      <c r="H1636" s="262">
        <f t="shared" si="249"/>
        <v>0</v>
      </c>
      <c r="I1636" s="125"/>
      <c r="J1636" s="125"/>
      <c r="K1636" s="125"/>
      <c r="L1636" s="125"/>
      <c r="M1636" s="125"/>
      <c r="N1636" s="125"/>
      <c r="O1636" s="262">
        <f t="shared" si="252"/>
        <v>0</v>
      </c>
      <c r="P1636" s="125"/>
      <c r="Q1636" s="125"/>
      <c r="R1636" s="262">
        <f t="shared" si="253"/>
        <v>0</v>
      </c>
      <c r="S1636" s="125"/>
      <c r="T1636" s="125"/>
      <c r="U1636" s="262">
        <f t="shared" si="254"/>
        <v>0</v>
      </c>
      <c r="V1636" s="125"/>
      <c r="W1636" s="125"/>
      <c r="X1636" s="262">
        <f t="shared" si="255"/>
        <v>0</v>
      </c>
      <c r="Y1636" s="125"/>
      <c r="Z1636" s="125"/>
      <c r="AA1636" s="125"/>
      <c r="AB1636" s="125"/>
      <c r="AC1636" s="125"/>
      <c r="AD1636" s="125"/>
      <c r="AE1636" s="125"/>
      <c r="AF1636" s="125"/>
      <c r="AG1636" s="125"/>
      <c r="AH1636" s="125"/>
      <c r="AI1636" s="125"/>
      <c r="AJ1636" s="125"/>
      <c r="AK1636" s="310">
        <v>356160</v>
      </c>
      <c r="AL1636" s="310">
        <f t="shared" si="250"/>
        <v>0</v>
      </c>
      <c r="AM1636" s="65" t="s">
        <v>654</v>
      </c>
      <c r="AN1636" s="65"/>
      <c r="AO1636" s="65"/>
      <c r="AP1636" s="65"/>
      <c r="AQ1636" s="65"/>
      <c r="AR1636" s="65"/>
      <c r="AS1636" s="66"/>
    </row>
    <row r="1637" spans="1:45" s="67" customFormat="1" ht="14.15" customHeight="1" x14ac:dyDescent="0.2">
      <c r="A1637" s="165">
        <v>1302037</v>
      </c>
      <c r="B1637" s="166" t="s">
        <v>2515</v>
      </c>
      <c r="C1637" s="343">
        <f t="shared" si="251"/>
        <v>0</v>
      </c>
      <c r="D1637" s="137"/>
      <c r="E1637" s="126"/>
      <c r="F1637" s="126"/>
      <c r="G1637" s="126"/>
      <c r="H1637" s="262">
        <f t="shared" si="249"/>
        <v>0</v>
      </c>
      <c r="I1637" s="125"/>
      <c r="J1637" s="125"/>
      <c r="K1637" s="125"/>
      <c r="L1637" s="125"/>
      <c r="M1637" s="125"/>
      <c r="N1637" s="125"/>
      <c r="O1637" s="262">
        <f t="shared" si="252"/>
        <v>0</v>
      </c>
      <c r="P1637" s="125"/>
      <c r="Q1637" s="125"/>
      <c r="R1637" s="262">
        <f t="shared" si="253"/>
        <v>0</v>
      </c>
      <c r="S1637" s="125"/>
      <c r="T1637" s="125"/>
      <c r="U1637" s="262">
        <f t="shared" si="254"/>
        <v>0</v>
      </c>
      <c r="V1637" s="125"/>
      <c r="W1637" s="125"/>
      <c r="X1637" s="262">
        <f t="shared" si="255"/>
        <v>0</v>
      </c>
      <c r="Y1637" s="125"/>
      <c r="Z1637" s="125"/>
      <c r="AA1637" s="125"/>
      <c r="AB1637" s="125"/>
      <c r="AC1637" s="125"/>
      <c r="AD1637" s="125"/>
      <c r="AE1637" s="125"/>
      <c r="AF1637" s="125"/>
      <c r="AG1637" s="125"/>
      <c r="AH1637" s="125"/>
      <c r="AI1637" s="125"/>
      <c r="AJ1637" s="125"/>
      <c r="AK1637" s="310">
        <v>373490</v>
      </c>
      <c r="AL1637" s="310">
        <f t="shared" si="250"/>
        <v>0</v>
      </c>
      <c r="AM1637" s="65" t="s">
        <v>654</v>
      </c>
      <c r="AN1637" s="65"/>
      <c r="AO1637" s="65"/>
      <c r="AP1637" s="65"/>
      <c r="AQ1637" s="65"/>
      <c r="AR1637" s="65"/>
      <c r="AS1637" s="66"/>
    </row>
    <row r="1638" spans="1:45" s="67" customFormat="1" ht="14.15" customHeight="1" x14ac:dyDescent="0.2">
      <c r="A1638" s="165">
        <v>1302038</v>
      </c>
      <c r="B1638" s="166" t="s">
        <v>544</v>
      </c>
      <c r="C1638" s="343">
        <f t="shared" si="251"/>
        <v>0</v>
      </c>
      <c r="D1638" s="137"/>
      <c r="E1638" s="126"/>
      <c r="F1638" s="126"/>
      <c r="G1638" s="126"/>
      <c r="H1638" s="262">
        <f t="shared" si="249"/>
        <v>0</v>
      </c>
      <c r="I1638" s="125"/>
      <c r="J1638" s="125"/>
      <c r="K1638" s="125"/>
      <c r="L1638" s="125"/>
      <c r="M1638" s="125"/>
      <c r="N1638" s="125"/>
      <c r="O1638" s="126"/>
      <c r="P1638" s="126"/>
      <c r="Q1638" s="126"/>
      <c r="R1638" s="126"/>
      <c r="S1638" s="126"/>
      <c r="T1638" s="126"/>
      <c r="U1638" s="126"/>
      <c r="V1638" s="126"/>
      <c r="W1638" s="126"/>
      <c r="X1638" s="126"/>
      <c r="Y1638" s="126"/>
      <c r="Z1638" s="126"/>
      <c r="AA1638" s="125"/>
      <c r="AB1638" s="125"/>
      <c r="AC1638" s="125"/>
      <c r="AD1638" s="125"/>
      <c r="AE1638" s="125"/>
      <c r="AF1638" s="125"/>
      <c r="AG1638" s="125"/>
      <c r="AH1638" s="125"/>
      <c r="AI1638" s="125"/>
      <c r="AJ1638" s="125"/>
      <c r="AK1638" s="310">
        <v>30750</v>
      </c>
      <c r="AL1638" s="310">
        <f t="shared" si="250"/>
        <v>0</v>
      </c>
      <c r="AM1638" s="65" t="s">
        <v>654</v>
      </c>
      <c r="AN1638" s="65"/>
      <c r="AO1638" s="65"/>
      <c r="AP1638" s="65"/>
      <c r="AQ1638" s="65"/>
      <c r="AR1638" s="65"/>
      <c r="AS1638" s="66"/>
    </row>
    <row r="1639" spans="1:45" s="67" customFormat="1" ht="14.15" customHeight="1" x14ac:dyDescent="0.2">
      <c r="A1639" s="165">
        <v>1302039</v>
      </c>
      <c r="B1639" s="166" t="s">
        <v>545</v>
      </c>
      <c r="C1639" s="343">
        <f t="shared" si="251"/>
        <v>0</v>
      </c>
      <c r="D1639" s="137"/>
      <c r="E1639" s="126"/>
      <c r="F1639" s="126"/>
      <c r="G1639" s="126"/>
      <c r="H1639" s="262">
        <f t="shared" si="249"/>
        <v>0</v>
      </c>
      <c r="I1639" s="125"/>
      <c r="J1639" s="125"/>
      <c r="K1639" s="125"/>
      <c r="L1639" s="125"/>
      <c r="M1639" s="125"/>
      <c r="N1639" s="125"/>
      <c r="O1639" s="126"/>
      <c r="P1639" s="126"/>
      <c r="Q1639" s="126"/>
      <c r="R1639" s="126"/>
      <c r="S1639" s="126"/>
      <c r="T1639" s="126"/>
      <c r="U1639" s="126"/>
      <c r="V1639" s="126"/>
      <c r="W1639" s="126"/>
      <c r="X1639" s="126"/>
      <c r="Y1639" s="126"/>
      <c r="Z1639" s="126"/>
      <c r="AA1639" s="125"/>
      <c r="AB1639" s="125"/>
      <c r="AC1639" s="125"/>
      <c r="AD1639" s="125"/>
      <c r="AE1639" s="125"/>
      <c r="AF1639" s="125"/>
      <c r="AG1639" s="125"/>
      <c r="AH1639" s="125"/>
      <c r="AI1639" s="125"/>
      <c r="AJ1639" s="125"/>
      <c r="AK1639" s="310">
        <v>144550</v>
      </c>
      <c r="AL1639" s="310">
        <f t="shared" si="250"/>
        <v>0</v>
      </c>
      <c r="AM1639" s="65" t="s">
        <v>654</v>
      </c>
      <c r="AN1639" s="65"/>
      <c r="AO1639" s="65"/>
      <c r="AP1639" s="65"/>
      <c r="AQ1639" s="65"/>
      <c r="AR1639" s="65"/>
      <c r="AS1639" s="66"/>
    </row>
    <row r="1640" spans="1:45" s="67" customFormat="1" ht="14.15" customHeight="1" x14ac:dyDescent="0.2">
      <c r="A1640" s="165">
        <v>1302040</v>
      </c>
      <c r="B1640" s="166" t="s">
        <v>546</v>
      </c>
      <c r="C1640" s="343">
        <f t="shared" si="251"/>
        <v>0</v>
      </c>
      <c r="D1640" s="137"/>
      <c r="E1640" s="126"/>
      <c r="F1640" s="126"/>
      <c r="G1640" s="126"/>
      <c r="H1640" s="262">
        <f t="shared" si="249"/>
        <v>0</v>
      </c>
      <c r="I1640" s="125"/>
      <c r="J1640" s="125"/>
      <c r="K1640" s="125"/>
      <c r="L1640" s="125"/>
      <c r="M1640" s="125"/>
      <c r="N1640" s="125"/>
      <c r="O1640" s="262">
        <f t="shared" si="252"/>
        <v>0</v>
      </c>
      <c r="P1640" s="125"/>
      <c r="Q1640" s="125"/>
      <c r="R1640" s="262">
        <f t="shared" si="253"/>
        <v>0</v>
      </c>
      <c r="S1640" s="125"/>
      <c r="T1640" s="125"/>
      <c r="U1640" s="262">
        <f t="shared" si="254"/>
        <v>0</v>
      </c>
      <c r="V1640" s="125"/>
      <c r="W1640" s="125"/>
      <c r="X1640" s="262">
        <f t="shared" si="255"/>
        <v>0</v>
      </c>
      <c r="Y1640" s="125"/>
      <c r="Z1640" s="125"/>
      <c r="AA1640" s="125"/>
      <c r="AB1640" s="125"/>
      <c r="AC1640" s="125"/>
      <c r="AD1640" s="125"/>
      <c r="AE1640" s="125"/>
      <c r="AF1640" s="125"/>
      <c r="AG1640" s="125"/>
      <c r="AH1640" s="125"/>
      <c r="AI1640" s="125"/>
      <c r="AJ1640" s="125"/>
      <c r="AK1640" s="310">
        <v>168540</v>
      </c>
      <c r="AL1640" s="310">
        <f t="shared" si="250"/>
        <v>0</v>
      </c>
      <c r="AM1640" s="65" t="s">
        <v>654</v>
      </c>
      <c r="AN1640" s="65"/>
      <c r="AO1640" s="65"/>
      <c r="AP1640" s="65"/>
      <c r="AQ1640" s="65"/>
      <c r="AR1640" s="65"/>
      <c r="AS1640" s="66"/>
    </row>
    <row r="1641" spans="1:45" s="67" customFormat="1" ht="14.15" customHeight="1" x14ac:dyDescent="0.2">
      <c r="A1641" s="165">
        <v>1302041</v>
      </c>
      <c r="B1641" s="166" t="s">
        <v>3536</v>
      </c>
      <c r="C1641" s="343">
        <f t="shared" si="251"/>
        <v>0</v>
      </c>
      <c r="D1641" s="137"/>
      <c r="E1641" s="126"/>
      <c r="F1641" s="126"/>
      <c r="G1641" s="126"/>
      <c r="H1641" s="262">
        <f t="shared" si="249"/>
        <v>0</v>
      </c>
      <c r="I1641" s="125"/>
      <c r="J1641" s="125"/>
      <c r="K1641" s="125"/>
      <c r="L1641" s="125"/>
      <c r="M1641" s="125"/>
      <c r="N1641" s="125"/>
      <c r="O1641" s="126"/>
      <c r="P1641" s="126"/>
      <c r="Q1641" s="126"/>
      <c r="R1641" s="126"/>
      <c r="S1641" s="126"/>
      <c r="T1641" s="126"/>
      <c r="U1641" s="126"/>
      <c r="V1641" s="126"/>
      <c r="W1641" s="126"/>
      <c r="X1641" s="126"/>
      <c r="Y1641" s="126"/>
      <c r="Z1641" s="126"/>
      <c r="AA1641" s="125"/>
      <c r="AB1641" s="125"/>
      <c r="AC1641" s="125"/>
      <c r="AD1641" s="125"/>
      <c r="AE1641" s="125"/>
      <c r="AF1641" s="125"/>
      <c r="AG1641" s="125"/>
      <c r="AH1641" s="125"/>
      <c r="AI1641" s="125"/>
      <c r="AJ1641" s="125"/>
      <c r="AK1641" s="310">
        <v>123930</v>
      </c>
      <c r="AL1641" s="310">
        <f t="shared" si="250"/>
        <v>0</v>
      </c>
      <c r="AM1641" s="65" t="s">
        <v>654</v>
      </c>
      <c r="AN1641" s="65"/>
      <c r="AO1641" s="65"/>
      <c r="AP1641" s="65"/>
      <c r="AQ1641" s="65"/>
      <c r="AR1641" s="65"/>
      <c r="AS1641" s="66"/>
    </row>
    <row r="1642" spans="1:45" s="67" customFormat="1" ht="14.15" customHeight="1" x14ac:dyDescent="0.2">
      <c r="A1642" s="165">
        <v>1302042</v>
      </c>
      <c r="B1642" s="166" t="s">
        <v>2845</v>
      </c>
      <c r="C1642" s="343">
        <f t="shared" si="251"/>
        <v>1</v>
      </c>
      <c r="D1642" s="137"/>
      <c r="E1642" s="126"/>
      <c r="F1642" s="126"/>
      <c r="G1642" s="126"/>
      <c r="H1642" s="262">
        <f t="shared" si="249"/>
        <v>0</v>
      </c>
      <c r="I1642" s="125"/>
      <c r="J1642" s="125"/>
      <c r="K1642" s="125"/>
      <c r="L1642" s="125">
        <v>1</v>
      </c>
      <c r="M1642" s="125"/>
      <c r="N1642" s="125"/>
      <c r="O1642" s="126"/>
      <c r="P1642" s="126"/>
      <c r="Q1642" s="126"/>
      <c r="R1642" s="126"/>
      <c r="S1642" s="126"/>
      <c r="T1642" s="126"/>
      <c r="U1642" s="126"/>
      <c r="V1642" s="126"/>
      <c r="W1642" s="126"/>
      <c r="X1642" s="126"/>
      <c r="Y1642" s="126"/>
      <c r="Z1642" s="126"/>
      <c r="AA1642" s="125">
        <v>1</v>
      </c>
      <c r="AB1642" s="125"/>
      <c r="AC1642" s="125"/>
      <c r="AD1642" s="125"/>
      <c r="AE1642" s="125"/>
      <c r="AF1642" s="125"/>
      <c r="AG1642" s="125"/>
      <c r="AH1642" s="125"/>
      <c r="AI1642" s="125"/>
      <c r="AJ1642" s="125"/>
      <c r="AK1642" s="310">
        <v>41830</v>
      </c>
      <c r="AL1642" s="310">
        <f t="shared" si="250"/>
        <v>20915</v>
      </c>
      <c r="AM1642" s="65" t="s">
        <v>654</v>
      </c>
      <c r="AN1642" s="65"/>
      <c r="AO1642" s="65"/>
      <c r="AP1642" s="65"/>
      <c r="AQ1642" s="65"/>
      <c r="AR1642" s="65"/>
      <c r="AS1642" s="66"/>
    </row>
    <row r="1643" spans="1:45" s="67" customFormat="1" ht="14.15" customHeight="1" x14ac:dyDescent="0.2">
      <c r="A1643" s="165">
        <v>1302043</v>
      </c>
      <c r="B1643" s="166" t="s">
        <v>677</v>
      </c>
      <c r="C1643" s="343">
        <f t="shared" si="251"/>
        <v>0</v>
      </c>
      <c r="D1643" s="137"/>
      <c r="E1643" s="126"/>
      <c r="F1643" s="126"/>
      <c r="G1643" s="126"/>
      <c r="H1643" s="262">
        <f t="shared" si="249"/>
        <v>0</v>
      </c>
      <c r="I1643" s="125"/>
      <c r="J1643" s="125"/>
      <c r="K1643" s="125"/>
      <c r="L1643" s="125"/>
      <c r="M1643" s="125"/>
      <c r="N1643" s="125"/>
      <c r="O1643" s="262">
        <f t="shared" si="252"/>
        <v>0</v>
      </c>
      <c r="P1643" s="125"/>
      <c r="Q1643" s="125"/>
      <c r="R1643" s="262">
        <f t="shared" si="253"/>
        <v>0</v>
      </c>
      <c r="S1643" s="125"/>
      <c r="T1643" s="125"/>
      <c r="U1643" s="262">
        <f t="shared" si="254"/>
        <v>0</v>
      </c>
      <c r="V1643" s="125"/>
      <c r="W1643" s="125"/>
      <c r="X1643" s="262">
        <f t="shared" si="255"/>
        <v>0</v>
      </c>
      <c r="Y1643" s="125"/>
      <c r="Z1643" s="125"/>
      <c r="AA1643" s="125"/>
      <c r="AB1643" s="125"/>
      <c r="AC1643" s="125"/>
      <c r="AD1643" s="125"/>
      <c r="AE1643" s="125"/>
      <c r="AF1643" s="125"/>
      <c r="AG1643" s="125"/>
      <c r="AH1643" s="125"/>
      <c r="AI1643" s="125"/>
      <c r="AJ1643" s="125"/>
      <c r="AK1643" s="310">
        <v>158640</v>
      </c>
      <c r="AL1643" s="310">
        <f t="shared" si="250"/>
        <v>0</v>
      </c>
      <c r="AM1643" s="65" t="s">
        <v>654</v>
      </c>
      <c r="AN1643" s="65"/>
      <c r="AO1643" s="65"/>
      <c r="AP1643" s="65"/>
      <c r="AQ1643" s="65"/>
      <c r="AR1643" s="65"/>
      <c r="AS1643" s="66"/>
    </row>
    <row r="1644" spans="1:45" s="67" customFormat="1" ht="14.15" customHeight="1" x14ac:dyDescent="0.2">
      <c r="A1644" s="165">
        <v>1302044</v>
      </c>
      <c r="B1644" s="166" t="s">
        <v>547</v>
      </c>
      <c r="C1644" s="343">
        <f t="shared" si="251"/>
        <v>0</v>
      </c>
      <c r="D1644" s="137"/>
      <c r="E1644" s="126"/>
      <c r="F1644" s="126"/>
      <c r="G1644" s="126"/>
      <c r="H1644" s="262">
        <f t="shared" si="249"/>
        <v>0</v>
      </c>
      <c r="I1644" s="125"/>
      <c r="J1644" s="125"/>
      <c r="K1644" s="125"/>
      <c r="L1644" s="125"/>
      <c r="M1644" s="125"/>
      <c r="N1644" s="125"/>
      <c r="O1644" s="262">
        <f t="shared" si="252"/>
        <v>0</v>
      </c>
      <c r="P1644" s="125"/>
      <c r="Q1644" s="125"/>
      <c r="R1644" s="262">
        <f t="shared" si="253"/>
        <v>0</v>
      </c>
      <c r="S1644" s="125"/>
      <c r="T1644" s="125"/>
      <c r="U1644" s="262">
        <f t="shared" si="254"/>
        <v>0</v>
      </c>
      <c r="V1644" s="125"/>
      <c r="W1644" s="125"/>
      <c r="X1644" s="262">
        <f t="shared" si="255"/>
        <v>0</v>
      </c>
      <c r="Y1644" s="125"/>
      <c r="Z1644" s="125"/>
      <c r="AA1644" s="125"/>
      <c r="AB1644" s="125"/>
      <c r="AC1644" s="125"/>
      <c r="AD1644" s="125"/>
      <c r="AE1644" s="125"/>
      <c r="AF1644" s="125"/>
      <c r="AG1644" s="125"/>
      <c r="AH1644" s="125"/>
      <c r="AI1644" s="125"/>
      <c r="AJ1644" s="125"/>
      <c r="AK1644" s="310">
        <v>182410</v>
      </c>
      <c r="AL1644" s="310">
        <f t="shared" si="250"/>
        <v>0</v>
      </c>
      <c r="AM1644" s="65" t="s">
        <v>654</v>
      </c>
      <c r="AN1644" s="65"/>
      <c r="AO1644" s="65"/>
      <c r="AP1644" s="65"/>
      <c r="AQ1644" s="65"/>
      <c r="AR1644" s="65"/>
      <c r="AS1644" s="66"/>
    </row>
    <row r="1645" spans="1:45" s="67" customFormat="1" ht="14.15" customHeight="1" x14ac:dyDescent="0.2">
      <c r="A1645" s="165" t="s">
        <v>3702</v>
      </c>
      <c r="B1645" s="166" t="s">
        <v>3703</v>
      </c>
      <c r="C1645" s="343">
        <f t="shared" si="251"/>
        <v>0</v>
      </c>
      <c r="D1645" s="137"/>
      <c r="E1645" s="126"/>
      <c r="F1645" s="126"/>
      <c r="G1645" s="126"/>
      <c r="H1645" s="290">
        <f t="shared" si="249"/>
        <v>0</v>
      </c>
      <c r="I1645" s="125"/>
      <c r="J1645" s="125"/>
      <c r="K1645" s="125"/>
      <c r="L1645" s="125"/>
      <c r="M1645" s="125"/>
      <c r="N1645" s="125"/>
      <c r="O1645" s="290">
        <f t="shared" si="252"/>
        <v>0</v>
      </c>
      <c r="P1645" s="125"/>
      <c r="Q1645" s="125"/>
      <c r="R1645" s="290">
        <f t="shared" si="253"/>
        <v>0</v>
      </c>
      <c r="S1645" s="125"/>
      <c r="T1645" s="125"/>
      <c r="U1645" s="290">
        <f t="shared" si="254"/>
        <v>0</v>
      </c>
      <c r="V1645" s="125"/>
      <c r="W1645" s="125"/>
      <c r="X1645" s="290">
        <f t="shared" si="255"/>
        <v>0</v>
      </c>
      <c r="Y1645" s="125"/>
      <c r="Z1645" s="125"/>
      <c r="AA1645" s="125"/>
      <c r="AB1645" s="125"/>
      <c r="AC1645" s="125"/>
      <c r="AD1645" s="125"/>
      <c r="AE1645" s="125"/>
      <c r="AF1645" s="125"/>
      <c r="AG1645" s="125"/>
      <c r="AH1645" s="125"/>
      <c r="AI1645" s="125"/>
      <c r="AJ1645" s="125"/>
      <c r="AK1645" s="310">
        <v>358800</v>
      </c>
      <c r="AL1645" s="310">
        <f t="shared" si="250"/>
        <v>0</v>
      </c>
      <c r="AM1645" s="65" t="s">
        <v>654</v>
      </c>
      <c r="AN1645" s="65"/>
      <c r="AO1645" s="65"/>
      <c r="AP1645" s="65"/>
      <c r="AQ1645" s="65"/>
      <c r="AR1645" s="65"/>
      <c r="AS1645" s="66"/>
    </row>
    <row r="1646" spans="1:45" s="67" customFormat="1" ht="20.25" customHeight="1" x14ac:dyDescent="0.2">
      <c r="A1646" s="165">
        <v>1302045</v>
      </c>
      <c r="B1646" s="166" t="s">
        <v>2846</v>
      </c>
      <c r="C1646" s="343">
        <f t="shared" si="251"/>
        <v>1</v>
      </c>
      <c r="D1646" s="137"/>
      <c r="E1646" s="126"/>
      <c r="F1646" s="126"/>
      <c r="G1646" s="126"/>
      <c r="H1646" s="262">
        <f t="shared" si="249"/>
        <v>0</v>
      </c>
      <c r="I1646" s="125"/>
      <c r="J1646" s="125"/>
      <c r="K1646" s="125"/>
      <c r="L1646" s="125">
        <v>1</v>
      </c>
      <c r="M1646" s="125"/>
      <c r="N1646" s="125"/>
      <c r="O1646" s="262">
        <f t="shared" si="252"/>
        <v>1</v>
      </c>
      <c r="P1646" s="125">
        <v>1</v>
      </c>
      <c r="Q1646" s="125"/>
      <c r="R1646" s="262">
        <f t="shared" si="253"/>
        <v>0</v>
      </c>
      <c r="S1646" s="125"/>
      <c r="T1646" s="125"/>
      <c r="U1646" s="262">
        <f t="shared" si="254"/>
        <v>0</v>
      </c>
      <c r="V1646" s="125"/>
      <c r="W1646" s="125"/>
      <c r="X1646" s="262">
        <f t="shared" si="255"/>
        <v>0</v>
      </c>
      <c r="Y1646" s="125"/>
      <c r="Z1646" s="125"/>
      <c r="AA1646" s="125">
        <v>1</v>
      </c>
      <c r="AB1646" s="125"/>
      <c r="AC1646" s="125"/>
      <c r="AD1646" s="125"/>
      <c r="AE1646" s="125"/>
      <c r="AF1646" s="125"/>
      <c r="AG1646" s="125"/>
      <c r="AH1646" s="125"/>
      <c r="AI1646" s="125"/>
      <c r="AJ1646" s="125"/>
      <c r="AK1646" s="310">
        <v>152530</v>
      </c>
      <c r="AL1646" s="310">
        <f t="shared" si="250"/>
        <v>76265</v>
      </c>
      <c r="AM1646" s="65" t="s">
        <v>654</v>
      </c>
      <c r="AN1646" s="65"/>
      <c r="AO1646" s="65"/>
      <c r="AP1646" s="65"/>
      <c r="AQ1646" s="65"/>
      <c r="AR1646" s="65"/>
      <c r="AS1646" s="66"/>
    </row>
    <row r="1647" spans="1:45" s="67" customFormat="1" ht="14.15" customHeight="1" x14ac:dyDescent="0.2">
      <c r="A1647" s="165">
        <v>1302046</v>
      </c>
      <c r="B1647" s="166" t="s">
        <v>2847</v>
      </c>
      <c r="C1647" s="343">
        <f t="shared" si="251"/>
        <v>0</v>
      </c>
      <c r="D1647" s="137"/>
      <c r="E1647" s="126"/>
      <c r="F1647" s="126"/>
      <c r="G1647" s="126"/>
      <c r="H1647" s="262">
        <f t="shared" si="249"/>
        <v>0</v>
      </c>
      <c r="I1647" s="125"/>
      <c r="J1647" s="125"/>
      <c r="K1647" s="125"/>
      <c r="L1647" s="125"/>
      <c r="M1647" s="125"/>
      <c r="N1647" s="125"/>
      <c r="O1647" s="126"/>
      <c r="P1647" s="126"/>
      <c r="Q1647" s="126"/>
      <c r="R1647" s="126"/>
      <c r="S1647" s="126"/>
      <c r="T1647" s="126"/>
      <c r="U1647" s="126"/>
      <c r="V1647" s="126"/>
      <c r="W1647" s="126"/>
      <c r="X1647" s="126"/>
      <c r="Y1647" s="126"/>
      <c r="Z1647" s="126"/>
      <c r="AA1647" s="125"/>
      <c r="AB1647" s="125"/>
      <c r="AC1647" s="125"/>
      <c r="AD1647" s="125"/>
      <c r="AE1647" s="125"/>
      <c r="AF1647" s="125"/>
      <c r="AG1647" s="125"/>
      <c r="AH1647" s="125"/>
      <c r="AI1647" s="125"/>
      <c r="AJ1647" s="125"/>
      <c r="AK1647" s="310">
        <v>29030</v>
      </c>
      <c r="AL1647" s="310">
        <f t="shared" si="250"/>
        <v>0</v>
      </c>
      <c r="AM1647" s="65" t="s">
        <v>654</v>
      </c>
      <c r="AN1647" s="65"/>
      <c r="AO1647" s="65"/>
      <c r="AP1647" s="65"/>
      <c r="AQ1647" s="65"/>
      <c r="AR1647" s="65"/>
      <c r="AS1647" s="66"/>
    </row>
    <row r="1648" spans="1:45" s="67" customFormat="1" ht="14.15" customHeight="1" x14ac:dyDescent="0.2">
      <c r="A1648" s="165">
        <v>1302047</v>
      </c>
      <c r="B1648" s="166" t="s">
        <v>500</v>
      </c>
      <c r="C1648" s="343">
        <f t="shared" si="251"/>
        <v>0</v>
      </c>
      <c r="D1648" s="137"/>
      <c r="E1648" s="126"/>
      <c r="F1648" s="126"/>
      <c r="G1648" s="126"/>
      <c r="H1648" s="262">
        <f t="shared" si="249"/>
        <v>0</v>
      </c>
      <c r="I1648" s="125"/>
      <c r="J1648" s="125"/>
      <c r="K1648" s="125"/>
      <c r="L1648" s="125"/>
      <c r="M1648" s="125"/>
      <c r="N1648" s="125"/>
      <c r="O1648" s="262">
        <f t="shared" si="252"/>
        <v>0</v>
      </c>
      <c r="P1648" s="125"/>
      <c r="Q1648" s="125"/>
      <c r="R1648" s="262">
        <f t="shared" si="253"/>
        <v>0</v>
      </c>
      <c r="S1648" s="125"/>
      <c r="T1648" s="125"/>
      <c r="U1648" s="262">
        <f t="shared" si="254"/>
        <v>0</v>
      </c>
      <c r="V1648" s="125"/>
      <c r="W1648" s="125"/>
      <c r="X1648" s="262">
        <f t="shared" si="255"/>
        <v>0</v>
      </c>
      <c r="Y1648" s="125"/>
      <c r="Z1648" s="125"/>
      <c r="AA1648" s="125"/>
      <c r="AB1648" s="125"/>
      <c r="AC1648" s="125"/>
      <c r="AD1648" s="125"/>
      <c r="AE1648" s="125"/>
      <c r="AF1648" s="125"/>
      <c r="AG1648" s="125"/>
      <c r="AH1648" s="125"/>
      <c r="AI1648" s="125"/>
      <c r="AJ1648" s="125"/>
      <c r="AK1648" s="310">
        <v>189290</v>
      </c>
      <c r="AL1648" s="310">
        <f t="shared" si="250"/>
        <v>0</v>
      </c>
      <c r="AM1648" s="65" t="s">
        <v>654</v>
      </c>
      <c r="AN1648" s="65"/>
      <c r="AO1648" s="65"/>
      <c r="AP1648" s="65"/>
      <c r="AQ1648" s="65"/>
      <c r="AR1648" s="65"/>
      <c r="AS1648" s="66"/>
    </row>
    <row r="1649" spans="1:45" s="67" customFormat="1" ht="14.15" customHeight="1" x14ac:dyDescent="0.2">
      <c r="A1649" s="165">
        <v>1302048</v>
      </c>
      <c r="B1649" s="166" t="s">
        <v>501</v>
      </c>
      <c r="C1649" s="343">
        <f t="shared" si="251"/>
        <v>0</v>
      </c>
      <c r="D1649" s="137"/>
      <c r="E1649" s="126"/>
      <c r="F1649" s="126"/>
      <c r="G1649" s="126"/>
      <c r="H1649" s="262">
        <f t="shared" si="249"/>
        <v>0</v>
      </c>
      <c r="I1649" s="125"/>
      <c r="J1649" s="125"/>
      <c r="K1649" s="125"/>
      <c r="L1649" s="125"/>
      <c r="M1649" s="125"/>
      <c r="N1649" s="125"/>
      <c r="O1649" s="126"/>
      <c r="P1649" s="126"/>
      <c r="Q1649" s="126"/>
      <c r="R1649" s="126"/>
      <c r="S1649" s="126"/>
      <c r="T1649" s="126"/>
      <c r="U1649" s="126"/>
      <c r="V1649" s="126"/>
      <c r="W1649" s="126"/>
      <c r="X1649" s="126"/>
      <c r="Y1649" s="126"/>
      <c r="Z1649" s="126"/>
      <c r="AA1649" s="125"/>
      <c r="AB1649" s="125"/>
      <c r="AC1649" s="125"/>
      <c r="AD1649" s="125"/>
      <c r="AE1649" s="125"/>
      <c r="AF1649" s="125"/>
      <c r="AG1649" s="125"/>
      <c r="AH1649" s="125"/>
      <c r="AI1649" s="125"/>
      <c r="AJ1649" s="125"/>
      <c r="AK1649" s="310">
        <v>123930</v>
      </c>
      <c r="AL1649" s="310">
        <f t="shared" si="250"/>
        <v>0</v>
      </c>
      <c r="AM1649" s="65" t="s">
        <v>654</v>
      </c>
      <c r="AN1649" s="65"/>
      <c r="AO1649" s="65"/>
      <c r="AP1649" s="65"/>
      <c r="AQ1649" s="65"/>
      <c r="AR1649" s="65"/>
      <c r="AS1649" s="66"/>
    </row>
    <row r="1650" spans="1:45" s="67" customFormat="1" ht="14.15" customHeight="1" x14ac:dyDescent="0.2">
      <c r="A1650" s="165">
        <v>1302049</v>
      </c>
      <c r="B1650" s="166" t="s">
        <v>2536</v>
      </c>
      <c r="C1650" s="343">
        <f t="shared" si="251"/>
        <v>0</v>
      </c>
      <c r="D1650" s="137"/>
      <c r="E1650" s="126"/>
      <c r="F1650" s="126"/>
      <c r="G1650" s="126"/>
      <c r="H1650" s="262">
        <f t="shared" si="249"/>
        <v>0</v>
      </c>
      <c r="I1650" s="125"/>
      <c r="J1650" s="125"/>
      <c r="K1650" s="125"/>
      <c r="L1650" s="125"/>
      <c r="M1650" s="125"/>
      <c r="N1650" s="125"/>
      <c r="O1650" s="126"/>
      <c r="P1650" s="126"/>
      <c r="Q1650" s="126"/>
      <c r="R1650" s="126"/>
      <c r="S1650" s="126"/>
      <c r="T1650" s="126"/>
      <c r="U1650" s="126"/>
      <c r="V1650" s="126"/>
      <c r="W1650" s="126"/>
      <c r="X1650" s="126"/>
      <c r="Y1650" s="126"/>
      <c r="Z1650" s="126"/>
      <c r="AA1650" s="125"/>
      <c r="AB1650" s="125"/>
      <c r="AC1650" s="125"/>
      <c r="AD1650" s="125"/>
      <c r="AE1650" s="125"/>
      <c r="AF1650" s="125"/>
      <c r="AG1650" s="125"/>
      <c r="AH1650" s="125"/>
      <c r="AI1650" s="125"/>
      <c r="AJ1650" s="125"/>
      <c r="AK1650" s="310">
        <v>35970</v>
      </c>
      <c r="AL1650" s="310">
        <f t="shared" si="250"/>
        <v>0</v>
      </c>
      <c r="AM1650" s="65" t="s">
        <v>654</v>
      </c>
      <c r="AN1650" s="65"/>
      <c r="AO1650" s="65"/>
      <c r="AP1650" s="65"/>
      <c r="AQ1650" s="65"/>
      <c r="AR1650" s="65"/>
      <c r="AS1650" s="66"/>
    </row>
    <row r="1651" spans="1:45" s="67" customFormat="1" ht="14.15" customHeight="1" x14ac:dyDescent="0.2">
      <c r="A1651" s="165">
        <v>1302050</v>
      </c>
      <c r="B1651" s="166" t="s">
        <v>84</v>
      </c>
      <c r="C1651" s="343">
        <f t="shared" si="251"/>
        <v>0</v>
      </c>
      <c r="D1651" s="137"/>
      <c r="E1651" s="126"/>
      <c r="F1651" s="126"/>
      <c r="G1651" s="126"/>
      <c r="H1651" s="262">
        <f t="shared" si="249"/>
        <v>0</v>
      </c>
      <c r="I1651" s="125"/>
      <c r="J1651" s="125"/>
      <c r="K1651" s="125"/>
      <c r="L1651" s="125"/>
      <c r="M1651" s="125"/>
      <c r="N1651" s="125"/>
      <c r="O1651" s="262">
        <f t="shared" si="252"/>
        <v>0</v>
      </c>
      <c r="P1651" s="125"/>
      <c r="Q1651" s="125"/>
      <c r="R1651" s="262">
        <f t="shared" si="253"/>
        <v>0</v>
      </c>
      <c r="S1651" s="125"/>
      <c r="T1651" s="125"/>
      <c r="U1651" s="262">
        <f t="shared" si="254"/>
        <v>0</v>
      </c>
      <c r="V1651" s="125"/>
      <c r="W1651" s="125"/>
      <c r="X1651" s="262">
        <f t="shared" si="255"/>
        <v>0</v>
      </c>
      <c r="Y1651" s="125"/>
      <c r="Z1651" s="125"/>
      <c r="AA1651" s="125"/>
      <c r="AB1651" s="125"/>
      <c r="AC1651" s="125"/>
      <c r="AD1651" s="125"/>
      <c r="AE1651" s="125"/>
      <c r="AF1651" s="125"/>
      <c r="AG1651" s="125"/>
      <c r="AH1651" s="125"/>
      <c r="AI1651" s="125"/>
      <c r="AJ1651" s="125"/>
      <c r="AK1651" s="310">
        <v>131840</v>
      </c>
      <c r="AL1651" s="310">
        <f t="shared" si="250"/>
        <v>0</v>
      </c>
      <c r="AM1651" s="65" t="s">
        <v>654</v>
      </c>
      <c r="AN1651" s="65"/>
      <c r="AO1651" s="65"/>
      <c r="AP1651" s="65"/>
      <c r="AQ1651" s="65"/>
      <c r="AR1651" s="65"/>
      <c r="AS1651" s="66"/>
    </row>
    <row r="1652" spans="1:45" s="67" customFormat="1" ht="14.15" customHeight="1" x14ac:dyDescent="0.2">
      <c r="A1652" s="165">
        <v>1302051</v>
      </c>
      <c r="B1652" s="166" t="s">
        <v>348</v>
      </c>
      <c r="C1652" s="343">
        <f t="shared" si="251"/>
        <v>0</v>
      </c>
      <c r="D1652" s="137"/>
      <c r="E1652" s="126"/>
      <c r="F1652" s="126"/>
      <c r="G1652" s="126"/>
      <c r="H1652" s="262">
        <f t="shared" si="249"/>
        <v>0</v>
      </c>
      <c r="I1652" s="125"/>
      <c r="J1652" s="125"/>
      <c r="K1652" s="125"/>
      <c r="L1652" s="125"/>
      <c r="M1652" s="125"/>
      <c r="N1652" s="125"/>
      <c r="O1652" s="262">
        <f t="shared" si="252"/>
        <v>0</v>
      </c>
      <c r="P1652" s="125"/>
      <c r="Q1652" s="125"/>
      <c r="R1652" s="262">
        <f t="shared" si="253"/>
        <v>0</v>
      </c>
      <c r="S1652" s="125"/>
      <c r="T1652" s="125"/>
      <c r="U1652" s="262">
        <f t="shared" si="254"/>
        <v>0</v>
      </c>
      <c r="V1652" s="125"/>
      <c r="W1652" s="125"/>
      <c r="X1652" s="262">
        <f t="shared" si="255"/>
        <v>0</v>
      </c>
      <c r="Y1652" s="125"/>
      <c r="Z1652" s="125"/>
      <c r="AA1652" s="125"/>
      <c r="AB1652" s="125"/>
      <c r="AC1652" s="125"/>
      <c r="AD1652" s="125"/>
      <c r="AE1652" s="125"/>
      <c r="AF1652" s="125"/>
      <c r="AG1652" s="125"/>
      <c r="AH1652" s="125"/>
      <c r="AI1652" s="125"/>
      <c r="AJ1652" s="125"/>
      <c r="AK1652" s="310">
        <v>171950</v>
      </c>
      <c r="AL1652" s="310">
        <f t="shared" si="250"/>
        <v>0</v>
      </c>
      <c r="AM1652" s="65" t="s">
        <v>654</v>
      </c>
      <c r="AN1652" s="65"/>
      <c r="AO1652" s="65"/>
      <c r="AP1652" s="65"/>
      <c r="AQ1652" s="65"/>
      <c r="AR1652" s="65"/>
      <c r="AS1652" s="66"/>
    </row>
    <row r="1653" spans="1:45" s="67" customFormat="1" ht="14.15" customHeight="1" x14ac:dyDescent="0.2">
      <c r="A1653" s="165">
        <v>1302052</v>
      </c>
      <c r="B1653" s="166" t="s">
        <v>349</v>
      </c>
      <c r="C1653" s="343">
        <f t="shared" si="251"/>
        <v>8</v>
      </c>
      <c r="D1653" s="137"/>
      <c r="E1653" s="126"/>
      <c r="F1653" s="126"/>
      <c r="G1653" s="126"/>
      <c r="H1653" s="262">
        <f t="shared" si="249"/>
        <v>8</v>
      </c>
      <c r="I1653" s="125">
        <v>8</v>
      </c>
      <c r="J1653" s="125"/>
      <c r="K1653" s="125"/>
      <c r="L1653" s="125"/>
      <c r="M1653" s="125"/>
      <c r="N1653" s="125"/>
      <c r="O1653" s="262">
        <f t="shared" si="252"/>
        <v>3</v>
      </c>
      <c r="P1653" s="125">
        <v>3</v>
      </c>
      <c r="Q1653" s="125"/>
      <c r="R1653" s="262">
        <f t="shared" si="253"/>
        <v>5</v>
      </c>
      <c r="S1653" s="125">
        <v>2</v>
      </c>
      <c r="T1653" s="125">
        <v>3</v>
      </c>
      <c r="U1653" s="262">
        <f t="shared" si="254"/>
        <v>0</v>
      </c>
      <c r="V1653" s="125"/>
      <c r="W1653" s="125"/>
      <c r="X1653" s="262">
        <f t="shared" si="255"/>
        <v>0</v>
      </c>
      <c r="Y1653" s="125"/>
      <c r="Z1653" s="125"/>
      <c r="AA1653" s="125">
        <v>8</v>
      </c>
      <c r="AB1653" s="125"/>
      <c r="AC1653" s="125"/>
      <c r="AD1653" s="125"/>
      <c r="AE1653" s="125"/>
      <c r="AF1653" s="125"/>
      <c r="AG1653" s="125"/>
      <c r="AH1653" s="125"/>
      <c r="AI1653" s="125"/>
      <c r="AJ1653" s="125"/>
      <c r="AK1653" s="310">
        <v>194980</v>
      </c>
      <c r="AL1653" s="310">
        <f t="shared" si="250"/>
        <v>1559840</v>
      </c>
      <c r="AM1653" s="65" t="s">
        <v>654</v>
      </c>
      <c r="AN1653" s="65"/>
      <c r="AO1653" s="65"/>
      <c r="AP1653" s="65"/>
      <c r="AQ1653" s="65"/>
      <c r="AR1653" s="65"/>
      <c r="AS1653" s="66"/>
    </row>
    <row r="1654" spans="1:45" s="67" customFormat="1" ht="14.15" customHeight="1" x14ac:dyDescent="0.2">
      <c r="A1654" s="165">
        <v>1302053</v>
      </c>
      <c r="B1654" s="166" t="s">
        <v>2848</v>
      </c>
      <c r="C1654" s="343">
        <f t="shared" si="251"/>
        <v>0</v>
      </c>
      <c r="D1654" s="137"/>
      <c r="E1654" s="126"/>
      <c r="F1654" s="126"/>
      <c r="G1654" s="126"/>
      <c r="H1654" s="262">
        <f t="shared" si="249"/>
        <v>0</v>
      </c>
      <c r="I1654" s="125"/>
      <c r="J1654" s="125"/>
      <c r="K1654" s="125"/>
      <c r="L1654" s="125"/>
      <c r="M1654" s="125"/>
      <c r="N1654" s="125"/>
      <c r="O1654" s="262">
        <f t="shared" si="252"/>
        <v>0</v>
      </c>
      <c r="P1654" s="125"/>
      <c r="Q1654" s="125"/>
      <c r="R1654" s="262">
        <f t="shared" si="253"/>
        <v>0</v>
      </c>
      <c r="S1654" s="125"/>
      <c r="T1654" s="125"/>
      <c r="U1654" s="262">
        <f t="shared" si="254"/>
        <v>0</v>
      </c>
      <c r="V1654" s="125"/>
      <c r="W1654" s="125"/>
      <c r="X1654" s="262">
        <f t="shared" si="255"/>
        <v>0</v>
      </c>
      <c r="Y1654" s="125"/>
      <c r="Z1654" s="125"/>
      <c r="AA1654" s="125"/>
      <c r="AB1654" s="125"/>
      <c r="AC1654" s="125"/>
      <c r="AD1654" s="125"/>
      <c r="AE1654" s="125"/>
      <c r="AF1654" s="125"/>
      <c r="AG1654" s="125"/>
      <c r="AH1654" s="125"/>
      <c r="AI1654" s="125"/>
      <c r="AJ1654" s="125"/>
      <c r="AK1654" s="310">
        <v>189290</v>
      </c>
      <c r="AL1654" s="310">
        <f t="shared" si="250"/>
        <v>0</v>
      </c>
      <c r="AM1654" s="65" t="s">
        <v>654</v>
      </c>
      <c r="AN1654" s="65"/>
      <c r="AO1654" s="65"/>
      <c r="AP1654" s="65"/>
      <c r="AQ1654" s="65"/>
      <c r="AR1654" s="65"/>
      <c r="AS1654" s="66"/>
    </row>
    <row r="1655" spans="1:45" s="67" customFormat="1" ht="14.15" customHeight="1" x14ac:dyDescent="0.2">
      <c r="A1655" s="165">
        <v>1302054</v>
      </c>
      <c r="B1655" s="166" t="s">
        <v>2776</v>
      </c>
      <c r="C1655" s="343">
        <f t="shared" si="251"/>
        <v>0</v>
      </c>
      <c r="D1655" s="137"/>
      <c r="E1655" s="126"/>
      <c r="F1655" s="126"/>
      <c r="G1655" s="126"/>
      <c r="H1655" s="262">
        <f t="shared" si="249"/>
        <v>0</v>
      </c>
      <c r="I1655" s="125"/>
      <c r="J1655" s="125"/>
      <c r="K1655" s="125"/>
      <c r="L1655" s="125"/>
      <c r="M1655" s="125"/>
      <c r="N1655" s="125"/>
      <c r="O1655" s="262">
        <f t="shared" si="252"/>
        <v>0</v>
      </c>
      <c r="P1655" s="125"/>
      <c r="Q1655" s="125"/>
      <c r="R1655" s="262">
        <f t="shared" si="253"/>
        <v>0</v>
      </c>
      <c r="S1655" s="125"/>
      <c r="T1655" s="125"/>
      <c r="U1655" s="262">
        <f t="shared" si="254"/>
        <v>0</v>
      </c>
      <c r="V1655" s="125"/>
      <c r="W1655" s="125"/>
      <c r="X1655" s="262">
        <f t="shared" si="255"/>
        <v>0</v>
      </c>
      <c r="Y1655" s="125"/>
      <c r="Z1655" s="125"/>
      <c r="AA1655" s="125"/>
      <c r="AB1655" s="125"/>
      <c r="AC1655" s="125"/>
      <c r="AD1655" s="125"/>
      <c r="AE1655" s="125"/>
      <c r="AF1655" s="125"/>
      <c r="AG1655" s="125"/>
      <c r="AH1655" s="125"/>
      <c r="AI1655" s="125"/>
      <c r="AJ1655" s="125"/>
      <c r="AK1655" s="310">
        <v>158640</v>
      </c>
      <c r="AL1655" s="310">
        <f t="shared" si="250"/>
        <v>0</v>
      </c>
      <c r="AM1655" s="65" t="s">
        <v>654</v>
      </c>
      <c r="AN1655" s="65"/>
      <c r="AO1655" s="65"/>
      <c r="AP1655" s="65"/>
      <c r="AQ1655" s="65"/>
      <c r="AR1655" s="65"/>
      <c r="AS1655" s="66"/>
    </row>
    <row r="1656" spans="1:45" s="67" customFormat="1" ht="14.15" customHeight="1" x14ac:dyDescent="0.2">
      <c r="A1656" s="165">
        <v>1302055</v>
      </c>
      <c r="B1656" s="166" t="s">
        <v>2777</v>
      </c>
      <c r="C1656" s="343">
        <f t="shared" si="251"/>
        <v>0</v>
      </c>
      <c r="D1656" s="137"/>
      <c r="E1656" s="126"/>
      <c r="F1656" s="126"/>
      <c r="G1656" s="126"/>
      <c r="H1656" s="262">
        <f t="shared" si="249"/>
        <v>0</v>
      </c>
      <c r="I1656" s="125"/>
      <c r="J1656" s="125"/>
      <c r="K1656" s="125"/>
      <c r="L1656" s="125"/>
      <c r="M1656" s="125"/>
      <c r="N1656" s="125"/>
      <c r="O1656" s="262">
        <f t="shared" si="252"/>
        <v>0</v>
      </c>
      <c r="P1656" s="125"/>
      <c r="Q1656" s="125"/>
      <c r="R1656" s="262">
        <f t="shared" si="253"/>
        <v>0</v>
      </c>
      <c r="S1656" s="125"/>
      <c r="T1656" s="125"/>
      <c r="U1656" s="262">
        <f t="shared" si="254"/>
        <v>0</v>
      </c>
      <c r="V1656" s="125"/>
      <c r="W1656" s="125"/>
      <c r="X1656" s="262">
        <f t="shared" si="255"/>
        <v>0</v>
      </c>
      <c r="Y1656" s="125"/>
      <c r="Z1656" s="125"/>
      <c r="AA1656" s="125"/>
      <c r="AB1656" s="125"/>
      <c r="AC1656" s="125"/>
      <c r="AD1656" s="125"/>
      <c r="AE1656" s="125"/>
      <c r="AF1656" s="125"/>
      <c r="AG1656" s="125"/>
      <c r="AH1656" s="125"/>
      <c r="AI1656" s="125"/>
      <c r="AJ1656" s="125"/>
      <c r="AK1656" s="310">
        <v>168540</v>
      </c>
      <c r="AL1656" s="310">
        <f t="shared" si="250"/>
        <v>0</v>
      </c>
      <c r="AM1656" s="65" t="s">
        <v>654</v>
      </c>
      <c r="AN1656" s="65"/>
      <c r="AO1656" s="65"/>
      <c r="AP1656" s="65"/>
      <c r="AQ1656" s="65"/>
      <c r="AR1656" s="65"/>
      <c r="AS1656" s="66"/>
    </row>
    <row r="1657" spans="1:45" s="67" customFormat="1" ht="14.15" customHeight="1" x14ac:dyDescent="0.2">
      <c r="A1657" s="165">
        <v>1302056</v>
      </c>
      <c r="B1657" s="166" t="s">
        <v>696</v>
      </c>
      <c r="C1657" s="343">
        <f t="shared" si="251"/>
        <v>0</v>
      </c>
      <c r="D1657" s="137"/>
      <c r="E1657" s="126"/>
      <c r="F1657" s="126"/>
      <c r="G1657" s="126"/>
      <c r="H1657" s="262">
        <f t="shared" si="249"/>
        <v>0</v>
      </c>
      <c r="I1657" s="125"/>
      <c r="J1657" s="125"/>
      <c r="K1657" s="125"/>
      <c r="L1657" s="125"/>
      <c r="M1657" s="125"/>
      <c r="N1657" s="125"/>
      <c r="O1657" s="126"/>
      <c r="P1657" s="126"/>
      <c r="Q1657" s="126"/>
      <c r="R1657" s="126"/>
      <c r="S1657" s="126"/>
      <c r="T1657" s="126"/>
      <c r="U1657" s="126"/>
      <c r="V1657" s="126"/>
      <c r="W1657" s="126"/>
      <c r="X1657" s="126"/>
      <c r="Y1657" s="126"/>
      <c r="Z1657" s="126"/>
      <c r="AA1657" s="125"/>
      <c r="AB1657" s="125"/>
      <c r="AC1657" s="125"/>
      <c r="AD1657" s="125"/>
      <c r="AE1657" s="125"/>
      <c r="AF1657" s="125"/>
      <c r="AG1657" s="125"/>
      <c r="AH1657" s="125"/>
      <c r="AI1657" s="125"/>
      <c r="AJ1657" s="125"/>
      <c r="AK1657" s="310">
        <v>23280</v>
      </c>
      <c r="AL1657" s="310">
        <f t="shared" si="250"/>
        <v>0</v>
      </c>
      <c r="AM1657" s="65" t="s">
        <v>654</v>
      </c>
      <c r="AN1657" s="65"/>
      <c r="AO1657" s="65"/>
      <c r="AP1657" s="65"/>
      <c r="AQ1657" s="65"/>
      <c r="AR1657" s="65"/>
      <c r="AS1657" s="66"/>
    </row>
    <row r="1658" spans="1:45" s="67" customFormat="1" ht="14.15" customHeight="1" x14ac:dyDescent="0.2">
      <c r="A1658" s="165">
        <v>1302057</v>
      </c>
      <c r="B1658" s="166" t="s">
        <v>206</v>
      </c>
      <c r="C1658" s="343">
        <f t="shared" si="251"/>
        <v>0</v>
      </c>
      <c r="D1658" s="137"/>
      <c r="E1658" s="126"/>
      <c r="F1658" s="126"/>
      <c r="G1658" s="126"/>
      <c r="H1658" s="262">
        <f t="shared" si="249"/>
        <v>0</v>
      </c>
      <c r="I1658" s="125"/>
      <c r="J1658" s="125"/>
      <c r="K1658" s="125"/>
      <c r="L1658" s="125"/>
      <c r="M1658" s="125"/>
      <c r="N1658" s="125"/>
      <c r="O1658" s="262">
        <f t="shared" si="252"/>
        <v>0</v>
      </c>
      <c r="P1658" s="125"/>
      <c r="Q1658" s="125"/>
      <c r="R1658" s="262">
        <f t="shared" si="253"/>
        <v>0</v>
      </c>
      <c r="S1658" s="125"/>
      <c r="T1658" s="125"/>
      <c r="U1658" s="262">
        <f t="shared" si="254"/>
        <v>0</v>
      </c>
      <c r="V1658" s="125"/>
      <c r="W1658" s="125"/>
      <c r="X1658" s="262">
        <f t="shared" si="255"/>
        <v>0</v>
      </c>
      <c r="Y1658" s="125"/>
      <c r="Z1658" s="125"/>
      <c r="AA1658" s="125"/>
      <c r="AB1658" s="125"/>
      <c r="AC1658" s="125"/>
      <c r="AD1658" s="125"/>
      <c r="AE1658" s="125"/>
      <c r="AF1658" s="125"/>
      <c r="AG1658" s="125"/>
      <c r="AH1658" s="125"/>
      <c r="AI1658" s="125"/>
      <c r="AJ1658" s="125"/>
      <c r="AK1658" s="310">
        <v>158640</v>
      </c>
      <c r="AL1658" s="310">
        <f t="shared" si="250"/>
        <v>0</v>
      </c>
      <c r="AM1658" s="65" t="s">
        <v>654</v>
      </c>
      <c r="AN1658" s="65"/>
      <c r="AO1658" s="65"/>
      <c r="AP1658" s="65"/>
      <c r="AQ1658" s="65"/>
      <c r="AR1658" s="65"/>
      <c r="AS1658" s="66"/>
    </row>
    <row r="1659" spans="1:45" s="67" customFormat="1" ht="14.15" customHeight="1" x14ac:dyDescent="0.2">
      <c r="A1659" s="165">
        <v>1302058</v>
      </c>
      <c r="B1659" s="166" t="s">
        <v>207</v>
      </c>
      <c r="C1659" s="343">
        <f t="shared" si="251"/>
        <v>0</v>
      </c>
      <c r="D1659" s="137"/>
      <c r="E1659" s="126"/>
      <c r="F1659" s="126"/>
      <c r="G1659" s="126"/>
      <c r="H1659" s="262">
        <f t="shared" si="249"/>
        <v>0</v>
      </c>
      <c r="I1659" s="125"/>
      <c r="J1659" s="125"/>
      <c r="K1659" s="125"/>
      <c r="L1659" s="125"/>
      <c r="M1659" s="125"/>
      <c r="N1659" s="125"/>
      <c r="O1659" s="262">
        <f t="shared" si="252"/>
        <v>0</v>
      </c>
      <c r="P1659" s="125"/>
      <c r="Q1659" s="125"/>
      <c r="R1659" s="262">
        <f t="shared" si="253"/>
        <v>0</v>
      </c>
      <c r="S1659" s="125"/>
      <c r="T1659" s="125"/>
      <c r="U1659" s="262">
        <f t="shared" si="254"/>
        <v>0</v>
      </c>
      <c r="V1659" s="125"/>
      <c r="W1659" s="125"/>
      <c r="X1659" s="262">
        <f t="shared" si="255"/>
        <v>0</v>
      </c>
      <c r="Y1659" s="125"/>
      <c r="Z1659" s="125"/>
      <c r="AA1659" s="125"/>
      <c r="AB1659" s="125"/>
      <c r="AC1659" s="125"/>
      <c r="AD1659" s="125"/>
      <c r="AE1659" s="125"/>
      <c r="AF1659" s="125"/>
      <c r="AG1659" s="125"/>
      <c r="AH1659" s="125"/>
      <c r="AI1659" s="125"/>
      <c r="AJ1659" s="125"/>
      <c r="AK1659" s="310">
        <v>131840</v>
      </c>
      <c r="AL1659" s="310">
        <f t="shared" si="250"/>
        <v>0</v>
      </c>
      <c r="AM1659" s="65" t="s">
        <v>654</v>
      </c>
      <c r="AN1659" s="65"/>
      <c r="AO1659" s="65"/>
      <c r="AP1659" s="65"/>
      <c r="AQ1659" s="65"/>
      <c r="AR1659" s="65"/>
      <c r="AS1659" s="66"/>
    </row>
    <row r="1660" spans="1:45" s="67" customFormat="1" ht="12" customHeight="1" x14ac:dyDescent="0.2">
      <c r="A1660" s="165" t="s">
        <v>3704</v>
      </c>
      <c r="B1660" s="166" t="s">
        <v>3714</v>
      </c>
      <c r="C1660" s="343">
        <f t="shared" si="251"/>
        <v>0</v>
      </c>
      <c r="D1660" s="137"/>
      <c r="E1660" s="126"/>
      <c r="F1660" s="126"/>
      <c r="G1660" s="126"/>
      <c r="H1660" s="290">
        <f t="shared" si="249"/>
        <v>0</v>
      </c>
      <c r="I1660" s="125"/>
      <c r="J1660" s="125"/>
      <c r="K1660" s="125"/>
      <c r="L1660" s="125"/>
      <c r="M1660" s="125"/>
      <c r="N1660" s="125"/>
      <c r="O1660" s="290">
        <f t="shared" si="252"/>
        <v>0</v>
      </c>
      <c r="P1660" s="125"/>
      <c r="Q1660" s="125"/>
      <c r="R1660" s="290">
        <f t="shared" si="253"/>
        <v>0</v>
      </c>
      <c r="S1660" s="125"/>
      <c r="T1660" s="125"/>
      <c r="U1660" s="290">
        <f t="shared" si="254"/>
        <v>0</v>
      </c>
      <c r="V1660" s="125"/>
      <c r="W1660" s="125"/>
      <c r="X1660" s="290">
        <f t="shared" si="255"/>
        <v>0</v>
      </c>
      <c r="Y1660" s="125"/>
      <c r="Z1660" s="125"/>
      <c r="AA1660" s="125"/>
      <c r="AB1660" s="125"/>
      <c r="AC1660" s="125"/>
      <c r="AD1660" s="125"/>
      <c r="AE1660" s="125"/>
      <c r="AF1660" s="125"/>
      <c r="AG1660" s="125"/>
      <c r="AH1660" s="125"/>
      <c r="AI1660" s="125"/>
      <c r="AJ1660" s="125"/>
      <c r="AK1660" s="310">
        <v>286040</v>
      </c>
      <c r="AL1660" s="310">
        <f t="shared" si="250"/>
        <v>0</v>
      </c>
      <c r="AM1660" s="65" t="s">
        <v>654</v>
      </c>
      <c r="AN1660" s="65"/>
      <c r="AO1660" s="65"/>
      <c r="AP1660" s="65"/>
      <c r="AQ1660" s="65"/>
      <c r="AR1660" s="65"/>
      <c r="AS1660" s="66"/>
    </row>
    <row r="1661" spans="1:45" s="67" customFormat="1" ht="20" x14ac:dyDescent="0.2">
      <c r="A1661" s="165" t="s">
        <v>3705</v>
      </c>
      <c r="B1661" s="166" t="s">
        <v>3715</v>
      </c>
      <c r="C1661" s="343">
        <f t="shared" si="251"/>
        <v>0</v>
      </c>
      <c r="D1661" s="137"/>
      <c r="E1661" s="126"/>
      <c r="F1661" s="126"/>
      <c r="G1661" s="126"/>
      <c r="H1661" s="290">
        <f t="shared" si="249"/>
        <v>0</v>
      </c>
      <c r="I1661" s="125"/>
      <c r="J1661" s="125"/>
      <c r="K1661" s="125"/>
      <c r="L1661" s="125"/>
      <c r="M1661" s="125"/>
      <c r="N1661" s="125"/>
      <c r="O1661" s="290">
        <f t="shared" si="252"/>
        <v>0</v>
      </c>
      <c r="P1661" s="125"/>
      <c r="Q1661" s="125"/>
      <c r="R1661" s="290">
        <f t="shared" si="253"/>
        <v>0</v>
      </c>
      <c r="S1661" s="125"/>
      <c r="T1661" s="125"/>
      <c r="U1661" s="290">
        <f t="shared" si="254"/>
        <v>0</v>
      </c>
      <c r="V1661" s="125"/>
      <c r="W1661" s="125"/>
      <c r="X1661" s="290">
        <f t="shared" si="255"/>
        <v>0</v>
      </c>
      <c r="Y1661" s="125"/>
      <c r="Z1661" s="125"/>
      <c r="AA1661" s="125"/>
      <c r="AB1661" s="125"/>
      <c r="AC1661" s="125"/>
      <c r="AD1661" s="125"/>
      <c r="AE1661" s="125"/>
      <c r="AF1661" s="125"/>
      <c r="AG1661" s="125"/>
      <c r="AH1661" s="125"/>
      <c r="AI1661" s="125"/>
      <c r="AJ1661" s="125"/>
      <c r="AK1661" s="310">
        <v>247990</v>
      </c>
      <c r="AL1661" s="310">
        <f t="shared" si="250"/>
        <v>0</v>
      </c>
      <c r="AM1661" s="65" t="s">
        <v>654</v>
      </c>
      <c r="AN1661" s="65"/>
      <c r="AO1661" s="65"/>
      <c r="AP1661" s="65"/>
      <c r="AQ1661" s="65"/>
      <c r="AR1661" s="65"/>
      <c r="AS1661" s="66"/>
    </row>
    <row r="1662" spans="1:45" s="67" customFormat="1" ht="20" x14ac:dyDescent="0.2">
      <c r="A1662" s="165" t="s">
        <v>3706</v>
      </c>
      <c r="B1662" s="166" t="s">
        <v>3716</v>
      </c>
      <c r="C1662" s="343">
        <f t="shared" si="251"/>
        <v>0</v>
      </c>
      <c r="D1662" s="137"/>
      <c r="E1662" s="126"/>
      <c r="F1662" s="126"/>
      <c r="G1662" s="126"/>
      <c r="H1662" s="290">
        <f t="shared" si="249"/>
        <v>0</v>
      </c>
      <c r="I1662" s="125"/>
      <c r="J1662" s="125"/>
      <c r="K1662" s="125"/>
      <c r="L1662" s="125"/>
      <c r="M1662" s="125"/>
      <c r="N1662" s="125"/>
      <c r="O1662" s="290">
        <f t="shared" si="252"/>
        <v>0</v>
      </c>
      <c r="P1662" s="125"/>
      <c r="Q1662" s="125"/>
      <c r="R1662" s="290">
        <f t="shared" si="253"/>
        <v>0</v>
      </c>
      <c r="S1662" s="125"/>
      <c r="T1662" s="125"/>
      <c r="U1662" s="290">
        <f t="shared" si="254"/>
        <v>0</v>
      </c>
      <c r="V1662" s="125"/>
      <c r="W1662" s="125"/>
      <c r="X1662" s="290">
        <f t="shared" si="255"/>
        <v>0</v>
      </c>
      <c r="Y1662" s="125"/>
      <c r="Z1662" s="125"/>
      <c r="AA1662" s="125"/>
      <c r="AB1662" s="125"/>
      <c r="AC1662" s="125"/>
      <c r="AD1662" s="125"/>
      <c r="AE1662" s="125"/>
      <c r="AF1662" s="125"/>
      <c r="AG1662" s="125"/>
      <c r="AH1662" s="125"/>
      <c r="AI1662" s="125"/>
      <c r="AJ1662" s="125"/>
      <c r="AK1662" s="310">
        <v>266530</v>
      </c>
      <c r="AL1662" s="310">
        <f t="shared" si="250"/>
        <v>0</v>
      </c>
      <c r="AM1662" s="65" t="s">
        <v>654</v>
      </c>
      <c r="AN1662" s="65"/>
      <c r="AO1662" s="65"/>
      <c r="AP1662" s="65"/>
      <c r="AQ1662" s="65"/>
      <c r="AR1662" s="65"/>
      <c r="AS1662" s="66"/>
    </row>
    <row r="1663" spans="1:45" s="67" customFormat="1" ht="20" x14ac:dyDescent="0.2">
      <c r="A1663" s="165" t="s">
        <v>3707</v>
      </c>
      <c r="B1663" s="166" t="s">
        <v>3717</v>
      </c>
      <c r="C1663" s="343">
        <f t="shared" si="251"/>
        <v>0</v>
      </c>
      <c r="D1663" s="137"/>
      <c r="E1663" s="126"/>
      <c r="F1663" s="126"/>
      <c r="G1663" s="126"/>
      <c r="H1663" s="290">
        <f t="shared" si="249"/>
        <v>0</v>
      </c>
      <c r="I1663" s="125"/>
      <c r="J1663" s="125"/>
      <c r="K1663" s="125"/>
      <c r="L1663" s="125"/>
      <c r="M1663" s="125"/>
      <c r="N1663" s="125"/>
      <c r="O1663" s="290">
        <f t="shared" si="252"/>
        <v>0</v>
      </c>
      <c r="P1663" s="125"/>
      <c r="Q1663" s="125"/>
      <c r="R1663" s="290">
        <f t="shared" si="253"/>
        <v>0</v>
      </c>
      <c r="S1663" s="125"/>
      <c r="T1663" s="125"/>
      <c r="U1663" s="290">
        <f t="shared" si="254"/>
        <v>0</v>
      </c>
      <c r="V1663" s="125"/>
      <c r="W1663" s="125"/>
      <c r="X1663" s="290">
        <f t="shared" si="255"/>
        <v>0</v>
      </c>
      <c r="Y1663" s="125"/>
      <c r="Z1663" s="125"/>
      <c r="AA1663" s="125"/>
      <c r="AB1663" s="125"/>
      <c r="AC1663" s="125"/>
      <c r="AD1663" s="125"/>
      <c r="AE1663" s="125"/>
      <c r="AF1663" s="125"/>
      <c r="AG1663" s="125"/>
      <c r="AH1663" s="125"/>
      <c r="AI1663" s="125"/>
      <c r="AJ1663" s="125"/>
      <c r="AK1663" s="310">
        <v>210100</v>
      </c>
      <c r="AL1663" s="310">
        <f t="shared" si="250"/>
        <v>0</v>
      </c>
      <c r="AM1663" s="65" t="s">
        <v>654</v>
      </c>
      <c r="AN1663" s="65"/>
      <c r="AO1663" s="65"/>
      <c r="AP1663" s="65"/>
      <c r="AQ1663" s="65"/>
      <c r="AR1663" s="65"/>
      <c r="AS1663" s="66"/>
    </row>
    <row r="1664" spans="1:45" s="67" customFormat="1" ht="14.15" customHeight="1" x14ac:dyDescent="0.2">
      <c r="A1664" s="165" t="s">
        <v>3708</v>
      </c>
      <c r="B1664" s="166" t="s">
        <v>3718</v>
      </c>
      <c r="C1664" s="343">
        <f t="shared" si="251"/>
        <v>0</v>
      </c>
      <c r="D1664" s="137"/>
      <c r="E1664" s="126"/>
      <c r="F1664" s="126"/>
      <c r="G1664" s="126"/>
      <c r="H1664" s="290">
        <f t="shared" si="249"/>
        <v>0</v>
      </c>
      <c r="I1664" s="125"/>
      <c r="J1664" s="125"/>
      <c r="K1664" s="125"/>
      <c r="L1664" s="125"/>
      <c r="M1664" s="125"/>
      <c r="N1664" s="125"/>
      <c r="O1664" s="290">
        <f t="shared" si="252"/>
        <v>0</v>
      </c>
      <c r="P1664" s="125"/>
      <c r="Q1664" s="125"/>
      <c r="R1664" s="290">
        <f t="shared" si="253"/>
        <v>0</v>
      </c>
      <c r="S1664" s="125"/>
      <c r="T1664" s="125"/>
      <c r="U1664" s="290">
        <f t="shared" si="254"/>
        <v>0</v>
      </c>
      <c r="V1664" s="125"/>
      <c r="W1664" s="125"/>
      <c r="X1664" s="290">
        <f t="shared" si="255"/>
        <v>0</v>
      </c>
      <c r="Y1664" s="125"/>
      <c r="Z1664" s="125"/>
      <c r="AA1664" s="125"/>
      <c r="AB1664" s="125"/>
      <c r="AC1664" s="125"/>
      <c r="AD1664" s="125"/>
      <c r="AE1664" s="125"/>
      <c r="AF1664" s="125"/>
      <c r="AG1664" s="125"/>
      <c r="AH1664" s="125"/>
      <c r="AI1664" s="125"/>
      <c r="AJ1664" s="125"/>
      <c r="AK1664" s="310">
        <v>201700</v>
      </c>
      <c r="AL1664" s="310">
        <f t="shared" si="250"/>
        <v>0</v>
      </c>
      <c r="AM1664" s="65" t="s">
        <v>654</v>
      </c>
      <c r="AN1664" s="65"/>
      <c r="AO1664" s="65"/>
      <c r="AP1664" s="65"/>
      <c r="AQ1664" s="65"/>
      <c r="AR1664" s="65"/>
      <c r="AS1664" s="66"/>
    </row>
    <row r="1665" spans="1:45" s="67" customFormat="1" ht="14.15" customHeight="1" x14ac:dyDescent="0.2">
      <c r="A1665" s="165" t="s">
        <v>3709</v>
      </c>
      <c r="B1665" s="166" t="s">
        <v>3719</v>
      </c>
      <c r="C1665" s="343">
        <f t="shared" si="251"/>
        <v>0</v>
      </c>
      <c r="D1665" s="137"/>
      <c r="E1665" s="126"/>
      <c r="F1665" s="126"/>
      <c r="G1665" s="126"/>
      <c r="H1665" s="290">
        <f t="shared" si="249"/>
        <v>0</v>
      </c>
      <c r="I1665" s="125"/>
      <c r="J1665" s="125"/>
      <c r="K1665" s="125"/>
      <c r="L1665" s="125"/>
      <c r="M1665" s="125"/>
      <c r="N1665" s="125"/>
      <c r="O1665" s="290">
        <f t="shared" si="252"/>
        <v>0</v>
      </c>
      <c r="P1665" s="125"/>
      <c r="Q1665" s="125"/>
      <c r="R1665" s="290">
        <f t="shared" si="253"/>
        <v>0</v>
      </c>
      <c r="S1665" s="125"/>
      <c r="T1665" s="125"/>
      <c r="U1665" s="290">
        <f t="shared" si="254"/>
        <v>0</v>
      </c>
      <c r="V1665" s="125"/>
      <c r="W1665" s="125"/>
      <c r="X1665" s="290">
        <f t="shared" si="255"/>
        <v>0</v>
      </c>
      <c r="Y1665" s="125"/>
      <c r="Z1665" s="125"/>
      <c r="AA1665" s="125"/>
      <c r="AB1665" s="125"/>
      <c r="AC1665" s="125"/>
      <c r="AD1665" s="125"/>
      <c r="AE1665" s="125"/>
      <c r="AF1665" s="125"/>
      <c r="AG1665" s="125"/>
      <c r="AH1665" s="125"/>
      <c r="AI1665" s="125"/>
      <c r="AJ1665" s="125"/>
      <c r="AK1665" s="310">
        <v>346590</v>
      </c>
      <c r="AL1665" s="310">
        <f t="shared" si="250"/>
        <v>0</v>
      </c>
      <c r="AM1665" s="65" t="s">
        <v>654</v>
      </c>
      <c r="AN1665" s="65"/>
      <c r="AO1665" s="65"/>
      <c r="AP1665" s="65"/>
      <c r="AQ1665" s="65"/>
      <c r="AR1665" s="65"/>
      <c r="AS1665" s="66"/>
    </row>
    <row r="1666" spans="1:45" s="67" customFormat="1" ht="14.15" customHeight="1" x14ac:dyDescent="0.2">
      <c r="A1666" s="165" t="s">
        <v>3710</v>
      </c>
      <c r="B1666" s="166" t="s">
        <v>3720</v>
      </c>
      <c r="C1666" s="343">
        <f t="shared" si="251"/>
        <v>0</v>
      </c>
      <c r="D1666" s="137"/>
      <c r="E1666" s="126"/>
      <c r="F1666" s="126"/>
      <c r="G1666" s="126"/>
      <c r="H1666" s="290">
        <f t="shared" si="249"/>
        <v>0</v>
      </c>
      <c r="I1666" s="125"/>
      <c r="J1666" s="125"/>
      <c r="K1666" s="125"/>
      <c r="L1666" s="125"/>
      <c r="M1666" s="125"/>
      <c r="N1666" s="125"/>
      <c r="O1666" s="290">
        <f t="shared" si="252"/>
        <v>0</v>
      </c>
      <c r="P1666" s="125"/>
      <c r="Q1666" s="125"/>
      <c r="R1666" s="290">
        <f t="shared" si="253"/>
        <v>0</v>
      </c>
      <c r="S1666" s="125"/>
      <c r="T1666" s="125"/>
      <c r="U1666" s="290">
        <f t="shared" si="254"/>
        <v>0</v>
      </c>
      <c r="V1666" s="125"/>
      <c r="W1666" s="125"/>
      <c r="X1666" s="290">
        <f t="shared" si="255"/>
        <v>0</v>
      </c>
      <c r="Y1666" s="125"/>
      <c r="Z1666" s="125"/>
      <c r="AA1666" s="125"/>
      <c r="AB1666" s="125"/>
      <c r="AC1666" s="125"/>
      <c r="AD1666" s="125"/>
      <c r="AE1666" s="125"/>
      <c r="AF1666" s="125"/>
      <c r="AG1666" s="125"/>
      <c r="AH1666" s="125"/>
      <c r="AI1666" s="125"/>
      <c r="AJ1666" s="125"/>
      <c r="AK1666" s="310">
        <v>154730</v>
      </c>
      <c r="AL1666" s="310">
        <f t="shared" si="250"/>
        <v>0</v>
      </c>
      <c r="AM1666" s="65" t="s">
        <v>654</v>
      </c>
      <c r="AN1666" s="65"/>
      <c r="AO1666" s="65"/>
      <c r="AP1666" s="65"/>
      <c r="AQ1666" s="65"/>
      <c r="AR1666" s="65"/>
      <c r="AS1666" s="66"/>
    </row>
    <row r="1667" spans="1:45" s="67" customFormat="1" ht="14.15" customHeight="1" x14ac:dyDescent="0.2">
      <c r="A1667" s="165" t="s">
        <v>3711</v>
      </c>
      <c r="B1667" s="166" t="s">
        <v>3721</v>
      </c>
      <c r="C1667" s="343">
        <f t="shared" si="251"/>
        <v>0</v>
      </c>
      <c r="D1667" s="137"/>
      <c r="E1667" s="126"/>
      <c r="F1667" s="126"/>
      <c r="G1667" s="126"/>
      <c r="H1667" s="290">
        <f t="shared" si="249"/>
        <v>0</v>
      </c>
      <c r="I1667" s="125"/>
      <c r="J1667" s="125"/>
      <c r="K1667" s="125"/>
      <c r="L1667" s="125"/>
      <c r="M1667" s="125"/>
      <c r="N1667" s="125"/>
      <c r="O1667" s="290">
        <f t="shared" si="252"/>
        <v>0</v>
      </c>
      <c r="P1667" s="125"/>
      <c r="Q1667" s="125"/>
      <c r="R1667" s="290">
        <f t="shared" si="253"/>
        <v>0</v>
      </c>
      <c r="S1667" s="125"/>
      <c r="T1667" s="125"/>
      <c r="U1667" s="290">
        <f t="shared" si="254"/>
        <v>0</v>
      </c>
      <c r="V1667" s="125"/>
      <c r="W1667" s="125"/>
      <c r="X1667" s="290">
        <f t="shared" si="255"/>
        <v>0</v>
      </c>
      <c r="Y1667" s="125"/>
      <c r="Z1667" s="125"/>
      <c r="AA1667" s="125"/>
      <c r="AB1667" s="125"/>
      <c r="AC1667" s="125"/>
      <c r="AD1667" s="125"/>
      <c r="AE1667" s="125"/>
      <c r="AF1667" s="125"/>
      <c r="AG1667" s="125"/>
      <c r="AH1667" s="125"/>
      <c r="AI1667" s="125"/>
      <c r="AJ1667" s="125"/>
      <c r="AK1667" s="310">
        <v>185670</v>
      </c>
      <c r="AL1667" s="310">
        <f t="shared" si="250"/>
        <v>0</v>
      </c>
      <c r="AM1667" s="65" t="s">
        <v>654</v>
      </c>
      <c r="AN1667" s="65"/>
      <c r="AO1667" s="65"/>
      <c r="AP1667" s="65"/>
      <c r="AQ1667" s="65"/>
      <c r="AR1667" s="65"/>
      <c r="AS1667" s="66"/>
    </row>
    <row r="1668" spans="1:45" s="67" customFormat="1" ht="14.15" customHeight="1" x14ac:dyDescent="0.2">
      <c r="A1668" s="165" t="s">
        <v>3712</v>
      </c>
      <c r="B1668" s="166" t="s">
        <v>3722</v>
      </c>
      <c r="C1668" s="343">
        <f t="shared" si="251"/>
        <v>0</v>
      </c>
      <c r="D1668" s="137"/>
      <c r="E1668" s="126"/>
      <c r="F1668" s="126"/>
      <c r="G1668" s="126"/>
      <c r="H1668" s="290">
        <f t="shared" si="249"/>
        <v>0</v>
      </c>
      <c r="I1668" s="125"/>
      <c r="J1668" s="125"/>
      <c r="K1668" s="125"/>
      <c r="L1668" s="125"/>
      <c r="M1668" s="125"/>
      <c r="N1668" s="125"/>
      <c r="O1668" s="290">
        <f t="shared" si="252"/>
        <v>0</v>
      </c>
      <c r="P1668" s="125"/>
      <c r="Q1668" s="125"/>
      <c r="R1668" s="290">
        <f t="shared" si="253"/>
        <v>0</v>
      </c>
      <c r="S1668" s="125"/>
      <c r="T1668" s="125"/>
      <c r="U1668" s="290">
        <f t="shared" si="254"/>
        <v>0</v>
      </c>
      <c r="V1668" s="125"/>
      <c r="W1668" s="125"/>
      <c r="X1668" s="290">
        <f t="shared" si="255"/>
        <v>0</v>
      </c>
      <c r="Y1668" s="125"/>
      <c r="Z1668" s="125"/>
      <c r="AA1668" s="125"/>
      <c r="AB1668" s="125"/>
      <c r="AC1668" s="125"/>
      <c r="AD1668" s="125"/>
      <c r="AE1668" s="125"/>
      <c r="AF1668" s="125"/>
      <c r="AG1668" s="125"/>
      <c r="AH1668" s="125"/>
      <c r="AI1668" s="125"/>
      <c r="AJ1668" s="125"/>
      <c r="AK1668" s="310">
        <v>201150</v>
      </c>
      <c r="AL1668" s="310">
        <f t="shared" si="250"/>
        <v>0</v>
      </c>
      <c r="AM1668" s="65" t="s">
        <v>654</v>
      </c>
      <c r="AN1668" s="65"/>
      <c r="AO1668" s="65"/>
      <c r="AP1668" s="65"/>
      <c r="AQ1668" s="65"/>
      <c r="AR1668" s="65"/>
      <c r="AS1668" s="66"/>
    </row>
    <row r="1669" spans="1:45" s="67" customFormat="1" ht="14.15" customHeight="1" x14ac:dyDescent="0.2">
      <c r="A1669" s="165" t="s">
        <v>3713</v>
      </c>
      <c r="B1669" s="166" t="s">
        <v>3723</v>
      </c>
      <c r="C1669" s="343">
        <f t="shared" si="251"/>
        <v>0</v>
      </c>
      <c r="D1669" s="137"/>
      <c r="E1669" s="126"/>
      <c r="F1669" s="126"/>
      <c r="G1669" s="126"/>
      <c r="H1669" s="290">
        <f t="shared" si="249"/>
        <v>0</v>
      </c>
      <c r="I1669" s="125"/>
      <c r="J1669" s="125"/>
      <c r="K1669" s="125"/>
      <c r="L1669" s="125"/>
      <c r="M1669" s="125"/>
      <c r="N1669" s="125"/>
      <c r="O1669" s="290">
        <f t="shared" si="252"/>
        <v>0</v>
      </c>
      <c r="P1669" s="125"/>
      <c r="Q1669" s="125"/>
      <c r="R1669" s="290">
        <f t="shared" si="253"/>
        <v>0</v>
      </c>
      <c r="S1669" s="125"/>
      <c r="T1669" s="125"/>
      <c r="U1669" s="290">
        <f t="shared" si="254"/>
        <v>0</v>
      </c>
      <c r="V1669" s="125"/>
      <c r="W1669" s="125"/>
      <c r="X1669" s="290">
        <f t="shared" si="255"/>
        <v>0</v>
      </c>
      <c r="Y1669" s="125"/>
      <c r="Z1669" s="125"/>
      <c r="AA1669" s="125"/>
      <c r="AB1669" s="125"/>
      <c r="AC1669" s="125"/>
      <c r="AD1669" s="125"/>
      <c r="AE1669" s="125"/>
      <c r="AF1669" s="125"/>
      <c r="AG1669" s="125"/>
      <c r="AH1669" s="125"/>
      <c r="AI1669" s="125"/>
      <c r="AJ1669" s="125"/>
      <c r="AK1669" s="310">
        <v>114940</v>
      </c>
      <c r="AL1669" s="310">
        <f t="shared" si="250"/>
        <v>0</v>
      </c>
      <c r="AM1669" s="65" t="s">
        <v>654</v>
      </c>
      <c r="AN1669" s="65"/>
      <c r="AO1669" s="65"/>
      <c r="AP1669" s="65"/>
      <c r="AQ1669" s="65"/>
      <c r="AR1669" s="65"/>
      <c r="AS1669" s="66"/>
    </row>
    <row r="1670" spans="1:45" s="67" customFormat="1" ht="14.15" customHeight="1" x14ac:dyDescent="0.2">
      <c r="A1670" s="165">
        <v>1302059</v>
      </c>
      <c r="B1670" s="166" t="s">
        <v>208</v>
      </c>
      <c r="C1670" s="343">
        <f t="shared" si="251"/>
        <v>0</v>
      </c>
      <c r="D1670" s="137"/>
      <c r="E1670" s="126"/>
      <c r="F1670" s="126"/>
      <c r="G1670" s="126"/>
      <c r="H1670" s="262">
        <f t="shared" si="249"/>
        <v>0</v>
      </c>
      <c r="I1670" s="125"/>
      <c r="J1670" s="125"/>
      <c r="K1670" s="125"/>
      <c r="L1670" s="125"/>
      <c r="M1670" s="125"/>
      <c r="N1670" s="125"/>
      <c r="O1670" s="126"/>
      <c r="P1670" s="126"/>
      <c r="Q1670" s="126"/>
      <c r="R1670" s="126"/>
      <c r="S1670" s="126"/>
      <c r="T1670" s="126"/>
      <c r="U1670" s="126"/>
      <c r="V1670" s="126"/>
      <c r="W1670" s="126"/>
      <c r="X1670" s="126"/>
      <c r="Y1670" s="126"/>
      <c r="Z1670" s="126"/>
      <c r="AA1670" s="125"/>
      <c r="AB1670" s="125"/>
      <c r="AC1670" s="125"/>
      <c r="AD1670" s="125"/>
      <c r="AE1670" s="125"/>
      <c r="AF1670" s="125"/>
      <c r="AG1670" s="125"/>
      <c r="AH1670" s="125"/>
      <c r="AI1670" s="125"/>
      <c r="AJ1670" s="125"/>
      <c r="AK1670" s="310">
        <v>123930</v>
      </c>
      <c r="AL1670" s="310">
        <f t="shared" si="250"/>
        <v>0</v>
      </c>
      <c r="AM1670" s="65" t="s">
        <v>654</v>
      </c>
      <c r="AN1670" s="65"/>
      <c r="AO1670" s="65"/>
      <c r="AP1670" s="65"/>
      <c r="AQ1670" s="65"/>
      <c r="AR1670" s="65"/>
      <c r="AS1670" s="66"/>
    </row>
    <row r="1671" spans="1:45" s="67" customFormat="1" ht="14.15" customHeight="1" x14ac:dyDescent="0.2">
      <c r="A1671" s="165">
        <v>1302060</v>
      </c>
      <c r="B1671" s="166" t="s">
        <v>209</v>
      </c>
      <c r="C1671" s="343">
        <f t="shared" si="251"/>
        <v>0</v>
      </c>
      <c r="D1671" s="137"/>
      <c r="E1671" s="126"/>
      <c r="F1671" s="126"/>
      <c r="G1671" s="126"/>
      <c r="H1671" s="262">
        <f t="shared" si="249"/>
        <v>0</v>
      </c>
      <c r="I1671" s="125"/>
      <c r="J1671" s="125"/>
      <c r="K1671" s="125"/>
      <c r="L1671" s="125"/>
      <c r="M1671" s="125"/>
      <c r="N1671" s="125"/>
      <c r="O1671" s="262">
        <f t="shared" si="252"/>
        <v>0</v>
      </c>
      <c r="P1671" s="125"/>
      <c r="Q1671" s="125"/>
      <c r="R1671" s="262">
        <f t="shared" si="253"/>
        <v>0</v>
      </c>
      <c r="S1671" s="125"/>
      <c r="T1671" s="125"/>
      <c r="U1671" s="262">
        <f t="shared" si="254"/>
        <v>0</v>
      </c>
      <c r="V1671" s="125"/>
      <c r="W1671" s="125"/>
      <c r="X1671" s="262">
        <f t="shared" si="255"/>
        <v>0</v>
      </c>
      <c r="Y1671" s="125"/>
      <c r="Z1671" s="125"/>
      <c r="AA1671" s="125"/>
      <c r="AB1671" s="125"/>
      <c r="AC1671" s="125"/>
      <c r="AD1671" s="125"/>
      <c r="AE1671" s="125"/>
      <c r="AF1671" s="125"/>
      <c r="AG1671" s="125"/>
      <c r="AH1671" s="125"/>
      <c r="AI1671" s="125"/>
      <c r="AJ1671" s="125"/>
      <c r="AK1671" s="310">
        <v>168540</v>
      </c>
      <c r="AL1671" s="310">
        <f t="shared" si="250"/>
        <v>0</v>
      </c>
      <c r="AM1671" s="65" t="s">
        <v>654</v>
      </c>
      <c r="AN1671" s="65"/>
      <c r="AO1671" s="65"/>
      <c r="AP1671" s="65"/>
      <c r="AQ1671" s="65"/>
      <c r="AR1671" s="65"/>
      <c r="AS1671" s="66"/>
    </row>
    <row r="1672" spans="1:45" s="67" customFormat="1" ht="14.15" customHeight="1" x14ac:dyDescent="0.2">
      <c r="A1672" s="165" t="s">
        <v>3724</v>
      </c>
      <c r="B1672" s="166" t="s">
        <v>3725</v>
      </c>
      <c r="C1672" s="343">
        <f t="shared" si="251"/>
        <v>0</v>
      </c>
      <c r="D1672" s="137"/>
      <c r="E1672" s="126"/>
      <c r="F1672" s="126"/>
      <c r="G1672" s="126"/>
      <c r="H1672" s="290">
        <f t="shared" si="249"/>
        <v>0</v>
      </c>
      <c r="I1672" s="125"/>
      <c r="J1672" s="125"/>
      <c r="K1672" s="125"/>
      <c r="L1672" s="125"/>
      <c r="M1672" s="125"/>
      <c r="N1672" s="125"/>
      <c r="O1672" s="290">
        <f t="shared" si="252"/>
        <v>0</v>
      </c>
      <c r="P1672" s="125"/>
      <c r="Q1672" s="125"/>
      <c r="R1672" s="290">
        <f t="shared" si="253"/>
        <v>0</v>
      </c>
      <c r="S1672" s="125"/>
      <c r="T1672" s="125"/>
      <c r="U1672" s="290">
        <f t="shared" si="254"/>
        <v>0</v>
      </c>
      <c r="V1672" s="125"/>
      <c r="W1672" s="125"/>
      <c r="X1672" s="290">
        <f t="shared" si="255"/>
        <v>0</v>
      </c>
      <c r="Y1672" s="125"/>
      <c r="Z1672" s="125"/>
      <c r="AA1672" s="125"/>
      <c r="AB1672" s="125"/>
      <c r="AC1672" s="125"/>
      <c r="AD1672" s="125"/>
      <c r="AE1672" s="125"/>
      <c r="AF1672" s="125"/>
      <c r="AG1672" s="125"/>
      <c r="AH1672" s="125"/>
      <c r="AI1672" s="125"/>
      <c r="AJ1672" s="125"/>
      <c r="AK1672" s="310">
        <v>247250</v>
      </c>
      <c r="AL1672" s="310">
        <f t="shared" si="250"/>
        <v>0</v>
      </c>
      <c r="AM1672" s="65" t="s">
        <v>654</v>
      </c>
      <c r="AN1672" s="65"/>
      <c r="AO1672" s="65"/>
      <c r="AP1672" s="65"/>
      <c r="AQ1672" s="65"/>
      <c r="AR1672" s="65"/>
      <c r="AS1672" s="66"/>
    </row>
    <row r="1673" spans="1:45" s="67" customFormat="1" ht="14.15" customHeight="1" x14ac:dyDescent="0.2">
      <c r="A1673" s="165">
        <v>1302061</v>
      </c>
      <c r="B1673" s="166" t="s">
        <v>210</v>
      </c>
      <c r="C1673" s="343">
        <f t="shared" si="251"/>
        <v>1</v>
      </c>
      <c r="D1673" s="137"/>
      <c r="E1673" s="126"/>
      <c r="F1673" s="126"/>
      <c r="G1673" s="126"/>
      <c r="H1673" s="290">
        <f t="shared" si="249"/>
        <v>1</v>
      </c>
      <c r="I1673" s="125">
        <v>1</v>
      </c>
      <c r="J1673" s="125"/>
      <c r="K1673" s="125"/>
      <c r="L1673" s="125"/>
      <c r="M1673" s="125"/>
      <c r="N1673" s="125"/>
      <c r="O1673" s="290">
        <f t="shared" si="252"/>
        <v>1</v>
      </c>
      <c r="P1673" s="125">
        <v>1</v>
      </c>
      <c r="Q1673" s="125"/>
      <c r="R1673" s="290">
        <f t="shared" si="253"/>
        <v>0</v>
      </c>
      <c r="S1673" s="125"/>
      <c r="T1673" s="125"/>
      <c r="U1673" s="290">
        <f t="shared" si="254"/>
        <v>0</v>
      </c>
      <c r="V1673" s="125"/>
      <c r="W1673" s="125"/>
      <c r="X1673" s="290">
        <f t="shared" si="255"/>
        <v>0</v>
      </c>
      <c r="Y1673" s="125"/>
      <c r="Z1673" s="125"/>
      <c r="AA1673" s="125">
        <v>1</v>
      </c>
      <c r="AB1673" s="125"/>
      <c r="AC1673" s="125"/>
      <c r="AD1673" s="125"/>
      <c r="AE1673" s="125"/>
      <c r="AF1673" s="125"/>
      <c r="AG1673" s="125"/>
      <c r="AH1673" s="125"/>
      <c r="AI1673" s="125"/>
      <c r="AJ1673" s="125"/>
      <c r="AK1673" s="310">
        <v>147790</v>
      </c>
      <c r="AL1673" s="310">
        <f t="shared" si="250"/>
        <v>147790</v>
      </c>
      <c r="AM1673" s="65" t="s">
        <v>654</v>
      </c>
      <c r="AN1673" s="65"/>
      <c r="AO1673" s="65"/>
      <c r="AP1673" s="65"/>
      <c r="AQ1673" s="65"/>
      <c r="AR1673" s="65"/>
      <c r="AS1673" s="66"/>
    </row>
    <row r="1674" spans="1:45" s="67" customFormat="1" ht="20" x14ac:dyDescent="0.2">
      <c r="A1674" s="165" t="s">
        <v>3726</v>
      </c>
      <c r="B1674" s="166" t="s">
        <v>3728</v>
      </c>
      <c r="C1674" s="343">
        <f t="shared" si="251"/>
        <v>0</v>
      </c>
      <c r="D1674" s="137"/>
      <c r="E1674" s="126"/>
      <c r="F1674" s="126"/>
      <c r="G1674" s="126"/>
      <c r="H1674" s="290">
        <f t="shared" si="249"/>
        <v>0</v>
      </c>
      <c r="I1674" s="125"/>
      <c r="J1674" s="125"/>
      <c r="K1674" s="125"/>
      <c r="L1674" s="125"/>
      <c r="M1674" s="125"/>
      <c r="N1674" s="125"/>
      <c r="O1674" s="290">
        <f t="shared" si="252"/>
        <v>0</v>
      </c>
      <c r="P1674" s="125"/>
      <c r="Q1674" s="125"/>
      <c r="R1674" s="290">
        <f t="shared" si="253"/>
        <v>0</v>
      </c>
      <c r="S1674" s="125"/>
      <c r="T1674" s="125"/>
      <c r="U1674" s="290">
        <f t="shared" si="254"/>
        <v>0</v>
      </c>
      <c r="V1674" s="125"/>
      <c r="W1674" s="125"/>
      <c r="X1674" s="290">
        <f t="shared" si="255"/>
        <v>0</v>
      </c>
      <c r="Y1674" s="125"/>
      <c r="Z1674" s="125"/>
      <c r="AA1674" s="125"/>
      <c r="AB1674" s="125"/>
      <c r="AC1674" s="125"/>
      <c r="AD1674" s="125"/>
      <c r="AE1674" s="125"/>
      <c r="AF1674" s="125"/>
      <c r="AG1674" s="125"/>
      <c r="AH1674" s="125"/>
      <c r="AI1674" s="125"/>
      <c r="AJ1674" s="125"/>
      <c r="AK1674" s="310">
        <v>247250</v>
      </c>
      <c r="AL1674" s="310">
        <f t="shared" si="250"/>
        <v>0</v>
      </c>
      <c r="AM1674" s="65" t="s">
        <v>654</v>
      </c>
      <c r="AN1674" s="65"/>
      <c r="AO1674" s="65"/>
      <c r="AP1674" s="65"/>
      <c r="AQ1674" s="65"/>
      <c r="AR1674" s="65"/>
      <c r="AS1674" s="66"/>
    </row>
    <row r="1675" spans="1:45" s="67" customFormat="1" ht="12" customHeight="1" x14ac:dyDescent="0.2">
      <c r="A1675" s="165" t="s">
        <v>3727</v>
      </c>
      <c r="B1675" s="166" t="s">
        <v>3729</v>
      </c>
      <c r="C1675" s="343">
        <f t="shared" si="251"/>
        <v>0</v>
      </c>
      <c r="D1675" s="137"/>
      <c r="E1675" s="126"/>
      <c r="F1675" s="126"/>
      <c r="G1675" s="126"/>
      <c r="H1675" s="290">
        <f t="shared" si="249"/>
        <v>0</v>
      </c>
      <c r="I1675" s="125"/>
      <c r="J1675" s="125"/>
      <c r="K1675" s="125"/>
      <c r="L1675" s="125"/>
      <c r="M1675" s="125"/>
      <c r="N1675" s="125"/>
      <c r="O1675" s="290">
        <f t="shared" si="252"/>
        <v>0</v>
      </c>
      <c r="P1675" s="125"/>
      <c r="Q1675" s="125"/>
      <c r="R1675" s="290">
        <f t="shared" si="253"/>
        <v>0</v>
      </c>
      <c r="S1675" s="125"/>
      <c r="T1675" s="125"/>
      <c r="U1675" s="290">
        <f t="shared" si="254"/>
        <v>0</v>
      </c>
      <c r="V1675" s="125"/>
      <c r="W1675" s="125"/>
      <c r="X1675" s="290">
        <f t="shared" si="255"/>
        <v>0</v>
      </c>
      <c r="Y1675" s="125"/>
      <c r="Z1675" s="125"/>
      <c r="AA1675" s="125"/>
      <c r="AB1675" s="125"/>
      <c r="AC1675" s="125"/>
      <c r="AD1675" s="125"/>
      <c r="AE1675" s="125"/>
      <c r="AF1675" s="125"/>
      <c r="AG1675" s="125"/>
      <c r="AH1675" s="125"/>
      <c r="AI1675" s="125"/>
      <c r="AJ1675" s="125"/>
      <c r="AK1675" s="310">
        <v>164830</v>
      </c>
      <c r="AL1675" s="310">
        <f t="shared" si="250"/>
        <v>0</v>
      </c>
      <c r="AM1675" s="65" t="s">
        <v>654</v>
      </c>
      <c r="AN1675" s="65"/>
      <c r="AO1675" s="65"/>
      <c r="AP1675" s="65"/>
      <c r="AQ1675" s="65"/>
      <c r="AR1675" s="65"/>
      <c r="AS1675" s="66"/>
    </row>
    <row r="1676" spans="1:45" s="67" customFormat="1" ht="14.15" customHeight="1" x14ac:dyDescent="0.2">
      <c r="A1676" s="165">
        <v>1302062</v>
      </c>
      <c r="B1676" s="166" t="s">
        <v>2849</v>
      </c>
      <c r="C1676" s="343">
        <f t="shared" si="251"/>
        <v>0</v>
      </c>
      <c r="D1676" s="137"/>
      <c r="E1676" s="126"/>
      <c r="F1676" s="126"/>
      <c r="G1676" s="126"/>
      <c r="H1676" s="262">
        <f t="shared" si="249"/>
        <v>0</v>
      </c>
      <c r="I1676" s="125"/>
      <c r="J1676" s="125"/>
      <c r="K1676" s="125"/>
      <c r="L1676" s="125"/>
      <c r="M1676" s="125"/>
      <c r="N1676" s="125"/>
      <c r="O1676" s="126"/>
      <c r="P1676" s="126"/>
      <c r="Q1676" s="126"/>
      <c r="R1676" s="126"/>
      <c r="S1676" s="126"/>
      <c r="T1676" s="126"/>
      <c r="U1676" s="126"/>
      <c r="V1676" s="126"/>
      <c r="W1676" s="126"/>
      <c r="X1676" s="126"/>
      <c r="Y1676" s="126"/>
      <c r="Z1676" s="126"/>
      <c r="AA1676" s="125"/>
      <c r="AB1676" s="125"/>
      <c r="AC1676" s="125"/>
      <c r="AD1676" s="125"/>
      <c r="AE1676" s="125"/>
      <c r="AF1676" s="125"/>
      <c r="AG1676" s="125"/>
      <c r="AH1676" s="125"/>
      <c r="AI1676" s="125"/>
      <c r="AJ1676" s="125"/>
      <c r="AK1676" s="310">
        <v>122820</v>
      </c>
      <c r="AL1676" s="310">
        <f t="shared" si="250"/>
        <v>0</v>
      </c>
      <c r="AM1676" s="65" t="s">
        <v>654</v>
      </c>
      <c r="AN1676" s="65"/>
      <c r="AO1676" s="65"/>
      <c r="AP1676" s="65"/>
      <c r="AQ1676" s="65"/>
      <c r="AR1676" s="65"/>
      <c r="AS1676" s="66"/>
    </row>
    <row r="1677" spans="1:45" s="67" customFormat="1" ht="14.15" customHeight="1" x14ac:dyDescent="0.2">
      <c r="A1677" s="165">
        <v>1302063</v>
      </c>
      <c r="B1677" s="166" t="s">
        <v>2850</v>
      </c>
      <c r="C1677" s="343">
        <f t="shared" si="251"/>
        <v>0</v>
      </c>
      <c r="D1677" s="137"/>
      <c r="E1677" s="126"/>
      <c r="F1677" s="126"/>
      <c r="G1677" s="126"/>
      <c r="H1677" s="262">
        <f t="shared" si="249"/>
        <v>0</v>
      </c>
      <c r="I1677" s="125"/>
      <c r="J1677" s="125"/>
      <c r="K1677" s="125"/>
      <c r="L1677" s="125"/>
      <c r="M1677" s="125"/>
      <c r="N1677" s="125"/>
      <c r="O1677" s="126"/>
      <c r="P1677" s="126"/>
      <c r="Q1677" s="126"/>
      <c r="R1677" s="126"/>
      <c r="S1677" s="126"/>
      <c r="T1677" s="126"/>
      <c r="U1677" s="126"/>
      <c r="V1677" s="126"/>
      <c r="W1677" s="126"/>
      <c r="X1677" s="126"/>
      <c r="Y1677" s="126"/>
      <c r="Z1677" s="126"/>
      <c r="AA1677" s="125"/>
      <c r="AB1677" s="125"/>
      <c r="AC1677" s="125"/>
      <c r="AD1677" s="125"/>
      <c r="AE1677" s="125"/>
      <c r="AF1677" s="125"/>
      <c r="AG1677" s="125"/>
      <c r="AH1677" s="125"/>
      <c r="AI1677" s="125"/>
      <c r="AJ1677" s="125"/>
      <c r="AK1677" s="310">
        <v>122820</v>
      </c>
      <c r="AL1677" s="310">
        <f t="shared" si="250"/>
        <v>0</v>
      </c>
      <c r="AM1677" s="65" t="s">
        <v>654</v>
      </c>
      <c r="AN1677" s="65"/>
      <c r="AO1677" s="65"/>
      <c r="AP1677" s="65"/>
      <c r="AQ1677" s="65"/>
      <c r="AR1677" s="65"/>
      <c r="AS1677" s="66"/>
    </row>
    <row r="1678" spans="1:45" s="67" customFormat="1" ht="14.15" customHeight="1" x14ac:dyDescent="0.2">
      <c r="A1678" s="165">
        <v>1302064</v>
      </c>
      <c r="B1678" s="166" t="s">
        <v>3537</v>
      </c>
      <c r="C1678" s="343">
        <f t="shared" si="251"/>
        <v>0</v>
      </c>
      <c r="D1678" s="137"/>
      <c r="E1678" s="126"/>
      <c r="F1678" s="126"/>
      <c r="G1678" s="126"/>
      <c r="H1678" s="262">
        <f t="shared" si="249"/>
        <v>0</v>
      </c>
      <c r="I1678" s="125"/>
      <c r="J1678" s="125"/>
      <c r="K1678" s="125"/>
      <c r="L1678" s="125"/>
      <c r="M1678" s="125"/>
      <c r="N1678" s="125"/>
      <c r="O1678" s="262">
        <f t="shared" si="252"/>
        <v>0</v>
      </c>
      <c r="P1678" s="125"/>
      <c r="Q1678" s="125"/>
      <c r="R1678" s="262">
        <f t="shared" si="253"/>
        <v>0</v>
      </c>
      <c r="S1678" s="125"/>
      <c r="T1678" s="125"/>
      <c r="U1678" s="262">
        <f t="shared" si="254"/>
        <v>0</v>
      </c>
      <c r="V1678" s="125"/>
      <c r="W1678" s="125"/>
      <c r="X1678" s="262">
        <f t="shared" si="255"/>
        <v>0</v>
      </c>
      <c r="Y1678" s="125"/>
      <c r="Z1678" s="125"/>
      <c r="AA1678" s="125"/>
      <c r="AB1678" s="125"/>
      <c r="AC1678" s="125"/>
      <c r="AD1678" s="125"/>
      <c r="AE1678" s="125"/>
      <c r="AF1678" s="125"/>
      <c r="AG1678" s="125"/>
      <c r="AH1678" s="125"/>
      <c r="AI1678" s="125"/>
      <c r="AJ1678" s="125"/>
      <c r="AK1678" s="310">
        <v>158640</v>
      </c>
      <c r="AL1678" s="310">
        <f t="shared" si="250"/>
        <v>0</v>
      </c>
      <c r="AM1678" s="65" t="s">
        <v>654</v>
      </c>
      <c r="AN1678" s="65"/>
      <c r="AO1678" s="65"/>
      <c r="AP1678" s="65"/>
      <c r="AQ1678" s="65"/>
      <c r="AR1678" s="65"/>
      <c r="AS1678" s="66"/>
    </row>
    <row r="1679" spans="1:45" s="67" customFormat="1" ht="19.5" customHeight="1" x14ac:dyDescent="0.2">
      <c r="A1679" s="165">
        <v>1302065</v>
      </c>
      <c r="B1679" s="166" t="s">
        <v>2851</v>
      </c>
      <c r="C1679" s="343">
        <f t="shared" si="251"/>
        <v>0</v>
      </c>
      <c r="D1679" s="137"/>
      <c r="E1679" s="126"/>
      <c r="F1679" s="126"/>
      <c r="G1679" s="126"/>
      <c r="H1679" s="262">
        <f t="shared" si="249"/>
        <v>0</v>
      </c>
      <c r="I1679" s="125"/>
      <c r="J1679" s="125"/>
      <c r="K1679" s="125"/>
      <c r="L1679" s="125"/>
      <c r="M1679" s="125"/>
      <c r="N1679" s="125"/>
      <c r="O1679" s="262">
        <f t="shared" si="252"/>
        <v>0</v>
      </c>
      <c r="P1679" s="125"/>
      <c r="Q1679" s="125"/>
      <c r="R1679" s="262">
        <f t="shared" si="253"/>
        <v>0</v>
      </c>
      <c r="S1679" s="125"/>
      <c r="T1679" s="125"/>
      <c r="U1679" s="262">
        <f t="shared" si="254"/>
        <v>0</v>
      </c>
      <c r="V1679" s="125"/>
      <c r="W1679" s="125"/>
      <c r="X1679" s="262">
        <f t="shared" si="255"/>
        <v>0</v>
      </c>
      <c r="Y1679" s="125"/>
      <c r="Z1679" s="125"/>
      <c r="AA1679" s="125"/>
      <c r="AB1679" s="125"/>
      <c r="AC1679" s="125"/>
      <c r="AD1679" s="125"/>
      <c r="AE1679" s="125"/>
      <c r="AF1679" s="125"/>
      <c r="AG1679" s="125"/>
      <c r="AH1679" s="125"/>
      <c r="AI1679" s="125"/>
      <c r="AJ1679" s="125"/>
      <c r="AK1679" s="310">
        <v>305460</v>
      </c>
      <c r="AL1679" s="310">
        <f t="shared" si="250"/>
        <v>0</v>
      </c>
      <c r="AM1679" s="65" t="s">
        <v>654</v>
      </c>
      <c r="AN1679" s="65"/>
      <c r="AO1679" s="65"/>
      <c r="AP1679" s="65"/>
      <c r="AQ1679" s="65"/>
      <c r="AR1679" s="65"/>
      <c r="AS1679" s="66"/>
    </row>
    <row r="1680" spans="1:45" s="67" customFormat="1" ht="14.15" customHeight="1" x14ac:dyDescent="0.2">
      <c r="A1680" s="165">
        <v>1302066</v>
      </c>
      <c r="B1680" s="166" t="s">
        <v>211</v>
      </c>
      <c r="C1680" s="343">
        <f t="shared" si="251"/>
        <v>0</v>
      </c>
      <c r="D1680" s="137"/>
      <c r="E1680" s="126"/>
      <c r="F1680" s="126"/>
      <c r="G1680" s="126"/>
      <c r="H1680" s="262">
        <f t="shared" ref="H1680:H1695" si="256">+I1680+J1680</f>
        <v>0</v>
      </c>
      <c r="I1680" s="125"/>
      <c r="J1680" s="125"/>
      <c r="K1680" s="125"/>
      <c r="L1680" s="125"/>
      <c r="M1680" s="125"/>
      <c r="N1680" s="125"/>
      <c r="O1680" s="262">
        <f t="shared" ref="O1680:O1695" si="257">SUM(P1680:Q1680)</f>
        <v>0</v>
      </c>
      <c r="P1680" s="125"/>
      <c r="Q1680" s="125"/>
      <c r="R1680" s="262">
        <f t="shared" si="253"/>
        <v>0</v>
      </c>
      <c r="S1680" s="125"/>
      <c r="T1680" s="125"/>
      <c r="U1680" s="262">
        <f t="shared" si="254"/>
        <v>0</v>
      </c>
      <c r="V1680" s="125"/>
      <c r="W1680" s="125"/>
      <c r="X1680" s="262">
        <f t="shared" si="255"/>
        <v>0</v>
      </c>
      <c r="Y1680" s="125"/>
      <c r="Z1680" s="125"/>
      <c r="AA1680" s="125"/>
      <c r="AB1680" s="125"/>
      <c r="AC1680" s="125"/>
      <c r="AD1680" s="125"/>
      <c r="AE1680" s="125"/>
      <c r="AF1680" s="125"/>
      <c r="AG1680" s="125"/>
      <c r="AH1680" s="125"/>
      <c r="AI1680" s="125"/>
      <c r="AJ1680" s="125"/>
      <c r="AK1680" s="310">
        <v>338200</v>
      </c>
      <c r="AL1680" s="310">
        <f t="shared" ref="AL1680:AL1695" si="258">+(I1680*AK1680)+(L1680*AK1680*0.5)</f>
        <v>0</v>
      </c>
      <c r="AM1680" s="65" t="s">
        <v>654</v>
      </c>
      <c r="AN1680" s="65"/>
      <c r="AO1680" s="65"/>
      <c r="AP1680" s="65"/>
      <c r="AQ1680" s="65"/>
      <c r="AR1680" s="65"/>
      <c r="AS1680" s="66"/>
    </row>
    <row r="1681" spans="1:45" s="67" customFormat="1" x14ac:dyDescent="0.2">
      <c r="A1681" s="165" t="s">
        <v>3730</v>
      </c>
      <c r="B1681" s="166" t="s">
        <v>3731</v>
      </c>
      <c r="C1681" s="343">
        <f t="shared" si="251"/>
        <v>0</v>
      </c>
      <c r="D1681" s="137"/>
      <c r="E1681" s="126"/>
      <c r="F1681" s="126"/>
      <c r="G1681" s="126"/>
      <c r="H1681" s="290">
        <f t="shared" si="256"/>
        <v>0</v>
      </c>
      <c r="I1681" s="125"/>
      <c r="J1681" s="125"/>
      <c r="K1681" s="125"/>
      <c r="L1681" s="125"/>
      <c r="M1681" s="125"/>
      <c r="N1681" s="125"/>
      <c r="O1681" s="290">
        <f t="shared" si="257"/>
        <v>0</v>
      </c>
      <c r="P1681" s="125"/>
      <c r="Q1681" s="125"/>
      <c r="R1681" s="290">
        <f t="shared" si="253"/>
        <v>0</v>
      </c>
      <c r="S1681" s="125"/>
      <c r="T1681" s="125"/>
      <c r="U1681" s="290">
        <f t="shared" si="254"/>
        <v>0</v>
      </c>
      <c r="V1681" s="125"/>
      <c r="W1681" s="125"/>
      <c r="X1681" s="290">
        <f t="shared" si="255"/>
        <v>0</v>
      </c>
      <c r="Y1681" s="125"/>
      <c r="Z1681" s="125"/>
      <c r="AA1681" s="125"/>
      <c r="AB1681" s="125"/>
      <c r="AC1681" s="125"/>
      <c r="AD1681" s="125"/>
      <c r="AE1681" s="125"/>
      <c r="AF1681" s="125"/>
      <c r="AG1681" s="125"/>
      <c r="AH1681" s="125"/>
      <c r="AI1681" s="125"/>
      <c r="AJ1681" s="125"/>
      <c r="AK1681" s="310">
        <v>809650</v>
      </c>
      <c r="AL1681" s="310">
        <f t="shared" si="258"/>
        <v>0</v>
      </c>
      <c r="AM1681" s="65" t="s">
        <v>654</v>
      </c>
      <c r="AN1681" s="65"/>
      <c r="AO1681" s="65"/>
      <c r="AP1681" s="65"/>
      <c r="AQ1681" s="65"/>
      <c r="AR1681" s="65"/>
      <c r="AS1681" s="66"/>
    </row>
    <row r="1682" spans="1:45" s="67" customFormat="1" ht="12" customHeight="1" x14ac:dyDescent="0.2">
      <c r="A1682" s="165">
        <v>1302067</v>
      </c>
      <c r="B1682" s="166" t="s">
        <v>212</v>
      </c>
      <c r="C1682" s="343">
        <f t="shared" si="251"/>
        <v>0</v>
      </c>
      <c r="D1682" s="137"/>
      <c r="E1682" s="126"/>
      <c r="F1682" s="126"/>
      <c r="G1682" s="126"/>
      <c r="H1682" s="290">
        <f t="shared" si="256"/>
        <v>0</v>
      </c>
      <c r="I1682" s="125"/>
      <c r="J1682" s="125"/>
      <c r="K1682" s="125"/>
      <c r="L1682" s="125"/>
      <c r="M1682" s="125"/>
      <c r="N1682" s="125"/>
      <c r="O1682" s="262">
        <f t="shared" si="257"/>
        <v>0</v>
      </c>
      <c r="P1682" s="125"/>
      <c r="Q1682" s="125"/>
      <c r="R1682" s="262">
        <f t="shared" si="253"/>
        <v>0</v>
      </c>
      <c r="S1682" s="125"/>
      <c r="T1682" s="125"/>
      <c r="U1682" s="262">
        <f t="shared" si="254"/>
        <v>0</v>
      </c>
      <c r="V1682" s="125"/>
      <c r="W1682" s="125"/>
      <c r="X1682" s="262">
        <f t="shared" si="255"/>
        <v>0</v>
      </c>
      <c r="Y1682" s="125"/>
      <c r="Z1682" s="125"/>
      <c r="AA1682" s="125"/>
      <c r="AB1682" s="125"/>
      <c r="AC1682" s="125"/>
      <c r="AD1682" s="125"/>
      <c r="AE1682" s="125"/>
      <c r="AF1682" s="125"/>
      <c r="AG1682" s="125"/>
      <c r="AH1682" s="125"/>
      <c r="AI1682" s="125"/>
      <c r="AJ1682" s="125"/>
      <c r="AK1682" s="310">
        <v>456720</v>
      </c>
      <c r="AL1682" s="310">
        <f t="shared" si="258"/>
        <v>0</v>
      </c>
      <c r="AM1682" s="65" t="s">
        <v>654</v>
      </c>
      <c r="AN1682" s="65"/>
      <c r="AO1682" s="65"/>
      <c r="AP1682" s="65"/>
      <c r="AQ1682" s="65"/>
      <c r="AR1682" s="65"/>
      <c r="AS1682" s="66"/>
    </row>
    <row r="1683" spans="1:45" s="67" customFormat="1" ht="12" customHeight="1" x14ac:dyDescent="0.2">
      <c r="A1683" s="165">
        <v>1302068</v>
      </c>
      <c r="B1683" s="166" t="s">
        <v>85</v>
      </c>
      <c r="C1683" s="343">
        <f t="shared" ref="C1683:C1695" si="259">SUM(I1683:N1683)</f>
        <v>0</v>
      </c>
      <c r="D1683" s="137"/>
      <c r="E1683" s="126"/>
      <c r="F1683" s="126"/>
      <c r="G1683" s="126"/>
      <c r="H1683" s="290">
        <f t="shared" si="256"/>
        <v>0</v>
      </c>
      <c r="I1683" s="125"/>
      <c r="J1683" s="125"/>
      <c r="K1683" s="125"/>
      <c r="L1683" s="125"/>
      <c r="M1683" s="125"/>
      <c r="N1683" s="125"/>
      <c r="O1683" s="262">
        <f t="shared" si="257"/>
        <v>0</v>
      </c>
      <c r="P1683" s="125"/>
      <c r="Q1683" s="125"/>
      <c r="R1683" s="262">
        <f t="shared" si="253"/>
        <v>0</v>
      </c>
      <c r="S1683" s="125"/>
      <c r="T1683" s="125"/>
      <c r="U1683" s="262">
        <f t="shared" si="254"/>
        <v>0</v>
      </c>
      <c r="V1683" s="125"/>
      <c r="W1683" s="125"/>
      <c r="X1683" s="262">
        <f t="shared" si="255"/>
        <v>0</v>
      </c>
      <c r="Y1683" s="125"/>
      <c r="Z1683" s="125"/>
      <c r="AA1683" s="125"/>
      <c r="AB1683" s="125"/>
      <c r="AC1683" s="125"/>
      <c r="AD1683" s="125"/>
      <c r="AE1683" s="125"/>
      <c r="AF1683" s="125"/>
      <c r="AG1683" s="125"/>
      <c r="AH1683" s="125"/>
      <c r="AI1683" s="125"/>
      <c r="AJ1683" s="125"/>
      <c r="AK1683" s="310">
        <v>689890</v>
      </c>
      <c r="AL1683" s="310">
        <f t="shared" si="258"/>
        <v>0</v>
      </c>
      <c r="AM1683" s="65" t="s">
        <v>654</v>
      </c>
      <c r="AN1683" s="65"/>
      <c r="AO1683" s="65"/>
      <c r="AP1683" s="65"/>
      <c r="AQ1683" s="65"/>
      <c r="AR1683" s="65"/>
      <c r="AS1683" s="66"/>
    </row>
    <row r="1684" spans="1:45" s="67" customFormat="1" ht="12" customHeight="1" x14ac:dyDescent="0.2">
      <c r="A1684" s="165" t="s">
        <v>3732</v>
      </c>
      <c r="B1684" s="166" t="s">
        <v>3733</v>
      </c>
      <c r="C1684" s="343">
        <f t="shared" si="259"/>
        <v>0</v>
      </c>
      <c r="D1684" s="137"/>
      <c r="E1684" s="126"/>
      <c r="F1684" s="126"/>
      <c r="G1684" s="126"/>
      <c r="H1684" s="290">
        <f t="shared" si="256"/>
        <v>0</v>
      </c>
      <c r="I1684" s="125"/>
      <c r="J1684" s="125"/>
      <c r="K1684" s="125"/>
      <c r="L1684" s="125"/>
      <c r="M1684" s="125"/>
      <c r="N1684" s="125"/>
      <c r="O1684" s="290">
        <f t="shared" si="257"/>
        <v>0</v>
      </c>
      <c r="P1684" s="125"/>
      <c r="Q1684" s="125"/>
      <c r="R1684" s="290">
        <f t="shared" si="253"/>
        <v>0</v>
      </c>
      <c r="S1684" s="125"/>
      <c r="T1684" s="125"/>
      <c r="U1684" s="290">
        <f t="shared" si="254"/>
        <v>0</v>
      </c>
      <c r="V1684" s="125"/>
      <c r="W1684" s="125"/>
      <c r="X1684" s="290">
        <f t="shared" si="255"/>
        <v>0</v>
      </c>
      <c r="Y1684" s="125"/>
      <c r="Z1684" s="125"/>
      <c r="AA1684" s="125"/>
      <c r="AB1684" s="125"/>
      <c r="AC1684" s="125"/>
      <c r="AD1684" s="125"/>
      <c r="AE1684" s="125"/>
      <c r="AF1684" s="125"/>
      <c r="AG1684" s="125"/>
      <c r="AH1684" s="125"/>
      <c r="AI1684" s="125"/>
      <c r="AJ1684" s="125"/>
      <c r="AK1684" s="310">
        <v>209760</v>
      </c>
      <c r="AL1684" s="310">
        <f t="shared" si="258"/>
        <v>0</v>
      </c>
      <c r="AM1684" s="65" t="s">
        <v>654</v>
      </c>
      <c r="AN1684" s="65"/>
      <c r="AO1684" s="65"/>
      <c r="AP1684" s="65"/>
      <c r="AQ1684" s="65"/>
      <c r="AR1684" s="65"/>
      <c r="AS1684" s="66"/>
    </row>
    <row r="1685" spans="1:45" s="67" customFormat="1" ht="14.15" customHeight="1" x14ac:dyDescent="0.2">
      <c r="A1685" s="165">
        <v>1302069</v>
      </c>
      <c r="B1685" s="166" t="s">
        <v>731</v>
      </c>
      <c r="C1685" s="343">
        <f t="shared" si="259"/>
        <v>0</v>
      </c>
      <c r="D1685" s="137"/>
      <c r="E1685" s="126"/>
      <c r="F1685" s="126"/>
      <c r="G1685" s="126"/>
      <c r="H1685" s="262">
        <f t="shared" si="256"/>
        <v>0</v>
      </c>
      <c r="I1685" s="125"/>
      <c r="J1685" s="125"/>
      <c r="K1685" s="125"/>
      <c r="L1685" s="125"/>
      <c r="M1685" s="125"/>
      <c r="N1685" s="125"/>
      <c r="O1685" s="262">
        <f t="shared" si="257"/>
        <v>0</v>
      </c>
      <c r="P1685" s="125"/>
      <c r="Q1685" s="125"/>
      <c r="R1685" s="262">
        <f t="shared" si="253"/>
        <v>0</v>
      </c>
      <c r="S1685" s="125"/>
      <c r="T1685" s="125"/>
      <c r="U1685" s="262">
        <f t="shared" si="254"/>
        <v>0</v>
      </c>
      <c r="V1685" s="125"/>
      <c r="W1685" s="125"/>
      <c r="X1685" s="262">
        <f t="shared" si="255"/>
        <v>0</v>
      </c>
      <c r="Y1685" s="125"/>
      <c r="Z1685" s="125"/>
      <c r="AA1685" s="125"/>
      <c r="AB1685" s="125"/>
      <c r="AC1685" s="125"/>
      <c r="AD1685" s="125"/>
      <c r="AE1685" s="125"/>
      <c r="AF1685" s="125"/>
      <c r="AG1685" s="125"/>
      <c r="AH1685" s="125"/>
      <c r="AI1685" s="125"/>
      <c r="AJ1685" s="125"/>
      <c r="AK1685" s="310">
        <v>152530</v>
      </c>
      <c r="AL1685" s="310">
        <f t="shared" si="258"/>
        <v>0</v>
      </c>
      <c r="AM1685" s="65" t="s">
        <v>654</v>
      </c>
      <c r="AN1685" s="65"/>
      <c r="AO1685" s="65"/>
      <c r="AP1685" s="65"/>
      <c r="AQ1685" s="65"/>
      <c r="AR1685" s="65"/>
      <c r="AS1685" s="66"/>
    </row>
    <row r="1686" spans="1:45" s="67" customFormat="1" ht="14.15" customHeight="1" x14ac:dyDescent="0.2">
      <c r="A1686" s="165">
        <v>1302070</v>
      </c>
      <c r="B1686" s="166" t="s">
        <v>1206</v>
      </c>
      <c r="C1686" s="343">
        <f t="shared" si="259"/>
        <v>1</v>
      </c>
      <c r="D1686" s="137"/>
      <c r="E1686" s="126"/>
      <c r="F1686" s="126"/>
      <c r="G1686" s="126"/>
      <c r="H1686" s="262">
        <f t="shared" si="256"/>
        <v>1</v>
      </c>
      <c r="I1686" s="125">
        <v>1</v>
      </c>
      <c r="J1686" s="125"/>
      <c r="K1686" s="125"/>
      <c r="L1686" s="125"/>
      <c r="M1686" s="125"/>
      <c r="N1686" s="125"/>
      <c r="O1686" s="126"/>
      <c r="P1686" s="126"/>
      <c r="Q1686" s="126"/>
      <c r="R1686" s="126"/>
      <c r="S1686" s="126"/>
      <c r="T1686" s="126"/>
      <c r="U1686" s="126"/>
      <c r="V1686" s="126"/>
      <c r="W1686" s="126"/>
      <c r="X1686" s="126"/>
      <c r="Y1686" s="126"/>
      <c r="Z1686" s="126"/>
      <c r="AA1686" s="125">
        <v>1</v>
      </c>
      <c r="AB1686" s="125"/>
      <c r="AC1686" s="125"/>
      <c r="AD1686" s="125"/>
      <c r="AE1686" s="125"/>
      <c r="AF1686" s="125"/>
      <c r="AG1686" s="125"/>
      <c r="AH1686" s="125"/>
      <c r="AI1686" s="125"/>
      <c r="AJ1686" s="125"/>
      <c r="AK1686" s="310">
        <v>48100</v>
      </c>
      <c r="AL1686" s="310">
        <f t="shared" si="258"/>
        <v>48100</v>
      </c>
      <c r="AM1686" s="65" t="s">
        <v>654</v>
      </c>
      <c r="AN1686" s="65"/>
      <c r="AO1686" s="65"/>
      <c r="AP1686" s="65"/>
      <c r="AQ1686" s="65"/>
      <c r="AR1686" s="65"/>
      <c r="AS1686" s="66"/>
    </row>
    <row r="1687" spans="1:45" s="67" customFormat="1" ht="14.15" customHeight="1" x14ac:dyDescent="0.2">
      <c r="A1687" s="165">
        <v>1302071</v>
      </c>
      <c r="B1687" s="166" t="s">
        <v>1207</v>
      </c>
      <c r="C1687" s="343">
        <f t="shared" si="259"/>
        <v>0</v>
      </c>
      <c r="D1687" s="137"/>
      <c r="E1687" s="126"/>
      <c r="F1687" s="126"/>
      <c r="G1687" s="126"/>
      <c r="H1687" s="262">
        <f t="shared" si="256"/>
        <v>0</v>
      </c>
      <c r="I1687" s="125"/>
      <c r="J1687" s="125"/>
      <c r="K1687" s="125"/>
      <c r="L1687" s="125"/>
      <c r="M1687" s="125"/>
      <c r="N1687" s="125"/>
      <c r="O1687" s="262">
        <f t="shared" si="257"/>
        <v>0</v>
      </c>
      <c r="P1687" s="125"/>
      <c r="Q1687" s="125"/>
      <c r="R1687" s="262">
        <f t="shared" ref="R1687:R1695" si="260">SUM(S1687:T1687)</f>
        <v>0</v>
      </c>
      <c r="S1687" s="125"/>
      <c r="T1687" s="125"/>
      <c r="U1687" s="262">
        <f t="shared" ref="U1687:U1695" si="261">SUM(V1687:W1687)</f>
        <v>0</v>
      </c>
      <c r="V1687" s="125"/>
      <c r="W1687" s="125"/>
      <c r="X1687" s="262">
        <f t="shared" ref="X1687:X1695" si="262">SUM(Y1687:Z1687)</f>
        <v>0</v>
      </c>
      <c r="Y1687" s="125"/>
      <c r="Z1687" s="125"/>
      <c r="AA1687" s="125"/>
      <c r="AB1687" s="125"/>
      <c r="AC1687" s="125"/>
      <c r="AD1687" s="125"/>
      <c r="AE1687" s="125"/>
      <c r="AF1687" s="125"/>
      <c r="AG1687" s="125"/>
      <c r="AH1687" s="125"/>
      <c r="AI1687" s="125"/>
      <c r="AJ1687" s="125"/>
      <c r="AK1687" s="310">
        <v>158640</v>
      </c>
      <c r="AL1687" s="310">
        <f t="shared" si="258"/>
        <v>0</v>
      </c>
      <c r="AM1687" s="65" t="s">
        <v>654</v>
      </c>
      <c r="AN1687" s="65"/>
      <c r="AO1687" s="65"/>
      <c r="AP1687" s="65"/>
      <c r="AQ1687" s="65"/>
      <c r="AR1687" s="65"/>
      <c r="AS1687" s="66"/>
    </row>
    <row r="1688" spans="1:45" s="67" customFormat="1" ht="14.15" customHeight="1" x14ac:dyDescent="0.2">
      <c r="A1688" s="165">
        <v>1302072</v>
      </c>
      <c r="B1688" s="166" t="s">
        <v>1208</v>
      </c>
      <c r="C1688" s="343">
        <f t="shared" si="259"/>
        <v>1</v>
      </c>
      <c r="D1688" s="137"/>
      <c r="E1688" s="126"/>
      <c r="F1688" s="126"/>
      <c r="G1688" s="126"/>
      <c r="H1688" s="262">
        <f t="shared" si="256"/>
        <v>1</v>
      </c>
      <c r="I1688" s="125">
        <v>1</v>
      </c>
      <c r="J1688" s="125"/>
      <c r="K1688" s="125"/>
      <c r="L1688" s="125"/>
      <c r="M1688" s="125"/>
      <c r="N1688" s="125"/>
      <c r="O1688" s="262">
        <f t="shared" si="257"/>
        <v>0</v>
      </c>
      <c r="P1688" s="125"/>
      <c r="Q1688" s="125"/>
      <c r="R1688" s="262">
        <f t="shared" si="260"/>
        <v>0</v>
      </c>
      <c r="S1688" s="125"/>
      <c r="T1688" s="125"/>
      <c r="U1688" s="262">
        <f t="shared" si="261"/>
        <v>0</v>
      </c>
      <c r="V1688" s="125"/>
      <c r="W1688" s="125"/>
      <c r="X1688" s="262">
        <f t="shared" si="262"/>
        <v>1</v>
      </c>
      <c r="Y1688" s="125">
        <v>1</v>
      </c>
      <c r="Z1688" s="125"/>
      <c r="AA1688" s="125">
        <v>1</v>
      </c>
      <c r="AB1688" s="125"/>
      <c r="AC1688" s="125"/>
      <c r="AD1688" s="125"/>
      <c r="AE1688" s="125"/>
      <c r="AF1688" s="125"/>
      <c r="AG1688" s="125"/>
      <c r="AH1688" s="125"/>
      <c r="AI1688" s="125"/>
      <c r="AJ1688" s="125"/>
      <c r="AK1688" s="310">
        <v>152530</v>
      </c>
      <c r="AL1688" s="310">
        <f t="shared" si="258"/>
        <v>152530</v>
      </c>
      <c r="AM1688" s="65" t="s">
        <v>654</v>
      </c>
      <c r="AN1688" s="65"/>
      <c r="AO1688" s="65"/>
      <c r="AP1688" s="65"/>
      <c r="AQ1688" s="65"/>
      <c r="AR1688" s="65"/>
      <c r="AS1688" s="66"/>
    </row>
    <row r="1689" spans="1:45" s="67" customFormat="1" ht="14.15" customHeight="1" x14ac:dyDescent="0.2">
      <c r="A1689" s="165">
        <v>1302073</v>
      </c>
      <c r="B1689" s="166" t="s">
        <v>2974</v>
      </c>
      <c r="C1689" s="343">
        <f t="shared" si="259"/>
        <v>1</v>
      </c>
      <c r="D1689" s="137"/>
      <c r="E1689" s="126"/>
      <c r="F1689" s="126"/>
      <c r="G1689" s="126"/>
      <c r="H1689" s="262">
        <f t="shared" si="256"/>
        <v>1</v>
      </c>
      <c r="I1689" s="125">
        <v>1</v>
      </c>
      <c r="J1689" s="125"/>
      <c r="K1689" s="125"/>
      <c r="L1689" s="125"/>
      <c r="M1689" s="125"/>
      <c r="N1689" s="125"/>
      <c r="O1689" s="126"/>
      <c r="P1689" s="126"/>
      <c r="Q1689" s="126"/>
      <c r="R1689" s="126"/>
      <c r="S1689" s="126"/>
      <c r="T1689" s="126"/>
      <c r="U1689" s="126"/>
      <c r="V1689" s="126"/>
      <c r="W1689" s="126"/>
      <c r="X1689" s="126"/>
      <c r="Y1689" s="126"/>
      <c r="Z1689" s="126"/>
      <c r="AA1689" s="125">
        <v>1</v>
      </c>
      <c r="AB1689" s="125"/>
      <c r="AC1689" s="125"/>
      <c r="AD1689" s="125"/>
      <c r="AE1689" s="125"/>
      <c r="AF1689" s="125"/>
      <c r="AG1689" s="125"/>
      <c r="AH1689" s="125"/>
      <c r="AI1689" s="125"/>
      <c r="AJ1689" s="125"/>
      <c r="AK1689" s="310">
        <v>89290</v>
      </c>
      <c r="AL1689" s="310">
        <f t="shared" si="258"/>
        <v>89290</v>
      </c>
      <c r="AM1689" s="65" t="s">
        <v>654</v>
      </c>
      <c r="AN1689" s="65"/>
      <c r="AO1689" s="65"/>
      <c r="AP1689" s="65"/>
      <c r="AQ1689" s="65"/>
      <c r="AR1689" s="65"/>
      <c r="AS1689" s="66"/>
    </row>
    <row r="1690" spans="1:45" s="67" customFormat="1" ht="14.15" customHeight="1" x14ac:dyDescent="0.2">
      <c r="A1690" s="165">
        <v>1302074</v>
      </c>
      <c r="B1690" s="166" t="s">
        <v>3290</v>
      </c>
      <c r="C1690" s="343">
        <f t="shared" si="259"/>
        <v>0</v>
      </c>
      <c r="D1690" s="137"/>
      <c r="E1690" s="126"/>
      <c r="F1690" s="126"/>
      <c r="G1690" s="126"/>
      <c r="H1690" s="262">
        <f t="shared" si="256"/>
        <v>0</v>
      </c>
      <c r="I1690" s="125"/>
      <c r="J1690" s="125"/>
      <c r="K1690" s="125"/>
      <c r="L1690" s="125"/>
      <c r="M1690" s="125"/>
      <c r="N1690" s="125"/>
      <c r="O1690" s="262">
        <f t="shared" si="257"/>
        <v>0</v>
      </c>
      <c r="P1690" s="125"/>
      <c r="Q1690" s="125"/>
      <c r="R1690" s="262">
        <f t="shared" si="260"/>
        <v>0</v>
      </c>
      <c r="S1690" s="125"/>
      <c r="T1690" s="125"/>
      <c r="U1690" s="262">
        <f t="shared" si="261"/>
        <v>0</v>
      </c>
      <c r="V1690" s="125"/>
      <c r="W1690" s="125"/>
      <c r="X1690" s="262">
        <f t="shared" si="262"/>
        <v>0</v>
      </c>
      <c r="Y1690" s="125"/>
      <c r="Z1690" s="125"/>
      <c r="AA1690" s="125"/>
      <c r="AB1690" s="125"/>
      <c r="AC1690" s="125"/>
      <c r="AD1690" s="125"/>
      <c r="AE1690" s="125"/>
      <c r="AF1690" s="125"/>
      <c r="AG1690" s="125"/>
      <c r="AH1690" s="125"/>
      <c r="AI1690" s="125"/>
      <c r="AJ1690" s="125"/>
      <c r="AK1690" s="310">
        <v>539610</v>
      </c>
      <c r="AL1690" s="310">
        <f t="shared" si="258"/>
        <v>0</v>
      </c>
      <c r="AM1690" s="65" t="s">
        <v>654</v>
      </c>
      <c r="AN1690" s="65"/>
      <c r="AO1690" s="65"/>
      <c r="AP1690" s="65"/>
      <c r="AQ1690" s="65"/>
      <c r="AR1690" s="65"/>
      <c r="AS1690" s="66"/>
    </row>
    <row r="1691" spans="1:45" s="67" customFormat="1" ht="14.15" customHeight="1" x14ac:dyDescent="0.2">
      <c r="A1691" s="165">
        <v>1302075</v>
      </c>
      <c r="B1691" s="166" t="s">
        <v>3291</v>
      </c>
      <c r="C1691" s="343">
        <f t="shared" si="259"/>
        <v>0</v>
      </c>
      <c r="D1691" s="137"/>
      <c r="E1691" s="126"/>
      <c r="F1691" s="126"/>
      <c r="G1691" s="126"/>
      <c r="H1691" s="262">
        <f t="shared" si="256"/>
        <v>0</v>
      </c>
      <c r="I1691" s="125"/>
      <c r="J1691" s="125"/>
      <c r="K1691" s="125"/>
      <c r="L1691" s="125"/>
      <c r="M1691" s="125"/>
      <c r="N1691" s="125"/>
      <c r="O1691" s="262">
        <f t="shared" si="257"/>
        <v>0</v>
      </c>
      <c r="P1691" s="125"/>
      <c r="Q1691" s="125"/>
      <c r="R1691" s="262">
        <f t="shared" si="260"/>
        <v>0</v>
      </c>
      <c r="S1691" s="125"/>
      <c r="T1691" s="125"/>
      <c r="U1691" s="262">
        <f t="shared" si="261"/>
        <v>0</v>
      </c>
      <c r="V1691" s="125"/>
      <c r="W1691" s="125"/>
      <c r="X1691" s="262">
        <f t="shared" si="262"/>
        <v>0</v>
      </c>
      <c r="Y1691" s="125"/>
      <c r="Z1691" s="125"/>
      <c r="AA1691" s="125"/>
      <c r="AB1691" s="125"/>
      <c r="AC1691" s="125"/>
      <c r="AD1691" s="125"/>
      <c r="AE1691" s="125"/>
      <c r="AF1691" s="125"/>
      <c r="AG1691" s="125"/>
      <c r="AH1691" s="125"/>
      <c r="AI1691" s="125"/>
      <c r="AJ1691" s="125"/>
      <c r="AK1691" s="310">
        <v>218770</v>
      </c>
      <c r="AL1691" s="310">
        <f t="shared" si="258"/>
        <v>0</v>
      </c>
      <c r="AM1691" s="65" t="s">
        <v>654</v>
      </c>
      <c r="AN1691" s="65"/>
      <c r="AO1691" s="65"/>
      <c r="AP1691" s="65"/>
      <c r="AQ1691" s="65"/>
      <c r="AR1691" s="65"/>
      <c r="AS1691" s="66"/>
    </row>
    <row r="1692" spans="1:45" s="67" customFormat="1" ht="14.15" customHeight="1" x14ac:dyDescent="0.2">
      <c r="A1692" s="165">
        <v>1302076</v>
      </c>
      <c r="B1692" s="166" t="s">
        <v>3538</v>
      </c>
      <c r="C1692" s="343">
        <f t="shared" si="259"/>
        <v>0</v>
      </c>
      <c r="D1692" s="137"/>
      <c r="E1692" s="126"/>
      <c r="F1692" s="126"/>
      <c r="G1692" s="126"/>
      <c r="H1692" s="262">
        <f t="shared" si="256"/>
        <v>0</v>
      </c>
      <c r="I1692" s="125"/>
      <c r="J1692" s="125"/>
      <c r="K1692" s="125"/>
      <c r="L1692" s="125"/>
      <c r="M1692" s="125"/>
      <c r="N1692" s="125"/>
      <c r="O1692" s="126"/>
      <c r="P1692" s="126"/>
      <c r="Q1692" s="126"/>
      <c r="R1692" s="126"/>
      <c r="S1692" s="126"/>
      <c r="T1692" s="126"/>
      <c r="U1692" s="126"/>
      <c r="V1692" s="126"/>
      <c r="W1692" s="126"/>
      <c r="X1692" s="126"/>
      <c r="Y1692" s="126"/>
      <c r="Z1692" s="126"/>
      <c r="AA1692" s="125"/>
      <c r="AB1692" s="125"/>
      <c r="AC1692" s="125"/>
      <c r="AD1692" s="125"/>
      <c r="AE1692" s="125"/>
      <c r="AF1692" s="125"/>
      <c r="AG1692" s="125"/>
      <c r="AH1692" s="125"/>
      <c r="AI1692" s="125"/>
      <c r="AJ1692" s="125"/>
      <c r="AK1692" s="310">
        <v>190870</v>
      </c>
      <c r="AL1692" s="310">
        <f t="shared" si="258"/>
        <v>0</v>
      </c>
      <c r="AM1692" s="65" t="s">
        <v>654</v>
      </c>
      <c r="AN1692" s="65"/>
      <c r="AO1692" s="65"/>
      <c r="AP1692" s="65"/>
      <c r="AQ1692" s="65"/>
      <c r="AR1692" s="65"/>
      <c r="AS1692" s="66"/>
    </row>
    <row r="1693" spans="1:45" s="67" customFormat="1" ht="14.15" customHeight="1" x14ac:dyDescent="0.2">
      <c r="A1693" s="165">
        <v>1302077</v>
      </c>
      <c r="B1693" s="166" t="s">
        <v>3292</v>
      </c>
      <c r="C1693" s="343">
        <f t="shared" si="259"/>
        <v>0</v>
      </c>
      <c r="D1693" s="137"/>
      <c r="E1693" s="126"/>
      <c r="F1693" s="126"/>
      <c r="G1693" s="126"/>
      <c r="H1693" s="262">
        <f t="shared" si="256"/>
        <v>0</v>
      </c>
      <c r="I1693" s="125"/>
      <c r="J1693" s="125"/>
      <c r="K1693" s="125"/>
      <c r="L1693" s="125"/>
      <c r="M1693" s="125"/>
      <c r="N1693" s="125"/>
      <c r="O1693" s="262">
        <f t="shared" si="257"/>
        <v>0</v>
      </c>
      <c r="P1693" s="125"/>
      <c r="Q1693" s="125"/>
      <c r="R1693" s="262">
        <f t="shared" si="260"/>
        <v>0</v>
      </c>
      <c r="S1693" s="125"/>
      <c r="T1693" s="125"/>
      <c r="U1693" s="262">
        <f t="shared" si="261"/>
        <v>0</v>
      </c>
      <c r="V1693" s="125"/>
      <c r="W1693" s="125"/>
      <c r="X1693" s="262">
        <f t="shared" si="262"/>
        <v>0</v>
      </c>
      <c r="Y1693" s="125"/>
      <c r="Z1693" s="125"/>
      <c r="AA1693" s="125"/>
      <c r="AB1693" s="125"/>
      <c r="AC1693" s="125"/>
      <c r="AD1693" s="125"/>
      <c r="AE1693" s="125"/>
      <c r="AF1693" s="125"/>
      <c r="AG1693" s="125"/>
      <c r="AH1693" s="125"/>
      <c r="AI1693" s="125"/>
      <c r="AJ1693" s="125"/>
      <c r="AK1693" s="310">
        <v>276750</v>
      </c>
      <c r="AL1693" s="310">
        <f t="shared" si="258"/>
        <v>0</v>
      </c>
      <c r="AM1693" s="65" t="s">
        <v>654</v>
      </c>
      <c r="AN1693" s="65"/>
      <c r="AO1693" s="65"/>
      <c r="AP1693" s="65"/>
      <c r="AQ1693" s="65"/>
      <c r="AR1693" s="65"/>
      <c r="AS1693" s="66"/>
    </row>
    <row r="1694" spans="1:45" s="67" customFormat="1" ht="14.15" customHeight="1" x14ac:dyDescent="0.2">
      <c r="A1694" s="165" t="s">
        <v>3734</v>
      </c>
      <c r="B1694" s="166" t="s">
        <v>3736</v>
      </c>
      <c r="C1694" s="343">
        <f t="shared" si="259"/>
        <v>0</v>
      </c>
      <c r="D1694" s="137"/>
      <c r="E1694" s="126"/>
      <c r="F1694" s="126"/>
      <c r="G1694" s="126"/>
      <c r="H1694" s="290">
        <f t="shared" si="256"/>
        <v>0</v>
      </c>
      <c r="I1694" s="125"/>
      <c r="J1694" s="125"/>
      <c r="K1694" s="125"/>
      <c r="L1694" s="125"/>
      <c r="M1694" s="125"/>
      <c r="N1694" s="125"/>
      <c r="O1694" s="290">
        <f t="shared" si="257"/>
        <v>0</v>
      </c>
      <c r="P1694" s="125"/>
      <c r="Q1694" s="125"/>
      <c r="R1694" s="290">
        <f t="shared" si="260"/>
        <v>0</v>
      </c>
      <c r="S1694" s="125"/>
      <c r="T1694" s="125"/>
      <c r="U1694" s="290">
        <f t="shared" si="261"/>
        <v>0</v>
      </c>
      <c r="V1694" s="125"/>
      <c r="W1694" s="125"/>
      <c r="X1694" s="290">
        <f t="shared" si="262"/>
        <v>0</v>
      </c>
      <c r="Y1694" s="125"/>
      <c r="Z1694" s="125"/>
      <c r="AA1694" s="125"/>
      <c r="AB1694" s="125"/>
      <c r="AC1694" s="125"/>
      <c r="AD1694" s="125"/>
      <c r="AE1694" s="125"/>
      <c r="AF1694" s="125"/>
      <c r="AG1694" s="125"/>
      <c r="AH1694" s="125"/>
      <c r="AI1694" s="125"/>
      <c r="AJ1694" s="125"/>
      <c r="AK1694" s="310">
        <v>164830</v>
      </c>
      <c r="AL1694" s="310">
        <f t="shared" si="258"/>
        <v>0</v>
      </c>
      <c r="AM1694" s="65" t="s">
        <v>654</v>
      </c>
      <c r="AN1694" s="65"/>
      <c r="AO1694" s="65"/>
      <c r="AP1694" s="65"/>
      <c r="AQ1694" s="65"/>
      <c r="AR1694" s="65"/>
      <c r="AS1694" s="66"/>
    </row>
    <row r="1695" spans="1:45" s="67" customFormat="1" ht="14.15" customHeight="1" x14ac:dyDescent="0.2">
      <c r="A1695" s="165" t="s">
        <v>3735</v>
      </c>
      <c r="B1695" s="166" t="s">
        <v>3737</v>
      </c>
      <c r="C1695" s="343">
        <f t="shared" si="259"/>
        <v>0</v>
      </c>
      <c r="D1695" s="137"/>
      <c r="E1695" s="126"/>
      <c r="F1695" s="126"/>
      <c r="G1695" s="126"/>
      <c r="H1695" s="290">
        <f t="shared" si="256"/>
        <v>0</v>
      </c>
      <c r="I1695" s="125"/>
      <c r="J1695" s="125"/>
      <c r="K1695" s="125"/>
      <c r="L1695" s="125"/>
      <c r="M1695" s="125"/>
      <c r="N1695" s="125"/>
      <c r="O1695" s="290">
        <f t="shared" si="257"/>
        <v>0</v>
      </c>
      <c r="P1695" s="125"/>
      <c r="Q1695" s="125"/>
      <c r="R1695" s="290">
        <f t="shared" si="260"/>
        <v>0</v>
      </c>
      <c r="S1695" s="125"/>
      <c r="T1695" s="125"/>
      <c r="U1695" s="290">
        <f t="shared" si="261"/>
        <v>0</v>
      </c>
      <c r="V1695" s="125"/>
      <c r="W1695" s="125"/>
      <c r="X1695" s="290">
        <f t="shared" si="262"/>
        <v>0</v>
      </c>
      <c r="Y1695" s="125"/>
      <c r="Z1695" s="125"/>
      <c r="AA1695" s="125"/>
      <c r="AB1695" s="125"/>
      <c r="AC1695" s="125"/>
      <c r="AD1695" s="125"/>
      <c r="AE1695" s="125"/>
      <c r="AF1695" s="125"/>
      <c r="AG1695" s="125"/>
      <c r="AH1695" s="125"/>
      <c r="AI1695" s="125"/>
      <c r="AJ1695" s="125"/>
      <c r="AK1695" s="310">
        <v>157560</v>
      </c>
      <c r="AL1695" s="310">
        <f t="shared" si="258"/>
        <v>0</v>
      </c>
      <c r="AM1695" s="65" t="s">
        <v>654</v>
      </c>
      <c r="AN1695" s="65"/>
      <c r="AO1695" s="65"/>
      <c r="AP1695" s="65"/>
      <c r="AQ1695" s="65"/>
      <c r="AR1695" s="65"/>
      <c r="AS1695" s="66"/>
    </row>
    <row r="1696" spans="1:45" s="391" customFormat="1" ht="14.15" customHeight="1" x14ac:dyDescent="0.2">
      <c r="A1696" s="380"/>
      <c r="B1696" s="851" t="s">
        <v>818</v>
      </c>
      <c r="C1696" s="852">
        <f>SUM(C1588:C1695)</f>
        <v>56</v>
      </c>
      <c r="D1696" s="886"/>
      <c r="E1696" s="887"/>
      <c r="F1696" s="887"/>
      <c r="G1696" s="888"/>
      <c r="H1696" s="852">
        <f>SUM(H1588:H1695)</f>
        <v>51</v>
      </c>
      <c r="I1696" s="852">
        <f t="shared" ref="I1696:AK1696" si="263">SUM(I1588:I1695)</f>
        <v>51</v>
      </c>
      <c r="J1696" s="852">
        <f t="shared" si="263"/>
        <v>0</v>
      </c>
      <c r="K1696" s="852">
        <f t="shared" si="263"/>
        <v>0</v>
      </c>
      <c r="L1696" s="852">
        <f t="shared" si="263"/>
        <v>5</v>
      </c>
      <c r="M1696" s="852">
        <f t="shared" si="263"/>
        <v>0</v>
      </c>
      <c r="N1696" s="852">
        <f t="shared" si="263"/>
        <v>0</v>
      </c>
      <c r="O1696" s="852">
        <f t="shared" si="263"/>
        <v>9</v>
      </c>
      <c r="P1696" s="852">
        <f t="shared" si="263"/>
        <v>8</v>
      </c>
      <c r="Q1696" s="852">
        <f t="shared" si="263"/>
        <v>1</v>
      </c>
      <c r="R1696" s="852">
        <f t="shared" si="263"/>
        <v>20</v>
      </c>
      <c r="S1696" s="852">
        <f t="shared" si="263"/>
        <v>17</v>
      </c>
      <c r="T1696" s="852">
        <f t="shared" si="263"/>
        <v>3</v>
      </c>
      <c r="U1696" s="852">
        <f t="shared" si="263"/>
        <v>0</v>
      </c>
      <c r="V1696" s="852">
        <f t="shared" si="263"/>
        <v>0</v>
      </c>
      <c r="W1696" s="852">
        <f t="shared" si="263"/>
        <v>0</v>
      </c>
      <c r="X1696" s="852">
        <f t="shared" si="263"/>
        <v>1</v>
      </c>
      <c r="Y1696" s="852">
        <f t="shared" si="263"/>
        <v>1</v>
      </c>
      <c r="Z1696" s="852">
        <f t="shared" si="263"/>
        <v>0</v>
      </c>
      <c r="AA1696" s="852">
        <f t="shared" si="263"/>
        <v>42</v>
      </c>
      <c r="AB1696" s="852">
        <f t="shared" si="263"/>
        <v>14</v>
      </c>
      <c r="AC1696" s="852">
        <f t="shared" si="263"/>
        <v>0</v>
      </c>
      <c r="AD1696" s="852">
        <f t="shared" si="263"/>
        <v>0</v>
      </c>
      <c r="AE1696" s="852">
        <f t="shared" si="263"/>
        <v>0</v>
      </c>
      <c r="AF1696" s="852">
        <f t="shared" si="263"/>
        <v>0</v>
      </c>
      <c r="AG1696" s="852">
        <f t="shared" si="263"/>
        <v>0</v>
      </c>
      <c r="AH1696" s="852">
        <f t="shared" si="263"/>
        <v>0</v>
      </c>
      <c r="AI1696" s="852">
        <f t="shared" si="263"/>
        <v>0</v>
      </c>
      <c r="AJ1696" s="852">
        <f t="shared" si="263"/>
        <v>0</v>
      </c>
      <c r="AK1696" s="320">
        <f t="shared" si="263"/>
        <v>21726820</v>
      </c>
      <c r="AL1696" s="320">
        <f>SUM(AL1588:AL1695)</f>
        <v>6270890</v>
      </c>
      <c r="AM1696" s="354"/>
      <c r="AN1696" s="354"/>
      <c r="AO1696" s="354"/>
      <c r="AP1696" s="354"/>
      <c r="AQ1696" s="354"/>
      <c r="AR1696" s="354"/>
      <c r="AS1696" s="390"/>
    </row>
    <row r="1697" spans="1:45" s="75" customFormat="1" ht="14.15" customHeight="1" x14ac:dyDescent="0.2">
      <c r="A1697" s="327"/>
      <c r="B1697" s="141" t="s">
        <v>4392</v>
      </c>
      <c r="C1697" s="889"/>
      <c r="D1697" s="889"/>
      <c r="E1697" s="889"/>
      <c r="F1697" s="889"/>
      <c r="G1697" s="889"/>
      <c r="H1697" s="889"/>
      <c r="I1697" s="889"/>
      <c r="J1697" s="889"/>
      <c r="K1697" s="889"/>
      <c r="L1697" s="889"/>
      <c r="M1697" s="889"/>
      <c r="N1697" s="889"/>
      <c r="O1697" s="889"/>
      <c r="P1697" s="889"/>
      <c r="Q1697" s="889"/>
      <c r="R1697" s="889"/>
      <c r="S1697" s="889"/>
      <c r="T1697" s="889"/>
      <c r="U1697" s="889"/>
      <c r="V1697" s="889"/>
      <c r="W1697" s="889"/>
      <c r="X1697" s="889"/>
      <c r="Y1697" s="889"/>
      <c r="Z1697" s="889"/>
      <c r="AA1697" s="889"/>
      <c r="AB1697" s="889"/>
      <c r="AC1697" s="889"/>
      <c r="AD1697" s="889"/>
      <c r="AE1697" s="889"/>
      <c r="AF1697" s="889"/>
      <c r="AG1697" s="889"/>
      <c r="AH1697" s="889"/>
      <c r="AI1697" s="889"/>
      <c r="AJ1697" s="889"/>
      <c r="AK1697" s="889"/>
      <c r="AL1697" s="889"/>
      <c r="AM1697" s="73" t="s">
        <v>654</v>
      </c>
      <c r="AN1697" s="73"/>
      <c r="AO1697" s="73"/>
      <c r="AP1697" s="73"/>
      <c r="AQ1697" s="73"/>
      <c r="AR1697" s="73"/>
      <c r="AS1697" s="74"/>
    </row>
    <row r="1698" spans="1:45" s="84" customFormat="1" ht="14.15" customHeight="1" x14ac:dyDescent="0.2">
      <c r="A1698" s="178">
        <v>1401001</v>
      </c>
      <c r="B1698" s="179" t="s">
        <v>2518</v>
      </c>
      <c r="C1698" s="258">
        <f>SUM(D1698+G1698)</f>
        <v>0</v>
      </c>
      <c r="D1698" s="280">
        <f>SUM(E1698:F1698)</f>
        <v>0</v>
      </c>
      <c r="E1698" s="125"/>
      <c r="F1698" s="125"/>
      <c r="G1698" s="125"/>
      <c r="H1698" s="126"/>
      <c r="I1698" s="126"/>
      <c r="J1698" s="126"/>
      <c r="K1698" s="126"/>
      <c r="L1698" s="126"/>
      <c r="M1698" s="126"/>
      <c r="N1698" s="126"/>
      <c r="O1698" s="126"/>
      <c r="P1698" s="126"/>
      <c r="Q1698" s="126"/>
      <c r="R1698" s="126"/>
      <c r="S1698" s="126"/>
      <c r="T1698" s="126"/>
      <c r="U1698" s="126"/>
      <c r="V1698" s="126"/>
      <c r="W1698" s="126"/>
      <c r="X1698" s="126"/>
      <c r="Y1698" s="126"/>
      <c r="Z1698" s="126"/>
      <c r="AA1698" s="125"/>
      <c r="AB1698" s="125"/>
      <c r="AC1698" s="125"/>
      <c r="AD1698" s="125"/>
      <c r="AE1698" s="125"/>
      <c r="AF1698" s="125"/>
      <c r="AG1698" s="125"/>
      <c r="AH1698" s="125"/>
      <c r="AI1698" s="125"/>
      <c r="AJ1698" s="125"/>
      <c r="AK1698" s="310">
        <v>11140</v>
      </c>
      <c r="AL1698" s="310">
        <f>AK1698*E1698</f>
        <v>0</v>
      </c>
      <c r="AM1698" s="65" t="s">
        <v>654</v>
      </c>
      <c r="AN1698" s="65"/>
      <c r="AO1698" s="65"/>
      <c r="AP1698" s="65"/>
      <c r="AQ1698" s="65"/>
      <c r="AR1698" s="65"/>
      <c r="AS1698" s="83"/>
    </row>
    <row r="1699" spans="1:45" s="75" customFormat="1" ht="14.15" customHeight="1" x14ac:dyDescent="0.2">
      <c r="A1699" s="327"/>
      <c r="B1699" s="141" t="s">
        <v>467</v>
      </c>
      <c r="C1699" s="260">
        <f>C1698</f>
        <v>0</v>
      </c>
      <c r="D1699" s="260">
        <f>D1698</f>
        <v>0</v>
      </c>
      <c r="E1699" s="260">
        <f>E1698</f>
        <v>0</v>
      </c>
      <c r="F1699" s="260">
        <f>F1698</f>
        <v>0</v>
      </c>
      <c r="G1699" s="260">
        <f>G1698</f>
        <v>0</v>
      </c>
      <c r="H1699" s="891"/>
      <c r="I1699" s="892"/>
      <c r="J1699" s="892"/>
      <c r="K1699" s="892"/>
      <c r="L1699" s="892"/>
      <c r="M1699" s="892"/>
      <c r="N1699" s="892"/>
      <c r="O1699" s="892"/>
      <c r="P1699" s="892"/>
      <c r="Q1699" s="892"/>
      <c r="R1699" s="892"/>
      <c r="S1699" s="892"/>
      <c r="T1699" s="892"/>
      <c r="U1699" s="892"/>
      <c r="V1699" s="892"/>
      <c r="W1699" s="892"/>
      <c r="X1699" s="892"/>
      <c r="Y1699" s="892"/>
      <c r="Z1699" s="893"/>
      <c r="AA1699" s="260">
        <f>AA1698</f>
        <v>0</v>
      </c>
      <c r="AB1699" s="260">
        <f t="shared" ref="AB1699:AL1699" si="264">AB1698</f>
        <v>0</v>
      </c>
      <c r="AC1699" s="260">
        <f t="shared" si="264"/>
        <v>0</v>
      </c>
      <c r="AD1699" s="260">
        <f t="shared" si="264"/>
        <v>0</v>
      </c>
      <c r="AE1699" s="260">
        <f t="shared" si="264"/>
        <v>0</v>
      </c>
      <c r="AF1699" s="260">
        <f t="shared" si="264"/>
        <v>0</v>
      </c>
      <c r="AG1699" s="260">
        <f t="shared" si="264"/>
        <v>0</v>
      </c>
      <c r="AH1699" s="260">
        <f t="shared" si="264"/>
        <v>0</v>
      </c>
      <c r="AI1699" s="260">
        <f t="shared" si="264"/>
        <v>0</v>
      </c>
      <c r="AJ1699" s="260">
        <f t="shared" si="264"/>
        <v>0</v>
      </c>
      <c r="AK1699" s="306">
        <f t="shared" si="264"/>
        <v>11140</v>
      </c>
      <c r="AL1699" s="306">
        <f t="shared" si="264"/>
        <v>0</v>
      </c>
      <c r="AM1699" s="73" t="s">
        <v>654</v>
      </c>
      <c r="AN1699" s="73"/>
      <c r="AO1699" s="73"/>
      <c r="AP1699" s="73"/>
      <c r="AQ1699" s="73"/>
      <c r="AR1699" s="73"/>
      <c r="AS1699" s="74"/>
    </row>
    <row r="1700" spans="1:45" s="75" customFormat="1" ht="14.15" customHeight="1" x14ac:dyDescent="0.2">
      <c r="A1700" s="327"/>
      <c r="B1700" s="141" t="s">
        <v>1013</v>
      </c>
      <c r="C1700" s="899"/>
      <c r="D1700" s="899"/>
      <c r="E1700" s="899"/>
      <c r="F1700" s="899"/>
      <c r="G1700" s="899"/>
      <c r="H1700" s="899"/>
      <c r="I1700" s="899"/>
      <c r="J1700" s="899"/>
      <c r="K1700" s="899"/>
      <c r="L1700" s="899"/>
      <c r="M1700" s="899"/>
      <c r="N1700" s="899"/>
      <c r="O1700" s="899"/>
      <c r="P1700" s="899"/>
      <c r="Q1700" s="899"/>
      <c r="R1700" s="899"/>
      <c r="S1700" s="899"/>
      <c r="T1700" s="899"/>
      <c r="U1700" s="899"/>
      <c r="V1700" s="899"/>
      <c r="W1700" s="899"/>
      <c r="X1700" s="899"/>
      <c r="Y1700" s="899"/>
      <c r="Z1700" s="899"/>
      <c r="AA1700" s="899"/>
      <c r="AB1700" s="899"/>
      <c r="AC1700" s="899"/>
      <c r="AD1700" s="899"/>
      <c r="AE1700" s="899"/>
      <c r="AF1700" s="899"/>
      <c r="AG1700" s="899"/>
      <c r="AH1700" s="899"/>
      <c r="AI1700" s="899"/>
      <c r="AJ1700" s="899"/>
      <c r="AK1700" s="899"/>
      <c r="AL1700" s="899"/>
      <c r="AM1700" s="73" t="s">
        <v>654</v>
      </c>
      <c r="AN1700" s="73"/>
      <c r="AO1700" s="73"/>
      <c r="AP1700" s="73"/>
      <c r="AQ1700" s="73"/>
      <c r="AR1700" s="73"/>
      <c r="AS1700" s="74"/>
    </row>
    <row r="1701" spans="1:45" s="77" customFormat="1" ht="14.15" customHeight="1" x14ac:dyDescent="0.2">
      <c r="A1701" s="178">
        <v>1402001</v>
      </c>
      <c r="B1701" s="179" t="s">
        <v>1869</v>
      </c>
      <c r="C1701" s="258">
        <f>SUM(I1701:N1701)</f>
        <v>1</v>
      </c>
      <c r="D1701" s="137"/>
      <c r="E1701" s="126"/>
      <c r="F1701" s="126"/>
      <c r="G1701" s="126"/>
      <c r="H1701" s="262">
        <f t="shared" ref="H1701:H1759" si="265">+I1701+J1701</f>
        <v>1</v>
      </c>
      <c r="I1701" s="125">
        <v>1</v>
      </c>
      <c r="J1701" s="125"/>
      <c r="K1701" s="125"/>
      <c r="L1701" s="125"/>
      <c r="M1701" s="125"/>
      <c r="N1701" s="125"/>
      <c r="O1701" s="262">
        <f>SUM(P1701:Q1701)</f>
        <v>1</v>
      </c>
      <c r="P1701" s="125">
        <v>1</v>
      </c>
      <c r="Q1701" s="125"/>
      <c r="R1701" s="262">
        <f>SUM(S1701:T1701)</f>
        <v>0</v>
      </c>
      <c r="S1701" s="125"/>
      <c r="T1701" s="125"/>
      <c r="U1701" s="262">
        <f>SUM(V1701:W1701)</f>
        <v>0</v>
      </c>
      <c r="V1701" s="125"/>
      <c r="W1701" s="125"/>
      <c r="X1701" s="262">
        <f>SUM(Y1701:Z1701)</f>
        <v>0</v>
      </c>
      <c r="Y1701" s="125"/>
      <c r="Z1701" s="125"/>
      <c r="AA1701" s="125">
        <v>1</v>
      </c>
      <c r="AB1701" s="125"/>
      <c r="AC1701" s="125"/>
      <c r="AD1701" s="125"/>
      <c r="AE1701" s="125"/>
      <c r="AF1701" s="125"/>
      <c r="AG1701" s="125"/>
      <c r="AH1701" s="125"/>
      <c r="AI1701" s="125"/>
      <c r="AJ1701" s="125"/>
      <c r="AK1701" s="310">
        <v>312610</v>
      </c>
      <c r="AL1701" s="310">
        <f t="shared" ref="AL1701:AL1759" si="266">+(I1701*AK1701)+(L1701*AK1701*0.5)</f>
        <v>312610</v>
      </c>
      <c r="AM1701" s="65" t="s">
        <v>654</v>
      </c>
      <c r="AN1701" s="65"/>
      <c r="AO1701" s="65"/>
      <c r="AP1701" s="65"/>
      <c r="AQ1701" s="65"/>
      <c r="AR1701" s="65"/>
      <c r="AS1701" s="76"/>
    </row>
    <row r="1702" spans="1:45" s="67" customFormat="1" ht="14.15" customHeight="1" x14ac:dyDescent="0.2">
      <c r="A1702" s="178">
        <v>1402002</v>
      </c>
      <c r="B1702" s="179" t="s">
        <v>1870</v>
      </c>
      <c r="C1702" s="258">
        <f t="shared" ref="C1702:C1759" si="267">SUM(I1702:N1702)</f>
        <v>0</v>
      </c>
      <c r="D1702" s="137"/>
      <c r="E1702" s="126"/>
      <c r="F1702" s="126"/>
      <c r="G1702" s="126"/>
      <c r="H1702" s="262">
        <f t="shared" si="265"/>
        <v>0</v>
      </c>
      <c r="I1702" s="125"/>
      <c r="J1702" s="125"/>
      <c r="K1702" s="125"/>
      <c r="L1702" s="125"/>
      <c r="M1702" s="125"/>
      <c r="N1702" s="125"/>
      <c r="O1702" s="262">
        <f>SUM(P1702:Q1702)</f>
        <v>0</v>
      </c>
      <c r="P1702" s="125"/>
      <c r="Q1702" s="125"/>
      <c r="R1702" s="262">
        <f>SUM(S1702:T1702)</f>
        <v>0</v>
      </c>
      <c r="S1702" s="125"/>
      <c r="T1702" s="125"/>
      <c r="U1702" s="262">
        <f>SUM(V1702:W1702)</f>
        <v>0</v>
      </c>
      <c r="V1702" s="125"/>
      <c r="W1702" s="125"/>
      <c r="X1702" s="262">
        <f>SUM(Y1702:Z1702)</f>
        <v>0</v>
      </c>
      <c r="Y1702" s="125"/>
      <c r="Z1702" s="125"/>
      <c r="AA1702" s="125"/>
      <c r="AB1702" s="125"/>
      <c r="AC1702" s="125"/>
      <c r="AD1702" s="125"/>
      <c r="AE1702" s="125"/>
      <c r="AF1702" s="125"/>
      <c r="AG1702" s="125"/>
      <c r="AH1702" s="125"/>
      <c r="AI1702" s="125"/>
      <c r="AJ1702" s="125"/>
      <c r="AK1702" s="310">
        <v>249240</v>
      </c>
      <c r="AL1702" s="310">
        <f t="shared" si="266"/>
        <v>0</v>
      </c>
      <c r="AM1702" s="65" t="s">
        <v>654</v>
      </c>
      <c r="AN1702" s="65"/>
      <c r="AO1702" s="65"/>
      <c r="AP1702" s="65"/>
      <c r="AQ1702" s="65"/>
      <c r="AR1702" s="65"/>
      <c r="AS1702" s="66"/>
    </row>
    <row r="1703" spans="1:45" s="67" customFormat="1" ht="14.15" customHeight="1" x14ac:dyDescent="0.2">
      <c r="A1703" s="178">
        <v>1402003</v>
      </c>
      <c r="B1703" s="179" t="s">
        <v>991</v>
      </c>
      <c r="C1703" s="258">
        <f t="shared" si="267"/>
        <v>0</v>
      </c>
      <c r="D1703" s="137"/>
      <c r="E1703" s="126"/>
      <c r="F1703" s="126"/>
      <c r="G1703" s="126"/>
      <c r="H1703" s="262">
        <f t="shared" si="265"/>
        <v>0</v>
      </c>
      <c r="I1703" s="125"/>
      <c r="J1703" s="125"/>
      <c r="K1703" s="125"/>
      <c r="L1703" s="125"/>
      <c r="M1703" s="125"/>
      <c r="N1703" s="125"/>
      <c r="O1703" s="262">
        <f t="shared" ref="O1703:O1757" si="268">SUM(P1703:Q1703)</f>
        <v>0</v>
      </c>
      <c r="P1703" s="125"/>
      <c r="Q1703" s="125"/>
      <c r="R1703" s="262">
        <f t="shared" ref="R1703:R1757" si="269">SUM(S1703:T1703)</f>
        <v>0</v>
      </c>
      <c r="S1703" s="125"/>
      <c r="T1703" s="125"/>
      <c r="U1703" s="262">
        <f t="shared" ref="U1703:U1757" si="270">SUM(V1703:W1703)</f>
        <v>0</v>
      </c>
      <c r="V1703" s="125"/>
      <c r="W1703" s="125"/>
      <c r="X1703" s="262">
        <f t="shared" ref="X1703:X1757" si="271">SUM(Y1703:Z1703)</f>
        <v>0</v>
      </c>
      <c r="Y1703" s="125"/>
      <c r="Z1703" s="125"/>
      <c r="AA1703" s="125"/>
      <c r="AB1703" s="125"/>
      <c r="AC1703" s="125"/>
      <c r="AD1703" s="125"/>
      <c r="AE1703" s="125"/>
      <c r="AF1703" s="125"/>
      <c r="AG1703" s="125"/>
      <c r="AH1703" s="125"/>
      <c r="AI1703" s="125"/>
      <c r="AJ1703" s="125"/>
      <c r="AK1703" s="310">
        <v>374800</v>
      </c>
      <c r="AL1703" s="310">
        <f t="shared" si="266"/>
        <v>0</v>
      </c>
      <c r="AM1703" s="65" t="s">
        <v>654</v>
      </c>
      <c r="AN1703" s="65"/>
      <c r="AO1703" s="65"/>
      <c r="AP1703" s="65"/>
      <c r="AQ1703" s="65"/>
      <c r="AR1703" s="65"/>
      <c r="AS1703" s="66"/>
    </row>
    <row r="1704" spans="1:45" s="67" customFormat="1" ht="14.15" customHeight="1" x14ac:dyDescent="0.2">
      <c r="A1704" s="178">
        <v>1402004</v>
      </c>
      <c r="B1704" s="179" t="s">
        <v>2519</v>
      </c>
      <c r="C1704" s="258">
        <f t="shared" si="267"/>
        <v>0</v>
      </c>
      <c r="D1704" s="137"/>
      <c r="E1704" s="126"/>
      <c r="F1704" s="126"/>
      <c r="G1704" s="126"/>
      <c r="H1704" s="262">
        <f t="shared" si="265"/>
        <v>0</v>
      </c>
      <c r="I1704" s="125"/>
      <c r="J1704" s="125"/>
      <c r="K1704" s="125"/>
      <c r="L1704" s="125"/>
      <c r="M1704" s="125"/>
      <c r="N1704" s="125"/>
      <c r="O1704" s="262">
        <f t="shared" si="268"/>
        <v>0</v>
      </c>
      <c r="P1704" s="125"/>
      <c r="Q1704" s="125"/>
      <c r="R1704" s="262">
        <f t="shared" si="269"/>
        <v>0</v>
      </c>
      <c r="S1704" s="125"/>
      <c r="T1704" s="125"/>
      <c r="U1704" s="262">
        <f t="shared" si="270"/>
        <v>0</v>
      </c>
      <c r="V1704" s="125"/>
      <c r="W1704" s="125"/>
      <c r="X1704" s="262">
        <f t="shared" si="271"/>
        <v>0</v>
      </c>
      <c r="Y1704" s="125"/>
      <c r="Z1704" s="125"/>
      <c r="AA1704" s="125"/>
      <c r="AB1704" s="125"/>
      <c r="AC1704" s="125"/>
      <c r="AD1704" s="125"/>
      <c r="AE1704" s="125"/>
      <c r="AF1704" s="125"/>
      <c r="AG1704" s="125"/>
      <c r="AH1704" s="125"/>
      <c r="AI1704" s="125"/>
      <c r="AJ1704" s="125"/>
      <c r="AK1704" s="310">
        <v>350420</v>
      </c>
      <c r="AL1704" s="310">
        <f t="shared" si="266"/>
        <v>0</v>
      </c>
      <c r="AM1704" s="65" t="s">
        <v>654</v>
      </c>
      <c r="AN1704" s="65"/>
      <c r="AO1704" s="65"/>
      <c r="AP1704" s="65"/>
      <c r="AQ1704" s="65"/>
      <c r="AR1704" s="65"/>
      <c r="AS1704" s="66"/>
    </row>
    <row r="1705" spans="1:45" s="67" customFormat="1" ht="14.15" customHeight="1" x14ac:dyDescent="0.2">
      <c r="A1705" s="178">
        <v>1402005</v>
      </c>
      <c r="B1705" s="179" t="s">
        <v>992</v>
      </c>
      <c r="C1705" s="258">
        <f t="shared" si="267"/>
        <v>0</v>
      </c>
      <c r="D1705" s="137"/>
      <c r="E1705" s="126"/>
      <c r="F1705" s="126"/>
      <c r="G1705" s="126"/>
      <c r="H1705" s="262">
        <f t="shared" si="265"/>
        <v>0</v>
      </c>
      <c r="I1705" s="125"/>
      <c r="J1705" s="125"/>
      <c r="K1705" s="125"/>
      <c r="L1705" s="125"/>
      <c r="M1705" s="125"/>
      <c r="N1705" s="125"/>
      <c r="O1705" s="262">
        <f t="shared" si="268"/>
        <v>0</v>
      </c>
      <c r="P1705" s="125"/>
      <c r="Q1705" s="125"/>
      <c r="R1705" s="262">
        <f t="shared" si="269"/>
        <v>0</v>
      </c>
      <c r="S1705" s="125"/>
      <c r="T1705" s="125"/>
      <c r="U1705" s="262">
        <f t="shared" si="270"/>
        <v>0</v>
      </c>
      <c r="V1705" s="125"/>
      <c r="W1705" s="125"/>
      <c r="X1705" s="262">
        <f t="shared" si="271"/>
        <v>0</v>
      </c>
      <c r="Y1705" s="125"/>
      <c r="Z1705" s="125"/>
      <c r="AA1705" s="125"/>
      <c r="AB1705" s="125"/>
      <c r="AC1705" s="125"/>
      <c r="AD1705" s="125"/>
      <c r="AE1705" s="125"/>
      <c r="AF1705" s="125"/>
      <c r="AG1705" s="125"/>
      <c r="AH1705" s="125"/>
      <c r="AI1705" s="125"/>
      <c r="AJ1705" s="125"/>
      <c r="AK1705" s="310">
        <v>218110</v>
      </c>
      <c r="AL1705" s="310">
        <f t="shared" si="266"/>
        <v>0</v>
      </c>
      <c r="AM1705" s="65" t="s">
        <v>654</v>
      </c>
      <c r="AN1705" s="65"/>
      <c r="AO1705" s="65"/>
      <c r="AP1705" s="65"/>
      <c r="AQ1705" s="65"/>
      <c r="AR1705" s="65"/>
      <c r="AS1705" s="66"/>
    </row>
    <row r="1706" spans="1:45" s="67" customFormat="1" ht="14.15" customHeight="1" x14ac:dyDescent="0.2">
      <c r="A1706" s="178">
        <v>1402006</v>
      </c>
      <c r="B1706" s="179" t="s">
        <v>2504</v>
      </c>
      <c r="C1706" s="258">
        <f t="shared" si="267"/>
        <v>0</v>
      </c>
      <c r="D1706" s="137"/>
      <c r="E1706" s="126"/>
      <c r="F1706" s="126"/>
      <c r="G1706" s="126"/>
      <c r="H1706" s="262">
        <f t="shared" si="265"/>
        <v>0</v>
      </c>
      <c r="I1706" s="125"/>
      <c r="J1706" s="125"/>
      <c r="K1706" s="125"/>
      <c r="L1706" s="125"/>
      <c r="M1706" s="125"/>
      <c r="N1706" s="125"/>
      <c r="O1706" s="262">
        <f t="shared" si="268"/>
        <v>0</v>
      </c>
      <c r="P1706" s="125"/>
      <c r="Q1706" s="125"/>
      <c r="R1706" s="262">
        <f t="shared" si="269"/>
        <v>0</v>
      </c>
      <c r="S1706" s="125"/>
      <c r="T1706" s="125"/>
      <c r="U1706" s="262">
        <f t="shared" si="270"/>
        <v>0</v>
      </c>
      <c r="V1706" s="125"/>
      <c r="W1706" s="125"/>
      <c r="X1706" s="262">
        <f t="shared" si="271"/>
        <v>0</v>
      </c>
      <c r="Y1706" s="125"/>
      <c r="Z1706" s="125"/>
      <c r="AA1706" s="125"/>
      <c r="AB1706" s="125"/>
      <c r="AC1706" s="125"/>
      <c r="AD1706" s="125"/>
      <c r="AE1706" s="125"/>
      <c r="AF1706" s="125"/>
      <c r="AG1706" s="125"/>
      <c r="AH1706" s="125"/>
      <c r="AI1706" s="125"/>
      <c r="AJ1706" s="125"/>
      <c r="AK1706" s="310">
        <v>543450</v>
      </c>
      <c r="AL1706" s="310">
        <f t="shared" si="266"/>
        <v>0</v>
      </c>
      <c r="AM1706" s="65" t="s">
        <v>654</v>
      </c>
      <c r="AN1706" s="65"/>
      <c r="AO1706" s="65"/>
      <c r="AP1706" s="65"/>
      <c r="AQ1706" s="65"/>
      <c r="AR1706" s="65"/>
      <c r="AS1706" s="66"/>
    </row>
    <row r="1707" spans="1:45" s="67" customFormat="1" ht="20" x14ac:dyDescent="0.2">
      <c r="A1707" s="178">
        <v>1402007</v>
      </c>
      <c r="B1707" s="196" t="s">
        <v>2852</v>
      </c>
      <c r="C1707" s="258">
        <f t="shared" si="267"/>
        <v>0</v>
      </c>
      <c r="D1707" s="137"/>
      <c r="E1707" s="126"/>
      <c r="F1707" s="126"/>
      <c r="G1707" s="126"/>
      <c r="H1707" s="262">
        <f t="shared" si="265"/>
        <v>0</v>
      </c>
      <c r="I1707" s="125"/>
      <c r="J1707" s="125"/>
      <c r="K1707" s="125"/>
      <c r="L1707" s="125"/>
      <c r="M1707" s="125"/>
      <c r="N1707" s="125"/>
      <c r="O1707" s="262">
        <f t="shared" si="268"/>
        <v>0</v>
      </c>
      <c r="P1707" s="125"/>
      <c r="Q1707" s="125"/>
      <c r="R1707" s="262">
        <f t="shared" si="269"/>
        <v>0</v>
      </c>
      <c r="S1707" s="125"/>
      <c r="T1707" s="125"/>
      <c r="U1707" s="262">
        <f t="shared" si="270"/>
        <v>0</v>
      </c>
      <c r="V1707" s="125"/>
      <c r="W1707" s="125"/>
      <c r="X1707" s="262">
        <f t="shared" si="271"/>
        <v>0</v>
      </c>
      <c r="Y1707" s="125"/>
      <c r="Z1707" s="125"/>
      <c r="AA1707" s="125"/>
      <c r="AB1707" s="125"/>
      <c r="AC1707" s="125"/>
      <c r="AD1707" s="125"/>
      <c r="AE1707" s="125"/>
      <c r="AF1707" s="125"/>
      <c r="AG1707" s="125"/>
      <c r="AH1707" s="125"/>
      <c r="AI1707" s="125"/>
      <c r="AJ1707" s="125"/>
      <c r="AK1707" s="310">
        <v>220530</v>
      </c>
      <c r="AL1707" s="310">
        <f t="shared" si="266"/>
        <v>0</v>
      </c>
      <c r="AM1707" s="65" t="s">
        <v>654</v>
      </c>
      <c r="AN1707" s="65"/>
      <c r="AO1707" s="65"/>
      <c r="AP1707" s="65"/>
      <c r="AQ1707" s="65"/>
      <c r="AR1707" s="65"/>
      <c r="AS1707" s="66"/>
    </row>
    <row r="1708" spans="1:45" s="67" customFormat="1" x14ac:dyDescent="0.2">
      <c r="A1708" s="178">
        <v>1402008</v>
      </c>
      <c r="B1708" s="196" t="s">
        <v>2853</v>
      </c>
      <c r="C1708" s="258">
        <f t="shared" si="267"/>
        <v>0</v>
      </c>
      <c r="D1708" s="137"/>
      <c r="E1708" s="126"/>
      <c r="F1708" s="126"/>
      <c r="G1708" s="126"/>
      <c r="H1708" s="262">
        <f t="shared" si="265"/>
        <v>0</v>
      </c>
      <c r="I1708" s="125"/>
      <c r="J1708" s="125"/>
      <c r="K1708" s="125"/>
      <c r="L1708" s="125"/>
      <c r="M1708" s="125"/>
      <c r="N1708" s="125"/>
      <c r="O1708" s="262">
        <f t="shared" si="268"/>
        <v>0</v>
      </c>
      <c r="P1708" s="125"/>
      <c r="Q1708" s="125"/>
      <c r="R1708" s="262">
        <f t="shared" si="269"/>
        <v>0</v>
      </c>
      <c r="S1708" s="125"/>
      <c r="T1708" s="125"/>
      <c r="U1708" s="262">
        <f t="shared" si="270"/>
        <v>0</v>
      </c>
      <c r="V1708" s="125"/>
      <c r="W1708" s="125"/>
      <c r="X1708" s="262">
        <f t="shared" si="271"/>
        <v>0</v>
      </c>
      <c r="Y1708" s="125"/>
      <c r="Z1708" s="125"/>
      <c r="AA1708" s="125"/>
      <c r="AB1708" s="125"/>
      <c r="AC1708" s="125"/>
      <c r="AD1708" s="125"/>
      <c r="AE1708" s="125"/>
      <c r="AF1708" s="125"/>
      <c r="AG1708" s="125"/>
      <c r="AH1708" s="125"/>
      <c r="AI1708" s="125"/>
      <c r="AJ1708" s="125"/>
      <c r="AK1708" s="310">
        <v>350420</v>
      </c>
      <c r="AL1708" s="310">
        <f t="shared" si="266"/>
        <v>0</v>
      </c>
      <c r="AM1708" s="65" t="s">
        <v>654</v>
      </c>
      <c r="AN1708" s="65"/>
      <c r="AO1708" s="65"/>
      <c r="AP1708" s="65"/>
      <c r="AQ1708" s="65"/>
      <c r="AR1708" s="65"/>
      <c r="AS1708" s="66"/>
    </row>
    <row r="1709" spans="1:45" s="67" customFormat="1" x14ac:dyDescent="0.2">
      <c r="A1709" s="178">
        <v>1402009</v>
      </c>
      <c r="B1709" s="196" t="s">
        <v>2854</v>
      </c>
      <c r="C1709" s="258">
        <f t="shared" si="267"/>
        <v>0</v>
      </c>
      <c r="D1709" s="137"/>
      <c r="E1709" s="126"/>
      <c r="F1709" s="126"/>
      <c r="G1709" s="126"/>
      <c r="H1709" s="262">
        <f t="shared" si="265"/>
        <v>0</v>
      </c>
      <c r="I1709" s="125"/>
      <c r="J1709" s="125"/>
      <c r="K1709" s="125"/>
      <c r="L1709" s="125"/>
      <c r="M1709" s="125"/>
      <c r="N1709" s="125"/>
      <c r="O1709" s="262">
        <f t="shared" si="268"/>
        <v>0</v>
      </c>
      <c r="P1709" s="125"/>
      <c r="Q1709" s="125"/>
      <c r="R1709" s="262">
        <f t="shared" si="269"/>
        <v>0</v>
      </c>
      <c r="S1709" s="125"/>
      <c r="T1709" s="125"/>
      <c r="U1709" s="262">
        <f t="shared" si="270"/>
        <v>0</v>
      </c>
      <c r="V1709" s="125"/>
      <c r="W1709" s="125"/>
      <c r="X1709" s="262">
        <f t="shared" si="271"/>
        <v>0</v>
      </c>
      <c r="Y1709" s="125"/>
      <c r="Z1709" s="125"/>
      <c r="AA1709" s="125"/>
      <c r="AB1709" s="125"/>
      <c r="AC1709" s="125"/>
      <c r="AD1709" s="125"/>
      <c r="AE1709" s="125"/>
      <c r="AF1709" s="125"/>
      <c r="AG1709" s="125"/>
      <c r="AH1709" s="125"/>
      <c r="AI1709" s="125"/>
      <c r="AJ1709" s="125"/>
      <c r="AK1709" s="310">
        <v>239440</v>
      </c>
      <c r="AL1709" s="310">
        <f t="shared" si="266"/>
        <v>0</v>
      </c>
      <c r="AM1709" s="65" t="s">
        <v>654</v>
      </c>
      <c r="AN1709" s="65"/>
      <c r="AO1709" s="65"/>
      <c r="AP1709" s="65"/>
      <c r="AQ1709" s="65"/>
      <c r="AR1709" s="65"/>
      <c r="AS1709" s="66"/>
    </row>
    <row r="1710" spans="1:45" s="67" customFormat="1" ht="14.15" customHeight="1" x14ac:dyDescent="0.2">
      <c r="A1710" s="178">
        <v>1402010</v>
      </c>
      <c r="B1710" s="179" t="s">
        <v>2778</v>
      </c>
      <c r="C1710" s="258">
        <f t="shared" si="267"/>
        <v>0</v>
      </c>
      <c r="D1710" s="137"/>
      <c r="E1710" s="126"/>
      <c r="F1710" s="126"/>
      <c r="G1710" s="126"/>
      <c r="H1710" s="262">
        <f t="shared" si="265"/>
        <v>0</v>
      </c>
      <c r="I1710" s="125"/>
      <c r="J1710" s="125"/>
      <c r="K1710" s="125"/>
      <c r="L1710" s="125"/>
      <c r="M1710" s="125"/>
      <c r="N1710" s="125"/>
      <c r="O1710" s="262">
        <f t="shared" si="268"/>
        <v>0</v>
      </c>
      <c r="P1710" s="125"/>
      <c r="Q1710" s="125"/>
      <c r="R1710" s="262">
        <f t="shared" si="269"/>
        <v>0</v>
      </c>
      <c r="S1710" s="125"/>
      <c r="T1710" s="125"/>
      <c r="U1710" s="262">
        <f t="shared" si="270"/>
        <v>0</v>
      </c>
      <c r="V1710" s="125"/>
      <c r="W1710" s="125"/>
      <c r="X1710" s="262">
        <f t="shared" si="271"/>
        <v>0</v>
      </c>
      <c r="Y1710" s="125"/>
      <c r="Z1710" s="125"/>
      <c r="AA1710" s="125"/>
      <c r="AB1710" s="125"/>
      <c r="AC1710" s="125"/>
      <c r="AD1710" s="125"/>
      <c r="AE1710" s="125"/>
      <c r="AF1710" s="125"/>
      <c r="AG1710" s="125"/>
      <c r="AH1710" s="125"/>
      <c r="AI1710" s="125"/>
      <c r="AJ1710" s="125"/>
      <c r="AK1710" s="310">
        <v>319330</v>
      </c>
      <c r="AL1710" s="310">
        <f t="shared" si="266"/>
        <v>0</v>
      </c>
      <c r="AM1710" s="65" t="s">
        <v>654</v>
      </c>
      <c r="AN1710" s="65"/>
      <c r="AO1710" s="65"/>
      <c r="AP1710" s="65"/>
      <c r="AQ1710" s="65"/>
      <c r="AR1710" s="65"/>
      <c r="AS1710" s="66"/>
    </row>
    <row r="1711" spans="1:45" s="67" customFormat="1" ht="14.15" customHeight="1" x14ac:dyDescent="0.2">
      <c r="A1711" s="178">
        <v>1402011</v>
      </c>
      <c r="B1711" s="179" t="s">
        <v>2531</v>
      </c>
      <c r="C1711" s="258">
        <f t="shared" si="267"/>
        <v>0</v>
      </c>
      <c r="D1711" s="137"/>
      <c r="E1711" s="126"/>
      <c r="F1711" s="126"/>
      <c r="G1711" s="126"/>
      <c r="H1711" s="262">
        <f t="shared" si="265"/>
        <v>0</v>
      </c>
      <c r="I1711" s="125"/>
      <c r="J1711" s="125"/>
      <c r="K1711" s="125"/>
      <c r="L1711" s="125"/>
      <c r="M1711" s="125"/>
      <c r="N1711" s="125"/>
      <c r="O1711" s="262">
        <f t="shared" si="268"/>
        <v>0</v>
      </c>
      <c r="P1711" s="125"/>
      <c r="Q1711" s="125"/>
      <c r="R1711" s="262">
        <f t="shared" si="269"/>
        <v>0</v>
      </c>
      <c r="S1711" s="125"/>
      <c r="T1711" s="125"/>
      <c r="U1711" s="262">
        <f t="shared" si="270"/>
        <v>0</v>
      </c>
      <c r="V1711" s="125"/>
      <c r="W1711" s="125"/>
      <c r="X1711" s="262">
        <f t="shared" si="271"/>
        <v>0</v>
      </c>
      <c r="Y1711" s="125"/>
      <c r="Z1711" s="125"/>
      <c r="AA1711" s="125"/>
      <c r="AB1711" s="125"/>
      <c r="AC1711" s="125"/>
      <c r="AD1711" s="125"/>
      <c r="AE1711" s="125"/>
      <c r="AF1711" s="125"/>
      <c r="AG1711" s="125"/>
      <c r="AH1711" s="125"/>
      <c r="AI1711" s="125"/>
      <c r="AJ1711" s="125"/>
      <c r="AK1711" s="310">
        <v>168540</v>
      </c>
      <c r="AL1711" s="310">
        <f t="shared" si="266"/>
        <v>0</v>
      </c>
      <c r="AM1711" s="65" t="s">
        <v>654</v>
      </c>
      <c r="AN1711" s="65"/>
      <c r="AO1711" s="65"/>
      <c r="AP1711" s="65"/>
      <c r="AQ1711" s="65"/>
      <c r="AR1711" s="65"/>
      <c r="AS1711" s="66"/>
    </row>
    <row r="1712" spans="1:45" s="67" customFormat="1" ht="14.15" customHeight="1" x14ac:dyDescent="0.2">
      <c r="A1712" s="178">
        <v>1402012</v>
      </c>
      <c r="B1712" s="179" t="s">
        <v>2532</v>
      </c>
      <c r="C1712" s="258">
        <f t="shared" si="267"/>
        <v>0</v>
      </c>
      <c r="D1712" s="137"/>
      <c r="E1712" s="126"/>
      <c r="F1712" s="126"/>
      <c r="G1712" s="126"/>
      <c r="H1712" s="262">
        <f t="shared" si="265"/>
        <v>0</v>
      </c>
      <c r="I1712" s="125"/>
      <c r="J1712" s="125"/>
      <c r="K1712" s="125"/>
      <c r="L1712" s="125"/>
      <c r="M1712" s="125"/>
      <c r="N1712" s="125"/>
      <c r="O1712" s="262">
        <f t="shared" si="268"/>
        <v>0</v>
      </c>
      <c r="P1712" s="125"/>
      <c r="Q1712" s="125"/>
      <c r="R1712" s="262">
        <f t="shared" si="269"/>
        <v>0</v>
      </c>
      <c r="S1712" s="125"/>
      <c r="T1712" s="125"/>
      <c r="U1712" s="262">
        <f t="shared" si="270"/>
        <v>0</v>
      </c>
      <c r="V1712" s="125"/>
      <c r="W1712" s="125"/>
      <c r="X1712" s="262">
        <f t="shared" si="271"/>
        <v>0</v>
      </c>
      <c r="Y1712" s="125"/>
      <c r="Z1712" s="125"/>
      <c r="AA1712" s="125"/>
      <c r="AB1712" s="125"/>
      <c r="AC1712" s="125"/>
      <c r="AD1712" s="125"/>
      <c r="AE1712" s="125"/>
      <c r="AF1712" s="125"/>
      <c r="AG1712" s="125"/>
      <c r="AH1712" s="125"/>
      <c r="AI1712" s="125"/>
      <c r="AJ1712" s="125"/>
      <c r="AK1712" s="310">
        <v>247460</v>
      </c>
      <c r="AL1712" s="310">
        <f t="shared" si="266"/>
        <v>0</v>
      </c>
      <c r="AM1712" s="65" t="s">
        <v>654</v>
      </c>
      <c r="AN1712" s="65"/>
      <c r="AO1712" s="65"/>
      <c r="AP1712" s="65"/>
      <c r="AQ1712" s="65"/>
      <c r="AR1712" s="65"/>
      <c r="AS1712" s="66"/>
    </row>
    <row r="1713" spans="1:45" s="67" customFormat="1" ht="20" x14ac:dyDescent="0.2">
      <c r="A1713" s="178">
        <v>1402013</v>
      </c>
      <c r="B1713" s="179" t="s">
        <v>2455</v>
      </c>
      <c r="C1713" s="258">
        <f t="shared" si="267"/>
        <v>0</v>
      </c>
      <c r="D1713" s="137"/>
      <c r="E1713" s="126"/>
      <c r="F1713" s="126"/>
      <c r="G1713" s="126"/>
      <c r="H1713" s="262">
        <f t="shared" si="265"/>
        <v>0</v>
      </c>
      <c r="I1713" s="125"/>
      <c r="J1713" s="125"/>
      <c r="K1713" s="125"/>
      <c r="L1713" s="125"/>
      <c r="M1713" s="125"/>
      <c r="N1713" s="125"/>
      <c r="O1713" s="262">
        <f t="shared" si="268"/>
        <v>0</v>
      </c>
      <c r="P1713" s="125"/>
      <c r="Q1713" s="125"/>
      <c r="R1713" s="262">
        <f t="shared" si="269"/>
        <v>0</v>
      </c>
      <c r="S1713" s="125"/>
      <c r="T1713" s="125"/>
      <c r="U1713" s="262">
        <f t="shared" si="270"/>
        <v>0</v>
      </c>
      <c r="V1713" s="125"/>
      <c r="W1713" s="125"/>
      <c r="X1713" s="262">
        <f t="shared" si="271"/>
        <v>0</v>
      </c>
      <c r="Y1713" s="125"/>
      <c r="Z1713" s="125"/>
      <c r="AA1713" s="125"/>
      <c r="AB1713" s="125"/>
      <c r="AC1713" s="125"/>
      <c r="AD1713" s="125"/>
      <c r="AE1713" s="125"/>
      <c r="AF1713" s="125"/>
      <c r="AG1713" s="125"/>
      <c r="AH1713" s="125"/>
      <c r="AI1713" s="125"/>
      <c r="AJ1713" s="125"/>
      <c r="AK1713" s="310">
        <v>517550</v>
      </c>
      <c r="AL1713" s="310">
        <f t="shared" si="266"/>
        <v>0</v>
      </c>
      <c r="AM1713" s="65" t="s">
        <v>654</v>
      </c>
      <c r="AN1713" s="65"/>
      <c r="AO1713" s="65"/>
      <c r="AP1713" s="65"/>
      <c r="AQ1713" s="65"/>
      <c r="AR1713" s="65"/>
      <c r="AS1713" s="66"/>
    </row>
    <row r="1714" spans="1:45" s="67" customFormat="1" ht="14.15" customHeight="1" x14ac:dyDescent="0.2">
      <c r="A1714" s="178">
        <v>1402014</v>
      </c>
      <c r="B1714" s="179" t="s">
        <v>2533</v>
      </c>
      <c r="C1714" s="258">
        <f t="shared" si="267"/>
        <v>0</v>
      </c>
      <c r="D1714" s="137"/>
      <c r="E1714" s="126"/>
      <c r="F1714" s="126"/>
      <c r="G1714" s="126"/>
      <c r="H1714" s="262">
        <f t="shared" si="265"/>
        <v>0</v>
      </c>
      <c r="I1714" s="125"/>
      <c r="J1714" s="125"/>
      <c r="K1714" s="125"/>
      <c r="L1714" s="125"/>
      <c r="M1714" s="125"/>
      <c r="N1714" s="125"/>
      <c r="O1714" s="262">
        <f t="shared" si="268"/>
        <v>0</v>
      </c>
      <c r="P1714" s="125"/>
      <c r="Q1714" s="125"/>
      <c r="R1714" s="262">
        <f t="shared" si="269"/>
        <v>0</v>
      </c>
      <c r="S1714" s="125"/>
      <c r="T1714" s="125"/>
      <c r="U1714" s="262">
        <f t="shared" si="270"/>
        <v>0</v>
      </c>
      <c r="V1714" s="125"/>
      <c r="W1714" s="125"/>
      <c r="X1714" s="262">
        <f t="shared" si="271"/>
        <v>0</v>
      </c>
      <c r="Y1714" s="125"/>
      <c r="Z1714" s="125"/>
      <c r="AA1714" s="125"/>
      <c r="AB1714" s="125"/>
      <c r="AC1714" s="125"/>
      <c r="AD1714" s="125"/>
      <c r="AE1714" s="125"/>
      <c r="AF1714" s="125"/>
      <c r="AG1714" s="125"/>
      <c r="AH1714" s="125"/>
      <c r="AI1714" s="125"/>
      <c r="AJ1714" s="125"/>
      <c r="AK1714" s="310">
        <v>287060</v>
      </c>
      <c r="AL1714" s="310">
        <f t="shared" si="266"/>
        <v>0</v>
      </c>
      <c r="AM1714" s="65" t="s">
        <v>654</v>
      </c>
      <c r="AN1714" s="65"/>
      <c r="AO1714" s="65"/>
      <c r="AP1714" s="65"/>
      <c r="AQ1714" s="65"/>
      <c r="AR1714" s="65"/>
      <c r="AS1714" s="66"/>
    </row>
    <row r="1715" spans="1:45" s="67" customFormat="1" x14ac:dyDescent="0.2">
      <c r="A1715" s="178">
        <v>1402015</v>
      </c>
      <c r="B1715" s="179" t="s">
        <v>3539</v>
      </c>
      <c r="C1715" s="258">
        <f t="shared" si="267"/>
        <v>0</v>
      </c>
      <c r="D1715" s="137"/>
      <c r="E1715" s="126"/>
      <c r="F1715" s="126"/>
      <c r="G1715" s="126"/>
      <c r="H1715" s="262">
        <f t="shared" si="265"/>
        <v>0</v>
      </c>
      <c r="I1715" s="125"/>
      <c r="J1715" s="125"/>
      <c r="K1715" s="125"/>
      <c r="L1715" s="125"/>
      <c r="M1715" s="125"/>
      <c r="N1715" s="125"/>
      <c r="O1715" s="262">
        <f t="shared" si="268"/>
        <v>0</v>
      </c>
      <c r="P1715" s="125"/>
      <c r="Q1715" s="125"/>
      <c r="R1715" s="262">
        <f t="shared" si="269"/>
        <v>0</v>
      </c>
      <c r="S1715" s="125"/>
      <c r="T1715" s="125"/>
      <c r="U1715" s="262">
        <f t="shared" si="270"/>
        <v>0</v>
      </c>
      <c r="V1715" s="125"/>
      <c r="W1715" s="125"/>
      <c r="X1715" s="262">
        <f t="shared" si="271"/>
        <v>0</v>
      </c>
      <c r="Y1715" s="125"/>
      <c r="Z1715" s="125"/>
      <c r="AA1715" s="125"/>
      <c r="AB1715" s="125"/>
      <c r="AC1715" s="125"/>
      <c r="AD1715" s="125"/>
      <c r="AE1715" s="125"/>
      <c r="AF1715" s="125"/>
      <c r="AG1715" s="125"/>
      <c r="AH1715" s="125"/>
      <c r="AI1715" s="125"/>
      <c r="AJ1715" s="125"/>
      <c r="AK1715" s="310">
        <v>493770</v>
      </c>
      <c r="AL1715" s="310">
        <f t="shared" si="266"/>
        <v>0</v>
      </c>
      <c r="AM1715" s="65" t="s">
        <v>654</v>
      </c>
      <c r="AN1715" s="65"/>
      <c r="AO1715" s="65"/>
      <c r="AP1715" s="65"/>
      <c r="AQ1715" s="65"/>
      <c r="AR1715" s="65"/>
      <c r="AS1715" s="66"/>
    </row>
    <row r="1716" spans="1:45" s="67" customFormat="1" ht="14.15" customHeight="1" x14ac:dyDescent="0.2">
      <c r="A1716" s="178">
        <v>1402016</v>
      </c>
      <c r="B1716" s="179" t="s">
        <v>2534</v>
      </c>
      <c r="C1716" s="258">
        <f t="shared" si="267"/>
        <v>0</v>
      </c>
      <c r="D1716" s="137"/>
      <c r="E1716" s="126"/>
      <c r="F1716" s="126"/>
      <c r="G1716" s="126"/>
      <c r="H1716" s="262">
        <f t="shared" si="265"/>
        <v>0</v>
      </c>
      <c r="I1716" s="125"/>
      <c r="J1716" s="125"/>
      <c r="K1716" s="125"/>
      <c r="L1716" s="125"/>
      <c r="M1716" s="125"/>
      <c r="N1716" s="125"/>
      <c r="O1716" s="262">
        <f t="shared" si="268"/>
        <v>0</v>
      </c>
      <c r="P1716" s="125"/>
      <c r="Q1716" s="125"/>
      <c r="R1716" s="262">
        <f t="shared" si="269"/>
        <v>0</v>
      </c>
      <c r="S1716" s="125"/>
      <c r="T1716" s="125"/>
      <c r="U1716" s="262">
        <f t="shared" si="270"/>
        <v>0</v>
      </c>
      <c r="V1716" s="125"/>
      <c r="W1716" s="125"/>
      <c r="X1716" s="262">
        <f t="shared" si="271"/>
        <v>0</v>
      </c>
      <c r="Y1716" s="125"/>
      <c r="Z1716" s="125"/>
      <c r="AA1716" s="125"/>
      <c r="AB1716" s="125"/>
      <c r="AC1716" s="125"/>
      <c r="AD1716" s="125"/>
      <c r="AE1716" s="125"/>
      <c r="AF1716" s="125"/>
      <c r="AG1716" s="125"/>
      <c r="AH1716" s="125"/>
      <c r="AI1716" s="125"/>
      <c r="AJ1716" s="125"/>
      <c r="AK1716" s="310">
        <v>168540</v>
      </c>
      <c r="AL1716" s="310">
        <f t="shared" si="266"/>
        <v>0</v>
      </c>
      <c r="AM1716" s="65" t="s">
        <v>654</v>
      </c>
      <c r="AN1716" s="65"/>
      <c r="AO1716" s="65"/>
      <c r="AP1716" s="65"/>
      <c r="AQ1716" s="65"/>
      <c r="AR1716" s="65"/>
      <c r="AS1716" s="66"/>
    </row>
    <row r="1717" spans="1:45" s="67" customFormat="1" ht="14.15" customHeight="1" x14ac:dyDescent="0.2">
      <c r="A1717" s="178">
        <v>1402017</v>
      </c>
      <c r="B1717" s="179" t="s">
        <v>2999</v>
      </c>
      <c r="C1717" s="258">
        <f t="shared" si="267"/>
        <v>0</v>
      </c>
      <c r="D1717" s="137"/>
      <c r="E1717" s="126"/>
      <c r="F1717" s="126"/>
      <c r="G1717" s="126"/>
      <c r="H1717" s="262">
        <f t="shared" si="265"/>
        <v>0</v>
      </c>
      <c r="I1717" s="125"/>
      <c r="J1717" s="125"/>
      <c r="K1717" s="125"/>
      <c r="L1717" s="125"/>
      <c r="M1717" s="125"/>
      <c r="N1717" s="125"/>
      <c r="O1717" s="262">
        <f t="shared" si="268"/>
        <v>0</v>
      </c>
      <c r="P1717" s="125"/>
      <c r="Q1717" s="125"/>
      <c r="R1717" s="262">
        <f t="shared" si="269"/>
        <v>0</v>
      </c>
      <c r="S1717" s="125"/>
      <c r="T1717" s="125"/>
      <c r="U1717" s="262">
        <f t="shared" si="270"/>
        <v>0</v>
      </c>
      <c r="V1717" s="125"/>
      <c r="W1717" s="125"/>
      <c r="X1717" s="262">
        <f t="shared" si="271"/>
        <v>0</v>
      </c>
      <c r="Y1717" s="125"/>
      <c r="Z1717" s="125"/>
      <c r="AA1717" s="125"/>
      <c r="AB1717" s="125"/>
      <c r="AC1717" s="125"/>
      <c r="AD1717" s="125"/>
      <c r="AE1717" s="125"/>
      <c r="AF1717" s="125"/>
      <c r="AG1717" s="125"/>
      <c r="AH1717" s="125"/>
      <c r="AI1717" s="125"/>
      <c r="AJ1717" s="125"/>
      <c r="AK1717" s="310">
        <v>131840</v>
      </c>
      <c r="AL1717" s="310">
        <f t="shared" si="266"/>
        <v>0</v>
      </c>
      <c r="AM1717" s="65" t="s">
        <v>654</v>
      </c>
      <c r="AN1717" s="65"/>
      <c r="AO1717" s="65"/>
      <c r="AP1717" s="65"/>
      <c r="AQ1717" s="65"/>
      <c r="AR1717" s="65"/>
      <c r="AS1717" s="66"/>
    </row>
    <row r="1718" spans="1:45" s="67" customFormat="1" ht="20" x14ac:dyDescent="0.2">
      <c r="A1718" s="178">
        <v>1402018</v>
      </c>
      <c r="B1718" s="179" t="s">
        <v>2456</v>
      </c>
      <c r="C1718" s="258">
        <f t="shared" si="267"/>
        <v>0</v>
      </c>
      <c r="D1718" s="137"/>
      <c r="E1718" s="126"/>
      <c r="F1718" s="126"/>
      <c r="G1718" s="126"/>
      <c r="H1718" s="262">
        <f t="shared" si="265"/>
        <v>0</v>
      </c>
      <c r="I1718" s="125"/>
      <c r="J1718" s="125"/>
      <c r="K1718" s="125"/>
      <c r="L1718" s="125"/>
      <c r="M1718" s="125"/>
      <c r="N1718" s="125"/>
      <c r="O1718" s="262">
        <f t="shared" si="268"/>
        <v>0</v>
      </c>
      <c r="P1718" s="125"/>
      <c r="Q1718" s="125"/>
      <c r="R1718" s="262">
        <f t="shared" si="269"/>
        <v>0</v>
      </c>
      <c r="S1718" s="125"/>
      <c r="T1718" s="125"/>
      <c r="U1718" s="262">
        <f t="shared" si="270"/>
        <v>0</v>
      </c>
      <c r="V1718" s="125"/>
      <c r="W1718" s="125"/>
      <c r="X1718" s="262">
        <f t="shared" si="271"/>
        <v>0</v>
      </c>
      <c r="Y1718" s="125"/>
      <c r="Z1718" s="125"/>
      <c r="AA1718" s="125"/>
      <c r="AB1718" s="125"/>
      <c r="AC1718" s="125"/>
      <c r="AD1718" s="125"/>
      <c r="AE1718" s="125"/>
      <c r="AF1718" s="125"/>
      <c r="AG1718" s="125"/>
      <c r="AH1718" s="125"/>
      <c r="AI1718" s="125"/>
      <c r="AJ1718" s="125"/>
      <c r="AK1718" s="310">
        <v>493770</v>
      </c>
      <c r="AL1718" s="310">
        <f t="shared" si="266"/>
        <v>0</v>
      </c>
      <c r="AM1718" s="65" t="s">
        <v>654</v>
      </c>
      <c r="AN1718" s="65"/>
      <c r="AO1718" s="65"/>
      <c r="AP1718" s="65"/>
      <c r="AQ1718" s="65"/>
      <c r="AR1718" s="65"/>
      <c r="AS1718" s="66"/>
    </row>
    <row r="1719" spans="1:45" s="67" customFormat="1" ht="14.15" customHeight="1" x14ac:dyDescent="0.2">
      <c r="A1719" s="178">
        <v>1402019</v>
      </c>
      <c r="B1719" s="179" t="s">
        <v>1000</v>
      </c>
      <c r="C1719" s="258">
        <f t="shared" si="267"/>
        <v>0</v>
      </c>
      <c r="D1719" s="137"/>
      <c r="E1719" s="126"/>
      <c r="F1719" s="126"/>
      <c r="G1719" s="126"/>
      <c r="H1719" s="262">
        <f t="shared" si="265"/>
        <v>0</v>
      </c>
      <c r="I1719" s="125"/>
      <c r="J1719" s="125"/>
      <c r="K1719" s="125"/>
      <c r="L1719" s="125"/>
      <c r="M1719" s="125"/>
      <c r="N1719" s="125"/>
      <c r="O1719" s="126"/>
      <c r="P1719" s="126"/>
      <c r="Q1719" s="126"/>
      <c r="R1719" s="126"/>
      <c r="S1719" s="126"/>
      <c r="T1719" s="126"/>
      <c r="U1719" s="126"/>
      <c r="V1719" s="126"/>
      <c r="W1719" s="126"/>
      <c r="X1719" s="126"/>
      <c r="Y1719" s="126"/>
      <c r="Z1719" s="126"/>
      <c r="AA1719" s="125"/>
      <c r="AB1719" s="125"/>
      <c r="AC1719" s="125"/>
      <c r="AD1719" s="125"/>
      <c r="AE1719" s="125"/>
      <c r="AF1719" s="125"/>
      <c r="AG1719" s="125"/>
      <c r="AH1719" s="125"/>
      <c r="AI1719" s="125"/>
      <c r="AJ1719" s="125"/>
      <c r="AK1719" s="310">
        <v>137480</v>
      </c>
      <c r="AL1719" s="310">
        <f t="shared" si="266"/>
        <v>0</v>
      </c>
      <c r="AM1719" s="65" t="s">
        <v>654</v>
      </c>
      <c r="AN1719" s="65"/>
      <c r="AO1719" s="65"/>
      <c r="AP1719" s="65"/>
      <c r="AQ1719" s="65"/>
      <c r="AR1719" s="65"/>
      <c r="AS1719" s="66"/>
    </row>
    <row r="1720" spans="1:45" s="67" customFormat="1" ht="14.15" customHeight="1" x14ac:dyDescent="0.2">
      <c r="A1720" s="178">
        <v>1402020</v>
      </c>
      <c r="B1720" s="179" t="s">
        <v>1001</v>
      </c>
      <c r="C1720" s="258">
        <f t="shared" si="267"/>
        <v>0</v>
      </c>
      <c r="D1720" s="137"/>
      <c r="E1720" s="126"/>
      <c r="F1720" s="126"/>
      <c r="G1720" s="126"/>
      <c r="H1720" s="262">
        <f t="shared" si="265"/>
        <v>0</v>
      </c>
      <c r="I1720" s="125"/>
      <c r="J1720" s="125"/>
      <c r="K1720" s="125"/>
      <c r="L1720" s="125"/>
      <c r="M1720" s="125"/>
      <c r="N1720" s="125"/>
      <c r="O1720" s="262">
        <f t="shared" si="268"/>
        <v>0</v>
      </c>
      <c r="P1720" s="125"/>
      <c r="Q1720" s="125"/>
      <c r="R1720" s="262">
        <f t="shared" si="269"/>
        <v>0</v>
      </c>
      <c r="S1720" s="125"/>
      <c r="T1720" s="125"/>
      <c r="U1720" s="262">
        <f t="shared" si="270"/>
        <v>0</v>
      </c>
      <c r="V1720" s="125"/>
      <c r="W1720" s="125"/>
      <c r="X1720" s="262">
        <f t="shared" si="271"/>
        <v>0</v>
      </c>
      <c r="Y1720" s="125"/>
      <c r="Z1720" s="125"/>
      <c r="AA1720" s="125"/>
      <c r="AB1720" s="125"/>
      <c r="AC1720" s="125"/>
      <c r="AD1720" s="125"/>
      <c r="AE1720" s="125"/>
      <c r="AF1720" s="125"/>
      <c r="AG1720" s="125"/>
      <c r="AH1720" s="125"/>
      <c r="AI1720" s="125"/>
      <c r="AJ1720" s="125"/>
      <c r="AK1720" s="310">
        <v>152530</v>
      </c>
      <c r="AL1720" s="310">
        <f t="shared" si="266"/>
        <v>0</v>
      </c>
      <c r="AM1720" s="65" t="s">
        <v>654</v>
      </c>
      <c r="AN1720" s="65"/>
      <c r="AO1720" s="65"/>
      <c r="AP1720" s="65"/>
      <c r="AQ1720" s="65"/>
      <c r="AR1720" s="65"/>
      <c r="AS1720" s="66"/>
    </row>
    <row r="1721" spans="1:45" s="67" customFormat="1" ht="14.15" customHeight="1" x14ac:dyDescent="0.2">
      <c r="A1721" s="178">
        <v>1402021</v>
      </c>
      <c r="B1721" s="179" t="s">
        <v>2535</v>
      </c>
      <c r="C1721" s="258">
        <f t="shared" si="267"/>
        <v>0</v>
      </c>
      <c r="D1721" s="137"/>
      <c r="E1721" s="126"/>
      <c r="F1721" s="126"/>
      <c r="G1721" s="126"/>
      <c r="H1721" s="262">
        <f t="shared" si="265"/>
        <v>0</v>
      </c>
      <c r="I1721" s="125"/>
      <c r="J1721" s="125"/>
      <c r="K1721" s="125"/>
      <c r="L1721" s="125"/>
      <c r="M1721" s="125"/>
      <c r="N1721" s="125"/>
      <c r="O1721" s="126"/>
      <c r="P1721" s="126"/>
      <c r="Q1721" s="126"/>
      <c r="R1721" s="126"/>
      <c r="S1721" s="126"/>
      <c r="T1721" s="126"/>
      <c r="U1721" s="126"/>
      <c r="V1721" s="126"/>
      <c r="W1721" s="126"/>
      <c r="X1721" s="126"/>
      <c r="Y1721" s="126"/>
      <c r="Z1721" s="126"/>
      <c r="AA1721" s="125"/>
      <c r="AB1721" s="125"/>
      <c r="AC1721" s="125"/>
      <c r="AD1721" s="125"/>
      <c r="AE1721" s="125"/>
      <c r="AF1721" s="125"/>
      <c r="AG1721" s="125"/>
      <c r="AH1721" s="125"/>
      <c r="AI1721" s="125"/>
      <c r="AJ1721" s="125"/>
      <c r="AK1721" s="310">
        <v>137480</v>
      </c>
      <c r="AL1721" s="310">
        <f t="shared" si="266"/>
        <v>0</v>
      </c>
      <c r="AM1721" s="65" t="s">
        <v>654</v>
      </c>
      <c r="AN1721" s="65"/>
      <c r="AO1721" s="65"/>
      <c r="AP1721" s="65"/>
      <c r="AQ1721" s="65"/>
      <c r="AR1721" s="65"/>
      <c r="AS1721" s="66"/>
    </row>
    <row r="1722" spans="1:45" s="67" customFormat="1" ht="14.15" customHeight="1" x14ac:dyDescent="0.2">
      <c r="A1722" s="178">
        <v>1402022</v>
      </c>
      <c r="B1722" s="179" t="s">
        <v>2779</v>
      </c>
      <c r="C1722" s="258">
        <f t="shared" si="267"/>
        <v>0</v>
      </c>
      <c r="D1722" s="137"/>
      <c r="E1722" s="126"/>
      <c r="F1722" s="126"/>
      <c r="G1722" s="126"/>
      <c r="H1722" s="262">
        <f t="shared" si="265"/>
        <v>0</v>
      </c>
      <c r="I1722" s="125"/>
      <c r="J1722" s="125"/>
      <c r="K1722" s="125"/>
      <c r="L1722" s="125"/>
      <c r="M1722" s="125"/>
      <c r="N1722" s="125"/>
      <c r="O1722" s="126"/>
      <c r="P1722" s="126"/>
      <c r="Q1722" s="126"/>
      <c r="R1722" s="126"/>
      <c r="S1722" s="126"/>
      <c r="T1722" s="126"/>
      <c r="U1722" s="126"/>
      <c r="V1722" s="126"/>
      <c r="W1722" s="126"/>
      <c r="X1722" s="126"/>
      <c r="Y1722" s="126"/>
      <c r="Z1722" s="126"/>
      <c r="AA1722" s="125"/>
      <c r="AB1722" s="125"/>
      <c r="AC1722" s="125"/>
      <c r="AD1722" s="125"/>
      <c r="AE1722" s="125"/>
      <c r="AF1722" s="125"/>
      <c r="AG1722" s="125"/>
      <c r="AH1722" s="125"/>
      <c r="AI1722" s="125"/>
      <c r="AJ1722" s="125"/>
      <c r="AK1722" s="310">
        <v>72390</v>
      </c>
      <c r="AL1722" s="310">
        <f t="shared" si="266"/>
        <v>0</v>
      </c>
      <c r="AM1722" s="65" t="s">
        <v>654</v>
      </c>
      <c r="AN1722" s="65"/>
      <c r="AO1722" s="65"/>
      <c r="AP1722" s="65"/>
      <c r="AQ1722" s="65"/>
      <c r="AR1722" s="65"/>
      <c r="AS1722" s="66"/>
    </row>
    <row r="1723" spans="1:45" s="67" customFormat="1" ht="14.15" customHeight="1" x14ac:dyDescent="0.2">
      <c r="A1723" s="178">
        <v>1402023</v>
      </c>
      <c r="B1723" s="179" t="s">
        <v>2780</v>
      </c>
      <c r="C1723" s="258">
        <f t="shared" si="267"/>
        <v>0</v>
      </c>
      <c r="D1723" s="137"/>
      <c r="E1723" s="126"/>
      <c r="F1723" s="126"/>
      <c r="G1723" s="126"/>
      <c r="H1723" s="262">
        <f t="shared" si="265"/>
        <v>0</v>
      </c>
      <c r="I1723" s="125"/>
      <c r="J1723" s="125"/>
      <c r="K1723" s="125"/>
      <c r="L1723" s="125"/>
      <c r="M1723" s="125"/>
      <c r="N1723" s="125"/>
      <c r="O1723" s="262">
        <f t="shared" si="268"/>
        <v>0</v>
      </c>
      <c r="P1723" s="125"/>
      <c r="Q1723" s="125"/>
      <c r="R1723" s="262">
        <f t="shared" si="269"/>
        <v>0</v>
      </c>
      <c r="S1723" s="125"/>
      <c r="T1723" s="125"/>
      <c r="U1723" s="262">
        <f t="shared" si="270"/>
        <v>0</v>
      </c>
      <c r="V1723" s="125"/>
      <c r="W1723" s="125"/>
      <c r="X1723" s="262">
        <f t="shared" si="271"/>
        <v>0</v>
      </c>
      <c r="Y1723" s="125"/>
      <c r="Z1723" s="125"/>
      <c r="AA1723" s="125"/>
      <c r="AB1723" s="125"/>
      <c r="AC1723" s="125"/>
      <c r="AD1723" s="125"/>
      <c r="AE1723" s="125"/>
      <c r="AF1723" s="125"/>
      <c r="AG1723" s="125"/>
      <c r="AH1723" s="125"/>
      <c r="AI1723" s="125"/>
      <c r="AJ1723" s="125"/>
      <c r="AK1723" s="310">
        <v>162470</v>
      </c>
      <c r="AL1723" s="310">
        <f t="shared" si="266"/>
        <v>0</v>
      </c>
      <c r="AM1723" s="65" t="s">
        <v>654</v>
      </c>
      <c r="AN1723" s="65"/>
      <c r="AO1723" s="65"/>
      <c r="AP1723" s="65"/>
      <c r="AQ1723" s="65"/>
      <c r="AR1723" s="65"/>
      <c r="AS1723" s="66"/>
    </row>
    <row r="1724" spans="1:45" s="67" customFormat="1" ht="20" x14ac:dyDescent="0.2">
      <c r="A1724" s="178">
        <v>1402024</v>
      </c>
      <c r="B1724" s="179" t="s">
        <v>1085</v>
      </c>
      <c r="C1724" s="258">
        <f t="shared" si="267"/>
        <v>0</v>
      </c>
      <c r="D1724" s="137"/>
      <c r="E1724" s="126"/>
      <c r="F1724" s="126"/>
      <c r="G1724" s="126"/>
      <c r="H1724" s="262">
        <f t="shared" si="265"/>
        <v>0</v>
      </c>
      <c r="I1724" s="125"/>
      <c r="J1724" s="125"/>
      <c r="K1724" s="125"/>
      <c r="L1724" s="125"/>
      <c r="M1724" s="125"/>
      <c r="N1724" s="125"/>
      <c r="O1724" s="262">
        <f t="shared" si="268"/>
        <v>0</v>
      </c>
      <c r="P1724" s="125"/>
      <c r="Q1724" s="125"/>
      <c r="R1724" s="262">
        <f t="shared" si="269"/>
        <v>0</v>
      </c>
      <c r="S1724" s="125"/>
      <c r="T1724" s="125"/>
      <c r="U1724" s="262">
        <f t="shared" si="270"/>
        <v>0</v>
      </c>
      <c r="V1724" s="125"/>
      <c r="W1724" s="125"/>
      <c r="X1724" s="262">
        <f t="shared" si="271"/>
        <v>0</v>
      </c>
      <c r="Y1724" s="125"/>
      <c r="Z1724" s="125"/>
      <c r="AA1724" s="125"/>
      <c r="AB1724" s="125"/>
      <c r="AC1724" s="125"/>
      <c r="AD1724" s="125"/>
      <c r="AE1724" s="125"/>
      <c r="AF1724" s="125"/>
      <c r="AG1724" s="125"/>
      <c r="AH1724" s="125"/>
      <c r="AI1724" s="125"/>
      <c r="AJ1724" s="125"/>
      <c r="AK1724" s="310">
        <v>162470</v>
      </c>
      <c r="AL1724" s="310">
        <f t="shared" si="266"/>
        <v>0</v>
      </c>
      <c r="AM1724" s="65" t="s">
        <v>654</v>
      </c>
      <c r="AN1724" s="65"/>
      <c r="AO1724" s="65"/>
      <c r="AP1724" s="65"/>
      <c r="AQ1724" s="65"/>
      <c r="AR1724" s="65"/>
      <c r="AS1724" s="66"/>
    </row>
    <row r="1725" spans="1:45" s="67" customFormat="1" ht="14.15" customHeight="1" x14ac:dyDescent="0.2">
      <c r="A1725" s="178">
        <v>1402025</v>
      </c>
      <c r="B1725" s="179" t="s">
        <v>993</v>
      </c>
      <c r="C1725" s="258">
        <f t="shared" si="267"/>
        <v>0</v>
      </c>
      <c r="D1725" s="137"/>
      <c r="E1725" s="126"/>
      <c r="F1725" s="126"/>
      <c r="G1725" s="126"/>
      <c r="H1725" s="262">
        <f t="shared" si="265"/>
        <v>0</v>
      </c>
      <c r="I1725" s="125"/>
      <c r="J1725" s="125"/>
      <c r="K1725" s="125"/>
      <c r="L1725" s="125"/>
      <c r="M1725" s="125"/>
      <c r="N1725" s="125"/>
      <c r="O1725" s="262">
        <f t="shared" si="268"/>
        <v>0</v>
      </c>
      <c r="P1725" s="125"/>
      <c r="Q1725" s="125"/>
      <c r="R1725" s="262">
        <f t="shared" si="269"/>
        <v>0</v>
      </c>
      <c r="S1725" s="125"/>
      <c r="T1725" s="125"/>
      <c r="U1725" s="262">
        <f t="shared" si="270"/>
        <v>0</v>
      </c>
      <c r="V1725" s="125"/>
      <c r="W1725" s="125"/>
      <c r="X1725" s="262">
        <f t="shared" si="271"/>
        <v>0</v>
      </c>
      <c r="Y1725" s="125"/>
      <c r="Z1725" s="125"/>
      <c r="AA1725" s="125"/>
      <c r="AB1725" s="125"/>
      <c r="AC1725" s="125"/>
      <c r="AD1725" s="125"/>
      <c r="AE1725" s="125"/>
      <c r="AF1725" s="125"/>
      <c r="AG1725" s="125"/>
      <c r="AH1725" s="125"/>
      <c r="AI1725" s="125"/>
      <c r="AJ1725" s="125"/>
      <c r="AK1725" s="310">
        <v>220450</v>
      </c>
      <c r="AL1725" s="310">
        <f t="shared" si="266"/>
        <v>0</v>
      </c>
      <c r="AM1725" s="65" t="s">
        <v>654</v>
      </c>
      <c r="AN1725" s="65"/>
      <c r="AO1725" s="65"/>
      <c r="AP1725" s="65"/>
      <c r="AQ1725" s="65"/>
      <c r="AR1725" s="65"/>
      <c r="AS1725" s="66"/>
    </row>
    <row r="1726" spans="1:45" s="67" customFormat="1" ht="14.15" customHeight="1" x14ac:dyDescent="0.2">
      <c r="A1726" s="178">
        <v>1402026</v>
      </c>
      <c r="B1726" s="179" t="s">
        <v>994</v>
      </c>
      <c r="C1726" s="258">
        <f t="shared" si="267"/>
        <v>0</v>
      </c>
      <c r="D1726" s="137"/>
      <c r="E1726" s="126"/>
      <c r="F1726" s="126"/>
      <c r="G1726" s="126"/>
      <c r="H1726" s="262">
        <f t="shared" si="265"/>
        <v>0</v>
      </c>
      <c r="I1726" s="125"/>
      <c r="J1726" s="125"/>
      <c r="K1726" s="125"/>
      <c r="L1726" s="125"/>
      <c r="M1726" s="125"/>
      <c r="N1726" s="125"/>
      <c r="O1726" s="126"/>
      <c r="P1726" s="126"/>
      <c r="Q1726" s="126"/>
      <c r="R1726" s="126"/>
      <c r="S1726" s="126"/>
      <c r="T1726" s="126"/>
      <c r="U1726" s="126"/>
      <c r="V1726" s="126"/>
      <c r="W1726" s="126"/>
      <c r="X1726" s="126"/>
      <c r="Y1726" s="126"/>
      <c r="Z1726" s="126"/>
      <c r="AA1726" s="125"/>
      <c r="AB1726" s="125"/>
      <c r="AC1726" s="125"/>
      <c r="AD1726" s="125"/>
      <c r="AE1726" s="125"/>
      <c r="AF1726" s="125"/>
      <c r="AG1726" s="125"/>
      <c r="AH1726" s="125"/>
      <c r="AI1726" s="125"/>
      <c r="AJ1726" s="125"/>
      <c r="AK1726" s="310">
        <v>23280</v>
      </c>
      <c r="AL1726" s="310">
        <f t="shared" si="266"/>
        <v>0</v>
      </c>
      <c r="AM1726" s="65" t="s">
        <v>654</v>
      </c>
      <c r="AN1726" s="65"/>
      <c r="AO1726" s="65"/>
      <c r="AP1726" s="65"/>
      <c r="AQ1726" s="65"/>
      <c r="AR1726" s="65"/>
      <c r="AS1726" s="66"/>
    </row>
    <row r="1727" spans="1:45" s="67" customFormat="1" ht="14.15" customHeight="1" x14ac:dyDescent="0.2">
      <c r="A1727" s="178">
        <v>1402027</v>
      </c>
      <c r="B1727" s="179" t="s">
        <v>822</v>
      </c>
      <c r="C1727" s="258">
        <f t="shared" si="267"/>
        <v>0</v>
      </c>
      <c r="D1727" s="137"/>
      <c r="E1727" s="126"/>
      <c r="F1727" s="126"/>
      <c r="G1727" s="126"/>
      <c r="H1727" s="262">
        <f t="shared" si="265"/>
        <v>0</v>
      </c>
      <c r="I1727" s="125"/>
      <c r="J1727" s="125"/>
      <c r="K1727" s="125"/>
      <c r="L1727" s="125"/>
      <c r="M1727" s="125"/>
      <c r="N1727" s="125"/>
      <c r="O1727" s="126"/>
      <c r="P1727" s="126"/>
      <c r="Q1727" s="126"/>
      <c r="R1727" s="126"/>
      <c r="S1727" s="126"/>
      <c r="T1727" s="126"/>
      <c r="U1727" s="126"/>
      <c r="V1727" s="126"/>
      <c r="W1727" s="126"/>
      <c r="X1727" s="126"/>
      <c r="Y1727" s="126"/>
      <c r="Z1727" s="126"/>
      <c r="AA1727" s="125"/>
      <c r="AB1727" s="125"/>
      <c r="AC1727" s="125"/>
      <c r="AD1727" s="125"/>
      <c r="AE1727" s="125"/>
      <c r="AF1727" s="125"/>
      <c r="AG1727" s="125"/>
      <c r="AH1727" s="125"/>
      <c r="AI1727" s="125"/>
      <c r="AJ1727" s="125"/>
      <c r="AK1727" s="310">
        <v>28470</v>
      </c>
      <c r="AL1727" s="310">
        <f t="shared" si="266"/>
        <v>0</v>
      </c>
      <c r="AM1727" s="65" t="s">
        <v>654</v>
      </c>
      <c r="AN1727" s="65"/>
      <c r="AO1727" s="65"/>
      <c r="AP1727" s="65"/>
      <c r="AQ1727" s="65"/>
      <c r="AR1727" s="65"/>
      <c r="AS1727" s="66"/>
    </row>
    <row r="1728" spans="1:45" s="67" customFormat="1" ht="20" x14ac:dyDescent="0.2">
      <c r="A1728" s="178">
        <v>1402028</v>
      </c>
      <c r="B1728" s="179" t="s">
        <v>1086</v>
      </c>
      <c r="C1728" s="258">
        <f t="shared" si="267"/>
        <v>0</v>
      </c>
      <c r="D1728" s="137"/>
      <c r="E1728" s="126"/>
      <c r="F1728" s="126"/>
      <c r="G1728" s="126"/>
      <c r="H1728" s="262">
        <f t="shared" si="265"/>
        <v>0</v>
      </c>
      <c r="I1728" s="125"/>
      <c r="J1728" s="125"/>
      <c r="K1728" s="125"/>
      <c r="L1728" s="125"/>
      <c r="M1728" s="125"/>
      <c r="N1728" s="125"/>
      <c r="O1728" s="262">
        <f t="shared" si="268"/>
        <v>0</v>
      </c>
      <c r="P1728" s="125"/>
      <c r="Q1728" s="125"/>
      <c r="R1728" s="262">
        <f t="shared" si="269"/>
        <v>0</v>
      </c>
      <c r="S1728" s="125"/>
      <c r="T1728" s="125"/>
      <c r="U1728" s="262">
        <f t="shared" si="270"/>
        <v>0</v>
      </c>
      <c r="V1728" s="125"/>
      <c r="W1728" s="125"/>
      <c r="X1728" s="262">
        <f t="shared" si="271"/>
        <v>0</v>
      </c>
      <c r="Y1728" s="125"/>
      <c r="Z1728" s="125"/>
      <c r="AA1728" s="125"/>
      <c r="AB1728" s="125"/>
      <c r="AC1728" s="125"/>
      <c r="AD1728" s="125"/>
      <c r="AE1728" s="125"/>
      <c r="AF1728" s="125"/>
      <c r="AG1728" s="125"/>
      <c r="AH1728" s="125"/>
      <c r="AI1728" s="125"/>
      <c r="AJ1728" s="125"/>
      <c r="AK1728" s="310">
        <v>168540</v>
      </c>
      <c r="AL1728" s="310">
        <f t="shared" si="266"/>
        <v>0</v>
      </c>
      <c r="AM1728" s="65" t="s">
        <v>654</v>
      </c>
      <c r="AN1728" s="65"/>
      <c r="AO1728" s="65"/>
      <c r="AP1728" s="65"/>
      <c r="AQ1728" s="65"/>
      <c r="AR1728" s="65"/>
      <c r="AS1728" s="66"/>
    </row>
    <row r="1729" spans="1:16381" s="67" customFormat="1" ht="14.15" customHeight="1" x14ac:dyDescent="0.2">
      <c r="A1729" s="178">
        <v>1402029</v>
      </c>
      <c r="B1729" s="179" t="s">
        <v>823</v>
      </c>
      <c r="C1729" s="258">
        <f t="shared" si="267"/>
        <v>0</v>
      </c>
      <c r="D1729" s="137"/>
      <c r="E1729" s="126"/>
      <c r="F1729" s="126"/>
      <c r="G1729" s="126"/>
      <c r="H1729" s="262">
        <f t="shared" si="265"/>
        <v>0</v>
      </c>
      <c r="I1729" s="125"/>
      <c r="J1729" s="125"/>
      <c r="K1729" s="125"/>
      <c r="L1729" s="125"/>
      <c r="M1729" s="125"/>
      <c r="N1729" s="125"/>
      <c r="O1729" s="126"/>
      <c r="P1729" s="126"/>
      <c r="Q1729" s="126"/>
      <c r="R1729" s="126"/>
      <c r="S1729" s="126"/>
      <c r="T1729" s="126"/>
      <c r="U1729" s="126"/>
      <c r="V1729" s="126"/>
      <c r="W1729" s="126"/>
      <c r="X1729" s="126"/>
      <c r="Y1729" s="126"/>
      <c r="Z1729" s="126"/>
      <c r="AA1729" s="125"/>
      <c r="AB1729" s="125"/>
      <c r="AC1729" s="125"/>
      <c r="AD1729" s="125"/>
      <c r="AE1729" s="125"/>
      <c r="AF1729" s="125"/>
      <c r="AG1729" s="125"/>
      <c r="AH1729" s="125"/>
      <c r="AI1729" s="125"/>
      <c r="AJ1729" s="125"/>
      <c r="AK1729" s="310">
        <v>39860</v>
      </c>
      <c r="AL1729" s="310">
        <f t="shared" si="266"/>
        <v>0</v>
      </c>
      <c r="AM1729" s="65" t="s">
        <v>654</v>
      </c>
      <c r="AN1729" s="65"/>
      <c r="AO1729" s="65"/>
      <c r="AP1729" s="65"/>
      <c r="AQ1729" s="65"/>
      <c r="AR1729" s="65"/>
      <c r="AS1729" s="66"/>
    </row>
    <row r="1730" spans="1:16381" s="67" customFormat="1" ht="14.15" customHeight="1" x14ac:dyDescent="0.2">
      <c r="A1730" s="178">
        <v>1402030</v>
      </c>
      <c r="B1730" s="179" t="s">
        <v>1087</v>
      </c>
      <c r="C1730" s="258">
        <f t="shared" si="267"/>
        <v>0</v>
      </c>
      <c r="D1730" s="137"/>
      <c r="E1730" s="126"/>
      <c r="F1730" s="126"/>
      <c r="G1730" s="126"/>
      <c r="H1730" s="262">
        <f t="shared" si="265"/>
        <v>0</v>
      </c>
      <c r="I1730" s="125"/>
      <c r="J1730" s="125"/>
      <c r="K1730" s="125"/>
      <c r="L1730" s="125"/>
      <c r="M1730" s="125"/>
      <c r="N1730" s="125"/>
      <c r="O1730" s="262">
        <f t="shared" si="268"/>
        <v>0</v>
      </c>
      <c r="P1730" s="125"/>
      <c r="Q1730" s="125"/>
      <c r="R1730" s="262">
        <f t="shared" si="269"/>
        <v>0</v>
      </c>
      <c r="S1730" s="125"/>
      <c r="T1730" s="125"/>
      <c r="U1730" s="262">
        <f t="shared" si="270"/>
        <v>0</v>
      </c>
      <c r="V1730" s="125"/>
      <c r="W1730" s="125"/>
      <c r="X1730" s="262">
        <f t="shared" si="271"/>
        <v>0</v>
      </c>
      <c r="Y1730" s="125"/>
      <c r="Z1730" s="125"/>
      <c r="AA1730" s="125"/>
      <c r="AB1730" s="125"/>
      <c r="AC1730" s="125"/>
      <c r="AD1730" s="125"/>
      <c r="AE1730" s="125"/>
      <c r="AF1730" s="125"/>
      <c r="AG1730" s="125"/>
      <c r="AH1730" s="125"/>
      <c r="AI1730" s="125"/>
      <c r="AJ1730" s="125"/>
      <c r="AK1730" s="310">
        <v>194980</v>
      </c>
      <c r="AL1730" s="310">
        <f t="shared" si="266"/>
        <v>0</v>
      </c>
      <c r="AM1730" s="65" t="s">
        <v>654</v>
      </c>
      <c r="AN1730" s="65"/>
      <c r="AO1730" s="65"/>
      <c r="AP1730" s="65"/>
      <c r="AQ1730" s="65"/>
      <c r="AR1730" s="65"/>
      <c r="AS1730" s="66"/>
    </row>
    <row r="1731" spans="1:16381" s="67" customFormat="1" ht="14.15" customHeight="1" x14ac:dyDescent="0.2">
      <c r="A1731" s="178">
        <v>1402031</v>
      </c>
      <c r="B1731" s="179" t="s">
        <v>1088</v>
      </c>
      <c r="C1731" s="258">
        <f t="shared" si="267"/>
        <v>0</v>
      </c>
      <c r="D1731" s="137"/>
      <c r="E1731" s="126"/>
      <c r="F1731" s="126"/>
      <c r="G1731" s="126"/>
      <c r="H1731" s="262">
        <f t="shared" si="265"/>
        <v>0</v>
      </c>
      <c r="I1731" s="125"/>
      <c r="J1731" s="125"/>
      <c r="K1731" s="125"/>
      <c r="L1731" s="125"/>
      <c r="M1731" s="125"/>
      <c r="N1731" s="125"/>
      <c r="O1731" s="262">
        <f t="shared" si="268"/>
        <v>0</v>
      </c>
      <c r="P1731" s="125"/>
      <c r="Q1731" s="125"/>
      <c r="R1731" s="262">
        <f t="shared" si="269"/>
        <v>0</v>
      </c>
      <c r="S1731" s="125"/>
      <c r="T1731" s="125"/>
      <c r="U1731" s="262">
        <f t="shared" si="270"/>
        <v>0</v>
      </c>
      <c r="V1731" s="125"/>
      <c r="W1731" s="125"/>
      <c r="X1731" s="262">
        <f t="shared" si="271"/>
        <v>0</v>
      </c>
      <c r="Y1731" s="125"/>
      <c r="Z1731" s="125"/>
      <c r="AA1731" s="125"/>
      <c r="AB1731" s="125"/>
      <c r="AC1731" s="125"/>
      <c r="AD1731" s="125"/>
      <c r="AE1731" s="125"/>
      <c r="AF1731" s="125"/>
      <c r="AG1731" s="125"/>
      <c r="AH1731" s="125"/>
      <c r="AI1731" s="125"/>
      <c r="AJ1731" s="125"/>
      <c r="AK1731" s="310">
        <v>168540</v>
      </c>
      <c r="AL1731" s="310">
        <f t="shared" si="266"/>
        <v>0</v>
      </c>
      <c r="AM1731" s="65" t="s">
        <v>654</v>
      </c>
      <c r="AN1731" s="65"/>
      <c r="AO1731" s="65"/>
      <c r="AP1731" s="65"/>
      <c r="AQ1731" s="65"/>
      <c r="AR1731" s="65"/>
      <c r="AS1731" s="66"/>
    </row>
    <row r="1732" spans="1:16381" s="67" customFormat="1" ht="14.15" customHeight="1" x14ac:dyDescent="0.2">
      <c r="A1732" s="178">
        <v>1402032</v>
      </c>
      <c r="B1732" s="179" t="s">
        <v>3000</v>
      </c>
      <c r="C1732" s="258">
        <f t="shared" si="267"/>
        <v>0</v>
      </c>
      <c r="D1732" s="137"/>
      <c r="E1732" s="126"/>
      <c r="F1732" s="126"/>
      <c r="G1732" s="126"/>
      <c r="H1732" s="262">
        <f t="shared" si="265"/>
        <v>0</v>
      </c>
      <c r="I1732" s="125"/>
      <c r="J1732" s="125"/>
      <c r="K1732" s="125"/>
      <c r="L1732" s="125"/>
      <c r="M1732" s="125"/>
      <c r="N1732" s="125"/>
      <c r="O1732" s="262">
        <f t="shared" si="268"/>
        <v>0</v>
      </c>
      <c r="P1732" s="125"/>
      <c r="Q1732" s="125"/>
      <c r="R1732" s="262">
        <f t="shared" si="269"/>
        <v>0</v>
      </c>
      <c r="S1732" s="125"/>
      <c r="T1732" s="125"/>
      <c r="U1732" s="262">
        <f t="shared" si="270"/>
        <v>0</v>
      </c>
      <c r="V1732" s="125"/>
      <c r="W1732" s="125"/>
      <c r="X1732" s="262">
        <f t="shared" si="271"/>
        <v>0</v>
      </c>
      <c r="Y1732" s="125"/>
      <c r="Z1732" s="125"/>
      <c r="AA1732" s="125"/>
      <c r="AB1732" s="125"/>
      <c r="AC1732" s="125"/>
      <c r="AD1732" s="125"/>
      <c r="AE1732" s="125"/>
      <c r="AF1732" s="125"/>
      <c r="AG1732" s="125"/>
      <c r="AH1732" s="125"/>
      <c r="AI1732" s="125"/>
      <c r="AJ1732" s="125"/>
      <c r="AK1732" s="310">
        <v>152530</v>
      </c>
      <c r="AL1732" s="310">
        <f t="shared" si="266"/>
        <v>0</v>
      </c>
      <c r="AM1732" s="65" t="s">
        <v>654</v>
      </c>
      <c r="AN1732" s="65"/>
      <c r="AO1732" s="65"/>
      <c r="AP1732" s="65"/>
      <c r="AQ1732" s="65"/>
      <c r="AR1732" s="65"/>
      <c r="AS1732" s="66"/>
    </row>
    <row r="1733" spans="1:16381" s="67" customFormat="1" ht="14.15" customHeight="1" x14ac:dyDescent="0.2">
      <c r="A1733" s="178">
        <v>1402033</v>
      </c>
      <c r="B1733" s="179" t="s">
        <v>3001</v>
      </c>
      <c r="C1733" s="258">
        <f t="shared" si="267"/>
        <v>0</v>
      </c>
      <c r="D1733" s="137"/>
      <c r="E1733" s="126"/>
      <c r="F1733" s="126"/>
      <c r="G1733" s="126"/>
      <c r="H1733" s="262">
        <f t="shared" si="265"/>
        <v>0</v>
      </c>
      <c r="I1733" s="125"/>
      <c r="J1733" s="125"/>
      <c r="K1733" s="125"/>
      <c r="L1733" s="125"/>
      <c r="M1733" s="125"/>
      <c r="N1733" s="125"/>
      <c r="O1733" s="262">
        <f t="shared" si="268"/>
        <v>0</v>
      </c>
      <c r="P1733" s="125"/>
      <c r="Q1733" s="125"/>
      <c r="R1733" s="262">
        <f t="shared" si="269"/>
        <v>0</v>
      </c>
      <c r="S1733" s="125"/>
      <c r="T1733" s="125"/>
      <c r="U1733" s="262">
        <f t="shared" si="270"/>
        <v>0</v>
      </c>
      <c r="V1733" s="125"/>
      <c r="W1733" s="125"/>
      <c r="X1733" s="262">
        <f t="shared" si="271"/>
        <v>0</v>
      </c>
      <c r="Y1733" s="125"/>
      <c r="Z1733" s="125"/>
      <c r="AA1733" s="125"/>
      <c r="AB1733" s="125"/>
      <c r="AC1733" s="125"/>
      <c r="AD1733" s="125"/>
      <c r="AE1733" s="125"/>
      <c r="AF1733" s="125"/>
      <c r="AG1733" s="125"/>
      <c r="AH1733" s="125"/>
      <c r="AI1733" s="125"/>
      <c r="AJ1733" s="125"/>
      <c r="AK1733" s="310">
        <v>168540</v>
      </c>
      <c r="AL1733" s="310">
        <f t="shared" si="266"/>
        <v>0</v>
      </c>
      <c r="AM1733" s="65" t="s">
        <v>654</v>
      </c>
      <c r="AN1733" s="65"/>
      <c r="AO1733" s="65"/>
      <c r="AP1733" s="65"/>
      <c r="AQ1733" s="65"/>
      <c r="AR1733" s="65"/>
      <c r="AS1733" s="66"/>
    </row>
    <row r="1734" spans="1:16381" s="67" customFormat="1" ht="14.15" customHeight="1" x14ac:dyDescent="0.2">
      <c r="A1734" s="178">
        <v>1402034</v>
      </c>
      <c r="B1734" s="179" t="s">
        <v>2781</v>
      </c>
      <c r="C1734" s="258">
        <f t="shared" si="267"/>
        <v>0</v>
      </c>
      <c r="D1734" s="137"/>
      <c r="E1734" s="126"/>
      <c r="F1734" s="126"/>
      <c r="G1734" s="126"/>
      <c r="H1734" s="262">
        <f t="shared" si="265"/>
        <v>0</v>
      </c>
      <c r="I1734" s="125"/>
      <c r="J1734" s="125"/>
      <c r="K1734" s="125"/>
      <c r="L1734" s="125"/>
      <c r="M1734" s="125"/>
      <c r="N1734" s="125"/>
      <c r="O1734" s="262">
        <f t="shared" si="268"/>
        <v>0</v>
      </c>
      <c r="P1734" s="125"/>
      <c r="Q1734" s="125"/>
      <c r="R1734" s="262">
        <f t="shared" si="269"/>
        <v>0</v>
      </c>
      <c r="S1734" s="125"/>
      <c r="T1734" s="125"/>
      <c r="U1734" s="262">
        <f t="shared" si="270"/>
        <v>0</v>
      </c>
      <c r="V1734" s="125"/>
      <c r="W1734" s="125"/>
      <c r="X1734" s="262">
        <f t="shared" si="271"/>
        <v>0</v>
      </c>
      <c r="Y1734" s="125"/>
      <c r="Z1734" s="125"/>
      <c r="AA1734" s="125"/>
      <c r="AB1734" s="125"/>
      <c r="AC1734" s="125"/>
      <c r="AD1734" s="125"/>
      <c r="AE1734" s="125"/>
      <c r="AF1734" s="125"/>
      <c r="AG1734" s="125"/>
      <c r="AH1734" s="125"/>
      <c r="AI1734" s="125"/>
      <c r="AJ1734" s="125"/>
      <c r="AK1734" s="310">
        <v>240240</v>
      </c>
      <c r="AL1734" s="310">
        <f t="shared" si="266"/>
        <v>0</v>
      </c>
      <c r="AM1734" s="65" t="s">
        <v>654</v>
      </c>
      <c r="AN1734" s="65"/>
      <c r="AO1734" s="65"/>
      <c r="AP1734" s="65"/>
      <c r="AQ1734" s="65"/>
      <c r="AR1734" s="65"/>
      <c r="AS1734" s="66"/>
    </row>
    <row r="1735" spans="1:16381" s="67" customFormat="1" ht="20" x14ac:dyDescent="0.2">
      <c r="A1735" s="178">
        <v>1402035</v>
      </c>
      <c r="B1735" s="179" t="s">
        <v>652</v>
      </c>
      <c r="C1735" s="258">
        <f t="shared" si="267"/>
        <v>0</v>
      </c>
      <c r="D1735" s="137"/>
      <c r="E1735" s="126"/>
      <c r="F1735" s="126"/>
      <c r="G1735" s="126"/>
      <c r="H1735" s="262">
        <f t="shared" si="265"/>
        <v>0</v>
      </c>
      <c r="I1735" s="125"/>
      <c r="J1735" s="125"/>
      <c r="K1735" s="125"/>
      <c r="L1735" s="125"/>
      <c r="M1735" s="125"/>
      <c r="N1735" s="125"/>
      <c r="O1735" s="262">
        <f t="shared" si="268"/>
        <v>0</v>
      </c>
      <c r="P1735" s="125"/>
      <c r="Q1735" s="125"/>
      <c r="R1735" s="262">
        <f t="shared" si="269"/>
        <v>0</v>
      </c>
      <c r="S1735" s="125"/>
      <c r="T1735" s="125"/>
      <c r="U1735" s="262">
        <f t="shared" si="270"/>
        <v>0</v>
      </c>
      <c r="V1735" s="125"/>
      <c r="W1735" s="125"/>
      <c r="X1735" s="262">
        <f t="shared" si="271"/>
        <v>0</v>
      </c>
      <c r="Y1735" s="125"/>
      <c r="Z1735" s="125"/>
      <c r="AA1735" s="125"/>
      <c r="AB1735" s="125"/>
      <c r="AC1735" s="125"/>
      <c r="AD1735" s="125"/>
      <c r="AE1735" s="125"/>
      <c r="AF1735" s="125"/>
      <c r="AG1735" s="125"/>
      <c r="AH1735" s="125"/>
      <c r="AI1735" s="125"/>
      <c r="AJ1735" s="125"/>
      <c r="AK1735" s="310">
        <v>616250</v>
      </c>
      <c r="AL1735" s="310">
        <f t="shared" si="266"/>
        <v>0</v>
      </c>
      <c r="AM1735" s="65" t="s">
        <v>654</v>
      </c>
      <c r="AN1735" s="65"/>
      <c r="AO1735" s="65"/>
      <c r="AP1735" s="65"/>
      <c r="AQ1735" s="65"/>
      <c r="AR1735" s="65"/>
      <c r="AS1735" s="66"/>
    </row>
    <row r="1736" spans="1:16381" s="67" customFormat="1" ht="14.15" customHeight="1" x14ac:dyDescent="0.2">
      <c r="A1736" s="178">
        <v>1402036</v>
      </c>
      <c r="B1736" s="179" t="s">
        <v>2520</v>
      </c>
      <c r="C1736" s="258">
        <f t="shared" si="267"/>
        <v>0</v>
      </c>
      <c r="D1736" s="137"/>
      <c r="E1736" s="126"/>
      <c r="F1736" s="126"/>
      <c r="G1736" s="126"/>
      <c r="H1736" s="262">
        <f t="shared" si="265"/>
        <v>0</v>
      </c>
      <c r="I1736" s="125"/>
      <c r="J1736" s="125"/>
      <c r="K1736" s="125"/>
      <c r="L1736" s="125"/>
      <c r="M1736" s="125"/>
      <c r="N1736" s="125"/>
      <c r="O1736" s="262">
        <f t="shared" si="268"/>
        <v>0</v>
      </c>
      <c r="P1736" s="125"/>
      <c r="Q1736" s="125"/>
      <c r="R1736" s="262">
        <f t="shared" si="269"/>
        <v>0</v>
      </c>
      <c r="S1736" s="125"/>
      <c r="T1736" s="125"/>
      <c r="U1736" s="262">
        <f t="shared" si="270"/>
        <v>0</v>
      </c>
      <c r="V1736" s="125"/>
      <c r="W1736" s="125"/>
      <c r="X1736" s="262">
        <f t="shared" si="271"/>
        <v>0</v>
      </c>
      <c r="Y1736" s="125"/>
      <c r="Z1736" s="125"/>
      <c r="AA1736" s="125"/>
      <c r="AB1736" s="125"/>
      <c r="AC1736" s="125"/>
      <c r="AD1736" s="125"/>
      <c r="AE1736" s="125"/>
      <c r="AF1736" s="125"/>
      <c r="AG1736" s="125"/>
      <c r="AH1736" s="125"/>
      <c r="AI1736" s="125"/>
      <c r="AJ1736" s="125"/>
      <c r="AK1736" s="310">
        <v>584740</v>
      </c>
      <c r="AL1736" s="310">
        <f t="shared" si="266"/>
        <v>0</v>
      </c>
      <c r="AM1736" s="65" t="s">
        <v>654</v>
      </c>
      <c r="AN1736" s="65"/>
      <c r="AO1736" s="65"/>
      <c r="AP1736" s="65"/>
      <c r="AQ1736" s="65"/>
      <c r="AR1736" s="65"/>
      <c r="AS1736" s="66"/>
    </row>
    <row r="1737" spans="1:16381" s="67" customFormat="1" ht="14.15" customHeight="1" x14ac:dyDescent="0.2">
      <c r="A1737" s="178">
        <v>1402037</v>
      </c>
      <c r="B1737" s="179" t="s">
        <v>2521</v>
      </c>
      <c r="C1737" s="258">
        <f t="shared" si="267"/>
        <v>0</v>
      </c>
      <c r="D1737" s="137"/>
      <c r="E1737" s="126"/>
      <c r="F1737" s="126"/>
      <c r="G1737" s="126"/>
      <c r="H1737" s="262">
        <f t="shared" si="265"/>
        <v>0</v>
      </c>
      <c r="I1737" s="125"/>
      <c r="J1737" s="125"/>
      <c r="K1737" s="125"/>
      <c r="L1737" s="125"/>
      <c r="M1737" s="125"/>
      <c r="N1737" s="125"/>
      <c r="O1737" s="262">
        <f t="shared" si="268"/>
        <v>0</v>
      </c>
      <c r="P1737" s="125"/>
      <c r="Q1737" s="125"/>
      <c r="R1737" s="262">
        <f t="shared" si="269"/>
        <v>0</v>
      </c>
      <c r="S1737" s="125"/>
      <c r="T1737" s="125"/>
      <c r="U1737" s="262">
        <f t="shared" si="270"/>
        <v>0</v>
      </c>
      <c r="V1737" s="125"/>
      <c r="W1737" s="125"/>
      <c r="X1737" s="262">
        <f t="shared" si="271"/>
        <v>0</v>
      </c>
      <c r="Y1737" s="125"/>
      <c r="Z1737" s="125"/>
      <c r="AA1737" s="125"/>
      <c r="AB1737" s="125"/>
      <c r="AC1737" s="125"/>
      <c r="AD1737" s="125"/>
      <c r="AE1737" s="125"/>
      <c r="AF1737" s="125"/>
      <c r="AG1737" s="125"/>
      <c r="AH1737" s="125"/>
      <c r="AI1737" s="125"/>
      <c r="AJ1737" s="125"/>
      <c r="AK1737" s="310">
        <v>208930</v>
      </c>
      <c r="AL1737" s="310">
        <f t="shared" si="266"/>
        <v>0</v>
      </c>
      <c r="AM1737" s="65" t="s">
        <v>654</v>
      </c>
      <c r="AN1737" s="65"/>
      <c r="AO1737" s="65"/>
      <c r="AP1737" s="65"/>
      <c r="AQ1737" s="65"/>
      <c r="AR1737" s="65"/>
      <c r="AS1737" s="66"/>
    </row>
    <row r="1738" spans="1:16381" s="67" customFormat="1" ht="14.15" customHeight="1" x14ac:dyDescent="0.2">
      <c r="A1738" s="178">
        <v>1402038</v>
      </c>
      <c r="B1738" s="196" t="s">
        <v>3136</v>
      </c>
      <c r="C1738" s="258">
        <f t="shared" si="267"/>
        <v>0</v>
      </c>
      <c r="D1738" s="137"/>
      <c r="E1738" s="126"/>
      <c r="F1738" s="126"/>
      <c r="G1738" s="126"/>
      <c r="H1738" s="262">
        <f t="shared" si="265"/>
        <v>0</v>
      </c>
      <c r="I1738" s="125"/>
      <c r="J1738" s="125"/>
      <c r="K1738" s="125"/>
      <c r="L1738" s="125"/>
      <c r="M1738" s="125"/>
      <c r="N1738" s="125"/>
      <c r="O1738" s="262">
        <f t="shared" si="268"/>
        <v>0</v>
      </c>
      <c r="P1738" s="125"/>
      <c r="Q1738" s="125"/>
      <c r="R1738" s="262">
        <f t="shared" si="269"/>
        <v>0</v>
      </c>
      <c r="S1738" s="125"/>
      <c r="T1738" s="125"/>
      <c r="U1738" s="262">
        <f t="shared" si="270"/>
        <v>0</v>
      </c>
      <c r="V1738" s="125"/>
      <c r="W1738" s="125"/>
      <c r="X1738" s="262">
        <f t="shared" si="271"/>
        <v>0</v>
      </c>
      <c r="Y1738" s="125"/>
      <c r="Z1738" s="125"/>
      <c r="AA1738" s="125"/>
      <c r="AB1738" s="125"/>
      <c r="AC1738" s="125"/>
      <c r="AD1738" s="125"/>
      <c r="AE1738" s="125"/>
      <c r="AF1738" s="125"/>
      <c r="AG1738" s="125"/>
      <c r="AH1738" s="125"/>
      <c r="AI1738" s="125"/>
      <c r="AJ1738" s="125"/>
      <c r="AK1738" s="310">
        <v>255100</v>
      </c>
      <c r="AL1738" s="310">
        <f t="shared" si="266"/>
        <v>0</v>
      </c>
      <c r="AM1738" s="65" t="s">
        <v>654</v>
      </c>
      <c r="AN1738" s="65"/>
      <c r="AO1738" s="65"/>
      <c r="AP1738" s="65"/>
      <c r="AQ1738" s="65"/>
      <c r="AR1738" s="65"/>
      <c r="AS1738" s="66"/>
    </row>
    <row r="1739" spans="1:16381" s="67" customFormat="1" ht="20.25" customHeight="1" x14ac:dyDescent="0.2">
      <c r="A1739" s="178">
        <v>1402039</v>
      </c>
      <c r="B1739" s="196" t="s">
        <v>3002</v>
      </c>
      <c r="C1739" s="258">
        <f t="shared" si="267"/>
        <v>0</v>
      </c>
      <c r="D1739" s="137"/>
      <c r="E1739" s="126"/>
      <c r="F1739" s="126"/>
      <c r="G1739" s="126"/>
      <c r="H1739" s="262">
        <f t="shared" si="265"/>
        <v>0</v>
      </c>
      <c r="I1739" s="125"/>
      <c r="J1739" s="125"/>
      <c r="K1739" s="125"/>
      <c r="L1739" s="125"/>
      <c r="M1739" s="125"/>
      <c r="N1739" s="125"/>
      <c r="O1739" s="262">
        <f t="shared" si="268"/>
        <v>0</v>
      </c>
      <c r="P1739" s="125"/>
      <c r="Q1739" s="125"/>
      <c r="R1739" s="262">
        <f t="shared" si="269"/>
        <v>0</v>
      </c>
      <c r="S1739" s="125"/>
      <c r="T1739" s="125"/>
      <c r="U1739" s="262">
        <f t="shared" si="270"/>
        <v>0</v>
      </c>
      <c r="V1739" s="125"/>
      <c r="W1739" s="125"/>
      <c r="X1739" s="262">
        <f t="shared" si="271"/>
        <v>0</v>
      </c>
      <c r="Y1739" s="125"/>
      <c r="Z1739" s="125"/>
      <c r="AA1739" s="125"/>
      <c r="AB1739" s="125"/>
      <c r="AC1739" s="125"/>
      <c r="AD1739" s="125"/>
      <c r="AE1739" s="125"/>
      <c r="AF1739" s="125"/>
      <c r="AG1739" s="125"/>
      <c r="AH1739" s="125"/>
      <c r="AI1739" s="125"/>
      <c r="AJ1739" s="125"/>
      <c r="AK1739" s="310">
        <v>616250</v>
      </c>
      <c r="AL1739" s="310">
        <f t="shared" si="266"/>
        <v>0</v>
      </c>
      <c r="AM1739" s="65" t="s">
        <v>654</v>
      </c>
      <c r="AN1739" s="65"/>
      <c r="AO1739" s="65"/>
      <c r="AP1739" s="65"/>
      <c r="AQ1739" s="65"/>
      <c r="AR1739" s="65"/>
      <c r="AS1739" s="66"/>
    </row>
    <row r="1740" spans="1:16381" s="67" customFormat="1" ht="14.15" customHeight="1" x14ac:dyDescent="0.2">
      <c r="A1740" s="178">
        <v>1402040</v>
      </c>
      <c r="B1740" s="196" t="s">
        <v>3003</v>
      </c>
      <c r="C1740" s="258">
        <f t="shared" si="267"/>
        <v>0</v>
      </c>
      <c r="D1740" s="137"/>
      <c r="E1740" s="126"/>
      <c r="F1740" s="126"/>
      <c r="G1740" s="126"/>
      <c r="H1740" s="262">
        <f t="shared" si="265"/>
        <v>0</v>
      </c>
      <c r="I1740" s="125"/>
      <c r="J1740" s="125"/>
      <c r="K1740" s="125"/>
      <c r="L1740" s="125"/>
      <c r="M1740" s="125"/>
      <c r="N1740" s="125"/>
      <c r="O1740" s="262">
        <f t="shared" si="268"/>
        <v>0</v>
      </c>
      <c r="P1740" s="125"/>
      <c r="Q1740" s="125"/>
      <c r="R1740" s="262">
        <f t="shared" si="269"/>
        <v>0</v>
      </c>
      <c r="S1740" s="125"/>
      <c r="T1740" s="125"/>
      <c r="U1740" s="262">
        <f t="shared" si="270"/>
        <v>0</v>
      </c>
      <c r="V1740" s="125"/>
      <c r="W1740" s="125"/>
      <c r="X1740" s="262">
        <f t="shared" si="271"/>
        <v>0</v>
      </c>
      <c r="Y1740" s="125"/>
      <c r="Z1740" s="125"/>
      <c r="AA1740" s="125"/>
      <c r="AB1740" s="125"/>
      <c r="AC1740" s="125"/>
      <c r="AD1740" s="125"/>
      <c r="AE1740" s="125"/>
      <c r="AF1740" s="125"/>
      <c r="AG1740" s="125"/>
      <c r="AH1740" s="125"/>
      <c r="AI1740" s="125"/>
      <c r="AJ1740" s="125"/>
      <c r="AK1740" s="310">
        <v>560390</v>
      </c>
      <c r="AL1740" s="310">
        <f t="shared" si="266"/>
        <v>0</v>
      </c>
      <c r="AM1740" s="65" t="s">
        <v>654</v>
      </c>
      <c r="AN1740" s="65"/>
      <c r="AO1740" s="65"/>
      <c r="AP1740" s="65"/>
      <c r="AQ1740" s="65"/>
      <c r="AR1740" s="65"/>
      <c r="AS1740" s="76"/>
      <c r="AT1740" s="77"/>
      <c r="AU1740" s="77"/>
      <c r="AV1740" s="77"/>
      <c r="AW1740" s="77"/>
      <c r="AX1740" s="77"/>
      <c r="AY1740" s="77"/>
      <c r="AZ1740" s="77"/>
      <c r="BA1740" s="77"/>
      <c r="BB1740" s="77"/>
      <c r="BC1740" s="77"/>
      <c r="BD1740" s="77"/>
      <c r="BE1740" s="77"/>
      <c r="BF1740" s="77"/>
      <c r="BG1740" s="77"/>
      <c r="BH1740" s="77"/>
      <c r="BI1740" s="77"/>
      <c r="BJ1740" s="77"/>
      <c r="BK1740" s="77"/>
      <c r="BL1740" s="77"/>
      <c r="BM1740" s="77"/>
      <c r="BN1740" s="77"/>
      <c r="BO1740" s="77"/>
      <c r="BP1740" s="77"/>
      <c r="BQ1740" s="77"/>
      <c r="BR1740" s="77"/>
      <c r="BS1740" s="77"/>
      <c r="BT1740" s="77"/>
      <c r="BU1740" s="77"/>
      <c r="BV1740" s="77"/>
      <c r="BW1740" s="77"/>
      <c r="BX1740" s="77"/>
      <c r="BY1740" s="77"/>
      <c r="BZ1740" s="77"/>
      <c r="CA1740" s="77"/>
      <c r="CB1740" s="77"/>
      <c r="CC1740" s="77"/>
      <c r="CD1740" s="77"/>
      <c r="CE1740" s="77"/>
      <c r="CF1740" s="77"/>
      <c r="CG1740" s="77"/>
      <c r="CH1740" s="77"/>
      <c r="CI1740" s="77"/>
      <c r="CJ1740" s="77"/>
      <c r="CK1740" s="77"/>
      <c r="CL1740" s="77"/>
      <c r="CM1740" s="77"/>
      <c r="CN1740" s="77"/>
      <c r="CO1740" s="77"/>
      <c r="CP1740" s="77"/>
      <c r="CQ1740" s="77"/>
      <c r="CR1740" s="77"/>
      <c r="CS1740" s="77"/>
      <c r="CT1740" s="77"/>
      <c r="CU1740" s="77"/>
      <c r="CV1740" s="77"/>
      <c r="CW1740" s="77"/>
      <c r="CX1740" s="77"/>
      <c r="CY1740" s="77"/>
      <c r="CZ1740" s="77"/>
      <c r="DA1740" s="77"/>
      <c r="DB1740" s="77"/>
      <c r="DC1740" s="77"/>
      <c r="DD1740" s="77"/>
      <c r="DE1740" s="77"/>
      <c r="DF1740" s="77"/>
      <c r="DG1740" s="77"/>
      <c r="DH1740" s="77"/>
      <c r="DI1740" s="77"/>
      <c r="DJ1740" s="77"/>
      <c r="DK1740" s="77"/>
      <c r="DL1740" s="77"/>
      <c r="DM1740" s="77"/>
      <c r="DN1740" s="77"/>
      <c r="DO1740" s="77"/>
      <c r="DP1740" s="77"/>
      <c r="DQ1740" s="77"/>
      <c r="DR1740" s="77"/>
      <c r="DS1740" s="77"/>
      <c r="DT1740" s="77"/>
      <c r="DU1740" s="77"/>
      <c r="DV1740" s="77"/>
      <c r="DW1740" s="77"/>
      <c r="DX1740" s="77"/>
      <c r="DY1740" s="77"/>
      <c r="DZ1740" s="77"/>
      <c r="EA1740" s="77"/>
      <c r="EB1740" s="77"/>
      <c r="EC1740" s="77"/>
      <c r="ED1740" s="77"/>
      <c r="EE1740" s="77"/>
      <c r="EF1740" s="77"/>
      <c r="EG1740" s="77"/>
      <c r="EH1740" s="77"/>
      <c r="EI1740" s="77"/>
      <c r="EJ1740" s="77"/>
      <c r="EK1740" s="77"/>
      <c r="EL1740" s="77"/>
      <c r="EM1740" s="77"/>
      <c r="EN1740" s="77"/>
      <c r="EO1740" s="77"/>
      <c r="EP1740" s="77"/>
      <c r="EQ1740" s="77"/>
      <c r="ER1740" s="77"/>
      <c r="ES1740" s="77"/>
      <c r="ET1740" s="77"/>
      <c r="EU1740" s="77"/>
      <c r="EV1740" s="77"/>
      <c r="EW1740" s="77"/>
      <c r="EX1740" s="77"/>
      <c r="EY1740" s="77"/>
      <c r="EZ1740" s="77"/>
      <c r="FA1740" s="77"/>
      <c r="FB1740" s="77"/>
      <c r="FC1740" s="77"/>
      <c r="FD1740" s="77"/>
      <c r="FE1740" s="77"/>
      <c r="FF1740" s="77"/>
      <c r="FG1740" s="77"/>
      <c r="FH1740" s="77"/>
      <c r="FI1740" s="77"/>
      <c r="FJ1740" s="77"/>
      <c r="FK1740" s="77"/>
      <c r="FL1740" s="77"/>
      <c r="FM1740" s="77"/>
      <c r="FN1740" s="77"/>
      <c r="FO1740" s="77"/>
      <c r="FP1740" s="77"/>
      <c r="FQ1740" s="77"/>
      <c r="FR1740" s="77"/>
      <c r="FS1740" s="77"/>
      <c r="FT1740" s="77"/>
      <c r="FU1740" s="77"/>
      <c r="FV1740" s="77"/>
      <c r="FW1740" s="77"/>
      <c r="FX1740" s="77"/>
      <c r="FY1740" s="77"/>
      <c r="FZ1740" s="77"/>
      <c r="GA1740" s="77"/>
      <c r="GB1740" s="77"/>
      <c r="GC1740" s="77"/>
      <c r="GD1740" s="77"/>
      <c r="GE1740" s="77"/>
      <c r="GF1740" s="77"/>
      <c r="GG1740" s="77"/>
      <c r="GH1740" s="77"/>
      <c r="GI1740" s="77"/>
      <c r="GJ1740" s="77"/>
      <c r="GK1740" s="77"/>
      <c r="GL1740" s="77"/>
      <c r="GM1740" s="77"/>
      <c r="GN1740" s="77"/>
      <c r="GO1740" s="77"/>
      <c r="GP1740" s="77"/>
      <c r="GQ1740" s="77"/>
      <c r="GR1740" s="77"/>
      <c r="GS1740" s="77"/>
      <c r="GT1740" s="77"/>
      <c r="GU1740" s="77"/>
      <c r="GV1740" s="77"/>
      <c r="GW1740" s="77"/>
      <c r="GX1740" s="77"/>
      <c r="GY1740" s="77"/>
      <c r="GZ1740" s="77"/>
      <c r="HA1740" s="77"/>
      <c r="HB1740" s="77"/>
      <c r="HC1740" s="77"/>
      <c r="HD1740" s="77"/>
      <c r="HE1740" s="77"/>
      <c r="HF1740" s="77"/>
      <c r="HG1740" s="77"/>
      <c r="HH1740" s="77"/>
      <c r="HI1740" s="77"/>
      <c r="HJ1740" s="77"/>
      <c r="HK1740" s="77"/>
      <c r="HL1740" s="77"/>
      <c r="HM1740" s="77"/>
      <c r="HN1740" s="77"/>
      <c r="HO1740" s="77"/>
      <c r="HP1740" s="77"/>
      <c r="HQ1740" s="77"/>
      <c r="HR1740" s="77"/>
      <c r="HS1740" s="77"/>
      <c r="HT1740" s="77"/>
      <c r="HU1740" s="77"/>
      <c r="HV1740" s="77"/>
      <c r="HW1740" s="77"/>
      <c r="HX1740" s="77"/>
      <c r="HY1740" s="77"/>
      <c r="HZ1740" s="77"/>
      <c r="IA1740" s="77"/>
      <c r="IB1740" s="77"/>
      <c r="IC1740" s="77"/>
      <c r="ID1740" s="77"/>
      <c r="IE1740" s="77"/>
      <c r="IF1740" s="77"/>
      <c r="IG1740" s="77"/>
      <c r="IH1740" s="77"/>
      <c r="II1740" s="77"/>
      <c r="IJ1740" s="77"/>
      <c r="IK1740" s="77"/>
      <c r="IL1740" s="77"/>
      <c r="IM1740" s="77"/>
      <c r="IN1740" s="77"/>
      <c r="IO1740" s="77"/>
      <c r="IP1740" s="77"/>
      <c r="IQ1740" s="77"/>
      <c r="IR1740" s="77"/>
      <c r="IS1740" s="77"/>
      <c r="IT1740" s="77"/>
      <c r="IU1740" s="77"/>
      <c r="IV1740" s="77"/>
      <c r="IW1740" s="77"/>
      <c r="IX1740" s="77"/>
      <c r="IY1740" s="77"/>
      <c r="IZ1740" s="77"/>
      <c r="JA1740" s="77"/>
      <c r="JB1740" s="77"/>
      <c r="JC1740" s="77"/>
      <c r="JD1740" s="77"/>
      <c r="JE1740" s="77"/>
      <c r="JF1740" s="77"/>
      <c r="JG1740" s="77"/>
      <c r="JH1740" s="77"/>
      <c r="JI1740" s="77"/>
      <c r="JJ1740" s="77"/>
      <c r="JK1740" s="77"/>
      <c r="JL1740" s="77"/>
      <c r="JM1740" s="77"/>
      <c r="JN1740" s="77"/>
      <c r="JO1740" s="77"/>
      <c r="JP1740" s="77"/>
      <c r="JQ1740" s="77"/>
      <c r="JR1740" s="77"/>
      <c r="JS1740" s="77"/>
      <c r="JT1740" s="77"/>
      <c r="JU1740" s="77"/>
      <c r="JV1740" s="77"/>
      <c r="JW1740" s="77"/>
      <c r="JX1740" s="77"/>
      <c r="JY1740" s="77"/>
      <c r="JZ1740" s="77"/>
      <c r="KA1740" s="77"/>
      <c r="KB1740" s="77"/>
      <c r="KC1740" s="77"/>
      <c r="KD1740" s="77"/>
      <c r="KE1740" s="77"/>
      <c r="KF1740" s="77"/>
      <c r="KG1740" s="77"/>
      <c r="KH1740" s="77"/>
      <c r="KI1740" s="77"/>
      <c r="KJ1740" s="77"/>
      <c r="KK1740" s="77"/>
      <c r="KL1740" s="77"/>
      <c r="KM1740" s="77"/>
      <c r="KN1740" s="77"/>
      <c r="KO1740" s="77"/>
      <c r="KP1740" s="77"/>
      <c r="KQ1740" s="77"/>
      <c r="KR1740" s="77"/>
      <c r="KS1740" s="77"/>
      <c r="KT1740" s="77"/>
      <c r="KU1740" s="77"/>
      <c r="KV1740" s="77"/>
      <c r="KW1740" s="77"/>
      <c r="KX1740" s="77"/>
      <c r="KY1740" s="77"/>
      <c r="KZ1740" s="77"/>
      <c r="LA1740" s="77"/>
      <c r="LB1740" s="77"/>
      <c r="LC1740" s="77"/>
      <c r="LD1740" s="77"/>
      <c r="LE1740" s="77"/>
      <c r="LF1740" s="77"/>
      <c r="LG1740" s="77"/>
      <c r="LH1740" s="77"/>
      <c r="LI1740" s="77"/>
      <c r="LJ1740" s="77"/>
      <c r="LK1740" s="77"/>
      <c r="LL1740" s="77"/>
      <c r="LM1740" s="77"/>
      <c r="LN1740" s="77"/>
      <c r="LO1740" s="77"/>
      <c r="LP1740" s="77"/>
      <c r="LQ1740" s="77"/>
      <c r="LR1740" s="77"/>
      <c r="LS1740" s="77"/>
      <c r="LT1740" s="77"/>
      <c r="LU1740" s="77"/>
      <c r="LV1740" s="77"/>
      <c r="LW1740" s="77"/>
      <c r="LX1740" s="77"/>
      <c r="LY1740" s="77"/>
      <c r="LZ1740" s="77"/>
      <c r="MA1740" s="77"/>
      <c r="MB1740" s="77"/>
      <c r="MC1740" s="77"/>
      <c r="MD1740" s="77"/>
      <c r="ME1740" s="77"/>
      <c r="MF1740" s="77"/>
      <c r="MG1740" s="77"/>
      <c r="MH1740" s="77"/>
      <c r="MI1740" s="77"/>
      <c r="MJ1740" s="77"/>
      <c r="MK1740" s="77"/>
      <c r="ML1740" s="77"/>
      <c r="MM1740" s="77"/>
      <c r="MN1740" s="77"/>
      <c r="MO1740" s="77"/>
      <c r="MP1740" s="77"/>
      <c r="MQ1740" s="77"/>
      <c r="MR1740" s="77"/>
      <c r="MS1740" s="77"/>
      <c r="MT1740" s="77"/>
      <c r="MU1740" s="77"/>
      <c r="MV1740" s="77"/>
      <c r="MW1740" s="77"/>
      <c r="MX1740" s="77"/>
      <c r="MY1740" s="77"/>
      <c r="MZ1740" s="77"/>
      <c r="NA1740" s="77"/>
      <c r="NB1740" s="77"/>
      <c r="NC1740" s="77"/>
      <c r="ND1740" s="77"/>
      <c r="NE1740" s="77"/>
      <c r="NF1740" s="77"/>
      <c r="NG1740" s="77"/>
      <c r="NH1740" s="77"/>
      <c r="NI1740" s="77"/>
      <c r="NJ1740" s="77"/>
      <c r="NK1740" s="77"/>
      <c r="NL1740" s="77"/>
      <c r="NM1740" s="77"/>
      <c r="NN1740" s="77"/>
      <c r="NO1740" s="77"/>
      <c r="NP1740" s="77"/>
      <c r="NQ1740" s="77"/>
      <c r="NR1740" s="77"/>
      <c r="NS1740" s="77"/>
      <c r="NT1740" s="77"/>
      <c r="NU1740" s="77"/>
      <c r="NV1740" s="77"/>
      <c r="NW1740" s="77"/>
      <c r="NX1740" s="77"/>
      <c r="NY1740" s="77"/>
      <c r="NZ1740" s="77"/>
      <c r="OA1740" s="77"/>
      <c r="OB1740" s="77"/>
      <c r="OC1740" s="77"/>
      <c r="OD1740" s="77"/>
      <c r="OE1740" s="77"/>
      <c r="OF1740" s="77"/>
      <c r="OG1740" s="77"/>
      <c r="OH1740" s="77"/>
      <c r="OI1740" s="77"/>
      <c r="OJ1740" s="77"/>
      <c r="OK1740" s="77"/>
      <c r="OL1740" s="77"/>
      <c r="OM1740" s="77"/>
      <c r="ON1740" s="77"/>
      <c r="OO1740" s="77"/>
      <c r="OP1740" s="77"/>
      <c r="OQ1740" s="77"/>
      <c r="OR1740" s="77"/>
      <c r="OS1740" s="77"/>
      <c r="OT1740" s="77"/>
      <c r="OU1740" s="77"/>
      <c r="OV1740" s="77"/>
      <c r="OW1740" s="77"/>
      <c r="OX1740" s="77"/>
      <c r="OY1740" s="77"/>
      <c r="OZ1740" s="77"/>
      <c r="PA1740" s="77"/>
      <c r="PB1740" s="77"/>
      <c r="PC1740" s="77"/>
      <c r="PD1740" s="77"/>
      <c r="PE1740" s="77"/>
      <c r="PF1740" s="77"/>
      <c r="PG1740" s="77"/>
      <c r="PH1740" s="77"/>
      <c r="PI1740" s="77"/>
      <c r="PJ1740" s="77"/>
      <c r="PK1740" s="77"/>
      <c r="PL1740" s="77"/>
      <c r="PM1740" s="77"/>
      <c r="PN1740" s="77"/>
      <c r="PO1740" s="77"/>
      <c r="PP1740" s="77"/>
      <c r="PQ1740" s="77"/>
      <c r="PR1740" s="77"/>
      <c r="PS1740" s="77"/>
      <c r="PT1740" s="77"/>
      <c r="PU1740" s="77"/>
      <c r="PV1740" s="77"/>
      <c r="PW1740" s="77"/>
      <c r="PX1740" s="77"/>
      <c r="PY1740" s="77"/>
      <c r="PZ1740" s="77"/>
      <c r="QA1740" s="77"/>
      <c r="QB1740" s="77"/>
      <c r="QC1740" s="77"/>
      <c r="QD1740" s="77"/>
      <c r="QE1740" s="77"/>
      <c r="QF1740" s="77"/>
      <c r="QG1740" s="77"/>
      <c r="QH1740" s="77"/>
      <c r="QI1740" s="77"/>
      <c r="QJ1740" s="77"/>
      <c r="QK1740" s="77"/>
      <c r="QL1740" s="77"/>
      <c r="QM1740" s="77"/>
      <c r="QN1740" s="77"/>
      <c r="QO1740" s="77"/>
      <c r="QP1740" s="77"/>
      <c r="QQ1740" s="77"/>
      <c r="QR1740" s="77"/>
      <c r="QS1740" s="77"/>
      <c r="QT1740" s="77"/>
      <c r="QU1740" s="77"/>
      <c r="QV1740" s="77"/>
      <c r="QW1740" s="77"/>
      <c r="QX1740" s="77"/>
      <c r="QY1740" s="77"/>
      <c r="QZ1740" s="77"/>
      <c r="RA1740" s="77"/>
      <c r="RB1740" s="77"/>
      <c r="RC1740" s="77"/>
      <c r="RD1740" s="77"/>
      <c r="RE1740" s="77"/>
      <c r="RF1740" s="77"/>
      <c r="RG1740" s="77"/>
      <c r="RH1740" s="77"/>
      <c r="RI1740" s="77"/>
      <c r="RJ1740" s="77"/>
      <c r="RK1740" s="77"/>
      <c r="RL1740" s="77"/>
      <c r="RM1740" s="77"/>
      <c r="RN1740" s="77"/>
      <c r="RO1740" s="77"/>
      <c r="RP1740" s="77"/>
      <c r="RQ1740" s="77"/>
      <c r="RR1740" s="77"/>
      <c r="RS1740" s="77"/>
      <c r="RT1740" s="77"/>
      <c r="RU1740" s="77"/>
      <c r="RV1740" s="77"/>
      <c r="RW1740" s="77"/>
      <c r="RX1740" s="77"/>
      <c r="RY1740" s="77"/>
      <c r="RZ1740" s="77"/>
      <c r="SA1740" s="77"/>
      <c r="SB1740" s="77"/>
      <c r="SC1740" s="77"/>
      <c r="SD1740" s="77"/>
      <c r="SE1740" s="77"/>
      <c r="SF1740" s="77"/>
      <c r="SG1740" s="77"/>
      <c r="SH1740" s="77"/>
      <c r="SI1740" s="77"/>
      <c r="SJ1740" s="77"/>
      <c r="SK1740" s="77"/>
      <c r="SL1740" s="77"/>
      <c r="SM1740" s="77"/>
      <c r="SN1740" s="77"/>
      <c r="SO1740" s="77"/>
      <c r="SP1740" s="77"/>
      <c r="SQ1740" s="77"/>
      <c r="SR1740" s="77"/>
      <c r="SS1740" s="77"/>
      <c r="ST1740" s="77"/>
      <c r="SU1740" s="77"/>
      <c r="SV1740" s="77"/>
      <c r="SW1740" s="77"/>
      <c r="SX1740" s="77"/>
      <c r="SY1740" s="77"/>
      <c r="SZ1740" s="77"/>
      <c r="TA1740" s="77"/>
      <c r="TB1740" s="77"/>
      <c r="TC1740" s="77"/>
      <c r="TD1740" s="77"/>
      <c r="TE1740" s="77"/>
      <c r="TF1740" s="77"/>
      <c r="TG1740" s="77"/>
      <c r="TH1740" s="77"/>
      <c r="TI1740" s="77"/>
      <c r="TJ1740" s="77"/>
      <c r="TK1740" s="77"/>
      <c r="TL1740" s="77"/>
      <c r="TM1740" s="77"/>
      <c r="TN1740" s="77"/>
      <c r="TO1740" s="77"/>
      <c r="TP1740" s="77"/>
      <c r="TQ1740" s="77"/>
      <c r="TR1740" s="77"/>
      <c r="TS1740" s="77"/>
      <c r="TT1740" s="77"/>
      <c r="TU1740" s="77"/>
      <c r="TV1740" s="77"/>
      <c r="TW1740" s="77"/>
      <c r="TX1740" s="77"/>
      <c r="TY1740" s="77"/>
      <c r="TZ1740" s="77"/>
      <c r="UA1740" s="77"/>
      <c r="UB1740" s="77"/>
      <c r="UC1740" s="77"/>
      <c r="UD1740" s="77"/>
      <c r="UE1740" s="77"/>
      <c r="UF1740" s="77"/>
      <c r="UG1740" s="77"/>
      <c r="UH1740" s="77"/>
      <c r="UI1740" s="77"/>
      <c r="UJ1740" s="77"/>
      <c r="UK1740" s="77"/>
      <c r="UL1740" s="77"/>
      <c r="UM1740" s="77"/>
      <c r="UN1740" s="77"/>
      <c r="UO1740" s="77"/>
      <c r="UP1740" s="77"/>
      <c r="UQ1740" s="77"/>
      <c r="UR1740" s="77"/>
      <c r="US1740" s="77"/>
      <c r="UT1740" s="77"/>
      <c r="UU1740" s="77"/>
      <c r="UV1740" s="77"/>
      <c r="UW1740" s="77"/>
      <c r="UX1740" s="77"/>
      <c r="UY1740" s="77"/>
      <c r="UZ1740" s="77"/>
      <c r="VA1740" s="77"/>
      <c r="VB1740" s="77"/>
      <c r="VC1740" s="77"/>
      <c r="VD1740" s="77"/>
      <c r="VE1740" s="77"/>
      <c r="VF1740" s="77"/>
      <c r="VG1740" s="77"/>
      <c r="VH1740" s="77"/>
      <c r="VI1740" s="77"/>
      <c r="VJ1740" s="77"/>
      <c r="VK1740" s="77"/>
      <c r="VL1740" s="77"/>
      <c r="VM1740" s="77"/>
      <c r="VN1740" s="77"/>
      <c r="VO1740" s="77"/>
      <c r="VP1740" s="77"/>
      <c r="VQ1740" s="77"/>
      <c r="VR1740" s="77"/>
      <c r="VS1740" s="77"/>
      <c r="VT1740" s="77"/>
      <c r="VU1740" s="77"/>
      <c r="VV1740" s="77"/>
      <c r="VW1740" s="77"/>
      <c r="VX1740" s="77"/>
      <c r="VY1740" s="77"/>
      <c r="VZ1740" s="77"/>
      <c r="WA1740" s="77"/>
      <c r="WB1740" s="77"/>
      <c r="WC1740" s="77"/>
      <c r="WD1740" s="77"/>
      <c r="WE1740" s="77"/>
      <c r="WF1740" s="77"/>
      <c r="WG1740" s="77"/>
      <c r="WH1740" s="77"/>
      <c r="WI1740" s="77"/>
      <c r="WJ1740" s="77"/>
      <c r="WK1740" s="77"/>
      <c r="WL1740" s="77"/>
      <c r="WM1740" s="77"/>
      <c r="WN1740" s="77"/>
      <c r="WO1740" s="77"/>
      <c r="WP1740" s="77"/>
      <c r="WQ1740" s="77"/>
      <c r="WR1740" s="77"/>
      <c r="WS1740" s="77"/>
      <c r="WT1740" s="77"/>
      <c r="WU1740" s="77"/>
      <c r="WV1740" s="77"/>
      <c r="WW1740" s="77"/>
      <c r="WX1740" s="77"/>
      <c r="WY1740" s="77"/>
      <c r="WZ1740" s="77"/>
      <c r="XA1740" s="77"/>
      <c r="XB1740" s="77"/>
      <c r="XC1740" s="77"/>
      <c r="XD1740" s="77"/>
      <c r="XE1740" s="77"/>
      <c r="XF1740" s="77"/>
      <c r="XG1740" s="77"/>
      <c r="XH1740" s="77"/>
      <c r="XI1740" s="77"/>
      <c r="XJ1740" s="77"/>
      <c r="XK1740" s="77"/>
      <c r="XL1740" s="77"/>
      <c r="XM1740" s="77"/>
      <c r="XN1740" s="77"/>
      <c r="XO1740" s="77"/>
      <c r="XP1740" s="77"/>
      <c r="XQ1740" s="77"/>
      <c r="XR1740" s="77"/>
      <c r="XS1740" s="77"/>
      <c r="XT1740" s="77"/>
      <c r="XU1740" s="77"/>
      <c r="XV1740" s="77"/>
      <c r="XW1740" s="77"/>
      <c r="XX1740" s="77"/>
      <c r="XY1740" s="77"/>
      <c r="XZ1740" s="77"/>
      <c r="YA1740" s="77"/>
      <c r="YB1740" s="77"/>
      <c r="YC1740" s="77"/>
      <c r="YD1740" s="77"/>
      <c r="YE1740" s="77"/>
      <c r="YF1740" s="77"/>
      <c r="YG1740" s="77"/>
      <c r="YH1740" s="77"/>
      <c r="YI1740" s="77"/>
      <c r="YJ1740" s="77"/>
      <c r="YK1740" s="77"/>
      <c r="YL1740" s="77"/>
      <c r="YM1740" s="77"/>
      <c r="YN1740" s="77"/>
      <c r="YO1740" s="77"/>
      <c r="YP1740" s="77"/>
      <c r="YQ1740" s="77"/>
      <c r="YR1740" s="77"/>
      <c r="YS1740" s="77"/>
      <c r="YT1740" s="77"/>
      <c r="YU1740" s="77"/>
      <c r="YV1740" s="77"/>
      <c r="YW1740" s="77"/>
      <c r="YX1740" s="77"/>
      <c r="YY1740" s="77"/>
      <c r="YZ1740" s="77"/>
      <c r="ZA1740" s="77"/>
      <c r="ZB1740" s="77"/>
      <c r="ZC1740" s="77"/>
      <c r="ZD1740" s="77"/>
      <c r="ZE1740" s="77"/>
      <c r="ZF1740" s="77"/>
      <c r="ZG1740" s="77"/>
      <c r="ZH1740" s="77"/>
      <c r="ZI1740" s="77"/>
      <c r="ZJ1740" s="77"/>
      <c r="ZK1740" s="77"/>
      <c r="ZL1740" s="77"/>
      <c r="ZM1740" s="77"/>
      <c r="ZN1740" s="77"/>
      <c r="ZO1740" s="77"/>
      <c r="ZP1740" s="77"/>
      <c r="ZQ1740" s="77"/>
      <c r="ZR1740" s="77"/>
      <c r="ZS1740" s="77"/>
      <c r="ZT1740" s="77"/>
      <c r="ZU1740" s="77"/>
      <c r="ZV1740" s="77"/>
      <c r="ZW1740" s="77"/>
      <c r="ZX1740" s="77"/>
      <c r="ZY1740" s="77"/>
      <c r="ZZ1740" s="77"/>
      <c r="AAA1740" s="77"/>
      <c r="AAB1740" s="77"/>
      <c r="AAC1740" s="77"/>
      <c r="AAD1740" s="77"/>
      <c r="AAE1740" s="77"/>
      <c r="AAF1740" s="77"/>
      <c r="AAG1740" s="77"/>
      <c r="AAH1740" s="77"/>
      <c r="AAI1740" s="77"/>
      <c r="AAJ1740" s="77"/>
      <c r="AAK1740" s="77"/>
      <c r="AAL1740" s="77"/>
      <c r="AAM1740" s="77"/>
      <c r="AAN1740" s="77"/>
      <c r="AAO1740" s="77"/>
      <c r="AAP1740" s="77"/>
      <c r="AAQ1740" s="77"/>
      <c r="AAR1740" s="77"/>
      <c r="AAS1740" s="77"/>
      <c r="AAT1740" s="77"/>
      <c r="AAU1740" s="77"/>
      <c r="AAV1740" s="77"/>
      <c r="AAW1740" s="77"/>
      <c r="AAX1740" s="77"/>
      <c r="AAY1740" s="77"/>
      <c r="AAZ1740" s="77"/>
      <c r="ABA1740" s="77"/>
      <c r="ABB1740" s="77"/>
      <c r="ABC1740" s="77"/>
      <c r="ABD1740" s="77"/>
      <c r="ABE1740" s="77"/>
      <c r="ABF1740" s="77"/>
      <c r="ABG1740" s="77"/>
      <c r="ABH1740" s="77"/>
      <c r="ABI1740" s="77"/>
      <c r="ABJ1740" s="77"/>
      <c r="ABK1740" s="77"/>
      <c r="ABL1740" s="77"/>
      <c r="ABM1740" s="77"/>
      <c r="ABN1740" s="77"/>
      <c r="ABO1740" s="77"/>
      <c r="ABP1740" s="77"/>
      <c r="ABQ1740" s="77"/>
      <c r="ABR1740" s="77"/>
      <c r="ABS1740" s="77"/>
      <c r="ABT1740" s="77"/>
      <c r="ABU1740" s="77"/>
      <c r="ABV1740" s="77"/>
      <c r="ABW1740" s="77"/>
      <c r="ABX1740" s="77"/>
      <c r="ABY1740" s="77"/>
      <c r="ABZ1740" s="77"/>
      <c r="ACA1740" s="77"/>
      <c r="ACB1740" s="77"/>
      <c r="ACC1740" s="77"/>
      <c r="ACD1740" s="77"/>
      <c r="ACE1740" s="77"/>
      <c r="ACF1740" s="77"/>
      <c r="ACG1740" s="77"/>
      <c r="ACH1740" s="77"/>
      <c r="ACI1740" s="77"/>
      <c r="ACJ1740" s="77"/>
      <c r="ACK1740" s="77"/>
      <c r="ACL1740" s="77"/>
      <c r="ACM1740" s="77"/>
      <c r="ACN1740" s="77"/>
      <c r="ACO1740" s="77"/>
      <c r="ACP1740" s="77"/>
      <c r="ACQ1740" s="77"/>
      <c r="ACR1740" s="77"/>
      <c r="ACS1740" s="77"/>
      <c r="ACT1740" s="77"/>
      <c r="ACU1740" s="77"/>
      <c r="ACV1740" s="77"/>
      <c r="ACW1740" s="77"/>
      <c r="ACX1740" s="77"/>
      <c r="ACY1740" s="77"/>
      <c r="ACZ1740" s="77"/>
      <c r="ADA1740" s="77"/>
      <c r="ADB1740" s="77"/>
      <c r="ADC1740" s="77"/>
      <c r="ADD1740" s="77"/>
      <c r="ADE1740" s="77"/>
      <c r="ADF1740" s="77"/>
      <c r="ADG1740" s="77"/>
      <c r="ADH1740" s="77"/>
      <c r="ADI1740" s="77"/>
      <c r="ADJ1740" s="77"/>
      <c r="ADK1740" s="77"/>
      <c r="ADL1740" s="77"/>
      <c r="ADM1740" s="77"/>
      <c r="ADN1740" s="77"/>
      <c r="ADO1740" s="77"/>
      <c r="ADP1740" s="77"/>
      <c r="ADQ1740" s="77"/>
      <c r="ADR1740" s="77"/>
      <c r="ADS1740" s="77"/>
      <c r="ADT1740" s="77"/>
      <c r="ADU1740" s="77"/>
      <c r="ADV1740" s="77"/>
      <c r="ADW1740" s="77"/>
      <c r="ADX1740" s="77"/>
      <c r="ADY1740" s="77"/>
      <c r="ADZ1740" s="77"/>
      <c r="AEA1740" s="77"/>
      <c r="AEB1740" s="77"/>
      <c r="AEC1740" s="77"/>
      <c r="AED1740" s="77"/>
      <c r="AEE1740" s="77"/>
      <c r="AEF1740" s="77"/>
      <c r="AEG1740" s="77"/>
      <c r="AEH1740" s="77"/>
      <c r="AEI1740" s="77"/>
      <c r="AEJ1740" s="77"/>
      <c r="AEK1740" s="77"/>
      <c r="AEL1740" s="77"/>
      <c r="AEM1740" s="77"/>
      <c r="AEN1740" s="77"/>
      <c r="AEO1740" s="77"/>
      <c r="AEP1740" s="77"/>
      <c r="AEQ1740" s="77"/>
      <c r="AER1740" s="77"/>
      <c r="AES1740" s="77"/>
      <c r="AET1740" s="77"/>
      <c r="AEU1740" s="77"/>
      <c r="AEV1740" s="77"/>
      <c r="AEW1740" s="77"/>
      <c r="AEX1740" s="77"/>
      <c r="AEY1740" s="77"/>
      <c r="AEZ1740" s="77"/>
      <c r="AFA1740" s="77"/>
      <c r="AFB1740" s="77"/>
      <c r="AFC1740" s="77"/>
      <c r="AFD1740" s="77"/>
      <c r="AFE1740" s="77"/>
      <c r="AFF1740" s="77"/>
      <c r="AFG1740" s="77"/>
      <c r="AFH1740" s="77"/>
      <c r="AFI1740" s="77"/>
      <c r="AFJ1740" s="77"/>
      <c r="AFK1740" s="77"/>
      <c r="AFL1740" s="77"/>
      <c r="AFM1740" s="77"/>
      <c r="AFN1740" s="77"/>
      <c r="AFO1740" s="77"/>
      <c r="AFP1740" s="77"/>
      <c r="AFQ1740" s="77"/>
      <c r="AFR1740" s="77"/>
      <c r="AFS1740" s="77"/>
      <c r="AFT1740" s="77"/>
      <c r="AFU1740" s="77"/>
      <c r="AFV1740" s="77"/>
      <c r="AFW1740" s="77"/>
      <c r="AFX1740" s="77"/>
      <c r="AFY1740" s="77"/>
      <c r="AFZ1740" s="77"/>
      <c r="AGA1740" s="77"/>
      <c r="AGB1740" s="77"/>
      <c r="AGC1740" s="77"/>
      <c r="AGD1740" s="77"/>
      <c r="AGE1740" s="77"/>
      <c r="AGF1740" s="77"/>
      <c r="AGG1740" s="77"/>
      <c r="AGH1740" s="77"/>
      <c r="AGI1740" s="77"/>
      <c r="AGJ1740" s="77"/>
      <c r="AGK1740" s="77"/>
      <c r="AGL1740" s="77"/>
      <c r="AGM1740" s="77"/>
      <c r="AGN1740" s="77"/>
      <c r="AGO1740" s="77"/>
      <c r="AGP1740" s="77"/>
      <c r="AGQ1740" s="77"/>
      <c r="AGR1740" s="77"/>
      <c r="AGS1740" s="77"/>
      <c r="AGT1740" s="77"/>
      <c r="AGU1740" s="77"/>
      <c r="AGV1740" s="77"/>
      <c r="AGW1740" s="77"/>
      <c r="AGX1740" s="77"/>
      <c r="AGY1740" s="77"/>
      <c r="AGZ1740" s="77"/>
      <c r="AHA1740" s="77"/>
      <c r="AHB1740" s="77"/>
      <c r="AHC1740" s="77"/>
      <c r="AHD1740" s="77"/>
      <c r="AHE1740" s="77"/>
      <c r="AHF1740" s="77"/>
      <c r="AHG1740" s="77"/>
      <c r="AHH1740" s="77"/>
      <c r="AHI1740" s="77"/>
      <c r="AHJ1740" s="77"/>
      <c r="AHK1740" s="77"/>
      <c r="AHL1740" s="77"/>
      <c r="AHM1740" s="77"/>
      <c r="AHN1740" s="77"/>
      <c r="AHO1740" s="77"/>
      <c r="AHP1740" s="77"/>
      <c r="AHQ1740" s="77"/>
      <c r="AHR1740" s="77"/>
      <c r="AHS1740" s="77"/>
      <c r="AHT1740" s="77"/>
      <c r="AHU1740" s="77"/>
      <c r="AHV1740" s="77"/>
      <c r="AHW1740" s="77"/>
      <c r="AHX1740" s="77"/>
      <c r="AHY1740" s="77"/>
      <c r="AHZ1740" s="77"/>
      <c r="AIA1740" s="77"/>
      <c r="AIB1740" s="77"/>
      <c r="AIC1740" s="77"/>
      <c r="AID1740" s="77"/>
      <c r="AIE1740" s="77"/>
      <c r="AIF1740" s="77"/>
      <c r="AIG1740" s="77"/>
      <c r="AIH1740" s="77"/>
      <c r="AII1740" s="77"/>
      <c r="AIJ1740" s="77"/>
      <c r="AIK1740" s="77"/>
      <c r="AIL1740" s="77"/>
      <c r="AIM1740" s="77"/>
      <c r="AIN1740" s="77"/>
      <c r="AIO1740" s="77"/>
      <c r="AIP1740" s="77"/>
      <c r="AIQ1740" s="77"/>
      <c r="AIR1740" s="77"/>
      <c r="AIS1740" s="77"/>
      <c r="AIT1740" s="77"/>
      <c r="AIU1740" s="77"/>
      <c r="AIV1740" s="77"/>
      <c r="AIW1740" s="77"/>
      <c r="AIX1740" s="77"/>
      <c r="AIY1740" s="77"/>
      <c r="AIZ1740" s="77"/>
      <c r="AJA1740" s="77"/>
      <c r="AJB1740" s="77"/>
      <c r="AJC1740" s="77"/>
      <c r="AJD1740" s="77"/>
      <c r="AJE1740" s="77"/>
      <c r="AJF1740" s="77"/>
      <c r="AJG1740" s="77"/>
      <c r="AJH1740" s="77"/>
      <c r="AJI1740" s="77"/>
      <c r="AJJ1740" s="77"/>
      <c r="AJK1740" s="77"/>
      <c r="AJL1740" s="77"/>
      <c r="AJM1740" s="77"/>
      <c r="AJN1740" s="77"/>
      <c r="AJO1740" s="77"/>
      <c r="AJP1740" s="77"/>
      <c r="AJQ1740" s="77"/>
      <c r="AJR1740" s="77"/>
      <c r="AJS1740" s="77"/>
      <c r="AJT1740" s="77"/>
      <c r="AJU1740" s="77"/>
      <c r="AJV1740" s="77"/>
      <c r="AJW1740" s="77"/>
      <c r="AJX1740" s="77"/>
      <c r="AJY1740" s="77"/>
      <c r="AJZ1740" s="77"/>
      <c r="AKA1740" s="77"/>
      <c r="AKB1740" s="77"/>
      <c r="AKC1740" s="77"/>
      <c r="AKD1740" s="77"/>
      <c r="AKE1740" s="77"/>
      <c r="AKF1740" s="77"/>
      <c r="AKG1740" s="77"/>
      <c r="AKH1740" s="77"/>
      <c r="AKI1740" s="77"/>
      <c r="AKJ1740" s="77"/>
      <c r="AKK1740" s="77"/>
      <c r="AKL1740" s="77"/>
      <c r="AKM1740" s="77"/>
      <c r="AKN1740" s="77"/>
      <c r="AKO1740" s="77"/>
      <c r="AKP1740" s="77"/>
      <c r="AKQ1740" s="77"/>
      <c r="AKR1740" s="77"/>
      <c r="AKS1740" s="77"/>
      <c r="AKT1740" s="77"/>
      <c r="AKU1740" s="77"/>
      <c r="AKV1740" s="77"/>
      <c r="AKW1740" s="77"/>
      <c r="AKX1740" s="77"/>
      <c r="AKY1740" s="77"/>
      <c r="AKZ1740" s="77"/>
      <c r="ALA1740" s="77"/>
      <c r="ALB1740" s="77"/>
      <c r="ALC1740" s="77"/>
      <c r="ALD1740" s="77"/>
      <c r="ALE1740" s="77"/>
      <c r="ALF1740" s="77"/>
      <c r="ALG1740" s="77"/>
      <c r="ALH1740" s="77"/>
      <c r="ALI1740" s="77"/>
      <c r="ALJ1740" s="77"/>
      <c r="ALK1740" s="77"/>
      <c r="ALL1740" s="77"/>
      <c r="ALM1740" s="77"/>
      <c r="ALN1740" s="77"/>
      <c r="ALO1740" s="77"/>
      <c r="ALP1740" s="77"/>
      <c r="ALQ1740" s="77"/>
      <c r="ALR1740" s="77"/>
      <c r="ALS1740" s="77"/>
      <c r="ALT1740" s="77"/>
      <c r="ALU1740" s="77"/>
      <c r="ALV1740" s="77"/>
      <c r="ALW1740" s="77"/>
      <c r="ALX1740" s="77"/>
      <c r="ALY1740" s="77"/>
      <c r="ALZ1740" s="77"/>
      <c r="AMA1740" s="77"/>
      <c r="AMB1740" s="77"/>
      <c r="AMC1740" s="77"/>
      <c r="AMD1740" s="77"/>
      <c r="AME1740" s="77"/>
      <c r="AMF1740" s="77"/>
      <c r="AMG1740" s="77"/>
      <c r="AMH1740" s="77"/>
      <c r="AMI1740" s="77"/>
      <c r="AMJ1740" s="77"/>
      <c r="AMK1740" s="77"/>
      <c r="AML1740" s="77"/>
      <c r="AMM1740" s="77"/>
      <c r="AMN1740" s="77"/>
      <c r="AMO1740" s="77"/>
      <c r="AMP1740" s="77"/>
      <c r="AMQ1740" s="77"/>
      <c r="AMR1740" s="77"/>
      <c r="AMS1740" s="77"/>
      <c r="AMT1740" s="77"/>
      <c r="AMU1740" s="77"/>
      <c r="AMV1740" s="77"/>
      <c r="AMW1740" s="77"/>
      <c r="AMX1740" s="77"/>
      <c r="AMY1740" s="77"/>
      <c r="AMZ1740" s="77"/>
      <c r="ANA1740" s="77"/>
      <c r="ANB1740" s="77"/>
      <c r="ANC1740" s="77"/>
      <c r="AND1740" s="77"/>
      <c r="ANE1740" s="77"/>
      <c r="ANF1740" s="77"/>
      <c r="ANG1740" s="77"/>
      <c r="ANH1740" s="77"/>
      <c r="ANI1740" s="77"/>
      <c r="ANJ1740" s="77"/>
      <c r="ANK1740" s="77"/>
      <c r="ANL1740" s="77"/>
      <c r="ANM1740" s="77"/>
      <c r="ANN1740" s="77"/>
      <c r="ANO1740" s="77"/>
      <c r="ANP1740" s="77"/>
      <c r="ANQ1740" s="77"/>
      <c r="ANR1740" s="77"/>
      <c r="ANS1740" s="77"/>
      <c r="ANT1740" s="77"/>
      <c r="ANU1740" s="77"/>
      <c r="ANV1740" s="77"/>
      <c r="ANW1740" s="77"/>
      <c r="ANX1740" s="77"/>
      <c r="ANY1740" s="77"/>
      <c r="ANZ1740" s="77"/>
      <c r="AOA1740" s="77"/>
      <c r="AOB1740" s="77"/>
      <c r="AOC1740" s="77"/>
      <c r="AOD1740" s="77"/>
      <c r="AOE1740" s="77"/>
      <c r="AOF1740" s="77"/>
      <c r="AOG1740" s="77"/>
      <c r="AOH1740" s="77"/>
      <c r="AOI1740" s="77"/>
      <c r="AOJ1740" s="77"/>
      <c r="AOK1740" s="77"/>
      <c r="AOL1740" s="77"/>
      <c r="AOM1740" s="77"/>
      <c r="AON1740" s="77"/>
      <c r="AOO1740" s="77"/>
      <c r="AOP1740" s="77"/>
      <c r="AOQ1740" s="77"/>
      <c r="AOR1740" s="77"/>
      <c r="AOS1740" s="77"/>
      <c r="AOT1740" s="77"/>
      <c r="AOU1740" s="77"/>
      <c r="AOV1740" s="77"/>
      <c r="AOW1740" s="77"/>
      <c r="AOX1740" s="77"/>
      <c r="AOY1740" s="77"/>
      <c r="AOZ1740" s="77"/>
      <c r="APA1740" s="77"/>
      <c r="APB1740" s="77"/>
      <c r="APC1740" s="77"/>
      <c r="APD1740" s="77"/>
      <c r="APE1740" s="77"/>
      <c r="APF1740" s="77"/>
      <c r="APG1740" s="77"/>
      <c r="APH1740" s="77"/>
      <c r="API1740" s="77"/>
      <c r="APJ1740" s="77"/>
      <c r="APK1740" s="77"/>
      <c r="APL1740" s="77"/>
      <c r="APM1740" s="77"/>
      <c r="APN1740" s="77"/>
      <c r="APO1740" s="77"/>
      <c r="APP1740" s="77"/>
      <c r="APQ1740" s="77"/>
      <c r="APR1740" s="77"/>
      <c r="APS1740" s="77"/>
      <c r="APT1740" s="77"/>
      <c r="APU1740" s="77"/>
      <c r="APV1740" s="77"/>
      <c r="APW1740" s="77"/>
      <c r="APX1740" s="77"/>
      <c r="APY1740" s="77"/>
      <c r="APZ1740" s="77"/>
      <c r="AQA1740" s="77"/>
      <c r="AQB1740" s="77"/>
      <c r="AQC1740" s="77"/>
      <c r="AQD1740" s="77"/>
      <c r="AQE1740" s="77"/>
      <c r="AQF1740" s="77"/>
      <c r="AQG1740" s="77"/>
      <c r="AQH1740" s="77"/>
      <c r="AQI1740" s="77"/>
      <c r="AQJ1740" s="77"/>
      <c r="AQK1740" s="77"/>
      <c r="AQL1740" s="77"/>
      <c r="AQM1740" s="77"/>
      <c r="AQN1740" s="77"/>
      <c r="AQO1740" s="77"/>
      <c r="AQP1740" s="77"/>
      <c r="AQQ1740" s="77"/>
      <c r="AQR1740" s="77"/>
      <c r="AQS1740" s="77"/>
      <c r="AQT1740" s="77"/>
      <c r="AQU1740" s="77"/>
      <c r="AQV1740" s="77"/>
      <c r="AQW1740" s="77"/>
      <c r="AQX1740" s="77"/>
      <c r="AQY1740" s="77"/>
      <c r="AQZ1740" s="77"/>
      <c r="ARA1740" s="77"/>
      <c r="ARB1740" s="77"/>
      <c r="ARC1740" s="77"/>
      <c r="ARD1740" s="77"/>
      <c r="ARE1740" s="77"/>
      <c r="ARF1740" s="77"/>
      <c r="ARG1740" s="77"/>
      <c r="ARH1740" s="77"/>
      <c r="ARI1740" s="77"/>
      <c r="ARJ1740" s="77"/>
      <c r="ARK1740" s="77"/>
      <c r="ARL1740" s="77"/>
      <c r="ARM1740" s="77"/>
      <c r="ARN1740" s="77"/>
      <c r="ARO1740" s="77"/>
      <c r="ARP1740" s="77"/>
      <c r="ARQ1740" s="77"/>
      <c r="ARR1740" s="77"/>
      <c r="ARS1740" s="77"/>
      <c r="ART1740" s="77"/>
      <c r="ARU1740" s="77"/>
      <c r="ARV1740" s="77"/>
      <c r="ARW1740" s="77"/>
      <c r="ARX1740" s="77"/>
      <c r="ARY1740" s="77"/>
      <c r="ARZ1740" s="77"/>
      <c r="ASA1740" s="77"/>
      <c r="ASB1740" s="77"/>
      <c r="ASC1740" s="77"/>
      <c r="ASD1740" s="77"/>
      <c r="ASE1740" s="77"/>
      <c r="ASF1740" s="77"/>
      <c r="ASG1740" s="77"/>
      <c r="ASH1740" s="77"/>
      <c r="ASI1740" s="77"/>
      <c r="ASJ1740" s="77"/>
      <c r="ASK1740" s="77"/>
      <c r="ASL1740" s="77"/>
      <c r="ASM1740" s="77"/>
      <c r="ASN1740" s="77"/>
      <c r="ASO1740" s="77"/>
      <c r="ASP1740" s="77"/>
      <c r="ASQ1740" s="77"/>
      <c r="ASR1740" s="77"/>
      <c r="ASS1740" s="77"/>
      <c r="AST1740" s="77"/>
      <c r="ASU1740" s="77"/>
      <c r="ASV1740" s="77"/>
      <c r="ASW1740" s="77"/>
      <c r="ASX1740" s="77"/>
      <c r="ASY1740" s="77"/>
      <c r="ASZ1740" s="77"/>
      <c r="ATA1740" s="77"/>
      <c r="ATB1740" s="77"/>
      <c r="ATC1740" s="77"/>
      <c r="ATD1740" s="77"/>
      <c r="ATE1740" s="77"/>
      <c r="ATF1740" s="77"/>
      <c r="ATG1740" s="77"/>
      <c r="ATH1740" s="77"/>
      <c r="ATI1740" s="77"/>
      <c r="ATJ1740" s="77"/>
      <c r="ATK1740" s="77"/>
      <c r="ATL1740" s="77"/>
      <c r="ATM1740" s="77"/>
      <c r="ATN1740" s="77"/>
      <c r="ATO1740" s="77"/>
      <c r="ATP1740" s="77"/>
      <c r="ATQ1740" s="77"/>
      <c r="ATR1740" s="77"/>
      <c r="ATS1740" s="77"/>
      <c r="ATT1740" s="77"/>
      <c r="ATU1740" s="77"/>
      <c r="ATV1740" s="77"/>
      <c r="ATW1740" s="77"/>
      <c r="ATX1740" s="77"/>
      <c r="ATY1740" s="77"/>
      <c r="ATZ1740" s="77"/>
      <c r="AUA1740" s="77"/>
      <c r="AUB1740" s="77"/>
      <c r="AUC1740" s="77"/>
      <c r="AUD1740" s="77"/>
      <c r="AUE1740" s="77"/>
      <c r="AUF1740" s="77"/>
      <c r="AUG1740" s="77"/>
      <c r="AUH1740" s="77"/>
      <c r="AUI1740" s="77"/>
      <c r="AUJ1740" s="77"/>
      <c r="AUK1740" s="77"/>
      <c r="AUL1740" s="77"/>
      <c r="AUM1740" s="77"/>
      <c r="AUN1740" s="77"/>
      <c r="AUO1740" s="77"/>
      <c r="AUP1740" s="77"/>
      <c r="AUQ1740" s="77"/>
      <c r="AUR1740" s="77"/>
      <c r="AUS1740" s="77"/>
      <c r="AUT1740" s="77"/>
      <c r="AUU1740" s="77"/>
      <c r="AUV1740" s="77"/>
      <c r="AUW1740" s="77"/>
      <c r="AUX1740" s="77"/>
      <c r="AUY1740" s="77"/>
      <c r="AUZ1740" s="77"/>
      <c r="AVA1740" s="77"/>
      <c r="AVB1740" s="77"/>
      <c r="AVC1740" s="77"/>
      <c r="AVD1740" s="77"/>
      <c r="AVE1740" s="77"/>
      <c r="AVF1740" s="77"/>
      <c r="AVG1740" s="77"/>
      <c r="AVH1740" s="77"/>
      <c r="AVI1740" s="77"/>
      <c r="AVJ1740" s="77"/>
      <c r="AVK1740" s="77"/>
      <c r="AVL1740" s="77"/>
      <c r="AVM1740" s="77"/>
      <c r="AVN1740" s="77"/>
      <c r="AVO1740" s="77"/>
      <c r="AVP1740" s="77"/>
      <c r="AVQ1740" s="77"/>
      <c r="AVR1740" s="77"/>
      <c r="AVS1740" s="77"/>
      <c r="AVT1740" s="77"/>
      <c r="AVU1740" s="77"/>
      <c r="AVV1740" s="77"/>
      <c r="AVW1740" s="77"/>
      <c r="AVX1740" s="77"/>
      <c r="AVY1740" s="77"/>
      <c r="AVZ1740" s="77"/>
      <c r="AWA1740" s="77"/>
      <c r="AWB1740" s="77"/>
      <c r="AWC1740" s="77"/>
      <c r="AWD1740" s="77"/>
      <c r="AWE1740" s="77"/>
      <c r="AWF1740" s="77"/>
      <c r="AWG1740" s="77"/>
      <c r="AWH1740" s="77"/>
      <c r="AWI1740" s="77"/>
      <c r="AWJ1740" s="77"/>
      <c r="AWK1740" s="77"/>
      <c r="AWL1740" s="77"/>
      <c r="AWM1740" s="77"/>
      <c r="AWN1740" s="77"/>
      <c r="AWO1740" s="77"/>
      <c r="AWP1740" s="77"/>
      <c r="AWQ1740" s="77"/>
      <c r="AWR1740" s="77"/>
      <c r="AWS1740" s="77"/>
      <c r="AWT1740" s="77"/>
      <c r="AWU1740" s="77"/>
      <c r="AWV1740" s="77"/>
      <c r="AWW1740" s="77"/>
      <c r="AWX1740" s="77"/>
      <c r="AWY1740" s="77"/>
      <c r="AWZ1740" s="77"/>
      <c r="AXA1740" s="77"/>
      <c r="AXB1740" s="77"/>
      <c r="AXC1740" s="77"/>
      <c r="AXD1740" s="77"/>
      <c r="AXE1740" s="77"/>
      <c r="AXF1740" s="77"/>
      <c r="AXG1740" s="77"/>
      <c r="AXH1740" s="77"/>
      <c r="AXI1740" s="77"/>
      <c r="AXJ1740" s="77"/>
      <c r="AXK1740" s="77"/>
      <c r="AXL1740" s="77"/>
      <c r="AXM1740" s="77"/>
      <c r="AXN1740" s="77"/>
      <c r="AXO1740" s="77"/>
      <c r="AXP1740" s="77"/>
      <c r="AXQ1740" s="77"/>
      <c r="AXR1740" s="77"/>
      <c r="AXS1740" s="77"/>
      <c r="AXT1740" s="77"/>
      <c r="AXU1740" s="77"/>
      <c r="AXV1740" s="77"/>
      <c r="AXW1740" s="77"/>
      <c r="AXX1740" s="77"/>
      <c r="AXY1740" s="77"/>
      <c r="AXZ1740" s="77"/>
      <c r="AYA1740" s="77"/>
      <c r="AYB1740" s="77"/>
      <c r="AYC1740" s="77"/>
      <c r="AYD1740" s="77"/>
      <c r="AYE1740" s="77"/>
      <c r="AYF1740" s="77"/>
      <c r="AYG1740" s="77"/>
      <c r="AYH1740" s="77"/>
      <c r="AYI1740" s="77"/>
      <c r="AYJ1740" s="77"/>
      <c r="AYK1740" s="77"/>
      <c r="AYL1740" s="77"/>
      <c r="AYM1740" s="77"/>
      <c r="AYN1740" s="77"/>
      <c r="AYO1740" s="77"/>
      <c r="AYP1740" s="77"/>
      <c r="AYQ1740" s="77"/>
      <c r="AYR1740" s="77"/>
      <c r="AYS1740" s="77"/>
      <c r="AYT1740" s="77"/>
      <c r="AYU1740" s="77"/>
      <c r="AYV1740" s="77"/>
      <c r="AYW1740" s="77"/>
      <c r="AYX1740" s="77"/>
      <c r="AYY1740" s="77"/>
      <c r="AYZ1740" s="77"/>
      <c r="AZA1740" s="77"/>
      <c r="AZB1740" s="77"/>
      <c r="AZC1740" s="77"/>
      <c r="AZD1740" s="77"/>
      <c r="AZE1740" s="77"/>
      <c r="AZF1740" s="77"/>
      <c r="AZG1740" s="77"/>
      <c r="AZH1740" s="77"/>
      <c r="AZI1740" s="77"/>
      <c r="AZJ1740" s="77"/>
      <c r="AZK1740" s="77"/>
      <c r="AZL1740" s="77"/>
      <c r="AZM1740" s="77"/>
      <c r="AZN1740" s="77"/>
      <c r="AZO1740" s="77"/>
      <c r="AZP1740" s="77"/>
      <c r="AZQ1740" s="77"/>
      <c r="AZR1740" s="77"/>
      <c r="AZS1740" s="77"/>
      <c r="AZT1740" s="77"/>
      <c r="AZU1740" s="77"/>
      <c r="AZV1740" s="77"/>
      <c r="AZW1740" s="77"/>
      <c r="AZX1740" s="77"/>
      <c r="AZY1740" s="77"/>
      <c r="AZZ1740" s="77"/>
      <c r="BAA1740" s="77"/>
      <c r="BAB1740" s="77"/>
      <c r="BAC1740" s="77"/>
      <c r="BAD1740" s="77"/>
      <c r="BAE1740" s="77"/>
      <c r="BAF1740" s="77"/>
      <c r="BAG1740" s="77"/>
      <c r="BAH1740" s="77"/>
      <c r="BAI1740" s="77"/>
      <c r="BAJ1740" s="77"/>
      <c r="BAK1740" s="77"/>
      <c r="BAL1740" s="77"/>
      <c r="BAM1740" s="77"/>
      <c r="BAN1740" s="77"/>
      <c r="BAO1740" s="77"/>
      <c r="BAP1740" s="77"/>
      <c r="BAQ1740" s="77"/>
      <c r="BAR1740" s="77"/>
      <c r="BAS1740" s="77"/>
      <c r="BAT1740" s="77"/>
      <c r="BAU1740" s="77"/>
      <c r="BAV1740" s="77"/>
      <c r="BAW1740" s="77"/>
      <c r="BAX1740" s="77"/>
      <c r="BAY1740" s="77"/>
      <c r="BAZ1740" s="77"/>
      <c r="BBA1740" s="77"/>
      <c r="BBB1740" s="77"/>
      <c r="BBC1740" s="77"/>
      <c r="BBD1740" s="77"/>
      <c r="BBE1740" s="77"/>
      <c r="BBF1740" s="77"/>
      <c r="BBG1740" s="77"/>
      <c r="BBH1740" s="77"/>
      <c r="BBI1740" s="77"/>
      <c r="BBJ1740" s="77"/>
      <c r="BBK1740" s="77"/>
      <c r="BBL1740" s="77"/>
      <c r="BBM1740" s="77"/>
      <c r="BBN1740" s="77"/>
      <c r="BBO1740" s="77"/>
      <c r="BBP1740" s="77"/>
      <c r="BBQ1740" s="77"/>
      <c r="BBR1740" s="77"/>
      <c r="BBS1740" s="77"/>
      <c r="BBT1740" s="77"/>
      <c r="BBU1740" s="77"/>
      <c r="BBV1740" s="77"/>
      <c r="BBW1740" s="77"/>
      <c r="BBX1740" s="77"/>
      <c r="BBY1740" s="77"/>
      <c r="BBZ1740" s="77"/>
      <c r="BCA1740" s="77"/>
      <c r="BCB1740" s="77"/>
      <c r="BCC1740" s="77"/>
      <c r="BCD1740" s="77"/>
      <c r="BCE1740" s="77"/>
      <c r="BCF1740" s="77"/>
      <c r="BCG1740" s="77"/>
      <c r="BCH1740" s="77"/>
      <c r="BCI1740" s="77"/>
      <c r="BCJ1740" s="77"/>
      <c r="BCK1740" s="77"/>
      <c r="BCL1740" s="77"/>
      <c r="BCM1740" s="77"/>
      <c r="BCN1740" s="77"/>
      <c r="BCO1740" s="77"/>
      <c r="BCP1740" s="77"/>
      <c r="BCQ1740" s="77"/>
      <c r="BCR1740" s="77"/>
      <c r="BCS1740" s="77"/>
      <c r="BCT1740" s="77"/>
      <c r="BCU1740" s="77"/>
      <c r="BCV1740" s="77"/>
      <c r="BCW1740" s="77"/>
      <c r="BCX1740" s="77"/>
      <c r="BCY1740" s="77"/>
      <c r="BCZ1740" s="77"/>
      <c r="BDA1740" s="77"/>
      <c r="BDB1740" s="77"/>
      <c r="BDC1740" s="77"/>
      <c r="BDD1740" s="77"/>
      <c r="BDE1740" s="77"/>
      <c r="BDF1740" s="77"/>
      <c r="BDG1740" s="77"/>
      <c r="BDH1740" s="77"/>
      <c r="BDI1740" s="77"/>
      <c r="BDJ1740" s="77"/>
      <c r="BDK1740" s="77"/>
      <c r="BDL1740" s="77"/>
      <c r="BDM1740" s="77"/>
      <c r="BDN1740" s="77"/>
      <c r="BDO1740" s="77"/>
      <c r="BDP1740" s="77"/>
      <c r="BDQ1740" s="77"/>
      <c r="BDR1740" s="77"/>
      <c r="BDS1740" s="77"/>
      <c r="BDT1740" s="77"/>
      <c r="BDU1740" s="77"/>
      <c r="BDV1740" s="77"/>
      <c r="BDW1740" s="77"/>
      <c r="BDX1740" s="77"/>
      <c r="BDY1740" s="77"/>
      <c r="BDZ1740" s="77"/>
      <c r="BEA1740" s="77"/>
      <c r="BEB1740" s="77"/>
      <c r="BEC1740" s="77"/>
      <c r="BED1740" s="77"/>
      <c r="BEE1740" s="77"/>
      <c r="BEF1740" s="77"/>
      <c r="BEG1740" s="77"/>
      <c r="BEH1740" s="77"/>
      <c r="BEI1740" s="77"/>
      <c r="BEJ1740" s="77"/>
      <c r="BEK1740" s="77"/>
      <c r="BEL1740" s="77"/>
      <c r="BEM1740" s="77"/>
      <c r="BEN1740" s="77"/>
      <c r="BEO1740" s="77"/>
      <c r="BEP1740" s="77"/>
      <c r="BEQ1740" s="77"/>
      <c r="BER1740" s="77"/>
      <c r="BES1740" s="77"/>
      <c r="BET1740" s="77"/>
      <c r="BEU1740" s="77"/>
      <c r="BEV1740" s="77"/>
      <c r="BEW1740" s="77"/>
      <c r="BEX1740" s="77"/>
      <c r="BEY1740" s="77"/>
      <c r="BEZ1740" s="77"/>
      <c r="BFA1740" s="77"/>
      <c r="BFB1740" s="77"/>
      <c r="BFC1740" s="77"/>
      <c r="BFD1740" s="77"/>
      <c r="BFE1740" s="77"/>
      <c r="BFF1740" s="77"/>
      <c r="BFG1740" s="77"/>
      <c r="BFH1740" s="77"/>
      <c r="BFI1740" s="77"/>
      <c r="BFJ1740" s="77"/>
      <c r="BFK1740" s="77"/>
      <c r="BFL1740" s="77"/>
      <c r="BFM1740" s="77"/>
      <c r="BFN1740" s="77"/>
      <c r="BFO1740" s="77"/>
      <c r="BFP1740" s="77"/>
      <c r="BFQ1740" s="77"/>
      <c r="BFR1740" s="77"/>
      <c r="BFS1740" s="77"/>
      <c r="BFT1740" s="77"/>
      <c r="BFU1740" s="77"/>
      <c r="BFV1740" s="77"/>
      <c r="BFW1740" s="77"/>
      <c r="BFX1740" s="77"/>
      <c r="BFY1740" s="77"/>
      <c r="BFZ1740" s="77"/>
      <c r="BGA1740" s="77"/>
      <c r="BGB1740" s="77"/>
      <c r="BGC1740" s="77"/>
      <c r="BGD1740" s="77"/>
      <c r="BGE1740" s="77"/>
      <c r="BGF1740" s="77"/>
      <c r="BGG1740" s="77"/>
      <c r="BGH1740" s="77"/>
      <c r="BGI1740" s="77"/>
      <c r="BGJ1740" s="77"/>
      <c r="BGK1740" s="77"/>
      <c r="BGL1740" s="77"/>
      <c r="BGM1740" s="77"/>
      <c r="BGN1740" s="77"/>
      <c r="BGO1740" s="77"/>
      <c r="BGP1740" s="77"/>
      <c r="BGQ1740" s="77"/>
      <c r="BGR1740" s="77"/>
      <c r="BGS1740" s="77"/>
      <c r="BGT1740" s="77"/>
      <c r="BGU1740" s="77"/>
      <c r="BGV1740" s="77"/>
      <c r="BGW1740" s="77"/>
      <c r="BGX1740" s="77"/>
      <c r="BGY1740" s="77"/>
      <c r="BGZ1740" s="77"/>
      <c r="BHA1740" s="77"/>
      <c r="BHB1740" s="77"/>
      <c r="BHC1740" s="77"/>
      <c r="BHD1740" s="77"/>
      <c r="BHE1740" s="77"/>
      <c r="BHF1740" s="77"/>
      <c r="BHG1740" s="77"/>
      <c r="BHH1740" s="77"/>
      <c r="BHI1740" s="77"/>
      <c r="BHJ1740" s="77"/>
      <c r="BHK1740" s="77"/>
      <c r="BHL1740" s="77"/>
      <c r="BHM1740" s="77"/>
      <c r="BHN1740" s="77"/>
      <c r="BHO1740" s="77"/>
      <c r="BHP1740" s="77"/>
      <c r="BHQ1740" s="77"/>
      <c r="BHR1740" s="77"/>
      <c r="BHS1740" s="77"/>
      <c r="BHT1740" s="77"/>
      <c r="BHU1740" s="77"/>
      <c r="BHV1740" s="77"/>
      <c r="BHW1740" s="77"/>
      <c r="BHX1740" s="77"/>
      <c r="BHY1740" s="77"/>
      <c r="BHZ1740" s="77"/>
      <c r="BIA1740" s="77"/>
      <c r="BIB1740" s="77"/>
      <c r="BIC1740" s="77"/>
      <c r="BID1740" s="77"/>
      <c r="BIE1740" s="77"/>
      <c r="BIF1740" s="77"/>
      <c r="BIG1740" s="77"/>
      <c r="BIH1740" s="77"/>
      <c r="BII1740" s="77"/>
      <c r="BIJ1740" s="77"/>
      <c r="BIK1740" s="77"/>
      <c r="BIL1740" s="77"/>
      <c r="BIM1740" s="77"/>
      <c r="BIN1740" s="77"/>
      <c r="BIO1740" s="77"/>
      <c r="BIP1740" s="77"/>
      <c r="BIQ1740" s="77"/>
      <c r="BIR1740" s="77"/>
      <c r="BIS1740" s="77"/>
      <c r="BIT1740" s="77"/>
      <c r="BIU1740" s="77"/>
      <c r="BIV1740" s="77"/>
      <c r="BIW1740" s="77"/>
      <c r="BIX1740" s="77"/>
      <c r="BIY1740" s="77"/>
      <c r="BIZ1740" s="77"/>
      <c r="BJA1740" s="77"/>
      <c r="BJB1740" s="77"/>
      <c r="BJC1740" s="77"/>
      <c r="BJD1740" s="77"/>
      <c r="BJE1740" s="77"/>
      <c r="BJF1740" s="77"/>
      <c r="BJG1740" s="77"/>
      <c r="BJH1740" s="77"/>
      <c r="BJI1740" s="77"/>
      <c r="BJJ1740" s="77"/>
      <c r="BJK1740" s="77"/>
      <c r="BJL1740" s="77"/>
      <c r="BJM1740" s="77"/>
      <c r="BJN1740" s="77"/>
      <c r="BJO1740" s="77"/>
      <c r="BJP1740" s="77"/>
      <c r="BJQ1740" s="77"/>
      <c r="BJR1740" s="77"/>
      <c r="BJS1740" s="77"/>
      <c r="BJT1740" s="77"/>
      <c r="BJU1740" s="77"/>
      <c r="BJV1740" s="77"/>
      <c r="BJW1740" s="77"/>
      <c r="BJX1740" s="77"/>
      <c r="BJY1740" s="77"/>
      <c r="BJZ1740" s="77"/>
      <c r="BKA1740" s="77"/>
      <c r="BKB1740" s="77"/>
      <c r="BKC1740" s="77"/>
      <c r="BKD1740" s="77"/>
      <c r="BKE1740" s="77"/>
      <c r="BKF1740" s="77"/>
      <c r="BKG1740" s="77"/>
      <c r="BKH1740" s="77"/>
      <c r="BKI1740" s="77"/>
      <c r="BKJ1740" s="77"/>
      <c r="BKK1740" s="77"/>
      <c r="BKL1740" s="77"/>
      <c r="BKM1740" s="77"/>
      <c r="BKN1740" s="77"/>
      <c r="BKO1740" s="77"/>
      <c r="BKP1740" s="77"/>
      <c r="BKQ1740" s="77"/>
      <c r="BKR1740" s="77"/>
      <c r="BKS1740" s="77"/>
      <c r="BKT1740" s="77"/>
      <c r="BKU1740" s="77"/>
      <c r="BKV1740" s="77"/>
      <c r="BKW1740" s="77"/>
      <c r="BKX1740" s="77"/>
      <c r="BKY1740" s="77"/>
      <c r="BKZ1740" s="77"/>
      <c r="BLA1740" s="77"/>
      <c r="BLB1740" s="77"/>
      <c r="BLC1740" s="77"/>
      <c r="BLD1740" s="77"/>
      <c r="BLE1740" s="77"/>
      <c r="BLF1740" s="77"/>
      <c r="BLG1740" s="77"/>
      <c r="BLH1740" s="77"/>
      <c r="BLI1740" s="77"/>
      <c r="BLJ1740" s="77"/>
      <c r="BLK1740" s="77"/>
      <c r="BLL1740" s="77"/>
      <c r="BLM1740" s="77"/>
      <c r="BLN1740" s="77"/>
      <c r="BLO1740" s="77"/>
      <c r="BLP1740" s="77"/>
      <c r="BLQ1740" s="77"/>
      <c r="BLR1740" s="77"/>
      <c r="BLS1740" s="77"/>
      <c r="BLT1740" s="77"/>
      <c r="BLU1740" s="77"/>
      <c r="BLV1740" s="77"/>
      <c r="BLW1740" s="77"/>
      <c r="BLX1740" s="77"/>
      <c r="BLY1740" s="77"/>
      <c r="BLZ1740" s="77"/>
      <c r="BMA1740" s="77"/>
      <c r="BMB1740" s="77"/>
      <c r="BMC1740" s="77"/>
      <c r="BMD1740" s="77"/>
      <c r="BME1740" s="77"/>
      <c r="BMF1740" s="77"/>
      <c r="BMG1740" s="77"/>
      <c r="BMH1740" s="77"/>
      <c r="BMI1740" s="77"/>
      <c r="BMJ1740" s="77"/>
      <c r="BMK1740" s="77"/>
      <c r="BML1740" s="77"/>
      <c r="BMM1740" s="77"/>
      <c r="BMN1740" s="77"/>
      <c r="BMO1740" s="77"/>
      <c r="BMP1740" s="77"/>
      <c r="BMQ1740" s="77"/>
      <c r="BMR1740" s="77"/>
      <c r="BMS1740" s="77"/>
      <c r="BMT1740" s="77"/>
      <c r="BMU1740" s="77"/>
      <c r="BMV1740" s="77"/>
      <c r="BMW1740" s="77"/>
      <c r="BMX1740" s="77"/>
      <c r="BMY1740" s="77"/>
      <c r="BMZ1740" s="77"/>
      <c r="BNA1740" s="77"/>
      <c r="BNB1740" s="77"/>
      <c r="BNC1740" s="77"/>
      <c r="BND1740" s="77"/>
      <c r="BNE1740" s="77"/>
      <c r="BNF1740" s="77"/>
      <c r="BNG1740" s="77"/>
      <c r="BNH1740" s="77"/>
      <c r="BNI1740" s="77"/>
      <c r="BNJ1740" s="77"/>
      <c r="BNK1740" s="77"/>
      <c r="BNL1740" s="77"/>
      <c r="BNM1740" s="77"/>
      <c r="BNN1740" s="77"/>
      <c r="BNO1740" s="77"/>
      <c r="BNP1740" s="77"/>
      <c r="BNQ1740" s="77"/>
      <c r="BNR1740" s="77"/>
      <c r="BNS1740" s="77"/>
      <c r="BNT1740" s="77"/>
      <c r="BNU1740" s="77"/>
      <c r="BNV1740" s="77"/>
      <c r="BNW1740" s="77"/>
      <c r="BNX1740" s="77"/>
      <c r="BNY1740" s="77"/>
      <c r="BNZ1740" s="77"/>
      <c r="BOA1740" s="77"/>
      <c r="BOB1740" s="77"/>
      <c r="BOC1740" s="77"/>
      <c r="BOD1740" s="77"/>
      <c r="BOE1740" s="77"/>
      <c r="BOF1740" s="77"/>
      <c r="BOG1740" s="77"/>
      <c r="BOH1740" s="77"/>
      <c r="BOI1740" s="77"/>
      <c r="BOJ1740" s="77"/>
      <c r="BOK1740" s="77"/>
      <c r="BOL1740" s="77"/>
      <c r="BOM1740" s="77"/>
      <c r="BON1740" s="77"/>
      <c r="BOO1740" s="77"/>
      <c r="BOP1740" s="77"/>
      <c r="BOQ1740" s="77"/>
      <c r="BOR1740" s="77"/>
      <c r="BOS1740" s="77"/>
      <c r="BOT1740" s="77"/>
      <c r="BOU1740" s="77"/>
      <c r="BOV1740" s="77"/>
      <c r="BOW1740" s="77"/>
      <c r="BOX1740" s="77"/>
      <c r="BOY1740" s="77"/>
      <c r="BOZ1740" s="77"/>
      <c r="BPA1740" s="77"/>
      <c r="BPB1740" s="77"/>
      <c r="BPC1740" s="77"/>
      <c r="BPD1740" s="77"/>
      <c r="BPE1740" s="77"/>
      <c r="BPF1740" s="77"/>
      <c r="BPG1740" s="77"/>
      <c r="BPH1740" s="77"/>
      <c r="BPI1740" s="77"/>
      <c r="BPJ1740" s="77"/>
      <c r="BPK1740" s="77"/>
      <c r="BPL1740" s="77"/>
      <c r="BPM1740" s="77"/>
      <c r="BPN1740" s="77"/>
      <c r="BPO1740" s="77"/>
      <c r="BPP1740" s="77"/>
      <c r="BPQ1740" s="77"/>
      <c r="BPR1740" s="77"/>
      <c r="BPS1740" s="77"/>
      <c r="BPT1740" s="77"/>
      <c r="BPU1740" s="77"/>
      <c r="BPV1740" s="77"/>
      <c r="BPW1740" s="77"/>
      <c r="BPX1740" s="77"/>
      <c r="BPY1740" s="77"/>
      <c r="BPZ1740" s="77"/>
      <c r="BQA1740" s="77"/>
      <c r="BQB1740" s="77"/>
      <c r="BQC1740" s="77"/>
      <c r="BQD1740" s="77"/>
      <c r="BQE1740" s="77"/>
      <c r="BQF1740" s="77"/>
      <c r="BQG1740" s="77"/>
      <c r="BQH1740" s="77"/>
      <c r="BQI1740" s="77"/>
      <c r="BQJ1740" s="77"/>
      <c r="BQK1740" s="77"/>
      <c r="BQL1740" s="77"/>
      <c r="BQM1740" s="77"/>
      <c r="BQN1740" s="77"/>
      <c r="BQO1740" s="77"/>
      <c r="BQP1740" s="77"/>
      <c r="BQQ1740" s="77"/>
      <c r="BQR1740" s="77"/>
      <c r="BQS1740" s="77"/>
      <c r="BQT1740" s="77"/>
      <c r="BQU1740" s="77"/>
      <c r="BQV1740" s="77"/>
      <c r="BQW1740" s="77"/>
      <c r="BQX1740" s="77"/>
      <c r="BQY1740" s="77"/>
      <c r="BQZ1740" s="77"/>
      <c r="BRA1740" s="77"/>
      <c r="BRB1740" s="77"/>
      <c r="BRC1740" s="77"/>
      <c r="BRD1740" s="77"/>
      <c r="BRE1740" s="77"/>
      <c r="BRF1740" s="77"/>
      <c r="BRG1740" s="77"/>
      <c r="BRH1740" s="77"/>
      <c r="BRI1740" s="77"/>
      <c r="BRJ1740" s="77"/>
      <c r="BRK1740" s="77"/>
      <c r="BRL1740" s="77"/>
      <c r="BRM1740" s="77"/>
      <c r="BRN1740" s="77"/>
      <c r="BRO1740" s="77"/>
      <c r="BRP1740" s="77"/>
      <c r="BRQ1740" s="77"/>
      <c r="BRR1740" s="77"/>
      <c r="BRS1740" s="77"/>
      <c r="BRT1740" s="77"/>
      <c r="BRU1740" s="77"/>
      <c r="BRV1740" s="77"/>
      <c r="BRW1740" s="77"/>
      <c r="BRX1740" s="77"/>
      <c r="BRY1740" s="77"/>
      <c r="BRZ1740" s="77"/>
      <c r="BSA1740" s="77"/>
      <c r="BSB1740" s="77"/>
      <c r="BSC1740" s="77"/>
      <c r="BSD1740" s="77"/>
      <c r="BSE1740" s="77"/>
      <c r="BSF1740" s="77"/>
      <c r="BSG1740" s="77"/>
      <c r="BSH1740" s="77"/>
      <c r="BSI1740" s="77"/>
      <c r="BSJ1740" s="77"/>
      <c r="BSK1740" s="77"/>
      <c r="BSL1740" s="77"/>
      <c r="BSM1740" s="77"/>
      <c r="BSN1740" s="77"/>
      <c r="BSO1740" s="77"/>
      <c r="BSP1740" s="77"/>
      <c r="BSQ1740" s="77"/>
      <c r="BSR1740" s="77"/>
      <c r="BSS1740" s="77"/>
      <c r="BST1740" s="77"/>
      <c r="BSU1740" s="77"/>
      <c r="BSV1740" s="77"/>
      <c r="BSW1740" s="77"/>
      <c r="BSX1740" s="77"/>
      <c r="BSY1740" s="77"/>
      <c r="BSZ1740" s="77"/>
      <c r="BTA1740" s="77"/>
      <c r="BTB1740" s="77"/>
      <c r="BTC1740" s="77"/>
      <c r="BTD1740" s="77"/>
      <c r="BTE1740" s="77"/>
      <c r="BTF1740" s="77"/>
      <c r="BTG1740" s="77"/>
      <c r="BTH1740" s="77"/>
      <c r="BTI1740" s="77"/>
      <c r="BTJ1740" s="77"/>
      <c r="BTK1740" s="77"/>
      <c r="BTL1740" s="77"/>
      <c r="BTM1740" s="77"/>
      <c r="BTN1740" s="77"/>
      <c r="BTO1740" s="77"/>
      <c r="BTP1740" s="77"/>
      <c r="BTQ1740" s="77"/>
      <c r="BTR1740" s="77"/>
      <c r="BTS1740" s="77"/>
      <c r="BTT1740" s="77"/>
      <c r="BTU1740" s="77"/>
      <c r="BTV1740" s="77"/>
      <c r="BTW1740" s="77"/>
      <c r="BTX1740" s="77"/>
      <c r="BTY1740" s="77"/>
      <c r="BTZ1740" s="77"/>
      <c r="BUA1740" s="77"/>
      <c r="BUB1740" s="77"/>
      <c r="BUC1740" s="77"/>
      <c r="BUD1740" s="77"/>
      <c r="BUE1740" s="77"/>
      <c r="BUF1740" s="77"/>
      <c r="BUG1740" s="77"/>
      <c r="BUH1740" s="77"/>
      <c r="BUI1740" s="77"/>
      <c r="BUJ1740" s="77"/>
      <c r="BUK1740" s="77"/>
      <c r="BUL1740" s="77"/>
      <c r="BUM1740" s="77"/>
      <c r="BUN1740" s="77"/>
      <c r="BUO1740" s="77"/>
      <c r="BUP1740" s="77"/>
      <c r="BUQ1740" s="77"/>
      <c r="BUR1740" s="77"/>
      <c r="BUS1740" s="77"/>
      <c r="BUT1740" s="77"/>
      <c r="BUU1740" s="77"/>
      <c r="BUV1740" s="77"/>
      <c r="BUW1740" s="77"/>
      <c r="BUX1740" s="77"/>
      <c r="BUY1740" s="77"/>
      <c r="BUZ1740" s="77"/>
      <c r="BVA1740" s="77"/>
      <c r="BVB1740" s="77"/>
      <c r="BVC1740" s="77"/>
      <c r="BVD1740" s="77"/>
      <c r="BVE1740" s="77"/>
      <c r="BVF1740" s="77"/>
      <c r="BVG1740" s="77"/>
      <c r="BVH1740" s="77"/>
      <c r="BVI1740" s="77"/>
      <c r="BVJ1740" s="77"/>
      <c r="BVK1740" s="77"/>
      <c r="BVL1740" s="77"/>
      <c r="BVM1740" s="77"/>
      <c r="BVN1740" s="77"/>
      <c r="BVO1740" s="77"/>
      <c r="BVP1740" s="77"/>
      <c r="BVQ1740" s="77"/>
      <c r="BVR1740" s="77"/>
      <c r="BVS1740" s="77"/>
      <c r="BVT1740" s="77"/>
      <c r="BVU1740" s="77"/>
      <c r="BVV1740" s="77"/>
      <c r="BVW1740" s="77"/>
      <c r="BVX1740" s="77"/>
      <c r="BVY1740" s="77"/>
      <c r="BVZ1740" s="77"/>
      <c r="BWA1740" s="77"/>
      <c r="BWB1740" s="77"/>
      <c r="BWC1740" s="77"/>
      <c r="BWD1740" s="77"/>
      <c r="BWE1740" s="77"/>
      <c r="BWF1740" s="77"/>
      <c r="BWG1740" s="77"/>
      <c r="BWH1740" s="77"/>
      <c r="BWI1740" s="77"/>
      <c r="BWJ1740" s="77"/>
      <c r="BWK1740" s="77"/>
      <c r="BWL1740" s="77"/>
      <c r="BWM1740" s="77"/>
      <c r="BWN1740" s="77"/>
      <c r="BWO1740" s="77"/>
      <c r="BWP1740" s="77"/>
      <c r="BWQ1740" s="77"/>
      <c r="BWR1740" s="77"/>
      <c r="BWS1740" s="77"/>
      <c r="BWT1740" s="77"/>
      <c r="BWU1740" s="77"/>
      <c r="BWV1740" s="77"/>
      <c r="BWW1740" s="77"/>
      <c r="BWX1740" s="77"/>
      <c r="BWY1740" s="77"/>
      <c r="BWZ1740" s="77"/>
      <c r="BXA1740" s="77"/>
      <c r="BXB1740" s="77"/>
      <c r="BXC1740" s="77"/>
      <c r="BXD1740" s="77"/>
      <c r="BXE1740" s="77"/>
      <c r="BXF1740" s="77"/>
      <c r="BXG1740" s="77"/>
      <c r="BXH1740" s="77"/>
      <c r="BXI1740" s="77"/>
      <c r="BXJ1740" s="77"/>
      <c r="BXK1740" s="77"/>
      <c r="BXL1740" s="77"/>
      <c r="BXM1740" s="77"/>
      <c r="BXN1740" s="77"/>
      <c r="BXO1740" s="77"/>
      <c r="BXP1740" s="77"/>
      <c r="BXQ1740" s="77"/>
      <c r="BXR1740" s="77"/>
      <c r="BXS1740" s="77"/>
      <c r="BXT1740" s="77"/>
      <c r="BXU1740" s="77"/>
      <c r="BXV1740" s="77"/>
      <c r="BXW1740" s="77"/>
      <c r="BXX1740" s="77"/>
      <c r="BXY1740" s="77"/>
      <c r="BXZ1740" s="77"/>
      <c r="BYA1740" s="77"/>
      <c r="BYB1740" s="77"/>
      <c r="BYC1740" s="77"/>
      <c r="BYD1740" s="77"/>
      <c r="BYE1740" s="77"/>
      <c r="BYF1740" s="77"/>
      <c r="BYG1740" s="77"/>
      <c r="BYH1740" s="77"/>
      <c r="BYI1740" s="77"/>
      <c r="BYJ1740" s="77"/>
      <c r="BYK1740" s="77"/>
      <c r="BYL1740" s="77"/>
      <c r="BYM1740" s="77"/>
      <c r="BYN1740" s="77"/>
      <c r="BYO1740" s="77"/>
      <c r="BYP1740" s="77"/>
      <c r="BYQ1740" s="77"/>
      <c r="BYR1740" s="77"/>
      <c r="BYS1740" s="77"/>
      <c r="BYT1740" s="77"/>
      <c r="BYU1740" s="77"/>
      <c r="BYV1740" s="77"/>
      <c r="BYW1740" s="77"/>
      <c r="BYX1740" s="77"/>
      <c r="BYY1740" s="77"/>
      <c r="BYZ1740" s="77"/>
      <c r="BZA1740" s="77"/>
      <c r="BZB1740" s="77"/>
      <c r="BZC1740" s="77"/>
      <c r="BZD1740" s="77"/>
      <c r="BZE1740" s="77"/>
      <c r="BZF1740" s="77"/>
      <c r="BZG1740" s="77"/>
      <c r="BZH1740" s="77"/>
      <c r="BZI1740" s="77"/>
      <c r="BZJ1740" s="77"/>
      <c r="BZK1740" s="77"/>
      <c r="BZL1740" s="77"/>
      <c r="BZM1740" s="77"/>
      <c r="BZN1740" s="77"/>
      <c r="BZO1740" s="77"/>
      <c r="BZP1740" s="77"/>
      <c r="BZQ1740" s="77"/>
      <c r="BZR1740" s="77"/>
      <c r="BZS1740" s="77"/>
      <c r="BZT1740" s="77"/>
      <c r="BZU1740" s="77"/>
      <c r="BZV1740" s="77"/>
      <c r="BZW1740" s="77"/>
      <c r="BZX1740" s="77"/>
      <c r="BZY1740" s="77"/>
      <c r="BZZ1740" s="77"/>
      <c r="CAA1740" s="77"/>
      <c r="CAB1740" s="77"/>
      <c r="CAC1740" s="77"/>
      <c r="CAD1740" s="77"/>
      <c r="CAE1740" s="77"/>
      <c r="CAF1740" s="77"/>
      <c r="CAG1740" s="77"/>
      <c r="CAH1740" s="77"/>
      <c r="CAI1740" s="77"/>
      <c r="CAJ1740" s="77"/>
      <c r="CAK1740" s="77"/>
      <c r="CAL1740" s="77"/>
      <c r="CAM1740" s="77"/>
      <c r="CAN1740" s="77"/>
      <c r="CAO1740" s="77"/>
      <c r="CAP1740" s="77"/>
      <c r="CAQ1740" s="77"/>
      <c r="CAR1740" s="77"/>
      <c r="CAS1740" s="77"/>
      <c r="CAT1740" s="77"/>
      <c r="CAU1740" s="77"/>
      <c r="CAV1740" s="77"/>
      <c r="CAW1740" s="77"/>
      <c r="CAX1740" s="77"/>
      <c r="CAY1740" s="77"/>
      <c r="CAZ1740" s="77"/>
      <c r="CBA1740" s="77"/>
      <c r="CBB1740" s="77"/>
      <c r="CBC1740" s="77"/>
      <c r="CBD1740" s="77"/>
      <c r="CBE1740" s="77"/>
      <c r="CBF1740" s="77"/>
      <c r="CBG1740" s="77"/>
      <c r="CBH1740" s="77"/>
      <c r="CBI1740" s="77"/>
      <c r="CBJ1740" s="77"/>
      <c r="CBK1740" s="77"/>
      <c r="CBL1740" s="77"/>
      <c r="CBM1740" s="77"/>
      <c r="CBN1740" s="77"/>
      <c r="CBO1740" s="77"/>
      <c r="CBP1740" s="77"/>
      <c r="CBQ1740" s="77"/>
      <c r="CBR1740" s="77"/>
      <c r="CBS1740" s="77"/>
      <c r="CBT1740" s="77"/>
      <c r="CBU1740" s="77"/>
      <c r="CBV1740" s="77"/>
      <c r="CBW1740" s="77"/>
      <c r="CBX1740" s="77"/>
      <c r="CBY1740" s="77"/>
      <c r="CBZ1740" s="77"/>
      <c r="CCA1740" s="77"/>
      <c r="CCB1740" s="77"/>
      <c r="CCC1740" s="77"/>
      <c r="CCD1740" s="77"/>
      <c r="CCE1740" s="77"/>
      <c r="CCF1740" s="77"/>
      <c r="CCG1740" s="77"/>
      <c r="CCH1740" s="77"/>
      <c r="CCI1740" s="77"/>
      <c r="CCJ1740" s="77"/>
      <c r="CCK1740" s="77"/>
      <c r="CCL1740" s="77"/>
      <c r="CCM1740" s="77"/>
      <c r="CCN1740" s="77"/>
      <c r="CCO1740" s="77"/>
      <c r="CCP1740" s="77"/>
      <c r="CCQ1740" s="77"/>
      <c r="CCR1740" s="77"/>
      <c r="CCS1740" s="77"/>
      <c r="CCT1740" s="77"/>
      <c r="CCU1740" s="77"/>
      <c r="CCV1740" s="77"/>
      <c r="CCW1740" s="77"/>
      <c r="CCX1740" s="77"/>
      <c r="CCY1740" s="77"/>
      <c r="CCZ1740" s="77"/>
      <c r="CDA1740" s="77"/>
      <c r="CDB1740" s="77"/>
      <c r="CDC1740" s="77"/>
      <c r="CDD1740" s="77"/>
      <c r="CDE1740" s="77"/>
      <c r="CDF1740" s="77"/>
      <c r="CDG1740" s="77"/>
      <c r="CDH1740" s="77"/>
      <c r="CDI1740" s="77"/>
      <c r="CDJ1740" s="77"/>
      <c r="CDK1740" s="77"/>
      <c r="CDL1740" s="77"/>
      <c r="CDM1740" s="77"/>
      <c r="CDN1740" s="77"/>
      <c r="CDO1740" s="77"/>
      <c r="CDP1740" s="77"/>
      <c r="CDQ1740" s="77"/>
      <c r="CDR1740" s="77"/>
      <c r="CDS1740" s="77"/>
      <c r="CDT1740" s="77"/>
      <c r="CDU1740" s="77"/>
      <c r="CDV1740" s="77"/>
      <c r="CDW1740" s="77"/>
      <c r="CDX1740" s="77"/>
      <c r="CDY1740" s="77"/>
      <c r="CDZ1740" s="77"/>
      <c r="CEA1740" s="77"/>
      <c r="CEB1740" s="77"/>
      <c r="CEC1740" s="77"/>
      <c r="CED1740" s="77"/>
      <c r="CEE1740" s="77"/>
      <c r="CEF1740" s="77"/>
      <c r="CEG1740" s="77"/>
      <c r="CEH1740" s="77"/>
      <c r="CEI1740" s="77"/>
      <c r="CEJ1740" s="77"/>
      <c r="CEK1740" s="77"/>
      <c r="CEL1740" s="77"/>
      <c r="CEM1740" s="77"/>
      <c r="CEN1740" s="77"/>
      <c r="CEO1740" s="77"/>
      <c r="CEP1740" s="77"/>
      <c r="CEQ1740" s="77"/>
      <c r="CER1740" s="77"/>
      <c r="CES1740" s="77"/>
      <c r="CET1740" s="77"/>
      <c r="CEU1740" s="77"/>
      <c r="CEV1740" s="77"/>
      <c r="CEW1740" s="77"/>
      <c r="CEX1740" s="77"/>
      <c r="CEY1740" s="77"/>
      <c r="CEZ1740" s="77"/>
      <c r="CFA1740" s="77"/>
      <c r="CFB1740" s="77"/>
      <c r="CFC1740" s="77"/>
      <c r="CFD1740" s="77"/>
      <c r="CFE1740" s="77"/>
      <c r="CFF1740" s="77"/>
      <c r="CFG1740" s="77"/>
      <c r="CFH1740" s="77"/>
      <c r="CFI1740" s="77"/>
      <c r="CFJ1740" s="77"/>
      <c r="CFK1740" s="77"/>
      <c r="CFL1740" s="77"/>
      <c r="CFM1740" s="77"/>
      <c r="CFN1740" s="77"/>
      <c r="CFO1740" s="77"/>
      <c r="CFP1740" s="77"/>
      <c r="CFQ1740" s="77"/>
      <c r="CFR1740" s="77"/>
      <c r="CFS1740" s="77"/>
      <c r="CFT1740" s="77"/>
      <c r="CFU1740" s="77"/>
      <c r="CFV1740" s="77"/>
      <c r="CFW1740" s="77"/>
      <c r="CFX1740" s="77"/>
      <c r="CFY1740" s="77"/>
      <c r="CFZ1740" s="77"/>
      <c r="CGA1740" s="77"/>
      <c r="CGB1740" s="77"/>
      <c r="CGC1740" s="77"/>
      <c r="CGD1740" s="77"/>
      <c r="CGE1740" s="77"/>
      <c r="CGF1740" s="77"/>
      <c r="CGG1740" s="77"/>
      <c r="CGH1740" s="77"/>
      <c r="CGI1740" s="77"/>
      <c r="CGJ1740" s="77"/>
      <c r="CGK1740" s="77"/>
      <c r="CGL1740" s="77"/>
      <c r="CGM1740" s="77"/>
      <c r="CGN1740" s="77"/>
      <c r="CGO1740" s="77"/>
      <c r="CGP1740" s="77"/>
      <c r="CGQ1740" s="77"/>
      <c r="CGR1740" s="77"/>
      <c r="CGS1740" s="77"/>
      <c r="CGT1740" s="77"/>
      <c r="CGU1740" s="77"/>
      <c r="CGV1740" s="77"/>
      <c r="CGW1740" s="77"/>
      <c r="CGX1740" s="77"/>
      <c r="CGY1740" s="77"/>
      <c r="CGZ1740" s="77"/>
      <c r="CHA1740" s="77"/>
      <c r="CHB1740" s="77"/>
      <c r="CHC1740" s="77"/>
      <c r="CHD1740" s="77"/>
      <c r="CHE1740" s="77"/>
      <c r="CHF1740" s="77"/>
      <c r="CHG1740" s="77"/>
      <c r="CHH1740" s="77"/>
      <c r="CHI1740" s="77"/>
      <c r="CHJ1740" s="77"/>
      <c r="CHK1740" s="77"/>
      <c r="CHL1740" s="77"/>
      <c r="CHM1740" s="77"/>
      <c r="CHN1740" s="77"/>
      <c r="CHO1740" s="77"/>
      <c r="CHP1740" s="77"/>
      <c r="CHQ1740" s="77"/>
      <c r="CHR1740" s="77"/>
      <c r="CHS1740" s="77"/>
      <c r="CHT1740" s="77"/>
      <c r="CHU1740" s="77"/>
      <c r="CHV1740" s="77"/>
      <c r="CHW1740" s="77"/>
      <c r="CHX1740" s="77"/>
      <c r="CHY1740" s="77"/>
      <c r="CHZ1740" s="77"/>
      <c r="CIA1740" s="77"/>
      <c r="CIB1740" s="77"/>
      <c r="CIC1740" s="77"/>
      <c r="CID1740" s="77"/>
      <c r="CIE1740" s="77"/>
      <c r="CIF1740" s="77"/>
      <c r="CIG1740" s="77"/>
      <c r="CIH1740" s="77"/>
      <c r="CII1740" s="77"/>
      <c r="CIJ1740" s="77"/>
      <c r="CIK1740" s="77"/>
      <c r="CIL1740" s="77"/>
      <c r="CIM1740" s="77"/>
      <c r="CIN1740" s="77"/>
      <c r="CIO1740" s="77"/>
      <c r="CIP1740" s="77"/>
      <c r="CIQ1740" s="77"/>
      <c r="CIR1740" s="77"/>
      <c r="CIS1740" s="77"/>
      <c r="CIT1740" s="77"/>
      <c r="CIU1740" s="77"/>
      <c r="CIV1740" s="77"/>
      <c r="CIW1740" s="77"/>
      <c r="CIX1740" s="77"/>
      <c r="CIY1740" s="77"/>
      <c r="CIZ1740" s="77"/>
      <c r="CJA1740" s="77"/>
      <c r="CJB1740" s="77"/>
      <c r="CJC1740" s="77"/>
      <c r="CJD1740" s="77"/>
      <c r="CJE1740" s="77"/>
      <c r="CJF1740" s="77"/>
      <c r="CJG1740" s="77"/>
      <c r="CJH1740" s="77"/>
      <c r="CJI1740" s="77"/>
      <c r="CJJ1740" s="77"/>
      <c r="CJK1740" s="77"/>
      <c r="CJL1740" s="77"/>
      <c r="CJM1740" s="77"/>
      <c r="CJN1740" s="77"/>
      <c r="CJO1740" s="77"/>
      <c r="CJP1740" s="77"/>
      <c r="CJQ1740" s="77"/>
      <c r="CJR1740" s="77"/>
      <c r="CJS1740" s="77"/>
      <c r="CJT1740" s="77"/>
      <c r="CJU1740" s="77"/>
      <c r="CJV1740" s="77"/>
      <c r="CJW1740" s="77"/>
      <c r="CJX1740" s="77"/>
      <c r="CJY1740" s="77"/>
      <c r="CJZ1740" s="77"/>
      <c r="CKA1740" s="77"/>
      <c r="CKB1740" s="77"/>
      <c r="CKC1740" s="77"/>
      <c r="CKD1740" s="77"/>
      <c r="CKE1740" s="77"/>
      <c r="CKF1740" s="77"/>
      <c r="CKG1740" s="77"/>
      <c r="CKH1740" s="77"/>
      <c r="CKI1740" s="77"/>
      <c r="CKJ1740" s="77"/>
      <c r="CKK1740" s="77"/>
      <c r="CKL1740" s="77"/>
      <c r="CKM1740" s="77"/>
      <c r="CKN1740" s="77"/>
      <c r="CKO1740" s="77"/>
      <c r="CKP1740" s="77"/>
      <c r="CKQ1740" s="77"/>
      <c r="CKR1740" s="77"/>
      <c r="CKS1740" s="77"/>
      <c r="CKT1740" s="77"/>
      <c r="CKU1740" s="77"/>
      <c r="CKV1740" s="77"/>
      <c r="CKW1740" s="77"/>
      <c r="CKX1740" s="77"/>
      <c r="CKY1740" s="77"/>
      <c r="CKZ1740" s="77"/>
      <c r="CLA1740" s="77"/>
      <c r="CLB1740" s="77"/>
      <c r="CLC1740" s="77"/>
      <c r="CLD1740" s="77"/>
      <c r="CLE1740" s="77"/>
      <c r="CLF1740" s="77"/>
      <c r="CLG1740" s="77"/>
      <c r="CLH1740" s="77"/>
      <c r="CLI1740" s="77"/>
      <c r="CLJ1740" s="77"/>
      <c r="CLK1740" s="77"/>
      <c r="CLL1740" s="77"/>
      <c r="CLM1740" s="77"/>
      <c r="CLN1740" s="77"/>
      <c r="CLO1740" s="77"/>
      <c r="CLP1740" s="77"/>
      <c r="CLQ1740" s="77"/>
      <c r="CLR1740" s="77"/>
      <c r="CLS1740" s="77"/>
      <c r="CLT1740" s="77"/>
      <c r="CLU1740" s="77"/>
      <c r="CLV1740" s="77"/>
      <c r="CLW1740" s="77"/>
      <c r="CLX1740" s="77"/>
      <c r="CLY1740" s="77"/>
      <c r="CLZ1740" s="77"/>
      <c r="CMA1740" s="77"/>
      <c r="CMB1740" s="77"/>
      <c r="CMC1740" s="77"/>
      <c r="CMD1740" s="77"/>
      <c r="CME1740" s="77"/>
      <c r="CMF1740" s="77"/>
      <c r="CMG1740" s="77"/>
      <c r="CMH1740" s="77"/>
      <c r="CMI1740" s="77"/>
      <c r="CMJ1740" s="77"/>
      <c r="CMK1740" s="77"/>
      <c r="CML1740" s="77"/>
      <c r="CMM1740" s="77"/>
      <c r="CMN1740" s="77"/>
      <c r="CMO1740" s="77"/>
      <c r="CMP1740" s="77"/>
      <c r="CMQ1740" s="77"/>
      <c r="CMR1740" s="77"/>
      <c r="CMS1740" s="77"/>
      <c r="CMT1740" s="77"/>
      <c r="CMU1740" s="77"/>
      <c r="CMV1740" s="77"/>
      <c r="CMW1740" s="77"/>
      <c r="CMX1740" s="77"/>
      <c r="CMY1740" s="77"/>
      <c r="CMZ1740" s="77"/>
      <c r="CNA1740" s="77"/>
      <c r="CNB1740" s="77"/>
      <c r="CNC1740" s="77"/>
      <c r="CND1740" s="77"/>
      <c r="CNE1740" s="77"/>
      <c r="CNF1740" s="77"/>
      <c r="CNG1740" s="77"/>
      <c r="CNH1740" s="77"/>
      <c r="CNI1740" s="77"/>
      <c r="CNJ1740" s="77"/>
      <c r="CNK1740" s="77"/>
      <c r="CNL1740" s="77"/>
      <c r="CNM1740" s="77"/>
      <c r="CNN1740" s="77"/>
      <c r="CNO1740" s="77"/>
      <c r="CNP1740" s="77"/>
      <c r="CNQ1740" s="77"/>
      <c r="CNR1740" s="77"/>
      <c r="CNS1740" s="77"/>
      <c r="CNT1740" s="77"/>
      <c r="CNU1740" s="77"/>
      <c r="CNV1740" s="77"/>
      <c r="CNW1740" s="77"/>
      <c r="CNX1740" s="77"/>
      <c r="CNY1740" s="77"/>
      <c r="CNZ1740" s="77"/>
      <c r="COA1740" s="77"/>
      <c r="COB1740" s="77"/>
      <c r="COC1740" s="77"/>
      <c r="COD1740" s="77"/>
      <c r="COE1740" s="77"/>
      <c r="COF1740" s="77"/>
      <c r="COG1740" s="77"/>
      <c r="COH1740" s="77"/>
      <c r="COI1740" s="77"/>
      <c r="COJ1740" s="77"/>
      <c r="COK1740" s="77"/>
      <c r="COL1740" s="77"/>
      <c r="COM1740" s="77"/>
      <c r="CON1740" s="77"/>
      <c r="COO1740" s="77"/>
      <c r="COP1740" s="77"/>
      <c r="COQ1740" s="77"/>
      <c r="COR1740" s="77"/>
      <c r="COS1740" s="77"/>
      <c r="COT1740" s="77"/>
      <c r="COU1740" s="77"/>
      <c r="COV1740" s="77"/>
      <c r="COW1740" s="77"/>
      <c r="COX1740" s="77"/>
      <c r="COY1740" s="77"/>
      <c r="COZ1740" s="77"/>
      <c r="CPA1740" s="77"/>
      <c r="CPB1740" s="77"/>
      <c r="CPC1740" s="77"/>
      <c r="CPD1740" s="77"/>
      <c r="CPE1740" s="77"/>
      <c r="CPF1740" s="77"/>
      <c r="CPG1740" s="77"/>
      <c r="CPH1740" s="77"/>
      <c r="CPI1740" s="77"/>
      <c r="CPJ1740" s="77"/>
      <c r="CPK1740" s="77"/>
      <c r="CPL1740" s="77"/>
      <c r="CPM1740" s="77"/>
      <c r="CPN1740" s="77"/>
      <c r="CPO1740" s="77"/>
      <c r="CPP1740" s="77"/>
      <c r="CPQ1740" s="77"/>
      <c r="CPR1740" s="77"/>
      <c r="CPS1740" s="77"/>
      <c r="CPT1740" s="77"/>
      <c r="CPU1740" s="77"/>
      <c r="CPV1740" s="77"/>
      <c r="CPW1740" s="77"/>
      <c r="CPX1740" s="77"/>
      <c r="CPY1740" s="77"/>
      <c r="CPZ1740" s="77"/>
      <c r="CQA1740" s="77"/>
      <c r="CQB1740" s="77"/>
      <c r="CQC1740" s="77"/>
      <c r="CQD1740" s="77"/>
      <c r="CQE1740" s="77"/>
      <c r="CQF1740" s="77"/>
      <c r="CQG1740" s="77"/>
      <c r="CQH1740" s="77"/>
      <c r="CQI1740" s="77"/>
      <c r="CQJ1740" s="77"/>
      <c r="CQK1740" s="77"/>
      <c r="CQL1740" s="77"/>
      <c r="CQM1740" s="77"/>
      <c r="CQN1740" s="77"/>
      <c r="CQO1740" s="77"/>
      <c r="CQP1740" s="77"/>
      <c r="CQQ1740" s="77"/>
      <c r="CQR1740" s="77"/>
      <c r="CQS1740" s="77"/>
      <c r="CQT1740" s="77"/>
      <c r="CQU1740" s="77"/>
      <c r="CQV1740" s="77"/>
      <c r="CQW1740" s="77"/>
      <c r="CQX1740" s="77"/>
      <c r="CQY1740" s="77"/>
      <c r="CQZ1740" s="77"/>
      <c r="CRA1740" s="77"/>
      <c r="CRB1740" s="77"/>
      <c r="CRC1740" s="77"/>
      <c r="CRD1740" s="77"/>
      <c r="CRE1740" s="77"/>
      <c r="CRF1740" s="77"/>
      <c r="CRG1740" s="77"/>
      <c r="CRH1740" s="77"/>
      <c r="CRI1740" s="77"/>
      <c r="CRJ1740" s="77"/>
      <c r="CRK1740" s="77"/>
      <c r="CRL1740" s="77"/>
      <c r="CRM1740" s="77"/>
      <c r="CRN1740" s="77"/>
      <c r="CRO1740" s="77"/>
      <c r="CRP1740" s="77"/>
      <c r="CRQ1740" s="77"/>
      <c r="CRR1740" s="77"/>
      <c r="CRS1740" s="77"/>
      <c r="CRT1740" s="77"/>
      <c r="CRU1740" s="77"/>
      <c r="CRV1740" s="77"/>
      <c r="CRW1740" s="77"/>
      <c r="CRX1740" s="77"/>
      <c r="CRY1740" s="77"/>
      <c r="CRZ1740" s="77"/>
      <c r="CSA1740" s="77"/>
      <c r="CSB1740" s="77"/>
      <c r="CSC1740" s="77"/>
      <c r="CSD1740" s="77"/>
      <c r="CSE1740" s="77"/>
      <c r="CSF1740" s="77"/>
      <c r="CSG1740" s="77"/>
      <c r="CSH1740" s="77"/>
      <c r="CSI1740" s="77"/>
      <c r="CSJ1740" s="77"/>
      <c r="CSK1740" s="77"/>
      <c r="CSL1740" s="77"/>
      <c r="CSM1740" s="77"/>
      <c r="CSN1740" s="77"/>
      <c r="CSO1740" s="77"/>
      <c r="CSP1740" s="77"/>
      <c r="CSQ1740" s="77"/>
      <c r="CSR1740" s="77"/>
      <c r="CSS1740" s="77"/>
      <c r="CST1740" s="77"/>
      <c r="CSU1740" s="77"/>
      <c r="CSV1740" s="77"/>
      <c r="CSW1740" s="77"/>
      <c r="CSX1740" s="77"/>
      <c r="CSY1740" s="77"/>
      <c r="CSZ1740" s="77"/>
      <c r="CTA1740" s="77"/>
      <c r="CTB1740" s="77"/>
      <c r="CTC1740" s="77"/>
      <c r="CTD1740" s="77"/>
      <c r="CTE1740" s="77"/>
      <c r="CTF1740" s="77"/>
      <c r="CTG1740" s="77"/>
      <c r="CTH1740" s="77"/>
      <c r="CTI1740" s="77"/>
      <c r="CTJ1740" s="77"/>
      <c r="CTK1740" s="77"/>
      <c r="CTL1740" s="77"/>
      <c r="CTM1740" s="77"/>
      <c r="CTN1740" s="77"/>
      <c r="CTO1740" s="77"/>
      <c r="CTP1740" s="77"/>
      <c r="CTQ1740" s="77"/>
      <c r="CTR1740" s="77"/>
      <c r="CTS1740" s="77"/>
      <c r="CTT1740" s="77"/>
      <c r="CTU1740" s="77"/>
      <c r="CTV1740" s="77"/>
      <c r="CTW1740" s="77"/>
      <c r="CTX1740" s="77"/>
      <c r="CTY1740" s="77"/>
      <c r="CTZ1740" s="77"/>
      <c r="CUA1740" s="77"/>
      <c r="CUB1740" s="77"/>
      <c r="CUC1740" s="77"/>
      <c r="CUD1740" s="77"/>
      <c r="CUE1740" s="77"/>
      <c r="CUF1740" s="77"/>
      <c r="CUG1740" s="77"/>
      <c r="CUH1740" s="77"/>
      <c r="CUI1740" s="77"/>
      <c r="CUJ1740" s="77"/>
      <c r="CUK1740" s="77"/>
      <c r="CUL1740" s="77"/>
      <c r="CUM1740" s="77"/>
      <c r="CUN1740" s="77"/>
      <c r="CUO1740" s="77"/>
      <c r="CUP1740" s="77"/>
      <c r="CUQ1740" s="77"/>
      <c r="CUR1740" s="77"/>
      <c r="CUS1740" s="77"/>
      <c r="CUT1740" s="77"/>
      <c r="CUU1740" s="77"/>
      <c r="CUV1740" s="77"/>
      <c r="CUW1740" s="77"/>
      <c r="CUX1740" s="77"/>
      <c r="CUY1740" s="77"/>
      <c r="CUZ1740" s="77"/>
      <c r="CVA1740" s="77"/>
      <c r="CVB1740" s="77"/>
      <c r="CVC1740" s="77"/>
      <c r="CVD1740" s="77"/>
      <c r="CVE1740" s="77"/>
      <c r="CVF1740" s="77"/>
      <c r="CVG1740" s="77"/>
      <c r="CVH1740" s="77"/>
      <c r="CVI1740" s="77"/>
      <c r="CVJ1740" s="77"/>
      <c r="CVK1740" s="77"/>
      <c r="CVL1740" s="77"/>
      <c r="CVM1740" s="77"/>
      <c r="CVN1740" s="77"/>
      <c r="CVO1740" s="77"/>
      <c r="CVP1740" s="77"/>
      <c r="CVQ1740" s="77"/>
      <c r="CVR1740" s="77"/>
      <c r="CVS1740" s="77"/>
      <c r="CVT1740" s="77"/>
      <c r="CVU1740" s="77"/>
      <c r="CVV1740" s="77"/>
      <c r="CVW1740" s="77"/>
      <c r="CVX1740" s="77"/>
      <c r="CVY1740" s="77"/>
      <c r="CVZ1740" s="77"/>
      <c r="CWA1740" s="77"/>
      <c r="CWB1740" s="77"/>
      <c r="CWC1740" s="77"/>
      <c r="CWD1740" s="77"/>
      <c r="CWE1740" s="77"/>
      <c r="CWF1740" s="77"/>
      <c r="CWG1740" s="77"/>
      <c r="CWH1740" s="77"/>
      <c r="CWI1740" s="77"/>
      <c r="CWJ1740" s="77"/>
      <c r="CWK1740" s="77"/>
      <c r="CWL1740" s="77"/>
      <c r="CWM1740" s="77"/>
      <c r="CWN1740" s="77"/>
      <c r="CWO1740" s="77"/>
      <c r="CWP1740" s="77"/>
      <c r="CWQ1740" s="77"/>
      <c r="CWR1740" s="77"/>
      <c r="CWS1740" s="77"/>
      <c r="CWT1740" s="77"/>
      <c r="CWU1740" s="77"/>
      <c r="CWV1740" s="77"/>
      <c r="CWW1740" s="77"/>
      <c r="CWX1740" s="77"/>
      <c r="CWY1740" s="77"/>
      <c r="CWZ1740" s="77"/>
      <c r="CXA1740" s="77"/>
      <c r="CXB1740" s="77"/>
      <c r="CXC1740" s="77"/>
      <c r="CXD1740" s="77"/>
      <c r="CXE1740" s="77"/>
      <c r="CXF1740" s="77"/>
      <c r="CXG1740" s="77"/>
      <c r="CXH1740" s="77"/>
      <c r="CXI1740" s="77"/>
      <c r="CXJ1740" s="77"/>
      <c r="CXK1740" s="77"/>
      <c r="CXL1740" s="77"/>
      <c r="CXM1740" s="77"/>
      <c r="CXN1740" s="77"/>
      <c r="CXO1740" s="77"/>
      <c r="CXP1740" s="77"/>
      <c r="CXQ1740" s="77"/>
      <c r="CXR1740" s="77"/>
      <c r="CXS1740" s="77"/>
      <c r="CXT1740" s="77"/>
      <c r="CXU1740" s="77"/>
      <c r="CXV1740" s="77"/>
      <c r="CXW1740" s="77"/>
      <c r="CXX1740" s="77"/>
      <c r="CXY1740" s="77"/>
      <c r="CXZ1740" s="77"/>
      <c r="CYA1740" s="77"/>
      <c r="CYB1740" s="77"/>
      <c r="CYC1740" s="77"/>
      <c r="CYD1740" s="77"/>
      <c r="CYE1740" s="77"/>
      <c r="CYF1740" s="77"/>
      <c r="CYG1740" s="77"/>
      <c r="CYH1740" s="77"/>
      <c r="CYI1740" s="77"/>
      <c r="CYJ1740" s="77"/>
      <c r="CYK1740" s="77"/>
      <c r="CYL1740" s="77"/>
      <c r="CYM1740" s="77"/>
      <c r="CYN1740" s="77"/>
      <c r="CYO1740" s="77"/>
      <c r="CYP1740" s="77"/>
      <c r="CYQ1740" s="77"/>
      <c r="CYR1740" s="77"/>
      <c r="CYS1740" s="77"/>
      <c r="CYT1740" s="77"/>
      <c r="CYU1740" s="77"/>
      <c r="CYV1740" s="77"/>
      <c r="CYW1740" s="77"/>
      <c r="CYX1740" s="77"/>
      <c r="CYY1740" s="77"/>
      <c r="CYZ1740" s="77"/>
      <c r="CZA1740" s="77"/>
      <c r="CZB1740" s="77"/>
      <c r="CZC1740" s="77"/>
      <c r="CZD1740" s="77"/>
      <c r="CZE1740" s="77"/>
      <c r="CZF1740" s="77"/>
      <c r="CZG1740" s="77"/>
      <c r="CZH1740" s="77"/>
      <c r="CZI1740" s="77"/>
      <c r="CZJ1740" s="77"/>
      <c r="CZK1740" s="77"/>
      <c r="CZL1740" s="77"/>
      <c r="CZM1740" s="77"/>
      <c r="CZN1740" s="77"/>
      <c r="CZO1740" s="77"/>
      <c r="CZP1740" s="77"/>
      <c r="CZQ1740" s="77"/>
      <c r="CZR1740" s="77"/>
      <c r="CZS1740" s="77"/>
      <c r="CZT1740" s="77"/>
      <c r="CZU1740" s="77"/>
      <c r="CZV1740" s="77"/>
      <c r="CZW1740" s="77"/>
      <c r="CZX1740" s="77"/>
      <c r="CZY1740" s="77"/>
      <c r="CZZ1740" s="77"/>
      <c r="DAA1740" s="77"/>
      <c r="DAB1740" s="77"/>
      <c r="DAC1740" s="77"/>
      <c r="DAD1740" s="77"/>
      <c r="DAE1740" s="77"/>
      <c r="DAF1740" s="77"/>
      <c r="DAG1740" s="77"/>
      <c r="DAH1740" s="77"/>
      <c r="DAI1740" s="77"/>
      <c r="DAJ1740" s="77"/>
      <c r="DAK1740" s="77"/>
      <c r="DAL1740" s="77"/>
      <c r="DAM1740" s="77"/>
      <c r="DAN1740" s="77"/>
      <c r="DAO1740" s="77"/>
      <c r="DAP1740" s="77"/>
      <c r="DAQ1740" s="77"/>
      <c r="DAR1740" s="77"/>
      <c r="DAS1740" s="77"/>
      <c r="DAT1740" s="77"/>
      <c r="DAU1740" s="77"/>
      <c r="DAV1740" s="77"/>
      <c r="DAW1740" s="77"/>
      <c r="DAX1740" s="77"/>
      <c r="DAY1740" s="77"/>
      <c r="DAZ1740" s="77"/>
      <c r="DBA1740" s="77"/>
      <c r="DBB1740" s="77"/>
      <c r="DBC1740" s="77"/>
      <c r="DBD1740" s="77"/>
      <c r="DBE1740" s="77"/>
      <c r="DBF1740" s="77"/>
      <c r="DBG1740" s="77"/>
      <c r="DBH1740" s="77"/>
      <c r="DBI1740" s="77"/>
      <c r="DBJ1740" s="77"/>
      <c r="DBK1740" s="77"/>
      <c r="DBL1740" s="77"/>
      <c r="DBM1740" s="77"/>
      <c r="DBN1740" s="77"/>
      <c r="DBO1740" s="77"/>
      <c r="DBP1740" s="77"/>
      <c r="DBQ1740" s="77"/>
      <c r="DBR1740" s="77"/>
      <c r="DBS1740" s="77"/>
      <c r="DBT1740" s="77"/>
      <c r="DBU1740" s="77"/>
      <c r="DBV1740" s="77"/>
      <c r="DBW1740" s="77"/>
      <c r="DBX1740" s="77"/>
      <c r="DBY1740" s="77"/>
      <c r="DBZ1740" s="77"/>
      <c r="DCA1740" s="77"/>
      <c r="DCB1740" s="77"/>
      <c r="DCC1740" s="77"/>
      <c r="DCD1740" s="77"/>
      <c r="DCE1740" s="77"/>
      <c r="DCF1740" s="77"/>
      <c r="DCG1740" s="77"/>
      <c r="DCH1740" s="77"/>
      <c r="DCI1740" s="77"/>
      <c r="DCJ1740" s="77"/>
      <c r="DCK1740" s="77"/>
      <c r="DCL1740" s="77"/>
      <c r="DCM1740" s="77"/>
      <c r="DCN1740" s="77"/>
      <c r="DCO1740" s="77"/>
      <c r="DCP1740" s="77"/>
      <c r="DCQ1740" s="77"/>
      <c r="DCR1740" s="77"/>
      <c r="DCS1740" s="77"/>
      <c r="DCT1740" s="77"/>
      <c r="DCU1740" s="77"/>
      <c r="DCV1740" s="77"/>
      <c r="DCW1740" s="77"/>
      <c r="DCX1740" s="77"/>
      <c r="DCY1740" s="77"/>
      <c r="DCZ1740" s="77"/>
      <c r="DDA1740" s="77"/>
      <c r="DDB1740" s="77"/>
      <c r="DDC1740" s="77"/>
      <c r="DDD1740" s="77"/>
      <c r="DDE1740" s="77"/>
      <c r="DDF1740" s="77"/>
      <c r="DDG1740" s="77"/>
      <c r="DDH1740" s="77"/>
      <c r="DDI1740" s="77"/>
      <c r="DDJ1740" s="77"/>
      <c r="DDK1740" s="77"/>
      <c r="DDL1740" s="77"/>
      <c r="DDM1740" s="77"/>
      <c r="DDN1740" s="77"/>
      <c r="DDO1740" s="77"/>
      <c r="DDP1740" s="77"/>
      <c r="DDQ1740" s="77"/>
      <c r="DDR1740" s="77"/>
      <c r="DDS1740" s="77"/>
      <c r="DDT1740" s="77"/>
      <c r="DDU1740" s="77"/>
      <c r="DDV1740" s="77"/>
      <c r="DDW1740" s="77"/>
      <c r="DDX1740" s="77"/>
      <c r="DDY1740" s="77"/>
      <c r="DDZ1740" s="77"/>
      <c r="DEA1740" s="77"/>
      <c r="DEB1740" s="77"/>
      <c r="DEC1740" s="77"/>
      <c r="DED1740" s="77"/>
      <c r="DEE1740" s="77"/>
      <c r="DEF1740" s="77"/>
      <c r="DEG1740" s="77"/>
      <c r="DEH1740" s="77"/>
      <c r="DEI1740" s="77"/>
      <c r="DEJ1740" s="77"/>
      <c r="DEK1740" s="77"/>
      <c r="DEL1740" s="77"/>
      <c r="DEM1740" s="77"/>
      <c r="DEN1740" s="77"/>
      <c r="DEO1740" s="77"/>
      <c r="DEP1740" s="77"/>
      <c r="DEQ1740" s="77"/>
      <c r="DER1740" s="77"/>
      <c r="DES1740" s="77"/>
      <c r="DET1740" s="77"/>
      <c r="DEU1740" s="77"/>
      <c r="DEV1740" s="77"/>
      <c r="DEW1740" s="77"/>
      <c r="DEX1740" s="77"/>
      <c r="DEY1740" s="77"/>
      <c r="DEZ1740" s="77"/>
      <c r="DFA1740" s="77"/>
      <c r="DFB1740" s="77"/>
      <c r="DFC1740" s="77"/>
      <c r="DFD1740" s="77"/>
      <c r="DFE1740" s="77"/>
      <c r="DFF1740" s="77"/>
      <c r="DFG1740" s="77"/>
      <c r="DFH1740" s="77"/>
      <c r="DFI1740" s="77"/>
      <c r="DFJ1740" s="77"/>
      <c r="DFK1740" s="77"/>
      <c r="DFL1740" s="77"/>
      <c r="DFM1740" s="77"/>
      <c r="DFN1740" s="77"/>
      <c r="DFO1740" s="77"/>
      <c r="DFP1740" s="77"/>
      <c r="DFQ1740" s="77"/>
      <c r="DFR1740" s="77"/>
      <c r="DFS1740" s="77"/>
      <c r="DFT1740" s="77"/>
      <c r="DFU1740" s="77"/>
      <c r="DFV1740" s="77"/>
      <c r="DFW1740" s="77"/>
      <c r="DFX1740" s="77"/>
      <c r="DFY1740" s="77"/>
      <c r="DFZ1740" s="77"/>
      <c r="DGA1740" s="77"/>
      <c r="DGB1740" s="77"/>
      <c r="DGC1740" s="77"/>
      <c r="DGD1740" s="77"/>
      <c r="DGE1740" s="77"/>
      <c r="DGF1740" s="77"/>
      <c r="DGG1740" s="77"/>
      <c r="DGH1740" s="77"/>
      <c r="DGI1740" s="77"/>
      <c r="DGJ1740" s="77"/>
      <c r="DGK1740" s="77"/>
      <c r="DGL1740" s="77"/>
      <c r="DGM1740" s="77"/>
      <c r="DGN1740" s="77"/>
      <c r="DGO1740" s="77"/>
      <c r="DGP1740" s="77"/>
      <c r="DGQ1740" s="77"/>
      <c r="DGR1740" s="77"/>
      <c r="DGS1740" s="77"/>
      <c r="DGT1740" s="77"/>
      <c r="DGU1740" s="77"/>
      <c r="DGV1740" s="77"/>
      <c r="DGW1740" s="77"/>
      <c r="DGX1740" s="77"/>
      <c r="DGY1740" s="77"/>
      <c r="DGZ1740" s="77"/>
      <c r="DHA1740" s="77"/>
      <c r="DHB1740" s="77"/>
      <c r="DHC1740" s="77"/>
      <c r="DHD1740" s="77"/>
      <c r="DHE1740" s="77"/>
      <c r="DHF1740" s="77"/>
      <c r="DHG1740" s="77"/>
      <c r="DHH1740" s="77"/>
      <c r="DHI1740" s="77"/>
      <c r="DHJ1740" s="77"/>
      <c r="DHK1740" s="77"/>
      <c r="DHL1740" s="77"/>
      <c r="DHM1740" s="77"/>
      <c r="DHN1740" s="77"/>
      <c r="DHO1740" s="77"/>
      <c r="DHP1740" s="77"/>
      <c r="DHQ1740" s="77"/>
      <c r="DHR1740" s="77"/>
      <c r="DHS1740" s="77"/>
      <c r="DHT1740" s="77"/>
      <c r="DHU1740" s="77"/>
      <c r="DHV1740" s="77"/>
      <c r="DHW1740" s="77"/>
      <c r="DHX1740" s="77"/>
      <c r="DHY1740" s="77"/>
      <c r="DHZ1740" s="77"/>
      <c r="DIA1740" s="77"/>
      <c r="DIB1740" s="77"/>
      <c r="DIC1740" s="77"/>
      <c r="DID1740" s="77"/>
      <c r="DIE1740" s="77"/>
      <c r="DIF1740" s="77"/>
      <c r="DIG1740" s="77"/>
      <c r="DIH1740" s="77"/>
      <c r="DII1740" s="77"/>
      <c r="DIJ1740" s="77"/>
      <c r="DIK1740" s="77"/>
      <c r="DIL1740" s="77"/>
      <c r="DIM1740" s="77"/>
      <c r="DIN1740" s="77"/>
      <c r="DIO1740" s="77"/>
      <c r="DIP1740" s="77"/>
      <c r="DIQ1740" s="77"/>
      <c r="DIR1740" s="77"/>
      <c r="DIS1740" s="77"/>
      <c r="DIT1740" s="77"/>
      <c r="DIU1740" s="77"/>
      <c r="DIV1740" s="77"/>
      <c r="DIW1740" s="77"/>
      <c r="DIX1740" s="77"/>
      <c r="DIY1740" s="77"/>
      <c r="DIZ1740" s="77"/>
      <c r="DJA1740" s="77"/>
      <c r="DJB1740" s="77"/>
      <c r="DJC1740" s="77"/>
      <c r="DJD1740" s="77"/>
      <c r="DJE1740" s="77"/>
      <c r="DJF1740" s="77"/>
      <c r="DJG1740" s="77"/>
      <c r="DJH1740" s="77"/>
      <c r="DJI1740" s="77"/>
      <c r="DJJ1740" s="77"/>
      <c r="DJK1740" s="77"/>
      <c r="DJL1740" s="77"/>
      <c r="DJM1740" s="77"/>
      <c r="DJN1740" s="77"/>
      <c r="DJO1740" s="77"/>
      <c r="DJP1740" s="77"/>
      <c r="DJQ1740" s="77"/>
      <c r="DJR1740" s="77"/>
      <c r="DJS1740" s="77"/>
      <c r="DJT1740" s="77"/>
      <c r="DJU1740" s="77"/>
      <c r="DJV1740" s="77"/>
      <c r="DJW1740" s="77"/>
      <c r="DJX1740" s="77"/>
      <c r="DJY1740" s="77"/>
      <c r="DJZ1740" s="77"/>
      <c r="DKA1740" s="77"/>
      <c r="DKB1740" s="77"/>
      <c r="DKC1740" s="77"/>
      <c r="DKD1740" s="77"/>
      <c r="DKE1740" s="77"/>
      <c r="DKF1740" s="77"/>
      <c r="DKG1740" s="77"/>
      <c r="DKH1740" s="77"/>
      <c r="DKI1740" s="77"/>
      <c r="DKJ1740" s="77"/>
      <c r="DKK1740" s="77"/>
      <c r="DKL1740" s="77"/>
      <c r="DKM1740" s="77"/>
      <c r="DKN1740" s="77"/>
      <c r="DKO1740" s="77"/>
      <c r="DKP1740" s="77"/>
      <c r="DKQ1740" s="77"/>
      <c r="DKR1740" s="77"/>
      <c r="DKS1740" s="77"/>
      <c r="DKT1740" s="77"/>
      <c r="DKU1740" s="77"/>
      <c r="DKV1740" s="77"/>
      <c r="DKW1740" s="77"/>
      <c r="DKX1740" s="77"/>
      <c r="DKY1740" s="77"/>
      <c r="DKZ1740" s="77"/>
      <c r="DLA1740" s="77"/>
      <c r="DLB1740" s="77"/>
      <c r="DLC1740" s="77"/>
      <c r="DLD1740" s="77"/>
      <c r="DLE1740" s="77"/>
      <c r="DLF1740" s="77"/>
      <c r="DLG1740" s="77"/>
      <c r="DLH1740" s="77"/>
      <c r="DLI1740" s="77"/>
      <c r="DLJ1740" s="77"/>
      <c r="DLK1740" s="77"/>
      <c r="DLL1740" s="77"/>
      <c r="DLM1740" s="77"/>
      <c r="DLN1740" s="77"/>
      <c r="DLO1740" s="77"/>
      <c r="DLP1740" s="77"/>
      <c r="DLQ1740" s="77"/>
      <c r="DLR1740" s="77"/>
      <c r="DLS1740" s="77"/>
      <c r="DLT1740" s="77"/>
      <c r="DLU1740" s="77"/>
      <c r="DLV1740" s="77"/>
      <c r="DLW1740" s="77"/>
      <c r="DLX1740" s="77"/>
      <c r="DLY1740" s="77"/>
      <c r="DLZ1740" s="77"/>
      <c r="DMA1740" s="77"/>
      <c r="DMB1740" s="77"/>
      <c r="DMC1740" s="77"/>
      <c r="DMD1740" s="77"/>
      <c r="DME1740" s="77"/>
      <c r="DMF1740" s="77"/>
      <c r="DMG1740" s="77"/>
      <c r="DMH1740" s="77"/>
      <c r="DMI1740" s="77"/>
      <c r="DMJ1740" s="77"/>
      <c r="DMK1740" s="77"/>
      <c r="DML1740" s="77"/>
      <c r="DMM1740" s="77"/>
      <c r="DMN1740" s="77"/>
      <c r="DMO1740" s="77"/>
      <c r="DMP1740" s="77"/>
      <c r="DMQ1740" s="77"/>
      <c r="DMR1740" s="77"/>
      <c r="DMS1740" s="77"/>
      <c r="DMT1740" s="77"/>
      <c r="DMU1740" s="77"/>
      <c r="DMV1740" s="77"/>
      <c r="DMW1740" s="77"/>
      <c r="DMX1740" s="77"/>
      <c r="DMY1740" s="77"/>
      <c r="DMZ1740" s="77"/>
      <c r="DNA1740" s="77"/>
      <c r="DNB1740" s="77"/>
      <c r="DNC1740" s="77"/>
      <c r="DND1740" s="77"/>
      <c r="DNE1740" s="77"/>
      <c r="DNF1740" s="77"/>
      <c r="DNG1740" s="77"/>
      <c r="DNH1740" s="77"/>
      <c r="DNI1740" s="77"/>
      <c r="DNJ1740" s="77"/>
      <c r="DNK1740" s="77"/>
      <c r="DNL1740" s="77"/>
      <c r="DNM1740" s="77"/>
      <c r="DNN1740" s="77"/>
      <c r="DNO1740" s="77"/>
      <c r="DNP1740" s="77"/>
      <c r="DNQ1740" s="77"/>
      <c r="DNR1740" s="77"/>
      <c r="DNS1740" s="77"/>
      <c r="DNT1740" s="77"/>
      <c r="DNU1740" s="77"/>
      <c r="DNV1740" s="77"/>
      <c r="DNW1740" s="77"/>
      <c r="DNX1740" s="77"/>
      <c r="DNY1740" s="77"/>
      <c r="DNZ1740" s="77"/>
      <c r="DOA1740" s="77"/>
      <c r="DOB1740" s="77"/>
      <c r="DOC1740" s="77"/>
      <c r="DOD1740" s="77"/>
      <c r="DOE1740" s="77"/>
      <c r="DOF1740" s="77"/>
      <c r="DOG1740" s="77"/>
      <c r="DOH1740" s="77"/>
      <c r="DOI1740" s="77"/>
      <c r="DOJ1740" s="77"/>
      <c r="DOK1740" s="77"/>
      <c r="DOL1740" s="77"/>
      <c r="DOM1740" s="77"/>
      <c r="DON1740" s="77"/>
      <c r="DOO1740" s="77"/>
      <c r="DOP1740" s="77"/>
      <c r="DOQ1740" s="77"/>
      <c r="DOR1740" s="77"/>
      <c r="DOS1740" s="77"/>
      <c r="DOT1740" s="77"/>
      <c r="DOU1740" s="77"/>
      <c r="DOV1740" s="77"/>
      <c r="DOW1740" s="77"/>
      <c r="DOX1740" s="77"/>
      <c r="DOY1740" s="77"/>
      <c r="DOZ1740" s="77"/>
      <c r="DPA1740" s="77"/>
      <c r="DPB1740" s="77"/>
      <c r="DPC1740" s="77"/>
      <c r="DPD1740" s="77"/>
      <c r="DPE1740" s="77"/>
      <c r="DPF1740" s="77"/>
      <c r="DPG1740" s="77"/>
      <c r="DPH1740" s="77"/>
      <c r="DPI1740" s="77"/>
      <c r="DPJ1740" s="77"/>
      <c r="DPK1740" s="77"/>
      <c r="DPL1740" s="77"/>
      <c r="DPM1740" s="77"/>
      <c r="DPN1740" s="77"/>
      <c r="DPO1740" s="77"/>
      <c r="DPP1740" s="77"/>
      <c r="DPQ1740" s="77"/>
      <c r="DPR1740" s="77"/>
      <c r="DPS1740" s="77"/>
      <c r="DPT1740" s="77"/>
      <c r="DPU1740" s="77"/>
      <c r="DPV1740" s="77"/>
      <c r="DPW1740" s="77"/>
      <c r="DPX1740" s="77"/>
      <c r="DPY1740" s="77"/>
      <c r="DPZ1740" s="77"/>
      <c r="DQA1740" s="77"/>
      <c r="DQB1740" s="77"/>
      <c r="DQC1740" s="77"/>
      <c r="DQD1740" s="77"/>
      <c r="DQE1740" s="77"/>
      <c r="DQF1740" s="77"/>
      <c r="DQG1740" s="77"/>
      <c r="DQH1740" s="77"/>
      <c r="DQI1740" s="77"/>
      <c r="DQJ1740" s="77"/>
      <c r="DQK1740" s="77"/>
      <c r="DQL1740" s="77"/>
      <c r="DQM1740" s="77"/>
      <c r="DQN1740" s="77"/>
      <c r="DQO1740" s="77"/>
      <c r="DQP1740" s="77"/>
      <c r="DQQ1740" s="77"/>
      <c r="DQR1740" s="77"/>
      <c r="DQS1740" s="77"/>
      <c r="DQT1740" s="77"/>
      <c r="DQU1740" s="77"/>
      <c r="DQV1740" s="77"/>
      <c r="DQW1740" s="77"/>
      <c r="DQX1740" s="77"/>
      <c r="DQY1740" s="77"/>
      <c r="DQZ1740" s="77"/>
      <c r="DRA1740" s="77"/>
      <c r="DRB1740" s="77"/>
      <c r="DRC1740" s="77"/>
      <c r="DRD1740" s="77"/>
      <c r="DRE1740" s="77"/>
      <c r="DRF1740" s="77"/>
      <c r="DRG1740" s="77"/>
      <c r="DRH1740" s="77"/>
      <c r="DRI1740" s="77"/>
      <c r="DRJ1740" s="77"/>
      <c r="DRK1740" s="77"/>
      <c r="DRL1740" s="77"/>
      <c r="DRM1740" s="77"/>
      <c r="DRN1740" s="77"/>
      <c r="DRO1740" s="77"/>
      <c r="DRP1740" s="77"/>
      <c r="DRQ1740" s="77"/>
      <c r="DRR1740" s="77"/>
      <c r="DRS1740" s="77"/>
      <c r="DRT1740" s="77"/>
      <c r="DRU1740" s="77"/>
      <c r="DRV1740" s="77"/>
      <c r="DRW1740" s="77"/>
      <c r="DRX1740" s="77"/>
      <c r="DRY1740" s="77"/>
      <c r="DRZ1740" s="77"/>
      <c r="DSA1740" s="77"/>
      <c r="DSB1740" s="77"/>
      <c r="DSC1740" s="77"/>
      <c r="DSD1740" s="77"/>
      <c r="DSE1740" s="77"/>
      <c r="DSF1740" s="77"/>
      <c r="DSG1740" s="77"/>
      <c r="DSH1740" s="77"/>
      <c r="DSI1740" s="77"/>
      <c r="DSJ1740" s="77"/>
      <c r="DSK1740" s="77"/>
      <c r="DSL1740" s="77"/>
      <c r="DSM1740" s="77"/>
      <c r="DSN1740" s="77"/>
      <c r="DSO1740" s="77"/>
      <c r="DSP1740" s="77"/>
      <c r="DSQ1740" s="77"/>
      <c r="DSR1740" s="77"/>
      <c r="DSS1740" s="77"/>
      <c r="DST1740" s="77"/>
      <c r="DSU1740" s="77"/>
      <c r="DSV1740" s="77"/>
      <c r="DSW1740" s="77"/>
      <c r="DSX1740" s="77"/>
      <c r="DSY1740" s="77"/>
      <c r="DSZ1740" s="77"/>
      <c r="DTA1740" s="77"/>
      <c r="DTB1740" s="77"/>
      <c r="DTC1740" s="77"/>
      <c r="DTD1740" s="77"/>
      <c r="DTE1740" s="77"/>
      <c r="DTF1740" s="77"/>
      <c r="DTG1740" s="77"/>
      <c r="DTH1740" s="77"/>
      <c r="DTI1740" s="77"/>
      <c r="DTJ1740" s="77"/>
      <c r="DTK1740" s="77"/>
      <c r="DTL1740" s="77"/>
      <c r="DTM1740" s="77"/>
      <c r="DTN1740" s="77"/>
      <c r="DTO1740" s="77"/>
      <c r="DTP1740" s="77"/>
      <c r="DTQ1740" s="77"/>
      <c r="DTR1740" s="77"/>
      <c r="DTS1740" s="77"/>
      <c r="DTT1740" s="77"/>
      <c r="DTU1740" s="77"/>
      <c r="DTV1740" s="77"/>
      <c r="DTW1740" s="77"/>
      <c r="DTX1740" s="77"/>
      <c r="DTY1740" s="77"/>
      <c r="DTZ1740" s="77"/>
      <c r="DUA1740" s="77"/>
      <c r="DUB1740" s="77"/>
      <c r="DUC1740" s="77"/>
      <c r="DUD1740" s="77"/>
      <c r="DUE1740" s="77"/>
      <c r="DUF1740" s="77"/>
      <c r="DUG1740" s="77"/>
      <c r="DUH1740" s="77"/>
      <c r="DUI1740" s="77"/>
      <c r="DUJ1740" s="77"/>
      <c r="DUK1740" s="77"/>
      <c r="DUL1740" s="77"/>
      <c r="DUM1740" s="77"/>
      <c r="DUN1740" s="77"/>
      <c r="DUO1740" s="77"/>
      <c r="DUP1740" s="77"/>
      <c r="DUQ1740" s="77"/>
      <c r="DUR1740" s="77"/>
      <c r="DUS1740" s="77"/>
      <c r="DUT1740" s="77"/>
      <c r="DUU1740" s="77"/>
      <c r="DUV1740" s="77"/>
      <c r="DUW1740" s="77"/>
      <c r="DUX1740" s="77"/>
      <c r="DUY1740" s="77"/>
      <c r="DUZ1740" s="77"/>
      <c r="DVA1740" s="77"/>
      <c r="DVB1740" s="77"/>
      <c r="DVC1740" s="77"/>
      <c r="DVD1740" s="77"/>
      <c r="DVE1740" s="77"/>
      <c r="DVF1740" s="77"/>
      <c r="DVG1740" s="77"/>
      <c r="DVH1740" s="77"/>
      <c r="DVI1740" s="77"/>
      <c r="DVJ1740" s="77"/>
      <c r="DVK1740" s="77"/>
      <c r="DVL1740" s="77"/>
      <c r="DVM1740" s="77"/>
      <c r="DVN1740" s="77"/>
      <c r="DVO1740" s="77"/>
      <c r="DVP1740" s="77"/>
      <c r="DVQ1740" s="77"/>
      <c r="DVR1740" s="77"/>
      <c r="DVS1740" s="77"/>
      <c r="DVT1740" s="77"/>
      <c r="DVU1740" s="77"/>
      <c r="DVV1740" s="77"/>
      <c r="DVW1740" s="77"/>
      <c r="DVX1740" s="77"/>
      <c r="DVY1740" s="77"/>
      <c r="DVZ1740" s="77"/>
      <c r="DWA1740" s="77"/>
      <c r="DWB1740" s="77"/>
      <c r="DWC1740" s="77"/>
      <c r="DWD1740" s="77"/>
      <c r="DWE1740" s="77"/>
      <c r="DWF1740" s="77"/>
      <c r="DWG1740" s="77"/>
      <c r="DWH1740" s="77"/>
      <c r="DWI1740" s="77"/>
      <c r="DWJ1740" s="77"/>
      <c r="DWK1740" s="77"/>
      <c r="DWL1740" s="77"/>
      <c r="DWM1740" s="77"/>
      <c r="DWN1740" s="77"/>
      <c r="DWO1740" s="77"/>
      <c r="DWP1740" s="77"/>
      <c r="DWQ1740" s="77"/>
      <c r="DWR1740" s="77"/>
      <c r="DWS1740" s="77"/>
      <c r="DWT1740" s="77"/>
      <c r="DWU1740" s="77"/>
      <c r="DWV1740" s="77"/>
      <c r="DWW1740" s="77"/>
      <c r="DWX1740" s="77"/>
      <c r="DWY1740" s="77"/>
      <c r="DWZ1740" s="77"/>
      <c r="DXA1740" s="77"/>
      <c r="DXB1740" s="77"/>
      <c r="DXC1740" s="77"/>
      <c r="DXD1740" s="77"/>
      <c r="DXE1740" s="77"/>
      <c r="DXF1740" s="77"/>
      <c r="DXG1740" s="77"/>
      <c r="DXH1740" s="77"/>
      <c r="DXI1740" s="77"/>
      <c r="DXJ1740" s="77"/>
      <c r="DXK1740" s="77"/>
      <c r="DXL1740" s="77"/>
      <c r="DXM1740" s="77"/>
      <c r="DXN1740" s="77"/>
      <c r="DXO1740" s="77"/>
      <c r="DXP1740" s="77"/>
      <c r="DXQ1740" s="77"/>
      <c r="DXR1740" s="77"/>
      <c r="DXS1740" s="77"/>
      <c r="DXT1740" s="77"/>
      <c r="DXU1740" s="77"/>
      <c r="DXV1740" s="77"/>
      <c r="DXW1740" s="77"/>
      <c r="DXX1740" s="77"/>
      <c r="DXY1740" s="77"/>
      <c r="DXZ1740" s="77"/>
      <c r="DYA1740" s="77"/>
      <c r="DYB1740" s="77"/>
      <c r="DYC1740" s="77"/>
      <c r="DYD1740" s="77"/>
      <c r="DYE1740" s="77"/>
      <c r="DYF1740" s="77"/>
      <c r="DYG1740" s="77"/>
      <c r="DYH1740" s="77"/>
      <c r="DYI1740" s="77"/>
      <c r="DYJ1740" s="77"/>
      <c r="DYK1740" s="77"/>
      <c r="DYL1740" s="77"/>
      <c r="DYM1740" s="77"/>
      <c r="DYN1740" s="77"/>
      <c r="DYO1740" s="77"/>
      <c r="DYP1740" s="77"/>
      <c r="DYQ1740" s="77"/>
      <c r="DYR1740" s="77"/>
      <c r="DYS1740" s="77"/>
      <c r="DYT1740" s="77"/>
      <c r="DYU1740" s="77"/>
      <c r="DYV1740" s="77"/>
      <c r="DYW1740" s="77"/>
      <c r="DYX1740" s="77"/>
      <c r="DYY1740" s="77"/>
      <c r="DYZ1740" s="77"/>
      <c r="DZA1740" s="77"/>
      <c r="DZB1740" s="77"/>
      <c r="DZC1740" s="77"/>
      <c r="DZD1740" s="77"/>
      <c r="DZE1740" s="77"/>
      <c r="DZF1740" s="77"/>
      <c r="DZG1740" s="77"/>
      <c r="DZH1740" s="77"/>
      <c r="DZI1740" s="77"/>
      <c r="DZJ1740" s="77"/>
      <c r="DZK1740" s="77"/>
      <c r="DZL1740" s="77"/>
      <c r="DZM1740" s="77"/>
      <c r="DZN1740" s="77"/>
      <c r="DZO1740" s="77"/>
      <c r="DZP1740" s="77"/>
      <c r="DZQ1740" s="77"/>
      <c r="DZR1740" s="77"/>
      <c r="DZS1740" s="77"/>
      <c r="DZT1740" s="77"/>
      <c r="DZU1740" s="77"/>
      <c r="DZV1740" s="77"/>
      <c r="DZW1740" s="77"/>
      <c r="DZX1740" s="77"/>
      <c r="DZY1740" s="77"/>
      <c r="DZZ1740" s="77"/>
      <c r="EAA1740" s="77"/>
      <c r="EAB1740" s="77"/>
      <c r="EAC1740" s="77"/>
      <c r="EAD1740" s="77"/>
      <c r="EAE1740" s="77"/>
      <c r="EAF1740" s="77"/>
      <c r="EAG1740" s="77"/>
      <c r="EAH1740" s="77"/>
      <c r="EAI1740" s="77"/>
      <c r="EAJ1740" s="77"/>
      <c r="EAK1740" s="77"/>
      <c r="EAL1740" s="77"/>
      <c r="EAM1740" s="77"/>
      <c r="EAN1740" s="77"/>
      <c r="EAO1740" s="77"/>
      <c r="EAP1740" s="77"/>
      <c r="EAQ1740" s="77"/>
      <c r="EAR1740" s="77"/>
      <c r="EAS1740" s="77"/>
      <c r="EAT1740" s="77"/>
      <c r="EAU1740" s="77"/>
      <c r="EAV1740" s="77"/>
      <c r="EAW1740" s="77"/>
      <c r="EAX1740" s="77"/>
      <c r="EAY1740" s="77"/>
      <c r="EAZ1740" s="77"/>
      <c r="EBA1740" s="77"/>
      <c r="EBB1740" s="77"/>
      <c r="EBC1740" s="77"/>
      <c r="EBD1740" s="77"/>
      <c r="EBE1740" s="77"/>
      <c r="EBF1740" s="77"/>
      <c r="EBG1740" s="77"/>
      <c r="EBH1740" s="77"/>
      <c r="EBI1740" s="77"/>
      <c r="EBJ1740" s="77"/>
      <c r="EBK1740" s="77"/>
      <c r="EBL1740" s="77"/>
      <c r="EBM1740" s="77"/>
      <c r="EBN1740" s="77"/>
      <c r="EBO1740" s="77"/>
      <c r="EBP1740" s="77"/>
      <c r="EBQ1740" s="77"/>
      <c r="EBR1740" s="77"/>
      <c r="EBS1740" s="77"/>
      <c r="EBT1740" s="77"/>
      <c r="EBU1740" s="77"/>
      <c r="EBV1740" s="77"/>
      <c r="EBW1740" s="77"/>
      <c r="EBX1740" s="77"/>
      <c r="EBY1740" s="77"/>
      <c r="EBZ1740" s="77"/>
      <c r="ECA1740" s="77"/>
      <c r="ECB1740" s="77"/>
      <c r="ECC1740" s="77"/>
      <c r="ECD1740" s="77"/>
      <c r="ECE1740" s="77"/>
      <c r="ECF1740" s="77"/>
      <c r="ECG1740" s="77"/>
      <c r="ECH1740" s="77"/>
      <c r="ECI1740" s="77"/>
      <c r="ECJ1740" s="77"/>
      <c r="ECK1740" s="77"/>
      <c r="ECL1740" s="77"/>
      <c r="ECM1740" s="77"/>
      <c r="ECN1740" s="77"/>
      <c r="ECO1740" s="77"/>
      <c r="ECP1740" s="77"/>
      <c r="ECQ1740" s="77"/>
      <c r="ECR1740" s="77"/>
      <c r="ECS1740" s="77"/>
      <c r="ECT1740" s="77"/>
      <c r="ECU1740" s="77"/>
      <c r="ECV1740" s="77"/>
      <c r="ECW1740" s="77"/>
      <c r="ECX1740" s="77"/>
      <c r="ECY1740" s="77"/>
      <c r="ECZ1740" s="77"/>
      <c r="EDA1740" s="77"/>
      <c r="EDB1740" s="77"/>
      <c r="EDC1740" s="77"/>
      <c r="EDD1740" s="77"/>
      <c r="EDE1740" s="77"/>
      <c r="EDF1740" s="77"/>
      <c r="EDG1740" s="77"/>
      <c r="EDH1740" s="77"/>
      <c r="EDI1740" s="77"/>
      <c r="EDJ1740" s="77"/>
      <c r="EDK1740" s="77"/>
      <c r="EDL1740" s="77"/>
      <c r="EDM1740" s="77"/>
      <c r="EDN1740" s="77"/>
      <c r="EDO1740" s="77"/>
      <c r="EDP1740" s="77"/>
      <c r="EDQ1740" s="77"/>
      <c r="EDR1740" s="77"/>
      <c r="EDS1740" s="77"/>
      <c r="EDT1740" s="77"/>
      <c r="EDU1740" s="77"/>
      <c r="EDV1740" s="77"/>
      <c r="EDW1740" s="77"/>
      <c r="EDX1740" s="77"/>
      <c r="EDY1740" s="77"/>
      <c r="EDZ1740" s="77"/>
      <c r="EEA1740" s="77"/>
      <c r="EEB1740" s="77"/>
      <c r="EEC1740" s="77"/>
      <c r="EED1740" s="77"/>
      <c r="EEE1740" s="77"/>
      <c r="EEF1740" s="77"/>
      <c r="EEG1740" s="77"/>
      <c r="EEH1740" s="77"/>
      <c r="EEI1740" s="77"/>
      <c r="EEJ1740" s="77"/>
      <c r="EEK1740" s="77"/>
      <c r="EEL1740" s="77"/>
      <c r="EEM1740" s="77"/>
      <c r="EEN1740" s="77"/>
      <c r="EEO1740" s="77"/>
      <c r="EEP1740" s="77"/>
      <c r="EEQ1740" s="77"/>
      <c r="EER1740" s="77"/>
      <c r="EES1740" s="77"/>
      <c r="EET1740" s="77"/>
      <c r="EEU1740" s="77"/>
      <c r="EEV1740" s="77"/>
      <c r="EEW1740" s="77"/>
      <c r="EEX1740" s="77"/>
      <c r="EEY1740" s="77"/>
      <c r="EEZ1740" s="77"/>
      <c r="EFA1740" s="77"/>
      <c r="EFB1740" s="77"/>
      <c r="EFC1740" s="77"/>
      <c r="EFD1740" s="77"/>
      <c r="EFE1740" s="77"/>
      <c r="EFF1740" s="77"/>
      <c r="EFG1740" s="77"/>
      <c r="EFH1740" s="77"/>
      <c r="EFI1740" s="77"/>
      <c r="EFJ1740" s="77"/>
      <c r="EFK1740" s="77"/>
      <c r="EFL1740" s="77"/>
      <c r="EFM1740" s="77"/>
      <c r="EFN1740" s="77"/>
      <c r="EFO1740" s="77"/>
      <c r="EFP1740" s="77"/>
      <c r="EFQ1740" s="77"/>
      <c r="EFR1740" s="77"/>
      <c r="EFS1740" s="77"/>
      <c r="EFT1740" s="77"/>
      <c r="EFU1740" s="77"/>
      <c r="EFV1740" s="77"/>
      <c r="EFW1740" s="77"/>
      <c r="EFX1740" s="77"/>
      <c r="EFY1740" s="77"/>
      <c r="EFZ1740" s="77"/>
      <c r="EGA1740" s="77"/>
      <c r="EGB1740" s="77"/>
      <c r="EGC1740" s="77"/>
      <c r="EGD1740" s="77"/>
      <c r="EGE1740" s="77"/>
      <c r="EGF1740" s="77"/>
      <c r="EGG1740" s="77"/>
      <c r="EGH1740" s="77"/>
      <c r="EGI1740" s="77"/>
      <c r="EGJ1740" s="77"/>
      <c r="EGK1740" s="77"/>
      <c r="EGL1740" s="77"/>
      <c r="EGM1740" s="77"/>
      <c r="EGN1740" s="77"/>
      <c r="EGO1740" s="77"/>
      <c r="EGP1740" s="77"/>
      <c r="EGQ1740" s="77"/>
      <c r="EGR1740" s="77"/>
      <c r="EGS1740" s="77"/>
      <c r="EGT1740" s="77"/>
      <c r="EGU1740" s="77"/>
      <c r="EGV1740" s="77"/>
      <c r="EGW1740" s="77"/>
      <c r="EGX1740" s="77"/>
      <c r="EGY1740" s="77"/>
      <c r="EGZ1740" s="77"/>
      <c r="EHA1740" s="77"/>
      <c r="EHB1740" s="77"/>
      <c r="EHC1740" s="77"/>
      <c r="EHD1740" s="77"/>
      <c r="EHE1740" s="77"/>
      <c r="EHF1740" s="77"/>
      <c r="EHG1740" s="77"/>
      <c r="EHH1740" s="77"/>
      <c r="EHI1740" s="77"/>
      <c r="EHJ1740" s="77"/>
      <c r="EHK1740" s="77"/>
      <c r="EHL1740" s="77"/>
      <c r="EHM1740" s="77"/>
      <c r="EHN1740" s="77"/>
      <c r="EHO1740" s="77"/>
      <c r="EHP1740" s="77"/>
      <c r="EHQ1740" s="77"/>
      <c r="EHR1740" s="77"/>
      <c r="EHS1740" s="77"/>
      <c r="EHT1740" s="77"/>
      <c r="EHU1740" s="77"/>
      <c r="EHV1740" s="77"/>
      <c r="EHW1740" s="77"/>
      <c r="EHX1740" s="77"/>
      <c r="EHY1740" s="77"/>
      <c r="EHZ1740" s="77"/>
      <c r="EIA1740" s="77"/>
      <c r="EIB1740" s="77"/>
      <c r="EIC1740" s="77"/>
      <c r="EID1740" s="77"/>
      <c r="EIE1740" s="77"/>
      <c r="EIF1740" s="77"/>
      <c r="EIG1740" s="77"/>
      <c r="EIH1740" s="77"/>
      <c r="EII1740" s="77"/>
      <c r="EIJ1740" s="77"/>
      <c r="EIK1740" s="77"/>
      <c r="EIL1740" s="77"/>
      <c r="EIM1740" s="77"/>
      <c r="EIN1740" s="77"/>
      <c r="EIO1740" s="77"/>
      <c r="EIP1740" s="77"/>
      <c r="EIQ1740" s="77"/>
      <c r="EIR1740" s="77"/>
      <c r="EIS1740" s="77"/>
      <c r="EIT1740" s="77"/>
      <c r="EIU1740" s="77"/>
      <c r="EIV1740" s="77"/>
      <c r="EIW1740" s="77"/>
      <c r="EIX1740" s="77"/>
      <c r="EIY1740" s="77"/>
      <c r="EIZ1740" s="77"/>
      <c r="EJA1740" s="77"/>
      <c r="EJB1740" s="77"/>
      <c r="EJC1740" s="77"/>
      <c r="EJD1740" s="77"/>
      <c r="EJE1740" s="77"/>
      <c r="EJF1740" s="77"/>
      <c r="EJG1740" s="77"/>
      <c r="EJH1740" s="77"/>
      <c r="EJI1740" s="77"/>
      <c r="EJJ1740" s="77"/>
      <c r="EJK1740" s="77"/>
      <c r="EJL1740" s="77"/>
      <c r="EJM1740" s="77"/>
      <c r="EJN1740" s="77"/>
      <c r="EJO1740" s="77"/>
      <c r="EJP1740" s="77"/>
      <c r="EJQ1740" s="77"/>
      <c r="EJR1740" s="77"/>
      <c r="EJS1740" s="77"/>
      <c r="EJT1740" s="77"/>
      <c r="EJU1740" s="77"/>
      <c r="EJV1740" s="77"/>
      <c r="EJW1740" s="77"/>
      <c r="EJX1740" s="77"/>
      <c r="EJY1740" s="77"/>
      <c r="EJZ1740" s="77"/>
      <c r="EKA1740" s="77"/>
      <c r="EKB1740" s="77"/>
      <c r="EKC1740" s="77"/>
      <c r="EKD1740" s="77"/>
      <c r="EKE1740" s="77"/>
      <c r="EKF1740" s="77"/>
      <c r="EKG1740" s="77"/>
      <c r="EKH1740" s="77"/>
      <c r="EKI1740" s="77"/>
      <c r="EKJ1740" s="77"/>
      <c r="EKK1740" s="77"/>
      <c r="EKL1740" s="77"/>
      <c r="EKM1740" s="77"/>
      <c r="EKN1740" s="77"/>
      <c r="EKO1740" s="77"/>
      <c r="EKP1740" s="77"/>
      <c r="EKQ1740" s="77"/>
      <c r="EKR1740" s="77"/>
      <c r="EKS1740" s="77"/>
      <c r="EKT1740" s="77"/>
      <c r="EKU1740" s="77"/>
      <c r="EKV1740" s="77"/>
      <c r="EKW1740" s="77"/>
      <c r="EKX1740" s="77"/>
      <c r="EKY1740" s="77"/>
      <c r="EKZ1740" s="77"/>
      <c r="ELA1740" s="77"/>
      <c r="ELB1740" s="77"/>
      <c r="ELC1740" s="77"/>
      <c r="ELD1740" s="77"/>
      <c r="ELE1740" s="77"/>
      <c r="ELF1740" s="77"/>
      <c r="ELG1740" s="77"/>
      <c r="ELH1740" s="77"/>
      <c r="ELI1740" s="77"/>
      <c r="ELJ1740" s="77"/>
      <c r="ELK1740" s="77"/>
      <c r="ELL1740" s="77"/>
      <c r="ELM1740" s="77"/>
      <c r="ELN1740" s="77"/>
      <c r="ELO1740" s="77"/>
      <c r="ELP1740" s="77"/>
      <c r="ELQ1740" s="77"/>
      <c r="ELR1740" s="77"/>
      <c r="ELS1740" s="77"/>
      <c r="ELT1740" s="77"/>
      <c r="ELU1740" s="77"/>
      <c r="ELV1740" s="77"/>
      <c r="ELW1740" s="77"/>
      <c r="ELX1740" s="77"/>
      <c r="ELY1740" s="77"/>
      <c r="ELZ1740" s="77"/>
      <c r="EMA1740" s="77"/>
      <c r="EMB1740" s="77"/>
      <c r="EMC1740" s="77"/>
      <c r="EMD1740" s="77"/>
      <c r="EME1740" s="77"/>
      <c r="EMF1740" s="77"/>
      <c r="EMG1740" s="77"/>
      <c r="EMH1740" s="77"/>
      <c r="EMI1740" s="77"/>
      <c r="EMJ1740" s="77"/>
      <c r="EMK1740" s="77"/>
      <c r="EML1740" s="77"/>
      <c r="EMM1740" s="77"/>
      <c r="EMN1740" s="77"/>
      <c r="EMO1740" s="77"/>
      <c r="EMP1740" s="77"/>
      <c r="EMQ1740" s="77"/>
      <c r="EMR1740" s="77"/>
      <c r="EMS1740" s="77"/>
      <c r="EMT1740" s="77"/>
      <c r="EMU1740" s="77"/>
      <c r="EMV1740" s="77"/>
      <c r="EMW1740" s="77"/>
      <c r="EMX1740" s="77"/>
      <c r="EMY1740" s="77"/>
      <c r="EMZ1740" s="77"/>
      <c r="ENA1740" s="77"/>
      <c r="ENB1740" s="77"/>
      <c r="ENC1740" s="77"/>
      <c r="END1740" s="77"/>
      <c r="ENE1740" s="77"/>
      <c r="ENF1740" s="77"/>
      <c r="ENG1740" s="77"/>
      <c r="ENH1740" s="77"/>
      <c r="ENI1740" s="77"/>
      <c r="ENJ1740" s="77"/>
      <c r="ENK1740" s="77"/>
      <c r="ENL1740" s="77"/>
      <c r="ENM1740" s="77"/>
      <c r="ENN1740" s="77"/>
      <c r="ENO1740" s="77"/>
      <c r="ENP1740" s="77"/>
      <c r="ENQ1740" s="77"/>
      <c r="ENR1740" s="77"/>
      <c r="ENS1740" s="77"/>
      <c r="ENT1740" s="77"/>
      <c r="ENU1740" s="77"/>
      <c r="ENV1740" s="77"/>
      <c r="ENW1740" s="77"/>
      <c r="ENX1740" s="77"/>
      <c r="ENY1740" s="77"/>
      <c r="ENZ1740" s="77"/>
      <c r="EOA1740" s="77"/>
      <c r="EOB1740" s="77"/>
      <c r="EOC1740" s="77"/>
      <c r="EOD1740" s="77"/>
      <c r="EOE1740" s="77"/>
      <c r="EOF1740" s="77"/>
      <c r="EOG1740" s="77"/>
      <c r="EOH1740" s="77"/>
      <c r="EOI1740" s="77"/>
      <c r="EOJ1740" s="77"/>
      <c r="EOK1740" s="77"/>
      <c r="EOL1740" s="77"/>
      <c r="EOM1740" s="77"/>
      <c r="EON1740" s="77"/>
      <c r="EOO1740" s="77"/>
      <c r="EOP1740" s="77"/>
      <c r="EOQ1740" s="77"/>
      <c r="EOR1740" s="77"/>
      <c r="EOS1740" s="77"/>
      <c r="EOT1740" s="77"/>
      <c r="EOU1740" s="77"/>
      <c r="EOV1740" s="77"/>
      <c r="EOW1740" s="77"/>
      <c r="EOX1740" s="77"/>
      <c r="EOY1740" s="77"/>
      <c r="EOZ1740" s="77"/>
      <c r="EPA1740" s="77"/>
      <c r="EPB1740" s="77"/>
      <c r="EPC1740" s="77"/>
      <c r="EPD1740" s="77"/>
      <c r="EPE1740" s="77"/>
      <c r="EPF1740" s="77"/>
      <c r="EPG1740" s="77"/>
      <c r="EPH1740" s="77"/>
      <c r="EPI1740" s="77"/>
      <c r="EPJ1740" s="77"/>
      <c r="EPK1740" s="77"/>
      <c r="EPL1740" s="77"/>
      <c r="EPM1740" s="77"/>
      <c r="EPN1740" s="77"/>
      <c r="EPO1740" s="77"/>
      <c r="EPP1740" s="77"/>
      <c r="EPQ1740" s="77"/>
      <c r="EPR1740" s="77"/>
      <c r="EPS1740" s="77"/>
      <c r="EPT1740" s="77"/>
      <c r="EPU1740" s="77"/>
      <c r="EPV1740" s="77"/>
      <c r="EPW1740" s="77"/>
      <c r="EPX1740" s="77"/>
      <c r="EPY1740" s="77"/>
      <c r="EPZ1740" s="77"/>
      <c r="EQA1740" s="77"/>
      <c r="EQB1740" s="77"/>
      <c r="EQC1740" s="77"/>
      <c r="EQD1740" s="77"/>
      <c r="EQE1740" s="77"/>
      <c r="EQF1740" s="77"/>
      <c r="EQG1740" s="77"/>
      <c r="EQH1740" s="77"/>
      <c r="EQI1740" s="77"/>
      <c r="EQJ1740" s="77"/>
      <c r="EQK1740" s="77"/>
      <c r="EQL1740" s="77"/>
      <c r="EQM1740" s="77"/>
      <c r="EQN1740" s="77"/>
      <c r="EQO1740" s="77"/>
      <c r="EQP1740" s="77"/>
      <c r="EQQ1740" s="77"/>
      <c r="EQR1740" s="77"/>
      <c r="EQS1740" s="77"/>
      <c r="EQT1740" s="77"/>
      <c r="EQU1740" s="77"/>
      <c r="EQV1740" s="77"/>
      <c r="EQW1740" s="77"/>
      <c r="EQX1740" s="77"/>
      <c r="EQY1740" s="77"/>
      <c r="EQZ1740" s="77"/>
      <c r="ERA1740" s="77"/>
      <c r="ERB1740" s="77"/>
      <c r="ERC1740" s="77"/>
      <c r="ERD1740" s="77"/>
      <c r="ERE1740" s="77"/>
      <c r="ERF1740" s="77"/>
      <c r="ERG1740" s="77"/>
      <c r="ERH1740" s="77"/>
      <c r="ERI1740" s="77"/>
      <c r="ERJ1740" s="77"/>
      <c r="ERK1740" s="77"/>
      <c r="ERL1740" s="77"/>
      <c r="ERM1740" s="77"/>
      <c r="ERN1740" s="77"/>
      <c r="ERO1740" s="77"/>
      <c r="ERP1740" s="77"/>
      <c r="ERQ1740" s="77"/>
      <c r="ERR1740" s="77"/>
      <c r="ERS1740" s="77"/>
      <c r="ERT1740" s="77"/>
      <c r="ERU1740" s="77"/>
      <c r="ERV1740" s="77"/>
      <c r="ERW1740" s="77"/>
      <c r="ERX1740" s="77"/>
      <c r="ERY1740" s="77"/>
      <c r="ERZ1740" s="77"/>
      <c r="ESA1740" s="77"/>
      <c r="ESB1740" s="77"/>
      <c r="ESC1740" s="77"/>
      <c r="ESD1740" s="77"/>
      <c r="ESE1740" s="77"/>
      <c r="ESF1740" s="77"/>
      <c r="ESG1740" s="77"/>
      <c r="ESH1740" s="77"/>
      <c r="ESI1740" s="77"/>
      <c r="ESJ1740" s="77"/>
      <c r="ESK1740" s="77"/>
      <c r="ESL1740" s="77"/>
      <c r="ESM1740" s="77"/>
      <c r="ESN1740" s="77"/>
      <c r="ESO1740" s="77"/>
      <c r="ESP1740" s="77"/>
      <c r="ESQ1740" s="77"/>
      <c r="ESR1740" s="77"/>
      <c r="ESS1740" s="77"/>
      <c r="EST1740" s="77"/>
      <c r="ESU1740" s="77"/>
      <c r="ESV1740" s="77"/>
      <c r="ESW1740" s="77"/>
      <c r="ESX1740" s="77"/>
      <c r="ESY1740" s="77"/>
      <c r="ESZ1740" s="77"/>
      <c r="ETA1740" s="77"/>
      <c r="ETB1740" s="77"/>
      <c r="ETC1740" s="77"/>
      <c r="ETD1740" s="77"/>
      <c r="ETE1740" s="77"/>
      <c r="ETF1740" s="77"/>
      <c r="ETG1740" s="77"/>
      <c r="ETH1740" s="77"/>
      <c r="ETI1740" s="77"/>
      <c r="ETJ1740" s="77"/>
      <c r="ETK1740" s="77"/>
      <c r="ETL1740" s="77"/>
      <c r="ETM1740" s="77"/>
      <c r="ETN1740" s="77"/>
      <c r="ETO1740" s="77"/>
      <c r="ETP1740" s="77"/>
      <c r="ETQ1740" s="77"/>
      <c r="ETR1740" s="77"/>
      <c r="ETS1740" s="77"/>
      <c r="ETT1740" s="77"/>
      <c r="ETU1740" s="77"/>
      <c r="ETV1740" s="77"/>
      <c r="ETW1740" s="77"/>
      <c r="ETX1740" s="77"/>
      <c r="ETY1740" s="77"/>
      <c r="ETZ1740" s="77"/>
      <c r="EUA1740" s="77"/>
      <c r="EUB1740" s="77"/>
      <c r="EUC1740" s="77"/>
      <c r="EUD1740" s="77"/>
      <c r="EUE1740" s="77"/>
      <c r="EUF1740" s="77"/>
      <c r="EUG1740" s="77"/>
      <c r="EUH1740" s="77"/>
      <c r="EUI1740" s="77"/>
      <c r="EUJ1740" s="77"/>
      <c r="EUK1740" s="77"/>
      <c r="EUL1740" s="77"/>
      <c r="EUM1740" s="77"/>
      <c r="EUN1740" s="77"/>
      <c r="EUO1740" s="77"/>
      <c r="EUP1740" s="77"/>
      <c r="EUQ1740" s="77"/>
      <c r="EUR1740" s="77"/>
      <c r="EUS1740" s="77"/>
      <c r="EUT1740" s="77"/>
      <c r="EUU1740" s="77"/>
      <c r="EUV1740" s="77"/>
      <c r="EUW1740" s="77"/>
      <c r="EUX1740" s="77"/>
      <c r="EUY1740" s="77"/>
      <c r="EUZ1740" s="77"/>
      <c r="EVA1740" s="77"/>
      <c r="EVB1740" s="77"/>
      <c r="EVC1740" s="77"/>
      <c r="EVD1740" s="77"/>
      <c r="EVE1740" s="77"/>
      <c r="EVF1740" s="77"/>
      <c r="EVG1740" s="77"/>
      <c r="EVH1740" s="77"/>
      <c r="EVI1740" s="77"/>
      <c r="EVJ1740" s="77"/>
      <c r="EVK1740" s="77"/>
      <c r="EVL1740" s="77"/>
      <c r="EVM1740" s="77"/>
      <c r="EVN1740" s="77"/>
      <c r="EVO1740" s="77"/>
      <c r="EVP1740" s="77"/>
      <c r="EVQ1740" s="77"/>
      <c r="EVR1740" s="77"/>
      <c r="EVS1740" s="77"/>
      <c r="EVT1740" s="77"/>
      <c r="EVU1740" s="77"/>
      <c r="EVV1740" s="77"/>
      <c r="EVW1740" s="77"/>
      <c r="EVX1740" s="77"/>
      <c r="EVY1740" s="77"/>
      <c r="EVZ1740" s="77"/>
      <c r="EWA1740" s="77"/>
      <c r="EWB1740" s="77"/>
      <c r="EWC1740" s="77"/>
      <c r="EWD1740" s="77"/>
      <c r="EWE1740" s="77"/>
      <c r="EWF1740" s="77"/>
      <c r="EWG1740" s="77"/>
      <c r="EWH1740" s="77"/>
      <c r="EWI1740" s="77"/>
      <c r="EWJ1740" s="77"/>
      <c r="EWK1740" s="77"/>
      <c r="EWL1740" s="77"/>
      <c r="EWM1740" s="77"/>
      <c r="EWN1740" s="77"/>
      <c r="EWO1740" s="77"/>
      <c r="EWP1740" s="77"/>
      <c r="EWQ1740" s="77"/>
      <c r="EWR1740" s="77"/>
      <c r="EWS1740" s="77"/>
      <c r="EWT1740" s="77"/>
      <c r="EWU1740" s="77"/>
      <c r="EWV1740" s="77"/>
      <c r="EWW1740" s="77"/>
      <c r="EWX1740" s="77"/>
      <c r="EWY1740" s="77"/>
      <c r="EWZ1740" s="77"/>
      <c r="EXA1740" s="77"/>
      <c r="EXB1740" s="77"/>
      <c r="EXC1740" s="77"/>
      <c r="EXD1740" s="77"/>
      <c r="EXE1740" s="77"/>
      <c r="EXF1740" s="77"/>
      <c r="EXG1740" s="77"/>
      <c r="EXH1740" s="77"/>
      <c r="EXI1740" s="77"/>
      <c r="EXJ1740" s="77"/>
      <c r="EXK1740" s="77"/>
      <c r="EXL1740" s="77"/>
      <c r="EXM1740" s="77"/>
      <c r="EXN1740" s="77"/>
      <c r="EXO1740" s="77"/>
      <c r="EXP1740" s="77"/>
      <c r="EXQ1740" s="77"/>
      <c r="EXR1740" s="77"/>
      <c r="EXS1740" s="77"/>
      <c r="EXT1740" s="77"/>
      <c r="EXU1740" s="77"/>
      <c r="EXV1740" s="77"/>
      <c r="EXW1740" s="77"/>
      <c r="EXX1740" s="77"/>
      <c r="EXY1740" s="77"/>
      <c r="EXZ1740" s="77"/>
      <c r="EYA1740" s="77"/>
      <c r="EYB1740" s="77"/>
      <c r="EYC1740" s="77"/>
      <c r="EYD1740" s="77"/>
      <c r="EYE1740" s="77"/>
      <c r="EYF1740" s="77"/>
      <c r="EYG1740" s="77"/>
      <c r="EYH1740" s="77"/>
      <c r="EYI1740" s="77"/>
      <c r="EYJ1740" s="77"/>
      <c r="EYK1740" s="77"/>
      <c r="EYL1740" s="77"/>
      <c r="EYM1740" s="77"/>
      <c r="EYN1740" s="77"/>
      <c r="EYO1740" s="77"/>
      <c r="EYP1740" s="77"/>
      <c r="EYQ1740" s="77"/>
      <c r="EYR1740" s="77"/>
      <c r="EYS1740" s="77"/>
      <c r="EYT1740" s="77"/>
      <c r="EYU1740" s="77"/>
      <c r="EYV1740" s="77"/>
      <c r="EYW1740" s="77"/>
      <c r="EYX1740" s="77"/>
      <c r="EYY1740" s="77"/>
      <c r="EYZ1740" s="77"/>
      <c r="EZA1740" s="77"/>
      <c r="EZB1740" s="77"/>
      <c r="EZC1740" s="77"/>
      <c r="EZD1740" s="77"/>
      <c r="EZE1740" s="77"/>
      <c r="EZF1740" s="77"/>
      <c r="EZG1740" s="77"/>
      <c r="EZH1740" s="77"/>
      <c r="EZI1740" s="77"/>
      <c r="EZJ1740" s="77"/>
      <c r="EZK1740" s="77"/>
      <c r="EZL1740" s="77"/>
      <c r="EZM1740" s="77"/>
      <c r="EZN1740" s="77"/>
      <c r="EZO1740" s="77"/>
      <c r="EZP1740" s="77"/>
      <c r="EZQ1740" s="77"/>
      <c r="EZR1740" s="77"/>
      <c r="EZS1740" s="77"/>
      <c r="EZT1740" s="77"/>
      <c r="EZU1740" s="77"/>
      <c r="EZV1740" s="77"/>
      <c r="EZW1740" s="77"/>
      <c r="EZX1740" s="77"/>
      <c r="EZY1740" s="77"/>
      <c r="EZZ1740" s="77"/>
      <c r="FAA1740" s="77"/>
      <c r="FAB1740" s="77"/>
      <c r="FAC1740" s="77"/>
      <c r="FAD1740" s="77"/>
      <c r="FAE1740" s="77"/>
      <c r="FAF1740" s="77"/>
      <c r="FAG1740" s="77"/>
      <c r="FAH1740" s="77"/>
      <c r="FAI1740" s="77"/>
      <c r="FAJ1740" s="77"/>
      <c r="FAK1740" s="77"/>
      <c r="FAL1740" s="77"/>
      <c r="FAM1740" s="77"/>
      <c r="FAN1740" s="77"/>
      <c r="FAO1740" s="77"/>
      <c r="FAP1740" s="77"/>
      <c r="FAQ1740" s="77"/>
      <c r="FAR1740" s="77"/>
      <c r="FAS1740" s="77"/>
      <c r="FAT1740" s="77"/>
      <c r="FAU1740" s="77"/>
      <c r="FAV1740" s="77"/>
      <c r="FAW1740" s="77"/>
      <c r="FAX1740" s="77"/>
      <c r="FAY1740" s="77"/>
      <c r="FAZ1740" s="77"/>
      <c r="FBA1740" s="77"/>
      <c r="FBB1740" s="77"/>
      <c r="FBC1740" s="77"/>
      <c r="FBD1740" s="77"/>
      <c r="FBE1740" s="77"/>
      <c r="FBF1740" s="77"/>
      <c r="FBG1740" s="77"/>
      <c r="FBH1740" s="77"/>
      <c r="FBI1740" s="77"/>
      <c r="FBJ1740" s="77"/>
      <c r="FBK1740" s="77"/>
      <c r="FBL1740" s="77"/>
      <c r="FBM1740" s="77"/>
      <c r="FBN1740" s="77"/>
      <c r="FBO1740" s="77"/>
      <c r="FBP1740" s="77"/>
      <c r="FBQ1740" s="77"/>
      <c r="FBR1740" s="77"/>
      <c r="FBS1740" s="77"/>
      <c r="FBT1740" s="77"/>
      <c r="FBU1740" s="77"/>
      <c r="FBV1740" s="77"/>
      <c r="FBW1740" s="77"/>
      <c r="FBX1740" s="77"/>
      <c r="FBY1740" s="77"/>
      <c r="FBZ1740" s="77"/>
      <c r="FCA1740" s="77"/>
      <c r="FCB1740" s="77"/>
      <c r="FCC1740" s="77"/>
      <c r="FCD1740" s="77"/>
      <c r="FCE1740" s="77"/>
      <c r="FCF1740" s="77"/>
      <c r="FCG1740" s="77"/>
      <c r="FCH1740" s="77"/>
      <c r="FCI1740" s="77"/>
      <c r="FCJ1740" s="77"/>
      <c r="FCK1740" s="77"/>
      <c r="FCL1740" s="77"/>
      <c r="FCM1740" s="77"/>
      <c r="FCN1740" s="77"/>
      <c r="FCO1740" s="77"/>
      <c r="FCP1740" s="77"/>
      <c r="FCQ1740" s="77"/>
      <c r="FCR1740" s="77"/>
      <c r="FCS1740" s="77"/>
      <c r="FCT1740" s="77"/>
      <c r="FCU1740" s="77"/>
      <c r="FCV1740" s="77"/>
      <c r="FCW1740" s="77"/>
      <c r="FCX1740" s="77"/>
      <c r="FCY1740" s="77"/>
      <c r="FCZ1740" s="77"/>
      <c r="FDA1740" s="77"/>
      <c r="FDB1740" s="77"/>
      <c r="FDC1740" s="77"/>
      <c r="FDD1740" s="77"/>
      <c r="FDE1740" s="77"/>
      <c r="FDF1740" s="77"/>
      <c r="FDG1740" s="77"/>
      <c r="FDH1740" s="77"/>
      <c r="FDI1740" s="77"/>
      <c r="FDJ1740" s="77"/>
      <c r="FDK1740" s="77"/>
      <c r="FDL1740" s="77"/>
      <c r="FDM1740" s="77"/>
      <c r="FDN1740" s="77"/>
      <c r="FDO1740" s="77"/>
      <c r="FDP1740" s="77"/>
      <c r="FDQ1740" s="77"/>
      <c r="FDR1740" s="77"/>
      <c r="FDS1740" s="77"/>
      <c r="FDT1740" s="77"/>
      <c r="FDU1740" s="77"/>
      <c r="FDV1740" s="77"/>
      <c r="FDW1740" s="77"/>
      <c r="FDX1740" s="77"/>
      <c r="FDY1740" s="77"/>
      <c r="FDZ1740" s="77"/>
      <c r="FEA1740" s="77"/>
      <c r="FEB1740" s="77"/>
      <c r="FEC1740" s="77"/>
      <c r="FED1740" s="77"/>
      <c r="FEE1740" s="77"/>
      <c r="FEF1740" s="77"/>
      <c r="FEG1740" s="77"/>
      <c r="FEH1740" s="77"/>
      <c r="FEI1740" s="77"/>
      <c r="FEJ1740" s="77"/>
      <c r="FEK1740" s="77"/>
      <c r="FEL1740" s="77"/>
      <c r="FEM1740" s="77"/>
      <c r="FEN1740" s="77"/>
      <c r="FEO1740" s="77"/>
      <c r="FEP1740" s="77"/>
      <c r="FEQ1740" s="77"/>
      <c r="FER1740" s="77"/>
      <c r="FES1740" s="77"/>
      <c r="FET1740" s="77"/>
      <c r="FEU1740" s="77"/>
      <c r="FEV1740" s="77"/>
      <c r="FEW1740" s="77"/>
      <c r="FEX1740" s="77"/>
      <c r="FEY1740" s="77"/>
      <c r="FEZ1740" s="77"/>
      <c r="FFA1740" s="77"/>
      <c r="FFB1740" s="77"/>
      <c r="FFC1740" s="77"/>
      <c r="FFD1740" s="77"/>
      <c r="FFE1740" s="77"/>
      <c r="FFF1740" s="77"/>
      <c r="FFG1740" s="77"/>
      <c r="FFH1740" s="77"/>
      <c r="FFI1740" s="77"/>
      <c r="FFJ1740" s="77"/>
      <c r="FFK1740" s="77"/>
      <c r="FFL1740" s="77"/>
      <c r="FFM1740" s="77"/>
      <c r="FFN1740" s="77"/>
      <c r="FFO1740" s="77"/>
      <c r="FFP1740" s="77"/>
      <c r="FFQ1740" s="77"/>
      <c r="FFR1740" s="77"/>
      <c r="FFS1740" s="77"/>
      <c r="FFT1740" s="77"/>
      <c r="FFU1740" s="77"/>
      <c r="FFV1740" s="77"/>
      <c r="FFW1740" s="77"/>
      <c r="FFX1740" s="77"/>
      <c r="FFY1740" s="77"/>
      <c r="FFZ1740" s="77"/>
      <c r="FGA1740" s="77"/>
      <c r="FGB1740" s="77"/>
      <c r="FGC1740" s="77"/>
      <c r="FGD1740" s="77"/>
      <c r="FGE1740" s="77"/>
      <c r="FGF1740" s="77"/>
      <c r="FGG1740" s="77"/>
      <c r="FGH1740" s="77"/>
      <c r="FGI1740" s="77"/>
      <c r="FGJ1740" s="77"/>
      <c r="FGK1740" s="77"/>
      <c r="FGL1740" s="77"/>
      <c r="FGM1740" s="77"/>
      <c r="FGN1740" s="77"/>
      <c r="FGO1740" s="77"/>
      <c r="FGP1740" s="77"/>
      <c r="FGQ1740" s="77"/>
      <c r="FGR1740" s="77"/>
      <c r="FGS1740" s="77"/>
      <c r="FGT1740" s="77"/>
      <c r="FGU1740" s="77"/>
      <c r="FGV1740" s="77"/>
      <c r="FGW1740" s="77"/>
      <c r="FGX1740" s="77"/>
      <c r="FGY1740" s="77"/>
      <c r="FGZ1740" s="77"/>
      <c r="FHA1740" s="77"/>
      <c r="FHB1740" s="77"/>
      <c r="FHC1740" s="77"/>
      <c r="FHD1740" s="77"/>
      <c r="FHE1740" s="77"/>
      <c r="FHF1740" s="77"/>
      <c r="FHG1740" s="77"/>
      <c r="FHH1740" s="77"/>
      <c r="FHI1740" s="77"/>
      <c r="FHJ1740" s="77"/>
      <c r="FHK1740" s="77"/>
      <c r="FHL1740" s="77"/>
      <c r="FHM1740" s="77"/>
      <c r="FHN1740" s="77"/>
      <c r="FHO1740" s="77"/>
      <c r="FHP1740" s="77"/>
      <c r="FHQ1740" s="77"/>
      <c r="FHR1740" s="77"/>
      <c r="FHS1740" s="77"/>
      <c r="FHT1740" s="77"/>
      <c r="FHU1740" s="77"/>
      <c r="FHV1740" s="77"/>
      <c r="FHW1740" s="77"/>
      <c r="FHX1740" s="77"/>
      <c r="FHY1740" s="77"/>
      <c r="FHZ1740" s="77"/>
      <c r="FIA1740" s="77"/>
      <c r="FIB1740" s="77"/>
      <c r="FIC1740" s="77"/>
      <c r="FID1740" s="77"/>
      <c r="FIE1740" s="77"/>
      <c r="FIF1740" s="77"/>
      <c r="FIG1740" s="77"/>
      <c r="FIH1740" s="77"/>
      <c r="FII1740" s="77"/>
      <c r="FIJ1740" s="77"/>
      <c r="FIK1740" s="77"/>
      <c r="FIL1740" s="77"/>
      <c r="FIM1740" s="77"/>
      <c r="FIN1740" s="77"/>
      <c r="FIO1740" s="77"/>
      <c r="FIP1740" s="77"/>
      <c r="FIQ1740" s="77"/>
      <c r="FIR1740" s="77"/>
      <c r="FIS1740" s="77"/>
      <c r="FIT1740" s="77"/>
      <c r="FIU1740" s="77"/>
      <c r="FIV1740" s="77"/>
      <c r="FIW1740" s="77"/>
      <c r="FIX1740" s="77"/>
      <c r="FIY1740" s="77"/>
      <c r="FIZ1740" s="77"/>
      <c r="FJA1740" s="77"/>
      <c r="FJB1740" s="77"/>
      <c r="FJC1740" s="77"/>
      <c r="FJD1740" s="77"/>
      <c r="FJE1740" s="77"/>
      <c r="FJF1740" s="77"/>
      <c r="FJG1740" s="77"/>
      <c r="FJH1740" s="77"/>
      <c r="FJI1740" s="77"/>
      <c r="FJJ1740" s="77"/>
      <c r="FJK1740" s="77"/>
      <c r="FJL1740" s="77"/>
      <c r="FJM1740" s="77"/>
      <c r="FJN1740" s="77"/>
      <c r="FJO1740" s="77"/>
      <c r="FJP1740" s="77"/>
      <c r="FJQ1740" s="77"/>
      <c r="FJR1740" s="77"/>
      <c r="FJS1740" s="77"/>
      <c r="FJT1740" s="77"/>
      <c r="FJU1740" s="77"/>
      <c r="FJV1740" s="77"/>
      <c r="FJW1740" s="77"/>
      <c r="FJX1740" s="77"/>
      <c r="FJY1740" s="77"/>
      <c r="FJZ1740" s="77"/>
      <c r="FKA1740" s="77"/>
      <c r="FKB1740" s="77"/>
      <c r="FKC1740" s="77"/>
      <c r="FKD1740" s="77"/>
      <c r="FKE1740" s="77"/>
      <c r="FKF1740" s="77"/>
      <c r="FKG1740" s="77"/>
      <c r="FKH1740" s="77"/>
      <c r="FKI1740" s="77"/>
      <c r="FKJ1740" s="77"/>
      <c r="FKK1740" s="77"/>
      <c r="FKL1740" s="77"/>
      <c r="FKM1740" s="77"/>
      <c r="FKN1740" s="77"/>
      <c r="FKO1740" s="77"/>
      <c r="FKP1740" s="77"/>
      <c r="FKQ1740" s="77"/>
      <c r="FKR1740" s="77"/>
      <c r="FKS1740" s="77"/>
      <c r="FKT1740" s="77"/>
      <c r="FKU1740" s="77"/>
      <c r="FKV1740" s="77"/>
      <c r="FKW1740" s="77"/>
      <c r="FKX1740" s="77"/>
      <c r="FKY1740" s="77"/>
      <c r="FKZ1740" s="77"/>
      <c r="FLA1740" s="77"/>
      <c r="FLB1740" s="77"/>
      <c r="FLC1740" s="77"/>
      <c r="FLD1740" s="77"/>
      <c r="FLE1740" s="77"/>
      <c r="FLF1740" s="77"/>
      <c r="FLG1740" s="77"/>
      <c r="FLH1740" s="77"/>
      <c r="FLI1740" s="77"/>
      <c r="FLJ1740" s="77"/>
      <c r="FLK1740" s="77"/>
      <c r="FLL1740" s="77"/>
      <c r="FLM1740" s="77"/>
      <c r="FLN1740" s="77"/>
      <c r="FLO1740" s="77"/>
      <c r="FLP1740" s="77"/>
      <c r="FLQ1740" s="77"/>
      <c r="FLR1740" s="77"/>
      <c r="FLS1740" s="77"/>
      <c r="FLT1740" s="77"/>
      <c r="FLU1740" s="77"/>
      <c r="FLV1740" s="77"/>
      <c r="FLW1740" s="77"/>
      <c r="FLX1740" s="77"/>
      <c r="FLY1740" s="77"/>
      <c r="FLZ1740" s="77"/>
      <c r="FMA1740" s="77"/>
      <c r="FMB1740" s="77"/>
      <c r="FMC1740" s="77"/>
      <c r="FMD1740" s="77"/>
      <c r="FME1740" s="77"/>
      <c r="FMF1740" s="77"/>
      <c r="FMG1740" s="77"/>
      <c r="FMH1740" s="77"/>
      <c r="FMI1740" s="77"/>
      <c r="FMJ1740" s="77"/>
      <c r="FMK1740" s="77"/>
      <c r="FML1740" s="77"/>
      <c r="FMM1740" s="77"/>
      <c r="FMN1740" s="77"/>
      <c r="FMO1740" s="77"/>
      <c r="FMP1740" s="77"/>
      <c r="FMQ1740" s="77"/>
      <c r="FMR1740" s="77"/>
      <c r="FMS1740" s="77"/>
      <c r="FMT1740" s="77"/>
      <c r="FMU1740" s="77"/>
      <c r="FMV1740" s="77"/>
      <c r="FMW1740" s="77"/>
      <c r="FMX1740" s="77"/>
      <c r="FMY1740" s="77"/>
      <c r="FMZ1740" s="77"/>
      <c r="FNA1740" s="77"/>
      <c r="FNB1740" s="77"/>
      <c r="FNC1740" s="77"/>
      <c r="FND1740" s="77"/>
      <c r="FNE1740" s="77"/>
      <c r="FNF1740" s="77"/>
      <c r="FNG1740" s="77"/>
      <c r="FNH1740" s="77"/>
      <c r="FNI1740" s="77"/>
      <c r="FNJ1740" s="77"/>
      <c r="FNK1740" s="77"/>
      <c r="FNL1740" s="77"/>
      <c r="FNM1740" s="77"/>
      <c r="FNN1740" s="77"/>
      <c r="FNO1740" s="77"/>
      <c r="FNP1740" s="77"/>
      <c r="FNQ1740" s="77"/>
      <c r="FNR1740" s="77"/>
      <c r="FNS1740" s="77"/>
      <c r="FNT1740" s="77"/>
      <c r="FNU1740" s="77"/>
      <c r="FNV1740" s="77"/>
      <c r="FNW1740" s="77"/>
      <c r="FNX1740" s="77"/>
      <c r="FNY1740" s="77"/>
      <c r="FNZ1740" s="77"/>
      <c r="FOA1740" s="77"/>
      <c r="FOB1740" s="77"/>
      <c r="FOC1740" s="77"/>
      <c r="FOD1740" s="77"/>
      <c r="FOE1740" s="77"/>
      <c r="FOF1740" s="77"/>
      <c r="FOG1740" s="77"/>
      <c r="FOH1740" s="77"/>
      <c r="FOI1740" s="77"/>
      <c r="FOJ1740" s="77"/>
      <c r="FOK1740" s="77"/>
      <c r="FOL1740" s="77"/>
      <c r="FOM1740" s="77"/>
      <c r="FON1740" s="77"/>
      <c r="FOO1740" s="77"/>
      <c r="FOP1740" s="77"/>
      <c r="FOQ1740" s="77"/>
      <c r="FOR1740" s="77"/>
      <c r="FOS1740" s="77"/>
      <c r="FOT1740" s="77"/>
      <c r="FOU1740" s="77"/>
      <c r="FOV1740" s="77"/>
      <c r="FOW1740" s="77"/>
      <c r="FOX1740" s="77"/>
      <c r="FOY1740" s="77"/>
      <c r="FOZ1740" s="77"/>
      <c r="FPA1740" s="77"/>
      <c r="FPB1740" s="77"/>
      <c r="FPC1740" s="77"/>
      <c r="FPD1740" s="77"/>
      <c r="FPE1740" s="77"/>
      <c r="FPF1740" s="77"/>
      <c r="FPG1740" s="77"/>
      <c r="FPH1740" s="77"/>
      <c r="FPI1740" s="77"/>
      <c r="FPJ1740" s="77"/>
      <c r="FPK1740" s="77"/>
      <c r="FPL1740" s="77"/>
      <c r="FPM1740" s="77"/>
      <c r="FPN1740" s="77"/>
      <c r="FPO1740" s="77"/>
      <c r="FPP1740" s="77"/>
      <c r="FPQ1740" s="77"/>
      <c r="FPR1740" s="77"/>
      <c r="FPS1740" s="77"/>
      <c r="FPT1740" s="77"/>
      <c r="FPU1740" s="77"/>
      <c r="FPV1740" s="77"/>
      <c r="FPW1740" s="77"/>
      <c r="FPX1740" s="77"/>
      <c r="FPY1740" s="77"/>
      <c r="FPZ1740" s="77"/>
      <c r="FQA1740" s="77"/>
      <c r="FQB1740" s="77"/>
      <c r="FQC1740" s="77"/>
      <c r="FQD1740" s="77"/>
      <c r="FQE1740" s="77"/>
      <c r="FQF1740" s="77"/>
      <c r="FQG1740" s="77"/>
      <c r="FQH1740" s="77"/>
      <c r="FQI1740" s="77"/>
      <c r="FQJ1740" s="77"/>
      <c r="FQK1740" s="77"/>
      <c r="FQL1740" s="77"/>
      <c r="FQM1740" s="77"/>
      <c r="FQN1740" s="77"/>
      <c r="FQO1740" s="77"/>
      <c r="FQP1740" s="77"/>
      <c r="FQQ1740" s="77"/>
      <c r="FQR1740" s="77"/>
      <c r="FQS1740" s="77"/>
      <c r="FQT1740" s="77"/>
      <c r="FQU1740" s="77"/>
      <c r="FQV1740" s="77"/>
      <c r="FQW1740" s="77"/>
      <c r="FQX1740" s="77"/>
      <c r="FQY1740" s="77"/>
      <c r="FQZ1740" s="77"/>
      <c r="FRA1740" s="77"/>
      <c r="FRB1740" s="77"/>
      <c r="FRC1740" s="77"/>
      <c r="FRD1740" s="77"/>
      <c r="FRE1740" s="77"/>
      <c r="FRF1740" s="77"/>
      <c r="FRG1740" s="77"/>
      <c r="FRH1740" s="77"/>
      <c r="FRI1740" s="77"/>
      <c r="FRJ1740" s="77"/>
      <c r="FRK1740" s="77"/>
      <c r="FRL1740" s="77"/>
      <c r="FRM1740" s="77"/>
      <c r="FRN1740" s="77"/>
      <c r="FRO1740" s="77"/>
      <c r="FRP1740" s="77"/>
      <c r="FRQ1740" s="77"/>
      <c r="FRR1740" s="77"/>
      <c r="FRS1740" s="77"/>
      <c r="FRT1740" s="77"/>
      <c r="FRU1740" s="77"/>
      <c r="FRV1740" s="77"/>
      <c r="FRW1740" s="77"/>
      <c r="FRX1740" s="77"/>
      <c r="FRY1740" s="77"/>
      <c r="FRZ1740" s="77"/>
      <c r="FSA1740" s="77"/>
      <c r="FSB1740" s="77"/>
      <c r="FSC1740" s="77"/>
      <c r="FSD1740" s="77"/>
      <c r="FSE1740" s="77"/>
      <c r="FSF1740" s="77"/>
      <c r="FSG1740" s="77"/>
      <c r="FSH1740" s="77"/>
      <c r="FSI1740" s="77"/>
      <c r="FSJ1740" s="77"/>
      <c r="FSK1740" s="77"/>
      <c r="FSL1740" s="77"/>
      <c r="FSM1740" s="77"/>
      <c r="FSN1740" s="77"/>
      <c r="FSO1740" s="77"/>
      <c r="FSP1740" s="77"/>
      <c r="FSQ1740" s="77"/>
      <c r="FSR1740" s="77"/>
      <c r="FSS1740" s="77"/>
      <c r="FST1740" s="77"/>
      <c r="FSU1740" s="77"/>
      <c r="FSV1740" s="77"/>
      <c r="FSW1740" s="77"/>
      <c r="FSX1740" s="77"/>
      <c r="FSY1740" s="77"/>
      <c r="FSZ1740" s="77"/>
      <c r="FTA1740" s="77"/>
      <c r="FTB1740" s="77"/>
      <c r="FTC1740" s="77"/>
      <c r="FTD1740" s="77"/>
      <c r="FTE1740" s="77"/>
      <c r="FTF1740" s="77"/>
      <c r="FTG1740" s="77"/>
      <c r="FTH1740" s="77"/>
      <c r="FTI1740" s="77"/>
      <c r="FTJ1740" s="77"/>
      <c r="FTK1740" s="77"/>
      <c r="FTL1740" s="77"/>
      <c r="FTM1740" s="77"/>
      <c r="FTN1740" s="77"/>
      <c r="FTO1740" s="77"/>
      <c r="FTP1740" s="77"/>
      <c r="FTQ1740" s="77"/>
      <c r="FTR1740" s="77"/>
      <c r="FTS1740" s="77"/>
      <c r="FTT1740" s="77"/>
      <c r="FTU1740" s="77"/>
      <c r="FTV1740" s="77"/>
      <c r="FTW1740" s="77"/>
      <c r="FTX1740" s="77"/>
      <c r="FTY1740" s="77"/>
      <c r="FTZ1740" s="77"/>
      <c r="FUA1740" s="77"/>
      <c r="FUB1740" s="77"/>
      <c r="FUC1740" s="77"/>
      <c r="FUD1740" s="77"/>
      <c r="FUE1740" s="77"/>
      <c r="FUF1740" s="77"/>
      <c r="FUG1740" s="77"/>
      <c r="FUH1740" s="77"/>
      <c r="FUI1740" s="77"/>
      <c r="FUJ1740" s="77"/>
      <c r="FUK1740" s="77"/>
      <c r="FUL1740" s="77"/>
      <c r="FUM1740" s="77"/>
      <c r="FUN1740" s="77"/>
      <c r="FUO1740" s="77"/>
      <c r="FUP1740" s="77"/>
      <c r="FUQ1740" s="77"/>
      <c r="FUR1740" s="77"/>
      <c r="FUS1740" s="77"/>
      <c r="FUT1740" s="77"/>
      <c r="FUU1740" s="77"/>
      <c r="FUV1740" s="77"/>
      <c r="FUW1740" s="77"/>
      <c r="FUX1740" s="77"/>
      <c r="FUY1740" s="77"/>
      <c r="FUZ1740" s="77"/>
      <c r="FVA1740" s="77"/>
      <c r="FVB1740" s="77"/>
      <c r="FVC1740" s="77"/>
      <c r="FVD1740" s="77"/>
      <c r="FVE1740" s="77"/>
      <c r="FVF1740" s="77"/>
      <c r="FVG1740" s="77"/>
      <c r="FVH1740" s="77"/>
      <c r="FVI1740" s="77"/>
      <c r="FVJ1740" s="77"/>
      <c r="FVK1740" s="77"/>
      <c r="FVL1740" s="77"/>
      <c r="FVM1740" s="77"/>
      <c r="FVN1740" s="77"/>
      <c r="FVO1740" s="77"/>
      <c r="FVP1740" s="77"/>
      <c r="FVQ1740" s="77"/>
      <c r="FVR1740" s="77"/>
      <c r="FVS1740" s="77"/>
      <c r="FVT1740" s="77"/>
      <c r="FVU1740" s="77"/>
      <c r="FVV1740" s="77"/>
      <c r="FVW1740" s="77"/>
      <c r="FVX1740" s="77"/>
      <c r="FVY1740" s="77"/>
      <c r="FVZ1740" s="77"/>
      <c r="FWA1740" s="77"/>
      <c r="FWB1740" s="77"/>
      <c r="FWC1740" s="77"/>
      <c r="FWD1740" s="77"/>
      <c r="FWE1740" s="77"/>
      <c r="FWF1740" s="77"/>
      <c r="FWG1740" s="77"/>
      <c r="FWH1740" s="77"/>
      <c r="FWI1740" s="77"/>
      <c r="FWJ1740" s="77"/>
      <c r="FWK1740" s="77"/>
      <c r="FWL1740" s="77"/>
      <c r="FWM1740" s="77"/>
      <c r="FWN1740" s="77"/>
      <c r="FWO1740" s="77"/>
      <c r="FWP1740" s="77"/>
      <c r="FWQ1740" s="77"/>
      <c r="FWR1740" s="77"/>
      <c r="FWS1740" s="77"/>
      <c r="FWT1740" s="77"/>
      <c r="FWU1740" s="77"/>
      <c r="FWV1740" s="77"/>
      <c r="FWW1740" s="77"/>
      <c r="FWX1740" s="77"/>
      <c r="FWY1740" s="77"/>
      <c r="FWZ1740" s="77"/>
      <c r="FXA1740" s="77"/>
      <c r="FXB1740" s="77"/>
      <c r="FXC1740" s="77"/>
      <c r="FXD1740" s="77"/>
      <c r="FXE1740" s="77"/>
      <c r="FXF1740" s="77"/>
      <c r="FXG1740" s="77"/>
      <c r="FXH1740" s="77"/>
      <c r="FXI1740" s="77"/>
      <c r="FXJ1740" s="77"/>
      <c r="FXK1740" s="77"/>
      <c r="FXL1740" s="77"/>
      <c r="FXM1740" s="77"/>
      <c r="FXN1740" s="77"/>
      <c r="FXO1740" s="77"/>
      <c r="FXP1740" s="77"/>
      <c r="FXQ1740" s="77"/>
      <c r="FXR1740" s="77"/>
      <c r="FXS1740" s="77"/>
      <c r="FXT1740" s="77"/>
      <c r="FXU1740" s="77"/>
      <c r="FXV1740" s="77"/>
      <c r="FXW1740" s="77"/>
      <c r="FXX1740" s="77"/>
      <c r="FXY1740" s="77"/>
      <c r="FXZ1740" s="77"/>
      <c r="FYA1740" s="77"/>
      <c r="FYB1740" s="77"/>
      <c r="FYC1740" s="77"/>
      <c r="FYD1740" s="77"/>
      <c r="FYE1740" s="77"/>
      <c r="FYF1740" s="77"/>
      <c r="FYG1740" s="77"/>
      <c r="FYH1740" s="77"/>
      <c r="FYI1740" s="77"/>
      <c r="FYJ1740" s="77"/>
      <c r="FYK1740" s="77"/>
      <c r="FYL1740" s="77"/>
      <c r="FYM1740" s="77"/>
      <c r="FYN1740" s="77"/>
      <c r="FYO1740" s="77"/>
      <c r="FYP1740" s="77"/>
      <c r="FYQ1740" s="77"/>
      <c r="FYR1740" s="77"/>
      <c r="FYS1740" s="77"/>
      <c r="FYT1740" s="77"/>
      <c r="FYU1740" s="77"/>
      <c r="FYV1740" s="77"/>
      <c r="FYW1740" s="77"/>
      <c r="FYX1740" s="77"/>
      <c r="FYY1740" s="77"/>
      <c r="FYZ1740" s="77"/>
      <c r="FZA1740" s="77"/>
      <c r="FZB1740" s="77"/>
      <c r="FZC1740" s="77"/>
      <c r="FZD1740" s="77"/>
      <c r="FZE1740" s="77"/>
      <c r="FZF1740" s="77"/>
      <c r="FZG1740" s="77"/>
      <c r="FZH1740" s="77"/>
      <c r="FZI1740" s="77"/>
      <c r="FZJ1740" s="77"/>
      <c r="FZK1740" s="77"/>
      <c r="FZL1740" s="77"/>
      <c r="FZM1740" s="77"/>
      <c r="FZN1740" s="77"/>
      <c r="FZO1740" s="77"/>
      <c r="FZP1740" s="77"/>
      <c r="FZQ1740" s="77"/>
      <c r="FZR1740" s="77"/>
      <c r="FZS1740" s="77"/>
      <c r="FZT1740" s="77"/>
      <c r="FZU1740" s="77"/>
      <c r="FZV1740" s="77"/>
      <c r="FZW1740" s="77"/>
      <c r="FZX1740" s="77"/>
      <c r="FZY1740" s="77"/>
      <c r="FZZ1740" s="77"/>
      <c r="GAA1740" s="77"/>
      <c r="GAB1740" s="77"/>
      <c r="GAC1740" s="77"/>
      <c r="GAD1740" s="77"/>
      <c r="GAE1740" s="77"/>
      <c r="GAF1740" s="77"/>
      <c r="GAG1740" s="77"/>
      <c r="GAH1740" s="77"/>
      <c r="GAI1740" s="77"/>
      <c r="GAJ1740" s="77"/>
      <c r="GAK1740" s="77"/>
      <c r="GAL1740" s="77"/>
      <c r="GAM1740" s="77"/>
      <c r="GAN1740" s="77"/>
      <c r="GAO1740" s="77"/>
      <c r="GAP1740" s="77"/>
      <c r="GAQ1740" s="77"/>
      <c r="GAR1740" s="77"/>
      <c r="GAS1740" s="77"/>
      <c r="GAT1740" s="77"/>
      <c r="GAU1740" s="77"/>
      <c r="GAV1740" s="77"/>
      <c r="GAW1740" s="77"/>
      <c r="GAX1740" s="77"/>
      <c r="GAY1740" s="77"/>
      <c r="GAZ1740" s="77"/>
      <c r="GBA1740" s="77"/>
      <c r="GBB1740" s="77"/>
      <c r="GBC1740" s="77"/>
      <c r="GBD1740" s="77"/>
      <c r="GBE1740" s="77"/>
      <c r="GBF1740" s="77"/>
      <c r="GBG1740" s="77"/>
      <c r="GBH1740" s="77"/>
      <c r="GBI1740" s="77"/>
      <c r="GBJ1740" s="77"/>
      <c r="GBK1740" s="77"/>
      <c r="GBL1740" s="77"/>
      <c r="GBM1740" s="77"/>
      <c r="GBN1740" s="77"/>
      <c r="GBO1740" s="77"/>
      <c r="GBP1740" s="77"/>
      <c r="GBQ1740" s="77"/>
      <c r="GBR1740" s="77"/>
      <c r="GBS1740" s="77"/>
      <c r="GBT1740" s="77"/>
      <c r="GBU1740" s="77"/>
      <c r="GBV1740" s="77"/>
      <c r="GBW1740" s="77"/>
      <c r="GBX1740" s="77"/>
      <c r="GBY1740" s="77"/>
      <c r="GBZ1740" s="77"/>
      <c r="GCA1740" s="77"/>
      <c r="GCB1740" s="77"/>
      <c r="GCC1740" s="77"/>
      <c r="GCD1740" s="77"/>
      <c r="GCE1740" s="77"/>
      <c r="GCF1740" s="77"/>
      <c r="GCG1740" s="77"/>
      <c r="GCH1740" s="77"/>
      <c r="GCI1740" s="77"/>
      <c r="GCJ1740" s="77"/>
      <c r="GCK1740" s="77"/>
      <c r="GCL1740" s="77"/>
      <c r="GCM1740" s="77"/>
      <c r="GCN1740" s="77"/>
      <c r="GCO1740" s="77"/>
      <c r="GCP1740" s="77"/>
      <c r="GCQ1740" s="77"/>
      <c r="GCR1740" s="77"/>
      <c r="GCS1740" s="77"/>
      <c r="GCT1740" s="77"/>
      <c r="GCU1740" s="77"/>
      <c r="GCV1740" s="77"/>
      <c r="GCW1740" s="77"/>
      <c r="GCX1740" s="77"/>
      <c r="GCY1740" s="77"/>
      <c r="GCZ1740" s="77"/>
      <c r="GDA1740" s="77"/>
      <c r="GDB1740" s="77"/>
      <c r="GDC1740" s="77"/>
      <c r="GDD1740" s="77"/>
      <c r="GDE1740" s="77"/>
      <c r="GDF1740" s="77"/>
      <c r="GDG1740" s="77"/>
      <c r="GDH1740" s="77"/>
      <c r="GDI1740" s="77"/>
      <c r="GDJ1740" s="77"/>
      <c r="GDK1740" s="77"/>
      <c r="GDL1740" s="77"/>
      <c r="GDM1740" s="77"/>
      <c r="GDN1740" s="77"/>
      <c r="GDO1740" s="77"/>
      <c r="GDP1740" s="77"/>
      <c r="GDQ1740" s="77"/>
      <c r="GDR1740" s="77"/>
      <c r="GDS1740" s="77"/>
      <c r="GDT1740" s="77"/>
      <c r="GDU1740" s="77"/>
      <c r="GDV1740" s="77"/>
      <c r="GDW1740" s="77"/>
      <c r="GDX1740" s="77"/>
      <c r="GDY1740" s="77"/>
      <c r="GDZ1740" s="77"/>
      <c r="GEA1740" s="77"/>
      <c r="GEB1740" s="77"/>
      <c r="GEC1740" s="77"/>
      <c r="GED1740" s="77"/>
      <c r="GEE1740" s="77"/>
      <c r="GEF1740" s="77"/>
      <c r="GEG1740" s="77"/>
      <c r="GEH1740" s="77"/>
      <c r="GEI1740" s="77"/>
      <c r="GEJ1740" s="77"/>
      <c r="GEK1740" s="77"/>
      <c r="GEL1740" s="77"/>
      <c r="GEM1740" s="77"/>
      <c r="GEN1740" s="77"/>
      <c r="GEO1740" s="77"/>
      <c r="GEP1740" s="77"/>
      <c r="GEQ1740" s="77"/>
      <c r="GER1740" s="77"/>
      <c r="GES1740" s="77"/>
      <c r="GET1740" s="77"/>
      <c r="GEU1740" s="77"/>
      <c r="GEV1740" s="77"/>
      <c r="GEW1740" s="77"/>
      <c r="GEX1740" s="77"/>
      <c r="GEY1740" s="77"/>
      <c r="GEZ1740" s="77"/>
      <c r="GFA1740" s="77"/>
      <c r="GFB1740" s="77"/>
      <c r="GFC1740" s="77"/>
      <c r="GFD1740" s="77"/>
      <c r="GFE1740" s="77"/>
      <c r="GFF1740" s="77"/>
      <c r="GFG1740" s="77"/>
      <c r="GFH1740" s="77"/>
      <c r="GFI1740" s="77"/>
      <c r="GFJ1740" s="77"/>
      <c r="GFK1740" s="77"/>
      <c r="GFL1740" s="77"/>
      <c r="GFM1740" s="77"/>
      <c r="GFN1740" s="77"/>
      <c r="GFO1740" s="77"/>
      <c r="GFP1740" s="77"/>
      <c r="GFQ1740" s="77"/>
      <c r="GFR1740" s="77"/>
      <c r="GFS1740" s="77"/>
      <c r="GFT1740" s="77"/>
      <c r="GFU1740" s="77"/>
      <c r="GFV1740" s="77"/>
      <c r="GFW1740" s="77"/>
      <c r="GFX1740" s="77"/>
      <c r="GFY1740" s="77"/>
      <c r="GFZ1740" s="77"/>
      <c r="GGA1740" s="77"/>
      <c r="GGB1740" s="77"/>
      <c r="GGC1740" s="77"/>
      <c r="GGD1740" s="77"/>
      <c r="GGE1740" s="77"/>
      <c r="GGF1740" s="77"/>
      <c r="GGG1740" s="77"/>
      <c r="GGH1740" s="77"/>
      <c r="GGI1740" s="77"/>
      <c r="GGJ1740" s="77"/>
      <c r="GGK1740" s="77"/>
      <c r="GGL1740" s="77"/>
      <c r="GGM1740" s="77"/>
      <c r="GGN1740" s="77"/>
      <c r="GGO1740" s="77"/>
      <c r="GGP1740" s="77"/>
      <c r="GGQ1740" s="77"/>
      <c r="GGR1740" s="77"/>
      <c r="GGS1740" s="77"/>
      <c r="GGT1740" s="77"/>
      <c r="GGU1740" s="77"/>
      <c r="GGV1740" s="77"/>
      <c r="GGW1740" s="77"/>
      <c r="GGX1740" s="77"/>
      <c r="GGY1740" s="77"/>
      <c r="GGZ1740" s="77"/>
      <c r="GHA1740" s="77"/>
      <c r="GHB1740" s="77"/>
      <c r="GHC1740" s="77"/>
      <c r="GHD1740" s="77"/>
      <c r="GHE1740" s="77"/>
      <c r="GHF1740" s="77"/>
      <c r="GHG1740" s="77"/>
      <c r="GHH1740" s="77"/>
      <c r="GHI1740" s="77"/>
      <c r="GHJ1740" s="77"/>
      <c r="GHK1740" s="77"/>
      <c r="GHL1740" s="77"/>
      <c r="GHM1740" s="77"/>
      <c r="GHN1740" s="77"/>
      <c r="GHO1740" s="77"/>
      <c r="GHP1740" s="77"/>
      <c r="GHQ1740" s="77"/>
      <c r="GHR1740" s="77"/>
      <c r="GHS1740" s="77"/>
      <c r="GHT1740" s="77"/>
      <c r="GHU1740" s="77"/>
      <c r="GHV1740" s="77"/>
      <c r="GHW1740" s="77"/>
      <c r="GHX1740" s="77"/>
      <c r="GHY1740" s="77"/>
      <c r="GHZ1740" s="77"/>
      <c r="GIA1740" s="77"/>
      <c r="GIB1740" s="77"/>
      <c r="GIC1740" s="77"/>
      <c r="GID1740" s="77"/>
      <c r="GIE1740" s="77"/>
      <c r="GIF1740" s="77"/>
      <c r="GIG1740" s="77"/>
      <c r="GIH1740" s="77"/>
      <c r="GII1740" s="77"/>
      <c r="GIJ1740" s="77"/>
      <c r="GIK1740" s="77"/>
      <c r="GIL1740" s="77"/>
      <c r="GIM1740" s="77"/>
      <c r="GIN1740" s="77"/>
      <c r="GIO1740" s="77"/>
      <c r="GIP1740" s="77"/>
      <c r="GIQ1740" s="77"/>
      <c r="GIR1740" s="77"/>
      <c r="GIS1740" s="77"/>
      <c r="GIT1740" s="77"/>
      <c r="GIU1740" s="77"/>
      <c r="GIV1740" s="77"/>
      <c r="GIW1740" s="77"/>
      <c r="GIX1740" s="77"/>
      <c r="GIY1740" s="77"/>
      <c r="GIZ1740" s="77"/>
      <c r="GJA1740" s="77"/>
      <c r="GJB1740" s="77"/>
      <c r="GJC1740" s="77"/>
      <c r="GJD1740" s="77"/>
      <c r="GJE1740" s="77"/>
      <c r="GJF1740" s="77"/>
      <c r="GJG1740" s="77"/>
      <c r="GJH1740" s="77"/>
      <c r="GJI1740" s="77"/>
      <c r="GJJ1740" s="77"/>
      <c r="GJK1740" s="77"/>
      <c r="GJL1740" s="77"/>
      <c r="GJM1740" s="77"/>
      <c r="GJN1740" s="77"/>
      <c r="GJO1740" s="77"/>
      <c r="GJP1740" s="77"/>
      <c r="GJQ1740" s="77"/>
      <c r="GJR1740" s="77"/>
      <c r="GJS1740" s="77"/>
      <c r="GJT1740" s="77"/>
      <c r="GJU1740" s="77"/>
      <c r="GJV1740" s="77"/>
      <c r="GJW1740" s="77"/>
      <c r="GJX1740" s="77"/>
      <c r="GJY1740" s="77"/>
      <c r="GJZ1740" s="77"/>
      <c r="GKA1740" s="77"/>
      <c r="GKB1740" s="77"/>
      <c r="GKC1740" s="77"/>
      <c r="GKD1740" s="77"/>
      <c r="GKE1740" s="77"/>
      <c r="GKF1740" s="77"/>
      <c r="GKG1740" s="77"/>
      <c r="GKH1740" s="77"/>
      <c r="GKI1740" s="77"/>
      <c r="GKJ1740" s="77"/>
      <c r="GKK1740" s="77"/>
      <c r="GKL1740" s="77"/>
      <c r="GKM1740" s="77"/>
      <c r="GKN1740" s="77"/>
      <c r="GKO1740" s="77"/>
      <c r="GKP1740" s="77"/>
      <c r="GKQ1740" s="77"/>
      <c r="GKR1740" s="77"/>
      <c r="GKS1740" s="77"/>
      <c r="GKT1740" s="77"/>
      <c r="GKU1740" s="77"/>
      <c r="GKV1740" s="77"/>
      <c r="GKW1740" s="77"/>
      <c r="GKX1740" s="77"/>
      <c r="GKY1740" s="77"/>
      <c r="GKZ1740" s="77"/>
      <c r="GLA1740" s="77"/>
      <c r="GLB1740" s="77"/>
      <c r="GLC1740" s="77"/>
      <c r="GLD1740" s="77"/>
      <c r="GLE1740" s="77"/>
      <c r="GLF1740" s="77"/>
      <c r="GLG1740" s="77"/>
      <c r="GLH1740" s="77"/>
      <c r="GLI1740" s="77"/>
      <c r="GLJ1740" s="77"/>
      <c r="GLK1740" s="77"/>
      <c r="GLL1740" s="77"/>
      <c r="GLM1740" s="77"/>
      <c r="GLN1740" s="77"/>
      <c r="GLO1740" s="77"/>
      <c r="GLP1740" s="77"/>
      <c r="GLQ1740" s="77"/>
      <c r="GLR1740" s="77"/>
      <c r="GLS1740" s="77"/>
      <c r="GLT1740" s="77"/>
      <c r="GLU1740" s="77"/>
      <c r="GLV1740" s="77"/>
      <c r="GLW1740" s="77"/>
      <c r="GLX1740" s="77"/>
      <c r="GLY1740" s="77"/>
      <c r="GLZ1740" s="77"/>
      <c r="GMA1740" s="77"/>
      <c r="GMB1740" s="77"/>
      <c r="GMC1740" s="77"/>
      <c r="GMD1740" s="77"/>
      <c r="GME1740" s="77"/>
      <c r="GMF1740" s="77"/>
      <c r="GMG1740" s="77"/>
      <c r="GMH1740" s="77"/>
      <c r="GMI1740" s="77"/>
      <c r="GMJ1740" s="77"/>
      <c r="GMK1740" s="77"/>
      <c r="GML1740" s="77"/>
      <c r="GMM1740" s="77"/>
      <c r="GMN1740" s="77"/>
      <c r="GMO1740" s="77"/>
      <c r="GMP1740" s="77"/>
      <c r="GMQ1740" s="77"/>
      <c r="GMR1740" s="77"/>
      <c r="GMS1740" s="77"/>
      <c r="GMT1740" s="77"/>
      <c r="GMU1740" s="77"/>
      <c r="GMV1740" s="77"/>
      <c r="GMW1740" s="77"/>
      <c r="GMX1740" s="77"/>
      <c r="GMY1740" s="77"/>
      <c r="GMZ1740" s="77"/>
      <c r="GNA1740" s="77"/>
      <c r="GNB1740" s="77"/>
      <c r="GNC1740" s="77"/>
      <c r="GND1740" s="77"/>
      <c r="GNE1740" s="77"/>
      <c r="GNF1740" s="77"/>
      <c r="GNG1740" s="77"/>
      <c r="GNH1740" s="77"/>
      <c r="GNI1740" s="77"/>
      <c r="GNJ1740" s="77"/>
      <c r="GNK1740" s="77"/>
      <c r="GNL1740" s="77"/>
      <c r="GNM1740" s="77"/>
      <c r="GNN1740" s="77"/>
      <c r="GNO1740" s="77"/>
      <c r="GNP1740" s="77"/>
      <c r="GNQ1740" s="77"/>
      <c r="GNR1740" s="77"/>
      <c r="GNS1740" s="77"/>
      <c r="GNT1740" s="77"/>
      <c r="GNU1740" s="77"/>
      <c r="GNV1740" s="77"/>
      <c r="GNW1740" s="77"/>
      <c r="GNX1740" s="77"/>
      <c r="GNY1740" s="77"/>
      <c r="GNZ1740" s="77"/>
      <c r="GOA1740" s="77"/>
      <c r="GOB1740" s="77"/>
      <c r="GOC1740" s="77"/>
      <c r="GOD1740" s="77"/>
      <c r="GOE1740" s="77"/>
      <c r="GOF1740" s="77"/>
      <c r="GOG1740" s="77"/>
      <c r="GOH1740" s="77"/>
      <c r="GOI1740" s="77"/>
      <c r="GOJ1740" s="77"/>
      <c r="GOK1740" s="77"/>
      <c r="GOL1740" s="77"/>
      <c r="GOM1740" s="77"/>
      <c r="GON1740" s="77"/>
      <c r="GOO1740" s="77"/>
      <c r="GOP1740" s="77"/>
      <c r="GOQ1740" s="77"/>
      <c r="GOR1740" s="77"/>
      <c r="GOS1740" s="77"/>
      <c r="GOT1740" s="77"/>
      <c r="GOU1740" s="77"/>
      <c r="GOV1740" s="77"/>
      <c r="GOW1740" s="77"/>
      <c r="GOX1740" s="77"/>
      <c r="GOY1740" s="77"/>
      <c r="GOZ1740" s="77"/>
      <c r="GPA1740" s="77"/>
      <c r="GPB1740" s="77"/>
      <c r="GPC1740" s="77"/>
      <c r="GPD1740" s="77"/>
      <c r="GPE1740" s="77"/>
      <c r="GPF1740" s="77"/>
      <c r="GPG1740" s="77"/>
      <c r="GPH1740" s="77"/>
      <c r="GPI1740" s="77"/>
      <c r="GPJ1740" s="77"/>
      <c r="GPK1740" s="77"/>
      <c r="GPL1740" s="77"/>
      <c r="GPM1740" s="77"/>
      <c r="GPN1740" s="77"/>
      <c r="GPO1740" s="77"/>
      <c r="GPP1740" s="77"/>
      <c r="GPQ1740" s="77"/>
      <c r="GPR1740" s="77"/>
      <c r="GPS1740" s="77"/>
      <c r="GPT1740" s="77"/>
      <c r="GPU1740" s="77"/>
      <c r="GPV1740" s="77"/>
      <c r="GPW1740" s="77"/>
      <c r="GPX1740" s="77"/>
      <c r="GPY1740" s="77"/>
      <c r="GPZ1740" s="77"/>
      <c r="GQA1740" s="77"/>
      <c r="GQB1740" s="77"/>
      <c r="GQC1740" s="77"/>
      <c r="GQD1740" s="77"/>
      <c r="GQE1740" s="77"/>
      <c r="GQF1740" s="77"/>
      <c r="GQG1740" s="77"/>
      <c r="GQH1740" s="77"/>
      <c r="GQI1740" s="77"/>
      <c r="GQJ1740" s="77"/>
      <c r="GQK1740" s="77"/>
      <c r="GQL1740" s="77"/>
      <c r="GQM1740" s="77"/>
      <c r="GQN1740" s="77"/>
      <c r="GQO1740" s="77"/>
      <c r="GQP1740" s="77"/>
      <c r="GQQ1740" s="77"/>
      <c r="GQR1740" s="77"/>
      <c r="GQS1740" s="77"/>
      <c r="GQT1740" s="77"/>
      <c r="GQU1740" s="77"/>
      <c r="GQV1740" s="77"/>
      <c r="GQW1740" s="77"/>
      <c r="GQX1740" s="77"/>
      <c r="GQY1740" s="77"/>
      <c r="GQZ1740" s="77"/>
      <c r="GRA1740" s="77"/>
      <c r="GRB1740" s="77"/>
      <c r="GRC1740" s="77"/>
      <c r="GRD1740" s="77"/>
      <c r="GRE1740" s="77"/>
      <c r="GRF1740" s="77"/>
      <c r="GRG1740" s="77"/>
      <c r="GRH1740" s="77"/>
      <c r="GRI1740" s="77"/>
      <c r="GRJ1740" s="77"/>
      <c r="GRK1740" s="77"/>
      <c r="GRL1740" s="77"/>
      <c r="GRM1740" s="77"/>
      <c r="GRN1740" s="77"/>
      <c r="GRO1740" s="77"/>
      <c r="GRP1740" s="77"/>
      <c r="GRQ1740" s="77"/>
      <c r="GRR1740" s="77"/>
      <c r="GRS1740" s="77"/>
      <c r="GRT1740" s="77"/>
      <c r="GRU1740" s="77"/>
      <c r="GRV1740" s="77"/>
      <c r="GRW1740" s="77"/>
      <c r="GRX1740" s="77"/>
      <c r="GRY1740" s="77"/>
      <c r="GRZ1740" s="77"/>
      <c r="GSA1740" s="77"/>
      <c r="GSB1740" s="77"/>
      <c r="GSC1740" s="77"/>
      <c r="GSD1740" s="77"/>
      <c r="GSE1740" s="77"/>
      <c r="GSF1740" s="77"/>
      <c r="GSG1740" s="77"/>
      <c r="GSH1740" s="77"/>
      <c r="GSI1740" s="77"/>
      <c r="GSJ1740" s="77"/>
      <c r="GSK1740" s="77"/>
      <c r="GSL1740" s="77"/>
      <c r="GSM1740" s="77"/>
      <c r="GSN1740" s="77"/>
      <c r="GSO1740" s="77"/>
      <c r="GSP1740" s="77"/>
      <c r="GSQ1740" s="77"/>
      <c r="GSR1740" s="77"/>
      <c r="GSS1740" s="77"/>
      <c r="GST1740" s="77"/>
      <c r="GSU1740" s="77"/>
      <c r="GSV1740" s="77"/>
      <c r="GSW1740" s="77"/>
      <c r="GSX1740" s="77"/>
      <c r="GSY1740" s="77"/>
      <c r="GSZ1740" s="77"/>
      <c r="GTA1740" s="77"/>
      <c r="GTB1740" s="77"/>
      <c r="GTC1740" s="77"/>
      <c r="GTD1740" s="77"/>
      <c r="GTE1740" s="77"/>
      <c r="GTF1740" s="77"/>
      <c r="GTG1740" s="77"/>
      <c r="GTH1740" s="77"/>
      <c r="GTI1740" s="77"/>
      <c r="GTJ1740" s="77"/>
      <c r="GTK1740" s="77"/>
      <c r="GTL1740" s="77"/>
      <c r="GTM1740" s="77"/>
      <c r="GTN1740" s="77"/>
      <c r="GTO1740" s="77"/>
      <c r="GTP1740" s="77"/>
      <c r="GTQ1740" s="77"/>
      <c r="GTR1740" s="77"/>
      <c r="GTS1740" s="77"/>
      <c r="GTT1740" s="77"/>
      <c r="GTU1740" s="77"/>
      <c r="GTV1740" s="77"/>
      <c r="GTW1740" s="77"/>
      <c r="GTX1740" s="77"/>
      <c r="GTY1740" s="77"/>
      <c r="GTZ1740" s="77"/>
      <c r="GUA1740" s="77"/>
      <c r="GUB1740" s="77"/>
      <c r="GUC1740" s="77"/>
      <c r="GUD1740" s="77"/>
      <c r="GUE1740" s="77"/>
      <c r="GUF1740" s="77"/>
      <c r="GUG1740" s="77"/>
      <c r="GUH1740" s="77"/>
      <c r="GUI1740" s="77"/>
      <c r="GUJ1740" s="77"/>
      <c r="GUK1740" s="77"/>
      <c r="GUL1740" s="77"/>
      <c r="GUM1740" s="77"/>
      <c r="GUN1740" s="77"/>
      <c r="GUO1740" s="77"/>
      <c r="GUP1740" s="77"/>
      <c r="GUQ1740" s="77"/>
      <c r="GUR1740" s="77"/>
      <c r="GUS1740" s="77"/>
      <c r="GUT1740" s="77"/>
      <c r="GUU1740" s="77"/>
      <c r="GUV1740" s="77"/>
      <c r="GUW1740" s="77"/>
      <c r="GUX1740" s="77"/>
      <c r="GUY1740" s="77"/>
      <c r="GUZ1740" s="77"/>
      <c r="GVA1740" s="77"/>
      <c r="GVB1740" s="77"/>
      <c r="GVC1740" s="77"/>
      <c r="GVD1740" s="77"/>
      <c r="GVE1740" s="77"/>
      <c r="GVF1740" s="77"/>
      <c r="GVG1740" s="77"/>
      <c r="GVH1740" s="77"/>
      <c r="GVI1740" s="77"/>
      <c r="GVJ1740" s="77"/>
      <c r="GVK1740" s="77"/>
      <c r="GVL1740" s="77"/>
      <c r="GVM1740" s="77"/>
      <c r="GVN1740" s="77"/>
      <c r="GVO1740" s="77"/>
      <c r="GVP1740" s="77"/>
      <c r="GVQ1740" s="77"/>
      <c r="GVR1740" s="77"/>
      <c r="GVS1740" s="77"/>
      <c r="GVT1740" s="77"/>
      <c r="GVU1740" s="77"/>
      <c r="GVV1740" s="77"/>
      <c r="GVW1740" s="77"/>
      <c r="GVX1740" s="77"/>
      <c r="GVY1740" s="77"/>
      <c r="GVZ1740" s="77"/>
      <c r="GWA1740" s="77"/>
      <c r="GWB1740" s="77"/>
      <c r="GWC1740" s="77"/>
      <c r="GWD1740" s="77"/>
      <c r="GWE1740" s="77"/>
      <c r="GWF1740" s="77"/>
      <c r="GWG1740" s="77"/>
      <c r="GWH1740" s="77"/>
      <c r="GWI1740" s="77"/>
      <c r="GWJ1740" s="77"/>
      <c r="GWK1740" s="77"/>
      <c r="GWL1740" s="77"/>
      <c r="GWM1740" s="77"/>
      <c r="GWN1740" s="77"/>
      <c r="GWO1740" s="77"/>
      <c r="GWP1740" s="77"/>
      <c r="GWQ1740" s="77"/>
      <c r="GWR1740" s="77"/>
      <c r="GWS1740" s="77"/>
      <c r="GWT1740" s="77"/>
      <c r="GWU1740" s="77"/>
      <c r="GWV1740" s="77"/>
      <c r="GWW1740" s="77"/>
      <c r="GWX1740" s="77"/>
      <c r="GWY1740" s="77"/>
      <c r="GWZ1740" s="77"/>
      <c r="GXA1740" s="77"/>
      <c r="GXB1740" s="77"/>
      <c r="GXC1740" s="77"/>
      <c r="GXD1740" s="77"/>
      <c r="GXE1740" s="77"/>
      <c r="GXF1740" s="77"/>
      <c r="GXG1740" s="77"/>
      <c r="GXH1740" s="77"/>
      <c r="GXI1740" s="77"/>
      <c r="GXJ1740" s="77"/>
      <c r="GXK1740" s="77"/>
      <c r="GXL1740" s="77"/>
      <c r="GXM1740" s="77"/>
      <c r="GXN1740" s="77"/>
      <c r="GXO1740" s="77"/>
      <c r="GXP1740" s="77"/>
      <c r="GXQ1740" s="77"/>
      <c r="GXR1740" s="77"/>
      <c r="GXS1740" s="77"/>
      <c r="GXT1740" s="77"/>
      <c r="GXU1740" s="77"/>
      <c r="GXV1740" s="77"/>
      <c r="GXW1740" s="77"/>
      <c r="GXX1740" s="77"/>
      <c r="GXY1740" s="77"/>
      <c r="GXZ1740" s="77"/>
      <c r="GYA1740" s="77"/>
      <c r="GYB1740" s="77"/>
      <c r="GYC1740" s="77"/>
      <c r="GYD1740" s="77"/>
      <c r="GYE1740" s="77"/>
      <c r="GYF1740" s="77"/>
      <c r="GYG1740" s="77"/>
      <c r="GYH1740" s="77"/>
      <c r="GYI1740" s="77"/>
      <c r="GYJ1740" s="77"/>
      <c r="GYK1740" s="77"/>
      <c r="GYL1740" s="77"/>
      <c r="GYM1740" s="77"/>
      <c r="GYN1740" s="77"/>
      <c r="GYO1740" s="77"/>
      <c r="GYP1740" s="77"/>
      <c r="GYQ1740" s="77"/>
      <c r="GYR1740" s="77"/>
      <c r="GYS1740" s="77"/>
      <c r="GYT1740" s="77"/>
      <c r="GYU1740" s="77"/>
      <c r="GYV1740" s="77"/>
      <c r="GYW1740" s="77"/>
      <c r="GYX1740" s="77"/>
      <c r="GYY1740" s="77"/>
      <c r="GYZ1740" s="77"/>
      <c r="GZA1740" s="77"/>
      <c r="GZB1740" s="77"/>
      <c r="GZC1740" s="77"/>
      <c r="GZD1740" s="77"/>
      <c r="GZE1740" s="77"/>
      <c r="GZF1740" s="77"/>
      <c r="GZG1740" s="77"/>
      <c r="GZH1740" s="77"/>
      <c r="GZI1740" s="77"/>
      <c r="GZJ1740" s="77"/>
      <c r="GZK1740" s="77"/>
      <c r="GZL1740" s="77"/>
      <c r="GZM1740" s="77"/>
      <c r="GZN1740" s="77"/>
      <c r="GZO1740" s="77"/>
      <c r="GZP1740" s="77"/>
      <c r="GZQ1740" s="77"/>
      <c r="GZR1740" s="77"/>
      <c r="GZS1740" s="77"/>
      <c r="GZT1740" s="77"/>
      <c r="GZU1740" s="77"/>
      <c r="GZV1740" s="77"/>
      <c r="GZW1740" s="77"/>
      <c r="GZX1740" s="77"/>
      <c r="GZY1740" s="77"/>
      <c r="GZZ1740" s="77"/>
      <c r="HAA1740" s="77"/>
      <c r="HAB1740" s="77"/>
      <c r="HAC1740" s="77"/>
      <c r="HAD1740" s="77"/>
      <c r="HAE1740" s="77"/>
      <c r="HAF1740" s="77"/>
      <c r="HAG1740" s="77"/>
      <c r="HAH1740" s="77"/>
      <c r="HAI1740" s="77"/>
      <c r="HAJ1740" s="77"/>
      <c r="HAK1740" s="77"/>
      <c r="HAL1740" s="77"/>
      <c r="HAM1740" s="77"/>
      <c r="HAN1740" s="77"/>
      <c r="HAO1740" s="77"/>
      <c r="HAP1740" s="77"/>
      <c r="HAQ1740" s="77"/>
      <c r="HAR1740" s="77"/>
      <c r="HAS1740" s="77"/>
      <c r="HAT1740" s="77"/>
      <c r="HAU1740" s="77"/>
      <c r="HAV1740" s="77"/>
      <c r="HAW1740" s="77"/>
      <c r="HAX1740" s="77"/>
      <c r="HAY1740" s="77"/>
      <c r="HAZ1740" s="77"/>
      <c r="HBA1740" s="77"/>
      <c r="HBB1740" s="77"/>
      <c r="HBC1740" s="77"/>
      <c r="HBD1740" s="77"/>
      <c r="HBE1740" s="77"/>
      <c r="HBF1740" s="77"/>
      <c r="HBG1740" s="77"/>
      <c r="HBH1740" s="77"/>
      <c r="HBI1740" s="77"/>
      <c r="HBJ1740" s="77"/>
      <c r="HBK1740" s="77"/>
      <c r="HBL1740" s="77"/>
      <c r="HBM1740" s="77"/>
      <c r="HBN1740" s="77"/>
      <c r="HBO1740" s="77"/>
      <c r="HBP1740" s="77"/>
      <c r="HBQ1740" s="77"/>
      <c r="HBR1740" s="77"/>
      <c r="HBS1740" s="77"/>
      <c r="HBT1740" s="77"/>
      <c r="HBU1740" s="77"/>
      <c r="HBV1740" s="77"/>
      <c r="HBW1740" s="77"/>
      <c r="HBX1740" s="77"/>
      <c r="HBY1740" s="77"/>
      <c r="HBZ1740" s="77"/>
      <c r="HCA1740" s="77"/>
      <c r="HCB1740" s="77"/>
      <c r="HCC1740" s="77"/>
      <c r="HCD1740" s="77"/>
      <c r="HCE1740" s="77"/>
      <c r="HCF1740" s="77"/>
      <c r="HCG1740" s="77"/>
      <c r="HCH1740" s="77"/>
      <c r="HCI1740" s="77"/>
      <c r="HCJ1740" s="77"/>
      <c r="HCK1740" s="77"/>
      <c r="HCL1740" s="77"/>
      <c r="HCM1740" s="77"/>
      <c r="HCN1740" s="77"/>
      <c r="HCO1740" s="77"/>
      <c r="HCP1740" s="77"/>
      <c r="HCQ1740" s="77"/>
      <c r="HCR1740" s="77"/>
      <c r="HCS1740" s="77"/>
      <c r="HCT1740" s="77"/>
      <c r="HCU1740" s="77"/>
      <c r="HCV1740" s="77"/>
      <c r="HCW1740" s="77"/>
      <c r="HCX1740" s="77"/>
      <c r="HCY1740" s="77"/>
      <c r="HCZ1740" s="77"/>
      <c r="HDA1740" s="77"/>
      <c r="HDB1740" s="77"/>
      <c r="HDC1740" s="77"/>
      <c r="HDD1740" s="77"/>
      <c r="HDE1740" s="77"/>
      <c r="HDF1740" s="77"/>
      <c r="HDG1740" s="77"/>
      <c r="HDH1740" s="77"/>
      <c r="HDI1740" s="77"/>
      <c r="HDJ1740" s="77"/>
      <c r="HDK1740" s="77"/>
      <c r="HDL1740" s="77"/>
      <c r="HDM1740" s="77"/>
      <c r="HDN1740" s="77"/>
      <c r="HDO1740" s="77"/>
      <c r="HDP1740" s="77"/>
      <c r="HDQ1740" s="77"/>
      <c r="HDR1740" s="77"/>
      <c r="HDS1740" s="77"/>
      <c r="HDT1740" s="77"/>
      <c r="HDU1740" s="77"/>
      <c r="HDV1740" s="77"/>
      <c r="HDW1740" s="77"/>
      <c r="HDX1740" s="77"/>
      <c r="HDY1740" s="77"/>
      <c r="HDZ1740" s="77"/>
      <c r="HEA1740" s="77"/>
      <c r="HEB1740" s="77"/>
      <c r="HEC1740" s="77"/>
      <c r="HED1740" s="77"/>
      <c r="HEE1740" s="77"/>
      <c r="HEF1740" s="77"/>
      <c r="HEG1740" s="77"/>
      <c r="HEH1740" s="77"/>
      <c r="HEI1740" s="77"/>
      <c r="HEJ1740" s="77"/>
      <c r="HEK1740" s="77"/>
      <c r="HEL1740" s="77"/>
      <c r="HEM1740" s="77"/>
      <c r="HEN1740" s="77"/>
      <c r="HEO1740" s="77"/>
      <c r="HEP1740" s="77"/>
      <c r="HEQ1740" s="77"/>
      <c r="HER1740" s="77"/>
      <c r="HES1740" s="77"/>
      <c r="HET1740" s="77"/>
      <c r="HEU1740" s="77"/>
      <c r="HEV1740" s="77"/>
      <c r="HEW1740" s="77"/>
      <c r="HEX1740" s="77"/>
      <c r="HEY1740" s="77"/>
      <c r="HEZ1740" s="77"/>
      <c r="HFA1740" s="77"/>
      <c r="HFB1740" s="77"/>
      <c r="HFC1740" s="77"/>
      <c r="HFD1740" s="77"/>
      <c r="HFE1740" s="77"/>
      <c r="HFF1740" s="77"/>
      <c r="HFG1740" s="77"/>
      <c r="HFH1740" s="77"/>
      <c r="HFI1740" s="77"/>
      <c r="HFJ1740" s="77"/>
      <c r="HFK1740" s="77"/>
      <c r="HFL1740" s="77"/>
      <c r="HFM1740" s="77"/>
      <c r="HFN1740" s="77"/>
      <c r="HFO1740" s="77"/>
      <c r="HFP1740" s="77"/>
      <c r="HFQ1740" s="77"/>
      <c r="HFR1740" s="77"/>
      <c r="HFS1740" s="77"/>
      <c r="HFT1740" s="77"/>
      <c r="HFU1740" s="77"/>
      <c r="HFV1740" s="77"/>
      <c r="HFW1740" s="77"/>
      <c r="HFX1740" s="77"/>
      <c r="HFY1740" s="77"/>
      <c r="HFZ1740" s="77"/>
      <c r="HGA1740" s="77"/>
      <c r="HGB1740" s="77"/>
      <c r="HGC1740" s="77"/>
      <c r="HGD1740" s="77"/>
      <c r="HGE1740" s="77"/>
      <c r="HGF1740" s="77"/>
      <c r="HGG1740" s="77"/>
      <c r="HGH1740" s="77"/>
      <c r="HGI1740" s="77"/>
      <c r="HGJ1740" s="77"/>
      <c r="HGK1740" s="77"/>
      <c r="HGL1740" s="77"/>
      <c r="HGM1740" s="77"/>
      <c r="HGN1740" s="77"/>
      <c r="HGO1740" s="77"/>
      <c r="HGP1740" s="77"/>
      <c r="HGQ1740" s="77"/>
      <c r="HGR1740" s="77"/>
      <c r="HGS1740" s="77"/>
      <c r="HGT1740" s="77"/>
      <c r="HGU1740" s="77"/>
      <c r="HGV1740" s="77"/>
      <c r="HGW1740" s="77"/>
      <c r="HGX1740" s="77"/>
      <c r="HGY1740" s="77"/>
      <c r="HGZ1740" s="77"/>
      <c r="HHA1740" s="77"/>
      <c r="HHB1740" s="77"/>
      <c r="HHC1740" s="77"/>
      <c r="HHD1740" s="77"/>
      <c r="HHE1740" s="77"/>
      <c r="HHF1740" s="77"/>
      <c r="HHG1740" s="77"/>
      <c r="HHH1740" s="77"/>
      <c r="HHI1740" s="77"/>
      <c r="HHJ1740" s="77"/>
      <c r="HHK1740" s="77"/>
      <c r="HHL1740" s="77"/>
      <c r="HHM1740" s="77"/>
      <c r="HHN1740" s="77"/>
      <c r="HHO1740" s="77"/>
      <c r="HHP1740" s="77"/>
      <c r="HHQ1740" s="77"/>
      <c r="HHR1740" s="77"/>
      <c r="HHS1740" s="77"/>
      <c r="HHT1740" s="77"/>
      <c r="HHU1740" s="77"/>
      <c r="HHV1740" s="77"/>
      <c r="HHW1740" s="77"/>
      <c r="HHX1740" s="77"/>
      <c r="HHY1740" s="77"/>
      <c r="HHZ1740" s="77"/>
      <c r="HIA1740" s="77"/>
      <c r="HIB1740" s="77"/>
      <c r="HIC1740" s="77"/>
      <c r="HID1740" s="77"/>
      <c r="HIE1740" s="77"/>
      <c r="HIF1740" s="77"/>
      <c r="HIG1740" s="77"/>
      <c r="HIH1740" s="77"/>
      <c r="HII1740" s="77"/>
      <c r="HIJ1740" s="77"/>
      <c r="HIK1740" s="77"/>
      <c r="HIL1740" s="77"/>
      <c r="HIM1740" s="77"/>
      <c r="HIN1740" s="77"/>
      <c r="HIO1740" s="77"/>
      <c r="HIP1740" s="77"/>
      <c r="HIQ1740" s="77"/>
      <c r="HIR1740" s="77"/>
      <c r="HIS1740" s="77"/>
      <c r="HIT1740" s="77"/>
      <c r="HIU1740" s="77"/>
      <c r="HIV1740" s="77"/>
      <c r="HIW1740" s="77"/>
      <c r="HIX1740" s="77"/>
      <c r="HIY1740" s="77"/>
      <c r="HIZ1740" s="77"/>
      <c r="HJA1740" s="77"/>
      <c r="HJB1740" s="77"/>
      <c r="HJC1740" s="77"/>
      <c r="HJD1740" s="77"/>
      <c r="HJE1740" s="77"/>
      <c r="HJF1740" s="77"/>
      <c r="HJG1740" s="77"/>
      <c r="HJH1740" s="77"/>
      <c r="HJI1740" s="77"/>
      <c r="HJJ1740" s="77"/>
      <c r="HJK1740" s="77"/>
      <c r="HJL1740" s="77"/>
      <c r="HJM1740" s="77"/>
      <c r="HJN1740" s="77"/>
      <c r="HJO1740" s="77"/>
      <c r="HJP1740" s="77"/>
      <c r="HJQ1740" s="77"/>
      <c r="HJR1740" s="77"/>
      <c r="HJS1740" s="77"/>
      <c r="HJT1740" s="77"/>
      <c r="HJU1740" s="77"/>
      <c r="HJV1740" s="77"/>
      <c r="HJW1740" s="77"/>
      <c r="HJX1740" s="77"/>
      <c r="HJY1740" s="77"/>
      <c r="HJZ1740" s="77"/>
      <c r="HKA1740" s="77"/>
      <c r="HKB1740" s="77"/>
      <c r="HKC1740" s="77"/>
      <c r="HKD1740" s="77"/>
      <c r="HKE1740" s="77"/>
      <c r="HKF1740" s="77"/>
      <c r="HKG1740" s="77"/>
      <c r="HKH1740" s="77"/>
      <c r="HKI1740" s="77"/>
      <c r="HKJ1740" s="77"/>
      <c r="HKK1740" s="77"/>
      <c r="HKL1740" s="77"/>
      <c r="HKM1740" s="77"/>
      <c r="HKN1740" s="77"/>
      <c r="HKO1740" s="77"/>
      <c r="HKP1740" s="77"/>
      <c r="HKQ1740" s="77"/>
      <c r="HKR1740" s="77"/>
      <c r="HKS1740" s="77"/>
      <c r="HKT1740" s="77"/>
      <c r="HKU1740" s="77"/>
      <c r="HKV1740" s="77"/>
      <c r="HKW1740" s="77"/>
      <c r="HKX1740" s="77"/>
      <c r="HKY1740" s="77"/>
      <c r="HKZ1740" s="77"/>
      <c r="HLA1740" s="77"/>
      <c r="HLB1740" s="77"/>
      <c r="HLC1740" s="77"/>
      <c r="HLD1740" s="77"/>
      <c r="HLE1740" s="77"/>
      <c r="HLF1740" s="77"/>
      <c r="HLG1740" s="77"/>
      <c r="HLH1740" s="77"/>
      <c r="HLI1740" s="77"/>
      <c r="HLJ1740" s="77"/>
      <c r="HLK1740" s="77"/>
      <c r="HLL1740" s="77"/>
      <c r="HLM1740" s="77"/>
      <c r="HLN1740" s="77"/>
      <c r="HLO1740" s="77"/>
      <c r="HLP1740" s="77"/>
      <c r="HLQ1740" s="77"/>
      <c r="HLR1740" s="77"/>
      <c r="HLS1740" s="77"/>
      <c r="HLT1740" s="77"/>
      <c r="HLU1740" s="77"/>
      <c r="HLV1740" s="77"/>
      <c r="HLW1740" s="77"/>
      <c r="HLX1740" s="77"/>
      <c r="HLY1740" s="77"/>
      <c r="HLZ1740" s="77"/>
      <c r="HMA1740" s="77"/>
      <c r="HMB1740" s="77"/>
      <c r="HMC1740" s="77"/>
      <c r="HMD1740" s="77"/>
      <c r="HME1740" s="77"/>
      <c r="HMF1740" s="77"/>
      <c r="HMG1740" s="77"/>
      <c r="HMH1740" s="77"/>
      <c r="HMI1740" s="77"/>
      <c r="HMJ1740" s="77"/>
      <c r="HMK1740" s="77"/>
      <c r="HML1740" s="77"/>
      <c r="HMM1740" s="77"/>
      <c r="HMN1740" s="77"/>
      <c r="HMO1740" s="77"/>
      <c r="HMP1740" s="77"/>
      <c r="HMQ1740" s="77"/>
      <c r="HMR1740" s="77"/>
      <c r="HMS1740" s="77"/>
      <c r="HMT1740" s="77"/>
      <c r="HMU1740" s="77"/>
      <c r="HMV1740" s="77"/>
      <c r="HMW1740" s="77"/>
      <c r="HMX1740" s="77"/>
      <c r="HMY1740" s="77"/>
      <c r="HMZ1740" s="77"/>
      <c r="HNA1740" s="77"/>
      <c r="HNB1740" s="77"/>
      <c r="HNC1740" s="77"/>
      <c r="HND1740" s="77"/>
      <c r="HNE1740" s="77"/>
      <c r="HNF1740" s="77"/>
      <c r="HNG1740" s="77"/>
      <c r="HNH1740" s="77"/>
      <c r="HNI1740" s="77"/>
      <c r="HNJ1740" s="77"/>
      <c r="HNK1740" s="77"/>
      <c r="HNL1740" s="77"/>
      <c r="HNM1740" s="77"/>
      <c r="HNN1740" s="77"/>
      <c r="HNO1740" s="77"/>
      <c r="HNP1740" s="77"/>
      <c r="HNQ1740" s="77"/>
      <c r="HNR1740" s="77"/>
      <c r="HNS1740" s="77"/>
      <c r="HNT1740" s="77"/>
      <c r="HNU1740" s="77"/>
      <c r="HNV1740" s="77"/>
      <c r="HNW1740" s="77"/>
      <c r="HNX1740" s="77"/>
      <c r="HNY1740" s="77"/>
      <c r="HNZ1740" s="77"/>
      <c r="HOA1740" s="77"/>
      <c r="HOB1740" s="77"/>
      <c r="HOC1740" s="77"/>
      <c r="HOD1740" s="77"/>
      <c r="HOE1740" s="77"/>
      <c r="HOF1740" s="77"/>
      <c r="HOG1740" s="77"/>
      <c r="HOH1740" s="77"/>
      <c r="HOI1740" s="77"/>
      <c r="HOJ1740" s="77"/>
      <c r="HOK1740" s="77"/>
      <c r="HOL1740" s="77"/>
      <c r="HOM1740" s="77"/>
      <c r="HON1740" s="77"/>
      <c r="HOO1740" s="77"/>
      <c r="HOP1740" s="77"/>
      <c r="HOQ1740" s="77"/>
      <c r="HOR1740" s="77"/>
      <c r="HOS1740" s="77"/>
      <c r="HOT1740" s="77"/>
      <c r="HOU1740" s="77"/>
      <c r="HOV1740" s="77"/>
      <c r="HOW1740" s="77"/>
      <c r="HOX1740" s="77"/>
      <c r="HOY1740" s="77"/>
      <c r="HOZ1740" s="77"/>
      <c r="HPA1740" s="77"/>
      <c r="HPB1740" s="77"/>
      <c r="HPC1740" s="77"/>
      <c r="HPD1740" s="77"/>
      <c r="HPE1740" s="77"/>
      <c r="HPF1740" s="77"/>
      <c r="HPG1740" s="77"/>
      <c r="HPH1740" s="77"/>
      <c r="HPI1740" s="77"/>
      <c r="HPJ1740" s="77"/>
      <c r="HPK1740" s="77"/>
      <c r="HPL1740" s="77"/>
      <c r="HPM1740" s="77"/>
      <c r="HPN1740" s="77"/>
      <c r="HPO1740" s="77"/>
      <c r="HPP1740" s="77"/>
      <c r="HPQ1740" s="77"/>
      <c r="HPR1740" s="77"/>
      <c r="HPS1740" s="77"/>
      <c r="HPT1740" s="77"/>
      <c r="HPU1740" s="77"/>
      <c r="HPV1740" s="77"/>
      <c r="HPW1740" s="77"/>
      <c r="HPX1740" s="77"/>
      <c r="HPY1740" s="77"/>
      <c r="HPZ1740" s="77"/>
      <c r="HQA1740" s="77"/>
      <c r="HQB1740" s="77"/>
      <c r="HQC1740" s="77"/>
      <c r="HQD1740" s="77"/>
      <c r="HQE1740" s="77"/>
      <c r="HQF1740" s="77"/>
      <c r="HQG1740" s="77"/>
      <c r="HQH1740" s="77"/>
      <c r="HQI1740" s="77"/>
      <c r="HQJ1740" s="77"/>
      <c r="HQK1740" s="77"/>
      <c r="HQL1740" s="77"/>
      <c r="HQM1740" s="77"/>
      <c r="HQN1740" s="77"/>
      <c r="HQO1740" s="77"/>
      <c r="HQP1740" s="77"/>
      <c r="HQQ1740" s="77"/>
      <c r="HQR1740" s="77"/>
      <c r="HQS1740" s="77"/>
      <c r="HQT1740" s="77"/>
      <c r="HQU1740" s="77"/>
      <c r="HQV1740" s="77"/>
      <c r="HQW1740" s="77"/>
      <c r="HQX1740" s="77"/>
      <c r="HQY1740" s="77"/>
      <c r="HQZ1740" s="77"/>
      <c r="HRA1740" s="77"/>
      <c r="HRB1740" s="77"/>
      <c r="HRC1740" s="77"/>
      <c r="HRD1740" s="77"/>
      <c r="HRE1740" s="77"/>
      <c r="HRF1740" s="77"/>
      <c r="HRG1740" s="77"/>
      <c r="HRH1740" s="77"/>
      <c r="HRI1740" s="77"/>
      <c r="HRJ1740" s="77"/>
      <c r="HRK1740" s="77"/>
      <c r="HRL1740" s="77"/>
      <c r="HRM1740" s="77"/>
      <c r="HRN1740" s="77"/>
      <c r="HRO1740" s="77"/>
      <c r="HRP1740" s="77"/>
      <c r="HRQ1740" s="77"/>
      <c r="HRR1740" s="77"/>
      <c r="HRS1740" s="77"/>
      <c r="HRT1740" s="77"/>
      <c r="HRU1740" s="77"/>
      <c r="HRV1740" s="77"/>
      <c r="HRW1740" s="77"/>
      <c r="HRX1740" s="77"/>
      <c r="HRY1740" s="77"/>
      <c r="HRZ1740" s="77"/>
      <c r="HSA1740" s="77"/>
      <c r="HSB1740" s="77"/>
      <c r="HSC1740" s="77"/>
      <c r="HSD1740" s="77"/>
      <c r="HSE1740" s="77"/>
      <c r="HSF1740" s="77"/>
      <c r="HSG1740" s="77"/>
      <c r="HSH1740" s="77"/>
      <c r="HSI1740" s="77"/>
      <c r="HSJ1740" s="77"/>
      <c r="HSK1740" s="77"/>
      <c r="HSL1740" s="77"/>
      <c r="HSM1740" s="77"/>
      <c r="HSN1740" s="77"/>
      <c r="HSO1740" s="77"/>
      <c r="HSP1740" s="77"/>
      <c r="HSQ1740" s="77"/>
      <c r="HSR1740" s="77"/>
      <c r="HSS1740" s="77"/>
      <c r="HST1740" s="77"/>
      <c r="HSU1740" s="77"/>
      <c r="HSV1740" s="77"/>
      <c r="HSW1740" s="77"/>
      <c r="HSX1740" s="77"/>
      <c r="HSY1740" s="77"/>
      <c r="HSZ1740" s="77"/>
      <c r="HTA1740" s="77"/>
      <c r="HTB1740" s="77"/>
      <c r="HTC1740" s="77"/>
      <c r="HTD1740" s="77"/>
      <c r="HTE1740" s="77"/>
      <c r="HTF1740" s="77"/>
      <c r="HTG1740" s="77"/>
      <c r="HTH1740" s="77"/>
      <c r="HTI1740" s="77"/>
      <c r="HTJ1740" s="77"/>
      <c r="HTK1740" s="77"/>
      <c r="HTL1740" s="77"/>
      <c r="HTM1740" s="77"/>
      <c r="HTN1740" s="77"/>
      <c r="HTO1740" s="77"/>
      <c r="HTP1740" s="77"/>
      <c r="HTQ1740" s="77"/>
      <c r="HTR1740" s="77"/>
      <c r="HTS1740" s="77"/>
      <c r="HTT1740" s="77"/>
      <c r="HTU1740" s="77"/>
      <c r="HTV1740" s="77"/>
      <c r="HTW1740" s="77"/>
      <c r="HTX1740" s="77"/>
      <c r="HTY1740" s="77"/>
      <c r="HTZ1740" s="77"/>
      <c r="HUA1740" s="77"/>
      <c r="HUB1740" s="77"/>
      <c r="HUC1740" s="77"/>
      <c r="HUD1740" s="77"/>
      <c r="HUE1740" s="77"/>
      <c r="HUF1740" s="77"/>
      <c r="HUG1740" s="77"/>
      <c r="HUH1740" s="77"/>
      <c r="HUI1740" s="77"/>
      <c r="HUJ1740" s="77"/>
      <c r="HUK1740" s="77"/>
      <c r="HUL1740" s="77"/>
      <c r="HUM1740" s="77"/>
      <c r="HUN1740" s="77"/>
      <c r="HUO1740" s="77"/>
      <c r="HUP1740" s="77"/>
      <c r="HUQ1740" s="77"/>
      <c r="HUR1740" s="77"/>
      <c r="HUS1740" s="77"/>
      <c r="HUT1740" s="77"/>
      <c r="HUU1740" s="77"/>
      <c r="HUV1740" s="77"/>
      <c r="HUW1740" s="77"/>
      <c r="HUX1740" s="77"/>
      <c r="HUY1740" s="77"/>
      <c r="HUZ1740" s="77"/>
      <c r="HVA1740" s="77"/>
      <c r="HVB1740" s="77"/>
      <c r="HVC1740" s="77"/>
      <c r="HVD1740" s="77"/>
      <c r="HVE1740" s="77"/>
      <c r="HVF1740" s="77"/>
      <c r="HVG1740" s="77"/>
      <c r="HVH1740" s="77"/>
      <c r="HVI1740" s="77"/>
      <c r="HVJ1740" s="77"/>
      <c r="HVK1740" s="77"/>
      <c r="HVL1740" s="77"/>
      <c r="HVM1740" s="77"/>
      <c r="HVN1740" s="77"/>
      <c r="HVO1740" s="77"/>
      <c r="HVP1740" s="77"/>
      <c r="HVQ1740" s="77"/>
      <c r="HVR1740" s="77"/>
      <c r="HVS1740" s="77"/>
      <c r="HVT1740" s="77"/>
      <c r="HVU1740" s="77"/>
      <c r="HVV1740" s="77"/>
      <c r="HVW1740" s="77"/>
      <c r="HVX1740" s="77"/>
      <c r="HVY1740" s="77"/>
      <c r="HVZ1740" s="77"/>
      <c r="HWA1740" s="77"/>
      <c r="HWB1740" s="77"/>
      <c r="HWC1740" s="77"/>
      <c r="HWD1740" s="77"/>
      <c r="HWE1740" s="77"/>
      <c r="HWF1740" s="77"/>
      <c r="HWG1740" s="77"/>
      <c r="HWH1740" s="77"/>
      <c r="HWI1740" s="77"/>
      <c r="HWJ1740" s="77"/>
      <c r="HWK1740" s="77"/>
      <c r="HWL1740" s="77"/>
      <c r="HWM1740" s="77"/>
      <c r="HWN1740" s="77"/>
      <c r="HWO1740" s="77"/>
      <c r="HWP1740" s="77"/>
      <c r="HWQ1740" s="77"/>
      <c r="HWR1740" s="77"/>
      <c r="HWS1740" s="77"/>
      <c r="HWT1740" s="77"/>
      <c r="HWU1740" s="77"/>
      <c r="HWV1740" s="77"/>
      <c r="HWW1740" s="77"/>
      <c r="HWX1740" s="77"/>
      <c r="HWY1740" s="77"/>
      <c r="HWZ1740" s="77"/>
      <c r="HXA1740" s="77"/>
      <c r="HXB1740" s="77"/>
      <c r="HXC1740" s="77"/>
      <c r="HXD1740" s="77"/>
      <c r="HXE1740" s="77"/>
      <c r="HXF1740" s="77"/>
      <c r="HXG1740" s="77"/>
      <c r="HXH1740" s="77"/>
      <c r="HXI1740" s="77"/>
      <c r="HXJ1740" s="77"/>
      <c r="HXK1740" s="77"/>
      <c r="HXL1740" s="77"/>
      <c r="HXM1740" s="77"/>
      <c r="HXN1740" s="77"/>
      <c r="HXO1740" s="77"/>
      <c r="HXP1740" s="77"/>
      <c r="HXQ1740" s="77"/>
      <c r="HXR1740" s="77"/>
      <c r="HXS1740" s="77"/>
      <c r="HXT1740" s="77"/>
      <c r="HXU1740" s="77"/>
      <c r="HXV1740" s="77"/>
      <c r="HXW1740" s="77"/>
      <c r="HXX1740" s="77"/>
      <c r="HXY1740" s="77"/>
      <c r="HXZ1740" s="77"/>
      <c r="HYA1740" s="77"/>
      <c r="HYB1740" s="77"/>
      <c r="HYC1740" s="77"/>
      <c r="HYD1740" s="77"/>
      <c r="HYE1740" s="77"/>
      <c r="HYF1740" s="77"/>
      <c r="HYG1740" s="77"/>
      <c r="HYH1740" s="77"/>
      <c r="HYI1740" s="77"/>
      <c r="HYJ1740" s="77"/>
      <c r="HYK1740" s="77"/>
      <c r="HYL1740" s="77"/>
      <c r="HYM1740" s="77"/>
      <c r="HYN1740" s="77"/>
      <c r="HYO1740" s="77"/>
      <c r="HYP1740" s="77"/>
      <c r="HYQ1740" s="77"/>
      <c r="HYR1740" s="77"/>
      <c r="HYS1740" s="77"/>
      <c r="HYT1740" s="77"/>
      <c r="HYU1740" s="77"/>
      <c r="HYV1740" s="77"/>
      <c r="HYW1740" s="77"/>
      <c r="HYX1740" s="77"/>
      <c r="HYY1740" s="77"/>
      <c r="HYZ1740" s="77"/>
      <c r="HZA1740" s="77"/>
      <c r="HZB1740" s="77"/>
      <c r="HZC1740" s="77"/>
      <c r="HZD1740" s="77"/>
      <c r="HZE1740" s="77"/>
      <c r="HZF1740" s="77"/>
      <c r="HZG1740" s="77"/>
      <c r="HZH1740" s="77"/>
      <c r="HZI1740" s="77"/>
      <c r="HZJ1740" s="77"/>
      <c r="HZK1740" s="77"/>
      <c r="HZL1740" s="77"/>
      <c r="HZM1740" s="77"/>
      <c r="HZN1740" s="77"/>
      <c r="HZO1740" s="77"/>
      <c r="HZP1740" s="77"/>
      <c r="HZQ1740" s="77"/>
      <c r="HZR1740" s="77"/>
      <c r="HZS1740" s="77"/>
      <c r="HZT1740" s="77"/>
      <c r="HZU1740" s="77"/>
      <c r="HZV1740" s="77"/>
      <c r="HZW1740" s="77"/>
      <c r="HZX1740" s="77"/>
      <c r="HZY1740" s="77"/>
      <c r="HZZ1740" s="77"/>
      <c r="IAA1740" s="77"/>
      <c r="IAB1740" s="77"/>
      <c r="IAC1740" s="77"/>
      <c r="IAD1740" s="77"/>
      <c r="IAE1740" s="77"/>
      <c r="IAF1740" s="77"/>
      <c r="IAG1740" s="77"/>
      <c r="IAH1740" s="77"/>
      <c r="IAI1740" s="77"/>
      <c r="IAJ1740" s="77"/>
      <c r="IAK1740" s="77"/>
      <c r="IAL1740" s="77"/>
      <c r="IAM1740" s="77"/>
      <c r="IAN1740" s="77"/>
      <c r="IAO1740" s="77"/>
      <c r="IAP1740" s="77"/>
      <c r="IAQ1740" s="77"/>
      <c r="IAR1740" s="77"/>
      <c r="IAS1740" s="77"/>
      <c r="IAT1740" s="77"/>
      <c r="IAU1740" s="77"/>
      <c r="IAV1740" s="77"/>
      <c r="IAW1740" s="77"/>
      <c r="IAX1740" s="77"/>
      <c r="IAY1740" s="77"/>
      <c r="IAZ1740" s="77"/>
      <c r="IBA1740" s="77"/>
      <c r="IBB1740" s="77"/>
      <c r="IBC1740" s="77"/>
      <c r="IBD1740" s="77"/>
      <c r="IBE1740" s="77"/>
      <c r="IBF1740" s="77"/>
      <c r="IBG1740" s="77"/>
      <c r="IBH1740" s="77"/>
      <c r="IBI1740" s="77"/>
      <c r="IBJ1740" s="77"/>
      <c r="IBK1740" s="77"/>
      <c r="IBL1740" s="77"/>
      <c r="IBM1740" s="77"/>
      <c r="IBN1740" s="77"/>
      <c r="IBO1740" s="77"/>
      <c r="IBP1740" s="77"/>
      <c r="IBQ1740" s="77"/>
      <c r="IBR1740" s="77"/>
      <c r="IBS1740" s="77"/>
      <c r="IBT1740" s="77"/>
      <c r="IBU1740" s="77"/>
      <c r="IBV1740" s="77"/>
      <c r="IBW1740" s="77"/>
      <c r="IBX1740" s="77"/>
      <c r="IBY1740" s="77"/>
      <c r="IBZ1740" s="77"/>
      <c r="ICA1740" s="77"/>
      <c r="ICB1740" s="77"/>
      <c r="ICC1740" s="77"/>
      <c r="ICD1740" s="77"/>
      <c r="ICE1740" s="77"/>
      <c r="ICF1740" s="77"/>
      <c r="ICG1740" s="77"/>
      <c r="ICH1740" s="77"/>
      <c r="ICI1740" s="77"/>
      <c r="ICJ1740" s="77"/>
      <c r="ICK1740" s="77"/>
      <c r="ICL1740" s="77"/>
      <c r="ICM1740" s="77"/>
      <c r="ICN1740" s="77"/>
      <c r="ICO1740" s="77"/>
      <c r="ICP1740" s="77"/>
      <c r="ICQ1740" s="77"/>
      <c r="ICR1740" s="77"/>
      <c r="ICS1740" s="77"/>
      <c r="ICT1740" s="77"/>
      <c r="ICU1740" s="77"/>
      <c r="ICV1740" s="77"/>
      <c r="ICW1740" s="77"/>
      <c r="ICX1740" s="77"/>
      <c r="ICY1740" s="77"/>
      <c r="ICZ1740" s="77"/>
      <c r="IDA1740" s="77"/>
      <c r="IDB1740" s="77"/>
      <c r="IDC1740" s="77"/>
      <c r="IDD1740" s="77"/>
      <c r="IDE1740" s="77"/>
      <c r="IDF1740" s="77"/>
      <c r="IDG1740" s="77"/>
      <c r="IDH1740" s="77"/>
      <c r="IDI1740" s="77"/>
      <c r="IDJ1740" s="77"/>
      <c r="IDK1740" s="77"/>
      <c r="IDL1740" s="77"/>
      <c r="IDM1740" s="77"/>
      <c r="IDN1740" s="77"/>
      <c r="IDO1740" s="77"/>
      <c r="IDP1740" s="77"/>
      <c r="IDQ1740" s="77"/>
      <c r="IDR1740" s="77"/>
      <c r="IDS1740" s="77"/>
      <c r="IDT1740" s="77"/>
      <c r="IDU1740" s="77"/>
      <c r="IDV1740" s="77"/>
      <c r="IDW1740" s="77"/>
      <c r="IDX1740" s="77"/>
      <c r="IDY1740" s="77"/>
      <c r="IDZ1740" s="77"/>
      <c r="IEA1740" s="77"/>
      <c r="IEB1740" s="77"/>
      <c r="IEC1740" s="77"/>
      <c r="IED1740" s="77"/>
      <c r="IEE1740" s="77"/>
      <c r="IEF1740" s="77"/>
      <c r="IEG1740" s="77"/>
      <c r="IEH1740" s="77"/>
      <c r="IEI1740" s="77"/>
      <c r="IEJ1740" s="77"/>
      <c r="IEK1740" s="77"/>
      <c r="IEL1740" s="77"/>
      <c r="IEM1740" s="77"/>
      <c r="IEN1740" s="77"/>
      <c r="IEO1740" s="77"/>
      <c r="IEP1740" s="77"/>
      <c r="IEQ1740" s="77"/>
      <c r="IER1740" s="77"/>
      <c r="IES1740" s="77"/>
      <c r="IET1740" s="77"/>
      <c r="IEU1740" s="77"/>
      <c r="IEV1740" s="77"/>
      <c r="IEW1740" s="77"/>
      <c r="IEX1740" s="77"/>
      <c r="IEY1740" s="77"/>
      <c r="IEZ1740" s="77"/>
      <c r="IFA1740" s="77"/>
      <c r="IFB1740" s="77"/>
      <c r="IFC1740" s="77"/>
      <c r="IFD1740" s="77"/>
      <c r="IFE1740" s="77"/>
      <c r="IFF1740" s="77"/>
      <c r="IFG1740" s="77"/>
      <c r="IFH1740" s="77"/>
      <c r="IFI1740" s="77"/>
      <c r="IFJ1740" s="77"/>
      <c r="IFK1740" s="77"/>
      <c r="IFL1740" s="77"/>
      <c r="IFM1740" s="77"/>
      <c r="IFN1740" s="77"/>
      <c r="IFO1740" s="77"/>
      <c r="IFP1740" s="77"/>
      <c r="IFQ1740" s="77"/>
      <c r="IFR1740" s="77"/>
      <c r="IFS1740" s="77"/>
      <c r="IFT1740" s="77"/>
      <c r="IFU1740" s="77"/>
      <c r="IFV1740" s="77"/>
      <c r="IFW1740" s="77"/>
      <c r="IFX1740" s="77"/>
      <c r="IFY1740" s="77"/>
      <c r="IFZ1740" s="77"/>
      <c r="IGA1740" s="77"/>
      <c r="IGB1740" s="77"/>
      <c r="IGC1740" s="77"/>
      <c r="IGD1740" s="77"/>
      <c r="IGE1740" s="77"/>
      <c r="IGF1740" s="77"/>
      <c r="IGG1740" s="77"/>
      <c r="IGH1740" s="77"/>
      <c r="IGI1740" s="77"/>
      <c r="IGJ1740" s="77"/>
      <c r="IGK1740" s="77"/>
      <c r="IGL1740" s="77"/>
      <c r="IGM1740" s="77"/>
      <c r="IGN1740" s="77"/>
      <c r="IGO1740" s="77"/>
      <c r="IGP1740" s="77"/>
      <c r="IGQ1740" s="77"/>
      <c r="IGR1740" s="77"/>
      <c r="IGS1740" s="77"/>
      <c r="IGT1740" s="77"/>
      <c r="IGU1740" s="77"/>
      <c r="IGV1740" s="77"/>
      <c r="IGW1740" s="77"/>
      <c r="IGX1740" s="77"/>
      <c r="IGY1740" s="77"/>
      <c r="IGZ1740" s="77"/>
      <c r="IHA1740" s="77"/>
      <c r="IHB1740" s="77"/>
      <c r="IHC1740" s="77"/>
      <c r="IHD1740" s="77"/>
      <c r="IHE1740" s="77"/>
      <c r="IHF1740" s="77"/>
      <c r="IHG1740" s="77"/>
      <c r="IHH1740" s="77"/>
      <c r="IHI1740" s="77"/>
      <c r="IHJ1740" s="77"/>
      <c r="IHK1740" s="77"/>
      <c r="IHL1740" s="77"/>
      <c r="IHM1740" s="77"/>
      <c r="IHN1740" s="77"/>
      <c r="IHO1740" s="77"/>
      <c r="IHP1740" s="77"/>
      <c r="IHQ1740" s="77"/>
      <c r="IHR1740" s="77"/>
      <c r="IHS1740" s="77"/>
      <c r="IHT1740" s="77"/>
      <c r="IHU1740" s="77"/>
      <c r="IHV1740" s="77"/>
      <c r="IHW1740" s="77"/>
      <c r="IHX1740" s="77"/>
      <c r="IHY1740" s="77"/>
      <c r="IHZ1740" s="77"/>
      <c r="IIA1740" s="77"/>
      <c r="IIB1740" s="77"/>
      <c r="IIC1740" s="77"/>
      <c r="IID1740" s="77"/>
      <c r="IIE1740" s="77"/>
      <c r="IIF1740" s="77"/>
      <c r="IIG1740" s="77"/>
      <c r="IIH1740" s="77"/>
      <c r="III1740" s="77"/>
      <c r="IIJ1740" s="77"/>
      <c r="IIK1740" s="77"/>
      <c r="IIL1740" s="77"/>
      <c r="IIM1740" s="77"/>
      <c r="IIN1740" s="77"/>
      <c r="IIO1740" s="77"/>
      <c r="IIP1740" s="77"/>
      <c r="IIQ1740" s="77"/>
      <c r="IIR1740" s="77"/>
      <c r="IIS1740" s="77"/>
      <c r="IIT1740" s="77"/>
      <c r="IIU1740" s="77"/>
      <c r="IIV1740" s="77"/>
      <c r="IIW1740" s="77"/>
      <c r="IIX1740" s="77"/>
      <c r="IIY1740" s="77"/>
      <c r="IIZ1740" s="77"/>
      <c r="IJA1740" s="77"/>
      <c r="IJB1740" s="77"/>
      <c r="IJC1740" s="77"/>
      <c r="IJD1740" s="77"/>
      <c r="IJE1740" s="77"/>
      <c r="IJF1740" s="77"/>
      <c r="IJG1740" s="77"/>
      <c r="IJH1740" s="77"/>
      <c r="IJI1740" s="77"/>
      <c r="IJJ1740" s="77"/>
      <c r="IJK1740" s="77"/>
      <c r="IJL1740" s="77"/>
      <c r="IJM1740" s="77"/>
      <c r="IJN1740" s="77"/>
      <c r="IJO1740" s="77"/>
      <c r="IJP1740" s="77"/>
      <c r="IJQ1740" s="77"/>
      <c r="IJR1740" s="77"/>
      <c r="IJS1740" s="77"/>
      <c r="IJT1740" s="77"/>
      <c r="IJU1740" s="77"/>
      <c r="IJV1740" s="77"/>
      <c r="IJW1740" s="77"/>
      <c r="IJX1740" s="77"/>
      <c r="IJY1740" s="77"/>
      <c r="IJZ1740" s="77"/>
      <c r="IKA1740" s="77"/>
      <c r="IKB1740" s="77"/>
      <c r="IKC1740" s="77"/>
      <c r="IKD1740" s="77"/>
      <c r="IKE1740" s="77"/>
      <c r="IKF1740" s="77"/>
      <c r="IKG1740" s="77"/>
      <c r="IKH1740" s="77"/>
      <c r="IKI1740" s="77"/>
      <c r="IKJ1740" s="77"/>
      <c r="IKK1740" s="77"/>
      <c r="IKL1740" s="77"/>
      <c r="IKM1740" s="77"/>
      <c r="IKN1740" s="77"/>
      <c r="IKO1740" s="77"/>
      <c r="IKP1740" s="77"/>
      <c r="IKQ1740" s="77"/>
      <c r="IKR1740" s="77"/>
      <c r="IKS1740" s="77"/>
      <c r="IKT1740" s="77"/>
      <c r="IKU1740" s="77"/>
      <c r="IKV1740" s="77"/>
      <c r="IKW1740" s="77"/>
      <c r="IKX1740" s="77"/>
      <c r="IKY1740" s="77"/>
      <c r="IKZ1740" s="77"/>
      <c r="ILA1740" s="77"/>
      <c r="ILB1740" s="77"/>
      <c r="ILC1740" s="77"/>
      <c r="ILD1740" s="77"/>
      <c r="ILE1740" s="77"/>
      <c r="ILF1740" s="77"/>
      <c r="ILG1740" s="77"/>
      <c r="ILH1740" s="77"/>
      <c r="ILI1740" s="77"/>
      <c r="ILJ1740" s="77"/>
      <c r="ILK1740" s="77"/>
      <c r="ILL1740" s="77"/>
      <c r="ILM1740" s="77"/>
      <c r="ILN1740" s="77"/>
      <c r="ILO1740" s="77"/>
      <c r="ILP1740" s="77"/>
      <c r="ILQ1740" s="77"/>
      <c r="ILR1740" s="77"/>
      <c r="ILS1740" s="77"/>
      <c r="ILT1740" s="77"/>
      <c r="ILU1740" s="77"/>
      <c r="ILV1740" s="77"/>
      <c r="ILW1740" s="77"/>
      <c r="ILX1740" s="77"/>
      <c r="ILY1740" s="77"/>
      <c r="ILZ1740" s="77"/>
      <c r="IMA1740" s="77"/>
      <c r="IMB1740" s="77"/>
      <c r="IMC1740" s="77"/>
      <c r="IMD1740" s="77"/>
      <c r="IME1740" s="77"/>
      <c r="IMF1740" s="77"/>
      <c r="IMG1740" s="77"/>
      <c r="IMH1740" s="77"/>
      <c r="IMI1740" s="77"/>
      <c r="IMJ1740" s="77"/>
      <c r="IMK1740" s="77"/>
      <c r="IML1740" s="77"/>
      <c r="IMM1740" s="77"/>
      <c r="IMN1740" s="77"/>
      <c r="IMO1740" s="77"/>
      <c r="IMP1740" s="77"/>
      <c r="IMQ1740" s="77"/>
      <c r="IMR1740" s="77"/>
      <c r="IMS1740" s="77"/>
      <c r="IMT1740" s="77"/>
      <c r="IMU1740" s="77"/>
      <c r="IMV1740" s="77"/>
      <c r="IMW1740" s="77"/>
      <c r="IMX1740" s="77"/>
      <c r="IMY1740" s="77"/>
      <c r="IMZ1740" s="77"/>
      <c r="INA1740" s="77"/>
      <c r="INB1740" s="77"/>
      <c r="INC1740" s="77"/>
      <c r="IND1740" s="77"/>
      <c r="INE1740" s="77"/>
      <c r="INF1740" s="77"/>
      <c r="ING1740" s="77"/>
      <c r="INH1740" s="77"/>
      <c r="INI1740" s="77"/>
      <c r="INJ1740" s="77"/>
      <c r="INK1740" s="77"/>
      <c r="INL1740" s="77"/>
      <c r="INM1740" s="77"/>
      <c r="INN1740" s="77"/>
      <c r="INO1740" s="77"/>
      <c r="INP1740" s="77"/>
      <c r="INQ1740" s="77"/>
      <c r="INR1740" s="77"/>
      <c r="INS1740" s="77"/>
      <c r="INT1740" s="77"/>
      <c r="INU1740" s="77"/>
      <c r="INV1740" s="77"/>
      <c r="INW1740" s="77"/>
      <c r="INX1740" s="77"/>
      <c r="INY1740" s="77"/>
      <c r="INZ1740" s="77"/>
      <c r="IOA1740" s="77"/>
      <c r="IOB1740" s="77"/>
      <c r="IOC1740" s="77"/>
      <c r="IOD1740" s="77"/>
      <c r="IOE1740" s="77"/>
      <c r="IOF1740" s="77"/>
      <c r="IOG1740" s="77"/>
      <c r="IOH1740" s="77"/>
      <c r="IOI1740" s="77"/>
      <c r="IOJ1740" s="77"/>
      <c r="IOK1740" s="77"/>
      <c r="IOL1740" s="77"/>
      <c r="IOM1740" s="77"/>
      <c r="ION1740" s="77"/>
      <c r="IOO1740" s="77"/>
      <c r="IOP1740" s="77"/>
      <c r="IOQ1740" s="77"/>
      <c r="IOR1740" s="77"/>
      <c r="IOS1740" s="77"/>
      <c r="IOT1740" s="77"/>
      <c r="IOU1740" s="77"/>
      <c r="IOV1740" s="77"/>
      <c r="IOW1740" s="77"/>
      <c r="IOX1740" s="77"/>
      <c r="IOY1740" s="77"/>
      <c r="IOZ1740" s="77"/>
      <c r="IPA1740" s="77"/>
      <c r="IPB1740" s="77"/>
      <c r="IPC1740" s="77"/>
      <c r="IPD1740" s="77"/>
      <c r="IPE1740" s="77"/>
      <c r="IPF1740" s="77"/>
      <c r="IPG1740" s="77"/>
      <c r="IPH1740" s="77"/>
      <c r="IPI1740" s="77"/>
      <c r="IPJ1740" s="77"/>
      <c r="IPK1740" s="77"/>
      <c r="IPL1740" s="77"/>
      <c r="IPM1740" s="77"/>
      <c r="IPN1740" s="77"/>
      <c r="IPO1740" s="77"/>
      <c r="IPP1740" s="77"/>
      <c r="IPQ1740" s="77"/>
      <c r="IPR1740" s="77"/>
      <c r="IPS1740" s="77"/>
      <c r="IPT1740" s="77"/>
      <c r="IPU1740" s="77"/>
      <c r="IPV1740" s="77"/>
      <c r="IPW1740" s="77"/>
      <c r="IPX1740" s="77"/>
      <c r="IPY1740" s="77"/>
      <c r="IPZ1740" s="77"/>
      <c r="IQA1740" s="77"/>
      <c r="IQB1740" s="77"/>
      <c r="IQC1740" s="77"/>
      <c r="IQD1740" s="77"/>
      <c r="IQE1740" s="77"/>
      <c r="IQF1740" s="77"/>
      <c r="IQG1740" s="77"/>
      <c r="IQH1740" s="77"/>
      <c r="IQI1740" s="77"/>
      <c r="IQJ1740" s="77"/>
      <c r="IQK1740" s="77"/>
      <c r="IQL1740" s="77"/>
      <c r="IQM1740" s="77"/>
      <c r="IQN1740" s="77"/>
      <c r="IQO1740" s="77"/>
      <c r="IQP1740" s="77"/>
      <c r="IQQ1740" s="77"/>
      <c r="IQR1740" s="77"/>
      <c r="IQS1740" s="77"/>
      <c r="IQT1740" s="77"/>
      <c r="IQU1740" s="77"/>
      <c r="IQV1740" s="77"/>
      <c r="IQW1740" s="77"/>
      <c r="IQX1740" s="77"/>
      <c r="IQY1740" s="77"/>
      <c r="IQZ1740" s="77"/>
      <c r="IRA1740" s="77"/>
      <c r="IRB1740" s="77"/>
      <c r="IRC1740" s="77"/>
      <c r="IRD1740" s="77"/>
      <c r="IRE1740" s="77"/>
      <c r="IRF1740" s="77"/>
      <c r="IRG1740" s="77"/>
      <c r="IRH1740" s="77"/>
      <c r="IRI1740" s="77"/>
      <c r="IRJ1740" s="77"/>
      <c r="IRK1740" s="77"/>
      <c r="IRL1740" s="77"/>
      <c r="IRM1740" s="77"/>
      <c r="IRN1740" s="77"/>
      <c r="IRO1740" s="77"/>
      <c r="IRP1740" s="77"/>
      <c r="IRQ1740" s="77"/>
      <c r="IRR1740" s="77"/>
      <c r="IRS1740" s="77"/>
      <c r="IRT1740" s="77"/>
      <c r="IRU1740" s="77"/>
      <c r="IRV1740" s="77"/>
      <c r="IRW1740" s="77"/>
      <c r="IRX1740" s="77"/>
      <c r="IRY1740" s="77"/>
      <c r="IRZ1740" s="77"/>
      <c r="ISA1740" s="77"/>
      <c r="ISB1740" s="77"/>
      <c r="ISC1740" s="77"/>
      <c r="ISD1740" s="77"/>
      <c r="ISE1740" s="77"/>
      <c r="ISF1740" s="77"/>
      <c r="ISG1740" s="77"/>
      <c r="ISH1740" s="77"/>
      <c r="ISI1740" s="77"/>
      <c r="ISJ1740" s="77"/>
      <c r="ISK1740" s="77"/>
      <c r="ISL1740" s="77"/>
      <c r="ISM1740" s="77"/>
      <c r="ISN1740" s="77"/>
      <c r="ISO1740" s="77"/>
      <c r="ISP1740" s="77"/>
      <c r="ISQ1740" s="77"/>
      <c r="ISR1740" s="77"/>
      <c r="ISS1740" s="77"/>
      <c r="IST1740" s="77"/>
      <c r="ISU1740" s="77"/>
      <c r="ISV1740" s="77"/>
      <c r="ISW1740" s="77"/>
      <c r="ISX1740" s="77"/>
      <c r="ISY1740" s="77"/>
      <c r="ISZ1740" s="77"/>
      <c r="ITA1740" s="77"/>
      <c r="ITB1740" s="77"/>
      <c r="ITC1740" s="77"/>
      <c r="ITD1740" s="77"/>
      <c r="ITE1740" s="77"/>
      <c r="ITF1740" s="77"/>
      <c r="ITG1740" s="77"/>
      <c r="ITH1740" s="77"/>
      <c r="ITI1740" s="77"/>
      <c r="ITJ1740" s="77"/>
      <c r="ITK1740" s="77"/>
      <c r="ITL1740" s="77"/>
      <c r="ITM1740" s="77"/>
      <c r="ITN1740" s="77"/>
      <c r="ITO1740" s="77"/>
      <c r="ITP1740" s="77"/>
      <c r="ITQ1740" s="77"/>
      <c r="ITR1740" s="77"/>
      <c r="ITS1740" s="77"/>
      <c r="ITT1740" s="77"/>
      <c r="ITU1740" s="77"/>
      <c r="ITV1740" s="77"/>
      <c r="ITW1740" s="77"/>
      <c r="ITX1740" s="77"/>
      <c r="ITY1740" s="77"/>
      <c r="ITZ1740" s="77"/>
      <c r="IUA1740" s="77"/>
      <c r="IUB1740" s="77"/>
      <c r="IUC1740" s="77"/>
      <c r="IUD1740" s="77"/>
      <c r="IUE1740" s="77"/>
      <c r="IUF1740" s="77"/>
      <c r="IUG1740" s="77"/>
      <c r="IUH1740" s="77"/>
      <c r="IUI1740" s="77"/>
      <c r="IUJ1740" s="77"/>
      <c r="IUK1740" s="77"/>
      <c r="IUL1740" s="77"/>
      <c r="IUM1740" s="77"/>
      <c r="IUN1740" s="77"/>
      <c r="IUO1740" s="77"/>
      <c r="IUP1740" s="77"/>
      <c r="IUQ1740" s="77"/>
      <c r="IUR1740" s="77"/>
      <c r="IUS1740" s="77"/>
      <c r="IUT1740" s="77"/>
      <c r="IUU1740" s="77"/>
      <c r="IUV1740" s="77"/>
      <c r="IUW1740" s="77"/>
      <c r="IUX1740" s="77"/>
      <c r="IUY1740" s="77"/>
      <c r="IUZ1740" s="77"/>
      <c r="IVA1740" s="77"/>
      <c r="IVB1740" s="77"/>
      <c r="IVC1740" s="77"/>
      <c r="IVD1740" s="77"/>
      <c r="IVE1740" s="77"/>
      <c r="IVF1740" s="77"/>
      <c r="IVG1740" s="77"/>
      <c r="IVH1740" s="77"/>
      <c r="IVI1740" s="77"/>
      <c r="IVJ1740" s="77"/>
      <c r="IVK1740" s="77"/>
      <c r="IVL1740" s="77"/>
      <c r="IVM1740" s="77"/>
      <c r="IVN1740" s="77"/>
      <c r="IVO1740" s="77"/>
      <c r="IVP1740" s="77"/>
      <c r="IVQ1740" s="77"/>
      <c r="IVR1740" s="77"/>
      <c r="IVS1740" s="77"/>
      <c r="IVT1740" s="77"/>
      <c r="IVU1740" s="77"/>
      <c r="IVV1740" s="77"/>
      <c r="IVW1740" s="77"/>
      <c r="IVX1740" s="77"/>
      <c r="IVY1740" s="77"/>
      <c r="IVZ1740" s="77"/>
      <c r="IWA1740" s="77"/>
      <c r="IWB1740" s="77"/>
      <c r="IWC1740" s="77"/>
      <c r="IWD1740" s="77"/>
      <c r="IWE1740" s="77"/>
      <c r="IWF1740" s="77"/>
      <c r="IWG1740" s="77"/>
      <c r="IWH1740" s="77"/>
      <c r="IWI1740" s="77"/>
      <c r="IWJ1740" s="77"/>
      <c r="IWK1740" s="77"/>
      <c r="IWL1740" s="77"/>
      <c r="IWM1740" s="77"/>
      <c r="IWN1740" s="77"/>
      <c r="IWO1740" s="77"/>
      <c r="IWP1740" s="77"/>
      <c r="IWQ1740" s="77"/>
      <c r="IWR1740" s="77"/>
      <c r="IWS1740" s="77"/>
      <c r="IWT1740" s="77"/>
      <c r="IWU1740" s="77"/>
      <c r="IWV1740" s="77"/>
      <c r="IWW1740" s="77"/>
      <c r="IWX1740" s="77"/>
      <c r="IWY1740" s="77"/>
      <c r="IWZ1740" s="77"/>
      <c r="IXA1740" s="77"/>
      <c r="IXB1740" s="77"/>
      <c r="IXC1740" s="77"/>
      <c r="IXD1740" s="77"/>
      <c r="IXE1740" s="77"/>
      <c r="IXF1740" s="77"/>
      <c r="IXG1740" s="77"/>
      <c r="IXH1740" s="77"/>
      <c r="IXI1740" s="77"/>
      <c r="IXJ1740" s="77"/>
      <c r="IXK1740" s="77"/>
      <c r="IXL1740" s="77"/>
      <c r="IXM1740" s="77"/>
      <c r="IXN1740" s="77"/>
      <c r="IXO1740" s="77"/>
      <c r="IXP1740" s="77"/>
      <c r="IXQ1740" s="77"/>
      <c r="IXR1740" s="77"/>
      <c r="IXS1740" s="77"/>
      <c r="IXT1740" s="77"/>
      <c r="IXU1740" s="77"/>
      <c r="IXV1740" s="77"/>
      <c r="IXW1740" s="77"/>
      <c r="IXX1740" s="77"/>
      <c r="IXY1740" s="77"/>
      <c r="IXZ1740" s="77"/>
      <c r="IYA1740" s="77"/>
      <c r="IYB1740" s="77"/>
      <c r="IYC1740" s="77"/>
      <c r="IYD1740" s="77"/>
      <c r="IYE1740" s="77"/>
      <c r="IYF1740" s="77"/>
      <c r="IYG1740" s="77"/>
      <c r="IYH1740" s="77"/>
      <c r="IYI1740" s="77"/>
      <c r="IYJ1740" s="77"/>
      <c r="IYK1740" s="77"/>
      <c r="IYL1740" s="77"/>
      <c r="IYM1740" s="77"/>
      <c r="IYN1740" s="77"/>
      <c r="IYO1740" s="77"/>
      <c r="IYP1740" s="77"/>
      <c r="IYQ1740" s="77"/>
      <c r="IYR1740" s="77"/>
      <c r="IYS1740" s="77"/>
      <c r="IYT1740" s="77"/>
      <c r="IYU1740" s="77"/>
      <c r="IYV1740" s="77"/>
      <c r="IYW1740" s="77"/>
      <c r="IYX1740" s="77"/>
      <c r="IYY1740" s="77"/>
      <c r="IYZ1740" s="77"/>
      <c r="IZA1740" s="77"/>
      <c r="IZB1740" s="77"/>
      <c r="IZC1740" s="77"/>
      <c r="IZD1740" s="77"/>
      <c r="IZE1740" s="77"/>
      <c r="IZF1740" s="77"/>
      <c r="IZG1740" s="77"/>
      <c r="IZH1740" s="77"/>
      <c r="IZI1740" s="77"/>
      <c r="IZJ1740" s="77"/>
      <c r="IZK1740" s="77"/>
      <c r="IZL1740" s="77"/>
      <c r="IZM1740" s="77"/>
      <c r="IZN1740" s="77"/>
      <c r="IZO1740" s="77"/>
      <c r="IZP1740" s="77"/>
      <c r="IZQ1740" s="77"/>
      <c r="IZR1740" s="77"/>
      <c r="IZS1740" s="77"/>
      <c r="IZT1740" s="77"/>
      <c r="IZU1740" s="77"/>
      <c r="IZV1740" s="77"/>
      <c r="IZW1740" s="77"/>
      <c r="IZX1740" s="77"/>
      <c r="IZY1740" s="77"/>
      <c r="IZZ1740" s="77"/>
      <c r="JAA1740" s="77"/>
      <c r="JAB1740" s="77"/>
      <c r="JAC1740" s="77"/>
      <c r="JAD1740" s="77"/>
      <c r="JAE1740" s="77"/>
      <c r="JAF1740" s="77"/>
      <c r="JAG1740" s="77"/>
      <c r="JAH1740" s="77"/>
      <c r="JAI1740" s="77"/>
      <c r="JAJ1740" s="77"/>
      <c r="JAK1740" s="77"/>
      <c r="JAL1740" s="77"/>
      <c r="JAM1740" s="77"/>
      <c r="JAN1740" s="77"/>
      <c r="JAO1740" s="77"/>
      <c r="JAP1740" s="77"/>
      <c r="JAQ1740" s="77"/>
      <c r="JAR1740" s="77"/>
      <c r="JAS1740" s="77"/>
      <c r="JAT1740" s="77"/>
      <c r="JAU1740" s="77"/>
      <c r="JAV1740" s="77"/>
      <c r="JAW1740" s="77"/>
      <c r="JAX1740" s="77"/>
      <c r="JAY1740" s="77"/>
      <c r="JAZ1740" s="77"/>
      <c r="JBA1740" s="77"/>
      <c r="JBB1740" s="77"/>
      <c r="JBC1740" s="77"/>
      <c r="JBD1740" s="77"/>
      <c r="JBE1740" s="77"/>
      <c r="JBF1740" s="77"/>
      <c r="JBG1740" s="77"/>
      <c r="JBH1740" s="77"/>
      <c r="JBI1740" s="77"/>
      <c r="JBJ1740" s="77"/>
      <c r="JBK1740" s="77"/>
      <c r="JBL1740" s="77"/>
      <c r="JBM1740" s="77"/>
      <c r="JBN1740" s="77"/>
      <c r="JBO1740" s="77"/>
      <c r="JBP1740" s="77"/>
      <c r="JBQ1740" s="77"/>
      <c r="JBR1740" s="77"/>
      <c r="JBS1740" s="77"/>
      <c r="JBT1740" s="77"/>
      <c r="JBU1740" s="77"/>
      <c r="JBV1740" s="77"/>
      <c r="JBW1740" s="77"/>
      <c r="JBX1740" s="77"/>
      <c r="JBY1740" s="77"/>
      <c r="JBZ1740" s="77"/>
      <c r="JCA1740" s="77"/>
      <c r="JCB1740" s="77"/>
      <c r="JCC1740" s="77"/>
      <c r="JCD1740" s="77"/>
      <c r="JCE1740" s="77"/>
      <c r="JCF1740" s="77"/>
      <c r="JCG1740" s="77"/>
      <c r="JCH1740" s="77"/>
      <c r="JCI1740" s="77"/>
      <c r="JCJ1740" s="77"/>
      <c r="JCK1740" s="77"/>
      <c r="JCL1740" s="77"/>
      <c r="JCM1740" s="77"/>
      <c r="JCN1740" s="77"/>
      <c r="JCO1740" s="77"/>
      <c r="JCP1740" s="77"/>
      <c r="JCQ1740" s="77"/>
      <c r="JCR1740" s="77"/>
      <c r="JCS1740" s="77"/>
      <c r="JCT1740" s="77"/>
      <c r="JCU1740" s="77"/>
      <c r="JCV1740" s="77"/>
      <c r="JCW1740" s="77"/>
      <c r="JCX1740" s="77"/>
      <c r="JCY1740" s="77"/>
      <c r="JCZ1740" s="77"/>
      <c r="JDA1740" s="77"/>
      <c r="JDB1740" s="77"/>
      <c r="JDC1740" s="77"/>
      <c r="JDD1740" s="77"/>
      <c r="JDE1740" s="77"/>
      <c r="JDF1740" s="77"/>
      <c r="JDG1740" s="77"/>
      <c r="JDH1740" s="77"/>
      <c r="JDI1740" s="77"/>
      <c r="JDJ1740" s="77"/>
      <c r="JDK1740" s="77"/>
      <c r="JDL1740" s="77"/>
      <c r="JDM1740" s="77"/>
      <c r="JDN1740" s="77"/>
      <c r="JDO1740" s="77"/>
      <c r="JDP1740" s="77"/>
      <c r="JDQ1740" s="77"/>
      <c r="JDR1740" s="77"/>
      <c r="JDS1740" s="77"/>
      <c r="JDT1740" s="77"/>
      <c r="JDU1740" s="77"/>
      <c r="JDV1740" s="77"/>
      <c r="JDW1740" s="77"/>
      <c r="JDX1740" s="77"/>
      <c r="JDY1740" s="77"/>
      <c r="JDZ1740" s="77"/>
      <c r="JEA1740" s="77"/>
      <c r="JEB1740" s="77"/>
      <c r="JEC1740" s="77"/>
      <c r="JED1740" s="77"/>
      <c r="JEE1740" s="77"/>
      <c r="JEF1740" s="77"/>
      <c r="JEG1740" s="77"/>
      <c r="JEH1740" s="77"/>
      <c r="JEI1740" s="77"/>
      <c r="JEJ1740" s="77"/>
      <c r="JEK1740" s="77"/>
      <c r="JEL1740" s="77"/>
      <c r="JEM1740" s="77"/>
      <c r="JEN1740" s="77"/>
      <c r="JEO1740" s="77"/>
      <c r="JEP1740" s="77"/>
      <c r="JEQ1740" s="77"/>
      <c r="JER1740" s="77"/>
      <c r="JES1740" s="77"/>
      <c r="JET1740" s="77"/>
      <c r="JEU1740" s="77"/>
      <c r="JEV1740" s="77"/>
      <c r="JEW1740" s="77"/>
      <c r="JEX1740" s="77"/>
      <c r="JEY1740" s="77"/>
      <c r="JEZ1740" s="77"/>
      <c r="JFA1740" s="77"/>
      <c r="JFB1740" s="77"/>
      <c r="JFC1740" s="77"/>
      <c r="JFD1740" s="77"/>
      <c r="JFE1740" s="77"/>
      <c r="JFF1740" s="77"/>
      <c r="JFG1740" s="77"/>
      <c r="JFH1740" s="77"/>
      <c r="JFI1740" s="77"/>
      <c r="JFJ1740" s="77"/>
      <c r="JFK1740" s="77"/>
      <c r="JFL1740" s="77"/>
      <c r="JFM1740" s="77"/>
      <c r="JFN1740" s="77"/>
      <c r="JFO1740" s="77"/>
      <c r="JFP1740" s="77"/>
      <c r="JFQ1740" s="77"/>
      <c r="JFR1740" s="77"/>
      <c r="JFS1740" s="77"/>
      <c r="JFT1740" s="77"/>
      <c r="JFU1740" s="77"/>
      <c r="JFV1740" s="77"/>
      <c r="JFW1740" s="77"/>
      <c r="JFX1740" s="77"/>
      <c r="JFY1740" s="77"/>
      <c r="JFZ1740" s="77"/>
      <c r="JGA1740" s="77"/>
      <c r="JGB1740" s="77"/>
      <c r="JGC1740" s="77"/>
      <c r="JGD1740" s="77"/>
      <c r="JGE1740" s="77"/>
      <c r="JGF1740" s="77"/>
      <c r="JGG1740" s="77"/>
      <c r="JGH1740" s="77"/>
      <c r="JGI1740" s="77"/>
      <c r="JGJ1740" s="77"/>
      <c r="JGK1740" s="77"/>
      <c r="JGL1740" s="77"/>
      <c r="JGM1740" s="77"/>
      <c r="JGN1740" s="77"/>
      <c r="JGO1740" s="77"/>
      <c r="JGP1740" s="77"/>
      <c r="JGQ1740" s="77"/>
      <c r="JGR1740" s="77"/>
      <c r="JGS1740" s="77"/>
      <c r="JGT1740" s="77"/>
      <c r="JGU1740" s="77"/>
      <c r="JGV1740" s="77"/>
      <c r="JGW1740" s="77"/>
      <c r="JGX1740" s="77"/>
      <c r="JGY1740" s="77"/>
      <c r="JGZ1740" s="77"/>
      <c r="JHA1740" s="77"/>
      <c r="JHB1740" s="77"/>
      <c r="JHC1740" s="77"/>
      <c r="JHD1740" s="77"/>
      <c r="JHE1740" s="77"/>
      <c r="JHF1740" s="77"/>
      <c r="JHG1740" s="77"/>
      <c r="JHH1740" s="77"/>
      <c r="JHI1740" s="77"/>
      <c r="JHJ1740" s="77"/>
      <c r="JHK1740" s="77"/>
      <c r="JHL1740" s="77"/>
      <c r="JHM1740" s="77"/>
      <c r="JHN1740" s="77"/>
      <c r="JHO1740" s="77"/>
      <c r="JHP1740" s="77"/>
      <c r="JHQ1740" s="77"/>
      <c r="JHR1740" s="77"/>
      <c r="JHS1740" s="77"/>
      <c r="JHT1740" s="77"/>
      <c r="JHU1740" s="77"/>
      <c r="JHV1740" s="77"/>
      <c r="JHW1740" s="77"/>
      <c r="JHX1740" s="77"/>
      <c r="JHY1740" s="77"/>
      <c r="JHZ1740" s="77"/>
      <c r="JIA1740" s="77"/>
      <c r="JIB1740" s="77"/>
      <c r="JIC1740" s="77"/>
      <c r="JID1740" s="77"/>
      <c r="JIE1740" s="77"/>
      <c r="JIF1740" s="77"/>
      <c r="JIG1740" s="77"/>
      <c r="JIH1740" s="77"/>
      <c r="JII1740" s="77"/>
      <c r="JIJ1740" s="77"/>
      <c r="JIK1740" s="77"/>
      <c r="JIL1740" s="77"/>
      <c r="JIM1740" s="77"/>
      <c r="JIN1740" s="77"/>
      <c r="JIO1740" s="77"/>
      <c r="JIP1740" s="77"/>
      <c r="JIQ1740" s="77"/>
      <c r="JIR1740" s="77"/>
      <c r="JIS1740" s="77"/>
      <c r="JIT1740" s="77"/>
      <c r="JIU1740" s="77"/>
      <c r="JIV1740" s="77"/>
      <c r="JIW1740" s="77"/>
      <c r="JIX1740" s="77"/>
      <c r="JIY1740" s="77"/>
      <c r="JIZ1740" s="77"/>
      <c r="JJA1740" s="77"/>
      <c r="JJB1740" s="77"/>
      <c r="JJC1740" s="77"/>
      <c r="JJD1740" s="77"/>
      <c r="JJE1740" s="77"/>
      <c r="JJF1740" s="77"/>
      <c r="JJG1740" s="77"/>
      <c r="JJH1740" s="77"/>
      <c r="JJI1740" s="77"/>
      <c r="JJJ1740" s="77"/>
      <c r="JJK1740" s="77"/>
      <c r="JJL1740" s="77"/>
      <c r="JJM1740" s="77"/>
      <c r="JJN1740" s="77"/>
      <c r="JJO1740" s="77"/>
      <c r="JJP1740" s="77"/>
      <c r="JJQ1740" s="77"/>
      <c r="JJR1740" s="77"/>
      <c r="JJS1740" s="77"/>
      <c r="JJT1740" s="77"/>
      <c r="JJU1740" s="77"/>
      <c r="JJV1740" s="77"/>
      <c r="JJW1740" s="77"/>
      <c r="JJX1740" s="77"/>
      <c r="JJY1740" s="77"/>
      <c r="JJZ1740" s="77"/>
      <c r="JKA1740" s="77"/>
      <c r="JKB1740" s="77"/>
      <c r="JKC1740" s="77"/>
      <c r="JKD1740" s="77"/>
      <c r="JKE1740" s="77"/>
      <c r="JKF1740" s="77"/>
      <c r="JKG1740" s="77"/>
      <c r="JKH1740" s="77"/>
      <c r="JKI1740" s="77"/>
      <c r="JKJ1740" s="77"/>
      <c r="JKK1740" s="77"/>
      <c r="JKL1740" s="77"/>
      <c r="JKM1740" s="77"/>
      <c r="JKN1740" s="77"/>
      <c r="JKO1740" s="77"/>
      <c r="JKP1740" s="77"/>
      <c r="JKQ1740" s="77"/>
      <c r="JKR1740" s="77"/>
      <c r="JKS1740" s="77"/>
      <c r="JKT1740" s="77"/>
      <c r="JKU1740" s="77"/>
      <c r="JKV1740" s="77"/>
      <c r="JKW1740" s="77"/>
      <c r="JKX1740" s="77"/>
      <c r="JKY1740" s="77"/>
      <c r="JKZ1740" s="77"/>
      <c r="JLA1740" s="77"/>
      <c r="JLB1740" s="77"/>
      <c r="JLC1740" s="77"/>
      <c r="JLD1740" s="77"/>
      <c r="JLE1740" s="77"/>
      <c r="JLF1740" s="77"/>
      <c r="JLG1740" s="77"/>
      <c r="JLH1740" s="77"/>
      <c r="JLI1740" s="77"/>
      <c r="JLJ1740" s="77"/>
      <c r="JLK1740" s="77"/>
      <c r="JLL1740" s="77"/>
      <c r="JLM1740" s="77"/>
      <c r="JLN1740" s="77"/>
      <c r="JLO1740" s="77"/>
      <c r="JLP1740" s="77"/>
      <c r="JLQ1740" s="77"/>
      <c r="JLR1740" s="77"/>
      <c r="JLS1740" s="77"/>
      <c r="JLT1740" s="77"/>
      <c r="JLU1740" s="77"/>
      <c r="JLV1740" s="77"/>
      <c r="JLW1740" s="77"/>
      <c r="JLX1740" s="77"/>
      <c r="JLY1740" s="77"/>
      <c r="JLZ1740" s="77"/>
      <c r="JMA1740" s="77"/>
      <c r="JMB1740" s="77"/>
      <c r="JMC1740" s="77"/>
      <c r="JMD1740" s="77"/>
      <c r="JME1740" s="77"/>
      <c r="JMF1740" s="77"/>
      <c r="JMG1740" s="77"/>
      <c r="JMH1740" s="77"/>
      <c r="JMI1740" s="77"/>
      <c r="JMJ1740" s="77"/>
      <c r="JMK1740" s="77"/>
      <c r="JML1740" s="77"/>
      <c r="JMM1740" s="77"/>
      <c r="JMN1740" s="77"/>
      <c r="JMO1740" s="77"/>
      <c r="JMP1740" s="77"/>
      <c r="JMQ1740" s="77"/>
      <c r="JMR1740" s="77"/>
      <c r="JMS1740" s="77"/>
      <c r="JMT1740" s="77"/>
      <c r="JMU1740" s="77"/>
      <c r="JMV1740" s="77"/>
      <c r="JMW1740" s="77"/>
      <c r="JMX1740" s="77"/>
      <c r="JMY1740" s="77"/>
      <c r="JMZ1740" s="77"/>
      <c r="JNA1740" s="77"/>
      <c r="JNB1740" s="77"/>
      <c r="JNC1740" s="77"/>
      <c r="JND1740" s="77"/>
      <c r="JNE1740" s="77"/>
      <c r="JNF1740" s="77"/>
      <c r="JNG1740" s="77"/>
      <c r="JNH1740" s="77"/>
      <c r="JNI1740" s="77"/>
      <c r="JNJ1740" s="77"/>
      <c r="JNK1740" s="77"/>
      <c r="JNL1740" s="77"/>
      <c r="JNM1740" s="77"/>
      <c r="JNN1740" s="77"/>
      <c r="JNO1740" s="77"/>
      <c r="JNP1740" s="77"/>
      <c r="JNQ1740" s="77"/>
      <c r="JNR1740" s="77"/>
      <c r="JNS1740" s="77"/>
      <c r="JNT1740" s="77"/>
      <c r="JNU1740" s="77"/>
      <c r="JNV1740" s="77"/>
      <c r="JNW1740" s="77"/>
      <c r="JNX1740" s="77"/>
      <c r="JNY1740" s="77"/>
      <c r="JNZ1740" s="77"/>
      <c r="JOA1740" s="77"/>
      <c r="JOB1740" s="77"/>
      <c r="JOC1740" s="77"/>
      <c r="JOD1740" s="77"/>
      <c r="JOE1740" s="77"/>
      <c r="JOF1740" s="77"/>
      <c r="JOG1740" s="77"/>
      <c r="JOH1740" s="77"/>
      <c r="JOI1740" s="77"/>
      <c r="JOJ1740" s="77"/>
      <c r="JOK1740" s="77"/>
      <c r="JOL1740" s="77"/>
      <c r="JOM1740" s="77"/>
      <c r="JON1740" s="77"/>
      <c r="JOO1740" s="77"/>
      <c r="JOP1740" s="77"/>
      <c r="JOQ1740" s="77"/>
      <c r="JOR1740" s="77"/>
      <c r="JOS1740" s="77"/>
      <c r="JOT1740" s="77"/>
      <c r="JOU1740" s="77"/>
      <c r="JOV1740" s="77"/>
      <c r="JOW1740" s="77"/>
      <c r="JOX1740" s="77"/>
      <c r="JOY1740" s="77"/>
      <c r="JOZ1740" s="77"/>
      <c r="JPA1740" s="77"/>
      <c r="JPB1740" s="77"/>
      <c r="JPC1740" s="77"/>
      <c r="JPD1740" s="77"/>
      <c r="JPE1740" s="77"/>
      <c r="JPF1740" s="77"/>
      <c r="JPG1740" s="77"/>
      <c r="JPH1740" s="77"/>
      <c r="JPI1740" s="77"/>
      <c r="JPJ1740" s="77"/>
      <c r="JPK1740" s="77"/>
      <c r="JPL1740" s="77"/>
      <c r="JPM1740" s="77"/>
      <c r="JPN1740" s="77"/>
      <c r="JPO1740" s="77"/>
      <c r="JPP1740" s="77"/>
      <c r="JPQ1740" s="77"/>
      <c r="JPR1740" s="77"/>
      <c r="JPS1740" s="77"/>
      <c r="JPT1740" s="77"/>
      <c r="JPU1740" s="77"/>
      <c r="JPV1740" s="77"/>
      <c r="JPW1740" s="77"/>
      <c r="JPX1740" s="77"/>
      <c r="JPY1740" s="77"/>
      <c r="JPZ1740" s="77"/>
      <c r="JQA1740" s="77"/>
      <c r="JQB1740" s="77"/>
      <c r="JQC1740" s="77"/>
      <c r="JQD1740" s="77"/>
      <c r="JQE1740" s="77"/>
      <c r="JQF1740" s="77"/>
      <c r="JQG1740" s="77"/>
      <c r="JQH1740" s="77"/>
      <c r="JQI1740" s="77"/>
      <c r="JQJ1740" s="77"/>
      <c r="JQK1740" s="77"/>
      <c r="JQL1740" s="77"/>
      <c r="JQM1740" s="77"/>
      <c r="JQN1740" s="77"/>
      <c r="JQO1740" s="77"/>
      <c r="JQP1740" s="77"/>
      <c r="JQQ1740" s="77"/>
      <c r="JQR1740" s="77"/>
      <c r="JQS1740" s="77"/>
      <c r="JQT1740" s="77"/>
      <c r="JQU1740" s="77"/>
      <c r="JQV1740" s="77"/>
      <c r="JQW1740" s="77"/>
      <c r="JQX1740" s="77"/>
      <c r="JQY1740" s="77"/>
      <c r="JQZ1740" s="77"/>
      <c r="JRA1740" s="77"/>
      <c r="JRB1740" s="77"/>
      <c r="JRC1740" s="77"/>
      <c r="JRD1740" s="77"/>
      <c r="JRE1740" s="77"/>
      <c r="JRF1740" s="77"/>
      <c r="JRG1740" s="77"/>
      <c r="JRH1740" s="77"/>
      <c r="JRI1740" s="77"/>
      <c r="JRJ1740" s="77"/>
      <c r="JRK1740" s="77"/>
      <c r="JRL1740" s="77"/>
      <c r="JRM1740" s="77"/>
      <c r="JRN1740" s="77"/>
      <c r="JRO1740" s="77"/>
      <c r="JRP1740" s="77"/>
      <c r="JRQ1740" s="77"/>
      <c r="JRR1740" s="77"/>
      <c r="JRS1740" s="77"/>
      <c r="JRT1740" s="77"/>
      <c r="JRU1740" s="77"/>
      <c r="JRV1740" s="77"/>
      <c r="JRW1740" s="77"/>
      <c r="JRX1740" s="77"/>
      <c r="JRY1740" s="77"/>
      <c r="JRZ1740" s="77"/>
      <c r="JSA1740" s="77"/>
      <c r="JSB1740" s="77"/>
      <c r="JSC1740" s="77"/>
      <c r="JSD1740" s="77"/>
      <c r="JSE1740" s="77"/>
      <c r="JSF1740" s="77"/>
      <c r="JSG1740" s="77"/>
      <c r="JSH1740" s="77"/>
      <c r="JSI1740" s="77"/>
      <c r="JSJ1740" s="77"/>
      <c r="JSK1740" s="77"/>
      <c r="JSL1740" s="77"/>
      <c r="JSM1740" s="77"/>
      <c r="JSN1740" s="77"/>
      <c r="JSO1740" s="77"/>
      <c r="JSP1740" s="77"/>
      <c r="JSQ1740" s="77"/>
      <c r="JSR1740" s="77"/>
      <c r="JSS1740" s="77"/>
      <c r="JST1740" s="77"/>
      <c r="JSU1740" s="77"/>
      <c r="JSV1740" s="77"/>
      <c r="JSW1740" s="77"/>
      <c r="JSX1740" s="77"/>
      <c r="JSY1740" s="77"/>
      <c r="JSZ1740" s="77"/>
      <c r="JTA1740" s="77"/>
      <c r="JTB1740" s="77"/>
      <c r="JTC1740" s="77"/>
      <c r="JTD1740" s="77"/>
      <c r="JTE1740" s="77"/>
      <c r="JTF1740" s="77"/>
      <c r="JTG1740" s="77"/>
      <c r="JTH1740" s="77"/>
      <c r="JTI1740" s="77"/>
      <c r="JTJ1740" s="77"/>
      <c r="JTK1740" s="77"/>
      <c r="JTL1740" s="77"/>
      <c r="JTM1740" s="77"/>
      <c r="JTN1740" s="77"/>
      <c r="JTO1740" s="77"/>
      <c r="JTP1740" s="77"/>
      <c r="JTQ1740" s="77"/>
      <c r="JTR1740" s="77"/>
      <c r="JTS1740" s="77"/>
      <c r="JTT1740" s="77"/>
      <c r="JTU1740" s="77"/>
      <c r="JTV1740" s="77"/>
      <c r="JTW1740" s="77"/>
      <c r="JTX1740" s="77"/>
      <c r="JTY1740" s="77"/>
      <c r="JTZ1740" s="77"/>
      <c r="JUA1740" s="77"/>
      <c r="JUB1740" s="77"/>
      <c r="JUC1740" s="77"/>
      <c r="JUD1740" s="77"/>
      <c r="JUE1740" s="77"/>
      <c r="JUF1740" s="77"/>
      <c r="JUG1740" s="77"/>
      <c r="JUH1740" s="77"/>
      <c r="JUI1740" s="77"/>
      <c r="JUJ1740" s="77"/>
      <c r="JUK1740" s="77"/>
      <c r="JUL1740" s="77"/>
      <c r="JUM1740" s="77"/>
      <c r="JUN1740" s="77"/>
      <c r="JUO1740" s="77"/>
      <c r="JUP1740" s="77"/>
      <c r="JUQ1740" s="77"/>
      <c r="JUR1740" s="77"/>
      <c r="JUS1740" s="77"/>
      <c r="JUT1740" s="77"/>
      <c r="JUU1740" s="77"/>
      <c r="JUV1740" s="77"/>
      <c r="JUW1740" s="77"/>
      <c r="JUX1740" s="77"/>
      <c r="JUY1740" s="77"/>
      <c r="JUZ1740" s="77"/>
      <c r="JVA1740" s="77"/>
      <c r="JVB1740" s="77"/>
      <c r="JVC1740" s="77"/>
      <c r="JVD1740" s="77"/>
      <c r="JVE1740" s="77"/>
      <c r="JVF1740" s="77"/>
      <c r="JVG1740" s="77"/>
      <c r="JVH1740" s="77"/>
      <c r="JVI1740" s="77"/>
      <c r="JVJ1740" s="77"/>
      <c r="JVK1740" s="77"/>
      <c r="JVL1740" s="77"/>
      <c r="JVM1740" s="77"/>
      <c r="JVN1740" s="77"/>
      <c r="JVO1740" s="77"/>
      <c r="JVP1740" s="77"/>
      <c r="JVQ1740" s="77"/>
      <c r="JVR1740" s="77"/>
      <c r="JVS1740" s="77"/>
      <c r="JVT1740" s="77"/>
      <c r="JVU1740" s="77"/>
      <c r="JVV1740" s="77"/>
      <c r="JVW1740" s="77"/>
      <c r="JVX1740" s="77"/>
      <c r="JVY1740" s="77"/>
      <c r="JVZ1740" s="77"/>
      <c r="JWA1740" s="77"/>
      <c r="JWB1740" s="77"/>
      <c r="JWC1740" s="77"/>
      <c r="JWD1740" s="77"/>
      <c r="JWE1740" s="77"/>
      <c r="JWF1740" s="77"/>
      <c r="JWG1740" s="77"/>
      <c r="JWH1740" s="77"/>
      <c r="JWI1740" s="77"/>
      <c r="JWJ1740" s="77"/>
      <c r="JWK1740" s="77"/>
      <c r="JWL1740" s="77"/>
      <c r="JWM1740" s="77"/>
      <c r="JWN1740" s="77"/>
      <c r="JWO1740" s="77"/>
      <c r="JWP1740" s="77"/>
      <c r="JWQ1740" s="77"/>
      <c r="JWR1740" s="77"/>
      <c r="JWS1740" s="77"/>
      <c r="JWT1740" s="77"/>
      <c r="JWU1740" s="77"/>
      <c r="JWV1740" s="77"/>
      <c r="JWW1740" s="77"/>
      <c r="JWX1740" s="77"/>
      <c r="JWY1740" s="77"/>
      <c r="JWZ1740" s="77"/>
      <c r="JXA1740" s="77"/>
      <c r="JXB1740" s="77"/>
      <c r="JXC1740" s="77"/>
      <c r="JXD1740" s="77"/>
      <c r="JXE1740" s="77"/>
      <c r="JXF1740" s="77"/>
      <c r="JXG1740" s="77"/>
      <c r="JXH1740" s="77"/>
      <c r="JXI1740" s="77"/>
      <c r="JXJ1740" s="77"/>
      <c r="JXK1740" s="77"/>
      <c r="JXL1740" s="77"/>
      <c r="JXM1740" s="77"/>
      <c r="JXN1740" s="77"/>
      <c r="JXO1740" s="77"/>
      <c r="JXP1740" s="77"/>
      <c r="JXQ1740" s="77"/>
      <c r="JXR1740" s="77"/>
      <c r="JXS1740" s="77"/>
      <c r="JXT1740" s="77"/>
      <c r="JXU1740" s="77"/>
      <c r="JXV1740" s="77"/>
      <c r="JXW1740" s="77"/>
      <c r="JXX1740" s="77"/>
      <c r="JXY1740" s="77"/>
      <c r="JXZ1740" s="77"/>
      <c r="JYA1740" s="77"/>
      <c r="JYB1740" s="77"/>
      <c r="JYC1740" s="77"/>
      <c r="JYD1740" s="77"/>
      <c r="JYE1740" s="77"/>
      <c r="JYF1740" s="77"/>
      <c r="JYG1740" s="77"/>
      <c r="JYH1740" s="77"/>
      <c r="JYI1740" s="77"/>
      <c r="JYJ1740" s="77"/>
      <c r="JYK1740" s="77"/>
      <c r="JYL1740" s="77"/>
      <c r="JYM1740" s="77"/>
      <c r="JYN1740" s="77"/>
      <c r="JYO1740" s="77"/>
      <c r="JYP1740" s="77"/>
      <c r="JYQ1740" s="77"/>
      <c r="JYR1740" s="77"/>
      <c r="JYS1740" s="77"/>
      <c r="JYT1740" s="77"/>
      <c r="JYU1740" s="77"/>
      <c r="JYV1740" s="77"/>
      <c r="JYW1740" s="77"/>
      <c r="JYX1740" s="77"/>
      <c r="JYY1740" s="77"/>
      <c r="JYZ1740" s="77"/>
      <c r="JZA1740" s="77"/>
      <c r="JZB1740" s="77"/>
      <c r="JZC1740" s="77"/>
      <c r="JZD1740" s="77"/>
      <c r="JZE1740" s="77"/>
      <c r="JZF1740" s="77"/>
      <c r="JZG1740" s="77"/>
      <c r="JZH1740" s="77"/>
      <c r="JZI1740" s="77"/>
      <c r="JZJ1740" s="77"/>
      <c r="JZK1740" s="77"/>
      <c r="JZL1740" s="77"/>
      <c r="JZM1740" s="77"/>
      <c r="JZN1740" s="77"/>
      <c r="JZO1740" s="77"/>
      <c r="JZP1740" s="77"/>
      <c r="JZQ1740" s="77"/>
      <c r="JZR1740" s="77"/>
      <c r="JZS1740" s="77"/>
      <c r="JZT1740" s="77"/>
      <c r="JZU1740" s="77"/>
      <c r="JZV1740" s="77"/>
      <c r="JZW1740" s="77"/>
      <c r="JZX1740" s="77"/>
      <c r="JZY1740" s="77"/>
      <c r="JZZ1740" s="77"/>
      <c r="KAA1740" s="77"/>
      <c r="KAB1740" s="77"/>
      <c r="KAC1740" s="77"/>
      <c r="KAD1740" s="77"/>
      <c r="KAE1740" s="77"/>
      <c r="KAF1740" s="77"/>
      <c r="KAG1740" s="77"/>
      <c r="KAH1740" s="77"/>
      <c r="KAI1740" s="77"/>
      <c r="KAJ1740" s="77"/>
      <c r="KAK1740" s="77"/>
      <c r="KAL1740" s="77"/>
      <c r="KAM1740" s="77"/>
      <c r="KAN1740" s="77"/>
      <c r="KAO1740" s="77"/>
      <c r="KAP1740" s="77"/>
      <c r="KAQ1740" s="77"/>
      <c r="KAR1740" s="77"/>
      <c r="KAS1740" s="77"/>
      <c r="KAT1740" s="77"/>
      <c r="KAU1740" s="77"/>
      <c r="KAV1740" s="77"/>
      <c r="KAW1740" s="77"/>
      <c r="KAX1740" s="77"/>
      <c r="KAY1740" s="77"/>
      <c r="KAZ1740" s="77"/>
      <c r="KBA1740" s="77"/>
      <c r="KBB1740" s="77"/>
      <c r="KBC1740" s="77"/>
      <c r="KBD1740" s="77"/>
      <c r="KBE1740" s="77"/>
      <c r="KBF1740" s="77"/>
      <c r="KBG1740" s="77"/>
      <c r="KBH1740" s="77"/>
      <c r="KBI1740" s="77"/>
      <c r="KBJ1740" s="77"/>
      <c r="KBK1740" s="77"/>
      <c r="KBL1740" s="77"/>
      <c r="KBM1740" s="77"/>
      <c r="KBN1740" s="77"/>
      <c r="KBO1740" s="77"/>
      <c r="KBP1740" s="77"/>
      <c r="KBQ1740" s="77"/>
      <c r="KBR1740" s="77"/>
      <c r="KBS1740" s="77"/>
      <c r="KBT1740" s="77"/>
      <c r="KBU1740" s="77"/>
      <c r="KBV1740" s="77"/>
      <c r="KBW1740" s="77"/>
      <c r="KBX1740" s="77"/>
      <c r="KBY1740" s="77"/>
      <c r="KBZ1740" s="77"/>
      <c r="KCA1740" s="77"/>
      <c r="KCB1740" s="77"/>
      <c r="KCC1740" s="77"/>
      <c r="KCD1740" s="77"/>
      <c r="KCE1740" s="77"/>
      <c r="KCF1740" s="77"/>
      <c r="KCG1740" s="77"/>
      <c r="KCH1740" s="77"/>
      <c r="KCI1740" s="77"/>
      <c r="KCJ1740" s="77"/>
      <c r="KCK1740" s="77"/>
      <c r="KCL1740" s="77"/>
      <c r="KCM1740" s="77"/>
      <c r="KCN1740" s="77"/>
      <c r="KCO1740" s="77"/>
      <c r="KCP1740" s="77"/>
      <c r="KCQ1740" s="77"/>
      <c r="KCR1740" s="77"/>
      <c r="KCS1740" s="77"/>
      <c r="KCT1740" s="77"/>
      <c r="KCU1740" s="77"/>
      <c r="KCV1740" s="77"/>
      <c r="KCW1740" s="77"/>
      <c r="KCX1740" s="77"/>
      <c r="KCY1740" s="77"/>
      <c r="KCZ1740" s="77"/>
      <c r="KDA1740" s="77"/>
      <c r="KDB1740" s="77"/>
      <c r="KDC1740" s="77"/>
      <c r="KDD1740" s="77"/>
      <c r="KDE1740" s="77"/>
      <c r="KDF1740" s="77"/>
      <c r="KDG1740" s="77"/>
      <c r="KDH1740" s="77"/>
      <c r="KDI1740" s="77"/>
      <c r="KDJ1740" s="77"/>
      <c r="KDK1740" s="77"/>
      <c r="KDL1740" s="77"/>
      <c r="KDM1740" s="77"/>
      <c r="KDN1740" s="77"/>
      <c r="KDO1740" s="77"/>
      <c r="KDP1740" s="77"/>
      <c r="KDQ1740" s="77"/>
      <c r="KDR1740" s="77"/>
      <c r="KDS1740" s="77"/>
      <c r="KDT1740" s="77"/>
      <c r="KDU1740" s="77"/>
      <c r="KDV1740" s="77"/>
      <c r="KDW1740" s="77"/>
      <c r="KDX1740" s="77"/>
      <c r="KDY1740" s="77"/>
      <c r="KDZ1740" s="77"/>
      <c r="KEA1740" s="77"/>
      <c r="KEB1740" s="77"/>
      <c r="KEC1740" s="77"/>
      <c r="KED1740" s="77"/>
      <c r="KEE1740" s="77"/>
      <c r="KEF1740" s="77"/>
      <c r="KEG1740" s="77"/>
      <c r="KEH1740" s="77"/>
      <c r="KEI1740" s="77"/>
      <c r="KEJ1740" s="77"/>
      <c r="KEK1740" s="77"/>
      <c r="KEL1740" s="77"/>
      <c r="KEM1740" s="77"/>
      <c r="KEN1740" s="77"/>
      <c r="KEO1740" s="77"/>
      <c r="KEP1740" s="77"/>
      <c r="KEQ1740" s="77"/>
      <c r="KER1740" s="77"/>
      <c r="KES1740" s="77"/>
      <c r="KET1740" s="77"/>
      <c r="KEU1740" s="77"/>
      <c r="KEV1740" s="77"/>
      <c r="KEW1740" s="77"/>
      <c r="KEX1740" s="77"/>
      <c r="KEY1740" s="77"/>
      <c r="KEZ1740" s="77"/>
      <c r="KFA1740" s="77"/>
      <c r="KFB1740" s="77"/>
      <c r="KFC1740" s="77"/>
      <c r="KFD1740" s="77"/>
      <c r="KFE1740" s="77"/>
      <c r="KFF1740" s="77"/>
      <c r="KFG1740" s="77"/>
      <c r="KFH1740" s="77"/>
      <c r="KFI1740" s="77"/>
      <c r="KFJ1740" s="77"/>
      <c r="KFK1740" s="77"/>
      <c r="KFL1740" s="77"/>
      <c r="KFM1740" s="77"/>
      <c r="KFN1740" s="77"/>
      <c r="KFO1740" s="77"/>
      <c r="KFP1740" s="77"/>
      <c r="KFQ1740" s="77"/>
      <c r="KFR1740" s="77"/>
      <c r="KFS1740" s="77"/>
      <c r="KFT1740" s="77"/>
      <c r="KFU1740" s="77"/>
      <c r="KFV1740" s="77"/>
      <c r="KFW1740" s="77"/>
      <c r="KFX1740" s="77"/>
      <c r="KFY1740" s="77"/>
      <c r="KFZ1740" s="77"/>
      <c r="KGA1740" s="77"/>
      <c r="KGB1740" s="77"/>
      <c r="KGC1740" s="77"/>
      <c r="KGD1740" s="77"/>
      <c r="KGE1740" s="77"/>
      <c r="KGF1740" s="77"/>
      <c r="KGG1740" s="77"/>
      <c r="KGH1740" s="77"/>
      <c r="KGI1740" s="77"/>
      <c r="KGJ1740" s="77"/>
      <c r="KGK1740" s="77"/>
      <c r="KGL1740" s="77"/>
      <c r="KGM1740" s="77"/>
      <c r="KGN1740" s="77"/>
      <c r="KGO1740" s="77"/>
      <c r="KGP1740" s="77"/>
      <c r="KGQ1740" s="77"/>
      <c r="KGR1740" s="77"/>
      <c r="KGS1740" s="77"/>
      <c r="KGT1740" s="77"/>
      <c r="KGU1740" s="77"/>
      <c r="KGV1740" s="77"/>
      <c r="KGW1740" s="77"/>
      <c r="KGX1740" s="77"/>
      <c r="KGY1740" s="77"/>
      <c r="KGZ1740" s="77"/>
      <c r="KHA1740" s="77"/>
      <c r="KHB1740" s="77"/>
      <c r="KHC1740" s="77"/>
      <c r="KHD1740" s="77"/>
      <c r="KHE1740" s="77"/>
      <c r="KHF1740" s="77"/>
      <c r="KHG1740" s="77"/>
      <c r="KHH1740" s="77"/>
      <c r="KHI1740" s="77"/>
      <c r="KHJ1740" s="77"/>
      <c r="KHK1740" s="77"/>
      <c r="KHL1740" s="77"/>
      <c r="KHM1740" s="77"/>
      <c r="KHN1740" s="77"/>
      <c r="KHO1740" s="77"/>
      <c r="KHP1740" s="77"/>
      <c r="KHQ1740" s="77"/>
      <c r="KHR1740" s="77"/>
      <c r="KHS1740" s="77"/>
      <c r="KHT1740" s="77"/>
      <c r="KHU1740" s="77"/>
      <c r="KHV1740" s="77"/>
      <c r="KHW1740" s="77"/>
      <c r="KHX1740" s="77"/>
      <c r="KHY1740" s="77"/>
      <c r="KHZ1740" s="77"/>
      <c r="KIA1740" s="77"/>
      <c r="KIB1740" s="77"/>
      <c r="KIC1740" s="77"/>
      <c r="KID1740" s="77"/>
      <c r="KIE1740" s="77"/>
      <c r="KIF1740" s="77"/>
      <c r="KIG1740" s="77"/>
      <c r="KIH1740" s="77"/>
      <c r="KII1740" s="77"/>
      <c r="KIJ1740" s="77"/>
      <c r="KIK1740" s="77"/>
      <c r="KIL1740" s="77"/>
      <c r="KIM1740" s="77"/>
      <c r="KIN1740" s="77"/>
      <c r="KIO1740" s="77"/>
      <c r="KIP1740" s="77"/>
      <c r="KIQ1740" s="77"/>
      <c r="KIR1740" s="77"/>
      <c r="KIS1740" s="77"/>
      <c r="KIT1740" s="77"/>
      <c r="KIU1740" s="77"/>
      <c r="KIV1740" s="77"/>
      <c r="KIW1740" s="77"/>
      <c r="KIX1740" s="77"/>
      <c r="KIY1740" s="77"/>
      <c r="KIZ1740" s="77"/>
      <c r="KJA1740" s="77"/>
      <c r="KJB1740" s="77"/>
      <c r="KJC1740" s="77"/>
      <c r="KJD1740" s="77"/>
      <c r="KJE1740" s="77"/>
      <c r="KJF1740" s="77"/>
      <c r="KJG1740" s="77"/>
      <c r="KJH1740" s="77"/>
      <c r="KJI1740" s="77"/>
      <c r="KJJ1740" s="77"/>
      <c r="KJK1740" s="77"/>
      <c r="KJL1740" s="77"/>
      <c r="KJM1740" s="77"/>
      <c r="KJN1740" s="77"/>
      <c r="KJO1740" s="77"/>
      <c r="KJP1740" s="77"/>
      <c r="KJQ1740" s="77"/>
      <c r="KJR1740" s="77"/>
      <c r="KJS1740" s="77"/>
      <c r="KJT1740" s="77"/>
      <c r="KJU1740" s="77"/>
      <c r="KJV1740" s="77"/>
      <c r="KJW1740" s="77"/>
      <c r="KJX1740" s="77"/>
      <c r="KJY1740" s="77"/>
      <c r="KJZ1740" s="77"/>
      <c r="KKA1740" s="77"/>
      <c r="KKB1740" s="77"/>
      <c r="KKC1740" s="77"/>
      <c r="KKD1740" s="77"/>
      <c r="KKE1740" s="77"/>
      <c r="KKF1740" s="77"/>
      <c r="KKG1740" s="77"/>
      <c r="KKH1740" s="77"/>
      <c r="KKI1740" s="77"/>
      <c r="KKJ1740" s="77"/>
      <c r="KKK1740" s="77"/>
      <c r="KKL1740" s="77"/>
      <c r="KKM1740" s="77"/>
      <c r="KKN1740" s="77"/>
      <c r="KKO1740" s="77"/>
      <c r="KKP1740" s="77"/>
      <c r="KKQ1740" s="77"/>
      <c r="KKR1740" s="77"/>
      <c r="KKS1740" s="77"/>
      <c r="KKT1740" s="77"/>
      <c r="KKU1740" s="77"/>
      <c r="KKV1740" s="77"/>
      <c r="KKW1740" s="77"/>
      <c r="KKX1740" s="77"/>
      <c r="KKY1740" s="77"/>
      <c r="KKZ1740" s="77"/>
      <c r="KLA1740" s="77"/>
      <c r="KLB1740" s="77"/>
      <c r="KLC1740" s="77"/>
      <c r="KLD1740" s="77"/>
      <c r="KLE1740" s="77"/>
      <c r="KLF1740" s="77"/>
      <c r="KLG1740" s="77"/>
      <c r="KLH1740" s="77"/>
      <c r="KLI1740" s="77"/>
      <c r="KLJ1740" s="77"/>
      <c r="KLK1740" s="77"/>
      <c r="KLL1740" s="77"/>
      <c r="KLM1740" s="77"/>
      <c r="KLN1740" s="77"/>
      <c r="KLO1740" s="77"/>
      <c r="KLP1740" s="77"/>
      <c r="KLQ1740" s="77"/>
      <c r="KLR1740" s="77"/>
      <c r="KLS1740" s="77"/>
      <c r="KLT1740" s="77"/>
      <c r="KLU1740" s="77"/>
      <c r="KLV1740" s="77"/>
      <c r="KLW1740" s="77"/>
      <c r="KLX1740" s="77"/>
      <c r="KLY1740" s="77"/>
      <c r="KLZ1740" s="77"/>
      <c r="KMA1740" s="77"/>
      <c r="KMB1740" s="77"/>
      <c r="KMC1740" s="77"/>
      <c r="KMD1740" s="77"/>
      <c r="KME1740" s="77"/>
      <c r="KMF1740" s="77"/>
      <c r="KMG1740" s="77"/>
      <c r="KMH1740" s="77"/>
      <c r="KMI1740" s="77"/>
      <c r="KMJ1740" s="77"/>
      <c r="KMK1740" s="77"/>
      <c r="KML1740" s="77"/>
      <c r="KMM1740" s="77"/>
      <c r="KMN1740" s="77"/>
      <c r="KMO1740" s="77"/>
      <c r="KMP1740" s="77"/>
      <c r="KMQ1740" s="77"/>
      <c r="KMR1740" s="77"/>
      <c r="KMS1740" s="77"/>
      <c r="KMT1740" s="77"/>
      <c r="KMU1740" s="77"/>
      <c r="KMV1740" s="77"/>
      <c r="KMW1740" s="77"/>
      <c r="KMX1740" s="77"/>
      <c r="KMY1740" s="77"/>
      <c r="KMZ1740" s="77"/>
      <c r="KNA1740" s="77"/>
      <c r="KNB1740" s="77"/>
      <c r="KNC1740" s="77"/>
      <c r="KND1740" s="77"/>
      <c r="KNE1740" s="77"/>
      <c r="KNF1740" s="77"/>
      <c r="KNG1740" s="77"/>
      <c r="KNH1740" s="77"/>
      <c r="KNI1740" s="77"/>
      <c r="KNJ1740" s="77"/>
      <c r="KNK1740" s="77"/>
      <c r="KNL1740" s="77"/>
      <c r="KNM1740" s="77"/>
      <c r="KNN1740" s="77"/>
      <c r="KNO1740" s="77"/>
      <c r="KNP1740" s="77"/>
      <c r="KNQ1740" s="77"/>
      <c r="KNR1740" s="77"/>
      <c r="KNS1740" s="77"/>
      <c r="KNT1740" s="77"/>
      <c r="KNU1740" s="77"/>
      <c r="KNV1740" s="77"/>
      <c r="KNW1740" s="77"/>
      <c r="KNX1740" s="77"/>
      <c r="KNY1740" s="77"/>
      <c r="KNZ1740" s="77"/>
      <c r="KOA1740" s="77"/>
      <c r="KOB1740" s="77"/>
      <c r="KOC1740" s="77"/>
      <c r="KOD1740" s="77"/>
      <c r="KOE1740" s="77"/>
      <c r="KOF1740" s="77"/>
      <c r="KOG1740" s="77"/>
      <c r="KOH1740" s="77"/>
      <c r="KOI1740" s="77"/>
      <c r="KOJ1740" s="77"/>
      <c r="KOK1740" s="77"/>
      <c r="KOL1740" s="77"/>
      <c r="KOM1740" s="77"/>
      <c r="KON1740" s="77"/>
      <c r="KOO1740" s="77"/>
      <c r="KOP1740" s="77"/>
      <c r="KOQ1740" s="77"/>
      <c r="KOR1740" s="77"/>
      <c r="KOS1740" s="77"/>
      <c r="KOT1740" s="77"/>
      <c r="KOU1740" s="77"/>
      <c r="KOV1740" s="77"/>
      <c r="KOW1740" s="77"/>
      <c r="KOX1740" s="77"/>
      <c r="KOY1740" s="77"/>
      <c r="KOZ1740" s="77"/>
      <c r="KPA1740" s="77"/>
      <c r="KPB1740" s="77"/>
      <c r="KPC1740" s="77"/>
      <c r="KPD1740" s="77"/>
      <c r="KPE1740" s="77"/>
      <c r="KPF1740" s="77"/>
      <c r="KPG1740" s="77"/>
      <c r="KPH1740" s="77"/>
      <c r="KPI1740" s="77"/>
      <c r="KPJ1740" s="77"/>
      <c r="KPK1740" s="77"/>
      <c r="KPL1740" s="77"/>
      <c r="KPM1740" s="77"/>
      <c r="KPN1740" s="77"/>
      <c r="KPO1740" s="77"/>
      <c r="KPP1740" s="77"/>
      <c r="KPQ1740" s="77"/>
      <c r="KPR1740" s="77"/>
      <c r="KPS1740" s="77"/>
      <c r="KPT1740" s="77"/>
      <c r="KPU1740" s="77"/>
      <c r="KPV1740" s="77"/>
      <c r="KPW1740" s="77"/>
      <c r="KPX1740" s="77"/>
      <c r="KPY1740" s="77"/>
      <c r="KPZ1740" s="77"/>
      <c r="KQA1740" s="77"/>
      <c r="KQB1740" s="77"/>
      <c r="KQC1740" s="77"/>
      <c r="KQD1740" s="77"/>
      <c r="KQE1740" s="77"/>
      <c r="KQF1740" s="77"/>
      <c r="KQG1740" s="77"/>
      <c r="KQH1740" s="77"/>
      <c r="KQI1740" s="77"/>
      <c r="KQJ1740" s="77"/>
      <c r="KQK1740" s="77"/>
      <c r="KQL1740" s="77"/>
      <c r="KQM1740" s="77"/>
      <c r="KQN1740" s="77"/>
      <c r="KQO1740" s="77"/>
      <c r="KQP1740" s="77"/>
      <c r="KQQ1740" s="77"/>
      <c r="KQR1740" s="77"/>
      <c r="KQS1740" s="77"/>
      <c r="KQT1740" s="77"/>
      <c r="KQU1740" s="77"/>
      <c r="KQV1740" s="77"/>
      <c r="KQW1740" s="77"/>
      <c r="KQX1740" s="77"/>
      <c r="KQY1740" s="77"/>
      <c r="KQZ1740" s="77"/>
      <c r="KRA1740" s="77"/>
      <c r="KRB1740" s="77"/>
      <c r="KRC1740" s="77"/>
      <c r="KRD1740" s="77"/>
      <c r="KRE1740" s="77"/>
      <c r="KRF1740" s="77"/>
      <c r="KRG1740" s="77"/>
      <c r="KRH1740" s="77"/>
      <c r="KRI1740" s="77"/>
      <c r="KRJ1740" s="77"/>
      <c r="KRK1740" s="77"/>
      <c r="KRL1740" s="77"/>
      <c r="KRM1740" s="77"/>
      <c r="KRN1740" s="77"/>
      <c r="KRO1740" s="77"/>
      <c r="KRP1740" s="77"/>
      <c r="KRQ1740" s="77"/>
      <c r="KRR1740" s="77"/>
      <c r="KRS1740" s="77"/>
      <c r="KRT1740" s="77"/>
      <c r="KRU1740" s="77"/>
      <c r="KRV1740" s="77"/>
      <c r="KRW1740" s="77"/>
      <c r="KRX1740" s="77"/>
      <c r="KRY1740" s="77"/>
      <c r="KRZ1740" s="77"/>
      <c r="KSA1740" s="77"/>
      <c r="KSB1740" s="77"/>
      <c r="KSC1740" s="77"/>
      <c r="KSD1740" s="77"/>
      <c r="KSE1740" s="77"/>
      <c r="KSF1740" s="77"/>
      <c r="KSG1740" s="77"/>
      <c r="KSH1740" s="77"/>
      <c r="KSI1740" s="77"/>
      <c r="KSJ1740" s="77"/>
      <c r="KSK1740" s="77"/>
      <c r="KSL1740" s="77"/>
      <c r="KSM1740" s="77"/>
      <c r="KSN1740" s="77"/>
      <c r="KSO1740" s="77"/>
      <c r="KSP1740" s="77"/>
      <c r="KSQ1740" s="77"/>
      <c r="KSR1740" s="77"/>
      <c r="KSS1740" s="77"/>
      <c r="KST1740" s="77"/>
      <c r="KSU1740" s="77"/>
      <c r="KSV1740" s="77"/>
      <c r="KSW1740" s="77"/>
      <c r="KSX1740" s="77"/>
      <c r="KSY1740" s="77"/>
      <c r="KSZ1740" s="77"/>
      <c r="KTA1740" s="77"/>
      <c r="KTB1740" s="77"/>
      <c r="KTC1740" s="77"/>
      <c r="KTD1740" s="77"/>
      <c r="KTE1740" s="77"/>
      <c r="KTF1740" s="77"/>
      <c r="KTG1740" s="77"/>
      <c r="KTH1740" s="77"/>
      <c r="KTI1740" s="77"/>
      <c r="KTJ1740" s="77"/>
      <c r="KTK1740" s="77"/>
      <c r="KTL1740" s="77"/>
      <c r="KTM1740" s="77"/>
      <c r="KTN1740" s="77"/>
      <c r="KTO1740" s="77"/>
      <c r="KTP1740" s="77"/>
      <c r="KTQ1740" s="77"/>
      <c r="KTR1740" s="77"/>
      <c r="KTS1740" s="77"/>
      <c r="KTT1740" s="77"/>
      <c r="KTU1740" s="77"/>
      <c r="KTV1740" s="77"/>
      <c r="KTW1740" s="77"/>
      <c r="KTX1740" s="77"/>
      <c r="KTY1740" s="77"/>
      <c r="KTZ1740" s="77"/>
      <c r="KUA1740" s="77"/>
      <c r="KUB1740" s="77"/>
      <c r="KUC1740" s="77"/>
      <c r="KUD1740" s="77"/>
      <c r="KUE1740" s="77"/>
      <c r="KUF1740" s="77"/>
      <c r="KUG1740" s="77"/>
      <c r="KUH1740" s="77"/>
      <c r="KUI1740" s="77"/>
      <c r="KUJ1740" s="77"/>
      <c r="KUK1740" s="77"/>
      <c r="KUL1740" s="77"/>
      <c r="KUM1740" s="77"/>
      <c r="KUN1740" s="77"/>
      <c r="KUO1740" s="77"/>
      <c r="KUP1740" s="77"/>
      <c r="KUQ1740" s="77"/>
      <c r="KUR1740" s="77"/>
      <c r="KUS1740" s="77"/>
      <c r="KUT1740" s="77"/>
      <c r="KUU1740" s="77"/>
      <c r="KUV1740" s="77"/>
      <c r="KUW1740" s="77"/>
      <c r="KUX1740" s="77"/>
      <c r="KUY1740" s="77"/>
      <c r="KUZ1740" s="77"/>
      <c r="KVA1740" s="77"/>
      <c r="KVB1740" s="77"/>
      <c r="KVC1740" s="77"/>
      <c r="KVD1740" s="77"/>
      <c r="KVE1740" s="77"/>
      <c r="KVF1740" s="77"/>
      <c r="KVG1740" s="77"/>
      <c r="KVH1740" s="77"/>
      <c r="KVI1740" s="77"/>
      <c r="KVJ1740" s="77"/>
      <c r="KVK1740" s="77"/>
      <c r="KVL1740" s="77"/>
      <c r="KVM1740" s="77"/>
      <c r="KVN1740" s="77"/>
      <c r="KVO1740" s="77"/>
      <c r="KVP1740" s="77"/>
      <c r="KVQ1740" s="77"/>
      <c r="KVR1740" s="77"/>
      <c r="KVS1740" s="77"/>
      <c r="KVT1740" s="77"/>
      <c r="KVU1740" s="77"/>
      <c r="KVV1740" s="77"/>
      <c r="KVW1740" s="77"/>
      <c r="KVX1740" s="77"/>
      <c r="KVY1740" s="77"/>
      <c r="KVZ1740" s="77"/>
      <c r="KWA1740" s="77"/>
      <c r="KWB1740" s="77"/>
      <c r="KWC1740" s="77"/>
      <c r="KWD1740" s="77"/>
      <c r="KWE1740" s="77"/>
      <c r="KWF1740" s="77"/>
      <c r="KWG1740" s="77"/>
      <c r="KWH1740" s="77"/>
      <c r="KWI1740" s="77"/>
      <c r="KWJ1740" s="77"/>
      <c r="KWK1740" s="77"/>
      <c r="KWL1740" s="77"/>
      <c r="KWM1740" s="77"/>
      <c r="KWN1740" s="77"/>
      <c r="KWO1740" s="77"/>
      <c r="KWP1740" s="77"/>
      <c r="KWQ1740" s="77"/>
      <c r="KWR1740" s="77"/>
      <c r="KWS1740" s="77"/>
      <c r="KWT1740" s="77"/>
      <c r="KWU1740" s="77"/>
      <c r="KWV1740" s="77"/>
      <c r="KWW1740" s="77"/>
      <c r="KWX1740" s="77"/>
      <c r="KWY1740" s="77"/>
      <c r="KWZ1740" s="77"/>
      <c r="KXA1740" s="77"/>
      <c r="KXB1740" s="77"/>
      <c r="KXC1740" s="77"/>
      <c r="KXD1740" s="77"/>
      <c r="KXE1740" s="77"/>
      <c r="KXF1740" s="77"/>
      <c r="KXG1740" s="77"/>
      <c r="KXH1740" s="77"/>
      <c r="KXI1740" s="77"/>
      <c r="KXJ1740" s="77"/>
      <c r="KXK1740" s="77"/>
      <c r="KXL1740" s="77"/>
      <c r="KXM1740" s="77"/>
      <c r="KXN1740" s="77"/>
      <c r="KXO1740" s="77"/>
      <c r="KXP1740" s="77"/>
      <c r="KXQ1740" s="77"/>
      <c r="KXR1740" s="77"/>
      <c r="KXS1740" s="77"/>
      <c r="KXT1740" s="77"/>
      <c r="KXU1740" s="77"/>
      <c r="KXV1740" s="77"/>
      <c r="KXW1740" s="77"/>
      <c r="KXX1740" s="77"/>
      <c r="KXY1740" s="77"/>
      <c r="KXZ1740" s="77"/>
      <c r="KYA1740" s="77"/>
      <c r="KYB1740" s="77"/>
      <c r="KYC1740" s="77"/>
      <c r="KYD1740" s="77"/>
      <c r="KYE1740" s="77"/>
      <c r="KYF1740" s="77"/>
      <c r="KYG1740" s="77"/>
      <c r="KYH1740" s="77"/>
      <c r="KYI1740" s="77"/>
      <c r="KYJ1740" s="77"/>
      <c r="KYK1740" s="77"/>
      <c r="KYL1740" s="77"/>
      <c r="KYM1740" s="77"/>
      <c r="KYN1740" s="77"/>
      <c r="KYO1740" s="77"/>
      <c r="KYP1740" s="77"/>
      <c r="KYQ1740" s="77"/>
      <c r="KYR1740" s="77"/>
      <c r="KYS1740" s="77"/>
      <c r="KYT1740" s="77"/>
      <c r="KYU1740" s="77"/>
      <c r="KYV1740" s="77"/>
      <c r="KYW1740" s="77"/>
      <c r="KYX1740" s="77"/>
      <c r="KYY1740" s="77"/>
      <c r="KYZ1740" s="77"/>
      <c r="KZA1740" s="77"/>
      <c r="KZB1740" s="77"/>
      <c r="KZC1740" s="77"/>
      <c r="KZD1740" s="77"/>
      <c r="KZE1740" s="77"/>
      <c r="KZF1740" s="77"/>
      <c r="KZG1740" s="77"/>
      <c r="KZH1740" s="77"/>
      <c r="KZI1740" s="77"/>
      <c r="KZJ1740" s="77"/>
      <c r="KZK1740" s="77"/>
      <c r="KZL1740" s="77"/>
      <c r="KZM1740" s="77"/>
      <c r="KZN1740" s="77"/>
      <c r="KZO1740" s="77"/>
      <c r="KZP1740" s="77"/>
      <c r="KZQ1740" s="77"/>
      <c r="KZR1740" s="77"/>
      <c r="KZS1740" s="77"/>
      <c r="KZT1740" s="77"/>
      <c r="KZU1740" s="77"/>
      <c r="KZV1740" s="77"/>
      <c r="KZW1740" s="77"/>
      <c r="KZX1740" s="77"/>
      <c r="KZY1740" s="77"/>
      <c r="KZZ1740" s="77"/>
      <c r="LAA1740" s="77"/>
      <c r="LAB1740" s="77"/>
      <c r="LAC1740" s="77"/>
      <c r="LAD1740" s="77"/>
      <c r="LAE1740" s="77"/>
      <c r="LAF1740" s="77"/>
      <c r="LAG1740" s="77"/>
      <c r="LAH1740" s="77"/>
      <c r="LAI1740" s="77"/>
      <c r="LAJ1740" s="77"/>
      <c r="LAK1740" s="77"/>
      <c r="LAL1740" s="77"/>
      <c r="LAM1740" s="77"/>
      <c r="LAN1740" s="77"/>
      <c r="LAO1740" s="77"/>
      <c r="LAP1740" s="77"/>
      <c r="LAQ1740" s="77"/>
      <c r="LAR1740" s="77"/>
      <c r="LAS1740" s="77"/>
      <c r="LAT1740" s="77"/>
      <c r="LAU1740" s="77"/>
      <c r="LAV1740" s="77"/>
      <c r="LAW1740" s="77"/>
      <c r="LAX1740" s="77"/>
      <c r="LAY1740" s="77"/>
      <c r="LAZ1740" s="77"/>
      <c r="LBA1740" s="77"/>
      <c r="LBB1740" s="77"/>
      <c r="LBC1740" s="77"/>
      <c r="LBD1740" s="77"/>
      <c r="LBE1740" s="77"/>
      <c r="LBF1740" s="77"/>
      <c r="LBG1740" s="77"/>
      <c r="LBH1740" s="77"/>
      <c r="LBI1740" s="77"/>
      <c r="LBJ1740" s="77"/>
      <c r="LBK1740" s="77"/>
      <c r="LBL1740" s="77"/>
      <c r="LBM1740" s="77"/>
      <c r="LBN1740" s="77"/>
      <c r="LBO1740" s="77"/>
      <c r="LBP1740" s="77"/>
      <c r="LBQ1740" s="77"/>
      <c r="LBR1740" s="77"/>
      <c r="LBS1740" s="77"/>
      <c r="LBT1740" s="77"/>
      <c r="LBU1740" s="77"/>
      <c r="LBV1740" s="77"/>
      <c r="LBW1740" s="77"/>
      <c r="LBX1740" s="77"/>
      <c r="LBY1740" s="77"/>
      <c r="LBZ1740" s="77"/>
      <c r="LCA1740" s="77"/>
      <c r="LCB1740" s="77"/>
      <c r="LCC1740" s="77"/>
      <c r="LCD1740" s="77"/>
      <c r="LCE1740" s="77"/>
      <c r="LCF1740" s="77"/>
      <c r="LCG1740" s="77"/>
      <c r="LCH1740" s="77"/>
      <c r="LCI1740" s="77"/>
      <c r="LCJ1740" s="77"/>
      <c r="LCK1740" s="77"/>
      <c r="LCL1740" s="77"/>
      <c r="LCM1740" s="77"/>
      <c r="LCN1740" s="77"/>
      <c r="LCO1740" s="77"/>
      <c r="LCP1740" s="77"/>
      <c r="LCQ1740" s="77"/>
      <c r="LCR1740" s="77"/>
      <c r="LCS1740" s="77"/>
      <c r="LCT1740" s="77"/>
      <c r="LCU1740" s="77"/>
      <c r="LCV1740" s="77"/>
      <c r="LCW1740" s="77"/>
      <c r="LCX1740" s="77"/>
      <c r="LCY1740" s="77"/>
      <c r="LCZ1740" s="77"/>
      <c r="LDA1740" s="77"/>
      <c r="LDB1740" s="77"/>
      <c r="LDC1740" s="77"/>
      <c r="LDD1740" s="77"/>
      <c r="LDE1740" s="77"/>
      <c r="LDF1740" s="77"/>
      <c r="LDG1740" s="77"/>
      <c r="LDH1740" s="77"/>
      <c r="LDI1740" s="77"/>
      <c r="LDJ1740" s="77"/>
      <c r="LDK1740" s="77"/>
      <c r="LDL1740" s="77"/>
      <c r="LDM1740" s="77"/>
      <c r="LDN1740" s="77"/>
      <c r="LDO1740" s="77"/>
      <c r="LDP1740" s="77"/>
      <c r="LDQ1740" s="77"/>
      <c r="LDR1740" s="77"/>
      <c r="LDS1740" s="77"/>
      <c r="LDT1740" s="77"/>
      <c r="LDU1740" s="77"/>
      <c r="LDV1740" s="77"/>
      <c r="LDW1740" s="77"/>
      <c r="LDX1740" s="77"/>
      <c r="LDY1740" s="77"/>
      <c r="LDZ1740" s="77"/>
      <c r="LEA1740" s="77"/>
      <c r="LEB1740" s="77"/>
      <c r="LEC1740" s="77"/>
      <c r="LED1740" s="77"/>
      <c r="LEE1740" s="77"/>
      <c r="LEF1740" s="77"/>
      <c r="LEG1740" s="77"/>
      <c r="LEH1740" s="77"/>
      <c r="LEI1740" s="77"/>
      <c r="LEJ1740" s="77"/>
      <c r="LEK1740" s="77"/>
      <c r="LEL1740" s="77"/>
      <c r="LEM1740" s="77"/>
      <c r="LEN1740" s="77"/>
      <c r="LEO1740" s="77"/>
      <c r="LEP1740" s="77"/>
      <c r="LEQ1740" s="77"/>
      <c r="LER1740" s="77"/>
      <c r="LES1740" s="77"/>
      <c r="LET1740" s="77"/>
      <c r="LEU1740" s="77"/>
      <c r="LEV1740" s="77"/>
      <c r="LEW1740" s="77"/>
      <c r="LEX1740" s="77"/>
      <c r="LEY1740" s="77"/>
      <c r="LEZ1740" s="77"/>
      <c r="LFA1740" s="77"/>
      <c r="LFB1740" s="77"/>
      <c r="LFC1740" s="77"/>
      <c r="LFD1740" s="77"/>
      <c r="LFE1740" s="77"/>
      <c r="LFF1740" s="77"/>
      <c r="LFG1740" s="77"/>
      <c r="LFH1740" s="77"/>
      <c r="LFI1740" s="77"/>
      <c r="LFJ1740" s="77"/>
      <c r="LFK1740" s="77"/>
      <c r="LFL1740" s="77"/>
      <c r="LFM1740" s="77"/>
      <c r="LFN1740" s="77"/>
      <c r="LFO1740" s="77"/>
      <c r="LFP1740" s="77"/>
      <c r="LFQ1740" s="77"/>
      <c r="LFR1740" s="77"/>
      <c r="LFS1740" s="77"/>
      <c r="LFT1740" s="77"/>
      <c r="LFU1740" s="77"/>
      <c r="LFV1740" s="77"/>
      <c r="LFW1740" s="77"/>
      <c r="LFX1740" s="77"/>
      <c r="LFY1740" s="77"/>
      <c r="LFZ1740" s="77"/>
      <c r="LGA1740" s="77"/>
      <c r="LGB1740" s="77"/>
      <c r="LGC1740" s="77"/>
      <c r="LGD1740" s="77"/>
      <c r="LGE1740" s="77"/>
      <c r="LGF1740" s="77"/>
      <c r="LGG1740" s="77"/>
      <c r="LGH1740" s="77"/>
      <c r="LGI1740" s="77"/>
      <c r="LGJ1740" s="77"/>
      <c r="LGK1740" s="77"/>
      <c r="LGL1740" s="77"/>
      <c r="LGM1740" s="77"/>
      <c r="LGN1740" s="77"/>
      <c r="LGO1740" s="77"/>
      <c r="LGP1740" s="77"/>
      <c r="LGQ1740" s="77"/>
      <c r="LGR1740" s="77"/>
      <c r="LGS1740" s="77"/>
      <c r="LGT1740" s="77"/>
      <c r="LGU1740" s="77"/>
      <c r="LGV1740" s="77"/>
      <c r="LGW1740" s="77"/>
      <c r="LGX1740" s="77"/>
      <c r="LGY1740" s="77"/>
      <c r="LGZ1740" s="77"/>
      <c r="LHA1740" s="77"/>
      <c r="LHB1740" s="77"/>
      <c r="LHC1740" s="77"/>
      <c r="LHD1740" s="77"/>
      <c r="LHE1740" s="77"/>
      <c r="LHF1740" s="77"/>
      <c r="LHG1740" s="77"/>
      <c r="LHH1740" s="77"/>
      <c r="LHI1740" s="77"/>
      <c r="LHJ1740" s="77"/>
      <c r="LHK1740" s="77"/>
      <c r="LHL1740" s="77"/>
      <c r="LHM1740" s="77"/>
      <c r="LHN1740" s="77"/>
      <c r="LHO1740" s="77"/>
      <c r="LHP1740" s="77"/>
      <c r="LHQ1740" s="77"/>
      <c r="LHR1740" s="77"/>
      <c r="LHS1740" s="77"/>
      <c r="LHT1740" s="77"/>
      <c r="LHU1740" s="77"/>
      <c r="LHV1740" s="77"/>
      <c r="LHW1740" s="77"/>
      <c r="LHX1740" s="77"/>
      <c r="LHY1740" s="77"/>
      <c r="LHZ1740" s="77"/>
      <c r="LIA1740" s="77"/>
      <c r="LIB1740" s="77"/>
      <c r="LIC1740" s="77"/>
      <c r="LID1740" s="77"/>
      <c r="LIE1740" s="77"/>
      <c r="LIF1740" s="77"/>
      <c r="LIG1740" s="77"/>
      <c r="LIH1740" s="77"/>
      <c r="LII1740" s="77"/>
      <c r="LIJ1740" s="77"/>
      <c r="LIK1740" s="77"/>
      <c r="LIL1740" s="77"/>
      <c r="LIM1740" s="77"/>
      <c r="LIN1740" s="77"/>
      <c r="LIO1740" s="77"/>
      <c r="LIP1740" s="77"/>
      <c r="LIQ1740" s="77"/>
      <c r="LIR1740" s="77"/>
      <c r="LIS1740" s="77"/>
      <c r="LIT1740" s="77"/>
      <c r="LIU1740" s="77"/>
      <c r="LIV1740" s="77"/>
      <c r="LIW1740" s="77"/>
      <c r="LIX1740" s="77"/>
      <c r="LIY1740" s="77"/>
      <c r="LIZ1740" s="77"/>
      <c r="LJA1740" s="77"/>
      <c r="LJB1740" s="77"/>
      <c r="LJC1740" s="77"/>
      <c r="LJD1740" s="77"/>
      <c r="LJE1740" s="77"/>
      <c r="LJF1740" s="77"/>
      <c r="LJG1740" s="77"/>
      <c r="LJH1740" s="77"/>
      <c r="LJI1740" s="77"/>
      <c r="LJJ1740" s="77"/>
      <c r="LJK1740" s="77"/>
      <c r="LJL1740" s="77"/>
      <c r="LJM1740" s="77"/>
      <c r="LJN1740" s="77"/>
      <c r="LJO1740" s="77"/>
      <c r="LJP1740" s="77"/>
      <c r="LJQ1740" s="77"/>
      <c r="LJR1740" s="77"/>
      <c r="LJS1740" s="77"/>
      <c r="LJT1740" s="77"/>
      <c r="LJU1740" s="77"/>
      <c r="LJV1740" s="77"/>
      <c r="LJW1740" s="77"/>
      <c r="LJX1740" s="77"/>
      <c r="LJY1740" s="77"/>
      <c r="LJZ1740" s="77"/>
      <c r="LKA1740" s="77"/>
      <c r="LKB1740" s="77"/>
      <c r="LKC1740" s="77"/>
      <c r="LKD1740" s="77"/>
      <c r="LKE1740" s="77"/>
      <c r="LKF1740" s="77"/>
      <c r="LKG1740" s="77"/>
      <c r="LKH1740" s="77"/>
      <c r="LKI1740" s="77"/>
      <c r="LKJ1740" s="77"/>
      <c r="LKK1740" s="77"/>
      <c r="LKL1740" s="77"/>
      <c r="LKM1740" s="77"/>
      <c r="LKN1740" s="77"/>
      <c r="LKO1740" s="77"/>
      <c r="LKP1740" s="77"/>
      <c r="LKQ1740" s="77"/>
      <c r="LKR1740" s="77"/>
      <c r="LKS1740" s="77"/>
      <c r="LKT1740" s="77"/>
      <c r="LKU1740" s="77"/>
      <c r="LKV1740" s="77"/>
      <c r="LKW1740" s="77"/>
      <c r="LKX1740" s="77"/>
      <c r="LKY1740" s="77"/>
      <c r="LKZ1740" s="77"/>
      <c r="LLA1740" s="77"/>
      <c r="LLB1740" s="77"/>
      <c r="LLC1740" s="77"/>
      <c r="LLD1740" s="77"/>
      <c r="LLE1740" s="77"/>
      <c r="LLF1740" s="77"/>
      <c r="LLG1740" s="77"/>
      <c r="LLH1740" s="77"/>
      <c r="LLI1740" s="77"/>
      <c r="LLJ1740" s="77"/>
      <c r="LLK1740" s="77"/>
      <c r="LLL1740" s="77"/>
      <c r="LLM1740" s="77"/>
      <c r="LLN1740" s="77"/>
      <c r="LLO1740" s="77"/>
      <c r="LLP1740" s="77"/>
      <c r="LLQ1740" s="77"/>
      <c r="LLR1740" s="77"/>
      <c r="LLS1740" s="77"/>
      <c r="LLT1740" s="77"/>
      <c r="LLU1740" s="77"/>
      <c r="LLV1740" s="77"/>
      <c r="LLW1740" s="77"/>
      <c r="LLX1740" s="77"/>
      <c r="LLY1740" s="77"/>
      <c r="LLZ1740" s="77"/>
      <c r="LMA1740" s="77"/>
      <c r="LMB1740" s="77"/>
      <c r="LMC1740" s="77"/>
      <c r="LMD1740" s="77"/>
      <c r="LME1740" s="77"/>
      <c r="LMF1740" s="77"/>
      <c r="LMG1740" s="77"/>
      <c r="LMH1740" s="77"/>
      <c r="LMI1740" s="77"/>
      <c r="LMJ1740" s="77"/>
      <c r="LMK1740" s="77"/>
      <c r="LML1740" s="77"/>
      <c r="LMM1740" s="77"/>
      <c r="LMN1740" s="77"/>
      <c r="LMO1740" s="77"/>
      <c r="LMP1740" s="77"/>
      <c r="LMQ1740" s="77"/>
      <c r="LMR1740" s="77"/>
      <c r="LMS1740" s="77"/>
      <c r="LMT1740" s="77"/>
      <c r="LMU1740" s="77"/>
      <c r="LMV1740" s="77"/>
      <c r="LMW1740" s="77"/>
      <c r="LMX1740" s="77"/>
      <c r="LMY1740" s="77"/>
      <c r="LMZ1740" s="77"/>
      <c r="LNA1740" s="77"/>
      <c r="LNB1740" s="77"/>
      <c r="LNC1740" s="77"/>
      <c r="LND1740" s="77"/>
      <c r="LNE1740" s="77"/>
      <c r="LNF1740" s="77"/>
      <c r="LNG1740" s="77"/>
      <c r="LNH1740" s="77"/>
      <c r="LNI1740" s="77"/>
      <c r="LNJ1740" s="77"/>
      <c r="LNK1740" s="77"/>
      <c r="LNL1740" s="77"/>
      <c r="LNM1740" s="77"/>
      <c r="LNN1740" s="77"/>
      <c r="LNO1740" s="77"/>
      <c r="LNP1740" s="77"/>
      <c r="LNQ1740" s="77"/>
      <c r="LNR1740" s="77"/>
      <c r="LNS1740" s="77"/>
      <c r="LNT1740" s="77"/>
      <c r="LNU1740" s="77"/>
      <c r="LNV1740" s="77"/>
      <c r="LNW1740" s="77"/>
      <c r="LNX1740" s="77"/>
      <c r="LNY1740" s="77"/>
      <c r="LNZ1740" s="77"/>
      <c r="LOA1740" s="77"/>
      <c r="LOB1740" s="77"/>
      <c r="LOC1740" s="77"/>
      <c r="LOD1740" s="77"/>
      <c r="LOE1740" s="77"/>
      <c r="LOF1740" s="77"/>
      <c r="LOG1740" s="77"/>
      <c r="LOH1740" s="77"/>
      <c r="LOI1740" s="77"/>
      <c r="LOJ1740" s="77"/>
      <c r="LOK1740" s="77"/>
      <c r="LOL1740" s="77"/>
      <c r="LOM1740" s="77"/>
      <c r="LON1740" s="77"/>
      <c r="LOO1740" s="77"/>
      <c r="LOP1740" s="77"/>
      <c r="LOQ1740" s="77"/>
      <c r="LOR1740" s="77"/>
      <c r="LOS1740" s="77"/>
      <c r="LOT1740" s="77"/>
      <c r="LOU1740" s="77"/>
      <c r="LOV1740" s="77"/>
      <c r="LOW1740" s="77"/>
      <c r="LOX1740" s="77"/>
      <c r="LOY1740" s="77"/>
      <c r="LOZ1740" s="77"/>
      <c r="LPA1740" s="77"/>
      <c r="LPB1740" s="77"/>
      <c r="LPC1740" s="77"/>
      <c r="LPD1740" s="77"/>
      <c r="LPE1740" s="77"/>
      <c r="LPF1740" s="77"/>
      <c r="LPG1740" s="77"/>
      <c r="LPH1740" s="77"/>
      <c r="LPI1740" s="77"/>
      <c r="LPJ1740" s="77"/>
      <c r="LPK1740" s="77"/>
      <c r="LPL1740" s="77"/>
      <c r="LPM1740" s="77"/>
      <c r="LPN1740" s="77"/>
      <c r="LPO1740" s="77"/>
      <c r="LPP1740" s="77"/>
      <c r="LPQ1740" s="77"/>
      <c r="LPR1740" s="77"/>
      <c r="LPS1740" s="77"/>
      <c r="LPT1740" s="77"/>
      <c r="LPU1740" s="77"/>
      <c r="LPV1740" s="77"/>
      <c r="LPW1740" s="77"/>
      <c r="LPX1740" s="77"/>
      <c r="LPY1740" s="77"/>
      <c r="LPZ1740" s="77"/>
      <c r="LQA1740" s="77"/>
      <c r="LQB1740" s="77"/>
      <c r="LQC1740" s="77"/>
      <c r="LQD1740" s="77"/>
      <c r="LQE1740" s="77"/>
      <c r="LQF1740" s="77"/>
      <c r="LQG1740" s="77"/>
      <c r="LQH1740" s="77"/>
      <c r="LQI1740" s="77"/>
      <c r="LQJ1740" s="77"/>
      <c r="LQK1740" s="77"/>
      <c r="LQL1740" s="77"/>
      <c r="LQM1740" s="77"/>
      <c r="LQN1740" s="77"/>
      <c r="LQO1740" s="77"/>
      <c r="LQP1740" s="77"/>
      <c r="LQQ1740" s="77"/>
      <c r="LQR1740" s="77"/>
      <c r="LQS1740" s="77"/>
      <c r="LQT1740" s="77"/>
      <c r="LQU1740" s="77"/>
      <c r="LQV1740" s="77"/>
      <c r="LQW1740" s="77"/>
      <c r="LQX1740" s="77"/>
      <c r="LQY1740" s="77"/>
      <c r="LQZ1740" s="77"/>
      <c r="LRA1740" s="77"/>
      <c r="LRB1740" s="77"/>
      <c r="LRC1740" s="77"/>
      <c r="LRD1740" s="77"/>
      <c r="LRE1740" s="77"/>
      <c r="LRF1740" s="77"/>
      <c r="LRG1740" s="77"/>
      <c r="LRH1740" s="77"/>
      <c r="LRI1740" s="77"/>
      <c r="LRJ1740" s="77"/>
      <c r="LRK1740" s="77"/>
      <c r="LRL1740" s="77"/>
      <c r="LRM1740" s="77"/>
      <c r="LRN1740" s="77"/>
      <c r="LRO1740" s="77"/>
      <c r="LRP1740" s="77"/>
      <c r="LRQ1740" s="77"/>
      <c r="LRR1740" s="77"/>
      <c r="LRS1740" s="77"/>
      <c r="LRT1740" s="77"/>
      <c r="LRU1740" s="77"/>
      <c r="LRV1740" s="77"/>
      <c r="LRW1740" s="77"/>
      <c r="LRX1740" s="77"/>
      <c r="LRY1740" s="77"/>
      <c r="LRZ1740" s="77"/>
      <c r="LSA1740" s="77"/>
      <c r="LSB1740" s="77"/>
      <c r="LSC1740" s="77"/>
      <c r="LSD1740" s="77"/>
      <c r="LSE1740" s="77"/>
      <c r="LSF1740" s="77"/>
      <c r="LSG1740" s="77"/>
      <c r="LSH1740" s="77"/>
      <c r="LSI1740" s="77"/>
      <c r="LSJ1740" s="77"/>
      <c r="LSK1740" s="77"/>
      <c r="LSL1740" s="77"/>
      <c r="LSM1740" s="77"/>
      <c r="LSN1740" s="77"/>
      <c r="LSO1740" s="77"/>
      <c r="LSP1740" s="77"/>
      <c r="LSQ1740" s="77"/>
      <c r="LSR1740" s="77"/>
      <c r="LSS1740" s="77"/>
      <c r="LST1740" s="77"/>
      <c r="LSU1740" s="77"/>
      <c r="LSV1740" s="77"/>
      <c r="LSW1740" s="77"/>
      <c r="LSX1740" s="77"/>
      <c r="LSY1740" s="77"/>
      <c r="LSZ1740" s="77"/>
      <c r="LTA1740" s="77"/>
      <c r="LTB1740" s="77"/>
      <c r="LTC1740" s="77"/>
      <c r="LTD1740" s="77"/>
      <c r="LTE1740" s="77"/>
      <c r="LTF1740" s="77"/>
      <c r="LTG1740" s="77"/>
      <c r="LTH1740" s="77"/>
      <c r="LTI1740" s="77"/>
      <c r="LTJ1740" s="77"/>
      <c r="LTK1740" s="77"/>
      <c r="LTL1740" s="77"/>
      <c r="LTM1740" s="77"/>
      <c r="LTN1740" s="77"/>
      <c r="LTO1740" s="77"/>
      <c r="LTP1740" s="77"/>
      <c r="LTQ1740" s="77"/>
      <c r="LTR1740" s="77"/>
      <c r="LTS1740" s="77"/>
      <c r="LTT1740" s="77"/>
      <c r="LTU1740" s="77"/>
      <c r="LTV1740" s="77"/>
      <c r="LTW1740" s="77"/>
      <c r="LTX1740" s="77"/>
      <c r="LTY1740" s="77"/>
      <c r="LTZ1740" s="77"/>
      <c r="LUA1740" s="77"/>
      <c r="LUB1740" s="77"/>
      <c r="LUC1740" s="77"/>
      <c r="LUD1740" s="77"/>
      <c r="LUE1740" s="77"/>
      <c r="LUF1740" s="77"/>
      <c r="LUG1740" s="77"/>
      <c r="LUH1740" s="77"/>
      <c r="LUI1740" s="77"/>
      <c r="LUJ1740" s="77"/>
      <c r="LUK1740" s="77"/>
      <c r="LUL1740" s="77"/>
      <c r="LUM1740" s="77"/>
      <c r="LUN1740" s="77"/>
      <c r="LUO1740" s="77"/>
      <c r="LUP1740" s="77"/>
      <c r="LUQ1740" s="77"/>
      <c r="LUR1740" s="77"/>
      <c r="LUS1740" s="77"/>
      <c r="LUT1740" s="77"/>
      <c r="LUU1740" s="77"/>
      <c r="LUV1740" s="77"/>
      <c r="LUW1740" s="77"/>
      <c r="LUX1740" s="77"/>
      <c r="LUY1740" s="77"/>
      <c r="LUZ1740" s="77"/>
      <c r="LVA1740" s="77"/>
      <c r="LVB1740" s="77"/>
      <c r="LVC1740" s="77"/>
      <c r="LVD1740" s="77"/>
      <c r="LVE1740" s="77"/>
      <c r="LVF1740" s="77"/>
      <c r="LVG1740" s="77"/>
      <c r="LVH1740" s="77"/>
      <c r="LVI1740" s="77"/>
      <c r="LVJ1740" s="77"/>
      <c r="LVK1740" s="77"/>
      <c r="LVL1740" s="77"/>
      <c r="LVM1740" s="77"/>
      <c r="LVN1740" s="77"/>
      <c r="LVO1740" s="77"/>
      <c r="LVP1740" s="77"/>
      <c r="LVQ1740" s="77"/>
      <c r="LVR1740" s="77"/>
      <c r="LVS1740" s="77"/>
      <c r="LVT1740" s="77"/>
      <c r="LVU1740" s="77"/>
      <c r="LVV1740" s="77"/>
      <c r="LVW1740" s="77"/>
      <c r="LVX1740" s="77"/>
      <c r="LVY1740" s="77"/>
      <c r="LVZ1740" s="77"/>
      <c r="LWA1740" s="77"/>
      <c r="LWB1740" s="77"/>
      <c r="LWC1740" s="77"/>
      <c r="LWD1740" s="77"/>
      <c r="LWE1740" s="77"/>
      <c r="LWF1740" s="77"/>
      <c r="LWG1740" s="77"/>
      <c r="LWH1740" s="77"/>
      <c r="LWI1740" s="77"/>
      <c r="LWJ1740" s="77"/>
      <c r="LWK1740" s="77"/>
      <c r="LWL1740" s="77"/>
      <c r="LWM1740" s="77"/>
      <c r="LWN1740" s="77"/>
      <c r="LWO1740" s="77"/>
      <c r="LWP1740" s="77"/>
      <c r="LWQ1740" s="77"/>
      <c r="LWR1740" s="77"/>
      <c r="LWS1740" s="77"/>
      <c r="LWT1740" s="77"/>
      <c r="LWU1740" s="77"/>
      <c r="LWV1740" s="77"/>
      <c r="LWW1740" s="77"/>
      <c r="LWX1740" s="77"/>
      <c r="LWY1740" s="77"/>
      <c r="LWZ1740" s="77"/>
      <c r="LXA1740" s="77"/>
      <c r="LXB1740" s="77"/>
      <c r="LXC1740" s="77"/>
      <c r="LXD1740" s="77"/>
      <c r="LXE1740" s="77"/>
      <c r="LXF1740" s="77"/>
      <c r="LXG1740" s="77"/>
      <c r="LXH1740" s="77"/>
      <c r="LXI1740" s="77"/>
      <c r="LXJ1740" s="77"/>
      <c r="LXK1740" s="77"/>
      <c r="LXL1740" s="77"/>
      <c r="LXM1740" s="77"/>
      <c r="LXN1740" s="77"/>
      <c r="LXO1740" s="77"/>
      <c r="LXP1740" s="77"/>
      <c r="LXQ1740" s="77"/>
      <c r="LXR1740" s="77"/>
      <c r="LXS1740" s="77"/>
      <c r="LXT1740" s="77"/>
      <c r="LXU1740" s="77"/>
      <c r="LXV1740" s="77"/>
      <c r="LXW1740" s="77"/>
      <c r="LXX1740" s="77"/>
      <c r="LXY1740" s="77"/>
      <c r="LXZ1740" s="77"/>
      <c r="LYA1740" s="77"/>
      <c r="LYB1740" s="77"/>
      <c r="LYC1740" s="77"/>
      <c r="LYD1740" s="77"/>
      <c r="LYE1740" s="77"/>
      <c r="LYF1740" s="77"/>
      <c r="LYG1740" s="77"/>
      <c r="LYH1740" s="77"/>
      <c r="LYI1740" s="77"/>
      <c r="LYJ1740" s="77"/>
      <c r="LYK1740" s="77"/>
      <c r="LYL1740" s="77"/>
      <c r="LYM1740" s="77"/>
      <c r="LYN1740" s="77"/>
      <c r="LYO1740" s="77"/>
      <c r="LYP1740" s="77"/>
      <c r="LYQ1740" s="77"/>
      <c r="LYR1740" s="77"/>
      <c r="LYS1740" s="77"/>
      <c r="LYT1740" s="77"/>
      <c r="LYU1740" s="77"/>
      <c r="LYV1740" s="77"/>
      <c r="LYW1740" s="77"/>
      <c r="LYX1740" s="77"/>
      <c r="LYY1740" s="77"/>
      <c r="LYZ1740" s="77"/>
      <c r="LZA1740" s="77"/>
      <c r="LZB1740" s="77"/>
      <c r="LZC1740" s="77"/>
      <c r="LZD1740" s="77"/>
      <c r="LZE1740" s="77"/>
      <c r="LZF1740" s="77"/>
      <c r="LZG1740" s="77"/>
      <c r="LZH1740" s="77"/>
      <c r="LZI1740" s="77"/>
      <c r="LZJ1740" s="77"/>
      <c r="LZK1740" s="77"/>
      <c r="LZL1740" s="77"/>
      <c r="LZM1740" s="77"/>
      <c r="LZN1740" s="77"/>
      <c r="LZO1740" s="77"/>
      <c r="LZP1740" s="77"/>
      <c r="LZQ1740" s="77"/>
      <c r="LZR1740" s="77"/>
      <c r="LZS1740" s="77"/>
      <c r="LZT1740" s="77"/>
      <c r="LZU1740" s="77"/>
      <c r="LZV1740" s="77"/>
      <c r="LZW1740" s="77"/>
      <c r="LZX1740" s="77"/>
      <c r="LZY1740" s="77"/>
      <c r="LZZ1740" s="77"/>
      <c r="MAA1740" s="77"/>
      <c r="MAB1740" s="77"/>
      <c r="MAC1740" s="77"/>
      <c r="MAD1740" s="77"/>
      <c r="MAE1740" s="77"/>
      <c r="MAF1740" s="77"/>
      <c r="MAG1740" s="77"/>
      <c r="MAH1740" s="77"/>
      <c r="MAI1740" s="77"/>
      <c r="MAJ1740" s="77"/>
      <c r="MAK1740" s="77"/>
      <c r="MAL1740" s="77"/>
      <c r="MAM1740" s="77"/>
      <c r="MAN1740" s="77"/>
      <c r="MAO1740" s="77"/>
      <c r="MAP1740" s="77"/>
      <c r="MAQ1740" s="77"/>
      <c r="MAR1740" s="77"/>
      <c r="MAS1740" s="77"/>
      <c r="MAT1740" s="77"/>
      <c r="MAU1740" s="77"/>
      <c r="MAV1740" s="77"/>
      <c r="MAW1740" s="77"/>
      <c r="MAX1740" s="77"/>
      <c r="MAY1740" s="77"/>
      <c r="MAZ1740" s="77"/>
      <c r="MBA1740" s="77"/>
      <c r="MBB1740" s="77"/>
      <c r="MBC1740" s="77"/>
      <c r="MBD1740" s="77"/>
      <c r="MBE1740" s="77"/>
      <c r="MBF1740" s="77"/>
      <c r="MBG1740" s="77"/>
      <c r="MBH1740" s="77"/>
      <c r="MBI1740" s="77"/>
      <c r="MBJ1740" s="77"/>
      <c r="MBK1740" s="77"/>
      <c r="MBL1740" s="77"/>
      <c r="MBM1740" s="77"/>
      <c r="MBN1740" s="77"/>
      <c r="MBO1740" s="77"/>
      <c r="MBP1740" s="77"/>
      <c r="MBQ1740" s="77"/>
      <c r="MBR1740" s="77"/>
      <c r="MBS1740" s="77"/>
      <c r="MBT1740" s="77"/>
      <c r="MBU1740" s="77"/>
      <c r="MBV1740" s="77"/>
      <c r="MBW1740" s="77"/>
      <c r="MBX1740" s="77"/>
      <c r="MBY1740" s="77"/>
      <c r="MBZ1740" s="77"/>
      <c r="MCA1740" s="77"/>
      <c r="MCB1740" s="77"/>
      <c r="MCC1740" s="77"/>
      <c r="MCD1740" s="77"/>
      <c r="MCE1740" s="77"/>
      <c r="MCF1740" s="77"/>
      <c r="MCG1740" s="77"/>
      <c r="MCH1740" s="77"/>
      <c r="MCI1740" s="77"/>
      <c r="MCJ1740" s="77"/>
      <c r="MCK1740" s="77"/>
      <c r="MCL1740" s="77"/>
      <c r="MCM1740" s="77"/>
      <c r="MCN1740" s="77"/>
      <c r="MCO1740" s="77"/>
      <c r="MCP1740" s="77"/>
      <c r="MCQ1740" s="77"/>
      <c r="MCR1740" s="77"/>
      <c r="MCS1740" s="77"/>
      <c r="MCT1740" s="77"/>
      <c r="MCU1740" s="77"/>
      <c r="MCV1740" s="77"/>
      <c r="MCW1740" s="77"/>
      <c r="MCX1740" s="77"/>
      <c r="MCY1740" s="77"/>
      <c r="MCZ1740" s="77"/>
      <c r="MDA1740" s="77"/>
      <c r="MDB1740" s="77"/>
      <c r="MDC1740" s="77"/>
      <c r="MDD1740" s="77"/>
      <c r="MDE1740" s="77"/>
      <c r="MDF1740" s="77"/>
      <c r="MDG1740" s="77"/>
      <c r="MDH1740" s="77"/>
      <c r="MDI1740" s="77"/>
      <c r="MDJ1740" s="77"/>
      <c r="MDK1740" s="77"/>
      <c r="MDL1740" s="77"/>
      <c r="MDM1740" s="77"/>
      <c r="MDN1740" s="77"/>
      <c r="MDO1740" s="77"/>
      <c r="MDP1740" s="77"/>
      <c r="MDQ1740" s="77"/>
      <c r="MDR1740" s="77"/>
      <c r="MDS1740" s="77"/>
      <c r="MDT1740" s="77"/>
      <c r="MDU1740" s="77"/>
      <c r="MDV1740" s="77"/>
      <c r="MDW1740" s="77"/>
      <c r="MDX1740" s="77"/>
      <c r="MDY1740" s="77"/>
      <c r="MDZ1740" s="77"/>
      <c r="MEA1740" s="77"/>
      <c r="MEB1740" s="77"/>
      <c r="MEC1740" s="77"/>
      <c r="MED1740" s="77"/>
      <c r="MEE1740" s="77"/>
      <c r="MEF1740" s="77"/>
      <c r="MEG1740" s="77"/>
      <c r="MEH1740" s="77"/>
      <c r="MEI1740" s="77"/>
      <c r="MEJ1740" s="77"/>
      <c r="MEK1740" s="77"/>
      <c r="MEL1740" s="77"/>
      <c r="MEM1740" s="77"/>
      <c r="MEN1740" s="77"/>
      <c r="MEO1740" s="77"/>
      <c r="MEP1740" s="77"/>
      <c r="MEQ1740" s="77"/>
      <c r="MER1740" s="77"/>
      <c r="MES1740" s="77"/>
      <c r="MET1740" s="77"/>
      <c r="MEU1740" s="77"/>
      <c r="MEV1740" s="77"/>
      <c r="MEW1740" s="77"/>
      <c r="MEX1740" s="77"/>
      <c r="MEY1740" s="77"/>
      <c r="MEZ1740" s="77"/>
      <c r="MFA1740" s="77"/>
      <c r="MFB1740" s="77"/>
      <c r="MFC1740" s="77"/>
      <c r="MFD1740" s="77"/>
      <c r="MFE1740" s="77"/>
      <c r="MFF1740" s="77"/>
      <c r="MFG1740" s="77"/>
      <c r="MFH1740" s="77"/>
      <c r="MFI1740" s="77"/>
      <c r="MFJ1740" s="77"/>
      <c r="MFK1740" s="77"/>
      <c r="MFL1740" s="77"/>
      <c r="MFM1740" s="77"/>
      <c r="MFN1740" s="77"/>
      <c r="MFO1740" s="77"/>
      <c r="MFP1740" s="77"/>
      <c r="MFQ1740" s="77"/>
      <c r="MFR1740" s="77"/>
      <c r="MFS1740" s="77"/>
      <c r="MFT1740" s="77"/>
      <c r="MFU1740" s="77"/>
      <c r="MFV1740" s="77"/>
      <c r="MFW1740" s="77"/>
      <c r="MFX1740" s="77"/>
      <c r="MFY1740" s="77"/>
      <c r="MFZ1740" s="77"/>
      <c r="MGA1740" s="77"/>
      <c r="MGB1740" s="77"/>
      <c r="MGC1740" s="77"/>
      <c r="MGD1740" s="77"/>
      <c r="MGE1740" s="77"/>
      <c r="MGF1740" s="77"/>
      <c r="MGG1740" s="77"/>
      <c r="MGH1740" s="77"/>
      <c r="MGI1740" s="77"/>
      <c r="MGJ1740" s="77"/>
      <c r="MGK1740" s="77"/>
      <c r="MGL1740" s="77"/>
      <c r="MGM1740" s="77"/>
      <c r="MGN1740" s="77"/>
      <c r="MGO1740" s="77"/>
      <c r="MGP1740" s="77"/>
      <c r="MGQ1740" s="77"/>
      <c r="MGR1740" s="77"/>
      <c r="MGS1740" s="77"/>
      <c r="MGT1740" s="77"/>
      <c r="MGU1740" s="77"/>
      <c r="MGV1740" s="77"/>
      <c r="MGW1740" s="77"/>
      <c r="MGX1740" s="77"/>
      <c r="MGY1740" s="77"/>
      <c r="MGZ1740" s="77"/>
      <c r="MHA1740" s="77"/>
      <c r="MHB1740" s="77"/>
      <c r="MHC1740" s="77"/>
      <c r="MHD1740" s="77"/>
      <c r="MHE1740" s="77"/>
      <c r="MHF1740" s="77"/>
      <c r="MHG1740" s="77"/>
      <c r="MHH1740" s="77"/>
      <c r="MHI1740" s="77"/>
      <c r="MHJ1740" s="77"/>
      <c r="MHK1740" s="77"/>
      <c r="MHL1740" s="77"/>
      <c r="MHM1740" s="77"/>
      <c r="MHN1740" s="77"/>
      <c r="MHO1740" s="77"/>
      <c r="MHP1740" s="77"/>
      <c r="MHQ1740" s="77"/>
      <c r="MHR1740" s="77"/>
      <c r="MHS1740" s="77"/>
      <c r="MHT1740" s="77"/>
      <c r="MHU1740" s="77"/>
      <c r="MHV1740" s="77"/>
      <c r="MHW1740" s="77"/>
      <c r="MHX1740" s="77"/>
      <c r="MHY1740" s="77"/>
      <c r="MHZ1740" s="77"/>
      <c r="MIA1740" s="77"/>
      <c r="MIB1740" s="77"/>
      <c r="MIC1740" s="77"/>
      <c r="MID1740" s="77"/>
      <c r="MIE1740" s="77"/>
      <c r="MIF1740" s="77"/>
      <c r="MIG1740" s="77"/>
      <c r="MIH1740" s="77"/>
      <c r="MII1740" s="77"/>
      <c r="MIJ1740" s="77"/>
      <c r="MIK1740" s="77"/>
      <c r="MIL1740" s="77"/>
      <c r="MIM1740" s="77"/>
      <c r="MIN1740" s="77"/>
      <c r="MIO1740" s="77"/>
      <c r="MIP1740" s="77"/>
      <c r="MIQ1740" s="77"/>
      <c r="MIR1740" s="77"/>
      <c r="MIS1740" s="77"/>
      <c r="MIT1740" s="77"/>
      <c r="MIU1740" s="77"/>
      <c r="MIV1740" s="77"/>
      <c r="MIW1740" s="77"/>
      <c r="MIX1740" s="77"/>
      <c r="MIY1740" s="77"/>
      <c r="MIZ1740" s="77"/>
      <c r="MJA1740" s="77"/>
      <c r="MJB1740" s="77"/>
      <c r="MJC1740" s="77"/>
      <c r="MJD1740" s="77"/>
      <c r="MJE1740" s="77"/>
      <c r="MJF1740" s="77"/>
      <c r="MJG1740" s="77"/>
      <c r="MJH1740" s="77"/>
      <c r="MJI1740" s="77"/>
      <c r="MJJ1740" s="77"/>
      <c r="MJK1740" s="77"/>
      <c r="MJL1740" s="77"/>
      <c r="MJM1740" s="77"/>
      <c r="MJN1740" s="77"/>
      <c r="MJO1740" s="77"/>
      <c r="MJP1740" s="77"/>
      <c r="MJQ1740" s="77"/>
      <c r="MJR1740" s="77"/>
      <c r="MJS1740" s="77"/>
      <c r="MJT1740" s="77"/>
      <c r="MJU1740" s="77"/>
      <c r="MJV1740" s="77"/>
      <c r="MJW1740" s="77"/>
      <c r="MJX1740" s="77"/>
      <c r="MJY1740" s="77"/>
      <c r="MJZ1740" s="77"/>
      <c r="MKA1740" s="77"/>
      <c r="MKB1740" s="77"/>
      <c r="MKC1740" s="77"/>
      <c r="MKD1740" s="77"/>
      <c r="MKE1740" s="77"/>
      <c r="MKF1740" s="77"/>
      <c r="MKG1740" s="77"/>
      <c r="MKH1740" s="77"/>
      <c r="MKI1740" s="77"/>
      <c r="MKJ1740" s="77"/>
      <c r="MKK1740" s="77"/>
      <c r="MKL1740" s="77"/>
      <c r="MKM1740" s="77"/>
      <c r="MKN1740" s="77"/>
      <c r="MKO1740" s="77"/>
      <c r="MKP1740" s="77"/>
      <c r="MKQ1740" s="77"/>
      <c r="MKR1740" s="77"/>
      <c r="MKS1740" s="77"/>
      <c r="MKT1740" s="77"/>
      <c r="MKU1740" s="77"/>
      <c r="MKV1740" s="77"/>
      <c r="MKW1740" s="77"/>
      <c r="MKX1740" s="77"/>
      <c r="MKY1740" s="77"/>
      <c r="MKZ1740" s="77"/>
      <c r="MLA1740" s="77"/>
      <c r="MLB1740" s="77"/>
      <c r="MLC1740" s="77"/>
      <c r="MLD1740" s="77"/>
      <c r="MLE1740" s="77"/>
      <c r="MLF1740" s="77"/>
      <c r="MLG1740" s="77"/>
      <c r="MLH1740" s="77"/>
      <c r="MLI1740" s="77"/>
      <c r="MLJ1740" s="77"/>
      <c r="MLK1740" s="77"/>
      <c r="MLL1740" s="77"/>
      <c r="MLM1740" s="77"/>
      <c r="MLN1740" s="77"/>
      <c r="MLO1740" s="77"/>
      <c r="MLP1740" s="77"/>
      <c r="MLQ1740" s="77"/>
      <c r="MLR1740" s="77"/>
      <c r="MLS1740" s="77"/>
      <c r="MLT1740" s="77"/>
      <c r="MLU1740" s="77"/>
      <c r="MLV1740" s="77"/>
      <c r="MLW1740" s="77"/>
      <c r="MLX1740" s="77"/>
      <c r="MLY1740" s="77"/>
      <c r="MLZ1740" s="77"/>
      <c r="MMA1740" s="77"/>
      <c r="MMB1740" s="77"/>
      <c r="MMC1740" s="77"/>
      <c r="MMD1740" s="77"/>
      <c r="MME1740" s="77"/>
      <c r="MMF1740" s="77"/>
      <c r="MMG1740" s="77"/>
      <c r="MMH1740" s="77"/>
      <c r="MMI1740" s="77"/>
      <c r="MMJ1740" s="77"/>
      <c r="MMK1740" s="77"/>
      <c r="MML1740" s="77"/>
      <c r="MMM1740" s="77"/>
      <c r="MMN1740" s="77"/>
      <c r="MMO1740" s="77"/>
      <c r="MMP1740" s="77"/>
      <c r="MMQ1740" s="77"/>
      <c r="MMR1740" s="77"/>
      <c r="MMS1740" s="77"/>
      <c r="MMT1740" s="77"/>
      <c r="MMU1740" s="77"/>
      <c r="MMV1740" s="77"/>
      <c r="MMW1740" s="77"/>
      <c r="MMX1740" s="77"/>
      <c r="MMY1740" s="77"/>
      <c r="MMZ1740" s="77"/>
      <c r="MNA1740" s="77"/>
      <c r="MNB1740" s="77"/>
      <c r="MNC1740" s="77"/>
      <c r="MND1740" s="77"/>
      <c r="MNE1740" s="77"/>
      <c r="MNF1740" s="77"/>
      <c r="MNG1740" s="77"/>
      <c r="MNH1740" s="77"/>
      <c r="MNI1740" s="77"/>
      <c r="MNJ1740" s="77"/>
      <c r="MNK1740" s="77"/>
      <c r="MNL1740" s="77"/>
      <c r="MNM1740" s="77"/>
      <c r="MNN1740" s="77"/>
      <c r="MNO1740" s="77"/>
      <c r="MNP1740" s="77"/>
      <c r="MNQ1740" s="77"/>
      <c r="MNR1740" s="77"/>
      <c r="MNS1740" s="77"/>
      <c r="MNT1740" s="77"/>
      <c r="MNU1740" s="77"/>
      <c r="MNV1740" s="77"/>
      <c r="MNW1740" s="77"/>
      <c r="MNX1740" s="77"/>
      <c r="MNY1740" s="77"/>
      <c r="MNZ1740" s="77"/>
      <c r="MOA1740" s="77"/>
      <c r="MOB1740" s="77"/>
      <c r="MOC1740" s="77"/>
      <c r="MOD1740" s="77"/>
      <c r="MOE1740" s="77"/>
      <c r="MOF1740" s="77"/>
      <c r="MOG1740" s="77"/>
      <c r="MOH1740" s="77"/>
      <c r="MOI1740" s="77"/>
      <c r="MOJ1740" s="77"/>
      <c r="MOK1740" s="77"/>
      <c r="MOL1740" s="77"/>
      <c r="MOM1740" s="77"/>
      <c r="MON1740" s="77"/>
      <c r="MOO1740" s="77"/>
      <c r="MOP1740" s="77"/>
      <c r="MOQ1740" s="77"/>
      <c r="MOR1740" s="77"/>
      <c r="MOS1740" s="77"/>
      <c r="MOT1740" s="77"/>
      <c r="MOU1740" s="77"/>
      <c r="MOV1740" s="77"/>
      <c r="MOW1740" s="77"/>
      <c r="MOX1740" s="77"/>
      <c r="MOY1740" s="77"/>
      <c r="MOZ1740" s="77"/>
      <c r="MPA1740" s="77"/>
      <c r="MPB1740" s="77"/>
      <c r="MPC1740" s="77"/>
      <c r="MPD1740" s="77"/>
      <c r="MPE1740" s="77"/>
      <c r="MPF1740" s="77"/>
      <c r="MPG1740" s="77"/>
      <c r="MPH1740" s="77"/>
      <c r="MPI1740" s="77"/>
      <c r="MPJ1740" s="77"/>
      <c r="MPK1740" s="77"/>
      <c r="MPL1740" s="77"/>
      <c r="MPM1740" s="77"/>
      <c r="MPN1740" s="77"/>
      <c r="MPO1740" s="77"/>
      <c r="MPP1740" s="77"/>
      <c r="MPQ1740" s="77"/>
      <c r="MPR1740" s="77"/>
      <c r="MPS1740" s="77"/>
      <c r="MPT1740" s="77"/>
      <c r="MPU1740" s="77"/>
      <c r="MPV1740" s="77"/>
      <c r="MPW1740" s="77"/>
      <c r="MPX1740" s="77"/>
      <c r="MPY1740" s="77"/>
      <c r="MPZ1740" s="77"/>
      <c r="MQA1740" s="77"/>
      <c r="MQB1740" s="77"/>
      <c r="MQC1740" s="77"/>
      <c r="MQD1740" s="77"/>
      <c r="MQE1740" s="77"/>
      <c r="MQF1740" s="77"/>
      <c r="MQG1740" s="77"/>
      <c r="MQH1740" s="77"/>
      <c r="MQI1740" s="77"/>
      <c r="MQJ1740" s="77"/>
      <c r="MQK1740" s="77"/>
      <c r="MQL1740" s="77"/>
      <c r="MQM1740" s="77"/>
      <c r="MQN1740" s="77"/>
      <c r="MQO1740" s="77"/>
      <c r="MQP1740" s="77"/>
      <c r="MQQ1740" s="77"/>
      <c r="MQR1740" s="77"/>
      <c r="MQS1740" s="77"/>
      <c r="MQT1740" s="77"/>
      <c r="MQU1740" s="77"/>
      <c r="MQV1740" s="77"/>
      <c r="MQW1740" s="77"/>
      <c r="MQX1740" s="77"/>
      <c r="MQY1740" s="77"/>
      <c r="MQZ1740" s="77"/>
      <c r="MRA1740" s="77"/>
      <c r="MRB1740" s="77"/>
      <c r="MRC1740" s="77"/>
      <c r="MRD1740" s="77"/>
      <c r="MRE1740" s="77"/>
      <c r="MRF1740" s="77"/>
      <c r="MRG1740" s="77"/>
      <c r="MRH1740" s="77"/>
      <c r="MRI1740" s="77"/>
      <c r="MRJ1740" s="77"/>
      <c r="MRK1740" s="77"/>
      <c r="MRL1740" s="77"/>
      <c r="MRM1740" s="77"/>
      <c r="MRN1740" s="77"/>
      <c r="MRO1740" s="77"/>
      <c r="MRP1740" s="77"/>
      <c r="MRQ1740" s="77"/>
      <c r="MRR1740" s="77"/>
      <c r="MRS1740" s="77"/>
      <c r="MRT1740" s="77"/>
      <c r="MRU1740" s="77"/>
      <c r="MRV1740" s="77"/>
      <c r="MRW1740" s="77"/>
      <c r="MRX1740" s="77"/>
      <c r="MRY1740" s="77"/>
      <c r="MRZ1740" s="77"/>
      <c r="MSA1740" s="77"/>
      <c r="MSB1740" s="77"/>
      <c r="MSC1740" s="77"/>
      <c r="MSD1740" s="77"/>
      <c r="MSE1740" s="77"/>
      <c r="MSF1740" s="77"/>
      <c r="MSG1740" s="77"/>
      <c r="MSH1740" s="77"/>
      <c r="MSI1740" s="77"/>
      <c r="MSJ1740" s="77"/>
      <c r="MSK1740" s="77"/>
      <c r="MSL1740" s="77"/>
      <c r="MSM1740" s="77"/>
      <c r="MSN1740" s="77"/>
      <c r="MSO1740" s="77"/>
      <c r="MSP1740" s="77"/>
      <c r="MSQ1740" s="77"/>
      <c r="MSR1740" s="77"/>
      <c r="MSS1740" s="77"/>
      <c r="MST1740" s="77"/>
      <c r="MSU1740" s="77"/>
      <c r="MSV1740" s="77"/>
      <c r="MSW1740" s="77"/>
      <c r="MSX1740" s="77"/>
      <c r="MSY1740" s="77"/>
      <c r="MSZ1740" s="77"/>
      <c r="MTA1740" s="77"/>
      <c r="MTB1740" s="77"/>
      <c r="MTC1740" s="77"/>
      <c r="MTD1740" s="77"/>
      <c r="MTE1740" s="77"/>
      <c r="MTF1740" s="77"/>
      <c r="MTG1740" s="77"/>
      <c r="MTH1740" s="77"/>
      <c r="MTI1740" s="77"/>
      <c r="MTJ1740" s="77"/>
      <c r="MTK1740" s="77"/>
      <c r="MTL1740" s="77"/>
      <c r="MTM1740" s="77"/>
      <c r="MTN1740" s="77"/>
      <c r="MTO1740" s="77"/>
      <c r="MTP1740" s="77"/>
      <c r="MTQ1740" s="77"/>
      <c r="MTR1740" s="77"/>
      <c r="MTS1740" s="77"/>
      <c r="MTT1740" s="77"/>
      <c r="MTU1740" s="77"/>
      <c r="MTV1740" s="77"/>
      <c r="MTW1740" s="77"/>
      <c r="MTX1740" s="77"/>
      <c r="MTY1740" s="77"/>
      <c r="MTZ1740" s="77"/>
      <c r="MUA1740" s="77"/>
      <c r="MUB1740" s="77"/>
      <c r="MUC1740" s="77"/>
      <c r="MUD1740" s="77"/>
      <c r="MUE1740" s="77"/>
      <c r="MUF1740" s="77"/>
      <c r="MUG1740" s="77"/>
      <c r="MUH1740" s="77"/>
      <c r="MUI1740" s="77"/>
      <c r="MUJ1740" s="77"/>
      <c r="MUK1740" s="77"/>
      <c r="MUL1740" s="77"/>
      <c r="MUM1740" s="77"/>
      <c r="MUN1740" s="77"/>
      <c r="MUO1740" s="77"/>
      <c r="MUP1740" s="77"/>
      <c r="MUQ1740" s="77"/>
      <c r="MUR1740" s="77"/>
      <c r="MUS1740" s="77"/>
      <c r="MUT1740" s="77"/>
      <c r="MUU1740" s="77"/>
      <c r="MUV1740" s="77"/>
      <c r="MUW1740" s="77"/>
      <c r="MUX1740" s="77"/>
      <c r="MUY1740" s="77"/>
      <c r="MUZ1740" s="77"/>
      <c r="MVA1740" s="77"/>
      <c r="MVB1740" s="77"/>
      <c r="MVC1740" s="77"/>
      <c r="MVD1740" s="77"/>
      <c r="MVE1740" s="77"/>
      <c r="MVF1740" s="77"/>
      <c r="MVG1740" s="77"/>
      <c r="MVH1740" s="77"/>
      <c r="MVI1740" s="77"/>
      <c r="MVJ1740" s="77"/>
      <c r="MVK1740" s="77"/>
      <c r="MVL1740" s="77"/>
      <c r="MVM1740" s="77"/>
      <c r="MVN1740" s="77"/>
      <c r="MVO1740" s="77"/>
      <c r="MVP1740" s="77"/>
      <c r="MVQ1740" s="77"/>
      <c r="MVR1740" s="77"/>
      <c r="MVS1740" s="77"/>
      <c r="MVT1740" s="77"/>
      <c r="MVU1740" s="77"/>
      <c r="MVV1740" s="77"/>
      <c r="MVW1740" s="77"/>
      <c r="MVX1740" s="77"/>
      <c r="MVY1740" s="77"/>
      <c r="MVZ1740" s="77"/>
      <c r="MWA1740" s="77"/>
      <c r="MWB1740" s="77"/>
      <c r="MWC1740" s="77"/>
      <c r="MWD1740" s="77"/>
      <c r="MWE1740" s="77"/>
      <c r="MWF1740" s="77"/>
      <c r="MWG1740" s="77"/>
      <c r="MWH1740" s="77"/>
      <c r="MWI1740" s="77"/>
      <c r="MWJ1740" s="77"/>
      <c r="MWK1740" s="77"/>
      <c r="MWL1740" s="77"/>
      <c r="MWM1740" s="77"/>
      <c r="MWN1740" s="77"/>
      <c r="MWO1740" s="77"/>
      <c r="MWP1740" s="77"/>
      <c r="MWQ1740" s="77"/>
      <c r="MWR1740" s="77"/>
      <c r="MWS1740" s="77"/>
      <c r="MWT1740" s="77"/>
      <c r="MWU1740" s="77"/>
      <c r="MWV1740" s="77"/>
      <c r="MWW1740" s="77"/>
      <c r="MWX1740" s="77"/>
      <c r="MWY1740" s="77"/>
      <c r="MWZ1740" s="77"/>
      <c r="MXA1740" s="77"/>
      <c r="MXB1740" s="77"/>
      <c r="MXC1740" s="77"/>
      <c r="MXD1740" s="77"/>
      <c r="MXE1740" s="77"/>
      <c r="MXF1740" s="77"/>
      <c r="MXG1740" s="77"/>
      <c r="MXH1740" s="77"/>
      <c r="MXI1740" s="77"/>
      <c r="MXJ1740" s="77"/>
      <c r="MXK1740" s="77"/>
      <c r="MXL1740" s="77"/>
      <c r="MXM1740" s="77"/>
      <c r="MXN1740" s="77"/>
      <c r="MXO1740" s="77"/>
      <c r="MXP1740" s="77"/>
      <c r="MXQ1740" s="77"/>
      <c r="MXR1740" s="77"/>
      <c r="MXS1740" s="77"/>
      <c r="MXT1740" s="77"/>
      <c r="MXU1740" s="77"/>
      <c r="MXV1740" s="77"/>
      <c r="MXW1740" s="77"/>
      <c r="MXX1740" s="77"/>
      <c r="MXY1740" s="77"/>
      <c r="MXZ1740" s="77"/>
      <c r="MYA1740" s="77"/>
      <c r="MYB1740" s="77"/>
      <c r="MYC1740" s="77"/>
      <c r="MYD1740" s="77"/>
      <c r="MYE1740" s="77"/>
      <c r="MYF1740" s="77"/>
      <c r="MYG1740" s="77"/>
      <c r="MYH1740" s="77"/>
      <c r="MYI1740" s="77"/>
      <c r="MYJ1740" s="77"/>
      <c r="MYK1740" s="77"/>
      <c r="MYL1740" s="77"/>
      <c r="MYM1740" s="77"/>
      <c r="MYN1740" s="77"/>
      <c r="MYO1740" s="77"/>
      <c r="MYP1740" s="77"/>
      <c r="MYQ1740" s="77"/>
      <c r="MYR1740" s="77"/>
      <c r="MYS1740" s="77"/>
      <c r="MYT1740" s="77"/>
      <c r="MYU1740" s="77"/>
      <c r="MYV1740" s="77"/>
      <c r="MYW1740" s="77"/>
      <c r="MYX1740" s="77"/>
      <c r="MYY1740" s="77"/>
      <c r="MYZ1740" s="77"/>
      <c r="MZA1740" s="77"/>
      <c r="MZB1740" s="77"/>
      <c r="MZC1740" s="77"/>
      <c r="MZD1740" s="77"/>
      <c r="MZE1740" s="77"/>
      <c r="MZF1740" s="77"/>
      <c r="MZG1740" s="77"/>
      <c r="MZH1740" s="77"/>
      <c r="MZI1740" s="77"/>
      <c r="MZJ1740" s="77"/>
      <c r="MZK1740" s="77"/>
      <c r="MZL1740" s="77"/>
      <c r="MZM1740" s="77"/>
      <c r="MZN1740" s="77"/>
      <c r="MZO1740" s="77"/>
      <c r="MZP1740" s="77"/>
      <c r="MZQ1740" s="77"/>
      <c r="MZR1740" s="77"/>
      <c r="MZS1740" s="77"/>
      <c r="MZT1740" s="77"/>
      <c r="MZU1740" s="77"/>
      <c r="MZV1740" s="77"/>
      <c r="MZW1740" s="77"/>
      <c r="MZX1740" s="77"/>
      <c r="MZY1740" s="77"/>
      <c r="MZZ1740" s="77"/>
      <c r="NAA1740" s="77"/>
      <c r="NAB1740" s="77"/>
      <c r="NAC1740" s="77"/>
      <c r="NAD1740" s="77"/>
      <c r="NAE1740" s="77"/>
      <c r="NAF1740" s="77"/>
      <c r="NAG1740" s="77"/>
      <c r="NAH1740" s="77"/>
      <c r="NAI1740" s="77"/>
      <c r="NAJ1740" s="77"/>
      <c r="NAK1740" s="77"/>
      <c r="NAL1740" s="77"/>
      <c r="NAM1740" s="77"/>
      <c r="NAN1740" s="77"/>
      <c r="NAO1740" s="77"/>
      <c r="NAP1740" s="77"/>
      <c r="NAQ1740" s="77"/>
      <c r="NAR1740" s="77"/>
      <c r="NAS1740" s="77"/>
      <c r="NAT1740" s="77"/>
      <c r="NAU1740" s="77"/>
      <c r="NAV1740" s="77"/>
      <c r="NAW1740" s="77"/>
      <c r="NAX1740" s="77"/>
      <c r="NAY1740" s="77"/>
      <c r="NAZ1740" s="77"/>
      <c r="NBA1740" s="77"/>
      <c r="NBB1740" s="77"/>
      <c r="NBC1740" s="77"/>
      <c r="NBD1740" s="77"/>
      <c r="NBE1740" s="77"/>
      <c r="NBF1740" s="77"/>
      <c r="NBG1740" s="77"/>
      <c r="NBH1740" s="77"/>
      <c r="NBI1740" s="77"/>
      <c r="NBJ1740" s="77"/>
      <c r="NBK1740" s="77"/>
      <c r="NBL1740" s="77"/>
      <c r="NBM1740" s="77"/>
      <c r="NBN1740" s="77"/>
      <c r="NBO1740" s="77"/>
      <c r="NBP1740" s="77"/>
      <c r="NBQ1740" s="77"/>
      <c r="NBR1740" s="77"/>
      <c r="NBS1740" s="77"/>
      <c r="NBT1740" s="77"/>
      <c r="NBU1740" s="77"/>
      <c r="NBV1740" s="77"/>
      <c r="NBW1740" s="77"/>
      <c r="NBX1740" s="77"/>
      <c r="NBY1740" s="77"/>
      <c r="NBZ1740" s="77"/>
      <c r="NCA1740" s="77"/>
      <c r="NCB1740" s="77"/>
      <c r="NCC1740" s="77"/>
      <c r="NCD1740" s="77"/>
      <c r="NCE1740" s="77"/>
      <c r="NCF1740" s="77"/>
      <c r="NCG1740" s="77"/>
      <c r="NCH1740" s="77"/>
      <c r="NCI1740" s="77"/>
      <c r="NCJ1740" s="77"/>
      <c r="NCK1740" s="77"/>
      <c r="NCL1740" s="77"/>
      <c r="NCM1740" s="77"/>
      <c r="NCN1740" s="77"/>
      <c r="NCO1740" s="77"/>
      <c r="NCP1740" s="77"/>
      <c r="NCQ1740" s="77"/>
      <c r="NCR1740" s="77"/>
      <c r="NCS1740" s="77"/>
      <c r="NCT1740" s="77"/>
      <c r="NCU1740" s="77"/>
      <c r="NCV1740" s="77"/>
      <c r="NCW1740" s="77"/>
      <c r="NCX1740" s="77"/>
      <c r="NCY1740" s="77"/>
      <c r="NCZ1740" s="77"/>
      <c r="NDA1740" s="77"/>
      <c r="NDB1740" s="77"/>
      <c r="NDC1740" s="77"/>
      <c r="NDD1740" s="77"/>
      <c r="NDE1740" s="77"/>
      <c r="NDF1740" s="77"/>
      <c r="NDG1740" s="77"/>
      <c r="NDH1740" s="77"/>
      <c r="NDI1740" s="77"/>
      <c r="NDJ1740" s="77"/>
      <c r="NDK1740" s="77"/>
      <c r="NDL1740" s="77"/>
      <c r="NDM1740" s="77"/>
      <c r="NDN1740" s="77"/>
      <c r="NDO1740" s="77"/>
      <c r="NDP1740" s="77"/>
      <c r="NDQ1740" s="77"/>
      <c r="NDR1740" s="77"/>
      <c r="NDS1740" s="77"/>
      <c r="NDT1740" s="77"/>
      <c r="NDU1740" s="77"/>
      <c r="NDV1740" s="77"/>
      <c r="NDW1740" s="77"/>
      <c r="NDX1740" s="77"/>
      <c r="NDY1740" s="77"/>
      <c r="NDZ1740" s="77"/>
      <c r="NEA1740" s="77"/>
      <c r="NEB1740" s="77"/>
      <c r="NEC1740" s="77"/>
      <c r="NED1740" s="77"/>
      <c r="NEE1740" s="77"/>
      <c r="NEF1740" s="77"/>
      <c r="NEG1740" s="77"/>
      <c r="NEH1740" s="77"/>
      <c r="NEI1740" s="77"/>
      <c r="NEJ1740" s="77"/>
      <c r="NEK1740" s="77"/>
      <c r="NEL1740" s="77"/>
      <c r="NEM1740" s="77"/>
      <c r="NEN1740" s="77"/>
      <c r="NEO1740" s="77"/>
      <c r="NEP1740" s="77"/>
      <c r="NEQ1740" s="77"/>
      <c r="NER1740" s="77"/>
      <c r="NES1740" s="77"/>
      <c r="NET1740" s="77"/>
      <c r="NEU1740" s="77"/>
      <c r="NEV1740" s="77"/>
      <c r="NEW1740" s="77"/>
      <c r="NEX1740" s="77"/>
      <c r="NEY1740" s="77"/>
      <c r="NEZ1740" s="77"/>
      <c r="NFA1740" s="77"/>
      <c r="NFB1740" s="77"/>
      <c r="NFC1740" s="77"/>
      <c r="NFD1740" s="77"/>
      <c r="NFE1740" s="77"/>
      <c r="NFF1740" s="77"/>
      <c r="NFG1740" s="77"/>
      <c r="NFH1740" s="77"/>
      <c r="NFI1740" s="77"/>
      <c r="NFJ1740" s="77"/>
      <c r="NFK1740" s="77"/>
      <c r="NFL1740" s="77"/>
      <c r="NFM1740" s="77"/>
      <c r="NFN1740" s="77"/>
      <c r="NFO1740" s="77"/>
      <c r="NFP1740" s="77"/>
      <c r="NFQ1740" s="77"/>
      <c r="NFR1740" s="77"/>
      <c r="NFS1740" s="77"/>
      <c r="NFT1740" s="77"/>
      <c r="NFU1740" s="77"/>
      <c r="NFV1740" s="77"/>
      <c r="NFW1740" s="77"/>
      <c r="NFX1740" s="77"/>
      <c r="NFY1740" s="77"/>
      <c r="NFZ1740" s="77"/>
      <c r="NGA1740" s="77"/>
      <c r="NGB1740" s="77"/>
      <c r="NGC1740" s="77"/>
      <c r="NGD1740" s="77"/>
      <c r="NGE1740" s="77"/>
      <c r="NGF1740" s="77"/>
      <c r="NGG1740" s="77"/>
      <c r="NGH1740" s="77"/>
      <c r="NGI1740" s="77"/>
      <c r="NGJ1740" s="77"/>
      <c r="NGK1740" s="77"/>
      <c r="NGL1740" s="77"/>
      <c r="NGM1740" s="77"/>
      <c r="NGN1740" s="77"/>
      <c r="NGO1740" s="77"/>
      <c r="NGP1740" s="77"/>
      <c r="NGQ1740" s="77"/>
      <c r="NGR1740" s="77"/>
      <c r="NGS1740" s="77"/>
      <c r="NGT1740" s="77"/>
      <c r="NGU1740" s="77"/>
      <c r="NGV1740" s="77"/>
      <c r="NGW1740" s="77"/>
      <c r="NGX1740" s="77"/>
      <c r="NGY1740" s="77"/>
      <c r="NGZ1740" s="77"/>
      <c r="NHA1740" s="77"/>
      <c r="NHB1740" s="77"/>
      <c r="NHC1740" s="77"/>
      <c r="NHD1740" s="77"/>
      <c r="NHE1740" s="77"/>
      <c r="NHF1740" s="77"/>
      <c r="NHG1740" s="77"/>
      <c r="NHH1740" s="77"/>
      <c r="NHI1740" s="77"/>
      <c r="NHJ1740" s="77"/>
      <c r="NHK1740" s="77"/>
      <c r="NHL1740" s="77"/>
      <c r="NHM1740" s="77"/>
      <c r="NHN1740" s="77"/>
      <c r="NHO1740" s="77"/>
      <c r="NHP1740" s="77"/>
      <c r="NHQ1740" s="77"/>
      <c r="NHR1740" s="77"/>
      <c r="NHS1740" s="77"/>
      <c r="NHT1740" s="77"/>
      <c r="NHU1740" s="77"/>
      <c r="NHV1740" s="77"/>
      <c r="NHW1740" s="77"/>
      <c r="NHX1740" s="77"/>
      <c r="NHY1740" s="77"/>
      <c r="NHZ1740" s="77"/>
      <c r="NIA1740" s="77"/>
      <c r="NIB1740" s="77"/>
      <c r="NIC1740" s="77"/>
      <c r="NID1740" s="77"/>
      <c r="NIE1740" s="77"/>
      <c r="NIF1740" s="77"/>
      <c r="NIG1740" s="77"/>
      <c r="NIH1740" s="77"/>
      <c r="NII1740" s="77"/>
      <c r="NIJ1740" s="77"/>
      <c r="NIK1740" s="77"/>
      <c r="NIL1740" s="77"/>
      <c r="NIM1740" s="77"/>
      <c r="NIN1740" s="77"/>
      <c r="NIO1740" s="77"/>
      <c r="NIP1740" s="77"/>
      <c r="NIQ1740" s="77"/>
      <c r="NIR1740" s="77"/>
      <c r="NIS1740" s="77"/>
      <c r="NIT1740" s="77"/>
      <c r="NIU1740" s="77"/>
      <c r="NIV1740" s="77"/>
      <c r="NIW1740" s="77"/>
      <c r="NIX1740" s="77"/>
      <c r="NIY1740" s="77"/>
      <c r="NIZ1740" s="77"/>
      <c r="NJA1740" s="77"/>
      <c r="NJB1740" s="77"/>
      <c r="NJC1740" s="77"/>
      <c r="NJD1740" s="77"/>
      <c r="NJE1740" s="77"/>
      <c r="NJF1740" s="77"/>
      <c r="NJG1740" s="77"/>
      <c r="NJH1740" s="77"/>
      <c r="NJI1740" s="77"/>
      <c r="NJJ1740" s="77"/>
      <c r="NJK1740" s="77"/>
      <c r="NJL1740" s="77"/>
      <c r="NJM1740" s="77"/>
      <c r="NJN1740" s="77"/>
      <c r="NJO1740" s="77"/>
      <c r="NJP1740" s="77"/>
      <c r="NJQ1740" s="77"/>
      <c r="NJR1740" s="77"/>
      <c r="NJS1740" s="77"/>
      <c r="NJT1740" s="77"/>
      <c r="NJU1740" s="77"/>
      <c r="NJV1740" s="77"/>
      <c r="NJW1740" s="77"/>
      <c r="NJX1740" s="77"/>
      <c r="NJY1740" s="77"/>
      <c r="NJZ1740" s="77"/>
      <c r="NKA1740" s="77"/>
      <c r="NKB1740" s="77"/>
      <c r="NKC1740" s="77"/>
      <c r="NKD1740" s="77"/>
      <c r="NKE1740" s="77"/>
      <c r="NKF1740" s="77"/>
      <c r="NKG1740" s="77"/>
      <c r="NKH1740" s="77"/>
      <c r="NKI1740" s="77"/>
      <c r="NKJ1740" s="77"/>
      <c r="NKK1740" s="77"/>
      <c r="NKL1740" s="77"/>
      <c r="NKM1740" s="77"/>
      <c r="NKN1740" s="77"/>
      <c r="NKO1740" s="77"/>
      <c r="NKP1740" s="77"/>
      <c r="NKQ1740" s="77"/>
      <c r="NKR1740" s="77"/>
      <c r="NKS1740" s="77"/>
      <c r="NKT1740" s="77"/>
      <c r="NKU1740" s="77"/>
      <c r="NKV1740" s="77"/>
      <c r="NKW1740" s="77"/>
      <c r="NKX1740" s="77"/>
      <c r="NKY1740" s="77"/>
      <c r="NKZ1740" s="77"/>
      <c r="NLA1740" s="77"/>
      <c r="NLB1740" s="77"/>
      <c r="NLC1740" s="77"/>
      <c r="NLD1740" s="77"/>
      <c r="NLE1740" s="77"/>
      <c r="NLF1740" s="77"/>
      <c r="NLG1740" s="77"/>
      <c r="NLH1740" s="77"/>
      <c r="NLI1740" s="77"/>
      <c r="NLJ1740" s="77"/>
      <c r="NLK1740" s="77"/>
      <c r="NLL1740" s="77"/>
      <c r="NLM1740" s="77"/>
      <c r="NLN1740" s="77"/>
      <c r="NLO1740" s="77"/>
      <c r="NLP1740" s="77"/>
      <c r="NLQ1740" s="77"/>
      <c r="NLR1740" s="77"/>
      <c r="NLS1740" s="77"/>
      <c r="NLT1740" s="77"/>
      <c r="NLU1740" s="77"/>
      <c r="NLV1740" s="77"/>
      <c r="NLW1740" s="77"/>
      <c r="NLX1740" s="77"/>
      <c r="NLY1740" s="77"/>
      <c r="NLZ1740" s="77"/>
      <c r="NMA1740" s="77"/>
      <c r="NMB1740" s="77"/>
      <c r="NMC1740" s="77"/>
      <c r="NMD1740" s="77"/>
      <c r="NME1740" s="77"/>
      <c r="NMF1740" s="77"/>
      <c r="NMG1740" s="77"/>
      <c r="NMH1740" s="77"/>
      <c r="NMI1740" s="77"/>
      <c r="NMJ1740" s="77"/>
      <c r="NMK1740" s="77"/>
      <c r="NML1740" s="77"/>
      <c r="NMM1740" s="77"/>
      <c r="NMN1740" s="77"/>
      <c r="NMO1740" s="77"/>
      <c r="NMP1740" s="77"/>
      <c r="NMQ1740" s="77"/>
      <c r="NMR1740" s="77"/>
      <c r="NMS1740" s="77"/>
      <c r="NMT1740" s="77"/>
      <c r="NMU1740" s="77"/>
      <c r="NMV1740" s="77"/>
      <c r="NMW1740" s="77"/>
      <c r="NMX1740" s="77"/>
      <c r="NMY1740" s="77"/>
      <c r="NMZ1740" s="77"/>
      <c r="NNA1740" s="77"/>
      <c r="NNB1740" s="77"/>
      <c r="NNC1740" s="77"/>
      <c r="NND1740" s="77"/>
      <c r="NNE1740" s="77"/>
      <c r="NNF1740" s="77"/>
      <c r="NNG1740" s="77"/>
      <c r="NNH1740" s="77"/>
      <c r="NNI1740" s="77"/>
      <c r="NNJ1740" s="77"/>
      <c r="NNK1740" s="77"/>
      <c r="NNL1740" s="77"/>
      <c r="NNM1740" s="77"/>
      <c r="NNN1740" s="77"/>
      <c r="NNO1740" s="77"/>
      <c r="NNP1740" s="77"/>
      <c r="NNQ1740" s="77"/>
      <c r="NNR1740" s="77"/>
      <c r="NNS1740" s="77"/>
      <c r="NNT1740" s="77"/>
      <c r="NNU1740" s="77"/>
      <c r="NNV1740" s="77"/>
      <c r="NNW1740" s="77"/>
      <c r="NNX1740" s="77"/>
      <c r="NNY1740" s="77"/>
      <c r="NNZ1740" s="77"/>
      <c r="NOA1740" s="77"/>
      <c r="NOB1740" s="77"/>
      <c r="NOC1740" s="77"/>
      <c r="NOD1740" s="77"/>
      <c r="NOE1740" s="77"/>
      <c r="NOF1740" s="77"/>
      <c r="NOG1740" s="77"/>
      <c r="NOH1740" s="77"/>
      <c r="NOI1740" s="77"/>
      <c r="NOJ1740" s="77"/>
      <c r="NOK1740" s="77"/>
      <c r="NOL1740" s="77"/>
      <c r="NOM1740" s="77"/>
      <c r="NON1740" s="77"/>
      <c r="NOO1740" s="77"/>
      <c r="NOP1740" s="77"/>
      <c r="NOQ1740" s="77"/>
      <c r="NOR1740" s="77"/>
      <c r="NOS1740" s="77"/>
      <c r="NOT1740" s="77"/>
      <c r="NOU1740" s="77"/>
      <c r="NOV1740" s="77"/>
      <c r="NOW1740" s="77"/>
      <c r="NOX1740" s="77"/>
      <c r="NOY1740" s="77"/>
      <c r="NOZ1740" s="77"/>
      <c r="NPA1740" s="77"/>
      <c r="NPB1740" s="77"/>
      <c r="NPC1740" s="77"/>
      <c r="NPD1740" s="77"/>
      <c r="NPE1740" s="77"/>
      <c r="NPF1740" s="77"/>
      <c r="NPG1740" s="77"/>
      <c r="NPH1740" s="77"/>
      <c r="NPI1740" s="77"/>
      <c r="NPJ1740" s="77"/>
      <c r="NPK1740" s="77"/>
      <c r="NPL1740" s="77"/>
      <c r="NPM1740" s="77"/>
      <c r="NPN1740" s="77"/>
      <c r="NPO1740" s="77"/>
      <c r="NPP1740" s="77"/>
      <c r="NPQ1740" s="77"/>
      <c r="NPR1740" s="77"/>
      <c r="NPS1740" s="77"/>
      <c r="NPT1740" s="77"/>
      <c r="NPU1740" s="77"/>
      <c r="NPV1740" s="77"/>
      <c r="NPW1740" s="77"/>
      <c r="NPX1740" s="77"/>
      <c r="NPY1740" s="77"/>
      <c r="NPZ1740" s="77"/>
      <c r="NQA1740" s="77"/>
      <c r="NQB1740" s="77"/>
      <c r="NQC1740" s="77"/>
      <c r="NQD1740" s="77"/>
      <c r="NQE1740" s="77"/>
      <c r="NQF1740" s="77"/>
      <c r="NQG1740" s="77"/>
      <c r="NQH1740" s="77"/>
      <c r="NQI1740" s="77"/>
      <c r="NQJ1740" s="77"/>
      <c r="NQK1740" s="77"/>
      <c r="NQL1740" s="77"/>
      <c r="NQM1740" s="77"/>
      <c r="NQN1740" s="77"/>
      <c r="NQO1740" s="77"/>
      <c r="NQP1740" s="77"/>
      <c r="NQQ1740" s="77"/>
      <c r="NQR1740" s="77"/>
      <c r="NQS1740" s="77"/>
      <c r="NQT1740" s="77"/>
      <c r="NQU1740" s="77"/>
      <c r="NQV1740" s="77"/>
      <c r="NQW1740" s="77"/>
      <c r="NQX1740" s="77"/>
      <c r="NQY1740" s="77"/>
      <c r="NQZ1740" s="77"/>
      <c r="NRA1740" s="77"/>
      <c r="NRB1740" s="77"/>
      <c r="NRC1740" s="77"/>
      <c r="NRD1740" s="77"/>
      <c r="NRE1740" s="77"/>
      <c r="NRF1740" s="77"/>
      <c r="NRG1740" s="77"/>
      <c r="NRH1740" s="77"/>
      <c r="NRI1740" s="77"/>
      <c r="NRJ1740" s="77"/>
      <c r="NRK1740" s="77"/>
      <c r="NRL1740" s="77"/>
      <c r="NRM1740" s="77"/>
      <c r="NRN1740" s="77"/>
      <c r="NRO1740" s="77"/>
      <c r="NRP1740" s="77"/>
      <c r="NRQ1740" s="77"/>
      <c r="NRR1740" s="77"/>
      <c r="NRS1740" s="77"/>
      <c r="NRT1740" s="77"/>
      <c r="NRU1740" s="77"/>
      <c r="NRV1740" s="77"/>
      <c r="NRW1740" s="77"/>
      <c r="NRX1740" s="77"/>
      <c r="NRY1740" s="77"/>
      <c r="NRZ1740" s="77"/>
      <c r="NSA1740" s="77"/>
      <c r="NSB1740" s="77"/>
      <c r="NSC1740" s="77"/>
      <c r="NSD1740" s="77"/>
      <c r="NSE1740" s="77"/>
      <c r="NSF1740" s="77"/>
      <c r="NSG1740" s="77"/>
      <c r="NSH1740" s="77"/>
      <c r="NSI1740" s="77"/>
      <c r="NSJ1740" s="77"/>
      <c r="NSK1740" s="77"/>
      <c r="NSL1740" s="77"/>
      <c r="NSM1740" s="77"/>
      <c r="NSN1740" s="77"/>
      <c r="NSO1740" s="77"/>
      <c r="NSP1740" s="77"/>
      <c r="NSQ1740" s="77"/>
      <c r="NSR1740" s="77"/>
      <c r="NSS1740" s="77"/>
      <c r="NST1740" s="77"/>
      <c r="NSU1740" s="77"/>
      <c r="NSV1740" s="77"/>
      <c r="NSW1740" s="77"/>
      <c r="NSX1740" s="77"/>
      <c r="NSY1740" s="77"/>
      <c r="NSZ1740" s="77"/>
      <c r="NTA1740" s="77"/>
      <c r="NTB1740" s="77"/>
      <c r="NTC1740" s="77"/>
      <c r="NTD1740" s="77"/>
      <c r="NTE1740" s="77"/>
      <c r="NTF1740" s="77"/>
      <c r="NTG1740" s="77"/>
      <c r="NTH1740" s="77"/>
      <c r="NTI1740" s="77"/>
      <c r="NTJ1740" s="77"/>
      <c r="NTK1740" s="77"/>
      <c r="NTL1740" s="77"/>
      <c r="NTM1740" s="77"/>
      <c r="NTN1740" s="77"/>
      <c r="NTO1740" s="77"/>
      <c r="NTP1740" s="77"/>
      <c r="NTQ1740" s="77"/>
      <c r="NTR1740" s="77"/>
      <c r="NTS1740" s="77"/>
      <c r="NTT1740" s="77"/>
      <c r="NTU1740" s="77"/>
      <c r="NTV1740" s="77"/>
      <c r="NTW1740" s="77"/>
      <c r="NTX1740" s="77"/>
      <c r="NTY1740" s="77"/>
      <c r="NTZ1740" s="77"/>
      <c r="NUA1740" s="77"/>
      <c r="NUB1740" s="77"/>
      <c r="NUC1740" s="77"/>
      <c r="NUD1740" s="77"/>
      <c r="NUE1740" s="77"/>
      <c r="NUF1740" s="77"/>
      <c r="NUG1740" s="77"/>
      <c r="NUH1740" s="77"/>
      <c r="NUI1740" s="77"/>
      <c r="NUJ1740" s="77"/>
      <c r="NUK1740" s="77"/>
      <c r="NUL1740" s="77"/>
      <c r="NUM1740" s="77"/>
      <c r="NUN1740" s="77"/>
      <c r="NUO1740" s="77"/>
      <c r="NUP1740" s="77"/>
      <c r="NUQ1740" s="77"/>
      <c r="NUR1740" s="77"/>
      <c r="NUS1740" s="77"/>
      <c r="NUT1740" s="77"/>
      <c r="NUU1740" s="77"/>
      <c r="NUV1740" s="77"/>
      <c r="NUW1740" s="77"/>
      <c r="NUX1740" s="77"/>
      <c r="NUY1740" s="77"/>
      <c r="NUZ1740" s="77"/>
      <c r="NVA1740" s="77"/>
      <c r="NVB1740" s="77"/>
      <c r="NVC1740" s="77"/>
      <c r="NVD1740" s="77"/>
      <c r="NVE1740" s="77"/>
      <c r="NVF1740" s="77"/>
      <c r="NVG1740" s="77"/>
      <c r="NVH1740" s="77"/>
      <c r="NVI1740" s="77"/>
      <c r="NVJ1740" s="77"/>
      <c r="NVK1740" s="77"/>
      <c r="NVL1740" s="77"/>
      <c r="NVM1740" s="77"/>
      <c r="NVN1740" s="77"/>
      <c r="NVO1740" s="77"/>
      <c r="NVP1740" s="77"/>
      <c r="NVQ1740" s="77"/>
      <c r="NVR1740" s="77"/>
      <c r="NVS1740" s="77"/>
      <c r="NVT1740" s="77"/>
      <c r="NVU1740" s="77"/>
      <c r="NVV1740" s="77"/>
      <c r="NVW1740" s="77"/>
      <c r="NVX1740" s="77"/>
      <c r="NVY1740" s="77"/>
      <c r="NVZ1740" s="77"/>
      <c r="NWA1740" s="77"/>
      <c r="NWB1740" s="77"/>
      <c r="NWC1740" s="77"/>
      <c r="NWD1740" s="77"/>
      <c r="NWE1740" s="77"/>
      <c r="NWF1740" s="77"/>
      <c r="NWG1740" s="77"/>
      <c r="NWH1740" s="77"/>
      <c r="NWI1740" s="77"/>
      <c r="NWJ1740" s="77"/>
      <c r="NWK1740" s="77"/>
      <c r="NWL1740" s="77"/>
      <c r="NWM1740" s="77"/>
      <c r="NWN1740" s="77"/>
      <c r="NWO1740" s="77"/>
      <c r="NWP1740" s="77"/>
      <c r="NWQ1740" s="77"/>
      <c r="NWR1740" s="77"/>
      <c r="NWS1740" s="77"/>
      <c r="NWT1740" s="77"/>
      <c r="NWU1740" s="77"/>
      <c r="NWV1740" s="77"/>
      <c r="NWW1740" s="77"/>
      <c r="NWX1740" s="77"/>
      <c r="NWY1740" s="77"/>
      <c r="NWZ1740" s="77"/>
      <c r="NXA1740" s="77"/>
      <c r="NXB1740" s="77"/>
      <c r="NXC1740" s="77"/>
      <c r="NXD1740" s="77"/>
      <c r="NXE1740" s="77"/>
      <c r="NXF1740" s="77"/>
      <c r="NXG1740" s="77"/>
      <c r="NXH1740" s="77"/>
      <c r="NXI1740" s="77"/>
      <c r="NXJ1740" s="77"/>
      <c r="NXK1740" s="77"/>
      <c r="NXL1740" s="77"/>
      <c r="NXM1740" s="77"/>
      <c r="NXN1740" s="77"/>
      <c r="NXO1740" s="77"/>
      <c r="NXP1740" s="77"/>
      <c r="NXQ1740" s="77"/>
      <c r="NXR1740" s="77"/>
      <c r="NXS1740" s="77"/>
      <c r="NXT1740" s="77"/>
      <c r="NXU1740" s="77"/>
      <c r="NXV1740" s="77"/>
      <c r="NXW1740" s="77"/>
      <c r="NXX1740" s="77"/>
      <c r="NXY1740" s="77"/>
      <c r="NXZ1740" s="77"/>
      <c r="NYA1740" s="77"/>
      <c r="NYB1740" s="77"/>
      <c r="NYC1740" s="77"/>
      <c r="NYD1740" s="77"/>
      <c r="NYE1740" s="77"/>
      <c r="NYF1740" s="77"/>
      <c r="NYG1740" s="77"/>
      <c r="NYH1740" s="77"/>
      <c r="NYI1740" s="77"/>
      <c r="NYJ1740" s="77"/>
      <c r="NYK1740" s="77"/>
      <c r="NYL1740" s="77"/>
      <c r="NYM1740" s="77"/>
      <c r="NYN1740" s="77"/>
      <c r="NYO1740" s="77"/>
      <c r="NYP1740" s="77"/>
      <c r="NYQ1740" s="77"/>
      <c r="NYR1740" s="77"/>
      <c r="NYS1740" s="77"/>
      <c r="NYT1740" s="77"/>
      <c r="NYU1740" s="77"/>
      <c r="NYV1740" s="77"/>
      <c r="NYW1740" s="77"/>
      <c r="NYX1740" s="77"/>
      <c r="NYY1740" s="77"/>
      <c r="NYZ1740" s="77"/>
      <c r="NZA1740" s="77"/>
      <c r="NZB1740" s="77"/>
      <c r="NZC1740" s="77"/>
      <c r="NZD1740" s="77"/>
      <c r="NZE1740" s="77"/>
      <c r="NZF1740" s="77"/>
      <c r="NZG1740" s="77"/>
      <c r="NZH1740" s="77"/>
      <c r="NZI1740" s="77"/>
      <c r="NZJ1740" s="77"/>
      <c r="NZK1740" s="77"/>
      <c r="NZL1740" s="77"/>
      <c r="NZM1740" s="77"/>
      <c r="NZN1740" s="77"/>
      <c r="NZO1740" s="77"/>
      <c r="NZP1740" s="77"/>
      <c r="NZQ1740" s="77"/>
      <c r="NZR1740" s="77"/>
      <c r="NZS1740" s="77"/>
      <c r="NZT1740" s="77"/>
      <c r="NZU1740" s="77"/>
      <c r="NZV1740" s="77"/>
      <c r="NZW1740" s="77"/>
      <c r="NZX1740" s="77"/>
      <c r="NZY1740" s="77"/>
      <c r="NZZ1740" s="77"/>
      <c r="OAA1740" s="77"/>
      <c r="OAB1740" s="77"/>
      <c r="OAC1740" s="77"/>
      <c r="OAD1740" s="77"/>
      <c r="OAE1740" s="77"/>
      <c r="OAF1740" s="77"/>
      <c r="OAG1740" s="77"/>
      <c r="OAH1740" s="77"/>
      <c r="OAI1740" s="77"/>
      <c r="OAJ1740" s="77"/>
      <c r="OAK1740" s="77"/>
      <c r="OAL1740" s="77"/>
      <c r="OAM1740" s="77"/>
      <c r="OAN1740" s="77"/>
      <c r="OAO1740" s="77"/>
      <c r="OAP1740" s="77"/>
      <c r="OAQ1740" s="77"/>
      <c r="OAR1740" s="77"/>
      <c r="OAS1740" s="77"/>
      <c r="OAT1740" s="77"/>
      <c r="OAU1740" s="77"/>
      <c r="OAV1740" s="77"/>
      <c r="OAW1740" s="77"/>
      <c r="OAX1740" s="77"/>
      <c r="OAY1740" s="77"/>
      <c r="OAZ1740" s="77"/>
      <c r="OBA1740" s="77"/>
      <c r="OBB1740" s="77"/>
      <c r="OBC1740" s="77"/>
      <c r="OBD1740" s="77"/>
      <c r="OBE1740" s="77"/>
      <c r="OBF1740" s="77"/>
      <c r="OBG1740" s="77"/>
      <c r="OBH1740" s="77"/>
      <c r="OBI1740" s="77"/>
      <c r="OBJ1740" s="77"/>
      <c r="OBK1740" s="77"/>
      <c r="OBL1740" s="77"/>
      <c r="OBM1740" s="77"/>
      <c r="OBN1740" s="77"/>
      <c r="OBO1740" s="77"/>
      <c r="OBP1740" s="77"/>
      <c r="OBQ1740" s="77"/>
      <c r="OBR1740" s="77"/>
      <c r="OBS1740" s="77"/>
      <c r="OBT1740" s="77"/>
      <c r="OBU1740" s="77"/>
      <c r="OBV1740" s="77"/>
      <c r="OBW1740" s="77"/>
      <c r="OBX1740" s="77"/>
      <c r="OBY1740" s="77"/>
      <c r="OBZ1740" s="77"/>
      <c r="OCA1740" s="77"/>
      <c r="OCB1740" s="77"/>
      <c r="OCC1740" s="77"/>
      <c r="OCD1740" s="77"/>
      <c r="OCE1740" s="77"/>
      <c r="OCF1740" s="77"/>
      <c r="OCG1740" s="77"/>
      <c r="OCH1740" s="77"/>
      <c r="OCI1740" s="77"/>
      <c r="OCJ1740" s="77"/>
      <c r="OCK1740" s="77"/>
      <c r="OCL1740" s="77"/>
      <c r="OCM1740" s="77"/>
      <c r="OCN1740" s="77"/>
      <c r="OCO1740" s="77"/>
      <c r="OCP1740" s="77"/>
      <c r="OCQ1740" s="77"/>
      <c r="OCR1740" s="77"/>
      <c r="OCS1740" s="77"/>
      <c r="OCT1740" s="77"/>
      <c r="OCU1740" s="77"/>
      <c r="OCV1740" s="77"/>
      <c r="OCW1740" s="77"/>
      <c r="OCX1740" s="77"/>
      <c r="OCY1740" s="77"/>
      <c r="OCZ1740" s="77"/>
      <c r="ODA1740" s="77"/>
      <c r="ODB1740" s="77"/>
      <c r="ODC1740" s="77"/>
      <c r="ODD1740" s="77"/>
      <c r="ODE1740" s="77"/>
      <c r="ODF1740" s="77"/>
      <c r="ODG1740" s="77"/>
      <c r="ODH1740" s="77"/>
      <c r="ODI1740" s="77"/>
      <c r="ODJ1740" s="77"/>
      <c r="ODK1740" s="77"/>
      <c r="ODL1740" s="77"/>
      <c r="ODM1740" s="77"/>
      <c r="ODN1740" s="77"/>
      <c r="ODO1740" s="77"/>
      <c r="ODP1740" s="77"/>
      <c r="ODQ1740" s="77"/>
      <c r="ODR1740" s="77"/>
      <c r="ODS1740" s="77"/>
      <c r="ODT1740" s="77"/>
      <c r="ODU1740" s="77"/>
      <c r="ODV1740" s="77"/>
      <c r="ODW1740" s="77"/>
      <c r="ODX1740" s="77"/>
      <c r="ODY1740" s="77"/>
      <c r="ODZ1740" s="77"/>
      <c r="OEA1740" s="77"/>
      <c r="OEB1740" s="77"/>
      <c r="OEC1740" s="77"/>
      <c r="OED1740" s="77"/>
      <c r="OEE1740" s="77"/>
      <c r="OEF1740" s="77"/>
      <c r="OEG1740" s="77"/>
      <c r="OEH1740" s="77"/>
      <c r="OEI1740" s="77"/>
      <c r="OEJ1740" s="77"/>
      <c r="OEK1740" s="77"/>
      <c r="OEL1740" s="77"/>
      <c r="OEM1740" s="77"/>
      <c r="OEN1740" s="77"/>
      <c r="OEO1740" s="77"/>
      <c r="OEP1740" s="77"/>
      <c r="OEQ1740" s="77"/>
      <c r="OER1740" s="77"/>
      <c r="OES1740" s="77"/>
      <c r="OET1740" s="77"/>
      <c r="OEU1740" s="77"/>
      <c r="OEV1740" s="77"/>
      <c r="OEW1740" s="77"/>
      <c r="OEX1740" s="77"/>
      <c r="OEY1740" s="77"/>
      <c r="OEZ1740" s="77"/>
      <c r="OFA1740" s="77"/>
      <c r="OFB1740" s="77"/>
      <c r="OFC1740" s="77"/>
      <c r="OFD1740" s="77"/>
      <c r="OFE1740" s="77"/>
      <c r="OFF1740" s="77"/>
      <c r="OFG1740" s="77"/>
      <c r="OFH1740" s="77"/>
      <c r="OFI1740" s="77"/>
      <c r="OFJ1740" s="77"/>
      <c r="OFK1740" s="77"/>
      <c r="OFL1740" s="77"/>
      <c r="OFM1740" s="77"/>
      <c r="OFN1740" s="77"/>
      <c r="OFO1740" s="77"/>
      <c r="OFP1740" s="77"/>
      <c r="OFQ1740" s="77"/>
      <c r="OFR1740" s="77"/>
      <c r="OFS1740" s="77"/>
      <c r="OFT1740" s="77"/>
      <c r="OFU1740" s="77"/>
      <c r="OFV1740" s="77"/>
      <c r="OFW1740" s="77"/>
      <c r="OFX1740" s="77"/>
      <c r="OFY1740" s="77"/>
      <c r="OFZ1740" s="77"/>
      <c r="OGA1740" s="77"/>
      <c r="OGB1740" s="77"/>
      <c r="OGC1740" s="77"/>
      <c r="OGD1740" s="77"/>
      <c r="OGE1740" s="77"/>
      <c r="OGF1740" s="77"/>
      <c r="OGG1740" s="77"/>
      <c r="OGH1740" s="77"/>
      <c r="OGI1740" s="77"/>
      <c r="OGJ1740" s="77"/>
      <c r="OGK1740" s="77"/>
      <c r="OGL1740" s="77"/>
      <c r="OGM1740" s="77"/>
      <c r="OGN1740" s="77"/>
      <c r="OGO1740" s="77"/>
      <c r="OGP1740" s="77"/>
      <c r="OGQ1740" s="77"/>
      <c r="OGR1740" s="77"/>
      <c r="OGS1740" s="77"/>
      <c r="OGT1740" s="77"/>
      <c r="OGU1740" s="77"/>
      <c r="OGV1740" s="77"/>
      <c r="OGW1740" s="77"/>
      <c r="OGX1740" s="77"/>
      <c r="OGY1740" s="77"/>
      <c r="OGZ1740" s="77"/>
      <c r="OHA1740" s="77"/>
      <c r="OHB1740" s="77"/>
      <c r="OHC1740" s="77"/>
      <c r="OHD1740" s="77"/>
      <c r="OHE1740" s="77"/>
      <c r="OHF1740" s="77"/>
      <c r="OHG1740" s="77"/>
      <c r="OHH1740" s="77"/>
      <c r="OHI1740" s="77"/>
      <c r="OHJ1740" s="77"/>
      <c r="OHK1740" s="77"/>
      <c r="OHL1740" s="77"/>
      <c r="OHM1740" s="77"/>
      <c r="OHN1740" s="77"/>
      <c r="OHO1740" s="77"/>
      <c r="OHP1740" s="77"/>
      <c r="OHQ1740" s="77"/>
      <c r="OHR1740" s="77"/>
      <c r="OHS1740" s="77"/>
      <c r="OHT1740" s="77"/>
      <c r="OHU1740" s="77"/>
      <c r="OHV1740" s="77"/>
      <c r="OHW1740" s="77"/>
      <c r="OHX1740" s="77"/>
      <c r="OHY1740" s="77"/>
      <c r="OHZ1740" s="77"/>
      <c r="OIA1740" s="77"/>
      <c r="OIB1740" s="77"/>
      <c r="OIC1740" s="77"/>
      <c r="OID1740" s="77"/>
      <c r="OIE1740" s="77"/>
      <c r="OIF1740" s="77"/>
      <c r="OIG1740" s="77"/>
      <c r="OIH1740" s="77"/>
      <c r="OII1740" s="77"/>
      <c r="OIJ1740" s="77"/>
      <c r="OIK1740" s="77"/>
      <c r="OIL1740" s="77"/>
      <c r="OIM1740" s="77"/>
      <c r="OIN1740" s="77"/>
      <c r="OIO1740" s="77"/>
      <c r="OIP1740" s="77"/>
      <c r="OIQ1740" s="77"/>
      <c r="OIR1740" s="77"/>
      <c r="OIS1740" s="77"/>
      <c r="OIT1740" s="77"/>
      <c r="OIU1740" s="77"/>
      <c r="OIV1740" s="77"/>
      <c r="OIW1740" s="77"/>
      <c r="OIX1740" s="77"/>
      <c r="OIY1740" s="77"/>
      <c r="OIZ1740" s="77"/>
      <c r="OJA1740" s="77"/>
      <c r="OJB1740" s="77"/>
      <c r="OJC1740" s="77"/>
      <c r="OJD1740" s="77"/>
      <c r="OJE1740" s="77"/>
      <c r="OJF1740" s="77"/>
      <c r="OJG1740" s="77"/>
      <c r="OJH1740" s="77"/>
      <c r="OJI1740" s="77"/>
      <c r="OJJ1740" s="77"/>
      <c r="OJK1740" s="77"/>
      <c r="OJL1740" s="77"/>
      <c r="OJM1740" s="77"/>
      <c r="OJN1740" s="77"/>
      <c r="OJO1740" s="77"/>
      <c r="OJP1740" s="77"/>
      <c r="OJQ1740" s="77"/>
      <c r="OJR1740" s="77"/>
      <c r="OJS1740" s="77"/>
      <c r="OJT1740" s="77"/>
      <c r="OJU1740" s="77"/>
      <c r="OJV1740" s="77"/>
      <c r="OJW1740" s="77"/>
      <c r="OJX1740" s="77"/>
      <c r="OJY1740" s="77"/>
      <c r="OJZ1740" s="77"/>
      <c r="OKA1740" s="77"/>
      <c r="OKB1740" s="77"/>
      <c r="OKC1740" s="77"/>
      <c r="OKD1740" s="77"/>
      <c r="OKE1740" s="77"/>
      <c r="OKF1740" s="77"/>
      <c r="OKG1740" s="77"/>
      <c r="OKH1740" s="77"/>
      <c r="OKI1740" s="77"/>
      <c r="OKJ1740" s="77"/>
      <c r="OKK1740" s="77"/>
      <c r="OKL1740" s="77"/>
      <c r="OKM1740" s="77"/>
      <c r="OKN1740" s="77"/>
      <c r="OKO1740" s="77"/>
      <c r="OKP1740" s="77"/>
      <c r="OKQ1740" s="77"/>
      <c r="OKR1740" s="77"/>
      <c r="OKS1740" s="77"/>
      <c r="OKT1740" s="77"/>
      <c r="OKU1740" s="77"/>
      <c r="OKV1740" s="77"/>
      <c r="OKW1740" s="77"/>
      <c r="OKX1740" s="77"/>
      <c r="OKY1740" s="77"/>
      <c r="OKZ1740" s="77"/>
      <c r="OLA1740" s="77"/>
      <c r="OLB1740" s="77"/>
      <c r="OLC1740" s="77"/>
      <c r="OLD1740" s="77"/>
      <c r="OLE1740" s="77"/>
      <c r="OLF1740" s="77"/>
      <c r="OLG1740" s="77"/>
      <c r="OLH1740" s="77"/>
      <c r="OLI1740" s="77"/>
      <c r="OLJ1740" s="77"/>
      <c r="OLK1740" s="77"/>
      <c r="OLL1740" s="77"/>
      <c r="OLM1740" s="77"/>
      <c r="OLN1740" s="77"/>
      <c r="OLO1740" s="77"/>
      <c r="OLP1740" s="77"/>
      <c r="OLQ1740" s="77"/>
      <c r="OLR1740" s="77"/>
      <c r="OLS1740" s="77"/>
      <c r="OLT1740" s="77"/>
      <c r="OLU1740" s="77"/>
      <c r="OLV1740" s="77"/>
      <c r="OLW1740" s="77"/>
      <c r="OLX1740" s="77"/>
      <c r="OLY1740" s="77"/>
      <c r="OLZ1740" s="77"/>
      <c r="OMA1740" s="77"/>
      <c r="OMB1740" s="77"/>
      <c r="OMC1740" s="77"/>
      <c r="OMD1740" s="77"/>
      <c r="OME1740" s="77"/>
      <c r="OMF1740" s="77"/>
      <c r="OMG1740" s="77"/>
      <c r="OMH1740" s="77"/>
      <c r="OMI1740" s="77"/>
      <c r="OMJ1740" s="77"/>
      <c r="OMK1740" s="77"/>
      <c r="OML1740" s="77"/>
      <c r="OMM1740" s="77"/>
      <c r="OMN1740" s="77"/>
      <c r="OMO1740" s="77"/>
      <c r="OMP1740" s="77"/>
      <c r="OMQ1740" s="77"/>
      <c r="OMR1740" s="77"/>
      <c r="OMS1740" s="77"/>
      <c r="OMT1740" s="77"/>
      <c r="OMU1740" s="77"/>
      <c r="OMV1740" s="77"/>
      <c r="OMW1740" s="77"/>
      <c r="OMX1740" s="77"/>
      <c r="OMY1740" s="77"/>
      <c r="OMZ1740" s="77"/>
      <c r="ONA1740" s="77"/>
      <c r="ONB1740" s="77"/>
      <c r="ONC1740" s="77"/>
      <c r="OND1740" s="77"/>
      <c r="ONE1740" s="77"/>
      <c r="ONF1740" s="77"/>
      <c r="ONG1740" s="77"/>
      <c r="ONH1740" s="77"/>
      <c r="ONI1740" s="77"/>
      <c r="ONJ1740" s="77"/>
      <c r="ONK1740" s="77"/>
      <c r="ONL1740" s="77"/>
      <c r="ONM1740" s="77"/>
      <c r="ONN1740" s="77"/>
      <c r="ONO1740" s="77"/>
      <c r="ONP1740" s="77"/>
      <c r="ONQ1740" s="77"/>
      <c r="ONR1740" s="77"/>
      <c r="ONS1740" s="77"/>
      <c r="ONT1740" s="77"/>
      <c r="ONU1740" s="77"/>
      <c r="ONV1740" s="77"/>
      <c r="ONW1740" s="77"/>
      <c r="ONX1740" s="77"/>
      <c r="ONY1740" s="77"/>
      <c r="ONZ1740" s="77"/>
      <c r="OOA1740" s="77"/>
      <c r="OOB1740" s="77"/>
      <c r="OOC1740" s="77"/>
      <c r="OOD1740" s="77"/>
      <c r="OOE1740" s="77"/>
      <c r="OOF1740" s="77"/>
      <c r="OOG1740" s="77"/>
      <c r="OOH1740" s="77"/>
      <c r="OOI1740" s="77"/>
      <c r="OOJ1740" s="77"/>
      <c r="OOK1740" s="77"/>
      <c r="OOL1740" s="77"/>
      <c r="OOM1740" s="77"/>
      <c r="OON1740" s="77"/>
      <c r="OOO1740" s="77"/>
      <c r="OOP1740" s="77"/>
      <c r="OOQ1740" s="77"/>
      <c r="OOR1740" s="77"/>
      <c r="OOS1740" s="77"/>
      <c r="OOT1740" s="77"/>
      <c r="OOU1740" s="77"/>
      <c r="OOV1740" s="77"/>
      <c r="OOW1740" s="77"/>
      <c r="OOX1740" s="77"/>
      <c r="OOY1740" s="77"/>
      <c r="OOZ1740" s="77"/>
      <c r="OPA1740" s="77"/>
      <c r="OPB1740" s="77"/>
      <c r="OPC1740" s="77"/>
      <c r="OPD1740" s="77"/>
      <c r="OPE1740" s="77"/>
      <c r="OPF1740" s="77"/>
      <c r="OPG1740" s="77"/>
      <c r="OPH1740" s="77"/>
      <c r="OPI1740" s="77"/>
      <c r="OPJ1740" s="77"/>
      <c r="OPK1740" s="77"/>
      <c r="OPL1740" s="77"/>
      <c r="OPM1740" s="77"/>
      <c r="OPN1740" s="77"/>
      <c r="OPO1740" s="77"/>
      <c r="OPP1740" s="77"/>
      <c r="OPQ1740" s="77"/>
      <c r="OPR1740" s="77"/>
      <c r="OPS1740" s="77"/>
      <c r="OPT1740" s="77"/>
      <c r="OPU1740" s="77"/>
      <c r="OPV1740" s="77"/>
      <c r="OPW1740" s="77"/>
      <c r="OPX1740" s="77"/>
      <c r="OPY1740" s="77"/>
      <c r="OPZ1740" s="77"/>
      <c r="OQA1740" s="77"/>
      <c r="OQB1740" s="77"/>
      <c r="OQC1740" s="77"/>
      <c r="OQD1740" s="77"/>
      <c r="OQE1740" s="77"/>
      <c r="OQF1740" s="77"/>
      <c r="OQG1740" s="77"/>
      <c r="OQH1740" s="77"/>
      <c r="OQI1740" s="77"/>
      <c r="OQJ1740" s="77"/>
      <c r="OQK1740" s="77"/>
      <c r="OQL1740" s="77"/>
      <c r="OQM1740" s="77"/>
      <c r="OQN1740" s="77"/>
      <c r="OQO1740" s="77"/>
      <c r="OQP1740" s="77"/>
      <c r="OQQ1740" s="77"/>
      <c r="OQR1740" s="77"/>
      <c r="OQS1740" s="77"/>
      <c r="OQT1740" s="77"/>
      <c r="OQU1740" s="77"/>
      <c r="OQV1740" s="77"/>
      <c r="OQW1740" s="77"/>
      <c r="OQX1740" s="77"/>
      <c r="OQY1740" s="77"/>
      <c r="OQZ1740" s="77"/>
      <c r="ORA1740" s="77"/>
      <c r="ORB1740" s="77"/>
      <c r="ORC1740" s="77"/>
      <c r="ORD1740" s="77"/>
      <c r="ORE1740" s="77"/>
      <c r="ORF1740" s="77"/>
      <c r="ORG1740" s="77"/>
      <c r="ORH1740" s="77"/>
      <c r="ORI1740" s="77"/>
      <c r="ORJ1740" s="77"/>
      <c r="ORK1740" s="77"/>
      <c r="ORL1740" s="77"/>
      <c r="ORM1740" s="77"/>
      <c r="ORN1740" s="77"/>
      <c r="ORO1740" s="77"/>
      <c r="ORP1740" s="77"/>
      <c r="ORQ1740" s="77"/>
      <c r="ORR1740" s="77"/>
      <c r="ORS1740" s="77"/>
      <c r="ORT1740" s="77"/>
      <c r="ORU1740" s="77"/>
      <c r="ORV1740" s="77"/>
      <c r="ORW1740" s="77"/>
      <c r="ORX1740" s="77"/>
      <c r="ORY1740" s="77"/>
      <c r="ORZ1740" s="77"/>
      <c r="OSA1740" s="77"/>
      <c r="OSB1740" s="77"/>
      <c r="OSC1740" s="77"/>
      <c r="OSD1740" s="77"/>
      <c r="OSE1740" s="77"/>
      <c r="OSF1740" s="77"/>
      <c r="OSG1740" s="77"/>
      <c r="OSH1740" s="77"/>
      <c r="OSI1740" s="77"/>
      <c r="OSJ1740" s="77"/>
      <c r="OSK1740" s="77"/>
      <c r="OSL1740" s="77"/>
      <c r="OSM1740" s="77"/>
      <c r="OSN1740" s="77"/>
      <c r="OSO1740" s="77"/>
      <c r="OSP1740" s="77"/>
      <c r="OSQ1740" s="77"/>
      <c r="OSR1740" s="77"/>
      <c r="OSS1740" s="77"/>
      <c r="OST1740" s="77"/>
      <c r="OSU1740" s="77"/>
      <c r="OSV1740" s="77"/>
      <c r="OSW1740" s="77"/>
      <c r="OSX1740" s="77"/>
      <c r="OSY1740" s="77"/>
      <c r="OSZ1740" s="77"/>
      <c r="OTA1740" s="77"/>
      <c r="OTB1740" s="77"/>
      <c r="OTC1740" s="77"/>
      <c r="OTD1740" s="77"/>
      <c r="OTE1740" s="77"/>
      <c r="OTF1740" s="77"/>
      <c r="OTG1740" s="77"/>
      <c r="OTH1740" s="77"/>
      <c r="OTI1740" s="77"/>
      <c r="OTJ1740" s="77"/>
      <c r="OTK1740" s="77"/>
      <c r="OTL1740" s="77"/>
      <c r="OTM1740" s="77"/>
      <c r="OTN1740" s="77"/>
      <c r="OTO1740" s="77"/>
      <c r="OTP1740" s="77"/>
      <c r="OTQ1740" s="77"/>
      <c r="OTR1740" s="77"/>
      <c r="OTS1740" s="77"/>
      <c r="OTT1740" s="77"/>
      <c r="OTU1740" s="77"/>
      <c r="OTV1740" s="77"/>
      <c r="OTW1740" s="77"/>
      <c r="OTX1740" s="77"/>
      <c r="OTY1740" s="77"/>
      <c r="OTZ1740" s="77"/>
      <c r="OUA1740" s="77"/>
      <c r="OUB1740" s="77"/>
      <c r="OUC1740" s="77"/>
      <c r="OUD1740" s="77"/>
      <c r="OUE1740" s="77"/>
      <c r="OUF1740" s="77"/>
      <c r="OUG1740" s="77"/>
      <c r="OUH1740" s="77"/>
      <c r="OUI1740" s="77"/>
      <c r="OUJ1740" s="77"/>
      <c r="OUK1740" s="77"/>
      <c r="OUL1740" s="77"/>
      <c r="OUM1740" s="77"/>
      <c r="OUN1740" s="77"/>
      <c r="OUO1740" s="77"/>
      <c r="OUP1740" s="77"/>
      <c r="OUQ1740" s="77"/>
      <c r="OUR1740" s="77"/>
      <c r="OUS1740" s="77"/>
      <c r="OUT1740" s="77"/>
      <c r="OUU1740" s="77"/>
      <c r="OUV1740" s="77"/>
      <c r="OUW1740" s="77"/>
      <c r="OUX1740" s="77"/>
      <c r="OUY1740" s="77"/>
      <c r="OUZ1740" s="77"/>
      <c r="OVA1740" s="77"/>
      <c r="OVB1740" s="77"/>
      <c r="OVC1740" s="77"/>
      <c r="OVD1740" s="77"/>
      <c r="OVE1740" s="77"/>
      <c r="OVF1740" s="77"/>
      <c r="OVG1740" s="77"/>
      <c r="OVH1740" s="77"/>
      <c r="OVI1740" s="77"/>
      <c r="OVJ1740" s="77"/>
      <c r="OVK1740" s="77"/>
      <c r="OVL1740" s="77"/>
      <c r="OVM1740" s="77"/>
      <c r="OVN1740" s="77"/>
      <c r="OVO1740" s="77"/>
      <c r="OVP1740" s="77"/>
      <c r="OVQ1740" s="77"/>
      <c r="OVR1740" s="77"/>
      <c r="OVS1740" s="77"/>
      <c r="OVT1740" s="77"/>
      <c r="OVU1740" s="77"/>
      <c r="OVV1740" s="77"/>
      <c r="OVW1740" s="77"/>
      <c r="OVX1740" s="77"/>
      <c r="OVY1740" s="77"/>
      <c r="OVZ1740" s="77"/>
      <c r="OWA1740" s="77"/>
      <c r="OWB1740" s="77"/>
      <c r="OWC1740" s="77"/>
      <c r="OWD1740" s="77"/>
      <c r="OWE1740" s="77"/>
      <c r="OWF1740" s="77"/>
      <c r="OWG1740" s="77"/>
      <c r="OWH1740" s="77"/>
      <c r="OWI1740" s="77"/>
      <c r="OWJ1740" s="77"/>
      <c r="OWK1740" s="77"/>
      <c r="OWL1740" s="77"/>
      <c r="OWM1740" s="77"/>
      <c r="OWN1740" s="77"/>
      <c r="OWO1740" s="77"/>
      <c r="OWP1740" s="77"/>
      <c r="OWQ1740" s="77"/>
      <c r="OWR1740" s="77"/>
      <c r="OWS1740" s="77"/>
      <c r="OWT1740" s="77"/>
      <c r="OWU1740" s="77"/>
      <c r="OWV1740" s="77"/>
      <c r="OWW1740" s="77"/>
      <c r="OWX1740" s="77"/>
      <c r="OWY1740" s="77"/>
      <c r="OWZ1740" s="77"/>
      <c r="OXA1740" s="77"/>
      <c r="OXB1740" s="77"/>
      <c r="OXC1740" s="77"/>
      <c r="OXD1740" s="77"/>
      <c r="OXE1740" s="77"/>
      <c r="OXF1740" s="77"/>
      <c r="OXG1740" s="77"/>
      <c r="OXH1740" s="77"/>
      <c r="OXI1740" s="77"/>
      <c r="OXJ1740" s="77"/>
      <c r="OXK1740" s="77"/>
      <c r="OXL1740" s="77"/>
      <c r="OXM1740" s="77"/>
      <c r="OXN1740" s="77"/>
      <c r="OXO1740" s="77"/>
      <c r="OXP1740" s="77"/>
      <c r="OXQ1740" s="77"/>
      <c r="OXR1740" s="77"/>
      <c r="OXS1740" s="77"/>
      <c r="OXT1740" s="77"/>
      <c r="OXU1740" s="77"/>
      <c r="OXV1740" s="77"/>
      <c r="OXW1740" s="77"/>
      <c r="OXX1740" s="77"/>
      <c r="OXY1740" s="77"/>
      <c r="OXZ1740" s="77"/>
      <c r="OYA1740" s="77"/>
      <c r="OYB1740" s="77"/>
      <c r="OYC1740" s="77"/>
      <c r="OYD1740" s="77"/>
      <c r="OYE1740" s="77"/>
      <c r="OYF1740" s="77"/>
      <c r="OYG1740" s="77"/>
      <c r="OYH1740" s="77"/>
      <c r="OYI1740" s="77"/>
      <c r="OYJ1740" s="77"/>
      <c r="OYK1740" s="77"/>
      <c r="OYL1740" s="77"/>
      <c r="OYM1740" s="77"/>
      <c r="OYN1740" s="77"/>
      <c r="OYO1740" s="77"/>
      <c r="OYP1740" s="77"/>
      <c r="OYQ1740" s="77"/>
      <c r="OYR1740" s="77"/>
      <c r="OYS1740" s="77"/>
      <c r="OYT1740" s="77"/>
      <c r="OYU1740" s="77"/>
      <c r="OYV1740" s="77"/>
      <c r="OYW1740" s="77"/>
      <c r="OYX1740" s="77"/>
      <c r="OYY1740" s="77"/>
      <c r="OYZ1740" s="77"/>
      <c r="OZA1740" s="77"/>
      <c r="OZB1740" s="77"/>
      <c r="OZC1740" s="77"/>
      <c r="OZD1740" s="77"/>
      <c r="OZE1740" s="77"/>
      <c r="OZF1740" s="77"/>
      <c r="OZG1740" s="77"/>
      <c r="OZH1740" s="77"/>
      <c r="OZI1740" s="77"/>
      <c r="OZJ1740" s="77"/>
      <c r="OZK1740" s="77"/>
      <c r="OZL1740" s="77"/>
      <c r="OZM1740" s="77"/>
      <c r="OZN1740" s="77"/>
      <c r="OZO1740" s="77"/>
      <c r="OZP1740" s="77"/>
      <c r="OZQ1740" s="77"/>
      <c r="OZR1740" s="77"/>
      <c r="OZS1740" s="77"/>
      <c r="OZT1740" s="77"/>
      <c r="OZU1740" s="77"/>
      <c r="OZV1740" s="77"/>
      <c r="OZW1740" s="77"/>
      <c r="OZX1740" s="77"/>
      <c r="OZY1740" s="77"/>
      <c r="OZZ1740" s="77"/>
      <c r="PAA1740" s="77"/>
      <c r="PAB1740" s="77"/>
      <c r="PAC1740" s="77"/>
      <c r="PAD1740" s="77"/>
      <c r="PAE1740" s="77"/>
      <c r="PAF1740" s="77"/>
      <c r="PAG1740" s="77"/>
      <c r="PAH1740" s="77"/>
      <c r="PAI1740" s="77"/>
      <c r="PAJ1740" s="77"/>
      <c r="PAK1740" s="77"/>
      <c r="PAL1740" s="77"/>
      <c r="PAM1740" s="77"/>
      <c r="PAN1740" s="77"/>
      <c r="PAO1740" s="77"/>
      <c r="PAP1740" s="77"/>
      <c r="PAQ1740" s="77"/>
      <c r="PAR1740" s="77"/>
      <c r="PAS1740" s="77"/>
      <c r="PAT1740" s="77"/>
      <c r="PAU1740" s="77"/>
      <c r="PAV1740" s="77"/>
      <c r="PAW1740" s="77"/>
      <c r="PAX1740" s="77"/>
      <c r="PAY1740" s="77"/>
      <c r="PAZ1740" s="77"/>
      <c r="PBA1740" s="77"/>
      <c r="PBB1740" s="77"/>
      <c r="PBC1740" s="77"/>
      <c r="PBD1740" s="77"/>
      <c r="PBE1740" s="77"/>
      <c r="PBF1740" s="77"/>
      <c r="PBG1740" s="77"/>
      <c r="PBH1740" s="77"/>
      <c r="PBI1740" s="77"/>
      <c r="PBJ1740" s="77"/>
      <c r="PBK1740" s="77"/>
      <c r="PBL1740" s="77"/>
      <c r="PBM1740" s="77"/>
      <c r="PBN1740" s="77"/>
      <c r="PBO1740" s="77"/>
      <c r="PBP1740" s="77"/>
      <c r="PBQ1740" s="77"/>
      <c r="PBR1740" s="77"/>
      <c r="PBS1740" s="77"/>
      <c r="PBT1740" s="77"/>
      <c r="PBU1740" s="77"/>
      <c r="PBV1740" s="77"/>
      <c r="PBW1740" s="77"/>
      <c r="PBX1740" s="77"/>
      <c r="PBY1740" s="77"/>
      <c r="PBZ1740" s="77"/>
      <c r="PCA1740" s="77"/>
      <c r="PCB1740" s="77"/>
      <c r="PCC1740" s="77"/>
      <c r="PCD1740" s="77"/>
      <c r="PCE1740" s="77"/>
      <c r="PCF1740" s="77"/>
      <c r="PCG1740" s="77"/>
      <c r="PCH1740" s="77"/>
      <c r="PCI1740" s="77"/>
      <c r="PCJ1740" s="77"/>
      <c r="PCK1740" s="77"/>
      <c r="PCL1740" s="77"/>
      <c r="PCM1740" s="77"/>
      <c r="PCN1740" s="77"/>
      <c r="PCO1740" s="77"/>
      <c r="PCP1740" s="77"/>
      <c r="PCQ1740" s="77"/>
      <c r="PCR1740" s="77"/>
      <c r="PCS1740" s="77"/>
      <c r="PCT1740" s="77"/>
      <c r="PCU1740" s="77"/>
      <c r="PCV1740" s="77"/>
      <c r="PCW1740" s="77"/>
      <c r="PCX1740" s="77"/>
      <c r="PCY1740" s="77"/>
      <c r="PCZ1740" s="77"/>
      <c r="PDA1740" s="77"/>
      <c r="PDB1740" s="77"/>
      <c r="PDC1740" s="77"/>
      <c r="PDD1740" s="77"/>
      <c r="PDE1740" s="77"/>
      <c r="PDF1740" s="77"/>
      <c r="PDG1740" s="77"/>
      <c r="PDH1740" s="77"/>
      <c r="PDI1740" s="77"/>
      <c r="PDJ1740" s="77"/>
      <c r="PDK1740" s="77"/>
      <c r="PDL1740" s="77"/>
      <c r="PDM1740" s="77"/>
      <c r="PDN1740" s="77"/>
      <c r="PDO1740" s="77"/>
      <c r="PDP1740" s="77"/>
      <c r="PDQ1740" s="77"/>
      <c r="PDR1740" s="77"/>
      <c r="PDS1740" s="77"/>
      <c r="PDT1740" s="77"/>
      <c r="PDU1740" s="77"/>
      <c r="PDV1740" s="77"/>
      <c r="PDW1740" s="77"/>
      <c r="PDX1740" s="77"/>
      <c r="PDY1740" s="77"/>
      <c r="PDZ1740" s="77"/>
      <c r="PEA1740" s="77"/>
      <c r="PEB1740" s="77"/>
      <c r="PEC1740" s="77"/>
      <c r="PED1740" s="77"/>
      <c r="PEE1740" s="77"/>
      <c r="PEF1740" s="77"/>
      <c r="PEG1740" s="77"/>
      <c r="PEH1740" s="77"/>
      <c r="PEI1740" s="77"/>
      <c r="PEJ1740" s="77"/>
      <c r="PEK1740" s="77"/>
      <c r="PEL1740" s="77"/>
      <c r="PEM1740" s="77"/>
      <c r="PEN1740" s="77"/>
      <c r="PEO1740" s="77"/>
      <c r="PEP1740" s="77"/>
      <c r="PEQ1740" s="77"/>
      <c r="PER1740" s="77"/>
      <c r="PES1740" s="77"/>
      <c r="PET1740" s="77"/>
      <c r="PEU1740" s="77"/>
      <c r="PEV1740" s="77"/>
      <c r="PEW1740" s="77"/>
      <c r="PEX1740" s="77"/>
      <c r="PEY1740" s="77"/>
      <c r="PEZ1740" s="77"/>
      <c r="PFA1740" s="77"/>
      <c r="PFB1740" s="77"/>
      <c r="PFC1740" s="77"/>
      <c r="PFD1740" s="77"/>
      <c r="PFE1740" s="77"/>
      <c r="PFF1740" s="77"/>
      <c r="PFG1740" s="77"/>
      <c r="PFH1740" s="77"/>
      <c r="PFI1740" s="77"/>
      <c r="PFJ1740" s="77"/>
      <c r="PFK1740" s="77"/>
      <c r="PFL1740" s="77"/>
      <c r="PFM1740" s="77"/>
      <c r="PFN1740" s="77"/>
      <c r="PFO1740" s="77"/>
      <c r="PFP1740" s="77"/>
      <c r="PFQ1740" s="77"/>
      <c r="PFR1740" s="77"/>
      <c r="PFS1740" s="77"/>
      <c r="PFT1740" s="77"/>
      <c r="PFU1740" s="77"/>
      <c r="PFV1740" s="77"/>
      <c r="PFW1740" s="77"/>
      <c r="PFX1740" s="77"/>
      <c r="PFY1740" s="77"/>
      <c r="PFZ1740" s="77"/>
      <c r="PGA1740" s="77"/>
      <c r="PGB1740" s="77"/>
      <c r="PGC1740" s="77"/>
      <c r="PGD1740" s="77"/>
      <c r="PGE1740" s="77"/>
      <c r="PGF1740" s="77"/>
      <c r="PGG1740" s="77"/>
      <c r="PGH1740" s="77"/>
      <c r="PGI1740" s="77"/>
      <c r="PGJ1740" s="77"/>
      <c r="PGK1740" s="77"/>
      <c r="PGL1740" s="77"/>
      <c r="PGM1740" s="77"/>
      <c r="PGN1740" s="77"/>
      <c r="PGO1740" s="77"/>
      <c r="PGP1740" s="77"/>
      <c r="PGQ1740" s="77"/>
      <c r="PGR1740" s="77"/>
      <c r="PGS1740" s="77"/>
      <c r="PGT1740" s="77"/>
      <c r="PGU1740" s="77"/>
      <c r="PGV1740" s="77"/>
      <c r="PGW1740" s="77"/>
      <c r="PGX1740" s="77"/>
      <c r="PGY1740" s="77"/>
      <c r="PGZ1740" s="77"/>
      <c r="PHA1740" s="77"/>
      <c r="PHB1740" s="77"/>
      <c r="PHC1740" s="77"/>
      <c r="PHD1740" s="77"/>
      <c r="PHE1740" s="77"/>
      <c r="PHF1740" s="77"/>
      <c r="PHG1740" s="77"/>
      <c r="PHH1740" s="77"/>
      <c r="PHI1740" s="77"/>
      <c r="PHJ1740" s="77"/>
      <c r="PHK1740" s="77"/>
      <c r="PHL1740" s="77"/>
      <c r="PHM1740" s="77"/>
      <c r="PHN1740" s="77"/>
      <c r="PHO1740" s="77"/>
      <c r="PHP1740" s="77"/>
      <c r="PHQ1740" s="77"/>
      <c r="PHR1740" s="77"/>
      <c r="PHS1740" s="77"/>
      <c r="PHT1740" s="77"/>
      <c r="PHU1740" s="77"/>
      <c r="PHV1740" s="77"/>
      <c r="PHW1740" s="77"/>
      <c r="PHX1740" s="77"/>
      <c r="PHY1740" s="77"/>
      <c r="PHZ1740" s="77"/>
      <c r="PIA1740" s="77"/>
      <c r="PIB1740" s="77"/>
      <c r="PIC1740" s="77"/>
      <c r="PID1740" s="77"/>
      <c r="PIE1740" s="77"/>
      <c r="PIF1740" s="77"/>
      <c r="PIG1740" s="77"/>
      <c r="PIH1740" s="77"/>
      <c r="PII1740" s="77"/>
      <c r="PIJ1740" s="77"/>
      <c r="PIK1740" s="77"/>
      <c r="PIL1740" s="77"/>
      <c r="PIM1740" s="77"/>
      <c r="PIN1740" s="77"/>
      <c r="PIO1740" s="77"/>
      <c r="PIP1740" s="77"/>
      <c r="PIQ1740" s="77"/>
      <c r="PIR1740" s="77"/>
      <c r="PIS1740" s="77"/>
      <c r="PIT1740" s="77"/>
      <c r="PIU1740" s="77"/>
      <c r="PIV1740" s="77"/>
      <c r="PIW1740" s="77"/>
      <c r="PIX1740" s="77"/>
      <c r="PIY1740" s="77"/>
      <c r="PIZ1740" s="77"/>
      <c r="PJA1740" s="77"/>
      <c r="PJB1740" s="77"/>
      <c r="PJC1740" s="77"/>
      <c r="PJD1740" s="77"/>
      <c r="PJE1740" s="77"/>
      <c r="PJF1740" s="77"/>
      <c r="PJG1740" s="77"/>
      <c r="PJH1740" s="77"/>
      <c r="PJI1740" s="77"/>
      <c r="PJJ1740" s="77"/>
      <c r="PJK1740" s="77"/>
      <c r="PJL1740" s="77"/>
      <c r="PJM1740" s="77"/>
      <c r="PJN1740" s="77"/>
      <c r="PJO1740" s="77"/>
      <c r="PJP1740" s="77"/>
      <c r="PJQ1740" s="77"/>
      <c r="PJR1740" s="77"/>
      <c r="PJS1740" s="77"/>
      <c r="PJT1740" s="77"/>
      <c r="PJU1740" s="77"/>
      <c r="PJV1740" s="77"/>
      <c r="PJW1740" s="77"/>
      <c r="PJX1740" s="77"/>
      <c r="PJY1740" s="77"/>
      <c r="PJZ1740" s="77"/>
      <c r="PKA1740" s="77"/>
      <c r="PKB1740" s="77"/>
      <c r="PKC1740" s="77"/>
      <c r="PKD1740" s="77"/>
      <c r="PKE1740" s="77"/>
      <c r="PKF1740" s="77"/>
      <c r="PKG1740" s="77"/>
      <c r="PKH1740" s="77"/>
      <c r="PKI1740" s="77"/>
      <c r="PKJ1740" s="77"/>
      <c r="PKK1740" s="77"/>
      <c r="PKL1740" s="77"/>
      <c r="PKM1740" s="77"/>
      <c r="PKN1740" s="77"/>
      <c r="PKO1740" s="77"/>
      <c r="PKP1740" s="77"/>
      <c r="PKQ1740" s="77"/>
      <c r="PKR1740" s="77"/>
      <c r="PKS1740" s="77"/>
      <c r="PKT1740" s="77"/>
      <c r="PKU1740" s="77"/>
      <c r="PKV1740" s="77"/>
      <c r="PKW1740" s="77"/>
      <c r="PKX1740" s="77"/>
      <c r="PKY1740" s="77"/>
      <c r="PKZ1740" s="77"/>
      <c r="PLA1740" s="77"/>
      <c r="PLB1740" s="77"/>
      <c r="PLC1740" s="77"/>
      <c r="PLD1740" s="77"/>
      <c r="PLE1740" s="77"/>
      <c r="PLF1740" s="77"/>
      <c r="PLG1740" s="77"/>
      <c r="PLH1740" s="77"/>
      <c r="PLI1740" s="77"/>
      <c r="PLJ1740" s="77"/>
      <c r="PLK1740" s="77"/>
      <c r="PLL1740" s="77"/>
      <c r="PLM1740" s="77"/>
      <c r="PLN1740" s="77"/>
      <c r="PLO1740" s="77"/>
      <c r="PLP1740" s="77"/>
      <c r="PLQ1740" s="77"/>
      <c r="PLR1740" s="77"/>
      <c r="PLS1740" s="77"/>
      <c r="PLT1740" s="77"/>
      <c r="PLU1740" s="77"/>
      <c r="PLV1740" s="77"/>
      <c r="PLW1740" s="77"/>
      <c r="PLX1740" s="77"/>
      <c r="PLY1740" s="77"/>
      <c r="PLZ1740" s="77"/>
      <c r="PMA1740" s="77"/>
      <c r="PMB1740" s="77"/>
      <c r="PMC1740" s="77"/>
      <c r="PMD1740" s="77"/>
      <c r="PME1740" s="77"/>
      <c r="PMF1740" s="77"/>
      <c r="PMG1740" s="77"/>
      <c r="PMH1740" s="77"/>
      <c r="PMI1740" s="77"/>
      <c r="PMJ1740" s="77"/>
      <c r="PMK1740" s="77"/>
      <c r="PML1740" s="77"/>
      <c r="PMM1740" s="77"/>
      <c r="PMN1740" s="77"/>
      <c r="PMO1740" s="77"/>
      <c r="PMP1740" s="77"/>
      <c r="PMQ1740" s="77"/>
      <c r="PMR1740" s="77"/>
      <c r="PMS1740" s="77"/>
      <c r="PMT1740" s="77"/>
      <c r="PMU1740" s="77"/>
      <c r="PMV1740" s="77"/>
      <c r="PMW1740" s="77"/>
      <c r="PMX1740" s="77"/>
      <c r="PMY1740" s="77"/>
      <c r="PMZ1740" s="77"/>
      <c r="PNA1740" s="77"/>
      <c r="PNB1740" s="77"/>
      <c r="PNC1740" s="77"/>
      <c r="PND1740" s="77"/>
      <c r="PNE1740" s="77"/>
      <c r="PNF1740" s="77"/>
      <c r="PNG1740" s="77"/>
      <c r="PNH1740" s="77"/>
      <c r="PNI1740" s="77"/>
      <c r="PNJ1740" s="77"/>
      <c r="PNK1740" s="77"/>
      <c r="PNL1740" s="77"/>
      <c r="PNM1740" s="77"/>
      <c r="PNN1740" s="77"/>
      <c r="PNO1740" s="77"/>
      <c r="PNP1740" s="77"/>
      <c r="PNQ1740" s="77"/>
      <c r="PNR1740" s="77"/>
      <c r="PNS1740" s="77"/>
      <c r="PNT1740" s="77"/>
      <c r="PNU1740" s="77"/>
      <c r="PNV1740" s="77"/>
      <c r="PNW1740" s="77"/>
      <c r="PNX1740" s="77"/>
      <c r="PNY1740" s="77"/>
      <c r="PNZ1740" s="77"/>
      <c r="POA1740" s="77"/>
      <c r="POB1740" s="77"/>
      <c r="POC1740" s="77"/>
      <c r="POD1740" s="77"/>
      <c r="POE1740" s="77"/>
      <c r="POF1740" s="77"/>
      <c r="POG1740" s="77"/>
      <c r="POH1740" s="77"/>
      <c r="POI1740" s="77"/>
      <c r="POJ1740" s="77"/>
      <c r="POK1740" s="77"/>
      <c r="POL1740" s="77"/>
      <c r="POM1740" s="77"/>
      <c r="PON1740" s="77"/>
      <c r="POO1740" s="77"/>
      <c r="POP1740" s="77"/>
      <c r="POQ1740" s="77"/>
      <c r="POR1740" s="77"/>
      <c r="POS1740" s="77"/>
      <c r="POT1740" s="77"/>
      <c r="POU1740" s="77"/>
      <c r="POV1740" s="77"/>
      <c r="POW1740" s="77"/>
      <c r="POX1740" s="77"/>
      <c r="POY1740" s="77"/>
      <c r="POZ1740" s="77"/>
      <c r="PPA1740" s="77"/>
      <c r="PPB1740" s="77"/>
      <c r="PPC1740" s="77"/>
      <c r="PPD1740" s="77"/>
      <c r="PPE1740" s="77"/>
      <c r="PPF1740" s="77"/>
      <c r="PPG1740" s="77"/>
      <c r="PPH1740" s="77"/>
      <c r="PPI1740" s="77"/>
      <c r="PPJ1740" s="77"/>
      <c r="PPK1740" s="77"/>
      <c r="PPL1740" s="77"/>
      <c r="PPM1740" s="77"/>
      <c r="PPN1740" s="77"/>
      <c r="PPO1740" s="77"/>
      <c r="PPP1740" s="77"/>
      <c r="PPQ1740" s="77"/>
      <c r="PPR1740" s="77"/>
      <c r="PPS1740" s="77"/>
      <c r="PPT1740" s="77"/>
      <c r="PPU1740" s="77"/>
      <c r="PPV1740" s="77"/>
      <c r="PPW1740" s="77"/>
      <c r="PPX1740" s="77"/>
      <c r="PPY1740" s="77"/>
      <c r="PPZ1740" s="77"/>
      <c r="PQA1740" s="77"/>
      <c r="PQB1740" s="77"/>
      <c r="PQC1740" s="77"/>
      <c r="PQD1740" s="77"/>
      <c r="PQE1740" s="77"/>
      <c r="PQF1740" s="77"/>
      <c r="PQG1740" s="77"/>
      <c r="PQH1740" s="77"/>
      <c r="PQI1740" s="77"/>
      <c r="PQJ1740" s="77"/>
      <c r="PQK1740" s="77"/>
      <c r="PQL1740" s="77"/>
      <c r="PQM1740" s="77"/>
      <c r="PQN1740" s="77"/>
      <c r="PQO1740" s="77"/>
      <c r="PQP1740" s="77"/>
      <c r="PQQ1740" s="77"/>
      <c r="PQR1740" s="77"/>
      <c r="PQS1740" s="77"/>
      <c r="PQT1740" s="77"/>
      <c r="PQU1740" s="77"/>
      <c r="PQV1740" s="77"/>
      <c r="PQW1740" s="77"/>
      <c r="PQX1740" s="77"/>
      <c r="PQY1740" s="77"/>
      <c r="PQZ1740" s="77"/>
      <c r="PRA1740" s="77"/>
      <c r="PRB1740" s="77"/>
      <c r="PRC1740" s="77"/>
      <c r="PRD1740" s="77"/>
      <c r="PRE1740" s="77"/>
      <c r="PRF1740" s="77"/>
      <c r="PRG1740" s="77"/>
      <c r="PRH1740" s="77"/>
      <c r="PRI1740" s="77"/>
      <c r="PRJ1740" s="77"/>
      <c r="PRK1740" s="77"/>
      <c r="PRL1740" s="77"/>
      <c r="PRM1740" s="77"/>
      <c r="PRN1740" s="77"/>
      <c r="PRO1740" s="77"/>
      <c r="PRP1740" s="77"/>
      <c r="PRQ1740" s="77"/>
      <c r="PRR1740" s="77"/>
      <c r="PRS1740" s="77"/>
      <c r="PRT1740" s="77"/>
      <c r="PRU1740" s="77"/>
      <c r="PRV1740" s="77"/>
      <c r="PRW1740" s="77"/>
      <c r="PRX1740" s="77"/>
      <c r="PRY1740" s="77"/>
      <c r="PRZ1740" s="77"/>
      <c r="PSA1740" s="77"/>
      <c r="PSB1740" s="77"/>
      <c r="PSC1740" s="77"/>
      <c r="PSD1740" s="77"/>
      <c r="PSE1740" s="77"/>
      <c r="PSF1740" s="77"/>
      <c r="PSG1740" s="77"/>
      <c r="PSH1740" s="77"/>
      <c r="PSI1740" s="77"/>
      <c r="PSJ1740" s="77"/>
      <c r="PSK1740" s="77"/>
      <c r="PSL1740" s="77"/>
      <c r="PSM1740" s="77"/>
      <c r="PSN1740" s="77"/>
      <c r="PSO1740" s="77"/>
      <c r="PSP1740" s="77"/>
      <c r="PSQ1740" s="77"/>
      <c r="PSR1740" s="77"/>
      <c r="PSS1740" s="77"/>
      <c r="PST1740" s="77"/>
      <c r="PSU1740" s="77"/>
      <c r="PSV1740" s="77"/>
      <c r="PSW1740" s="77"/>
      <c r="PSX1740" s="77"/>
      <c r="PSY1740" s="77"/>
      <c r="PSZ1740" s="77"/>
      <c r="PTA1740" s="77"/>
      <c r="PTB1740" s="77"/>
      <c r="PTC1740" s="77"/>
      <c r="PTD1740" s="77"/>
      <c r="PTE1740" s="77"/>
      <c r="PTF1740" s="77"/>
      <c r="PTG1740" s="77"/>
      <c r="PTH1740" s="77"/>
      <c r="PTI1740" s="77"/>
      <c r="PTJ1740" s="77"/>
      <c r="PTK1740" s="77"/>
      <c r="PTL1740" s="77"/>
      <c r="PTM1740" s="77"/>
      <c r="PTN1740" s="77"/>
      <c r="PTO1740" s="77"/>
      <c r="PTP1740" s="77"/>
      <c r="PTQ1740" s="77"/>
      <c r="PTR1740" s="77"/>
      <c r="PTS1740" s="77"/>
      <c r="PTT1740" s="77"/>
      <c r="PTU1740" s="77"/>
      <c r="PTV1740" s="77"/>
      <c r="PTW1740" s="77"/>
      <c r="PTX1740" s="77"/>
      <c r="PTY1740" s="77"/>
      <c r="PTZ1740" s="77"/>
      <c r="PUA1740" s="77"/>
      <c r="PUB1740" s="77"/>
      <c r="PUC1740" s="77"/>
      <c r="PUD1740" s="77"/>
      <c r="PUE1740" s="77"/>
      <c r="PUF1740" s="77"/>
      <c r="PUG1740" s="77"/>
      <c r="PUH1740" s="77"/>
      <c r="PUI1740" s="77"/>
      <c r="PUJ1740" s="77"/>
      <c r="PUK1740" s="77"/>
      <c r="PUL1740" s="77"/>
      <c r="PUM1740" s="77"/>
      <c r="PUN1740" s="77"/>
      <c r="PUO1740" s="77"/>
      <c r="PUP1740" s="77"/>
      <c r="PUQ1740" s="77"/>
      <c r="PUR1740" s="77"/>
      <c r="PUS1740" s="77"/>
      <c r="PUT1740" s="77"/>
      <c r="PUU1740" s="77"/>
      <c r="PUV1740" s="77"/>
      <c r="PUW1740" s="77"/>
      <c r="PUX1740" s="77"/>
      <c r="PUY1740" s="77"/>
      <c r="PUZ1740" s="77"/>
      <c r="PVA1740" s="77"/>
      <c r="PVB1740" s="77"/>
      <c r="PVC1740" s="77"/>
      <c r="PVD1740" s="77"/>
      <c r="PVE1740" s="77"/>
      <c r="PVF1740" s="77"/>
      <c r="PVG1740" s="77"/>
      <c r="PVH1740" s="77"/>
      <c r="PVI1740" s="77"/>
      <c r="PVJ1740" s="77"/>
      <c r="PVK1740" s="77"/>
      <c r="PVL1740" s="77"/>
      <c r="PVM1740" s="77"/>
      <c r="PVN1740" s="77"/>
      <c r="PVO1740" s="77"/>
      <c r="PVP1740" s="77"/>
      <c r="PVQ1740" s="77"/>
      <c r="PVR1740" s="77"/>
      <c r="PVS1740" s="77"/>
      <c r="PVT1740" s="77"/>
      <c r="PVU1740" s="77"/>
      <c r="PVV1740" s="77"/>
      <c r="PVW1740" s="77"/>
      <c r="PVX1740" s="77"/>
      <c r="PVY1740" s="77"/>
      <c r="PVZ1740" s="77"/>
      <c r="PWA1740" s="77"/>
      <c r="PWB1740" s="77"/>
      <c r="PWC1740" s="77"/>
      <c r="PWD1740" s="77"/>
      <c r="PWE1740" s="77"/>
      <c r="PWF1740" s="77"/>
      <c r="PWG1740" s="77"/>
      <c r="PWH1740" s="77"/>
      <c r="PWI1740" s="77"/>
      <c r="PWJ1740" s="77"/>
      <c r="PWK1740" s="77"/>
      <c r="PWL1740" s="77"/>
      <c r="PWM1740" s="77"/>
      <c r="PWN1740" s="77"/>
      <c r="PWO1740" s="77"/>
      <c r="PWP1740" s="77"/>
      <c r="PWQ1740" s="77"/>
      <c r="PWR1740" s="77"/>
      <c r="PWS1740" s="77"/>
      <c r="PWT1740" s="77"/>
      <c r="PWU1740" s="77"/>
      <c r="PWV1740" s="77"/>
      <c r="PWW1740" s="77"/>
      <c r="PWX1740" s="77"/>
      <c r="PWY1740" s="77"/>
      <c r="PWZ1740" s="77"/>
      <c r="PXA1740" s="77"/>
      <c r="PXB1740" s="77"/>
      <c r="PXC1740" s="77"/>
      <c r="PXD1740" s="77"/>
      <c r="PXE1740" s="77"/>
      <c r="PXF1740" s="77"/>
      <c r="PXG1740" s="77"/>
      <c r="PXH1740" s="77"/>
      <c r="PXI1740" s="77"/>
      <c r="PXJ1740" s="77"/>
      <c r="PXK1740" s="77"/>
      <c r="PXL1740" s="77"/>
      <c r="PXM1740" s="77"/>
      <c r="PXN1740" s="77"/>
      <c r="PXO1740" s="77"/>
      <c r="PXP1740" s="77"/>
      <c r="PXQ1740" s="77"/>
      <c r="PXR1740" s="77"/>
      <c r="PXS1740" s="77"/>
      <c r="PXT1740" s="77"/>
      <c r="PXU1740" s="77"/>
      <c r="PXV1740" s="77"/>
      <c r="PXW1740" s="77"/>
      <c r="PXX1740" s="77"/>
      <c r="PXY1740" s="77"/>
      <c r="PXZ1740" s="77"/>
      <c r="PYA1740" s="77"/>
      <c r="PYB1740" s="77"/>
      <c r="PYC1740" s="77"/>
      <c r="PYD1740" s="77"/>
      <c r="PYE1740" s="77"/>
      <c r="PYF1740" s="77"/>
      <c r="PYG1740" s="77"/>
      <c r="PYH1740" s="77"/>
      <c r="PYI1740" s="77"/>
      <c r="PYJ1740" s="77"/>
      <c r="PYK1740" s="77"/>
      <c r="PYL1740" s="77"/>
      <c r="PYM1740" s="77"/>
      <c r="PYN1740" s="77"/>
      <c r="PYO1740" s="77"/>
      <c r="PYP1740" s="77"/>
      <c r="PYQ1740" s="77"/>
      <c r="PYR1740" s="77"/>
      <c r="PYS1740" s="77"/>
      <c r="PYT1740" s="77"/>
      <c r="PYU1740" s="77"/>
      <c r="PYV1740" s="77"/>
      <c r="PYW1740" s="77"/>
      <c r="PYX1740" s="77"/>
      <c r="PYY1740" s="77"/>
      <c r="PYZ1740" s="77"/>
      <c r="PZA1740" s="77"/>
      <c r="PZB1740" s="77"/>
      <c r="PZC1740" s="77"/>
      <c r="PZD1740" s="77"/>
      <c r="PZE1740" s="77"/>
      <c r="PZF1740" s="77"/>
      <c r="PZG1740" s="77"/>
      <c r="PZH1740" s="77"/>
      <c r="PZI1740" s="77"/>
      <c r="PZJ1740" s="77"/>
      <c r="PZK1740" s="77"/>
      <c r="PZL1740" s="77"/>
      <c r="PZM1740" s="77"/>
      <c r="PZN1740" s="77"/>
      <c r="PZO1740" s="77"/>
      <c r="PZP1740" s="77"/>
      <c r="PZQ1740" s="77"/>
      <c r="PZR1740" s="77"/>
      <c r="PZS1740" s="77"/>
      <c r="PZT1740" s="77"/>
      <c r="PZU1740" s="77"/>
      <c r="PZV1740" s="77"/>
      <c r="PZW1740" s="77"/>
      <c r="PZX1740" s="77"/>
      <c r="PZY1740" s="77"/>
      <c r="PZZ1740" s="77"/>
      <c r="QAA1740" s="77"/>
      <c r="QAB1740" s="77"/>
      <c r="QAC1740" s="77"/>
      <c r="QAD1740" s="77"/>
      <c r="QAE1740" s="77"/>
      <c r="QAF1740" s="77"/>
      <c r="QAG1740" s="77"/>
      <c r="QAH1740" s="77"/>
      <c r="QAI1740" s="77"/>
      <c r="QAJ1740" s="77"/>
      <c r="QAK1740" s="77"/>
      <c r="QAL1740" s="77"/>
      <c r="QAM1740" s="77"/>
      <c r="QAN1740" s="77"/>
      <c r="QAO1740" s="77"/>
      <c r="QAP1740" s="77"/>
      <c r="QAQ1740" s="77"/>
      <c r="QAR1740" s="77"/>
      <c r="QAS1740" s="77"/>
      <c r="QAT1740" s="77"/>
      <c r="QAU1740" s="77"/>
      <c r="QAV1740" s="77"/>
      <c r="QAW1740" s="77"/>
      <c r="QAX1740" s="77"/>
      <c r="QAY1740" s="77"/>
      <c r="QAZ1740" s="77"/>
      <c r="QBA1740" s="77"/>
      <c r="QBB1740" s="77"/>
      <c r="QBC1740" s="77"/>
      <c r="QBD1740" s="77"/>
      <c r="QBE1740" s="77"/>
      <c r="QBF1740" s="77"/>
      <c r="QBG1740" s="77"/>
      <c r="QBH1740" s="77"/>
      <c r="QBI1740" s="77"/>
      <c r="QBJ1740" s="77"/>
      <c r="QBK1740" s="77"/>
      <c r="QBL1740" s="77"/>
      <c r="QBM1740" s="77"/>
      <c r="QBN1740" s="77"/>
      <c r="QBO1740" s="77"/>
      <c r="QBP1740" s="77"/>
      <c r="QBQ1740" s="77"/>
      <c r="QBR1740" s="77"/>
      <c r="QBS1740" s="77"/>
      <c r="QBT1740" s="77"/>
      <c r="QBU1740" s="77"/>
      <c r="QBV1740" s="77"/>
      <c r="QBW1740" s="77"/>
      <c r="QBX1740" s="77"/>
      <c r="QBY1740" s="77"/>
      <c r="QBZ1740" s="77"/>
      <c r="QCA1740" s="77"/>
      <c r="QCB1740" s="77"/>
      <c r="QCC1740" s="77"/>
      <c r="QCD1740" s="77"/>
      <c r="QCE1740" s="77"/>
      <c r="QCF1740" s="77"/>
      <c r="QCG1740" s="77"/>
      <c r="QCH1740" s="77"/>
      <c r="QCI1740" s="77"/>
      <c r="QCJ1740" s="77"/>
      <c r="QCK1740" s="77"/>
      <c r="QCL1740" s="77"/>
      <c r="QCM1740" s="77"/>
      <c r="QCN1740" s="77"/>
      <c r="QCO1740" s="77"/>
      <c r="QCP1740" s="77"/>
      <c r="QCQ1740" s="77"/>
      <c r="QCR1740" s="77"/>
      <c r="QCS1740" s="77"/>
      <c r="QCT1740" s="77"/>
      <c r="QCU1740" s="77"/>
      <c r="QCV1740" s="77"/>
      <c r="QCW1740" s="77"/>
      <c r="QCX1740" s="77"/>
      <c r="QCY1740" s="77"/>
      <c r="QCZ1740" s="77"/>
      <c r="QDA1740" s="77"/>
      <c r="QDB1740" s="77"/>
      <c r="QDC1740" s="77"/>
      <c r="QDD1740" s="77"/>
      <c r="QDE1740" s="77"/>
      <c r="QDF1740" s="77"/>
      <c r="QDG1740" s="77"/>
      <c r="QDH1740" s="77"/>
      <c r="QDI1740" s="77"/>
      <c r="QDJ1740" s="77"/>
      <c r="QDK1740" s="77"/>
      <c r="QDL1740" s="77"/>
      <c r="QDM1740" s="77"/>
      <c r="QDN1740" s="77"/>
      <c r="QDO1740" s="77"/>
      <c r="QDP1740" s="77"/>
      <c r="QDQ1740" s="77"/>
      <c r="QDR1740" s="77"/>
      <c r="QDS1740" s="77"/>
      <c r="QDT1740" s="77"/>
      <c r="QDU1740" s="77"/>
      <c r="QDV1740" s="77"/>
      <c r="QDW1740" s="77"/>
      <c r="QDX1740" s="77"/>
      <c r="QDY1740" s="77"/>
      <c r="QDZ1740" s="77"/>
      <c r="QEA1740" s="77"/>
      <c r="QEB1740" s="77"/>
      <c r="QEC1740" s="77"/>
      <c r="QED1740" s="77"/>
      <c r="QEE1740" s="77"/>
      <c r="QEF1740" s="77"/>
      <c r="QEG1740" s="77"/>
      <c r="QEH1740" s="77"/>
      <c r="QEI1740" s="77"/>
      <c r="QEJ1740" s="77"/>
      <c r="QEK1740" s="77"/>
      <c r="QEL1740" s="77"/>
      <c r="QEM1740" s="77"/>
      <c r="QEN1740" s="77"/>
      <c r="QEO1740" s="77"/>
      <c r="QEP1740" s="77"/>
      <c r="QEQ1740" s="77"/>
      <c r="QER1740" s="77"/>
      <c r="QES1740" s="77"/>
      <c r="QET1740" s="77"/>
      <c r="QEU1740" s="77"/>
      <c r="QEV1740" s="77"/>
      <c r="QEW1740" s="77"/>
      <c r="QEX1740" s="77"/>
      <c r="QEY1740" s="77"/>
      <c r="QEZ1740" s="77"/>
      <c r="QFA1740" s="77"/>
      <c r="QFB1740" s="77"/>
      <c r="QFC1740" s="77"/>
      <c r="QFD1740" s="77"/>
      <c r="QFE1740" s="77"/>
      <c r="QFF1740" s="77"/>
      <c r="QFG1740" s="77"/>
      <c r="QFH1740" s="77"/>
      <c r="QFI1740" s="77"/>
      <c r="QFJ1740" s="77"/>
      <c r="QFK1740" s="77"/>
      <c r="QFL1740" s="77"/>
      <c r="QFM1740" s="77"/>
      <c r="QFN1740" s="77"/>
      <c r="QFO1740" s="77"/>
      <c r="QFP1740" s="77"/>
      <c r="QFQ1740" s="77"/>
      <c r="QFR1740" s="77"/>
      <c r="QFS1740" s="77"/>
      <c r="QFT1740" s="77"/>
      <c r="QFU1740" s="77"/>
      <c r="QFV1740" s="77"/>
      <c r="QFW1740" s="77"/>
      <c r="QFX1740" s="77"/>
      <c r="QFY1740" s="77"/>
      <c r="QFZ1740" s="77"/>
      <c r="QGA1740" s="77"/>
      <c r="QGB1740" s="77"/>
      <c r="QGC1740" s="77"/>
      <c r="QGD1740" s="77"/>
      <c r="QGE1740" s="77"/>
      <c r="QGF1740" s="77"/>
      <c r="QGG1740" s="77"/>
      <c r="QGH1740" s="77"/>
      <c r="QGI1740" s="77"/>
      <c r="QGJ1740" s="77"/>
      <c r="QGK1740" s="77"/>
      <c r="QGL1740" s="77"/>
      <c r="QGM1740" s="77"/>
      <c r="QGN1740" s="77"/>
      <c r="QGO1740" s="77"/>
      <c r="QGP1740" s="77"/>
      <c r="QGQ1740" s="77"/>
      <c r="QGR1740" s="77"/>
      <c r="QGS1740" s="77"/>
      <c r="QGT1740" s="77"/>
      <c r="QGU1740" s="77"/>
      <c r="QGV1740" s="77"/>
      <c r="QGW1740" s="77"/>
      <c r="QGX1740" s="77"/>
      <c r="QGY1740" s="77"/>
      <c r="QGZ1740" s="77"/>
      <c r="QHA1740" s="77"/>
      <c r="QHB1740" s="77"/>
      <c r="QHC1740" s="77"/>
      <c r="QHD1740" s="77"/>
      <c r="QHE1740" s="77"/>
      <c r="QHF1740" s="77"/>
      <c r="QHG1740" s="77"/>
      <c r="QHH1740" s="77"/>
      <c r="QHI1740" s="77"/>
      <c r="QHJ1740" s="77"/>
      <c r="QHK1740" s="77"/>
      <c r="QHL1740" s="77"/>
      <c r="QHM1740" s="77"/>
      <c r="QHN1740" s="77"/>
      <c r="QHO1740" s="77"/>
      <c r="QHP1740" s="77"/>
      <c r="QHQ1740" s="77"/>
      <c r="QHR1740" s="77"/>
      <c r="QHS1740" s="77"/>
      <c r="QHT1740" s="77"/>
      <c r="QHU1740" s="77"/>
      <c r="QHV1740" s="77"/>
      <c r="QHW1740" s="77"/>
      <c r="QHX1740" s="77"/>
      <c r="QHY1740" s="77"/>
      <c r="QHZ1740" s="77"/>
      <c r="QIA1740" s="77"/>
      <c r="QIB1740" s="77"/>
      <c r="QIC1740" s="77"/>
      <c r="QID1740" s="77"/>
      <c r="QIE1740" s="77"/>
      <c r="QIF1740" s="77"/>
      <c r="QIG1740" s="77"/>
      <c r="QIH1740" s="77"/>
      <c r="QII1740" s="77"/>
      <c r="QIJ1740" s="77"/>
      <c r="QIK1740" s="77"/>
      <c r="QIL1740" s="77"/>
      <c r="QIM1740" s="77"/>
      <c r="QIN1740" s="77"/>
      <c r="QIO1740" s="77"/>
      <c r="QIP1740" s="77"/>
      <c r="QIQ1740" s="77"/>
      <c r="QIR1740" s="77"/>
      <c r="QIS1740" s="77"/>
      <c r="QIT1740" s="77"/>
      <c r="QIU1740" s="77"/>
      <c r="QIV1740" s="77"/>
      <c r="QIW1740" s="77"/>
      <c r="QIX1740" s="77"/>
      <c r="QIY1740" s="77"/>
      <c r="QIZ1740" s="77"/>
      <c r="QJA1740" s="77"/>
      <c r="QJB1740" s="77"/>
      <c r="QJC1740" s="77"/>
      <c r="QJD1740" s="77"/>
      <c r="QJE1740" s="77"/>
      <c r="QJF1740" s="77"/>
      <c r="QJG1740" s="77"/>
      <c r="QJH1740" s="77"/>
      <c r="QJI1740" s="77"/>
      <c r="QJJ1740" s="77"/>
      <c r="QJK1740" s="77"/>
      <c r="QJL1740" s="77"/>
      <c r="QJM1740" s="77"/>
      <c r="QJN1740" s="77"/>
      <c r="QJO1740" s="77"/>
      <c r="QJP1740" s="77"/>
      <c r="QJQ1740" s="77"/>
      <c r="QJR1740" s="77"/>
      <c r="QJS1740" s="77"/>
      <c r="QJT1740" s="77"/>
      <c r="QJU1740" s="77"/>
      <c r="QJV1740" s="77"/>
      <c r="QJW1740" s="77"/>
      <c r="QJX1740" s="77"/>
      <c r="QJY1740" s="77"/>
      <c r="QJZ1740" s="77"/>
      <c r="QKA1740" s="77"/>
      <c r="QKB1740" s="77"/>
      <c r="QKC1740" s="77"/>
      <c r="QKD1740" s="77"/>
      <c r="QKE1740" s="77"/>
      <c r="QKF1740" s="77"/>
      <c r="QKG1740" s="77"/>
      <c r="QKH1740" s="77"/>
      <c r="QKI1740" s="77"/>
      <c r="QKJ1740" s="77"/>
      <c r="QKK1740" s="77"/>
      <c r="QKL1740" s="77"/>
      <c r="QKM1740" s="77"/>
      <c r="QKN1740" s="77"/>
      <c r="QKO1740" s="77"/>
      <c r="QKP1740" s="77"/>
      <c r="QKQ1740" s="77"/>
      <c r="QKR1740" s="77"/>
      <c r="QKS1740" s="77"/>
      <c r="QKT1740" s="77"/>
      <c r="QKU1740" s="77"/>
      <c r="QKV1740" s="77"/>
      <c r="QKW1740" s="77"/>
      <c r="QKX1740" s="77"/>
      <c r="QKY1740" s="77"/>
      <c r="QKZ1740" s="77"/>
      <c r="QLA1740" s="77"/>
      <c r="QLB1740" s="77"/>
      <c r="QLC1740" s="77"/>
      <c r="QLD1740" s="77"/>
      <c r="QLE1740" s="77"/>
      <c r="QLF1740" s="77"/>
      <c r="QLG1740" s="77"/>
      <c r="QLH1740" s="77"/>
      <c r="QLI1740" s="77"/>
      <c r="QLJ1740" s="77"/>
      <c r="QLK1740" s="77"/>
      <c r="QLL1740" s="77"/>
      <c r="QLM1740" s="77"/>
      <c r="QLN1740" s="77"/>
      <c r="QLO1740" s="77"/>
      <c r="QLP1740" s="77"/>
      <c r="QLQ1740" s="77"/>
      <c r="QLR1740" s="77"/>
      <c r="QLS1740" s="77"/>
      <c r="QLT1740" s="77"/>
      <c r="QLU1740" s="77"/>
      <c r="QLV1740" s="77"/>
      <c r="QLW1740" s="77"/>
      <c r="QLX1740" s="77"/>
      <c r="QLY1740" s="77"/>
      <c r="QLZ1740" s="77"/>
      <c r="QMA1740" s="77"/>
      <c r="QMB1740" s="77"/>
      <c r="QMC1740" s="77"/>
      <c r="QMD1740" s="77"/>
      <c r="QME1740" s="77"/>
      <c r="QMF1740" s="77"/>
      <c r="QMG1740" s="77"/>
      <c r="QMH1740" s="77"/>
      <c r="QMI1740" s="77"/>
      <c r="QMJ1740" s="77"/>
      <c r="QMK1740" s="77"/>
      <c r="QML1740" s="77"/>
      <c r="QMM1740" s="77"/>
      <c r="QMN1740" s="77"/>
      <c r="QMO1740" s="77"/>
      <c r="QMP1740" s="77"/>
      <c r="QMQ1740" s="77"/>
      <c r="QMR1740" s="77"/>
      <c r="QMS1740" s="77"/>
      <c r="QMT1740" s="77"/>
      <c r="QMU1740" s="77"/>
      <c r="QMV1740" s="77"/>
      <c r="QMW1740" s="77"/>
      <c r="QMX1740" s="77"/>
      <c r="QMY1740" s="77"/>
      <c r="QMZ1740" s="77"/>
      <c r="QNA1740" s="77"/>
      <c r="QNB1740" s="77"/>
      <c r="QNC1740" s="77"/>
      <c r="QND1740" s="77"/>
      <c r="QNE1740" s="77"/>
      <c r="QNF1740" s="77"/>
      <c r="QNG1740" s="77"/>
      <c r="QNH1740" s="77"/>
      <c r="QNI1740" s="77"/>
      <c r="QNJ1740" s="77"/>
      <c r="QNK1740" s="77"/>
      <c r="QNL1740" s="77"/>
      <c r="QNM1740" s="77"/>
      <c r="QNN1740" s="77"/>
      <c r="QNO1740" s="77"/>
      <c r="QNP1740" s="77"/>
      <c r="QNQ1740" s="77"/>
      <c r="QNR1740" s="77"/>
      <c r="QNS1740" s="77"/>
      <c r="QNT1740" s="77"/>
      <c r="QNU1740" s="77"/>
      <c r="QNV1740" s="77"/>
      <c r="QNW1740" s="77"/>
      <c r="QNX1740" s="77"/>
      <c r="QNY1740" s="77"/>
      <c r="QNZ1740" s="77"/>
      <c r="QOA1740" s="77"/>
      <c r="QOB1740" s="77"/>
      <c r="QOC1740" s="77"/>
      <c r="QOD1740" s="77"/>
      <c r="QOE1740" s="77"/>
      <c r="QOF1740" s="77"/>
      <c r="QOG1740" s="77"/>
      <c r="QOH1740" s="77"/>
      <c r="QOI1740" s="77"/>
      <c r="QOJ1740" s="77"/>
      <c r="QOK1740" s="77"/>
      <c r="QOL1740" s="77"/>
      <c r="QOM1740" s="77"/>
      <c r="QON1740" s="77"/>
      <c r="QOO1740" s="77"/>
      <c r="QOP1740" s="77"/>
      <c r="QOQ1740" s="77"/>
      <c r="QOR1740" s="77"/>
      <c r="QOS1740" s="77"/>
      <c r="QOT1740" s="77"/>
      <c r="QOU1740" s="77"/>
      <c r="QOV1740" s="77"/>
      <c r="QOW1740" s="77"/>
      <c r="QOX1740" s="77"/>
      <c r="QOY1740" s="77"/>
      <c r="QOZ1740" s="77"/>
      <c r="QPA1740" s="77"/>
      <c r="QPB1740" s="77"/>
      <c r="QPC1740" s="77"/>
      <c r="QPD1740" s="77"/>
      <c r="QPE1740" s="77"/>
      <c r="QPF1740" s="77"/>
      <c r="QPG1740" s="77"/>
      <c r="QPH1740" s="77"/>
      <c r="QPI1740" s="77"/>
      <c r="QPJ1740" s="77"/>
      <c r="QPK1740" s="77"/>
      <c r="QPL1740" s="77"/>
      <c r="QPM1740" s="77"/>
      <c r="QPN1740" s="77"/>
      <c r="QPO1740" s="77"/>
      <c r="QPP1740" s="77"/>
      <c r="QPQ1740" s="77"/>
      <c r="QPR1740" s="77"/>
      <c r="QPS1740" s="77"/>
      <c r="QPT1740" s="77"/>
      <c r="QPU1740" s="77"/>
      <c r="QPV1740" s="77"/>
      <c r="QPW1740" s="77"/>
      <c r="QPX1740" s="77"/>
      <c r="QPY1740" s="77"/>
      <c r="QPZ1740" s="77"/>
      <c r="QQA1740" s="77"/>
      <c r="QQB1740" s="77"/>
      <c r="QQC1740" s="77"/>
      <c r="QQD1740" s="77"/>
      <c r="QQE1740" s="77"/>
      <c r="QQF1740" s="77"/>
      <c r="QQG1740" s="77"/>
      <c r="QQH1740" s="77"/>
      <c r="QQI1740" s="77"/>
      <c r="QQJ1740" s="77"/>
      <c r="QQK1740" s="77"/>
      <c r="QQL1740" s="77"/>
      <c r="QQM1740" s="77"/>
      <c r="QQN1740" s="77"/>
      <c r="QQO1740" s="77"/>
      <c r="QQP1740" s="77"/>
      <c r="QQQ1740" s="77"/>
      <c r="QQR1740" s="77"/>
      <c r="QQS1740" s="77"/>
      <c r="QQT1740" s="77"/>
      <c r="QQU1740" s="77"/>
      <c r="QQV1740" s="77"/>
      <c r="QQW1740" s="77"/>
      <c r="QQX1740" s="77"/>
      <c r="QQY1740" s="77"/>
      <c r="QQZ1740" s="77"/>
      <c r="QRA1740" s="77"/>
      <c r="QRB1740" s="77"/>
      <c r="QRC1740" s="77"/>
      <c r="QRD1740" s="77"/>
      <c r="QRE1740" s="77"/>
      <c r="QRF1740" s="77"/>
      <c r="QRG1740" s="77"/>
      <c r="QRH1740" s="77"/>
      <c r="QRI1740" s="77"/>
      <c r="QRJ1740" s="77"/>
      <c r="QRK1740" s="77"/>
      <c r="QRL1740" s="77"/>
      <c r="QRM1740" s="77"/>
      <c r="QRN1740" s="77"/>
      <c r="QRO1740" s="77"/>
      <c r="QRP1740" s="77"/>
      <c r="QRQ1740" s="77"/>
      <c r="QRR1740" s="77"/>
      <c r="QRS1740" s="77"/>
      <c r="QRT1740" s="77"/>
      <c r="QRU1740" s="77"/>
      <c r="QRV1740" s="77"/>
      <c r="QRW1740" s="77"/>
      <c r="QRX1740" s="77"/>
      <c r="QRY1740" s="77"/>
      <c r="QRZ1740" s="77"/>
      <c r="QSA1740" s="77"/>
      <c r="QSB1740" s="77"/>
      <c r="QSC1740" s="77"/>
      <c r="QSD1740" s="77"/>
      <c r="QSE1740" s="77"/>
      <c r="QSF1740" s="77"/>
      <c r="QSG1740" s="77"/>
      <c r="QSH1740" s="77"/>
      <c r="QSI1740" s="77"/>
      <c r="QSJ1740" s="77"/>
      <c r="QSK1740" s="77"/>
      <c r="QSL1740" s="77"/>
      <c r="QSM1740" s="77"/>
      <c r="QSN1740" s="77"/>
      <c r="QSO1740" s="77"/>
      <c r="QSP1740" s="77"/>
      <c r="QSQ1740" s="77"/>
      <c r="QSR1740" s="77"/>
      <c r="QSS1740" s="77"/>
      <c r="QST1740" s="77"/>
      <c r="QSU1740" s="77"/>
      <c r="QSV1740" s="77"/>
      <c r="QSW1740" s="77"/>
      <c r="QSX1740" s="77"/>
      <c r="QSY1740" s="77"/>
      <c r="QSZ1740" s="77"/>
      <c r="QTA1740" s="77"/>
      <c r="QTB1740" s="77"/>
      <c r="QTC1740" s="77"/>
      <c r="QTD1740" s="77"/>
      <c r="QTE1740" s="77"/>
      <c r="QTF1740" s="77"/>
      <c r="QTG1740" s="77"/>
      <c r="QTH1740" s="77"/>
      <c r="QTI1740" s="77"/>
      <c r="QTJ1740" s="77"/>
      <c r="QTK1740" s="77"/>
      <c r="QTL1740" s="77"/>
      <c r="QTM1740" s="77"/>
      <c r="QTN1740" s="77"/>
      <c r="QTO1740" s="77"/>
      <c r="QTP1740" s="77"/>
      <c r="QTQ1740" s="77"/>
      <c r="QTR1740" s="77"/>
      <c r="QTS1740" s="77"/>
      <c r="QTT1740" s="77"/>
      <c r="QTU1740" s="77"/>
      <c r="QTV1740" s="77"/>
      <c r="QTW1740" s="77"/>
      <c r="QTX1740" s="77"/>
      <c r="QTY1740" s="77"/>
      <c r="QTZ1740" s="77"/>
      <c r="QUA1740" s="77"/>
      <c r="QUB1740" s="77"/>
      <c r="QUC1740" s="77"/>
      <c r="QUD1740" s="77"/>
      <c r="QUE1740" s="77"/>
      <c r="QUF1740" s="77"/>
      <c r="QUG1740" s="77"/>
      <c r="QUH1740" s="77"/>
      <c r="QUI1740" s="77"/>
      <c r="QUJ1740" s="77"/>
      <c r="QUK1740" s="77"/>
      <c r="QUL1740" s="77"/>
      <c r="QUM1740" s="77"/>
      <c r="QUN1740" s="77"/>
      <c r="QUO1740" s="77"/>
      <c r="QUP1740" s="77"/>
      <c r="QUQ1740" s="77"/>
      <c r="QUR1740" s="77"/>
      <c r="QUS1740" s="77"/>
      <c r="QUT1740" s="77"/>
      <c r="QUU1740" s="77"/>
      <c r="QUV1740" s="77"/>
      <c r="QUW1740" s="77"/>
      <c r="QUX1740" s="77"/>
      <c r="QUY1740" s="77"/>
      <c r="QUZ1740" s="77"/>
      <c r="QVA1740" s="77"/>
      <c r="QVB1740" s="77"/>
      <c r="QVC1740" s="77"/>
      <c r="QVD1740" s="77"/>
      <c r="QVE1740" s="77"/>
      <c r="QVF1740" s="77"/>
      <c r="QVG1740" s="77"/>
      <c r="QVH1740" s="77"/>
      <c r="QVI1740" s="77"/>
      <c r="QVJ1740" s="77"/>
      <c r="QVK1740" s="77"/>
      <c r="QVL1740" s="77"/>
      <c r="QVM1740" s="77"/>
      <c r="QVN1740" s="77"/>
      <c r="QVO1740" s="77"/>
      <c r="QVP1740" s="77"/>
      <c r="QVQ1740" s="77"/>
      <c r="QVR1740" s="77"/>
      <c r="QVS1740" s="77"/>
      <c r="QVT1740" s="77"/>
      <c r="QVU1740" s="77"/>
      <c r="QVV1740" s="77"/>
      <c r="QVW1740" s="77"/>
      <c r="QVX1740" s="77"/>
      <c r="QVY1740" s="77"/>
      <c r="QVZ1740" s="77"/>
      <c r="QWA1740" s="77"/>
      <c r="QWB1740" s="77"/>
      <c r="QWC1740" s="77"/>
      <c r="QWD1740" s="77"/>
      <c r="QWE1740" s="77"/>
      <c r="QWF1740" s="77"/>
      <c r="QWG1740" s="77"/>
      <c r="QWH1740" s="77"/>
      <c r="QWI1740" s="77"/>
      <c r="QWJ1740" s="77"/>
      <c r="QWK1740" s="77"/>
      <c r="QWL1740" s="77"/>
      <c r="QWM1740" s="77"/>
      <c r="QWN1740" s="77"/>
      <c r="QWO1740" s="77"/>
      <c r="QWP1740" s="77"/>
      <c r="QWQ1740" s="77"/>
      <c r="QWR1740" s="77"/>
      <c r="QWS1740" s="77"/>
      <c r="QWT1740" s="77"/>
      <c r="QWU1740" s="77"/>
      <c r="QWV1740" s="77"/>
      <c r="QWW1740" s="77"/>
      <c r="QWX1740" s="77"/>
      <c r="QWY1740" s="77"/>
      <c r="QWZ1740" s="77"/>
      <c r="QXA1740" s="77"/>
      <c r="QXB1740" s="77"/>
      <c r="QXC1740" s="77"/>
      <c r="QXD1740" s="77"/>
      <c r="QXE1740" s="77"/>
      <c r="QXF1740" s="77"/>
      <c r="QXG1740" s="77"/>
      <c r="QXH1740" s="77"/>
      <c r="QXI1740" s="77"/>
      <c r="QXJ1740" s="77"/>
      <c r="QXK1740" s="77"/>
      <c r="QXL1740" s="77"/>
      <c r="QXM1740" s="77"/>
      <c r="QXN1740" s="77"/>
      <c r="QXO1740" s="77"/>
      <c r="QXP1740" s="77"/>
      <c r="QXQ1740" s="77"/>
      <c r="QXR1740" s="77"/>
      <c r="QXS1740" s="77"/>
      <c r="QXT1740" s="77"/>
      <c r="QXU1740" s="77"/>
      <c r="QXV1740" s="77"/>
      <c r="QXW1740" s="77"/>
      <c r="QXX1740" s="77"/>
      <c r="QXY1740" s="77"/>
      <c r="QXZ1740" s="77"/>
      <c r="QYA1740" s="77"/>
      <c r="QYB1740" s="77"/>
      <c r="QYC1740" s="77"/>
      <c r="QYD1740" s="77"/>
      <c r="QYE1740" s="77"/>
      <c r="QYF1740" s="77"/>
      <c r="QYG1740" s="77"/>
      <c r="QYH1740" s="77"/>
      <c r="QYI1740" s="77"/>
      <c r="QYJ1740" s="77"/>
      <c r="QYK1740" s="77"/>
      <c r="QYL1740" s="77"/>
      <c r="QYM1740" s="77"/>
      <c r="QYN1740" s="77"/>
      <c r="QYO1740" s="77"/>
      <c r="QYP1740" s="77"/>
      <c r="QYQ1740" s="77"/>
      <c r="QYR1740" s="77"/>
      <c r="QYS1740" s="77"/>
      <c r="QYT1740" s="77"/>
      <c r="QYU1740" s="77"/>
      <c r="QYV1740" s="77"/>
      <c r="QYW1740" s="77"/>
      <c r="QYX1740" s="77"/>
      <c r="QYY1740" s="77"/>
      <c r="QYZ1740" s="77"/>
      <c r="QZA1740" s="77"/>
      <c r="QZB1740" s="77"/>
      <c r="QZC1740" s="77"/>
      <c r="QZD1740" s="77"/>
      <c r="QZE1740" s="77"/>
      <c r="QZF1740" s="77"/>
      <c r="QZG1740" s="77"/>
      <c r="QZH1740" s="77"/>
      <c r="QZI1740" s="77"/>
      <c r="QZJ1740" s="77"/>
      <c r="QZK1740" s="77"/>
      <c r="QZL1740" s="77"/>
      <c r="QZM1740" s="77"/>
      <c r="QZN1740" s="77"/>
      <c r="QZO1740" s="77"/>
      <c r="QZP1740" s="77"/>
      <c r="QZQ1740" s="77"/>
      <c r="QZR1740" s="77"/>
      <c r="QZS1740" s="77"/>
      <c r="QZT1740" s="77"/>
      <c r="QZU1740" s="77"/>
      <c r="QZV1740" s="77"/>
      <c r="QZW1740" s="77"/>
      <c r="QZX1740" s="77"/>
      <c r="QZY1740" s="77"/>
      <c r="QZZ1740" s="77"/>
      <c r="RAA1740" s="77"/>
      <c r="RAB1740" s="77"/>
      <c r="RAC1740" s="77"/>
      <c r="RAD1740" s="77"/>
      <c r="RAE1740" s="77"/>
      <c r="RAF1740" s="77"/>
      <c r="RAG1740" s="77"/>
      <c r="RAH1740" s="77"/>
      <c r="RAI1740" s="77"/>
      <c r="RAJ1740" s="77"/>
      <c r="RAK1740" s="77"/>
      <c r="RAL1740" s="77"/>
      <c r="RAM1740" s="77"/>
      <c r="RAN1740" s="77"/>
      <c r="RAO1740" s="77"/>
      <c r="RAP1740" s="77"/>
      <c r="RAQ1740" s="77"/>
      <c r="RAR1740" s="77"/>
      <c r="RAS1740" s="77"/>
      <c r="RAT1740" s="77"/>
      <c r="RAU1740" s="77"/>
      <c r="RAV1740" s="77"/>
      <c r="RAW1740" s="77"/>
      <c r="RAX1740" s="77"/>
      <c r="RAY1740" s="77"/>
      <c r="RAZ1740" s="77"/>
      <c r="RBA1740" s="77"/>
      <c r="RBB1740" s="77"/>
      <c r="RBC1740" s="77"/>
      <c r="RBD1740" s="77"/>
      <c r="RBE1740" s="77"/>
      <c r="RBF1740" s="77"/>
      <c r="RBG1740" s="77"/>
      <c r="RBH1740" s="77"/>
      <c r="RBI1740" s="77"/>
      <c r="RBJ1740" s="77"/>
      <c r="RBK1740" s="77"/>
      <c r="RBL1740" s="77"/>
      <c r="RBM1740" s="77"/>
      <c r="RBN1740" s="77"/>
      <c r="RBO1740" s="77"/>
      <c r="RBP1740" s="77"/>
      <c r="RBQ1740" s="77"/>
      <c r="RBR1740" s="77"/>
      <c r="RBS1740" s="77"/>
      <c r="RBT1740" s="77"/>
      <c r="RBU1740" s="77"/>
      <c r="RBV1740" s="77"/>
      <c r="RBW1740" s="77"/>
      <c r="RBX1740" s="77"/>
      <c r="RBY1740" s="77"/>
      <c r="RBZ1740" s="77"/>
      <c r="RCA1740" s="77"/>
      <c r="RCB1740" s="77"/>
      <c r="RCC1740" s="77"/>
      <c r="RCD1740" s="77"/>
      <c r="RCE1740" s="77"/>
      <c r="RCF1740" s="77"/>
      <c r="RCG1740" s="77"/>
      <c r="RCH1740" s="77"/>
      <c r="RCI1740" s="77"/>
      <c r="RCJ1740" s="77"/>
      <c r="RCK1740" s="77"/>
      <c r="RCL1740" s="77"/>
      <c r="RCM1740" s="77"/>
      <c r="RCN1740" s="77"/>
      <c r="RCO1740" s="77"/>
      <c r="RCP1740" s="77"/>
      <c r="RCQ1740" s="77"/>
      <c r="RCR1740" s="77"/>
      <c r="RCS1740" s="77"/>
      <c r="RCT1740" s="77"/>
      <c r="RCU1740" s="77"/>
      <c r="RCV1740" s="77"/>
      <c r="RCW1740" s="77"/>
      <c r="RCX1740" s="77"/>
      <c r="RCY1740" s="77"/>
      <c r="RCZ1740" s="77"/>
      <c r="RDA1740" s="77"/>
      <c r="RDB1740" s="77"/>
      <c r="RDC1740" s="77"/>
      <c r="RDD1740" s="77"/>
      <c r="RDE1740" s="77"/>
      <c r="RDF1740" s="77"/>
      <c r="RDG1740" s="77"/>
      <c r="RDH1740" s="77"/>
      <c r="RDI1740" s="77"/>
      <c r="RDJ1740" s="77"/>
      <c r="RDK1740" s="77"/>
      <c r="RDL1740" s="77"/>
      <c r="RDM1740" s="77"/>
      <c r="RDN1740" s="77"/>
      <c r="RDO1740" s="77"/>
      <c r="RDP1740" s="77"/>
      <c r="RDQ1740" s="77"/>
      <c r="RDR1740" s="77"/>
      <c r="RDS1740" s="77"/>
      <c r="RDT1740" s="77"/>
      <c r="RDU1740" s="77"/>
      <c r="RDV1740" s="77"/>
      <c r="RDW1740" s="77"/>
      <c r="RDX1740" s="77"/>
      <c r="RDY1740" s="77"/>
      <c r="RDZ1740" s="77"/>
      <c r="REA1740" s="77"/>
      <c r="REB1740" s="77"/>
      <c r="REC1740" s="77"/>
      <c r="RED1740" s="77"/>
      <c r="REE1740" s="77"/>
      <c r="REF1740" s="77"/>
      <c r="REG1740" s="77"/>
      <c r="REH1740" s="77"/>
      <c r="REI1740" s="77"/>
      <c r="REJ1740" s="77"/>
      <c r="REK1740" s="77"/>
      <c r="REL1740" s="77"/>
      <c r="REM1740" s="77"/>
      <c r="REN1740" s="77"/>
      <c r="REO1740" s="77"/>
      <c r="REP1740" s="77"/>
      <c r="REQ1740" s="77"/>
      <c r="RER1740" s="77"/>
      <c r="RES1740" s="77"/>
      <c r="RET1740" s="77"/>
      <c r="REU1740" s="77"/>
      <c r="REV1740" s="77"/>
      <c r="REW1740" s="77"/>
      <c r="REX1740" s="77"/>
      <c r="REY1740" s="77"/>
      <c r="REZ1740" s="77"/>
      <c r="RFA1740" s="77"/>
      <c r="RFB1740" s="77"/>
      <c r="RFC1740" s="77"/>
      <c r="RFD1740" s="77"/>
      <c r="RFE1740" s="77"/>
      <c r="RFF1740" s="77"/>
      <c r="RFG1740" s="77"/>
      <c r="RFH1740" s="77"/>
      <c r="RFI1740" s="77"/>
      <c r="RFJ1740" s="77"/>
      <c r="RFK1740" s="77"/>
      <c r="RFL1740" s="77"/>
      <c r="RFM1740" s="77"/>
      <c r="RFN1740" s="77"/>
      <c r="RFO1740" s="77"/>
      <c r="RFP1740" s="77"/>
      <c r="RFQ1740" s="77"/>
      <c r="RFR1740" s="77"/>
      <c r="RFS1740" s="77"/>
      <c r="RFT1740" s="77"/>
      <c r="RFU1740" s="77"/>
      <c r="RFV1740" s="77"/>
      <c r="RFW1740" s="77"/>
      <c r="RFX1740" s="77"/>
      <c r="RFY1740" s="77"/>
      <c r="RFZ1740" s="77"/>
      <c r="RGA1740" s="77"/>
      <c r="RGB1740" s="77"/>
      <c r="RGC1740" s="77"/>
      <c r="RGD1740" s="77"/>
      <c r="RGE1740" s="77"/>
      <c r="RGF1740" s="77"/>
      <c r="RGG1740" s="77"/>
      <c r="RGH1740" s="77"/>
      <c r="RGI1740" s="77"/>
      <c r="RGJ1740" s="77"/>
      <c r="RGK1740" s="77"/>
      <c r="RGL1740" s="77"/>
      <c r="RGM1740" s="77"/>
      <c r="RGN1740" s="77"/>
      <c r="RGO1740" s="77"/>
      <c r="RGP1740" s="77"/>
      <c r="RGQ1740" s="77"/>
      <c r="RGR1740" s="77"/>
      <c r="RGS1740" s="77"/>
      <c r="RGT1740" s="77"/>
      <c r="RGU1740" s="77"/>
      <c r="RGV1740" s="77"/>
      <c r="RGW1740" s="77"/>
      <c r="RGX1740" s="77"/>
      <c r="RGY1740" s="77"/>
      <c r="RGZ1740" s="77"/>
      <c r="RHA1740" s="77"/>
      <c r="RHB1740" s="77"/>
      <c r="RHC1740" s="77"/>
      <c r="RHD1740" s="77"/>
      <c r="RHE1740" s="77"/>
      <c r="RHF1740" s="77"/>
      <c r="RHG1740" s="77"/>
      <c r="RHH1740" s="77"/>
      <c r="RHI1740" s="77"/>
      <c r="RHJ1740" s="77"/>
      <c r="RHK1740" s="77"/>
      <c r="RHL1740" s="77"/>
      <c r="RHM1740" s="77"/>
      <c r="RHN1740" s="77"/>
      <c r="RHO1740" s="77"/>
      <c r="RHP1740" s="77"/>
      <c r="RHQ1740" s="77"/>
      <c r="RHR1740" s="77"/>
      <c r="RHS1740" s="77"/>
      <c r="RHT1740" s="77"/>
      <c r="RHU1740" s="77"/>
      <c r="RHV1740" s="77"/>
      <c r="RHW1740" s="77"/>
      <c r="RHX1740" s="77"/>
      <c r="RHY1740" s="77"/>
      <c r="RHZ1740" s="77"/>
      <c r="RIA1740" s="77"/>
      <c r="RIB1740" s="77"/>
      <c r="RIC1740" s="77"/>
      <c r="RID1740" s="77"/>
      <c r="RIE1740" s="77"/>
      <c r="RIF1740" s="77"/>
      <c r="RIG1740" s="77"/>
      <c r="RIH1740" s="77"/>
      <c r="RII1740" s="77"/>
      <c r="RIJ1740" s="77"/>
      <c r="RIK1740" s="77"/>
      <c r="RIL1740" s="77"/>
      <c r="RIM1740" s="77"/>
      <c r="RIN1740" s="77"/>
      <c r="RIO1740" s="77"/>
      <c r="RIP1740" s="77"/>
      <c r="RIQ1740" s="77"/>
      <c r="RIR1740" s="77"/>
      <c r="RIS1740" s="77"/>
      <c r="RIT1740" s="77"/>
      <c r="RIU1740" s="77"/>
      <c r="RIV1740" s="77"/>
      <c r="RIW1740" s="77"/>
      <c r="RIX1740" s="77"/>
      <c r="RIY1740" s="77"/>
      <c r="RIZ1740" s="77"/>
      <c r="RJA1740" s="77"/>
      <c r="RJB1740" s="77"/>
      <c r="RJC1740" s="77"/>
      <c r="RJD1740" s="77"/>
      <c r="RJE1740" s="77"/>
      <c r="RJF1740" s="77"/>
      <c r="RJG1740" s="77"/>
      <c r="RJH1740" s="77"/>
      <c r="RJI1740" s="77"/>
      <c r="RJJ1740" s="77"/>
      <c r="RJK1740" s="77"/>
      <c r="RJL1740" s="77"/>
      <c r="RJM1740" s="77"/>
      <c r="RJN1740" s="77"/>
      <c r="RJO1740" s="77"/>
      <c r="RJP1740" s="77"/>
      <c r="RJQ1740" s="77"/>
      <c r="RJR1740" s="77"/>
      <c r="RJS1740" s="77"/>
      <c r="RJT1740" s="77"/>
      <c r="RJU1740" s="77"/>
      <c r="RJV1740" s="77"/>
      <c r="RJW1740" s="77"/>
      <c r="RJX1740" s="77"/>
      <c r="RJY1740" s="77"/>
      <c r="RJZ1740" s="77"/>
      <c r="RKA1740" s="77"/>
      <c r="RKB1740" s="77"/>
      <c r="RKC1740" s="77"/>
      <c r="RKD1740" s="77"/>
      <c r="RKE1740" s="77"/>
      <c r="RKF1740" s="77"/>
      <c r="RKG1740" s="77"/>
      <c r="RKH1740" s="77"/>
      <c r="RKI1740" s="77"/>
      <c r="RKJ1740" s="77"/>
      <c r="RKK1740" s="77"/>
      <c r="RKL1740" s="77"/>
      <c r="RKM1740" s="77"/>
      <c r="RKN1740" s="77"/>
      <c r="RKO1740" s="77"/>
      <c r="RKP1740" s="77"/>
      <c r="RKQ1740" s="77"/>
      <c r="RKR1740" s="77"/>
      <c r="RKS1740" s="77"/>
      <c r="RKT1740" s="77"/>
      <c r="RKU1740" s="77"/>
      <c r="RKV1740" s="77"/>
      <c r="RKW1740" s="77"/>
      <c r="RKX1740" s="77"/>
      <c r="RKY1740" s="77"/>
      <c r="RKZ1740" s="77"/>
      <c r="RLA1740" s="77"/>
      <c r="RLB1740" s="77"/>
      <c r="RLC1740" s="77"/>
      <c r="RLD1740" s="77"/>
      <c r="RLE1740" s="77"/>
      <c r="RLF1740" s="77"/>
      <c r="RLG1740" s="77"/>
      <c r="RLH1740" s="77"/>
      <c r="RLI1740" s="77"/>
      <c r="RLJ1740" s="77"/>
      <c r="RLK1740" s="77"/>
      <c r="RLL1740" s="77"/>
      <c r="RLM1740" s="77"/>
      <c r="RLN1740" s="77"/>
      <c r="RLO1740" s="77"/>
      <c r="RLP1740" s="77"/>
      <c r="RLQ1740" s="77"/>
      <c r="RLR1740" s="77"/>
      <c r="RLS1740" s="77"/>
      <c r="RLT1740" s="77"/>
      <c r="RLU1740" s="77"/>
      <c r="RLV1740" s="77"/>
      <c r="RLW1740" s="77"/>
      <c r="RLX1740" s="77"/>
      <c r="RLY1740" s="77"/>
      <c r="RLZ1740" s="77"/>
      <c r="RMA1740" s="77"/>
      <c r="RMB1740" s="77"/>
      <c r="RMC1740" s="77"/>
      <c r="RMD1740" s="77"/>
      <c r="RME1740" s="77"/>
      <c r="RMF1740" s="77"/>
      <c r="RMG1740" s="77"/>
      <c r="RMH1740" s="77"/>
      <c r="RMI1740" s="77"/>
      <c r="RMJ1740" s="77"/>
      <c r="RMK1740" s="77"/>
      <c r="RML1740" s="77"/>
      <c r="RMM1740" s="77"/>
      <c r="RMN1740" s="77"/>
      <c r="RMO1740" s="77"/>
      <c r="RMP1740" s="77"/>
      <c r="RMQ1740" s="77"/>
      <c r="RMR1740" s="77"/>
      <c r="RMS1740" s="77"/>
      <c r="RMT1740" s="77"/>
      <c r="RMU1740" s="77"/>
      <c r="RMV1740" s="77"/>
      <c r="RMW1740" s="77"/>
      <c r="RMX1740" s="77"/>
      <c r="RMY1740" s="77"/>
      <c r="RMZ1740" s="77"/>
      <c r="RNA1740" s="77"/>
      <c r="RNB1740" s="77"/>
      <c r="RNC1740" s="77"/>
      <c r="RND1740" s="77"/>
      <c r="RNE1740" s="77"/>
      <c r="RNF1740" s="77"/>
      <c r="RNG1740" s="77"/>
      <c r="RNH1740" s="77"/>
      <c r="RNI1740" s="77"/>
      <c r="RNJ1740" s="77"/>
      <c r="RNK1740" s="77"/>
      <c r="RNL1740" s="77"/>
      <c r="RNM1740" s="77"/>
      <c r="RNN1740" s="77"/>
      <c r="RNO1740" s="77"/>
      <c r="RNP1740" s="77"/>
      <c r="RNQ1740" s="77"/>
      <c r="RNR1740" s="77"/>
      <c r="RNS1740" s="77"/>
      <c r="RNT1740" s="77"/>
      <c r="RNU1740" s="77"/>
      <c r="RNV1740" s="77"/>
      <c r="RNW1740" s="77"/>
      <c r="RNX1740" s="77"/>
      <c r="RNY1740" s="77"/>
      <c r="RNZ1740" s="77"/>
      <c r="ROA1740" s="77"/>
      <c r="ROB1740" s="77"/>
      <c r="ROC1740" s="77"/>
      <c r="ROD1740" s="77"/>
      <c r="ROE1740" s="77"/>
      <c r="ROF1740" s="77"/>
      <c r="ROG1740" s="77"/>
      <c r="ROH1740" s="77"/>
      <c r="ROI1740" s="77"/>
      <c r="ROJ1740" s="77"/>
      <c r="ROK1740" s="77"/>
      <c r="ROL1740" s="77"/>
      <c r="ROM1740" s="77"/>
      <c r="RON1740" s="77"/>
      <c r="ROO1740" s="77"/>
      <c r="ROP1740" s="77"/>
      <c r="ROQ1740" s="77"/>
      <c r="ROR1740" s="77"/>
      <c r="ROS1740" s="77"/>
      <c r="ROT1740" s="77"/>
      <c r="ROU1740" s="77"/>
      <c r="ROV1740" s="77"/>
      <c r="ROW1740" s="77"/>
      <c r="ROX1740" s="77"/>
      <c r="ROY1740" s="77"/>
      <c r="ROZ1740" s="77"/>
      <c r="RPA1740" s="77"/>
      <c r="RPB1740" s="77"/>
      <c r="RPC1740" s="77"/>
      <c r="RPD1740" s="77"/>
      <c r="RPE1740" s="77"/>
      <c r="RPF1740" s="77"/>
      <c r="RPG1740" s="77"/>
      <c r="RPH1740" s="77"/>
      <c r="RPI1740" s="77"/>
      <c r="RPJ1740" s="77"/>
      <c r="RPK1740" s="77"/>
      <c r="RPL1740" s="77"/>
      <c r="RPM1740" s="77"/>
      <c r="RPN1740" s="77"/>
      <c r="RPO1740" s="77"/>
      <c r="RPP1740" s="77"/>
      <c r="RPQ1740" s="77"/>
      <c r="RPR1740" s="77"/>
      <c r="RPS1740" s="77"/>
      <c r="RPT1740" s="77"/>
      <c r="RPU1740" s="77"/>
      <c r="RPV1740" s="77"/>
      <c r="RPW1740" s="77"/>
      <c r="RPX1740" s="77"/>
      <c r="RPY1740" s="77"/>
      <c r="RPZ1740" s="77"/>
      <c r="RQA1740" s="77"/>
      <c r="RQB1740" s="77"/>
      <c r="RQC1740" s="77"/>
      <c r="RQD1740" s="77"/>
      <c r="RQE1740" s="77"/>
      <c r="RQF1740" s="77"/>
      <c r="RQG1740" s="77"/>
      <c r="RQH1740" s="77"/>
      <c r="RQI1740" s="77"/>
      <c r="RQJ1740" s="77"/>
      <c r="RQK1740" s="77"/>
      <c r="RQL1740" s="77"/>
      <c r="RQM1740" s="77"/>
      <c r="RQN1740" s="77"/>
      <c r="RQO1740" s="77"/>
      <c r="RQP1740" s="77"/>
      <c r="RQQ1740" s="77"/>
      <c r="RQR1740" s="77"/>
      <c r="RQS1740" s="77"/>
      <c r="RQT1740" s="77"/>
      <c r="RQU1740" s="77"/>
      <c r="RQV1740" s="77"/>
      <c r="RQW1740" s="77"/>
      <c r="RQX1740" s="77"/>
      <c r="RQY1740" s="77"/>
      <c r="RQZ1740" s="77"/>
      <c r="RRA1740" s="77"/>
      <c r="RRB1740" s="77"/>
      <c r="RRC1740" s="77"/>
      <c r="RRD1740" s="77"/>
      <c r="RRE1740" s="77"/>
      <c r="RRF1740" s="77"/>
      <c r="RRG1740" s="77"/>
      <c r="RRH1740" s="77"/>
      <c r="RRI1740" s="77"/>
      <c r="RRJ1740" s="77"/>
      <c r="RRK1740" s="77"/>
      <c r="RRL1740" s="77"/>
      <c r="RRM1740" s="77"/>
      <c r="RRN1740" s="77"/>
      <c r="RRO1740" s="77"/>
      <c r="RRP1740" s="77"/>
      <c r="RRQ1740" s="77"/>
      <c r="RRR1740" s="77"/>
      <c r="RRS1740" s="77"/>
      <c r="RRT1740" s="77"/>
      <c r="RRU1740" s="77"/>
      <c r="RRV1740" s="77"/>
      <c r="RRW1740" s="77"/>
      <c r="RRX1740" s="77"/>
      <c r="RRY1740" s="77"/>
      <c r="RRZ1740" s="77"/>
      <c r="RSA1740" s="77"/>
      <c r="RSB1740" s="77"/>
      <c r="RSC1740" s="77"/>
      <c r="RSD1740" s="77"/>
      <c r="RSE1740" s="77"/>
      <c r="RSF1740" s="77"/>
      <c r="RSG1740" s="77"/>
      <c r="RSH1740" s="77"/>
      <c r="RSI1740" s="77"/>
      <c r="RSJ1740" s="77"/>
      <c r="RSK1740" s="77"/>
      <c r="RSL1740" s="77"/>
      <c r="RSM1740" s="77"/>
      <c r="RSN1740" s="77"/>
      <c r="RSO1740" s="77"/>
      <c r="RSP1740" s="77"/>
      <c r="RSQ1740" s="77"/>
      <c r="RSR1740" s="77"/>
      <c r="RSS1740" s="77"/>
      <c r="RST1740" s="77"/>
      <c r="RSU1740" s="77"/>
      <c r="RSV1740" s="77"/>
      <c r="RSW1740" s="77"/>
      <c r="RSX1740" s="77"/>
      <c r="RSY1740" s="77"/>
      <c r="RSZ1740" s="77"/>
      <c r="RTA1740" s="77"/>
      <c r="RTB1740" s="77"/>
      <c r="RTC1740" s="77"/>
      <c r="RTD1740" s="77"/>
      <c r="RTE1740" s="77"/>
      <c r="RTF1740" s="77"/>
      <c r="RTG1740" s="77"/>
      <c r="RTH1740" s="77"/>
      <c r="RTI1740" s="77"/>
      <c r="RTJ1740" s="77"/>
      <c r="RTK1740" s="77"/>
      <c r="RTL1740" s="77"/>
      <c r="RTM1740" s="77"/>
      <c r="RTN1740" s="77"/>
      <c r="RTO1740" s="77"/>
      <c r="RTP1740" s="77"/>
      <c r="RTQ1740" s="77"/>
      <c r="RTR1740" s="77"/>
      <c r="RTS1740" s="77"/>
      <c r="RTT1740" s="77"/>
      <c r="RTU1740" s="77"/>
      <c r="RTV1740" s="77"/>
      <c r="RTW1740" s="77"/>
      <c r="RTX1740" s="77"/>
      <c r="RTY1740" s="77"/>
      <c r="RTZ1740" s="77"/>
      <c r="RUA1740" s="77"/>
      <c r="RUB1740" s="77"/>
      <c r="RUC1740" s="77"/>
      <c r="RUD1740" s="77"/>
      <c r="RUE1740" s="77"/>
      <c r="RUF1740" s="77"/>
      <c r="RUG1740" s="77"/>
      <c r="RUH1740" s="77"/>
      <c r="RUI1740" s="77"/>
      <c r="RUJ1740" s="77"/>
      <c r="RUK1740" s="77"/>
      <c r="RUL1740" s="77"/>
      <c r="RUM1740" s="77"/>
      <c r="RUN1740" s="77"/>
      <c r="RUO1740" s="77"/>
      <c r="RUP1740" s="77"/>
      <c r="RUQ1740" s="77"/>
      <c r="RUR1740" s="77"/>
      <c r="RUS1740" s="77"/>
      <c r="RUT1740" s="77"/>
      <c r="RUU1740" s="77"/>
      <c r="RUV1740" s="77"/>
      <c r="RUW1740" s="77"/>
      <c r="RUX1740" s="77"/>
      <c r="RUY1740" s="77"/>
      <c r="RUZ1740" s="77"/>
      <c r="RVA1740" s="77"/>
      <c r="RVB1740" s="77"/>
      <c r="RVC1740" s="77"/>
      <c r="RVD1740" s="77"/>
      <c r="RVE1740" s="77"/>
      <c r="RVF1740" s="77"/>
      <c r="RVG1740" s="77"/>
      <c r="RVH1740" s="77"/>
      <c r="RVI1740" s="77"/>
      <c r="RVJ1740" s="77"/>
      <c r="RVK1740" s="77"/>
      <c r="RVL1740" s="77"/>
      <c r="RVM1740" s="77"/>
      <c r="RVN1740" s="77"/>
      <c r="RVO1740" s="77"/>
      <c r="RVP1740" s="77"/>
      <c r="RVQ1740" s="77"/>
      <c r="RVR1740" s="77"/>
      <c r="RVS1740" s="77"/>
      <c r="RVT1740" s="77"/>
      <c r="RVU1740" s="77"/>
      <c r="RVV1740" s="77"/>
      <c r="RVW1740" s="77"/>
      <c r="RVX1740" s="77"/>
      <c r="RVY1740" s="77"/>
      <c r="RVZ1740" s="77"/>
      <c r="RWA1740" s="77"/>
      <c r="RWB1740" s="77"/>
      <c r="RWC1740" s="77"/>
      <c r="RWD1740" s="77"/>
      <c r="RWE1740" s="77"/>
      <c r="RWF1740" s="77"/>
      <c r="RWG1740" s="77"/>
      <c r="RWH1740" s="77"/>
      <c r="RWI1740" s="77"/>
      <c r="RWJ1740" s="77"/>
      <c r="RWK1740" s="77"/>
      <c r="RWL1740" s="77"/>
      <c r="RWM1740" s="77"/>
      <c r="RWN1740" s="77"/>
      <c r="RWO1740" s="77"/>
      <c r="RWP1740" s="77"/>
      <c r="RWQ1740" s="77"/>
      <c r="RWR1740" s="77"/>
      <c r="RWS1740" s="77"/>
      <c r="RWT1740" s="77"/>
      <c r="RWU1740" s="77"/>
      <c r="RWV1740" s="77"/>
      <c r="RWW1740" s="77"/>
      <c r="RWX1740" s="77"/>
      <c r="RWY1740" s="77"/>
      <c r="RWZ1740" s="77"/>
      <c r="RXA1740" s="77"/>
      <c r="RXB1740" s="77"/>
      <c r="RXC1740" s="77"/>
      <c r="RXD1740" s="77"/>
      <c r="RXE1740" s="77"/>
      <c r="RXF1740" s="77"/>
      <c r="RXG1740" s="77"/>
      <c r="RXH1740" s="77"/>
      <c r="RXI1740" s="77"/>
      <c r="RXJ1740" s="77"/>
      <c r="RXK1740" s="77"/>
      <c r="RXL1740" s="77"/>
      <c r="RXM1740" s="77"/>
      <c r="RXN1740" s="77"/>
      <c r="RXO1740" s="77"/>
      <c r="RXP1740" s="77"/>
      <c r="RXQ1740" s="77"/>
      <c r="RXR1740" s="77"/>
      <c r="RXS1740" s="77"/>
      <c r="RXT1740" s="77"/>
      <c r="RXU1740" s="77"/>
      <c r="RXV1740" s="77"/>
      <c r="RXW1740" s="77"/>
      <c r="RXX1740" s="77"/>
      <c r="RXY1740" s="77"/>
      <c r="RXZ1740" s="77"/>
      <c r="RYA1740" s="77"/>
      <c r="RYB1740" s="77"/>
      <c r="RYC1740" s="77"/>
      <c r="RYD1740" s="77"/>
      <c r="RYE1740" s="77"/>
      <c r="RYF1740" s="77"/>
      <c r="RYG1740" s="77"/>
      <c r="RYH1740" s="77"/>
      <c r="RYI1740" s="77"/>
      <c r="RYJ1740" s="77"/>
      <c r="RYK1740" s="77"/>
      <c r="RYL1740" s="77"/>
      <c r="RYM1740" s="77"/>
      <c r="RYN1740" s="77"/>
      <c r="RYO1740" s="77"/>
      <c r="RYP1740" s="77"/>
      <c r="RYQ1740" s="77"/>
      <c r="RYR1740" s="77"/>
      <c r="RYS1740" s="77"/>
      <c r="RYT1740" s="77"/>
      <c r="RYU1740" s="77"/>
      <c r="RYV1740" s="77"/>
      <c r="RYW1740" s="77"/>
      <c r="RYX1740" s="77"/>
      <c r="RYY1740" s="77"/>
      <c r="RYZ1740" s="77"/>
      <c r="RZA1740" s="77"/>
      <c r="RZB1740" s="77"/>
      <c r="RZC1740" s="77"/>
      <c r="RZD1740" s="77"/>
      <c r="RZE1740" s="77"/>
      <c r="RZF1740" s="77"/>
      <c r="RZG1740" s="77"/>
      <c r="RZH1740" s="77"/>
      <c r="RZI1740" s="77"/>
      <c r="RZJ1740" s="77"/>
      <c r="RZK1740" s="77"/>
      <c r="RZL1740" s="77"/>
      <c r="RZM1740" s="77"/>
      <c r="RZN1740" s="77"/>
      <c r="RZO1740" s="77"/>
      <c r="RZP1740" s="77"/>
      <c r="RZQ1740" s="77"/>
      <c r="RZR1740" s="77"/>
      <c r="RZS1740" s="77"/>
      <c r="RZT1740" s="77"/>
      <c r="RZU1740" s="77"/>
      <c r="RZV1740" s="77"/>
      <c r="RZW1740" s="77"/>
      <c r="RZX1740" s="77"/>
      <c r="RZY1740" s="77"/>
      <c r="RZZ1740" s="77"/>
      <c r="SAA1740" s="77"/>
      <c r="SAB1740" s="77"/>
      <c r="SAC1740" s="77"/>
      <c r="SAD1740" s="77"/>
      <c r="SAE1740" s="77"/>
      <c r="SAF1740" s="77"/>
      <c r="SAG1740" s="77"/>
      <c r="SAH1740" s="77"/>
      <c r="SAI1740" s="77"/>
      <c r="SAJ1740" s="77"/>
      <c r="SAK1740" s="77"/>
      <c r="SAL1740" s="77"/>
      <c r="SAM1740" s="77"/>
      <c r="SAN1740" s="77"/>
      <c r="SAO1740" s="77"/>
      <c r="SAP1740" s="77"/>
      <c r="SAQ1740" s="77"/>
      <c r="SAR1740" s="77"/>
      <c r="SAS1740" s="77"/>
      <c r="SAT1740" s="77"/>
      <c r="SAU1740" s="77"/>
      <c r="SAV1740" s="77"/>
      <c r="SAW1740" s="77"/>
      <c r="SAX1740" s="77"/>
      <c r="SAY1740" s="77"/>
      <c r="SAZ1740" s="77"/>
      <c r="SBA1740" s="77"/>
      <c r="SBB1740" s="77"/>
      <c r="SBC1740" s="77"/>
      <c r="SBD1740" s="77"/>
      <c r="SBE1740" s="77"/>
      <c r="SBF1740" s="77"/>
      <c r="SBG1740" s="77"/>
      <c r="SBH1740" s="77"/>
      <c r="SBI1740" s="77"/>
      <c r="SBJ1740" s="77"/>
      <c r="SBK1740" s="77"/>
      <c r="SBL1740" s="77"/>
      <c r="SBM1740" s="77"/>
      <c r="SBN1740" s="77"/>
      <c r="SBO1740" s="77"/>
      <c r="SBP1740" s="77"/>
      <c r="SBQ1740" s="77"/>
      <c r="SBR1740" s="77"/>
      <c r="SBS1740" s="77"/>
      <c r="SBT1740" s="77"/>
      <c r="SBU1740" s="77"/>
      <c r="SBV1740" s="77"/>
      <c r="SBW1740" s="77"/>
      <c r="SBX1740" s="77"/>
      <c r="SBY1740" s="77"/>
      <c r="SBZ1740" s="77"/>
      <c r="SCA1740" s="77"/>
      <c r="SCB1740" s="77"/>
      <c r="SCC1740" s="77"/>
      <c r="SCD1740" s="77"/>
      <c r="SCE1740" s="77"/>
      <c r="SCF1740" s="77"/>
      <c r="SCG1740" s="77"/>
      <c r="SCH1740" s="77"/>
      <c r="SCI1740" s="77"/>
      <c r="SCJ1740" s="77"/>
      <c r="SCK1740" s="77"/>
      <c r="SCL1740" s="77"/>
      <c r="SCM1740" s="77"/>
      <c r="SCN1740" s="77"/>
      <c r="SCO1740" s="77"/>
      <c r="SCP1740" s="77"/>
      <c r="SCQ1740" s="77"/>
      <c r="SCR1740" s="77"/>
      <c r="SCS1740" s="77"/>
      <c r="SCT1740" s="77"/>
      <c r="SCU1740" s="77"/>
      <c r="SCV1740" s="77"/>
      <c r="SCW1740" s="77"/>
      <c r="SCX1740" s="77"/>
      <c r="SCY1740" s="77"/>
      <c r="SCZ1740" s="77"/>
      <c r="SDA1740" s="77"/>
      <c r="SDB1740" s="77"/>
      <c r="SDC1740" s="77"/>
      <c r="SDD1740" s="77"/>
      <c r="SDE1740" s="77"/>
      <c r="SDF1740" s="77"/>
      <c r="SDG1740" s="77"/>
      <c r="SDH1740" s="77"/>
      <c r="SDI1740" s="77"/>
      <c r="SDJ1740" s="77"/>
      <c r="SDK1740" s="77"/>
      <c r="SDL1740" s="77"/>
      <c r="SDM1740" s="77"/>
      <c r="SDN1740" s="77"/>
      <c r="SDO1740" s="77"/>
      <c r="SDP1740" s="77"/>
      <c r="SDQ1740" s="77"/>
      <c r="SDR1740" s="77"/>
      <c r="SDS1740" s="77"/>
      <c r="SDT1740" s="77"/>
      <c r="SDU1740" s="77"/>
      <c r="SDV1740" s="77"/>
      <c r="SDW1740" s="77"/>
      <c r="SDX1740" s="77"/>
      <c r="SDY1740" s="77"/>
      <c r="SDZ1740" s="77"/>
      <c r="SEA1740" s="77"/>
      <c r="SEB1740" s="77"/>
      <c r="SEC1740" s="77"/>
      <c r="SED1740" s="77"/>
      <c r="SEE1740" s="77"/>
      <c r="SEF1740" s="77"/>
      <c r="SEG1740" s="77"/>
      <c r="SEH1740" s="77"/>
      <c r="SEI1740" s="77"/>
      <c r="SEJ1740" s="77"/>
      <c r="SEK1740" s="77"/>
      <c r="SEL1740" s="77"/>
      <c r="SEM1740" s="77"/>
      <c r="SEN1740" s="77"/>
      <c r="SEO1740" s="77"/>
      <c r="SEP1740" s="77"/>
      <c r="SEQ1740" s="77"/>
      <c r="SER1740" s="77"/>
      <c r="SES1740" s="77"/>
      <c r="SET1740" s="77"/>
      <c r="SEU1740" s="77"/>
      <c r="SEV1740" s="77"/>
      <c r="SEW1740" s="77"/>
      <c r="SEX1740" s="77"/>
      <c r="SEY1740" s="77"/>
      <c r="SEZ1740" s="77"/>
      <c r="SFA1740" s="77"/>
      <c r="SFB1740" s="77"/>
      <c r="SFC1740" s="77"/>
      <c r="SFD1740" s="77"/>
      <c r="SFE1740" s="77"/>
      <c r="SFF1740" s="77"/>
      <c r="SFG1740" s="77"/>
      <c r="SFH1740" s="77"/>
      <c r="SFI1740" s="77"/>
      <c r="SFJ1740" s="77"/>
      <c r="SFK1740" s="77"/>
      <c r="SFL1740" s="77"/>
      <c r="SFM1740" s="77"/>
      <c r="SFN1740" s="77"/>
      <c r="SFO1740" s="77"/>
      <c r="SFP1740" s="77"/>
      <c r="SFQ1740" s="77"/>
      <c r="SFR1740" s="77"/>
      <c r="SFS1740" s="77"/>
      <c r="SFT1740" s="77"/>
      <c r="SFU1740" s="77"/>
      <c r="SFV1740" s="77"/>
      <c r="SFW1740" s="77"/>
      <c r="SFX1740" s="77"/>
      <c r="SFY1740" s="77"/>
      <c r="SFZ1740" s="77"/>
      <c r="SGA1740" s="77"/>
      <c r="SGB1740" s="77"/>
      <c r="SGC1740" s="77"/>
      <c r="SGD1740" s="77"/>
      <c r="SGE1740" s="77"/>
      <c r="SGF1740" s="77"/>
      <c r="SGG1740" s="77"/>
      <c r="SGH1740" s="77"/>
      <c r="SGI1740" s="77"/>
      <c r="SGJ1740" s="77"/>
      <c r="SGK1740" s="77"/>
      <c r="SGL1740" s="77"/>
      <c r="SGM1740" s="77"/>
      <c r="SGN1740" s="77"/>
      <c r="SGO1740" s="77"/>
      <c r="SGP1740" s="77"/>
      <c r="SGQ1740" s="77"/>
      <c r="SGR1740" s="77"/>
      <c r="SGS1740" s="77"/>
      <c r="SGT1740" s="77"/>
      <c r="SGU1740" s="77"/>
      <c r="SGV1740" s="77"/>
      <c r="SGW1740" s="77"/>
      <c r="SGX1740" s="77"/>
      <c r="SGY1740" s="77"/>
      <c r="SGZ1740" s="77"/>
      <c r="SHA1740" s="77"/>
      <c r="SHB1740" s="77"/>
      <c r="SHC1740" s="77"/>
      <c r="SHD1740" s="77"/>
      <c r="SHE1740" s="77"/>
      <c r="SHF1740" s="77"/>
      <c r="SHG1740" s="77"/>
      <c r="SHH1740" s="77"/>
      <c r="SHI1740" s="77"/>
      <c r="SHJ1740" s="77"/>
      <c r="SHK1740" s="77"/>
      <c r="SHL1740" s="77"/>
      <c r="SHM1740" s="77"/>
      <c r="SHN1740" s="77"/>
      <c r="SHO1740" s="77"/>
      <c r="SHP1740" s="77"/>
      <c r="SHQ1740" s="77"/>
      <c r="SHR1740" s="77"/>
      <c r="SHS1740" s="77"/>
      <c r="SHT1740" s="77"/>
      <c r="SHU1740" s="77"/>
      <c r="SHV1740" s="77"/>
      <c r="SHW1740" s="77"/>
      <c r="SHX1740" s="77"/>
      <c r="SHY1740" s="77"/>
      <c r="SHZ1740" s="77"/>
      <c r="SIA1740" s="77"/>
      <c r="SIB1740" s="77"/>
      <c r="SIC1740" s="77"/>
      <c r="SID1740" s="77"/>
      <c r="SIE1740" s="77"/>
      <c r="SIF1740" s="77"/>
      <c r="SIG1740" s="77"/>
      <c r="SIH1740" s="77"/>
      <c r="SII1740" s="77"/>
      <c r="SIJ1740" s="77"/>
      <c r="SIK1740" s="77"/>
      <c r="SIL1740" s="77"/>
      <c r="SIM1740" s="77"/>
      <c r="SIN1740" s="77"/>
      <c r="SIO1740" s="77"/>
      <c r="SIP1740" s="77"/>
      <c r="SIQ1740" s="77"/>
      <c r="SIR1740" s="77"/>
      <c r="SIS1740" s="77"/>
      <c r="SIT1740" s="77"/>
      <c r="SIU1740" s="77"/>
      <c r="SIV1740" s="77"/>
      <c r="SIW1740" s="77"/>
      <c r="SIX1740" s="77"/>
      <c r="SIY1740" s="77"/>
      <c r="SIZ1740" s="77"/>
      <c r="SJA1740" s="77"/>
      <c r="SJB1740" s="77"/>
      <c r="SJC1740" s="77"/>
      <c r="SJD1740" s="77"/>
      <c r="SJE1740" s="77"/>
      <c r="SJF1740" s="77"/>
      <c r="SJG1740" s="77"/>
      <c r="SJH1740" s="77"/>
      <c r="SJI1740" s="77"/>
      <c r="SJJ1740" s="77"/>
      <c r="SJK1740" s="77"/>
      <c r="SJL1740" s="77"/>
      <c r="SJM1740" s="77"/>
      <c r="SJN1740" s="77"/>
      <c r="SJO1740" s="77"/>
      <c r="SJP1740" s="77"/>
      <c r="SJQ1740" s="77"/>
      <c r="SJR1740" s="77"/>
      <c r="SJS1740" s="77"/>
      <c r="SJT1740" s="77"/>
      <c r="SJU1740" s="77"/>
      <c r="SJV1740" s="77"/>
      <c r="SJW1740" s="77"/>
      <c r="SJX1740" s="77"/>
      <c r="SJY1740" s="77"/>
      <c r="SJZ1740" s="77"/>
      <c r="SKA1740" s="77"/>
      <c r="SKB1740" s="77"/>
      <c r="SKC1740" s="77"/>
      <c r="SKD1740" s="77"/>
      <c r="SKE1740" s="77"/>
      <c r="SKF1740" s="77"/>
      <c r="SKG1740" s="77"/>
      <c r="SKH1740" s="77"/>
      <c r="SKI1740" s="77"/>
      <c r="SKJ1740" s="77"/>
      <c r="SKK1740" s="77"/>
      <c r="SKL1740" s="77"/>
      <c r="SKM1740" s="77"/>
      <c r="SKN1740" s="77"/>
      <c r="SKO1740" s="77"/>
      <c r="SKP1740" s="77"/>
      <c r="SKQ1740" s="77"/>
      <c r="SKR1740" s="77"/>
      <c r="SKS1740" s="77"/>
      <c r="SKT1740" s="77"/>
      <c r="SKU1740" s="77"/>
      <c r="SKV1740" s="77"/>
      <c r="SKW1740" s="77"/>
      <c r="SKX1740" s="77"/>
      <c r="SKY1740" s="77"/>
      <c r="SKZ1740" s="77"/>
      <c r="SLA1740" s="77"/>
      <c r="SLB1740" s="77"/>
      <c r="SLC1740" s="77"/>
      <c r="SLD1740" s="77"/>
      <c r="SLE1740" s="77"/>
      <c r="SLF1740" s="77"/>
      <c r="SLG1740" s="77"/>
      <c r="SLH1740" s="77"/>
      <c r="SLI1740" s="77"/>
      <c r="SLJ1740" s="77"/>
      <c r="SLK1740" s="77"/>
      <c r="SLL1740" s="77"/>
      <c r="SLM1740" s="77"/>
      <c r="SLN1740" s="77"/>
      <c r="SLO1740" s="77"/>
      <c r="SLP1740" s="77"/>
      <c r="SLQ1740" s="77"/>
      <c r="SLR1740" s="77"/>
      <c r="SLS1740" s="77"/>
      <c r="SLT1740" s="77"/>
      <c r="SLU1740" s="77"/>
      <c r="SLV1740" s="77"/>
      <c r="SLW1740" s="77"/>
      <c r="SLX1740" s="77"/>
      <c r="SLY1740" s="77"/>
      <c r="SLZ1740" s="77"/>
      <c r="SMA1740" s="77"/>
      <c r="SMB1740" s="77"/>
      <c r="SMC1740" s="77"/>
      <c r="SMD1740" s="77"/>
      <c r="SME1740" s="77"/>
      <c r="SMF1740" s="77"/>
      <c r="SMG1740" s="77"/>
      <c r="SMH1740" s="77"/>
      <c r="SMI1740" s="77"/>
      <c r="SMJ1740" s="77"/>
      <c r="SMK1740" s="77"/>
      <c r="SML1740" s="77"/>
      <c r="SMM1740" s="77"/>
      <c r="SMN1740" s="77"/>
      <c r="SMO1740" s="77"/>
      <c r="SMP1740" s="77"/>
      <c r="SMQ1740" s="77"/>
      <c r="SMR1740" s="77"/>
      <c r="SMS1740" s="77"/>
      <c r="SMT1740" s="77"/>
      <c r="SMU1740" s="77"/>
      <c r="SMV1740" s="77"/>
      <c r="SMW1740" s="77"/>
      <c r="SMX1740" s="77"/>
      <c r="SMY1740" s="77"/>
      <c r="SMZ1740" s="77"/>
      <c r="SNA1740" s="77"/>
      <c r="SNB1740" s="77"/>
      <c r="SNC1740" s="77"/>
      <c r="SND1740" s="77"/>
      <c r="SNE1740" s="77"/>
      <c r="SNF1740" s="77"/>
      <c r="SNG1740" s="77"/>
      <c r="SNH1740" s="77"/>
      <c r="SNI1740" s="77"/>
      <c r="SNJ1740" s="77"/>
      <c r="SNK1740" s="77"/>
      <c r="SNL1740" s="77"/>
      <c r="SNM1740" s="77"/>
      <c r="SNN1740" s="77"/>
      <c r="SNO1740" s="77"/>
      <c r="SNP1740" s="77"/>
      <c r="SNQ1740" s="77"/>
      <c r="SNR1740" s="77"/>
      <c r="SNS1740" s="77"/>
      <c r="SNT1740" s="77"/>
      <c r="SNU1740" s="77"/>
      <c r="SNV1740" s="77"/>
      <c r="SNW1740" s="77"/>
      <c r="SNX1740" s="77"/>
      <c r="SNY1740" s="77"/>
      <c r="SNZ1740" s="77"/>
      <c r="SOA1740" s="77"/>
      <c r="SOB1740" s="77"/>
      <c r="SOC1740" s="77"/>
      <c r="SOD1740" s="77"/>
      <c r="SOE1740" s="77"/>
      <c r="SOF1740" s="77"/>
      <c r="SOG1740" s="77"/>
      <c r="SOH1740" s="77"/>
      <c r="SOI1740" s="77"/>
      <c r="SOJ1740" s="77"/>
      <c r="SOK1740" s="77"/>
      <c r="SOL1740" s="77"/>
      <c r="SOM1740" s="77"/>
      <c r="SON1740" s="77"/>
      <c r="SOO1740" s="77"/>
      <c r="SOP1740" s="77"/>
      <c r="SOQ1740" s="77"/>
      <c r="SOR1740" s="77"/>
      <c r="SOS1740" s="77"/>
      <c r="SOT1740" s="77"/>
      <c r="SOU1740" s="77"/>
      <c r="SOV1740" s="77"/>
      <c r="SOW1740" s="77"/>
      <c r="SOX1740" s="77"/>
      <c r="SOY1740" s="77"/>
      <c r="SOZ1740" s="77"/>
      <c r="SPA1740" s="77"/>
      <c r="SPB1740" s="77"/>
      <c r="SPC1740" s="77"/>
      <c r="SPD1740" s="77"/>
      <c r="SPE1740" s="77"/>
      <c r="SPF1740" s="77"/>
      <c r="SPG1740" s="77"/>
      <c r="SPH1740" s="77"/>
      <c r="SPI1740" s="77"/>
      <c r="SPJ1740" s="77"/>
      <c r="SPK1740" s="77"/>
      <c r="SPL1740" s="77"/>
      <c r="SPM1740" s="77"/>
      <c r="SPN1740" s="77"/>
      <c r="SPO1740" s="77"/>
      <c r="SPP1740" s="77"/>
      <c r="SPQ1740" s="77"/>
      <c r="SPR1740" s="77"/>
      <c r="SPS1740" s="77"/>
      <c r="SPT1740" s="77"/>
      <c r="SPU1740" s="77"/>
      <c r="SPV1740" s="77"/>
      <c r="SPW1740" s="77"/>
      <c r="SPX1740" s="77"/>
      <c r="SPY1740" s="77"/>
      <c r="SPZ1740" s="77"/>
      <c r="SQA1740" s="77"/>
      <c r="SQB1740" s="77"/>
      <c r="SQC1740" s="77"/>
      <c r="SQD1740" s="77"/>
      <c r="SQE1740" s="77"/>
      <c r="SQF1740" s="77"/>
      <c r="SQG1740" s="77"/>
      <c r="SQH1740" s="77"/>
      <c r="SQI1740" s="77"/>
      <c r="SQJ1740" s="77"/>
      <c r="SQK1740" s="77"/>
      <c r="SQL1740" s="77"/>
      <c r="SQM1740" s="77"/>
      <c r="SQN1740" s="77"/>
      <c r="SQO1740" s="77"/>
      <c r="SQP1740" s="77"/>
      <c r="SQQ1740" s="77"/>
      <c r="SQR1740" s="77"/>
      <c r="SQS1740" s="77"/>
      <c r="SQT1740" s="77"/>
      <c r="SQU1740" s="77"/>
      <c r="SQV1740" s="77"/>
      <c r="SQW1740" s="77"/>
      <c r="SQX1740" s="77"/>
      <c r="SQY1740" s="77"/>
      <c r="SQZ1740" s="77"/>
      <c r="SRA1740" s="77"/>
      <c r="SRB1740" s="77"/>
      <c r="SRC1740" s="77"/>
      <c r="SRD1740" s="77"/>
      <c r="SRE1740" s="77"/>
      <c r="SRF1740" s="77"/>
      <c r="SRG1740" s="77"/>
      <c r="SRH1740" s="77"/>
      <c r="SRI1740" s="77"/>
      <c r="SRJ1740" s="77"/>
      <c r="SRK1740" s="77"/>
      <c r="SRL1740" s="77"/>
      <c r="SRM1740" s="77"/>
      <c r="SRN1740" s="77"/>
      <c r="SRO1740" s="77"/>
      <c r="SRP1740" s="77"/>
      <c r="SRQ1740" s="77"/>
      <c r="SRR1740" s="77"/>
      <c r="SRS1740" s="77"/>
      <c r="SRT1740" s="77"/>
      <c r="SRU1740" s="77"/>
      <c r="SRV1740" s="77"/>
      <c r="SRW1740" s="77"/>
      <c r="SRX1740" s="77"/>
      <c r="SRY1740" s="77"/>
      <c r="SRZ1740" s="77"/>
      <c r="SSA1740" s="77"/>
      <c r="SSB1740" s="77"/>
      <c r="SSC1740" s="77"/>
      <c r="SSD1740" s="77"/>
      <c r="SSE1740" s="77"/>
      <c r="SSF1740" s="77"/>
      <c r="SSG1740" s="77"/>
      <c r="SSH1740" s="77"/>
      <c r="SSI1740" s="77"/>
      <c r="SSJ1740" s="77"/>
      <c r="SSK1740" s="77"/>
      <c r="SSL1740" s="77"/>
      <c r="SSM1740" s="77"/>
      <c r="SSN1740" s="77"/>
      <c r="SSO1740" s="77"/>
      <c r="SSP1740" s="77"/>
      <c r="SSQ1740" s="77"/>
      <c r="SSR1740" s="77"/>
      <c r="SSS1740" s="77"/>
      <c r="SST1740" s="77"/>
      <c r="SSU1740" s="77"/>
      <c r="SSV1740" s="77"/>
      <c r="SSW1740" s="77"/>
      <c r="SSX1740" s="77"/>
      <c r="SSY1740" s="77"/>
      <c r="SSZ1740" s="77"/>
      <c r="STA1740" s="77"/>
      <c r="STB1740" s="77"/>
      <c r="STC1740" s="77"/>
      <c r="STD1740" s="77"/>
      <c r="STE1740" s="77"/>
      <c r="STF1740" s="77"/>
      <c r="STG1740" s="77"/>
      <c r="STH1740" s="77"/>
      <c r="STI1740" s="77"/>
      <c r="STJ1740" s="77"/>
      <c r="STK1740" s="77"/>
      <c r="STL1740" s="77"/>
      <c r="STM1740" s="77"/>
      <c r="STN1740" s="77"/>
      <c r="STO1740" s="77"/>
      <c r="STP1740" s="77"/>
      <c r="STQ1740" s="77"/>
      <c r="STR1740" s="77"/>
      <c r="STS1740" s="77"/>
      <c r="STT1740" s="77"/>
      <c r="STU1740" s="77"/>
      <c r="STV1740" s="77"/>
      <c r="STW1740" s="77"/>
      <c r="STX1740" s="77"/>
      <c r="STY1740" s="77"/>
      <c r="STZ1740" s="77"/>
      <c r="SUA1740" s="77"/>
      <c r="SUB1740" s="77"/>
      <c r="SUC1740" s="77"/>
      <c r="SUD1740" s="77"/>
      <c r="SUE1740" s="77"/>
      <c r="SUF1740" s="77"/>
      <c r="SUG1740" s="77"/>
      <c r="SUH1740" s="77"/>
      <c r="SUI1740" s="77"/>
      <c r="SUJ1740" s="77"/>
      <c r="SUK1740" s="77"/>
      <c r="SUL1740" s="77"/>
      <c r="SUM1740" s="77"/>
      <c r="SUN1740" s="77"/>
      <c r="SUO1740" s="77"/>
      <c r="SUP1740" s="77"/>
      <c r="SUQ1740" s="77"/>
      <c r="SUR1740" s="77"/>
      <c r="SUS1740" s="77"/>
      <c r="SUT1740" s="77"/>
      <c r="SUU1740" s="77"/>
      <c r="SUV1740" s="77"/>
      <c r="SUW1740" s="77"/>
      <c r="SUX1740" s="77"/>
      <c r="SUY1740" s="77"/>
      <c r="SUZ1740" s="77"/>
      <c r="SVA1740" s="77"/>
      <c r="SVB1740" s="77"/>
      <c r="SVC1740" s="77"/>
      <c r="SVD1740" s="77"/>
      <c r="SVE1740" s="77"/>
      <c r="SVF1740" s="77"/>
      <c r="SVG1740" s="77"/>
      <c r="SVH1740" s="77"/>
      <c r="SVI1740" s="77"/>
      <c r="SVJ1740" s="77"/>
      <c r="SVK1740" s="77"/>
      <c r="SVL1740" s="77"/>
      <c r="SVM1740" s="77"/>
      <c r="SVN1740" s="77"/>
      <c r="SVO1740" s="77"/>
      <c r="SVP1740" s="77"/>
      <c r="SVQ1740" s="77"/>
      <c r="SVR1740" s="77"/>
      <c r="SVS1740" s="77"/>
      <c r="SVT1740" s="77"/>
      <c r="SVU1740" s="77"/>
      <c r="SVV1740" s="77"/>
      <c r="SVW1740" s="77"/>
      <c r="SVX1740" s="77"/>
      <c r="SVY1740" s="77"/>
      <c r="SVZ1740" s="77"/>
      <c r="SWA1740" s="77"/>
      <c r="SWB1740" s="77"/>
      <c r="SWC1740" s="77"/>
      <c r="SWD1740" s="77"/>
      <c r="SWE1740" s="77"/>
      <c r="SWF1740" s="77"/>
      <c r="SWG1740" s="77"/>
      <c r="SWH1740" s="77"/>
      <c r="SWI1740" s="77"/>
      <c r="SWJ1740" s="77"/>
      <c r="SWK1740" s="77"/>
      <c r="SWL1740" s="77"/>
      <c r="SWM1740" s="77"/>
      <c r="SWN1740" s="77"/>
      <c r="SWO1740" s="77"/>
      <c r="SWP1740" s="77"/>
      <c r="SWQ1740" s="77"/>
      <c r="SWR1740" s="77"/>
      <c r="SWS1740" s="77"/>
      <c r="SWT1740" s="77"/>
      <c r="SWU1740" s="77"/>
      <c r="SWV1740" s="77"/>
      <c r="SWW1740" s="77"/>
      <c r="SWX1740" s="77"/>
      <c r="SWY1740" s="77"/>
      <c r="SWZ1740" s="77"/>
      <c r="SXA1740" s="77"/>
      <c r="SXB1740" s="77"/>
      <c r="SXC1740" s="77"/>
      <c r="SXD1740" s="77"/>
      <c r="SXE1740" s="77"/>
      <c r="SXF1740" s="77"/>
      <c r="SXG1740" s="77"/>
      <c r="SXH1740" s="77"/>
      <c r="SXI1740" s="77"/>
      <c r="SXJ1740" s="77"/>
      <c r="SXK1740" s="77"/>
      <c r="SXL1740" s="77"/>
      <c r="SXM1740" s="77"/>
      <c r="SXN1740" s="77"/>
      <c r="SXO1740" s="77"/>
      <c r="SXP1740" s="77"/>
      <c r="SXQ1740" s="77"/>
      <c r="SXR1740" s="77"/>
      <c r="SXS1740" s="77"/>
      <c r="SXT1740" s="77"/>
      <c r="SXU1740" s="77"/>
      <c r="SXV1740" s="77"/>
      <c r="SXW1740" s="77"/>
      <c r="SXX1740" s="77"/>
      <c r="SXY1740" s="77"/>
      <c r="SXZ1740" s="77"/>
      <c r="SYA1740" s="77"/>
      <c r="SYB1740" s="77"/>
      <c r="SYC1740" s="77"/>
      <c r="SYD1740" s="77"/>
      <c r="SYE1740" s="77"/>
      <c r="SYF1740" s="77"/>
      <c r="SYG1740" s="77"/>
      <c r="SYH1740" s="77"/>
      <c r="SYI1740" s="77"/>
      <c r="SYJ1740" s="77"/>
      <c r="SYK1740" s="77"/>
      <c r="SYL1740" s="77"/>
      <c r="SYM1740" s="77"/>
      <c r="SYN1740" s="77"/>
      <c r="SYO1740" s="77"/>
      <c r="SYP1740" s="77"/>
      <c r="SYQ1740" s="77"/>
      <c r="SYR1740" s="77"/>
      <c r="SYS1740" s="77"/>
      <c r="SYT1740" s="77"/>
      <c r="SYU1740" s="77"/>
      <c r="SYV1740" s="77"/>
      <c r="SYW1740" s="77"/>
      <c r="SYX1740" s="77"/>
      <c r="SYY1740" s="77"/>
      <c r="SYZ1740" s="77"/>
      <c r="SZA1740" s="77"/>
      <c r="SZB1740" s="77"/>
      <c r="SZC1740" s="77"/>
      <c r="SZD1740" s="77"/>
      <c r="SZE1740" s="77"/>
      <c r="SZF1740" s="77"/>
      <c r="SZG1740" s="77"/>
      <c r="SZH1740" s="77"/>
      <c r="SZI1740" s="77"/>
      <c r="SZJ1740" s="77"/>
      <c r="SZK1740" s="77"/>
      <c r="SZL1740" s="77"/>
      <c r="SZM1740" s="77"/>
      <c r="SZN1740" s="77"/>
      <c r="SZO1740" s="77"/>
      <c r="SZP1740" s="77"/>
      <c r="SZQ1740" s="77"/>
      <c r="SZR1740" s="77"/>
      <c r="SZS1740" s="77"/>
      <c r="SZT1740" s="77"/>
      <c r="SZU1740" s="77"/>
      <c r="SZV1740" s="77"/>
      <c r="SZW1740" s="77"/>
      <c r="SZX1740" s="77"/>
      <c r="SZY1740" s="77"/>
      <c r="SZZ1740" s="77"/>
      <c r="TAA1740" s="77"/>
      <c r="TAB1740" s="77"/>
      <c r="TAC1740" s="77"/>
      <c r="TAD1740" s="77"/>
      <c r="TAE1740" s="77"/>
      <c r="TAF1740" s="77"/>
      <c r="TAG1740" s="77"/>
      <c r="TAH1740" s="77"/>
      <c r="TAI1740" s="77"/>
      <c r="TAJ1740" s="77"/>
      <c r="TAK1740" s="77"/>
      <c r="TAL1740" s="77"/>
      <c r="TAM1740" s="77"/>
      <c r="TAN1740" s="77"/>
      <c r="TAO1740" s="77"/>
      <c r="TAP1740" s="77"/>
      <c r="TAQ1740" s="77"/>
      <c r="TAR1740" s="77"/>
      <c r="TAS1740" s="77"/>
      <c r="TAT1740" s="77"/>
      <c r="TAU1740" s="77"/>
      <c r="TAV1740" s="77"/>
      <c r="TAW1740" s="77"/>
      <c r="TAX1740" s="77"/>
      <c r="TAY1740" s="77"/>
      <c r="TAZ1740" s="77"/>
      <c r="TBA1740" s="77"/>
      <c r="TBB1740" s="77"/>
      <c r="TBC1740" s="77"/>
      <c r="TBD1740" s="77"/>
      <c r="TBE1740" s="77"/>
      <c r="TBF1740" s="77"/>
      <c r="TBG1740" s="77"/>
      <c r="TBH1740" s="77"/>
      <c r="TBI1740" s="77"/>
      <c r="TBJ1740" s="77"/>
      <c r="TBK1740" s="77"/>
      <c r="TBL1740" s="77"/>
      <c r="TBM1740" s="77"/>
      <c r="TBN1740" s="77"/>
      <c r="TBO1740" s="77"/>
      <c r="TBP1740" s="77"/>
      <c r="TBQ1740" s="77"/>
      <c r="TBR1740" s="77"/>
      <c r="TBS1740" s="77"/>
      <c r="TBT1740" s="77"/>
      <c r="TBU1740" s="77"/>
      <c r="TBV1740" s="77"/>
      <c r="TBW1740" s="77"/>
      <c r="TBX1740" s="77"/>
      <c r="TBY1740" s="77"/>
      <c r="TBZ1740" s="77"/>
      <c r="TCA1740" s="77"/>
      <c r="TCB1740" s="77"/>
      <c r="TCC1740" s="77"/>
      <c r="TCD1740" s="77"/>
      <c r="TCE1740" s="77"/>
      <c r="TCF1740" s="77"/>
      <c r="TCG1740" s="77"/>
      <c r="TCH1740" s="77"/>
      <c r="TCI1740" s="77"/>
      <c r="TCJ1740" s="77"/>
      <c r="TCK1740" s="77"/>
      <c r="TCL1740" s="77"/>
      <c r="TCM1740" s="77"/>
      <c r="TCN1740" s="77"/>
      <c r="TCO1740" s="77"/>
      <c r="TCP1740" s="77"/>
      <c r="TCQ1740" s="77"/>
      <c r="TCR1740" s="77"/>
      <c r="TCS1740" s="77"/>
      <c r="TCT1740" s="77"/>
      <c r="TCU1740" s="77"/>
      <c r="TCV1740" s="77"/>
      <c r="TCW1740" s="77"/>
      <c r="TCX1740" s="77"/>
      <c r="TCY1740" s="77"/>
      <c r="TCZ1740" s="77"/>
      <c r="TDA1740" s="77"/>
      <c r="TDB1740" s="77"/>
      <c r="TDC1740" s="77"/>
      <c r="TDD1740" s="77"/>
      <c r="TDE1740" s="77"/>
      <c r="TDF1740" s="77"/>
      <c r="TDG1740" s="77"/>
      <c r="TDH1740" s="77"/>
      <c r="TDI1740" s="77"/>
      <c r="TDJ1740" s="77"/>
      <c r="TDK1740" s="77"/>
      <c r="TDL1740" s="77"/>
      <c r="TDM1740" s="77"/>
      <c r="TDN1740" s="77"/>
      <c r="TDO1740" s="77"/>
      <c r="TDP1740" s="77"/>
      <c r="TDQ1740" s="77"/>
      <c r="TDR1740" s="77"/>
      <c r="TDS1740" s="77"/>
      <c r="TDT1740" s="77"/>
      <c r="TDU1740" s="77"/>
      <c r="TDV1740" s="77"/>
      <c r="TDW1740" s="77"/>
      <c r="TDX1740" s="77"/>
      <c r="TDY1740" s="77"/>
      <c r="TDZ1740" s="77"/>
      <c r="TEA1740" s="77"/>
      <c r="TEB1740" s="77"/>
      <c r="TEC1740" s="77"/>
      <c r="TED1740" s="77"/>
      <c r="TEE1740" s="77"/>
      <c r="TEF1740" s="77"/>
      <c r="TEG1740" s="77"/>
      <c r="TEH1740" s="77"/>
      <c r="TEI1740" s="77"/>
      <c r="TEJ1740" s="77"/>
      <c r="TEK1740" s="77"/>
      <c r="TEL1740" s="77"/>
      <c r="TEM1740" s="77"/>
      <c r="TEN1740" s="77"/>
      <c r="TEO1740" s="77"/>
      <c r="TEP1740" s="77"/>
      <c r="TEQ1740" s="77"/>
      <c r="TER1740" s="77"/>
      <c r="TES1740" s="77"/>
      <c r="TET1740" s="77"/>
      <c r="TEU1740" s="77"/>
      <c r="TEV1740" s="77"/>
      <c r="TEW1740" s="77"/>
      <c r="TEX1740" s="77"/>
      <c r="TEY1740" s="77"/>
      <c r="TEZ1740" s="77"/>
      <c r="TFA1740" s="77"/>
      <c r="TFB1740" s="77"/>
      <c r="TFC1740" s="77"/>
      <c r="TFD1740" s="77"/>
      <c r="TFE1740" s="77"/>
      <c r="TFF1740" s="77"/>
      <c r="TFG1740" s="77"/>
      <c r="TFH1740" s="77"/>
      <c r="TFI1740" s="77"/>
      <c r="TFJ1740" s="77"/>
      <c r="TFK1740" s="77"/>
      <c r="TFL1740" s="77"/>
      <c r="TFM1740" s="77"/>
      <c r="TFN1740" s="77"/>
      <c r="TFO1740" s="77"/>
      <c r="TFP1740" s="77"/>
      <c r="TFQ1740" s="77"/>
      <c r="TFR1740" s="77"/>
      <c r="TFS1740" s="77"/>
      <c r="TFT1740" s="77"/>
      <c r="TFU1740" s="77"/>
      <c r="TFV1740" s="77"/>
      <c r="TFW1740" s="77"/>
      <c r="TFX1740" s="77"/>
      <c r="TFY1740" s="77"/>
      <c r="TFZ1740" s="77"/>
      <c r="TGA1740" s="77"/>
      <c r="TGB1740" s="77"/>
      <c r="TGC1740" s="77"/>
      <c r="TGD1740" s="77"/>
      <c r="TGE1740" s="77"/>
      <c r="TGF1740" s="77"/>
      <c r="TGG1740" s="77"/>
      <c r="TGH1740" s="77"/>
      <c r="TGI1740" s="77"/>
      <c r="TGJ1740" s="77"/>
      <c r="TGK1740" s="77"/>
      <c r="TGL1740" s="77"/>
      <c r="TGM1740" s="77"/>
      <c r="TGN1740" s="77"/>
      <c r="TGO1740" s="77"/>
      <c r="TGP1740" s="77"/>
      <c r="TGQ1740" s="77"/>
      <c r="TGR1740" s="77"/>
      <c r="TGS1740" s="77"/>
      <c r="TGT1740" s="77"/>
      <c r="TGU1740" s="77"/>
      <c r="TGV1740" s="77"/>
      <c r="TGW1740" s="77"/>
      <c r="TGX1740" s="77"/>
      <c r="TGY1740" s="77"/>
      <c r="TGZ1740" s="77"/>
      <c r="THA1740" s="77"/>
      <c r="THB1740" s="77"/>
      <c r="THC1740" s="77"/>
      <c r="THD1740" s="77"/>
      <c r="THE1740" s="77"/>
      <c r="THF1740" s="77"/>
      <c r="THG1740" s="77"/>
      <c r="THH1740" s="77"/>
      <c r="THI1740" s="77"/>
      <c r="THJ1740" s="77"/>
      <c r="THK1740" s="77"/>
      <c r="THL1740" s="77"/>
      <c r="THM1740" s="77"/>
      <c r="THN1740" s="77"/>
      <c r="THO1740" s="77"/>
      <c r="THP1740" s="77"/>
      <c r="THQ1740" s="77"/>
      <c r="THR1740" s="77"/>
      <c r="THS1740" s="77"/>
      <c r="THT1740" s="77"/>
      <c r="THU1740" s="77"/>
      <c r="THV1740" s="77"/>
      <c r="THW1740" s="77"/>
      <c r="THX1740" s="77"/>
      <c r="THY1740" s="77"/>
      <c r="THZ1740" s="77"/>
      <c r="TIA1740" s="77"/>
      <c r="TIB1740" s="77"/>
      <c r="TIC1740" s="77"/>
      <c r="TID1740" s="77"/>
      <c r="TIE1740" s="77"/>
      <c r="TIF1740" s="77"/>
      <c r="TIG1740" s="77"/>
      <c r="TIH1740" s="77"/>
      <c r="TII1740" s="77"/>
      <c r="TIJ1740" s="77"/>
      <c r="TIK1740" s="77"/>
      <c r="TIL1740" s="77"/>
      <c r="TIM1740" s="77"/>
      <c r="TIN1740" s="77"/>
      <c r="TIO1740" s="77"/>
      <c r="TIP1740" s="77"/>
      <c r="TIQ1740" s="77"/>
      <c r="TIR1740" s="77"/>
      <c r="TIS1740" s="77"/>
      <c r="TIT1740" s="77"/>
      <c r="TIU1740" s="77"/>
      <c r="TIV1740" s="77"/>
      <c r="TIW1740" s="77"/>
      <c r="TIX1740" s="77"/>
      <c r="TIY1740" s="77"/>
      <c r="TIZ1740" s="77"/>
      <c r="TJA1740" s="77"/>
      <c r="TJB1740" s="77"/>
      <c r="TJC1740" s="77"/>
      <c r="TJD1740" s="77"/>
      <c r="TJE1740" s="77"/>
      <c r="TJF1740" s="77"/>
      <c r="TJG1740" s="77"/>
      <c r="TJH1740" s="77"/>
      <c r="TJI1740" s="77"/>
      <c r="TJJ1740" s="77"/>
      <c r="TJK1740" s="77"/>
      <c r="TJL1740" s="77"/>
      <c r="TJM1740" s="77"/>
      <c r="TJN1740" s="77"/>
      <c r="TJO1740" s="77"/>
      <c r="TJP1740" s="77"/>
      <c r="TJQ1740" s="77"/>
      <c r="TJR1740" s="77"/>
      <c r="TJS1740" s="77"/>
      <c r="TJT1740" s="77"/>
      <c r="TJU1740" s="77"/>
      <c r="TJV1740" s="77"/>
      <c r="TJW1740" s="77"/>
      <c r="TJX1740" s="77"/>
      <c r="TJY1740" s="77"/>
      <c r="TJZ1740" s="77"/>
      <c r="TKA1740" s="77"/>
      <c r="TKB1740" s="77"/>
      <c r="TKC1740" s="77"/>
      <c r="TKD1740" s="77"/>
      <c r="TKE1740" s="77"/>
      <c r="TKF1740" s="77"/>
      <c r="TKG1740" s="77"/>
      <c r="TKH1740" s="77"/>
      <c r="TKI1740" s="77"/>
      <c r="TKJ1740" s="77"/>
      <c r="TKK1740" s="77"/>
      <c r="TKL1740" s="77"/>
      <c r="TKM1740" s="77"/>
      <c r="TKN1740" s="77"/>
      <c r="TKO1740" s="77"/>
      <c r="TKP1740" s="77"/>
      <c r="TKQ1740" s="77"/>
      <c r="TKR1740" s="77"/>
      <c r="TKS1740" s="77"/>
      <c r="TKT1740" s="77"/>
      <c r="TKU1740" s="77"/>
      <c r="TKV1740" s="77"/>
      <c r="TKW1740" s="77"/>
      <c r="TKX1740" s="77"/>
      <c r="TKY1740" s="77"/>
      <c r="TKZ1740" s="77"/>
      <c r="TLA1740" s="77"/>
      <c r="TLB1740" s="77"/>
      <c r="TLC1740" s="77"/>
      <c r="TLD1740" s="77"/>
      <c r="TLE1740" s="77"/>
      <c r="TLF1740" s="77"/>
      <c r="TLG1740" s="77"/>
      <c r="TLH1740" s="77"/>
      <c r="TLI1740" s="77"/>
      <c r="TLJ1740" s="77"/>
      <c r="TLK1740" s="77"/>
      <c r="TLL1740" s="77"/>
      <c r="TLM1740" s="77"/>
      <c r="TLN1740" s="77"/>
      <c r="TLO1740" s="77"/>
      <c r="TLP1740" s="77"/>
      <c r="TLQ1740" s="77"/>
      <c r="TLR1740" s="77"/>
      <c r="TLS1740" s="77"/>
      <c r="TLT1740" s="77"/>
      <c r="TLU1740" s="77"/>
      <c r="TLV1740" s="77"/>
      <c r="TLW1740" s="77"/>
      <c r="TLX1740" s="77"/>
      <c r="TLY1740" s="77"/>
      <c r="TLZ1740" s="77"/>
      <c r="TMA1740" s="77"/>
      <c r="TMB1740" s="77"/>
      <c r="TMC1740" s="77"/>
      <c r="TMD1740" s="77"/>
      <c r="TME1740" s="77"/>
      <c r="TMF1740" s="77"/>
      <c r="TMG1740" s="77"/>
      <c r="TMH1740" s="77"/>
      <c r="TMI1740" s="77"/>
      <c r="TMJ1740" s="77"/>
      <c r="TMK1740" s="77"/>
      <c r="TML1740" s="77"/>
      <c r="TMM1740" s="77"/>
      <c r="TMN1740" s="77"/>
      <c r="TMO1740" s="77"/>
      <c r="TMP1740" s="77"/>
      <c r="TMQ1740" s="77"/>
      <c r="TMR1740" s="77"/>
      <c r="TMS1740" s="77"/>
      <c r="TMT1740" s="77"/>
      <c r="TMU1740" s="77"/>
      <c r="TMV1740" s="77"/>
      <c r="TMW1740" s="77"/>
      <c r="TMX1740" s="77"/>
      <c r="TMY1740" s="77"/>
      <c r="TMZ1740" s="77"/>
      <c r="TNA1740" s="77"/>
      <c r="TNB1740" s="77"/>
      <c r="TNC1740" s="77"/>
      <c r="TND1740" s="77"/>
      <c r="TNE1740" s="77"/>
      <c r="TNF1740" s="77"/>
      <c r="TNG1740" s="77"/>
      <c r="TNH1740" s="77"/>
      <c r="TNI1740" s="77"/>
      <c r="TNJ1740" s="77"/>
      <c r="TNK1740" s="77"/>
      <c r="TNL1740" s="77"/>
      <c r="TNM1740" s="77"/>
      <c r="TNN1740" s="77"/>
      <c r="TNO1740" s="77"/>
      <c r="TNP1740" s="77"/>
      <c r="TNQ1740" s="77"/>
      <c r="TNR1740" s="77"/>
      <c r="TNS1740" s="77"/>
      <c r="TNT1740" s="77"/>
      <c r="TNU1740" s="77"/>
      <c r="TNV1740" s="77"/>
      <c r="TNW1740" s="77"/>
      <c r="TNX1740" s="77"/>
      <c r="TNY1740" s="77"/>
      <c r="TNZ1740" s="77"/>
      <c r="TOA1740" s="77"/>
      <c r="TOB1740" s="77"/>
      <c r="TOC1740" s="77"/>
      <c r="TOD1740" s="77"/>
      <c r="TOE1740" s="77"/>
      <c r="TOF1740" s="77"/>
      <c r="TOG1740" s="77"/>
      <c r="TOH1740" s="77"/>
      <c r="TOI1740" s="77"/>
      <c r="TOJ1740" s="77"/>
      <c r="TOK1740" s="77"/>
      <c r="TOL1740" s="77"/>
      <c r="TOM1740" s="77"/>
      <c r="TON1740" s="77"/>
      <c r="TOO1740" s="77"/>
      <c r="TOP1740" s="77"/>
      <c r="TOQ1740" s="77"/>
      <c r="TOR1740" s="77"/>
      <c r="TOS1740" s="77"/>
      <c r="TOT1740" s="77"/>
      <c r="TOU1740" s="77"/>
      <c r="TOV1740" s="77"/>
      <c r="TOW1740" s="77"/>
      <c r="TOX1740" s="77"/>
      <c r="TOY1740" s="77"/>
      <c r="TOZ1740" s="77"/>
      <c r="TPA1740" s="77"/>
      <c r="TPB1740" s="77"/>
      <c r="TPC1740" s="77"/>
      <c r="TPD1740" s="77"/>
      <c r="TPE1740" s="77"/>
      <c r="TPF1740" s="77"/>
      <c r="TPG1740" s="77"/>
      <c r="TPH1740" s="77"/>
      <c r="TPI1740" s="77"/>
      <c r="TPJ1740" s="77"/>
      <c r="TPK1740" s="77"/>
      <c r="TPL1740" s="77"/>
      <c r="TPM1740" s="77"/>
      <c r="TPN1740" s="77"/>
      <c r="TPO1740" s="77"/>
      <c r="TPP1740" s="77"/>
      <c r="TPQ1740" s="77"/>
      <c r="TPR1740" s="77"/>
      <c r="TPS1740" s="77"/>
      <c r="TPT1740" s="77"/>
      <c r="TPU1740" s="77"/>
      <c r="TPV1740" s="77"/>
      <c r="TPW1740" s="77"/>
      <c r="TPX1740" s="77"/>
      <c r="TPY1740" s="77"/>
      <c r="TPZ1740" s="77"/>
      <c r="TQA1740" s="77"/>
      <c r="TQB1740" s="77"/>
      <c r="TQC1740" s="77"/>
      <c r="TQD1740" s="77"/>
      <c r="TQE1740" s="77"/>
      <c r="TQF1740" s="77"/>
      <c r="TQG1740" s="77"/>
      <c r="TQH1740" s="77"/>
      <c r="TQI1740" s="77"/>
      <c r="TQJ1740" s="77"/>
      <c r="TQK1740" s="77"/>
      <c r="TQL1740" s="77"/>
      <c r="TQM1740" s="77"/>
      <c r="TQN1740" s="77"/>
      <c r="TQO1740" s="77"/>
      <c r="TQP1740" s="77"/>
      <c r="TQQ1740" s="77"/>
      <c r="TQR1740" s="77"/>
      <c r="TQS1740" s="77"/>
      <c r="TQT1740" s="77"/>
      <c r="TQU1740" s="77"/>
      <c r="TQV1740" s="77"/>
      <c r="TQW1740" s="77"/>
      <c r="TQX1740" s="77"/>
      <c r="TQY1740" s="77"/>
      <c r="TQZ1740" s="77"/>
      <c r="TRA1740" s="77"/>
      <c r="TRB1740" s="77"/>
      <c r="TRC1740" s="77"/>
      <c r="TRD1740" s="77"/>
      <c r="TRE1740" s="77"/>
      <c r="TRF1740" s="77"/>
      <c r="TRG1740" s="77"/>
      <c r="TRH1740" s="77"/>
      <c r="TRI1740" s="77"/>
      <c r="TRJ1740" s="77"/>
      <c r="TRK1740" s="77"/>
      <c r="TRL1740" s="77"/>
      <c r="TRM1740" s="77"/>
      <c r="TRN1740" s="77"/>
      <c r="TRO1740" s="77"/>
      <c r="TRP1740" s="77"/>
      <c r="TRQ1740" s="77"/>
      <c r="TRR1740" s="77"/>
      <c r="TRS1740" s="77"/>
      <c r="TRT1740" s="77"/>
      <c r="TRU1740" s="77"/>
      <c r="TRV1740" s="77"/>
      <c r="TRW1740" s="77"/>
      <c r="TRX1740" s="77"/>
      <c r="TRY1740" s="77"/>
      <c r="TRZ1740" s="77"/>
      <c r="TSA1740" s="77"/>
      <c r="TSB1740" s="77"/>
      <c r="TSC1740" s="77"/>
      <c r="TSD1740" s="77"/>
      <c r="TSE1740" s="77"/>
      <c r="TSF1740" s="77"/>
      <c r="TSG1740" s="77"/>
      <c r="TSH1740" s="77"/>
      <c r="TSI1740" s="77"/>
      <c r="TSJ1740" s="77"/>
      <c r="TSK1740" s="77"/>
      <c r="TSL1740" s="77"/>
      <c r="TSM1740" s="77"/>
      <c r="TSN1740" s="77"/>
      <c r="TSO1740" s="77"/>
      <c r="TSP1740" s="77"/>
      <c r="TSQ1740" s="77"/>
      <c r="TSR1740" s="77"/>
      <c r="TSS1740" s="77"/>
      <c r="TST1740" s="77"/>
      <c r="TSU1740" s="77"/>
      <c r="TSV1740" s="77"/>
      <c r="TSW1740" s="77"/>
      <c r="TSX1740" s="77"/>
      <c r="TSY1740" s="77"/>
      <c r="TSZ1740" s="77"/>
      <c r="TTA1740" s="77"/>
      <c r="TTB1740" s="77"/>
      <c r="TTC1740" s="77"/>
      <c r="TTD1740" s="77"/>
      <c r="TTE1740" s="77"/>
      <c r="TTF1740" s="77"/>
      <c r="TTG1740" s="77"/>
      <c r="TTH1740" s="77"/>
      <c r="TTI1740" s="77"/>
      <c r="TTJ1740" s="77"/>
      <c r="TTK1740" s="77"/>
      <c r="TTL1740" s="77"/>
      <c r="TTM1740" s="77"/>
      <c r="TTN1740" s="77"/>
      <c r="TTO1740" s="77"/>
      <c r="TTP1740" s="77"/>
      <c r="TTQ1740" s="77"/>
      <c r="TTR1740" s="77"/>
      <c r="TTS1740" s="77"/>
      <c r="TTT1740" s="77"/>
      <c r="TTU1740" s="77"/>
      <c r="TTV1740" s="77"/>
      <c r="TTW1740" s="77"/>
      <c r="TTX1740" s="77"/>
      <c r="TTY1740" s="77"/>
      <c r="TTZ1740" s="77"/>
      <c r="TUA1740" s="77"/>
      <c r="TUB1740" s="77"/>
      <c r="TUC1740" s="77"/>
      <c r="TUD1740" s="77"/>
      <c r="TUE1740" s="77"/>
      <c r="TUF1740" s="77"/>
      <c r="TUG1740" s="77"/>
      <c r="TUH1740" s="77"/>
      <c r="TUI1740" s="77"/>
      <c r="TUJ1740" s="77"/>
      <c r="TUK1740" s="77"/>
      <c r="TUL1740" s="77"/>
      <c r="TUM1740" s="77"/>
      <c r="TUN1740" s="77"/>
      <c r="TUO1740" s="77"/>
      <c r="TUP1740" s="77"/>
      <c r="TUQ1740" s="77"/>
      <c r="TUR1740" s="77"/>
      <c r="TUS1740" s="77"/>
      <c r="TUT1740" s="77"/>
      <c r="TUU1740" s="77"/>
      <c r="TUV1740" s="77"/>
      <c r="TUW1740" s="77"/>
      <c r="TUX1740" s="77"/>
      <c r="TUY1740" s="77"/>
      <c r="TUZ1740" s="77"/>
      <c r="TVA1740" s="77"/>
      <c r="TVB1740" s="77"/>
      <c r="TVC1740" s="77"/>
      <c r="TVD1740" s="77"/>
      <c r="TVE1740" s="77"/>
      <c r="TVF1740" s="77"/>
      <c r="TVG1740" s="77"/>
      <c r="TVH1740" s="77"/>
      <c r="TVI1740" s="77"/>
      <c r="TVJ1740" s="77"/>
      <c r="TVK1740" s="77"/>
      <c r="TVL1740" s="77"/>
      <c r="TVM1740" s="77"/>
      <c r="TVN1740" s="77"/>
      <c r="TVO1740" s="77"/>
      <c r="TVP1740" s="77"/>
      <c r="TVQ1740" s="77"/>
      <c r="TVR1740" s="77"/>
      <c r="TVS1740" s="77"/>
      <c r="TVT1740" s="77"/>
      <c r="TVU1740" s="77"/>
      <c r="TVV1740" s="77"/>
      <c r="TVW1740" s="77"/>
      <c r="TVX1740" s="77"/>
      <c r="TVY1740" s="77"/>
      <c r="TVZ1740" s="77"/>
      <c r="TWA1740" s="77"/>
      <c r="TWB1740" s="77"/>
      <c r="TWC1740" s="77"/>
      <c r="TWD1740" s="77"/>
      <c r="TWE1740" s="77"/>
      <c r="TWF1740" s="77"/>
      <c r="TWG1740" s="77"/>
      <c r="TWH1740" s="77"/>
      <c r="TWI1740" s="77"/>
      <c r="TWJ1740" s="77"/>
      <c r="TWK1740" s="77"/>
      <c r="TWL1740" s="77"/>
      <c r="TWM1740" s="77"/>
      <c r="TWN1740" s="77"/>
      <c r="TWO1740" s="77"/>
      <c r="TWP1740" s="77"/>
      <c r="TWQ1740" s="77"/>
      <c r="TWR1740" s="77"/>
      <c r="TWS1740" s="77"/>
      <c r="TWT1740" s="77"/>
      <c r="TWU1740" s="77"/>
      <c r="TWV1740" s="77"/>
      <c r="TWW1740" s="77"/>
      <c r="TWX1740" s="77"/>
      <c r="TWY1740" s="77"/>
      <c r="TWZ1740" s="77"/>
      <c r="TXA1740" s="77"/>
      <c r="TXB1740" s="77"/>
      <c r="TXC1740" s="77"/>
      <c r="TXD1740" s="77"/>
      <c r="TXE1740" s="77"/>
      <c r="TXF1740" s="77"/>
      <c r="TXG1740" s="77"/>
      <c r="TXH1740" s="77"/>
      <c r="TXI1740" s="77"/>
      <c r="TXJ1740" s="77"/>
      <c r="TXK1740" s="77"/>
      <c r="TXL1740" s="77"/>
      <c r="TXM1740" s="77"/>
      <c r="TXN1740" s="77"/>
      <c r="TXO1740" s="77"/>
      <c r="TXP1740" s="77"/>
      <c r="TXQ1740" s="77"/>
      <c r="TXR1740" s="77"/>
      <c r="TXS1740" s="77"/>
      <c r="TXT1740" s="77"/>
      <c r="TXU1740" s="77"/>
      <c r="TXV1740" s="77"/>
      <c r="TXW1740" s="77"/>
      <c r="TXX1740" s="77"/>
      <c r="TXY1740" s="77"/>
      <c r="TXZ1740" s="77"/>
      <c r="TYA1740" s="77"/>
      <c r="TYB1740" s="77"/>
      <c r="TYC1740" s="77"/>
      <c r="TYD1740" s="77"/>
      <c r="TYE1740" s="77"/>
      <c r="TYF1740" s="77"/>
      <c r="TYG1740" s="77"/>
      <c r="TYH1740" s="77"/>
      <c r="TYI1740" s="77"/>
      <c r="TYJ1740" s="77"/>
      <c r="TYK1740" s="77"/>
      <c r="TYL1740" s="77"/>
      <c r="TYM1740" s="77"/>
      <c r="TYN1740" s="77"/>
      <c r="TYO1740" s="77"/>
      <c r="TYP1740" s="77"/>
      <c r="TYQ1740" s="77"/>
      <c r="TYR1740" s="77"/>
      <c r="TYS1740" s="77"/>
      <c r="TYT1740" s="77"/>
      <c r="TYU1740" s="77"/>
      <c r="TYV1740" s="77"/>
      <c r="TYW1740" s="77"/>
      <c r="TYX1740" s="77"/>
      <c r="TYY1740" s="77"/>
      <c r="TYZ1740" s="77"/>
      <c r="TZA1740" s="77"/>
      <c r="TZB1740" s="77"/>
      <c r="TZC1740" s="77"/>
      <c r="TZD1740" s="77"/>
      <c r="TZE1740" s="77"/>
      <c r="TZF1740" s="77"/>
      <c r="TZG1740" s="77"/>
      <c r="TZH1740" s="77"/>
      <c r="TZI1740" s="77"/>
      <c r="TZJ1740" s="77"/>
      <c r="TZK1740" s="77"/>
      <c r="TZL1740" s="77"/>
      <c r="TZM1740" s="77"/>
      <c r="TZN1740" s="77"/>
      <c r="TZO1740" s="77"/>
      <c r="TZP1740" s="77"/>
      <c r="TZQ1740" s="77"/>
      <c r="TZR1740" s="77"/>
      <c r="TZS1740" s="77"/>
      <c r="TZT1740" s="77"/>
      <c r="TZU1740" s="77"/>
      <c r="TZV1740" s="77"/>
      <c r="TZW1740" s="77"/>
      <c r="TZX1740" s="77"/>
      <c r="TZY1740" s="77"/>
      <c r="TZZ1740" s="77"/>
      <c r="UAA1740" s="77"/>
      <c r="UAB1740" s="77"/>
      <c r="UAC1740" s="77"/>
      <c r="UAD1740" s="77"/>
      <c r="UAE1740" s="77"/>
      <c r="UAF1740" s="77"/>
      <c r="UAG1740" s="77"/>
      <c r="UAH1740" s="77"/>
      <c r="UAI1740" s="77"/>
      <c r="UAJ1740" s="77"/>
      <c r="UAK1740" s="77"/>
      <c r="UAL1740" s="77"/>
      <c r="UAM1740" s="77"/>
      <c r="UAN1740" s="77"/>
      <c r="UAO1740" s="77"/>
      <c r="UAP1740" s="77"/>
      <c r="UAQ1740" s="77"/>
      <c r="UAR1740" s="77"/>
      <c r="UAS1740" s="77"/>
      <c r="UAT1740" s="77"/>
      <c r="UAU1740" s="77"/>
      <c r="UAV1740" s="77"/>
      <c r="UAW1740" s="77"/>
      <c r="UAX1740" s="77"/>
      <c r="UAY1740" s="77"/>
      <c r="UAZ1740" s="77"/>
      <c r="UBA1740" s="77"/>
      <c r="UBB1740" s="77"/>
      <c r="UBC1740" s="77"/>
      <c r="UBD1740" s="77"/>
      <c r="UBE1740" s="77"/>
      <c r="UBF1740" s="77"/>
      <c r="UBG1740" s="77"/>
      <c r="UBH1740" s="77"/>
      <c r="UBI1740" s="77"/>
      <c r="UBJ1740" s="77"/>
      <c r="UBK1740" s="77"/>
      <c r="UBL1740" s="77"/>
      <c r="UBM1740" s="77"/>
      <c r="UBN1740" s="77"/>
      <c r="UBO1740" s="77"/>
      <c r="UBP1740" s="77"/>
      <c r="UBQ1740" s="77"/>
      <c r="UBR1740" s="77"/>
      <c r="UBS1740" s="77"/>
      <c r="UBT1740" s="77"/>
      <c r="UBU1740" s="77"/>
      <c r="UBV1740" s="77"/>
      <c r="UBW1740" s="77"/>
      <c r="UBX1740" s="77"/>
      <c r="UBY1740" s="77"/>
      <c r="UBZ1740" s="77"/>
      <c r="UCA1740" s="77"/>
      <c r="UCB1740" s="77"/>
      <c r="UCC1740" s="77"/>
      <c r="UCD1740" s="77"/>
      <c r="UCE1740" s="77"/>
      <c r="UCF1740" s="77"/>
      <c r="UCG1740" s="77"/>
      <c r="UCH1740" s="77"/>
      <c r="UCI1740" s="77"/>
      <c r="UCJ1740" s="77"/>
      <c r="UCK1740" s="77"/>
      <c r="UCL1740" s="77"/>
      <c r="UCM1740" s="77"/>
      <c r="UCN1740" s="77"/>
      <c r="UCO1740" s="77"/>
      <c r="UCP1740" s="77"/>
      <c r="UCQ1740" s="77"/>
      <c r="UCR1740" s="77"/>
      <c r="UCS1740" s="77"/>
      <c r="UCT1740" s="77"/>
      <c r="UCU1740" s="77"/>
      <c r="UCV1740" s="77"/>
      <c r="UCW1740" s="77"/>
      <c r="UCX1740" s="77"/>
      <c r="UCY1740" s="77"/>
      <c r="UCZ1740" s="77"/>
      <c r="UDA1740" s="77"/>
      <c r="UDB1740" s="77"/>
      <c r="UDC1740" s="77"/>
      <c r="UDD1740" s="77"/>
      <c r="UDE1740" s="77"/>
      <c r="UDF1740" s="77"/>
      <c r="UDG1740" s="77"/>
      <c r="UDH1740" s="77"/>
      <c r="UDI1740" s="77"/>
      <c r="UDJ1740" s="77"/>
      <c r="UDK1740" s="77"/>
      <c r="UDL1740" s="77"/>
      <c r="UDM1740" s="77"/>
      <c r="UDN1740" s="77"/>
      <c r="UDO1740" s="77"/>
      <c r="UDP1740" s="77"/>
      <c r="UDQ1740" s="77"/>
      <c r="UDR1740" s="77"/>
      <c r="UDS1740" s="77"/>
      <c r="UDT1740" s="77"/>
      <c r="UDU1740" s="77"/>
      <c r="UDV1740" s="77"/>
      <c r="UDW1740" s="77"/>
      <c r="UDX1740" s="77"/>
      <c r="UDY1740" s="77"/>
      <c r="UDZ1740" s="77"/>
      <c r="UEA1740" s="77"/>
      <c r="UEB1740" s="77"/>
      <c r="UEC1740" s="77"/>
      <c r="UED1740" s="77"/>
      <c r="UEE1740" s="77"/>
      <c r="UEF1740" s="77"/>
      <c r="UEG1740" s="77"/>
      <c r="UEH1740" s="77"/>
      <c r="UEI1740" s="77"/>
      <c r="UEJ1740" s="77"/>
      <c r="UEK1740" s="77"/>
      <c r="UEL1740" s="77"/>
      <c r="UEM1740" s="77"/>
      <c r="UEN1740" s="77"/>
      <c r="UEO1740" s="77"/>
      <c r="UEP1740" s="77"/>
      <c r="UEQ1740" s="77"/>
      <c r="UER1740" s="77"/>
      <c r="UES1740" s="77"/>
      <c r="UET1740" s="77"/>
      <c r="UEU1740" s="77"/>
      <c r="UEV1740" s="77"/>
      <c r="UEW1740" s="77"/>
      <c r="UEX1740" s="77"/>
      <c r="UEY1740" s="77"/>
      <c r="UEZ1740" s="77"/>
      <c r="UFA1740" s="77"/>
      <c r="UFB1740" s="77"/>
      <c r="UFC1740" s="77"/>
      <c r="UFD1740" s="77"/>
      <c r="UFE1740" s="77"/>
      <c r="UFF1740" s="77"/>
      <c r="UFG1740" s="77"/>
      <c r="UFH1740" s="77"/>
      <c r="UFI1740" s="77"/>
      <c r="UFJ1740" s="77"/>
      <c r="UFK1740" s="77"/>
      <c r="UFL1740" s="77"/>
      <c r="UFM1740" s="77"/>
      <c r="UFN1740" s="77"/>
      <c r="UFO1740" s="77"/>
      <c r="UFP1740" s="77"/>
      <c r="UFQ1740" s="77"/>
      <c r="UFR1740" s="77"/>
      <c r="UFS1740" s="77"/>
      <c r="UFT1740" s="77"/>
      <c r="UFU1740" s="77"/>
      <c r="UFV1740" s="77"/>
      <c r="UFW1740" s="77"/>
      <c r="UFX1740" s="77"/>
      <c r="UFY1740" s="77"/>
      <c r="UFZ1740" s="77"/>
      <c r="UGA1740" s="77"/>
      <c r="UGB1740" s="77"/>
      <c r="UGC1740" s="77"/>
      <c r="UGD1740" s="77"/>
      <c r="UGE1740" s="77"/>
      <c r="UGF1740" s="77"/>
      <c r="UGG1740" s="77"/>
      <c r="UGH1740" s="77"/>
      <c r="UGI1740" s="77"/>
      <c r="UGJ1740" s="77"/>
      <c r="UGK1740" s="77"/>
      <c r="UGL1740" s="77"/>
      <c r="UGM1740" s="77"/>
      <c r="UGN1740" s="77"/>
      <c r="UGO1740" s="77"/>
      <c r="UGP1740" s="77"/>
      <c r="UGQ1740" s="77"/>
      <c r="UGR1740" s="77"/>
      <c r="UGS1740" s="77"/>
      <c r="UGT1740" s="77"/>
      <c r="UGU1740" s="77"/>
      <c r="UGV1740" s="77"/>
      <c r="UGW1740" s="77"/>
      <c r="UGX1740" s="77"/>
      <c r="UGY1740" s="77"/>
      <c r="UGZ1740" s="77"/>
      <c r="UHA1740" s="77"/>
      <c r="UHB1740" s="77"/>
      <c r="UHC1740" s="77"/>
      <c r="UHD1740" s="77"/>
      <c r="UHE1740" s="77"/>
      <c r="UHF1740" s="77"/>
      <c r="UHG1740" s="77"/>
      <c r="UHH1740" s="77"/>
      <c r="UHI1740" s="77"/>
      <c r="UHJ1740" s="77"/>
      <c r="UHK1740" s="77"/>
      <c r="UHL1740" s="77"/>
      <c r="UHM1740" s="77"/>
      <c r="UHN1740" s="77"/>
      <c r="UHO1740" s="77"/>
      <c r="UHP1740" s="77"/>
      <c r="UHQ1740" s="77"/>
      <c r="UHR1740" s="77"/>
      <c r="UHS1740" s="77"/>
      <c r="UHT1740" s="77"/>
      <c r="UHU1740" s="77"/>
      <c r="UHV1740" s="77"/>
      <c r="UHW1740" s="77"/>
      <c r="UHX1740" s="77"/>
      <c r="UHY1740" s="77"/>
      <c r="UHZ1740" s="77"/>
      <c r="UIA1740" s="77"/>
      <c r="UIB1740" s="77"/>
      <c r="UIC1740" s="77"/>
      <c r="UID1740" s="77"/>
      <c r="UIE1740" s="77"/>
      <c r="UIF1740" s="77"/>
      <c r="UIG1740" s="77"/>
      <c r="UIH1740" s="77"/>
      <c r="UII1740" s="77"/>
      <c r="UIJ1740" s="77"/>
      <c r="UIK1740" s="77"/>
      <c r="UIL1740" s="77"/>
      <c r="UIM1740" s="77"/>
      <c r="UIN1740" s="77"/>
      <c r="UIO1740" s="77"/>
      <c r="UIP1740" s="77"/>
      <c r="UIQ1740" s="77"/>
      <c r="UIR1740" s="77"/>
      <c r="UIS1740" s="77"/>
      <c r="UIT1740" s="77"/>
      <c r="UIU1740" s="77"/>
      <c r="UIV1740" s="77"/>
      <c r="UIW1740" s="77"/>
      <c r="UIX1740" s="77"/>
      <c r="UIY1740" s="77"/>
      <c r="UIZ1740" s="77"/>
      <c r="UJA1740" s="77"/>
      <c r="UJB1740" s="77"/>
      <c r="UJC1740" s="77"/>
      <c r="UJD1740" s="77"/>
      <c r="UJE1740" s="77"/>
      <c r="UJF1740" s="77"/>
      <c r="UJG1740" s="77"/>
      <c r="UJH1740" s="77"/>
      <c r="UJI1740" s="77"/>
      <c r="UJJ1740" s="77"/>
      <c r="UJK1740" s="77"/>
      <c r="UJL1740" s="77"/>
      <c r="UJM1740" s="77"/>
      <c r="UJN1740" s="77"/>
      <c r="UJO1740" s="77"/>
      <c r="UJP1740" s="77"/>
      <c r="UJQ1740" s="77"/>
      <c r="UJR1740" s="77"/>
      <c r="UJS1740" s="77"/>
      <c r="UJT1740" s="77"/>
      <c r="UJU1740" s="77"/>
      <c r="UJV1740" s="77"/>
      <c r="UJW1740" s="77"/>
      <c r="UJX1740" s="77"/>
      <c r="UJY1740" s="77"/>
      <c r="UJZ1740" s="77"/>
      <c r="UKA1740" s="77"/>
      <c r="UKB1740" s="77"/>
      <c r="UKC1740" s="77"/>
      <c r="UKD1740" s="77"/>
      <c r="UKE1740" s="77"/>
      <c r="UKF1740" s="77"/>
      <c r="UKG1740" s="77"/>
      <c r="UKH1740" s="77"/>
      <c r="UKI1740" s="77"/>
      <c r="UKJ1740" s="77"/>
      <c r="UKK1740" s="77"/>
      <c r="UKL1740" s="77"/>
      <c r="UKM1740" s="77"/>
      <c r="UKN1740" s="77"/>
      <c r="UKO1740" s="77"/>
      <c r="UKP1740" s="77"/>
      <c r="UKQ1740" s="77"/>
      <c r="UKR1740" s="77"/>
      <c r="UKS1740" s="77"/>
      <c r="UKT1740" s="77"/>
      <c r="UKU1740" s="77"/>
      <c r="UKV1740" s="77"/>
      <c r="UKW1740" s="77"/>
      <c r="UKX1740" s="77"/>
      <c r="UKY1740" s="77"/>
      <c r="UKZ1740" s="77"/>
      <c r="ULA1740" s="77"/>
      <c r="ULB1740" s="77"/>
      <c r="ULC1740" s="77"/>
      <c r="ULD1740" s="77"/>
      <c r="ULE1740" s="77"/>
      <c r="ULF1740" s="77"/>
      <c r="ULG1740" s="77"/>
      <c r="ULH1740" s="77"/>
      <c r="ULI1740" s="77"/>
      <c r="ULJ1740" s="77"/>
      <c r="ULK1740" s="77"/>
      <c r="ULL1740" s="77"/>
      <c r="ULM1740" s="77"/>
      <c r="ULN1740" s="77"/>
      <c r="ULO1740" s="77"/>
      <c r="ULP1740" s="77"/>
      <c r="ULQ1740" s="77"/>
      <c r="ULR1740" s="77"/>
      <c r="ULS1740" s="77"/>
      <c r="ULT1740" s="77"/>
      <c r="ULU1740" s="77"/>
      <c r="ULV1740" s="77"/>
      <c r="ULW1740" s="77"/>
      <c r="ULX1740" s="77"/>
      <c r="ULY1740" s="77"/>
      <c r="ULZ1740" s="77"/>
      <c r="UMA1740" s="77"/>
      <c r="UMB1740" s="77"/>
      <c r="UMC1740" s="77"/>
      <c r="UMD1740" s="77"/>
      <c r="UME1740" s="77"/>
      <c r="UMF1740" s="77"/>
      <c r="UMG1740" s="77"/>
      <c r="UMH1740" s="77"/>
      <c r="UMI1740" s="77"/>
      <c r="UMJ1740" s="77"/>
      <c r="UMK1740" s="77"/>
      <c r="UML1740" s="77"/>
      <c r="UMM1740" s="77"/>
      <c r="UMN1740" s="77"/>
      <c r="UMO1740" s="77"/>
      <c r="UMP1740" s="77"/>
      <c r="UMQ1740" s="77"/>
      <c r="UMR1740" s="77"/>
      <c r="UMS1740" s="77"/>
      <c r="UMT1740" s="77"/>
      <c r="UMU1740" s="77"/>
      <c r="UMV1740" s="77"/>
      <c r="UMW1740" s="77"/>
      <c r="UMX1740" s="77"/>
      <c r="UMY1740" s="77"/>
      <c r="UMZ1740" s="77"/>
      <c r="UNA1740" s="77"/>
      <c r="UNB1740" s="77"/>
      <c r="UNC1740" s="77"/>
      <c r="UND1740" s="77"/>
      <c r="UNE1740" s="77"/>
      <c r="UNF1740" s="77"/>
      <c r="UNG1740" s="77"/>
      <c r="UNH1740" s="77"/>
      <c r="UNI1740" s="77"/>
      <c r="UNJ1740" s="77"/>
      <c r="UNK1740" s="77"/>
      <c r="UNL1740" s="77"/>
      <c r="UNM1740" s="77"/>
      <c r="UNN1740" s="77"/>
      <c r="UNO1740" s="77"/>
      <c r="UNP1740" s="77"/>
      <c r="UNQ1740" s="77"/>
      <c r="UNR1740" s="77"/>
      <c r="UNS1740" s="77"/>
      <c r="UNT1740" s="77"/>
      <c r="UNU1740" s="77"/>
      <c r="UNV1740" s="77"/>
      <c r="UNW1740" s="77"/>
      <c r="UNX1740" s="77"/>
      <c r="UNY1740" s="77"/>
      <c r="UNZ1740" s="77"/>
      <c r="UOA1740" s="77"/>
      <c r="UOB1740" s="77"/>
      <c r="UOC1740" s="77"/>
      <c r="UOD1740" s="77"/>
      <c r="UOE1740" s="77"/>
      <c r="UOF1740" s="77"/>
      <c r="UOG1740" s="77"/>
      <c r="UOH1740" s="77"/>
      <c r="UOI1740" s="77"/>
      <c r="UOJ1740" s="77"/>
      <c r="UOK1740" s="77"/>
      <c r="UOL1740" s="77"/>
      <c r="UOM1740" s="77"/>
      <c r="UON1740" s="77"/>
      <c r="UOO1740" s="77"/>
      <c r="UOP1740" s="77"/>
      <c r="UOQ1740" s="77"/>
      <c r="UOR1740" s="77"/>
      <c r="UOS1740" s="77"/>
      <c r="UOT1740" s="77"/>
      <c r="UOU1740" s="77"/>
      <c r="UOV1740" s="77"/>
      <c r="UOW1740" s="77"/>
      <c r="UOX1740" s="77"/>
      <c r="UOY1740" s="77"/>
      <c r="UOZ1740" s="77"/>
      <c r="UPA1740" s="77"/>
      <c r="UPB1740" s="77"/>
      <c r="UPC1740" s="77"/>
      <c r="UPD1740" s="77"/>
      <c r="UPE1740" s="77"/>
      <c r="UPF1740" s="77"/>
      <c r="UPG1740" s="77"/>
      <c r="UPH1740" s="77"/>
      <c r="UPI1740" s="77"/>
      <c r="UPJ1740" s="77"/>
      <c r="UPK1740" s="77"/>
      <c r="UPL1740" s="77"/>
      <c r="UPM1740" s="77"/>
      <c r="UPN1740" s="77"/>
      <c r="UPO1740" s="77"/>
      <c r="UPP1740" s="77"/>
      <c r="UPQ1740" s="77"/>
      <c r="UPR1740" s="77"/>
      <c r="UPS1740" s="77"/>
      <c r="UPT1740" s="77"/>
      <c r="UPU1740" s="77"/>
      <c r="UPV1740" s="77"/>
      <c r="UPW1740" s="77"/>
      <c r="UPX1740" s="77"/>
      <c r="UPY1740" s="77"/>
      <c r="UPZ1740" s="77"/>
      <c r="UQA1740" s="77"/>
      <c r="UQB1740" s="77"/>
      <c r="UQC1740" s="77"/>
      <c r="UQD1740" s="77"/>
      <c r="UQE1740" s="77"/>
      <c r="UQF1740" s="77"/>
      <c r="UQG1740" s="77"/>
      <c r="UQH1740" s="77"/>
      <c r="UQI1740" s="77"/>
      <c r="UQJ1740" s="77"/>
      <c r="UQK1740" s="77"/>
      <c r="UQL1740" s="77"/>
      <c r="UQM1740" s="77"/>
      <c r="UQN1740" s="77"/>
      <c r="UQO1740" s="77"/>
      <c r="UQP1740" s="77"/>
      <c r="UQQ1740" s="77"/>
      <c r="UQR1740" s="77"/>
      <c r="UQS1740" s="77"/>
      <c r="UQT1740" s="77"/>
      <c r="UQU1740" s="77"/>
      <c r="UQV1740" s="77"/>
      <c r="UQW1740" s="77"/>
      <c r="UQX1740" s="77"/>
      <c r="UQY1740" s="77"/>
      <c r="UQZ1740" s="77"/>
      <c r="URA1740" s="77"/>
      <c r="URB1740" s="77"/>
      <c r="URC1740" s="77"/>
      <c r="URD1740" s="77"/>
      <c r="URE1740" s="77"/>
      <c r="URF1740" s="77"/>
      <c r="URG1740" s="77"/>
      <c r="URH1740" s="77"/>
      <c r="URI1740" s="77"/>
      <c r="URJ1740" s="77"/>
      <c r="URK1740" s="77"/>
      <c r="URL1740" s="77"/>
      <c r="URM1740" s="77"/>
      <c r="URN1740" s="77"/>
      <c r="URO1740" s="77"/>
      <c r="URP1740" s="77"/>
      <c r="URQ1740" s="77"/>
      <c r="URR1740" s="77"/>
      <c r="URS1740" s="77"/>
      <c r="URT1740" s="77"/>
      <c r="URU1740" s="77"/>
      <c r="URV1740" s="77"/>
      <c r="URW1740" s="77"/>
      <c r="URX1740" s="77"/>
      <c r="URY1740" s="77"/>
      <c r="URZ1740" s="77"/>
      <c r="USA1740" s="77"/>
      <c r="USB1740" s="77"/>
      <c r="USC1740" s="77"/>
      <c r="USD1740" s="77"/>
      <c r="USE1740" s="77"/>
      <c r="USF1740" s="77"/>
      <c r="USG1740" s="77"/>
      <c r="USH1740" s="77"/>
      <c r="USI1740" s="77"/>
      <c r="USJ1740" s="77"/>
      <c r="USK1740" s="77"/>
      <c r="USL1740" s="77"/>
      <c r="USM1740" s="77"/>
      <c r="USN1740" s="77"/>
      <c r="USO1740" s="77"/>
      <c r="USP1740" s="77"/>
      <c r="USQ1740" s="77"/>
      <c r="USR1740" s="77"/>
      <c r="USS1740" s="77"/>
      <c r="UST1740" s="77"/>
      <c r="USU1740" s="77"/>
      <c r="USV1740" s="77"/>
      <c r="USW1740" s="77"/>
      <c r="USX1740" s="77"/>
      <c r="USY1740" s="77"/>
      <c r="USZ1740" s="77"/>
      <c r="UTA1740" s="77"/>
      <c r="UTB1740" s="77"/>
      <c r="UTC1740" s="77"/>
      <c r="UTD1740" s="77"/>
      <c r="UTE1740" s="77"/>
      <c r="UTF1740" s="77"/>
      <c r="UTG1740" s="77"/>
      <c r="UTH1740" s="77"/>
      <c r="UTI1740" s="77"/>
      <c r="UTJ1740" s="77"/>
      <c r="UTK1740" s="77"/>
      <c r="UTL1740" s="77"/>
      <c r="UTM1740" s="77"/>
      <c r="UTN1740" s="77"/>
      <c r="UTO1740" s="77"/>
      <c r="UTP1740" s="77"/>
      <c r="UTQ1740" s="77"/>
      <c r="UTR1740" s="77"/>
      <c r="UTS1740" s="77"/>
      <c r="UTT1740" s="77"/>
      <c r="UTU1740" s="77"/>
      <c r="UTV1740" s="77"/>
      <c r="UTW1740" s="77"/>
      <c r="UTX1740" s="77"/>
      <c r="UTY1740" s="77"/>
      <c r="UTZ1740" s="77"/>
      <c r="UUA1740" s="77"/>
      <c r="UUB1740" s="77"/>
      <c r="UUC1740" s="77"/>
      <c r="UUD1740" s="77"/>
      <c r="UUE1740" s="77"/>
      <c r="UUF1740" s="77"/>
      <c r="UUG1740" s="77"/>
      <c r="UUH1740" s="77"/>
      <c r="UUI1740" s="77"/>
      <c r="UUJ1740" s="77"/>
      <c r="UUK1740" s="77"/>
      <c r="UUL1740" s="77"/>
      <c r="UUM1740" s="77"/>
      <c r="UUN1740" s="77"/>
      <c r="UUO1740" s="77"/>
      <c r="UUP1740" s="77"/>
      <c r="UUQ1740" s="77"/>
      <c r="UUR1740" s="77"/>
      <c r="UUS1740" s="77"/>
      <c r="UUT1740" s="77"/>
      <c r="UUU1740" s="77"/>
      <c r="UUV1740" s="77"/>
      <c r="UUW1740" s="77"/>
      <c r="UUX1740" s="77"/>
      <c r="UUY1740" s="77"/>
      <c r="UUZ1740" s="77"/>
      <c r="UVA1740" s="77"/>
      <c r="UVB1740" s="77"/>
      <c r="UVC1740" s="77"/>
      <c r="UVD1740" s="77"/>
      <c r="UVE1740" s="77"/>
      <c r="UVF1740" s="77"/>
      <c r="UVG1740" s="77"/>
      <c r="UVH1740" s="77"/>
      <c r="UVI1740" s="77"/>
      <c r="UVJ1740" s="77"/>
      <c r="UVK1740" s="77"/>
      <c r="UVL1740" s="77"/>
      <c r="UVM1740" s="77"/>
      <c r="UVN1740" s="77"/>
      <c r="UVO1740" s="77"/>
      <c r="UVP1740" s="77"/>
      <c r="UVQ1740" s="77"/>
      <c r="UVR1740" s="77"/>
      <c r="UVS1740" s="77"/>
      <c r="UVT1740" s="77"/>
      <c r="UVU1740" s="77"/>
      <c r="UVV1740" s="77"/>
      <c r="UVW1740" s="77"/>
      <c r="UVX1740" s="77"/>
      <c r="UVY1740" s="77"/>
      <c r="UVZ1740" s="77"/>
      <c r="UWA1740" s="77"/>
      <c r="UWB1740" s="77"/>
      <c r="UWC1740" s="77"/>
      <c r="UWD1740" s="77"/>
      <c r="UWE1740" s="77"/>
      <c r="UWF1740" s="77"/>
      <c r="UWG1740" s="77"/>
      <c r="UWH1740" s="77"/>
      <c r="UWI1740" s="77"/>
      <c r="UWJ1740" s="77"/>
      <c r="UWK1740" s="77"/>
      <c r="UWL1740" s="77"/>
      <c r="UWM1740" s="77"/>
      <c r="UWN1740" s="77"/>
      <c r="UWO1740" s="77"/>
      <c r="UWP1740" s="77"/>
      <c r="UWQ1740" s="77"/>
      <c r="UWR1740" s="77"/>
      <c r="UWS1740" s="77"/>
      <c r="UWT1740" s="77"/>
      <c r="UWU1740" s="77"/>
      <c r="UWV1740" s="77"/>
      <c r="UWW1740" s="77"/>
      <c r="UWX1740" s="77"/>
      <c r="UWY1740" s="77"/>
      <c r="UWZ1740" s="77"/>
      <c r="UXA1740" s="77"/>
      <c r="UXB1740" s="77"/>
      <c r="UXC1740" s="77"/>
      <c r="UXD1740" s="77"/>
      <c r="UXE1740" s="77"/>
      <c r="UXF1740" s="77"/>
      <c r="UXG1740" s="77"/>
      <c r="UXH1740" s="77"/>
      <c r="UXI1740" s="77"/>
      <c r="UXJ1740" s="77"/>
      <c r="UXK1740" s="77"/>
      <c r="UXL1740" s="77"/>
      <c r="UXM1740" s="77"/>
      <c r="UXN1740" s="77"/>
      <c r="UXO1740" s="77"/>
      <c r="UXP1740" s="77"/>
      <c r="UXQ1740" s="77"/>
      <c r="UXR1740" s="77"/>
      <c r="UXS1740" s="77"/>
      <c r="UXT1740" s="77"/>
      <c r="UXU1740" s="77"/>
      <c r="UXV1740" s="77"/>
      <c r="UXW1740" s="77"/>
      <c r="UXX1740" s="77"/>
      <c r="UXY1740" s="77"/>
      <c r="UXZ1740" s="77"/>
      <c r="UYA1740" s="77"/>
      <c r="UYB1740" s="77"/>
      <c r="UYC1740" s="77"/>
      <c r="UYD1740" s="77"/>
      <c r="UYE1740" s="77"/>
      <c r="UYF1740" s="77"/>
      <c r="UYG1740" s="77"/>
      <c r="UYH1740" s="77"/>
      <c r="UYI1740" s="77"/>
      <c r="UYJ1740" s="77"/>
      <c r="UYK1740" s="77"/>
      <c r="UYL1740" s="77"/>
      <c r="UYM1740" s="77"/>
      <c r="UYN1740" s="77"/>
      <c r="UYO1740" s="77"/>
      <c r="UYP1740" s="77"/>
      <c r="UYQ1740" s="77"/>
      <c r="UYR1740" s="77"/>
      <c r="UYS1740" s="77"/>
      <c r="UYT1740" s="77"/>
      <c r="UYU1740" s="77"/>
      <c r="UYV1740" s="77"/>
      <c r="UYW1740" s="77"/>
      <c r="UYX1740" s="77"/>
      <c r="UYY1740" s="77"/>
      <c r="UYZ1740" s="77"/>
      <c r="UZA1740" s="77"/>
      <c r="UZB1740" s="77"/>
      <c r="UZC1740" s="77"/>
      <c r="UZD1740" s="77"/>
      <c r="UZE1740" s="77"/>
      <c r="UZF1740" s="77"/>
      <c r="UZG1740" s="77"/>
      <c r="UZH1740" s="77"/>
      <c r="UZI1740" s="77"/>
      <c r="UZJ1740" s="77"/>
      <c r="UZK1740" s="77"/>
      <c r="UZL1740" s="77"/>
      <c r="UZM1740" s="77"/>
      <c r="UZN1740" s="77"/>
      <c r="UZO1740" s="77"/>
      <c r="UZP1740" s="77"/>
      <c r="UZQ1740" s="77"/>
      <c r="UZR1740" s="77"/>
      <c r="UZS1740" s="77"/>
      <c r="UZT1740" s="77"/>
      <c r="UZU1740" s="77"/>
      <c r="UZV1740" s="77"/>
      <c r="UZW1740" s="77"/>
      <c r="UZX1740" s="77"/>
      <c r="UZY1740" s="77"/>
      <c r="UZZ1740" s="77"/>
      <c r="VAA1740" s="77"/>
      <c r="VAB1740" s="77"/>
      <c r="VAC1740" s="77"/>
      <c r="VAD1740" s="77"/>
      <c r="VAE1740" s="77"/>
      <c r="VAF1740" s="77"/>
      <c r="VAG1740" s="77"/>
      <c r="VAH1740" s="77"/>
      <c r="VAI1740" s="77"/>
      <c r="VAJ1740" s="77"/>
      <c r="VAK1740" s="77"/>
      <c r="VAL1740" s="77"/>
      <c r="VAM1740" s="77"/>
      <c r="VAN1740" s="77"/>
      <c r="VAO1740" s="77"/>
      <c r="VAP1740" s="77"/>
      <c r="VAQ1740" s="77"/>
      <c r="VAR1740" s="77"/>
      <c r="VAS1740" s="77"/>
      <c r="VAT1740" s="77"/>
      <c r="VAU1740" s="77"/>
      <c r="VAV1740" s="77"/>
      <c r="VAW1740" s="77"/>
      <c r="VAX1740" s="77"/>
      <c r="VAY1740" s="77"/>
      <c r="VAZ1740" s="77"/>
      <c r="VBA1740" s="77"/>
      <c r="VBB1740" s="77"/>
      <c r="VBC1740" s="77"/>
      <c r="VBD1740" s="77"/>
      <c r="VBE1740" s="77"/>
      <c r="VBF1740" s="77"/>
      <c r="VBG1740" s="77"/>
      <c r="VBH1740" s="77"/>
      <c r="VBI1740" s="77"/>
      <c r="VBJ1740" s="77"/>
      <c r="VBK1740" s="77"/>
      <c r="VBL1740" s="77"/>
      <c r="VBM1740" s="77"/>
      <c r="VBN1740" s="77"/>
      <c r="VBO1740" s="77"/>
      <c r="VBP1740" s="77"/>
      <c r="VBQ1740" s="77"/>
      <c r="VBR1740" s="77"/>
      <c r="VBS1740" s="77"/>
      <c r="VBT1740" s="77"/>
      <c r="VBU1740" s="77"/>
      <c r="VBV1740" s="77"/>
      <c r="VBW1740" s="77"/>
      <c r="VBX1740" s="77"/>
      <c r="VBY1740" s="77"/>
      <c r="VBZ1740" s="77"/>
      <c r="VCA1740" s="77"/>
      <c r="VCB1740" s="77"/>
      <c r="VCC1740" s="77"/>
      <c r="VCD1740" s="77"/>
      <c r="VCE1740" s="77"/>
      <c r="VCF1740" s="77"/>
      <c r="VCG1740" s="77"/>
      <c r="VCH1740" s="77"/>
      <c r="VCI1740" s="77"/>
      <c r="VCJ1740" s="77"/>
      <c r="VCK1740" s="77"/>
      <c r="VCL1740" s="77"/>
      <c r="VCM1740" s="77"/>
      <c r="VCN1740" s="77"/>
      <c r="VCO1740" s="77"/>
      <c r="VCP1740" s="77"/>
      <c r="VCQ1740" s="77"/>
      <c r="VCR1740" s="77"/>
      <c r="VCS1740" s="77"/>
      <c r="VCT1740" s="77"/>
      <c r="VCU1740" s="77"/>
      <c r="VCV1740" s="77"/>
      <c r="VCW1740" s="77"/>
      <c r="VCX1740" s="77"/>
      <c r="VCY1740" s="77"/>
      <c r="VCZ1740" s="77"/>
      <c r="VDA1740" s="77"/>
      <c r="VDB1740" s="77"/>
      <c r="VDC1740" s="77"/>
      <c r="VDD1740" s="77"/>
      <c r="VDE1740" s="77"/>
      <c r="VDF1740" s="77"/>
      <c r="VDG1740" s="77"/>
      <c r="VDH1740" s="77"/>
      <c r="VDI1740" s="77"/>
      <c r="VDJ1740" s="77"/>
      <c r="VDK1740" s="77"/>
      <c r="VDL1740" s="77"/>
      <c r="VDM1740" s="77"/>
      <c r="VDN1740" s="77"/>
      <c r="VDO1740" s="77"/>
      <c r="VDP1740" s="77"/>
      <c r="VDQ1740" s="77"/>
      <c r="VDR1740" s="77"/>
      <c r="VDS1740" s="77"/>
      <c r="VDT1740" s="77"/>
      <c r="VDU1740" s="77"/>
      <c r="VDV1740" s="77"/>
      <c r="VDW1740" s="77"/>
      <c r="VDX1740" s="77"/>
      <c r="VDY1740" s="77"/>
      <c r="VDZ1740" s="77"/>
      <c r="VEA1740" s="77"/>
      <c r="VEB1740" s="77"/>
      <c r="VEC1740" s="77"/>
      <c r="VED1740" s="77"/>
      <c r="VEE1740" s="77"/>
      <c r="VEF1740" s="77"/>
      <c r="VEG1740" s="77"/>
      <c r="VEH1740" s="77"/>
      <c r="VEI1740" s="77"/>
      <c r="VEJ1740" s="77"/>
      <c r="VEK1740" s="77"/>
      <c r="VEL1740" s="77"/>
      <c r="VEM1740" s="77"/>
      <c r="VEN1740" s="77"/>
      <c r="VEO1740" s="77"/>
      <c r="VEP1740" s="77"/>
      <c r="VEQ1740" s="77"/>
      <c r="VER1740" s="77"/>
      <c r="VES1740" s="77"/>
      <c r="VET1740" s="77"/>
      <c r="VEU1740" s="77"/>
      <c r="VEV1740" s="77"/>
      <c r="VEW1740" s="77"/>
      <c r="VEX1740" s="77"/>
      <c r="VEY1740" s="77"/>
      <c r="VEZ1740" s="77"/>
      <c r="VFA1740" s="77"/>
      <c r="VFB1740" s="77"/>
      <c r="VFC1740" s="77"/>
      <c r="VFD1740" s="77"/>
      <c r="VFE1740" s="77"/>
      <c r="VFF1740" s="77"/>
      <c r="VFG1740" s="77"/>
      <c r="VFH1740" s="77"/>
      <c r="VFI1740" s="77"/>
      <c r="VFJ1740" s="77"/>
      <c r="VFK1740" s="77"/>
      <c r="VFL1740" s="77"/>
      <c r="VFM1740" s="77"/>
      <c r="VFN1740" s="77"/>
      <c r="VFO1740" s="77"/>
      <c r="VFP1740" s="77"/>
      <c r="VFQ1740" s="77"/>
      <c r="VFR1740" s="77"/>
      <c r="VFS1740" s="77"/>
      <c r="VFT1740" s="77"/>
      <c r="VFU1740" s="77"/>
      <c r="VFV1740" s="77"/>
      <c r="VFW1740" s="77"/>
      <c r="VFX1740" s="77"/>
      <c r="VFY1740" s="77"/>
      <c r="VFZ1740" s="77"/>
      <c r="VGA1740" s="77"/>
      <c r="VGB1740" s="77"/>
      <c r="VGC1740" s="77"/>
      <c r="VGD1740" s="77"/>
      <c r="VGE1740" s="77"/>
      <c r="VGF1740" s="77"/>
      <c r="VGG1740" s="77"/>
      <c r="VGH1740" s="77"/>
      <c r="VGI1740" s="77"/>
      <c r="VGJ1740" s="77"/>
      <c r="VGK1740" s="77"/>
      <c r="VGL1740" s="77"/>
      <c r="VGM1740" s="77"/>
      <c r="VGN1740" s="77"/>
      <c r="VGO1740" s="77"/>
      <c r="VGP1740" s="77"/>
      <c r="VGQ1740" s="77"/>
      <c r="VGR1740" s="77"/>
      <c r="VGS1740" s="77"/>
      <c r="VGT1740" s="77"/>
      <c r="VGU1740" s="77"/>
      <c r="VGV1740" s="77"/>
      <c r="VGW1740" s="77"/>
      <c r="VGX1740" s="77"/>
      <c r="VGY1740" s="77"/>
      <c r="VGZ1740" s="77"/>
      <c r="VHA1740" s="77"/>
      <c r="VHB1740" s="77"/>
      <c r="VHC1740" s="77"/>
      <c r="VHD1740" s="77"/>
      <c r="VHE1740" s="77"/>
      <c r="VHF1740" s="77"/>
      <c r="VHG1740" s="77"/>
      <c r="VHH1740" s="77"/>
      <c r="VHI1740" s="77"/>
      <c r="VHJ1740" s="77"/>
      <c r="VHK1740" s="77"/>
      <c r="VHL1740" s="77"/>
      <c r="VHM1740" s="77"/>
      <c r="VHN1740" s="77"/>
      <c r="VHO1740" s="77"/>
      <c r="VHP1740" s="77"/>
      <c r="VHQ1740" s="77"/>
      <c r="VHR1740" s="77"/>
      <c r="VHS1740" s="77"/>
      <c r="VHT1740" s="77"/>
      <c r="VHU1740" s="77"/>
      <c r="VHV1740" s="77"/>
      <c r="VHW1740" s="77"/>
      <c r="VHX1740" s="77"/>
      <c r="VHY1740" s="77"/>
      <c r="VHZ1740" s="77"/>
      <c r="VIA1740" s="77"/>
      <c r="VIB1740" s="77"/>
      <c r="VIC1740" s="77"/>
      <c r="VID1740" s="77"/>
      <c r="VIE1740" s="77"/>
      <c r="VIF1740" s="77"/>
      <c r="VIG1740" s="77"/>
      <c r="VIH1740" s="77"/>
      <c r="VII1740" s="77"/>
      <c r="VIJ1740" s="77"/>
      <c r="VIK1740" s="77"/>
      <c r="VIL1740" s="77"/>
      <c r="VIM1740" s="77"/>
      <c r="VIN1740" s="77"/>
      <c r="VIO1740" s="77"/>
      <c r="VIP1740" s="77"/>
      <c r="VIQ1740" s="77"/>
      <c r="VIR1740" s="77"/>
      <c r="VIS1740" s="77"/>
      <c r="VIT1740" s="77"/>
      <c r="VIU1740" s="77"/>
      <c r="VIV1740" s="77"/>
      <c r="VIW1740" s="77"/>
      <c r="VIX1740" s="77"/>
      <c r="VIY1740" s="77"/>
      <c r="VIZ1740" s="77"/>
      <c r="VJA1740" s="77"/>
      <c r="VJB1740" s="77"/>
      <c r="VJC1740" s="77"/>
      <c r="VJD1740" s="77"/>
      <c r="VJE1740" s="77"/>
      <c r="VJF1740" s="77"/>
      <c r="VJG1740" s="77"/>
      <c r="VJH1740" s="77"/>
      <c r="VJI1740" s="77"/>
      <c r="VJJ1740" s="77"/>
      <c r="VJK1740" s="77"/>
      <c r="VJL1740" s="77"/>
      <c r="VJM1740" s="77"/>
      <c r="VJN1740" s="77"/>
      <c r="VJO1740" s="77"/>
      <c r="VJP1740" s="77"/>
      <c r="VJQ1740" s="77"/>
      <c r="VJR1740" s="77"/>
      <c r="VJS1740" s="77"/>
      <c r="VJT1740" s="77"/>
      <c r="VJU1740" s="77"/>
      <c r="VJV1740" s="77"/>
      <c r="VJW1740" s="77"/>
      <c r="VJX1740" s="77"/>
      <c r="VJY1740" s="77"/>
      <c r="VJZ1740" s="77"/>
      <c r="VKA1740" s="77"/>
      <c r="VKB1740" s="77"/>
      <c r="VKC1740" s="77"/>
      <c r="VKD1740" s="77"/>
      <c r="VKE1740" s="77"/>
      <c r="VKF1740" s="77"/>
      <c r="VKG1740" s="77"/>
      <c r="VKH1740" s="77"/>
      <c r="VKI1740" s="77"/>
      <c r="VKJ1740" s="77"/>
      <c r="VKK1740" s="77"/>
      <c r="VKL1740" s="77"/>
      <c r="VKM1740" s="77"/>
      <c r="VKN1740" s="77"/>
      <c r="VKO1740" s="77"/>
      <c r="VKP1740" s="77"/>
      <c r="VKQ1740" s="77"/>
      <c r="VKR1740" s="77"/>
      <c r="VKS1740" s="77"/>
      <c r="VKT1740" s="77"/>
      <c r="VKU1740" s="77"/>
      <c r="VKV1740" s="77"/>
      <c r="VKW1740" s="77"/>
      <c r="VKX1740" s="77"/>
      <c r="VKY1740" s="77"/>
      <c r="VKZ1740" s="77"/>
      <c r="VLA1740" s="77"/>
      <c r="VLB1740" s="77"/>
      <c r="VLC1740" s="77"/>
      <c r="VLD1740" s="77"/>
      <c r="VLE1740" s="77"/>
      <c r="VLF1740" s="77"/>
      <c r="VLG1740" s="77"/>
      <c r="VLH1740" s="77"/>
      <c r="VLI1740" s="77"/>
      <c r="VLJ1740" s="77"/>
      <c r="VLK1740" s="77"/>
      <c r="VLL1740" s="77"/>
      <c r="VLM1740" s="77"/>
      <c r="VLN1740" s="77"/>
      <c r="VLO1740" s="77"/>
      <c r="VLP1740" s="77"/>
      <c r="VLQ1740" s="77"/>
      <c r="VLR1740" s="77"/>
      <c r="VLS1740" s="77"/>
      <c r="VLT1740" s="77"/>
      <c r="VLU1740" s="77"/>
      <c r="VLV1740" s="77"/>
      <c r="VLW1740" s="77"/>
      <c r="VLX1740" s="77"/>
      <c r="VLY1740" s="77"/>
      <c r="VLZ1740" s="77"/>
      <c r="VMA1740" s="77"/>
      <c r="VMB1740" s="77"/>
      <c r="VMC1740" s="77"/>
      <c r="VMD1740" s="77"/>
      <c r="VME1740" s="77"/>
      <c r="VMF1740" s="77"/>
      <c r="VMG1740" s="77"/>
      <c r="VMH1740" s="77"/>
      <c r="VMI1740" s="77"/>
      <c r="VMJ1740" s="77"/>
      <c r="VMK1740" s="77"/>
      <c r="VML1740" s="77"/>
      <c r="VMM1740" s="77"/>
      <c r="VMN1740" s="77"/>
      <c r="VMO1740" s="77"/>
      <c r="VMP1740" s="77"/>
      <c r="VMQ1740" s="77"/>
      <c r="VMR1740" s="77"/>
      <c r="VMS1740" s="77"/>
      <c r="VMT1740" s="77"/>
      <c r="VMU1740" s="77"/>
      <c r="VMV1740" s="77"/>
      <c r="VMW1740" s="77"/>
      <c r="VMX1740" s="77"/>
      <c r="VMY1740" s="77"/>
      <c r="VMZ1740" s="77"/>
      <c r="VNA1740" s="77"/>
      <c r="VNB1740" s="77"/>
      <c r="VNC1740" s="77"/>
      <c r="VND1740" s="77"/>
      <c r="VNE1740" s="77"/>
      <c r="VNF1740" s="77"/>
      <c r="VNG1740" s="77"/>
      <c r="VNH1740" s="77"/>
      <c r="VNI1740" s="77"/>
      <c r="VNJ1740" s="77"/>
      <c r="VNK1740" s="77"/>
      <c r="VNL1740" s="77"/>
      <c r="VNM1740" s="77"/>
      <c r="VNN1740" s="77"/>
      <c r="VNO1740" s="77"/>
      <c r="VNP1740" s="77"/>
      <c r="VNQ1740" s="77"/>
      <c r="VNR1740" s="77"/>
      <c r="VNS1740" s="77"/>
      <c r="VNT1740" s="77"/>
      <c r="VNU1740" s="77"/>
      <c r="VNV1740" s="77"/>
      <c r="VNW1740" s="77"/>
      <c r="VNX1740" s="77"/>
      <c r="VNY1740" s="77"/>
      <c r="VNZ1740" s="77"/>
      <c r="VOA1740" s="77"/>
      <c r="VOB1740" s="77"/>
      <c r="VOC1740" s="77"/>
      <c r="VOD1740" s="77"/>
      <c r="VOE1740" s="77"/>
      <c r="VOF1740" s="77"/>
      <c r="VOG1740" s="77"/>
      <c r="VOH1740" s="77"/>
      <c r="VOI1740" s="77"/>
      <c r="VOJ1740" s="77"/>
      <c r="VOK1740" s="77"/>
      <c r="VOL1740" s="77"/>
      <c r="VOM1740" s="77"/>
      <c r="VON1740" s="77"/>
      <c r="VOO1740" s="77"/>
      <c r="VOP1740" s="77"/>
      <c r="VOQ1740" s="77"/>
      <c r="VOR1740" s="77"/>
      <c r="VOS1740" s="77"/>
      <c r="VOT1740" s="77"/>
      <c r="VOU1740" s="77"/>
      <c r="VOV1740" s="77"/>
      <c r="VOW1740" s="77"/>
      <c r="VOX1740" s="77"/>
      <c r="VOY1740" s="77"/>
      <c r="VOZ1740" s="77"/>
      <c r="VPA1740" s="77"/>
      <c r="VPB1740" s="77"/>
      <c r="VPC1740" s="77"/>
      <c r="VPD1740" s="77"/>
      <c r="VPE1740" s="77"/>
      <c r="VPF1740" s="77"/>
      <c r="VPG1740" s="77"/>
      <c r="VPH1740" s="77"/>
      <c r="VPI1740" s="77"/>
      <c r="VPJ1740" s="77"/>
      <c r="VPK1740" s="77"/>
      <c r="VPL1740" s="77"/>
      <c r="VPM1740" s="77"/>
      <c r="VPN1740" s="77"/>
      <c r="VPO1740" s="77"/>
      <c r="VPP1740" s="77"/>
      <c r="VPQ1740" s="77"/>
      <c r="VPR1740" s="77"/>
      <c r="VPS1740" s="77"/>
      <c r="VPT1740" s="77"/>
      <c r="VPU1740" s="77"/>
      <c r="VPV1740" s="77"/>
      <c r="VPW1740" s="77"/>
      <c r="VPX1740" s="77"/>
      <c r="VPY1740" s="77"/>
      <c r="VPZ1740" s="77"/>
      <c r="VQA1740" s="77"/>
      <c r="VQB1740" s="77"/>
      <c r="VQC1740" s="77"/>
      <c r="VQD1740" s="77"/>
      <c r="VQE1740" s="77"/>
      <c r="VQF1740" s="77"/>
      <c r="VQG1740" s="77"/>
      <c r="VQH1740" s="77"/>
      <c r="VQI1740" s="77"/>
      <c r="VQJ1740" s="77"/>
      <c r="VQK1740" s="77"/>
      <c r="VQL1740" s="77"/>
      <c r="VQM1740" s="77"/>
      <c r="VQN1740" s="77"/>
      <c r="VQO1740" s="77"/>
      <c r="VQP1740" s="77"/>
      <c r="VQQ1740" s="77"/>
      <c r="VQR1740" s="77"/>
      <c r="VQS1740" s="77"/>
      <c r="VQT1740" s="77"/>
      <c r="VQU1740" s="77"/>
      <c r="VQV1740" s="77"/>
      <c r="VQW1740" s="77"/>
      <c r="VQX1740" s="77"/>
      <c r="VQY1740" s="77"/>
      <c r="VQZ1740" s="77"/>
      <c r="VRA1740" s="77"/>
      <c r="VRB1740" s="77"/>
      <c r="VRC1740" s="77"/>
      <c r="VRD1740" s="77"/>
      <c r="VRE1740" s="77"/>
      <c r="VRF1740" s="77"/>
      <c r="VRG1740" s="77"/>
      <c r="VRH1740" s="77"/>
      <c r="VRI1740" s="77"/>
      <c r="VRJ1740" s="77"/>
      <c r="VRK1740" s="77"/>
      <c r="VRL1740" s="77"/>
      <c r="VRM1740" s="77"/>
      <c r="VRN1740" s="77"/>
      <c r="VRO1740" s="77"/>
      <c r="VRP1740" s="77"/>
      <c r="VRQ1740" s="77"/>
      <c r="VRR1740" s="77"/>
      <c r="VRS1740" s="77"/>
      <c r="VRT1740" s="77"/>
      <c r="VRU1740" s="77"/>
      <c r="VRV1740" s="77"/>
      <c r="VRW1740" s="77"/>
      <c r="VRX1740" s="77"/>
      <c r="VRY1740" s="77"/>
      <c r="VRZ1740" s="77"/>
      <c r="VSA1740" s="77"/>
      <c r="VSB1740" s="77"/>
      <c r="VSC1740" s="77"/>
      <c r="VSD1740" s="77"/>
      <c r="VSE1740" s="77"/>
      <c r="VSF1740" s="77"/>
      <c r="VSG1740" s="77"/>
      <c r="VSH1740" s="77"/>
      <c r="VSI1740" s="77"/>
      <c r="VSJ1740" s="77"/>
      <c r="VSK1740" s="77"/>
      <c r="VSL1740" s="77"/>
      <c r="VSM1740" s="77"/>
      <c r="VSN1740" s="77"/>
      <c r="VSO1740" s="77"/>
      <c r="VSP1740" s="77"/>
      <c r="VSQ1740" s="77"/>
      <c r="VSR1740" s="77"/>
      <c r="VSS1740" s="77"/>
      <c r="VST1740" s="77"/>
      <c r="VSU1740" s="77"/>
      <c r="VSV1740" s="77"/>
      <c r="VSW1740" s="77"/>
      <c r="VSX1740" s="77"/>
      <c r="VSY1740" s="77"/>
      <c r="VSZ1740" s="77"/>
      <c r="VTA1740" s="77"/>
      <c r="VTB1740" s="77"/>
      <c r="VTC1740" s="77"/>
      <c r="VTD1740" s="77"/>
      <c r="VTE1740" s="77"/>
      <c r="VTF1740" s="77"/>
      <c r="VTG1740" s="77"/>
      <c r="VTH1740" s="77"/>
      <c r="VTI1740" s="77"/>
      <c r="VTJ1740" s="77"/>
      <c r="VTK1740" s="77"/>
      <c r="VTL1740" s="77"/>
      <c r="VTM1740" s="77"/>
      <c r="VTN1740" s="77"/>
      <c r="VTO1740" s="77"/>
      <c r="VTP1740" s="77"/>
      <c r="VTQ1740" s="77"/>
      <c r="VTR1740" s="77"/>
      <c r="VTS1740" s="77"/>
      <c r="VTT1740" s="77"/>
      <c r="VTU1740" s="77"/>
      <c r="VTV1740" s="77"/>
      <c r="VTW1740" s="77"/>
      <c r="VTX1740" s="77"/>
      <c r="VTY1740" s="77"/>
      <c r="VTZ1740" s="77"/>
      <c r="VUA1740" s="77"/>
      <c r="VUB1740" s="77"/>
      <c r="VUC1740" s="77"/>
      <c r="VUD1740" s="77"/>
      <c r="VUE1740" s="77"/>
      <c r="VUF1740" s="77"/>
      <c r="VUG1740" s="77"/>
      <c r="VUH1740" s="77"/>
      <c r="VUI1740" s="77"/>
      <c r="VUJ1740" s="77"/>
      <c r="VUK1740" s="77"/>
      <c r="VUL1740" s="77"/>
      <c r="VUM1740" s="77"/>
      <c r="VUN1740" s="77"/>
      <c r="VUO1740" s="77"/>
      <c r="VUP1740" s="77"/>
      <c r="VUQ1740" s="77"/>
      <c r="VUR1740" s="77"/>
      <c r="VUS1740" s="77"/>
      <c r="VUT1740" s="77"/>
      <c r="VUU1740" s="77"/>
      <c r="VUV1740" s="77"/>
      <c r="VUW1740" s="77"/>
      <c r="VUX1740" s="77"/>
      <c r="VUY1740" s="77"/>
      <c r="VUZ1740" s="77"/>
      <c r="VVA1740" s="77"/>
      <c r="VVB1740" s="77"/>
      <c r="VVC1740" s="77"/>
      <c r="VVD1740" s="77"/>
      <c r="VVE1740" s="77"/>
      <c r="VVF1740" s="77"/>
      <c r="VVG1740" s="77"/>
      <c r="VVH1740" s="77"/>
      <c r="VVI1740" s="77"/>
      <c r="VVJ1740" s="77"/>
      <c r="VVK1740" s="77"/>
      <c r="VVL1740" s="77"/>
      <c r="VVM1740" s="77"/>
      <c r="VVN1740" s="77"/>
      <c r="VVO1740" s="77"/>
      <c r="VVP1740" s="77"/>
      <c r="VVQ1740" s="77"/>
      <c r="VVR1740" s="77"/>
      <c r="VVS1740" s="77"/>
      <c r="VVT1740" s="77"/>
      <c r="VVU1740" s="77"/>
      <c r="VVV1740" s="77"/>
      <c r="VVW1740" s="77"/>
      <c r="VVX1740" s="77"/>
      <c r="VVY1740" s="77"/>
      <c r="VVZ1740" s="77"/>
      <c r="VWA1740" s="77"/>
      <c r="VWB1740" s="77"/>
      <c r="VWC1740" s="77"/>
      <c r="VWD1740" s="77"/>
      <c r="VWE1740" s="77"/>
      <c r="VWF1740" s="77"/>
      <c r="VWG1740" s="77"/>
      <c r="VWH1740" s="77"/>
      <c r="VWI1740" s="77"/>
      <c r="VWJ1740" s="77"/>
      <c r="VWK1740" s="77"/>
      <c r="VWL1740" s="77"/>
      <c r="VWM1740" s="77"/>
      <c r="VWN1740" s="77"/>
      <c r="VWO1740" s="77"/>
      <c r="VWP1740" s="77"/>
      <c r="VWQ1740" s="77"/>
      <c r="VWR1740" s="77"/>
      <c r="VWS1740" s="77"/>
      <c r="VWT1740" s="77"/>
      <c r="VWU1740" s="77"/>
      <c r="VWV1740" s="77"/>
      <c r="VWW1740" s="77"/>
      <c r="VWX1740" s="77"/>
      <c r="VWY1740" s="77"/>
      <c r="VWZ1740" s="77"/>
      <c r="VXA1740" s="77"/>
      <c r="VXB1740" s="77"/>
      <c r="VXC1740" s="77"/>
      <c r="VXD1740" s="77"/>
      <c r="VXE1740" s="77"/>
      <c r="VXF1740" s="77"/>
      <c r="VXG1740" s="77"/>
      <c r="VXH1740" s="77"/>
      <c r="VXI1740" s="77"/>
      <c r="VXJ1740" s="77"/>
      <c r="VXK1740" s="77"/>
      <c r="VXL1740" s="77"/>
      <c r="VXM1740" s="77"/>
      <c r="VXN1740" s="77"/>
      <c r="VXO1740" s="77"/>
      <c r="VXP1740" s="77"/>
      <c r="VXQ1740" s="77"/>
      <c r="VXR1740" s="77"/>
      <c r="VXS1740" s="77"/>
      <c r="VXT1740" s="77"/>
      <c r="VXU1740" s="77"/>
      <c r="VXV1740" s="77"/>
      <c r="VXW1740" s="77"/>
      <c r="VXX1740" s="77"/>
      <c r="VXY1740" s="77"/>
      <c r="VXZ1740" s="77"/>
      <c r="VYA1740" s="77"/>
      <c r="VYB1740" s="77"/>
      <c r="VYC1740" s="77"/>
      <c r="VYD1740" s="77"/>
      <c r="VYE1740" s="77"/>
      <c r="VYF1740" s="77"/>
      <c r="VYG1740" s="77"/>
      <c r="VYH1740" s="77"/>
      <c r="VYI1740" s="77"/>
      <c r="VYJ1740" s="77"/>
      <c r="VYK1740" s="77"/>
      <c r="VYL1740" s="77"/>
      <c r="VYM1740" s="77"/>
      <c r="VYN1740" s="77"/>
      <c r="VYO1740" s="77"/>
      <c r="VYP1740" s="77"/>
      <c r="VYQ1740" s="77"/>
      <c r="VYR1740" s="77"/>
      <c r="VYS1740" s="77"/>
      <c r="VYT1740" s="77"/>
      <c r="VYU1740" s="77"/>
      <c r="VYV1740" s="77"/>
      <c r="VYW1740" s="77"/>
      <c r="VYX1740" s="77"/>
      <c r="VYY1740" s="77"/>
      <c r="VYZ1740" s="77"/>
      <c r="VZA1740" s="77"/>
      <c r="VZB1740" s="77"/>
      <c r="VZC1740" s="77"/>
      <c r="VZD1740" s="77"/>
      <c r="VZE1740" s="77"/>
      <c r="VZF1740" s="77"/>
      <c r="VZG1740" s="77"/>
      <c r="VZH1740" s="77"/>
      <c r="VZI1740" s="77"/>
      <c r="VZJ1740" s="77"/>
      <c r="VZK1740" s="77"/>
      <c r="VZL1740" s="77"/>
      <c r="VZM1740" s="77"/>
      <c r="VZN1740" s="77"/>
      <c r="VZO1740" s="77"/>
      <c r="VZP1740" s="77"/>
      <c r="VZQ1740" s="77"/>
      <c r="VZR1740" s="77"/>
      <c r="VZS1740" s="77"/>
      <c r="VZT1740" s="77"/>
      <c r="VZU1740" s="77"/>
      <c r="VZV1740" s="77"/>
      <c r="VZW1740" s="77"/>
      <c r="VZX1740" s="77"/>
      <c r="VZY1740" s="77"/>
      <c r="VZZ1740" s="77"/>
      <c r="WAA1740" s="77"/>
      <c r="WAB1740" s="77"/>
      <c r="WAC1740" s="77"/>
      <c r="WAD1740" s="77"/>
      <c r="WAE1740" s="77"/>
      <c r="WAF1740" s="77"/>
      <c r="WAG1740" s="77"/>
      <c r="WAH1740" s="77"/>
      <c r="WAI1740" s="77"/>
      <c r="WAJ1740" s="77"/>
      <c r="WAK1740" s="77"/>
      <c r="WAL1740" s="77"/>
      <c r="WAM1740" s="77"/>
      <c r="WAN1740" s="77"/>
      <c r="WAO1740" s="77"/>
      <c r="WAP1740" s="77"/>
      <c r="WAQ1740" s="77"/>
      <c r="WAR1740" s="77"/>
      <c r="WAS1740" s="77"/>
      <c r="WAT1740" s="77"/>
      <c r="WAU1740" s="77"/>
      <c r="WAV1740" s="77"/>
      <c r="WAW1740" s="77"/>
      <c r="WAX1740" s="77"/>
      <c r="WAY1740" s="77"/>
      <c r="WAZ1740" s="77"/>
      <c r="WBA1740" s="77"/>
      <c r="WBB1740" s="77"/>
      <c r="WBC1740" s="77"/>
      <c r="WBD1740" s="77"/>
      <c r="WBE1740" s="77"/>
      <c r="WBF1740" s="77"/>
      <c r="WBG1740" s="77"/>
      <c r="WBH1740" s="77"/>
      <c r="WBI1740" s="77"/>
      <c r="WBJ1740" s="77"/>
      <c r="WBK1740" s="77"/>
      <c r="WBL1740" s="77"/>
      <c r="WBM1740" s="77"/>
      <c r="WBN1740" s="77"/>
      <c r="WBO1740" s="77"/>
      <c r="WBP1740" s="77"/>
      <c r="WBQ1740" s="77"/>
      <c r="WBR1740" s="77"/>
      <c r="WBS1740" s="77"/>
      <c r="WBT1740" s="77"/>
      <c r="WBU1740" s="77"/>
      <c r="WBV1740" s="77"/>
      <c r="WBW1740" s="77"/>
      <c r="WBX1740" s="77"/>
      <c r="WBY1740" s="77"/>
      <c r="WBZ1740" s="77"/>
      <c r="WCA1740" s="77"/>
      <c r="WCB1740" s="77"/>
      <c r="WCC1740" s="77"/>
      <c r="WCD1740" s="77"/>
      <c r="WCE1740" s="77"/>
      <c r="WCF1740" s="77"/>
      <c r="WCG1740" s="77"/>
      <c r="WCH1740" s="77"/>
      <c r="WCI1740" s="77"/>
      <c r="WCJ1740" s="77"/>
      <c r="WCK1740" s="77"/>
      <c r="WCL1740" s="77"/>
      <c r="WCM1740" s="77"/>
      <c r="WCN1740" s="77"/>
      <c r="WCO1740" s="77"/>
      <c r="WCP1740" s="77"/>
      <c r="WCQ1740" s="77"/>
      <c r="WCR1740" s="77"/>
      <c r="WCS1740" s="77"/>
      <c r="WCT1740" s="77"/>
      <c r="WCU1740" s="77"/>
      <c r="WCV1740" s="77"/>
      <c r="WCW1740" s="77"/>
      <c r="WCX1740" s="77"/>
      <c r="WCY1740" s="77"/>
      <c r="WCZ1740" s="77"/>
      <c r="WDA1740" s="77"/>
      <c r="WDB1740" s="77"/>
      <c r="WDC1740" s="77"/>
      <c r="WDD1740" s="77"/>
      <c r="WDE1740" s="77"/>
      <c r="WDF1740" s="77"/>
      <c r="WDG1740" s="77"/>
      <c r="WDH1740" s="77"/>
      <c r="WDI1740" s="77"/>
      <c r="WDJ1740" s="77"/>
      <c r="WDK1740" s="77"/>
      <c r="WDL1740" s="77"/>
      <c r="WDM1740" s="77"/>
      <c r="WDN1740" s="77"/>
      <c r="WDO1740" s="77"/>
      <c r="WDP1740" s="77"/>
      <c r="WDQ1740" s="77"/>
      <c r="WDR1740" s="77"/>
      <c r="WDS1740" s="77"/>
      <c r="WDT1740" s="77"/>
      <c r="WDU1740" s="77"/>
      <c r="WDV1740" s="77"/>
      <c r="WDW1740" s="77"/>
      <c r="WDX1740" s="77"/>
      <c r="WDY1740" s="77"/>
      <c r="WDZ1740" s="77"/>
      <c r="WEA1740" s="77"/>
      <c r="WEB1740" s="77"/>
      <c r="WEC1740" s="77"/>
      <c r="WED1740" s="77"/>
      <c r="WEE1740" s="77"/>
      <c r="WEF1740" s="77"/>
      <c r="WEG1740" s="77"/>
      <c r="WEH1740" s="77"/>
      <c r="WEI1740" s="77"/>
      <c r="WEJ1740" s="77"/>
      <c r="WEK1740" s="77"/>
      <c r="WEL1740" s="77"/>
      <c r="WEM1740" s="77"/>
      <c r="WEN1740" s="77"/>
      <c r="WEO1740" s="77"/>
      <c r="WEP1740" s="77"/>
      <c r="WEQ1740" s="77"/>
      <c r="WER1740" s="77"/>
      <c r="WES1740" s="77"/>
      <c r="WET1740" s="77"/>
      <c r="WEU1740" s="77"/>
      <c r="WEV1740" s="77"/>
      <c r="WEW1740" s="77"/>
      <c r="WEX1740" s="77"/>
      <c r="WEY1740" s="77"/>
      <c r="WEZ1740" s="77"/>
      <c r="WFA1740" s="77"/>
      <c r="WFB1740" s="77"/>
      <c r="WFC1740" s="77"/>
      <c r="WFD1740" s="77"/>
      <c r="WFE1740" s="77"/>
      <c r="WFF1740" s="77"/>
      <c r="WFG1740" s="77"/>
      <c r="WFH1740" s="77"/>
      <c r="WFI1740" s="77"/>
      <c r="WFJ1740" s="77"/>
      <c r="WFK1740" s="77"/>
      <c r="WFL1740" s="77"/>
      <c r="WFM1740" s="77"/>
      <c r="WFN1740" s="77"/>
      <c r="WFO1740" s="77"/>
      <c r="WFP1740" s="77"/>
      <c r="WFQ1740" s="77"/>
      <c r="WFR1740" s="77"/>
      <c r="WFS1740" s="77"/>
      <c r="WFT1740" s="77"/>
      <c r="WFU1740" s="77"/>
      <c r="WFV1740" s="77"/>
      <c r="WFW1740" s="77"/>
      <c r="WFX1740" s="77"/>
      <c r="WFY1740" s="77"/>
      <c r="WFZ1740" s="77"/>
      <c r="WGA1740" s="77"/>
      <c r="WGB1740" s="77"/>
      <c r="WGC1740" s="77"/>
      <c r="WGD1740" s="77"/>
      <c r="WGE1740" s="77"/>
      <c r="WGF1740" s="77"/>
      <c r="WGG1740" s="77"/>
      <c r="WGH1740" s="77"/>
      <c r="WGI1740" s="77"/>
      <c r="WGJ1740" s="77"/>
      <c r="WGK1740" s="77"/>
      <c r="WGL1740" s="77"/>
      <c r="WGM1740" s="77"/>
      <c r="WGN1740" s="77"/>
      <c r="WGO1740" s="77"/>
      <c r="WGP1740" s="77"/>
      <c r="WGQ1740" s="77"/>
      <c r="WGR1740" s="77"/>
      <c r="WGS1740" s="77"/>
      <c r="WGT1740" s="77"/>
      <c r="WGU1740" s="77"/>
      <c r="WGV1740" s="77"/>
      <c r="WGW1740" s="77"/>
      <c r="WGX1740" s="77"/>
      <c r="WGY1740" s="77"/>
      <c r="WGZ1740" s="77"/>
      <c r="WHA1740" s="77"/>
      <c r="WHB1740" s="77"/>
      <c r="WHC1740" s="77"/>
      <c r="WHD1740" s="77"/>
      <c r="WHE1740" s="77"/>
      <c r="WHF1740" s="77"/>
      <c r="WHG1740" s="77"/>
      <c r="WHH1740" s="77"/>
      <c r="WHI1740" s="77"/>
      <c r="WHJ1740" s="77"/>
      <c r="WHK1740" s="77"/>
      <c r="WHL1740" s="77"/>
      <c r="WHM1740" s="77"/>
      <c r="WHN1740" s="77"/>
      <c r="WHO1740" s="77"/>
      <c r="WHP1740" s="77"/>
      <c r="WHQ1740" s="77"/>
      <c r="WHR1740" s="77"/>
      <c r="WHS1740" s="77"/>
      <c r="WHT1740" s="77"/>
      <c r="WHU1740" s="77"/>
      <c r="WHV1740" s="77"/>
      <c r="WHW1740" s="77"/>
      <c r="WHX1740" s="77"/>
      <c r="WHY1740" s="77"/>
      <c r="WHZ1740" s="77"/>
      <c r="WIA1740" s="77"/>
      <c r="WIB1740" s="77"/>
      <c r="WIC1740" s="77"/>
      <c r="WID1740" s="77"/>
      <c r="WIE1740" s="77"/>
      <c r="WIF1740" s="77"/>
      <c r="WIG1740" s="77"/>
      <c r="WIH1740" s="77"/>
      <c r="WII1740" s="77"/>
      <c r="WIJ1740" s="77"/>
      <c r="WIK1740" s="77"/>
      <c r="WIL1740" s="77"/>
      <c r="WIM1740" s="77"/>
      <c r="WIN1740" s="77"/>
      <c r="WIO1740" s="77"/>
      <c r="WIP1740" s="77"/>
      <c r="WIQ1740" s="77"/>
      <c r="WIR1740" s="77"/>
      <c r="WIS1740" s="77"/>
      <c r="WIT1740" s="77"/>
      <c r="WIU1740" s="77"/>
      <c r="WIV1740" s="77"/>
      <c r="WIW1740" s="77"/>
      <c r="WIX1740" s="77"/>
      <c r="WIY1740" s="77"/>
      <c r="WIZ1740" s="77"/>
      <c r="WJA1740" s="77"/>
      <c r="WJB1740" s="77"/>
      <c r="WJC1740" s="77"/>
      <c r="WJD1740" s="77"/>
      <c r="WJE1740" s="77"/>
      <c r="WJF1740" s="77"/>
      <c r="WJG1740" s="77"/>
      <c r="WJH1740" s="77"/>
      <c r="WJI1740" s="77"/>
      <c r="WJJ1740" s="77"/>
      <c r="WJK1740" s="77"/>
      <c r="WJL1740" s="77"/>
      <c r="WJM1740" s="77"/>
      <c r="WJN1740" s="77"/>
      <c r="WJO1740" s="77"/>
      <c r="WJP1740" s="77"/>
      <c r="WJQ1740" s="77"/>
      <c r="WJR1740" s="77"/>
      <c r="WJS1740" s="77"/>
      <c r="WJT1740" s="77"/>
      <c r="WJU1740" s="77"/>
      <c r="WJV1740" s="77"/>
      <c r="WJW1740" s="77"/>
      <c r="WJX1740" s="77"/>
      <c r="WJY1740" s="77"/>
      <c r="WJZ1740" s="77"/>
      <c r="WKA1740" s="77"/>
      <c r="WKB1740" s="77"/>
      <c r="WKC1740" s="77"/>
      <c r="WKD1740" s="77"/>
      <c r="WKE1740" s="77"/>
      <c r="WKF1740" s="77"/>
      <c r="WKG1740" s="77"/>
      <c r="WKH1740" s="77"/>
      <c r="WKI1740" s="77"/>
      <c r="WKJ1740" s="77"/>
      <c r="WKK1740" s="77"/>
      <c r="WKL1740" s="77"/>
      <c r="WKM1740" s="77"/>
      <c r="WKN1740" s="77"/>
      <c r="WKO1740" s="77"/>
      <c r="WKP1740" s="77"/>
      <c r="WKQ1740" s="77"/>
      <c r="WKR1740" s="77"/>
      <c r="WKS1740" s="77"/>
      <c r="WKT1740" s="77"/>
      <c r="WKU1740" s="77"/>
      <c r="WKV1740" s="77"/>
      <c r="WKW1740" s="77"/>
      <c r="WKX1740" s="77"/>
      <c r="WKY1740" s="77"/>
      <c r="WKZ1740" s="77"/>
      <c r="WLA1740" s="77"/>
      <c r="WLB1740" s="77"/>
      <c r="WLC1740" s="77"/>
      <c r="WLD1740" s="77"/>
      <c r="WLE1740" s="77"/>
      <c r="WLF1740" s="77"/>
      <c r="WLG1740" s="77"/>
      <c r="WLH1740" s="77"/>
      <c r="WLI1740" s="77"/>
      <c r="WLJ1740" s="77"/>
      <c r="WLK1740" s="77"/>
      <c r="WLL1740" s="77"/>
      <c r="WLM1740" s="77"/>
      <c r="WLN1740" s="77"/>
      <c r="WLO1740" s="77"/>
      <c r="WLP1740" s="77"/>
      <c r="WLQ1740" s="77"/>
      <c r="WLR1740" s="77"/>
      <c r="WLS1740" s="77"/>
      <c r="WLT1740" s="77"/>
      <c r="WLU1740" s="77"/>
      <c r="WLV1740" s="77"/>
      <c r="WLW1740" s="77"/>
      <c r="WLX1740" s="77"/>
      <c r="WLY1740" s="77"/>
      <c r="WLZ1740" s="77"/>
      <c r="WMA1740" s="77"/>
      <c r="WMB1740" s="77"/>
      <c r="WMC1740" s="77"/>
      <c r="WMD1740" s="77"/>
      <c r="WME1740" s="77"/>
      <c r="WMF1740" s="77"/>
      <c r="WMG1740" s="77"/>
      <c r="WMH1740" s="77"/>
      <c r="WMI1740" s="77"/>
      <c r="WMJ1740" s="77"/>
      <c r="WMK1740" s="77"/>
      <c r="WML1740" s="77"/>
      <c r="WMM1740" s="77"/>
      <c r="WMN1740" s="77"/>
      <c r="WMO1740" s="77"/>
      <c r="WMP1740" s="77"/>
      <c r="WMQ1740" s="77"/>
      <c r="WMR1740" s="77"/>
      <c r="WMS1740" s="77"/>
      <c r="WMT1740" s="77"/>
      <c r="WMU1740" s="77"/>
      <c r="WMV1740" s="77"/>
      <c r="WMW1740" s="77"/>
      <c r="WMX1740" s="77"/>
      <c r="WMY1740" s="77"/>
      <c r="WMZ1740" s="77"/>
      <c r="WNA1740" s="77"/>
      <c r="WNB1740" s="77"/>
      <c r="WNC1740" s="77"/>
      <c r="WND1740" s="77"/>
      <c r="WNE1740" s="77"/>
      <c r="WNF1740" s="77"/>
      <c r="WNG1740" s="77"/>
      <c r="WNH1740" s="77"/>
      <c r="WNI1740" s="77"/>
      <c r="WNJ1740" s="77"/>
      <c r="WNK1740" s="77"/>
      <c r="WNL1740" s="77"/>
      <c r="WNM1740" s="77"/>
      <c r="WNN1740" s="77"/>
      <c r="WNO1740" s="77"/>
      <c r="WNP1740" s="77"/>
      <c r="WNQ1740" s="77"/>
      <c r="WNR1740" s="77"/>
      <c r="WNS1740" s="77"/>
      <c r="WNT1740" s="77"/>
      <c r="WNU1740" s="77"/>
      <c r="WNV1740" s="77"/>
      <c r="WNW1740" s="77"/>
      <c r="WNX1740" s="77"/>
      <c r="WNY1740" s="77"/>
      <c r="WNZ1740" s="77"/>
      <c r="WOA1740" s="77"/>
      <c r="WOB1740" s="77"/>
      <c r="WOC1740" s="77"/>
      <c r="WOD1740" s="77"/>
      <c r="WOE1740" s="77"/>
      <c r="WOF1740" s="77"/>
      <c r="WOG1740" s="77"/>
      <c r="WOH1740" s="77"/>
      <c r="WOI1740" s="77"/>
      <c r="WOJ1740" s="77"/>
      <c r="WOK1740" s="77"/>
      <c r="WOL1740" s="77"/>
      <c r="WOM1740" s="77"/>
      <c r="WON1740" s="77"/>
      <c r="WOO1740" s="77"/>
      <c r="WOP1740" s="77"/>
      <c r="WOQ1740" s="77"/>
      <c r="WOR1740" s="77"/>
      <c r="WOS1740" s="77"/>
      <c r="WOT1740" s="77"/>
      <c r="WOU1740" s="77"/>
      <c r="WOV1740" s="77"/>
      <c r="WOW1740" s="77"/>
      <c r="WOX1740" s="77"/>
      <c r="WOY1740" s="77"/>
      <c r="WOZ1740" s="77"/>
      <c r="WPA1740" s="77"/>
      <c r="WPB1740" s="77"/>
      <c r="WPC1740" s="77"/>
      <c r="WPD1740" s="77"/>
      <c r="WPE1740" s="77"/>
      <c r="WPF1740" s="77"/>
      <c r="WPG1740" s="77"/>
      <c r="WPH1740" s="77"/>
      <c r="WPI1740" s="77"/>
      <c r="WPJ1740" s="77"/>
      <c r="WPK1740" s="77"/>
      <c r="WPL1740" s="77"/>
      <c r="WPM1740" s="77"/>
      <c r="WPN1740" s="77"/>
      <c r="WPO1740" s="77"/>
      <c r="WPP1740" s="77"/>
      <c r="WPQ1740" s="77"/>
      <c r="WPR1740" s="77"/>
      <c r="WPS1740" s="77"/>
      <c r="WPT1740" s="77"/>
      <c r="WPU1740" s="77"/>
      <c r="WPV1740" s="77"/>
      <c r="WPW1740" s="77"/>
      <c r="WPX1740" s="77"/>
      <c r="WPY1740" s="77"/>
      <c r="WPZ1740" s="77"/>
      <c r="WQA1740" s="77"/>
      <c r="WQB1740" s="77"/>
      <c r="WQC1740" s="77"/>
      <c r="WQD1740" s="77"/>
      <c r="WQE1740" s="77"/>
      <c r="WQF1740" s="77"/>
      <c r="WQG1740" s="77"/>
      <c r="WQH1740" s="77"/>
      <c r="WQI1740" s="77"/>
      <c r="WQJ1740" s="77"/>
      <c r="WQK1740" s="77"/>
      <c r="WQL1740" s="77"/>
      <c r="WQM1740" s="77"/>
      <c r="WQN1740" s="77"/>
      <c r="WQO1740" s="77"/>
      <c r="WQP1740" s="77"/>
      <c r="WQQ1740" s="77"/>
      <c r="WQR1740" s="77"/>
      <c r="WQS1740" s="77"/>
      <c r="WQT1740" s="77"/>
      <c r="WQU1740" s="77"/>
      <c r="WQV1740" s="77"/>
      <c r="WQW1740" s="77"/>
      <c r="WQX1740" s="77"/>
      <c r="WQY1740" s="77"/>
      <c r="WQZ1740" s="77"/>
      <c r="WRA1740" s="77"/>
      <c r="WRB1740" s="77"/>
      <c r="WRC1740" s="77"/>
      <c r="WRD1740" s="77"/>
      <c r="WRE1740" s="77"/>
      <c r="WRF1740" s="77"/>
      <c r="WRG1740" s="77"/>
      <c r="WRH1740" s="77"/>
      <c r="WRI1740" s="77"/>
      <c r="WRJ1740" s="77"/>
      <c r="WRK1740" s="77"/>
      <c r="WRL1740" s="77"/>
      <c r="WRM1740" s="77"/>
      <c r="WRN1740" s="77"/>
      <c r="WRO1740" s="77"/>
      <c r="WRP1740" s="77"/>
      <c r="WRQ1740" s="77"/>
      <c r="WRR1740" s="77"/>
      <c r="WRS1740" s="77"/>
      <c r="WRT1740" s="77"/>
      <c r="WRU1740" s="77"/>
      <c r="WRV1740" s="77"/>
      <c r="WRW1740" s="77"/>
      <c r="WRX1740" s="77"/>
      <c r="WRY1740" s="77"/>
      <c r="WRZ1740" s="77"/>
      <c r="WSA1740" s="77"/>
      <c r="WSB1740" s="77"/>
      <c r="WSC1740" s="77"/>
      <c r="WSD1740" s="77"/>
      <c r="WSE1740" s="77"/>
      <c r="WSF1740" s="77"/>
      <c r="WSG1740" s="77"/>
      <c r="WSH1740" s="77"/>
      <c r="WSI1740" s="77"/>
      <c r="WSJ1740" s="77"/>
      <c r="WSK1740" s="77"/>
      <c r="WSL1740" s="77"/>
      <c r="WSM1740" s="77"/>
      <c r="WSN1740" s="77"/>
      <c r="WSO1740" s="77"/>
      <c r="WSP1740" s="77"/>
      <c r="WSQ1740" s="77"/>
      <c r="WSR1740" s="77"/>
      <c r="WSS1740" s="77"/>
      <c r="WST1740" s="77"/>
      <c r="WSU1740" s="77"/>
      <c r="WSV1740" s="77"/>
      <c r="WSW1740" s="77"/>
      <c r="WSX1740" s="77"/>
      <c r="WSY1740" s="77"/>
      <c r="WSZ1740" s="77"/>
      <c r="WTA1740" s="77"/>
      <c r="WTB1740" s="77"/>
      <c r="WTC1740" s="77"/>
      <c r="WTD1740" s="77"/>
      <c r="WTE1740" s="77"/>
      <c r="WTF1740" s="77"/>
      <c r="WTG1740" s="77"/>
      <c r="WTH1740" s="77"/>
      <c r="WTI1740" s="77"/>
      <c r="WTJ1740" s="77"/>
      <c r="WTK1740" s="77"/>
      <c r="WTL1740" s="77"/>
      <c r="WTM1740" s="77"/>
      <c r="WTN1740" s="77"/>
      <c r="WTO1740" s="77"/>
      <c r="WTP1740" s="77"/>
      <c r="WTQ1740" s="77"/>
      <c r="WTR1740" s="77"/>
      <c r="WTS1740" s="77"/>
      <c r="WTT1740" s="77"/>
      <c r="WTU1740" s="77"/>
      <c r="WTV1740" s="77"/>
      <c r="WTW1740" s="77"/>
      <c r="WTX1740" s="77"/>
      <c r="WTY1740" s="77"/>
      <c r="WTZ1740" s="77"/>
      <c r="WUA1740" s="77"/>
      <c r="WUB1740" s="77"/>
      <c r="WUC1740" s="77"/>
      <c r="WUD1740" s="77"/>
      <c r="WUE1740" s="77"/>
      <c r="WUF1740" s="77"/>
      <c r="WUG1740" s="77"/>
      <c r="WUH1740" s="77"/>
      <c r="WUI1740" s="77"/>
      <c r="WUJ1740" s="77"/>
      <c r="WUK1740" s="77"/>
      <c r="WUL1740" s="77"/>
      <c r="WUM1740" s="77"/>
      <c r="WUN1740" s="77"/>
      <c r="WUO1740" s="77"/>
      <c r="WUP1740" s="77"/>
      <c r="WUQ1740" s="77"/>
      <c r="WUR1740" s="77"/>
      <c r="WUS1740" s="77"/>
      <c r="WUT1740" s="77"/>
      <c r="WUU1740" s="77"/>
      <c r="WUV1740" s="77"/>
      <c r="WUW1740" s="77"/>
      <c r="WUX1740" s="77"/>
      <c r="WUY1740" s="77"/>
      <c r="WUZ1740" s="77"/>
      <c r="WVA1740" s="77"/>
      <c r="WVB1740" s="77"/>
      <c r="WVC1740" s="77"/>
      <c r="WVD1740" s="77"/>
      <c r="WVE1740" s="77"/>
      <c r="WVF1740" s="77"/>
      <c r="WVG1740" s="77"/>
      <c r="WVH1740" s="77"/>
      <c r="WVI1740" s="77"/>
      <c r="WVJ1740" s="77"/>
      <c r="WVK1740" s="77"/>
      <c r="WVL1740" s="77"/>
      <c r="WVM1740" s="77"/>
      <c r="WVN1740" s="77"/>
      <c r="WVO1740" s="77"/>
      <c r="WVP1740" s="77"/>
      <c r="WVQ1740" s="77"/>
      <c r="WVR1740" s="77"/>
      <c r="WVS1740" s="77"/>
      <c r="WVT1740" s="77"/>
      <c r="WVU1740" s="77"/>
      <c r="WVV1740" s="77"/>
      <c r="WVW1740" s="77"/>
      <c r="WVX1740" s="77"/>
      <c r="WVY1740" s="77"/>
      <c r="WVZ1740" s="77"/>
      <c r="WWA1740" s="77"/>
      <c r="WWB1740" s="77"/>
      <c r="WWC1740" s="77"/>
      <c r="WWD1740" s="77"/>
      <c r="WWE1740" s="77"/>
      <c r="WWF1740" s="77"/>
      <c r="WWG1740" s="77"/>
      <c r="WWH1740" s="77"/>
      <c r="WWI1740" s="77"/>
      <c r="WWJ1740" s="77"/>
      <c r="WWK1740" s="77"/>
      <c r="WWL1740" s="77"/>
      <c r="WWM1740" s="77"/>
      <c r="WWN1740" s="77"/>
      <c r="WWO1740" s="77"/>
      <c r="WWP1740" s="77"/>
      <c r="WWQ1740" s="77"/>
      <c r="WWR1740" s="77"/>
      <c r="WWS1740" s="77"/>
      <c r="WWT1740" s="77"/>
      <c r="WWU1740" s="77"/>
      <c r="WWV1740" s="77"/>
      <c r="WWW1740" s="77"/>
      <c r="WWX1740" s="77"/>
      <c r="WWY1740" s="77"/>
      <c r="WWZ1740" s="77"/>
      <c r="WXA1740" s="77"/>
      <c r="WXB1740" s="77"/>
      <c r="WXC1740" s="77"/>
      <c r="WXD1740" s="77"/>
      <c r="WXE1740" s="77"/>
      <c r="WXF1740" s="77"/>
      <c r="WXG1740" s="77"/>
      <c r="WXH1740" s="77"/>
      <c r="WXI1740" s="77"/>
      <c r="WXJ1740" s="77"/>
      <c r="WXK1740" s="77"/>
      <c r="WXL1740" s="77"/>
      <c r="WXM1740" s="77"/>
      <c r="WXN1740" s="77"/>
      <c r="WXO1740" s="77"/>
      <c r="WXP1740" s="77"/>
      <c r="WXQ1740" s="77"/>
      <c r="WXR1740" s="77"/>
      <c r="WXS1740" s="77"/>
      <c r="WXT1740" s="77"/>
      <c r="WXU1740" s="77"/>
      <c r="WXV1740" s="77"/>
      <c r="WXW1740" s="77"/>
      <c r="WXX1740" s="77"/>
      <c r="WXY1740" s="77"/>
      <c r="WXZ1740" s="77"/>
      <c r="WYA1740" s="77"/>
      <c r="WYB1740" s="77"/>
      <c r="WYC1740" s="77"/>
      <c r="WYD1740" s="77"/>
      <c r="WYE1740" s="77"/>
      <c r="WYF1740" s="77"/>
      <c r="WYG1740" s="77"/>
      <c r="WYH1740" s="77"/>
      <c r="WYI1740" s="77"/>
      <c r="WYJ1740" s="77"/>
      <c r="WYK1740" s="77"/>
      <c r="WYL1740" s="77"/>
      <c r="WYM1740" s="77"/>
      <c r="WYN1740" s="77"/>
      <c r="WYO1740" s="77"/>
      <c r="WYP1740" s="77"/>
      <c r="WYQ1740" s="77"/>
      <c r="WYR1740" s="77"/>
      <c r="WYS1740" s="77"/>
      <c r="WYT1740" s="77"/>
      <c r="WYU1740" s="77"/>
      <c r="WYV1740" s="77"/>
      <c r="WYW1740" s="77"/>
      <c r="WYX1740" s="77"/>
      <c r="WYY1740" s="77"/>
      <c r="WYZ1740" s="77"/>
      <c r="WZA1740" s="77"/>
      <c r="WZB1740" s="77"/>
      <c r="WZC1740" s="77"/>
      <c r="WZD1740" s="77"/>
      <c r="WZE1740" s="77"/>
      <c r="WZF1740" s="77"/>
      <c r="WZG1740" s="77"/>
      <c r="WZH1740" s="77"/>
      <c r="WZI1740" s="77"/>
      <c r="WZJ1740" s="77"/>
      <c r="WZK1740" s="77"/>
      <c r="WZL1740" s="77"/>
      <c r="WZM1740" s="77"/>
      <c r="WZN1740" s="77"/>
      <c r="WZO1740" s="77"/>
      <c r="WZP1740" s="77"/>
      <c r="WZQ1740" s="77"/>
      <c r="WZR1740" s="77"/>
      <c r="WZS1740" s="77"/>
      <c r="WZT1740" s="77"/>
      <c r="WZU1740" s="77"/>
      <c r="WZV1740" s="77"/>
      <c r="WZW1740" s="77"/>
      <c r="WZX1740" s="77"/>
      <c r="WZY1740" s="77"/>
      <c r="WZZ1740" s="77"/>
      <c r="XAA1740" s="77"/>
      <c r="XAB1740" s="77"/>
      <c r="XAC1740" s="77"/>
      <c r="XAD1740" s="77"/>
      <c r="XAE1740" s="77"/>
      <c r="XAF1740" s="77"/>
      <c r="XAG1740" s="77"/>
      <c r="XAH1740" s="77"/>
      <c r="XAI1740" s="77"/>
      <c r="XAJ1740" s="77"/>
      <c r="XAK1740" s="77"/>
      <c r="XAL1740" s="77"/>
      <c r="XAM1740" s="77"/>
      <c r="XAN1740" s="77"/>
      <c r="XAO1740" s="77"/>
      <c r="XAP1740" s="77"/>
      <c r="XAQ1740" s="77"/>
      <c r="XAR1740" s="77"/>
      <c r="XAS1740" s="77"/>
      <c r="XAT1740" s="77"/>
      <c r="XAU1740" s="77"/>
      <c r="XAV1740" s="77"/>
      <c r="XAW1740" s="77"/>
      <c r="XAX1740" s="77"/>
      <c r="XAY1740" s="77"/>
      <c r="XAZ1740" s="77"/>
      <c r="XBA1740" s="77"/>
      <c r="XBB1740" s="77"/>
      <c r="XBC1740" s="77"/>
      <c r="XBD1740" s="77"/>
      <c r="XBE1740" s="77"/>
      <c r="XBF1740" s="77"/>
      <c r="XBG1740" s="77"/>
      <c r="XBH1740" s="77"/>
      <c r="XBI1740" s="77"/>
      <c r="XBJ1740" s="77"/>
      <c r="XBK1740" s="77"/>
      <c r="XBL1740" s="77"/>
      <c r="XBM1740" s="77"/>
      <c r="XBN1740" s="77"/>
      <c r="XBO1740" s="77"/>
      <c r="XBP1740" s="77"/>
      <c r="XBQ1740" s="77"/>
      <c r="XBR1740" s="77"/>
      <c r="XBS1740" s="77"/>
      <c r="XBT1740" s="77"/>
      <c r="XBU1740" s="77"/>
      <c r="XBV1740" s="77"/>
      <c r="XBW1740" s="77"/>
      <c r="XBX1740" s="77"/>
      <c r="XBY1740" s="77"/>
      <c r="XBZ1740" s="77"/>
      <c r="XCA1740" s="77"/>
      <c r="XCB1740" s="77"/>
      <c r="XCC1740" s="77"/>
      <c r="XCD1740" s="77"/>
      <c r="XCE1740" s="77"/>
      <c r="XCF1740" s="77"/>
      <c r="XCG1740" s="77"/>
      <c r="XCH1740" s="77"/>
      <c r="XCI1740" s="77"/>
      <c r="XCJ1740" s="77"/>
      <c r="XCK1740" s="77"/>
      <c r="XCL1740" s="77"/>
      <c r="XCM1740" s="77"/>
      <c r="XCN1740" s="77"/>
      <c r="XCO1740" s="77"/>
      <c r="XCP1740" s="77"/>
      <c r="XCQ1740" s="77"/>
      <c r="XCR1740" s="77"/>
      <c r="XCS1740" s="77"/>
      <c r="XCT1740" s="77"/>
      <c r="XCU1740" s="77"/>
      <c r="XCV1740" s="77"/>
      <c r="XCW1740" s="77"/>
      <c r="XCX1740" s="77"/>
      <c r="XCY1740" s="77"/>
      <c r="XCZ1740" s="77"/>
      <c r="XDA1740" s="77"/>
      <c r="XDB1740" s="77"/>
      <c r="XDC1740" s="77"/>
      <c r="XDD1740" s="77"/>
      <c r="XDE1740" s="77"/>
      <c r="XDF1740" s="77"/>
      <c r="XDG1740" s="77"/>
      <c r="XDH1740" s="77"/>
      <c r="XDI1740" s="77"/>
      <c r="XDJ1740" s="77"/>
      <c r="XDK1740" s="77"/>
      <c r="XDL1740" s="77"/>
      <c r="XDM1740" s="77"/>
      <c r="XDN1740" s="77"/>
      <c r="XDO1740" s="77"/>
      <c r="XDP1740" s="77"/>
      <c r="XDQ1740" s="77"/>
      <c r="XDR1740" s="77"/>
      <c r="XDS1740" s="77"/>
      <c r="XDT1740" s="77"/>
      <c r="XDU1740" s="77"/>
      <c r="XDV1740" s="77"/>
      <c r="XDW1740" s="77"/>
      <c r="XDX1740" s="77"/>
      <c r="XDY1740" s="77"/>
      <c r="XDZ1740" s="77"/>
      <c r="XEA1740" s="77"/>
      <c r="XEB1740" s="77"/>
      <c r="XEC1740" s="77"/>
      <c r="XED1740" s="77"/>
      <c r="XEE1740" s="77"/>
      <c r="XEF1740" s="77"/>
      <c r="XEG1740" s="77"/>
      <c r="XEH1740" s="77"/>
      <c r="XEI1740" s="77"/>
      <c r="XEJ1740" s="77"/>
      <c r="XEK1740" s="77"/>
      <c r="XEL1740" s="77"/>
      <c r="XEM1740" s="77"/>
      <c r="XEN1740" s="77"/>
      <c r="XEO1740" s="77"/>
      <c r="XEP1740" s="77"/>
      <c r="XEQ1740" s="77"/>
      <c r="XER1740" s="77"/>
      <c r="XES1740" s="77"/>
      <c r="XET1740" s="77"/>
      <c r="XEU1740" s="77"/>
      <c r="XEV1740" s="77"/>
      <c r="XEW1740" s="77"/>
      <c r="XEX1740" s="77"/>
      <c r="XEY1740" s="77"/>
      <c r="XEZ1740" s="77"/>
      <c r="XFA1740" s="77"/>
    </row>
    <row r="1741" spans="1:16381" s="67" customFormat="1" ht="14.15" customHeight="1" x14ac:dyDescent="0.2">
      <c r="A1741" s="178">
        <v>1402041</v>
      </c>
      <c r="B1741" s="179" t="s">
        <v>3004</v>
      </c>
      <c r="C1741" s="258">
        <f t="shared" si="267"/>
        <v>0</v>
      </c>
      <c r="D1741" s="137"/>
      <c r="E1741" s="126"/>
      <c r="F1741" s="126"/>
      <c r="G1741" s="126"/>
      <c r="H1741" s="262">
        <f t="shared" si="265"/>
        <v>0</v>
      </c>
      <c r="I1741" s="125"/>
      <c r="J1741" s="125"/>
      <c r="K1741" s="125"/>
      <c r="L1741" s="125"/>
      <c r="M1741" s="125"/>
      <c r="N1741" s="125"/>
      <c r="O1741" s="262">
        <f t="shared" si="268"/>
        <v>0</v>
      </c>
      <c r="P1741" s="125"/>
      <c r="Q1741" s="125"/>
      <c r="R1741" s="262">
        <f t="shared" si="269"/>
        <v>0</v>
      </c>
      <c r="S1741" s="125"/>
      <c r="T1741" s="125"/>
      <c r="U1741" s="262">
        <f t="shared" si="270"/>
        <v>0</v>
      </c>
      <c r="V1741" s="125"/>
      <c r="W1741" s="125"/>
      <c r="X1741" s="262">
        <f t="shared" si="271"/>
        <v>0</v>
      </c>
      <c r="Y1741" s="125"/>
      <c r="Z1741" s="125"/>
      <c r="AA1741" s="125"/>
      <c r="AB1741" s="125"/>
      <c r="AC1741" s="125"/>
      <c r="AD1741" s="125"/>
      <c r="AE1741" s="125"/>
      <c r="AF1741" s="125"/>
      <c r="AG1741" s="125"/>
      <c r="AH1741" s="125"/>
      <c r="AI1741" s="125"/>
      <c r="AJ1741" s="125"/>
      <c r="AK1741" s="310">
        <v>502740</v>
      </c>
      <c r="AL1741" s="310">
        <f t="shared" si="266"/>
        <v>0</v>
      </c>
      <c r="AM1741" s="65" t="s">
        <v>654</v>
      </c>
      <c r="AN1741" s="65"/>
      <c r="AO1741" s="65"/>
      <c r="AP1741" s="65"/>
      <c r="AQ1741" s="65"/>
      <c r="AR1741" s="65"/>
      <c r="AS1741" s="66"/>
    </row>
    <row r="1742" spans="1:16381" s="67" customFormat="1" ht="14.15" customHeight="1" x14ac:dyDescent="0.2">
      <c r="A1742" s="178">
        <v>1402042</v>
      </c>
      <c r="B1742" s="179" t="s">
        <v>819</v>
      </c>
      <c r="C1742" s="258">
        <f t="shared" si="267"/>
        <v>0</v>
      </c>
      <c r="D1742" s="137"/>
      <c r="E1742" s="126"/>
      <c r="F1742" s="126"/>
      <c r="G1742" s="126"/>
      <c r="H1742" s="262">
        <f t="shared" si="265"/>
        <v>0</v>
      </c>
      <c r="I1742" s="125"/>
      <c r="J1742" s="125"/>
      <c r="K1742" s="125"/>
      <c r="L1742" s="125"/>
      <c r="M1742" s="125"/>
      <c r="N1742" s="125"/>
      <c r="O1742" s="262">
        <f t="shared" si="268"/>
        <v>0</v>
      </c>
      <c r="P1742" s="125"/>
      <c r="Q1742" s="125"/>
      <c r="R1742" s="262">
        <f t="shared" si="269"/>
        <v>0</v>
      </c>
      <c r="S1742" s="125"/>
      <c r="T1742" s="125"/>
      <c r="U1742" s="262">
        <f t="shared" si="270"/>
        <v>0</v>
      </c>
      <c r="V1742" s="125"/>
      <c r="W1742" s="125"/>
      <c r="X1742" s="262">
        <f t="shared" si="271"/>
        <v>0</v>
      </c>
      <c r="Y1742" s="125"/>
      <c r="Z1742" s="125"/>
      <c r="AA1742" s="125"/>
      <c r="AB1742" s="125"/>
      <c r="AC1742" s="125"/>
      <c r="AD1742" s="125"/>
      <c r="AE1742" s="125"/>
      <c r="AF1742" s="125"/>
      <c r="AG1742" s="125"/>
      <c r="AH1742" s="125"/>
      <c r="AI1742" s="125"/>
      <c r="AJ1742" s="125"/>
      <c r="AK1742" s="310">
        <v>137420</v>
      </c>
      <c r="AL1742" s="310">
        <f t="shared" si="266"/>
        <v>0</v>
      </c>
      <c r="AM1742" s="65" t="s">
        <v>654</v>
      </c>
      <c r="AN1742" s="65"/>
      <c r="AO1742" s="65"/>
      <c r="AP1742" s="65"/>
      <c r="AQ1742" s="65"/>
      <c r="AR1742" s="65"/>
      <c r="AS1742" s="66"/>
    </row>
    <row r="1743" spans="1:16381" s="67" customFormat="1" ht="14.15" customHeight="1" x14ac:dyDescent="0.2">
      <c r="A1743" s="178">
        <v>1402043</v>
      </c>
      <c r="B1743" s="196" t="s">
        <v>3005</v>
      </c>
      <c r="C1743" s="258">
        <f t="shared" si="267"/>
        <v>0</v>
      </c>
      <c r="D1743" s="137"/>
      <c r="E1743" s="126"/>
      <c r="F1743" s="126"/>
      <c r="G1743" s="126"/>
      <c r="H1743" s="262">
        <f t="shared" si="265"/>
        <v>0</v>
      </c>
      <c r="I1743" s="125"/>
      <c r="J1743" s="125"/>
      <c r="K1743" s="125"/>
      <c r="L1743" s="125"/>
      <c r="M1743" s="125"/>
      <c r="N1743" s="125"/>
      <c r="O1743" s="262">
        <f t="shared" si="268"/>
        <v>0</v>
      </c>
      <c r="P1743" s="125"/>
      <c r="Q1743" s="125"/>
      <c r="R1743" s="262">
        <f t="shared" si="269"/>
        <v>0</v>
      </c>
      <c r="S1743" s="125"/>
      <c r="T1743" s="125"/>
      <c r="U1743" s="262">
        <f t="shared" si="270"/>
        <v>0</v>
      </c>
      <c r="V1743" s="125"/>
      <c r="W1743" s="125"/>
      <c r="X1743" s="262">
        <f t="shared" si="271"/>
        <v>0</v>
      </c>
      <c r="Y1743" s="125"/>
      <c r="Z1743" s="125"/>
      <c r="AA1743" s="125"/>
      <c r="AB1743" s="125"/>
      <c r="AC1743" s="125"/>
      <c r="AD1743" s="125"/>
      <c r="AE1743" s="125"/>
      <c r="AF1743" s="125"/>
      <c r="AG1743" s="125"/>
      <c r="AH1743" s="125"/>
      <c r="AI1743" s="125"/>
      <c r="AJ1743" s="125"/>
      <c r="AK1743" s="310">
        <v>476580</v>
      </c>
      <c r="AL1743" s="310">
        <f t="shared" si="266"/>
        <v>0</v>
      </c>
      <c r="AM1743" s="65" t="s">
        <v>654</v>
      </c>
      <c r="AN1743" s="65"/>
      <c r="AO1743" s="65"/>
      <c r="AP1743" s="65"/>
      <c r="AQ1743" s="65"/>
      <c r="AR1743" s="65"/>
      <c r="AS1743" s="66"/>
    </row>
    <row r="1744" spans="1:16381" s="67" customFormat="1" ht="14.15" customHeight="1" x14ac:dyDescent="0.2">
      <c r="A1744" s="178">
        <v>1402044</v>
      </c>
      <c r="B1744" s="179" t="s">
        <v>820</v>
      </c>
      <c r="C1744" s="258">
        <f t="shared" si="267"/>
        <v>0</v>
      </c>
      <c r="D1744" s="137"/>
      <c r="E1744" s="126"/>
      <c r="F1744" s="126"/>
      <c r="G1744" s="126"/>
      <c r="H1744" s="262">
        <f t="shared" si="265"/>
        <v>0</v>
      </c>
      <c r="I1744" s="125"/>
      <c r="J1744" s="125"/>
      <c r="K1744" s="125"/>
      <c r="L1744" s="125"/>
      <c r="M1744" s="125"/>
      <c r="N1744" s="125"/>
      <c r="O1744" s="262">
        <f t="shared" si="268"/>
        <v>0</v>
      </c>
      <c r="P1744" s="125"/>
      <c r="Q1744" s="125"/>
      <c r="R1744" s="262">
        <f t="shared" si="269"/>
        <v>0</v>
      </c>
      <c r="S1744" s="125"/>
      <c r="T1744" s="125"/>
      <c r="U1744" s="262">
        <f t="shared" si="270"/>
        <v>0</v>
      </c>
      <c r="V1744" s="125"/>
      <c r="W1744" s="125"/>
      <c r="X1744" s="262">
        <f t="shared" si="271"/>
        <v>0</v>
      </c>
      <c r="Y1744" s="125"/>
      <c r="Z1744" s="125"/>
      <c r="AA1744" s="125"/>
      <c r="AB1744" s="125"/>
      <c r="AC1744" s="125"/>
      <c r="AD1744" s="125"/>
      <c r="AE1744" s="125"/>
      <c r="AF1744" s="125"/>
      <c r="AG1744" s="125"/>
      <c r="AH1744" s="125"/>
      <c r="AI1744" s="125"/>
      <c r="AJ1744" s="125"/>
      <c r="AK1744" s="310">
        <v>245750</v>
      </c>
      <c r="AL1744" s="310">
        <f t="shared" si="266"/>
        <v>0</v>
      </c>
      <c r="AM1744" s="65" t="s">
        <v>654</v>
      </c>
      <c r="AN1744" s="65"/>
      <c r="AO1744" s="65"/>
      <c r="AP1744" s="65"/>
      <c r="AQ1744" s="65"/>
      <c r="AR1744" s="65"/>
      <c r="AS1744" s="66"/>
    </row>
    <row r="1745" spans="1:45" s="67" customFormat="1" ht="14.15" customHeight="1" x14ac:dyDescent="0.2">
      <c r="A1745" s="178">
        <v>1402045</v>
      </c>
      <c r="B1745" s="179" t="s">
        <v>821</v>
      </c>
      <c r="C1745" s="258">
        <f t="shared" si="267"/>
        <v>0</v>
      </c>
      <c r="D1745" s="137"/>
      <c r="E1745" s="126"/>
      <c r="F1745" s="126"/>
      <c r="G1745" s="126"/>
      <c r="H1745" s="262">
        <f t="shared" si="265"/>
        <v>0</v>
      </c>
      <c r="I1745" s="125"/>
      <c r="J1745" s="125"/>
      <c r="K1745" s="125"/>
      <c r="L1745" s="125"/>
      <c r="M1745" s="125"/>
      <c r="N1745" s="125"/>
      <c r="O1745" s="262">
        <f t="shared" si="268"/>
        <v>0</v>
      </c>
      <c r="P1745" s="125"/>
      <c r="Q1745" s="125"/>
      <c r="R1745" s="262">
        <f t="shared" si="269"/>
        <v>0</v>
      </c>
      <c r="S1745" s="125"/>
      <c r="T1745" s="125"/>
      <c r="U1745" s="262">
        <f t="shared" si="270"/>
        <v>0</v>
      </c>
      <c r="V1745" s="125"/>
      <c r="W1745" s="125"/>
      <c r="X1745" s="262">
        <f t="shared" si="271"/>
        <v>0</v>
      </c>
      <c r="Y1745" s="125"/>
      <c r="Z1745" s="125"/>
      <c r="AA1745" s="125"/>
      <c r="AB1745" s="125"/>
      <c r="AC1745" s="125"/>
      <c r="AD1745" s="125"/>
      <c r="AE1745" s="125"/>
      <c r="AF1745" s="125"/>
      <c r="AG1745" s="125"/>
      <c r="AH1745" s="125"/>
      <c r="AI1745" s="125"/>
      <c r="AJ1745" s="125"/>
      <c r="AK1745" s="310">
        <v>412650</v>
      </c>
      <c r="AL1745" s="310">
        <f t="shared" si="266"/>
        <v>0</v>
      </c>
      <c r="AM1745" s="65" t="s">
        <v>654</v>
      </c>
      <c r="AN1745" s="65"/>
      <c r="AO1745" s="65"/>
      <c r="AP1745" s="65"/>
      <c r="AQ1745" s="65"/>
      <c r="AR1745" s="65"/>
      <c r="AS1745" s="66"/>
    </row>
    <row r="1746" spans="1:45" s="67" customFormat="1" ht="20" x14ac:dyDescent="0.2">
      <c r="A1746" s="178">
        <v>1402046</v>
      </c>
      <c r="B1746" s="179" t="s">
        <v>653</v>
      </c>
      <c r="C1746" s="258">
        <f t="shared" si="267"/>
        <v>0</v>
      </c>
      <c r="D1746" s="137"/>
      <c r="E1746" s="126"/>
      <c r="F1746" s="126"/>
      <c r="G1746" s="126"/>
      <c r="H1746" s="262">
        <f t="shared" si="265"/>
        <v>0</v>
      </c>
      <c r="I1746" s="125"/>
      <c r="J1746" s="125"/>
      <c r="K1746" s="125"/>
      <c r="L1746" s="125"/>
      <c r="M1746" s="125"/>
      <c r="N1746" s="125"/>
      <c r="O1746" s="262">
        <f t="shared" si="268"/>
        <v>0</v>
      </c>
      <c r="P1746" s="125"/>
      <c r="Q1746" s="125"/>
      <c r="R1746" s="262">
        <f t="shared" si="269"/>
        <v>0</v>
      </c>
      <c r="S1746" s="125"/>
      <c r="T1746" s="125"/>
      <c r="U1746" s="262">
        <f t="shared" si="270"/>
        <v>0</v>
      </c>
      <c r="V1746" s="125"/>
      <c r="W1746" s="125"/>
      <c r="X1746" s="262">
        <f t="shared" si="271"/>
        <v>0</v>
      </c>
      <c r="Y1746" s="125"/>
      <c r="Z1746" s="125"/>
      <c r="AA1746" s="125"/>
      <c r="AB1746" s="125"/>
      <c r="AC1746" s="125"/>
      <c r="AD1746" s="125"/>
      <c r="AE1746" s="125"/>
      <c r="AF1746" s="125"/>
      <c r="AG1746" s="125"/>
      <c r="AH1746" s="125"/>
      <c r="AI1746" s="125"/>
      <c r="AJ1746" s="125"/>
      <c r="AK1746" s="310">
        <v>678380</v>
      </c>
      <c r="AL1746" s="310">
        <f t="shared" si="266"/>
        <v>0</v>
      </c>
      <c r="AM1746" s="65" t="s">
        <v>654</v>
      </c>
      <c r="AN1746" s="65"/>
      <c r="AO1746" s="65"/>
      <c r="AP1746" s="65"/>
      <c r="AQ1746" s="65"/>
      <c r="AR1746" s="65"/>
      <c r="AS1746" s="66"/>
    </row>
    <row r="1747" spans="1:45" s="67" customFormat="1" ht="14.15" customHeight="1" x14ac:dyDescent="0.2">
      <c r="A1747" s="178">
        <v>1402047</v>
      </c>
      <c r="B1747" s="179" t="s">
        <v>2782</v>
      </c>
      <c r="C1747" s="258">
        <f t="shared" si="267"/>
        <v>0</v>
      </c>
      <c r="D1747" s="137"/>
      <c r="E1747" s="126"/>
      <c r="F1747" s="126"/>
      <c r="G1747" s="126"/>
      <c r="H1747" s="262">
        <f t="shared" si="265"/>
        <v>0</v>
      </c>
      <c r="I1747" s="125"/>
      <c r="J1747" s="125"/>
      <c r="K1747" s="125"/>
      <c r="L1747" s="125"/>
      <c r="M1747" s="125"/>
      <c r="N1747" s="125"/>
      <c r="O1747" s="262">
        <f t="shared" si="268"/>
        <v>0</v>
      </c>
      <c r="P1747" s="125"/>
      <c r="Q1747" s="125"/>
      <c r="R1747" s="262">
        <f t="shared" si="269"/>
        <v>0</v>
      </c>
      <c r="S1747" s="125"/>
      <c r="T1747" s="125"/>
      <c r="U1747" s="262">
        <f t="shared" si="270"/>
        <v>0</v>
      </c>
      <c r="V1747" s="125"/>
      <c r="W1747" s="125"/>
      <c r="X1747" s="262">
        <f t="shared" si="271"/>
        <v>0</v>
      </c>
      <c r="Y1747" s="125"/>
      <c r="Z1747" s="125"/>
      <c r="AA1747" s="125"/>
      <c r="AB1747" s="125"/>
      <c r="AC1747" s="125"/>
      <c r="AD1747" s="125"/>
      <c r="AE1747" s="125"/>
      <c r="AF1747" s="125"/>
      <c r="AG1747" s="125"/>
      <c r="AH1747" s="125"/>
      <c r="AI1747" s="125"/>
      <c r="AJ1747" s="125"/>
      <c r="AK1747" s="310">
        <v>158640</v>
      </c>
      <c r="AL1747" s="310">
        <f t="shared" si="266"/>
        <v>0</v>
      </c>
      <c r="AM1747" s="65" t="s">
        <v>654</v>
      </c>
      <c r="AN1747" s="65"/>
      <c r="AO1747" s="65"/>
      <c r="AP1747" s="65"/>
      <c r="AQ1747" s="65"/>
      <c r="AR1747" s="65"/>
      <c r="AS1747" s="66"/>
    </row>
    <row r="1748" spans="1:45" s="67" customFormat="1" ht="14.15" customHeight="1" x14ac:dyDescent="0.2">
      <c r="A1748" s="178">
        <v>1402048</v>
      </c>
      <c r="B1748" s="179" t="s">
        <v>2783</v>
      </c>
      <c r="C1748" s="258">
        <f t="shared" si="267"/>
        <v>0</v>
      </c>
      <c r="D1748" s="137"/>
      <c r="E1748" s="126"/>
      <c r="F1748" s="126"/>
      <c r="G1748" s="126"/>
      <c r="H1748" s="262">
        <f t="shared" si="265"/>
        <v>0</v>
      </c>
      <c r="I1748" s="125"/>
      <c r="J1748" s="125"/>
      <c r="K1748" s="125"/>
      <c r="L1748" s="125"/>
      <c r="M1748" s="125"/>
      <c r="N1748" s="125"/>
      <c r="O1748" s="262">
        <f t="shared" si="268"/>
        <v>0</v>
      </c>
      <c r="P1748" s="125"/>
      <c r="Q1748" s="125"/>
      <c r="R1748" s="262">
        <f t="shared" si="269"/>
        <v>0</v>
      </c>
      <c r="S1748" s="125"/>
      <c r="T1748" s="125"/>
      <c r="U1748" s="262">
        <f t="shared" si="270"/>
        <v>0</v>
      </c>
      <c r="V1748" s="125"/>
      <c r="W1748" s="125"/>
      <c r="X1748" s="262">
        <f t="shared" si="271"/>
        <v>0</v>
      </c>
      <c r="Y1748" s="125"/>
      <c r="Z1748" s="125"/>
      <c r="AA1748" s="125"/>
      <c r="AB1748" s="125"/>
      <c r="AC1748" s="125"/>
      <c r="AD1748" s="125"/>
      <c r="AE1748" s="125"/>
      <c r="AF1748" s="125"/>
      <c r="AG1748" s="125"/>
      <c r="AH1748" s="125"/>
      <c r="AI1748" s="125"/>
      <c r="AJ1748" s="125"/>
      <c r="AK1748" s="310">
        <v>573290</v>
      </c>
      <c r="AL1748" s="310">
        <f t="shared" si="266"/>
        <v>0</v>
      </c>
      <c r="AM1748" s="65" t="s">
        <v>654</v>
      </c>
      <c r="AN1748" s="65"/>
      <c r="AO1748" s="65"/>
      <c r="AP1748" s="65"/>
      <c r="AQ1748" s="65"/>
      <c r="AR1748" s="65"/>
      <c r="AS1748" s="66"/>
    </row>
    <row r="1749" spans="1:45" s="67" customFormat="1" ht="14.15" customHeight="1" x14ac:dyDescent="0.2">
      <c r="A1749" s="178">
        <v>1402050</v>
      </c>
      <c r="B1749" s="179" t="s">
        <v>278</v>
      </c>
      <c r="C1749" s="258">
        <f t="shared" si="267"/>
        <v>0</v>
      </c>
      <c r="D1749" s="137"/>
      <c r="E1749" s="126"/>
      <c r="F1749" s="126"/>
      <c r="G1749" s="126"/>
      <c r="H1749" s="262">
        <f t="shared" si="265"/>
        <v>0</v>
      </c>
      <c r="I1749" s="125"/>
      <c r="J1749" s="125"/>
      <c r="K1749" s="125"/>
      <c r="L1749" s="125"/>
      <c r="M1749" s="125"/>
      <c r="N1749" s="125"/>
      <c r="O1749" s="262">
        <f t="shared" si="268"/>
        <v>0</v>
      </c>
      <c r="P1749" s="125"/>
      <c r="Q1749" s="125"/>
      <c r="R1749" s="262">
        <f t="shared" si="269"/>
        <v>0</v>
      </c>
      <c r="S1749" s="125"/>
      <c r="T1749" s="125"/>
      <c r="U1749" s="262">
        <f t="shared" si="270"/>
        <v>0</v>
      </c>
      <c r="V1749" s="125"/>
      <c r="W1749" s="125"/>
      <c r="X1749" s="262">
        <f t="shared" si="271"/>
        <v>0</v>
      </c>
      <c r="Y1749" s="125"/>
      <c r="Z1749" s="125"/>
      <c r="AA1749" s="125"/>
      <c r="AB1749" s="125"/>
      <c r="AC1749" s="125"/>
      <c r="AD1749" s="125"/>
      <c r="AE1749" s="125"/>
      <c r="AF1749" s="125"/>
      <c r="AG1749" s="125"/>
      <c r="AH1749" s="125"/>
      <c r="AI1749" s="125"/>
      <c r="AJ1749" s="125"/>
      <c r="AK1749" s="310">
        <v>168540</v>
      </c>
      <c r="AL1749" s="310">
        <f t="shared" si="266"/>
        <v>0</v>
      </c>
      <c r="AM1749" s="65" t="s">
        <v>654</v>
      </c>
      <c r="AN1749" s="65"/>
      <c r="AO1749" s="65"/>
      <c r="AP1749" s="65"/>
      <c r="AQ1749" s="65"/>
      <c r="AR1749" s="65"/>
      <c r="AS1749" s="66"/>
    </row>
    <row r="1750" spans="1:45" s="67" customFormat="1" ht="14.15" customHeight="1" x14ac:dyDescent="0.2">
      <c r="A1750" s="178">
        <v>1402051</v>
      </c>
      <c r="B1750" s="179" t="s">
        <v>279</v>
      </c>
      <c r="C1750" s="258">
        <f t="shared" si="267"/>
        <v>1</v>
      </c>
      <c r="D1750" s="137"/>
      <c r="E1750" s="126"/>
      <c r="F1750" s="126"/>
      <c r="G1750" s="126"/>
      <c r="H1750" s="262">
        <f t="shared" si="265"/>
        <v>0</v>
      </c>
      <c r="I1750" s="125"/>
      <c r="J1750" s="125"/>
      <c r="K1750" s="125"/>
      <c r="L1750" s="125">
        <v>1</v>
      </c>
      <c r="M1750" s="125"/>
      <c r="N1750" s="125"/>
      <c r="O1750" s="262">
        <f t="shared" si="268"/>
        <v>1</v>
      </c>
      <c r="P1750" s="125"/>
      <c r="Q1750" s="125">
        <v>1</v>
      </c>
      <c r="R1750" s="262">
        <f t="shared" si="269"/>
        <v>0</v>
      </c>
      <c r="S1750" s="125"/>
      <c r="T1750" s="125"/>
      <c r="U1750" s="262">
        <f t="shared" si="270"/>
        <v>0</v>
      </c>
      <c r="V1750" s="125"/>
      <c r="W1750" s="125"/>
      <c r="X1750" s="262">
        <f t="shared" si="271"/>
        <v>0</v>
      </c>
      <c r="Y1750" s="125"/>
      <c r="Z1750" s="125"/>
      <c r="AA1750" s="125">
        <v>1</v>
      </c>
      <c r="AB1750" s="125"/>
      <c r="AC1750" s="125"/>
      <c r="AD1750" s="125"/>
      <c r="AE1750" s="125"/>
      <c r="AF1750" s="125"/>
      <c r="AG1750" s="125"/>
      <c r="AH1750" s="125"/>
      <c r="AI1750" s="125"/>
      <c r="AJ1750" s="125"/>
      <c r="AK1750" s="310">
        <v>162470</v>
      </c>
      <c r="AL1750" s="310">
        <f t="shared" si="266"/>
        <v>81235</v>
      </c>
      <c r="AM1750" s="65" t="s">
        <v>654</v>
      </c>
      <c r="AN1750" s="65"/>
      <c r="AO1750" s="65"/>
      <c r="AP1750" s="65"/>
      <c r="AQ1750" s="65"/>
      <c r="AR1750" s="65"/>
      <c r="AS1750" s="66"/>
    </row>
    <row r="1751" spans="1:45" s="67" customFormat="1" ht="14.15" customHeight="1" x14ac:dyDescent="0.2">
      <c r="A1751" s="178">
        <v>1402052</v>
      </c>
      <c r="B1751" s="179" t="s">
        <v>2522</v>
      </c>
      <c r="C1751" s="258">
        <f t="shared" si="267"/>
        <v>3</v>
      </c>
      <c r="D1751" s="137"/>
      <c r="E1751" s="126"/>
      <c r="F1751" s="126"/>
      <c r="G1751" s="126"/>
      <c r="H1751" s="262">
        <f t="shared" si="265"/>
        <v>2</v>
      </c>
      <c r="I1751" s="125">
        <v>2</v>
      </c>
      <c r="J1751" s="125"/>
      <c r="K1751" s="125"/>
      <c r="L1751" s="125">
        <v>1</v>
      </c>
      <c r="M1751" s="125"/>
      <c r="N1751" s="125"/>
      <c r="O1751" s="262">
        <f t="shared" si="268"/>
        <v>3</v>
      </c>
      <c r="P1751" s="125">
        <v>2</v>
      </c>
      <c r="Q1751" s="125">
        <v>1</v>
      </c>
      <c r="R1751" s="262">
        <f t="shared" si="269"/>
        <v>0</v>
      </c>
      <c r="S1751" s="125"/>
      <c r="T1751" s="125"/>
      <c r="U1751" s="262">
        <f t="shared" si="270"/>
        <v>0</v>
      </c>
      <c r="V1751" s="125"/>
      <c r="W1751" s="125"/>
      <c r="X1751" s="262">
        <f t="shared" si="271"/>
        <v>0</v>
      </c>
      <c r="Y1751" s="125"/>
      <c r="Z1751" s="125"/>
      <c r="AA1751" s="125">
        <v>3</v>
      </c>
      <c r="AB1751" s="125"/>
      <c r="AC1751" s="125"/>
      <c r="AD1751" s="125"/>
      <c r="AE1751" s="125"/>
      <c r="AF1751" s="125"/>
      <c r="AG1751" s="125"/>
      <c r="AH1751" s="125"/>
      <c r="AI1751" s="125"/>
      <c r="AJ1751" s="125"/>
      <c r="AK1751" s="310">
        <v>168540</v>
      </c>
      <c r="AL1751" s="310">
        <f t="shared" si="266"/>
        <v>421350</v>
      </c>
      <c r="AM1751" s="65" t="s">
        <v>654</v>
      </c>
      <c r="AN1751" s="65"/>
      <c r="AO1751" s="65"/>
      <c r="AP1751" s="65"/>
      <c r="AQ1751" s="65"/>
      <c r="AR1751" s="65"/>
      <c r="AS1751" s="66"/>
    </row>
    <row r="1752" spans="1:45" s="67" customFormat="1" ht="14.15" customHeight="1" x14ac:dyDescent="0.2">
      <c r="A1752" s="178">
        <v>1402053</v>
      </c>
      <c r="B1752" s="179" t="s">
        <v>2523</v>
      </c>
      <c r="C1752" s="258">
        <f t="shared" si="267"/>
        <v>1</v>
      </c>
      <c r="D1752" s="137"/>
      <c r="E1752" s="126"/>
      <c r="F1752" s="126"/>
      <c r="G1752" s="126"/>
      <c r="H1752" s="262">
        <f t="shared" si="265"/>
        <v>1</v>
      </c>
      <c r="I1752" s="125">
        <v>1</v>
      </c>
      <c r="J1752" s="125"/>
      <c r="K1752" s="125"/>
      <c r="L1752" s="125"/>
      <c r="M1752" s="125"/>
      <c r="N1752" s="125"/>
      <c r="O1752" s="262">
        <f t="shared" si="268"/>
        <v>1</v>
      </c>
      <c r="P1752" s="125"/>
      <c r="Q1752" s="125">
        <v>1</v>
      </c>
      <c r="R1752" s="262">
        <f t="shared" si="269"/>
        <v>0</v>
      </c>
      <c r="S1752" s="125"/>
      <c r="T1752" s="125"/>
      <c r="U1752" s="262">
        <f t="shared" si="270"/>
        <v>0</v>
      </c>
      <c r="V1752" s="125"/>
      <c r="W1752" s="125"/>
      <c r="X1752" s="262">
        <f t="shared" si="271"/>
        <v>0</v>
      </c>
      <c r="Y1752" s="125"/>
      <c r="Z1752" s="125"/>
      <c r="AA1752" s="125">
        <v>1</v>
      </c>
      <c r="AB1752" s="125"/>
      <c r="AC1752" s="125"/>
      <c r="AD1752" s="125"/>
      <c r="AE1752" s="125"/>
      <c r="AF1752" s="125"/>
      <c r="AG1752" s="125"/>
      <c r="AH1752" s="125"/>
      <c r="AI1752" s="125"/>
      <c r="AJ1752" s="125"/>
      <c r="AK1752" s="310">
        <v>260730</v>
      </c>
      <c r="AL1752" s="310">
        <f t="shared" si="266"/>
        <v>260730</v>
      </c>
      <c r="AM1752" s="65" t="s">
        <v>654</v>
      </c>
      <c r="AN1752" s="65"/>
      <c r="AO1752" s="65"/>
      <c r="AP1752" s="65"/>
      <c r="AQ1752" s="65"/>
      <c r="AR1752" s="65"/>
      <c r="AS1752" s="66"/>
    </row>
    <row r="1753" spans="1:45" s="67" customFormat="1" ht="14.15" customHeight="1" x14ac:dyDescent="0.2">
      <c r="A1753" s="178">
        <v>1402054</v>
      </c>
      <c r="B1753" s="179" t="s">
        <v>2524</v>
      </c>
      <c r="C1753" s="258">
        <f t="shared" si="267"/>
        <v>0</v>
      </c>
      <c r="D1753" s="137"/>
      <c r="E1753" s="126"/>
      <c r="F1753" s="126"/>
      <c r="G1753" s="126"/>
      <c r="H1753" s="262">
        <f t="shared" si="265"/>
        <v>0</v>
      </c>
      <c r="I1753" s="125"/>
      <c r="J1753" s="125"/>
      <c r="K1753" s="125"/>
      <c r="L1753" s="125"/>
      <c r="M1753" s="125"/>
      <c r="N1753" s="125"/>
      <c r="O1753" s="126"/>
      <c r="P1753" s="126"/>
      <c r="Q1753" s="126"/>
      <c r="R1753" s="126"/>
      <c r="S1753" s="126"/>
      <c r="T1753" s="126"/>
      <c r="U1753" s="126"/>
      <c r="V1753" s="126"/>
      <c r="W1753" s="126"/>
      <c r="X1753" s="126"/>
      <c r="Y1753" s="126"/>
      <c r="Z1753" s="126"/>
      <c r="AA1753" s="125"/>
      <c r="AB1753" s="125"/>
      <c r="AC1753" s="125"/>
      <c r="AD1753" s="125"/>
      <c r="AE1753" s="125"/>
      <c r="AF1753" s="125"/>
      <c r="AG1753" s="125"/>
      <c r="AH1753" s="125"/>
      <c r="AI1753" s="125"/>
      <c r="AJ1753" s="125"/>
      <c r="AK1753" s="310">
        <v>72340</v>
      </c>
      <c r="AL1753" s="310">
        <f t="shared" si="266"/>
        <v>0</v>
      </c>
      <c r="AM1753" s="65" t="s">
        <v>654</v>
      </c>
      <c r="AN1753" s="65"/>
      <c r="AO1753" s="65"/>
      <c r="AP1753" s="65"/>
      <c r="AQ1753" s="65"/>
      <c r="AR1753" s="65"/>
      <c r="AS1753" s="66"/>
    </row>
    <row r="1754" spans="1:45" s="67" customFormat="1" ht="14.15" customHeight="1" x14ac:dyDescent="0.2">
      <c r="A1754" s="178">
        <v>1402055</v>
      </c>
      <c r="B1754" s="179" t="s">
        <v>2525</v>
      </c>
      <c r="C1754" s="258">
        <f t="shared" si="267"/>
        <v>1</v>
      </c>
      <c r="D1754" s="137"/>
      <c r="E1754" s="126"/>
      <c r="F1754" s="126"/>
      <c r="G1754" s="126"/>
      <c r="H1754" s="262">
        <f t="shared" si="265"/>
        <v>1</v>
      </c>
      <c r="I1754" s="125">
        <v>1</v>
      </c>
      <c r="J1754" s="125"/>
      <c r="K1754" s="125"/>
      <c r="L1754" s="125"/>
      <c r="M1754" s="125"/>
      <c r="N1754" s="125"/>
      <c r="O1754" s="262">
        <f t="shared" si="268"/>
        <v>1</v>
      </c>
      <c r="P1754" s="125">
        <v>1</v>
      </c>
      <c r="Q1754" s="125"/>
      <c r="R1754" s="262">
        <f t="shared" si="269"/>
        <v>0</v>
      </c>
      <c r="S1754" s="125"/>
      <c r="T1754" s="125"/>
      <c r="U1754" s="262">
        <f t="shared" si="270"/>
        <v>0</v>
      </c>
      <c r="V1754" s="125"/>
      <c r="W1754" s="125"/>
      <c r="X1754" s="262">
        <f t="shared" si="271"/>
        <v>0</v>
      </c>
      <c r="Y1754" s="125"/>
      <c r="Z1754" s="125"/>
      <c r="AA1754" s="125">
        <v>1</v>
      </c>
      <c r="AB1754" s="125"/>
      <c r="AC1754" s="125"/>
      <c r="AD1754" s="125"/>
      <c r="AE1754" s="125"/>
      <c r="AF1754" s="125"/>
      <c r="AG1754" s="125"/>
      <c r="AH1754" s="125"/>
      <c r="AI1754" s="125"/>
      <c r="AJ1754" s="125"/>
      <c r="AK1754" s="310">
        <v>179390</v>
      </c>
      <c r="AL1754" s="310">
        <f t="shared" si="266"/>
        <v>179390</v>
      </c>
      <c r="AM1754" s="65" t="s">
        <v>654</v>
      </c>
      <c r="AN1754" s="65"/>
      <c r="AO1754" s="65"/>
      <c r="AP1754" s="65"/>
      <c r="AQ1754" s="65"/>
      <c r="AR1754" s="65"/>
      <c r="AS1754" s="66"/>
    </row>
    <row r="1755" spans="1:45" s="67" customFormat="1" ht="14.15" customHeight="1" x14ac:dyDescent="0.2">
      <c r="A1755" s="178">
        <v>1402056</v>
      </c>
      <c r="B1755" s="179" t="s">
        <v>2526</v>
      </c>
      <c r="C1755" s="258">
        <f t="shared" si="267"/>
        <v>0</v>
      </c>
      <c r="D1755" s="137"/>
      <c r="E1755" s="126"/>
      <c r="F1755" s="126"/>
      <c r="G1755" s="126"/>
      <c r="H1755" s="262">
        <f t="shared" si="265"/>
        <v>0</v>
      </c>
      <c r="I1755" s="125"/>
      <c r="J1755" s="125"/>
      <c r="K1755" s="125"/>
      <c r="L1755" s="125"/>
      <c r="M1755" s="125"/>
      <c r="N1755" s="125"/>
      <c r="O1755" s="126"/>
      <c r="P1755" s="126"/>
      <c r="Q1755" s="126"/>
      <c r="R1755" s="126"/>
      <c r="S1755" s="126"/>
      <c r="T1755" s="126"/>
      <c r="U1755" s="126"/>
      <c r="V1755" s="126"/>
      <c r="W1755" s="126"/>
      <c r="X1755" s="126"/>
      <c r="Y1755" s="126"/>
      <c r="Z1755" s="126"/>
      <c r="AA1755" s="125"/>
      <c r="AB1755" s="125"/>
      <c r="AC1755" s="125"/>
      <c r="AD1755" s="125"/>
      <c r="AE1755" s="125"/>
      <c r="AF1755" s="125"/>
      <c r="AG1755" s="125"/>
      <c r="AH1755" s="125"/>
      <c r="AI1755" s="125"/>
      <c r="AJ1755" s="125"/>
      <c r="AK1755" s="310">
        <v>150720</v>
      </c>
      <c r="AL1755" s="310">
        <f t="shared" si="266"/>
        <v>0</v>
      </c>
      <c r="AM1755" s="65" t="s">
        <v>654</v>
      </c>
      <c r="AN1755" s="65"/>
      <c r="AO1755" s="65"/>
      <c r="AP1755" s="65"/>
      <c r="AQ1755" s="65"/>
      <c r="AR1755" s="65"/>
      <c r="AS1755" s="66"/>
    </row>
    <row r="1756" spans="1:45" s="67" customFormat="1" ht="24" customHeight="1" x14ac:dyDescent="0.2">
      <c r="A1756" s="178">
        <v>1402057</v>
      </c>
      <c r="B1756" s="179" t="s">
        <v>526</v>
      </c>
      <c r="C1756" s="258">
        <f t="shared" si="267"/>
        <v>0</v>
      </c>
      <c r="D1756" s="137"/>
      <c r="E1756" s="126"/>
      <c r="F1756" s="126"/>
      <c r="G1756" s="126"/>
      <c r="H1756" s="262">
        <f t="shared" si="265"/>
        <v>0</v>
      </c>
      <c r="I1756" s="125"/>
      <c r="J1756" s="125"/>
      <c r="K1756" s="125"/>
      <c r="L1756" s="125"/>
      <c r="M1756" s="125"/>
      <c r="N1756" s="125"/>
      <c r="O1756" s="262">
        <f t="shared" si="268"/>
        <v>0</v>
      </c>
      <c r="P1756" s="125"/>
      <c r="Q1756" s="125"/>
      <c r="R1756" s="262">
        <f t="shared" si="269"/>
        <v>0</v>
      </c>
      <c r="S1756" s="125"/>
      <c r="T1756" s="125"/>
      <c r="U1756" s="262">
        <f t="shared" si="270"/>
        <v>0</v>
      </c>
      <c r="V1756" s="125"/>
      <c r="W1756" s="125"/>
      <c r="X1756" s="262">
        <f t="shared" si="271"/>
        <v>0</v>
      </c>
      <c r="Y1756" s="125"/>
      <c r="Z1756" s="125"/>
      <c r="AA1756" s="125"/>
      <c r="AB1756" s="125"/>
      <c r="AC1756" s="125"/>
      <c r="AD1756" s="125"/>
      <c r="AE1756" s="125"/>
      <c r="AF1756" s="125"/>
      <c r="AG1756" s="125"/>
      <c r="AH1756" s="125"/>
      <c r="AI1756" s="125"/>
      <c r="AJ1756" s="125"/>
      <c r="AK1756" s="310">
        <v>502740</v>
      </c>
      <c r="AL1756" s="310">
        <f t="shared" si="266"/>
        <v>0</v>
      </c>
      <c r="AM1756" s="65" t="s">
        <v>654</v>
      </c>
      <c r="AN1756" s="65"/>
      <c r="AO1756" s="65"/>
      <c r="AP1756" s="65"/>
      <c r="AQ1756" s="65"/>
      <c r="AR1756" s="65"/>
      <c r="AS1756" s="66"/>
    </row>
    <row r="1757" spans="1:45" s="67" customFormat="1" ht="20" x14ac:dyDescent="0.2">
      <c r="A1757" s="178">
        <v>1402058</v>
      </c>
      <c r="B1757" s="179" t="s">
        <v>527</v>
      </c>
      <c r="C1757" s="258">
        <f t="shared" si="267"/>
        <v>0</v>
      </c>
      <c r="D1757" s="137"/>
      <c r="E1757" s="126"/>
      <c r="F1757" s="126"/>
      <c r="G1757" s="126"/>
      <c r="H1757" s="262">
        <f t="shared" si="265"/>
        <v>0</v>
      </c>
      <c r="I1757" s="125"/>
      <c r="J1757" s="125"/>
      <c r="K1757" s="125"/>
      <c r="L1757" s="125"/>
      <c r="M1757" s="125"/>
      <c r="N1757" s="125"/>
      <c r="O1757" s="262">
        <f t="shared" si="268"/>
        <v>0</v>
      </c>
      <c r="P1757" s="125"/>
      <c r="Q1757" s="125"/>
      <c r="R1757" s="262">
        <f t="shared" si="269"/>
        <v>0</v>
      </c>
      <c r="S1757" s="125"/>
      <c r="T1757" s="125"/>
      <c r="U1757" s="262">
        <f t="shared" si="270"/>
        <v>0</v>
      </c>
      <c r="V1757" s="125"/>
      <c r="W1757" s="125"/>
      <c r="X1757" s="262">
        <f t="shared" si="271"/>
        <v>0</v>
      </c>
      <c r="Y1757" s="125"/>
      <c r="Z1757" s="125"/>
      <c r="AA1757" s="125"/>
      <c r="AB1757" s="125"/>
      <c r="AC1757" s="125"/>
      <c r="AD1757" s="125"/>
      <c r="AE1757" s="125"/>
      <c r="AF1757" s="125"/>
      <c r="AG1757" s="125"/>
      <c r="AH1757" s="125"/>
      <c r="AI1757" s="125"/>
      <c r="AJ1757" s="125"/>
      <c r="AK1757" s="310">
        <v>315490</v>
      </c>
      <c r="AL1757" s="310">
        <f t="shared" si="266"/>
        <v>0</v>
      </c>
      <c r="AM1757" s="65" t="s">
        <v>654</v>
      </c>
      <c r="AN1757" s="65"/>
      <c r="AO1757" s="65"/>
      <c r="AP1757" s="65"/>
      <c r="AQ1757" s="65"/>
      <c r="AR1757" s="65"/>
      <c r="AS1757" s="66"/>
    </row>
    <row r="1758" spans="1:45" s="67" customFormat="1" ht="14.15" customHeight="1" x14ac:dyDescent="0.2">
      <c r="A1758" s="178">
        <v>1402059</v>
      </c>
      <c r="B1758" s="179" t="s">
        <v>2527</v>
      </c>
      <c r="C1758" s="258">
        <f t="shared" si="267"/>
        <v>0</v>
      </c>
      <c r="D1758" s="137"/>
      <c r="E1758" s="126"/>
      <c r="F1758" s="126"/>
      <c r="G1758" s="126"/>
      <c r="H1758" s="262">
        <f t="shared" si="265"/>
        <v>0</v>
      </c>
      <c r="I1758" s="125"/>
      <c r="J1758" s="125"/>
      <c r="K1758" s="125"/>
      <c r="L1758" s="125"/>
      <c r="M1758" s="125"/>
      <c r="N1758" s="125"/>
      <c r="O1758" s="126"/>
      <c r="P1758" s="126"/>
      <c r="Q1758" s="126"/>
      <c r="R1758" s="126"/>
      <c r="S1758" s="126"/>
      <c r="T1758" s="126"/>
      <c r="U1758" s="126"/>
      <c r="V1758" s="126"/>
      <c r="W1758" s="126"/>
      <c r="X1758" s="126"/>
      <c r="Y1758" s="126"/>
      <c r="Z1758" s="126"/>
      <c r="AA1758" s="125"/>
      <c r="AB1758" s="125"/>
      <c r="AC1758" s="125"/>
      <c r="AD1758" s="125"/>
      <c r="AE1758" s="125"/>
      <c r="AF1758" s="125"/>
      <c r="AG1758" s="125"/>
      <c r="AH1758" s="125"/>
      <c r="AI1758" s="125"/>
      <c r="AJ1758" s="125"/>
      <c r="AK1758" s="310">
        <v>50400</v>
      </c>
      <c r="AL1758" s="310">
        <f t="shared" si="266"/>
        <v>0</v>
      </c>
      <c r="AM1758" s="65" t="s">
        <v>654</v>
      </c>
      <c r="AN1758" s="65"/>
      <c r="AO1758" s="65"/>
      <c r="AP1758" s="65"/>
      <c r="AQ1758" s="65"/>
      <c r="AR1758" s="65"/>
      <c r="AS1758" s="66"/>
    </row>
    <row r="1759" spans="1:45" s="72" customFormat="1" ht="14.15" customHeight="1" x14ac:dyDescent="0.2">
      <c r="A1759" s="178">
        <v>1402060</v>
      </c>
      <c r="B1759" s="179" t="s">
        <v>2457</v>
      </c>
      <c r="C1759" s="258">
        <f t="shared" si="267"/>
        <v>0</v>
      </c>
      <c r="D1759" s="137"/>
      <c r="E1759" s="126"/>
      <c r="F1759" s="126"/>
      <c r="G1759" s="126"/>
      <c r="H1759" s="262">
        <f t="shared" si="265"/>
        <v>0</v>
      </c>
      <c r="I1759" s="125"/>
      <c r="J1759" s="125"/>
      <c r="K1759" s="125"/>
      <c r="L1759" s="125"/>
      <c r="M1759" s="125"/>
      <c r="N1759" s="125"/>
      <c r="O1759" s="126"/>
      <c r="P1759" s="126"/>
      <c r="Q1759" s="126"/>
      <c r="R1759" s="126"/>
      <c r="S1759" s="126"/>
      <c r="T1759" s="126"/>
      <c r="U1759" s="126"/>
      <c r="V1759" s="126"/>
      <c r="W1759" s="126"/>
      <c r="X1759" s="126"/>
      <c r="Y1759" s="126"/>
      <c r="Z1759" s="126"/>
      <c r="AA1759" s="125"/>
      <c r="AB1759" s="125"/>
      <c r="AC1759" s="125"/>
      <c r="AD1759" s="125"/>
      <c r="AE1759" s="125"/>
      <c r="AF1759" s="125"/>
      <c r="AG1759" s="125"/>
      <c r="AH1759" s="125"/>
      <c r="AI1759" s="125"/>
      <c r="AJ1759" s="125"/>
      <c r="AK1759" s="310">
        <v>43290</v>
      </c>
      <c r="AL1759" s="310">
        <f t="shared" si="266"/>
        <v>0</v>
      </c>
      <c r="AM1759" s="65" t="s">
        <v>654</v>
      </c>
      <c r="AN1759" s="65"/>
      <c r="AO1759" s="65"/>
      <c r="AP1759" s="65"/>
      <c r="AQ1759" s="65"/>
      <c r="AR1759" s="65"/>
      <c r="AS1759" s="71"/>
    </row>
    <row r="1760" spans="1:45" s="855" customFormat="1" ht="14.15" customHeight="1" x14ac:dyDescent="0.2">
      <c r="A1760" s="380"/>
      <c r="B1760" s="851" t="s">
        <v>467</v>
      </c>
      <c r="C1760" s="856">
        <f>SUM(C1701:C1759)</f>
        <v>7</v>
      </c>
      <c r="D1760" s="908"/>
      <c r="E1760" s="909"/>
      <c r="F1760" s="909"/>
      <c r="G1760" s="910"/>
      <c r="H1760" s="856">
        <f t="shared" ref="H1760:AL1760" si="272">SUM(H1701:H1759)</f>
        <v>5</v>
      </c>
      <c r="I1760" s="856">
        <f t="shared" si="272"/>
        <v>5</v>
      </c>
      <c r="J1760" s="856">
        <f t="shared" si="272"/>
        <v>0</v>
      </c>
      <c r="K1760" s="856">
        <f t="shared" si="272"/>
        <v>0</v>
      </c>
      <c r="L1760" s="856">
        <f t="shared" si="272"/>
        <v>2</v>
      </c>
      <c r="M1760" s="856">
        <f t="shared" si="272"/>
        <v>0</v>
      </c>
      <c r="N1760" s="856">
        <f t="shared" si="272"/>
        <v>0</v>
      </c>
      <c r="O1760" s="856">
        <f t="shared" si="272"/>
        <v>7</v>
      </c>
      <c r="P1760" s="856">
        <f t="shared" si="272"/>
        <v>4</v>
      </c>
      <c r="Q1760" s="856">
        <f t="shared" si="272"/>
        <v>3</v>
      </c>
      <c r="R1760" s="856">
        <f t="shared" si="272"/>
        <v>0</v>
      </c>
      <c r="S1760" s="856">
        <f t="shared" si="272"/>
        <v>0</v>
      </c>
      <c r="T1760" s="856">
        <f t="shared" si="272"/>
        <v>0</v>
      </c>
      <c r="U1760" s="856">
        <f t="shared" si="272"/>
        <v>0</v>
      </c>
      <c r="V1760" s="856">
        <f t="shared" si="272"/>
        <v>0</v>
      </c>
      <c r="W1760" s="856">
        <f t="shared" si="272"/>
        <v>0</v>
      </c>
      <c r="X1760" s="856">
        <f t="shared" si="272"/>
        <v>0</v>
      </c>
      <c r="Y1760" s="856">
        <f t="shared" si="272"/>
        <v>0</v>
      </c>
      <c r="Z1760" s="856">
        <f t="shared" si="272"/>
        <v>0</v>
      </c>
      <c r="AA1760" s="856">
        <f t="shared" si="272"/>
        <v>7</v>
      </c>
      <c r="AB1760" s="856">
        <f t="shared" si="272"/>
        <v>0</v>
      </c>
      <c r="AC1760" s="856">
        <f t="shared" si="272"/>
        <v>0</v>
      </c>
      <c r="AD1760" s="856">
        <f t="shared" si="272"/>
        <v>0</v>
      </c>
      <c r="AE1760" s="856">
        <f t="shared" si="272"/>
        <v>0</v>
      </c>
      <c r="AF1760" s="856">
        <f t="shared" si="272"/>
        <v>0</v>
      </c>
      <c r="AG1760" s="856">
        <f t="shared" si="272"/>
        <v>0</v>
      </c>
      <c r="AH1760" s="856">
        <f t="shared" si="272"/>
        <v>0</v>
      </c>
      <c r="AI1760" s="856">
        <f t="shared" si="272"/>
        <v>0</v>
      </c>
      <c r="AJ1760" s="856">
        <f t="shared" si="272"/>
        <v>0</v>
      </c>
      <c r="AK1760" s="320">
        <f t="shared" si="272"/>
        <v>16018890</v>
      </c>
      <c r="AL1760" s="320">
        <f t="shared" si="272"/>
        <v>1255315</v>
      </c>
      <c r="AM1760" s="853" t="s">
        <v>654</v>
      </c>
      <c r="AN1760" s="853"/>
      <c r="AO1760" s="853"/>
      <c r="AP1760" s="853"/>
      <c r="AQ1760" s="853"/>
      <c r="AR1760" s="853"/>
      <c r="AS1760" s="854"/>
    </row>
    <row r="1761" spans="1:45" s="75" customFormat="1" ht="14.15" customHeight="1" x14ac:dyDescent="0.2">
      <c r="A1761" s="327"/>
      <c r="B1761" s="141" t="s">
        <v>4393</v>
      </c>
      <c r="C1761" s="901"/>
      <c r="D1761" s="901"/>
      <c r="E1761" s="901"/>
      <c r="F1761" s="901"/>
      <c r="G1761" s="901"/>
      <c r="H1761" s="901"/>
      <c r="I1761" s="901"/>
      <c r="J1761" s="901"/>
      <c r="K1761" s="901"/>
      <c r="L1761" s="901"/>
      <c r="M1761" s="901"/>
      <c r="N1761" s="901"/>
      <c r="O1761" s="901"/>
      <c r="P1761" s="901"/>
      <c r="Q1761" s="901"/>
      <c r="R1761" s="901"/>
      <c r="S1761" s="901"/>
      <c r="T1761" s="901"/>
      <c r="U1761" s="901"/>
      <c r="V1761" s="901"/>
      <c r="W1761" s="901"/>
      <c r="X1761" s="901"/>
      <c r="Y1761" s="901"/>
      <c r="Z1761" s="901"/>
      <c r="AA1761" s="901"/>
      <c r="AB1761" s="901"/>
      <c r="AC1761" s="901"/>
      <c r="AD1761" s="901"/>
      <c r="AE1761" s="901"/>
      <c r="AF1761" s="901"/>
      <c r="AG1761" s="901"/>
      <c r="AH1761" s="901"/>
      <c r="AI1761" s="901"/>
      <c r="AJ1761" s="901"/>
      <c r="AK1761" s="901"/>
      <c r="AL1761" s="901"/>
      <c r="AM1761" s="73" t="s">
        <v>654</v>
      </c>
      <c r="AN1761" s="73"/>
      <c r="AO1761" s="73"/>
      <c r="AP1761" s="73"/>
      <c r="AQ1761" s="73"/>
      <c r="AR1761" s="73"/>
      <c r="AS1761" s="74"/>
    </row>
    <row r="1762" spans="1:45" s="75" customFormat="1" ht="14.15" customHeight="1" x14ac:dyDescent="0.2">
      <c r="A1762" s="327"/>
      <c r="B1762" s="138" t="s">
        <v>1097</v>
      </c>
      <c r="C1762" s="890"/>
      <c r="D1762" s="890"/>
      <c r="E1762" s="890"/>
      <c r="F1762" s="890"/>
      <c r="G1762" s="890"/>
      <c r="H1762" s="890"/>
      <c r="I1762" s="890"/>
      <c r="J1762" s="890"/>
      <c r="K1762" s="890"/>
      <c r="L1762" s="890"/>
      <c r="M1762" s="890"/>
      <c r="N1762" s="890"/>
      <c r="O1762" s="890"/>
      <c r="P1762" s="890"/>
      <c r="Q1762" s="890"/>
      <c r="R1762" s="890"/>
      <c r="S1762" s="890"/>
      <c r="T1762" s="890"/>
      <c r="U1762" s="890"/>
      <c r="V1762" s="890"/>
      <c r="W1762" s="890"/>
      <c r="X1762" s="890"/>
      <c r="Y1762" s="890"/>
      <c r="Z1762" s="890"/>
      <c r="AA1762" s="890"/>
      <c r="AB1762" s="890"/>
      <c r="AC1762" s="890"/>
      <c r="AD1762" s="890"/>
      <c r="AE1762" s="890"/>
      <c r="AF1762" s="890"/>
      <c r="AG1762" s="890"/>
      <c r="AH1762" s="890"/>
      <c r="AI1762" s="890"/>
      <c r="AJ1762" s="890"/>
      <c r="AK1762" s="890"/>
      <c r="AL1762" s="890"/>
      <c r="AM1762" s="73"/>
      <c r="AN1762" s="73"/>
      <c r="AO1762" s="73"/>
      <c r="AP1762" s="73"/>
      <c r="AQ1762" s="73"/>
      <c r="AR1762" s="73"/>
      <c r="AS1762" s="74"/>
    </row>
    <row r="1763" spans="1:45" s="77" customFormat="1" ht="24.75" customHeight="1" x14ac:dyDescent="0.2">
      <c r="A1763" s="165">
        <v>1502001</v>
      </c>
      <c r="B1763" s="166" t="s">
        <v>689</v>
      </c>
      <c r="C1763" s="258">
        <f>SUM(I1763:N1763)</f>
        <v>5</v>
      </c>
      <c r="D1763" s="137"/>
      <c r="E1763" s="126"/>
      <c r="F1763" s="126"/>
      <c r="G1763" s="126"/>
      <c r="H1763" s="262">
        <f t="shared" ref="H1763:H1831" si="273">+I1763+J1763</f>
        <v>4</v>
      </c>
      <c r="I1763" s="125">
        <v>4</v>
      </c>
      <c r="J1763" s="125"/>
      <c r="K1763" s="125">
        <v>1</v>
      </c>
      <c r="L1763" s="125"/>
      <c r="M1763" s="125"/>
      <c r="N1763" s="125"/>
      <c r="O1763" s="126"/>
      <c r="P1763" s="126"/>
      <c r="Q1763" s="126"/>
      <c r="R1763" s="126"/>
      <c r="S1763" s="126"/>
      <c r="T1763" s="126"/>
      <c r="U1763" s="126"/>
      <c r="V1763" s="126"/>
      <c r="W1763" s="126"/>
      <c r="X1763" s="126"/>
      <c r="Y1763" s="126"/>
      <c r="Z1763" s="126"/>
      <c r="AA1763" s="125"/>
      <c r="AB1763" s="125"/>
      <c r="AC1763" s="125">
        <v>5</v>
      </c>
      <c r="AD1763" s="125"/>
      <c r="AE1763" s="125"/>
      <c r="AF1763" s="125"/>
      <c r="AG1763" s="125"/>
      <c r="AH1763" s="125"/>
      <c r="AI1763" s="125"/>
      <c r="AJ1763" s="125"/>
      <c r="AK1763" s="310">
        <v>119570</v>
      </c>
      <c r="AL1763" s="310">
        <f t="shared" ref="AL1763:AL1831" si="274">+(I1763*AK1763)+(L1763*AK1763*0.5)</f>
        <v>478280</v>
      </c>
      <c r="AM1763" s="65" t="s">
        <v>654</v>
      </c>
      <c r="AN1763" s="65"/>
      <c r="AO1763" s="65"/>
      <c r="AP1763" s="65"/>
      <c r="AQ1763" s="65"/>
      <c r="AR1763" s="65"/>
      <c r="AS1763" s="76"/>
    </row>
    <row r="1764" spans="1:45" s="67" customFormat="1" ht="14.15" customHeight="1" x14ac:dyDescent="0.2">
      <c r="A1764" s="165">
        <v>1502002</v>
      </c>
      <c r="B1764" s="166" t="s">
        <v>690</v>
      </c>
      <c r="C1764" s="258">
        <f>SUM(I1764:N1764)</f>
        <v>3</v>
      </c>
      <c r="D1764" s="137"/>
      <c r="E1764" s="126"/>
      <c r="F1764" s="126"/>
      <c r="G1764" s="126"/>
      <c r="H1764" s="262">
        <f t="shared" si="273"/>
        <v>3</v>
      </c>
      <c r="I1764" s="125">
        <v>3</v>
      </c>
      <c r="J1764" s="125"/>
      <c r="K1764" s="125"/>
      <c r="L1764" s="125"/>
      <c r="M1764" s="125"/>
      <c r="N1764" s="125"/>
      <c r="O1764" s="126"/>
      <c r="P1764" s="126"/>
      <c r="Q1764" s="126"/>
      <c r="R1764" s="126"/>
      <c r="S1764" s="126"/>
      <c r="T1764" s="126"/>
      <c r="U1764" s="126"/>
      <c r="V1764" s="126"/>
      <c r="W1764" s="126"/>
      <c r="X1764" s="126"/>
      <c r="Y1764" s="126"/>
      <c r="Z1764" s="126"/>
      <c r="AA1764" s="125"/>
      <c r="AB1764" s="125"/>
      <c r="AC1764" s="125">
        <v>3</v>
      </c>
      <c r="AD1764" s="125"/>
      <c r="AE1764" s="125"/>
      <c r="AF1764" s="125"/>
      <c r="AG1764" s="125"/>
      <c r="AH1764" s="125"/>
      <c r="AI1764" s="125"/>
      <c r="AJ1764" s="125"/>
      <c r="AK1764" s="310">
        <v>33710</v>
      </c>
      <c r="AL1764" s="310">
        <f t="shared" si="274"/>
        <v>101130</v>
      </c>
      <c r="AM1764" s="65" t="s">
        <v>654</v>
      </c>
      <c r="AN1764" s="65"/>
      <c r="AO1764" s="65"/>
      <c r="AP1764" s="65"/>
      <c r="AQ1764" s="65"/>
      <c r="AR1764" s="65"/>
      <c r="AS1764" s="66"/>
    </row>
    <row r="1765" spans="1:45" s="67" customFormat="1" ht="14.15" customHeight="1" x14ac:dyDescent="0.2">
      <c r="A1765" s="165">
        <v>1502003</v>
      </c>
      <c r="B1765" s="166" t="s">
        <v>989</v>
      </c>
      <c r="C1765" s="258">
        <f t="shared" ref="C1765:C1833" si="275">SUM(I1765:N1765)</f>
        <v>0</v>
      </c>
      <c r="D1765" s="137"/>
      <c r="E1765" s="126"/>
      <c r="F1765" s="126"/>
      <c r="G1765" s="126"/>
      <c r="H1765" s="262">
        <f t="shared" si="273"/>
        <v>0</v>
      </c>
      <c r="I1765" s="125"/>
      <c r="J1765" s="125"/>
      <c r="K1765" s="125"/>
      <c r="L1765" s="125"/>
      <c r="M1765" s="125"/>
      <c r="N1765" s="125"/>
      <c r="O1765" s="126"/>
      <c r="P1765" s="126"/>
      <c r="Q1765" s="126"/>
      <c r="R1765" s="126"/>
      <c r="S1765" s="126"/>
      <c r="T1765" s="126"/>
      <c r="U1765" s="126"/>
      <c r="V1765" s="126"/>
      <c r="W1765" s="126"/>
      <c r="X1765" s="126"/>
      <c r="Y1765" s="126"/>
      <c r="Z1765" s="126"/>
      <c r="AA1765" s="125"/>
      <c r="AB1765" s="125"/>
      <c r="AC1765" s="125"/>
      <c r="AD1765" s="125"/>
      <c r="AE1765" s="125"/>
      <c r="AF1765" s="125"/>
      <c r="AG1765" s="125"/>
      <c r="AH1765" s="125"/>
      <c r="AI1765" s="125"/>
      <c r="AJ1765" s="125"/>
      <c r="AK1765" s="310">
        <v>93640</v>
      </c>
      <c r="AL1765" s="310">
        <f t="shared" si="274"/>
        <v>0</v>
      </c>
      <c r="AM1765" s="65" t="s">
        <v>654</v>
      </c>
      <c r="AN1765" s="65"/>
      <c r="AO1765" s="65"/>
      <c r="AP1765" s="65"/>
      <c r="AQ1765" s="65"/>
      <c r="AR1765" s="65"/>
      <c r="AS1765" s="66"/>
    </row>
    <row r="1766" spans="1:45" s="67" customFormat="1" ht="14.15" customHeight="1" x14ac:dyDescent="0.2">
      <c r="A1766" s="165">
        <v>1502004</v>
      </c>
      <c r="B1766" s="166" t="s">
        <v>2493</v>
      </c>
      <c r="C1766" s="258">
        <f t="shared" si="275"/>
        <v>0</v>
      </c>
      <c r="D1766" s="137"/>
      <c r="E1766" s="126"/>
      <c r="F1766" s="126"/>
      <c r="G1766" s="126"/>
      <c r="H1766" s="262">
        <f t="shared" si="273"/>
        <v>0</v>
      </c>
      <c r="I1766" s="125"/>
      <c r="J1766" s="125"/>
      <c r="K1766" s="125"/>
      <c r="L1766" s="125"/>
      <c r="M1766" s="125"/>
      <c r="N1766" s="125"/>
      <c r="O1766" s="126"/>
      <c r="P1766" s="126"/>
      <c r="Q1766" s="126"/>
      <c r="R1766" s="126"/>
      <c r="S1766" s="126"/>
      <c r="T1766" s="126"/>
      <c r="U1766" s="126"/>
      <c r="V1766" s="126"/>
      <c r="W1766" s="126"/>
      <c r="X1766" s="126"/>
      <c r="Y1766" s="126"/>
      <c r="Z1766" s="126"/>
      <c r="AA1766" s="125"/>
      <c r="AB1766" s="125"/>
      <c r="AC1766" s="125"/>
      <c r="AD1766" s="125"/>
      <c r="AE1766" s="125"/>
      <c r="AF1766" s="125"/>
      <c r="AG1766" s="125"/>
      <c r="AH1766" s="125"/>
      <c r="AI1766" s="125"/>
      <c r="AJ1766" s="125"/>
      <c r="AK1766" s="310">
        <v>112450</v>
      </c>
      <c r="AL1766" s="310">
        <f t="shared" si="274"/>
        <v>0</v>
      </c>
      <c r="AM1766" s="65" t="s">
        <v>654</v>
      </c>
      <c r="AN1766" s="65"/>
      <c r="AO1766" s="65"/>
      <c r="AP1766" s="65"/>
      <c r="AQ1766" s="65"/>
      <c r="AR1766" s="65"/>
      <c r="AS1766" s="66"/>
    </row>
    <row r="1767" spans="1:45" s="67" customFormat="1" ht="14.15" customHeight="1" x14ac:dyDescent="0.2">
      <c r="A1767" s="165">
        <v>1502005</v>
      </c>
      <c r="B1767" s="166" t="s">
        <v>671</v>
      </c>
      <c r="C1767" s="258">
        <f t="shared" si="275"/>
        <v>0</v>
      </c>
      <c r="D1767" s="137"/>
      <c r="E1767" s="126"/>
      <c r="F1767" s="126"/>
      <c r="G1767" s="126"/>
      <c r="H1767" s="262">
        <f t="shared" si="273"/>
        <v>0</v>
      </c>
      <c r="I1767" s="125"/>
      <c r="J1767" s="125"/>
      <c r="K1767" s="125"/>
      <c r="L1767" s="125"/>
      <c r="M1767" s="125"/>
      <c r="N1767" s="125"/>
      <c r="O1767" s="126"/>
      <c r="P1767" s="126"/>
      <c r="Q1767" s="126"/>
      <c r="R1767" s="126"/>
      <c r="S1767" s="126"/>
      <c r="T1767" s="126"/>
      <c r="U1767" s="126"/>
      <c r="V1767" s="126"/>
      <c r="W1767" s="126"/>
      <c r="X1767" s="126"/>
      <c r="Y1767" s="126"/>
      <c r="Z1767" s="126"/>
      <c r="AA1767" s="125"/>
      <c r="AB1767" s="125"/>
      <c r="AC1767" s="125"/>
      <c r="AD1767" s="125"/>
      <c r="AE1767" s="125"/>
      <c r="AF1767" s="125"/>
      <c r="AG1767" s="125"/>
      <c r="AH1767" s="125"/>
      <c r="AI1767" s="125"/>
      <c r="AJ1767" s="125"/>
      <c r="AK1767" s="310">
        <v>131080</v>
      </c>
      <c r="AL1767" s="310">
        <f t="shared" si="274"/>
        <v>0</v>
      </c>
      <c r="AM1767" s="65" t="s">
        <v>654</v>
      </c>
      <c r="AN1767" s="65"/>
      <c r="AO1767" s="65"/>
      <c r="AP1767" s="65"/>
      <c r="AQ1767" s="65"/>
      <c r="AR1767" s="65"/>
      <c r="AS1767" s="66"/>
    </row>
    <row r="1768" spans="1:45" s="67" customFormat="1" ht="14.15" customHeight="1" x14ac:dyDescent="0.2">
      <c r="A1768" s="165">
        <v>1502006</v>
      </c>
      <c r="B1768" s="195" t="s">
        <v>3006</v>
      </c>
      <c r="C1768" s="258">
        <f t="shared" si="275"/>
        <v>3</v>
      </c>
      <c r="D1768" s="137"/>
      <c r="E1768" s="126"/>
      <c r="F1768" s="126"/>
      <c r="G1768" s="126"/>
      <c r="H1768" s="262">
        <f t="shared" si="273"/>
        <v>0</v>
      </c>
      <c r="I1768" s="125"/>
      <c r="J1768" s="125"/>
      <c r="K1768" s="125"/>
      <c r="L1768" s="125">
        <v>3</v>
      </c>
      <c r="M1768" s="125"/>
      <c r="N1768" s="125"/>
      <c r="O1768" s="126"/>
      <c r="P1768" s="126"/>
      <c r="Q1768" s="126"/>
      <c r="R1768" s="126"/>
      <c r="S1768" s="126"/>
      <c r="T1768" s="126"/>
      <c r="U1768" s="126"/>
      <c r="V1768" s="126"/>
      <c r="W1768" s="126"/>
      <c r="X1768" s="126"/>
      <c r="Y1768" s="126"/>
      <c r="Z1768" s="126"/>
      <c r="AA1768" s="125">
        <v>3</v>
      </c>
      <c r="AB1768" s="125"/>
      <c r="AC1768" s="125"/>
      <c r="AD1768" s="125"/>
      <c r="AE1768" s="125"/>
      <c r="AF1768" s="125"/>
      <c r="AG1768" s="125"/>
      <c r="AH1768" s="125"/>
      <c r="AI1768" s="125"/>
      <c r="AJ1768" s="125"/>
      <c r="AK1768" s="310">
        <v>34660</v>
      </c>
      <c r="AL1768" s="310">
        <f t="shared" si="274"/>
        <v>51990</v>
      </c>
      <c r="AM1768" s="65" t="s">
        <v>654</v>
      </c>
      <c r="AN1768" s="65"/>
      <c r="AO1768" s="65"/>
      <c r="AP1768" s="65"/>
      <c r="AQ1768" s="65"/>
      <c r="AR1768" s="65"/>
      <c r="AS1768" s="66"/>
    </row>
    <row r="1769" spans="1:45" s="67" customFormat="1" ht="14.15" customHeight="1" x14ac:dyDescent="0.2">
      <c r="A1769" s="165">
        <v>1502007</v>
      </c>
      <c r="B1769" s="195" t="s">
        <v>3007</v>
      </c>
      <c r="C1769" s="258">
        <f t="shared" si="275"/>
        <v>2</v>
      </c>
      <c r="D1769" s="137"/>
      <c r="E1769" s="126"/>
      <c r="F1769" s="126"/>
      <c r="G1769" s="126"/>
      <c r="H1769" s="262">
        <f t="shared" si="273"/>
        <v>2</v>
      </c>
      <c r="I1769" s="125">
        <v>2</v>
      </c>
      <c r="J1769" s="125"/>
      <c r="K1769" s="125"/>
      <c r="L1769" s="125"/>
      <c r="M1769" s="125"/>
      <c r="N1769" s="125"/>
      <c r="O1769" s="126"/>
      <c r="P1769" s="126"/>
      <c r="Q1769" s="126"/>
      <c r="R1769" s="126"/>
      <c r="S1769" s="126"/>
      <c r="T1769" s="126"/>
      <c r="U1769" s="126"/>
      <c r="V1769" s="126"/>
      <c r="W1769" s="126"/>
      <c r="X1769" s="126"/>
      <c r="Y1769" s="126"/>
      <c r="Z1769" s="126"/>
      <c r="AA1769" s="125">
        <v>2</v>
      </c>
      <c r="AB1769" s="125"/>
      <c r="AC1769" s="125"/>
      <c r="AD1769" s="125"/>
      <c r="AE1769" s="125"/>
      <c r="AF1769" s="125"/>
      <c r="AG1769" s="125"/>
      <c r="AH1769" s="125"/>
      <c r="AI1769" s="125"/>
      <c r="AJ1769" s="125"/>
      <c r="AK1769" s="310">
        <v>56190</v>
      </c>
      <c r="AL1769" s="310">
        <f t="shared" si="274"/>
        <v>112380</v>
      </c>
      <c r="AM1769" s="65" t="s">
        <v>654</v>
      </c>
      <c r="AN1769" s="65"/>
      <c r="AO1769" s="65"/>
      <c r="AP1769" s="65"/>
      <c r="AQ1769" s="65"/>
      <c r="AR1769" s="65"/>
      <c r="AS1769" s="66"/>
    </row>
    <row r="1770" spans="1:45" s="67" customFormat="1" ht="14.15" customHeight="1" x14ac:dyDescent="0.2">
      <c r="A1770" s="165">
        <v>1502008</v>
      </c>
      <c r="B1770" s="166" t="s">
        <v>2494</v>
      </c>
      <c r="C1770" s="258">
        <f t="shared" si="275"/>
        <v>0</v>
      </c>
      <c r="D1770" s="137"/>
      <c r="E1770" s="126"/>
      <c r="F1770" s="126"/>
      <c r="G1770" s="126"/>
      <c r="H1770" s="262">
        <f t="shared" si="273"/>
        <v>0</v>
      </c>
      <c r="I1770" s="125"/>
      <c r="J1770" s="125"/>
      <c r="K1770" s="125"/>
      <c r="L1770" s="125"/>
      <c r="M1770" s="125"/>
      <c r="N1770" s="125"/>
      <c r="O1770" s="262">
        <f t="shared" ref="O1770:O1833" si="276">SUM(P1770:Q1770)</f>
        <v>0</v>
      </c>
      <c r="P1770" s="125"/>
      <c r="Q1770" s="125"/>
      <c r="R1770" s="262">
        <f t="shared" ref="R1770:R1833" si="277">SUM(S1770:T1770)</f>
        <v>0</v>
      </c>
      <c r="S1770" s="125"/>
      <c r="T1770" s="125"/>
      <c r="U1770" s="262">
        <f t="shared" ref="U1770:U1833" si="278">SUM(V1770:W1770)</f>
        <v>0</v>
      </c>
      <c r="V1770" s="125"/>
      <c r="W1770" s="125"/>
      <c r="X1770" s="262">
        <f t="shared" ref="X1770:X1833" si="279">SUM(Y1770:Z1770)</f>
        <v>0</v>
      </c>
      <c r="Y1770" s="125"/>
      <c r="Z1770" s="125"/>
      <c r="AA1770" s="125"/>
      <c r="AB1770" s="125"/>
      <c r="AC1770" s="125"/>
      <c r="AD1770" s="125"/>
      <c r="AE1770" s="125"/>
      <c r="AF1770" s="125"/>
      <c r="AG1770" s="125"/>
      <c r="AH1770" s="125"/>
      <c r="AI1770" s="125"/>
      <c r="AJ1770" s="125"/>
      <c r="AK1770" s="310">
        <v>98670</v>
      </c>
      <c r="AL1770" s="310">
        <f t="shared" si="274"/>
        <v>0</v>
      </c>
      <c r="AM1770" s="65" t="s">
        <v>654</v>
      </c>
      <c r="AN1770" s="65"/>
      <c r="AO1770" s="65"/>
      <c r="AP1770" s="65"/>
      <c r="AQ1770" s="65"/>
      <c r="AR1770" s="65"/>
      <c r="AS1770" s="66"/>
    </row>
    <row r="1771" spans="1:45" s="67" customFormat="1" ht="14.15" customHeight="1" x14ac:dyDescent="0.2">
      <c r="A1771" s="165">
        <v>1502009</v>
      </c>
      <c r="B1771" s="166" t="s">
        <v>3137</v>
      </c>
      <c r="C1771" s="258">
        <f t="shared" si="275"/>
        <v>0</v>
      </c>
      <c r="D1771" s="137"/>
      <c r="E1771" s="126"/>
      <c r="F1771" s="126"/>
      <c r="G1771" s="126"/>
      <c r="H1771" s="262">
        <f t="shared" si="273"/>
        <v>0</v>
      </c>
      <c r="I1771" s="125"/>
      <c r="J1771" s="125"/>
      <c r="K1771" s="125"/>
      <c r="L1771" s="125"/>
      <c r="M1771" s="125"/>
      <c r="N1771" s="125"/>
      <c r="O1771" s="262">
        <f t="shared" si="276"/>
        <v>0</v>
      </c>
      <c r="P1771" s="125"/>
      <c r="Q1771" s="125"/>
      <c r="R1771" s="262">
        <f t="shared" si="277"/>
        <v>0</v>
      </c>
      <c r="S1771" s="125"/>
      <c r="T1771" s="125"/>
      <c r="U1771" s="262">
        <f t="shared" si="278"/>
        <v>0</v>
      </c>
      <c r="V1771" s="125"/>
      <c r="W1771" s="125"/>
      <c r="X1771" s="262">
        <f t="shared" si="279"/>
        <v>0</v>
      </c>
      <c r="Y1771" s="125"/>
      <c r="Z1771" s="125"/>
      <c r="AA1771" s="125"/>
      <c r="AB1771" s="125"/>
      <c r="AC1771" s="125"/>
      <c r="AD1771" s="125"/>
      <c r="AE1771" s="125"/>
      <c r="AF1771" s="125"/>
      <c r="AG1771" s="125"/>
      <c r="AH1771" s="125"/>
      <c r="AI1771" s="125"/>
      <c r="AJ1771" s="125"/>
      <c r="AK1771" s="310">
        <v>65410</v>
      </c>
      <c r="AL1771" s="310">
        <f t="shared" si="274"/>
        <v>0</v>
      </c>
      <c r="AM1771" s="65" t="s">
        <v>654</v>
      </c>
      <c r="AN1771" s="65"/>
      <c r="AO1771" s="65"/>
      <c r="AP1771" s="65"/>
      <c r="AQ1771" s="65"/>
      <c r="AR1771" s="65"/>
      <c r="AS1771" s="66"/>
    </row>
    <row r="1772" spans="1:45" s="67" customFormat="1" ht="14.15" customHeight="1" x14ac:dyDescent="0.2">
      <c r="A1772" s="165">
        <v>1502010</v>
      </c>
      <c r="B1772" s="166" t="s">
        <v>3138</v>
      </c>
      <c r="C1772" s="258">
        <f t="shared" si="275"/>
        <v>0</v>
      </c>
      <c r="D1772" s="137"/>
      <c r="E1772" s="126"/>
      <c r="F1772" s="126"/>
      <c r="G1772" s="126"/>
      <c r="H1772" s="262">
        <f t="shared" si="273"/>
        <v>0</v>
      </c>
      <c r="I1772" s="125"/>
      <c r="J1772" s="125"/>
      <c r="K1772" s="125"/>
      <c r="L1772" s="125"/>
      <c r="M1772" s="125"/>
      <c r="N1772" s="125"/>
      <c r="O1772" s="262">
        <f t="shared" si="276"/>
        <v>0</v>
      </c>
      <c r="P1772" s="125"/>
      <c r="Q1772" s="125"/>
      <c r="R1772" s="262">
        <f t="shared" si="277"/>
        <v>0</v>
      </c>
      <c r="S1772" s="125"/>
      <c r="T1772" s="125"/>
      <c r="U1772" s="262">
        <f t="shared" si="278"/>
        <v>0</v>
      </c>
      <c r="V1772" s="125"/>
      <c r="W1772" s="125"/>
      <c r="X1772" s="262">
        <f t="shared" si="279"/>
        <v>0</v>
      </c>
      <c r="Y1772" s="125"/>
      <c r="Z1772" s="125"/>
      <c r="AA1772" s="125"/>
      <c r="AB1772" s="125"/>
      <c r="AC1772" s="125"/>
      <c r="AD1772" s="125"/>
      <c r="AE1772" s="125"/>
      <c r="AF1772" s="125"/>
      <c r="AG1772" s="125"/>
      <c r="AH1772" s="125"/>
      <c r="AI1772" s="125"/>
      <c r="AJ1772" s="125"/>
      <c r="AK1772" s="310">
        <v>381990</v>
      </c>
      <c r="AL1772" s="310">
        <f t="shared" si="274"/>
        <v>0</v>
      </c>
      <c r="AM1772" s="65" t="s">
        <v>654</v>
      </c>
      <c r="AN1772" s="65"/>
      <c r="AO1772" s="65"/>
      <c r="AP1772" s="65"/>
      <c r="AQ1772" s="65"/>
      <c r="AR1772" s="65"/>
      <c r="AS1772" s="66"/>
    </row>
    <row r="1773" spans="1:45" s="67" customFormat="1" ht="14.15" customHeight="1" x14ac:dyDescent="0.2">
      <c r="A1773" s="165">
        <v>1502011</v>
      </c>
      <c r="B1773" s="166" t="s">
        <v>528</v>
      </c>
      <c r="C1773" s="258">
        <f t="shared" si="275"/>
        <v>2</v>
      </c>
      <c r="D1773" s="137"/>
      <c r="E1773" s="126"/>
      <c r="F1773" s="126"/>
      <c r="G1773" s="126"/>
      <c r="H1773" s="262">
        <f t="shared" si="273"/>
        <v>2</v>
      </c>
      <c r="I1773" s="125">
        <v>2</v>
      </c>
      <c r="J1773" s="125"/>
      <c r="K1773" s="125"/>
      <c r="L1773" s="125"/>
      <c r="M1773" s="125"/>
      <c r="N1773" s="125"/>
      <c r="O1773" s="262">
        <f t="shared" si="276"/>
        <v>1</v>
      </c>
      <c r="P1773" s="125"/>
      <c r="Q1773" s="125">
        <v>1</v>
      </c>
      <c r="R1773" s="262">
        <f t="shared" si="277"/>
        <v>1</v>
      </c>
      <c r="S1773" s="125"/>
      <c r="T1773" s="125">
        <v>1</v>
      </c>
      <c r="U1773" s="262">
        <f t="shared" si="278"/>
        <v>0</v>
      </c>
      <c r="V1773" s="125"/>
      <c r="W1773" s="125"/>
      <c r="X1773" s="262">
        <f t="shared" si="279"/>
        <v>0</v>
      </c>
      <c r="Y1773" s="125"/>
      <c r="Z1773" s="125"/>
      <c r="AA1773" s="125">
        <v>2</v>
      </c>
      <c r="AB1773" s="125"/>
      <c r="AC1773" s="125"/>
      <c r="AD1773" s="125"/>
      <c r="AE1773" s="125"/>
      <c r="AF1773" s="125"/>
      <c r="AG1773" s="125"/>
      <c r="AH1773" s="125"/>
      <c r="AI1773" s="125"/>
      <c r="AJ1773" s="125"/>
      <c r="AK1773" s="310">
        <v>171110</v>
      </c>
      <c r="AL1773" s="310">
        <f t="shared" si="274"/>
        <v>342220</v>
      </c>
      <c r="AM1773" s="65" t="s">
        <v>654</v>
      </c>
      <c r="AN1773" s="65"/>
      <c r="AO1773" s="65"/>
      <c r="AP1773" s="65"/>
      <c r="AQ1773" s="65"/>
      <c r="AR1773" s="65"/>
      <c r="AS1773" s="66"/>
    </row>
    <row r="1774" spans="1:45" s="67" customFormat="1" ht="14.15" customHeight="1" x14ac:dyDescent="0.2">
      <c r="A1774" s="165">
        <v>1502012</v>
      </c>
      <c r="B1774" s="166" t="s">
        <v>1150</v>
      </c>
      <c r="C1774" s="258">
        <f t="shared" si="275"/>
        <v>1</v>
      </c>
      <c r="D1774" s="137"/>
      <c r="E1774" s="126"/>
      <c r="F1774" s="126"/>
      <c r="G1774" s="126"/>
      <c r="H1774" s="262">
        <f t="shared" si="273"/>
        <v>0</v>
      </c>
      <c r="I1774" s="125"/>
      <c r="J1774" s="125"/>
      <c r="K1774" s="125"/>
      <c r="L1774" s="125">
        <v>1</v>
      </c>
      <c r="M1774" s="125"/>
      <c r="N1774" s="125"/>
      <c r="O1774" s="126"/>
      <c r="P1774" s="126"/>
      <c r="Q1774" s="126"/>
      <c r="R1774" s="126"/>
      <c r="S1774" s="126"/>
      <c r="T1774" s="126"/>
      <c r="U1774" s="126"/>
      <c r="V1774" s="126"/>
      <c r="W1774" s="126"/>
      <c r="X1774" s="126"/>
      <c r="Y1774" s="126"/>
      <c r="Z1774" s="126"/>
      <c r="AA1774" s="125">
        <v>1</v>
      </c>
      <c r="AB1774" s="125"/>
      <c r="AC1774" s="125"/>
      <c r="AD1774" s="125"/>
      <c r="AE1774" s="125"/>
      <c r="AF1774" s="125"/>
      <c r="AG1774" s="125"/>
      <c r="AH1774" s="125"/>
      <c r="AI1774" s="125"/>
      <c r="AJ1774" s="125"/>
      <c r="AK1774" s="310">
        <v>119570</v>
      </c>
      <c r="AL1774" s="310">
        <f t="shared" si="274"/>
        <v>59785</v>
      </c>
      <c r="AM1774" s="65" t="s">
        <v>654</v>
      </c>
      <c r="AN1774" s="65"/>
      <c r="AO1774" s="65"/>
      <c r="AP1774" s="65"/>
      <c r="AQ1774" s="65"/>
      <c r="AR1774" s="65"/>
      <c r="AS1774" s="66"/>
    </row>
    <row r="1775" spans="1:45" s="67" customFormat="1" ht="14.15" customHeight="1" x14ac:dyDescent="0.2">
      <c r="A1775" s="165">
        <v>1502013</v>
      </c>
      <c r="B1775" s="166" t="s">
        <v>2784</v>
      </c>
      <c r="C1775" s="258">
        <f t="shared" si="275"/>
        <v>1</v>
      </c>
      <c r="D1775" s="137"/>
      <c r="E1775" s="126"/>
      <c r="F1775" s="126"/>
      <c r="G1775" s="126"/>
      <c r="H1775" s="262">
        <f t="shared" si="273"/>
        <v>0</v>
      </c>
      <c r="I1775" s="125"/>
      <c r="J1775" s="125"/>
      <c r="K1775" s="125"/>
      <c r="L1775" s="125">
        <v>1</v>
      </c>
      <c r="M1775" s="125"/>
      <c r="N1775" s="125"/>
      <c r="O1775" s="262">
        <f t="shared" si="276"/>
        <v>1</v>
      </c>
      <c r="P1775" s="125">
        <v>1</v>
      </c>
      <c r="Q1775" s="125"/>
      <c r="R1775" s="262">
        <f t="shared" si="277"/>
        <v>0</v>
      </c>
      <c r="S1775" s="125"/>
      <c r="T1775" s="125"/>
      <c r="U1775" s="262">
        <f t="shared" si="278"/>
        <v>0</v>
      </c>
      <c r="V1775" s="125"/>
      <c r="W1775" s="125"/>
      <c r="X1775" s="262">
        <f t="shared" si="279"/>
        <v>0</v>
      </c>
      <c r="Y1775" s="125"/>
      <c r="Z1775" s="125"/>
      <c r="AA1775" s="125">
        <v>1</v>
      </c>
      <c r="AB1775" s="125"/>
      <c r="AC1775" s="125"/>
      <c r="AD1775" s="125"/>
      <c r="AE1775" s="125"/>
      <c r="AF1775" s="125"/>
      <c r="AG1775" s="125"/>
      <c r="AH1775" s="125"/>
      <c r="AI1775" s="125"/>
      <c r="AJ1775" s="125"/>
      <c r="AK1775" s="310">
        <v>153160</v>
      </c>
      <c r="AL1775" s="310">
        <f t="shared" si="274"/>
        <v>76580</v>
      </c>
      <c r="AM1775" s="65" t="s">
        <v>654</v>
      </c>
      <c r="AN1775" s="65"/>
      <c r="AO1775" s="65"/>
      <c r="AP1775" s="65"/>
      <c r="AQ1775" s="65"/>
      <c r="AR1775" s="65"/>
      <c r="AS1775" s="66"/>
    </row>
    <row r="1776" spans="1:45" s="67" customFormat="1" ht="14.15" customHeight="1" x14ac:dyDescent="0.2">
      <c r="A1776" s="165">
        <v>1502067</v>
      </c>
      <c r="B1776" s="166" t="s">
        <v>3742</v>
      </c>
      <c r="C1776" s="343">
        <f t="shared" si="275"/>
        <v>0</v>
      </c>
      <c r="D1776" s="137"/>
      <c r="E1776" s="126"/>
      <c r="F1776" s="126"/>
      <c r="G1776" s="126"/>
      <c r="H1776" s="290">
        <f t="shared" si="273"/>
        <v>0</v>
      </c>
      <c r="I1776" s="125"/>
      <c r="J1776" s="125"/>
      <c r="K1776" s="125"/>
      <c r="L1776" s="125"/>
      <c r="M1776" s="125"/>
      <c r="N1776" s="125"/>
      <c r="O1776" s="126"/>
      <c r="P1776" s="126"/>
      <c r="Q1776" s="126"/>
      <c r="R1776" s="126"/>
      <c r="S1776" s="126"/>
      <c r="T1776" s="126"/>
      <c r="U1776" s="126"/>
      <c r="V1776" s="126"/>
      <c r="W1776" s="126"/>
      <c r="X1776" s="126"/>
      <c r="Y1776" s="126"/>
      <c r="Z1776" s="126"/>
      <c r="AA1776" s="125"/>
      <c r="AB1776" s="125"/>
      <c r="AC1776" s="125"/>
      <c r="AD1776" s="125"/>
      <c r="AE1776" s="125"/>
      <c r="AF1776" s="125"/>
      <c r="AG1776" s="125"/>
      <c r="AH1776" s="125"/>
      <c r="AI1776" s="125"/>
      <c r="AJ1776" s="125"/>
      <c r="AK1776" s="310">
        <v>128630</v>
      </c>
      <c r="AL1776" s="310">
        <f t="shared" si="274"/>
        <v>0</v>
      </c>
      <c r="AM1776" s="65" t="s">
        <v>654</v>
      </c>
      <c r="AN1776" s="65"/>
      <c r="AO1776" s="65"/>
      <c r="AP1776" s="65"/>
      <c r="AQ1776" s="65"/>
      <c r="AR1776" s="65"/>
      <c r="AS1776" s="66"/>
    </row>
    <row r="1777" spans="1:45" s="67" customFormat="1" ht="14.15" customHeight="1" x14ac:dyDescent="0.2">
      <c r="A1777" s="165" t="s">
        <v>3738</v>
      </c>
      <c r="B1777" s="166" t="s">
        <v>3743</v>
      </c>
      <c r="C1777" s="343">
        <f t="shared" si="275"/>
        <v>0</v>
      </c>
      <c r="D1777" s="137"/>
      <c r="E1777" s="126"/>
      <c r="F1777" s="126"/>
      <c r="G1777" s="126"/>
      <c r="H1777" s="290">
        <f t="shared" si="273"/>
        <v>0</v>
      </c>
      <c r="I1777" s="125"/>
      <c r="J1777" s="125"/>
      <c r="K1777" s="125"/>
      <c r="L1777" s="125"/>
      <c r="M1777" s="125"/>
      <c r="N1777" s="125"/>
      <c r="O1777" s="290">
        <f t="shared" si="276"/>
        <v>0</v>
      </c>
      <c r="P1777" s="125"/>
      <c r="Q1777" s="125"/>
      <c r="R1777" s="290">
        <f t="shared" si="277"/>
        <v>0</v>
      </c>
      <c r="S1777" s="125"/>
      <c r="T1777" s="125"/>
      <c r="U1777" s="290">
        <f t="shared" si="278"/>
        <v>0</v>
      </c>
      <c r="V1777" s="125"/>
      <c r="W1777" s="125"/>
      <c r="X1777" s="290">
        <f t="shared" si="279"/>
        <v>0</v>
      </c>
      <c r="Y1777" s="125"/>
      <c r="Z1777" s="125"/>
      <c r="AA1777" s="125"/>
      <c r="AB1777" s="125"/>
      <c r="AC1777" s="125"/>
      <c r="AD1777" s="125"/>
      <c r="AE1777" s="125"/>
      <c r="AF1777" s="125"/>
      <c r="AG1777" s="125"/>
      <c r="AH1777" s="125"/>
      <c r="AI1777" s="125"/>
      <c r="AJ1777" s="125"/>
      <c r="AK1777" s="310">
        <v>258190</v>
      </c>
      <c r="AL1777" s="310">
        <f t="shared" si="274"/>
        <v>0</v>
      </c>
      <c r="AM1777" s="65" t="s">
        <v>654</v>
      </c>
      <c r="AN1777" s="65"/>
      <c r="AO1777" s="65"/>
      <c r="AP1777" s="65"/>
      <c r="AQ1777" s="65"/>
      <c r="AR1777" s="65"/>
      <c r="AS1777" s="66"/>
    </row>
    <row r="1778" spans="1:45" s="67" customFormat="1" ht="14.15" customHeight="1" x14ac:dyDescent="0.2">
      <c r="A1778" s="165" t="s">
        <v>3739</v>
      </c>
      <c r="B1778" s="166" t="s">
        <v>3744</v>
      </c>
      <c r="C1778" s="343">
        <f t="shared" si="275"/>
        <v>0</v>
      </c>
      <c r="D1778" s="137"/>
      <c r="E1778" s="126"/>
      <c r="F1778" s="126"/>
      <c r="G1778" s="126"/>
      <c r="H1778" s="290">
        <f t="shared" si="273"/>
        <v>0</v>
      </c>
      <c r="I1778" s="125"/>
      <c r="J1778" s="125"/>
      <c r="K1778" s="125"/>
      <c r="L1778" s="125"/>
      <c r="M1778" s="125"/>
      <c r="N1778" s="125"/>
      <c r="O1778" s="290">
        <f t="shared" si="276"/>
        <v>0</v>
      </c>
      <c r="P1778" s="125"/>
      <c r="Q1778" s="125"/>
      <c r="R1778" s="290">
        <f t="shared" si="277"/>
        <v>0</v>
      </c>
      <c r="S1778" s="125"/>
      <c r="T1778" s="125"/>
      <c r="U1778" s="290">
        <f t="shared" si="278"/>
        <v>0</v>
      </c>
      <c r="V1778" s="125"/>
      <c r="W1778" s="125"/>
      <c r="X1778" s="290">
        <f t="shared" si="279"/>
        <v>0</v>
      </c>
      <c r="Y1778" s="125"/>
      <c r="Z1778" s="125"/>
      <c r="AA1778" s="125"/>
      <c r="AB1778" s="125"/>
      <c r="AC1778" s="125"/>
      <c r="AD1778" s="125"/>
      <c r="AE1778" s="125"/>
      <c r="AF1778" s="125"/>
      <c r="AG1778" s="125"/>
      <c r="AH1778" s="125"/>
      <c r="AI1778" s="125"/>
      <c r="AJ1778" s="125"/>
      <c r="AK1778" s="310">
        <v>236700</v>
      </c>
      <c r="AL1778" s="310">
        <f t="shared" si="274"/>
        <v>0</v>
      </c>
      <c r="AM1778" s="65" t="s">
        <v>654</v>
      </c>
      <c r="AN1778" s="65"/>
      <c r="AO1778" s="65"/>
      <c r="AP1778" s="65"/>
      <c r="AQ1778" s="65"/>
      <c r="AR1778" s="65"/>
      <c r="AS1778" s="66"/>
    </row>
    <row r="1779" spans="1:45" s="67" customFormat="1" ht="14.15" customHeight="1" x14ac:dyDescent="0.2">
      <c r="A1779" s="165" t="s">
        <v>3740</v>
      </c>
      <c r="B1779" s="166" t="s">
        <v>3745</v>
      </c>
      <c r="C1779" s="343">
        <f t="shared" si="275"/>
        <v>0</v>
      </c>
      <c r="D1779" s="137"/>
      <c r="E1779" s="126"/>
      <c r="F1779" s="126"/>
      <c r="G1779" s="126"/>
      <c r="H1779" s="290">
        <f t="shared" si="273"/>
        <v>0</v>
      </c>
      <c r="I1779" s="125"/>
      <c r="J1779" s="125"/>
      <c r="K1779" s="125"/>
      <c r="L1779" s="125"/>
      <c r="M1779" s="125"/>
      <c r="N1779" s="125"/>
      <c r="O1779" s="290">
        <f t="shared" si="276"/>
        <v>0</v>
      </c>
      <c r="P1779" s="125"/>
      <c r="Q1779" s="125"/>
      <c r="R1779" s="290">
        <f t="shared" si="277"/>
        <v>0</v>
      </c>
      <c r="S1779" s="125"/>
      <c r="T1779" s="125"/>
      <c r="U1779" s="290">
        <f t="shared" si="278"/>
        <v>0</v>
      </c>
      <c r="V1779" s="125"/>
      <c r="W1779" s="125"/>
      <c r="X1779" s="290">
        <f t="shared" si="279"/>
        <v>0</v>
      </c>
      <c r="Y1779" s="125"/>
      <c r="Z1779" s="125"/>
      <c r="AA1779" s="125"/>
      <c r="AB1779" s="125"/>
      <c r="AC1779" s="125"/>
      <c r="AD1779" s="125"/>
      <c r="AE1779" s="125"/>
      <c r="AF1779" s="125"/>
      <c r="AG1779" s="125"/>
      <c r="AH1779" s="125"/>
      <c r="AI1779" s="125"/>
      <c r="AJ1779" s="125"/>
      <c r="AK1779" s="310">
        <v>232370</v>
      </c>
      <c r="AL1779" s="310">
        <f t="shared" si="274"/>
        <v>0</v>
      </c>
      <c r="AM1779" s="65" t="s">
        <v>654</v>
      </c>
      <c r="AN1779" s="65"/>
      <c r="AO1779" s="65"/>
      <c r="AP1779" s="65"/>
      <c r="AQ1779" s="65"/>
      <c r="AR1779" s="65"/>
      <c r="AS1779" s="66"/>
    </row>
    <row r="1780" spans="1:45" s="67" customFormat="1" ht="14.15" customHeight="1" x14ac:dyDescent="0.2">
      <c r="A1780" s="165" t="s">
        <v>3741</v>
      </c>
      <c r="B1780" s="166" t="s">
        <v>3746</v>
      </c>
      <c r="C1780" s="343">
        <f t="shared" si="275"/>
        <v>0</v>
      </c>
      <c r="D1780" s="137"/>
      <c r="E1780" s="126"/>
      <c r="F1780" s="126"/>
      <c r="G1780" s="126"/>
      <c r="H1780" s="290">
        <f t="shared" si="273"/>
        <v>0</v>
      </c>
      <c r="I1780" s="125"/>
      <c r="J1780" s="125"/>
      <c r="K1780" s="125"/>
      <c r="L1780" s="125"/>
      <c r="M1780" s="125"/>
      <c r="N1780" s="125"/>
      <c r="O1780" s="290">
        <f t="shared" si="276"/>
        <v>0</v>
      </c>
      <c r="P1780" s="125"/>
      <c r="Q1780" s="125"/>
      <c r="R1780" s="290">
        <f t="shared" si="277"/>
        <v>0</v>
      </c>
      <c r="S1780" s="125"/>
      <c r="T1780" s="125"/>
      <c r="U1780" s="290">
        <f t="shared" si="278"/>
        <v>0</v>
      </c>
      <c r="V1780" s="125"/>
      <c r="W1780" s="125"/>
      <c r="X1780" s="290">
        <f t="shared" si="279"/>
        <v>0</v>
      </c>
      <c r="Y1780" s="125"/>
      <c r="Z1780" s="125"/>
      <c r="AA1780" s="125"/>
      <c r="AB1780" s="125"/>
      <c r="AC1780" s="125"/>
      <c r="AD1780" s="125"/>
      <c r="AE1780" s="125"/>
      <c r="AF1780" s="125"/>
      <c r="AG1780" s="125"/>
      <c r="AH1780" s="125"/>
      <c r="AI1780" s="125"/>
      <c r="AJ1780" s="125"/>
      <c r="AK1780" s="310">
        <v>236700</v>
      </c>
      <c r="AL1780" s="310">
        <f t="shared" si="274"/>
        <v>0</v>
      </c>
      <c r="AM1780" s="65" t="s">
        <v>654</v>
      </c>
      <c r="AN1780" s="65"/>
      <c r="AO1780" s="65"/>
      <c r="AP1780" s="65"/>
      <c r="AQ1780" s="65"/>
      <c r="AR1780" s="65"/>
      <c r="AS1780" s="66"/>
    </row>
    <row r="1781" spans="1:45" s="67" customFormat="1" ht="14.15" customHeight="1" x14ac:dyDescent="0.2">
      <c r="A1781" s="165">
        <v>1502014</v>
      </c>
      <c r="B1781" s="166" t="s">
        <v>1080</v>
      </c>
      <c r="C1781" s="258">
        <f t="shared" si="275"/>
        <v>0</v>
      </c>
      <c r="D1781" s="137"/>
      <c r="E1781" s="126"/>
      <c r="F1781" s="126"/>
      <c r="G1781" s="126"/>
      <c r="H1781" s="262">
        <f t="shared" si="273"/>
        <v>0</v>
      </c>
      <c r="I1781" s="125"/>
      <c r="J1781" s="125"/>
      <c r="K1781" s="125"/>
      <c r="L1781" s="125"/>
      <c r="M1781" s="125"/>
      <c r="N1781" s="125"/>
      <c r="O1781" s="126"/>
      <c r="P1781" s="126"/>
      <c r="Q1781" s="126"/>
      <c r="R1781" s="126"/>
      <c r="S1781" s="126"/>
      <c r="T1781" s="126"/>
      <c r="U1781" s="126"/>
      <c r="V1781" s="126"/>
      <c r="W1781" s="126"/>
      <c r="X1781" s="126"/>
      <c r="Y1781" s="126"/>
      <c r="Z1781" s="126"/>
      <c r="AA1781" s="125"/>
      <c r="AB1781" s="125"/>
      <c r="AC1781" s="125"/>
      <c r="AD1781" s="125"/>
      <c r="AE1781" s="125"/>
      <c r="AF1781" s="125"/>
      <c r="AG1781" s="125"/>
      <c r="AH1781" s="125"/>
      <c r="AI1781" s="125"/>
      <c r="AJ1781" s="125"/>
      <c r="AK1781" s="310">
        <v>119570</v>
      </c>
      <c r="AL1781" s="310">
        <f t="shared" si="274"/>
        <v>0</v>
      </c>
      <c r="AM1781" s="65" t="s">
        <v>654</v>
      </c>
      <c r="AN1781" s="65"/>
      <c r="AO1781" s="65"/>
      <c r="AP1781" s="65"/>
      <c r="AQ1781" s="65"/>
      <c r="AR1781" s="65"/>
      <c r="AS1781" s="66"/>
    </row>
    <row r="1782" spans="1:45" s="67" customFormat="1" ht="14.15" customHeight="1" x14ac:dyDescent="0.2">
      <c r="A1782" s="165">
        <v>1502015</v>
      </c>
      <c r="B1782" s="166" t="s">
        <v>1081</v>
      </c>
      <c r="C1782" s="258">
        <f t="shared" si="275"/>
        <v>0</v>
      </c>
      <c r="D1782" s="137"/>
      <c r="E1782" s="126"/>
      <c r="F1782" s="126"/>
      <c r="G1782" s="126"/>
      <c r="H1782" s="262">
        <f t="shared" si="273"/>
        <v>0</v>
      </c>
      <c r="I1782" s="125"/>
      <c r="J1782" s="125"/>
      <c r="K1782" s="125"/>
      <c r="L1782" s="125"/>
      <c r="M1782" s="125"/>
      <c r="N1782" s="125"/>
      <c r="O1782" s="262">
        <f t="shared" si="276"/>
        <v>0</v>
      </c>
      <c r="P1782" s="125"/>
      <c r="Q1782" s="125"/>
      <c r="R1782" s="262">
        <f t="shared" si="277"/>
        <v>0</v>
      </c>
      <c r="S1782" s="125"/>
      <c r="T1782" s="125"/>
      <c r="U1782" s="262">
        <f t="shared" si="278"/>
        <v>0</v>
      </c>
      <c r="V1782" s="125"/>
      <c r="W1782" s="125"/>
      <c r="X1782" s="262">
        <f t="shared" si="279"/>
        <v>0</v>
      </c>
      <c r="Y1782" s="125"/>
      <c r="Z1782" s="125"/>
      <c r="AA1782" s="125"/>
      <c r="AB1782" s="125"/>
      <c r="AC1782" s="125"/>
      <c r="AD1782" s="125"/>
      <c r="AE1782" s="125"/>
      <c r="AF1782" s="125"/>
      <c r="AG1782" s="125"/>
      <c r="AH1782" s="125"/>
      <c r="AI1782" s="125"/>
      <c r="AJ1782" s="125"/>
      <c r="AK1782" s="310">
        <v>152530</v>
      </c>
      <c r="AL1782" s="310">
        <f t="shared" si="274"/>
        <v>0</v>
      </c>
      <c r="AM1782" s="65" t="s">
        <v>654</v>
      </c>
      <c r="AN1782" s="65"/>
      <c r="AO1782" s="65"/>
      <c r="AP1782" s="65"/>
      <c r="AQ1782" s="65"/>
      <c r="AR1782" s="65"/>
      <c r="AS1782" s="66"/>
    </row>
    <row r="1783" spans="1:45" s="67" customFormat="1" ht="14.15" customHeight="1" x14ac:dyDescent="0.2">
      <c r="A1783" s="165">
        <v>1502016</v>
      </c>
      <c r="B1783" s="197" t="s">
        <v>2422</v>
      </c>
      <c r="C1783" s="258">
        <f t="shared" si="275"/>
        <v>2</v>
      </c>
      <c r="D1783" s="137"/>
      <c r="E1783" s="126"/>
      <c r="F1783" s="126"/>
      <c r="G1783" s="126"/>
      <c r="H1783" s="262">
        <f t="shared" si="273"/>
        <v>2</v>
      </c>
      <c r="I1783" s="125">
        <v>2</v>
      </c>
      <c r="J1783" s="125"/>
      <c r="K1783" s="125"/>
      <c r="L1783" s="125"/>
      <c r="M1783" s="125"/>
      <c r="N1783" s="125"/>
      <c r="O1783" s="262">
        <f t="shared" si="276"/>
        <v>2</v>
      </c>
      <c r="P1783" s="125">
        <v>1</v>
      </c>
      <c r="Q1783" s="125">
        <v>1</v>
      </c>
      <c r="R1783" s="262">
        <f t="shared" si="277"/>
        <v>0</v>
      </c>
      <c r="S1783" s="125"/>
      <c r="T1783" s="125"/>
      <c r="U1783" s="262">
        <f t="shared" si="278"/>
        <v>0</v>
      </c>
      <c r="V1783" s="125"/>
      <c r="W1783" s="125"/>
      <c r="X1783" s="262">
        <f t="shared" si="279"/>
        <v>0</v>
      </c>
      <c r="Y1783" s="125"/>
      <c r="Z1783" s="125"/>
      <c r="AA1783" s="125">
        <v>2</v>
      </c>
      <c r="AB1783" s="125"/>
      <c r="AC1783" s="125"/>
      <c r="AD1783" s="125"/>
      <c r="AE1783" s="125"/>
      <c r="AF1783" s="125"/>
      <c r="AG1783" s="125"/>
      <c r="AH1783" s="125"/>
      <c r="AI1783" s="125"/>
      <c r="AJ1783" s="125"/>
      <c r="AK1783" s="310">
        <v>203130</v>
      </c>
      <c r="AL1783" s="310">
        <f t="shared" si="274"/>
        <v>406260</v>
      </c>
      <c r="AM1783" s="65" t="s">
        <v>654</v>
      </c>
      <c r="AN1783" s="65"/>
      <c r="AO1783" s="65"/>
      <c r="AP1783" s="65"/>
      <c r="AQ1783" s="65"/>
      <c r="AR1783" s="65"/>
      <c r="AS1783" s="66"/>
    </row>
    <row r="1784" spans="1:45" s="67" customFormat="1" ht="14.15" customHeight="1" x14ac:dyDescent="0.2">
      <c r="A1784" s="165">
        <v>1502017</v>
      </c>
      <c r="B1784" s="197" t="s">
        <v>2421</v>
      </c>
      <c r="C1784" s="258">
        <f t="shared" si="275"/>
        <v>0</v>
      </c>
      <c r="D1784" s="137"/>
      <c r="E1784" s="126"/>
      <c r="F1784" s="126"/>
      <c r="G1784" s="126"/>
      <c r="H1784" s="262">
        <f t="shared" si="273"/>
        <v>0</v>
      </c>
      <c r="I1784" s="125"/>
      <c r="J1784" s="125"/>
      <c r="K1784" s="125"/>
      <c r="L1784" s="125"/>
      <c r="M1784" s="125"/>
      <c r="N1784" s="125"/>
      <c r="O1784" s="262">
        <f t="shared" si="276"/>
        <v>0</v>
      </c>
      <c r="P1784" s="125"/>
      <c r="Q1784" s="125"/>
      <c r="R1784" s="262">
        <f t="shared" si="277"/>
        <v>0</v>
      </c>
      <c r="S1784" s="125"/>
      <c r="T1784" s="125"/>
      <c r="U1784" s="262">
        <f t="shared" si="278"/>
        <v>0</v>
      </c>
      <c r="V1784" s="125"/>
      <c r="W1784" s="125"/>
      <c r="X1784" s="262">
        <f t="shared" si="279"/>
        <v>0</v>
      </c>
      <c r="Y1784" s="125"/>
      <c r="Z1784" s="125"/>
      <c r="AA1784" s="125"/>
      <c r="AB1784" s="125"/>
      <c r="AC1784" s="125"/>
      <c r="AD1784" s="125"/>
      <c r="AE1784" s="125"/>
      <c r="AF1784" s="125"/>
      <c r="AG1784" s="125"/>
      <c r="AH1784" s="125"/>
      <c r="AI1784" s="125"/>
      <c r="AJ1784" s="125"/>
      <c r="AK1784" s="310">
        <v>540610</v>
      </c>
      <c r="AL1784" s="310">
        <f t="shared" si="274"/>
        <v>0</v>
      </c>
      <c r="AM1784" s="65" t="s">
        <v>654</v>
      </c>
      <c r="AN1784" s="65"/>
      <c r="AO1784" s="65"/>
      <c r="AP1784" s="65"/>
      <c r="AQ1784" s="65"/>
      <c r="AR1784" s="65"/>
      <c r="AS1784" s="66"/>
    </row>
    <row r="1785" spans="1:45" s="67" customFormat="1" ht="14.15" customHeight="1" x14ac:dyDescent="0.2">
      <c r="A1785" s="165">
        <v>1502018</v>
      </c>
      <c r="B1785" s="166" t="s">
        <v>2423</v>
      </c>
      <c r="C1785" s="258">
        <f t="shared" si="275"/>
        <v>0</v>
      </c>
      <c r="D1785" s="137"/>
      <c r="E1785" s="126"/>
      <c r="F1785" s="126"/>
      <c r="G1785" s="126"/>
      <c r="H1785" s="262">
        <f t="shared" si="273"/>
        <v>0</v>
      </c>
      <c r="I1785" s="125"/>
      <c r="J1785" s="125"/>
      <c r="K1785" s="125"/>
      <c r="L1785" s="125"/>
      <c r="M1785" s="125"/>
      <c r="N1785" s="125"/>
      <c r="O1785" s="262">
        <f t="shared" si="276"/>
        <v>0</v>
      </c>
      <c r="P1785" s="125"/>
      <c r="Q1785" s="125"/>
      <c r="R1785" s="262">
        <f t="shared" si="277"/>
        <v>0</v>
      </c>
      <c r="S1785" s="125"/>
      <c r="T1785" s="125"/>
      <c r="U1785" s="262">
        <f t="shared" si="278"/>
        <v>0</v>
      </c>
      <c r="V1785" s="125"/>
      <c r="W1785" s="125"/>
      <c r="X1785" s="262">
        <f t="shared" si="279"/>
        <v>0</v>
      </c>
      <c r="Y1785" s="125"/>
      <c r="Z1785" s="125"/>
      <c r="AA1785" s="125"/>
      <c r="AB1785" s="125"/>
      <c r="AC1785" s="125"/>
      <c r="AD1785" s="125"/>
      <c r="AE1785" s="125"/>
      <c r="AF1785" s="125"/>
      <c r="AG1785" s="125"/>
      <c r="AH1785" s="125"/>
      <c r="AI1785" s="125"/>
      <c r="AJ1785" s="125"/>
      <c r="AK1785" s="310">
        <v>278030</v>
      </c>
      <c r="AL1785" s="310">
        <f t="shared" si="274"/>
        <v>0</v>
      </c>
      <c r="AM1785" s="65" t="s">
        <v>654</v>
      </c>
      <c r="AN1785" s="65"/>
      <c r="AO1785" s="65"/>
      <c r="AP1785" s="65"/>
      <c r="AQ1785" s="65"/>
      <c r="AR1785" s="65"/>
      <c r="AS1785" s="66"/>
    </row>
    <row r="1786" spans="1:45" s="67" customFormat="1" ht="14.15" customHeight="1" x14ac:dyDescent="0.2">
      <c r="A1786" s="165">
        <v>1502019</v>
      </c>
      <c r="B1786" s="166" t="s">
        <v>2424</v>
      </c>
      <c r="C1786" s="258">
        <f t="shared" si="275"/>
        <v>0</v>
      </c>
      <c r="D1786" s="137"/>
      <c r="E1786" s="126"/>
      <c r="F1786" s="126"/>
      <c r="G1786" s="126"/>
      <c r="H1786" s="262">
        <f t="shared" si="273"/>
        <v>0</v>
      </c>
      <c r="I1786" s="125"/>
      <c r="J1786" s="125"/>
      <c r="K1786" s="125"/>
      <c r="L1786" s="125"/>
      <c r="M1786" s="125"/>
      <c r="N1786" s="125"/>
      <c r="O1786" s="262">
        <f t="shared" si="276"/>
        <v>0</v>
      </c>
      <c r="P1786" s="125"/>
      <c r="Q1786" s="125"/>
      <c r="R1786" s="262">
        <f t="shared" si="277"/>
        <v>0</v>
      </c>
      <c r="S1786" s="125"/>
      <c r="T1786" s="125"/>
      <c r="U1786" s="262">
        <f t="shared" si="278"/>
        <v>0</v>
      </c>
      <c r="V1786" s="125"/>
      <c r="W1786" s="125"/>
      <c r="X1786" s="262">
        <f t="shared" si="279"/>
        <v>0</v>
      </c>
      <c r="Y1786" s="125"/>
      <c r="Z1786" s="125"/>
      <c r="AA1786" s="125"/>
      <c r="AB1786" s="125"/>
      <c r="AC1786" s="125"/>
      <c r="AD1786" s="125"/>
      <c r="AE1786" s="125"/>
      <c r="AF1786" s="125"/>
      <c r="AG1786" s="125"/>
      <c r="AH1786" s="125"/>
      <c r="AI1786" s="125"/>
      <c r="AJ1786" s="125"/>
      <c r="AK1786" s="310">
        <v>413050</v>
      </c>
      <c r="AL1786" s="310">
        <f t="shared" si="274"/>
        <v>0</v>
      </c>
      <c r="AM1786" s="65" t="s">
        <v>654</v>
      </c>
      <c r="AN1786" s="65"/>
      <c r="AO1786" s="65"/>
      <c r="AP1786" s="65"/>
      <c r="AQ1786" s="65"/>
      <c r="AR1786" s="65"/>
      <c r="AS1786" s="66"/>
    </row>
    <row r="1787" spans="1:45" s="67" customFormat="1" ht="14.15" customHeight="1" x14ac:dyDescent="0.2">
      <c r="A1787" s="165">
        <v>1502020</v>
      </c>
      <c r="B1787" s="166" t="s">
        <v>2425</v>
      </c>
      <c r="C1787" s="258">
        <f t="shared" si="275"/>
        <v>9</v>
      </c>
      <c r="D1787" s="137"/>
      <c r="E1787" s="126"/>
      <c r="F1787" s="126"/>
      <c r="G1787" s="126"/>
      <c r="H1787" s="262">
        <f t="shared" si="273"/>
        <v>8</v>
      </c>
      <c r="I1787" s="125">
        <v>8</v>
      </c>
      <c r="J1787" s="125"/>
      <c r="K1787" s="125"/>
      <c r="L1787" s="125">
        <v>1</v>
      </c>
      <c r="M1787" s="125"/>
      <c r="N1787" s="125"/>
      <c r="O1787" s="262">
        <f t="shared" si="276"/>
        <v>3</v>
      </c>
      <c r="P1787" s="125">
        <v>3</v>
      </c>
      <c r="Q1787" s="125"/>
      <c r="R1787" s="262">
        <f t="shared" si="277"/>
        <v>6</v>
      </c>
      <c r="S1787" s="125">
        <v>6</v>
      </c>
      <c r="T1787" s="125"/>
      <c r="U1787" s="262">
        <f t="shared" si="278"/>
        <v>0</v>
      </c>
      <c r="V1787" s="125"/>
      <c r="W1787" s="125"/>
      <c r="X1787" s="262">
        <f t="shared" si="279"/>
        <v>0</v>
      </c>
      <c r="Y1787" s="125"/>
      <c r="Z1787" s="125"/>
      <c r="AA1787" s="125">
        <v>9</v>
      </c>
      <c r="AB1787" s="125"/>
      <c r="AC1787" s="125"/>
      <c r="AD1787" s="125"/>
      <c r="AE1787" s="125"/>
      <c r="AF1787" s="125"/>
      <c r="AG1787" s="125"/>
      <c r="AH1787" s="125"/>
      <c r="AI1787" s="125"/>
      <c r="AJ1787" s="125"/>
      <c r="AK1787" s="310">
        <v>168540</v>
      </c>
      <c r="AL1787" s="310">
        <f t="shared" si="274"/>
        <v>1432590</v>
      </c>
      <c r="AM1787" s="65" t="s">
        <v>654</v>
      </c>
      <c r="AN1787" s="65"/>
      <c r="AO1787" s="65"/>
      <c r="AP1787" s="65"/>
      <c r="AQ1787" s="65"/>
      <c r="AR1787" s="65"/>
      <c r="AS1787" s="66"/>
    </row>
    <row r="1788" spans="1:45" s="67" customFormat="1" ht="14.15" customHeight="1" x14ac:dyDescent="0.2">
      <c r="A1788" s="165">
        <v>1502021</v>
      </c>
      <c r="B1788" s="166" t="s">
        <v>2426</v>
      </c>
      <c r="C1788" s="258">
        <f t="shared" si="275"/>
        <v>16</v>
      </c>
      <c r="D1788" s="137"/>
      <c r="E1788" s="126"/>
      <c r="F1788" s="126"/>
      <c r="G1788" s="126"/>
      <c r="H1788" s="262">
        <f t="shared" si="273"/>
        <v>12</v>
      </c>
      <c r="I1788" s="125">
        <v>12</v>
      </c>
      <c r="J1788" s="125"/>
      <c r="K1788" s="125"/>
      <c r="L1788" s="125">
        <v>4</v>
      </c>
      <c r="M1788" s="125"/>
      <c r="N1788" s="125"/>
      <c r="O1788" s="262">
        <f t="shared" si="276"/>
        <v>3</v>
      </c>
      <c r="P1788" s="125">
        <v>2</v>
      </c>
      <c r="Q1788" s="125">
        <v>1</v>
      </c>
      <c r="R1788" s="262">
        <f t="shared" si="277"/>
        <v>10</v>
      </c>
      <c r="S1788" s="125">
        <v>10</v>
      </c>
      <c r="T1788" s="125"/>
      <c r="U1788" s="262">
        <f t="shared" si="278"/>
        <v>0</v>
      </c>
      <c r="V1788" s="125"/>
      <c r="W1788" s="125"/>
      <c r="X1788" s="262">
        <f t="shared" si="279"/>
        <v>3</v>
      </c>
      <c r="Y1788" s="125">
        <v>2</v>
      </c>
      <c r="Z1788" s="125">
        <v>1</v>
      </c>
      <c r="AA1788" s="125">
        <v>16</v>
      </c>
      <c r="AB1788" s="125"/>
      <c r="AC1788" s="125"/>
      <c r="AD1788" s="125"/>
      <c r="AE1788" s="125"/>
      <c r="AF1788" s="125"/>
      <c r="AG1788" s="125"/>
      <c r="AH1788" s="125"/>
      <c r="AI1788" s="125"/>
      <c r="AJ1788" s="125"/>
      <c r="AK1788" s="310">
        <v>115980</v>
      </c>
      <c r="AL1788" s="310">
        <f t="shared" si="274"/>
        <v>1623720</v>
      </c>
      <c r="AM1788" s="65" t="s">
        <v>654</v>
      </c>
      <c r="AN1788" s="65"/>
      <c r="AO1788" s="65"/>
      <c r="AP1788" s="65"/>
      <c r="AQ1788" s="65"/>
      <c r="AR1788" s="65"/>
      <c r="AS1788" s="66"/>
    </row>
    <row r="1789" spans="1:45" s="67" customFormat="1" ht="14.15" customHeight="1" x14ac:dyDescent="0.2">
      <c r="A1789" s="165">
        <v>1502022</v>
      </c>
      <c r="B1789" s="166" t="s">
        <v>114</v>
      </c>
      <c r="C1789" s="258">
        <f t="shared" si="275"/>
        <v>0</v>
      </c>
      <c r="D1789" s="137"/>
      <c r="E1789" s="126"/>
      <c r="F1789" s="126"/>
      <c r="G1789" s="126"/>
      <c r="H1789" s="262">
        <f t="shared" si="273"/>
        <v>0</v>
      </c>
      <c r="I1789" s="125"/>
      <c r="J1789" s="125"/>
      <c r="K1789" s="125"/>
      <c r="L1789" s="125"/>
      <c r="M1789" s="125"/>
      <c r="N1789" s="125"/>
      <c r="O1789" s="262">
        <f t="shared" si="276"/>
        <v>0</v>
      </c>
      <c r="P1789" s="125"/>
      <c r="Q1789" s="125"/>
      <c r="R1789" s="262">
        <f t="shared" si="277"/>
        <v>0</v>
      </c>
      <c r="S1789" s="125"/>
      <c r="T1789" s="125"/>
      <c r="U1789" s="262">
        <f t="shared" si="278"/>
        <v>0</v>
      </c>
      <c r="V1789" s="125"/>
      <c r="W1789" s="125"/>
      <c r="X1789" s="262">
        <f t="shared" si="279"/>
        <v>0</v>
      </c>
      <c r="Y1789" s="125"/>
      <c r="Z1789" s="125"/>
      <c r="AA1789" s="125"/>
      <c r="AB1789" s="125"/>
      <c r="AC1789" s="125"/>
      <c r="AD1789" s="125"/>
      <c r="AE1789" s="125"/>
      <c r="AF1789" s="125"/>
      <c r="AG1789" s="125"/>
      <c r="AH1789" s="125"/>
      <c r="AI1789" s="125"/>
      <c r="AJ1789" s="125"/>
      <c r="AK1789" s="310">
        <v>229630</v>
      </c>
      <c r="AL1789" s="310">
        <f t="shared" si="274"/>
        <v>0</v>
      </c>
      <c r="AM1789" s="65" t="s">
        <v>654</v>
      </c>
      <c r="AN1789" s="65"/>
      <c r="AO1789" s="65"/>
      <c r="AP1789" s="65"/>
      <c r="AQ1789" s="65"/>
      <c r="AR1789" s="65"/>
      <c r="AS1789" s="66"/>
    </row>
    <row r="1790" spans="1:45" s="67" customFormat="1" ht="14.15" customHeight="1" x14ac:dyDescent="0.2">
      <c r="A1790" s="165">
        <v>1502023</v>
      </c>
      <c r="B1790" s="166" t="s">
        <v>1082</v>
      </c>
      <c r="C1790" s="258">
        <f t="shared" si="275"/>
        <v>0</v>
      </c>
      <c r="D1790" s="137"/>
      <c r="E1790" s="126"/>
      <c r="F1790" s="126"/>
      <c r="G1790" s="126"/>
      <c r="H1790" s="262">
        <f t="shared" si="273"/>
        <v>0</v>
      </c>
      <c r="I1790" s="125"/>
      <c r="J1790" s="125"/>
      <c r="K1790" s="125"/>
      <c r="L1790" s="125"/>
      <c r="M1790" s="125"/>
      <c r="N1790" s="125"/>
      <c r="O1790" s="262">
        <f t="shared" si="276"/>
        <v>0</v>
      </c>
      <c r="P1790" s="125"/>
      <c r="Q1790" s="125"/>
      <c r="R1790" s="262">
        <f t="shared" si="277"/>
        <v>0</v>
      </c>
      <c r="S1790" s="125"/>
      <c r="T1790" s="125"/>
      <c r="U1790" s="262">
        <f t="shared" si="278"/>
        <v>0</v>
      </c>
      <c r="V1790" s="125"/>
      <c r="W1790" s="125"/>
      <c r="X1790" s="262">
        <f t="shared" si="279"/>
        <v>0</v>
      </c>
      <c r="Y1790" s="125"/>
      <c r="Z1790" s="125"/>
      <c r="AA1790" s="125"/>
      <c r="AB1790" s="125"/>
      <c r="AC1790" s="125"/>
      <c r="AD1790" s="125"/>
      <c r="AE1790" s="125"/>
      <c r="AF1790" s="125"/>
      <c r="AG1790" s="125"/>
      <c r="AH1790" s="125"/>
      <c r="AI1790" s="125"/>
      <c r="AJ1790" s="125"/>
      <c r="AK1790" s="310">
        <v>183460</v>
      </c>
      <c r="AL1790" s="310">
        <f t="shared" si="274"/>
        <v>0</v>
      </c>
      <c r="AM1790" s="65" t="s">
        <v>654</v>
      </c>
      <c r="AN1790" s="65"/>
      <c r="AO1790" s="65"/>
      <c r="AP1790" s="65"/>
      <c r="AQ1790" s="65"/>
      <c r="AR1790" s="65"/>
      <c r="AS1790" s="66"/>
    </row>
    <row r="1791" spans="1:45" s="67" customFormat="1" ht="14.15" customHeight="1" x14ac:dyDescent="0.2">
      <c r="A1791" s="165">
        <v>1502024</v>
      </c>
      <c r="B1791" s="166" t="s">
        <v>1090</v>
      </c>
      <c r="C1791" s="258">
        <f t="shared" si="275"/>
        <v>0</v>
      </c>
      <c r="D1791" s="137"/>
      <c r="E1791" s="126"/>
      <c r="F1791" s="126"/>
      <c r="G1791" s="126"/>
      <c r="H1791" s="262">
        <f t="shared" si="273"/>
        <v>0</v>
      </c>
      <c r="I1791" s="125"/>
      <c r="J1791" s="125"/>
      <c r="K1791" s="125"/>
      <c r="L1791" s="125"/>
      <c r="M1791" s="125"/>
      <c r="N1791" s="125"/>
      <c r="O1791" s="262">
        <f t="shared" si="276"/>
        <v>0</v>
      </c>
      <c r="P1791" s="125"/>
      <c r="Q1791" s="125"/>
      <c r="R1791" s="262">
        <f t="shared" si="277"/>
        <v>0</v>
      </c>
      <c r="S1791" s="125"/>
      <c r="T1791" s="125"/>
      <c r="U1791" s="262">
        <f t="shared" si="278"/>
        <v>0</v>
      </c>
      <c r="V1791" s="125"/>
      <c r="W1791" s="125"/>
      <c r="X1791" s="262">
        <f t="shared" si="279"/>
        <v>0</v>
      </c>
      <c r="Y1791" s="125"/>
      <c r="Z1791" s="125"/>
      <c r="AA1791" s="125"/>
      <c r="AB1791" s="125"/>
      <c r="AC1791" s="125"/>
      <c r="AD1791" s="125"/>
      <c r="AE1791" s="125"/>
      <c r="AF1791" s="125"/>
      <c r="AG1791" s="125"/>
      <c r="AH1791" s="125"/>
      <c r="AI1791" s="125"/>
      <c r="AJ1791" s="125"/>
      <c r="AK1791" s="310">
        <v>158640</v>
      </c>
      <c r="AL1791" s="310">
        <f t="shared" si="274"/>
        <v>0</v>
      </c>
      <c r="AM1791" s="65" t="s">
        <v>654</v>
      </c>
      <c r="AN1791" s="65"/>
      <c r="AO1791" s="65"/>
      <c r="AP1791" s="65"/>
      <c r="AQ1791" s="65"/>
      <c r="AR1791" s="65"/>
      <c r="AS1791" s="66"/>
    </row>
    <row r="1792" spans="1:45" s="67" customFormat="1" ht="14.15" customHeight="1" x14ac:dyDescent="0.2">
      <c r="A1792" s="165">
        <v>1502025</v>
      </c>
      <c r="B1792" s="166" t="s">
        <v>3008</v>
      </c>
      <c r="C1792" s="258">
        <f t="shared" si="275"/>
        <v>0</v>
      </c>
      <c r="D1792" s="137"/>
      <c r="E1792" s="126"/>
      <c r="F1792" s="126"/>
      <c r="G1792" s="126"/>
      <c r="H1792" s="262">
        <f t="shared" si="273"/>
        <v>0</v>
      </c>
      <c r="I1792" s="125"/>
      <c r="J1792" s="125"/>
      <c r="K1792" s="125"/>
      <c r="L1792" s="125"/>
      <c r="M1792" s="125"/>
      <c r="N1792" s="125"/>
      <c r="O1792" s="126"/>
      <c r="P1792" s="126"/>
      <c r="Q1792" s="126"/>
      <c r="R1792" s="126"/>
      <c r="S1792" s="126"/>
      <c r="T1792" s="126"/>
      <c r="U1792" s="126"/>
      <c r="V1792" s="126"/>
      <c r="W1792" s="126"/>
      <c r="X1792" s="126"/>
      <c r="Y1792" s="126"/>
      <c r="Z1792" s="126"/>
      <c r="AA1792" s="125"/>
      <c r="AB1792" s="125"/>
      <c r="AC1792" s="125"/>
      <c r="AD1792" s="125"/>
      <c r="AE1792" s="125"/>
      <c r="AF1792" s="125"/>
      <c r="AG1792" s="125"/>
      <c r="AH1792" s="125"/>
      <c r="AI1792" s="125"/>
      <c r="AJ1792" s="125"/>
      <c r="AK1792" s="310">
        <v>144780</v>
      </c>
      <c r="AL1792" s="310">
        <f t="shared" si="274"/>
        <v>0</v>
      </c>
      <c r="AM1792" s="65" t="s">
        <v>654</v>
      </c>
      <c r="AN1792" s="65"/>
      <c r="AO1792" s="65"/>
      <c r="AP1792" s="65"/>
      <c r="AQ1792" s="65"/>
      <c r="AR1792" s="65"/>
      <c r="AS1792" s="66"/>
    </row>
    <row r="1793" spans="1:45" s="67" customFormat="1" ht="14.15" customHeight="1" x14ac:dyDescent="0.2">
      <c r="A1793" s="165">
        <v>1502026</v>
      </c>
      <c r="B1793" s="166" t="s">
        <v>115</v>
      </c>
      <c r="C1793" s="258">
        <f t="shared" si="275"/>
        <v>0</v>
      </c>
      <c r="D1793" s="137"/>
      <c r="E1793" s="126"/>
      <c r="F1793" s="126"/>
      <c r="G1793" s="126"/>
      <c r="H1793" s="262">
        <f t="shared" si="273"/>
        <v>0</v>
      </c>
      <c r="I1793" s="125"/>
      <c r="J1793" s="125"/>
      <c r="K1793" s="125"/>
      <c r="L1793" s="125"/>
      <c r="M1793" s="125"/>
      <c r="N1793" s="125"/>
      <c r="O1793" s="126"/>
      <c r="P1793" s="126"/>
      <c r="Q1793" s="126"/>
      <c r="R1793" s="126"/>
      <c r="S1793" s="126"/>
      <c r="T1793" s="126"/>
      <c r="U1793" s="126"/>
      <c r="V1793" s="126"/>
      <c r="W1793" s="126"/>
      <c r="X1793" s="126"/>
      <c r="Y1793" s="126"/>
      <c r="Z1793" s="126"/>
      <c r="AA1793" s="125"/>
      <c r="AB1793" s="125"/>
      <c r="AC1793" s="125"/>
      <c r="AD1793" s="125"/>
      <c r="AE1793" s="125"/>
      <c r="AF1793" s="125"/>
      <c r="AG1793" s="125"/>
      <c r="AH1793" s="125"/>
      <c r="AI1793" s="125"/>
      <c r="AJ1793" s="125"/>
      <c r="AK1793" s="310">
        <v>34660</v>
      </c>
      <c r="AL1793" s="310">
        <f t="shared" si="274"/>
        <v>0</v>
      </c>
      <c r="AM1793" s="65" t="s">
        <v>654</v>
      </c>
      <c r="AN1793" s="65"/>
      <c r="AO1793" s="65"/>
      <c r="AP1793" s="65"/>
      <c r="AQ1793" s="65"/>
      <c r="AR1793" s="65"/>
      <c r="AS1793" s="66"/>
    </row>
    <row r="1794" spans="1:45" s="67" customFormat="1" ht="14.15" customHeight="1" x14ac:dyDescent="0.2">
      <c r="A1794" s="165">
        <v>1502027</v>
      </c>
      <c r="B1794" s="166" t="s">
        <v>3009</v>
      </c>
      <c r="C1794" s="258">
        <f t="shared" si="275"/>
        <v>0</v>
      </c>
      <c r="D1794" s="137"/>
      <c r="E1794" s="126"/>
      <c r="F1794" s="126"/>
      <c r="G1794" s="126"/>
      <c r="H1794" s="262">
        <f t="shared" si="273"/>
        <v>0</v>
      </c>
      <c r="I1794" s="125"/>
      <c r="J1794" s="125"/>
      <c r="K1794" s="125"/>
      <c r="L1794" s="125"/>
      <c r="M1794" s="125"/>
      <c r="N1794" s="125"/>
      <c r="O1794" s="262">
        <f t="shared" si="276"/>
        <v>0</v>
      </c>
      <c r="P1794" s="125"/>
      <c r="Q1794" s="125"/>
      <c r="R1794" s="262">
        <f t="shared" si="277"/>
        <v>0</v>
      </c>
      <c r="S1794" s="125"/>
      <c r="T1794" s="125"/>
      <c r="U1794" s="262">
        <f t="shared" si="278"/>
        <v>0</v>
      </c>
      <c r="V1794" s="125"/>
      <c r="W1794" s="125"/>
      <c r="X1794" s="262">
        <f t="shared" si="279"/>
        <v>0</v>
      </c>
      <c r="Y1794" s="125"/>
      <c r="Z1794" s="125"/>
      <c r="AA1794" s="125"/>
      <c r="AB1794" s="125"/>
      <c r="AC1794" s="125"/>
      <c r="AD1794" s="125"/>
      <c r="AE1794" s="125"/>
      <c r="AF1794" s="125"/>
      <c r="AG1794" s="125"/>
      <c r="AH1794" s="125"/>
      <c r="AI1794" s="125"/>
      <c r="AJ1794" s="125"/>
      <c r="AK1794" s="310">
        <v>158640</v>
      </c>
      <c r="AL1794" s="310">
        <f t="shared" si="274"/>
        <v>0</v>
      </c>
      <c r="AM1794" s="65" t="s">
        <v>654</v>
      </c>
      <c r="AN1794" s="65"/>
      <c r="AO1794" s="65"/>
      <c r="AP1794" s="65"/>
      <c r="AQ1794" s="65"/>
      <c r="AR1794" s="65"/>
      <c r="AS1794" s="66"/>
    </row>
    <row r="1795" spans="1:45" s="67" customFormat="1" ht="14.15" customHeight="1" x14ac:dyDescent="0.2">
      <c r="A1795" s="165">
        <v>1502028</v>
      </c>
      <c r="B1795" s="166" t="s">
        <v>116</v>
      </c>
      <c r="C1795" s="258">
        <f t="shared" si="275"/>
        <v>0</v>
      </c>
      <c r="D1795" s="137"/>
      <c r="E1795" s="126"/>
      <c r="F1795" s="126"/>
      <c r="G1795" s="126"/>
      <c r="H1795" s="262">
        <f t="shared" si="273"/>
        <v>0</v>
      </c>
      <c r="I1795" s="125"/>
      <c r="J1795" s="125"/>
      <c r="K1795" s="125"/>
      <c r="L1795" s="125"/>
      <c r="M1795" s="125"/>
      <c r="N1795" s="125"/>
      <c r="O1795" s="262">
        <f t="shared" si="276"/>
        <v>0</v>
      </c>
      <c r="P1795" s="125"/>
      <c r="Q1795" s="125"/>
      <c r="R1795" s="262">
        <f t="shared" si="277"/>
        <v>0</v>
      </c>
      <c r="S1795" s="125"/>
      <c r="T1795" s="125"/>
      <c r="U1795" s="262">
        <f t="shared" si="278"/>
        <v>0</v>
      </c>
      <c r="V1795" s="125"/>
      <c r="W1795" s="125"/>
      <c r="X1795" s="262">
        <f t="shared" si="279"/>
        <v>0</v>
      </c>
      <c r="Y1795" s="125"/>
      <c r="Z1795" s="125"/>
      <c r="AA1795" s="125"/>
      <c r="AB1795" s="125"/>
      <c r="AC1795" s="125"/>
      <c r="AD1795" s="125"/>
      <c r="AE1795" s="125"/>
      <c r="AF1795" s="125"/>
      <c r="AG1795" s="125"/>
      <c r="AH1795" s="125"/>
      <c r="AI1795" s="125"/>
      <c r="AJ1795" s="125"/>
      <c r="AK1795" s="310">
        <v>152530</v>
      </c>
      <c r="AL1795" s="310">
        <f t="shared" si="274"/>
        <v>0</v>
      </c>
      <c r="AM1795" s="65" t="s">
        <v>654</v>
      </c>
      <c r="AN1795" s="65"/>
      <c r="AO1795" s="65"/>
      <c r="AP1795" s="65"/>
      <c r="AQ1795" s="65"/>
      <c r="AR1795" s="65"/>
      <c r="AS1795" s="66"/>
    </row>
    <row r="1796" spans="1:45" s="67" customFormat="1" ht="14.15" customHeight="1" x14ac:dyDescent="0.2">
      <c r="A1796" s="165">
        <v>1502029</v>
      </c>
      <c r="B1796" s="166" t="s">
        <v>4607</v>
      </c>
      <c r="C1796" s="258">
        <f t="shared" si="275"/>
        <v>0</v>
      </c>
      <c r="D1796" s="137"/>
      <c r="E1796" s="126"/>
      <c r="F1796" s="126"/>
      <c r="G1796" s="126"/>
      <c r="H1796" s="262">
        <f t="shared" si="273"/>
        <v>0</v>
      </c>
      <c r="I1796" s="125"/>
      <c r="J1796" s="125"/>
      <c r="K1796" s="125"/>
      <c r="L1796" s="125"/>
      <c r="M1796" s="125"/>
      <c r="N1796" s="125"/>
      <c r="O1796" s="262">
        <f t="shared" si="276"/>
        <v>0</v>
      </c>
      <c r="P1796" s="125"/>
      <c r="Q1796" s="125"/>
      <c r="R1796" s="262">
        <f t="shared" si="277"/>
        <v>0</v>
      </c>
      <c r="S1796" s="125"/>
      <c r="T1796" s="125"/>
      <c r="U1796" s="262">
        <f t="shared" si="278"/>
        <v>0</v>
      </c>
      <c r="V1796" s="125"/>
      <c r="W1796" s="125"/>
      <c r="X1796" s="262">
        <f t="shared" si="279"/>
        <v>0</v>
      </c>
      <c r="Y1796" s="125"/>
      <c r="Z1796" s="125"/>
      <c r="AA1796" s="125"/>
      <c r="AB1796" s="125"/>
      <c r="AC1796" s="125"/>
      <c r="AD1796" s="125"/>
      <c r="AE1796" s="125"/>
      <c r="AF1796" s="125"/>
      <c r="AG1796" s="125"/>
      <c r="AH1796" s="125"/>
      <c r="AI1796" s="125"/>
      <c r="AJ1796" s="125"/>
      <c r="AK1796" s="310">
        <v>158640</v>
      </c>
      <c r="AL1796" s="310">
        <f t="shared" si="274"/>
        <v>0</v>
      </c>
      <c r="AM1796" s="65" t="s">
        <v>654</v>
      </c>
      <c r="AN1796" s="65"/>
      <c r="AO1796" s="65"/>
      <c r="AP1796" s="65"/>
      <c r="AQ1796" s="65"/>
      <c r="AR1796" s="65"/>
      <c r="AS1796" s="66"/>
    </row>
    <row r="1797" spans="1:45" s="67" customFormat="1" ht="14.15" customHeight="1" x14ac:dyDescent="0.2">
      <c r="A1797" s="165">
        <v>1502030</v>
      </c>
      <c r="B1797" s="166" t="s">
        <v>4608</v>
      </c>
      <c r="C1797" s="258">
        <f t="shared" si="275"/>
        <v>0</v>
      </c>
      <c r="D1797" s="137"/>
      <c r="E1797" s="126"/>
      <c r="F1797" s="126"/>
      <c r="G1797" s="126"/>
      <c r="H1797" s="262">
        <f t="shared" si="273"/>
        <v>0</v>
      </c>
      <c r="I1797" s="125"/>
      <c r="J1797" s="125"/>
      <c r="K1797" s="125"/>
      <c r="L1797" s="125"/>
      <c r="M1797" s="125"/>
      <c r="N1797" s="125"/>
      <c r="O1797" s="262">
        <f t="shared" si="276"/>
        <v>0</v>
      </c>
      <c r="P1797" s="125"/>
      <c r="Q1797" s="125"/>
      <c r="R1797" s="262">
        <f t="shared" si="277"/>
        <v>0</v>
      </c>
      <c r="S1797" s="125"/>
      <c r="T1797" s="125"/>
      <c r="U1797" s="262">
        <f t="shared" si="278"/>
        <v>0</v>
      </c>
      <c r="V1797" s="125"/>
      <c r="W1797" s="125"/>
      <c r="X1797" s="262">
        <f t="shared" si="279"/>
        <v>0</v>
      </c>
      <c r="Y1797" s="125"/>
      <c r="Z1797" s="125"/>
      <c r="AA1797" s="125"/>
      <c r="AB1797" s="125"/>
      <c r="AC1797" s="125"/>
      <c r="AD1797" s="125"/>
      <c r="AE1797" s="125"/>
      <c r="AF1797" s="125"/>
      <c r="AG1797" s="125"/>
      <c r="AH1797" s="125"/>
      <c r="AI1797" s="125"/>
      <c r="AJ1797" s="125"/>
      <c r="AK1797" s="310">
        <v>160300</v>
      </c>
      <c r="AL1797" s="310">
        <f t="shared" si="274"/>
        <v>0</v>
      </c>
      <c r="AM1797" s="65" t="s">
        <v>654</v>
      </c>
      <c r="AN1797" s="65"/>
      <c r="AO1797" s="65"/>
      <c r="AP1797" s="65"/>
      <c r="AQ1797" s="65"/>
      <c r="AR1797" s="65"/>
      <c r="AS1797" s="66"/>
    </row>
    <row r="1798" spans="1:45" s="67" customFormat="1" ht="14.15" customHeight="1" x14ac:dyDescent="0.2">
      <c r="A1798" s="165">
        <v>1502031</v>
      </c>
      <c r="B1798" s="166" t="s">
        <v>117</v>
      </c>
      <c r="C1798" s="258">
        <f t="shared" si="275"/>
        <v>5</v>
      </c>
      <c r="D1798" s="137"/>
      <c r="E1798" s="126"/>
      <c r="F1798" s="126"/>
      <c r="G1798" s="126"/>
      <c r="H1798" s="262">
        <f t="shared" si="273"/>
        <v>0</v>
      </c>
      <c r="I1798" s="125"/>
      <c r="J1798" s="125"/>
      <c r="K1798" s="125"/>
      <c r="L1798" s="125">
        <v>5</v>
      </c>
      <c r="M1798" s="125"/>
      <c r="N1798" s="125"/>
      <c r="O1798" s="262">
        <f t="shared" si="276"/>
        <v>2</v>
      </c>
      <c r="P1798" s="125">
        <v>2</v>
      </c>
      <c r="Q1798" s="125"/>
      <c r="R1798" s="262">
        <f t="shared" si="277"/>
        <v>3</v>
      </c>
      <c r="S1798" s="125"/>
      <c r="T1798" s="125">
        <v>3</v>
      </c>
      <c r="U1798" s="262">
        <f t="shared" si="278"/>
        <v>0</v>
      </c>
      <c r="V1798" s="125"/>
      <c r="W1798" s="125"/>
      <c r="X1798" s="262">
        <f t="shared" si="279"/>
        <v>0</v>
      </c>
      <c r="Y1798" s="125"/>
      <c r="Z1798" s="125"/>
      <c r="AA1798" s="125">
        <v>5</v>
      </c>
      <c r="AB1798" s="125"/>
      <c r="AC1798" s="125"/>
      <c r="AD1798" s="125"/>
      <c r="AE1798" s="125"/>
      <c r="AF1798" s="125"/>
      <c r="AG1798" s="125"/>
      <c r="AH1798" s="125"/>
      <c r="AI1798" s="125"/>
      <c r="AJ1798" s="125"/>
      <c r="AK1798" s="310">
        <v>158640</v>
      </c>
      <c r="AL1798" s="310">
        <f t="shared" si="274"/>
        <v>396600</v>
      </c>
      <c r="AM1798" s="65" t="s">
        <v>654</v>
      </c>
      <c r="AN1798" s="65"/>
      <c r="AO1798" s="65"/>
      <c r="AP1798" s="65"/>
      <c r="AQ1798" s="65"/>
      <c r="AR1798" s="65"/>
      <c r="AS1798" s="66"/>
    </row>
    <row r="1799" spans="1:45" s="67" customFormat="1" ht="14.15" customHeight="1" x14ac:dyDescent="0.2">
      <c r="A1799" s="165">
        <v>1502032</v>
      </c>
      <c r="B1799" s="166" t="s">
        <v>4609</v>
      </c>
      <c r="C1799" s="258">
        <f t="shared" si="275"/>
        <v>1</v>
      </c>
      <c r="D1799" s="137"/>
      <c r="E1799" s="126"/>
      <c r="F1799" s="126"/>
      <c r="G1799" s="126"/>
      <c r="H1799" s="262">
        <f t="shared" si="273"/>
        <v>0</v>
      </c>
      <c r="I1799" s="125"/>
      <c r="J1799" s="125"/>
      <c r="K1799" s="125"/>
      <c r="L1799" s="125">
        <v>1</v>
      </c>
      <c r="M1799" s="125"/>
      <c r="N1799" s="125"/>
      <c r="O1799" s="262">
        <f t="shared" si="276"/>
        <v>1</v>
      </c>
      <c r="P1799" s="125">
        <v>1</v>
      </c>
      <c r="Q1799" s="125"/>
      <c r="R1799" s="262">
        <f t="shared" si="277"/>
        <v>0</v>
      </c>
      <c r="S1799" s="125"/>
      <c r="T1799" s="125"/>
      <c r="U1799" s="262">
        <f t="shared" si="278"/>
        <v>0</v>
      </c>
      <c r="V1799" s="125"/>
      <c r="W1799" s="125"/>
      <c r="X1799" s="262">
        <f t="shared" si="279"/>
        <v>0</v>
      </c>
      <c r="Y1799" s="125"/>
      <c r="Z1799" s="125"/>
      <c r="AA1799" s="125">
        <v>1</v>
      </c>
      <c r="AB1799" s="125"/>
      <c r="AC1799" s="125"/>
      <c r="AD1799" s="125"/>
      <c r="AE1799" s="125"/>
      <c r="AF1799" s="125"/>
      <c r="AG1799" s="125"/>
      <c r="AH1799" s="125"/>
      <c r="AI1799" s="125"/>
      <c r="AJ1799" s="125"/>
      <c r="AK1799" s="310">
        <v>158640</v>
      </c>
      <c r="AL1799" s="310">
        <f t="shared" si="274"/>
        <v>79320</v>
      </c>
      <c r="AM1799" s="65" t="s">
        <v>654</v>
      </c>
      <c r="AN1799" s="65"/>
      <c r="AO1799" s="65"/>
      <c r="AP1799" s="65"/>
      <c r="AQ1799" s="65"/>
      <c r="AR1799" s="65"/>
      <c r="AS1799" s="66"/>
    </row>
    <row r="1800" spans="1:45" s="67" customFormat="1" ht="14.15" customHeight="1" x14ac:dyDescent="0.2">
      <c r="A1800" s="165">
        <v>1502033</v>
      </c>
      <c r="B1800" s="166" t="s">
        <v>204</v>
      </c>
      <c r="C1800" s="258">
        <f t="shared" si="275"/>
        <v>3</v>
      </c>
      <c r="D1800" s="137"/>
      <c r="E1800" s="126"/>
      <c r="F1800" s="126"/>
      <c r="G1800" s="126"/>
      <c r="H1800" s="262">
        <f t="shared" si="273"/>
        <v>1</v>
      </c>
      <c r="I1800" s="125">
        <v>1</v>
      </c>
      <c r="J1800" s="125"/>
      <c r="K1800" s="125"/>
      <c r="L1800" s="125">
        <v>2</v>
      </c>
      <c r="M1800" s="125"/>
      <c r="N1800" s="125"/>
      <c r="O1800" s="262">
        <f t="shared" si="276"/>
        <v>3</v>
      </c>
      <c r="P1800" s="125">
        <v>3</v>
      </c>
      <c r="Q1800" s="125"/>
      <c r="R1800" s="262">
        <f t="shared" si="277"/>
        <v>0</v>
      </c>
      <c r="S1800" s="125"/>
      <c r="T1800" s="125"/>
      <c r="U1800" s="262">
        <f t="shared" si="278"/>
        <v>0</v>
      </c>
      <c r="V1800" s="125"/>
      <c r="W1800" s="125"/>
      <c r="X1800" s="262">
        <f t="shared" si="279"/>
        <v>0</v>
      </c>
      <c r="Y1800" s="125"/>
      <c r="Z1800" s="125"/>
      <c r="AA1800" s="125">
        <v>3</v>
      </c>
      <c r="AB1800" s="125"/>
      <c r="AC1800" s="125"/>
      <c r="AD1800" s="125"/>
      <c r="AE1800" s="125"/>
      <c r="AF1800" s="125"/>
      <c r="AG1800" s="125"/>
      <c r="AH1800" s="125"/>
      <c r="AI1800" s="125"/>
      <c r="AJ1800" s="125"/>
      <c r="AK1800" s="310">
        <v>158640</v>
      </c>
      <c r="AL1800" s="310">
        <f t="shared" si="274"/>
        <v>317280</v>
      </c>
      <c r="AM1800" s="65" t="s">
        <v>654</v>
      </c>
      <c r="AN1800" s="65"/>
      <c r="AO1800" s="65"/>
      <c r="AP1800" s="65"/>
      <c r="AQ1800" s="65"/>
      <c r="AR1800" s="65"/>
      <c r="AS1800" s="66"/>
    </row>
    <row r="1801" spans="1:45" s="67" customFormat="1" ht="14.15" customHeight="1" x14ac:dyDescent="0.2">
      <c r="A1801" s="165">
        <v>1502034</v>
      </c>
      <c r="B1801" s="166" t="s">
        <v>2855</v>
      </c>
      <c r="C1801" s="258">
        <f t="shared" si="275"/>
        <v>0</v>
      </c>
      <c r="D1801" s="137"/>
      <c r="E1801" s="126"/>
      <c r="F1801" s="126"/>
      <c r="G1801" s="126"/>
      <c r="H1801" s="262">
        <f t="shared" si="273"/>
        <v>0</v>
      </c>
      <c r="I1801" s="125"/>
      <c r="J1801" s="125"/>
      <c r="K1801" s="125"/>
      <c r="L1801" s="125"/>
      <c r="M1801" s="125"/>
      <c r="N1801" s="125"/>
      <c r="O1801" s="262">
        <f t="shared" si="276"/>
        <v>0</v>
      </c>
      <c r="P1801" s="125"/>
      <c r="Q1801" s="125"/>
      <c r="R1801" s="262">
        <f t="shared" si="277"/>
        <v>0</v>
      </c>
      <c r="S1801" s="125"/>
      <c r="T1801" s="125"/>
      <c r="U1801" s="262">
        <f t="shared" si="278"/>
        <v>0</v>
      </c>
      <c r="V1801" s="125"/>
      <c r="W1801" s="125"/>
      <c r="X1801" s="262">
        <f t="shared" si="279"/>
        <v>0</v>
      </c>
      <c r="Y1801" s="125"/>
      <c r="Z1801" s="125"/>
      <c r="AA1801" s="125"/>
      <c r="AB1801" s="125"/>
      <c r="AC1801" s="125"/>
      <c r="AD1801" s="125"/>
      <c r="AE1801" s="125"/>
      <c r="AF1801" s="125"/>
      <c r="AG1801" s="125"/>
      <c r="AH1801" s="125"/>
      <c r="AI1801" s="125"/>
      <c r="AJ1801" s="125"/>
      <c r="AK1801" s="310">
        <v>158640</v>
      </c>
      <c r="AL1801" s="310">
        <f t="shared" si="274"/>
        <v>0</v>
      </c>
      <c r="AM1801" s="65" t="s">
        <v>654</v>
      </c>
      <c r="AN1801" s="65"/>
      <c r="AO1801" s="65"/>
      <c r="AP1801" s="65"/>
      <c r="AQ1801" s="65"/>
      <c r="AR1801" s="65"/>
      <c r="AS1801" s="66"/>
    </row>
    <row r="1802" spans="1:45" s="67" customFormat="1" ht="14.15" customHeight="1" x14ac:dyDescent="0.2">
      <c r="A1802" s="165">
        <v>1502035</v>
      </c>
      <c r="B1802" s="166" t="s">
        <v>205</v>
      </c>
      <c r="C1802" s="258">
        <f t="shared" si="275"/>
        <v>1</v>
      </c>
      <c r="D1802" s="137"/>
      <c r="E1802" s="126"/>
      <c r="F1802" s="126"/>
      <c r="G1802" s="126"/>
      <c r="H1802" s="262">
        <f t="shared" si="273"/>
        <v>1</v>
      </c>
      <c r="I1802" s="125">
        <v>1</v>
      </c>
      <c r="J1802" s="125"/>
      <c r="K1802" s="125"/>
      <c r="L1802" s="125"/>
      <c r="M1802" s="125"/>
      <c r="N1802" s="125"/>
      <c r="O1802" s="262">
        <f t="shared" si="276"/>
        <v>1</v>
      </c>
      <c r="P1802" s="125">
        <v>1</v>
      </c>
      <c r="Q1802" s="125"/>
      <c r="R1802" s="262">
        <f t="shared" si="277"/>
        <v>0</v>
      </c>
      <c r="S1802" s="125"/>
      <c r="T1802" s="125"/>
      <c r="U1802" s="262">
        <f t="shared" si="278"/>
        <v>0</v>
      </c>
      <c r="V1802" s="125"/>
      <c r="W1802" s="125"/>
      <c r="X1802" s="262">
        <f t="shared" si="279"/>
        <v>0</v>
      </c>
      <c r="Y1802" s="125"/>
      <c r="Z1802" s="125"/>
      <c r="AA1802" s="125">
        <v>1</v>
      </c>
      <c r="AB1802" s="125"/>
      <c r="AC1802" s="125"/>
      <c r="AD1802" s="125"/>
      <c r="AE1802" s="125"/>
      <c r="AF1802" s="125"/>
      <c r="AG1802" s="125"/>
      <c r="AH1802" s="125"/>
      <c r="AI1802" s="125"/>
      <c r="AJ1802" s="125"/>
      <c r="AK1802" s="310">
        <v>158640</v>
      </c>
      <c r="AL1802" s="310">
        <f t="shared" si="274"/>
        <v>158640</v>
      </c>
      <c r="AM1802" s="65" t="s">
        <v>654</v>
      </c>
      <c r="AN1802" s="65"/>
      <c r="AO1802" s="65"/>
      <c r="AP1802" s="65"/>
      <c r="AQ1802" s="65"/>
      <c r="AR1802" s="65"/>
      <c r="AS1802" s="66"/>
    </row>
    <row r="1803" spans="1:45" s="67" customFormat="1" ht="14.15" customHeight="1" x14ac:dyDescent="0.2">
      <c r="A1803" s="165">
        <v>1502036</v>
      </c>
      <c r="B1803" s="166" t="s">
        <v>4610</v>
      </c>
      <c r="C1803" s="258">
        <f t="shared" si="275"/>
        <v>0</v>
      </c>
      <c r="D1803" s="137"/>
      <c r="E1803" s="126"/>
      <c r="F1803" s="126"/>
      <c r="G1803" s="126"/>
      <c r="H1803" s="262">
        <f t="shared" si="273"/>
        <v>0</v>
      </c>
      <c r="I1803" s="125"/>
      <c r="J1803" s="125"/>
      <c r="K1803" s="125"/>
      <c r="L1803" s="125"/>
      <c r="M1803" s="125"/>
      <c r="N1803" s="125"/>
      <c r="O1803" s="262">
        <f t="shared" si="276"/>
        <v>0</v>
      </c>
      <c r="P1803" s="125"/>
      <c r="Q1803" s="125"/>
      <c r="R1803" s="262">
        <f t="shared" si="277"/>
        <v>0</v>
      </c>
      <c r="S1803" s="125"/>
      <c r="T1803" s="125"/>
      <c r="U1803" s="262">
        <f t="shared" si="278"/>
        <v>0</v>
      </c>
      <c r="V1803" s="125"/>
      <c r="W1803" s="125"/>
      <c r="X1803" s="262">
        <f t="shared" si="279"/>
        <v>0</v>
      </c>
      <c r="Y1803" s="125"/>
      <c r="Z1803" s="125"/>
      <c r="AA1803" s="125"/>
      <c r="AB1803" s="125"/>
      <c r="AC1803" s="125"/>
      <c r="AD1803" s="125"/>
      <c r="AE1803" s="125"/>
      <c r="AF1803" s="125"/>
      <c r="AG1803" s="125"/>
      <c r="AH1803" s="125"/>
      <c r="AI1803" s="125"/>
      <c r="AJ1803" s="125"/>
      <c r="AK1803" s="310">
        <v>152530</v>
      </c>
      <c r="AL1803" s="310">
        <f t="shared" si="274"/>
        <v>0</v>
      </c>
      <c r="AM1803" s="65" t="s">
        <v>654</v>
      </c>
      <c r="AN1803" s="65"/>
      <c r="AO1803" s="65"/>
      <c r="AP1803" s="65"/>
      <c r="AQ1803" s="65"/>
      <c r="AR1803" s="65"/>
      <c r="AS1803" s="66"/>
    </row>
    <row r="1804" spans="1:45" s="67" customFormat="1" ht="14.15" customHeight="1" x14ac:dyDescent="0.2">
      <c r="A1804" s="165">
        <v>1502037</v>
      </c>
      <c r="B1804" s="166" t="s">
        <v>2503</v>
      </c>
      <c r="C1804" s="258">
        <f t="shared" si="275"/>
        <v>0</v>
      </c>
      <c r="D1804" s="137"/>
      <c r="E1804" s="126"/>
      <c r="F1804" s="126"/>
      <c r="G1804" s="126"/>
      <c r="H1804" s="262">
        <f t="shared" si="273"/>
        <v>0</v>
      </c>
      <c r="I1804" s="125"/>
      <c r="J1804" s="125"/>
      <c r="K1804" s="125"/>
      <c r="L1804" s="125"/>
      <c r="M1804" s="125"/>
      <c r="N1804" s="125"/>
      <c r="O1804" s="262">
        <f t="shared" si="276"/>
        <v>0</v>
      </c>
      <c r="P1804" s="125"/>
      <c r="Q1804" s="125"/>
      <c r="R1804" s="262">
        <f t="shared" si="277"/>
        <v>0</v>
      </c>
      <c r="S1804" s="125"/>
      <c r="T1804" s="125"/>
      <c r="U1804" s="262">
        <f t="shared" si="278"/>
        <v>0</v>
      </c>
      <c r="V1804" s="125"/>
      <c r="W1804" s="125"/>
      <c r="X1804" s="262">
        <f t="shared" si="279"/>
        <v>0</v>
      </c>
      <c r="Y1804" s="125"/>
      <c r="Z1804" s="125"/>
      <c r="AA1804" s="125"/>
      <c r="AB1804" s="125"/>
      <c r="AC1804" s="125"/>
      <c r="AD1804" s="125"/>
      <c r="AE1804" s="125"/>
      <c r="AF1804" s="125"/>
      <c r="AG1804" s="125"/>
      <c r="AH1804" s="125"/>
      <c r="AI1804" s="125"/>
      <c r="AJ1804" s="125"/>
      <c r="AK1804" s="310">
        <v>283840</v>
      </c>
      <c r="AL1804" s="310">
        <f t="shared" si="274"/>
        <v>0</v>
      </c>
      <c r="AM1804" s="65" t="s">
        <v>654</v>
      </c>
      <c r="AN1804" s="65"/>
      <c r="AO1804" s="65"/>
      <c r="AP1804" s="65"/>
      <c r="AQ1804" s="65"/>
      <c r="AR1804" s="65"/>
      <c r="AS1804" s="66"/>
    </row>
    <row r="1805" spans="1:45" s="67" customFormat="1" ht="14.15" customHeight="1" x14ac:dyDescent="0.2">
      <c r="A1805" s="165">
        <v>1502038</v>
      </c>
      <c r="B1805" s="166" t="s">
        <v>3139</v>
      </c>
      <c r="C1805" s="258">
        <f t="shared" si="275"/>
        <v>0</v>
      </c>
      <c r="D1805" s="137"/>
      <c r="E1805" s="126"/>
      <c r="F1805" s="126"/>
      <c r="G1805" s="126"/>
      <c r="H1805" s="262">
        <f t="shared" si="273"/>
        <v>0</v>
      </c>
      <c r="I1805" s="125"/>
      <c r="J1805" s="125"/>
      <c r="K1805" s="125"/>
      <c r="L1805" s="125"/>
      <c r="M1805" s="125"/>
      <c r="N1805" s="125"/>
      <c r="O1805" s="262">
        <f t="shared" si="276"/>
        <v>0</v>
      </c>
      <c r="P1805" s="125"/>
      <c r="Q1805" s="125"/>
      <c r="R1805" s="262">
        <f t="shared" si="277"/>
        <v>0</v>
      </c>
      <c r="S1805" s="125"/>
      <c r="T1805" s="125"/>
      <c r="U1805" s="262">
        <f t="shared" si="278"/>
        <v>0</v>
      </c>
      <c r="V1805" s="125"/>
      <c r="W1805" s="125"/>
      <c r="X1805" s="262">
        <f t="shared" si="279"/>
        <v>0</v>
      </c>
      <c r="Y1805" s="125"/>
      <c r="Z1805" s="125"/>
      <c r="AA1805" s="125"/>
      <c r="AB1805" s="125"/>
      <c r="AC1805" s="125"/>
      <c r="AD1805" s="125"/>
      <c r="AE1805" s="125"/>
      <c r="AF1805" s="125"/>
      <c r="AG1805" s="125"/>
      <c r="AH1805" s="125"/>
      <c r="AI1805" s="125"/>
      <c r="AJ1805" s="125"/>
      <c r="AK1805" s="310">
        <v>229630</v>
      </c>
      <c r="AL1805" s="310">
        <f t="shared" si="274"/>
        <v>0</v>
      </c>
      <c r="AM1805" s="65" t="s">
        <v>654</v>
      </c>
      <c r="AN1805" s="65"/>
      <c r="AO1805" s="65"/>
      <c r="AP1805" s="65"/>
      <c r="AQ1805" s="65"/>
      <c r="AR1805" s="65"/>
      <c r="AS1805" s="66"/>
    </row>
    <row r="1806" spans="1:45" s="67" customFormat="1" ht="14.15" customHeight="1" x14ac:dyDescent="0.2">
      <c r="A1806" s="165">
        <v>1502039</v>
      </c>
      <c r="B1806" s="166" t="s">
        <v>3140</v>
      </c>
      <c r="C1806" s="258">
        <f t="shared" si="275"/>
        <v>2</v>
      </c>
      <c r="D1806" s="137"/>
      <c r="E1806" s="126"/>
      <c r="F1806" s="126"/>
      <c r="G1806" s="126"/>
      <c r="H1806" s="262">
        <f t="shared" si="273"/>
        <v>1</v>
      </c>
      <c r="I1806" s="125">
        <v>1</v>
      </c>
      <c r="J1806" s="125"/>
      <c r="K1806" s="125"/>
      <c r="L1806" s="125">
        <v>1</v>
      </c>
      <c r="M1806" s="125"/>
      <c r="N1806" s="125"/>
      <c r="O1806" s="262">
        <f t="shared" si="276"/>
        <v>2</v>
      </c>
      <c r="P1806" s="125">
        <v>2</v>
      </c>
      <c r="Q1806" s="125"/>
      <c r="R1806" s="262">
        <f t="shared" si="277"/>
        <v>0</v>
      </c>
      <c r="S1806" s="125"/>
      <c r="T1806" s="125"/>
      <c r="U1806" s="262">
        <f t="shared" si="278"/>
        <v>0</v>
      </c>
      <c r="V1806" s="125"/>
      <c r="W1806" s="125"/>
      <c r="X1806" s="262">
        <f t="shared" si="279"/>
        <v>0</v>
      </c>
      <c r="Y1806" s="125"/>
      <c r="Z1806" s="125"/>
      <c r="AA1806" s="125">
        <v>2</v>
      </c>
      <c r="AB1806" s="125"/>
      <c r="AC1806" s="125"/>
      <c r="AD1806" s="125"/>
      <c r="AE1806" s="125"/>
      <c r="AF1806" s="125"/>
      <c r="AG1806" s="125"/>
      <c r="AH1806" s="125"/>
      <c r="AI1806" s="125"/>
      <c r="AJ1806" s="125"/>
      <c r="AK1806" s="310">
        <v>167840</v>
      </c>
      <c r="AL1806" s="310">
        <f t="shared" si="274"/>
        <v>251760</v>
      </c>
      <c r="AM1806" s="65" t="s">
        <v>654</v>
      </c>
      <c r="AN1806" s="65"/>
      <c r="AO1806" s="65"/>
      <c r="AP1806" s="65"/>
      <c r="AQ1806" s="65"/>
      <c r="AR1806" s="65"/>
      <c r="AS1806" s="66"/>
    </row>
    <row r="1807" spans="1:45" s="67" customFormat="1" ht="14.15" customHeight="1" x14ac:dyDescent="0.2">
      <c r="A1807" s="165">
        <v>1502040</v>
      </c>
      <c r="B1807" s="166" t="s">
        <v>529</v>
      </c>
      <c r="C1807" s="258">
        <f t="shared" si="275"/>
        <v>0</v>
      </c>
      <c r="D1807" s="137"/>
      <c r="E1807" s="126"/>
      <c r="F1807" s="126"/>
      <c r="G1807" s="126"/>
      <c r="H1807" s="262">
        <f t="shared" si="273"/>
        <v>0</v>
      </c>
      <c r="I1807" s="125"/>
      <c r="J1807" s="125"/>
      <c r="K1807" s="125"/>
      <c r="L1807" s="125"/>
      <c r="M1807" s="125"/>
      <c r="N1807" s="125"/>
      <c r="O1807" s="262">
        <f t="shared" si="276"/>
        <v>0</v>
      </c>
      <c r="P1807" s="125"/>
      <c r="Q1807" s="125"/>
      <c r="R1807" s="262">
        <f t="shared" si="277"/>
        <v>0</v>
      </c>
      <c r="S1807" s="125"/>
      <c r="T1807" s="125"/>
      <c r="U1807" s="262">
        <f t="shared" si="278"/>
        <v>0</v>
      </c>
      <c r="V1807" s="125"/>
      <c r="W1807" s="125"/>
      <c r="X1807" s="262">
        <f t="shared" si="279"/>
        <v>0</v>
      </c>
      <c r="Y1807" s="125"/>
      <c r="Z1807" s="125"/>
      <c r="AA1807" s="125"/>
      <c r="AB1807" s="125"/>
      <c r="AC1807" s="125"/>
      <c r="AD1807" s="125"/>
      <c r="AE1807" s="125"/>
      <c r="AF1807" s="125"/>
      <c r="AG1807" s="125"/>
      <c r="AH1807" s="125"/>
      <c r="AI1807" s="125"/>
      <c r="AJ1807" s="125"/>
      <c r="AK1807" s="310">
        <v>527170</v>
      </c>
      <c r="AL1807" s="310">
        <f t="shared" si="274"/>
        <v>0</v>
      </c>
      <c r="AM1807" s="65" t="s">
        <v>654</v>
      </c>
      <c r="AN1807" s="65"/>
      <c r="AO1807" s="65"/>
      <c r="AP1807" s="65"/>
      <c r="AQ1807" s="65"/>
      <c r="AR1807" s="65"/>
      <c r="AS1807" s="66"/>
    </row>
    <row r="1808" spans="1:45" s="67" customFormat="1" ht="14.15" customHeight="1" x14ac:dyDescent="0.2">
      <c r="A1808" s="165">
        <v>1502041</v>
      </c>
      <c r="B1808" s="166" t="s">
        <v>1316</v>
      </c>
      <c r="C1808" s="258">
        <f t="shared" si="275"/>
        <v>0</v>
      </c>
      <c r="D1808" s="137"/>
      <c r="E1808" s="126"/>
      <c r="F1808" s="126"/>
      <c r="G1808" s="126"/>
      <c r="H1808" s="262">
        <f t="shared" si="273"/>
        <v>0</v>
      </c>
      <c r="I1808" s="125"/>
      <c r="J1808" s="125"/>
      <c r="K1808" s="125"/>
      <c r="L1808" s="125"/>
      <c r="M1808" s="125"/>
      <c r="N1808" s="125"/>
      <c r="O1808" s="262">
        <f t="shared" si="276"/>
        <v>0</v>
      </c>
      <c r="P1808" s="125"/>
      <c r="Q1808" s="125"/>
      <c r="R1808" s="262">
        <f t="shared" si="277"/>
        <v>0</v>
      </c>
      <c r="S1808" s="125"/>
      <c r="T1808" s="125"/>
      <c r="U1808" s="262">
        <f t="shared" si="278"/>
        <v>0</v>
      </c>
      <c r="V1808" s="125"/>
      <c r="W1808" s="125"/>
      <c r="X1808" s="262">
        <f t="shared" si="279"/>
        <v>0</v>
      </c>
      <c r="Y1808" s="125"/>
      <c r="Z1808" s="125"/>
      <c r="AA1808" s="125"/>
      <c r="AB1808" s="125"/>
      <c r="AC1808" s="125"/>
      <c r="AD1808" s="125"/>
      <c r="AE1808" s="125"/>
      <c r="AF1808" s="125"/>
      <c r="AG1808" s="125"/>
      <c r="AH1808" s="125"/>
      <c r="AI1808" s="125"/>
      <c r="AJ1808" s="125"/>
      <c r="AK1808" s="310">
        <v>527170</v>
      </c>
      <c r="AL1808" s="310">
        <f t="shared" si="274"/>
        <v>0</v>
      </c>
      <c r="AM1808" s="65" t="s">
        <v>654</v>
      </c>
      <c r="AN1808" s="65"/>
      <c r="AO1808" s="65"/>
      <c r="AP1808" s="65"/>
      <c r="AQ1808" s="65"/>
      <c r="AR1808" s="65"/>
      <c r="AS1808" s="66"/>
    </row>
    <row r="1809" spans="1:45" s="67" customFormat="1" ht="21.75" customHeight="1" x14ac:dyDescent="0.2">
      <c r="A1809" s="165">
        <v>1502042</v>
      </c>
      <c r="B1809" s="166" t="s">
        <v>269</v>
      </c>
      <c r="C1809" s="258">
        <f t="shared" si="275"/>
        <v>0</v>
      </c>
      <c r="D1809" s="137"/>
      <c r="E1809" s="126"/>
      <c r="F1809" s="126"/>
      <c r="G1809" s="126"/>
      <c r="H1809" s="262">
        <f t="shared" si="273"/>
        <v>0</v>
      </c>
      <c r="I1809" s="125"/>
      <c r="J1809" s="125"/>
      <c r="K1809" s="125"/>
      <c r="L1809" s="125"/>
      <c r="M1809" s="125"/>
      <c r="N1809" s="125"/>
      <c r="O1809" s="262">
        <f t="shared" si="276"/>
        <v>0</v>
      </c>
      <c r="P1809" s="125"/>
      <c r="Q1809" s="125"/>
      <c r="R1809" s="262">
        <f t="shared" si="277"/>
        <v>0</v>
      </c>
      <c r="S1809" s="125"/>
      <c r="T1809" s="125"/>
      <c r="U1809" s="262">
        <f t="shared" si="278"/>
        <v>0</v>
      </c>
      <c r="V1809" s="125"/>
      <c r="W1809" s="125"/>
      <c r="X1809" s="262">
        <f t="shared" si="279"/>
        <v>0</v>
      </c>
      <c r="Y1809" s="125"/>
      <c r="Z1809" s="125"/>
      <c r="AA1809" s="125"/>
      <c r="AB1809" s="125"/>
      <c r="AC1809" s="125"/>
      <c r="AD1809" s="125"/>
      <c r="AE1809" s="125"/>
      <c r="AF1809" s="125"/>
      <c r="AG1809" s="125"/>
      <c r="AH1809" s="125"/>
      <c r="AI1809" s="125"/>
      <c r="AJ1809" s="125"/>
      <c r="AK1809" s="310">
        <v>616250</v>
      </c>
      <c r="AL1809" s="310">
        <f t="shared" si="274"/>
        <v>0</v>
      </c>
      <c r="AM1809" s="65" t="s">
        <v>654</v>
      </c>
      <c r="AN1809" s="65"/>
      <c r="AO1809" s="65"/>
      <c r="AP1809" s="65"/>
      <c r="AQ1809" s="65"/>
      <c r="AR1809" s="65"/>
      <c r="AS1809" s="66"/>
    </row>
    <row r="1810" spans="1:45" s="67" customFormat="1" ht="14.15" customHeight="1" x14ac:dyDescent="0.2">
      <c r="A1810" s="165">
        <v>1502043</v>
      </c>
      <c r="B1810" s="166" t="s">
        <v>270</v>
      </c>
      <c r="C1810" s="258">
        <f t="shared" si="275"/>
        <v>0</v>
      </c>
      <c r="D1810" s="137"/>
      <c r="E1810" s="126"/>
      <c r="F1810" s="126"/>
      <c r="G1810" s="126"/>
      <c r="H1810" s="262">
        <f t="shared" si="273"/>
        <v>0</v>
      </c>
      <c r="I1810" s="125"/>
      <c r="J1810" s="125"/>
      <c r="K1810" s="125"/>
      <c r="L1810" s="125"/>
      <c r="M1810" s="125"/>
      <c r="N1810" s="125"/>
      <c r="O1810" s="262">
        <f t="shared" si="276"/>
        <v>0</v>
      </c>
      <c r="P1810" s="125"/>
      <c r="Q1810" s="125"/>
      <c r="R1810" s="262">
        <f t="shared" si="277"/>
        <v>0</v>
      </c>
      <c r="S1810" s="125"/>
      <c r="T1810" s="125"/>
      <c r="U1810" s="262">
        <f t="shared" si="278"/>
        <v>0</v>
      </c>
      <c r="V1810" s="125"/>
      <c r="W1810" s="125"/>
      <c r="X1810" s="262">
        <f t="shared" si="279"/>
        <v>0</v>
      </c>
      <c r="Y1810" s="125"/>
      <c r="Z1810" s="125"/>
      <c r="AA1810" s="125"/>
      <c r="AB1810" s="125"/>
      <c r="AC1810" s="125"/>
      <c r="AD1810" s="125"/>
      <c r="AE1810" s="125"/>
      <c r="AF1810" s="125"/>
      <c r="AG1810" s="125"/>
      <c r="AH1810" s="125"/>
      <c r="AI1810" s="125"/>
      <c r="AJ1810" s="125"/>
      <c r="AK1810" s="310">
        <v>616250</v>
      </c>
      <c r="AL1810" s="310">
        <f t="shared" si="274"/>
        <v>0</v>
      </c>
      <c r="AM1810" s="65" t="s">
        <v>654</v>
      </c>
      <c r="AN1810" s="65"/>
      <c r="AO1810" s="65"/>
      <c r="AP1810" s="65"/>
      <c r="AQ1810" s="65"/>
      <c r="AR1810" s="65"/>
      <c r="AS1810" s="66"/>
    </row>
    <row r="1811" spans="1:45" s="67" customFormat="1" ht="14.15" customHeight="1" x14ac:dyDescent="0.2">
      <c r="A1811" s="165">
        <v>1502044</v>
      </c>
      <c r="B1811" s="166" t="s">
        <v>1064</v>
      </c>
      <c r="C1811" s="258">
        <f t="shared" si="275"/>
        <v>0</v>
      </c>
      <c r="D1811" s="137"/>
      <c r="E1811" s="126"/>
      <c r="F1811" s="126"/>
      <c r="G1811" s="126"/>
      <c r="H1811" s="262">
        <f t="shared" si="273"/>
        <v>0</v>
      </c>
      <c r="I1811" s="125"/>
      <c r="J1811" s="125"/>
      <c r="K1811" s="125"/>
      <c r="L1811" s="125"/>
      <c r="M1811" s="125"/>
      <c r="N1811" s="125"/>
      <c r="O1811" s="262">
        <f t="shared" si="276"/>
        <v>0</v>
      </c>
      <c r="P1811" s="125"/>
      <c r="Q1811" s="125"/>
      <c r="R1811" s="262">
        <f t="shared" si="277"/>
        <v>0</v>
      </c>
      <c r="S1811" s="125"/>
      <c r="T1811" s="125"/>
      <c r="U1811" s="262">
        <f t="shared" si="278"/>
        <v>0</v>
      </c>
      <c r="V1811" s="125"/>
      <c r="W1811" s="125"/>
      <c r="X1811" s="262">
        <f t="shared" si="279"/>
        <v>0</v>
      </c>
      <c r="Y1811" s="125"/>
      <c r="Z1811" s="125"/>
      <c r="AA1811" s="125"/>
      <c r="AB1811" s="125"/>
      <c r="AC1811" s="125"/>
      <c r="AD1811" s="125"/>
      <c r="AE1811" s="125"/>
      <c r="AF1811" s="125"/>
      <c r="AG1811" s="125"/>
      <c r="AH1811" s="125"/>
      <c r="AI1811" s="125"/>
      <c r="AJ1811" s="125"/>
      <c r="AK1811" s="310">
        <v>183460</v>
      </c>
      <c r="AL1811" s="310">
        <f t="shared" si="274"/>
        <v>0</v>
      </c>
      <c r="AM1811" s="65" t="s">
        <v>654</v>
      </c>
      <c r="AN1811" s="65"/>
      <c r="AO1811" s="65"/>
      <c r="AP1811" s="65"/>
      <c r="AQ1811" s="65"/>
      <c r="AR1811" s="65"/>
      <c r="AS1811" s="66"/>
    </row>
    <row r="1812" spans="1:45" s="67" customFormat="1" ht="14.15" customHeight="1" x14ac:dyDescent="0.2">
      <c r="A1812" s="165">
        <v>1502045</v>
      </c>
      <c r="B1812" s="166" t="s">
        <v>1065</v>
      </c>
      <c r="C1812" s="258">
        <f t="shared" si="275"/>
        <v>0</v>
      </c>
      <c r="D1812" s="137"/>
      <c r="E1812" s="126"/>
      <c r="F1812" s="126"/>
      <c r="G1812" s="126"/>
      <c r="H1812" s="262">
        <f t="shared" si="273"/>
        <v>0</v>
      </c>
      <c r="I1812" s="125"/>
      <c r="J1812" s="125"/>
      <c r="K1812" s="125"/>
      <c r="L1812" s="125"/>
      <c r="M1812" s="125"/>
      <c r="N1812" s="125"/>
      <c r="O1812" s="262">
        <f t="shared" si="276"/>
        <v>0</v>
      </c>
      <c r="P1812" s="125"/>
      <c r="Q1812" s="125"/>
      <c r="R1812" s="262">
        <f t="shared" si="277"/>
        <v>0</v>
      </c>
      <c r="S1812" s="125"/>
      <c r="T1812" s="125"/>
      <c r="U1812" s="262">
        <f t="shared" si="278"/>
        <v>0</v>
      </c>
      <c r="V1812" s="125"/>
      <c r="W1812" s="125"/>
      <c r="X1812" s="262">
        <f t="shared" si="279"/>
        <v>0</v>
      </c>
      <c r="Y1812" s="125"/>
      <c r="Z1812" s="125"/>
      <c r="AA1812" s="125"/>
      <c r="AB1812" s="125"/>
      <c r="AC1812" s="125"/>
      <c r="AD1812" s="125"/>
      <c r="AE1812" s="125"/>
      <c r="AF1812" s="125"/>
      <c r="AG1812" s="125"/>
      <c r="AH1812" s="125"/>
      <c r="AI1812" s="125"/>
      <c r="AJ1812" s="125"/>
      <c r="AK1812" s="310">
        <v>527170</v>
      </c>
      <c r="AL1812" s="310">
        <f t="shared" si="274"/>
        <v>0</v>
      </c>
      <c r="AM1812" s="65" t="s">
        <v>654</v>
      </c>
      <c r="AN1812" s="65"/>
      <c r="AO1812" s="65"/>
      <c r="AP1812" s="65"/>
      <c r="AQ1812" s="65"/>
      <c r="AR1812" s="65"/>
      <c r="AS1812" s="66"/>
    </row>
    <row r="1813" spans="1:45" s="67" customFormat="1" ht="14.15" customHeight="1" x14ac:dyDescent="0.2">
      <c r="A1813" s="165">
        <v>1502046</v>
      </c>
      <c r="B1813" s="166" t="s">
        <v>1066</v>
      </c>
      <c r="C1813" s="258">
        <f t="shared" si="275"/>
        <v>0</v>
      </c>
      <c r="D1813" s="137"/>
      <c r="E1813" s="126"/>
      <c r="F1813" s="126"/>
      <c r="G1813" s="126"/>
      <c r="H1813" s="262">
        <f t="shared" si="273"/>
        <v>0</v>
      </c>
      <c r="I1813" s="125"/>
      <c r="J1813" s="125"/>
      <c r="K1813" s="125"/>
      <c r="L1813" s="125"/>
      <c r="M1813" s="125"/>
      <c r="N1813" s="125"/>
      <c r="O1813" s="262">
        <f t="shared" si="276"/>
        <v>0</v>
      </c>
      <c r="P1813" s="125"/>
      <c r="Q1813" s="125"/>
      <c r="R1813" s="262">
        <f t="shared" si="277"/>
        <v>0</v>
      </c>
      <c r="S1813" s="125"/>
      <c r="T1813" s="125"/>
      <c r="U1813" s="262">
        <f t="shared" si="278"/>
        <v>0</v>
      </c>
      <c r="V1813" s="125"/>
      <c r="W1813" s="125"/>
      <c r="X1813" s="262">
        <f t="shared" si="279"/>
        <v>0</v>
      </c>
      <c r="Y1813" s="125"/>
      <c r="Z1813" s="125"/>
      <c r="AA1813" s="125"/>
      <c r="AB1813" s="125"/>
      <c r="AC1813" s="125"/>
      <c r="AD1813" s="125"/>
      <c r="AE1813" s="125"/>
      <c r="AF1813" s="125"/>
      <c r="AG1813" s="125"/>
      <c r="AH1813" s="125"/>
      <c r="AI1813" s="125"/>
      <c r="AJ1813" s="125"/>
      <c r="AK1813" s="310">
        <v>643810</v>
      </c>
      <c r="AL1813" s="310">
        <f t="shared" si="274"/>
        <v>0</v>
      </c>
      <c r="AM1813" s="65" t="s">
        <v>654</v>
      </c>
      <c r="AN1813" s="65"/>
      <c r="AO1813" s="65"/>
      <c r="AP1813" s="65"/>
      <c r="AQ1813" s="65"/>
      <c r="AR1813" s="65"/>
      <c r="AS1813" s="66"/>
    </row>
    <row r="1814" spans="1:45" s="67" customFormat="1" ht="14.15" customHeight="1" x14ac:dyDescent="0.2">
      <c r="A1814" s="165">
        <v>1502047</v>
      </c>
      <c r="B1814" s="166" t="s">
        <v>1067</v>
      </c>
      <c r="C1814" s="258">
        <f t="shared" si="275"/>
        <v>0</v>
      </c>
      <c r="D1814" s="137"/>
      <c r="E1814" s="126"/>
      <c r="F1814" s="126"/>
      <c r="G1814" s="126"/>
      <c r="H1814" s="262">
        <f t="shared" si="273"/>
        <v>0</v>
      </c>
      <c r="I1814" s="125"/>
      <c r="J1814" s="125"/>
      <c r="K1814" s="125"/>
      <c r="L1814" s="125"/>
      <c r="M1814" s="125"/>
      <c r="N1814" s="125"/>
      <c r="O1814" s="262">
        <f t="shared" si="276"/>
        <v>0</v>
      </c>
      <c r="P1814" s="125"/>
      <c r="Q1814" s="125"/>
      <c r="R1814" s="262">
        <f t="shared" si="277"/>
        <v>0</v>
      </c>
      <c r="S1814" s="125"/>
      <c r="T1814" s="125"/>
      <c r="U1814" s="262">
        <f t="shared" si="278"/>
        <v>0</v>
      </c>
      <c r="V1814" s="125"/>
      <c r="W1814" s="125"/>
      <c r="X1814" s="262">
        <f t="shared" si="279"/>
        <v>0</v>
      </c>
      <c r="Y1814" s="125"/>
      <c r="Z1814" s="125"/>
      <c r="AA1814" s="125"/>
      <c r="AB1814" s="125"/>
      <c r="AC1814" s="125"/>
      <c r="AD1814" s="125"/>
      <c r="AE1814" s="125"/>
      <c r="AF1814" s="125"/>
      <c r="AG1814" s="125"/>
      <c r="AH1814" s="125"/>
      <c r="AI1814" s="125"/>
      <c r="AJ1814" s="125"/>
      <c r="AK1814" s="310">
        <v>153160</v>
      </c>
      <c r="AL1814" s="310">
        <f t="shared" si="274"/>
        <v>0</v>
      </c>
      <c r="AM1814" s="65" t="s">
        <v>654</v>
      </c>
      <c r="AN1814" s="65"/>
      <c r="AO1814" s="65"/>
      <c r="AP1814" s="65"/>
      <c r="AQ1814" s="65"/>
      <c r="AR1814" s="65"/>
      <c r="AS1814" s="66"/>
    </row>
    <row r="1815" spans="1:45" s="67" customFormat="1" ht="14.15" customHeight="1" x14ac:dyDescent="0.2">
      <c r="A1815" s="165">
        <v>1502048</v>
      </c>
      <c r="B1815" s="166" t="s">
        <v>2785</v>
      </c>
      <c r="C1815" s="258">
        <f t="shared" si="275"/>
        <v>0</v>
      </c>
      <c r="D1815" s="137"/>
      <c r="E1815" s="126"/>
      <c r="F1815" s="126"/>
      <c r="G1815" s="126"/>
      <c r="H1815" s="262">
        <f t="shared" si="273"/>
        <v>0</v>
      </c>
      <c r="I1815" s="125"/>
      <c r="J1815" s="125"/>
      <c r="K1815" s="125"/>
      <c r="L1815" s="125"/>
      <c r="M1815" s="125"/>
      <c r="N1815" s="125"/>
      <c r="O1815" s="262">
        <f t="shared" si="276"/>
        <v>0</v>
      </c>
      <c r="P1815" s="125"/>
      <c r="Q1815" s="125"/>
      <c r="R1815" s="262">
        <f t="shared" si="277"/>
        <v>0</v>
      </c>
      <c r="S1815" s="125"/>
      <c r="T1815" s="125"/>
      <c r="U1815" s="262">
        <f t="shared" si="278"/>
        <v>0</v>
      </c>
      <c r="V1815" s="125"/>
      <c r="W1815" s="125"/>
      <c r="X1815" s="262">
        <f t="shared" si="279"/>
        <v>0</v>
      </c>
      <c r="Y1815" s="125"/>
      <c r="Z1815" s="125"/>
      <c r="AA1815" s="125"/>
      <c r="AB1815" s="125"/>
      <c r="AC1815" s="125"/>
      <c r="AD1815" s="125"/>
      <c r="AE1815" s="125"/>
      <c r="AF1815" s="125"/>
      <c r="AG1815" s="125"/>
      <c r="AH1815" s="125"/>
      <c r="AI1815" s="125"/>
      <c r="AJ1815" s="125"/>
      <c r="AK1815" s="310">
        <v>162470</v>
      </c>
      <c r="AL1815" s="310">
        <f t="shared" si="274"/>
        <v>0</v>
      </c>
      <c r="AM1815" s="65" t="s">
        <v>654</v>
      </c>
      <c r="AN1815" s="65"/>
      <c r="AO1815" s="65"/>
      <c r="AP1815" s="65"/>
      <c r="AQ1815" s="65"/>
      <c r="AR1815" s="65"/>
      <c r="AS1815" s="66"/>
    </row>
    <row r="1816" spans="1:45" s="67" customFormat="1" ht="14.15" customHeight="1" x14ac:dyDescent="0.2">
      <c r="A1816" s="165">
        <v>1502049</v>
      </c>
      <c r="B1816" s="166" t="s">
        <v>1068</v>
      </c>
      <c r="C1816" s="258">
        <f t="shared" si="275"/>
        <v>0</v>
      </c>
      <c r="D1816" s="137"/>
      <c r="E1816" s="126"/>
      <c r="F1816" s="126"/>
      <c r="G1816" s="126"/>
      <c r="H1816" s="262">
        <f t="shared" si="273"/>
        <v>0</v>
      </c>
      <c r="I1816" s="125"/>
      <c r="J1816" s="125"/>
      <c r="K1816" s="125"/>
      <c r="L1816" s="125"/>
      <c r="M1816" s="125"/>
      <c r="N1816" s="125"/>
      <c r="O1816" s="262">
        <f t="shared" si="276"/>
        <v>0</v>
      </c>
      <c r="P1816" s="125"/>
      <c r="Q1816" s="125"/>
      <c r="R1816" s="262">
        <f t="shared" si="277"/>
        <v>0</v>
      </c>
      <c r="S1816" s="125"/>
      <c r="T1816" s="125"/>
      <c r="U1816" s="262">
        <f t="shared" si="278"/>
        <v>0</v>
      </c>
      <c r="V1816" s="125"/>
      <c r="W1816" s="125"/>
      <c r="X1816" s="262">
        <f t="shared" si="279"/>
        <v>0</v>
      </c>
      <c r="Y1816" s="125"/>
      <c r="Z1816" s="125"/>
      <c r="AA1816" s="125"/>
      <c r="AB1816" s="125"/>
      <c r="AC1816" s="125"/>
      <c r="AD1816" s="125"/>
      <c r="AE1816" s="125"/>
      <c r="AF1816" s="125"/>
      <c r="AG1816" s="125"/>
      <c r="AH1816" s="125"/>
      <c r="AI1816" s="125"/>
      <c r="AJ1816" s="125"/>
      <c r="AK1816" s="310">
        <v>197550</v>
      </c>
      <c r="AL1816" s="310">
        <f t="shared" si="274"/>
        <v>0</v>
      </c>
      <c r="AM1816" s="65" t="s">
        <v>654</v>
      </c>
      <c r="AN1816" s="65"/>
      <c r="AO1816" s="65"/>
      <c r="AP1816" s="65"/>
      <c r="AQ1816" s="65"/>
      <c r="AR1816" s="65"/>
      <c r="AS1816" s="66"/>
    </row>
    <row r="1817" spans="1:45" s="67" customFormat="1" ht="14.15" customHeight="1" x14ac:dyDescent="0.2">
      <c r="A1817" s="165">
        <v>1502050</v>
      </c>
      <c r="B1817" s="166" t="s">
        <v>271</v>
      </c>
      <c r="C1817" s="258">
        <f t="shared" si="275"/>
        <v>0</v>
      </c>
      <c r="D1817" s="137"/>
      <c r="E1817" s="126"/>
      <c r="F1817" s="126"/>
      <c r="G1817" s="126"/>
      <c r="H1817" s="262">
        <f t="shared" si="273"/>
        <v>0</v>
      </c>
      <c r="I1817" s="125"/>
      <c r="J1817" s="125"/>
      <c r="K1817" s="125"/>
      <c r="L1817" s="125"/>
      <c r="M1817" s="125"/>
      <c r="N1817" s="125"/>
      <c r="O1817" s="262">
        <f t="shared" si="276"/>
        <v>0</v>
      </c>
      <c r="P1817" s="125"/>
      <c r="Q1817" s="125"/>
      <c r="R1817" s="262">
        <f t="shared" si="277"/>
        <v>0</v>
      </c>
      <c r="S1817" s="125"/>
      <c r="T1817" s="125"/>
      <c r="U1817" s="262">
        <f t="shared" si="278"/>
        <v>0</v>
      </c>
      <c r="V1817" s="125"/>
      <c r="W1817" s="125"/>
      <c r="X1817" s="262">
        <f t="shared" si="279"/>
        <v>0</v>
      </c>
      <c r="Y1817" s="125"/>
      <c r="Z1817" s="125"/>
      <c r="AA1817" s="125"/>
      <c r="AB1817" s="125"/>
      <c r="AC1817" s="125"/>
      <c r="AD1817" s="125"/>
      <c r="AE1817" s="125"/>
      <c r="AF1817" s="125"/>
      <c r="AG1817" s="125"/>
      <c r="AH1817" s="125"/>
      <c r="AI1817" s="125"/>
      <c r="AJ1817" s="125"/>
      <c r="AK1817" s="310">
        <v>163060</v>
      </c>
      <c r="AL1817" s="310">
        <f t="shared" si="274"/>
        <v>0</v>
      </c>
      <c r="AM1817" s="65" t="s">
        <v>654</v>
      </c>
      <c r="AN1817" s="65"/>
      <c r="AO1817" s="65"/>
      <c r="AP1817" s="65"/>
      <c r="AQ1817" s="65"/>
      <c r="AR1817" s="65"/>
      <c r="AS1817" s="66"/>
    </row>
    <row r="1818" spans="1:45" s="67" customFormat="1" ht="14.15" customHeight="1" x14ac:dyDescent="0.2">
      <c r="A1818" s="165">
        <v>1502051</v>
      </c>
      <c r="B1818" s="166" t="s">
        <v>502</v>
      </c>
      <c r="C1818" s="258">
        <f t="shared" si="275"/>
        <v>0</v>
      </c>
      <c r="D1818" s="137"/>
      <c r="E1818" s="126"/>
      <c r="F1818" s="126"/>
      <c r="G1818" s="126"/>
      <c r="H1818" s="262">
        <f t="shared" si="273"/>
        <v>0</v>
      </c>
      <c r="I1818" s="125"/>
      <c r="J1818" s="125"/>
      <c r="K1818" s="125"/>
      <c r="L1818" s="125"/>
      <c r="M1818" s="125"/>
      <c r="N1818" s="125"/>
      <c r="O1818" s="262">
        <f t="shared" si="276"/>
        <v>0</v>
      </c>
      <c r="P1818" s="125"/>
      <c r="Q1818" s="125"/>
      <c r="R1818" s="262">
        <f t="shared" si="277"/>
        <v>0</v>
      </c>
      <c r="S1818" s="125"/>
      <c r="T1818" s="125"/>
      <c r="U1818" s="262">
        <f t="shared" si="278"/>
        <v>0</v>
      </c>
      <c r="V1818" s="125"/>
      <c r="W1818" s="125"/>
      <c r="X1818" s="262">
        <f t="shared" si="279"/>
        <v>0</v>
      </c>
      <c r="Y1818" s="125"/>
      <c r="Z1818" s="125"/>
      <c r="AA1818" s="125"/>
      <c r="AB1818" s="125"/>
      <c r="AC1818" s="125"/>
      <c r="AD1818" s="125"/>
      <c r="AE1818" s="125"/>
      <c r="AF1818" s="125"/>
      <c r="AG1818" s="125"/>
      <c r="AH1818" s="125"/>
      <c r="AI1818" s="125"/>
      <c r="AJ1818" s="125"/>
      <c r="AK1818" s="310">
        <v>127490</v>
      </c>
      <c r="AL1818" s="310">
        <f t="shared" si="274"/>
        <v>0</v>
      </c>
      <c r="AM1818" s="65" t="s">
        <v>654</v>
      </c>
      <c r="AN1818" s="65"/>
      <c r="AO1818" s="65"/>
      <c r="AP1818" s="65"/>
      <c r="AQ1818" s="65"/>
      <c r="AR1818" s="65"/>
      <c r="AS1818" s="66"/>
    </row>
    <row r="1819" spans="1:45" s="67" customFormat="1" ht="14.15" customHeight="1" x14ac:dyDescent="0.2">
      <c r="A1819" s="165">
        <v>1502052</v>
      </c>
      <c r="B1819" s="166" t="s">
        <v>503</v>
      </c>
      <c r="C1819" s="258">
        <f t="shared" si="275"/>
        <v>0</v>
      </c>
      <c r="D1819" s="137"/>
      <c r="E1819" s="126"/>
      <c r="F1819" s="126"/>
      <c r="G1819" s="126"/>
      <c r="H1819" s="262">
        <f t="shared" si="273"/>
        <v>0</v>
      </c>
      <c r="I1819" s="125"/>
      <c r="J1819" s="125"/>
      <c r="K1819" s="125"/>
      <c r="L1819" s="125"/>
      <c r="M1819" s="125"/>
      <c r="N1819" s="125"/>
      <c r="O1819" s="262">
        <f t="shared" si="276"/>
        <v>0</v>
      </c>
      <c r="P1819" s="125"/>
      <c r="Q1819" s="125"/>
      <c r="R1819" s="262">
        <f t="shared" si="277"/>
        <v>0</v>
      </c>
      <c r="S1819" s="125"/>
      <c r="T1819" s="125"/>
      <c r="U1819" s="262">
        <f t="shared" si="278"/>
        <v>0</v>
      </c>
      <c r="V1819" s="125"/>
      <c r="W1819" s="125"/>
      <c r="X1819" s="262">
        <f t="shared" si="279"/>
        <v>0</v>
      </c>
      <c r="Y1819" s="125"/>
      <c r="Z1819" s="125"/>
      <c r="AA1819" s="125"/>
      <c r="AB1819" s="125"/>
      <c r="AC1819" s="125"/>
      <c r="AD1819" s="125"/>
      <c r="AE1819" s="125"/>
      <c r="AF1819" s="125"/>
      <c r="AG1819" s="125"/>
      <c r="AH1819" s="125"/>
      <c r="AI1819" s="125"/>
      <c r="AJ1819" s="125"/>
      <c r="AK1819" s="310">
        <v>231920</v>
      </c>
      <c r="AL1819" s="310">
        <f t="shared" si="274"/>
        <v>0</v>
      </c>
      <c r="AM1819" s="65" t="s">
        <v>654</v>
      </c>
      <c r="AN1819" s="65"/>
      <c r="AO1819" s="65"/>
      <c r="AP1819" s="65"/>
      <c r="AQ1819" s="65"/>
      <c r="AR1819" s="65"/>
      <c r="AS1819" s="66"/>
    </row>
    <row r="1820" spans="1:45" s="67" customFormat="1" ht="14.15" customHeight="1" x14ac:dyDescent="0.2">
      <c r="A1820" s="165">
        <v>1502053</v>
      </c>
      <c r="B1820" s="166" t="s">
        <v>2492</v>
      </c>
      <c r="C1820" s="258">
        <f t="shared" si="275"/>
        <v>0</v>
      </c>
      <c r="D1820" s="137"/>
      <c r="E1820" s="126"/>
      <c r="F1820" s="126"/>
      <c r="G1820" s="126"/>
      <c r="H1820" s="262">
        <f t="shared" si="273"/>
        <v>0</v>
      </c>
      <c r="I1820" s="125"/>
      <c r="J1820" s="125"/>
      <c r="K1820" s="125"/>
      <c r="L1820" s="125"/>
      <c r="M1820" s="125"/>
      <c r="N1820" s="125"/>
      <c r="O1820" s="262">
        <f t="shared" si="276"/>
        <v>0</v>
      </c>
      <c r="P1820" s="125"/>
      <c r="Q1820" s="125"/>
      <c r="R1820" s="262">
        <f t="shared" si="277"/>
        <v>0</v>
      </c>
      <c r="S1820" s="125"/>
      <c r="T1820" s="125"/>
      <c r="U1820" s="262">
        <f t="shared" si="278"/>
        <v>0</v>
      </c>
      <c r="V1820" s="125"/>
      <c r="W1820" s="125"/>
      <c r="X1820" s="262">
        <f t="shared" si="279"/>
        <v>0</v>
      </c>
      <c r="Y1820" s="125"/>
      <c r="Z1820" s="125"/>
      <c r="AA1820" s="125"/>
      <c r="AB1820" s="125"/>
      <c r="AC1820" s="125"/>
      <c r="AD1820" s="125"/>
      <c r="AE1820" s="125"/>
      <c r="AF1820" s="125"/>
      <c r="AG1820" s="125"/>
      <c r="AH1820" s="125"/>
      <c r="AI1820" s="125"/>
      <c r="AJ1820" s="125"/>
      <c r="AK1820" s="310">
        <v>225540</v>
      </c>
      <c r="AL1820" s="310">
        <f t="shared" si="274"/>
        <v>0</v>
      </c>
      <c r="AM1820" s="65" t="s">
        <v>654</v>
      </c>
      <c r="AN1820" s="65"/>
      <c r="AO1820" s="65"/>
      <c r="AP1820" s="65"/>
      <c r="AQ1820" s="65"/>
      <c r="AR1820" s="65"/>
      <c r="AS1820" s="66"/>
    </row>
    <row r="1821" spans="1:45" s="67" customFormat="1" ht="14.15" customHeight="1" x14ac:dyDescent="0.2">
      <c r="A1821" s="165">
        <v>1502054</v>
      </c>
      <c r="B1821" s="195" t="s">
        <v>3540</v>
      </c>
      <c r="C1821" s="258">
        <f t="shared" si="275"/>
        <v>0</v>
      </c>
      <c r="D1821" s="137"/>
      <c r="E1821" s="126"/>
      <c r="F1821" s="126"/>
      <c r="G1821" s="126"/>
      <c r="H1821" s="262">
        <f t="shared" si="273"/>
        <v>0</v>
      </c>
      <c r="I1821" s="125"/>
      <c r="J1821" s="125"/>
      <c r="K1821" s="125"/>
      <c r="L1821" s="125"/>
      <c r="M1821" s="125"/>
      <c r="N1821" s="125"/>
      <c r="O1821" s="262">
        <f t="shared" si="276"/>
        <v>0</v>
      </c>
      <c r="P1821" s="125"/>
      <c r="Q1821" s="125"/>
      <c r="R1821" s="262">
        <f t="shared" si="277"/>
        <v>0</v>
      </c>
      <c r="S1821" s="125"/>
      <c r="T1821" s="125"/>
      <c r="U1821" s="262">
        <f t="shared" si="278"/>
        <v>0</v>
      </c>
      <c r="V1821" s="125"/>
      <c r="W1821" s="125"/>
      <c r="X1821" s="262">
        <f t="shared" si="279"/>
        <v>0</v>
      </c>
      <c r="Y1821" s="125"/>
      <c r="Z1821" s="125"/>
      <c r="AA1821" s="125"/>
      <c r="AB1821" s="125"/>
      <c r="AC1821" s="125"/>
      <c r="AD1821" s="125"/>
      <c r="AE1821" s="125"/>
      <c r="AF1821" s="125"/>
      <c r="AG1821" s="125"/>
      <c r="AH1821" s="125"/>
      <c r="AI1821" s="125"/>
      <c r="AJ1821" s="125"/>
      <c r="AK1821" s="310">
        <v>176970</v>
      </c>
      <c r="AL1821" s="310">
        <f t="shared" si="274"/>
        <v>0</v>
      </c>
      <c r="AM1821" s="65" t="s">
        <v>654</v>
      </c>
      <c r="AN1821" s="65"/>
      <c r="AO1821" s="65"/>
      <c r="AP1821" s="65"/>
      <c r="AQ1821" s="65"/>
      <c r="AR1821" s="65"/>
      <c r="AS1821" s="66"/>
    </row>
    <row r="1822" spans="1:45" s="67" customFormat="1" x14ac:dyDescent="0.2">
      <c r="A1822" s="165">
        <v>1502055</v>
      </c>
      <c r="B1822" s="195" t="s">
        <v>3010</v>
      </c>
      <c r="C1822" s="258">
        <f t="shared" si="275"/>
        <v>0</v>
      </c>
      <c r="D1822" s="137"/>
      <c r="E1822" s="126"/>
      <c r="F1822" s="126"/>
      <c r="G1822" s="126"/>
      <c r="H1822" s="262">
        <f t="shared" si="273"/>
        <v>0</v>
      </c>
      <c r="I1822" s="125"/>
      <c r="J1822" s="125"/>
      <c r="K1822" s="125"/>
      <c r="L1822" s="125"/>
      <c r="M1822" s="125"/>
      <c r="N1822" s="125"/>
      <c r="O1822" s="262">
        <f t="shared" si="276"/>
        <v>0</v>
      </c>
      <c r="P1822" s="125"/>
      <c r="Q1822" s="125"/>
      <c r="R1822" s="262">
        <f t="shared" si="277"/>
        <v>0</v>
      </c>
      <c r="S1822" s="125"/>
      <c r="T1822" s="125"/>
      <c r="U1822" s="262">
        <f t="shared" si="278"/>
        <v>0</v>
      </c>
      <c r="V1822" s="125"/>
      <c r="W1822" s="125"/>
      <c r="X1822" s="262">
        <f t="shared" si="279"/>
        <v>0</v>
      </c>
      <c r="Y1822" s="125"/>
      <c r="Z1822" s="125"/>
      <c r="AA1822" s="125"/>
      <c r="AB1822" s="125"/>
      <c r="AC1822" s="125"/>
      <c r="AD1822" s="125"/>
      <c r="AE1822" s="125"/>
      <c r="AF1822" s="125"/>
      <c r="AG1822" s="125"/>
      <c r="AH1822" s="125"/>
      <c r="AI1822" s="125"/>
      <c r="AJ1822" s="125"/>
      <c r="AK1822" s="310">
        <v>283840</v>
      </c>
      <c r="AL1822" s="310">
        <f t="shared" si="274"/>
        <v>0</v>
      </c>
      <c r="AM1822" s="65" t="s">
        <v>654</v>
      </c>
      <c r="AN1822" s="65"/>
      <c r="AO1822" s="65"/>
      <c r="AP1822" s="65"/>
      <c r="AQ1822" s="65"/>
      <c r="AR1822" s="65"/>
      <c r="AS1822" s="66"/>
    </row>
    <row r="1823" spans="1:45" s="67" customFormat="1" ht="14.15" customHeight="1" x14ac:dyDescent="0.2">
      <c r="A1823" s="165">
        <v>1502056</v>
      </c>
      <c r="B1823" s="166" t="s">
        <v>1091</v>
      </c>
      <c r="C1823" s="258">
        <f t="shared" si="275"/>
        <v>0</v>
      </c>
      <c r="D1823" s="137"/>
      <c r="E1823" s="126"/>
      <c r="F1823" s="126"/>
      <c r="G1823" s="126"/>
      <c r="H1823" s="262">
        <f t="shared" si="273"/>
        <v>0</v>
      </c>
      <c r="I1823" s="125"/>
      <c r="J1823" s="125"/>
      <c r="K1823" s="125"/>
      <c r="L1823" s="125"/>
      <c r="M1823" s="125"/>
      <c r="N1823" s="125"/>
      <c r="O1823" s="262">
        <f t="shared" si="276"/>
        <v>0</v>
      </c>
      <c r="P1823" s="125"/>
      <c r="Q1823" s="125"/>
      <c r="R1823" s="262">
        <f t="shared" si="277"/>
        <v>0</v>
      </c>
      <c r="S1823" s="125"/>
      <c r="T1823" s="125"/>
      <c r="U1823" s="262">
        <f t="shared" si="278"/>
        <v>0</v>
      </c>
      <c r="V1823" s="125"/>
      <c r="W1823" s="125"/>
      <c r="X1823" s="262">
        <f t="shared" si="279"/>
        <v>0</v>
      </c>
      <c r="Y1823" s="125"/>
      <c r="Z1823" s="125"/>
      <c r="AA1823" s="125"/>
      <c r="AB1823" s="125"/>
      <c r="AC1823" s="125"/>
      <c r="AD1823" s="125"/>
      <c r="AE1823" s="125"/>
      <c r="AF1823" s="125"/>
      <c r="AG1823" s="125"/>
      <c r="AH1823" s="125"/>
      <c r="AI1823" s="125"/>
      <c r="AJ1823" s="125"/>
      <c r="AK1823" s="310">
        <v>127490</v>
      </c>
      <c r="AL1823" s="310">
        <f t="shared" si="274"/>
        <v>0</v>
      </c>
      <c r="AM1823" s="65" t="s">
        <v>654</v>
      </c>
      <c r="AN1823" s="65"/>
      <c r="AO1823" s="65"/>
      <c r="AP1823" s="65"/>
      <c r="AQ1823" s="65"/>
      <c r="AR1823" s="65"/>
      <c r="AS1823" s="66"/>
    </row>
    <row r="1824" spans="1:45" s="67" customFormat="1" ht="14.15" customHeight="1" x14ac:dyDescent="0.2">
      <c r="A1824" s="165">
        <v>1502057</v>
      </c>
      <c r="B1824" s="166" t="s">
        <v>1044</v>
      </c>
      <c r="C1824" s="258">
        <f t="shared" si="275"/>
        <v>1</v>
      </c>
      <c r="D1824" s="137"/>
      <c r="E1824" s="126"/>
      <c r="F1824" s="126"/>
      <c r="G1824" s="126"/>
      <c r="H1824" s="262">
        <f t="shared" si="273"/>
        <v>1</v>
      </c>
      <c r="I1824" s="125">
        <v>1</v>
      </c>
      <c r="J1824" s="125"/>
      <c r="K1824" s="125"/>
      <c r="L1824" s="125"/>
      <c r="M1824" s="125"/>
      <c r="N1824" s="125"/>
      <c r="O1824" s="126"/>
      <c r="P1824" s="126"/>
      <c r="Q1824" s="126"/>
      <c r="R1824" s="126"/>
      <c r="S1824" s="126"/>
      <c r="T1824" s="126"/>
      <c r="U1824" s="126"/>
      <c r="V1824" s="126"/>
      <c r="W1824" s="126"/>
      <c r="X1824" s="126"/>
      <c r="Y1824" s="126"/>
      <c r="Z1824" s="126"/>
      <c r="AA1824" s="125">
        <v>1</v>
      </c>
      <c r="AB1824" s="125"/>
      <c r="AC1824" s="125"/>
      <c r="AD1824" s="125"/>
      <c r="AE1824" s="125"/>
      <c r="AF1824" s="125"/>
      <c r="AG1824" s="125"/>
      <c r="AH1824" s="125"/>
      <c r="AI1824" s="125"/>
      <c r="AJ1824" s="125"/>
      <c r="AK1824" s="310">
        <v>56190</v>
      </c>
      <c r="AL1824" s="310">
        <f t="shared" si="274"/>
        <v>56190</v>
      </c>
      <c r="AM1824" s="65" t="s">
        <v>654</v>
      </c>
      <c r="AN1824" s="65"/>
      <c r="AO1824" s="65"/>
      <c r="AP1824" s="65"/>
      <c r="AQ1824" s="65"/>
      <c r="AR1824" s="65"/>
      <c r="AS1824" s="66"/>
    </row>
    <row r="1825" spans="1:45" s="67" customFormat="1" ht="14.15" customHeight="1" x14ac:dyDescent="0.2">
      <c r="A1825" s="165">
        <v>1502058</v>
      </c>
      <c r="B1825" s="195" t="s">
        <v>4611</v>
      </c>
      <c r="C1825" s="258">
        <f t="shared" si="275"/>
        <v>2</v>
      </c>
      <c r="D1825" s="137"/>
      <c r="E1825" s="126"/>
      <c r="F1825" s="126"/>
      <c r="G1825" s="126"/>
      <c r="H1825" s="262">
        <f t="shared" si="273"/>
        <v>1</v>
      </c>
      <c r="I1825" s="125">
        <v>1</v>
      </c>
      <c r="J1825" s="125"/>
      <c r="K1825" s="125"/>
      <c r="L1825" s="125">
        <v>1</v>
      </c>
      <c r="M1825" s="125"/>
      <c r="N1825" s="125"/>
      <c r="O1825" s="262">
        <f t="shared" si="276"/>
        <v>2</v>
      </c>
      <c r="P1825" s="125">
        <v>2</v>
      </c>
      <c r="Q1825" s="125"/>
      <c r="R1825" s="262">
        <f t="shared" si="277"/>
        <v>0</v>
      </c>
      <c r="S1825" s="134"/>
      <c r="T1825" s="134"/>
      <c r="U1825" s="262">
        <f t="shared" si="278"/>
        <v>0</v>
      </c>
      <c r="V1825" s="134"/>
      <c r="W1825" s="136"/>
      <c r="X1825" s="262">
        <f t="shared" si="279"/>
        <v>0</v>
      </c>
      <c r="Y1825" s="125"/>
      <c r="Z1825" s="125"/>
      <c r="AA1825" s="134">
        <v>2</v>
      </c>
      <c r="AB1825" s="125"/>
      <c r="AC1825" s="125"/>
      <c r="AD1825" s="134"/>
      <c r="AE1825" s="125"/>
      <c r="AF1825" s="125"/>
      <c r="AG1825" s="134"/>
      <c r="AH1825" s="125"/>
      <c r="AI1825" s="125"/>
      <c r="AJ1825" s="125"/>
      <c r="AK1825" s="310">
        <v>127490</v>
      </c>
      <c r="AL1825" s="310">
        <f t="shared" si="274"/>
        <v>191235</v>
      </c>
      <c r="AM1825" s="65" t="s">
        <v>654</v>
      </c>
      <c r="AN1825" s="65"/>
      <c r="AO1825" s="65"/>
      <c r="AP1825" s="65"/>
      <c r="AQ1825" s="65"/>
      <c r="AR1825" s="65"/>
      <c r="AS1825" s="66"/>
    </row>
    <row r="1826" spans="1:45" s="67" customFormat="1" ht="14.15" customHeight="1" x14ac:dyDescent="0.2">
      <c r="A1826" s="165">
        <v>1502059</v>
      </c>
      <c r="B1826" s="195" t="s">
        <v>4612</v>
      </c>
      <c r="C1826" s="258">
        <f t="shared" si="275"/>
        <v>2</v>
      </c>
      <c r="D1826" s="137"/>
      <c r="E1826" s="126"/>
      <c r="F1826" s="126"/>
      <c r="G1826" s="126"/>
      <c r="H1826" s="262">
        <f t="shared" si="273"/>
        <v>0</v>
      </c>
      <c r="I1826" s="125"/>
      <c r="J1826" s="125"/>
      <c r="K1826" s="125"/>
      <c r="L1826" s="125">
        <v>2</v>
      </c>
      <c r="M1826" s="125"/>
      <c r="N1826" s="125"/>
      <c r="O1826" s="262">
        <f t="shared" si="276"/>
        <v>1</v>
      </c>
      <c r="P1826" s="125"/>
      <c r="Q1826" s="125">
        <v>1</v>
      </c>
      <c r="R1826" s="262">
        <f t="shared" si="277"/>
        <v>1</v>
      </c>
      <c r="S1826" s="125">
        <v>1</v>
      </c>
      <c r="T1826" s="125"/>
      <c r="U1826" s="262">
        <f t="shared" si="278"/>
        <v>0</v>
      </c>
      <c r="V1826" s="125"/>
      <c r="W1826" s="125"/>
      <c r="X1826" s="262">
        <f t="shared" si="279"/>
        <v>0</v>
      </c>
      <c r="Y1826" s="125"/>
      <c r="Z1826" s="125"/>
      <c r="AA1826" s="125">
        <v>2</v>
      </c>
      <c r="AB1826" s="125"/>
      <c r="AC1826" s="125"/>
      <c r="AD1826" s="125"/>
      <c r="AE1826" s="125"/>
      <c r="AF1826" s="125"/>
      <c r="AG1826" s="125"/>
      <c r="AH1826" s="125"/>
      <c r="AI1826" s="125"/>
      <c r="AJ1826" s="125"/>
      <c r="AK1826" s="310">
        <v>137420</v>
      </c>
      <c r="AL1826" s="310">
        <f t="shared" si="274"/>
        <v>137420</v>
      </c>
      <c r="AM1826" s="65" t="s">
        <v>654</v>
      </c>
      <c r="AN1826" s="65"/>
      <c r="AO1826" s="65"/>
      <c r="AP1826" s="65"/>
      <c r="AQ1826" s="65"/>
      <c r="AR1826" s="65"/>
      <c r="AS1826" s="66"/>
    </row>
    <row r="1827" spans="1:45" s="67" customFormat="1" ht="14.15" customHeight="1" x14ac:dyDescent="0.2">
      <c r="A1827" s="165">
        <v>1502060</v>
      </c>
      <c r="B1827" s="195" t="s">
        <v>4613</v>
      </c>
      <c r="C1827" s="258">
        <f t="shared" si="275"/>
        <v>1</v>
      </c>
      <c r="D1827" s="137"/>
      <c r="E1827" s="126"/>
      <c r="F1827" s="126"/>
      <c r="G1827" s="126"/>
      <c r="H1827" s="262">
        <f t="shared" si="273"/>
        <v>0</v>
      </c>
      <c r="I1827" s="125"/>
      <c r="J1827" s="125"/>
      <c r="K1827" s="125"/>
      <c r="L1827" s="125">
        <v>1</v>
      </c>
      <c r="M1827" s="125"/>
      <c r="N1827" s="125"/>
      <c r="O1827" s="262">
        <f t="shared" si="276"/>
        <v>0</v>
      </c>
      <c r="P1827" s="125"/>
      <c r="Q1827" s="125"/>
      <c r="R1827" s="262">
        <f t="shared" si="277"/>
        <v>1</v>
      </c>
      <c r="S1827" s="125">
        <v>1</v>
      </c>
      <c r="T1827" s="125"/>
      <c r="U1827" s="262">
        <f t="shared" si="278"/>
        <v>0</v>
      </c>
      <c r="V1827" s="125"/>
      <c r="W1827" s="125"/>
      <c r="X1827" s="262">
        <f t="shared" si="279"/>
        <v>0</v>
      </c>
      <c r="Y1827" s="125"/>
      <c r="Z1827" s="125"/>
      <c r="AA1827" s="125">
        <v>1</v>
      </c>
      <c r="AB1827" s="125"/>
      <c r="AC1827" s="125"/>
      <c r="AD1827" s="125"/>
      <c r="AE1827" s="125"/>
      <c r="AF1827" s="125"/>
      <c r="AG1827" s="125"/>
      <c r="AH1827" s="125"/>
      <c r="AI1827" s="125"/>
      <c r="AJ1827" s="125"/>
      <c r="AK1827" s="310">
        <v>137420</v>
      </c>
      <c r="AL1827" s="310">
        <f t="shared" si="274"/>
        <v>68710</v>
      </c>
      <c r="AM1827" s="65" t="s">
        <v>654</v>
      </c>
      <c r="AN1827" s="65"/>
      <c r="AO1827" s="65"/>
      <c r="AP1827" s="65"/>
      <c r="AQ1827" s="65"/>
      <c r="AR1827" s="65"/>
      <c r="AS1827" s="66"/>
    </row>
    <row r="1828" spans="1:45" s="67" customFormat="1" ht="14.15" customHeight="1" x14ac:dyDescent="0.2">
      <c r="A1828" s="165">
        <v>1502061</v>
      </c>
      <c r="B1828" s="166" t="s">
        <v>1045</v>
      </c>
      <c r="C1828" s="258">
        <f t="shared" si="275"/>
        <v>0</v>
      </c>
      <c r="D1828" s="137"/>
      <c r="E1828" s="126"/>
      <c r="F1828" s="126"/>
      <c r="G1828" s="126"/>
      <c r="H1828" s="262">
        <f t="shared" si="273"/>
        <v>0</v>
      </c>
      <c r="I1828" s="125"/>
      <c r="J1828" s="125"/>
      <c r="K1828" s="125"/>
      <c r="L1828" s="125"/>
      <c r="M1828" s="125"/>
      <c r="N1828" s="125"/>
      <c r="O1828" s="126"/>
      <c r="P1828" s="126"/>
      <c r="Q1828" s="126"/>
      <c r="R1828" s="126"/>
      <c r="S1828" s="126"/>
      <c r="T1828" s="126"/>
      <c r="U1828" s="126"/>
      <c r="V1828" s="126"/>
      <c r="W1828" s="126"/>
      <c r="X1828" s="126"/>
      <c r="Y1828" s="126"/>
      <c r="Z1828" s="126"/>
      <c r="AA1828" s="125"/>
      <c r="AB1828" s="125"/>
      <c r="AC1828" s="125"/>
      <c r="AD1828" s="125"/>
      <c r="AE1828" s="125"/>
      <c r="AF1828" s="125"/>
      <c r="AG1828" s="125"/>
      <c r="AH1828" s="125"/>
      <c r="AI1828" s="125"/>
      <c r="AJ1828" s="125"/>
      <c r="AK1828" s="310">
        <v>34290</v>
      </c>
      <c r="AL1828" s="310">
        <f t="shared" si="274"/>
        <v>0</v>
      </c>
      <c r="AM1828" s="65" t="s">
        <v>654</v>
      </c>
      <c r="AN1828" s="65"/>
      <c r="AO1828" s="65"/>
      <c r="AP1828" s="65"/>
      <c r="AQ1828" s="65"/>
      <c r="AR1828" s="65"/>
      <c r="AS1828" s="66"/>
    </row>
    <row r="1829" spans="1:45" s="67" customFormat="1" ht="14.15" customHeight="1" x14ac:dyDescent="0.2">
      <c r="A1829" s="165">
        <v>1502062</v>
      </c>
      <c r="B1829" s="166" t="s">
        <v>1046</v>
      </c>
      <c r="C1829" s="258">
        <f t="shared" si="275"/>
        <v>0</v>
      </c>
      <c r="D1829" s="137"/>
      <c r="E1829" s="126"/>
      <c r="F1829" s="126"/>
      <c r="G1829" s="126"/>
      <c r="H1829" s="262">
        <f t="shared" si="273"/>
        <v>0</v>
      </c>
      <c r="I1829" s="125"/>
      <c r="J1829" s="125"/>
      <c r="K1829" s="125"/>
      <c r="L1829" s="125"/>
      <c r="M1829" s="125"/>
      <c r="N1829" s="125"/>
      <c r="O1829" s="126"/>
      <c r="P1829" s="126"/>
      <c r="Q1829" s="126"/>
      <c r="R1829" s="126"/>
      <c r="S1829" s="126"/>
      <c r="T1829" s="126"/>
      <c r="U1829" s="126"/>
      <c r="V1829" s="126"/>
      <c r="W1829" s="126"/>
      <c r="X1829" s="126"/>
      <c r="Y1829" s="126"/>
      <c r="Z1829" s="126"/>
      <c r="AA1829" s="125"/>
      <c r="AB1829" s="125"/>
      <c r="AC1829" s="125"/>
      <c r="AD1829" s="125"/>
      <c r="AE1829" s="125"/>
      <c r="AF1829" s="125"/>
      <c r="AG1829" s="125"/>
      <c r="AH1829" s="125"/>
      <c r="AI1829" s="125"/>
      <c r="AJ1829" s="125"/>
      <c r="AK1829" s="310">
        <v>23280</v>
      </c>
      <c r="AL1829" s="310">
        <f t="shared" si="274"/>
        <v>0</v>
      </c>
      <c r="AM1829" s="65" t="s">
        <v>654</v>
      </c>
      <c r="AN1829" s="65"/>
      <c r="AO1829" s="65"/>
      <c r="AP1829" s="65"/>
      <c r="AQ1829" s="65"/>
      <c r="AR1829" s="65"/>
      <c r="AS1829" s="66"/>
    </row>
    <row r="1830" spans="1:45" s="67" customFormat="1" ht="14.15" customHeight="1" x14ac:dyDescent="0.2">
      <c r="A1830" s="165">
        <v>1502063</v>
      </c>
      <c r="B1830" s="166" t="s">
        <v>1047</v>
      </c>
      <c r="C1830" s="258">
        <f t="shared" si="275"/>
        <v>1</v>
      </c>
      <c r="D1830" s="137"/>
      <c r="E1830" s="126"/>
      <c r="F1830" s="126"/>
      <c r="G1830" s="126"/>
      <c r="H1830" s="262">
        <f t="shared" si="273"/>
        <v>0</v>
      </c>
      <c r="I1830" s="125"/>
      <c r="J1830" s="125"/>
      <c r="K1830" s="125"/>
      <c r="L1830" s="125">
        <v>1</v>
      </c>
      <c r="M1830" s="125"/>
      <c r="N1830" s="125"/>
      <c r="O1830" s="126"/>
      <c r="P1830" s="126"/>
      <c r="Q1830" s="126"/>
      <c r="R1830" s="126"/>
      <c r="S1830" s="126"/>
      <c r="T1830" s="126"/>
      <c r="U1830" s="126"/>
      <c r="V1830" s="126"/>
      <c r="W1830" s="126"/>
      <c r="X1830" s="126"/>
      <c r="Y1830" s="126"/>
      <c r="Z1830" s="126"/>
      <c r="AA1830" s="125">
        <v>1</v>
      </c>
      <c r="AB1830" s="125"/>
      <c r="AC1830" s="125"/>
      <c r="AD1830" s="125"/>
      <c r="AE1830" s="125"/>
      <c r="AF1830" s="125"/>
      <c r="AG1830" s="125"/>
      <c r="AH1830" s="125"/>
      <c r="AI1830" s="125"/>
      <c r="AJ1830" s="125"/>
      <c r="AK1830" s="310">
        <v>49050</v>
      </c>
      <c r="AL1830" s="310">
        <f t="shared" si="274"/>
        <v>24525</v>
      </c>
      <c r="AM1830" s="65" t="s">
        <v>654</v>
      </c>
      <c r="AN1830" s="65"/>
      <c r="AO1830" s="65"/>
      <c r="AP1830" s="65"/>
      <c r="AQ1830" s="65"/>
      <c r="AR1830" s="65"/>
      <c r="AS1830" s="66"/>
    </row>
    <row r="1831" spans="1:45" s="67" customFormat="1" ht="14.15" customHeight="1" x14ac:dyDescent="0.2">
      <c r="A1831" s="165">
        <v>1502064</v>
      </c>
      <c r="B1831" s="166" t="s">
        <v>476</v>
      </c>
      <c r="C1831" s="258">
        <f t="shared" si="275"/>
        <v>10</v>
      </c>
      <c r="D1831" s="137"/>
      <c r="E1831" s="126"/>
      <c r="F1831" s="126"/>
      <c r="G1831" s="126"/>
      <c r="H1831" s="262">
        <f t="shared" si="273"/>
        <v>10</v>
      </c>
      <c r="I1831" s="125">
        <v>8</v>
      </c>
      <c r="J1831" s="125">
        <v>2</v>
      </c>
      <c r="K1831" s="125"/>
      <c r="L1831" s="125"/>
      <c r="M1831" s="125"/>
      <c r="N1831" s="125"/>
      <c r="O1831" s="126"/>
      <c r="P1831" s="126"/>
      <c r="Q1831" s="126"/>
      <c r="R1831" s="126"/>
      <c r="S1831" s="126"/>
      <c r="T1831" s="126"/>
      <c r="U1831" s="126"/>
      <c r="V1831" s="126"/>
      <c r="W1831" s="126"/>
      <c r="X1831" s="126"/>
      <c r="Y1831" s="126"/>
      <c r="Z1831" s="126"/>
      <c r="AA1831" s="125">
        <v>10</v>
      </c>
      <c r="AB1831" s="125"/>
      <c r="AC1831" s="125"/>
      <c r="AD1831" s="125"/>
      <c r="AE1831" s="125"/>
      <c r="AF1831" s="125"/>
      <c r="AG1831" s="125"/>
      <c r="AH1831" s="125"/>
      <c r="AI1831" s="125"/>
      <c r="AJ1831" s="125"/>
      <c r="AK1831" s="310">
        <v>73480</v>
      </c>
      <c r="AL1831" s="310">
        <f t="shared" si="274"/>
        <v>587840</v>
      </c>
      <c r="AM1831" s="65" t="s">
        <v>654</v>
      </c>
      <c r="AN1831" s="65"/>
      <c r="AO1831" s="65"/>
      <c r="AP1831" s="65"/>
      <c r="AQ1831" s="65"/>
      <c r="AR1831" s="65"/>
      <c r="AS1831" s="66"/>
    </row>
    <row r="1832" spans="1:45" s="67" customFormat="1" ht="14.15" customHeight="1" x14ac:dyDescent="0.2">
      <c r="A1832" s="165">
        <v>1502065</v>
      </c>
      <c r="B1832" s="166" t="s">
        <v>477</v>
      </c>
      <c r="C1832" s="258">
        <f t="shared" si="275"/>
        <v>2</v>
      </c>
      <c r="D1832" s="137"/>
      <c r="E1832" s="126"/>
      <c r="F1832" s="126"/>
      <c r="G1832" s="126"/>
      <c r="H1832" s="262">
        <f>+I1832+J1832</f>
        <v>2</v>
      </c>
      <c r="I1832" s="125">
        <v>1</v>
      </c>
      <c r="J1832" s="125">
        <v>1</v>
      </c>
      <c r="K1832" s="125"/>
      <c r="L1832" s="125"/>
      <c r="M1832" s="125"/>
      <c r="N1832" s="125"/>
      <c r="O1832" s="262">
        <f t="shared" si="276"/>
        <v>1</v>
      </c>
      <c r="P1832" s="125">
        <v>1</v>
      </c>
      <c r="Q1832" s="125"/>
      <c r="R1832" s="262">
        <f t="shared" si="277"/>
        <v>0</v>
      </c>
      <c r="S1832" s="125"/>
      <c r="T1832" s="125"/>
      <c r="U1832" s="262">
        <f t="shared" si="278"/>
        <v>0</v>
      </c>
      <c r="V1832" s="125"/>
      <c r="W1832" s="125"/>
      <c r="X1832" s="262">
        <f t="shared" si="279"/>
        <v>1</v>
      </c>
      <c r="Y1832" s="125">
        <v>1</v>
      </c>
      <c r="Z1832" s="125"/>
      <c r="AA1832" s="125">
        <v>2</v>
      </c>
      <c r="AB1832" s="125"/>
      <c r="AC1832" s="125"/>
      <c r="AD1832" s="125"/>
      <c r="AE1832" s="125"/>
      <c r="AF1832" s="125"/>
      <c r="AG1832" s="125"/>
      <c r="AH1832" s="125"/>
      <c r="AI1832" s="125"/>
      <c r="AJ1832" s="125"/>
      <c r="AK1832" s="310">
        <v>131840</v>
      </c>
      <c r="AL1832" s="310">
        <f>+(I1832*AK1832)+(L1832*AK1832*0.5)</f>
        <v>131840</v>
      </c>
      <c r="AM1832" s="65" t="s">
        <v>654</v>
      </c>
      <c r="AN1832" s="65"/>
      <c r="AO1832" s="65"/>
      <c r="AP1832" s="65"/>
      <c r="AQ1832" s="65"/>
      <c r="AR1832" s="65"/>
      <c r="AS1832" s="66"/>
    </row>
    <row r="1833" spans="1:45" s="72" customFormat="1" ht="14.15" customHeight="1" x14ac:dyDescent="0.2">
      <c r="A1833" s="165">
        <v>1502066</v>
      </c>
      <c r="B1833" s="166" t="s">
        <v>196</v>
      </c>
      <c r="C1833" s="258">
        <f t="shared" si="275"/>
        <v>0</v>
      </c>
      <c r="D1833" s="137"/>
      <c r="E1833" s="126"/>
      <c r="F1833" s="126"/>
      <c r="G1833" s="126"/>
      <c r="H1833" s="262">
        <f>+I1833+J1833</f>
        <v>0</v>
      </c>
      <c r="I1833" s="125"/>
      <c r="J1833" s="125"/>
      <c r="K1833" s="125"/>
      <c r="L1833" s="125"/>
      <c r="M1833" s="125"/>
      <c r="N1833" s="125"/>
      <c r="O1833" s="262">
        <f t="shared" si="276"/>
        <v>0</v>
      </c>
      <c r="P1833" s="125"/>
      <c r="Q1833" s="125"/>
      <c r="R1833" s="262">
        <f t="shared" si="277"/>
        <v>0</v>
      </c>
      <c r="S1833" s="125"/>
      <c r="T1833" s="125"/>
      <c r="U1833" s="262">
        <f t="shared" si="278"/>
        <v>0</v>
      </c>
      <c r="V1833" s="125"/>
      <c r="W1833" s="125"/>
      <c r="X1833" s="262">
        <f t="shared" si="279"/>
        <v>0</v>
      </c>
      <c r="Y1833" s="125"/>
      <c r="Z1833" s="125"/>
      <c r="AA1833" s="125"/>
      <c r="AB1833" s="125"/>
      <c r="AC1833" s="125"/>
      <c r="AD1833" s="125"/>
      <c r="AE1833" s="125"/>
      <c r="AF1833" s="125"/>
      <c r="AG1833" s="125"/>
      <c r="AH1833" s="125"/>
      <c r="AI1833" s="125"/>
      <c r="AJ1833" s="125"/>
      <c r="AK1833" s="310">
        <v>79820</v>
      </c>
      <c r="AL1833" s="310">
        <f>+(I1833*AK1833)+(L1833*AK1833*0.5)</f>
        <v>0</v>
      </c>
      <c r="AM1833" s="65" t="s">
        <v>654</v>
      </c>
      <c r="AN1833" s="65"/>
      <c r="AO1833" s="65"/>
      <c r="AP1833" s="65"/>
      <c r="AQ1833" s="65"/>
      <c r="AR1833" s="65"/>
      <c r="AS1833" s="71"/>
    </row>
    <row r="1834" spans="1:45" s="75" customFormat="1" ht="14.15" customHeight="1" x14ac:dyDescent="0.2">
      <c r="A1834" s="327"/>
      <c r="B1834" s="141" t="s">
        <v>467</v>
      </c>
      <c r="C1834" s="133">
        <f>SUM(C1763:C1833)</f>
        <v>75</v>
      </c>
      <c r="D1834" s="902"/>
      <c r="E1834" s="903"/>
      <c r="F1834" s="903"/>
      <c r="G1834" s="904"/>
      <c r="H1834" s="133">
        <f t="shared" ref="H1834:AL1834" si="280">SUM(H1763:H1833)</f>
        <v>50</v>
      </c>
      <c r="I1834" s="133">
        <f t="shared" si="280"/>
        <v>47</v>
      </c>
      <c r="J1834" s="133">
        <f t="shared" si="280"/>
        <v>3</v>
      </c>
      <c r="K1834" s="133">
        <f t="shared" si="280"/>
        <v>1</v>
      </c>
      <c r="L1834" s="133">
        <f t="shared" si="280"/>
        <v>24</v>
      </c>
      <c r="M1834" s="133">
        <f t="shared" si="280"/>
        <v>0</v>
      </c>
      <c r="N1834" s="133">
        <f t="shared" si="280"/>
        <v>0</v>
      </c>
      <c r="O1834" s="133">
        <f t="shared" si="280"/>
        <v>23</v>
      </c>
      <c r="P1834" s="133">
        <f t="shared" si="280"/>
        <v>19</v>
      </c>
      <c r="Q1834" s="133">
        <f t="shared" si="280"/>
        <v>4</v>
      </c>
      <c r="R1834" s="133">
        <f t="shared" si="280"/>
        <v>22</v>
      </c>
      <c r="S1834" s="133">
        <f t="shared" si="280"/>
        <v>18</v>
      </c>
      <c r="T1834" s="133">
        <f t="shared" si="280"/>
        <v>4</v>
      </c>
      <c r="U1834" s="133">
        <f t="shared" si="280"/>
        <v>0</v>
      </c>
      <c r="V1834" s="133">
        <f t="shared" si="280"/>
        <v>0</v>
      </c>
      <c r="W1834" s="133">
        <f t="shared" si="280"/>
        <v>0</v>
      </c>
      <c r="X1834" s="133">
        <f t="shared" si="280"/>
        <v>4</v>
      </c>
      <c r="Y1834" s="133">
        <f t="shared" si="280"/>
        <v>3</v>
      </c>
      <c r="Z1834" s="133">
        <f t="shared" si="280"/>
        <v>1</v>
      </c>
      <c r="AA1834" s="133">
        <f t="shared" si="280"/>
        <v>67</v>
      </c>
      <c r="AB1834" s="133">
        <f t="shared" si="280"/>
        <v>0</v>
      </c>
      <c r="AC1834" s="133">
        <f t="shared" si="280"/>
        <v>8</v>
      </c>
      <c r="AD1834" s="133">
        <f t="shared" si="280"/>
        <v>0</v>
      </c>
      <c r="AE1834" s="133">
        <f t="shared" si="280"/>
        <v>0</v>
      </c>
      <c r="AF1834" s="133">
        <f t="shared" si="280"/>
        <v>0</v>
      </c>
      <c r="AG1834" s="133">
        <f t="shared" si="280"/>
        <v>0</v>
      </c>
      <c r="AH1834" s="133">
        <f t="shared" si="280"/>
        <v>0</v>
      </c>
      <c r="AI1834" s="133">
        <f t="shared" si="280"/>
        <v>0</v>
      </c>
      <c r="AJ1834" s="133">
        <f t="shared" si="280"/>
        <v>0</v>
      </c>
      <c r="AK1834" s="313">
        <f t="shared" si="280"/>
        <v>14004610</v>
      </c>
      <c r="AL1834" s="313">
        <f t="shared" si="280"/>
        <v>7086295</v>
      </c>
      <c r="AM1834" s="73" t="s">
        <v>654</v>
      </c>
      <c r="AN1834" s="73"/>
      <c r="AO1834" s="73"/>
      <c r="AP1834" s="73"/>
      <c r="AQ1834" s="73"/>
      <c r="AR1834" s="73"/>
      <c r="AS1834" s="74"/>
    </row>
    <row r="1835" spans="1:45" s="117" customFormat="1" ht="14.15" customHeight="1" x14ac:dyDescent="0.2">
      <c r="A1835" s="327"/>
      <c r="B1835" s="144" t="s">
        <v>3381</v>
      </c>
      <c r="C1835" s="900"/>
      <c r="D1835" s="900"/>
      <c r="E1835" s="900"/>
      <c r="F1835" s="900"/>
      <c r="G1835" s="900"/>
      <c r="H1835" s="900"/>
      <c r="I1835" s="900"/>
      <c r="J1835" s="900"/>
      <c r="K1835" s="900"/>
      <c r="L1835" s="900"/>
      <c r="M1835" s="900"/>
      <c r="N1835" s="900"/>
      <c r="O1835" s="900"/>
      <c r="P1835" s="900"/>
      <c r="Q1835" s="900"/>
      <c r="R1835" s="900"/>
      <c r="S1835" s="900"/>
      <c r="T1835" s="900"/>
      <c r="U1835" s="900"/>
      <c r="V1835" s="900"/>
      <c r="W1835" s="900"/>
      <c r="X1835" s="900"/>
      <c r="Y1835" s="900"/>
      <c r="Z1835" s="900"/>
      <c r="AA1835" s="900"/>
      <c r="AB1835" s="900"/>
      <c r="AC1835" s="900"/>
      <c r="AD1835" s="900"/>
      <c r="AE1835" s="900"/>
      <c r="AF1835" s="900"/>
      <c r="AG1835" s="900"/>
      <c r="AH1835" s="900"/>
      <c r="AI1835" s="900"/>
      <c r="AJ1835" s="900"/>
      <c r="AK1835" s="900"/>
      <c r="AL1835" s="900"/>
      <c r="AM1835" s="115" t="s">
        <v>654</v>
      </c>
      <c r="AN1835" s="115"/>
      <c r="AO1835" s="115"/>
      <c r="AP1835" s="115"/>
      <c r="AQ1835" s="115"/>
      <c r="AR1835" s="115"/>
      <c r="AS1835" s="116"/>
    </row>
    <row r="1836" spans="1:45" s="77" customFormat="1" ht="12" customHeight="1" x14ac:dyDescent="0.2">
      <c r="A1836" s="186">
        <v>1601110</v>
      </c>
      <c r="B1836" s="187" t="s">
        <v>1871</v>
      </c>
      <c r="C1836" s="258">
        <f>SUM(D1836+G1836)</f>
        <v>8</v>
      </c>
      <c r="D1836" s="263">
        <f>SUM(E1836:F1836)</f>
        <v>8</v>
      </c>
      <c r="E1836" s="125">
        <v>8</v>
      </c>
      <c r="F1836" s="125"/>
      <c r="G1836" s="125"/>
      <c r="H1836" s="198"/>
      <c r="I1836" s="126"/>
      <c r="J1836" s="126"/>
      <c r="K1836" s="126"/>
      <c r="L1836" s="126"/>
      <c r="M1836" s="126"/>
      <c r="N1836" s="126"/>
      <c r="O1836" s="126"/>
      <c r="P1836" s="126"/>
      <c r="Q1836" s="126"/>
      <c r="R1836" s="126"/>
      <c r="S1836" s="126"/>
      <c r="T1836" s="126"/>
      <c r="U1836" s="126"/>
      <c r="V1836" s="126"/>
      <c r="W1836" s="126"/>
      <c r="X1836" s="126"/>
      <c r="Y1836" s="126"/>
      <c r="Z1836" s="126"/>
      <c r="AA1836" s="125"/>
      <c r="AB1836" s="125">
        <v>8</v>
      </c>
      <c r="AC1836" s="125"/>
      <c r="AD1836" s="125"/>
      <c r="AE1836" s="125"/>
      <c r="AF1836" s="125"/>
      <c r="AG1836" s="125"/>
      <c r="AH1836" s="125"/>
      <c r="AI1836" s="125"/>
      <c r="AJ1836" s="125"/>
      <c r="AK1836" s="310">
        <v>22090</v>
      </c>
      <c r="AL1836" s="310">
        <f t="shared" ref="AL1836:AL1850" si="281">AK1836*E1836</f>
        <v>176720</v>
      </c>
      <c r="AM1836" s="65" t="s">
        <v>654</v>
      </c>
      <c r="AN1836" s="65"/>
      <c r="AO1836" s="65"/>
      <c r="AP1836" s="65"/>
      <c r="AQ1836" s="65"/>
      <c r="AR1836" s="65"/>
      <c r="AS1836" s="76"/>
    </row>
    <row r="1837" spans="1:45" s="67" customFormat="1" ht="12" customHeight="1" x14ac:dyDescent="0.2">
      <c r="A1837" s="186">
        <v>1601111</v>
      </c>
      <c r="B1837" s="187" t="s">
        <v>1266</v>
      </c>
      <c r="C1837" s="258">
        <f t="shared" ref="C1837:C1850" si="282">SUM(D1837+G1837)</f>
        <v>29</v>
      </c>
      <c r="D1837" s="263">
        <f t="shared" ref="D1837:D1850" si="283">SUM(E1837:F1837)</f>
        <v>29</v>
      </c>
      <c r="E1837" s="125">
        <v>29</v>
      </c>
      <c r="F1837" s="125"/>
      <c r="G1837" s="125"/>
      <c r="H1837" s="198"/>
      <c r="I1837" s="126"/>
      <c r="J1837" s="126"/>
      <c r="K1837" s="126"/>
      <c r="L1837" s="126"/>
      <c r="M1837" s="126"/>
      <c r="N1837" s="126"/>
      <c r="O1837" s="126"/>
      <c r="P1837" s="126"/>
      <c r="Q1837" s="126"/>
      <c r="R1837" s="126"/>
      <c r="S1837" s="126"/>
      <c r="T1837" s="126"/>
      <c r="U1837" s="126"/>
      <c r="V1837" s="126"/>
      <c r="W1837" s="126"/>
      <c r="X1837" s="126"/>
      <c r="Y1837" s="126"/>
      <c r="Z1837" s="126"/>
      <c r="AA1837" s="125"/>
      <c r="AB1837" s="125">
        <v>29</v>
      </c>
      <c r="AC1837" s="125"/>
      <c r="AD1837" s="125"/>
      <c r="AE1837" s="125"/>
      <c r="AF1837" s="125"/>
      <c r="AG1837" s="125"/>
      <c r="AH1837" s="125"/>
      <c r="AI1837" s="125"/>
      <c r="AJ1837" s="125"/>
      <c r="AK1837" s="310">
        <v>14700</v>
      </c>
      <c r="AL1837" s="310">
        <f t="shared" si="281"/>
        <v>426300</v>
      </c>
      <c r="AM1837" s="65" t="s">
        <v>654</v>
      </c>
      <c r="AN1837" s="65"/>
      <c r="AO1837" s="65"/>
      <c r="AP1837" s="65"/>
      <c r="AQ1837" s="65"/>
      <c r="AR1837" s="65"/>
      <c r="AS1837" s="66"/>
    </row>
    <row r="1838" spans="1:45" s="67" customFormat="1" ht="12" customHeight="1" x14ac:dyDescent="0.2">
      <c r="A1838" s="186">
        <v>1601112</v>
      </c>
      <c r="B1838" s="187" t="s">
        <v>1267</v>
      </c>
      <c r="C1838" s="258">
        <f t="shared" si="282"/>
        <v>0</v>
      </c>
      <c r="D1838" s="263">
        <f t="shared" si="283"/>
        <v>0</v>
      </c>
      <c r="E1838" s="125"/>
      <c r="F1838" s="125"/>
      <c r="G1838" s="125"/>
      <c r="H1838" s="198"/>
      <c r="I1838" s="126"/>
      <c r="J1838" s="126"/>
      <c r="K1838" s="126"/>
      <c r="L1838" s="126"/>
      <c r="M1838" s="126"/>
      <c r="N1838" s="126"/>
      <c r="O1838" s="126"/>
      <c r="P1838" s="126"/>
      <c r="Q1838" s="126"/>
      <c r="R1838" s="126"/>
      <c r="S1838" s="126"/>
      <c r="T1838" s="126"/>
      <c r="U1838" s="126"/>
      <c r="V1838" s="126"/>
      <c r="W1838" s="126"/>
      <c r="X1838" s="126"/>
      <c r="Y1838" s="126"/>
      <c r="Z1838" s="126"/>
      <c r="AA1838" s="125"/>
      <c r="AB1838" s="125"/>
      <c r="AC1838" s="125"/>
      <c r="AD1838" s="125"/>
      <c r="AE1838" s="125"/>
      <c r="AF1838" s="125"/>
      <c r="AG1838" s="125"/>
      <c r="AH1838" s="125"/>
      <c r="AI1838" s="125"/>
      <c r="AJ1838" s="125"/>
      <c r="AK1838" s="310">
        <v>4410</v>
      </c>
      <c r="AL1838" s="310">
        <f t="shared" si="281"/>
        <v>0</v>
      </c>
      <c r="AM1838" s="65" t="s">
        <v>654</v>
      </c>
      <c r="AN1838" s="65"/>
      <c r="AO1838" s="65"/>
      <c r="AP1838" s="65"/>
      <c r="AQ1838" s="65"/>
      <c r="AR1838" s="65"/>
      <c r="AS1838" s="66"/>
    </row>
    <row r="1839" spans="1:45" s="67" customFormat="1" ht="12" customHeight="1" x14ac:dyDescent="0.2">
      <c r="A1839" s="186">
        <v>1601113</v>
      </c>
      <c r="B1839" s="187" t="s">
        <v>1268</v>
      </c>
      <c r="C1839" s="258">
        <f t="shared" si="282"/>
        <v>0</v>
      </c>
      <c r="D1839" s="263">
        <f t="shared" si="283"/>
        <v>0</v>
      </c>
      <c r="E1839" s="125"/>
      <c r="F1839" s="125"/>
      <c r="G1839" s="125"/>
      <c r="H1839" s="198"/>
      <c r="I1839" s="126"/>
      <c r="J1839" s="126"/>
      <c r="K1839" s="126"/>
      <c r="L1839" s="126"/>
      <c r="M1839" s="126"/>
      <c r="N1839" s="126"/>
      <c r="O1839" s="126"/>
      <c r="P1839" s="126"/>
      <c r="Q1839" s="126"/>
      <c r="R1839" s="126"/>
      <c r="S1839" s="126"/>
      <c r="T1839" s="126"/>
      <c r="U1839" s="126"/>
      <c r="V1839" s="126"/>
      <c r="W1839" s="126"/>
      <c r="X1839" s="126"/>
      <c r="Y1839" s="126"/>
      <c r="Z1839" s="126"/>
      <c r="AA1839" s="125"/>
      <c r="AB1839" s="125"/>
      <c r="AC1839" s="125"/>
      <c r="AD1839" s="125"/>
      <c r="AE1839" s="125"/>
      <c r="AF1839" s="125"/>
      <c r="AG1839" s="125"/>
      <c r="AH1839" s="125"/>
      <c r="AI1839" s="125"/>
      <c r="AJ1839" s="125"/>
      <c r="AK1839" s="310">
        <v>7360</v>
      </c>
      <c r="AL1839" s="310">
        <f t="shared" si="281"/>
        <v>0</v>
      </c>
      <c r="AM1839" s="65" t="s">
        <v>654</v>
      </c>
      <c r="AN1839" s="65"/>
      <c r="AO1839" s="65"/>
      <c r="AP1839" s="65"/>
      <c r="AQ1839" s="65"/>
      <c r="AR1839" s="65"/>
      <c r="AS1839" s="66"/>
    </row>
    <row r="1840" spans="1:45" s="67" customFormat="1" ht="12" customHeight="1" x14ac:dyDescent="0.2">
      <c r="A1840" s="186">
        <v>1601115</v>
      </c>
      <c r="B1840" s="187" t="s">
        <v>2925</v>
      </c>
      <c r="C1840" s="258">
        <f t="shared" si="282"/>
        <v>0</v>
      </c>
      <c r="D1840" s="263">
        <f t="shared" si="283"/>
        <v>0</v>
      </c>
      <c r="E1840" s="125"/>
      <c r="F1840" s="125"/>
      <c r="G1840" s="125"/>
      <c r="H1840" s="198"/>
      <c r="I1840" s="126"/>
      <c r="J1840" s="126"/>
      <c r="K1840" s="126"/>
      <c r="L1840" s="126"/>
      <c r="M1840" s="126"/>
      <c r="N1840" s="126"/>
      <c r="O1840" s="126"/>
      <c r="P1840" s="126"/>
      <c r="Q1840" s="126"/>
      <c r="R1840" s="126"/>
      <c r="S1840" s="126"/>
      <c r="T1840" s="126"/>
      <c r="U1840" s="126"/>
      <c r="V1840" s="126"/>
      <c r="W1840" s="126"/>
      <c r="X1840" s="126"/>
      <c r="Y1840" s="126"/>
      <c r="Z1840" s="126"/>
      <c r="AA1840" s="125"/>
      <c r="AB1840" s="125"/>
      <c r="AC1840" s="125"/>
      <c r="AD1840" s="125"/>
      <c r="AE1840" s="125"/>
      <c r="AF1840" s="125"/>
      <c r="AG1840" s="125"/>
      <c r="AH1840" s="125"/>
      <c r="AI1840" s="125"/>
      <c r="AJ1840" s="125"/>
      <c r="AK1840" s="310">
        <v>17130</v>
      </c>
      <c r="AL1840" s="310">
        <f t="shared" si="281"/>
        <v>0</v>
      </c>
      <c r="AM1840" s="65" t="s">
        <v>654</v>
      </c>
      <c r="AN1840" s="65"/>
      <c r="AO1840" s="65"/>
      <c r="AP1840" s="65"/>
      <c r="AQ1840" s="65"/>
      <c r="AR1840" s="65"/>
      <c r="AS1840" s="66"/>
    </row>
    <row r="1841" spans="1:45" s="67" customFormat="1" ht="12" customHeight="1" x14ac:dyDescent="0.2">
      <c r="A1841" s="186">
        <v>1601116</v>
      </c>
      <c r="B1841" s="187" t="s">
        <v>1269</v>
      </c>
      <c r="C1841" s="258">
        <f t="shared" si="282"/>
        <v>21</v>
      </c>
      <c r="D1841" s="263">
        <f t="shared" si="283"/>
        <v>21</v>
      </c>
      <c r="E1841" s="125">
        <v>21</v>
      </c>
      <c r="F1841" s="125"/>
      <c r="G1841" s="125"/>
      <c r="H1841" s="198"/>
      <c r="I1841" s="126"/>
      <c r="J1841" s="126"/>
      <c r="K1841" s="126"/>
      <c r="L1841" s="126"/>
      <c r="M1841" s="126"/>
      <c r="N1841" s="126"/>
      <c r="O1841" s="126"/>
      <c r="P1841" s="126"/>
      <c r="Q1841" s="126"/>
      <c r="R1841" s="126"/>
      <c r="S1841" s="126"/>
      <c r="T1841" s="126"/>
      <c r="U1841" s="126"/>
      <c r="V1841" s="126"/>
      <c r="W1841" s="126"/>
      <c r="X1841" s="126"/>
      <c r="Y1841" s="126"/>
      <c r="Z1841" s="126"/>
      <c r="AA1841" s="125"/>
      <c r="AB1841" s="125">
        <v>21</v>
      </c>
      <c r="AC1841" s="125"/>
      <c r="AD1841" s="125"/>
      <c r="AE1841" s="125"/>
      <c r="AF1841" s="125"/>
      <c r="AG1841" s="125"/>
      <c r="AH1841" s="125"/>
      <c r="AI1841" s="125"/>
      <c r="AJ1841" s="125"/>
      <c r="AK1841" s="310">
        <v>14700</v>
      </c>
      <c r="AL1841" s="310">
        <f t="shared" si="281"/>
        <v>308700</v>
      </c>
      <c r="AM1841" s="65" t="s">
        <v>654</v>
      </c>
      <c r="AN1841" s="65"/>
      <c r="AO1841" s="65"/>
      <c r="AP1841" s="65"/>
      <c r="AQ1841" s="65"/>
      <c r="AR1841" s="65"/>
      <c r="AS1841" s="66"/>
    </row>
    <row r="1842" spans="1:45" s="67" customFormat="1" ht="12" customHeight="1" x14ac:dyDescent="0.2">
      <c r="A1842" s="186">
        <v>1601117</v>
      </c>
      <c r="B1842" s="187" t="s">
        <v>1270</v>
      </c>
      <c r="C1842" s="258">
        <f t="shared" si="282"/>
        <v>4</v>
      </c>
      <c r="D1842" s="263">
        <f t="shared" si="283"/>
        <v>4</v>
      </c>
      <c r="E1842" s="125">
        <v>4</v>
      </c>
      <c r="F1842" s="125"/>
      <c r="G1842" s="125"/>
      <c r="H1842" s="198"/>
      <c r="I1842" s="126"/>
      <c r="J1842" s="126"/>
      <c r="K1842" s="126"/>
      <c r="L1842" s="126"/>
      <c r="M1842" s="126"/>
      <c r="N1842" s="126"/>
      <c r="O1842" s="126"/>
      <c r="P1842" s="126"/>
      <c r="Q1842" s="126"/>
      <c r="R1842" s="126"/>
      <c r="S1842" s="126"/>
      <c r="T1842" s="126"/>
      <c r="U1842" s="126"/>
      <c r="V1842" s="126"/>
      <c r="W1842" s="126"/>
      <c r="X1842" s="126"/>
      <c r="Y1842" s="126"/>
      <c r="Z1842" s="126"/>
      <c r="AA1842" s="125"/>
      <c r="AB1842" s="125">
        <v>4</v>
      </c>
      <c r="AC1842" s="125"/>
      <c r="AD1842" s="125"/>
      <c r="AE1842" s="125"/>
      <c r="AF1842" s="125"/>
      <c r="AG1842" s="125"/>
      <c r="AH1842" s="125"/>
      <c r="AI1842" s="125"/>
      <c r="AJ1842" s="125"/>
      <c r="AK1842" s="310">
        <v>22090</v>
      </c>
      <c r="AL1842" s="310">
        <f t="shared" si="281"/>
        <v>88360</v>
      </c>
      <c r="AM1842" s="65" t="s">
        <v>654</v>
      </c>
      <c r="AN1842" s="65"/>
      <c r="AO1842" s="65"/>
      <c r="AP1842" s="65"/>
      <c r="AQ1842" s="65"/>
      <c r="AR1842" s="65"/>
      <c r="AS1842" s="66"/>
    </row>
    <row r="1843" spans="1:45" s="67" customFormat="1" ht="12" customHeight="1" x14ac:dyDescent="0.2">
      <c r="A1843" s="186">
        <v>1601118</v>
      </c>
      <c r="B1843" s="187" t="s">
        <v>3541</v>
      </c>
      <c r="C1843" s="258">
        <f t="shared" si="282"/>
        <v>0</v>
      </c>
      <c r="D1843" s="263">
        <f t="shared" si="283"/>
        <v>0</v>
      </c>
      <c r="E1843" s="125"/>
      <c r="F1843" s="125"/>
      <c r="G1843" s="125"/>
      <c r="H1843" s="198"/>
      <c r="I1843" s="126"/>
      <c r="J1843" s="126"/>
      <c r="K1843" s="126"/>
      <c r="L1843" s="126"/>
      <c r="M1843" s="126"/>
      <c r="N1843" s="126"/>
      <c r="O1843" s="126"/>
      <c r="P1843" s="126"/>
      <c r="Q1843" s="126"/>
      <c r="R1843" s="126"/>
      <c r="S1843" s="126"/>
      <c r="T1843" s="126"/>
      <c r="U1843" s="126"/>
      <c r="V1843" s="126"/>
      <c r="W1843" s="126"/>
      <c r="X1843" s="126"/>
      <c r="Y1843" s="126"/>
      <c r="Z1843" s="126"/>
      <c r="AA1843" s="125"/>
      <c r="AB1843" s="125"/>
      <c r="AC1843" s="125"/>
      <c r="AD1843" s="125"/>
      <c r="AE1843" s="125"/>
      <c r="AF1843" s="125"/>
      <c r="AG1843" s="125"/>
      <c r="AH1843" s="125"/>
      <c r="AI1843" s="125"/>
      <c r="AJ1843" s="125"/>
      <c r="AK1843" s="310">
        <v>42010</v>
      </c>
      <c r="AL1843" s="310">
        <f t="shared" si="281"/>
        <v>0</v>
      </c>
      <c r="AM1843" s="65" t="s">
        <v>654</v>
      </c>
      <c r="AN1843" s="65"/>
      <c r="AO1843" s="65"/>
      <c r="AP1843" s="65"/>
      <c r="AQ1843" s="65"/>
      <c r="AR1843" s="65"/>
      <c r="AS1843" s="66"/>
    </row>
    <row r="1844" spans="1:45" s="67" customFormat="1" ht="12" customHeight="1" x14ac:dyDescent="0.2">
      <c r="A1844" s="186">
        <v>1601119</v>
      </c>
      <c r="B1844" s="187" t="s">
        <v>1271</v>
      </c>
      <c r="C1844" s="258">
        <f t="shared" si="282"/>
        <v>3</v>
      </c>
      <c r="D1844" s="263">
        <f t="shared" si="283"/>
        <v>3</v>
      </c>
      <c r="E1844" s="125">
        <v>3</v>
      </c>
      <c r="F1844" s="125"/>
      <c r="G1844" s="125"/>
      <c r="H1844" s="198"/>
      <c r="I1844" s="126"/>
      <c r="J1844" s="126"/>
      <c r="K1844" s="126"/>
      <c r="L1844" s="126"/>
      <c r="M1844" s="126"/>
      <c r="N1844" s="126"/>
      <c r="O1844" s="126"/>
      <c r="P1844" s="126"/>
      <c r="Q1844" s="126"/>
      <c r="R1844" s="126"/>
      <c r="S1844" s="126"/>
      <c r="T1844" s="126"/>
      <c r="U1844" s="126"/>
      <c r="V1844" s="126"/>
      <c r="W1844" s="126"/>
      <c r="X1844" s="126"/>
      <c r="Y1844" s="126"/>
      <c r="Z1844" s="126"/>
      <c r="AA1844" s="125">
        <v>2</v>
      </c>
      <c r="AB1844" s="125">
        <v>1</v>
      </c>
      <c r="AC1844" s="125"/>
      <c r="AD1844" s="125"/>
      <c r="AE1844" s="125"/>
      <c r="AF1844" s="125"/>
      <c r="AG1844" s="125"/>
      <c r="AH1844" s="125"/>
      <c r="AI1844" s="125"/>
      <c r="AJ1844" s="125"/>
      <c r="AK1844" s="310">
        <v>14700</v>
      </c>
      <c r="AL1844" s="310">
        <f t="shared" si="281"/>
        <v>44100</v>
      </c>
      <c r="AM1844" s="65" t="s">
        <v>654</v>
      </c>
      <c r="AN1844" s="65"/>
      <c r="AO1844" s="65"/>
      <c r="AP1844" s="65"/>
      <c r="AQ1844" s="65"/>
      <c r="AR1844" s="65"/>
      <c r="AS1844" s="66"/>
    </row>
    <row r="1845" spans="1:45" s="67" customFormat="1" ht="12" customHeight="1" x14ac:dyDescent="0.2">
      <c r="A1845" s="186">
        <v>1601120</v>
      </c>
      <c r="B1845" s="187" t="s">
        <v>1272</v>
      </c>
      <c r="C1845" s="258">
        <f t="shared" si="282"/>
        <v>0</v>
      </c>
      <c r="D1845" s="263">
        <f t="shared" si="283"/>
        <v>0</v>
      </c>
      <c r="E1845" s="125"/>
      <c r="F1845" s="125"/>
      <c r="G1845" s="125"/>
      <c r="H1845" s="198"/>
      <c r="I1845" s="126"/>
      <c r="J1845" s="126"/>
      <c r="K1845" s="126"/>
      <c r="L1845" s="126"/>
      <c r="M1845" s="126"/>
      <c r="N1845" s="126"/>
      <c r="O1845" s="126"/>
      <c r="P1845" s="126"/>
      <c r="Q1845" s="126"/>
      <c r="R1845" s="126"/>
      <c r="S1845" s="126"/>
      <c r="T1845" s="126"/>
      <c r="U1845" s="126"/>
      <c r="V1845" s="126"/>
      <c r="W1845" s="126"/>
      <c r="X1845" s="126"/>
      <c r="Y1845" s="126"/>
      <c r="Z1845" s="126"/>
      <c r="AA1845" s="125"/>
      <c r="AB1845" s="125"/>
      <c r="AC1845" s="125"/>
      <c r="AD1845" s="125"/>
      <c r="AE1845" s="125"/>
      <c r="AF1845" s="125"/>
      <c r="AG1845" s="125"/>
      <c r="AH1845" s="125"/>
      <c r="AI1845" s="125"/>
      <c r="AJ1845" s="125"/>
      <c r="AK1845" s="310">
        <v>29440</v>
      </c>
      <c r="AL1845" s="310">
        <f t="shared" si="281"/>
        <v>0</v>
      </c>
      <c r="AM1845" s="65" t="s">
        <v>654</v>
      </c>
      <c r="AN1845" s="65"/>
      <c r="AO1845" s="65"/>
      <c r="AP1845" s="65"/>
      <c r="AQ1845" s="65"/>
      <c r="AR1845" s="65"/>
      <c r="AS1845" s="66"/>
    </row>
    <row r="1846" spans="1:45" s="67" customFormat="1" ht="12" customHeight="1" x14ac:dyDescent="0.2">
      <c r="A1846" s="186">
        <v>1601121</v>
      </c>
      <c r="B1846" s="187" t="s">
        <v>1273</v>
      </c>
      <c r="C1846" s="258">
        <f t="shared" si="282"/>
        <v>0</v>
      </c>
      <c r="D1846" s="263">
        <f t="shared" si="283"/>
        <v>0</v>
      </c>
      <c r="E1846" s="125"/>
      <c r="F1846" s="125"/>
      <c r="G1846" s="125"/>
      <c r="H1846" s="198"/>
      <c r="I1846" s="126"/>
      <c r="J1846" s="126"/>
      <c r="K1846" s="126"/>
      <c r="L1846" s="126"/>
      <c r="M1846" s="126"/>
      <c r="N1846" s="126"/>
      <c r="O1846" s="126"/>
      <c r="P1846" s="126"/>
      <c r="Q1846" s="126"/>
      <c r="R1846" s="126"/>
      <c r="S1846" s="126"/>
      <c r="T1846" s="126"/>
      <c r="U1846" s="126"/>
      <c r="V1846" s="126"/>
      <c r="W1846" s="126"/>
      <c r="X1846" s="126"/>
      <c r="Y1846" s="126"/>
      <c r="Z1846" s="126"/>
      <c r="AA1846" s="125"/>
      <c r="AB1846" s="125"/>
      <c r="AC1846" s="125"/>
      <c r="AD1846" s="125"/>
      <c r="AE1846" s="125"/>
      <c r="AF1846" s="125"/>
      <c r="AG1846" s="125"/>
      <c r="AH1846" s="125"/>
      <c r="AI1846" s="125"/>
      <c r="AJ1846" s="125"/>
      <c r="AK1846" s="310">
        <v>22090</v>
      </c>
      <c r="AL1846" s="310">
        <f t="shared" si="281"/>
        <v>0</v>
      </c>
      <c r="AM1846" s="65" t="s">
        <v>654</v>
      </c>
      <c r="AN1846" s="65"/>
      <c r="AO1846" s="65"/>
      <c r="AP1846" s="65"/>
      <c r="AQ1846" s="65"/>
      <c r="AR1846" s="65"/>
      <c r="AS1846" s="66"/>
    </row>
    <row r="1847" spans="1:45" s="67" customFormat="1" ht="12" customHeight="1" x14ac:dyDescent="0.2">
      <c r="A1847" s="186">
        <v>1601122</v>
      </c>
      <c r="B1847" s="187" t="s">
        <v>1274</v>
      </c>
      <c r="C1847" s="258">
        <f t="shared" si="282"/>
        <v>0</v>
      </c>
      <c r="D1847" s="263">
        <f t="shared" si="283"/>
        <v>0</v>
      </c>
      <c r="E1847" s="125"/>
      <c r="F1847" s="125"/>
      <c r="G1847" s="125"/>
      <c r="H1847" s="198"/>
      <c r="I1847" s="126"/>
      <c r="J1847" s="126"/>
      <c r="K1847" s="126"/>
      <c r="L1847" s="126"/>
      <c r="M1847" s="126"/>
      <c r="N1847" s="126"/>
      <c r="O1847" s="126"/>
      <c r="P1847" s="126"/>
      <c r="Q1847" s="126"/>
      <c r="R1847" s="126"/>
      <c r="S1847" s="126"/>
      <c r="T1847" s="126"/>
      <c r="U1847" s="126"/>
      <c r="V1847" s="126"/>
      <c r="W1847" s="126"/>
      <c r="X1847" s="126"/>
      <c r="Y1847" s="126"/>
      <c r="Z1847" s="126"/>
      <c r="AA1847" s="125"/>
      <c r="AB1847" s="125"/>
      <c r="AC1847" s="125"/>
      <c r="AD1847" s="125"/>
      <c r="AE1847" s="125"/>
      <c r="AF1847" s="125"/>
      <c r="AG1847" s="125"/>
      <c r="AH1847" s="125"/>
      <c r="AI1847" s="125"/>
      <c r="AJ1847" s="125"/>
      <c r="AK1847" s="310">
        <v>14700</v>
      </c>
      <c r="AL1847" s="310">
        <f t="shared" si="281"/>
        <v>0</v>
      </c>
      <c r="AM1847" s="65" t="s">
        <v>654</v>
      </c>
      <c r="AN1847" s="65"/>
      <c r="AO1847" s="65"/>
      <c r="AP1847" s="65"/>
      <c r="AQ1847" s="65"/>
      <c r="AR1847" s="65"/>
      <c r="AS1847" s="66"/>
    </row>
    <row r="1848" spans="1:45" s="67" customFormat="1" ht="12" customHeight="1" x14ac:dyDescent="0.2">
      <c r="A1848" s="186">
        <v>1601124</v>
      </c>
      <c r="B1848" s="187" t="s">
        <v>1275</v>
      </c>
      <c r="C1848" s="258">
        <f t="shared" si="282"/>
        <v>0</v>
      </c>
      <c r="D1848" s="263">
        <f t="shared" si="283"/>
        <v>0</v>
      </c>
      <c r="E1848" s="125"/>
      <c r="F1848" s="125"/>
      <c r="G1848" s="125"/>
      <c r="H1848" s="198"/>
      <c r="I1848" s="126"/>
      <c r="J1848" s="126"/>
      <c r="K1848" s="126"/>
      <c r="L1848" s="126"/>
      <c r="M1848" s="126"/>
      <c r="N1848" s="126"/>
      <c r="O1848" s="126"/>
      <c r="P1848" s="126"/>
      <c r="Q1848" s="126"/>
      <c r="R1848" s="126"/>
      <c r="S1848" s="126"/>
      <c r="T1848" s="126"/>
      <c r="U1848" s="126"/>
      <c r="V1848" s="126"/>
      <c r="W1848" s="126"/>
      <c r="X1848" s="126"/>
      <c r="Y1848" s="126"/>
      <c r="Z1848" s="126"/>
      <c r="AA1848" s="125"/>
      <c r="AB1848" s="125"/>
      <c r="AC1848" s="125"/>
      <c r="AD1848" s="125"/>
      <c r="AE1848" s="125"/>
      <c r="AF1848" s="125"/>
      <c r="AG1848" s="125"/>
      <c r="AH1848" s="125"/>
      <c r="AI1848" s="125"/>
      <c r="AJ1848" s="125"/>
      <c r="AK1848" s="310">
        <v>36810</v>
      </c>
      <c r="AL1848" s="310">
        <f t="shared" si="281"/>
        <v>0</v>
      </c>
      <c r="AM1848" s="65" t="s">
        <v>654</v>
      </c>
      <c r="AN1848" s="65"/>
      <c r="AO1848" s="65"/>
      <c r="AP1848" s="65"/>
      <c r="AQ1848" s="65"/>
      <c r="AR1848" s="65"/>
      <c r="AS1848" s="66"/>
    </row>
    <row r="1849" spans="1:45" s="67" customFormat="1" ht="12" customHeight="1" x14ac:dyDescent="0.2">
      <c r="A1849" s="186">
        <v>1601125</v>
      </c>
      <c r="B1849" s="187" t="s">
        <v>1277</v>
      </c>
      <c r="C1849" s="258">
        <f t="shared" si="282"/>
        <v>0</v>
      </c>
      <c r="D1849" s="263">
        <f t="shared" si="283"/>
        <v>0</v>
      </c>
      <c r="E1849" s="125"/>
      <c r="F1849" s="125"/>
      <c r="G1849" s="125"/>
      <c r="H1849" s="198"/>
      <c r="I1849" s="126"/>
      <c r="J1849" s="126"/>
      <c r="K1849" s="126"/>
      <c r="L1849" s="126"/>
      <c r="M1849" s="126"/>
      <c r="N1849" s="126"/>
      <c r="O1849" s="126"/>
      <c r="P1849" s="126"/>
      <c r="Q1849" s="126"/>
      <c r="R1849" s="126"/>
      <c r="S1849" s="126"/>
      <c r="T1849" s="126"/>
      <c r="U1849" s="126"/>
      <c r="V1849" s="126"/>
      <c r="W1849" s="126"/>
      <c r="X1849" s="126"/>
      <c r="Y1849" s="126"/>
      <c r="Z1849" s="126"/>
      <c r="AA1849" s="125"/>
      <c r="AB1849" s="125"/>
      <c r="AC1849" s="125"/>
      <c r="AD1849" s="125"/>
      <c r="AE1849" s="125"/>
      <c r="AF1849" s="125"/>
      <c r="AG1849" s="125"/>
      <c r="AH1849" s="125"/>
      <c r="AI1849" s="125"/>
      <c r="AJ1849" s="125"/>
      <c r="AK1849" s="310">
        <v>36810</v>
      </c>
      <c r="AL1849" s="310">
        <f t="shared" si="281"/>
        <v>0</v>
      </c>
      <c r="AM1849" s="65" t="s">
        <v>654</v>
      </c>
      <c r="AN1849" s="65"/>
      <c r="AO1849" s="65"/>
      <c r="AP1849" s="65"/>
      <c r="AQ1849" s="65"/>
      <c r="AR1849" s="65"/>
      <c r="AS1849" s="66"/>
    </row>
    <row r="1850" spans="1:45" s="72" customFormat="1" ht="12" customHeight="1" x14ac:dyDescent="0.2">
      <c r="A1850" s="186">
        <v>1601126</v>
      </c>
      <c r="B1850" s="187" t="s">
        <v>1276</v>
      </c>
      <c r="C1850" s="258">
        <f t="shared" si="282"/>
        <v>0</v>
      </c>
      <c r="D1850" s="263">
        <f t="shared" si="283"/>
        <v>0</v>
      </c>
      <c r="E1850" s="125"/>
      <c r="F1850" s="125"/>
      <c r="G1850" s="125"/>
      <c r="H1850" s="198"/>
      <c r="I1850" s="126"/>
      <c r="J1850" s="126"/>
      <c r="K1850" s="126"/>
      <c r="L1850" s="126"/>
      <c r="M1850" s="126"/>
      <c r="N1850" s="126"/>
      <c r="O1850" s="126"/>
      <c r="P1850" s="126"/>
      <c r="Q1850" s="126"/>
      <c r="R1850" s="126"/>
      <c r="S1850" s="126"/>
      <c r="T1850" s="126"/>
      <c r="U1850" s="126"/>
      <c r="V1850" s="126"/>
      <c r="W1850" s="126"/>
      <c r="X1850" s="126"/>
      <c r="Y1850" s="126"/>
      <c r="Z1850" s="126"/>
      <c r="AA1850" s="125"/>
      <c r="AB1850" s="125"/>
      <c r="AC1850" s="125"/>
      <c r="AD1850" s="125"/>
      <c r="AE1850" s="125"/>
      <c r="AF1850" s="125"/>
      <c r="AG1850" s="125"/>
      <c r="AH1850" s="125"/>
      <c r="AI1850" s="125"/>
      <c r="AJ1850" s="125"/>
      <c r="AK1850" s="310">
        <v>15130</v>
      </c>
      <c r="AL1850" s="310">
        <f t="shared" si="281"/>
        <v>0</v>
      </c>
      <c r="AM1850" s="65" t="s">
        <v>654</v>
      </c>
      <c r="AN1850" s="65"/>
      <c r="AO1850" s="65"/>
      <c r="AP1850" s="65"/>
      <c r="AQ1850" s="65"/>
      <c r="AR1850" s="65"/>
      <c r="AS1850" s="71"/>
    </row>
    <row r="1851" spans="1:45" s="75" customFormat="1" ht="14.15" customHeight="1" x14ac:dyDescent="0.2">
      <c r="A1851" s="327"/>
      <c r="B1851" s="141" t="s">
        <v>467</v>
      </c>
      <c r="C1851" s="133">
        <f>SUM(C1836:C1850)</f>
        <v>65</v>
      </c>
      <c r="D1851" s="133">
        <f>SUM(D1836:D1850)</f>
        <v>65</v>
      </c>
      <c r="E1851" s="133">
        <f>SUM(E1836:E1850)</f>
        <v>65</v>
      </c>
      <c r="F1851" s="133">
        <f>SUM(F1836:F1850)</f>
        <v>0</v>
      </c>
      <c r="G1851" s="133">
        <f>SUM(G1836:G1850)</f>
        <v>0</v>
      </c>
      <c r="H1851" s="905"/>
      <c r="I1851" s="906"/>
      <c r="J1851" s="906"/>
      <c r="K1851" s="906"/>
      <c r="L1851" s="906"/>
      <c r="M1851" s="906"/>
      <c r="N1851" s="906"/>
      <c r="O1851" s="906"/>
      <c r="P1851" s="906"/>
      <c r="Q1851" s="906"/>
      <c r="R1851" s="906"/>
      <c r="S1851" s="906"/>
      <c r="T1851" s="906"/>
      <c r="U1851" s="906"/>
      <c r="V1851" s="906"/>
      <c r="W1851" s="906"/>
      <c r="X1851" s="906"/>
      <c r="Y1851" s="906"/>
      <c r="Z1851" s="907"/>
      <c r="AA1851" s="133">
        <f t="shared" ref="AA1851:AL1851" si="284">SUM(AA1836:AA1850)</f>
        <v>2</v>
      </c>
      <c r="AB1851" s="133">
        <f t="shared" si="284"/>
        <v>63</v>
      </c>
      <c r="AC1851" s="133">
        <f t="shared" si="284"/>
        <v>0</v>
      </c>
      <c r="AD1851" s="133">
        <f t="shared" si="284"/>
        <v>0</v>
      </c>
      <c r="AE1851" s="133">
        <f t="shared" si="284"/>
        <v>0</v>
      </c>
      <c r="AF1851" s="133">
        <f t="shared" si="284"/>
        <v>0</v>
      </c>
      <c r="AG1851" s="133">
        <f t="shared" si="284"/>
        <v>0</v>
      </c>
      <c r="AH1851" s="133">
        <f t="shared" si="284"/>
        <v>0</v>
      </c>
      <c r="AI1851" s="133">
        <f t="shared" si="284"/>
        <v>0</v>
      </c>
      <c r="AJ1851" s="133">
        <f t="shared" si="284"/>
        <v>0</v>
      </c>
      <c r="AK1851" s="313">
        <f t="shared" si="284"/>
        <v>314170</v>
      </c>
      <c r="AL1851" s="313">
        <f t="shared" si="284"/>
        <v>1044180</v>
      </c>
      <c r="AM1851" s="73" t="s">
        <v>654</v>
      </c>
      <c r="AN1851" s="73"/>
      <c r="AO1851" s="73"/>
      <c r="AP1851" s="73"/>
      <c r="AQ1851" s="73"/>
      <c r="AR1851" s="73"/>
      <c r="AS1851" s="74"/>
    </row>
    <row r="1852" spans="1:45" s="96" customFormat="1" ht="14.15" customHeight="1" x14ac:dyDescent="0.2">
      <c r="A1852" s="327"/>
      <c r="B1852" s="138" t="s">
        <v>4394</v>
      </c>
      <c r="C1852" s="890"/>
      <c r="D1852" s="890"/>
      <c r="E1852" s="890"/>
      <c r="F1852" s="890"/>
      <c r="G1852" s="890"/>
      <c r="H1852" s="890"/>
      <c r="I1852" s="890"/>
      <c r="J1852" s="890"/>
      <c r="K1852" s="890"/>
      <c r="L1852" s="890"/>
      <c r="M1852" s="890"/>
      <c r="N1852" s="890"/>
      <c r="O1852" s="890"/>
      <c r="P1852" s="890"/>
      <c r="Q1852" s="890"/>
      <c r="R1852" s="890"/>
      <c r="S1852" s="890"/>
      <c r="T1852" s="890"/>
      <c r="U1852" s="890"/>
      <c r="V1852" s="890"/>
      <c r="W1852" s="890"/>
      <c r="X1852" s="890"/>
      <c r="Y1852" s="890"/>
      <c r="Z1852" s="890"/>
      <c r="AA1852" s="890"/>
      <c r="AB1852" s="890"/>
      <c r="AC1852" s="890"/>
      <c r="AD1852" s="890"/>
      <c r="AE1852" s="890"/>
      <c r="AF1852" s="890"/>
      <c r="AG1852" s="890"/>
      <c r="AH1852" s="890"/>
      <c r="AI1852" s="890"/>
      <c r="AJ1852" s="890"/>
      <c r="AK1852" s="890"/>
      <c r="AL1852" s="890"/>
      <c r="AM1852" s="94" t="s">
        <v>654</v>
      </c>
      <c r="AN1852" s="94"/>
      <c r="AO1852" s="94"/>
      <c r="AP1852" s="94"/>
      <c r="AQ1852" s="94"/>
      <c r="AR1852" s="94"/>
      <c r="AS1852" s="95"/>
    </row>
    <row r="1853" spans="1:45" s="77" customFormat="1" ht="14.15" customHeight="1" x14ac:dyDescent="0.2">
      <c r="A1853" s="165">
        <v>1602201</v>
      </c>
      <c r="B1853" s="166" t="s">
        <v>4614</v>
      </c>
      <c r="C1853" s="258">
        <f>SUM(I1853:N1853)</f>
        <v>2</v>
      </c>
      <c r="D1853" s="137"/>
      <c r="E1853" s="126"/>
      <c r="F1853" s="126"/>
      <c r="G1853" s="126"/>
      <c r="H1853" s="262">
        <f t="shared" ref="H1853:H1876" si="285">+I1853+J1853</f>
        <v>2</v>
      </c>
      <c r="I1853" s="125">
        <v>2</v>
      </c>
      <c r="J1853" s="125"/>
      <c r="K1853" s="125"/>
      <c r="L1853" s="125"/>
      <c r="M1853" s="125"/>
      <c r="N1853" s="125"/>
      <c r="O1853" s="126"/>
      <c r="P1853" s="126"/>
      <c r="Q1853" s="126"/>
      <c r="R1853" s="126"/>
      <c r="S1853" s="126"/>
      <c r="T1853" s="126"/>
      <c r="U1853" s="126"/>
      <c r="V1853" s="126"/>
      <c r="W1853" s="126"/>
      <c r="X1853" s="126"/>
      <c r="Y1853" s="126"/>
      <c r="Z1853" s="126"/>
      <c r="AA1853" s="125"/>
      <c r="AB1853" s="125">
        <v>2</v>
      </c>
      <c r="AC1853" s="125"/>
      <c r="AD1853" s="125"/>
      <c r="AE1853" s="125"/>
      <c r="AF1853" s="125"/>
      <c r="AG1853" s="125"/>
      <c r="AH1853" s="125"/>
      <c r="AI1853" s="125"/>
      <c r="AJ1853" s="125"/>
      <c r="AK1853" s="310">
        <v>37820</v>
      </c>
      <c r="AL1853" s="310">
        <f t="shared" ref="AL1853:AL1876" si="286">+(I1853*AK1853)+(L1853*AK1853*0.5)</f>
        <v>75640</v>
      </c>
      <c r="AM1853" s="65" t="s">
        <v>654</v>
      </c>
      <c r="AN1853" s="65"/>
      <c r="AO1853" s="65"/>
      <c r="AP1853" s="65"/>
      <c r="AQ1853" s="65"/>
      <c r="AR1853" s="65"/>
      <c r="AS1853" s="76"/>
    </row>
    <row r="1854" spans="1:45" s="67" customFormat="1" ht="24" customHeight="1" x14ac:dyDescent="0.2">
      <c r="A1854" s="165">
        <v>1602202</v>
      </c>
      <c r="B1854" s="166" t="s">
        <v>2427</v>
      </c>
      <c r="C1854" s="258">
        <f>SUM(I1854:N1854)</f>
        <v>0</v>
      </c>
      <c r="D1854" s="137"/>
      <c r="E1854" s="126"/>
      <c r="F1854" s="126"/>
      <c r="G1854" s="126"/>
      <c r="H1854" s="262">
        <f t="shared" si="285"/>
        <v>0</v>
      </c>
      <c r="I1854" s="125"/>
      <c r="J1854" s="125"/>
      <c r="K1854" s="125"/>
      <c r="L1854" s="125"/>
      <c r="M1854" s="125"/>
      <c r="N1854" s="125"/>
      <c r="O1854" s="126"/>
      <c r="P1854" s="126"/>
      <c r="Q1854" s="126"/>
      <c r="R1854" s="126"/>
      <c r="S1854" s="126"/>
      <c r="T1854" s="126"/>
      <c r="U1854" s="126"/>
      <c r="V1854" s="126"/>
      <c r="W1854" s="126"/>
      <c r="X1854" s="126"/>
      <c r="Y1854" s="126"/>
      <c r="Z1854" s="126"/>
      <c r="AA1854" s="125"/>
      <c r="AB1854" s="125"/>
      <c r="AC1854" s="125"/>
      <c r="AD1854" s="125"/>
      <c r="AE1854" s="125"/>
      <c r="AF1854" s="125"/>
      <c r="AG1854" s="125"/>
      <c r="AH1854" s="125"/>
      <c r="AI1854" s="125"/>
      <c r="AJ1854" s="125"/>
      <c r="AK1854" s="310">
        <v>66720</v>
      </c>
      <c r="AL1854" s="310">
        <f t="shared" si="286"/>
        <v>0</v>
      </c>
      <c r="AM1854" s="65" t="s">
        <v>654</v>
      </c>
      <c r="AN1854" s="65"/>
      <c r="AO1854" s="65"/>
      <c r="AP1854" s="65"/>
      <c r="AQ1854" s="65"/>
      <c r="AR1854" s="65"/>
      <c r="AS1854" s="66"/>
    </row>
    <row r="1855" spans="1:45" s="67" customFormat="1" ht="24" customHeight="1" x14ac:dyDescent="0.2">
      <c r="A1855" s="165">
        <v>1602203</v>
      </c>
      <c r="B1855" s="166" t="s">
        <v>2428</v>
      </c>
      <c r="C1855" s="258">
        <f t="shared" ref="C1855:C1876" si="287">SUM(I1855:N1855)</f>
        <v>3</v>
      </c>
      <c r="D1855" s="137"/>
      <c r="E1855" s="126"/>
      <c r="F1855" s="126"/>
      <c r="G1855" s="126"/>
      <c r="H1855" s="262">
        <f t="shared" si="285"/>
        <v>3</v>
      </c>
      <c r="I1855" s="125">
        <v>3</v>
      </c>
      <c r="J1855" s="125"/>
      <c r="K1855" s="125"/>
      <c r="L1855" s="125"/>
      <c r="M1855" s="125"/>
      <c r="N1855" s="125"/>
      <c r="O1855" s="126"/>
      <c r="P1855" s="126"/>
      <c r="Q1855" s="126"/>
      <c r="R1855" s="126"/>
      <c r="S1855" s="126"/>
      <c r="T1855" s="126"/>
      <c r="U1855" s="126"/>
      <c r="V1855" s="126"/>
      <c r="W1855" s="126"/>
      <c r="X1855" s="126"/>
      <c r="Y1855" s="126"/>
      <c r="Z1855" s="126"/>
      <c r="AA1855" s="125">
        <v>1</v>
      </c>
      <c r="AB1855" s="125">
        <v>2</v>
      </c>
      <c r="AC1855" s="125"/>
      <c r="AD1855" s="125"/>
      <c r="AE1855" s="125"/>
      <c r="AF1855" s="125"/>
      <c r="AG1855" s="125"/>
      <c r="AH1855" s="125"/>
      <c r="AI1855" s="125"/>
      <c r="AJ1855" s="125"/>
      <c r="AK1855" s="310">
        <v>44490</v>
      </c>
      <c r="AL1855" s="310">
        <f t="shared" si="286"/>
        <v>133470</v>
      </c>
      <c r="AM1855" s="65" t="s">
        <v>654</v>
      </c>
      <c r="AN1855" s="65"/>
      <c r="AO1855" s="65"/>
      <c r="AP1855" s="65"/>
      <c r="AQ1855" s="65"/>
      <c r="AR1855" s="65"/>
      <c r="AS1855" s="66"/>
    </row>
    <row r="1856" spans="1:45" s="67" customFormat="1" ht="24" customHeight="1" x14ac:dyDescent="0.2">
      <c r="A1856" s="165">
        <v>1602204</v>
      </c>
      <c r="B1856" s="166" t="s">
        <v>2429</v>
      </c>
      <c r="C1856" s="258">
        <f t="shared" si="287"/>
        <v>0</v>
      </c>
      <c r="D1856" s="137"/>
      <c r="E1856" s="126"/>
      <c r="F1856" s="126"/>
      <c r="G1856" s="126"/>
      <c r="H1856" s="262">
        <f t="shared" si="285"/>
        <v>0</v>
      </c>
      <c r="I1856" s="125"/>
      <c r="J1856" s="125"/>
      <c r="K1856" s="125"/>
      <c r="L1856" s="125"/>
      <c r="M1856" s="125"/>
      <c r="N1856" s="125"/>
      <c r="O1856" s="126"/>
      <c r="P1856" s="126"/>
      <c r="Q1856" s="126"/>
      <c r="R1856" s="126"/>
      <c r="S1856" s="126"/>
      <c r="T1856" s="126"/>
      <c r="U1856" s="126"/>
      <c r="V1856" s="126"/>
      <c r="W1856" s="126"/>
      <c r="X1856" s="126"/>
      <c r="Y1856" s="126"/>
      <c r="Z1856" s="126"/>
      <c r="AA1856" s="125"/>
      <c r="AB1856" s="125"/>
      <c r="AC1856" s="125"/>
      <c r="AD1856" s="125"/>
      <c r="AE1856" s="125"/>
      <c r="AF1856" s="125"/>
      <c r="AG1856" s="125"/>
      <c r="AH1856" s="125"/>
      <c r="AI1856" s="125"/>
      <c r="AJ1856" s="125"/>
      <c r="AK1856" s="310">
        <v>133480</v>
      </c>
      <c r="AL1856" s="310">
        <f t="shared" si="286"/>
        <v>0</v>
      </c>
      <c r="AM1856" s="65" t="s">
        <v>654</v>
      </c>
      <c r="AN1856" s="65"/>
      <c r="AO1856" s="65"/>
      <c r="AP1856" s="65"/>
      <c r="AQ1856" s="65"/>
      <c r="AR1856" s="65"/>
      <c r="AS1856" s="66"/>
    </row>
    <row r="1857" spans="1:45" s="67" customFormat="1" ht="24" customHeight="1" x14ac:dyDescent="0.2">
      <c r="A1857" s="165">
        <v>1602205</v>
      </c>
      <c r="B1857" s="166" t="s">
        <v>2430</v>
      </c>
      <c r="C1857" s="258">
        <f t="shared" si="287"/>
        <v>0</v>
      </c>
      <c r="D1857" s="137"/>
      <c r="E1857" s="126"/>
      <c r="F1857" s="126"/>
      <c r="G1857" s="126"/>
      <c r="H1857" s="262">
        <f t="shared" si="285"/>
        <v>0</v>
      </c>
      <c r="I1857" s="125"/>
      <c r="J1857" s="125"/>
      <c r="K1857" s="125"/>
      <c r="L1857" s="125"/>
      <c r="M1857" s="125"/>
      <c r="N1857" s="125"/>
      <c r="O1857" s="126"/>
      <c r="P1857" s="126"/>
      <c r="Q1857" s="126"/>
      <c r="R1857" s="126"/>
      <c r="S1857" s="126"/>
      <c r="T1857" s="126"/>
      <c r="U1857" s="126"/>
      <c r="V1857" s="126"/>
      <c r="W1857" s="126"/>
      <c r="X1857" s="126"/>
      <c r="Y1857" s="126"/>
      <c r="Z1857" s="126"/>
      <c r="AA1857" s="125"/>
      <c r="AB1857" s="125"/>
      <c r="AC1857" s="125"/>
      <c r="AD1857" s="125"/>
      <c r="AE1857" s="125"/>
      <c r="AF1857" s="125"/>
      <c r="AG1857" s="125"/>
      <c r="AH1857" s="125"/>
      <c r="AI1857" s="125"/>
      <c r="AJ1857" s="125"/>
      <c r="AK1857" s="310">
        <v>88980</v>
      </c>
      <c r="AL1857" s="310">
        <f t="shared" si="286"/>
        <v>0</v>
      </c>
      <c r="AM1857" s="65" t="s">
        <v>654</v>
      </c>
      <c r="AN1857" s="65"/>
      <c r="AO1857" s="65"/>
      <c r="AP1857" s="65"/>
      <c r="AQ1857" s="65"/>
      <c r="AR1857" s="65"/>
      <c r="AS1857" s="66"/>
    </row>
    <row r="1858" spans="1:45" s="67" customFormat="1" ht="14.15" customHeight="1" x14ac:dyDescent="0.2">
      <c r="A1858" s="165">
        <v>1602206</v>
      </c>
      <c r="B1858" s="166" t="s">
        <v>1702</v>
      </c>
      <c r="C1858" s="258">
        <f t="shared" si="287"/>
        <v>1</v>
      </c>
      <c r="D1858" s="137"/>
      <c r="E1858" s="126"/>
      <c r="F1858" s="126"/>
      <c r="G1858" s="126"/>
      <c r="H1858" s="262">
        <f t="shared" si="285"/>
        <v>1</v>
      </c>
      <c r="I1858" s="125">
        <v>1</v>
      </c>
      <c r="J1858" s="125"/>
      <c r="K1858" s="125"/>
      <c r="L1858" s="125"/>
      <c r="M1858" s="125"/>
      <c r="N1858" s="125"/>
      <c r="O1858" s="126"/>
      <c r="P1858" s="126"/>
      <c r="Q1858" s="126"/>
      <c r="R1858" s="126"/>
      <c r="S1858" s="126"/>
      <c r="T1858" s="126"/>
      <c r="U1858" s="126"/>
      <c r="V1858" s="126"/>
      <c r="W1858" s="126"/>
      <c r="X1858" s="126"/>
      <c r="Y1858" s="126"/>
      <c r="Z1858" s="126"/>
      <c r="AA1858" s="125"/>
      <c r="AB1858" s="125">
        <v>1</v>
      </c>
      <c r="AC1858" s="125"/>
      <c r="AD1858" s="125"/>
      <c r="AE1858" s="125"/>
      <c r="AF1858" s="125"/>
      <c r="AG1858" s="125"/>
      <c r="AH1858" s="125"/>
      <c r="AI1858" s="125"/>
      <c r="AJ1858" s="125"/>
      <c r="AK1858" s="310">
        <v>44490</v>
      </c>
      <c r="AL1858" s="310">
        <f t="shared" si="286"/>
        <v>44490</v>
      </c>
      <c r="AM1858" s="65" t="s">
        <v>654</v>
      </c>
      <c r="AN1858" s="65"/>
      <c r="AO1858" s="65"/>
      <c r="AP1858" s="65"/>
      <c r="AQ1858" s="65"/>
      <c r="AR1858" s="65"/>
      <c r="AS1858" s="66"/>
    </row>
    <row r="1859" spans="1:45" s="67" customFormat="1" ht="14.15" customHeight="1" x14ac:dyDescent="0.2">
      <c r="A1859" s="165">
        <v>1602207</v>
      </c>
      <c r="B1859" s="166" t="s">
        <v>706</v>
      </c>
      <c r="C1859" s="258">
        <f t="shared" si="287"/>
        <v>0</v>
      </c>
      <c r="D1859" s="137"/>
      <c r="E1859" s="126"/>
      <c r="F1859" s="126"/>
      <c r="G1859" s="126"/>
      <c r="H1859" s="262">
        <f t="shared" si="285"/>
        <v>0</v>
      </c>
      <c r="I1859" s="125"/>
      <c r="J1859" s="125"/>
      <c r="K1859" s="125"/>
      <c r="L1859" s="125"/>
      <c r="M1859" s="125"/>
      <c r="N1859" s="125"/>
      <c r="O1859" s="126"/>
      <c r="P1859" s="126"/>
      <c r="Q1859" s="126"/>
      <c r="R1859" s="126"/>
      <c r="S1859" s="126"/>
      <c r="T1859" s="126"/>
      <c r="U1859" s="126"/>
      <c r="V1859" s="126"/>
      <c r="W1859" s="126"/>
      <c r="X1859" s="126"/>
      <c r="Y1859" s="126"/>
      <c r="Z1859" s="126"/>
      <c r="AA1859" s="125"/>
      <c r="AB1859" s="125"/>
      <c r="AC1859" s="125"/>
      <c r="AD1859" s="125"/>
      <c r="AE1859" s="125"/>
      <c r="AF1859" s="125"/>
      <c r="AG1859" s="125"/>
      <c r="AH1859" s="125"/>
      <c r="AI1859" s="125"/>
      <c r="AJ1859" s="125"/>
      <c r="AK1859" s="310">
        <v>44490</v>
      </c>
      <c r="AL1859" s="310">
        <f t="shared" si="286"/>
        <v>0</v>
      </c>
      <c r="AM1859" s="65" t="s">
        <v>654</v>
      </c>
      <c r="AN1859" s="65"/>
      <c r="AO1859" s="65"/>
      <c r="AP1859" s="65"/>
      <c r="AQ1859" s="65"/>
      <c r="AR1859" s="65"/>
      <c r="AS1859" s="66"/>
    </row>
    <row r="1860" spans="1:45" s="67" customFormat="1" ht="20" x14ac:dyDescent="0.2">
      <c r="A1860" s="165">
        <v>1602211</v>
      </c>
      <c r="B1860" s="197" t="s">
        <v>2786</v>
      </c>
      <c r="C1860" s="258">
        <f t="shared" si="287"/>
        <v>0</v>
      </c>
      <c r="D1860" s="137"/>
      <c r="E1860" s="126"/>
      <c r="F1860" s="126"/>
      <c r="G1860" s="126"/>
      <c r="H1860" s="262">
        <f t="shared" si="285"/>
        <v>0</v>
      </c>
      <c r="I1860" s="125"/>
      <c r="J1860" s="125"/>
      <c r="K1860" s="125"/>
      <c r="L1860" s="125"/>
      <c r="M1860" s="125"/>
      <c r="N1860" s="125"/>
      <c r="O1860" s="126"/>
      <c r="P1860" s="126"/>
      <c r="Q1860" s="126"/>
      <c r="R1860" s="126"/>
      <c r="S1860" s="126"/>
      <c r="T1860" s="126"/>
      <c r="U1860" s="126"/>
      <c r="V1860" s="126"/>
      <c r="W1860" s="126"/>
      <c r="X1860" s="126"/>
      <c r="Y1860" s="126"/>
      <c r="Z1860" s="126"/>
      <c r="AA1860" s="125"/>
      <c r="AB1860" s="125"/>
      <c r="AC1860" s="125"/>
      <c r="AD1860" s="125"/>
      <c r="AE1860" s="125"/>
      <c r="AF1860" s="125"/>
      <c r="AG1860" s="125"/>
      <c r="AH1860" s="125"/>
      <c r="AI1860" s="125"/>
      <c r="AJ1860" s="125"/>
      <c r="AK1860" s="310">
        <v>139040</v>
      </c>
      <c r="AL1860" s="310">
        <f t="shared" si="286"/>
        <v>0</v>
      </c>
      <c r="AM1860" s="65" t="s">
        <v>654</v>
      </c>
      <c r="AN1860" s="65"/>
      <c r="AO1860" s="65"/>
      <c r="AP1860" s="65"/>
      <c r="AQ1860" s="65"/>
      <c r="AR1860" s="65"/>
      <c r="AS1860" s="66"/>
    </row>
    <row r="1861" spans="1:45" s="67" customFormat="1" ht="20.25" customHeight="1" x14ac:dyDescent="0.2">
      <c r="A1861" s="165">
        <v>1602212</v>
      </c>
      <c r="B1861" s="166" t="s">
        <v>2787</v>
      </c>
      <c r="C1861" s="258">
        <f t="shared" si="287"/>
        <v>0</v>
      </c>
      <c r="D1861" s="137"/>
      <c r="E1861" s="126"/>
      <c r="F1861" s="126"/>
      <c r="G1861" s="126"/>
      <c r="H1861" s="262">
        <f t="shared" si="285"/>
        <v>0</v>
      </c>
      <c r="I1861" s="125"/>
      <c r="J1861" s="125"/>
      <c r="K1861" s="125"/>
      <c r="L1861" s="125"/>
      <c r="M1861" s="125"/>
      <c r="N1861" s="125"/>
      <c r="O1861" s="126"/>
      <c r="P1861" s="126"/>
      <c r="Q1861" s="126"/>
      <c r="R1861" s="126"/>
      <c r="S1861" s="126"/>
      <c r="T1861" s="126"/>
      <c r="U1861" s="126"/>
      <c r="V1861" s="126"/>
      <c r="W1861" s="126"/>
      <c r="X1861" s="126"/>
      <c r="Y1861" s="126"/>
      <c r="Z1861" s="126"/>
      <c r="AA1861" s="125"/>
      <c r="AB1861" s="125"/>
      <c r="AC1861" s="125"/>
      <c r="AD1861" s="125"/>
      <c r="AE1861" s="125"/>
      <c r="AF1861" s="125"/>
      <c r="AG1861" s="125"/>
      <c r="AH1861" s="125"/>
      <c r="AI1861" s="125"/>
      <c r="AJ1861" s="125"/>
      <c r="AK1861" s="310">
        <v>111230</v>
      </c>
      <c r="AL1861" s="310">
        <f t="shared" si="286"/>
        <v>0</v>
      </c>
      <c r="AM1861" s="65" t="s">
        <v>654</v>
      </c>
      <c r="AN1861" s="65"/>
      <c r="AO1861" s="65"/>
      <c r="AP1861" s="65"/>
      <c r="AQ1861" s="65"/>
      <c r="AR1861" s="65"/>
      <c r="AS1861" s="66"/>
    </row>
    <row r="1862" spans="1:45" s="67" customFormat="1" ht="24" customHeight="1" x14ac:dyDescent="0.2">
      <c r="A1862" s="165">
        <v>1602213</v>
      </c>
      <c r="B1862" s="166" t="s">
        <v>2788</v>
      </c>
      <c r="C1862" s="258">
        <f t="shared" si="287"/>
        <v>0</v>
      </c>
      <c r="D1862" s="137"/>
      <c r="E1862" s="126"/>
      <c r="F1862" s="126"/>
      <c r="G1862" s="126"/>
      <c r="H1862" s="262">
        <f t="shared" si="285"/>
        <v>0</v>
      </c>
      <c r="I1862" s="125"/>
      <c r="J1862" s="125"/>
      <c r="K1862" s="125"/>
      <c r="L1862" s="125"/>
      <c r="M1862" s="125"/>
      <c r="N1862" s="125"/>
      <c r="O1862" s="126"/>
      <c r="P1862" s="126"/>
      <c r="Q1862" s="126"/>
      <c r="R1862" s="126"/>
      <c r="S1862" s="126"/>
      <c r="T1862" s="126"/>
      <c r="U1862" s="126"/>
      <c r="V1862" s="126"/>
      <c r="W1862" s="126"/>
      <c r="X1862" s="126"/>
      <c r="Y1862" s="126"/>
      <c r="Z1862" s="126"/>
      <c r="AA1862" s="125"/>
      <c r="AB1862" s="125"/>
      <c r="AC1862" s="125"/>
      <c r="AD1862" s="125"/>
      <c r="AE1862" s="125"/>
      <c r="AF1862" s="125"/>
      <c r="AG1862" s="125"/>
      <c r="AH1862" s="125"/>
      <c r="AI1862" s="125"/>
      <c r="AJ1862" s="125"/>
      <c r="AK1862" s="310">
        <v>111230</v>
      </c>
      <c r="AL1862" s="310">
        <f t="shared" si="286"/>
        <v>0</v>
      </c>
      <c r="AM1862" s="65" t="s">
        <v>654</v>
      </c>
      <c r="AN1862" s="65"/>
      <c r="AO1862" s="65"/>
      <c r="AP1862" s="65"/>
      <c r="AQ1862" s="65"/>
      <c r="AR1862" s="65"/>
      <c r="AS1862" s="66"/>
    </row>
    <row r="1863" spans="1:45" s="67" customFormat="1" ht="14.15" customHeight="1" x14ac:dyDescent="0.2">
      <c r="A1863" s="165">
        <v>1602214</v>
      </c>
      <c r="B1863" s="166" t="s">
        <v>2789</v>
      </c>
      <c r="C1863" s="258">
        <f t="shared" si="287"/>
        <v>0</v>
      </c>
      <c r="D1863" s="137"/>
      <c r="E1863" s="126"/>
      <c r="F1863" s="126"/>
      <c r="G1863" s="126"/>
      <c r="H1863" s="262">
        <f t="shared" si="285"/>
        <v>0</v>
      </c>
      <c r="I1863" s="125"/>
      <c r="J1863" s="125"/>
      <c r="K1863" s="125"/>
      <c r="L1863" s="125"/>
      <c r="M1863" s="125"/>
      <c r="N1863" s="125"/>
      <c r="O1863" s="126"/>
      <c r="P1863" s="126"/>
      <c r="Q1863" s="126"/>
      <c r="R1863" s="126"/>
      <c r="S1863" s="126"/>
      <c r="T1863" s="126"/>
      <c r="U1863" s="126"/>
      <c r="V1863" s="126"/>
      <c r="W1863" s="126"/>
      <c r="X1863" s="126"/>
      <c r="Y1863" s="126"/>
      <c r="Z1863" s="126"/>
      <c r="AA1863" s="125"/>
      <c r="AB1863" s="125"/>
      <c r="AC1863" s="125"/>
      <c r="AD1863" s="125"/>
      <c r="AE1863" s="125"/>
      <c r="AF1863" s="125"/>
      <c r="AG1863" s="125"/>
      <c r="AH1863" s="125"/>
      <c r="AI1863" s="125"/>
      <c r="AJ1863" s="125"/>
      <c r="AK1863" s="310">
        <v>83430</v>
      </c>
      <c r="AL1863" s="310">
        <f t="shared" si="286"/>
        <v>0</v>
      </c>
      <c r="AM1863" s="65" t="s">
        <v>654</v>
      </c>
      <c r="AN1863" s="65"/>
      <c r="AO1863" s="65"/>
      <c r="AP1863" s="65"/>
      <c r="AQ1863" s="65"/>
      <c r="AR1863" s="65"/>
      <c r="AS1863" s="66"/>
    </row>
    <row r="1864" spans="1:45" s="67" customFormat="1" ht="14.15" customHeight="1" x14ac:dyDescent="0.2">
      <c r="A1864" s="165">
        <v>1602215</v>
      </c>
      <c r="B1864" s="166" t="s">
        <v>3542</v>
      </c>
      <c r="C1864" s="258">
        <f t="shared" si="287"/>
        <v>0</v>
      </c>
      <c r="D1864" s="137"/>
      <c r="E1864" s="126"/>
      <c r="F1864" s="126"/>
      <c r="G1864" s="126"/>
      <c r="H1864" s="262">
        <f t="shared" si="285"/>
        <v>0</v>
      </c>
      <c r="I1864" s="125"/>
      <c r="J1864" s="125"/>
      <c r="K1864" s="125"/>
      <c r="L1864" s="125"/>
      <c r="M1864" s="125"/>
      <c r="N1864" s="125"/>
      <c r="O1864" s="126"/>
      <c r="P1864" s="126"/>
      <c r="Q1864" s="126"/>
      <c r="R1864" s="126"/>
      <c r="S1864" s="126"/>
      <c r="T1864" s="126"/>
      <c r="U1864" s="126"/>
      <c r="V1864" s="126"/>
      <c r="W1864" s="126"/>
      <c r="X1864" s="126"/>
      <c r="Y1864" s="126"/>
      <c r="Z1864" s="126"/>
      <c r="AA1864" s="125"/>
      <c r="AB1864" s="125"/>
      <c r="AC1864" s="125"/>
      <c r="AD1864" s="125"/>
      <c r="AE1864" s="125"/>
      <c r="AF1864" s="125"/>
      <c r="AG1864" s="125"/>
      <c r="AH1864" s="125"/>
      <c r="AI1864" s="125"/>
      <c r="AJ1864" s="125"/>
      <c r="AK1864" s="310">
        <v>139040</v>
      </c>
      <c r="AL1864" s="310">
        <f t="shared" si="286"/>
        <v>0</v>
      </c>
      <c r="AM1864" s="65" t="s">
        <v>654</v>
      </c>
      <c r="AN1864" s="65"/>
      <c r="AO1864" s="65"/>
      <c r="AP1864" s="65"/>
      <c r="AQ1864" s="65"/>
      <c r="AR1864" s="65"/>
      <c r="AS1864" s="66"/>
    </row>
    <row r="1865" spans="1:45" s="67" customFormat="1" ht="14.15" customHeight="1" x14ac:dyDescent="0.2">
      <c r="A1865" s="165">
        <v>1602216</v>
      </c>
      <c r="B1865" s="166" t="s">
        <v>708</v>
      </c>
      <c r="C1865" s="258">
        <f t="shared" si="287"/>
        <v>0</v>
      </c>
      <c r="D1865" s="137"/>
      <c r="E1865" s="126"/>
      <c r="F1865" s="126"/>
      <c r="G1865" s="126"/>
      <c r="H1865" s="262">
        <f t="shared" si="285"/>
        <v>0</v>
      </c>
      <c r="I1865" s="125"/>
      <c r="J1865" s="125"/>
      <c r="K1865" s="125"/>
      <c r="L1865" s="125"/>
      <c r="M1865" s="125"/>
      <c r="N1865" s="125"/>
      <c r="O1865" s="126"/>
      <c r="P1865" s="126"/>
      <c r="Q1865" s="126"/>
      <c r="R1865" s="126"/>
      <c r="S1865" s="126"/>
      <c r="T1865" s="126"/>
      <c r="U1865" s="126"/>
      <c r="V1865" s="126"/>
      <c r="W1865" s="126"/>
      <c r="X1865" s="126"/>
      <c r="Y1865" s="126"/>
      <c r="Z1865" s="126"/>
      <c r="AA1865" s="125"/>
      <c r="AB1865" s="125"/>
      <c r="AC1865" s="125"/>
      <c r="AD1865" s="125"/>
      <c r="AE1865" s="125"/>
      <c r="AF1865" s="125"/>
      <c r="AG1865" s="125"/>
      <c r="AH1865" s="125"/>
      <c r="AI1865" s="125"/>
      <c r="AJ1865" s="125"/>
      <c r="AK1865" s="310">
        <v>111230</v>
      </c>
      <c r="AL1865" s="310">
        <f t="shared" si="286"/>
        <v>0</v>
      </c>
      <c r="AM1865" s="65" t="s">
        <v>654</v>
      </c>
      <c r="AN1865" s="65"/>
      <c r="AO1865" s="65"/>
      <c r="AP1865" s="65"/>
      <c r="AQ1865" s="65"/>
      <c r="AR1865" s="65"/>
      <c r="AS1865" s="66"/>
    </row>
    <row r="1866" spans="1:45" s="67" customFormat="1" ht="14.15" customHeight="1" x14ac:dyDescent="0.2">
      <c r="A1866" s="165">
        <v>1602221</v>
      </c>
      <c r="B1866" s="166" t="s">
        <v>2790</v>
      </c>
      <c r="C1866" s="258">
        <f t="shared" si="287"/>
        <v>11</v>
      </c>
      <c r="D1866" s="137"/>
      <c r="E1866" s="126"/>
      <c r="F1866" s="126"/>
      <c r="G1866" s="126"/>
      <c r="H1866" s="262">
        <f t="shared" si="285"/>
        <v>11</v>
      </c>
      <c r="I1866" s="125">
        <v>11</v>
      </c>
      <c r="J1866" s="125"/>
      <c r="K1866" s="125"/>
      <c r="L1866" s="125"/>
      <c r="M1866" s="125"/>
      <c r="N1866" s="125"/>
      <c r="O1866" s="126"/>
      <c r="P1866" s="126"/>
      <c r="Q1866" s="126"/>
      <c r="R1866" s="126"/>
      <c r="S1866" s="126"/>
      <c r="T1866" s="126"/>
      <c r="U1866" s="126"/>
      <c r="V1866" s="126"/>
      <c r="W1866" s="126"/>
      <c r="X1866" s="126"/>
      <c r="Y1866" s="126"/>
      <c r="Z1866" s="126"/>
      <c r="AA1866" s="125">
        <v>1</v>
      </c>
      <c r="AB1866" s="125"/>
      <c r="AC1866" s="125">
        <v>10</v>
      </c>
      <c r="AD1866" s="125"/>
      <c r="AE1866" s="125"/>
      <c r="AF1866" s="125"/>
      <c r="AG1866" s="125"/>
      <c r="AH1866" s="125"/>
      <c r="AI1866" s="125"/>
      <c r="AJ1866" s="125"/>
      <c r="AK1866" s="310">
        <v>63510</v>
      </c>
      <c r="AL1866" s="310">
        <f t="shared" si="286"/>
        <v>698610</v>
      </c>
      <c r="AM1866" s="65" t="s">
        <v>654</v>
      </c>
      <c r="AN1866" s="65"/>
      <c r="AO1866" s="65"/>
      <c r="AP1866" s="65"/>
      <c r="AQ1866" s="65"/>
      <c r="AR1866" s="65"/>
      <c r="AS1866" s="66"/>
    </row>
    <row r="1867" spans="1:45" s="67" customFormat="1" ht="24" customHeight="1" x14ac:dyDescent="0.2">
      <c r="A1867" s="165">
        <v>1602222</v>
      </c>
      <c r="B1867" s="166" t="s">
        <v>1872</v>
      </c>
      <c r="C1867" s="258">
        <f t="shared" si="287"/>
        <v>15</v>
      </c>
      <c r="D1867" s="137"/>
      <c r="E1867" s="126"/>
      <c r="F1867" s="126"/>
      <c r="G1867" s="126"/>
      <c r="H1867" s="262">
        <f t="shared" si="285"/>
        <v>12</v>
      </c>
      <c r="I1867" s="125">
        <v>12</v>
      </c>
      <c r="J1867" s="125"/>
      <c r="K1867" s="125">
        <v>3</v>
      </c>
      <c r="L1867" s="125"/>
      <c r="M1867" s="125"/>
      <c r="N1867" s="125"/>
      <c r="O1867" s="126"/>
      <c r="P1867" s="126"/>
      <c r="Q1867" s="126"/>
      <c r="R1867" s="126"/>
      <c r="S1867" s="126"/>
      <c r="T1867" s="126"/>
      <c r="U1867" s="126"/>
      <c r="V1867" s="126"/>
      <c r="W1867" s="126"/>
      <c r="X1867" s="126"/>
      <c r="Y1867" s="126"/>
      <c r="Z1867" s="126"/>
      <c r="AA1867" s="125"/>
      <c r="AB1867" s="125"/>
      <c r="AC1867" s="125">
        <v>15</v>
      </c>
      <c r="AD1867" s="125"/>
      <c r="AE1867" s="125"/>
      <c r="AF1867" s="125"/>
      <c r="AG1867" s="125"/>
      <c r="AH1867" s="125"/>
      <c r="AI1867" s="125"/>
      <c r="AJ1867" s="125"/>
      <c r="AK1867" s="310">
        <v>17100</v>
      </c>
      <c r="AL1867" s="310">
        <f t="shared" si="286"/>
        <v>205200</v>
      </c>
      <c r="AM1867" s="65" t="s">
        <v>654</v>
      </c>
      <c r="AN1867" s="65"/>
      <c r="AO1867" s="65"/>
      <c r="AP1867" s="65"/>
      <c r="AQ1867" s="65"/>
      <c r="AR1867" s="65"/>
      <c r="AS1867" s="66"/>
    </row>
    <row r="1868" spans="1:45" s="67" customFormat="1" ht="24" customHeight="1" x14ac:dyDescent="0.2">
      <c r="A1868" s="165">
        <v>1602223</v>
      </c>
      <c r="B1868" s="166" t="s">
        <v>2791</v>
      </c>
      <c r="C1868" s="258">
        <f t="shared" si="287"/>
        <v>1</v>
      </c>
      <c r="D1868" s="137"/>
      <c r="E1868" s="126"/>
      <c r="F1868" s="126"/>
      <c r="G1868" s="126"/>
      <c r="H1868" s="262">
        <f t="shared" si="285"/>
        <v>1</v>
      </c>
      <c r="I1868" s="125">
        <v>1</v>
      </c>
      <c r="J1868" s="125"/>
      <c r="K1868" s="125"/>
      <c r="L1868" s="125"/>
      <c r="M1868" s="125"/>
      <c r="N1868" s="125"/>
      <c r="O1868" s="126"/>
      <c r="P1868" s="126"/>
      <c r="Q1868" s="126"/>
      <c r="R1868" s="126"/>
      <c r="S1868" s="126"/>
      <c r="T1868" s="126"/>
      <c r="U1868" s="126"/>
      <c r="V1868" s="126"/>
      <c r="W1868" s="126"/>
      <c r="X1868" s="126"/>
      <c r="Y1868" s="126"/>
      <c r="Z1868" s="126"/>
      <c r="AA1868" s="125"/>
      <c r="AB1868" s="125">
        <v>1</v>
      </c>
      <c r="AC1868" s="125"/>
      <c r="AD1868" s="125"/>
      <c r="AE1868" s="125"/>
      <c r="AF1868" s="125"/>
      <c r="AG1868" s="125"/>
      <c r="AH1868" s="125"/>
      <c r="AI1868" s="125"/>
      <c r="AJ1868" s="125"/>
      <c r="AK1868" s="310">
        <v>83430</v>
      </c>
      <c r="AL1868" s="310">
        <f t="shared" si="286"/>
        <v>83430</v>
      </c>
      <c r="AM1868" s="65" t="s">
        <v>654</v>
      </c>
      <c r="AN1868" s="65"/>
      <c r="AO1868" s="65"/>
      <c r="AP1868" s="65"/>
      <c r="AQ1868" s="65"/>
      <c r="AR1868" s="65"/>
      <c r="AS1868" s="66"/>
    </row>
    <row r="1869" spans="1:45" s="67" customFormat="1" ht="23.25" customHeight="1" x14ac:dyDescent="0.2">
      <c r="A1869" s="165">
        <v>1602224</v>
      </c>
      <c r="B1869" s="166" t="s">
        <v>2792</v>
      </c>
      <c r="C1869" s="258">
        <f t="shared" si="287"/>
        <v>0</v>
      </c>
      <c r="D1869" s="137"/>
      <c r="E1869" s="126"/>
      <c r="F1869" s="126"/>
      <c r="G1869" s="126"/>
      <c r="H1869" s="262">
        <f t="shared" si="285"/>
        <v>0</v>
      </c>
      <c r="I1869" s="125"/>
      <c r="J1869" s="125"/>
      <c r="K1869" s="125"/>
      <c r="L1869" s="125"/>
      <c r="M1869" s="125"/>
      <c r="N1869" s="125"/>
      <c r="O1869" s="126"/>
      <c r="P1869" s="126"/>
      <c r="Q1869" s="126"/>
      <c r="R1869" s="126"/>
      <c r="S1869" s="126"/>
      <c r="T1869" s="126"/>
      <c r="U1869" s="126"/>
      <c r="V1869" s="126"/>
      <c r="W1869" s="126"/>
      <c r="X1869" s="126"/>
      <c r="Y1869" s="126"/>
      <c r="Z1869" s="126"/>
      <c r="AA1869" s="125"/>
      <c r="AB1869" s="125"/>
      <c r="AC1869" s="125"/>
      <c r="AD1869" s="125"/>
      <c r="AE1869" s="125"/>
      <c r="AF1869" s="125"/>
      <c r="AG1869" s="125"/>
      <c r="AH1869" s="125"/>
      <c r="AI1869" s="125"/>
      <c r="AJ1869" s="125"/>
      <c r="AK1869" s="310">
        <v>69500</v>
      </c>
      <c r="AL1869" s="310">
        <f t="shared" si="286"/>
        <v>0</v>
      </c>
      <c r="AM1869" s="65" t="s">
        <v>654</v>
      </c>
      <c r="AN1869" s="65"/>
      <c r="AO1869" s="65"/>
      <c r="AP1869" s="65"/>
      <c r="AQ1869" s="65"/>
      <c r="AR1869" s="65"/>
      <c r="AS1869" s="66"/>
    </row>
    <row r="1870" spans="1:45" s="67" customFormat="1" ht="14.15" customHeight="1" x14ac:dyDescent="0.2">
      <c r="A1870" s="165">
        <v>1602225</v>
      </c>
      <c r="B1870" s="166" t="s">
        <v>1873</v>
      </c>
      <c r="C1870" s="258">
        <f t="shared" si="287"/>
        <v>2</v>
      </c>
      <c r="D1870" s="137"/>
      <c r="E1870" s="126"/>
      <c r="F1870" s="126"/>
      <c r="G1870" s="126"/>
      <c r="H1870" s="262">
        <f t="shared" si="285"/>
        <v>2</v>
      </c>
      <c r="I1870" s="125">
        <v>2</v>
      </c>
      <c r="J1870" s="125"/>
      <c r="K1870" s="125"/>
      <c r="L1870" s="125"/>
      <c r="M1870" s="125"/>
      <c r="N1870" s="125"/>
      <c r="O1870" s="126"/>
      <c r="P1870" s="126"/>
      <c r="Q1870" s="126"/>
      <c r="R1870" s="126"/>
      <c r="S1870" s="126"/>
      <c r="T1870" s="126"/>
      <c r="U1870" s="126"/>
      <c r="V1870" s="126"/>
      <c r="W1870" s="126"/>
      <c r="X1870" s="126"/>
      <c r="Y1870" s="126"/>
      <c r="Z1870" s="126"/>
      <c r="AA1870" s="125">
        <v>1</v>
      </c>
      <c r="AB1870" s="125"/>
      <c r="AC1870" s="125">
        <v>1</v>
      </c>
      <c r="AD1870" s="125"/>
      <c r="AE1870" s="125"/>
      <c r="AF1870" s="125"/>
      <c r="AG1870" s="125"/>
      <c r="AH1870" s="125"/>
      <c r="AI1870" s="125"/>
      <c r="AJ1870" s="125"/>
      <c r="AK1870" s="310">
        <v>44490</v>
      </c>
      <c r="AL1870" s="310">
        <f t="shared" si="286"/>
        <v>88980</v>
      </c>
      <c r="AM1870" s="65" t="s">
        <v>654</v>
      </c>
      <c r="AN1870" s="65"/>
      <c r="AO1870" s="65"/>
      <c r="AP1870" s="65"/>
      <c r="AQ1870" s="65"/>
      <c r="AR1870" s="65"/>
      <c r="AS1870" s="66"/>
    </row>
    <row r="1871" spans="1:45" s="67" customFormat="1" ht="14.15" customHeight="1" x14ac:dyDescent="0.2">
      <c r="A1871" s="165">
        <v>1602231</v>
      </c>
      <c r="B1871" s="166" t="s">
        <v>1874</v>
      </c>
      <c r="C1871" s="258">
        <f t="shared" si="287"/>
        <v>2</v>
      </c>
      <c r="D1871" s="137"/>
      <c r="E1871" s="126"/>
      <c r="F1871" s="126"/>
      <c r="G1871" s="126"/>
      <c r="H1871" s="262">
        <f t="shared" si="285"/>
        <v>2</v>
      </c>
      <c r="I1871" s="125">
        <v>2</v>
      </c>
      <c r="J1871" s="125"/>
      <c r="K1871" s="125"/>
      <c r="L1871" s="125"/>
      <c r="M1871" s="125"/>
      <c r="N1871" s="125"/>
      <c r="O1871" s="126"/>
      <c r="P1871" s="126"/>
      <c r="Q1871" s="126"/>
      <c r="R1871" s="126"/>
      <c r="S1871" s="126"/>
      <c r="T1871" s="126"/>
      <c r="U1871" s="126"/>
      <c r="V1871" s="126"/>
      <c r="W1871" s="126"/>
      <c r="X1871" s="126"/>
      <c r="Y1871" s="126"/>
      <c r="Z1871" s="126"/>
      <c r="AA1871" s="125">
        <v>2</v>
      </c>
      <c r="AB1871" s="125"/>
      <c r="AC1871" s="125"/>
      <c r="AD1871" s="125"/>
      <c r="AE1871" s="125"/>
      <c r="AF1871" s="125"/>
      <c r="AG1871" s="125"/>
      <c r="AH1871" s="125"/>
      <c r="AI1871" s="125"/>
      <c r="AJ1871" s="125"/>
      <c r="AK1871" s="310">
        <v>17780</v>
      </c>
      <c r="AL1871" s="310">
        <f t="shared" si="286"/>
        <v>35560</v>
      </c>
      <c r="AM1871" s="65" t="s">
        <v>654</v>
      </c>
      <c r="AN1871" s="65"/>
      <c r="AO1871" s="65"/>
      <c r="AP1871" s="65"/>
      <c r="AQ1871" s="65"/>
      <c r="AR1871" s="65"/>
      <c r="AS1871" s="66"/>
    </row>
    <row r="1872" spans="1:45" s="67" customFormat="1" ht="14.15" customHeight="1" x14ac:dyDescent="0.2">
      <c r="A1872" s="165">
        <v>1602232</v>
      </c>
      <c r="B1872" s="166" t="s">
        <v>1875</v>
      </c>
      <c r="C1872" s="258">
        <f t="shared" si="287"/>
        <v>1</v>
      </c>
      <c r="D1872" s="137"/>
      <c r="E1872" s="126"/>
      <c r="F1872" s="126"/>
      <c r="G1872" s="126"/>
      <c r="H1872" s="262">
        <f t="shared" si="285"/>
        <v>1</v>
      </c>
      <c r="I1872" s="125">
        <v>1</v>
      </c>
      <c r="J1872" s="125"/>
      <c r="K1872" s="125"/>
      <c r="L1872" s="125"/>
      <c r="M1872" s="125"/>
      <c r="N1872" s="125"/>
      <c r="O1872" s="126"/>
      <c r="P1872" s="126"/>
      <c r="Q1872" s="126"/>
      <c r="R1872" s="126"/>
      <c r="S1872" s="126"/>
      <c r="T1872" s="126"/>
      <c r="U1872" s="126"/>
      <c r="V1872" s="126"/>
      <c r="W1872" s="126"/>
      <c r="X1872" s="126"/>
      <c r="Y1872" s="126"/>
      <c r="Z1872" s="126"/>
      <c r="AA1872" s="125"/>
      <c r="AB1872" s="125">
        <v>1</v>
      </c>
      <c r="AC1872" s="125"/>
      <c r="AD1872" s="125"/>
      <c r="AE1872" s="125"/>
      <c r="AF1872" s="125"/>
      <c r="AG1872" s="125"/>
      <c r="AH1872" s="125"/>
      <c r="AI1872" s="125"/>
      <c r="AJ1872" s="125"/>
      <c r="AK1872" s="310">
        <v>55610</v>
      </c>
      <c r="AL1872" s="310">
        <f t="shared" si="286"/>
        <v>55610</v>
      </c>
      <c r="AM1872" s="65" t="s">
        <v>654</v>
      </c>
      <c r="AN1872" s="65"/>
      <c r="AO1872" s="65"/>
      <c r="AP1872" s="65"/>
      <c r="AQ1872" s="65"/>
      <c r="AR1872" s="65"/>
      <c r="AS1872" s="66"/>
    </row>
    <row r="1873" spans="1:45" s="67" customFormat="1" ht="14.15" customHeight="1" x14ac:dyDescent="0.2">
      <c r="A1873" s="165">
        <v>1602233</v>
      </c>
      <c r="B1873" s="166" t="s">
        <v>707</v>
      </c>
      <c r="C1873" s="258">
        <f t="shared" si="287"/>
        <v>0</v>
      </c>
      <c r="D1873" s="137"/>
      <c r="E1873" s="126"/>
      <c r="F1873" s="126"/>
      <c r="G1873" s="126"/>
      <c r="H1873" s="262">
        <f t="shared" si="285"/>
        <v>0</v>
      </c>
      <c r="I1873" s="125"/>
      <c r="J1873" s="125"/>
      <c r="K1873" s="125"/>
      <c r="L1873" s="125"/>
      <c r="M1873" s="125"/>
      <c r="N1873" s="125"/>
      <c r="O1873" s="126"/>
      <c r="P1873" s="126"/>
      <c r="Q1873" s="126"/>
      <c r="R1873" s="126"/>
      <c r="S1873" s="126"/>
      <c r="T1873" s="126"/>
      <c r="U1873" s="126"/>
      <c r="V1873" s="126"/>
      <c r="W1873" s="126"/>
      <c r="X1873" s="126"/>
      <c r="Y1873" s="126"/>
      <c r="Z1873" s="126"/>
      <c r="AA1873" s="125"/>
      <c r="AB1873" s="125"/>
      <c r="AC1873" s="125"/>
      <c r="AD1873" s="125"/>
      <c r="AE1873" s="125"/>
      <c r="AF1873" s="125"/>
      <c r="AG1873" s="125"/>
      <c r="AH1873" s="125"/>
      <c r="AI1873" s="125"/>
      <c r="AJ1873" s="125"/>
      <c r="AK1873" s="310">
        <v>88980</v>
      </c>
      <c r="AL1873" s="310">
        <f t="shared" si="286"/>
        <v>0</v>
      </c>
      <c r="AM1873" s="65" t="s">
        <v>654</v>
      </c>
      <c r="AN1873" s="65"/>
      <c r="AO1873" s="65"/>
      <c r="AP1873" s="65"/>
      <c r="AQ1873" s="65"/>
      <c r="AR1873" s="65"/>
      <c r="AS1873" s="66"/>
    </row>
    <row r="1874" spans="1:45" s="67" customFormat="1" ht="14.15" customHeight="1" x14ac:dyDescent="0.2">
      <c r="A1874" s="165">
        <v>1602240</v>
      </c>
      <c r="B1874" s="166" t="s">
        <v>1876</v>
      </c>
      <c r="C1874" s="258">
        <f t="shared" si="287"/>
        <v>57</v>
      </c>
      <c r="D1874" s="137"/>
      <c r="E1874" s="126"/>
      <c r="F1874" s="126"/>
      <c r="G1874" s="126"/>
      <c r="H1874" s="262">
        <f t="shared" si="285"/>
        <v>56</v>
      </c>
      <c r="I1874" s="125">
        <v>56</v>
      </c>
      <c r="J1874" s="125"/>
      <c r="K1874" s="125">
        <v>1</v>
      </c>
      <c r="L1874" s="125"/>
      <c r="M1874" s="125"/>
      <c r="N1874" s="125"/>
      <c r="O1874" s="126"/>
      <c r="P1874" s="126"/>
      <c r="Q1874" s="126"/>
      <c r="R1874" s="126"/>
      <c r="S1874" s="126"/>
      <c r="T1874" s="126"/>
      <c r="U1874" s="126"/>
      <c r="V1874" s="126"/>
      <c r="W1874" s="126"/>
      <c r="X1874" s="126"/>
      <c r="Y1874" s="126"/>
      <c r="Z1874" s="126"/>
      <c r="AA1874" s="125"/>
      <c r="AB1874" s="125">
        <v>50</v>
      </c>
      <c r="AC1874" s="125">
        <v>7</v>
      </c>
      <c r="AD1874" s="125"/>
      <c r="AE1874" s="125"/>
      <c r="AF1874" s="125"/>
      <c r="AG1874" s="125"/>
      <c r="AH1874" s="125"/>
      <c r="AI1874" s="125"/>
      <c r="AJ1874" s="125"/>
      <c r="AK1874" s="310">
        <v>12350</v>
      </c>
      <c r="AL1874" s="310">
        <f t="shared" si="286"/>
        <v>691600</v>
      </c>
      <c r="AM1874" s="65" t="s">
        <v>654</v>
      </c>
      <c r="AN1874" s="65"/>
      <c r="AO1874" s="65"/>
      <c r="AP1874" s="65"/>
      <c r="AQ1874" s="65"/>
      <c r="AR1874" s="65"/>
      <c r="AS1874" s="66"/>
    </row>
    <row r="1875" spans="1:45" s="67" customFormat="1" ht="14.15" customHeight="1" x14ac:dyDescent="0.2">
      <c r="A1875" s="165">
        <v>1602241</v>
      </c>
      <c r="B1875" s="166" t="s">
        <v>1877</v>
      </c>
      <c r="C1875" s="258">
        <f t="shared" si="287"/>
        <v>1</v>
      </c>
      <c r="D1875" s="137"/>
      <c r="E1875" s="126"/>
      <c r="F1875" s="126"/>
      <c r="G1875" s="126"/>
      <c r="H1875" s="262">
        <f t="shared" si="285"/>
        <v>0</v>
      </c>
      <c r="I1875" s="125"/>
      <c r="J1875" s="125"/>
      <c r="K1875" s="125"/>
      <c r="L1875" s="125">
        <v>1</v>
      </c>
      <c r="M1875" s="125"/>
      <c r="N1875" s="125"/>
      <c r="O1875" s="126"/>
      <c r="P1875" s="126"/>
      <c r="Q1875" s="126"/>
      <c r="R1875" s="126"/>
      <c r="S1875" s="126"/>
      <c r="T1875" s="126"/>
      <c r="U1875" s="126"/>
      <c r="V1875" s="126"/>
      <c r="W1875" s="126"/>
      <c r="X1875" s="126"/>
      <c r="Y1875" s="126"/>
      <c r="Z1875" s="126"/>
      <c r="AA1875" s="125">
        <v>1</v>
      </c>
      <c r="AB1875" s="125"/>
      <c r="AC1875" s="125"/>
      <c r="AD1875" s="125"/>
      <c r="AE1875" s="125"/>
      <c r="AF1875" s="125"/>
      <c r="AG1875" s="125"/>
      <c r="AH1875" s="125"/>
      <c r="AI1875" s="125"/>
      <c r="AJ1875" s="125"/>
      <c r="AK1875" s="310">
        <v>22240</v>
      </c>
      <c r="AL1875" s="310">
        <f t="shared" si="286"/>
        <v>11120</v>
      </c>
      <c r="AM1875" s="65" t="s">
        <v>654</v>
      </c>
      <c r="AN1875" s="65"/>
      <c r="AO1875" s="65"/>
      <c r="AP1875" s="65"/>
      <c r="AQ1875" s="65"/>
      <c r="AR1875" s="65"/>
      <c r="AS1875" s="66"/>
    </row>
    <row r="1876" spans="1:45" s="72" customFormat="1" ht="14.15" customHeight="1" x14ac:dyDescent="0.2">
      <c r="A1876" s="165">
        <v>1602242</v>
      </c>
      <c r="B1876" s="166" t="s">
        <v>709</v>
      </c>
      <c r="C1876" s="258">
        <f t="shared" si="287"/>
        <v>0</v>
      </c>
      <c r="D1876" s="137"/>
      <c r="E1876" s="126"/>
      <c r="F1876" s="126"/>
      <c r="G1876" s="126"/>
      <c r="H1876" s="262">
        <f t="shared" si="285"/>
        <v>0</v>
      </c>
      <c r="I1876" s="125"/>
      <c r="J1876" s="125"/>
      <c r="K1876" s="125"/>
      <c r="L1876" s="125"/>
      <c r="M1876" s="125"/>
      <c r="N1876" s="125"/>
      <c r="O1876" s="262">
        <f>SUM(P1876:Q1876)</f>
        <v>0</v>
      </c>
      <c r="P1876" s="125"/>
      <c r="Q1876" s="125"/>
      <c r="R1876" s="262">
        <f>SUM(S1876:T1876)</f>
        <v>0</v>
      </c>
      <c r="S1876" s="125"/>
      <c r="T1876" s="125"/>
      <c r="U1876" s="262">
        <f>SUM(V1876:W1876)</f>
        <v>0</v>
      </c>
      <c r="V1876" s="125"/>
      <c r="W1876" s="125"/>
      <c r="X1876" s="262">
        <f>SUM(Y1876:Z1876)</f>
        <v>0</v>
      </c>
      <c r="Y1876" s="125"/>
      <c r="Z1876" s="125"/>
      <c r="AA1876" s="125"/>
      <c r="AB1876" s="125"/>
      <c r="AC1876" s="125"/>
      <c r="AD1876" s="125"/>
      <c r="AE1876" s="125"/>
      <c r="AF1876" s="125"/>
      <c r="AG1876" s="125"/>
      <c r="AH1876" s="125"/>
      <c r="AI1876" s="125"/>
      <c r="AJ1876" s="125"/>
      <c r="AK1876" s="310">
        <v>40030</v>
      </c>
      <c r="AL1876" s="310">
        <f t="shared" si="286"/>
        <v>0</v>
      </c>
      <c r="AM1876" s="65" t="s">
        <v>654</v>
      </c>
      <c r="AN1876" s="65"/>
      <c r="AO1876" s="65"/>
      <c r="AP1876" s="65"/>
      <c r="AQ1876" s="65"/>
      <c r="AR1876" s="65"/>
      <c r="AS1876" s="71"/>
    </row>
    <row r="1877" spans="1:45" s="855" customFormat="1" ht="14.15" customHeight="1" x14ac:dyDescent="0.2">
      <c r="A1877" s="380"/>
      <c r="B1877" s="851" t="s">
        <v>467</v>
      </c>
      <c r="C1877" s="856">
        <f>SUM(C1853:C1876)</f>
        <v>96</v>
      </c>
      <c r="D1877" s="908"/>
      <c r="E1877" s="909"/>
      <c r="F1877" s="909"/>
      <c r="G1877" s="910"/>
      <c r="H1877" s="856">
        <f t="shared" ref="H1877:AL1877" si="288">SUM(H1853:H1876)</f>
        <v>91</v>
      </c>
      <c r="I1877" s="856">
        <f t="shared" si="288"/>
        <v>91</v>
      </c>
      <c r="J1877" s="856">
        <f t="shared" si="288"/>
        <v>0</v>
      </c>
      <c r="K1877" s="856">
        <f t="shared" si="288"/>
        <v>4</v>
      </c>
      <c r="L1877" s="856">
        <f t="shared" si="288"/>
        <v>1</v>
      </c>
      <c r="M1877" s="856">
        <f t="shared" si="288"/>
        <v>0</v>
      </c>
      <c r="N1877" s="856">
        <f t="shared" si="288"/>
        <v>0</v>
      </c>
      <c r="O1877" s="856">
        <f t="shared" si="288"/>
        <v>0</v>
      </c>
      <c r="P1877" s="856">
        <f t="shared" si="288"/>
        <v>0</v>
      </c>
      <c r="Q1877" s="856">
        <f t="shared" si="288"/>
        <v>0</v>
      </c>
      <c r="R1877" s="856">
        <f t="shared" si="288"/>
        <v>0</v>
      </c>
      <c r="S1877" s="856">
        <f t="shared" si="288"/>
        <v>0</v>
      </c>
      <c r="T1877" s="856">
        <f t="shared" si="288"/>
        <v>0</v>
      </c>
      <c r="U1877" s="856">
        <f t="shared" si="288"/>
        <v>0</v>
      </c>
      <c r="V1877" s="856">
        <f t="shared" si="288"/>
        <v>0</v>
      </c>
      <c r="W1877" s="856">
        <f t="shared" si="288"/>
        <v>0</v>
      </c>
      <c r="X1877" s="856">
        <f t="shared" si="288"/>
        <v>0</v>
      </c>
      <c r="Y1877" s="856">
        <f t="shared" si="288"/>
        <v>0</v>
      </c>
      <c r="Z1877" s="856">
        <f t="shared" si="288"/>
        <v>0</v>
      </c>
      <c r="AA1877" s="856">
        <f t="shared" si="288"/>
        <v>6</v>
      </c>
      <c r="AB1877" s="856">
        <f t="shared" si="288"/>
        <v>57</v>
      </c>
      <c r="AC1877" s="856">
        <f t="shared" si="288"/>
        <v>33</v>
      </c>
      <c r="AD1877" s="856">
        <f t="shared" si="288"/>
        <v>0</v>
      </c>
      <c r="AE1877" s="856">
        <f t="shared" si="288"/>
        <v>0</v>
      </c>
      <c r="AF1877" s="856">
        <f t="shared" si="288"/>
        <v>0</v>
      </c>
      <c r="AG1877" s="856">
        <f t="shared" si="288"/>
        <v>0</v>
      </c>
      <c r="AH1877" s="856">
        <f t="shared" si="288"/>
        <v>0</v>
      </c>
      <c r="AI1877" s="856">
        <f t="shared" si="288"/>
        <v>0</v>
      </c>
      <c r="AJ1877" s="856">
        <f t="shared" si="288"/>
        <v>0</v>
      </c>
      <c r="AK1877" s="320">
        <f t="shared" si="288"/>
        <v>1670690</v>
      </c>
      <c r="AL1877" s="320">
        <f t="shared" si="288"/>
        <v>2123710</v>
      </c>
      <c r="AM1877" s="354"/>
      <c r="AN1877" s="853"/>
      <c r="AO1877" s="853"/>
      <c r="AP1877" s="853"/>
      <c r="AQ1877" s="853"/>
      <c r="AR1877" s="853"/>
      <c r="AS1877" s="854"/>
    </row>
    <row r="1878" spans="1:45" s="75" customFormat="1" ht="14.15" customHeight="1" x14ac:dyDescent="0.2">
      <c r="A1878" s="894" t="s">
        <v>3917</v>
      </c>
      <c r="B1878" s="894"/>
      <c r="C1878" s="895"/>
      <c r="D1878" s="895"/>
      <c r="E1878" s="895"/>
      <c r="F1878" s="895"/>
      <c r="G1878" s="895"/>
      <c r="H1878" s="895"/>
      <c r="I1878" s="895"/>
      <c r="J1878" s="895"/>
      <c r="K1878" s="895"/>
      <c r="L1878" s="895"/>
      <c r="M1878" s="895"/>
      <c r="N1878" s="895"/>
      <c r="O1878" s="895"/>
      <c r="P1878" s="895"/>
      <c r="Q1878" s="895"/>
      <c r="R1878" s="895"/>
      <c r="S1878" s="895"/>
      <c r="T1878" s="895"/>
      <c r="U1878" s="895"/>
      <c r="V1878" s="895"/>
      <c r="W1878" s="895"/>
      <c r="X1878" s="895"/>
      <c r="Y1878" s="895"/>
      <c r="Z1878" s="895"/>
      <c r="AA1878" s="895"/>
      <c r="AB1878" s="895"/>
      <c r="AC1878" s="895"/>
      <c r="AD1878" s="895"/>
      <c r="AE1878" s="895"/>
      <c r="AF1878" s="895"/>
      <c r="AG1878" s="895"/>
      <c r="AH1878" s="895"/>
      <c r="AI1878" s="895"/>
      <c r="AJ1878" s="895"/>
      <c r="AK1878" s="895"/>
      <c r="AL1878" s="895"/>
      <c r="AM1878" s="73" t="s">
        <v>654</v>
      </c>
      <c r="AN1878" s="73"/>
      <c r="AO1878" s="73"/>
      <c r="AP1878" s="73"/>
      <c r="AQ1878" s="73"/>
      <c r="AR1878" s="73"/>
      <c r="AS1878" s="74"/>
    </row>
    <row r="1879" spans="1:45" s="67" customFormat="1" ht="14.15" customHeight="1" x14ac:dyDescent="0.2">
      <c r="A1879" s="145">
        <v>1701004</v>
      </c>
      <c r="B1879" s="243" t="s">
        <v>3011</v>
      </c>
      <c r="C1879" s="258">
        <f t="shared" ref="C1879:C1941" si="289">SUM(D1879+G1879)</f>
        <v>0</v>
      </c>
      <c r="D1879" s="263">
        <f t="shared" ref="D1879:D1941" si="290">SUM(E1879:F1879)</f>
        <v>0</v>
      </c>
      <c r="E1879" s="125"/>
      <c r="F1879" s="125"/>
      <c r="G1879" s="125"/>
      <c r="H1879" s="126"/>
      <c r="I1879" s="126"/>
      <c r="J1879" s="126"/>
      <c r="K1879" s="126"/>
      <c r="L1879" s="126"/>
      <c r="M1879" s="126"/>
      <c r="N1879" s="126"/>
      <c r="O1879" s="126"/>
      <c r="P1879" s="126"/>
      <c r="Q1879" s="126"/>
      <c r="R1879" s="126"/>
      <c r="S1879" s="126"/>
      <c r="T1879" s="126"/>
      <c r="U1879" s="126"/>
      <c r="V1879" s="126"/>
      <c r="W1879" s="126"/>
      <c r="X1879" s="126"/>
      <c r="Y1879" s="126"/>
      <c r="Z1879" s="126"/>
      <c r="AA1879" s="125"/>
      <c r="AB1879" s="125"/>
      <c r="AC1879" s="125"/>
      <c r="AD1879" s="125"/>
      <c r="AE1879" s="125"/>
      <c r="AF1879" s="125"/>
      <c r="AG1879" s="125"/>
      <c r="AH1879" s="125"/>
      <c r="AI1879" s="125"/>
      <c r="AJ1879" s="125"/>
      <c r="AK1879" s="319">
        <v>33010</v>
      </c>
      <c r="AL1879" s="319">
        <f t="shared" ref="AL1879:AL1938" si="291">AK1879*E1879</f>
        <v>0</v>
      </c>
      <c r="AM1879" s="65" t="s">
        <v>654</v>
      </c>
      <c r="AN1879" s="65"/>
      <c r="AO1879" s="65"/>
      <c r="AP1879" s="65"/>
      <c r="AQ1879" s="65"/>
      <c r="AR1879" s="65"/>
      <c r="AS1879" s="66"/>
    </row>
    <row r="1880" spans="1:45" s="67" customFormat="1" ht="14.15" customHeight="1" x14ac:dyDescent="0.2">
      <c r="A1880" s="145">
        <v>1701055</v>
      </c>
      <c r="B1880" s="157" t="s">
        <v>1235</v>
      </c>
      <c r="C1880" s="258">
        <f t="shared" si="289"/>
        <v>0</v>
      </c>
      <c r="D1880" s="263">
        <f t="shared" si="290"/>
        <v>0</v>
      </c>
      <c r="E1880" s="125"/>
      <c r="F1880" s="125"/>
      <c r="G1880" s="125"/>
      <c r="H1880" s="126"/>
      <c r="I1880" s="126"/>
      <c r="J1880" s="126"/>
      <c r="K1880" s="126"/>
      <c r="L1880" s="126"/>
      <c r="M1880" s="126"/>
      <c r="N1880" s="126"/>
      <c r="O1880" s="126"/>
      <c r="P1880" s="126"/>
      <c r="Q1880" s="126"/>
      <c r="R1880" s="126"/>
      <c r="S1880" s="126"/>
      <c r="T1880" s="126"/>
      <c r="U1880" s="126"/>
      <c r="V1880" s="126"/>
      <c r="W1880" s="126"/>
      <c r="X1880" s="126"/>
      <c r="Y1880" s="126"/>
      <c r="Z1880" s="126"/>
      <c r="AA1880" s="125"/>
      <c r="AB1880" s="125"/>
      <c r="AC1880" s="125"/>
      <c r="AD1880" s="125"/>
      <c r="AE1880" s="125"/>
      <c r="AF1880" s="125"/>
      <c r="AG1880" s="125"/>
      <c r="AH1880" s="125"/>
      <c r="AI1880" s="125"/>
      <c r="AJ1880" s="125"/>
      <c r="AK1880" s="319">
        <v>70050</v>
      </c>
      <c r="AL1880" s="319">
        <f t="shared" si="291"/>
        <v>0</v>
      </c>
      <c r="AM1880" s="65" t="s">
        <v>654</v>
      </c>
      <c r="AN1880" s="65"/>
      <c r="AO1880" s="65"/>
      <c r="AP1880" s="65"/>
      <c r="AQ1880" s="65"/>
      <c r="AR1880" s="65"/>
      <c r="AS1880" s="66"/>
    </row>
    <row r="1881" spans="1:45" s="67" customFormat="1" ht="14.15" customHeight="1" x14ac:dyDescent="0.2">
      <c r="A1881" s="145">
        <v>1701009</v>
      </c>
      <c r="B1881" s="157" t="s">
        <v>1878</v>
      </c>
      <c r="C1881" s="258">
        <f t="shared" si="289"/>
        <v>20</v>
      </c>
      <c r="D1881" s="263">
        <f t="shared" si="290"/>
        <v>20</v>
      </c>
      <c r="E1881" s="125">
        <v>20</v>
      </c>
      <c r="F1881" s="125"/>
      <c r="G1881" s="125"/>
      <c r="H1881" s="126"/>
      <c r="I1881" s="126"/>
      <c r="J1881" s="126"/>
      <c r="K1881" s="126"/>
      <c r="L1881" s="126"/>
      <c r="M1881" s="126"/>
      <c r="N1881" s="126"/>
      <c r="O1881" s="126"/>
      <c r="P1881" s="126"/>
      <c r="Q1881" s="126"/>
      <c r="R1881" s="126"/>
      <c r="S1881" s="126"/>
      <c r="T1881" s="126"/>
      <c r="U1881" s="126"/>
      <c r="V1881" s="126"/>
      <c r="W1881" s="126"/>
      <c r="X1881" s="126"/>
      <c r="Y1881" s="126"/>
      <c r="Z1881" s="126"/>
      <c r="AA1881" s="125"/>
      <c r="AB1881" s="125">
        <v>20</v>
      </c>
      <c r="AC1881" s="125"/>
      <c r="AD1881" s="125"/>
      <c r="AE1881" s="125"/>
      <c r="AF1881" s="125"/>
      <c r="AG1881" s="125"/>
      <c r="AH1881" s="125"/>
      <c r="AI1881" s="125"/>
      <c r="AJ1881" s="125"/>
      <c r="AK1881" s="319">
        <v>19780</v>
      </c>
      <c r="AL1881" s="319">
        <f t="shared" si="291"/>
        <v>395600</v>
      </c>
      <c r="AM1881" s="65" t="s">
        <v>654</v>
      </c>
      <c r="AN1881" s="65"/>
      <c r="AO1881" s="65"/>
      <c r="AP1881" s="65"/>
      <c r="AQ1881" s="65"/>
      <c r="AR1881" s="65"/>
      <c r="AS1881" s="66"/>
    </row>
    <row r="1882" spans="1:45" s="67" customFormat="1" ht="14.15" customHeight="1" x14ac:dyDescent="0.2">
      <c r="A1882" s="145">
        <v>1701013</v>
      </c>
      <c r="B1882" s="146" t="s">
        <v>1236</v>
      </c>
      <c r="C1882" s="258">
        <f t="shared" si="289"/>
        <v>0</v>
      </c>
      <c r="D1882" s="263">
        <f t="shared" si="290"/>
        <v>0</v>
      </c>
      <c r="E1882" s="125"/>
      <c r="F1882" s="125"/>
      <c r="G1882" s="125"/>
      <c r="H1882" s="126"/>
      <c r="I1882" s="126"/>
      <c r="J1882" s="126"/>
      <c r="K1882" s="126"/>
      <c r="L1882" s="126"/>
      <c r="M1882" s="126"/>
      <c r="N1882" s="126"/>
      <c r="O1882" s="126"/>
      <c r="P1882" s="126"/>
      <c r="Q1882" s="126"/>
      <c r="R1882" s="126"/>
      <c r="S1882" s="126"/>
      <c r="T1882" s="126"/>
      <c r="U1882" s="126"/>
      <c r="V1882" s="126"/>
      <c r="W1882" s="126"/>
      <c r="X1882" s="126"/>
      <c r="Y1882" s="126"/>
      <c r="Z1882" s="126"/>
      <c r="AA1882" s="125"/>
      <c r="AB1882" s="125"/>
      <c r="AC1882" s="125"/>
      <c r="AD1882" s="125"/>
      <c r="AE1882" s="125"/>
      <c r="AF1882" s="125"/>
      <c r="AG1882" s="125"/>
      <c r="AH1882" s="125"/>
      <c r="AI1882" s="125"/>
      <c r="AJ1882" s="125"/>
      <c r="AK1882" s="319">
        <v>15550</v>
      </c>
      <c r="AL1882" s="319">
        <f t="shared" si="291"/>
        <v>0</v>
      </c>
      <c r="AM1882" s="65" t="s">
        <v>654</v>
      </c>
      <c r="AN1882" s="65"/>
      <c r="AO1882" s="65"/>
      <c r="AP1882" s="65"/>
      <c r="AQ1882" s="65"/>
      <c r="AR1882" s="65"/>
      <c r="AS1882" s="66"/>
    </row>
    <row r="1883" spans="1:45" s="67" customFormat="1" ht="14.15" customHeight="1" x14ac:dyDescent="0.2">
      <c r="A1883" s="145">
        <v>1701014</v>
      </c>
      <c r="B1883" s="146" t="s">
        <v>705</v>
      </c>
      <c r="C1883" s="258">
        <f t="shared" si="289"/>
        <v>0</v>
      </c>
      <c r="D1883" s="263">
        <f t="shared" si="290"/>
        <v>0</v>
      </c>
      <c r="E1883" s="125"/>
      <c r="F1883" s="125"/>
      <c r="G1883" s="125"/>
      <c r="H1883" s="126"/>
      <c r="I1883" s="126"/>
      <c r="J1883" s="126"/>
      <c r="K1883" s="126"/>
      <c r="L1883" s="126"/>
      <c r="M1883" s="126"/>
      <c r="N1883" s="126"/>
      <c r="O1883" s="126"/>
      <c r="P1883" s="126"/>
      <c r="Q1883" s="126"/>
      <c r="R1883" s="126"/>
      <c r="S1883" s="126"/>
      <c r="T1883" s="126"/>
      <c r="U1883" s="126"/>
      <c r="V1883" s="126"/>
      <c r="W1883" s="126"/>
      <c r="X1883" s="126"/>
      <c r="Y1883" s="126"/>
      <c r="Z1883" s="126"/>
      <c r="AA1883" s="125"/>
      <c r="AB1883" s="125"/>
      <c r="AC1883" s="125"/>
      <c r="AD1883" s="125"/>
      <c r="AE1883" s="125"/>
      <c r="AF1883" s="125"/>
      <c r="AG1883" s="125"/>
      <c r="AH1883" s="125"/>
      <c r="AI1883" s="125"/>
      <c r="AJ1883" s="125"/>
      <c r="AK1883" s="319">
        <v>39010</v>
      </c>
      <c r="AL1883" s="319">
        <f t="shared" si="291"/>
        <v>0</v>
      </c>
      <c r="AM1883" s="65" t="s">
        <v>654</v>
      </c>
      <c r="AN1883" s="65"/>
      <c r="AO1883" s="65"/>
      <c r="AP1883" s="65"/>
      <c r="AQ1883" s="65"/>
      <c r="AR1883" s="65"/>
      <c r="AS1883" s="66"/>
    </row>
    <row r="1884" spans="1:45" s="67" customFormat="1" ht="14.15" customHeight="1" x14ac:dyDescent="0.2">
      <c r="A1884" s="145">
        <v>1701015</v>
      </c>
      <c r="B1884" s="146" t="s">
        <v>1237</v>
      </c>
      <c r="C1884" s="258">
        <f t="shared" si="289"/>
        <v>0</v>
      </c>
      <c r="D1884" s="263">
        <f t="shared" si="290"/>
        <v>0</v>
      </c>
      <c r="E1884" s="125"/>
      <c r="F1884" s="125"/>
      <c r="G1884" s="125"/>
      <c r="H1884" s="126"/>
      <c r="I1884" s="126"/>
      <c r="J1884" s="126"/>
      <c r="K1884" s="126"/>
      <c r="L1884" s="126"/>
      <c r="M1884" s="126"/>
      <c r="N1884" s="126"/>
      <c r="O1884" s="126"/>
      <c r="P1884" s="126"/>
      <c r="Q1884" s="126"/>
      <c r="R1884" s="126"/>
      <c r="S1884" s="126"/>
      <c r="T1884" s="126"/>
      <c r="U1884" s="126"/>
      <c r="V1884" s="126"/>
      <c r="W1884" s="126"/>
      <c r="X1884" s="126"/>
      <c r="Y1884" s="126"/>
      <c r="Z1884" s="126"/>
      <c r="AA1884" s="125"/>
      <c r="AB1884" s="125"/>
      <c r="AC1884" s="125"/>
      <c r="AD1884" s="125"/>
      <c r="AE1884" s="125"/>
      <c r="AF1884" s="125"/>
      <c r="AG1884" s="125"/>
      <c r="AH1884" s="125"/>
      <c r="AI1884" s="125"/>
      <c r="AJ1884" s="125"/>
      <c r="AK1884" s="319">
        <v>9690</v>
      </c>
      <c r="AL1884" s="319">
        <f t="shared" si="291"/>
        <v>0</v>
      </c>
      <c r="AM1884" s="65" t="s">
        <v>654</v>
      </c>
      <c r="AN1884" s="65"/>
      <c r="AO1884" s="65"/>
      <c r="AP1884" s="65"/>
      <c r="AQ1884" s="65"/>
      <c r="AR1884" s="65"/>
      <c r="AS1884" s="66"/>
    </row>
    <row r="1885" spans="1:45" s="67" customFormat="1" ht="14.15" customHeight="1" x14ac:dyDescent="0.2">
      <c r="A1885" s="145">
        <v>1701016</v>
      </c>
      <c r="B1885" s="146" t="s">
        <v>1238</v>
      </c>
      <c r="C1885" s="258">
        <f t="shared" si="289"/>
        <v>0</v>
      </c>
      <c r="D1885" s="263">
        <f t="shared" si="290"/>
        <v>0</v>
      </c>
      <c r="E1885" s="125"/>
      <c r="F1885" s="125"/>
      <c r="G1885" s="125"/>
      <c r="H1885" s="126"/>
      <c r="I1885" s="126"/>
      <c r="J1885" s="126"/>
      <c r="K1885" s="126"/>
      <c r="L1885" s="126"/>
      <c r="M1885" s="126"/>
      <c r="N1885" s="126"/>
      <c r="O1885" s="126"/>
      <c r="P1885" s="126"/>
      <c r="Q1885" s="126"/>
      <c r="R1885" s="126"/>
      <c r="S1885" s="126"/>
      <c r="T1885" s="126"/>
      <c r="U1885" s="126"/>
      <c r="V1885" s="126"/>
      <c r="W1885" s="126"/>
      <c r="X1885" s="126"/>
      <c r="Y1885" s="126"/>
      <c r="Z1885" s="126"/>
      <c r="AA1885" s="125"/>
      <c r="AB1885" s="125"/>
      <c r="AC1885" s="125"/>
      <c r="AD1885" s="125"/>
      <c r="AE1885" s="125"/>
      <c r="AF1885" s="125"/>
      <c r="AG1885" s="125"/>
      <c r="AH1885" s="125"/>
      <c r="AI1885" s="125"/>
      <c r="AJ1885" s="125"/>
      <c r="AK1885" s="319">
        <v>3910</v>
      </c>
      <c r="AL1885" s="319">
        <f t="shared" si="291"/>
        <v>0</v>
      </c>
      <c r="AM1885" s="65" t="s">
        <v>654</v>
      </c>
      <c r="AN1885" s="65"/>
      <c r="AO1885" s="65"/>
      <c r="AP1885" s="65"/>
      <c r="AQ1885" s="65"/>
      <c r="AR1885" s="65"/>
      <c r="AS1885" s="66"/>
    </row>
    <row r="1886" spans="1:45" s="67" customFormat="1" ht="14.15" customHeight="1" x14ac:dyDescent="0.2">
      <c r="A1886" s="145">
        <v>1701017</v>
      </c>
      <c r="B1886" s="146" t="s">
        <v>1239</v>
      </c>
      <c r="C1886" s="258">
        <f t="shared" si="289"/>
        <v>0</v>
      </c>
      <c r="D1886" s="263">
        <f t="shared" si="290"/>
        <v>0</v>
      </c>
      <c r="E1886" s="125"/>
      <c r="F1886" s="125"/>
      <c r="G1886" s="125"/>
      <c r="H1886" s="126"/>
      <c r="I1886" s="126"/>
      <c r="J1886" s="126"/>
      <c r="K1886" s="126"/>
      <c r="L1886" s="126"/>
      <c r="M1886" s="126"/>
      <c r="N1886" s="126"/>
      <c r="O1886" s="126"/>
      <c r="P1886" s="126"/>
      <c r="Q1886" s="126"/>
      <c r="R1886" s="126"/>
      <c r="S1886" s="126"/>
      <c r="T1886" s="126"/>
      <c r="U1886" s="126"/>
      <c r="V1886" s="126"/>
      <c r="W1886" s="126"/>
      <c r="X1886" s="126"/>
      <c r="Y1886" s="126"/>
      <c r="Z1886" s="126"/>
      <c r="AA1886" s="125"/>
      <c r="AB1886" s="125"/>
      <c r="AC1886" s="125"/>
      <c r="AD1886" s="125"/>
      <c r="AE1886" s="125"/>
      <c r="AF1886" s="125"/>
      <c r="AG1886" s="125"/>
      <c r="AH1886" s="125"/>
      <c r="AI1886" s="125"/>
      <c r="AJ1886" s="125"/>
      <c r="AK1886" s="319">
        <v>12390</v>
      </c>
      <c r="AL1886" s="319">
        <f t="shared" si="291"/>
        <v>0</v>
      </c>
      <c r="AM1886" s="65" t="s">
        <v>654</v>
      </c>
      <c r="AN1886" s="65"/>
      <c r="AO1886" s="65"/>
      <c r="AP1886" s="65"/>
      <c r="AQ1886" s="65"/>
      <c r="AR1886" s="65"/>
      <c r="AS1886" s="66"/>
    </row>
    <row r="1887" spans="1:45" s="67" customFormat="1" ht="14.15" customHeight="1" x14ac:dyDescent="0.2">
      <c r="A1887" s="145">
        <v>1701018</v>
      </c>
      <c r="B1887" s="146" t="s">
        <v>1240</v>
      </c>
      <c r="C1887" s="258">
        <f t="shared" si="289"/>
        <v>0</v>
      </c>
      <c r="D1887" s="263">
        <f t="shared" si="290"/>
        <v>0</v>
      </c>
      <c r="E1887" s="125"/>
      <c r="F1887" s="125"/>
      <c r="G1887" s="125"/>
      <c r="H1887" s="126"/>
      <c r="I1887" s="126"/>
      <c r="J1887" s="126"/>
      <c r="K1887" s="126"/>
      <c r="L1887" s="126"/>
      <c r="M1887" s="126"/>
      <c r="N1887" s="126"/>
      <c r="O1887" s="126"/>
      <c r="P1887" s="126"/>
      <c r="Q1887" s="126"/>
      <c r="R1887" s="126"/>
      <c r="S1887" s="126"/>
      <c r="T1887" s="126"/>
      <c r="U1887" s="126"/>
      <c r="V1887" s="126"/>
      <c r="W1887" s="126"/>
      <c r="X1887" s="126"/>
      <c r="Y1887" s="126"/>
      <c r="Z1887" s="126"/>
      <c r="AA1887" s="125"/>
      <c r="AB1887" s="125"/>
      <c r="AC1887" s="125"/>
      <c r="AD1887" s="125"/>
      <c r="AE1887" s="125"/>
      <c r="AF1887" s="125"/>
      <c r="AG1887" s="125"/>
      <c r="AH1887" s="125"/>
      <c r="AI1887" s="125"/>
      <c r="AJ1887" s="125"/>
      <c r="AK1887" s="319">
        <v>17430</v>
      </c>
      <c r="AL1887" s="319">
        <f t="shared" si="291"/>
        <v>0</v>
      </c>
      <c r="AM1887" s="65" t="s">
        <v>654</v>
      </c>
      <c r="AN1887" s="65"/>
      <c r="AO1887" s="65"/>
      <c r="AP1887" s="65"/>
      <c r="AQ1887" s="65"/>
      <c r="AR1887" s="65"/>
      <c r="AS1887" s="66"/>
    </row>
    <row r="1888" spans="1:45" s="67" customFormat="1" ht="14.15" customHeight="1" x14ac:dyDescent="0.2">
      <c r="A1888" s="145">
        <v>1701025</v>
      </c>
      <c r="B1888" s="146" t="s">
        <v>3393</v>
      </c>
      <c r="C1888" s="258">
        <f t="shared" si="289"/>
        <v>0</v>
      </c>
      <c r="D1888" s="263">
        <f t="shared" si="290"/>
        <v>0</v>
      </c>
      <c r="E1888" s="125"/>
      <c r="F1888" s="125"/>
      <c r="G1888" s="125"/>
      <c r="H1888" s="126"/>
      <c r="I1888" s="126"/>
      <c r="J1888" s="126"/>
      <c r="K1888" s="126"/>
      <c r="L1888" s="126"/>
      <c r="M1888" s="126"/>
      <c r="N1888" s="126"/>
      <c r="O1888" s="126"/>
      <c r="P1888" s="126"/>
      <c r="Q1888" s="126"/>
      <c r="R1888" s="126"/>
      <c r="S1888" s="126"/>
      <c r="T1888" s="126"/>
      <c r="U1888" s="126"/>
      <c r="V1888" s="126"/>
      <c r="W1888" s="126"/>
      <c r="X1888" s="126"/>
      <c r="Y1888" s="126"/>
      <c r="Z1888" s="126"/>
      <c r="AA1888" s="125"/>
      <c r="AB1888" s="125"/>
      <c r="AC1888" s="125"/>
      <c r="AD1888" s="125"/>
      <c r="AE1888" s="125"/>
      <c r="AF1888" s="125"/>
      <c r="AG1888" s="125"/>
      <c r="AH1888" s="125"/>
      <c r="AI1888" s="125"/>
      <c r="AJ1888" s="125"/>
      <c r="AK1888" s="126"/>
      <c r="AL1888" s="126"/>
      <c r="AM1888" s="65" t="s">
        <v>654</v>
      </c>
      <c r="AN1888" s="65"/>
      <c r="AO1888" s="65"/>
      <c r="AP1888" s="65"/>
      <c r="AQ1888" s="65"/>
      <c r="AR1888" s="65"/>
      <c r="AS1888" s="66"/>
    </row>
    <row r="1889" spans="1:45" s="67" customFormat="1" ht="14.15" customHeight="1" x14ac:dyDescent="0.2">
      <c r="A1889" s="145">
        <v>1701026</v>
      </c>
      <c r="B1889" s="146" t="s">
        <v>3392</v>
      </c>
      <c r="C1889" s="258">
        <f t="shared" si="289"/>
        <v>0</v>
      </c>
      <c r="D1889" s="263">
        <f t="shared" si="290"/>
        <v>0</v>
      </c>
      <c r="E1889" s="125"/>
      <c r="F1889" s="125"/>
      <c r="G1889" s="125"/>
      <c r="H1889" s="126"/>
      <c r="I1889" s="126"/>
      <c r="J1889" s="126"/>
      <c r="K1889" s="126"/>
      <c r="L1889" s="126"/>
      <c r="M1889" s="126"/>
      <c r="N1889" s="126"/>
      <c r="O1889" s="126"/>
      <c r="P1889" s="126"/>
      <c r="Q1889" s="126"/>
      <c r="R1889" s="126"/>
      <c r="S1889" s="126"/>
      <c r="T1889" s="126"/>
      <c r="U1889" s="126"/>
      <c r="V1889" s="126"/>
      <c r="W1889" s="126"/>
      <c r="X1889" s="126"/>
      <c r="Y1889" s="126"/>
      <c r="Z1889" s="126"/>
      <c r="AA1889" s="125"/>
      <c r="AB1889" s="125"/>
      <c r="AC1889" s="125"/>
      <c r="AD1889" s="125"/>
      <c r="AE1889" s="125"/>
      <c r="AF1889" s="125"/>
      <c r="AG1889" s="125"/>
      <c r="AH1889" s="125"/>
      <c r="AI1889" s="125"/>
      <c r="AJ1889" s="125"/>
      <c r="AK1889" s="126"/>
      <c r="AL1889" s="126"/>
      <c r="AM1889" s="65" t="s">
        <v>654</v>
      </c>
      <c r="AN1889" s="65"/>
      <c r="AO1889" s="65"/>
      <c r="AP1889" s="65"/>
      <c r="AQ1889" s="65"/>
      <c r="AR1889" s="65"/>
      <c r="AS1889" s="66"/>
    </row>
    <row r="1890" spans="1:45" s="67" customFormat="1" ht="14.15" customHeight="1" x14ac:dyDescent="0.2">
      <c r="A1890" s="145">
        <v>1701027</v>
      </c>
      <c r="B1890" s="146" t="s">
        <v>3391</v>
      </c>
      <c r="C1890" s="258">
        <f t="shared" si="289"/>
        <v>0</v>
      </c>
      <c r="D1890" s="263">
        <f t="shared" si="290"/>
        <v>0</v>
      </c>
      <c r="E1890" s="125"/>
      <c r="F1890" s="125"/>
      <c r="G1890" s="125"/>
      <c r="H1890" s="126"/>
      <c r="I1890" s="126"/>
      <c r="J1890" s="126"/>
      <c r="K1890" s="126"/>
      <c r="L1890" s="126"/>
      <c r="M1890" s="126"/>
      <c r="N1890" s="126"/>
      <c r="O1890" s="126"/>
      <c r="P1890" s="126"/>
      <c r="Q1890" s="126"/>
      <c r="R1890" s="126"/>
      <c r="S1890" s="126"/>
      <c r="T1890" s="126"/>
      <c r="U1890" s="126"/>
      <c r="V1890" s="126"/>
      <c r="W1890" s="126"/>
      <c r="X1890" s="126"/>
      <c r="Y1890" s="126"/>
      <c r="Z1890" s="126"/>
      <c r="AA1890" s="125"/>
      <c r="AB1890" s="125"/>
      <c r="AC1890" s="125"/>
      <c r="AD1890" s="125"/>
      <c r="AE1890" s="125"/>
      <c r="AF1890" s="125"/>
      <c r="AG1890" s="125"/>
      <c r="AH1890" s="125"/>
      <c r="AI1890" s="125"/>
      <c r="AJ1890" s="125"/>
      <c r="AK1890" s="126"/>
      <c r="AL1890" s="126"/>
      <c r="AM1890" s="65" t="s">
        <v>654</v>
      </c>
      <c r="AN1890" s="65"/>
      <c r="AO1890" s="65"/>
      <c r="AP1890" s="65"/>
      <c r="AQ1890" s="65"/>
      <c r="AR1890" s="65"/>
      <c r="AS1890" s="66"/>
    </row>
    <row r="1891" spans="1:45" s="67" customFormat="1" ht="14.15" customHeight="1" x14ac:dyDescent="0.2">
      <c r="A1891" s="145">
        <v>1701030</v>
      </c>
      <c r="B1891" s="146" t="s">
        <v>678</v>
      </c>
      <c r="C1891" s="258">
        <f t="shared" si="289"/>
        <v>0</v>
      </c>
      <c r="D1891" s="263">
        <f t="shared" si="290"/>
        <v>0</v>
      </c>
      <c r="E1891" s="125"/>
      <c r="F1891" s="125"/>
      <c r="G1891" s="125"/>
      <c r="H1891" s="126"/>
      <c r="I1891" s="126"/>
      <c r="J1891" s="126"/>
      <c r="K1891" s="126"/>
      <c r="L1891" s="126"/>
      <c r="M1891" s="126"/>
      <c r="N1891" s="126"/>
      <c r="O1891" s="126"/>
      <c r="P1891" s="126"/>
      <c r="Q1891" s="126"/>
      <c r="R1891" s="126"/>
      <c r="S1891" s="126"/>
      <c r="T1891" s="126"/>
      <c r="U1891" s="126"/>
      <c r="V1891" s="126"/>
      <c r="W1891" s="126"/>
      <c r="X1891" s="126"/>
      <c r="Y1891" s="126"/>
      <c r="Z1891" s="126"/>
      <c r="AA1891" s="125"/>
      <c r="AB1891" s="125"/>
      <c r="AC1891" s="125"/>
      <c r="AD1891" s="125"/>
      <c r="AE1891" s="125"/>
      <c r="AF1891" s="125"/>
      <c r="AG1891" s="125"/>
      <c r="AH1891" s="125"/>
      <c r="AI1891" s="125"/>
      <c r="AJ1891" s="125"/>
      <c r="AK1891" s="319">
        <v>13040</v>
      </c>
      <c r="AL1891" s="319">
        <f t="shared" si="291"/>
        <v>0</v>
      </c>
      <c r="AM1891" s="65" t="s">
        <v>654</v>
      </c>
      <c r="AN1891" s="65"/>
      <c r="AO1891" s="65"/>
      <c r="AP1891" s="65"/>
      <c r="AQ1891" s="65"/>
      <c r="AR1891" s="65"/>
      <c r="AS1891" s="66"/>
    </row>
    <row r="1892" spans="1:45" s="67" customFormat="1" ht="14.15" customHeight="1" x14ac:dyDescent="0.2">
      <c r="A1892" s="145">
        <v>1701031</v>
      </c>
      <c r="B1892" s="146" t="s">
        <v>3389</v>
      </c>
      <c r="C1892" s="258">
        <f t="shared" si="289"/>
        <v>0</v>
      </c>
      <c r="D1892" s="263">
        <f t="shared" si="290"/>
        <v>0</v>
      </c>
      <c r="E1892" s="125"/>
      <c r="F1892" s="125"/>
      <c r="G1892" s="125"/>
      <c r="H1892" s="126"/>
      <c r="I1892" s="126"/>
      <c r="J1892" s="126"/>
      <c r="K1892" s="126"/>
      <c r="L1892" s="126"/>
      <c r="M1892" s="126"/>
      <c r="N1892" s="126"/>
      <c r="O1892" s="126"/>
      <c r="P1892" s="126"/>
      <c r="Q1892" s="126"/>
      <c r="R1892" s="126"/>
      <c r="S1892" s="126"/>
      <c r="T1892" s="126"/>
      <c r="U1892" s="126"/>
      <c r="V1892" s="126"/>
      <c r="W1892" s="126"/>
      <c r="X1892" s="126"/>
      <c r="Y1892" s="126"/>
      <c r="Z1892" s="126"/>
      <c r="AA1892" s="125"/>
      <c r="AB1892" s="125"/>
      <c r="AC1892" s="125"/>
      <c r="AD1892" s="125"/>
      <c r="AE1892" s="125"/>
      <c r="AF1892" s="125"/>
      <c r="AG1892" s="125"/>
      <c r="AH1892" s="125"/>
      <c r="AI1892" s="125"/>
      <c r="AJ1892" s="125"/>
      <c r="AK1892" s="126"/>
      <c r="AL1892" s="126"/>
      <c r="AM1892" s="65" t="s">
        <v>654</v>
      </c>
      <c r="AN1892" s="65"/>
      <c r="AO1892" s="65"/>
      <c r="AP1892" s="65"/>
      <c r="AQ1892" s="65"/>
      <c r="AR1892" s="65"/>
      <c r="AS1892" s="66"/>
    </row>
    <row r="1893" spans="1:45" s="67" customFormat="1" ht="14.15" customHeight="1" x14ac:dyDescent="0.2">
      <c r="A1893" s="145">
        <v>1701032</v>
      </c>
      <c r="B1893" s="146" t="s">
        <v>3390</v>
      </c>
      <c r="C1893" s="258">
        <f t="shared" si="289"/>
        <v>0</v>
      </c>
      <c r="D1893" s="263">
        <f t="shared" si="290"/>
        <v>0</v>
      </c>
      <c r="E1893" s="125"/>
      <c r="F1893" s="125"/>
      <c r="G1893" s="125"/>
      <c r="H1893" s="126"/>
      <c r="I1893" s="126"/>
      <c r="J1893" s="126"/>
      <c r="K1893" s="126"/>
      <c r="L1893" s="126"/>
      <c r="M1893" s="126"/>
      <c r="N1893" s="126"/>
      <c r="O1893" s="126"/>
      <c r="P1893" s="126"/>
      <c r="Q1893" s="126"/>
      <c r="R1893" s="126"/>
      <c r="S1893" s="126"/>
      <c r="T1893" s="126"/>
      <c r="U1893" s="126"/>
      <c r="V1893" s="126"/>
      <c r="W1893" s="126"/>
      <c r="X1893" s="126"/>
      <c r="Y1893" s="126"/>
      <c r="Z1893" s="126"/>
      <c r="AA1893" s="125"/>
      <c r="AB1893" s="125"/>
      <c r="AC1893" s="125"/>
      <c r="AD1893" s="125"/>
      <c r="AE1893" s="125"/>
      <c r="AF1893" s="125"/>
      <c r="AG1893" s="125"/>
      <c r="AH1893" s="125"/>
      <c r="AI1893" s="125"/>
      <c r="AJ1893" s="125"/>
      <c r="AK1893" s="126"/>
      <c r="AL1893" s="126"/>
      <c r="AM1893" s="65" t="s">
        <v>654</v>
      </c>
      <c r="AN1893" s="65"/>
      <c r="AO1893" s="65"/>
      <c r="AP1893" s="65"/>
      <c r="AQ1893" s="65"/>
      <c r="AR1893" s="65"/>
      <c r="AS1893" s="66"/>
    </row>
    <row r="1894" spans="1:45" s="67" customFormat="1" ht="14.15" customHeight="1" x14ac:dyDescent="0.2">
      <c r="A1894" s="145">
        <v>1701034</v>
      </c>
      <c r="B1894" s="146" t="s">
        <v>825</v>
      </c>
      <c r="C1894" s="258">
        <f t="shared" si="289"/>
        <v>0</v>
      </c>
      <c r="D1894" s="263">
        <f t="shared" si="290"/>
        <v>0</v>
      </c>
      <c r="E1894" s="125"/>
      <c r="F1894" s="125"/>
      <c r="G1894" s="125"/>
      <c r="H1894" s="126"/>
      <c r="I1894" s="126"/>
      <c r="J1894" s="126"/>
      <c r="K1894" s="126"/>
      <c r="L1894" s="126"/>
      <c r="M1894" s="126"/>
      <c r="N1894" s="126"/>
      <c r="O1894" s="126"/>
      <c r="P1894" s="126"/>
      <c r="Q1894" s="126"/>
      <c r="R1894" s="126"/>
      <c r="S1894" s="126"/>
      <c r="T1894" s="126"/>
      <c r="U1894" s="126"/>
      <c r="V1894" s="126"/>
      <c r="W1894" s="126"/>
      <c r="X1894" s="126"/>
      <c r="Y1894" s="126"/>
      <c r="Z1894" s="126"/>
      <c r="AA1894" s="125"/>
      <c r="AB1894" s="125"/>
      <c r="AC1894" s="125"/>
      <c r="AD1894" s="125"/>
      <c r="AE1894" s="125"/>
      <c r="AF1894" s="125"/>
      <c r="AG1894" s="125"/>
      <c r="AH1894" s="125"/>
      <c r="AI1894" s="125"/>
      <c r="AJ1894" s="125"/>
      <c r="AK1894" s="319">
        <v>19510</v>
      </c>
      <c r="AL1894" s="319">
        <f t="shared" si="291"/>
        <v>0</v>
      </c>
      <c r="AM1894" s="65" t="s">
        <v>654</v>
      </c>
      <c r="AN1894" s="65"/>
      <c r="AO1894" s="65"/>
      <c r="AP1894" s="65"/>
      <c r="AQ1894" s="65"/>
      <c r="AR1894" s="65"/>
      <c r="AS1894" s="66"/>
    </row>
    <row r="1895" spans="1:45" s="67" customFormat="1" ht="14.15" customHeight="1" x14ac:dyDescent="0.2">
      <c r="A1895" s="145">
        <v>1701036</v>
      </c>
      <c r="B1895" s="146" t="s">
        <v>826</v>
      </c>
      <c r="C1895" s="258">
        <f t="shared" si="289"/>
        <v>0</v>
      </c>
      <c r="D1895" s="263">
        <f t="shared" si="290"/>
        <v>0</v>
      </c>
      <c r="E1895" s="125"/>
      <c r="F1895" s="125"/>
      <c r="G1895" s="125"/>
      <c r="H1895" s="126"/>
      <c r="I1895" s="126"/>
      <c r="J1895" s="126"/>
      <c r="K1895" s="126"/>
      <c r="L1895" s="126"/>
      <c r="M1895" s="126"/>
      <c r="N1895" s="126"/>
      <c r="O1895" s="126"/>
      <c r="P1895" s="126"/>
      <c r="Q1895" s="126"/>
      <c r="R1895" s="126"/>
      <c r="S1895" s="126"/>
      <c r="T1895" s="126"/>
      <c r="U1895" s="126"/>
      <c r="V1895" s="126"/>
      <c r="W1895" s="126"/>
      <c r="X1895" s="126"/>
      <c r="Y1895" s="126"/>
      <c r="Z1895" s="126"/>
      <c r="AA1895" s="125"/>
      <c r="AB1895" s="125"/>
      <c r="AC1895" s="125"/>
      <c r="AD1895" s="125"/>
      <c r="AE1895" s="125"/>
      <c r="AF1895" s="125"/>
      <c r="AG1895" s="125"/>
      <c r="AH1895" s="125"/>
      <c r="AI1895" s="125"/>
      <c r="AJ1895" s="125"/>
      <c r="AK1895" s="319">
        <v>19510</v>
      </c>
      <c r="AL1895" s="319">
        <f t="shared" si="291"/>
        <v>0</v>
      </c>
      <c r="AM1895" s="65" t="s">
        <v>654</v>
      </c>
      <c r="AN1895" s="65"/>
      <c r="AO1895" s="65"/>
      <c r="AP1895" s="65"/>
      <c r="AQ1895" s="65"/>
      <c r="AR1895" s="65"/>
      <c r="AS1895" s="66"/>
    </row>
    <row r="1896" spans="1:45" s="67" customFormat="1" ht="14.15" customHeight="1" x14ac:dyDescent="0.2">
      <c r="A1896" s="145">
        <v>1701037</v>
      </c>
      <c r="B1896" s="146" t="s">
        <v>827</v>
      </c>
      <c r="C1896" s="258">
        <f t="shared" si="289"/>
        <v>0</v>
      </c>
      <c r="D1896" s="263">
        <f t="shared" si="290"/>
        <v>0</v>
      </c>
      <c r="E1896" s="125"/>
      <c r="F1896" s="125"/>
      <c r="G1896" s="125"/>
      <c r="H1896" s="126"/>
      <c r="I1896" s="126"/>
      <c r="J1896" s="126"/>
      <c r="K1896" s="126"/>
      <c r="L1896" s="126"/>
      <c r="M1896" s="126"/>
      <c r="N1896" s="126"/>
      <c r="O1896" s="126"/>
      <c r="P1896" s="126"/>
      <c r="Q1896" s="126"/>
      <c r="R1896" s="126"/>
      <c r="S1896" s="126"/>
      <c r="T1896" s="126"/>
      <c r="U1896" s="126"/>
      <c r="V1896" s="126"/>
      <c r="W1896" s="126"/>
      <c r="X1896" s="126"/>
      <c r="Y1896" s="126"/>
      <c r="Z1896" s="126"/>
      <c r="AA1896" s="125"/>
      <c r="AB1896" s="125"/>
      <c r="AC1896" s="125"/>
      <c r="AD1896" s="125"/>
      <c r="AE1896" s="125"/>
      <c r="AF1896" s="125"/>
      <c r="AG1896" s="125"/>
      <c r="AH1896" s="125"/>
      <c r="AI1896" s="125"/>
      <c r="AJ1896" s="125"/>
      <c r="AK1896" s="319">
        <v>15550</v>
      </c>
      <c r="AL1896" s="319">
        <f t="shared" si="291"/>
        <v>0</v>
      </c>
      <c r="AM1896" s="65" t="s">
        <v>654</v>
      </c>
      <c r="AN1896" s="65"/>
      <c r="AO1896" s="65"/>
      <c r="AP1896" s="65"/>
      <c r="AQ1896" s="65"/>
      <c r="AR1896" s="65"/>
      <c r="AS1896" s="66"/>
    </row>
    <row r="1897" spans="1:45" s="67" customFormat="1" ht="14.15" customHeight="1" x14ac:dyDescent="0.2">
      <c r="A1897" s="145">
        <v>1701039</v>
      </c>
      <c r="B1897" s="146" t="s">
        <v>828</v>
      </c>
      <c r="C1897" s="258">
        <f t="shared" si="289"/>
        <v>0</v>
      </c>
      <c r="D1897" s="263">
        <f t="shared" si="290"/>
        <v>0</v>
      </c>
      <c r="E1897" s="125"/>
      <c r="F1897" s="125"/>
      <c r="G1897" s="125"/>
      <c r="H1897" s="126"/>
      <c r="I1897" s="126"/>
      <c r="J1897" s="126"/>
      <c r="K1897" s="126"/>
      <c r="L1897" s="126"/>
      <c r="M1897" s="126"/>
      <c r="N1897" s="126"/>
      <c r="O1897" s="126"/>
      <c r="P1897" s="126"/>
      <c r="Q1897" s="126"/>
      <c r="R1897" s="126"/>
      <c r="S1897" s="126"/>
      <c r="T1897" s="126"/>
      <c r="U1897" s="126"/>
      <c r="V1897" s="126"/>
      <c r="W1897" s="126"/>
      <c r="X1897" s="126"/>
      <c r="Y1897" s="126"/>
      <c r="Z1897" s="126"/>
      <c r="AA1897" s="125"/>
      <c r="AB1897" s="125"/>
      <c r="AC1897" s="125"/>
      <c r="AD1897" s="125"/>
      <c r="AE1897" s="125"/>
      <c r="AF1897" s="125"/>
      <c r="AG1897" s="125"/>
      <c r="AH1897" s="125"/>
      <c r="AI1897" s="125"/>
      <c r="AJ1897" s="125"/>
      <c r="AK1897" s="319">
        <v>65080</v>
      </c>
      <c r="AL1897" s="319">
        <f t="shared" si="291"/>
        <v>0</v>
      </c>
      <c r="AM1897" s="65" t="s">
        <v>654</v>
      </c>
      <c r="AN1897" s="65"/>
      <c r="AO1897" s="65"/>
      <c r="AP1897" s="65"/>
      <c r="AQ1897" s="65"/>
      <c r="AR1897" s="65"/>
      <c r="AS1897" s="66"/>
    </row>
    <row r="1898" spans="1:45" s="67" customFormat="1" ht="14.15" customHeight="1" x14ac:dyDescent="0.2">
      <c r="A1898" s="145">
        <v>1701040</v>
      </c>
      <c r="B1898" s="146" t="s">
        <v>829</v>
      </c>
      <c r="C1898" s="258">
        <f t="shared" si="289"/>
        <v>0</v>
      </c>
      <c r="D1898" s="263">
        <f t="shared" si="290"/>
        <v>0</v>
      </c>
      <c r="E1898" s="125"/>
      <c r="F1898" s="125"/>
      <c r="G1898" s="125"/>
      <c r="H1898" s="126"/>
      <c r="I1898" s="126"/>
      <c r="J1898" s="126"/>
      <c r="K1898" s="126"/>
      <c r="L1898" s="126"/>
      <c r="M1898" s="126"/>
      <c r="N1898" s="126"/>
      <c r="O1898" s="126"/>
      <c r="P1898" s="126"/>
      <c r="Q1898" s="126"/>
      <c r="R1898" s="126"/>
      <c r="S1898" s="126"/>
      <c r="T1898" s="126"/>
      <c r="U1898" s="126"/>
      <c r="V1898" s="126"/>
      <c r="W1898" s="126"/>
      <c r="X1898" s="126"/>
      <c r="Y1898" s="126"/>
      <c r="Z1898" s="126"/>
      <c r="AA1898" s="125"/>
      <c r="AB1898" s="125"/>
      <c r="AC1898" s="125"/>
      <c r="AD1898" s="125"/>
      <c r="AE1898" s="125"/>
      <c r="AF1898" s="125"/>
      <c r="AG1898" s="125"/>
      <c r="AH1898" s="125"/>
      <c r="AI1898" s="125"/>
      <c r="AJ1898" s="125"/>
      <c r="AK1898" s="319">
        <v>138720</v>
      </c>
      <c r="AL1898" s="319">
        <f t="shared" si="291"/>
        <v>0</v>
      </c>
      <c r="AM1898" s="65" t="s">
        <v>654</v>
      </c>
      <c r="AN1898" s="65"/>
      <c r="AO1898" s="65"/>
      <c r="AP1898" s="65"/>
      <c r="AQ1898" s="65"/>
      <c r="AR1898" s="65"/>
      <c r="AS1898" s="66"/>
    </row>
    <row r="1899" spans="1:45" s="67" customFormat="1" ht="14.15" customHeight="1" x14ac:dyDescent="0.2">
      <c r="A1899" s="145">
        <v>1701041</v>
      </c>
      <c r="B1899" s="146" t="s">
        <v>3387</v>
      </c>
      <c r="C1899" s="258">
        <f t="shared" si="289"/>
        <v>0</v>
      </c>
      <c r="D1899" s="263">
        <f t="shared" si="290"/>
        <v>0</v>
      </c>
      <c r="E1899" s="125"/>
      <c r="F1899" s="125"/>
      <c r="G1899" s="125"/>
      <c r="H1899" s="126"/>
      <c r="I1899" s="126"/>
      <c r="J1899" s="126"/>
      <c r="K1899" s="126"/>
      <c r="L1899" s="126"/>
      <c r="M1899" s="126"/>
      <c r="N1899" s="126"/>
      <c r="O1899" s="126"/>
      <c r="P1899" s="126"/>
      <c r="Q1899" s="126"/>
      <c r="R1899" s="126"/>
      <c r="S1899" s="126"/>
      <c r="T1899" s="126"/>
      <c r="U1899" s="126"/>
      <c r="V1899" s="126"/>
      <c r="W1899" s="126"/>
      <c r="X1899" s="126"/>
      <c r="Y1899" s="126"/>
      <c r="Z1899" s="126"/>
      <c r="AA1899" s="125"/>
      <c r="AB1899" s="125"/>
      <c r="AC1899" s="125"/>
      <c r="AD1899" s="125"/>
      <c r="AE1899" s="125"/>
      <c r="AF1899" s="125"/>
      <c r="AG1899" s="125"/>
      <c r="AH1899" s="125"/>
      <c r="AI1899" s="125"/>
      <c r="AJ1899" s="125"/>
      <c r="AK1899" s="126"/>
      <c r="AL1899" s="126"/>
      <c r="AM1899" s="65" t="s">
        <v>654</v>
      </c>
      <c r="AN1899" s="65"/>
      <c r="AO1899" s="65"/>
      <c r="AP1899" s="65"/>
      <c r="AQ1899" s="65"/>
      <c r="AR1899" s="65"/>
      <c r="AS1899" s="66"/>
    </row>
    <row r="1900" spans="1:45" s="67" customFormat="1" ht="14.15" customHeight="1" x14ac:dyDescent="0.2">
      <c r="A1900" s="145">
        <v>1701042</v>
      </c>
      <c r="B1900" s="146" t="s">
        <v>3388</v>
      </c>
      <c r="C1900" s="258">
        <f t="shared" si="289"/>
        <v>0</v>
      </c>
      <c r="D1900" s="263">
        <f t="shared" si="290"/>
        <v>0</v>
      </c>
      <c r="E1900" s="125"/>
      <c r="F1900" s="125"/>
      <c r="G1900" s="125"/>
      <c r="H1900" s="126"/>
      <c r="I1900" s="126"/>
      <c r="J1900" s="126"/>
      <c r="K1900" s="126"/>
      <c r="L1900" s="126"/>
      <c r="M1900" s="126"/>
      <c r="N1900" s="126"/>
      <c r="O1900" s="126"/>
      <c r="P1900" s="126"/>
      <c r="Q1900" s="126"/>
      <c r="R1900" s="126"/>
      <c r="S1900" s="126"/>
      <c r="T1900" s="126"/>
      <c r="U1900" s="126"/>
      <c r="V1900" s="126"/>
      <c r="W1900" s="126"/>
      <c r="X1900" s="126"/>
      <c r="Y1900" s="126"/>
      <c r="Z1900" s="126"/>
      <c r="AA1900" s="125"/>
      <c r="AB1900" s="125"/>
      <c r="AC1900" s="125"/>
      <c r="AD1900" s="125"/>
      <c r="AE1900" s="125"/>
      <c r="AF1900" s="125"/>
      <c r="AG1900" s="125"/>
      <c r="AH1900" s="125"/>
      <c r="AI1900" s="125"/>
      <c r="AJ1900" s="125"/>
      <c r="AK1900" s="126"/>
      <c r="AL1900" s="126"/>
      <c r="AM1900" s="65" t="s">
        <v>654</v>
      </c>
      <c r="AN1900" s="65"/>
      <c r="AO1900" s="65"/>
      <c r="AP1900" s="65"/>
      <c r="AQ1900" s="65"/>
      <c r="AR1900" s="65"/>
      <c r="AS1900" s="66"/>
    </row>
    <row r="1901" spans="1:45" s="67" customFormat="1" ht="14.15" customHeight="1" x14ac:dyDescent="0.2">
      <c r="A1901" s="145">
        <v>1701046</v>
      </c>
      <c r="B1901" s="146" t="s">
        <v>830</v>
      </c>
      <c r="C1901" s="258">
        <f t="shared" si="289"/>
        <v>3</v>
      </c>
      <c r="D1901" s="263">
        <f t="shared" si="290"/>
        <v>3</v>
      </c>
      <c r="E1901" s="125">
        <v>3</v>
      </c>
      <c r="F1901" s="125"/>
      <c r="G1901" s="125"/>
      <c r="H1901" s="126"/>
      <c r="I1901" s="126"/>
      <c r="J1901" s="126"/>
      <c r="K1901" s="126"/>
      <c r="L1901" s="126"/>
      <c r="M1901" s="126"/>
      <c r="N1901" s="126"/>
      <c r="O1901" s="126"/>
      <c r="P1901" s="126"/>
      <c r="Q1901" s="126"/>
      <c r="R1901" s="126"/>
      <c r="S1901" s="126"/>
      <c r="T1901" s="126"/>
      <c r="U1901" s="126"/>
      <c r="V1901" s="126"/>
      <c r="W1901" s="126"/>
      <c r="X1901" s="126"/>
      <c r="Y1901" s="126"/>
      <c r="Z1901" s="126"/>
      <c r="AA1901" s="125">
        <v>3</v>
      </c>
      <c r="AB1901" s="125"/>
      <c r="AC1901" s="125"/>
      <c r="AD1901" s="125"/>
      <c r="AE1901" s="125"/>
      <c r="AF1901" s="125"/>
      <c r="AG1901" s="125"/>
      <c r="AH1901" s="125"/>
      <c r="AI1901" s="125"/>
      <c r="AJ1901" s="125"/>
      <c r="AK1901" s="319">
        <v>56360</v>
      </c>
      <c r="AL1901" s="319">
        <f t="shared" si="291"/>
        <v>169080</v>
      </c>
      <c r="AM1901" s="65" t="s">
        <v>654</v>
      </c>
      <c r="AN1901" s="65"/>
      <c r="AO1901" s="65"/>
      <c r="AP1901" s="65"/>
      <c r="AQ1901" s="65"/>
      <c r="AR1901" s="65"/>
      <c r="AS1901" s="66"/>
    </row>
    <row r="1902" spans="1:45" s="67" customFormat="1" ht="14.15" customHeight="1" x14ac:dyDescent="0.2">
      <c r="A1902" s="145">
        <v>1701050</v>
      </c>
      <c r="B1902" s="146" t="s">
        <v>831</v>
      </c>
      <c r="C1902" s="258">
        <f t="shared" si="289"/>
        <v>0</v>
      </c>
      <c r="D1902" s="263">
        <f t="shared" si="290"/>
        <v>0</v>
      </c>
      <c r="E1902" s="125"/>
      <c r="F1902" s="125"/>
      <c r="G1902" s="125"/>
      <c r="H1902" s="126"/>
      <c r="I1902" s="126"/>
      <c r="J1902" s="126"/>
      <c r="K1902" s="126"/>
      <c r="L1902" s="126"/>
      <c r="M1902" s="126"/>
      <c r="N1902" s="126"/>
      <c r="O1902" s="126"/>
      <c r="P1902" s="126"/>
      <c r="Q1902" s="126"/>
      <c r="R1902" s="126"/>
      <c r="S1902" s="126"/>
      <c r="T1902" s="126"/>
      <c r="U1902" s="126"/>
      <c r="V1902" s="126"/>
      <c r="W1902" s="126"/>
      <c r="X1902" s="126"/>
      <c r="Y1902" s="126"/>
      <c r="Z1902" s="126"/>
      <c r="AA1902" s="125"/>
      <c r="AB1902" s="125"/>
      <c r="AC1902" s="125"/>
      <c r="AD1902" s="125"/>
      <c r="AE1902" s="125"/>
      <c r="AF1902" s="125"/>
      <c r="AG1902" s="125"/>
      <c r="AH1902" s="125"/>
      <c r="AI1902" s="125"/>
      <c r="AJ1902" s="125"/>
      <c r="AK1902" s="319">
        <v>56360</v>
      </c>
      <c r="AL1902" s="319">
        <f t="shared" si="291"/>
        <v>0</v>
      </c>
      <c r="AM1902" s="65" t="s">
        <v>654</v>
      </c>
      <c r="AN1902" s="65"/>
      <c r="AO1902" s="65"/>
      <c r="AP1902" s="65"/>
      <c r="AQ1902" s="65"/>
      <c r="AR1902" s="65"/>
      <c r="AS1902" s="66"/>
    </row>
    <row r="1903" spans="1:45" s="67" customFormat="1" ht="14.15" customHeight="1" x14ac:dyDescent="0.2">
      <c r="A1903" s="145">
        <v>1701051</v>
      </c>
      <c r="B1903" s="146" t="s">
        <v>704</v>
      </c>
      <c r="C1903" s="258">
        <f t="shared" si="289"/>
        <v>2</v>
      </c>
      <c r="D1903" s="263">
        <f t="shared" si="290"/>
        <v>2</v>
      </c>
      <c r="E1903" s="125">
        <v>2</v>
      </c>
      <c r="F1903" s="125"/>
      <c r="G1903" s="125"/>
      <c r="H1903" s="126"/>
      <c r="I1903" s="126"/>
      <c r="J1903" s="126"/>
      <c r="K1903" s="126"/>
      <c r="L1903" s="126"/>
      <c r="M1903" s="126"/>
      <c r="N1903" s="126"/>
      <c r="O1903" s="126"/>
      <c r="P1903" s="126"/>
      <c r="Q1903" s="126"/>
      <c r="R1903" s="126"/>
      <c r="S1903" s="126"/>
      <c r="T1903" s="126"/>
      <c r="U1903" s="126"/>
      <c r="V1903" s="126"/>
      <c r="W1903" s="126"/>
      <c r="X1903" s="126"/>
      <c r="Y1903" s="126"/>
      <c r="Z1903" s="126"/>
      <c r="AA1903" s="125">
        <v>2</v>
      </c>
      <c r="AB1903" s="125"/>
      <c r="AC1903" s="125"/>
      <c r="AD1903" s="125"/>
      <c r="AE1903" s="125"/>
      <c r="AF1903" s="125"/>
      <c r="AG1903" s="125"/>
      <c r="AH1903" s="125"/>
      <c r="AI1903" s="125"/>
      <c r="AJ1903" s="125"/>
      <c r="AK1903" s="319">
        <v>90110</v>
      </c>
      <c r="AL1903" s="319">
        <f t="shared" si="291"/>
        <v>180220</v>
      </c>
      <c r="AM1903" s="65" t="s">
        <v>654</v>
      </c>
      <c r="AN1903" s="65"/>
      <c r="AO1903" s="65"/>
      <c r="AP1903" s="65"/>
      <c r="AQ1903" s="65"/>
      <c r="AR1903" s="65"/>
      <c r="AS1903" s="66"/>
    </row>
    <row r="1904" spans="1:45" s="67" customFormat="1" ht="14.15" customHeight="1" x14ac:dyDescent="0.2">
      <c r="A1904" s="145">
        <v>1701056</v>
      </c>
      <c r="B1904" s="146" t="s">
        <v>3293</v>
      </c>
      <c r="C1904" s="258">
        <f t="shared" si="289"/>
        <v>0</v>
      </c>
      <c r="D1904" s="263">
        <f t="shared" si="290"/>
        <v>0</v>
      </c>
      <c r="E1904" s="125"/>
      <c r="F1904" s="125"/>
      <c r="G1904" s="125"/>
      <c r="H1904" s="126"/>
      <c r="I1904" s="126"/>
      <c r="J1904" s="126"/>
      <c r="K1904" s="126"/>
      <c r="L1904" s="126"/>
      <c r="M1904" s="126"/>
      <c r="N1904" s="126"/>
      <c r="O1904" s="126"/>
      <c r="P1904" s="126"/>
      <c r="Q1904" s="126"/>
      <c r="R1904" s="126"/>
      <c r="S1904" s="126"/>
      <c r="T1904" s="126"/>
      <c r="U1904" s="126"/>
      <c r="V1904" s="126"/>
      <c r="W1904" s="126"/>
      <c r="X1904" s="126"/>
      <c r="Y1904" s="126"/>
      <c r="Z1904" s="126"/>
      <c r="AA1904" s="125"/>
      <c r="AB1904" s="125"/>
      <c r="AC1904" s="125"/>
      <c r="AD1904" s="125"/>
      <c r="AE1904" s="125"/>
      <c r="AF1904" s="125"/>
      <c r="AG1904" s="125"/>
      <c r="AH1904" s="125"/>
      <c r="AI1904" s="125"/>
      <c r="AJ1904" s="125"/>
      <c r="AK1904" s="319">
        <v>52770</v>
      </c>
      <c r="AL1904" s="319">
        <f t="shared" si="291"/>
        <v>0</v>
      </c>
      <c r="AM1904" s="65" t="s">
        <v>654</v>
      </c>
      <c r="AN1904" s="65"/>
      <c r="AO1904" s="65"/>
      <c r="AP1904" s="65"/>
      <c r="AQ1904" s="65"/>
      <c r="AR1904" s="65"/>
      <c r="AS1904" s="66"/>
    </row>
    <row r="1905" spans="1:45" s="67" customFormat="1" ht="14.15" customHeight="1" x14ac:dyDescent="0.2">
      <c r="A1905" s="145">
        <v>1701057</v>
      </c>
      <c r="B1905" s="146" t="s">
        <v>3294</v>
      </c>
      <c r="C1905" s="258">
        <f t="shared" si="289"/>
        <v>0</v>
      </c>
      <c r="D1905" s="263">
        <f t="shared" si="290"/>
        <v>0</v>
      </c>
      <c r="E1905" s="125"/>
      <c r="F1905" s="125"/>
      <c r="G1905" s="125"/>
      <c r="H1905" s="126"/>
      <c r="I1905" s="126"/>
      <c r="J1905" s="126"/>
      <c r="K1905" s="126"/>
      <c r="L1905" s="126"/>
      <c r="M1905" s="126"/>
      <c r="N1905" s="126"/>
      <c r="O1905" s="126"/>
      <c r="P1905" s="126"/>
      <c r="Q1905" s="126"/>
      <c r="R1905" s="126"/>
      <c r="S1905" s="126"/>
      <c r="T1905" s="126"/>
      <c r="U1905" s="126"/>
      <c r="V1905" s="126"/>
      <c r="W1905" s="126"/>
      <c r="X1905" s="126"/>
      <c r="Y1905" s="126"/>
      <c r="Z1905" s="126"/>
      <c r="AA1905" s="125"/>
      <c r="AB1905" s="125"/>
      <c r="AC1905" s="125"/>
      <c r="AD1905" s="125"/>
      <c r="AE1905" s="125"/>
      <c r="AF1905" s="125"/>
      <c r="AG1905" s="125"/>
      <c r="AH1905" s="125"/>
      <c r="AI1905" s="125"/>
      <c r="AJ1905" s="125"/>
      <c r="AK1905" s="319">
        <v>51260</v>
      </c>
      <c r="AL1905" s="319">
        <f t="shared" si="291"/>
        <v>0</v>
      </c>
      <c r="AM1905" s="65" t="s">
        <v>654</v>
      </c>
      <c r="AN1905" s="65"/>
      <c r="AO1905" s="65"/>
      <c r="AP1905" s="65"/>
      <c r="AQ1905" s="65"/>
      <c r="AR1905" s="65"/>
      <c r="AS1905" s="66"/>
    </row>
    <row r="1906" spans="1:45" s="67" customFormat="1" ht="14.15" customHeight="1" x14ac:dyDescent="0.2">
      <c r="A1906" s="145">
        <v>1701058</v>
      </c>
      <c r="B1906" s="146" t="s">
        <v>3295</v>
      </c>
      <c r="C1906" s="258">
        <f t="shared" si="289"/>
        <v>7</v>
      </c>
      <c r="D1906" s="263">
        <f t="shared" si="290"/>
        <v>7</v>
      </c>
      <c r="E1906" s="125">
        <v>7</v>
      </c>
      <c r="F1906" s="125"/>
      <c r="G1906" s="125"/>
      <c r="H1906" s="126"/>
      <c r="I1906" s="126"/>
      <c r="J1906" s="126"/>
      <c r="K1906" s="126"/>
      <c r="L1906" s="126"/>
      <c r="M1906" s="126"/>
      <c r="N1906" s="126"/>
      <c r="O1906" s="126"/>
      <c r="P1906" s="126"/>
      <c r="Q1906" s="126"/>
      <c r="R1906" s="126"/>
      <c r="S1906" s="126"/>
      <c r="T1906" s="126"/>
      <c r="U1906" s="126"/>
      <c r="V1906" s="126"/>
      <c r="W1906" s="126"/>
      <c r="X1906" s="126"/>
      <c r="Y1906" s="126"/>
      <c r="Z1906" s="126"/>
      <c r="AA1906" s="125"/>
      <c r="AB1906" s="125">
        <v>7</v>
      </c>
      <c r="AC1906" s="125"/>
      <c r="AD1906" s="125"/>
      <c r="AE1906" s="125"/>
      <c r="AF1906" s="125"/>
      <c r="AG1906" s="125"/>
      <c r="AH1906" s="125"/>
      <c r="AI1906" s="125"/>
      <c r="AJ1906" s="125"/>
      <c r="AK1906" s="319">
        <v>46380</v>
      </c>
      <c r="AL1906" s="319">
        <f t="shared" si="291"/>
        <v>324660</v>
      </c>
      <c r="AM1906" s="65" t="s">
        <v>654</v>
      </c>
      <c r="AN1906" s="65"/>
      <c r="AO1906" s="65"/>
      <c r="AP1906" s="65"/>
      <c r="AQ1906" s="65"/>
      <c r="AR1906" s="65"/>
      <c r="AS1906" s="66"/>
    </row>
    <row r="1907" spans="1:45" s="67" customFormat="1" ht="14.15" customHeight="1" x14ac:dyDescent="0.2">
      <c r="A1907" s="145">
        <v>1701059</v>
      </c>
      <c r="B1907" s="146" t="s">
        <v>3296</v>
      </c>
      <c r="C1907" s="258">
        <f t="shared" si="289"/>
        <v>0</v>
      </c>
      <c r="D1907" s="263">
        <f t="shared" si="290"/>
        <v>0</v>
      </c>
      <c r="E1907" s="125"/>
      <c r="F1907" s="125"/>
      <c r="G1907" s="125"/>
      <c r="H1907" s="126"/>
      <c r="I1907" s="126"/>
      <c r="J1907" s="126"/>
      <c r="K1907" s="126"/>
      <c r="L1907" s="126"/>
      <c r="M1907" s="126"/>
      <c r="N1907" s="126"/>
      <c r="O1907" s="126"/>
      <c r="P1907" s="126"/>
      <c r="Q1907" s="126"/>
      <c r="R1907" s="126"/>
      <c r="S1907" s="126"/>
      <c r="T1907" s="126"/>
      <c r="U1907" s="126"/>
      <c r="V1907" s="126"/>
      <c r="W1907" s="126"/>
      <c r="X1907" s="126"/>
      <c r="Y1907" s="126"/>
      <c r="Z1907" s="126"/>
      <c r="AA1907" s="125"/>
      <c r="AB1907" s="125"/>
      <c r="AC1907" s="125"/>
      <c r="AD1907" s="125"/>
      <c r="AE1907" s="125"/>
      <c r="AF1907" s="125"/>
      <c r="AG1907" s="125"/>
      <c r="AH1907" s="125"/>
      <c r="AI1907" s="125"/>
      <c r="AJ1907" s="125"/>
      <c r="AK1907" s="319">
        <v>60180</v>
      </c>
      <c r="AL1907" s="319">
        <f t="shared" si="291"/>
        <v>0</v>
      </c>
      <c r="AM1907" s="65" t="s">
        <v>654</v>
      </c>
      <c r="AN1907" s="65"/>
      <c r="AO1907" s="65"/>
      <c r="AP1907" s="65"/>
      <c r="AQ1907" s="65"/>
      <c r="AR1907" s="65"/>
      <c r="AS1907" s="66"/>
    </row>
    <row r="1908" spans="1:45" s="67" customFormat="1" ht="14.15" customHeight="1" x14ac:dyDescent="0.2">
      <c r="A1908" s="145">
        <v>1701060</v>
      </c>
      <c r="B1908" s="146" t="s">
        <v>3297</v>
      </c>
      <c r="C1908" s="258">
        <f t="shared" si="289"/>
        <v>0</v>
      </c>
      <c r="D1908" s="263">
        <f t="shared" si="290"/>
        <v>0</v>
      </c>
      <c r="E1908" s="125"/>
      <c r="F1908" s="125"/>
      <c r="G1908" s="125"/>
      <c r="H1908" s="126"/>
      <c r="I1908" s="126"/>
      <c r="J1908" s="126"/>
      <c r="K1908" s="126"/>
      <c r="L1908" s="126"/>
      <c r="M1908" s="126"/>
      <c r="N1908" s="126"/>
      <c r="O1908" s="126"/>
      <c r="P1908" s="126"/>
      <c r="Q1908" s="126"/>
      <c r="R1908" s="126"/>
      <c r="S1908" s="126"/>
      <c r="T1908" s="126"/>
      <c r="U1908" s="126"/>
      <c r="V1908" s="126"/>
      <c r="W1908" s="126"/>
      <c r="X1908" s="126"/>
      <c r="Y1908" s="126"/>
      <c r="Z1908" s="126"/>
      <c r="AA1908" s="125"/>
      <c r="AB1908" s="125"/>
      <c r="AC1908" s="125"/>
      <c r="AD1908" s="125"/>
      <c r="AE1908" s="125"/>
      <c r="AF1908" s="125"/>
      <c r="AG1908" s="125"/>
      <c r="AH1908" s="125"/>
      <c r="AI1908" s="125"/>
      <c r="AJ1908" s="125"/>
      <c r="AK1908" s="319">
        <v>191270</v>
      </c>
      <c r="AL1908" s="319">
        <f t="shared" si="291"/>
        <v>0</v>
      </c>
      <c r="AM1908" s="65" t="s">
        <v>654</v>
      </c>
      <c r="AN1908" s="65"/>
      <c r="AO1908" s="65"/>
      <c r="AP1908" s="65"/>
      <c r="AQ1908" s="65"/>
      <c r="AR1908" s="65"/>
      <c r="AS1908" s="66"/>
    </row>
    <row r="1909" spans="1:45" s="67" customFormat="1" ht="14.15" customHeight="1" x14ac:dyDescent="0.2">
      <c r="A1909" s="145">
        <v>1707001</v>
      </c>
      <c r="B1909" s="146" t="s">
        <v>1879</v>
      </c>
      <c r="C1909" s="258">
        <f t="shared" si="289"/>
        <v>95</v>
      </c>
      <c r="D1909" s="263">
        <f t="shared" si="290"/>
        <v>95</v>
      </c>
      <c r="E1909" s="125">
        <v>95</v>
      </c>
      <c r="F1909" s="125"/>
      <c r="G1909" s="125"/>
      <c r="H1909" s="126"/>
      <c r="I1909" s="126"/>
      <c r="J1909" s="126"/>
      <c r="K1909" s="126"/>
      <c r="L1909" s="126"/>
      <c r="M1909" s="126"/>
      <c r="N1909" s="126"/>
      <c r="O1909" s="126"/>
      <c r="P1909" s="126"/>
      <c r="Q1909" s="126"/>
      <c r="R1909" s="126"/>
      <c r="S1909" s="126"/>
      <c r="T1909" s="126"/>
      <c r="U1909" s="126"/>
      <c r="V1909" s="126"/>
      <c r="W1909" s="126"/>
      <c r="X1909" s="126"/>
      <c r="Y1909" s="126"/>
      <c r="Z1909" s="126"/>
      <c r="AA1909" s="125"/>
      <c r="AB1909" s="125">
        <v>95</v>
      </c>
      <c r="AC1909" s="125"/>
      <c r="AD1909" s="125"/>
      <c r="AE1909" s="125"/>
      <c r="AF1909" s="125"/>
      <c r="AG1909" s="125"/>
      <c r="AH1909" s="125"/>
      <c r="AI1909" s="125"/>
      <c r="AJ1909" s="125"/>
      <c r="AK1909" s="319">
        <v>5820</v>
      </c>
      <c r="AL1909" s="319">
        <f t="shared" si="291"/>
        <v>552900</v>
      </c>
      <c r="AM1909" s="65" t="s">
        <v>654</v>
      </c>
      <c r="AN1909" s="65"/>
      <c r="AO1909" s="65"/>
      <c r="AP1909" s="65"/>
      <c r="AQ1909" s="65"/>
      <c r="AR1909" s="65"/>
      <c r="AS1909" s="66"/>
    </row>
    <row r="1910" spans="1:45" s="67" customFormat="1" ht="14.15" customHeight="1" x14ac:dyDescent="0.2">
      <c r="A1910" s="145">
        <v>1707002</v>
      </c>
      <c r="B1910" s="146" t="s">
        <v>1880</v>
      </c>
      <c r="C1910" s="258">
        <f t="shared" si="289"/>
        <v>25</v>
      </c>
      <c r="D1910" s="263">
        <f t="shared" si="290"/>
        <v>25</v>
      </c>
      <c r="E1910" s="125">
        <v>25</v>
      </c>
      <c r="F1910" s="125"/>
      <c r="G1910" s="125"/>
      <c r="H1910" s="126"/>
      <c r="I1910" s="126"/>
      <c r="J1910" s="126"/>
      <c r="K1910" s="126"/>
      <c r="L1910" s="126"/>
      <c r="M1910" s="126"/>
      <c r="N1910" s="126"/>
      <c r="O1910" s="126"/>
      <c r="P1910" s="126"/>
      <c r="Q1910" s="126"/>
      <c r="R1910" s="126"/>
      <c r="S1910" s="126"/>
      <c r="T1910" s="126"/>
      <c r="U1910" s="126"/>
      <c r="V1910" s="126"/>
      <c r="W1910" s="126"/>
      <c r="X1910" s="126"/>
      <c r="Y1910" s="126"/>
      <c r="Z1910" s="126"/>
      <c r="AA1910" s="125"/>
      <c r="AB1910" s="125">
        <v>25</v>
      </c>
      <c r="AC1910" s="125"/>
      <c r="AD1910" s="125"/>
      <c r="AE1910" s="125"/>
      <c r="AF1910" s="125"/>
      <c r="AG1910" s="125"/>
      <c r="AH1910" s="125"/>
      <c r="AI1910" s="125"/>
      <c r="AJ1910" s="125"/>
      <c r="AK1910" s="319">
        <v>9690</v>
      </c>
      <c r="AL1910" s="319">
        <f t="shared" si="291"/>
        <v>242250</v>
      </c>
      <c r="AM1910" s="65" t="s">
        <v>654</v>
      </c>
      <c r="AN1910" s="65"/>
      <c r="AO1910" s="65"/>
      <c r="AP1910" s="65"/>
      <c r="AQ1910" s="65"/>
      <c r="AR1910" s="65"/>
      <c r="AS1910" s="66"/>
    </row>
    <row r="1911" spans="1:45" s="67" customFormat="1" ht="14.15" customHeight="1" x14ac:dyDescent="0.2">
      <c r="A1911" s="145">
        <v>1707003</v>
      </c>
      <c r="B1911" s="146" t="s">
        <v>1196</v>
      </c>
      <c r="C1911" s="258">
        <f t="shared" si="289"/>
        <v>0</v>
      </c>
      <c r="D1911" s="263">
        <f t="shared" si="290"/>
        <v>0</v>
      </c>
      <c r="E1911" s="125"/>
      <c r="F1911" s="125"/>
      <c r="G1911" s="125"/>
      <c r="H1911" s="126"/>
      <c r="I1911" s="126"/>
      <c r="J1911" s="126"/>
      <c r="K1911" s="126"/>
      <c r="L1911" s="126"/>
      <c r="M1911" s="126"/>
      <c r="N1911" s="126"/>
      <c r="O1911" s="126"/>
      <c r="P1911" s="126"/>
      <c r="Q1911" s="126"/>
      <c r="R1911" s="126"/>
      <c r="S1911" s="126"/>
      <c r="T1911" s="126"/>
      <c r="U1911" s="126"/>
      <c r="V1911" s="126"/>
      <c r="W1911" s="126"/>
      <c r="X1911" s="126"/>
      <c r="Y1911" s="126"/>
      <c r="Z1911" s="126"/>
      <c r="AA1911" s="125"/>
      <c r="AB1911" s="125"/>
      <c r="AC1911" s="125"/>
      <c r="AD1911" s="125"/>
      <c r="AE1911" s="125"/>
      <c r="AF1911" s="125"/>
      <c r="AG1911" s="125"/>
      <c r="AH1911" s="125"/>
      <c r="AI1911" s="125"/>
      <c r="AJ1911" s="125"/>
      <c r="AK1911" s="319">
        <v>14700</v>
      </c>
      <c r="AL1911" s="319">
        <f t="shared" si="291"/>
        <v>0</v>
      </c>
      <c r="AM1911" s="65" t="s">
        <v>654</v>
      </c>
      <c r="AN1911" s="65"/>
      <c r="AO1911" s="65"/>
      <c r="AP1911" s="65"/>
      <c r="AQ1911" s="65"/>
      <c r="AR1911" s="65"/>
      <c r="AS1911" s="66"/>
    </row>
    <row r="1912" spans="1:45" s="67" customFormat="1" ht="14.15" customHeight="1" x14ac:dyDescent="0.2">
      <c r="A1912" s="145">
        <v>1707004</v>
      </c>
      <c r="B1912" s="146" t="s">
        <v>1916</v>
      </c>
      <c r="C1912" s="258">
        <f t="shared" si="289"/>
        <v>1</v>
      </c>
      <c r="D1912" s="263">
        <f t="shared" si="290"/>
        <v>1</v>
      </c>
      <c r="E1912" s="125">
        <v>1</v>
      </c>
      <c r="F1912" s="125"/>
      <c r="G1912" s="125"/>
      <c r="H1912" s="126"/>
      <c r="I1912" s="126"/>
      <c r="J1912" s="126"/>
      <c r="K1912" s="126"/>
      <c r="L1912" s="126"/>
      <c r="M1912" s="126"/>
      <c r="N1912" s="126"/>
      <c r="O1912" s="126"/>
      <c r="P1912" s="126"/>
      <c r="Q1912" s="126"/>
      <c r="R1912" s="126"/>
      <c r="S1912" s="126"/>
      <c r="T1912" s="126"/>
      <c r="U1912" s="126"/>
      <c r="V1912" s="126"/>
      <c r="W1912" s="126"/>
      <c r="X1912" s="126"/>
      <c r="Y1912" s="126"/>
      <c r="Z1912" s="126"/>
      <c r="AA1912" s="125"/>
      <c r="AB1912" s="125">
        <v>1</v>
      </c>
      <c r="AC1912" s="125"/>
      <c r="AD1912" s="125"/>
      <c r="AE1912" s="125"/>
      <c r="AF1912" s="125"/>
      <c r="AG1912" s="125"/>
      <c r="AH1912" s="125"/>
      <c r="AI1912" s="125"/>
      <c r="AJ1912" s="125"/>
      <c r="AK1912" s="319">
        <v>14270</v>
      </c>
      <c r="AL1912" s="319">
        <f t="shared" si="291"/>
        <v>14270</v>
      </c>
      <c r="AM1912" s="65" t="s">
        <v>654</v>
      </c>
      <c r="AN1912" s="65"/>
      <c r="AO1912" s="65"/>
      <c r="AP1912" s="65"/>
      <c r="AQ1912" s="65"/>
      <c r="AR1912" s="65"/>
      <c r="AS1912" s="66"/>
    </row>
    <row r="1913" spans="1:45" s="67" customFormat="1" ht="20" x14ac:dyDescent="0.2">
      <c r="A1913" s="145">
        <v>1707005</v>
      </c>
      <c r="B1913" s="146" t="s">
        <v>703</v>
      </c>
      <c r="C1913" s="258">
        <f t="shared" si="289"/>
        <v>0</v>
      </c>
      <c r="D1913" s="263">
        <f t="shared" si="290"/>
        <v>0</v>
      </c>
      <c r="E1913" s="125"/>
      <c r="F1913" s="125"/>
      <c r="G1913" s="125"/>
      <c r="H1913" s="126"/>
      <c r="I1913" s="126"/>
      <c r="J1913" s="126"/>
      <c r="K1913" s="126"/>
      <c r="L1913" s="126"/>
      <c r="M1913" s="126"/>
      <c r="N1913" s="126"/>
      <c r="O1913" s="126"/>
      <c r="P1913" s="126"/>
      <c r="Q1913" s="126"/>
      <c r="R1913" s="126"/>
      <c r="S1913" s="126"/>
      <c r="T1913" s="126"/>
      <c r="U1913" s="126"/>
      <c r="V1913" s="126"/>
      <c r="W1913" s="126"/>
      <c r="X1913" s="126"/>
      <c r="Y1913" s="126"/>
      <c r="Z1913" s="126"/>
      <c r="AA1913" s="125"/>
      <c r="AB1913" s="125"/>
      <c r="AC1913" s="125"/>
      <c r="AD1913" s="125"/>
      <c r="AE1913" s="125"/>
      <c r="AF1913" s="125"/>
      <c r="AG1913" s="125"/>
      <c r="AH1913" s="125"/>
      <c r="AI1913" s="125"/>
      <c r="AJ1913" s="125"/>
      <c r="AK1913" s="319">
        <v>15500</v>
      </c>
      <c r="AL1913" s="319">
        <f t="shared" si="291"/>
        <v>0</v>
      </c>
      <c r="AM1913" s="65" t="s">
        <v>654</v>
      </c>
      <c r="AN1913" s="65"/>
      <c r="AO1913" s="65"/>
      <c r="AP1913" s="65"/>
      <c r="AQ1913" s="65"/>
      <c r="AR1913" s="65"/>
      <c r="AS1913" s="66"/>
    </row>
    <row r="1914" spans="1:45" s="67" customFormat="1" ht="14.15" customHeight="1" x14ac:dyDescent="0.2">
      <c r="A1914" s="145">
        <v>1707051</v>
      </c>
      <c r="B1914" s="146" t="s">
        <v>1197</v>
      </c>
      <c r="C1914" s="258">
        <f t="shared" si="289"/>
        <v>0</v>
      </c>
      <c r="D1914" s="263">
        <f t="shared" si="290"/>
        <v>0</v>
      </c>
      <c r="E1914" s="125"/>
      <c r="F1914" s="125"/>
      <c r="G1914" s="125"/>
      <c r="H1914" s="126"/>
      <c r="I1914" s="126"/>
      <c r="J1914" s="126"/>
      <c r="K1914" s="126"/>
      <c r="L1914" s="126"/>
      <c r="M1914" s="126"/>
      <c r="N1914" s="126"/>
      <c r="O1914" s="126"/>
      <c r="P1914" s="126"/>
      <c r="Q1914" s="126"/>
      <c r="R1914" s="126"/>
      <c r="S1914" s="126"/>
      <c r="T1914" s="126"/>
      <c r="U1914" s="126"/>
      <c r="V1914" s="126"/>
      <c r="W1914" s="126"/>
      <c r="X1914" s="126"/>
      <c r="Y1914" s="126"/>
      <c r="Z1914" s="126"/>
      <c r="AA1914" s="125"/>
      <c r="AB1914" s="125"/>
      <c r="AC1914" s="125"/>
      <c r="AD1914" s="125"/>
      <c r="AE1914" s="125"/>
      <c r="AF1914" s="125"/>
      <c r="AG1914" s="125"/>
      <c r="AH1914" s="125"/>
      <c r="AI1914" s="125"/>
      <c r="AJ1914" s="125"/>
      <c r="AK1914" s="319">
        <v>12360</v>
      </c>
      <c r="AL1914" s="319">
        <f t="shared" si="291"/>
        <v>0</v>
      </c>
      <c r="AM1914" s="65" t="s">
        <v>654</v>
      </c>
      <c r="AN1914" s="65"/>
      <c r="AO1914" s="65"/>
      <c r="AP1914" s="65"/>
      <c r="AQ1914" s="65"/>
      <c r="AR1914" s="65"/>
      <c r="AS1914" s="66"/>
    </row>
    <row r="1915" spans="1:45" s="67" customFormat="1" ht="14.15" customHeight="1" x14ac:dyDescent="0.2">
      <c r="A1915" s="145">
        <v>1707007</v>
      </c>
      <c r="B1915" s="146" t="s">
        <v>42</v>
      </c>
      <c r="C1915" s="258">
        <f t="shared" si="289"/>
        <v>2</v>
      </c>
      <c r="D1915" s="263">
        <f t="shared" si="290"/>
        <v>2</v>
      </c>
      <c r="E1915" s="125">
        <v>2</v>
      </c>
      <c r="F1915" s="125"/>
      <c r="G1915" s="125"/>
      <c r="H1915" s="126"/>
      <c r="I1915" s="126"/>
      <c r="J1915" s="126"/>
      <c r="K1915" s="126"/>
      <c r="L1915" s="126"/>
      <c r="M1915" s="126"/>
      <c r="N1915" s="126"/>
      <c r="O1915" s="126"/>
      <c r="P1915" s="126"/>
      <c r="Q1915" s="126"/>
      <c r="R1915" s="126"/>
      <c r="S1915" s="126"/>
      <c r="T1915" s="126"/>
      <c r="U1915" s="126"/>
      <c r="V1915" s="126"/>
      <c r="W1915" s="126"/>
      <c r="X1915" s="126"/>
      <c r="Y1915" s="126"/>
      <c r="Z1915" s="126"/>
      <c r="AA1915" s="125"/>
      <c r="AB1915" s="125">
        <v>2</v>
      </c>
      <c r="AC1915" s="125"/>
      <c r="AD1915" s="125"/>
      <c r="AE1915" s="125"/>
      <c r="AF1915" s="125"/>
      <c r="AG1915" s="125"/>
      <c r="AH1915" s="125"/>
      <c r="AI1915" s="125"/>
      <c r="AJ1915" s="125"/>
      <c r="AK1915" s="319">
        <v>5480</v>
      </c>
      <c r="AL1915" s="319">
        <f t="shared" si="291"/>
        <v>10960</v>
      </c>
      <c r="AM1915" s="65" t="s">
        <v>654</v>
      </c>
      <c r="AN1915" s="65"/>
      <c r="AO1915" s="65"/>
      <c r="AP1915" s="65"/>
      <c r="AQ1915" s="65"/>
      <c r="AR1915" s="65"/>
      <c r="AS1915" s="66"/>
    </row>
    <row r="1916" spans="1:45" s="67" customFormat="1" ht="14.15" customHeight="1" x14ac:dyDescent="0.2">
      <c r="A1916" s="145">
        <v>1707008</v>
      </c>
      <c r="B1916" s="146" t="s">
        <v>403</v>
      </c>
      <c r="C1916" s="258">
        <f t="shared" si="289"/>
        <v>0</v>
      </c>
      <c r="D1916" s="263">
        <f t="shared" si="290"/>
        <v>0</v>
      </c>
      <c r="E1916" s="125"/>
      <c r="F1916" s="125"/>
      <c r="G1916" s="125"/>
      <c r="H1916" s="126"/>
      <c r="I1916" s="126"/>
      <c r="J1916" s="126"/>
      <c r="K1916" s="126"/>
      <c r="L1916" s="126"/>
      <c r="M1916" s="126"/>
      <c r="N1916" s="126"/>
      <c r="O1916" s="126"/>
      <c r="P1916" s="126"/>
      <c r="Q1916" s="126"/>
      <c r="R1916" s="126"/>
      <c r="S1916" s="126"/>
      <c r="T1916" s="126"/>
      <c r="U1916" s="126"/>
      <c r="V1916" s="126"/>
      <c r="W1916" s="126"/>
      <c r="X1916" s="126"/>
      <c r="Y1916" s="126"/>
      <c r="Z1916" s="126"/>
      <c r="AA1916" s="125"/>
      <c r="AB1916" s="125"/>
      <c r="AC1916" s="125"/>
      <c r="AD1916" s="125"/>
      <c r="AE1916" s="125"/>
      <c r="AF1916" s="125"/>
      <c r="AG1916" s="125"/>
      <c r="AH1916" s="125"/>
      <c r="AI1916" s="125"/>
      <c r="AJ1916" s="125"/>
      <c r="AK1916" s="319">
        <v>9690</v>
      </c>
      <c r="AL1916" s="319">
        <f t="shared" si="291"/>
        <v>0</v>
      </c>
      <c r="AM1916" s="65" t="s">
        <v>654</v>
      </c>
      <c r="AN1916" s="65"/>
      <c r="AO1916" s="65"/>
      <c r="AP1916" s="65"/>
      <c r="AQ1916" s="65"/>
      <c r="AR1916" s="65"/>
      <c r="AS1916" s="66"/>
    </row>
    <row r="1917" spans="1:45" s="67" customFormat="1" ht="14.15" customHeight="1" x14ac:dyDescent="0.2">
      <c r="A1917" s="145">
        <v>1707009</v>
      </c>
      <c r="B1917" s="146" t="s">
        <v>404</v>
      </c>
      <c r="C1917" s="258">
        <f t="shared" si="289"/>
        <v>2</v>
      </c>
      <c r="D1917" s="263">
        <f t="shared" si="290"/>
        <v>2</v>
      </c>
      <c r="E1917" s="125">
        <v>2</v>
      </c>
      <c r="F1917" s="125"/>
      <c r="G1917" s="125"/>
      <c r="H1917" s="126"/>
      <c r="I1917" s="126"/>
      <c r="J1917" s="126"/>
      <c r="K1917" s="126"/>
      <c r="L1917" s="126"/>
      <c r="M1917" s="126"/>
      <c r="N1917" s="126"/>
      <c r="O1917" s="126"/>
      <c r="P1917" s="126"/>
      <c r="Q1917" s="126"/>
      <c r="R1917" s="126"/>
      <c r="S1917" s="126"/>
      <c r="T1917" s="126"/>
      <c r="U1917" s="126"/>
      <c r="V1917" s="126"/>
      <c r="W1917" s="126"/>
      <c r="X1917" s="126"/>
      <c r="Y1917" s="126"/>
      <c r="Z1917" s="126"/>
      <c r="AA1917" s="125"/>
      <c r="AB1917" s="125">
        <v>2</v>
      </c>
      <c r="AC1917" s="125"/>
      <c r="AD1917" s="125"/>
      <c r="AE1917" s="125"/>
      <c r="AF1917" s="125"/>
      <c r="AG1917" s="125"/>
      <c r="AH1917" s="125"/>
      <c r="AI1917" s="125"/>
      <c r="AJ1917" s="125"/>
      <c r="AK1917" s="319">
        <v>14000</v>
      </c>
      <c r="AL1917" s="319">
        <f t="shared" si="291"/>
        <v>28000</v>
      </c>
      <c r="AM1917" s="65" t="s">
        <v>654</v>
      </c>
      <c r="AN1917" s="65"/>
      <c r="AO1917" s="65"/>
      <c r="AP1917" s="65"/>
      <c r="AQ1917" s="65"/>
      <c r="AR1917" s="65"/>
      <c r="AS1917" s="66"/>
    </row>
    <row r="1918" spans="1:45" s="67" customFormat="1" ht="14.15" customHeight="1" x14ac:dyDescent="0.2">
      <c r="A1918" s="145">
        <v>1707010</v>
      </c>
      <c r="B1918" s="146" t="s">
        <v>405</v>
      </c>
      <c r="C1918" s="258">
        <f t="shared" si="289"/>
        <v>0</v>
      </c>
      <c r="D1918" s="263">
        <f t="shared" si="290"/>
        <v>0</v>
      </c>
      <c r="E1918" s="125"/>
      <c r="F1918" s="125"/>
      <c r="G1918" s="125"/>
      <c r="H1918" s="126"/>
      <c r="I1918" s="126"/>
      <c r="J1918" s="126"/>
      <c r="K1918" s="126"/>
      <c r="L1918" s="126"/>
      <c r="M1918" s="126"/>
      <c r="N1918" s="126"/>
      <c r="O1918" s="126"/>
      <c r="P1918" s="126"/>
      <c r="Q1918" s="126"/>
      <c r="R1918" s="126"/>
      <c r="S1918" s="126"/>
      <c r="T1918" s="126"/>
      <c r="U1918" s="126"/>
      <c r="V1918" s="126"/>
      <c r="W1918" s="126"/>
      <c r="X1918" s="126"/>
      <c r="Y1918" s="126"/>
      <c r="Z1918" s="126"/>
      <c r="AA1918" s="125"/>
      <c r="AB1918" s="125"/>
      <c r="AC1918" s="125"/>
      <c r="AD1918" s="125"/>
      <c r="AE1918" s="125"/>
      <c r="AF1918" s="125"/>
      <c r="AG1918" s="125"/>
      <c r="AH1918" s="125"/>
      <c r="AI1918" s="125"/>
      <c r="AJ1918" s="125"/>
      <c r="AK1918" s="319">
        <v>14390</v>
      </c>
      <c r="AL1918" s="319">
        <f t="shared" si="291"/>
        <v>0</v>
      </c>
      <c r="AM1918" s="65" t="s">
        <v>654</v>
      </c>
      <c r="AN1918" s="65"/>
      <c r="AO1918" s="65"/>
      <c r="AP1918" s="65"/>
      <c r="AQ1918" s="65"/>
      <c r="AR1918" s="65"/>
      <c r="AS1918" s="66"/>
    </row>
    <row r="1919" spans="1:45" s="67" customFormat="1" ht="14.15" customHeight="1" x14ac:dyDescent="0.2">
      <c r="A1919" s="145">
        <v>1707011</v>
      </c>
      <c r="B1919" s="146" t="s">
        <v>655</v>
      </c>
      <c r="C1919" s="258">
        <f t="shared" si="289"/>
        <v>0</v>
      </c>
      <c r="D1919" s="263">
        <f t="shared" si="290"/>
        <v>0</v>
      </c>
      <c r="E1919" s="125"/>
      <c r="F1919" s="125"/>
      <c r="G1919" s="125"/>
      <c r="H1919" s="126"/>
      <c r="I1919" s="126"/>
      <c r="J1919" s="126"/>
      <c r="K1919" s="126"/>
      <c r="L1919" s="126"/>
      <c r="M1919" s="126"/>
      <c r="N1919" s="126"/>
      <c r="O1919" s="126"/>
      <c r="P1919" s="126"/>
      <c r="Q1919" s="126"/>
      <c r="R1919" s="126"/>
      <c r="S1919" s="126"/>
      <c r="T1919" s="126"/>
      <c r="U1919" s="126"/>
      <c r="V1919" s="126"/>
      <c r="W1919" s="126"/>
      <c r="X1919" s="126"/>
      <c r="Y1919" s="126"/>
      <c r="Z1919" s="126"/>
      <c r="AA1919" s="125"/>
      <c r="AB1919" s="125"/>
      <c r="AC1919" s="125"/>
      <c r="AD1919" s="125"/>
      <c r="AE1919" s="125"/>
      <c r="AF1919" s="125"/>
      <c r="AG1919" s="125"/>
      <c r="AH1919" s="125"/>
      <c r="AI1919" s="125"/>
      <c r="AJ1919" s="125"/>
      <c r="AK1919" s="319">
        <v>7770</v>
      </c>
      <c r="AL1919" s="319">
        <f t="shared" si="291"/>
        <v>0</v>
      </c>
      <c r="AM1919" s="65" t="s">
        <v>654</v>
      </c>
      <c r="AN1919" s="65"/>
      <c r="AO1919" s="65"/>
      <c r="AP1919" s="65"/>
      <c r="AQ1919" s="65"/>
      <c r="AR1919" s="65"/>
      <c r="AS1919" s="66"/>
    </row>
    <row r="1920" spans="1:45" s="67" customFormat="1" ht="14.15" customHeight="1" x14ac:dyDescent="0.2">
      <c r="A1920" s="145">
        <v>1707012</v>
      </c>
      <c r="B1920" s="146" t="s">
        <v>406</v>
      </c>
      <c r="C1920" s="258">
        <f t="shared" si="289"/>
        <v>0</v>
      </c>
      <c r="D1920" s="263">
        <f t="shared" si="290"/>
        <v>0</v>
      </c>
      <c r="E1920" s="125"/>
      <c r="F1920" s="125"/>
      <c r="G1920" s="125"/>
      <c r="H1920" s="126"/>
      <c r="I1920" s="126"/>
      <c r="J1920" s="126"/>
      <c r="K1920" s="126"/>
      <c r="L1920" s="126"/>
      <c r="M1920" s="126"/>
      <c r="N1920" s="126"/>
      <c r="O1920" s="126"/>
      <c r="P1920" s="126"/>
      <c r="Q1920" s="126"/>
      <c r="R1920" s="126"/>
      <c r="S1920" s="126"/>
      <c r="T1920" s="126"/>
      <c r="U1920" s="126"/>
      <c r="V1920" s="126"/>
      <c r="W1920" s="126"/>
      <c r="X1920" s="126"/>
      <c r="Y1920" s="126"/>
      <c r="Z1920" s="126"/>
      <c r="AA1920" s="125"/>
      <c r="AB1920" s="125"/>
      <c r="AC1920" s="125"/>
      <c r="AD1920" s="125"/>
      <c r="AE1920" s="125"/>
      <c r="AF1920" s="125"/>
      <c r="AG1920" s="125"/>
      <c r="AH1920" s="125"/>
      <c r="AI1920" s="125"/>
      <c r="AJ1920" s="125"/>
      <c r="AK1920" s="319">
        <v>12370</v>
      </c>
      <c r="AL1920" s="319">
        <f t="shared" si="291"/>
        <v>0</v>
      </c>
      <c r="AM1920" s="65" t="s">
        <v>654</v>
      </c>
      <c r="AN1920" s="65"/>
      <c r="AO1920" s="65"/>
      <c r="AP1920" s="65"/>
      <c r="AQ1920" s="65"/>
      <c r="AR1920" s="65"/>
      <c r="AS1920" s="66"/>
    </row>
    <row r="1921" spans="1:45" s="67" customFormat="1" ht="14.15" customHeight="1" x14ac:dyDescent="0.2">
      <c r="A1921" s="145">
        <v>1707013</v>
      </c>
      <c r="B1921" s="146" t="s">
        <v>128</v>
      </c>
      <c r="C1921" s="258">
        <f t="shared" si="289"/>
        <v>0</v>
      </c>
      <c r="D1921" s="263">
        <f t="shared" si="290"/>
        <v>0</v>
      </c>
      <c r="E1921" s="125"/>
      <c r="F1921" s="125"/>
      <c r="G1921" s="125"/>
      <c r="H1921" s="126"/>
      <c r="I1921" s="126"/>
      <c r="J1921" s="126"/>
      <c r="K1921" s="126"/>
      <c r="L1921" s="126"/>
      <c r="M1921" s="126"/>
      <c r="N1921" s="126"/>
      <c r="O1921" s="126"/>
      <c r="P1921" s="126"/>
      <c r="Q1921" s="126"/>
      <c r="R1921" s="126"/>
      <c r="S1921" s="126"/>
      <c r="T1921" s="126"/>
      <c r="U1921" s="126"/>
      <c r="V1921" s="126"/>
      <c r="W1921" s="126"/>
      <c r="X1921" s="126"/>
      <c r="Y1921" s="126"/>
      <c r="Z1921" s="126"/>
      <c r="AA1921" s="125"/>
      <c r="AB1921" s="125"/>
      <c r="AC1921" s="125"/>
      <c r="AD1921" s="125"/>
      <c r="AE1921" s="125"/>
      <c r="AF1921" s="125"/>
      <c r="AG1921" s="125"/>
      <c r="AH1921" s="125"/>
      <c r="AI1921" s="125"/>
      <c r="AJ1921" s="125"/>
      <c r="AK1921" s="319">
        <v>9690</v>
      </c>
      <c r="AL1921" s="319">
        <f t="shared" si="291"/>
        <v>0</v>
      </c>
      <c r="AM1921" s="65" t="s">
        <v>654</v>
      </c>
      <c r="AN1921" s="65"/>
      <c r="AO1921" s="65"/>
      <c r="AP1921" s="65"/>
      <c r="AQ1921" s="65"/>
      <c r="AR1921" s="65"/>
      <c r="AS1921" s="66"/>
    </row>
    <row r="1922" spans="1:45" s="67" customFormat="1" ht="14.15" customHeight="1" x14ac:dyDescent="0.2">
      <c r="A1922" s="145">
        <v>1707014</v>
      </c>
      <c r="B1922" s="146" t="s">
        <v>129</v>
      </c>
      <c r="C1922" s="258">
        <f t="shared" si="289"/>
        <v>0</v>
      </c>
      <c r="D1922" s="263">
        <f t="shared" si="290"/>
        <v>0</v>
      </c>
      <c r="E1922" s="125"/>
      <c r="F1922" s="125"/>
      <c r="G1922" s="125"/>
      <c r="H1922" s="126"/>
      <c r="I1922" s="126"/>
      <c r="J1922" s="126"/>
      <c r="K1922" s="126"/>
      <c r="L1922" s="126"/>
      <c r="M1922" s="126"/>
      <c r="N1922" s="126"/>
      <c r="O1922" s="126"/>
      <c r="P1922" s="126"/>
      <c r="Q1922" s="126"/>
      <c r="R1922" s="126"/>
      <c r="S1922" s="126"/>
      <c r="T1922" s="126"/>
      <c r="U1922" s="126"/>
      <c r="V1922" s="126"/>
      <c r="W1922" s="126"/>
      <c r="X1922" s="126"/>
      <c r="Y1922" s="126"/>
      <c r="Z1922" s="126"/>
      <c r="AA1922" s="125"/>
      <c r="AB1922" s="125"/>
      <c r="AC1922" s="125"/>
      <c r="AD1922" s="125"/>
      <c r="AE1922" s="125"/>
      <c r="AF1922" s="125"/>
      <c r="AG1922" s="125"/>
      <c r="AH1922" s="125"/>
      <c r="AI1922" s="125"/>
      <c r="AJ1922" s="125"/>
      <c r="AK1922" s="319">
        <v>4020</v>
      </c>
      <c r="AL1922" s="319">
        <f t="shared" si="291"/>
        <v>0</v>
      </c>
      <c r="AM1922" s="65" t="s">
        <v>654</v>
      </c>
      <c r="AN1922" s="65"/>
      <c r="AO1922" s="65"/>
      <c r="AP1922" s="65"/>
      <c r="AQ1922" s="65"/>
      <c r="AR1922" s="65"/>
      <c r="AS1922" s="66"/>
    </row>
    <row r="1923" spans="1:45" s="67" customFormat="1" ht="14.15" customHeight="1" x14ac:dyDescent="0.2">
      <c r="A1923" s="145">
        <v>1707015</v>
      </c>
      <c r="B1923" s="146" t="s">
        <v>130</v>
      </c>
      <c r="C1923" s="258">
        <f t="shared" si="289"/>
        <v>0</v>
      </c>
      <c r="D1923" s="263">
        <f t="shared" si="290"/>
        <v>0</v>
      </c>
      <c r="E1923" s="125"/>
      <c r="F1923" s="125"/>
      <c r="G1923" s="125"/>
      <c r="H1923" s="126"/>
      <c r="I1923" s="126"/>
      <c r="J1923" s="126"/>
      <c r="K1923" s="126"/>
      <c r="L1923" s="126"/>
      <c r="M1923" s="126"/>
      <c r="N1923" s="126"/>
      <c r="O1923" s="126"/>
      <c r="P1923" s="126"/>
      <c r="Q1923" s="126"/>
      <c r="R1923" s="126"/>
      <c r="S1923" s="126"/>
      <c r="T1923" s="126"/>
      <c r="U1923" s="126"/>
      <c r="V1923" s="126"/>
      <c r="W1923" s="126"/>
      <c r="X1923" s="126"/>
      <c r="Y1923" s="126"/>
      <c r="Z1923" s="126"/>
      <c r="AA1923" s="125"/>
      <c r="AB1923" s="125"/>
      <c r="AC1923" s="125"/>
      <c r="AD1923" s="125"/>
      <c r="AE1923" s="125"/>
      <c r="AF1923" s="125"/>
      <c r="AG1923" s="125"/>
      <c r="AH1923" s="125"/>
      <c r="AI1923" s="125"/>
      <c r="AJ1923" s="125"/>
      <c r="AK1923" s="319">
        <v>12390</v>
      </c>
      <c r="AL1923" s="319">
        <f t="shared" si="291"/>
        <v>0</v>
      </c>
      <c r="AM1923" s="65" t="s">
        <v>654</v>
      </c>
      <c r="AN1923" s="65"/>
      <c r="AO1923" s="65"/>
      <c r="AP1923" s="65"/>
      <c r="AQ1923" s="65"/>
      <c r="AR1923" s="65"/>
      <c r="AS1923" s="66"/>
    </row>
    <row r="1924" spans="1:45" s="67" customFormat="1" ht="14.15" customHeight="1" x14ac:dyDescent="0.2">
      <c r="A1924" s="145">
        <v>1707016</v>
      </c>
      <c r="B1924" s="146" t="s">
        <v>131</v>
      </c>
      <c r="C1924" s="258">
        <f t="shared" si="289"/>
        <v>0</v>
      </c>
      <c r="D1924" s="263">
        <f t="shared" si="290"/>
        <v>0</v>
      </c>
      <c r="E1924" s="125"/>
      <c r="F1924" s="125"/>
      <c r="G1924" s="125"/>
      <c r="H1924" s="126"/>
      <c r="I1924" s="126"/>
      <c r="J1924" s="126"/>
      <c r="K1924" s="126"/>
      <c r="L1924" s="126"/>
      <c r="M1924" s="126"/>
      <c r="N1924" s="126"/>
      <c r="O1924" s="126"/>
      <c r="P1924" s="126"/>
      <c r="Q1924" s="126"/>
      <c r="R1924" s="126"/>
      <c r="S1924" s="126"/>
      <c r="T1924" s="126"/>
      <c r="U1924" s="126"/>
      <c r="V1924" s="126"/>
      <c r="W1924" s="126"/>
      <c r="X1924" s="126"/>
      <c r="Y1924" s="126"/>
      <c r="Z1924" s="126"/>
      <c r="AA1924" s="125"/>
      <c r="AB1924" s="125"/>
      <c r="AC1924" s="125"/>
      <c r="AD1924" s="125"/>
      <c r="AE1924" s="125"/>
      <c r="AF1924" s="125"/>
      <c r="AG1924" s="125"/>
      <c r="AH1924" s="125"/>
      <c r="AI1924" s="125"/>
      <c r="AJ1924" s="125"/>
      <c r="AK1924" s="319">
        <v>4880</v>
      </c>
      <c r="AL1924" s="319">
        <f t="shared" si="291"/>
        <v>0</v>
      </c>
      <c r="AM1924" s="65" t="s">
        <v>654</v>
      </c>
      <c r="AN1924" s="65"/>
      <c r="AO1924" s="65"/>
      <c r="AP1924" s="65"/>
      <c r="AQ1924" s="65"/>
      <c r="AR1924" s="65"/>
      <c r="AS1924" s="66"/>
    </row>
    <row r="1925" spans="1:45" s="67" customFormat="1" ht="14.15" customHeight="1" x14ac:dyDescent="0.2">
      <c r="A1925" s="145">
        <v>1707017</v>
      </c>
      <c r="B1925" s="146" t="s">
        <v>132</v>
      </c>
      <c r="C1925" s="258">
        <f t="shared" si="289"/>
        <v>0</v>
      </c>
      <c r="D1925" s="263">
        <f t="shared" si="290"/>
        <v>0</v>
      </c>
      <c r="E1925" s="125"/>
      <c r="F1925" s="125"/>
      <c r="G1925" s="125"/>
      <c r="H1925" s="126"/>
      <c r="I1925" s="126"/>
      <c r="J1925" s="126"/>
      <c r="K1925" s="126"/>
      <c r="L1925" s="126"/>
      <c r="M1925" s="126"/>
      <c r="N1925" s="126"/>
      <c r="O1925" s="126"/>
      <c r="P1925" s="126"/>
      <c r="Q1925" s="126"/>
      <c r="R1925" s="126"/>
      <c r="S1925" s="126"/>
      <c r="T1925" s="126"/>
      <c r="U1925" s="126"/>
      <c r="V1925" s="126"/>
      <c r="W1925" s="126"/>
      <c r="X1925" s="126"/>
      <c r="Y1925" s="126"/>
      <c r="Z1925" s="126"/>
      <c r="AA1925" s="125"/>
      <c r="AB1925" s="125"/>
      <c r="AC1925" s="125"/>
      <c r="AD1925" s="125"/>
      <c r="AE1925" s="125"/>
      <c r="AF1925" s="125"/>
      <c r="AG1925" s="125"/>
      <c r="AH1925" s="125"/>
      <c r="AI1925" s="125"/>
      <c r="AJ1925" s="125"/>
      <c r="AK1925" s="319">
        <v>20550</v>
      </c>
      <c r="AL1925" s="319">
        <f t="shared" si="291"/>
        <v>0</v>
      </c>
      <c r="AM1925" s="65" t="s">
        <v>654</v>
      </c>
      <c r="AN1925" s="65"/>
      <c r="AO1925" s="65"/>
      <c r="AP1925" s="65"/>
      <c r="AQ1925" s="65"/>
      <c r="AR1925" s="65"/>
      <c r="AS1925" s="66"/>
    </row>
    <row r="1926" spans="1:45" s="67" customFormat="1" ht="14.15" customHeight="1" x14ac:dyDescent="0.2">
      <c r="A1926" s="145">
        <v>1707018</v>
      </c>
      <c r="B1926" s="146" t="s">
        <v>133</v>
      </c>
      <c r="C1926" s="258">
        <f t="shared" si="289"/>
        <v>0</v>
      </c>
      <c r="D1926" s="263">
        <f t="shared" si="290"/>
        <v>0</v>
      </c>
      <c r="E1926" s="125"/>
      <c r="F1926" s="125"/>
      <c r="G1926" s="125"/>
      <c r="H1926" s="126"/>
      <c r="I1926" s="126"/>
      <c r="J1926" s="126"/>
      <c r="K1926" s="126"/>
      <c r="L1926" s="126"/>
      <c r="M1926" s="126"/>
      <c r="N1926" s="126"/>
      <c r="O1926" s="126"/>
      <c r="P1926" s="126"/>
      <c r="Q1926" s="126"/>
      <c r="R1926" s="126"/>
      <c r="S1926" s="126"/>
      <c r="T1926" s="126"/>
      <c r="U1926" s="126"/>
      <c r="V1926" s="126"/>
      <c r="W1926" s="126"/>
      <c r="X1926" s="126"/>
      <c r="Y1926" s="126"/>
      <c r="Z1926" s="126"/>
      <c r="AA1926" s="125"/>
      <c r="AB1926" s="125"/>
      <c r="AC1926" s="125"/>
      <c r="AD1926" s="125"/>
      <c r="AE1926" s="125"/>
      <c r="AF1926" s="125"/>
      <c r="AG1926" s="125"/>
      <c r="AH1926" s="125"/>
      <c r="AI1926" s="125"/>
      <c r="AJ1926" s="125"/>
      <c r="AK1926" s="319">
        <v>5480</v>
      </c>
      <c r="AL1926" s="319">
        <f t="shared" si="291"/>
        <v>0</v>
      </c>
      <c r="AM1926" s="65" t="s">
        <v>654</v>
      </c>
      <c r="AN1926" s="65"/>
      <c r="AO1926" s="65"/>
      <c r="AP1926" s="65"/>
      <c r="AQ1926" s="65"/>
      <c r="AR1926" s="65"/>
      <c r="AS1926" s="66"/>
    </row>
    <row r="1927" spans="1:45" s="67" customFormat="1" ht="14.15" customHeight="1" x14ac:dyDescent="0.2">
      <c r="A1927" s="145">
        <v>1707019</v>
      </c>
      <c r="B1927" s="146" t="s">
        <v>134</v>
      </c>
      <c r="C1927" s="258">
        <f t="shared" si="289"/>
        <v>0</v>
      </c>
      <c r="D1927" s="263">
        <f t="shared" si="290"/>
        <v>0</v>
      </c>
      <c r="E1927" s="125"/>
      <c r="F1927" s="125"/>
      <c r="G1927" s="125"/>
      <c r="H1927" s="126"/>
      <c r="I1927" s="126"/>
      <c r="J1927" s="126"/>
      <c r="K1927" s="126"/>
      <c r="L1927" s="126"/>
      <c r="M1927" s="126"/>
      <c r="N1927" s="126"/>
      <c r="O1927" s="126"/>
      <c r="P1927" s="126"/>
      <c r="Q1927" s="126"/>
      <c r="R1927" s="126"/>
      <c r="S1927" s="126"/>
      <c r="T1927" s="126"/>
      <c r="U1927" s="126"/>
      <c r="V1927" s="126"/>
      <c r="W1927" s="126"/>
      <c r="X1927" s="126"/>
      <c r="Y1927" s="126"/>
      <c r="Z1927" s="126"/>
      <c r="AA1927" s="125"/>
      <c r="AB1927" s="125"/>
      <c r="AC1927" s="125"/>
      <c r="AD1927" s="125"/>
      <c r="AE1927" s="125"/>
      <c r="AF1927" s="125"/>
      <c r="AG1927" s="125"/>
      <c r="AH1927" s="125"/>
      <c r="AI1927" s="125"/>
      <c r="AJ1927" s="125"/>
      <c r="AK1927" s="319">
        <v>34930</v>
      </c>
      <c r="AL1927" s="319">
        <f t="shared" si="291"/>
        <v>0</v>
      </c>
      <c r="AM1927" s="65" t="s">
        <v>654</v>
      </c>
      <c r="AN1927" s="65"/>
      <c r="AO1927" s="65"/>
      <c r="AP1927" s="65"/>
      <c r="AQ1927" s="65"/>
      <c r="AR1927" s="65"/>
      <c r="AS1927" s="66"/>
    </row>
    <row r="1928" spans="1:45" s="67" customFormat="1" ht="14.15" customHeight="1" x14ac:dyDescent="0.2">
      <c r="A1928" s="145">
        <v>1707020</v>
      </c>
      <c r="B1928" s="146" t="s">
        <v>2537</v>
      </c>
      <c r="C1928" s="258">
        <f t="shared" si="289"/>
        <v>0</v>
      </c>
      <c r="D1928" s="263">
        <f t="shared" si="290"/>
        <v>0</v>
      </c>
      <c r="E1928" s="125"/>
      <c r="F1928" s="125"/>
      <c r="G1928" s="125"/>
      <c r="H1928" s="126"/>
      <c r="I1928" s="126"/>
      <c r="J1928" s="126"/>
      <c r="K1928" s="126"/>
      <c r="L1928" s="126"/>
      <c r="M1928" s="126"/>
      <c r="N1928" s="126"/>
      <c r="O1928" s="126"/>
      <c r="P1928" s="126"/>
      <c r="Q1928" s="126"/>
      <c r="R1928" s="126"/>
      <c r="S1928" s="126"/>
      <c r="T1928" s="126"/>
      <c r="U1928" s="126"/>
      <c r="V1928" s="126"/>
      <c r="W1928" s="126"/>
      <c r="X1928" s="126"/>
      <c r="Y1928" s="126"/>
      <c r="Z1928" s="126"/>
      <c r="AA1928" s="125"/>
      <c r="AB1928" s="125"/>
      <c r="AC1928" s="125"/>
      <c r="AD1928" s="125"/>
      <c r="AE1928" s="125"/>
      <c r="AF1928" s="125"/>
      <c r="AG1928" s="125"/>
      <c r="AH1928" s="125"/>
      <c r="AI1928" s="125"/>
      <c r="AJ1928" s="125"/>
      <c r="AK1928" s="319">
        <v>20500</v>
      </c>
      <c r="AL1928" s="319">
        <f t="shared" si="291"/>
        <v>0</v>
      </c>
      <c r="AM1928" s="65" t="s">
        <v>654</v>
      </c>
      <c r="AN1928" s="65"/>
      <c r="AO1928" s="65"/>
      <c r="AP1928" s="65"/>
      <c r="AQ1928" s="65"/>
      <c r="AR1928" s="65"/>
      <c r="AS1928" s="66"/>
    </row>
    <row r="1929" spans="1:45" s="67" customFormat="1" ht="14.15" customHeight="1" x14ac:dyDescent="0.2">
      <c r="A1929" s="145">
        <v>1707021</v>
      </c>
      <c r="B1929" s="146" t="s">
        <v>135</v>
      </c>
      <c r="C1929" s="258">
        <f t="shared" si="289"/>
        <v>3</v>
      </c>
      <c r="D1929" s="263">
        <f t="shared" si="290"/>
        <v>3</v>
      </c>
      <c r="E1929" s="125">
        <v>3</v>
      </c>
      <c r="F1929" s="125"/>
      <c r="G1929" s="125"/>
      <c r="H1929" s="126"/>
      <c r="I1929" s="126"/>
      <c r="J1929" s="126"/>
      <c r="K1929" s="126"/>
      <c r="L1929" s="126"/>
      <c r="M1929" s="126"/>
      <c r="N1929" s="126"/>
      <c r="O1929" s="126"/>
      <c r="P1929" s="126"/>
      <c r="Q1929" s="126"/>
      <c r="R1929" s="126"/>
      <c r="S1929" s="126"/>
      <c r="T1929" s="126"/>
      <c r="U1929" s="126"/>
      <c r="V1929" s="126"/>
      <c r="W1929" s="126"/>
      <c r="X1929" s="126"/>
      <c r="Y1929" s="126"/>
      <c r="Z1929" s="126"/>
      <c r="AA1929" s="125">
        <v>3</v>
      </c>
      <c r="AB1929" s="125"/>
      <c r="AC1929" s="125"/>
      <c r="AD1929" s="125"/>
      <c r="AE1929" s="125"/>
      <c r="AF1929" s="125"/>
      <c r="AG1929" s="125"/>
      <c r="AH1929" s="125"/>
      <c r="AI1929" s="125"/>
      <c r="AJ1929" s="125"/>
      <c r="AK1929" s="319">
        <v>36950</v>
      </c>
      <c r="AL1929" s="319">
        <f t="shared" si="291"/>
        <v>110850</v>
      </c>
      <c r="AM1929" s="65" t="s">
        <v>654</v>
      </c>
      <c r="AN1929" s="65"/>
      <c r="AO1929" s="65"/>
      <c r="AP1929" s="65"/>
      <c r="AQ1929" s="65"/>
      <c r="AR1929" s="65"/>
      <c r="AS1929" s="66"/>
    </row>
    <row r="1930" spans="1:45" s="67" customFormat="1" ht="14.15" customHeight="1" x14ac:dyDescent="0.2">
      <c r="A1930" s="145">
        <v>1707022</v>
      </c>
      <c r="B1930" s="146" t="s">
        <v>136</v>
      </c>
      <c r="C1930" s="258">
        <f t="shared" si="289"/>
        <v>4</v>
      </c>
      <c r="D1930" s="263">
        <f t="shared" si="290"/>
        <v>4</v>
      </c>
      <c r="E1930" s="125">
        <v>4</v>
      </c>
      <c r="F1930" s="125"/>
      <c r="G1930" s="125"/>
      <c r="H1930" s="126"/>
      <c r="I1930" s="126"/>
      <c r="J1930" s="126"/>
      <c r="K1930" s="126"/>
      <c r="L1930" s="126"/>
      <c r="M1930" s="126"/>
      <c r="N1930" s="126"/>
      <c r="O1930" s="126"/>
      <c r="P1930" s="126"/>
      <c r="Q1930" s="126"/>
      <c r="R1930" s="126"/>
      <c r="S1930" s="126"/>
      <c r="T1930" s="126"/>
      <c r="U1930" s="126"/>
      <c r="V1930" s="126"/>
      <c r="W1930" s="126"/>
      <c r="X1930" s="126"/>
      <c r="Y1930" s="126"/>
      <c r="Z1930" s="126"/>
      <c r="AA1930" s="125">
        <v>4</v>
      </c>
      <c r="AB1930" s="125"/>
      <c r="AC1930" s="125"/>
      <c r="AD1930" s="125"/>
      <c r="AE1930" s="125"/>
      <c r="AF1930" s="125"/>
      <c r="AG1930" s="125"/>
      <c r="AH1930" s="125"/>
      <c r="AI1930" s="125"/>
      <c r="AJ1930" s="125"/>
      <c r="AK1930" s="319">
        <v>14820</v>
      </c>
      <c r="AL1930" s="319">
        <f t="shared" si="291"/>
        <v>59280</v>
      </c>
      <c r="AM1930" s="65" t="s">
        <v>654</v>
      </c>
      <c r="AN1930" s="65"/>
      <c r="AO1930" s="65"/>
      <c r="AP1930" s="65"/>
      <c r="AQ1930" s="65"/>
      <c r="AR1930" s="65"/>
      <c r="AS1930" s="66"/>
    </row>
    <row r="1931" spans="1:45" s="67" customFormat="1" ht="14.15" customHeight="1" x14ac:dyDescent="0.2">
      <c r="A1931" s="145">
        <v>1707024</v>
      </c>
      <c r="B1931" s="146" t="s">
        <v>137</v>
      </c>
      <c r="C1931" s="258">
        <f t="shared" si="289"/>
        <v>0</v>
      </c>
      <c r="D1931" s="263">
        <f t="shared" si="290"/>
        <v>0</v>
      </c>
      <c r="E1931" s="125"/>
      <c r="F1931" s="125"/>
      <c r="G1931" s="125"/>
      <c r="H1931" s="126"/>
      <c r="I1931" s="126"/>
      <c r="J1931" s="126"/>
      <c r="K1931" s="126"/>
      <c r="L1931" s="126"/>
      <c r="M1931" s="126"/>
      <c r="N1931" s="126"/>
      <c r="O1931" s="126"/>
      <c r="P1931" s="126"/>
      <c r="Q1931" s="126"/>
      <c r="R1931" s="126"/>
      <c r="S1931" s="126"/>
      <c r="T1931" s="126"/>
      <c r="U1931" s="126"/>
      <c r="V1931" s="126"/>
      <c r="W1931" s="126"/>
      <c r="X1931" s="126"/>
      <c r="Y1931" s="126"/>
      <c r="Z1931" s="126"/>
      <c r="AA1931" s="125"/>
      <c r="AB1931" s="125"/>
      <c r="AC1931" s="125"/>
      <c r="AD1931" s="125"/>
      <c r="AE1931" s="125"/>
      <c r="AF1931" s="125"/>
      <c r="AG1931" s="125"/>
      <c r="AH1931" s="125"/>
      <c r="AI1931" s="125"/>
      <c r="AJ1931" s="125"/>
      <c r="AK1931" s="310">
        <v>20550</v>
      </c>
      <c r="AL1931" s="310">
        <f t="shared" si="291"/>
        <v>0</v>
      </c>
      <c r="AM1931" s="65" t="s">
        <v>654</v>
      </c>
      <c r="AN1931" s="65"/>
      <c r="AO1931" s="65"/>
      <c r="AP1931" s="65"/>
      <c r="AQ1931" s="65"/>
      <c r="AR1931" s="65"/>
      <c r="AS1931" s="66"/>
    </row>
    <row r="1932" spans="1:45" s="67" customFormat="1" ht="14.15" customHeight="1" x14ac:dyDescent="0.2">
      <c r="A1932" s="145">
        <v>1707025</v>
      </c>
      <c r="B1932" s="146" t="s">
        <v>306</v>
      </c>
      <c r="C1932" s="258">
        <f t="shared" si="289"/>
        <v>0</v>
      </c>
      <c r="D1932" s="263">
        <f t="shared" si="290"/>
        <v>0</v>
      </c>
      <c r="E1932" s="125"/>
      <c r="F1932" s="125"/>
      <c r="G1932" s="125"/>
      <c r="H1932" s="126"/>
      <c r="I1932" s="126"/>
      <c r="J1932" s="126"/>
      <c r="K1932" s="126"/>
      <c r="L1932" s="126"/>
      <c r="M1932" s="126"/>
      <c r="N1932" s="126"/>
      <c r="O1932" s="126"/>
      <c r="P1932" s="126"/>
      <c r="Q1932" s="126"/>
      <c r="R1932" s="126"/>
      <c r="S1932" s="126"/>
      <c r="T1932" s="126"/>
      <c r="U1932" s="126"/>
      <c r="V1932" s="126"/>
      <c r="W1932" s="126"/>
      <c r="X1932" s="126"/>
      <c r="Y1932" s="126"/>
      <c r="Z1932" s="126"/>
      <c r="AA1932" s="125"/>
      <c r="AB1932" s="125"/>
      <c r="AC1932" s="125"/>
      <c r="AD1932" s="125"/>
      <c r="AE1932" s="125"/>
      <c r="AF1932" s="125"/>
      <c r="AG1932" s="125"/>
      <c r="AH1932" s="125"/>
      <c r="AI1932" s="125"/>
      <c r="AJ1932" s="125"/>
      <c r="AK1932" s="310">
        <v>4130</v>
      </c>
      <c r="AL1932" s="310">
        <f t="shared" si="291"/>
        <v>0</v>
      </c>
      <c r="AM1932" s="65" t="s">
        <v>654</v>
      </c>
      <c r="AN1932" s="65"/>
      <c r="AO1932" s="65"/>
      <c r="AP1932" s="65"/>
      <c r="AQ1932" s="65"/>
      <c r="AR1932" s="65"/>
      <c r="AS1932" s="66"/>
    </row>
    <row r="1933" spans="1:45" s="67" customFormat="1" ht="14.15" customHeight="1" x14ac:dyDescent="0.2">
      <c r="A1933" s="145">
        <v>1707026</v>
      </c>
      <c r="B1933" s="146" t="s">
        <v>387</v>
      </c>
      <c r="C1933" s="258">
        <f t="shared" si="289"/>
        <v>0</v>
      </c>
      <c r="D1933" s="263">
        <f t="shared" si="290"/>
        <v>0</v>
      </c>
      <c r="E1933" s="125"/>
      <c r="F1933" s="125"/>
      <c r="G1933" s="125"/>
      <c r="H1933" s="126"/>
      <c r="I1933" s="126"/>
      <c r="J1933" s="126"/>
      <c r="K1933" s="126"/>
      <c r="L1933" s="126"/>
      <c r="M1933" s="126"/>
      <c r="N1933" s="126"/>
      <c r="O1933" s="126"/>
      <c r="P1933" s="126"/>
      <c r="Q1933" s="126"/>
      <c r="R1933" s="126"/>
      <c r="S1933" s="126"/>
      <c r="T1933" s="126"/>
      <c r="U1933" s="126"/>
      <c r="V1933" s="126"/>
      <c r="W1933" s="126"/>
      <c r="X1933" s="126"/>
      <c r="Y1933" s="126"/>
      <c r="Z1933" s="126"/>
      <c r="AA1933" s="125"/>
      <c r="AB1933" s="125"/>
      <c r="AC1933" s="125"/>
      <c r="AD1933" s="125"/>
      <c r="AE1933" s="125"/>
      <c r="AF1933" s="125"/>
      <c r="AG1933" s="125"/>
      <c r="AH1933" s="125"/>
      <c r="AI1933" s="125"/>
      <c r="AJ1933" s="125"/>
      <c r="AK1933" s="310">
        <v>2810</v>
      </c>
      <c r="AL1933" s="310">
        <f t="shared" si="291"/>
        <v>0</v>
      </c>
      <c r="AM1933" s="65" t="s">
        <v>654</v>
      </c>
      <c r="AN1933" s="65"/>
      <c r="AO1933" s="65"/>
      <c r="AP1933" s="65"/>
      <c r="AQ1933" s="65"/>
      <c r="AR1933" s="65"/>
      <c r="AS1933" s="66"/>
    </row>
    <row r="1934" spans="1:45" s="67" customFormat="1" ht="14.15" customHeight="1" x14ac:dyDescent="0.2">
      <c r="A1934" s="145">
        <v>1707054</v>
      </c>
      <c r="B1934" s="146" t="s">
        <v>6</v>
      </c>
      <c r="C1934" s="258">
        <f t="shared" si="289"/>
        <v>5</v>
      </c>
      <c r="D1934" s="263">
        <f t="shared" si="290"/>
        <v>5</v>
      </c>
      <c r="E1934" s="125">
        <v>5</v>
      </c>
      <c r="F1934" s="125"/>
      <c r="G1934" s="125"/>
      <c r="H1934" s="126"/>
      <c r="I1934" s="126"/>
      <c r="J1934" s="126"/>
      <c r="K1934" s="126"/>
      <c r="L1934" s="126"/>
      <c r="M1934" s="126"/>
      <c r="N1934" s="126"/>
      <c r="O1934" s="126"/>
      <c r="P1934" s="126"/>
      <c r="Q1934" s="126"/>
      <c r="R1934" s="126"/>
      <c r="S1934" s="126"/>
      <c r="T1934" s="126"/>
      <c r="U1934" s="126"/>
      <c r="V1934" s="126"/>
      <c r="W1934" s="126"/>
      <c r="X1934" s="126"/>
      <c r="Y1934" s="126"/>
      <c r="Z1934" s="126"/>
      <c r="AA1934" s="125"/>
      <c r="AB1934" s="125">
        <v>5</v>
      </c>
      <c r="AC1934" s="125"/>
      <c r="AD1934" s="125"/>
      <c r="AE1934" s="125"/>
      <c r="AF1934" s="125"/>
      <c r="AG1934" s="125"/>
      <c r="AH1934" s="125"/>
      <c r="AI1934" s="125"/>
      <c r="AJ1934" s="125"/>
      <c r="AK1934" s="310">
        <v>3090</v>
      </c>
      <c r="AL1934" s="310">
        <f t="shared" si="291"/>
        <v>15450</v>
      </c>
      <c r="AM1934" s="65" t="s">
        <v>654</v>
      </c>
      <c r="AN1934" s="65"/>
      <c r="AO1934" s="65"/>
      <c r="AP1934" s="65"/>
      <c r="AQ1934" s="65"/>
      <c r="AR1934" s="65"/>
      <c r="AS1934" s="66"/>
    </row>
    <row r="1935" spans="1:45" s="67" customFormat="1" ht="14.15" customHeight="1" x14ac:dyDescent="0.2">
      <c r="A1935" s="145">
        <v>1707055</v>
      </c>
      <c r="B1935" s="146" t="s">
        <v>7</v>
      </c>
      <c r="C1935" s="258">
        <f t="shared" si="289"/>
        <v>0</v>
      </c>
      <c r="D1935" s="263">
        <f t="shared" si="290"/>
        <v>0</v>
      </c>
      <c r="E1935" s="125"/>
      <c r="F1935" s="125"/>
      <c r="G1935" s="125"/>
      <c r="H1935" s="126"/>
      <c r="I1935" s="126"/>
      <c r="J1935" s="126"/>
      <c r="K1935" s="126"/>
      <c r="L1935" s="126"/>
      <c r="M1935" s="126"/>
      <c r="N1935" s="126"/>
      <c r="O1935" s="126"/>
      <c r="P1935" s="126"/>
      <c r="Q1935" s="126"/>
      <c r="R1935" s="126"/>
      <c r="S1935" s="126"/>
      <c r="T1935" s="126"/>
      <c r="U1935" s="126"/>
      <c r="V1935" s="126"/>
      <c r="W1935" s="126"/>
      <c r="X1935" s="126"/>
      <c r="Y1935" s="126"/>
      <c r="Z1935" s="126"/>
      <c r="AA1935" s="125"/>
      <c r="AB1935" s="125"/>
      <c r="AC1935" s="125"/>
      <c r="AD1935" s="125"/>
      <c r="AE1935" s="125"/>
      <c r="AF1935" s="125"/>
      <c r="AG1935" s="125"/>
      <c r="AH1935" s="125"/>
      <c r="AI1935" s="125"/>
      <c r="AJ1935" s="125"/>
      <c r="AK1935" s="310">
        <v>3090</v>
      </c>
      <c r="AL1935" s="310">
        <f t="shared" si="291"/>
        <v>0</v>
      </c>
      <c r="AM1935" s="65" t="s">
        <v>654</v>
      </c>
      <c r="AN1935" s="65"/>
      <c r="AO1935" s="65"/>
      <c r="AP1935" s="65"/>
      <c r="AQ1935" s="65"/>
      <c r="AR1935" s="65"/>
      <c r="AS1935" s="66"/>
    </row>
    <row r="1936" spans="1:45" s="67" customFormat="1" ht="14.15" customHeight="1" x14ac:dyDescent="0.2">
      <c r="A1936" s="145">
        <v>1707056</v>
      </c>
      <c r="B1936" s="146" t="s">
        <v>3298</v>
      </c>
      <c r="C1936" s="258">
        <f t="shared" si="289"/>
        <v>0</v>
      </c>
      <c r="D1936" s="263">
        <f t="shared" si="290"/>
        <v>0</v>
      </c>
      <c r="E1936" s="125"/>
      <c r="F1936" s="125"/>
      <c r="G1936" s="125"/>
      <c r="H1936" s="126"/>
      <c r="I1936" s="126"/>
      <c r="J1936" s="126"/>
      <c r="K1936" s="126"/>
      <c r="L1936" s="126"/>
      <c r="M1936" s="126"/>
      <c r="N1936" s="126"/>
      <c r="O1936" s="126"/>
      <c r="P1936" s="126"/>
      <c r="Q1936" s="126"/>
      <c r="R1936" s="126"/>
      <c r="S1936" s="126"/>
      <c r="T1936" s="126"/>
      <c r="U1936" s="126"/>
      <c r="V1936" s="126"/>
      <c r="W1936" s="126"/>
      <c r="X1936" s="126"/>
      <c r="Y1936" s="126"/>
      <c r="Z1936" s="126"/>
      <c r="AA1936" s="125"/>
      <c r="AB1936" s="125"/>
      <c r="AC1936" s="125"/>
      <c r="AD1936" s="125"/>
      <c r="AE1936" s="125"/>
      <c r="AF1936" s="125"/>
      <c r="AG1936" s="125"/>
      <c r="AH1936" s="125"/>
      <c r="AI1936" s="125"/>
      <c r="AJ1936" s="125"/>
      <c r="AK1936" s="310">
        <v>1529340</v>
      </c>
      <c r="AL1936" s="310">
        <f t="shared" si="291"/>
        <v>0</v>
      </c>
      <c r="AM1936" s="65" t="s">
        <v>654</v>
      </c>
      <c r="AN1936" s="65"/>
      <c r="AO1936" s="65"/>
      <c r="AP1936" s="65"/>
      <c r="AQ1936" s="65"/>
      <c r="AR1936" s="65"/>
      <c r="AS1936" s="66"/>
    </row>
    <row r="1937" spans="1:45" s="67" customFormat="1" x14ac:dyDescent="0.2">
      <c r="A1937" s="145">
        <v>1707027</v>
      </c>
      <c r="B1937" s="146" t="s">
        <v>1158</v>
      </c>
      <c r="C1937" s="258">
        <f t="shared" si="289"/>
        <v>0</v>
      </c>
      <c r="D1937" s="263">
        <f t="shared" si="290"/>
        <v>0</v>
      </c>
      <c r="E1937" s="125"/>
      <c r="F1937" s="125"/>
      <c r="G1937" s="125"/>
      <c r="H1937" s="126"/>
      <c r="I1937" s="126"/>
      <c r="J1937" s="126"/>
      <c r="K1937" s="126"/>
      <c r="L1937" s="126"/>
      <c r="M1937" s="126"/>
      <c r="N1937" s="126"/>
      <c r="O1937" s="126"/>
      <c r="P1937" s="126"/>
      <c r="Q1937" s="126"/>
      <c r="R1937" s="126"/>
      <c r="S1937" s="126"/>
      <c r="T1937" s="126"/>
      <c r="U1937" s="126"/>
      <c r="V1937" s="126"/>
      <c r="W1937" s="126"/>
      <c r="X1937" s="126"/>
      <c r="Y1937" s="126"/>
      <c r="Z1937" s="126"/>
      <c r="AA1937" s="125"/>
      <c r="AB1937" s="125"/>
      <c r="AC1937" s="125"/>
      <c r="AD1937" s="125"/>
      <c r="AE1937" s="125"/>
      <c r="AF1937" s="125"/>
      <c r="AG1937" s="125"/>
      <c r="AH1937" s="125"/>
      <c r="AI1937" s="125"/>
      <c r="AJ1937" s="125"/>
      <c r="AK1937" s="310">
        <v>11350</v>
      </c>
      <c r="AL1937" s="310">
        <f t="shared" si="291"/>
        <v>0</v>
      </c>
      <c r="AM1937" s="65" t="s">
        <v>654</v>
      </c>
      <c r="AN1937" s="65"/>
      <c r="AO1937" s="65"/>
      <c r="AP1937" s="65"/>
      <c r="AQ1937" s="65"/>
      <c r="AR1937" s="65"/>
      <c r="AS1937" s="66"/>
    </row>
    <row r="1938" spans="1:45" s="67" customFormat="1" ht="14.15" customHeight="1" x14ac:dyDescent="0.2">
      <c r="A1938" s="145">
        <v>1707029</v>
      </c>
      <c r="B1938" s="146" t="s">
        <v>623</v>
      </c>
      <c r="C1938" s="258">
        <f t="shared" si="289"/>
        <v>0</v>
      </c>
      <c r="D1938" s="263">
        <f t="shared" si="290"/>
        <v>0</v>
      </c>
      <c r="E1938" s="125"/>
      <c r="F1938" s="125"/>
      <c r="G1938" s="125"/>
      <c r="H1938" s="126"/>
      <c r="I1938" s="126"/>
      <c r="J1938" s="126"/>
      <c r="K1938" s="126"/>
      <c r="L1938" s="126"/>
      <c r="M1938" s="126"/>
      <c r="N1938" s="126"/>
      <c r="O1938" s="126"/>
      <c r="P1938" s="126"/>
      <c r="Q1938" s="126"/>
      <c r="R1938" s="126"/>
      <c r="S1938" s="126"/>
      <c r="T1938" s="126"/>
      <c r="U1938" s="126"/>
      <c r="V1938" s="126"/>
      <c r="W1938" s="126"/>
      <c r="X1938" s="126"/>
      <c r="Y1938" s="126"/>
      <c r="Z1938" s="126"/>
      <c r="AA1938" s="125"/>
      <c r="AB1938" s="125"/>
      <c r="AC1938" s="125"/>
      <c r="AD1938" s="125"/>
      <c r="AE1938" s="125"/>
      <c r="AF1938" s="125"/>
      <c r="AG1938" s="125"/>
      <c r="AH1938" s="125"/>
      <c r="AI1938" s="125"/>
      <c r="AJ1938" s="125"/>
      <c r="AK1938" s="310">
        <v>12370</v>
      </c>
      <c r="AL1938" s="310">
        <f t="shared" si="291"/>
        <v>0</v>
      </c>
      <c r="AM1938" s="65" t="s">
        <v>654</v>
      </c>
      <c r="AN1938" s="65"/>
      <c r="AO1938" s="65"/>
      <c r="AP1938" s="65"/>
      <c r="AQ1938" s="65"/>
      <c r="AR1938" s="65"/>
      <c r="AS1938" s="66"/>
    </row>
    <row r="1939" spans="1:45" s="91" customFormat="1" ht="14.15" customHeight="1" x14ac:dyDescent="0.2">
      <c r="A1939" s="145">
        <v>1707030</v>
      </c>
      <c r="B1939" s="146" t="s">
        <v>1881</v>
      </c>
      <c r="C1939" s="258">
        <f t="shared" si="289"/>
        <v>0</v>
      </c>
      <c r="D1939" s="263">
        <f t="shared" si="290"/>
        <v>0</v>
      </c>
      <c r="E1939" s="125"/>
      <c r="F1939" s="125"/>
      <c r="G1939" s="125"/>
      <c r="H1939" s="126"/>
      <c r="I1939" s="126"/>
      <c r="J1939" s="126"/>
      <c r="K1939" s="126"/>
      <c r="L1939" s="126"/>
      <c r="M1939" s="126"/>
      <c r="N1939" s="126"/>
      <c r="O1939" s="126"/>
      <c r="P1939" s="126"/>
      <c r="Q1939" s="126"/>
      <c r="R1939" s="126"/>
      <c r="S1939" s="126"/>
      <c r="T1939" s="126"/>
      <c r="U1939" s="126"/>
      <c r="V1939" s="126"/>
      <c r="W1939" s="126"/>
      <c r="X1939" s="126"/>
      <c r="Y1939" s="126"/>
      <c r="Z1939" s="126"/>
      <c r="AA1939" s="125"/>
      <c r="AB1939" s="125"/>
      <c r="AC1939" s="125"/>
      <c r="AD1939" s="125"/>
      <c r="AE1939" s="125"/>
      <c r="AF1939" s="125"/>
      <c r="AG1939" s="125"/>
      <c r="AH1939" s="125"/>
      <c r="AI1939" s="125"/>
      <c r="AJ1939" s="125"/>
      <c r="AK1939" s="126"/>
      <c r="AL1939" s="126"/>
      <c r="AM1939" s="65" t="s">
        <v>654</v>
      </c>
      <c r="AN1939" s="65"/>
      <c r="AO1939" s="65"/>
      <c r="AP1939" s="65"/>
      <c r="AQ1939" s="65"/>
      <c r="AR1939" s="65"/>
      <c r="AS1939" s="90"/>
    </row>
    <row r="1940" spans="1:45" s="67" customFormat="1" ht="14.15" customHeight="1" x14ac:dyDescent="0.2">
      <c r="A1940" s="145">
        <v>1707032</v>
      </c>
      <c r="B1940" s="146" t="s">
        <v>624</v>
      </c>
      <c r="C1940" s="258">
        <f t="shared" si="289"/>
        <v>0</v>
      </c>
      <c r="D1940" s="263">
        <f t="shared" si="290"/>
        <v>0</v>
      </c>
      <c r="E1940" s="125"/>
      <c r="F1940" s="125"/>
      <c r="G1940" s="125"/>
      <c r="H1940" s="126"/>
      <c r="I1940" s="126"/>
      <c r="J1940" s="126"/>
      <c r="K1940" s="126"/>
      <c r="L1940" s="126"/>
      <c r="M1940" s="126"/>
      <c r="N1940" s="126"/>
      <c r="O1940" s="126"/>
      <c r="P1940" s="126"/>
      <c r="Q1940" s="126"/>
      <c r="R1940" s="126"/>
      <c r="S1940" s="126"/>
      <c r="T1940" s="126"/>
      <c r="U1940" s="126"/>
      <c r="V1940" s="126"/>
      <c r="W1940" s="126"/>
      <c r="X1940" s="126"/>
      <c r="Y1940" s="126"/>
      <c r="Z1940" s="126"/>
      <c r="AA1940" s="125"/>
      <c r="AB1940" s="125"/>
      <c r="AC1940" s="125"/>
      <c r="AD1940" s="125"/>
      <c r="AE1940" s="125"/>
      <c r="AF1940" s="125"/>
      <c r="AG1940" s="125"/>
      <c r="AH1940" s="125"/>
      <c r="AI1940" s="125"/>
      <c r="AJ1940" s="125"/>
      <c r="AK1940" s="126"/>
      <c r="AL1940" s="126"/>
      <c r="AM1940" s="65" t="s">
        <v>654</v>
      </c>
      <c r="AN1940" s="65"/>
      <c r="AO1940" s="65"/>
      <c r="AP1940" s="65"/>
      <c r="AQ1940" s="65"/>
      <c r="AR1940" s="65"/>
      <c r="AS1940" s="66"/>
    </row>
    <row r="1941" spans="1:45" s="67" customFormat="1" ht="14.15" customHeight="1" x14ac:dyDescent="0.2">
      <c r="A1941" s="145">
        <v>1707033</v>
      </c>
      <c r="B1941" s="146" t="s">
        <v>324</v>
      </c>
      <c r="C1941" s="258">
        <f t="shared" si="289"/>
        <v>0</v>
      </c>
      <c r="D1941" s="263">
        <f t="shared" si="290"/>
        <v>0</v>
      </c>
      <c r="E1941" s="125"/>
      <c r="F1941" s="125"/>
      <c r="G1941" s="125"/>
      <c r="H1941" s="126"/>
      <c r="I1941" s="126"/>
      <c r="J1941" s="126"/>
      <c r="K1941" s="126"/>
      <c r="L1941" s="126"/>
      <c r="M1941" s="126"/>
      <c r="N1941" s="126"/>
      <c r="O1941" s="126"/>
      <c r="P1941" s="126"/>
      <c r="Q1941" s="126"/>
      <c r="R1941" s="126"/>
      <c r="S1941" s="126"/>
      <c r="T1941" s="126"/>
      <c r="U1941" s="126"/>
      <c r="V1941" s="126"/>
      <c r="W1941" s="126"/>
      <c r="X1941" s="126"/>
      <c r="Y1941" s="126"/>
      <c r="Z1941" s="126"/>
      <c r="AA1941" s="125"/>
      <c r="AB1941" s="125"/>
      <c r="AC1941" s="125"/>
      <c r="AD1941" s="125"/>
      <c r="AE1941" s="125"/>
      <c r="AF1941" s="125"/>
      <c r="AG1941" s="125"/>
      <c r="AH1941" s="125"/>
      <c r="AI1941" s="125"/>
      <c r="AJ1941" s="125"/>
      <c r="AK1941" s="126"/>
      <c r="AL1941" s="126"/>
      <c r="AM1941" s="65" t="s">
        <v>654</v>
      </c>
      <c r="AN1941" s="65"/>
      <c r="AO1941" s="65"/>
      <c r="AP1941" s="65"/>
      <c r="AQ1941" s="65"/>
      <c r="AR1941" s="65"/>
      <c r="AS1941" s="66"/>
    </row>
    <row r="1942" spans="1:45" s="67" customFormat="1" ht="14.15" customHeight="1" x14ac:dyDescent="0.2">
      <c r="A1942" s="145">
        <v>1707034</v>
      </c>
      <c r="B1942" s="146" t="s">
        <v>325</v>
      </c>
      <c r="C1942" s="258">
        <f t="shared" ref="C1942:C1972" si="292">SUM(D1942+G1942)</f>
        <v>0</v>
      </c>
      <c r="D1942" s="263">
        <f t="shared" ref="D1942:D1972" si="293">SUM(E1942:F1942)</f>
        <v>0</v>
      </c>
      <c r="E1942" s="125"/>
      <c r="F1942" s="125"/>
      <c r="G1942" s="125"/>
      <c r="H1942" s="126"/>
      <c r="I1942" s="126"/>
      <c r="J1942" s="126"/>
      <c r="K1942" s="126"/>
      <c r="L1942" s="126"/>
      <c r="M1942" s="126"/>
      <c r="N1942" s="126"/>
      <c r="O1942" s="126"/>
      <c r="P1942" s="126"/>
      <c r="Q1942" s="126"/>
      <c r="R1942" s="126"/>
      <c r="S1942" s="126"/>
      <c r="T1942" s="126"/>
      <c r="U1942" s="126"/>
      <c r="V1942" s="126"/>
      <c r="W1942" s="126"/>
      <c r="X1942" s="126"/>
      <c r="Y1942" s="126"/>
      <c r="Z1942" s="126"/>
      <c r="AA1942" s="125"/>
      <c r="AB1942" s="125"/>
      <c r="AC1942" s="125"/>
      <c r="AD1942" s="125"/>
      <c r="AE1942" s="125"/>
      <c r="AF1942" s="125"/>
      <c r="AG1942" s="125"/>
      <c r="AH1942" s="125"/>
      <c r="AI1942" s="125"/>
      <c r="AJ1942" s="125"/>
      <c r="AK1942" s="126"/>
      <c r="AL1942" s="126"/>
      <c r="AM1942" s="65" t="s">
        <v>654</v>
      </c>
      <c r="AN1942" s="65"/>
      <c r="AO1942" s="65"/>
      <c r="AP1942" s="65"/>
      <c r="AQ1942" s="65"/>
      <c r="AR1942" s="65"/>
      <c r="AS1942" s="66"/>
    </row>
    <row r="1943" spans="1:45" s="67" customFormat="1" ht="14.15" customHeight="1" x14ac:dyDescent="0.2">
      <c r="A1943" s="145">
        <v>1707035</v>
      </c>
      <c r="B1943" s="146" t="s">
        <v>326</v>
      </c>
      <c r="C1943" s="258">
        <f t="shared" si="292"/>
        <v>0</v>
      </c>
      <c r="D1943" s="263">
        <f t="shared" si="293"/>
        <v>0</v>
      </c>
      <c r="E1943" s="125"/>
      <c r="F1943" s="125"/>
      <c r="G1943" s="125"/>
      <c r="H1943" s="126"/>
      <c r="I1943" s="126"/>
      <c r="J1943" s="126"/>
      <c r="K1943" s="126"/>
      <c r="L1943" s="126"/>
      <c r="M1943" s="126"/>
      <c r="N1943" s="126"/>
      <c r="O1943" s="126"/>
      <c r="P1943" s="126"/>
      <c r="Q1943" s="126"/>
      <c r="R1943" s="126"/>
      <c r="S1943" s="126"/>
      <c r="T1943" s="126"/>
      <c r="U1943" s="126"/>
      <c r="V1943" s="126"/>
      <c r="W1943" s="126"/>
      <c r="X1943" s="126"/>
      <c r="Y1943" s="126"/>
      <c r="Z1943" s="126"/>
      <c r="AA1943" s="125"/>
      <c r="AB1943" s="125"/>
      <c r="AC1943" s="125"/>
      <c r="AD1943" s="125"/>
      <c r="AE1943" s="125"/>
      <c r="AF1943" s="125"/>
      <c r="AG1943" s="125"/>
      <c r="AH1943" s="125"/>
      <c r="AI1943" s="125"/>
      <c r="AJ1943" s="125"/>
      <c r="AK1943" s="126"/>
      <c r="AL1943" s="126"/>
      <c r="AM1943" s="65" t="s">
        <v>654</v>
      </c>
      <c r="AN1943" s="65"/>
      <c r="AO1943" s="65"/>
      <c r="AP1943" s="65"/>
      <c r="AQ1943" s="65"/>
      <c r="AR1943" s="65"/>
      <c r="AS1943" s="66"/>
    </row>
    <row r="1944" spans="1:45" s="67" customFormat="1" ht="14.15" customHeight="1" x14ac:dyDescent="0.2">
      <c r="A1944" s="145">
        <v>1707036</v>
      </c>
      <c r="B1944" s="146" t="s">
        <v>327</v>
      </c>
      <c r="C1944" s="258">
        <f t="shared" si="292"/>
        <v>0</v>
      </c>
      <c r="D1944" s="263">
        <f t="shared" si="293"/>
        <v>0</v>
      </c>
      <c r="E1944" s="125"/>
      <c r="F1944" s="125"/>
      <c r="G1944" s="125"/>
      <c r="H1944" s="126"/>
      <c r="I1944" s="126"/>
      <c r="J1944" s="126"/>
      <c r="K1944" s="126"/>
      <c r="L1944" s="126"/>
      <c r="M1944" s="126"/>
      <c r="N1944" s="126"/>
      <c r="O1944" s="126"/>
      <c r="P1944" s="126"/>
      <c r="Q1944" s="126"/>
      <c r="R1944" s="126"/>
      <c r="S1944" s="126"/>
      <c r="T1944" s="126"/>
      <c r="U1944" s="126"/>
      <c r="V1944" s="126"/>
      <c r="W1944" s="126"/>
      <c r="X1944" s="126"/>
      <c r="Y1944" s="126"/>
      <c r="Z1944" s="126"/>
      <c r="AA1944" s="125"/>
      <c r="AB1944" s="125"/>
      <c r="AC1944" s="125"/>
      <c r="AD1944" s="125"/>
      <c r="AE1944" s="125"/>
      <c r="AF1944" s="125"/>
      <c r="AG1944" s="125"/>
      <c r="AH1944" s="125"/>
      <c r="AI1944" s="125"/>
      <c r="AJ1944" s="125"/>
      <c r="AK1944" s="126"/>
      <c r="AL1944" s="126"/>
      <c r="AM1944" s="65" t="s">
        <v>654</v>
      </c>
      <c r="AN1944" s="65"/>
      <c r="AO1944" s="65"/>
      <c r="AP1944" s="65"/>
      <c r="AQ1944" s="65"/>
      <c r="AR1944" s="65"/>
      <c r="AS1944" s="66"/>
    </row>
    <row r="1945" spans="1:45" s="67" customFormat="1" ht="14.15" customHeight="1" x14ac:dyDescent="0.2">
      <c r="A1945" s="145">
        <v>1707037</v>
      </c>
      <c r="B1945" s="146" t="s">
        <v>328</v>
      </c>
      <c r="C1945" s="258">
        <f t="shared" si="292"/>
        <v>0</v>
      </c>
      <c r="D1945" s="263">
        <f t="shared" si="293"/>
        <v>0</v>
      </c>
      <c r="E1945" s="125"/>
      <c r="F1945" s="125"/>
      <c r="G1945" s="125"/>
      <c r="H1945" s="126"/>
      <c r="I1945" s="126"/>
      <c r="J1945" s="126"/>
      <c r="K1945" s="126"/>
      <c r="L1945" s="126"/>
      <c r="M1945" s="126"/>
      <c r="N1945" s="126"/>
      <c r="O1945" s="126"/>
      <c r="P1945" s="126"/>
      <c r="Q1945" s="126"/>
      <c r="R1945" s="126"/>
      <c r="S1945" s="126"/>
      <c r="T1945" s="126"/>
      <c r="U1945" s="126"/>
      <c r="V1945" s="126"/>
      <c r="W1945" s="126"/>
      <c r="X1945" s="126"/>
      <c r="Y1945" s="126"/>
      <c r="Z1945" s="126"/>
      <c r="AA1945" s="125"/>
      <c r="AB1945" s="125"/>
      <c r="AC1945" s="125"/>
      <c r="AD1945" s="125"/>
      <c r="AE1945" s="125"/>
      <c r="AF1945" s="125"/>
      <c r="AG1945" s="125"/>
      <c r="AH1945" s="125"/>
      <c r="AI1945" s="125"/>
      <c r="AJ1945" s="125"/>
      <c r="AK1945" s="126"/>
      <c r="AL1945" s="126"/>
      <c r="AM1945" s="65" t="s">
        <v>654</v>
      </c>
      <c r="AN1945" s="65"/>
      <c r="AO1945" s="65"/>
      <c r="AP1945" s="65"/>
      <c r="AQ1945" s="65"/>
      <c r="AR1945" s="65"/>
      <c r="AS1945" s="66"/>
    </row>
    <row r="1946" spans="1:45" s="67" customFormat="1" ht="14.15" customHeight="1" x14ac:dyDescent="0.2">
      <c r="A1946" s="145">
        <v>1707038</v>
      </c>
      <c r="B1946" s="146" t="s">
        <v>2431</v>
      </c>
      <c r="C1946" s="258">
        <f t="shared" si="292"/>
        <v>0</v>
      </c>
      <c r="D1946" s="263">
        <f t="shared" si="293"/>
        <v>0</v>
      </c>
      <c r="E1946" s="125"/>
      <c r="F1946" s="125"/>
      <c r="G1946" s="125"/>
      <c r="H1946" s="126"/>
      <c r="I1946" s="126"/>
      <c r="J1946" s="126"/>
      <c r="K1946" s="126"/>
      <c r="L1946" s="126"/>
      <c r="M1946" s="126"/>
      <c r="N1946" s="126"/>
      <c r="O1946" s="126"/>
      <c r="P1946" s="126"/>
      <c r="Q1946" s="126"/>
      <c r="R1946" s="126"/>
      <c r="S1946" s="126"/>
      <c r="T1946" s="126"/>
      <c r="U1946" s="126"/>
      <c r="V1946" s="126"/>
      <c r="W1946" s="126"/>
      <c r="X1946" s="126"/>
      <c r="Y1946" s="126"/>
      <c r="Z1946" s="126"/>
      <c r="AA1946" s="125"/>
      <c r="AB1946" s="125"/>
      <c r="AC1946" s="125"/>
      <c r="AD1946" s="125"/>
      <c r="AE1946" s="125"/>
      <c r="AF1946" s="125"/>
      <c r="AG1946" s="125"/>
      <c r="AH1946" s="125"/>
      <c r="AI1946" s="125"/>
      <c r="AJ1946" s="125"/>
      <c r="AK1946" s="126"/>
      <c r="AL1946" s="126"/>
      <c r="AM1946" s="65" t="s">
        <v>654</v>
      </c>
      <c r="AN1946" s="65"/>
      <c r="AO1946" s="65"/>
      <c r="AP1946" s="65"/>
      <c r="AQ1946" s="65"/>
      <c r="AR1946" s="65"/>
      <c r="AS1946" s="66"/>
    </row>
    <row r="1947" spans="1:45" s="67" customFormat="1" ht="14.15" customHeight="1" x14ac:dyDescent="0.2">
      <c r="A1947" s="145">
        <v>1707052</v>
      </c>
      <c r="B1947" s="146" t="s">
        <v>2432</v>
      </c>
      <c r="C1947" s="258">
        <f t="shared" si="292"/>
        <v>5</v>
      </c>
      <c r="D1947" s="263">
        <f t="shared" si="293"/>
        <v>5</v>
      </c>
      <c r="E1947" s="125">
        <v>5</v>
      </c>
      <c r="F1947" s="125"/>
      <c r="G1947" s="125"/>
      <c r="H1947" s="126"/>
      <c r="I1947" s="126"/>
      <c r="J1947" s="126"/>
      <c r="K1947" s="126"/>
      <c r="L1947" s="126"/>
      <c r="M1947" s="126"/>
      <c r="N1947" s="126"/>
      <c r="O1947" s="126"/>
      <c r="P1947" s="126"/>
      <c r="Q1947" s="126"/>
      <c r="R1947" s="126"/>
      <c r="S1947" s="126"/>
      <c r="T1947" s="126"/>
      <c r="U1947" s="126"/>
      <c r="V1947" s="126"/>
      <c r="W1947" s="126"/>
      <c r="X1947" s="126"/>
      <c r="Y1947" s="126"/>
      <c r="Z1947" s="126"/>
      <c r="AA1947" s="125">
        <v>1</v>
      </c>
      <c r="AB1947" s="125">
        <v>4</v>
      </c>
      <c r="AC1947" s="125"/>
      <c r="AD1947" s="125"/>
      <c r="AE1947" s="125"/>
      <c r="AF1947" s="125"/>
      <c r="AG1947" s="125"/>
      <c r="AH1947" s="125"/>
      <c r="AI1947" s="125"/>
      <c r="AJ1947" s="125"/>
      <c r="AK1947" s="126"/>
      <c r="AL1947" s="126"/>
      <c r="AM1947" s="65" t="s">
        <v>654</v>
      </c>
      <c r="AN1947" s="65"/>
      <c r="AO1947" s="65"/>
      <c r="AP1947" s="65"/>
      <c r="AQ1947" s="65"/>
      <c r="AR1947" s="65"/>
      <c r="AS1947" s="66"/>
    </row>
    <row r="1948" spans="1:45" s="67" customFormat="1" ht="14.15" customHeight="1" x14ac:dyDescent="0.2">
      <c r="A1948" s="145">
        <v>1707053</v>
      </c>
      <c r="B1948" s="146" t="s">
        <v>2433</v>
      </c>
      <c r="C1948" s="258">
        <f t="shared" si="292"/>
        <v>0</v>
      </c>
      <c r="D1948" s="263">
        <f t="shared" si="293"/>
        <v>0</v>
      </c>
      <c r="E1948" s="125"/>
      <c r="F1948" s="125"/>
      <c r="G1948" s="125"/>
      <c r="H1948" s="126"/>
      <c r="I1948" s="126"/>
      <c r="J1948" s="126"/>
      <c r="K1948" s="126"/>
      <c r="L1948" s="126"/>
      <c r="M1948" s="126"/>
      <c r="N1948" s="126"/>
      <c r="O1948" s="126"/>
      <c r="P1948" s="126"/>
      <c r="Q1948" s="126"/>
      <c r="R1948" s="126"/>
      <c r="S1948" s="126"/>
      <c r="T1948" s="126"/>
      <c r="U1948" s="126"/>
      <c r="V1948" s="126"/>
      <c r="W1948" s="126"/>
      <c r="X1948" s="126"/>
      <c r="Y1948" s="126"/>
      <c r="Z1948" s="126"/>
      <c r="AA1948" s="125"/>
      <c r="AB1948" s="125"/>
      <c r="AC1948" s="125"/>
      <c r="AD1948" s="125"/>
      <c r="AE1948" s="125"/>
      <c r="AF1948" s="125"/>
      <c r="AG1948" s="125"/>
      <c r="AH1948" s="125"/>
      <c r="AI1948" s="125"/>
      <c r="AJ1948" s="125"/>
      <c r="AK1948" s="126"/>
      <c r="AL1948" s="126"/>
      <c r="AM1948" s="65" t="s">
        <v>654</v>
      </c>
      <c r="AN1948" s="65"/>
      <c r="AO1948" s="65"/>
      <c r="AP1948" s="65"/>
      <c r="AQ1948" s="65"/>
      <c r="AR1948" s="65"/>
      <c r="AS1948" s="66"/>
    </row>
    <row r="1949" spans="1:45" s="67" customFormat="1" ht="14.15" customHeight="1" x14ac:dyDescent="0.2">
      <c r="A1949" s="145">
        <v>1707057</v>
      </c>
      <c r="B1949" s="146" t="s">
        <v>3299</v>
      </c>
      <c r="C1949" s="258">
        <f t="shared" si="292"/>
        <v>0</v>
      </c>
      <c r="D1949" s="263">
        <f t="shared" si="293"/>
        <v>0</v>
      </c>
      <c r="E1949" s="125"/>
      <c r="F1949" s="246"/>
      <c r="G1949" s="246"/>
      <c r="H1949" s="247"/>
      <c r="I1949" s="247"/>
      <c r="J1949" s="126"/>
      <c r="K1949" s="126"/>
      <c r="L1949" s="126"/>
      <c r="M1949" s="126"/>
      <c r="N1949" s="126"/>
      <c r="O1949" s="126"/>
      <c r="P1949" s="126"/>
      <c r="Q1949" s="126"/>
      <c r="R1949" s="126"/>
      <c r="S1949" s="126"/>
      <c r="T1949" s="126"/>
      <c r="U1949" s="126"/>
      <c r="V1949" s="126"/>
      <c r="W1949" s="126"/>
      <c r="X1949" s="126"/>
      <c r="Y1949" s="126"/>
      <c r="Z1949" s="126"/>
      <c r="AA1949" s="125"/>
      <c r="AB1949" s="125"/>
      <c r="AC1949" s="125"/>
      <c r="AD1949" s="125"/>
      <c r="AE1949" s="125"/>
      <c r="AF1949" s="125"/>
      <c r="AG1949" s="125"/>
      <c r="AH1949" s="125"/>
      <c r="AI1949" s="125"/>
      <c r="AJ1949" s="125"/>
      <c r="AK1949" s="310">
        <v>23640</v>
      </c>
      <c r="AL1949" s="310">
        <f t="shared" ref="AL1949:AL1955" si="294">AK1949*E1949</f>
        <v>0</v>
      </c>
      <c r="AM1949" s="65" t="s">
        <v>654</v>
      </c>
      <c r="AN1949" s="65"/>
      <c r="AO1949" s="65"/>
      <c r="AP1949" s="65"/>
      <c r="AQ1949" s="65"/>
      <c r="AR1949" s="65"/>
      <c r="AS1949" s="66"/>
    </row>
    <row r="1950" spans="1:45" s="67" customFormat="1" ht="14.15" customHeight="1" x14ac:dyDescent="0.2">
      <c r="A1950" s="145">
        <v>1707058</v>
      </c>
      <c r="B1950" s="146" t="s">
        <v>3300</v>
      </c>
      <c r="C1950" s="258">
        <f t="shared" si="292"/>
        <v>0</v>
      </c>
      <c r="D1950" s="263">
        <f t="shared" si="293"/>
        <v>0</v>
      </c>
      <c r="E1950" s="125"/>
      <c r="F1950" s="246"/>
      <c r="G1950" s="246"/>
      <c r="H1950" s="247"/>
      <c r="I1950" s="247"/>
      <c r="J1950" s="126"/>
      <c r="K1950" s="126"/>
      <c r="L1950" s="126"/>
      <c r="M1950" s="126"/>
      <c r="N1950" s="126"/>
      <c r="O1950" s="126"/>
      <c r="P1950" s="126"/>
      <c r="Q1950" s="126"/>
      <c r="R1950" s="126"/>
      <c r="S1950" s="126"/>
      <c r="T1950" s="126"/>
      <c r="U1950" s="126"/>
      <c r="V1950" s="126"/>
      <c r="W1950" s="126"/>
      <c r="X1950" s="126"/>
      <c r="Y1950" s="126"/>
      <c r="Z1950" s="126"/>
      <c r="AA1950" s="125"/>
      <c r="AB1950" s="125"/>
      <c r="AC1950" s="125"/>
      <c r="AD1950" s="125"/>
      <c r="AE1950" s="125"/>
      <c r="AF1950" s="125"/>
      <c r="AG1950" s="125"/>
      <c r="AH1950" s="125"/>
      <c r="AI1950" s="125"/>
      <c r="AJ1950" s="125"/>
      <c r="AK1950" s="310">
        <v>37030</v>
      </c>
      <c r="AL1950" s="310">
        <f t="shared" si="294"/>
        <v>0</v>
      </c>
      <c r="AM1950" s="65" t="s">
        <v>654</v>
      </c>
      <c r="AN1950" s="65"/>
      <c r="AO1950" s="65"/>
      <c r="AP1950" s="65"/>
      <c r="AQ1950" s="65"/>
      <c r="AR1950" s="65"/>
      <c r="AS1950" s="66"/>
    </row>
    <row r="1951" spans="1:45" s="67" customFormat="1" ht="14.15" customHeight="1" x14ac:dyDescent="0.2">
      <c r="A1951" s="145">
        <v>1707059</v>
      </c>
      <c r="B1951" s="146" t="s">
        <v>3301</v>
      </c>
      <c r="C1951" s="258">
        <f t="shared" si="292"/>
        <v>0</v>
      </c>
      <c r="D1951" s="263">
        <f t="shared" si="293"/>
        <v>0</v>
      </c>
      <c r="E1951" s="125"/>
      <c r="F1951" s="246"/>
      <c r="G1951" s="246"/>
      <c r="H1951" s="247"/>
      <c r="I1951" s="247"/>
      <c r="J1951" s="126"/>
      <c r="K1951" s="126"/>
      <c r="L1951" s="126"/>
      <c r="M1951" s="126"/>
      <c r="N1951" s="126"/>
      <c r="O1951" s="126"/>
      <c r="P1951" s="126"/>
      <c r="Q1951" s="126"/>
      <c r="R1951" s="126"/>
      <c r="S1951" s="126"/>
      <c r="T1951" s="126"/>
      <c r="U1951" s="126"/>
      <c r="V1951" s="126"/>
      <c r="W1951" s="126"/>
      <c r="X1951" s="126"/>
      <c r="Y1951" s="126"/>
      <c r="Z1951" s="126"/>
      <c r="AA1951" s="125"/>
      <c r="AB1951" s="125"/>
      <c r="AC1951" s="125"/>
      <c r="AD1951" s="125"/>
      <c r="AE1951" s="125"/>
      <c r="AF1951" s="125"/>
      <c r="AG1951" s="125"/>
      <c r="AH1951" s="125"/>
      <c r="AI1951" s="125"/>
      <c r="AJ1951" s="125"/>
      <c r="AK1951" s="310">
        <v>39820</v>
      </c>
      <c r="AL1951" s="310">
        <f t="shared" si="294"/>
        <v>0</v>
      </c>
      <c r="AM1951" s="65" t="s">
        <v>654</v>
      </c>
      <c r="AN1951" s="65"/>
      <c r="AO1951" s="65"/>
      <c r="AP1951" s="65"/>
      <c r="AQ1951" s="65"/>
      <c r="AR1951" s="65"/>
      <c r="AS1951" s="66"/>
    </row>
    <row r="1952" spans="1:45" s="67" customFormat="1" ht="14.15" customHeight="1" x14ac:dyDescent="0.2">
      <c r="A1952" s="145">
        <v>1707060</v>
      </c>
      <c r="B1952" s="146" t="s">
        <v>3302</v>
      </c>
      <c r="C1952" s="258">
        <f t="shared" si="292"/>
        <v>0</v>
      </c>
      <c r="D1952" s="263">
        <f t="shared" si="293"/>
        <v>0</v>
      </c>
      <c r="E1952" s="125"/>
      <c r="F1952" s="246"/>
      <c r="G1952" s="246"/>
      <c r="H1952" s="247"/>
      <c r="I1952" s="247"/>
      <c r="J1952" s="126"/>
      <c r="K1952" s="126"/>
      <c r="L1952" s="126"/>
      <c r="M1952" s="126"/>
      <c r="N1952" s="126"/>
      <c r="O1952" s="126"/>
      <c r="P1952" s="126"/>
      <c r="Q1952" s="126"/>
      <c r="R1952" s="126"/>
      <c r="S1952" s="126"/>
      <c r="T1952" s="126"/>
      <c r="U1952" s="126"/>
      <c r="V1952" s="126"/>
      <c r="W1952" s="126"/>
      <c r="X1952" s="126"/>
      <c r="Y1952" s="126"/>
      <c r="Z1952" s="126"/>
      <c r="AA1952" s="125"/>
      <c r="AB1952" s="125"/>
      <c r="AC1952" s="125"/>
      <c r="AD1952" s="125"/>
      <c r="AE1952" s="125"/>
      <c r="AF1952" s="125"/>
      <c r="AG1952" s="125"/>
      <c r="AH1952" s="125"/>
      <c r="AI1952" s="125"/>
      <c r="AJ1952" s="125"/>
      <c r="AK1952" s="310">
        <v>1565360</v>
      </c>
      <c r="AL1952" s="310">
        <f t="shared" si="294"/>
        <v>0</v>
      </c>
      <c r="AM1952" s="65" t="s">
        <v>654</v>
      </c>
      <c r="AN1952" s="65"/>
      <c r="AO1952" s="65"/>
      <c r="AP1952" s="65"/>
      <c r="AQ1952" s="65"/>
      <c r="AR1952" s="65"/>
      <c r="AS1952" s="66"/>
    </row>
    <row r="1953" spans="1:45" s="67" customFormat="1" ht="14.15" customHeight="1" x14ac:dyDescent="0.2">
      <c r="A1953" s="145">
        <v>1707061</v>
      </c>
      <c r="B1953" s="146" t="s">
        <v>3303</v>
      </c>
      <c r="C1953" s="258">
        <f t="shared" si="292"/>
        <v>0</v>
      </c>
      <c r="D1953" s="263">
        <f t="shared" si="293"/>
        <v>0</v>
      </c>
      <c r="E1953" s="125"/>
      <c r="F1953" s="246"/>
      <c r="G1953" s="246"/>
      <c r="H1953" s="247"/>
      <c r="I1953" s="247"/>
      <c r="J1953" s="126"/>
      <c r="K1953" s="126"/>
      <c r="L1953" s="126"/>
      <c r="M1953" s="126"/>
      <c r="N1953" s="126"/>
      <c r="O1953" s="126"/>
      <c r="P1953" s="126"/>
      <c r="Q1953" s="126"/>
      <c r="R1953" s="126"/>
      <c r="S1953" s="126"/>
      <c r="T1953" s="126"/>
      <c r="U1953" s="126"/>
      <c r="V1953" s="126"/>
      <c r="W1953" s="126"/>
      <c r="X1953" s="126"/>
      <c r="Y1953" s="126"/>
      <c r="Z1953" s="126"/>
      <c r="AA1953" s="125"/>
      <c r="AB1953" s="125"/>
      <c r="AC1953" s="125"/>
      <c r="AD1953" s="125"/>
      <c r="AE1953" s="125"/>
      <c r="AF1953" s="125"/>
      <c r="AG1953" s="125"/>
      <c r="AH1953" s="125"/>
      <c r="AI1953" s="125"/>
      <c r="AJ1953" s="125"/>
      <c r="AK1953" s="310">
        <v>146570</v>
      </c>
      <c r="AL1953" s="310">
        <f t="shared" si="294"/>
        <v>0</v>
      </c>
      <c r="AM1953" s="65" t="s">
        <v>654</v>
      </c>
      <c r="AN1953" s="65"/>
      <c r="AO1953" s="65"/>
      <c r="AP1953" s="65"/>
      <c r="AQ1953" s="65"/>
      <c r="AR1953" s="65"/>
      <c r="AS1953" s="66"/>
    </row>
    <row r="1954" spans="1:45" s="67" customFormat="1" ht="14.15" customHeight="1" x14ac:dyDescent="0.2">
      <c r="A1954" s="145">
        <v>1707062</v>
      </c>
      <c r="B1954" s="146" t="s">
        <v>3304</v>
      </c>
      <c r="C1954" s="258">
        <f t="shared" si="292"/>
        <v>0</v>
      </c>
      <c r="D1954" s="263">
        <f t="shared" si="293"/>
        <v>0</v>
      </c>
      <c r="E1954" s="125"/>
      <c r="F1954" s="246"/>
      <c r="G1954" s="246"/>
      <c r="H1954" s="247"/>
      <c r="I1954" s="247"/>
      <c r="J1954" s="126"/>
      <c r="K1954" s="126"/>
      <c r="L1954" s="126"/>
      <c r="M1954" s="126"/>
      <c r="N1954" s="126"/>
      <c r="O1954" s="126"/>
      <c r="P1954" s="126"/>
      <c r="Q1954" s="126"/>
      <c r="R1954" s="126"/>
      <c r="S1954" s="126"/>
      <c r="T1954" s="126"/>
      <c r="U1954" s="126"/>
      <c r="V1954" s="126"/>
      <c r="W1954" s="126"/>
      <c r="X1954" s="126"/>
      <c r="Y1954" s="126"/>
      <c r="Z1954" s="126"/>
      <c r="AA1954" s="125"/>
      <c r="AB1954" s="125"/>
      <c r="AC1954" s="125"/>
      <c r="AD1954" s="125"/>
      <c r="AE1954" s="125"/>
      <c r="AF1954" s="125"/>
      <c r="AG1954" s="125"/>
      <c r="AH1954" s="125"/>
      <c r="AI1954" s="125"/>
      <c r="AJ1954" s="125"/>
      <c r="AK1954" s="310">
        <v>1565360</v>
      </c>
      <c r="AL1954" s="310">
        <f t="shared" si="294"/>
        <v>0</v>
      </c>
      <c r="AM1954" s="65" t="s">
        <v>654</v>
      </c>
      <c r="AN1954" s="65"/>
      <c r="AO1954" s="65"/>
      <c r="AP1954" s="65"/>
      <c r="AQ1954" s="65"/>
      <c r="AR1954" s="65"/>
      <c r="AS1954" s="66"/>
    </row>
    <row r="1955" spans="1:45" s="67" customFormat="1" ht="14.15" customHeight="1" x14ac:dyDescent="0.2">
      <c r="A1955" s="145">
        <v>1707063</v>
      </c>
      <c r="B1955" s="146" t="s">
        <v>3918</v>
      </c>
      <c r="C1955" s="357">
        <f t="shared" si="292"/>
        <v>0</v>
      </c>
      <c r="D1955" s="359">
        <f t="shared" si="293"/>
        <v>0</v>
      </c>
      <c r="E1955" s="125"/>
      <c r="F1955" s="246"/>
      <c r="G1955" s="246"/>
      <c r="H1955" s="247"/>
      <c r="I1955" s="247"/>
      <c r="J1955" s="126"/>
      <c r="K1955" s="126"/>
      <c r="L1955" s="126"/>
      <c r="M1955" s="126"/>
      <c r="N1955" s="126"/>
      <c r="O1955" s="126"/>
      <c r="P1955" s="126"/>
      <c r="Q1955" s="126"/>
      <c r="R1955" s="126"/>
      <c r="S1955" s="126"/>
      <c r="T1955" s="126"/>
      <c r="U1955" s="126"/>
      <c r="V1955" s="126"/>
      <c r="W1955" s="126"/>
      <c r="X1955" s="126"/>
      <c r="Y1955" s="126"/>
      <c r="Z1955" s="126"/>
      <c r="AA1955" s="125"/>
      <c r="AB1955" s="125"/>
      <c r="AC1955" s="125"/>
      <c r="AD1955" s="125"/>
      <c r="AE1955" s="125"/>
      <c r="AF1955" s="125"/>
      <c r="AG1955" s="125"/>
      <c r="AH1955" s="125"/>
      <c r="AI1955" s="125"/>
      <c r="AJ1955" s="125"/>
      <c r="AK1955" s="310">
        <v>75170</v>
      </c>
      <c r="AL1955" s="310">
        <f t="shared" si="294"/>
        <v>0</v>
      </c>
      <c r="AM1955" s="65" t="s">
        <v>654</v>
      </c>
      <c r="AN1955" s="65"/>
      <c r="AO1955" s="65"/>
      <c r="AP1955" s="65"/>
      <c r="AQ1955" s="65"/>
      <c r="AR1955" s="65"/>
      <c r="AS1955" s="66"/>
    </row>
    <row r="1956" spans="1:45" s="67" customFormat="1" ht="14.15" customHeight="1" x14ac:dyDescent="0.2">
      <c r="A1956" s="145">
        <v>5099098</v>
      </c>
      <c r="B1956" s="146" t="s">
        <v>2434</v>
      </c>
      <c r="C1956" s="258">
        <f t="shared" si="292"/>
        <v>0</v>
      </c>
      <c r="D1956" s="263">
        <f t="shared" si="293"/>
        <v>0</v>
      </c>
      <c r="E1956" s="125"/>
      <c r="F1956" s="125"/>
      <c r="G1956" s="125"/>
      <c r="H1956" s="126"/>
      <c r="I1956" s="126"/>
      <c r="J1956" s="126"/>
      <c r="K1956" s="126"/>
      <c r="L1956" s="126"/>
      <c r="M1956" s="126"/>
      <c r="N1956" s="126"/>
      <c r="O1956" s="126"/>
      <c r="P1956" s="126"/>
      <c r="Q1956" s="126"/>
      <c r="R1956" s="126"/>
      <c r="S1956" s="126"/>
      <c r="T1956" s="126"/>
      <c r="U1956" s="126"/>
      <c r="V1956" s="126"/>
      <c r="W1956" s="126"/>
      <c r="X1956" s="126"/>
      <c r="Y1956" s="126"/>
      <c r="Z1956" s="126"/>
      <c r="AA1956" s="125"/>
      <c r="AB1956" s="125"/>
      <c r="AC1956" s="125"/>
      <c r="AD1956" s="125"/>
      <c r="AE1956" s="125"/>
      <c r="AF1956" s="125"/>
      <c r="AG1956" s="125"/>
      <c r="AH1956" s="125"/>
      <c r="AI1956" s="125"/>
      <c r="AJ1956" s="125"/>
      <c r="AK1956" s="126"/>
      <c r="AL1956" s="126"/>
      <c r="AM1956" s="65" t="s">
        <v>654</v>
      </c>
      <c r="AN1956" s="65"/>
      <c r="AO1956" s="65"/>
      <c r="AP1956" s="65"/>
      <c r="AQ1956" s="65"/>
      <c r="AR1956" s="65"/>
      <c r="AS1956" s="66"/>
    </row>
    <row r="1957" spans="1:45" s="67" customFormat="1" ht="14.15" customHeight="1" x14ac:dyDescent="0.2">
      <c r="A1957" s="145"/>
      <c r="B1957" s="157" t="s">
        <v>2393</v>
      </c>
      <c r="C1957" s="258">
        <f t="shared" si="292"/>
        <v>0</v>
      </c>
      <c r="D1957" s="263">
        <f t="shared" si="293"/>
        <v>0</v>
      </c>
      <c r="E1957" s="125"/>
      <c r="F1957" s="125"/>
      <c r="G1957" s="125"/>
      <c r="H1957" s="126"/>
      <c r="I1957" s="126"/>
      <c r="J1957" s="126"/>
      <c r="K1957" s="126"/>
      <c r="L1957" s="126"/>
      <c r="M1957" s="126"/>
      <c r="N1957" s="126"/>
      <c r="O1957" s="126"/>
      <c r="P1957" s="126"/>
      <c r="Q1957" s="126"/>
      <c r="R1957" s="126"/>
      <c r="S1957" s="126"/>
      <c r="T1957" s="126"/>
      <c r="U1957" s="126"/>
      <c r="V1957" s="126"/>
      <c r="W1957" s="126"/>
      <c r="X1957" s="126"/>
      <c r="Y1957" s="126"/>
      <c r="Z1957" s="126"/>
      <c r="AA1957" s="125"/>
      <c r="AB1957" s="125"/>
      <c r="AC1957" s="125"/>
      <c r="AD1957" s="125"/>
      <c r="AE1957" s="125"/>
      <c r="AF1957" s="125"/>
      <c r="AG1957" s="125"/>
      <c r="AH1957" s="125"/>
      <c r="AI1957" s="125"/>
      <c r="AJ1957" s="125"/>
      <c r="AK1957" s="126"/>
      <c r="AL1957" s="126"/>
      <c r="AM1957" s="65" t="s">
        <v>654</v>
      </c>
      <c r="AN1957" s="65"/>
      <c r="AO1957" s="65"/>
      <c r="AP1957" s="65"/>
      <c r="AQ1957" s="65"/>
      <c r="AR1957" s="65"/>
      <c r="AS1957" s="66"/>
    </row>
    <row r="1958" spans="1:45" s="67" customFormat="1" ht="14.15" customHeight="1" x14ac:dyDescent="0.2">
      <c r="A1958" s="145"/>
      <c r="B1958" s="160" t="s">
        <v>2805</v>
      </c>
      <c r="C1958" s="258">
        <f t="shared" si="292"/>
        <v>0</v>
      </c>
      <c r="D1958" s="263">
        <f t="shared" si="293"/>
        <v>0</v>
      </c>
      <c r="E1958" s="125"/>
      <c r="F1958" s="125"/>
      <c r="G1958" s="125"/>
      <c r="H1958" s="126"/>
      <c r="I1958" s="126"/>
      <c r="J1958" s="126"/>
      <c r="K1958" s="126"/>
      <c r="L1958" s="126"/>
      <c r="M1958" s="126"/>
      <c r="N1958" s="126"/>
      <c r="O1958" s="126"/>
      <c r="P1958" s="126"/>
      <c r="Q1958" s="126"/>
      <c r="R1958" s="126"/>
      <c r="S1958" s="126"/>
      <c r="T1958" s="126"/>
      <c r="U1958" s="126"/>
      <c r="V1958" s="126"/>
      <c r="W1958" s="126"/>
      <c r="X1958" s="126"/>
      <c r="Y1958" s="126"/>
      <c r="Z1958" s="126"/>
      <c r="AA1958" s="125"/>
      <c r="AB1958" s="125"/>
      <c r="AC1958" s="125"/>
      <c r="AD1958" s="125"/>
      <c r="AE1958" s="125"/>
      <c r="AF1958" s="125"/>
      <c r="AG1958" s="125"/>
      <c r="AH1958" s="125"/>
      <c r="AI1958" s="125"/>
      <c r="AJ1958" s="125"/>
      <c r="AK1958" s="126"/>
      <c r="AL1958" s="126"/>
      <c r="AM1958" s="65" t="s">
        <v>654</v>
      </c>
      <c r="AN1958" s="65"/>
      <c r="AO1958" s="65"/>
      <c r="AP1958" s="65"/>
      <c r="AQ1958" s="65"/>
      <c r="AR1958" s="65"/>
      <c r="AS1958" s="66"/>
    </row>
    <row r="1959" spans="1:45" s="67" customFormat="1" ht="14.15" customHeight="1" x14ac:dyDescent="0.2">
      <c r="A1959" s="145"/>
      <c r="B1959" s="160" t="s">
        <v>2808</v>
      </c>
      <c r="C1959" s="258">
        <f t="shared" si="292"/>
        <v>0</v>
      </c>
      <c r="D1959" s="263">
        <f t="shared" si="293"/>
        <v>0</v>
      </c>
      <c r="E1959" s="125"/>
      <c r="F1959" s="125"/>
      <c r="G1959" s="125"/>
      <c r="H1959" s="126"/>
      <c r="I1959" s="126"/>
      <c r="J1959" s="126"/>
      <c r="K1959" s="126"/>
      <c r="L1959" s="126"/>
      <c r="M1959" s="126"/>
      <c r="N1959" s="126"/>
      <c r="O1959" s="126"/>
      <c r="P1959" s="126"/>
      <c r="Q1959" s="126"/>
      <c r="R1959" s="126"/>
      <c r="S1959" s="126"/>
      <c r="T1959" s="126"/>
      <c r="U1959" s="126"/>
      <c r="V1959" s="126"/>
      <c r="W1959" s="126"/>
      <c r="X1959" s="126"/>
      <c r="Y1959" s="126"/>
      <c r="Z1959" s="126"/>
      <c r="AA1959" s="125"/>
      <c r="AB1959" s="125"/>
      <c r="AC1959" s="125"/>
      <c r="AD1959" s="125"/>
      <c r="AE1959" s="125"/>
      <c r="AF1959" s="125"/>
      <c r="AG1959" s="125"/>
      <c r="AH1959" s="125"/>
      <c r="AI1959" s="125"/>
      <c r="AJ1959" s="125"/>
      <c r="AK1959" s="126"/>
      <c r="AL1959" s="126"/>
      <c r="AM1959" s="65" t="s">
        <v>654</v>
      </c>
      <c r="AN1959" s="65"/>
      <c r="AO1959" s="65"/>
      <c r="AP1959" s="65"/>
      <c r="AQ1959" s="65"/>
      <c r="AR1959" s="65"/>
      <c r="AS1959" s="66"/>
    </row>
    <row r="1960" spans="1:45" s="67" customFormat="1" ht="20" x14ac:dyDescent="0.2">
      <c r="A1960" s="145"/>
      <c r="B1960" s="160" t="s">
        <v>2806</v>
      </c>
      <c r="C1960" s="258">
        <f t="shared" si="292"/>
        <v>0</v>
      </c>
      <c r="D1960" s="263">
        <f t="shared" si="293"/>
        <v>0</v>
      </c>
      <c r="E1960" s="125"/>
      <c r="F1960" s="125"/>
      <c r="G1960" s="125"/>
      <c r="H1960" s="126"/>
      <c r="I1960" s="126"/>
      <c r="J1960" s="126"/>
      <c r="K1960" s="126"/>
      <c r="L1960" s="126"/>
      <c r="M1960" s="126"/>
      <c r="N1960" s="126"/>
      <c r="O1960" s="126"/>
      <c r="P1960" s="126"/>
      <c r="Q1960" s="126"/>
      <c r="R1960" s="126"/>
      <c r="S1960" s="126"/>
      <c r="T1960" s="126"/>
      <c r="U1960" s="126"/>
      <c r="V1960" s="126"/>
      <c r="W1960" s="126"/>
      <c r="X1960" s="126"/>
      <c r="Y1960" s="126"/>
      <c r="Z1960" s="126"/>
      <c r="AA1960" s="125"/>
      <c r="AB1960" s="125"/>
      <c r="AC1960" s="125"/>
      <c r="AD1960" s="125"/>
      <c r="AE1960" s="125"/>
      <c r="AF1960" s="125"/>
      <c r="AG1960" s="125"/>
      <c r="AH1960" s="125"/>
      <c r="AI1960" s="125"/>
      <c r="AJ1960" s="125"/>
      <c r="AK1960" s="126"/>
      <c r="AL1960" s="126"/>
      <c r="AM1960" s="65" t="s">
        <v>654</v>
      </c>
      <c r="AN1960" s="65"/>
      <c r="AO1960" s="65"/>
      <c r="AP1960" s="65"/>
      <c r="AQ1960" s="65"/>
      <c r="AR1960" s="65"/>
      <c r="AS1960" s="66"/>
    </row>
    <row r="1961" spans="1:45" s="67" customFormat="1" ht="14.15" customHeight="1" x14ac:dyDescent="0.2">
      <c r="A1961" s="145"/>
      <c r="B1961" s="160" t="s">
        <v>2812</v>
      </c>
      <c r="C1961" s="258">
        <f t="shared" si="292"/>
        <v>0</v>
      </c>
      <c r="D1961" s="263">
        <f t="shared" si="293"/>
        <v>0</v>
      </c>
      <c r="E1961" s="125"/>
      <c r="F1961" s="125"/>
      <c r="G1961" s="125"/>
      <c r="H1961" s="126"/>
      <c r="I1961" s="126"/>
      <c r="J1961" s="126"/>
      <c r="K1961" s="126"/>
      <c r="L1961" s="126"/>
      <c r="M1961" s="126"/>
      <c r="N1961" s="126"/>
      <c r="O1961" s="126"/>
      <c r="P1961" s="126"/>
      <c r="Q1961" s="126"/>
      <c r="R1961" s="126"/>
      <c r="S1961" s="126"/>
      <c r="T1961" s="126"/>
      <c r="U1961" s="126"/>
      <c r="V1961" s="126"/>
      <c r="W1961" s="126"/>
      <c r="X1961" s="126"/>
      <c r="Y1961" s="126"/>
      <c r="Z1961" s="126"/>
      <c r="AA1961" s="125"/>
      <c r="AB1961" s="125"/>
      <c r="AC1961" s="125"/>
      <c r="AD1961" s="125"/>
      <c r="AE1961" s="125"/>
      <c r="AF1961" s="125"/>
      <c r="AG1961" s="125"/>
      <c r="AH1961" s="125"/>
      <c r="AI1961" s="125"/>
      <c r="AJ1961" s="125"/>
      <c r="AK1961" s="126"/>
      <c r="AL1961" s="126"/>
      <c r="AM1961" s="65" t="s">
        <v>654</v>
      </c>
      <c r="AN1961" s="65"/>
      <c r="AO1961" s="65"/>
      <c r="AP1961" s="65"/>
      <c r="AQ1961" s="65"/>
      <c r="AR1961" s="65"/>
      <c r="AS1961" s="66"/>
    </row>
    <row r="1962" spans="1:45" s="67" customFormat="1" ht="14.15" customHeight="1" x14ac:dyDescent="0.2">
      <c r="A1962" s="145"/>
      <c r="B1962" s="160" t="s">
        <v>2813</v>
      </c>
      <c r="C1962" s="258">
        <f t="shared" si="292"/>
        <v>0</v>
      </c>
      <c r="D1962" s="263">
        <f t="shared" si="293"/>
        <v>0</v>
      </c>
      <c r="E1962" s="125"/>
      <c r="F1962" s="125"/>
      <c r="G1962" s="125"/>
      <c r="H1962" s="126"/>
      <c r="I1962" s="126"/>
      <c r="J1962" s="126"/>
      <c r="K1962" s="126"/>
      <c r="L1962" s="126"/>
      <c r="M1962" s="126"/>
      <c r="N1962" s="126"/>
      <c r="O1962" s="126"/>
      <c r="P1962" s="126"/>
      <c r="Q1962" s="126"/>
      <c r="R1962" s="126"/>
      <c r="S1962" s="126"/>
      <c r="T1962" s="126"/>
      <c r="U1962" s="126"/>
      <c r="V1962" s="126"/>
      <c r="W1962" s="126"/>
      <c r="X1962" s="126"/>
      <c r="Y1962" s="126"/>
      <c r="Z1962" s="126"/>
      <c r="AA1962" s="125"/>
      <c r="AB1962" s="125"/>
      <c r="AC1962" s="125"/>
      <c r="AD1962" s="125"/>
      <c r="AE1962" s="125"/>
      <c r="AF1962" s="125"/>
      <c r="AG1962" s="125"/>
      <c r="AH1962" s="125"/>
      <c r="AI1962" s="125"/>
      <c r="AJ1962" s="125"/>
      <c r="AK1962" s="126"/>
      <c r="AL1962" s="126"/>
      <c r="AM1962" s="65" t="s">
        <v>654</v>
      </c>
      <c r="AN1962" s="65"/>
      <c r="AO1962" s="65"/>
      <c r="AP1962" s="65"/>
      <c r="AQ1962" s="65"/>
      <c r="AR1962" s="65"/>
      <c r="AS1962" s="66"/>
    </row>
    <row r="1963" spans="1:45" s="67" customFormat="1" ht="14.15" customHeight="1" x14ac:dyDescent="0.2">
      <c r="A1963" s="145"/>
      <c r="B1963" s="199" t="s">
        <v>2814</v>
      </c>
      <c r="C1963" s="258">
        <f t="shared" si="292"/>
        <v>0</v>
      </c>
      <c r="D1963" s="263">
        <f t="shared" si="293"/>
        <v>0</v>
      </c>
      <c r="E1963" s="125"/>
      <c r="F1963" s="125"/>
      <c r="G1963" s="125"/>
      <c r="H1963" s="126"/>
      <c r="I1963" s="126"/>
      <c r="J1963" s="126"/>
      <c r="K1963" s="126"/>
      <c r="L1963" s="126"/>
      <c r="M1963" s="126"/>
      <c r="N1963" s="126"/>
      <c r="O1963" s="126"/>
      <c r="P1963" s="126"/>
      <c r="Q1963" s="126"/>
      <c r="R1963" s="126"/>
      <c r="S1963" s="126"/>
      <c r="T1963" s="126"/>
      <c r="U1963" s="126"/>
      <c r="V1963" s="126"/>
      <c r="W1963" s="126"/>
      <c r="X1963" s="126"/>
      <c r="Y1963" s="126"/>
      <c r="Z1963" s="126"/>
      <c r="AA1963" s="125"/>
      <c r="AB1963" s="125"/>
      <c r="AC1963" s="125"/>
      <c r="AD1963" s="125"/>
      <c r="AE1963" s="125"/>
      <c r="AF1963" s="125"/>
      <c r="AG1963" s="125"/>
      <c r="AH1963" s="125"/>
      <c r="AI1963" s="125"/>
      <c r="AJ1963" s="125"/>
      <c r="AK1963" s="126"/>
      <c r="AL1963" s="126"/>
      <c r="AM1963" s="65" t="s">
        <v>654</v>
      </c>
      <c r="AN1963" s="65"/>
      <c r="AO1963" s="65"/>
      <c r="AP1963" s="65"/>
      <c r="AQ1963" s="65"/>
      <c r="AR1963" s="65"/>
      <c r="AS1963" s="66"/>
    </row>
    <row r="1964" spans="1:45" s="67" customFormat="1" ht="14.15" customHeight="1" x14ac:dyDescent="0.2">
      <c r="A1964" s="145"/>
      <c r="B1964" s="199" t="s">
        <v>2815</v>
      </c>
      <c r="C1964" s="258">
        <f t="shared" si="292"/>
        <v>0</v>
      </c>
      <c r="D1964" s="263">
        <f t="shared" si="293"/>
        <v>0</v>
      </c>
      <c r="E1964" s="125"/>
      <c r="F1964" s="125"/>
      <c r="G1964" s="125"/>
      <c r="H1964" s="126"/>
      <c r="I1964" s="126"/>
      <c r="J1964" s="126"/>
      <c r="K1964" s="126"/>
      <c r="L1964" s="126"/>
      <c r="M1964" s="126"/>
      <c r="N1964" s="126"/>
      <c r="O1964" s="126"/>
      <c r="P1964" s="126"/>
      <c r="Q1964" s="126"/>
      <c r="R1964" s="126"/>
      <c r="S1964" s="126"/>
      <c r="T1964" s="126"/>
      <c r="U1964" s="126"/>
      <c r="V1964" s="126"/>
      <c r="W1964" s="126"/>
      <c r="X1964" s="126"/>
      <c r="Y1964" s="126"/>
      <c r="Z1964" s="126"/>
      <c r="AA1964" s="125"/>
      <c r="AB1964" s="125"/>
      <c r="AC1964" s="125"/>
      <c r="AD1964" s="125"/>
      <c r="AE1964" s="125"/>
      <c r="AF1964" s="125"/>
      <c r="AG1964" s="125"/>
      <c r="AH1964" s="125"/>
      <c r="AI1964" s="125"/>
      <c r="AJ1964" s="125"/>
      <c r="AK1964" s="126"/>
      <c r="AL1964" s="126"/>
      <c r="AM1964" s="65" t="s">
        <v>654</v>
      </c>
      <c r="AN1964" s="65"/>
      <c r="AO1964" s="65"/>
      <c r="AP1964" s="65"/>
      <c r="AQ1964" s="65"/>
      <c r="AR1964" s="65"/>
      <c r="AS1964" s="66"/>
    </row>
    <row r="1965" spans="1:45" s="67" customFormat="1" ht="14.15" customHeight="1" x14ac:dyDescent="0.2">
      <c r="A1965" s="145"/>
      <c r="B1965" s="199" t="s">
        <v>2816</v>
      </c>
      <c r="C1965" s="258">
        <f t="shared" si="292"/>
        <v>0</v>
      </c>
      <c r="D1965" s="263">
        <f t="shared" si="293"/>
        <v>0</v>
      </c>
      <c r="E1965" s="125"/>
      <c r="F1965" s="125"/>
      <c r="G1965" s="125"/>
      <c r="H1965" s="126"/>
      <c r="I1965" s="126"/>
      <c r="J1965" s="126"/>
      <c r="K1965" s="126"/>
      <c r="L1965" s="126"/>
      <c r="M1965" s="126"/>
      <c r="N1965" s="126"/>
      <c r="O1965" s="126"/>
      <c r="P1965" s="126"/>
      <c r="Q1965" s="126"/>
      <c r="R1965" s="126"/>
      <c r="S1965" s="126"/>
      <c r="T1965" s="126"/>
      <c r="U1965" s="126"/>
      <c r="V1965" s="126"/>
      <c r="W1965" s="126"/>
      <c r="X1965" s="126"/>
      <c r="Y1965" s="126"/>
      <c r="Z1965" s="126"/>
      <c r="AA1965" s="125"/>
      <c r="AB1965" s="125"/>
      <c r="AC1965" s="125"/>
      <c r="AD1965" s="125"/>
      <c r="AE1965" s="125"/>
      <c r="AF1965" s="125"/>
      <c r="AG1965" s="125"/>
      <c r="AH1965" s="125"/>
      <c r="AI1965" s="125"/>
      <c r="AJ1965" s="125"/>
      <c r="AK1965" s="126"/>
      <c r="AL1965" s="126"/>
      <c r="AM1965" s="65" t="s">
        <v>654</v>
      </c>
      <c r="AN1965" s="65"/>
      <c r="AO1965" s="65"/>
      <c r="AP1965" s="65"/>
      <c r="AQ1965" s="65"/>
      <c r="AR1965" s="65"/>
      <c r="AS1965" s="66"/>
    </row>
    <row r="1966" spans="1:45" s="67" customFormat="1" ht="14.15" customHeight="1" x14ac:dyDescent="0.2">
      <c r="A1966" s="145"/>
      <c r="B1966" s="199" t="s">
        <v>2817</v>
      </c>
      <c r="C1966" s="258">
        <f t="shared" si="292"/>
        <v>0</v>
      </c>
      <c r="D1966" s="263">
        <f t="shared" si="293"/>
        <v>0</v>
      </c>
      <c r="E1966" s="125"/>
      <c r="F1966" s="125"/>
      <c r="G1966" s="125"/>
      <c r="H1966" s="126"/>
      <c r="I1966" s="126"/>
      <c r="J1966" s="126"/>
      <c r="K1966" s="126"/>
      <c r="L1966" s="126"/>
      <c r="M1966" s="126"/>
      <c r="N1966" s="126"/>
      <c r="O1966" s="126"/>
      <c r="P1966" s="126"/>
      <c r="Q1966" s="126"/>
      <c r="R1966" s="126"/>
      <c r="S1966" s="126"/>
      <c r="T1966" s="126"/>
      <c r="U1966" s="126"/>
      <c r="V1966" s="126"/>
      <c r="W1966" s="126"/>
      <c r="X1966" s="126"/>
      <c r="Y1966" s="126"/>
      <c r="Z1966" s="126"/>
      <c r="AA1966" s="125"/>
      <c r="AB1966" s="125"/>
      <c r="AC1966" s="125"/>
      <c r="AD1966" s="125"/>
      <c r="AE1966" s="125"/>
      <c r="AF1966" s="125"/>
      <c r="AG1966" s="125"/>
      <c r="AH1966" s="125"/>
      <c r="AI1966" s="125"/>
      <c r="AJ1966" s="125"/>
      <c r="AK1966" s="126"/>
      <c r="AL1966" s="126"/>
      <c r="AM1966" s="65" t="s">
        <v>654</v>
      </c>
      <c r="AN1966" s="65"/>
      <c r="AO1966" s="65"/>
      <c r="AP1966" s="65"/>
      <c r="AQ1966" s="65"/>
      <c r="AR1966" s="65"/>
      <c r="AS1966" s="66"/>
    </row>
    <row r="1967" spans="1:45" s="67" customFormat="1" ht="14.15" customHeight="1" x14ac:dyDescent="0.2">
      <c r="A1967" s="145"/>
      <c r="B1967" s="199" t="s">
        <v>3396</v>
      </c>
      <c r="C1967" s="258">
        <f t="shared" si="292"/>
        <v>0</v>
      </c>
      <c r="D1967" s="263">
        <f t="shared" si="293"/>
        <v>0</v>
      </c>
      <c r="E1967" s="125"/>
      <c r="F1967" s="125"/>
      <c r="G1967" s="125"/>
      <c r="H1967" s="126"/>
      <c r="I1967" s="126"/>
      <c r="J1967" s="126"/>
      <c r="K1967" s="126"/>
      <c r="L1967" s="126"/>
      <c r="M1967" s="126"/>
      <c r="N1967" s="126"/>
      <c r="O1967" s="126"/>
      <c r="P1967" s="126"/>
      <c r="Q1967" s="126"/>
      <c r="R1967" s="126"/>
      <c r="S1967" s="126"/>
      <c r="T1967" s="126"/>
      <c r="U1967" s="126"/>
      <c r="V1967" s="126"/>
      <c r="W1967" s="126"/>
      <c r="X1967" s="126"/>
      <c r="Y1967" s="126"/>
      <c r="Z1967" s="126"/>
      <c r="AA1967" s="125"/>
      <c r="AB1967" s="125"/>
      <c r="AC1967" s="125"/>
      <c r="AD1967" s="125"/>
      <c r="AE1967" s="125"/>
      <c r="AF1967" s="125"/>
      <c r="AG1967" s="125"/>
      <c r="AH1967" s="125"/>
      <c r="AI1967" s="125"/>
      <c r="AJ1967" s="125"/>
      <c r="AK1967" s="126"/>
      <c r="AL1967" s="126"/>
      <c r="AM1967" s="65" t="s">
        <v>654</v>
      </c>
      <c r="AN1967" s="65"/>
      <c r="AO1967" s="65"/>
      <c r="AP1967" s="65"/>
      <c r="AQ1967" s="65"/>
      <c r="AR1967" s="65"/>
      <c r="AS1967" s="66"/>
    </row>
    <row r="1968" spans="1:45" s="67" customFormat="1" ht="14.15" customHeight="1" x14ac:dyDescent="0.2">
      <c r="A1968" s="145"/>
      <c r="B1968" s="199" t="s">
        <v>2818</v>
      </c>
      <c r="C1968" s="258">
        <f t="shared" si="292"/>
        <v>0</v>
      </c>
      <c r="D1968" s="263">
        <f t="shared" si="293"/>
        <v>0</v>
      </c>
      <c r="E1968" s="125"/>
      <c r="F1968" s="125"/>
      <c r="G1968" s="125"/>
      <c r="H1968" s="126"/>
      <c r="I1968" s="126"/>
      <c r="J1968" s="126"/>
      <c r="K1968" s="126"/>
      <c r="L1968" s="126"/>
      <c r="M1968" s="126"/>
      <c r="N1968" s="126"/>
      <c r="O1968" s="126"/>
      <c r="P1968" s="126"/>
      <c r="Q1968" s="126"/>
      <c r="R1968" s="126"/>
      <c r="S1968" s="126"/>
      <c r="T1968" s="126"/>
      <c r="U1968" s="126"/>
      <c r="V1968" s="126"/>
      <c r="W1968" s="126"/>
      <c r="X1968" s="126"/>
      <c r="Y1968" s="126"/>
      <c r="Z1968" s="126"/>
      <c r="AA1968" s="125"/>
      <c r="AB1968" s="125"/>
      <c r="AC1968" s="125"/>
      <c r="AD1968" s="125"/>
      <c r="AE1968" s="125"/>
      <c r="AF1968" s="125"/>
      <c r="AG1968" s="125"/>
      <c r="AH1968" s="125"/>
      <c r="AI1968" s="125"/>
      <c r="AJ1968" s="125"/>
      <c r="AK1968" s="126"/>
      <c r="AL1968" s="126"/>
      <c r="AM1968" s="65" t="s">
        <v>654</v>
      </c>
      <c r="AN1968" s="65"/>
      <c r="AO1968" s="65"/>
      <c r="AP1968" s="65"/>
      <c r="AQ1968" s="65"/>
      <c r="AR1968" s="65"/>
      <c r="AS1968" s="66"/>
    </row>
    <row r="1969" spans="1:45" s="67" customFormat="1" ht="14.15" customHeight="1" x14ac:dyDescent="0.2">
      <c r="A1969" s="145"/>
      <c r="B1969" s="199" t="s">
        <v>2819</v>
      </c>
      <c r="C1969" s="258">
        <f t="shared" si="292"/>
        <v>0</v>
      </c>
      <c r="D1969" s="263">
        <f t="shared" si="293"/>
        <v>0</v>
      </c>
      <c r="E1969" s="125"/>
      <c r="F1969" s="125"/>
      <c r="G1969" s="125"/>
      <c r="H1969" s="126"/>
      <c r="I1969" s="126"/>
      <c r="J1969" s="126"/>
      <c r="K1969" s="126"/>
      <c r="L1969" s="126"/>
      <c r="M1969" s="126"/>
      <c r="N1969" s="126"/>
      <c r="O1969" s="126"/>
      <c r="P1969" s="126"/>
      <c r="Q1969" s="126"/>
      <c r="R1969" s="126"/>
      <c r="S1969" s="126"/>
      <c r="T1969" s="126"/>
      <c r="U1969" s="126"/>
      <c r="V1969" s="126"/>
      <c r="W1969" s="126"/>
      <c r="X1969" s="126"/>
      <c r="Y1969" s="126"/>
      <c r="Z1969" s="126"/>
      <c r="AA1969" s="125"/>
      <c r="AB1969" s="125"/>
      <c r="AC1969" s="125"/>
      <c r="AD1969" s="125"/>
      <c r="AE1969" s="125"/>
      <c r="AF1969" s="125"/>
      <c r="AG1969" s="125"/>
      <c r="AH1969" s="125"/>
      <c r="AI1969" s="125"/>
      <c r="AJ1969" s="125"/>
      <c r="AK1969" s="126"/>
      <c r="AL1969" s="126"/>
      <c r="AM1969" s="65" t="s">
        <v>654</v>
      </c>
      <c r="AN1969" s="65"/>
      <c r="AO1969" s="65"/>
      <c r="AP1969" s="65"/>
      <c r="AQ1969" s="65"/>
      <c r="AR1969" s="65"/>
      <c r="AS1969" s="66"/>
    </row>
    <row r="1970" spans="1:45" s="67" customFormat="1" ht="14.15" customHeight="1" x14ac:dyDescent="0.2">
      <c r="A1970" s="145"/>
      <c r="B1970" s="199" t="s">
        <v>2688</v>
      </c>
      <c r="C1970" s="258">
        <f t="shared" si="292"/>
        <v>0</v>
      </c>
      <c r="D1970" s="263">
        <f t="shared" si="293"/>
        <v>0</v>
      </c>
      <c r="E1970" s="125"/>
      <c r="F1970" s="125"/>
      <c r="G1970" s="125"/>
      <c r="H1970" s="126"/>
      <c r="I1970" s="126"/>
      <c r="J1970" s="126"/>
      <c r="K1970" s="126"/>
      <c r="L1970" s="126"/>
      <c r="M1970" s="126"/>
      <c r="N1970" s="126"/>
      <c r="O1970" s="126"/>
      <c r="P1970" s="126"/>
      <c r="Q1970" s="126"/>
      <c r="R1970" s="126"/>
      <c r="S1970" s="126"/>
      <c r="T1970" s="126"/>
      <c r="U1970" s="126"/>
      <c r="V1970" s="126"/>
      <c r="W1970" s="126"/>
      <c r="X1970" s="126"/>
      <c r="Y1970" s="126"/>
      <c r="Z1970" s="126"/>
      <c r="AA1970" s="125"/>
      <c r="AB1970" s="125"/>
      <c r="AC1970" s="125"/>
      <c r="AD1970" s="125"/>
      <c r="AE1970" s="125"/>
      <c r="AF1970" s="125"/>
      <c r="AG1970" s="125"/>
      <c r="AH1970" s="125"/>
      <c r="AI1970" s="125"/>
      <c r="AJ1970" s="125"/>
      <c r="AK1970" s="126"/>
      <c r="AL1970" s="126"/>
      <c r="AM1970" s="65" t="s">
        <v>654</v>
      </c>
      <c r="AN1970" s="65"/>
      <c r="AO1970" s="65"/>
      <c r="AP1970" s="65"/>
      <c r="AQ1970" s="65"/>
      <c r="AR1970" s="65"/>
      <c r="AS1970" s="66"/>
    </row>
    <row r="1971" spans="1:45" s="67" customFormat="1" ht="14.15" customHeight="1" x14ac:dyDescent="0.2">
      <c r="A1971" s="200"/>
      <c r="B1971" s="199" t="s">
        <v>2820</v>
      </c>
      <c r="C1971" s="258">
        <f t="shared" si="292"/>
        <v>0</v>
      </c>
      <c r="D1971" s="263">
        <f t="shared" si="293"/>
        <v>0</v>
      </c>
      <c r="E1971" s="125"/>
      <c r="F1971" s="125"/>
      <c r="G1971" s="125"/>
      <c r="H1971" s="126"/>
      <c r="I1971" s="126"/>
      <c r="J1971" s="126"/>
      <c r="K1971" s="126"/>
      <c r="L1971" s="126"/>
      <c r="M1971" s="126"/>
      <c r="N1971" s="126"/>
      <c r="O1971" s="126"/>
      <c r="P1971" s="126"/>
      <c r="Q1971" s="126"/>
      <c r="R1971" s="126"/>
      <c r="S1971" s="126"/>
      <c r="T1971" s="126"/>
      <c r="U1971" s="126"/>
      <c r="V1971" s="126"/>
      <c r="W1971" s="126"/>
      <c r="X1971" s="126"/>
      <c r="Y1971" s="126"/>
      <c r="Z1971" s="126"/>
      <c r="AA1971" s="125"/>
      <c r="AB1971" s="125"/>
      <c r="AC1971" s="125"/>
      <c r="AD1971" s="125"/>
      <c r="AE1971" s="125"/>
      <c r="AF1971" s="125"/>
      <c r="AG1971" s="125"/>
      <c r="AH1971" s="125"/>
      <c r="AI1971" s="125"/>
      <c r="AJ1971" s="125"/>
      <c r="AK1971" s="126"/>
      <c r="AL1971" s="126"/>
      <c r="AM1971" s="65" t="s">
        <v>654</v>
      </c>
      <c r="AN1971" s="65"/>
      <c r="AO1971" s="65"/>
      <c r="AP1971" s="65"/>
      <c r="AQ1971" s="65"/>
      <c r="AR1971" s="65"/>
      <c r="AS1971" s="66"/>
    </row>
    <row r="1972" spans="1:45" s="72" customFormat="1" ht="14.15" customHeight="1" x14ac:dyDescent="0.2">
      <c r="A1972" s="145"/>
      <c r="B1972" s="157" t="s">
        <v>1755</v>
      </c>
      <c r="C1972" s="258">
        <f t="shared" si="292"/>
        <v>0</v>
      </c>
      <c r="D1972" s="263">
        <f t="shared" si="293"/>
        <v>0</v>
      </c>
      <c r="E1972" s="125"/>
      <c r="F1972" s="125"/>
      <c r="G1972" s="125"/>
      <c r="H1972" s="126"/>
      <c r="I1972" s="126"/>
      <c r="J1972" s="126"/>
      <c r="K1972" s="126"/>
      <c r="L1972" s="126"/>
      <c r="M1972" s="126"/>
      <c r="N1972" s="126"/>
      <c r="O1972" s="126"/>
      <c r="P1972" s="126"/>
      <c r="Q1972" s="126"/>
      <c r="R1972" s="126"/>
      <c r="S1972" s="126"/>
      <c r="T1972" s="126"/>
      <c r="U1972" s="126"/>
      <c r="V1972" s="126"/>
      <c r="W1972" s="126"/>
      <c r="X1972" s="126"/>
      <c r="Y1972" s="126"/>
      <c r="Z1972" s="126"/>
      <c r="AA1972" s="125"/>
      <c r="AB1972" s="125"/>
      <c r="AC1972" s="125"/>
      <c r="AD1972" s="125"/>
      <c r="AE1972" s="125"/>
      <c r="AF1972" s="125"/>
      <c r="AG1972" s="125"/>
      <c r="AH1972" s="125"/>
      <c r="AI1972" s="125"/>
      <c r="AJ1972" s="125"/>
      <c r="AK1972" s="126"/>
      <c r="AL1972" s="126"/>
      <c r="AM1972" s="65" t="s">
        <v>654</v>
      </c>
      <c r="AN1972" s="65"/>
      <c r="AO1972" s="65"/>
      <c r="AP1972" s="65"/>
      <c r="AQ1972" s="65"/>
      <c r="AR1972" s="65"/>
      <c r="AS1972" s="71"/>
    </row>
    <row r="1973" spans="1:45" s="75" customFormat="1" ht="14.15" customHeight="1" x14ac:dyDescent="0.2">
      <c r="A1973" s="327"/>
      <c r="B1973" s="141" t="s">
        <v>467</v>
      </c>
      <c r="C1973" s="260">
        <f>SUM(C1879:C1972)</f>
        <v>174</v>
      </c>
      <c r="D1973" s="260">
        <f>SUM(D1879:D1972)</f>
        <v>174</v>
      </c>
      <c r="E1973" s="260">
        <f>SUM(E1879:E1972)</f>
        <v>174</v>
      </c>
      <c r="F1973" s="260">
        <f>SUM(F1879:F1972)</f>
        <v>0</v>
      </c>
      <c r="G1973" s="260">
        <f>SUM(G1879:G1972)</f>
        <v>0</v>
      </c>
      <c r="H1973" s="891"/>
      <c r="I1973" s="892"/>
      <c r="J1973" s="892"/>
      <c r="K1973" s="892"/>
      <c r="L1973" s="892"/>
      <c r="M1973" s="892"/>
      <c r="N1973" s="892"/>
      <c r="O1973" s="892"/>
      <c r="P1973" s="892"/>
      <c r="Q1973" s="892"/>
      <c r="R1973" s="892"/>
      <c r="S1973" s="892"/>
      <c r="T1973" s="892"/>
      <c r="U1973" s="892"/>
      <c r="V1973" s="892"/>
      <c r="W1973" s="892"/>
      <c r="X1973" s="892"/>
      <c r="Y1973" s="892"/>
      <c r="Z1973" s="893"/>
      <c r="AA1973" s="260">
        <f t="shared" ref="AA1973:AL1973" si="295">SUM(AA1879:AA1972)</f>
        <v>13</v>
      </c>
      <c r="AB1973" s="260">
        <f t="shared" si="295"/>
        <v>161</v>
      </c>
      <c r="AC1973" s="260">
        <f t="shared" si="295"/>
        <v>0</v>
      </c>
      <c r="AD1973" s="260">
        <f t="shared" si="295"/>
        <v>0</v>
      </c>
      <c r="AE1973" s="260">
        <f t="shared" si="295"/>
        <v>0</v>
      </c>
      <c r="AF1973" s="260">
        <f t="shared" si="295"/>
        <v>0</v>
      </c>
      <c r="AG1973" s="260">
        <f t="shared" si="295"/>
        <v>0</v>
      </c>
      <c r="AH1973" s="260">
        <f t="shared" si="295"/>
        <v>0</v>
      </c>
      <c r="AI1973" s="260">
        <f t="shared" si="295"/>
        <v>0</v>
      </c>
      <c r="AJ1973" s="260">
        <f t="shared" si="295"/>
        <v>0</v>
      </c>
      <c r="AK1973" s="320">
        <f t="shared" si="295"/>
        <v>6436850</v>
      </c>
      <c r="AL1973" s="320">
        <f t="shared" si="295"/>
        <v>2103520</v>
      </c>
      <c r="AM1973" s="73" t="s">
        <v>654</v>
      </c>
      <c r="AN1973" s="73"/>
      <c r="AO1973" s="73"/>
      <c r="AP1973" s="73"/>
      <c r="AQ1973" s="73"/>
      <c r="AR1973" s="73"/>
      <c r="AS1973" s="74"/>
    </row>
    <row r="1974" spans="1:45" s="75" customFormat="1" ht="14.15" customHeight="1" x14ac:dyDescent="0.2">
      <c r="A1974" s="327"/>
      <c r="B1974" s="138" t="s">
        <v>4395</v>
      </c>
      <c r="C1974" s="890"/>
      <c r="D1974" s="890"/>
      <c r="E1974" s="890"/>
      <c r="F1974" s="890"/>
      <c r="G1974" s="890"/>
      <c r="H1974" s="890"/>
      <c r="I1974" s="890"/>
      <c r="J1974" s="890"/>
      <c r="K1974" s="890"/>
      <c r="L1974" s="890"/>
      <c r="M1974" s="890"/>
      <c r="N1974" s="890"/>
      <c r="O1974" s="890"/>
      <c r="P1974" s="890"/>
      <c r="Q1974" s="890"/>
      <c r="R1974" s="890"/>
      <c r="S1974" s="890"/>
      <c r="T1974" s="890"/>
      <c r="U1974" s="890"/>
      <c r="V1974" s="890"/>
      <c r="W1974" s="890"/>
      <c r="X1974" s="890"/>
      <c r="Y1974" s="890"/>
      <c r="Z1974" s="890"/>
      <c r="AA1974" s="890"/>
      <c r="AB1974" s="890"/>
      <c r="AC1974" s="890"/>
      <c r="AD1974" s="890"/>
      <c r="AE1974" s="890"/>
      <c r="AF1974" s="890"/>
      <c r="AG1974" s="890"/>
      <c r="AH1974" s="890"/>
      <c r="AI1974" s="890"/>
      <c r="AJ1974" s="890"/>
      <c r="AK1974" s="890"/>
      <c r="AL1974" s="890"/>
      <c r="AM1974" s="73" t="s">
        <v>654</v>
      </c>
      <c r="AN1974" s="73"/>
      <c r="AO1974" s="73"/>
      <c r="AP1974" s="73"/>
      <c r="AQ1974" s="73"/>
      <c r="AR1974" s="73"/>
      <c r="AS1974" s="74"/>
    </row>
    <row r="1975" spans="1:45" s="77" customFormat="1" ht="12" customHeight="1" x14ac:dyDescent="0.2">
      <c r="A1975" s="201">
        <v>1701001</v>
      </c>
      <c r="B1975" s="202" t="s">
        <v>1882</v>
      </c>
      <c r="C1975" s="258">
        <f>SUM(D1975+G1975)</f>
        <v>133</v>
      </c>
      <c r="D1975" s="263">
        <f>SUM(E1975:F1975)</f>
        <v>133</v>
      </c>
      <c r="E1975" s="125">
        <v>133</v>
      </c>
      <c r="F1975" s="125"/>
      <c r="G1975" s="125"/>
      <c r="H1975" s="126"/>
      <c r="I1975" s="126"/>
      <c r="J1975" s="126"/>
      <c r="K1975" s="126"/>
      <c r="L1975" s="126"/>
      <c r="M1975" s="126"/>
      <c r="N1975" s="126"/>
      <c r="O1975" s="126"/>
      <c r="P1975" s="126"/>
      <c r="Q1975" s="126"/>
      <c r="R1975" s="126"/>
      <c r="S1975" s="126"/>
      <c r="T1975" s="126"/>
      <c r="U1975" s="126"/>
      <c r="V1975" s="126"/>
      <c r="W1975" s="126"/>
      <c r="X1975" s="126"/>
      <c r="Y1975" s="126"/>
      <c r="Z1975" s="126"/>
      <c r="AA1975" s="125">
        <v>15</v>
      </c>
      <c r="AB1975" s="125">
        <v>118</v>
      </c>
      <c r="AC1975" s="125"/>
      <c r="AD1975" s="125"/>
      <c r="AE1975" s="125"/>
      <c r="AF1975" s="125"/>
      <c r="AG1975" s="125"/>
      <c r="AH1975" s="125"/>
      <c r="AI1975" s="125"/>
      <c r="AJ1975" s="125"/>
      <c r="AK1975" s="319">
        <v>5970</v>
      </c>
      <c r="AL1975" s="319">
        <f t="shared" ref="AL1975:AL1998" si="296">AK1975*E1975</f>
        <v>794010</v>
      </c>
      <c r="AM1975" s="65" t="s">
        <v>654</v>
      </c>
      <c r="AN1975" s="65"/>
      <c r="AO1975" s="65"/>
      <c r="AP1975" s="65"/>
      <c r="AQ1975" s="65"/>
      <c r="AR1975" s="65"/>
      <c r="AS1975" s="76"/>
    </row>
    <row r="1976" spans="1:45" s="67" customFormat="1" ht="12" customHeight="1" x14ac:dyDescent="0.2">
      <c r="A1976" s="201">
        <v>1701003</v>
      </c>
      <c r="B1976" s="202" t="s">
        <v>2887</v>
      </c>
      <c r="C1976" s="258">
        <f t="shared" ref="C1976:C1998" si="297">SUM(D1976+G1976)</f>
        <v>70</v>
      </c>
      <c r="D1976" s="263">
        <f t="shared" ref="D1976:D1998" si="298">SUM(E1976:F1976)</f>
        <v>70</v>
      </c>
      <c r="E1976" s="125">
        <v>70</v>
      </c>
      <c r="F1976" s="125"/>
      <c r="G1976" s="125"/>
      <c r="H1976" s="126"/>
      <c r="I1976" s="126"/>
      <c r="J1976" s="126"/>
      <c r="K1976" s="126"/>
      <c r="L1976" s="126"/>
      <c r="M1976" s="126"/>
      <c r="N1976" s="126"/>
      <c r="O1976" s="126"/>
      <c r="P1976" s="126"/>
      <c r="Q1976" s="126"/>
      <c r="R1976" s="126"/>
      <c r="S1976" s="126"/>
      <c r="T1976" s="126"/>
      <c r="U1976" s="126"/>
      <c r="V1976" s="126"/>
      <c r="W1976" s="126"/>
      <c r="X1976" s="126"/>
      <c r="Y1976" s="126"/>
      <c r="Z1976" s="126"/>
      <c r="AA1976" s="125"/>
      <c r="AB1976" s="125">
        <v>18</v>
      </c>
      <c r="AC1976" s="125">
        <v>52</v>
      </c>
      <c r="AD1976" s="125"/>
      <c r="AE1976" s="125"/>
      <c r="AF1976" s="125"/>
      <c r="AG1976" s="125"/>
      <c r="AH1976" s="125"/>
      <c r="AI1976" s="125"/>
      <c r="AJ1976" s="125"/>
      <c r="AK1976" s="319">
        <v>16810</v>
      </c>
      <c r="AL1976" s="319">
        <f t="shared" si="296"/>
        <v>1176700</v>
      </c>
      <c r="AM1976" s="65" t="s">
        <v>654</v>
      </c>
      <c r="AN1976" s="65"/>
      <c r="AO1976" s="65"/>
      <c r="AP1976" s="65"/>
      <c r="AQ1976" s="65"/>
      <c r="AR1976" s="65"/>
      <c r="AS1976" s="66"/>
    </row>
    <row r="1977" spans="1:45" s="67" customFormat="1" ht="24" customHeight="1" x14ac:dyDescent="0.2">
      <c r="A1977" s="201">
        <v>1701006</v>
      </c>
      <c r="B1977" s="202" t="s">
        <v>1883</v>
      </c>
      <c r="C1977" s="258">
        <f t="shared" si="297"/>
        <v>35</v>
      </c>
      <c r="D1977" s="263">
        <f t="shared" si="298"/>
        <v>35</v>
      </c>
      <c r="E1977" s="125">
        <v>35</v>
      </c>
      <c r="F1977" s="125"/>
      <c r="G1977" s="125"/>
      <c r="H1977" s="126"/>
      <c r="I1977" s="126"/>
      <c r="J1977" s="126"/>
      <c r="K1977" s="126"/>
      <c r="L1977" s="126"/>
      <c r="M1977" s="126"/>
      <c r="N1977" s="126"/>
      <c r="O1977" s="126"/>
      <c r="P1977" s="126"/>
      <c r="Q1977" s="126"/>
      <c r="R1977" s="126"/>
      <c r="S1977" s="126"/>
      <c r="T1977" s="126"/>
      <c r="U1977" s="126"/>
      <c r="V1977" s="126"/>
      <c r="W1977" s="126"/>
      <c r="X1977" s="126"/>
      <c r="Y1977" s="126"/>
      <c r="Z1977" s="126"/>
      <c r="AA1977" s="125"/>
      <c r="AB1977" s="125">
        <v>35</v>
      </c>
      <c r="AC1977" s="125"/>
      <c r="AD1977" s="125"/>
      <c r="AE1977" s="125"/>
      <c r="AF1977" s="125"/>
      <c r="AG1977" s="125"/>
      <c r="AH1977" s="125"/>
      <c r="AI1977" s="125"/>
      <c r="AJ1977" s="125"/>
      <c r="AK1977" s="319">
        <v>28510</v>
      </c>
      <c r="AL1977" s="319">
        <f t="shared" si="296"/>
        <v>997850</v>
      </c>
      <c r="AM1977" s="65" t="s">
        <v>654</v>
      </c>
      <c r="AN1977" s="65"/>
      <c r="AO1977" s="65"/>
      <c r="AP1977" s="65"/>
      <c r="AQ1977" s="65"/>
      <c r="AR1977" s="65"/>
      <c r="AS1977" s="66"/>
    </row>
    <row r="1978" spans="1:45" s="67" customFormat="1" ht="12" customHeight="1" x14ac:dyDescent="0.2">
      <c r="A1978" s="201">
        <v>1701007</v>
      </c>
      <c r="B1978" s="202" t="s">
        <v>3394</v>
      </c>
      <c r="C1978" s="258">
        <f t="shared" si="297"/>
        <v>57</v>
      </c>
      <c r="D1978" s="263">
        <f t="shared" si="298"/>
        <v>57</v>
      </c>
      <c r="E1978" s="125">
        <v>57</v>
      </c>
      <c r="F1978" s="125"/>
      <c r="G1978" s="125"/>
      <c r="H1978" s="126"/>
      <c r="I1978" s="126"/>
      <c r="J1978" s="126"/>
      <c r="K1978" s="126"/>
      <c r="L1978" s="126"/>
      <c r="M1978" s="126"/>
      <c r="N1978" s="126"/>
      <c r="O1978" s="126"/>
      <c r="P1978" s="126"/>
      <c r="Q1978" s="126"/>
      <c r="R1978" s="126"/>
      <c r="S1978" s="126"/>
      <c r="T1978" s="126"/>
      <c r="U1978" s="126"/>
      <c r="V1978" s="126"/>
      <c r="W1978" s="126"/>
      <c r="X1978" s="126"/>
      <c r="Y1978" s="126"/>
      <c r="Z1978" s="126"/>
      <c r="AA1978" s="125"/>
      <c r="AB1978" s="125">
        <v>57</v>
      </c>
      <c r="AC1978" s="125"/>
      <c r="AD1978" s="125"/>
      <c r="AE1978" s="125"/>
      <c r="AF1978" s="125"/>
      <c r="AG1978" s="125"/>
      <c r="AH1978" s="125"/>
      <c r="AI1978" s="125"/>
      <c r="AJ1978" s="125"/>
      <c r="AK1978" s="319">
        <v>54430</v>
      </c>
      <c r="AL1978" s="319">
        <f t="shared" si="296"/>
        <v>3102510</v>
      </c>
      <c r="AM1978" s="65" t="s">
        <v>654</v>
      </c>
      <c r="AN1978" s="65"/>
      <c r="AO1978" s="65"/>
      <c r="AP1978" s="65"/>
      <c r="AQ1978" s="65"/>
      <c r="AR1978" s="65"/>
      <c r="AS1978" s="66"/>
    </row>
    <row r="1979" spans="1:45" s="67" customFormat="1" ht="12" customHeight="1" x14ac:dyDescent="0.2">
      <c r="A1979" s="201">
        <v>1701045</v>
      </c>
      <c r="B1979" s="202" t="s">
        <v>2889</v>
      </c>
      <c r="C1979" s="258">
        <f t="shared" si="297"/>
        <v>306</v>
      </c>
      <c r="D1979" s="263">
        <f t="shared" si="298"/>
        <v>306</v>
      </c>
      <c r="E1979" s="125">
        <v>306</v>
      </c>
      <c r="F1979" s="125"/>
      <c r="G1979" s="125"/>
      <c r="H1979" s="126"/>
      <c r="I1979" s="126"/>
      <c r="J1979" s="126"/>
      <c r="K1979" s="126"/>
      <c r="L1979" s="126"/>
      <c r="M1979" s="126"/>
      <c r="N1979" s="126"/>
      <c r="O1979" s="126"/>
      <c r="P1979" s="126"/>
      <c r="Q1979" s="126"/>
      <c r="R1979" s="126"/>
      <c r="S1979" s="126"/>
      <c r="T1979" s="126"/>
      <c r="U1979" s="126"/>
      <c r="V1979" s="126"/>
      <c r="W1979" s="126"/>
      <c r="X1979" s="126"/>
      <c r="Y1979" s="126"/>
      <c r="Z1979" s="126"/>
      <c r="AA1979" s="125">
        <v>103</v>
      </c>
      <c r="AB1979" s="125">
        <v>203</v>
      </c>
      <c r="AC1979" s="125"/>
      <c r="AD1979" s="125"/>
      <c r="AE1979" s="125"/>
      <c r="AF1979" s="125"/>
      <c r="AG1979" s="125"/>
      <c r="AH1979" s="125"/>
      <c r="AI1979" s="125"/>
      <c r="AJ1979" s="125"/>
      <c r="AK1979" s="319">
        <v>60640</v>
      </c>
      <c r="AL1979" s="319">
        <f t="shared" si="296"/>
        <v>18555840</v>
      </c>
      <c r="AM1979" s="65" t="s">
        <v>654</v>
      </c>
      <c r="AN1979" s="65"/>
      <c r="AO1979" s="65"/>
      <c r="AP1979" s="65"/>
      <c r="AQ1979" s="65"/>
      <c r="AR1979" s="65"/>
      <c r="AS1979" s="66"/>
    </row>
    <row r="1980" spans="1:45" s="67" customFormat="1" ht="19.5" customHeight="1" x14ac:dyDescent="0.2">
      <c r="A1980" s="201">
        <v>1701008</v>
      </c>
      <c r="B1980" s="202" t="s">
        <v>1366</v>
      </c>
      <c r="C1980" s="258">
        <f t="shared" si="297"/>
        <v>0</v>
      </c>
      <c r="D1980" s="263">
        <f t="shared" si="298"/>
        <v>0</v>
      </c>
      <c r="E1980" s="125"/>
      <c r="F1980" s="125"/>
      <c r="G1980" s="125"/>
      <c r="H1980" s="126"/>
      <c r="I1980" s="126"/>
      <c r="J1980" s="126"/>
      <c r="K1980" s="126"/>
      <c r="L1980" s="126"/>
      <c r="M1980" s="126"/>
      <c r="N1980" s="126"/>
      <c r="O1980" s="126"/>
      <c r="P1980" s="126"/>
      <c r="Q1980" s="126"/>
      <c r="R1980" s="126"/>
      <c r="S1980" s="126"/>
      <c r="T1980" s="126"/>
      <c r="U1980" s="126"/>
      <c r="V1980" s="126"/>
      <c r="W1980" s="126"/>
      <c r="X1980" s="126"/>
      <c r="Y1980" s="126"/>
      <c r="Z1980" s="126"/>
      <c r="AA1980" s="125"/>
      <c r="AB1980" s="125"/>
      <c r="AC1980" s="125"/>
      <c r="AD1980" s="125"/>
      <c r="AE1980" s="125"/>
      <c r="AF1980" s="125"/>
      <c r="AG1980" s="125"/>
      <c r="AH1980" s="125"/>
      <c r="AI1980" s="125"/>
      <c r="AJ1980" s="125"/>
      <c r="AK1980" s="319">
        <v>34020</v>
      </c>
      <c r="AL1980" s="319">
        <f t="shared" si="296"/>
        <v>0</v>
      </c>
      <c r="AM1980" s="65" t="s">
        <v>654</v>
      </c>
      <c r="AN1980" s="65"/>
      <c r="AO1980" s="65"/>
      <c r="AP1980" s="65"/>
      <c r="AQ1980" s="65"/>
      <c r="AR1980" s="65"/>
      <c r="AS1980" s="66"/>
    </row>
    <row r="1981" spans="1:45" s="67" customFormat="1" ht="12" customHeight="1" x14ac:dyDescent="0.2">
      <c r="A1981" s="201">
        <v>1701010</v>
      </c>
      <c r="B1981" s="202" t="s">
        <v>1367</v>
      </c>
      <c r="C1981" s="258">
        <f t="shared" si="297"/>
        <v>0</v>
      </c>
      <c r="D1981" s="263">
        <f t="shared" si="298"/>
        <v>0</v>
      </c>
      <c r="E1981" s="125"/>
      <c r="F1981" s="125"/>
      <c r="G1981" s="125"/>
      <c r="H1981" s="126"/>
      <c r="I1981" s="126"/>
      <c r="J1981" s="126"/>
      <c r="K1981" s="126"/>
      <c r="L1981" s="126"/>
      <c r="M1981" s="126"/>
      <c r="N1981" s="126"/>
      <c r="O1981" s="126"/>
      <c r="P1981" s="126"/>
      <c r="Q1981" s="126"/>
      <c r="R1981" s="126"/>
      <c r="S1981" s="126"/>
      <c r="T1981" s="126"/>
      <c r="U1981" s="126"/>
      <c r="V1981" s="126"/>
      <c r="W1981" s="126"/>
      <c r="X1981" s="126"/>
      <c r="Y1981" s="126"/>
      <c r="Z1981" s="126"/>
      <c r="AA1981" s="125"/>
      <c r="AB1981" s="125"/>
      <c r="AC1981" s="125"/>
      <c r="AD1981" s="125"/>
      <c r="AE1981" s="125"/>
      <c r="AF1981" s="125"/>
      <c r="AG1981" s="125"/>
      <c r="AH1981" s="125"/>
      <c r="AI1981" s="125"/>
      <c r="AJ1981" s="125"/>
      <c r="AK1981" s="319">
        <v>263250</v>
      </c>
      <c r="AL1981" s="319">
        <f t="shared" si="296"/>
        <v>0</v>
      </c>
      <c r="AM1981" s="65" t="s">
        <v>654</v>
      </c>
      <c r="AN1981" s="65"/>
      <c r="AO1981" s="65"/>
      <c r="AP1981" s="65"/>
      <c r="AQ1981" s="65"/>
      <c r="AR1981" s="65"/>
      <c r="AS1981" s="66"/>
    </row>
    <row r="1982" spans="1:45" s="67" customFormat="1" ht="12" customHeight="1" x14ac:dyDescent="0.2">
      <c r="A1982" s="201">
        <v>1701011</v>
      </c>
      <c r="B1982" s="202" t="s">
        <v>1368</v>
      </c>
      <c r="C1982" s="258">
        <f t="shared" si="297"/>
        <v>8</v>
      </c>
      <c r="D1982" s="263">
        <f t="shared" si="298"/>
        <v>7</v>
      </c>
      <c r="E1982" s="125">
        <v>7</v>
      </c>
      <c r="F1982" s="125"/>
      <c r="G1982" s="125">
        <v>1</v>
      </c>
      <c r="H1982" s="126"/>
      <c r="I1982" s="126"/>
      <c r="J1982" s="126"/>
      <c r="K1982" s="126"/>
      <c r="L1982" s="126"/>
      <c r="M1982" s="126"/>
      <c r="N1982" s="126"/>
      <c r="O1982" s="126"/>
      <c r="P1982" s="126"/>
      <c r="Q1982" s="126"/>
      <c r="R1982" s="126"/>
      <c r="S1982" s="126"/>
      <c r="T1982" s="126"/>
      <c r="U1982" s="126"/>
      <c r="V1982" s="126"/>
      <c r="W1982" s="126"/>
      <c r="X1982" s="126"/>
      <c r="Y1982" s="126"/>
      <c r="Z1982" s="126"/>
      <c r="AA1982" s="125">
        <v>8</v>
      </c>
      <c r="AB1982" s="125"/>
      <c r="AC1982" s="125"/>
      <c r="AD1982" s="125"/>
      <c r="AE1982" s="125"/>
      <c r="AF1982" s="125"/>
      <c r="AG1982" s="125"/>
      <c r="AH1982" s="125"/>
      <c r="AI1982" s="125"/>
      <c r="AJ1982" s="125"/>
      <c r="AK1982" s="319">
        <v>299280</v>
      </c>
      <c r="AL1982" s="319">
        <f t="shared" si="296"/>
        <v>2094960</v>
      </c>
      <c r="AM1982" s="65" t="s">
        <v>654</v>
      </c>
      <c r="AN1982" s="65"/>
      <c r="AO1982" s="65"/>
      <c r="AP1982" s="65"/>
      <c r="AQ1982" s="65"/>
      <c r="AR1982" s="65"/>
      <c r="AS1982" s="66"/>
    </row>
    <row r="1983" spans="1:45" s="67" customFormat="1" ht="12" customHeight="1" x14ac:dyDescent="0.2">
      <c r="A1983" s="201">
        <v>1701012</v>
      </c>
      <c r="B1983" s="202" t="s">
        <v>1369</v>
      </c>
      <c r="C1983" s="258">
        <f t="shared" si="297"/>
        <v>4</v>
      </c>
      <c r="D1983" s="263">
        <f t="shared" si="298"/>
        <v>4</v>
      </c>
      <c r="E1983" s="125">
        <v>4</v>
      </c>
      <c r="F1983" s="125"/>
      <c r="G1983" s="125"/>
      <c r="H1983" s="126"/>
      <c r="I1983" s="126"/>
      <c r="J1983" s="126"/>
      <c r="K1983" s="126"/>
      <c r="L1983" s="126"/>
      <c r="M1983" s="126"/>
      <c r="N1983" s="126"/>
      <c r="O1983" s="126"/>
      <c r="P1983" s="126"/>
      <c r="Q1983" s="126"/>
      <c r="R1983" s="126"/>
      <c r="S1983" s="126"/>
      <c r="T1983" s="126"/>
      <c r="U1983" s="126"/>
      <c r="V1983" s="126"/>
      <c r="W1983" s="126"/>
      <c r="X1983" s="126"/>
      <c r="Y1983" s="126"/>
      <c r="Z1983" s="126"/>
      <c r="AA1983" s="125">
        <v>4</v>
      </c>
      <c r="AB1983" s="125"/>
      <c r="AC1983" s="125"/>
      <c r="AD1983" s="125"/>
      <c r="AE1983" s="125"/>
      <c r="AF1983" s="125"/>
      <c r="AG1983" s="125"/>
      <c r="AH1983" s="125"/>
      <c r="AI1983" s="125"/>
      <c r="AJ1983" s="125"/>
      <c r="AK1983" s="319">
        <v>244050</v>
      </c>
      <c r="AL1983" s="319">
        <f t="shared" si="296"/>
        <v>976200</v>
      </c>
      <c r="AM1983" s="65" t="s">
        <v>654</v>
      </c>
      <c r="AN1983" s="65"/>
      <c r="AO1983" s="65"/>
      <c r="AP1983" s="65"/>
      <c r="AQ1983" s="65"/>
      <c r="AR1983" s="65"/>
      <c r="AS1983" s="66"/>
    </row>
    <row r="1984" spans="1:45" s="67" customFormat="1" ht="20" x14ac:dyDescent="0.2">
      <c r="A1984" s="201">
        <v>1701019</v>
      </c>
      <c r="B1984" s="202" t="s">
        <v>272</v>
      </c>
      <c r="C1984" s="258">
        <f t="shared" si="297"/>
        <v>0</v>
      </c>
      <c r="D1984" s="263">
        <f t="shared" si="298"/>
        <v>0</v>
      </c>
      <c r="E1984" s="125"/>
      <c r="F1984" s="125"/>
      <c r="G1984" s="125"/>
      <c r="H1984" s="126"/>
      <c r="I1984" s="126"/>
      <c r="J1984" s="126"/>
      <c r="K1984" s="126"/>
      <c r="L1984" s="126"/>
      <c r="M1984" s="126"/>
      <c r="N1984" s="126"/>
      <c r="O1984" s="126"/>
      <c r="P1984" s="126"/>
      <c r="Q1984" s="126"/>
      <c r="R1984" s="126"/>
      <c r="S1984" s="126"/>
      <c r="T1984" s="126"/>
      <c r="U1984" s="126"/>
      <c r="V1984" s="126"/>
      <c r="W1984" s="126"/>
      <c r="X1984" s="126"/>
      <c r="Y1984" s="126"/>
      <c r="Z1984" s="126"/>
      <c r="AA1984" s="125"/>
      <c r="AB1984" s="125"/>
      <c r="AC1984" s="125"/>
      <c r="AD1984" s="125"/>
      <c r="AE1984" s="125"/>
      <c r="AF1984" s="125"/>
      <c r="AG1984" s="125"/>
      <c r="AH1984" s="125"/>
      <c r="AI1984" s="125"/>
      <c r="AJ1984" s="125"/>
      <c r="AK1984" s="319">
        <v>313480</v>
      </c>
      <c r="AL1984" s="319">
        <f t="shared" si="296"/>
        <v>0</v>
      </c>
      <c r="AM1984" s="65" t="s">
        <v>654</v>
      </c>
      <c r="AN1984" s="65"/>
      <c r="AO1984" s="65"/>
      <c r="AP1984" s="65"/>
      <c r="AQ1984" s="65"/>
      <c r="AR1984" s="65"/>
      <c r="AS1984" s="66"/>
    </row>
    <row r="1985" spans="1:45" s="67" customFormat="1" ht="14.15" customHeight="1" x14ac:dyDescent="0.2">
      <c r="A1985" s="201">
        <v>1701020</v>
      </c>
      <c r="B1985" s="202" t="s">
        <v>273</v>
      </c>
      <c r="C1985" s="258">
        <f t="shared" si="297"/>
        <v>0</v>
      </c>
      <c r="D1985" s="263">
        <f t="shared" si="298"/>
        <v>0</v>
      </c>
      <c r="E1985" s="125"/>
      <c r="F1985" s="125"/>
      <c r="G1985" s="125"/>
      <c r="H1985" s="126"/>
      <c r="I1985" s="126"/>
      <c r="J1985" s="126"/>
      <c r="K1985" s="126"/>
      <c r="L1985" s="126"/>
      <c r="M1985" s="126"/>
      <c r="N1985" s="126"/>
      <c r="O1985" s="126"/>
      <c r="P1985" s="126"/>
      <c r="Q1985" s="126"/>
      <c r="R1985" s="126"/>
      <c r="S1985" s="126"/>
      <c r="T1985" s="126"/>
      <c r="U1985" s="126"/>
      <c r="V1985" s="126"/>
      <c r="W1985" s="126"/>
      <c r="X1985" s="126"/>
      <c r="Y1985" s="126"/>
      <c r="Z1985" s="126"/>
      <c r="AA1985" s="125"/>
      <c r="AB1985" s="125"/>
      <c r="AC1985" s="125"/>
      <c r="AD1985" s="125"/>
      <c r="AE1985" s="125"/>
      <c r="AF1985" s="125"/>
      <c r="AG1985" s="125"/>
      <c r="AH1985" s="125"/>
      <c r="AI1985" s="125"/>
      <c r="AJ1985" s="125"/>
      <c r="AK1985" s="319">
        <v>320760</v>
      </c>
      <c r="AL1985" s="319">
        <f t="shared" si="296"/>
        <v>0</v>
      </c>
      <c r="AM1985" s="65" t="s">
        <v>654</v>
      </c>
      <c r="AN1985" s="65"/>
      <c r="AO1985" s="65"/>
      <c r="AP1985" s="65"/>
      <c r="AQ1985" s="65"/>
      <c r="AR1985" s="65"/>
      <c r="AS1985" s="66"/>
    </row>
    <row r="1986" spans="1:45" s="67" customFormat="1" ht="14.15" customHeight="1" x14ac:dyDescent="0.2">
      <c r="A1986" s="201">
        <v>1701021</v>
      </c>
      <c r="B1986" s="202" t="s">
        <v>274</v>
      </c>
      <c r="C1986" s="258">
        <f t="shared" si="297"/>
        <v>0</v>
      </c>
      <c r="D1986" s="263">
        <f t="shared" si="298"/>
        <v>0</v>
      </c>
      <c r="E1986" s="125"/>
      <c r="F1986" s="125"/>
      <c r="G1986" s="125"/>
      <c r="H1986" s="126"/>
      <c r="I1986" s="126"/>
      <c r="J1986" s="126"/>
      <c r="K1986" s="126"/>
      <c r="L1986" s="126"/>
      <c r="M1986" s="126"/>
      <c r="N1986" s="126"/>
      <c r="O1986" s="126"/>
      <c r="P1986" s="126"/>
      <c r="Q1986" s="126"/>
      <c r="R1986" s="126"/>
      <c r="S1986" s="126"/>
      <c r="T1986" s="126"/>
      <c r="U1986" s="126"/>
      <c r="V1986" s="126"/>
      <c r="W1986" s="126"/>
      <c r="X1986" s="126"/>
      <c r="Y1986" s="126"/>
      <c r="Z1986" s="126"/>
      <c r="AA1986" s="125"/>
      <c r="AB1986" s="125"/>
      <c r="AC1986" s="125"/>
      <c r="AD1986" s="125"/>
      <c r="AE1986" s="125"/>
      <c r="AF1986" s="125"/>
      <c r="AG1986" s="125"/>
      <c r="AH1986" s="125"/>
      <c r="AI1986" s="125"/>
      <c r="AJ1986" s="125"/>
      <c r="AK1986" s="319">
        <v>271260</v>
      </c>
      <c r="AL1986" s="319">
        <f t="shared" si="296"/>
        <v>0</v>
      </c>
      <c r="AM1986" s="65" t="s">
        <v>654</v>
      </c>
      <c r="AN1986" s="65"/>
      <c r="AO1986" s="65"/>
      <c r="AP1986" s="65"/>
      <c r="AQ1986" s="65"/>
      <c r="AR1986" s="65"/>
      <c r="AS1986" s="66"/>
    </row>
    <row r="1987" spans="1:45" s="67" customFormat="1" ht="12" customHeight="1" x14ac:dyDescent="0.2">
      <c r="A1987" s="201">
        <v>1701022</v>
      </c>
      <c r="B1987" s="202" t="s">
        <v>1084</v>
      </c>
      <c r="C1987" s="258">
        <f t="shared" si="297"/>
        <v>0</v>
      </c>
      <c r="D1987" s="263">
        <f t="shared" si="298"/>
        <v>0</v>
      </c>
      <c r="E1987" s="125"/>
      <c r="F1987" s="125"/>
      <c r="G1987" s="125"/>
      <c r="H1987" s="126"/>
      <c r="I1987" s="126"/>
      <c r="J1987" s="126"/>
      <c r="K1987" s="126"/>
      <c r="L1987" s="126"/>
      <c r="M1987" s="126"/>
      <c r="N1987" s="126"/>
      <c r="O1987" s="126"/>
      <c r="P1987" s="126"/>
      <c r="Q1987" s="126"/>
      <c r="R1987" s="126"/>
      <c r="S1987" s="126"/>
      <c r="T1987" s="126"/>
      <c r="U1987" s="126"/>
      <c r="V1987" s="126"/>
      <c r="W1987" s="126"/>
      <c r="X1987" s="126"/>
      <c r="Y1987" s="126"/>
      <c r="Z1987" s="126"/>
      <c r="AA1987" s="125"/>
      <c r="AB1987" s="125"/>
      <c r="AC1987" s="125"/>
      <c r="AD1987" s="125"/>
      <c r="AE1987" s="125"/>
      <c r="AF1987" s="125"/>
      <c r="AG1987" s="125"/>
      <c r="AH1987" s="125"/>
      <c r="AI1987" s="125"/>
      <c r="AJ1987" s="125"/>
      <c r="AK1987" s="319">
        <v>289540</v>
      </c>
      <c r="AL1987" s="319">
        <f t="shared" si="296"/>
        <v>0</v>
      </c>
      <c r="AM1987" s="65" t="s">
        <v>654</v>
      </c>
      <c r="AN1987" s="65"/>
      <c r="AO1987" s="65"/>
      <c r="AP1987" s="65"/>
      <c r="AQ1987" s="65"/>
      <c r="AR1987" s="65"/>
      <c r="AS1987" s="66"/>
    </row>
    <row r="1988" spans="1:45" s="67" customFormat="1" ht="12" customHeight="1" x14ac:dyDescent="0.2">
      <c r="A1988" s="201">
        <v>1701023</v>
      </c>
      <c r="B1988" s="202" t="s">
        <v>95</v>
      </c>
      <c r="C1988" s="258">
        <f t="shared" si="297"/>
        <v>0</v>
      </c>
      <c r="D1988" s="263">
        <f t="shared" si="298"/>
        <v>0</v>
      </c>
      <c r="E1988" s="125"/>
      <c r="F1988" s="125"/>
      <c r="G1988" s="125"/>
      <c r="H1988" s="126"/>
      <c r="I1988" s="126"/>
      <c r="J1988" s="126"/>
      <c r="K1988" s="126"/>
      <c r="L1988" s="126"/>
      <c r="M1988" s="126"/>
      <c r="N1988" s="126"/>
      <c r="O1988" s="126"/>
      <c r="P1988" s="126"/>
      <c r="Q1988" s="126"/>
      <c r="R1988" s="126"/>
      <c r="S1988" s="126"/>
      <c r="T1988" s="126"/>
      <c r="U1988" s="126"/>
      <c r="V1988" s="126"/>
      <c r="W1988" s="126"/>
      <c r="X1988" s="126"/>
      <c r="Y1988" s="126"/>
      <c r="Z1988" s="126"/>
      <c r="AA1988" s="125"/>
      <c r="AB1988" s="125"/>
      <c r="AC1988" s="125"/>
      <c r="AD1988" s="125"/>
      <c r="AE1988" s="125"/>
      <c r="AF1988" s="125"/>
      <c r="AG1988" s="125"/>
      <c r="AH1988" s="125"/>
      <c r="AI1988" s="125"/>
      <c r="AJ1988" s="125"/>
      <c r="AK1988" s="319">
        <v>346220</v>
      </c>
      <c r="AL1988" s="319">
        <f t="shared" si="296"/>
        <v>0</v>
      </c>
      <c r="AM1988" s="65" t="s">
        <v>654</v>
      </c>
      <c r="AN1988" s="65"/>
      <c r="AO1988" s="65"/>
      <c r="AP1988" s="65"/>
      <c r="AQ1988" s="65"/>
      <c r="AR1988" s="65"/>
      <c r="AS1988" s="66"/>
    </row>
    <row r="1989" spans="1:45" s="67" customFormat="1" ht="20" x14ac:dyDescent="0.2">
      <c r="A1989" s="201">
        <v>1701024</v>
      </c>
      <c r="B1989" s="202" t="s">
        <v>275</v>
      </c>
      <c r="C1989" s="258">
        <f t="shared" si="297"/>
        <v>0</v>
      </c>
      <c r="D1989" s="263">
        <f t="shared" si="298"/>
        <v>0</v>
      </c>
      <c r="E1989" s="125"/>
      <c r="F1989" s="125"/>
      <c r="G1989" s="125"/>
      <c r="H1989" s="126"/>
      <c r="I1989" s="126"/>
      <c r="J1989" s="126"/>
      <c r="K1989" s="126"/>
      <c r="L1989" s="126"/>
      <c r="M1989" s="126"/>
      <c r="N1989" s="126"/>
      <c r="O1989" s="126"/>
      <c r="P1989" s="126"/>
      <c r="Q1989" s="126"/>
      <c r="R1989" s="126"/>
      <c r="S1989" s="126"/>
      <c r="T1989" s="126"/>
      <c r="U1989" s="126"/>
      <c r="V1989" s="126"/>
      <c r="W1989" s="126"/>
      <c r="X1989" s="126"/>
      <c r="Y1989" s="126"/>
      <c r="Z1989" s="126"/>
      <c r="AA1989" s="125"/>
      <c r="AB1989" s="125"/>
      <c r="AC1989" s="125"/>
      <c r="AD1989" s="125"/>
      <c r="AE1989" s="125"/>
      <c r="AF1989" s="125"/>
      <c r="AG1989" s="125"/>
      <c r="AH1989" s="125"/>
      <c r="AI1989" s="125"/>
      <c r="AJ1989" s="125"/>
      <c r="AK1989" s="319">
        <v>307010</v>
      </c>
      <c r="AL1989" s="319">
        <f t="shared" si="296"/>
        <v>0</v>
      </c>
      <c r="AM1989" s="65" t="s">
        <v>654</v>
      </c>
      <c r="AN1989" s="65"/>
      <c r="AO1989" s="65"/>
      <c r="AP1989" s="65"/>
      <c r="AQ1989" s="65"/>
      <c r="AR1989" s="65"/>
      <c r="AS1989" s="66"/>
    </row>
    <row r="1990" spans="1:45" s="67" customFormat="1" ht="20" x14ac:dyDescent="0.2">
      <c r="A1990" s="201">
        <v>1701131</v>
      </c>
      <c r="B1990" s="202" t="s">
        <v>276</v>
      </c>
      <c r="C1990" s="258">
        <f t="shared" si="297"/>
        <v>0</v>
      </c>
      <c r="D1990" s="263">
        <f t="shared" si="298"/>
        <v>0</v>
      </c>
      <c r="E1990" s="125"/>
      <c r="F1990" s="125"/>
      <c r="G1990" s="125"/>
      <c r="H1990" s="126"/>
      <c r="I1990" s="126"/>
      <c r="J1990" s="126"/>
      <c r="K1990" s="126"/>
      <c r="L1990" s="126"/>
      <c r="M1990" s="126"/>
      <c r="N1990" s="126"/>
      <c r="O1990" s="126"/>
      <c r="P1990" s="126"/>
      <c r="Q1990" s="126"/>
      <c r="R1990" s="126"/>
      <c r="S1990" s="126"/>
      <c r="T1990" s="126"/>
      <c r="U1990" s="126"/>
      <c r="V1990" s="126"/>
      <c r="W1990" s="126"/>
      <c r="X1990" s="126"/>
      <c r="Y1990" s="126"/>
      <c r="Z1990" s="126"/>
      <c r="AA1990" s="125"/>
      <c r="AB1990" s="125"/>
      <c r="AC1990" s="125"/>
      <c r="AD1990" s="125"/>
      <c r="AE1990" s="125"/>
      <c r="AF1990" s="125"/>
      <c r="AG1990" s="125"/>
      <c r="AH1990" s="125"/>
      <c r="AI1990" s="125"/>
      <c r="AJ1990" s="125"/>
      <c r="AK1990" s="319">
        <v>2246770</v>
      </c>
      <c r="AL1990" s="319">
        <f t="shared" si="296"/>
        <v>0</v>
      </c>
      <c r="AM1990" s="65" t="s">
        <v>654</v>
      </c>
      <c r="AN1990" s="65"/>
      <c r="AO1990" s="65"/>
      <c r="AP1990" s="65"/>
      <c r="AQ1990" s="65"/>
      <c r="AR1990" s="65"/>
      <c r="AS1990" s="66"/>
    </row>
    <row r="1991" spans="1:45" s="67" customFormat="1" ht="12" customHeight="1" x14ac:dyDescent="0.2">
      <c r="A1991" s="201">
        <v>1701132</v>
      </c>
      <c r="B1991" s="202" t="s">
        <v>157</v>
      </c>
      <c r="C1991" s="258">
        <f t="shared" si="297"/>
        <v>0</v>
      </c>
      <c r="D1991" s="263">
        <f t="shared" si="298"/>
        <v>0</v>
      </c>
      <c r="E1991" s="125"/>
      <c r="F1991" s="125"/>
      <c r="G1991" s="125"/>
      <c r="H1991" s="126"/>
      <c r="I1991" s="126"/>
      <c r="J1991" s="126"/>
      <c r="K1991" s="126"/>
      <c r="L1991" s="126"/>
      <c r="M1991" s="126"/>
      <c r="N1991" s="126"/>
      <c r="O1991" s="126"/>
      <c r="P1991" s="126"/>
      <c r="Q1991" s="126"/>
      <c r="R1991" s="126"/>
      <c r="S1991" s="126"/>
      <c r="T1991" s="126"/>
      <c r="U1991" s="126"/>
      <c r="V1991" s="126"/>
      <c r="W1991" s="126"/>
      <c r="X1991" s="126"/>
      <c r="Y1991" s="126"/>
      <c r="Z1991" s="126"/>
      <c r="AA1991" s="125"/>
      <c r="AB1991" s="125"/>
      <c r="AC1991" s="125"/>
      <c r="AD1991" s="125"/>
      <c r="AE1991" s="125"/>
      <c r="AF1991" s="125"/>
      <c r="AG1991" s="125"/>
      <c r="AH1991" s="125"/>
      <c r="AI1991" s="125"/>
      <c r="AJ1991" s="125"/>
      <c r="AK1991" s="319">
        <v>1403330</v>
      </c>
      <c r="AL1991" s="319">
        <f t="shared" si="296"/>
        <v>0</v>
      </c>
      <c r="AM1991" s="65" t="s">
        <v>654</v>
      </c>
      <c r="AN1991" s="65"/>
      <c r="AO1991" s="65"/>
      <c r="AP1991" s="65"/>
      <c r="AQ1991" s="65"/>
      <c r="AR1991" s="65"/>
      <c r="AS1991" s="66"/>
    </row>
    <row r="1992" spans="1:45" s="67" customFormat="1" ht="12" customHeight="1" x14ac:dyDescent="0.2">
      <c r="A1992" s="201">
        <v>1701043</v>
      </c>
      <c r="B1992" s="202" t="s">
        <v>158</v>
      </c>
      <c r="C1992" s="258">
        <f t="shared" si="297"/>
        <v>1</v>
      </c>
      <c r="D1992" s="263">
        <f t="shared" si="298"/>
        <v>1</v>
      </c>
      <c r="E1992" s="125">
        <v>1</v>
      </c>
      <c r="F1992" s="125"/>
      <c r="G1992" s="125"/>
      <c r="H1992" s="126"/>
      <c r="I1992" s="126"/>
      <c r="J1992" s="126"/>
      <c r="K1992" s="126"/>
      <c r="L1992" s="126"/>
      <c r="M1992" s="126"/>
      <c r="N1992" s="126"/>
      <c r="O1992" s="126"/>
      <c r="P1992" s="126"/>
      <c r="Q1992" s="126"/>
      <c r="R1992" s="126"/>
      <c r="S1992" s="126"/>
      <c r="T1992" s="126"/>
      <c r="U1992" s="126"/>
      <c r="V1992" s="126"/>
      <c r="W1992" s="126"/>
      <c r="X1992" s="126"/>
      <c r="Y1992" s="126"/>
      <c r="Z1992" s="126"/>
      <c r="AA1992" s="125">
        <v>1</v>
      </c>
      <c r="AB1992" s="125"/>
      <c r="AC1992" s="125"/>
      <c r="AD1992" s="125"/>
      <c r="AE1992" s="125"/>
      <c r="AF1992" s="125"/>
      <c r="AG1992" s="125"/>
      <c r="AH1992" s="125"/>
      <c r="AI1992" s="125"/>
      <c r="AJ1992" s="125"/>
      <c r="AK1992" s="319">
        <v>1358250</v>
      </c>
      <c r="AL1992" s="319">
        <f t="shared" si="296"/>
        <v>1358250</v>
      </c>
      <c r="AM1992" s="65" t="s">
        <v>654</v>
      </c>
      <c r="AN1992" s="65"/>
      <c r="AO1992" s="65"/>
      <c r="AP1992" s="65"/>
      <c r="AQ1992" s="65"/>
      <c r="AR1992" s="65"/>
      <c r="AS1992" s="66"/>
    </row>
    <row r="1993" spans="1:45" s="67" customFormat="1" x14ac:dyDescent="0.2">
      <c r="A1993" s="201">
        <v>1701144</v>
      </c>
      <c r="B1993" s="202" t="s">
        <v>159</v>
      </c>
      <c r="C1993" s="258">
        <f t="shared" si="297"/>
        <v>0</v>
      </c>
      <c r="D1993" s="263">
        <f t="shared" si="298"/>
        <v>0</v>
      </c>
      <c r="E1993" s="125"/>
      <c r="F1993" s="125"/>
      <c r="G1993" s="125"/>
      <c r="H1993" s="126"/>
      <c r="I1993" s="126"/>
      <c r="J1993" s="126"/>
      <c r="K1993" s="126"/>
      <c r="L1993" s="126"/>
      <c r="M1993" s="126"/>
      <c r="N1993" s="126"/>
      <c r="O1993" s="126"/>
      <c r="P1993" s="126"/>
      <c r="Q1993" s="126"/>
      <c r="R1993" s="126"/>
      <c r="S1993" s="126"/>
      <c r="T1993" s="126"/>
      <c r="U1993" s="126"/>
      <c r="V1993" s="126"/>
      <c r="W1993" s="126"/>
      <c r="X1993" s="126"/>
      <c r="Y1993" s="126"/>
      <c r="Z1993" s="126"/>
      <c r="AA1993" s="125"/>
      <c r="AB1993" s="125"/>
      <c r="AC1993" s="125"/>
      <c r="AD1993" s="125"/>
      <c r="AE1993" s="125"/>
      <c r="AF1993" s="125"/>
      <c r="AG1993" s="125"/>
      <c r="AH1993" s="125"/>
      <c r="AI1993" s="125"/>
      <c r="AJ1993" s="125"/>
      <c r="AK1993" s="319">
        <v>1422960</v>
      </c>
      <c r="AL1993" s="319">
        <f t="shared" si="296"/>
        <v>0</v>
      </c>
      <c r="AM1993" s="65" t="s">
        <v>654</v>
      </c>
      <c r="AN1993" s="65"/>
      <c r="AO1993" s="65"/>
      <c r="AP1993" s="65"/>
      <c r="AQ1993" s="65"/>
      <c r="AR1993" s="65"/>
      <c r="AS1993" s="66"/>
    </row>
    <row r="1994" spans="1:45" s="67" customFormat="1" ht="12" customHeight="1" x14ac:dyDescent="0.2">
      <c r="A1994" s="201">
        <v>1701033</v>
      </c>
      <c r="B1994" s="202" t="s">
        <v>160</v>
      </c>
      <c r="C1994" s="258">
        <f t="shared" si="297"/>
        <v>0</v>
      </c>
      <c r="D1994" s="263">
        <f t="shared" si="298"/>
        <v>0</v>
      </c>
      <c r="E1994" s="125"/>
      <c r="F1994" s="125"/>
      <c r="G1994" s="125"/>
      <c r="H1994" s="126"/>
      <c r="I1994" s="126"/>
      <c r="J1994" s="126"/>
      <c r="K1994" s="126"/>
      <c r="L1994" s="126"/>
      <c r="M1994" s="126"/>
      <c r="N1994" s="126"/>
      <c r="O1994" s="126"/>
      <c r="P1994" s="126"/>
      <c r="Q1994" s="126"/>
      <c r="R1994" s="126"/>
      <c r="S1994" s="126"/>
      <c r="T1994" s="126"/>
      <c r="U1994" s="126"/>
      <c r="V1994" s="126"/>
      <c r="W1994" s="126"/>
      <c r="X1994" s="126"/>
      <c r="Y1994" s="126"/>
      <c r="Z1994" s="126"/>
      <c r="AA1994" s="125"/>
      <c r="AB1994" s="125"/>
      <c r="AC1994" s="125"/>
      <c r="AD1994" s="125"/>
      <c r="AE1994" s="125"/>
      <c r="AF1994" s="125"/>
      <c r="AG1994" s="125"/>
      <c r="AH1994" s="125"/>
      <c r="AI1994" s="125"/>
      <c r="AJ1994" s="125"/>
      <c r="AK1994" s="319">
        <v>201360</v>
      </c>
      <c r="AL1994" s="319">
        <f t="shared" si="296"/>
        <v>0</v>
      </c>
      <c r="AM1994" s="65" t="s">
        <v>654</v>
      </c>
      <c r="AN1994" s="65"/>
      <c r="AO1994" s="65"/>
      <c r="AP1994" s="65"/>
      <c r="AQ1994" s="65"/>
      <c r="AR1994" s="65"/>
      <c r="AS1994" s="66"/>
    </row>
    <row r="1995" spans="1:45" s="67" customFormat="1" ht="12" customHeight="1" x14ac:dyDescent="0.2">
      <c r="A1995" s="201">
        <v>1701038</v>
      </c>
      <c r="B1995" s="202" t="s">
        <v>2888</v>
      </c>
      <c r="C1995" s="258">
        <f t="shared" si="297"/>
        <v>0</v>
      </c>
      <c r="D1995" s="263">
        <f t="shared" si="298"/>
        <v>0</v>
      </c>
      <c r="E1995" s="125"/>
      <c r="F1995" s="125"/>
      <c r="G1995" s="125"/>
      <c r="H1995" s="126"/>
      <c r="I1995" s="126"/>
      <c r="J1995" s="126"/>
      <c r="K1995" s="126"/>
      <c r="L1995" s="126"/>
      <c r="M1995" s="126"/>
      <c r="N1995" s="126"/>
      <c r="O1995" s="126"/>
      <c r="P1995" s="126"/>
      <c r="Q1995" s="126"/>
      <c r="R1995" s="126"/>
      <c r="S1995" s="126"/>
      <c r="T1995" s="126"/>
      <c r="U1995" s="126"/>
      <c r="V1995" s="126"/>
      <c r="W1995" s="126"/>
      <c r="X1995" s="126"/>
      <c r="Y1995" s="126"/>
      <c r="Z1995" s="126"/>
      <c r="AA1995" s="125"/>
      <c r="AB1995" s="125"/>
      <c r="AC1995" s="125"/>
      <c r="AD1995" s="125"/>
      <c r="AE1995" s="125"/>
      <c r="AF1995" s="125"/>
      <c r="AG1995" s="125"/>
      <c r="AH1995" s="125"/>
      <c r="AI1995" s="125"/>
      <c r="AJ1995" s="125"/>
      <c r="AK1995" s="319">
        <v>459500</v>
      </c>
      <c r="AL1995" s="319">
        <f t="shared" si="296"/>
        <v>0</v>
      </c>
      <c r="AM1995" s="65" t="s">
        <v>654</v>
      </c>
      <c r="AN1995" s="65"/>
      <c r="AO1995" s="65"/>
      <c r="AP1995" s="65"/>
      <c r="AQ1995" s="65"/>
      <c r="AR1995" s="65"/>
      <c r="AS1995" s="66"/>
    </row>
    <row r="1996" spans="1:45" s="67" customFormat="1" ht="12" customHeight="1" x14ac:dyDescent="0.2">
      <c r="A1996" s="201">
        <v>1701035</v>
      </c>
      <c r="B1996" s="202" t="s">
        <v>867</v>
      </c>
      <c r="C1996" s="258">
        <f t="shared" si="297"/>
        <v>0</v>
      </c>
      <c r="D1996" s="263">
        <f t="shared" si="298"/>
        <v>0</v>
      </c>
      <c r="E1996" s="125"/>
      <c r="F1996" s="125"/>
      <c r="G1996" s="125"/>
      <c r="H1996" s="126"/>
      <c r="I1996" s="126"/>
      <c r="J1996" s="126"/>
      <c r="K1996" s="126"/>
      <c r="L1996" s="126"/>
      <c r="M1996" s="126"/>
      <c r="N1996" s="126"/>
      <c r="O1996" s="126"/>
      <c r="P1996" s="126"/>
      <c r="Q1996" s="126"/>
      <c r="R1996" s="126"/>
      <c r="S1996" s="126"/>
      <c r="T1996" s="126"/>
      <c r="U1996" s="126"/>
      <c r="V1996" s="126"/>
      <c r="W1996" s="126"/>
      <c r="X1996" s="126"/>
      <c r="Y1996" s="126"/>
      <c r="Z1996" s="126"/>
      <c r="AA1996" s="125"/>
      <c r="AB1996" s="125"/>
      <c r="AC1996" s="125"/>
      <c r="AD1996" s="125"/>
      <c r="AE1996" s="125"/>
      <c r="AF1996" s="125"/>
      <c r="AG1996" s="125"/>
      <c r="AH1996" s="125"/>
      <c r="AI1996" s="125"/>
      <c r="AJ1996" s="125"/>
      <c r="AK1996" s="319">
        <v>170360</v>
      </c>
      <c r="AL1996" s="319">
        <f t="shared" si="296"/>
        <v>0</v>
      </c>
      <c r="AM1996" s="65" t="s">
        <v>654</v>
      </c>
      <c r="AN1996" s="65"/>
      <c r="AO1996" s="65"/>
      <c r="AP1996" s="65"/>
      <c r="AQ1996" s="65"/>
      <c r="AR1996" s="65"/>
      <c r="AS1996" s="66"/>
    </row>
    <row r="1997" spans="1:45" s="67" customFormat="1" ht="12" customHeight="1" x14ac:dyDescent="0.2">
      <c r="A1997" s="201">
        <v>1701141</v>
      </c>
      <c r="B1997" s="202" t="s">
        <v>868</v>
      </c>
      <c r="C1997" s="258">
        <f t="shared" si="297"/>
        <v>0</v>
      </c>
      <c r="D1997" s="263">
        <f t="shared" si="298"/>
        <v>0</v>
      </c>
      <c r="E1997" s="125"/>
      <c r="F1997" s="125"/>
      <c r="G1997" s="125"/>
      <c r="H1997" s="126"/>
      <c r="I1997" s="126"/>
      <c r="J1997" s="126"/>
      <c r="K1997" s="126"/>
      <c r="L1997" s="126"/>
      <c r="M1997" s="126"/>
      <c r="N1997" s="126"/>
      <c r="O1997" s="126"/>
      <c r="P1997" s="126"/>
      <c r="Q1997" s="126"/>
      <c r="R1997" s="126"/>
      <c r="S1997" s="126"/>
      <c r="T1997" s="126"/>
      <c r="U1997" s="126"/>
      <c r="V1997" s="126"/>
      <c r="W1997" s="126"/>
      <c r="X1997" s="126"/>
      <c r="Y1997" s="126"/>
      <c r="Z1997" s="126"/>
      <c r="AA1997" s="125"/>
      <c r="AB1997" s="125"/>
      <c r="AC1997" s="125"/>
      <c r="AD1997" s="125"/>
      <c r="AE1997" s="125"/>
      <c r="AF1997" s="125"/>
      <c r="AG1997" s="125"/>
      <c r="AH1997" s="125"/>
      <c r="AI1997" s="125"/>
      <c r="AJ1997" s="125"/>
      <c r="AK1997" s="319">
        <v>1380220</v>
      </c>
      <c r="AL1997" s="319">
        <f t="shared" si="296"/>
        <v>0</v>
      </c>
      <c r="AM1997" s="65" t="s">
        <v>654</v>
      </c>
      <c r="AN1997" s="65"/>
      <c r="AO1997" s="65"/>
      <c r="AP1997" s="65"/>
      <c r="AQ1997" s="65"/>
      <c r="AR1997" s="65"/>
      <c r="AS1997" s="66"/>
    </row>
    <row r="1998" spans="1:45" s="72" customFormat="1" ht="12" customHeight="1" x14ac:dyDescent="0.2">
      <c r="A1998" s="201">
        <v>1701142</v>
      </c>
      <c r="B1998" s="202" t="s">
        <v>636</v>
      </c>
      <c r="C1998" s="258">
        <f t="shared" si="297"/>
        <v>1</v>
      </c>
      <c r="D1998" s="263">
        <f t="shared" si="298"/>
        <v>1</v>
      </c>
      <c r="E1998" s="125">
        <v>1</v>
      </c>
      <c r="F1998" s="125"/>
      <c r="G1998" s="125"/>
      <c r="H1998" s="126"/>
      <c r="I1998" s="126"/>
      <c r="J1998" s="126"/>
      <c r="K1998" s="126"/>
      <c r="L1998" s="126"/>
      <c r="M1998" s="126"/>
      <c r="N1998" s="126"/>
      <c r="O1998" s="126"/>
      <c r="P1998" s="126"/>
      <c r="Q1998" s="126"/>
      <c r="R1998" s="126"/>
      <c r="S1998" s="126"/>
      <c r="T1998" s="126"/>
      <c r="U1998" s="126"/>
      <c r="V1998" s="126"/>
      <c r="W1998" s="126"/>
      <c r="X1998" s="126"/>
      <c r="Y1998" s="126"/>
      <c r="Z1998" s="126"/>
      <c r="AA1998" s="125">
        <v>1</v>
      </c>
      <c r="AB1998" s="125"/>
      <c r="AC1998" s="125"/>
      <c r="AD1998" s="125"/>
      <c r="AE1998" s="125"/>
      <c r="AF1998" s="125"/>
      <c r="AG1998" s="125"/>
      <c r="AH1998" s="125"/>
      <c r="AI1998" s="125"/>
      <c r="AJ1998" s="125"/>
      <c r="AK1998" s="319">
        <v>1380220</v>
      </c>
      <c r="AL1998" s="319">
        <f t="shared" si="296"/>
        <v>1380220</v>
      </c>
      <c r="AM1998" s="65" t="s">
        <v>654</v>
      </c>
      <c r="AN1998" s="65"/>
      <c r="AO1998" s="65"/>
      <c r="AP1998" s="65"/>
      <c r="AQ1998" s="65"/>
      <c r="AR1998" s="65"/>
      <c r="AS1998" s="71"/>
    </row>
    <row r="1999" spans="1:45" s="75" customFormat="1" ht="14.15" customHeight="1" x14ac:dyDescent="0.2">
      <c r="A1999" s="327"/>
      <c r="B1999" s="141" t="s">
        <v>2628</v>
      </c>
      <c r="C1999" s="260">
        <f>SUM(C1975:C1998)</f>
        <v>615</v>
      </c>
      <c r="D1999" s="260">
        <f>SUM(D1975:D1998)</f>
        <v>614</v>
      </c>
      <c r="E1999" s="260">
        <f>SUM(E1975:E1998)</f>
        <v>614</v>
      </c>
      <c r="F1999" s="260">
        <f>SUM(F1975:F1998)</f>
        <v>0</v>
      </c>
      <c r="G1999" s="260">
        <f>SUM(G1975:G1998)</f>
        <v>1</v>
      </c>
      <c r="H1999" s="891"/>
      <c r="I1999" s="892"/>
      <c r="J1999" s="892"/>
      <c r="K1999" s="892"/>
      <c r="L1999" s="892"/>
      <c r="M1999" s="892"/>
      <c r="N1999" s="892"/>
      <c r="O1999" s="892"/>
      <c r="P1999" s="892"/>
      <c r="Q1999" s="892"/>
      <c r="R1999" s="892"/>
      <c r="S1999" s="892"/>
      <c r="T1999" s="892"/>
      <c r="U1999" s="892"/>
      <c r="V1999" s="892"/>
      <c r="W1999" s="892"/>
      <c r="X1999" s="892"/>
      <c r="Y1999" s="892"/>
      <c r="Z1999" s="893"/>
      <c r="AA1999" s="260">
        <f t="shared" ref="AA1999:AL1999" si="299">SUM(AA1975:AA1998)</f>
        <v>132</v>
      </c>
      <c r="AB1999" s="260">
        <f t="shared" si="299"/>
        <v>431</v>
      </c>
      <c r="AC1999" s="260">
        <f t="shared" si="299"/>
        <v>52</v>
      </c>
      <c r="AD1999" s="260">
        <f t="shared" si="299"/>
        <v>0</v>
      </c>
      <c r="AE1999" s="260">
        <f t="shared" si="299"/>
        <v>0</v>
      </c>
      <c r="AF1999" s="260">
        <f t="shared" si="299"/>
        <v>0</v>
      </c>
      <c r="AG1999" s="260">
        <f t="shared" si="299"/>
        <v>0</v>
      </c>
      <c r="AH1999" s="260">
        <f t="shared" si="299"/>
        <v>0</v>
      </c>
      <c r="AI1999" s="260">
        <f t="shared" si="299"/>
        <v>0</v>
      </c>
      <c r="AJ1999" s="260">
        <f t="shared" si="299"/>
        <v>0</v>
      </c>
      <c r="AK1999" s="306">
        <f t="shared" si="299"/>
        <v>12878200</v>
      </c>
      <c r="AL1999" s="306">
        <f t="shared" si="299"/>
        <v>30436540</v>
      </c>
      <c r="AM1999" s="73" t="s">
        <v>654</v>
      </c>
      <c r="AN1999" s="73"/>
      <c r="AO1999" s="73"/>
      <c r="AP1999" s="73"/>
      <c r="AQ1999" s="73"/>
      <c r="AR1999" s="73"/>
      <c r="AS1999" s="74"/>
    </row>
    <row r="2000" spans="1:45" s="84" customFormat="1" ht="14.15" customHeight="1" x14ac:dyDescent="0.2">
      <c r="A2000" s="201"/>
      <c r="B2000" s="202" t="s">
        <v>2625</v>
      </c>
      <c r="C2000" s="258">
        <f>SUM(D2000+G2000)</f>
        <v>0</v>
      </c>
      <c r="D2000" s="263">
        <f>SUM(E2000:F2000)</f>
        <v>0</v>
      </c>
      <c r="E2000" s="125"/>
      <c r="F2000" s="125"/>
      <c r="G2000" s="125"/>
      <c r="H2000" s="126"/>
      <c r="I2000" s="126"/>
      <c r="J2000" s="126"/>
      <c r="K2000" s="126"/>
      <c r="L2000" s="126"/>
      <c r="M2000" s="126"/>
      <c r="N2000" s="126"/>
      <c r="O2000" s="126"/>
      <c r="P2000" s="126"/>
      <c r="Q2000" s="126"/>
      <c r="R2000" s="126"/>
      <c r="S2000" s="126"/>
      <c r="T2000" s="126"/>
      <c r="U2000" s="126"/>
      <c r="V2000" s="126"/>
      <c r="W2000" s="126"/>
      <c r="X2000" s="126"/>
      <c r="Y2000" s="126"/>
      <c r="Z2000" s="126"/>
      <c r="AA2000" s="125"/>
      <c r="AB2000" s="125"/>
      <c r="AC2000" s="125"/>
      <c r="AD2000" s="125"/>
      <c r="AE2000" s="125"/>
      <c r="AF2000" s="125"/>
      <c r="AG2000" s="125"/>
      <c r="AH2000" s="125"/>
      <c r="AI2000" s="125"/>
      <c r="AJ2000" s="125"/>
      <c r="AK2000" s="126"/>
      <c r="AL2000" s="126"/>
      <c r="AM2000" s="65" t="s">
        <v>654</v>
      </c>
      <c r="AN2000" s="65"/>
      <c r="AO2000" s="65"/>
      <c r="AP2000" s="65"/>
      <c r="AQ2000" s="65"/>
      <c r="AR2000" s="65"/>
      <c r="AS2000" s="83"/>
    </row>
    <row r="2001" spans="1:45" s="84" customFormat="1" ht="14.15" customHeight="1" x14ac:dyDescent="0.2">
      <c r="A2001" s="201"/>
      <c r="B2001" s="202" t="s">
        <v>3380</v>
      </c>
      <c r="C2001" s="278">
        <f>SUM(D2001+G2001)</f>
        <v>0</v>
      </c>
      <c r="D2001" s="277">
        <f>SUM(E2001:F2001)</f>
        <v>0</v>
      </c>
      <c r="E2001" s="125"/>
      <c r="F2001" s="125"/>
      <c r="G2001" s="125"/>
      <c r="H2001" s="126"/>
      <c r="I2001" s="126"/>
      <c r="J2001" s="126"/>
      <c r="K2001" s="126"/>
      <c r="L2001" s="126"/>
      <c r="M2001" s="126"/>
      <c r="N2001" s="126"/>
      <c r="O2001" s="126"/>
      <c r="P2001" s="126"/>
      <c r="Q2001" s="126"/>
      <c r="R2001" s="126"/>
      <c r="S2001" s="126"/>
      <c r="T2001" s="126"/>
      <c r="U2001" s="126"/>
      <c r="V2001" s="126"/>
      <c r="W2001" s="126"/>
      <c r="X2001" s="126"/>
      <c r="Y2001" s="126"/>
      <c r="Z2001" s="126"/>
      <c r="AA2001" s="125"/>
      <c r="AB2001" s="125"/>
      <c r="AC2001" s="125"/>
      <c r="AD2001" s="125"/>
      <c r="AE2001" s="125"/>
      <c r="AF2001" s="125"/>
      <c r="AG2001" s="125"/>
      <c r="AH2001" s="125"/>
      <c r="AI2001" s="125"/>
      <c r="AJ2001" s="125"/>
      <c r="AK2001" s="126"/>
      <c r="AL2001" s="126"/>
      <c r="AM2001" s="65" t="s">
        <v>654</v>
      </c>
      <c r="AN2001" s="65"/>
      <c r="AO2001" s="65"/>
      <c r="AP2001" s="65"/>
      <c r="AQ2001" s="65"/>
      <c r="AR2001" s="65"/>
      <c r="AS2001" s="83"/>
    </row>
    <row r="2002" spans="1:45" s="75" customFormat="1" ht="14.15" customHeight="1" x14ac:dyDescent="0.2">
      <c r="A2002" s="327"/>
      <c r="B2002" s="141" t="s">
        <v>2629</v>
      </c>
      <c r="C2002" s="260">
        <f>SUM(C2000:C2001)</f>
        <v>0</v>
      </c>
      <c r="D2002" s="282">
        <f>SUM(D2000:D2001)</f>
        <v>0</v>
      </c>
      <c r="E2002" s="282">
        <f>SUM(E2000:E2001)</f>
        <v>0</v>
      </c>
      <c r="F2002" s="282">
        <f>SUM(F2000:F2001)</f>
        <v>0</v>
      </c>
      <c r="G2002" s="282">
        <f>SUM(G2000:G2001)</f>
        <v>0</v>
      </c>
      <c r="H2002" s="891"/>
      <c r="I2002" s="892"/>
      <c r="J2002" s="892"/>
      <c r="K2002" s="892"/>
      <c r="L2002" s="892"/>
      <c r="M2002" s="892"/>
      <c r="N2002" s="892"/>
      <c r="O2002" s="892"/>
      <c r="P2002" s="892"/>
      <c r="Q2002" s="892"/>
      <c r="R2002" s="892"/>
      <c r="S2002" s="892"/>
      <c r="T2002" s="892"/>
      <c r="U2002" s="892"/>
      <c r="V2002" s="892"/>
      <c r="W2002" s="892"/>
      <c r="X2002" s="892"/>
      <c r="Y2002" s="892"/>
      <c r="Z2002" s="893"/>
      <c r="AA2002" s="260">
        <f>SUM(AA2000:AA2001)</f>
        <v>0</v>
      </c>
      <c r="AB2002" s="282">
        <f t="shared" ref="AB2002:AJ2002" si="300">SUM(AB2000:AB2001)</f>
        <v>0</v>
      </c>
      <c r="AC2002" s="282">
        <f t="shared" si="300"/>
        <v>0</v>
      </c>
      <c r="AD2002" s="282">
        <f t="shared" si="300"/>
        <v>0</v>
      </c>
      <c r="AE2002" s="282">
        <f t="shared" si="300"/>
        <v>0</v>
      </c>
      <c r="AF2002" s="282">
        <f t="shared" si="300"/>
        <v>0</v>
      </c>
      <c r="AG2002" s="282">
        <f t="shared" si="300"/>
        <v>0</v>
      </c>
      <c r="AH2002" s="282">
        <f t="shared" si="300"/>
        <v>0</v>
      </c>
      <c r="AI2002" s="282">
        <f t="shared" si="300"/>
        <v>0</v>
      </c>
      <c r="AJ2002" s="282">
        <f t="shared" si="300"/>
        <v>0</v>
      </c>
      <c r="AK2002" s="310"/>
      <c r="AL2002" s="260"/>
      <c r="AM2002" s="73" t="s">
        <v>654</v>
      </c>
      <c r="AN2002" s="73"/>
      <c r="AO2002" s="73"/>
      <c r="AP2002" s="73"/>
      <c r="AQ2002" s="73"/>
      <c r="AR2002" s="73"/>
      <c r="AS2002" s="74"/>
    </row>
    <row r="2003" spans="1:45" s="75" customFormat="1" ht="14.15" customHeight="1" x14ac:dyDescent="0.2">
      <c r="A2003" s="327"/>
      <c r="B2003" s="141" t="s">
        <v>2627</v>
      </c>
      <c r="C2003" s="260">
        <f>SUM(C1999,C2002)</f>
        <v>615</v>
      </c>
      <c r="D2003" s="260">
        <f>SUM(D1999,D2002)</f>
        <v>614</v>
      </c>
      <c r="E2003" s="260">
        <f>SUM(E1999,E2002)</f>
        <v>614</v>
      </c>
      <c r="F2003" s="260">
        <f>SUM(F1999,F2002)</f>
        <v>0</v>
      </c>
      <c r="G2003" s="260">
        <f>SUM(G1999,G2002)</f>
        <v>1</v>
      </c>
      <c r="H2003" s="891"/>
      <c r="I2003" s="892"/>
      <c r="J2003" s="892"/>
      <c r="K2003" s="892"/>
      <c r="L2003" s="892"/>
      <c r="M2003" s="892"/>
      <c r="N2003" s="892"/>
      <c r="O2003" s="892"/>
      <c r="P2003" s="892"/>
      <c r="Q2003" s="892"/>
      <c r="R2003" s="892"/>
      <c r="S2003" s="892"/>
      <c r="T2003" s="892"/>
      <c r="U2003" s="892"/>
      <c r="V2003" s="892"/>
      <c r="W2003" s="892"/>
      <c r="X2003" s="892"/>
      <c r="Y2003" s="892"/>
      <c r="Z2003" s="893"/>
      <c r="AA2003" s="260">
        <f t="shared" ref="AA2003:AL2003" si="301">SUM(AA1999,AA2002)</f>
        <v>132</v>
      </c>
      <c r="AB2003" s="260">
        <f t="shared" si="301"/>
        <v>431</v>
      </c>
      <c r="AC2003" s="260">
        <f t="shared" si="301"/>
        <v>52</v>
      </c>
      <c r="AD2003" s="260">
        <f t="shared" si="301"/>
        <v>0</v>
      </c>
      <c r="AE2003" s="260">
        <f t="shared" si="301"/>
        <v>0</v>
      </c>
      <c r="AF2003" s="260">
        <f t="shared" si="301"/>
        <v>0</v>
      </c>
      <c r="AG2003" s="260">
        <f t="shared" si="301"/>
        <v>0</v>
      </c>
      <c r="AH2003" s="260">
        <f t="shared" si="301"/>
        <v>0</v>
      </c>
      <c r="AI2003" s="260">
        <f t="shared" si="301"/>
        <v>0</v>
      </c>
      <c r="AJ2003" s="260">
        <f t="shared" si="301"/>
        <v>0</v>
      </c>
      <c r="AK2003" s="306">
        <f t="shared" si="301"/>
        <v>12878200</v>
      </c>
      <c r="AL2003" s="306">
        <f t="shared" si="301"/>
        <v>30436540</v>
      </c>
      <c r="AM2003" s="73" t="s">
        <v>654</v>
      </c>
      <c r="AN2003" s="73"/>
      <c r="AO2003" s="73"/>
      <c r="AP2003" s="73"/>
      <c r="AQ2003" s="73"/>
      <c r="AR2003" s="73"/>
      <c r="AS2003" s="74"/>
    </row>
    <row r="2004" spans="1:45" s="75" customFormat="1" ht="12.75" customHeight="1" x14ac:dyDescent="0.2">
      <c r="A2004" s="327"/>
      <c r="B2004" s="138" t="s">
        <v>1884</v>
      </c>
      <c r="C2004" s="890"/>
      <c r="D2004" s="890"/>
      <c r="E2004" s="890"/>
      <c r="F2004" s="890"/>
      <c r="G2004" s="890"/>
      <c r="H2004" s="890"/>
      <c r="I2004" s="890"/>
      <c r="J2004" s="890"/>
      <c r="K2004" s="890"/>
      <c r="L2004" s="890"/>
      <c r="M2004" s="890"/>
      <c r="N2004" s="890"/>
      <c r="O2004" s="890"/>
      <c r="P2004" s="890"/>
      <c r="Q2004" s="890"/>
      <c r="R2004" s="890"/>
      <c r="S2004" s="890"/>
      <c r="T2004" s="890"/>
      <c r="U2004" s="890"/>
      <c r="V2004" s="890"/>
      <c r="W2004" s="890"/>
      <c r="X2004" s="890"/>
      <c r="Y2004" s="890"/>
      <c r="Z2004" s="890"/>
      <c r="AA2004" s="890"/>
      <c r="AB2004" s="890"/>
      <c r="AC2004" s="890"/>
      <c r="AD2004" s="890"/>
      <c r="AE2004" s="890"/>
      <c r="AF2004" s="890"/>
      <c r="AG2004" s="890"/>
      <c r="AH2004" s="890"/>
      <c r="AI2004" s="890"/>
      <c r="AJ2004" s="890"/>
      <c r="AK2004" s="890"/>
      <c r="AL2004" s="890"/>
      <c r="AM2004" s="73"/>
      <c r="AN2004" s="73"/>
      <c r="AO2004" s="73"/>
      <c r="AP2004" s="73"/>
      <c r="AQ2004" s="73"/>
      <c r="AR2004" s="73"/>
      <c r="AS2004" s="74"/>
    </row>
    <row r="2005" spans="1:45" s="77" customFormat="1" ht="14.15" customHeight="1" x14ac:dyDescent="0.2">
      <c r="A2005" s="178">
        <v>1703001</v>
      </c>
      <c r="B2005" s="179" t="s">
        <v>637</v>
      </c>
      <c r="C2005" s="258">
        <f>SUM(I2005:N2005)</f>
        <v>0</v>
      </c>
      <c r="D2005" s="137"/>
      <c r="E2005" s="126"/>
      <c r="F2005" s="126"/>
      <c r="G2005" s="126"/>
      <c r="H2005" s="262">
        <f t="shared" ref="H2005:H2071" si="302">+I2005+J2005</f>
        <v>0</v>
      </c>
      <c r="I2005" s="125"/>
      <c r="J2005" s="125"/>
      <c r="K2005" s="125"/>
      <c r="L2005" s="125"/>
      <c r="M2005" s="125"/>
      <c r="N2005" s="125"/>
      <c r="O2005" s="262">
        <f>SUM(P2005:Q2005)</f>
        <v>0</v>
      </c>
      <c r="P2005" s="125"/>
      <c r="Q2005" s="125"/>
      <c r="R2005" s="262">
        <f>SUM(S2005:T2005)</f>
        <v>0</v>
      </c>
      <c r="S2005" s="125"/>
      <c r="T2005" s="125"/>
      <c r="U2005" s="262">
        <f>SUM(V2005:W2005)</f>
        <v>0</v>
      </c>
      <c r="V2005" s="125"/>
      <c r="W2005" s="125"/>
      <c r="X2005" s="262">
        <f>SUM(Y2005:Z2005)</f>
        <v>0</v>
      </c>
      <c r="Y2005" s="125"/>
      <c r="Z2005" s="125"/>
      <c r="AA2005" s="125"/>
      <c r="AB2005" s="125"/>
      <c r="AC2005" s="125"/>
      <c r="AD2005" s="125"/>
      <c r="AE2005" s="125"/>
      <c r="AF2005" s="125"/>
      <c r="AG2005" s="125"/>
      <c r="AH2005" s="125"/>
      <c r="AI2005" s="125"/>
      <c r="AJ2005" s="125"/>
      <c r="AK2005" s="310">
        <v>202250</v>
      </c>
      <c r="AL2005" s="310">
        <f t="shared" ref="AL2005:AL2071" si="303">+(I2005*AK2005)+(L2005*AK2005*0.5)</f>
        <v>0</v>
      </c>
      <c r="AM2005" s="65" t="s">
        <v>654</v>
      </c>
      <c r="AN2005" s="65"/>
      <c r="AO2005" s="65"/>
      <c r="AP2005" s="65"/>
      <c r="AQ2005" s="65"/>
      <c r="AR2005" s="65"/>
      <c r="AS2005" s="76"/>
    </row>
    <row r="2006" spans="1:45" s="67" customFormat="1" ht="14.15" customHeight="1" x14ac:dyDescent="0.2">
      <c r="A2006" s="178">
        <v>1703002</v>
      </c>
      <c r="B2006" s="179" t="s">
        <v>1165</v>
      </c>
      <c r="C2006" s="258">
        <f>SUM(I2006:N2006)</f>
        <v>0</v>
      </c>
      <c r="D2006" s="137"/>
      <c r="E2006" s="126"/>
      <c r="F2006" s="126"/>
      <c r="G2006" s="126"/>
      <c r="H2006" s="262">
        <f t="shared" si="302"/>
        <v>0</v>
      </c>
      <c r="I2006" s="125"/>
      <c r="J2006" s="125"/>
      <c r="K2006" s="125"/>
      <c r="L2006" s="125"/>
      <c r="M2006" s="125"/>
      <c r="N2006" s="125"/>
      <c r="O2006" s="262">
        <f>SUM(P2006:Q2006)</f>
        <v>0</v>
      </c>
      <c r="P2006" s="125"/>
      <c r="Q2006" s="125"/>
      <c r="R2006" s="262">
        <f>SUM(S2006:T2006)</f>
        <v>0</v>
      </c>
      <c r="S2006" s="125"/>
      <c r="T2006" s="125"/>
      <c r="U2006" s="262">
        <f>SUM(V2006:W2006)</f>
        <v>0</v>
      </c>
      <c r="V2006" s="125"/>
      <c r="W2006" s="125"/>
      <c r="X2006" s="262">
        <f>SUM(Y2006:Z2006)</f>
        <v>0</v>
      </c>
      <c r="Y2006" s="125"/>
      <c r="Z2006" s="125"/>
      <c r="AA2006" s="125"/>
      <c r="AB2006" s="125"/>
      <c r="AC2006" s="125"/>
      <c r="AD2006" s="125"/>
      <c r="AE2006" s="125"/>
      <c r="AF2006" s="125"/>
      <c r="AG2006" s="125"/>
      <c r="AH2006" s="125"/>
      <c r="AI2006" s="125"/>
      <c r="AJ2006" s="125"/>
      <c r="AK2006" s="310">
        <v>289520</v>
      </c>
      <c r="AL2006" s="310">
        <f t="shared" si="303"/>
        <v>0</v>
      </c>
      <c r="AM2006" s="65" t="s">
        <v>654</v>
      </c>
      <c r="AN2006" s="65"/>
      <c r="AO2006" s="65"/>
      <c r="AP2006" s="65"/>
      <c r="AQ2006" s="65"/>
      <c r="AR2006" s="65"/>
      <c r="AS2006" s="66"/>
    </row>
    <row r="2007" spans="1:45" s="67" customFormat="1" ht="12" customHeight="1" x14ac:dyDescent="0.2">
      <c r="A2007" s="178">
        <v>1703003</v>
      </c>
      <c r="B2007" s="179" t="s">
        <v>1143</v>
      </c>
      <c r="C2007" s="258">
        <f t="shared" ref="C2007:C2073" si="304">SUM(I2007:N2007)</f>
        <v>0</v>
      </c>
      <c r="D2007" s="137"/>
      <c r="E2007" s="126"/>
      <c r="F2007" s="126"/>
      <c r="G2007" s="126"/>
      <c r="H2007" s="262">
        <f t="shared" si="302"/>
        <v>0</v>
      </c>
      <c r="I2007" s="125"/>
      <c r="J2007" s="125"/>
      <c r="K2007" s="125"/>
      <c r="L2007" s="125"/>
      <c r="M2007" s="125"/>
      <c r="N2007" s="125"/>
      <c r="O2007" s="262">
        <f t="shared" ref="O2007:O2095" si="305">SUM(P2007:Q2007)</f>
        <v>0</v>
      </c>
      <c r="P2007" s="125"/>
      <c r="Q2007" s="125"/>
      <c r="R2007" s="262">
        <f t="shared" ref="R2007:R2075" si="306">SUM(S2007:T2007)</f>
        <v>0</v>
      </c>
      <c r="S2007" s="125"/>
      <c r="T2007" s="125"/>
      <c r="U2007" s="262">
        <f t="shared" ref="U2007:U2072" si="307">SUM(V2007:W2007)</f>
        <v>0</v>
      </c>
      <c r="V2007" s="125"/>
      <c r="W2007" s="125"/>
      <c r="X2007" s="262">
        <f t="shared" ref="X2007:X2072" si="308">SUM(Y2007:Z2007)</f>
        <v>0</v>
      </c>
      <c r="Y2007" s="125"/>
      <c r="Z2007" s="125"/>
      <c r="AA2007" s="125"/>
      <c r="AB2007" s="125"/>
      <c r="AC2007" s="125"/>
      <c r="AD2007" s="125"/>
      <c r="AE2007" s="125"/>
      <c r="AF2007" s="125"/>
      <c r="AG2007" s="125"/>
      <c r="AH2007" s="125"/>
      <c r="AI2007" s="125"/>
      <c r="AJ2007" s="125"/>
      <c r="AK2007" s="310">
        <v>176290</v>
      </c>
      <c r="AL2007" s="310">
        <f t="shared" si="303"/>
        <v>0</v>
      </c>
      <c r="AM2007" s="65" t="s">
        <v>654</v>
      </c>
      <c r="AN2007" s="65"/>
      <c r="AO2007" s="65"/>
      <c r="AP2007" s="65"/>
      <c r="AQ2007" s="65"/>
      <c r="AR2007" s="65"/>
      <c r="AS2007" s="66"/>
    </row>
    <row r="2008" spans="1:45" s="67" customFormat="1" ht="24" customHeight="1" x14ac:dyDescent="0.2">
      <c r="A2008" s="178">
        <v>1703005</v>
      </c>
      <c r="B2008" s="179" t="s">
        <v>638</v>
      </c>
      <c r="C2008" s="258">
        <f t="shared" si="304"/>
        <v>0</v>
      </c>
      <c r="D2008" s="137"/>
      <c r="E2008" s="126"/>
      <c r="F2008" s="126"/>
      <c r="G2008" s="126"/>
      <c r="H2008" s="262">
        <f t="shared" si="302"/>
        <v>0</v>
      </c>
      <c r="I2008" s="125"/>
      <c r="J2008" s="125"/>
      <c r="K2008" s="125"/>
      <c r="L2008" s="125"/>
      <c r="M2008" s="125"/>
      <c r="N2008" s="125"/>
      <c r="O2008" s="262">
        <f t="shared" si="305"/>
        <v>0</v>
      </c>
      <c r="P2008" s="125"/>
      <c r="Q2008" s="125"/>
      <c r="R2008" s="262">
        <f t="shared" si="306"/>
        <v>0</v>
      </c>
      <c r="S2008" s="125"/>
      <c r="T2008" s="125"/>
      <c r="U2008" s="262">
        <f t="shared" si="307"/>
        <v>0</v>
      </c>
      <c r="V2008" s="125"/>
      <c r="W2008" s="125"/>
      <c r="X2008" s="262">
        <f t="shared" si="308"/>
        <v>0</v>
      </c>
      <c r="Y2008" s="125"/>
      <c r="Z2008" s="125"/>
      <c r="AA2008" s="125"/>
      <c r="AB2008" s="125"/>
      <c r="AC2008" s="125"/>
      <c r="AD2008" s="125"/>
      <c r="AE2008" s="125"/>
      <c r="AF2008" s="125"/>
      <c r="AG2008" s="125"/>
      <c r="AH2008" s="125"/>
      <c r="AI2008" s="125"/>
      <c r="AJ2008" s="125"/>
      <c r="AK2008" s="310">
        <v>410620</v>
      </c>
      <c r="AL2008" s="310">
        <f t="shared" si="303"/>
        <v>0</v>
      </c>
      <c r="AM2008" s="65" t="s">
        <v>654</v>
      </c>
      <c r="AN2008" s="65"/>
      <c r="AO2008" s="65"/>
      <c r="AP2008" s="65"/>
      <c r="AQ2008" s="65"/>
      <c r="AR2008" s="65"/>
      <c r="AS2008" s="66"/>
    </row>
    <row r="2009" spans="1:45" s="67" customFormat="1" x14ac:dyDescent="0.2">
      <c r="A2009" s="178">
        <v>1703006</v>
      </c>
      <c r="B2009" s="179" t="s">
        <v>639</v>
      </c>
      <c r="C2009" s="258">
        <f t="shared" si="304"/>
        <v>2</v>
      </c>
      <c r="D2009" s="137"/>
      <c r="E2009" s="126"/>
      <c r="F2009" s="126"/>
      <c r="G2009" s="126"/>
      <c r="H2009" s="262">
        <f t="shared" si="302"/>
        <v>2</v>
      </c>
      <c r="I2009" s="125">
        <v>2</v>
      </c>
      <c r="J2009" s="125"/>
      <c r="K2009" s="125"/>
      <c r="L2009" s="125"/>
      <c r="M2009" s="125"/>
      <c r="N2009" s="125"/>
      <c r="O2009" s="262">
        <f t="shared" si="305"/>
        <v>0</v>
      </c>
      <c r="P2009" s="125"/>
      <c r="Q2009" s="125"/>
      <c r="R2009" s="262">
        <f t="shared" si="306"/>
        <v>0</v>
      </c>
      <c r="S2009" s="125"/>
      <c r="T2009" s="125"/>
      <c r="U2009" s="262">
        <f t="shared" si="307"/>
        <v>0</v>
      </c>
      <c r="V2009" s="125"/>
      <c r="W2009" s="125"/>
      <c r="X2009" s="262">
        <f t="shared" si="308"/>
        <v>2</v>
      </c>
      <c r="Y2009" s="125">
        <v>2</v>
      </c>
      <c r="Z2009" s="125"/>
      <c r="AA2009" s="125">
        <v>2</v>
      </c>
      <c r="AB2009" s="125"/>
      <c r="AC2009" s="125"/>
      <c r="AD2009" s="125"/>
      <c r="AE2009" s="125"/>
      <c r="AF2009" s="125"/>
      <c r="AG2009" s="125"/>
      <c r="AH2009" s="125"/>
      <c r="AI2009" s="125"/>
      <c r="AJ2009" s="125"/>
      <c r="AK2009" s="310">
        <v>269050</v>
      </c>
      <c r="AL2009" s="310">
        <f t="shared" si="303"/>
        <v>538100</v>
      </c>
      <c r="AM2009" s="65" t="s">
        <v>654</v>
      </c>
      <c r="AN2009" s="65"/>
      <c r="AO2009" s="65"/>
      <c r="AP2009" s="65"/>
      <c r="AQ2009" s="65"/>
      <c r="AR2009" s="65"/>
      <c r="AS2009" s="66"/>
    </row>
    <row r="2010" spans="1:45" s="67" customFormat="1" ht="21" customHeight="1" x14ac:dyDescent="0.2">
      <c r="A2010" s="178">
        <v>1703007</v>
      </c>
      <c r="B2010" s="179" t="s">
        <v>2435</v>
      </c>
      <c r="C2010" s="258">
        <f t="shared" si="304"/>
        <v>0</v>
      </c>
      <c r="D2010" s="137"/>
      <c r="E2010" s="126"/>
      <c r="F2010" s="126"/>
      <c r="G2010" s="126"/>
      <c r="H2010" s="262">
        <f t="shared" si="302"/>
        <v>0</v>
      </c>
      <c r="I2010" s="125"/>
      <c r="J2010" s="125"/>
      <c r="K2010" s="125"/>
      <c r="L2010" s="125"/>
      <c r="M2010" s="125"/>
      <c r="N2010" s="125"/>
      <c r="O2010" s="262">
        <f t="shared" si="305"/>
        <v>0</v>
      </c>
      <c r="P2010" s="125"/>
      <c r="Q2010" s="125"/>
      <c r="R2010" s="262">
        <f t="shared" si="306"/>
        <v>0</v>
      </c>
      <c r="S2010" s="125"/>
      <c r="T2010" s="125"/>
      <c r="U2010" s="262">
        <f t="shared" si="307"/>
        <v>0</v>
      </c>
      <c r="V2010" s="125"/>
      <c r="W2010" s="125"/>
      <c r="X2010" s="262">
        <f t="shared" si="308"/>
        <v>0</v>
      </c>
      <c r="Y2010" s="125"/>
      <c r="Z2010" s="125"/>
      <c r="AA2010" s="125"/>
      <c r="AB2010" s="125"/>
      <c r="AC2010" s="125"/>
      <c r="AD2010" s="125"/>
      <c r="AE2010" s="125"/>
      <c r="AF2010" s="125"/>
      <c r="AG2010" s="125"/>
      <c r="AH2010" s="125"/>
      <c r="AI2010" s="125"/>
      <c r="AJ2010" s="125"/>
      <c r="AK2010" s="310">
        <v>645130</v>
      </c>
      <c r="AL2010" s="310">
        <f t="shared" si="303"/>
        <v>0</v>
      </c>
      <c r="AM2010" s="65" t="s">
        <v>654</v>
      </c>
      <c r="AN2010" s="65"/>
      <c r="AO2010" s="65"/>
      <c r="AP2010" s="65"/>
      <c r="AQ2010" s="65"/>
      <c r="AR2010" s="65"/>
      <c r="AS2010" s="66"/>
    </row>
    <row r="2011" spans="1:45" s="67" customFormat="1" ht="20" x14ac:dyDescent="0.2">
      <c r="A2011" s="178">
        <v>1703008</v>
      </c>
      <c r="B2011" s="179" t="s">
        <v>2436</v>
      </c>
      <c r="C2011" s="258">
        <f t="shared" si="304"/>
        <v>0</v>
      </c>
      <c r="D2011" s="137"/>
      <c r="E2011" s="126"/>
      <c r="F2011" s="126"/>
      <c r="G2011" s="126"/>
      <c r="H2011" s="262">
        <f t="shared" si="302"/>
        <v>0</v>
      </c>
      <c r="I2011" s="125"/>
      <c r="J2011" s="125"/>
      <c r="K2011" s="125"/>
      <c r="L2011" s="125"/>
      <c r="M2011" s="125"/>
      <c r="N2011" s="125"/>
      <c r="O2011" s="262">
        <f t="shared" si="305"/>
        <v>0</v>
      </c>
      <c r="P2011" s="125"/>
      <c r="Q2011" s="125"/>
      <c r="R2011" s="262">
        <f t="shared" si="306"/>
        <v>0</v>
      </c>
      <c r="S2011" s="125"/>
      <c r="T2011" s="125"/>
      <c r="U2011" s="262">
        <f t="shared" si="307"/>
        <v>0</v>
      </c>
      <c r="V2011" s="125"/>
      <c r="W2011" s="125"/>
      <c r="X2011" s="262">
        <f t="shared" si="308"/>
        <v>0</v>
      </c>
      <c r="Y2011" s="125"/>
      <c r="Z2011" s="125"/>
      <c r="AA2011" s="125"/>
      <c r="AB2011" s="125"/>
      <c r="AC2011" s="125"/>
      <c r="AD2011" s="125"/>
      <c r="AE2011" s="125"/>
      <c r="AF2011" s="125"/>
      <c r="AG2011" s="125"/>
      <c r="AH2011" s="125"/>
      <c r="AI2011" s="125"/>
      <c r="AJ2011" s="125"/>
      <c r="AK2011" s="310">
        <v>306830</v>
      </c>
      <c r="AL2011" s="310">
        <f t="shared" si="303"/>
        <v>0</v>
      </c>
      <c r="AM2011" s="65" t="s">
        <v>654</v>
      </c>
      <c r="AN2011" s="65"/>
      <c r="AO2011" s="65"/>
      <c r="AP2011" s="65"/>
      <c r="AQ2011" s="65"/>
      <c r="AR2011" s="65"/>
      <c r="AS2011" s="66"/>
    </row>
    <row r="2012" spans="1:45" s="67" customFormat="1" ht="18.75" customHeight="1" x14ac:dyDescent="0.2">
      <c r="A2012" s="178">
        <v>1703009</v>
      </c>
      <c r="B2012" s="179" t="s">
        <v>2437</v>
      </c>
      <c r="C2012" s="258">
        <f t="shared" si="304"/>
        <v>0</v>
      </c>
      <c r="D2012" s="137"/>
      <c r="E2012" s="126"/>
      <c r="F2012" s="126"/>
      <c r="G2012" s="126"/>
      <c r="H2012" s="262">
        <f t="shared" si="302"/>
        <v>0</v>
      </c>
      <c r="I2012" s="125"/>
      <c r="J2012" s="125"/>
      <c r="K2012" s="125"/>
      <c r="L2012" s="125"/>
      <c r="M2012" s="125"/>
      <c r="N2012" s="125"/>
      <c r="O2012" s="262">
        <f t="shared" si="305"/>
        <v>0</v>
      </c>
      <c r="P2012" s="125"/>
      <c r="Q2012" s="125"/>
      <c r="R2012" s="262">
        <f t="shared" si="306"/>
        <v>0</v>
      </c>
      <c r="S2012" s="125"/>
      <c r="T2012" s="125"/>
      <c r="U2012" s="262">
        <f t="shared" si="307"/>
        <v>0</v>
      </c>
      <c r="V2012" s="125"/>
      <c r="W2012" s="125"/>
      <c r="X2012" s="262">
        <f t="shared" si="308"/>
        <v>0</v>
      </c>
      <c r="Y2012" s="125"/>
      <c r="Z2012" s="125"/>
      <c r="AA2012" s="125"/>
      <c r="AB2012" s="125"/>
      <c r="AC2012" s="125"/>
      <c r="AD2012" s="125"/>
      <c r="AE2012" s="125"/>
      <c r="AF2012" s="125"/>
      <c r="AG2012" s="125"/>
      <c r="AH2012" s="125"/>
      <c r="AI2012" s="125"/>
      <c r="AJ2012" s="125"/>
      <c r="AK2012" s="310">
        <v>828670</v>
      </c>
      <c r="AL2012" s="310">
        <f t="shared" si="303"/>
        <v>0</v>
      </c>
      <c r="AM2012" s="65" t="s">
        <v>654</v>
      </c>
      <c r="AN2012" s="65"/>
      <c r="AO2012" s="65"/>
      <c r="AP2012" s="65"/>
      <c r="AQ2012" s="65"/>
      <c r="AR2012" s="65"/>
      <c r="AS2012" s="66"/>
    </row>
    <row r="2013" spans="1:45" s="67" customFormat="1" ht="12" customHeight="1" x14ac:dyDescent="0.2">
      <c r="A2013" s="178">
        <v>1703071</v>
      </c>
      <c r="B2013" s="179" t="s">
        <v>3919</v>
      </c>
      <c r="C2013" s="357">
        <f t="shared" si="304"/>
        <v>0</v>
      </c>
      <c r="D2013" s="137"/>
      <c r="E2013" s="126"/>
      <c r="F2013" s="126"/>
      <c r="G2013" s="126"/>
      <c r="H2013" s="290">
        <f t="shared" si="302"/>
        <v>0</v>
      </c>
      <c r="I2013" s="125"/>
      <c r="J2013" s="125"/>
      <c r="K2013" s="125"/>
      <c r="L2013" s="125"/>
      <c r="M2013" s="125"/>
      <c r="N2013" s="125"/>
      <c r="O2013" s="290">
        <f t="shared" si="305"/>
        <v>0</v>
      </c>
      <c r="P2013" s="125"/>
      <c r="Q2013" s="125"/>
      <c r="R2013" s="290">
        <f t="shared" si="306"/>
        <v>0</v>
      </c>
      <c r="S2013" s="125"/>
      <c r="T2013" s="125"/>
      <c r="U2013" s="290">
        <f t="shared" si="307"/>
        <v>0</v>
      </c>
      <c r="V2013" s="125"/>
      <c r="W2013" s="125"/>
      <c r="X2013" s="290">
        <f t="shared" si="308"/>
        <v>0</v>
      </c>
      <c r="Y2013" s="125"/>
      <c r="Z2013" s="125"/>
      <c r="AA2013" s="125"/>
      <c r="AB2013" s="125"/>
      <c r="AC2013" s="125"/>
      <c r="AD2013" s="125"/>
      <c r="AE2013" s="125"/>
      <c r="AF2013" s="125"/>
      <c r="AG2013" s="125"/>
      <c r="AH2013" s="125"/>
      <c r="AI2013" s="125"/>
      <c r="AJ2013" s="125"/>
      <c r="AK2013" s="310">
        <v>1210520</v>
      </c>
      <c r="AL2013" s="310">
        <f t="shared" si="303"/>
        <v>0</v>
      </c>
      <c r="AM2013" s="65" t="s">
        <v>654</v>
      </c>
      <c r="AN2013" s="65"/>
      <c r="AO2013" s="65"/>
      <c r="AP2013" s="65"/>
      <c r="AQ2013" s="65"/>
      <c r="AR2013" s="65"/>
      <c r="AS2013" s="66"/>
    </row>
    <row r="2014" spans="1:45" s="67" customFormat="1" ht="14.15" customHeight="1" x14ac:dyDescent="0.2">
      <c r="A2014" s="178">
        <v>1703010</v>
      </c>
      <c r="B2014" s="179" t="s">
        <v>2438</v>
      </c>
      <c r="C2014" s="258">
        <f t="shared" si="304"/>
        <v>0</v>
      </c>
      <c r="D2014" s="137"/>
      <c r="E2014" s="126"/>
      <c r="F2014" s="126"/>
      <c r="G2014" s="126"/>
      <c r="H2014" s="262">
        <f t="shared" si="302"/>
        <v>0</v>
      </c>
      <c r="I2014" s="125"/>
      <c r="J2014" s="125"/>
      <c r="K2014" s="125"/>
      <c r="L2014" s="125"/>
      <c r="M2014" s="125"/>
      <c r="N2014" s="125"/>
      <c r="O2014" s="262">
        <f t="shared" si="305"/>
        <v>0</v>
      </c>
      <c r="P2014" s="125"/>
      <c r="Q2014" s="125"/>
      <c r="R2014" s="262">
        <f t="shared" si="306"/>
        <v>0</v>
      </c>
      <c r="S2014" s="125"/>
      <c r="T2014" s="125"/>
      <c r="U2014" s="262">
        <f t="shared" si="307"/>
        <v>0</v>
      </c>
      <c r="V2014" s="125"/>
      <c r="W2014" s="125"/>
      <c r="X2014" s="262">
        <f t="shared" si="308"/>
        <v>0</v>
      </c>
      <c r="Y2014" s="125"/>
      <c r="Z2014" s="125"/>
      <c r="AA2014" s="125"/>
      <c r="AB2014" s="125"/>
      <c r="AC2014" s="125"/>
      <c r="AD2014" s="125"/>
      <c r="AE2014" s="125"/>
      <c r="AF2014" s="125"/>
      <c r="AG2014" s="125"/>
      <c r="AH2014" s="125"/>
      <c r="AI2014" s="125"/>
      <c r="AJ2014" s="125"/>
      <c r="AK2014" s="310">
        <v>560410</v>
      </c>
      <c r="AL2014" s="310">
        <f t="shared" si="303"/>
        <v>0</v>
      </c>
      <c r="AM2014" s="65" t="s">
        <v>654</v>
      </c>
      <c r="AN2014" s="65"/>
      <c r="AO2014" s="65"/>
      <c r="AP2014" s="65"/>
      <c r="AQ2014" s="65"/>
      <c r="AR2014" s="65"/>
      <c r="AS2014" s="66"/>
    </row>
    <row r="2015" spans="1:45" s="67" customFormat="1" ht="14.15" customHeight="1" x14ac:dyDescent="0.2">
      <c r="A2015" s="178">
        <v>1703011</v>
      </c>
      <c r="B2015" s="179" t="s">
        <v>2439</v>
      </c>
      <c r="C2015" s="258">
        <f t="shared" si="304"/>
        <v>0</v>
      </c>
      <c r="D2015" s="137"/>
      <c r="E2015" s="126"/>
      <c r="F2015" s="126"/>
      <c r="G2015" s="126"/>
      <c r="H2015" s="262">
        <f t="shared" si="302"/>
        <v>0</v>
      </c>
      <c r="I2015" s="125"/>
      <c r="J2015" s="125"/>
      <c r="K2015" s="125"/>
      <c r="L2015" s="125"/>
      <c r="M2015" s="125"/>
      <c r="N2015" s="125"/>
      <c r="O2015" s="262">
        <f t="shared" si="305"/>
        <v>0</v>
      </c>
      <c r="P2015" s="125"/>
      <c r="Q2015" s="125"/>
      <c r="R2015" s="262">
        <f t="shared" si="306"/>
        <v>0</v>
      </c>
      <c r="S2015" s="125"/>
      <c r="T2015" s="125"/>
      <c r="U2015" s="262">
        <f t="shared" si="307"/>
        <v>0</v>
      </c>
      <c r="V2015" s="125"/>
      <c r="W2015" s="125"/>
      <c r="X2015" s="262">
        <f t="shared" si="308"/>
        <v>0</v>
      </c>
      <c r="Y2015" s="125"/>
      <c r="Z2015" s="125"/>
      <c r="AA2015" s="125"/>
      <c r="AB2015" s="125"/>
      <c r="AC2015" s="125"/>
      <c r="AD2015" s="125"/>
      <c r="AE2015" s="125"/>
      <c r="AF2015" s="125"/>
      <c r="AG2015" s="125"/>
      <c r="AH2015" s="125"/>
      <c r="AI2015" s="125"/>
      <c r="AJ2015" s="125"/>
      <c r="AK2015" s="310">
        <v>456700</v>
      </c>
      <c r="AL2015" s="310">
        <f t="shared" si="303"/>
        <v>0</v>
      </c>
      <c r="AM2015" s="65" t="s">
        <v>654</v>
      </c>
      <c r="AN2015" s="65"/>
      <c r="AO2015" s="65"/>
      <c r="AP2015" s="65"/>
      <c r="AQ2015" s="65"/>
      <c r="AR2015" s="65"/>
      <c r="AS2015" s="66"/>
    </row>
    <row r="2016" spans="1:45" s="67" customFormat="1" ht="14.15" customHeight="1" x14ac:dyDescent="0.2">
      <c r="A2016" s="178">
        <v>1703012</v>
      </c>
      <c r="B2016" s="179" t="s">
        <v>2856</v>
      </c>
      <c r="C2016" s="258">
        <f t="shared" si="304"/>
        <v>0</v>
      </c>
      <c r="D2016" s="137"/>
      <c r="E2016" s="126"/>
      <c r="F2016" s="126"/>
      <c r="G2016" s="126"/>
      <c r="H2016" s="262">
        <f t="shared" si="302"/>
        <v>0</v>
      </c>
      <c r="I2016" s="125"/>
      <c r="J2016" s="125"/>
      <c r="K2016" s="125"/>
      <c r="L2016" s="125"/>
      <c r="M2016" s="125"/>
      <c r="N2016" s="125"/>
      <c r="O2016" s="262">
        <f t="shared" si="305"/>
        <v>0</v>
      </c>
      <c r="P2016" s="125"/>
      <c r="Q2016" s="125"/>
      <c r="R2016" s="262">
        <f t="shared" si="306"/>
        <v>0</v>
      </c>
      <c r="S2016" s="125"/>
      <c r="T2016" s="125"/>
      <c r="U2016" s="262">
        <f t="shared" si="307"/>
        <v>0</v>
      </c>
      <c r="V2016" s="125"/>
      <c r="W2016" s="125"/>
      <c r="X2016" s="262">
        <f t="shared" si="308"/>
        <v>0</v>
      </c>
      <c r="Y2016" s="125"/>
      <c r="Z2016" s="125"/>
      <c r="AA2016" s="125"/>
      <c r="AB2016" s="125"/>
      <c r="AC2016" s="125"/>
      <c r="AD2016" s="125"/>
      <c r="AE2016" s="125"/>
      <c r="AF2016" s="125"/>
      <c r="AG2016" s="125"/>
      <c r="AH2016" s="125"/>
      <c r="AI2016" s="125"/>
      <c r="AJ2016" s="125"/>
      <c r="AK2016" s="310">
        <v>541380</v>
      </c>
      <c r="AL2016" s="310">
        <f t="shared" si="303"/>
        <v>0</v>
      </c>
      <c r="AM2016" s="65" t="s">
        <v>654</v>
      </c>
      <c r="AN2016" s="65"/>
      <c r="AO2016" s="65"/>
      <c r="AP2016" s="65"/>
      <c r="AQ2016" s="65"/>
      <c r="AR2016" s="65"/>
      <c r="AS2016" s="66"/>
    </row>
    <row r="2017" spans="1:45" s="67" customFormat="1" ht="14.15" customHeight="1" x14ac:dyDescent="0.2">
      <c r="A2017" s="178">
        <v>1703013</v>
      </c>
      <c r="B2017" s="179" t="s">
        <v>2440</v>
      </c>
      <c r="C2017" s="258">
        <f t="shared" si="304"/>
        <v>0</v>
      </c>
      <c r="D2017" s="137"/>
      <c r="E2017" s="126"/>
      <c r="F2017" s="126"/>
      <c r="G2017" s="126"/>
      <c r="H2017" s="262">
        <f t="shared" si="302"/>
        <v>0</v>
      </c>
      <c r="I2017" s="125"/>
      <c r="J2017" s="125"/>
      <c r="K2017" s="125"/>
      <c r="L2017" s="125"/>
      <c r="M2017" s="125"/>
      <c r="N2017" s="125"/>
      <c r="O2017" s="262">
        <f t="shared" si="305"/>
        <v>0</v>
      </c>
      <c r="P2017" s="125"/>
      <c r="Q2017" s="125"/>
      <c r="R2017" s="262">
        <f t="shared" si="306"/>
        <v>0</v>
      </c>
      <c r="S2017" s="125"/>
      <c r="T2017" s="125"/>
      <c r="U2017" s="262">
        <f t="shared" si="307"/>
        <v>0</v>
      </c>
      <c r="V2017" s="125"/>
      <c r="W2017" s="125"/>
      <c r="X2017" s="262">
        <f t="shared" si="308"/>
        <v>0</v>
      </c>
      <c r="Y2017" s="125"/>
      <c r="Z2017" s="125"/>
      <c r="AA2017" s="125"/>
      <c r="AB2017" s="125"/>
      <c r="AC2017" s="125"/>
      <c r="AD2017" s="125"/>
      <c r="AE2017" s="125"/>
      <c r="AF2017" s="125"/>
      <c r="AG2017" s="125"/>
      <c r="AH2017" s="125"/>
      <c r="AI2017" s="125"/>
      <c r="AJ2017" s="125"/>
      <c r="AK2017" s="310">
        <v>541380</v>
      </c>
      <c r="AL2017" s="310">
        <f t="shared" si="303"/>
        <v>0</v>
      </c>
      <c r="AM2017" s="65" t="s">
        <v>654</v>
      </c>
      <c r="AN2017" s="65"/>
      <c r="AO2017" s="65"/>
      <c r="AP2017" s="65"/>
      <c r="AQ2017" s="65"/>
      <c r="AR2017" s="65"/>
      <c r="AS2017" s="66"/>
    </row>
    <row r="2018" spans="1:45" s="67" customFormat="1" ht="14.15" customHeight="1" x14ac:dyDescent="0.2">
      <c r="A2018" s="178">
        <v>1703014</v>
      </c>
      <c r="B2018" s="179" t="s">
        <v>640</v>
      </c>
      <c r="C2018" s="258">
        <f t="shared" si="304"/>
        <v>0</v>
      </c>
      <c r="D2018" s="137"/>
      <c r="E2018" s="126"/>
      <c r="F2018" s="126"/>
      <c r="G2018" s="126"/>
      <c r="H2018" s="262">
        <f t="shared" si="302"/>
        <v>0</v>
      </c>
      <c r="I2018" s="125"/>
      <c r="J2018" s="125"/>
      <c r="K2018" s="125"/>
      <c r="L2018" s="125"/>
      <c r="M2018" s="125"/>
      <c r="N2018" s="125"/>
      <c r="O2018" s="262">
        <f t="shared" si="305"/>
        <v>0</v>
      </c>
      <c r="P2018" s="125"/>
      <c r="Q2018" s="125"/>
      <c r="R2018" s="262">
        <f t="shared" si="306"/>
        <v>0</v>
      </c>
      <c r="S2018" s="125"/>
      <c r="T2018" s="125"/>
      <c r="U2018" s="262">
        <f t="shared" si="307"/>
        <v>0</v>
      </c>
      <c r="V2018" s="125"/>
      <c r="W2018" s="125"/>
      <c r="X2018" s="262">
        <f t="shared" si="308"/>
        <v>0</v>
      </c>
      <c r="Y2018" s="125"/>
      <c r="Z2018" s="125"/>
      <c r="AA2018" s="125"/>
      <c r="AB2018" s="125"/>
      <c r="AC2018" s="125"/>
      <c r="AD2018" s="125"/>
      <c r="AE2018" s="125"/>
      <c r="AF2018" s="125"/>
      <c r="AG2018" s="125"/>
      <c r="AH2018" s="125"/>
      <c r="AI2018" s="125"/>
      <c r="AJ2018" s="125"/>
      <c r="AK2018" s="310">
        <v>456700</v>
      </c>
      <c r="AL2018" s="310">
        <f t="shared" si="303"/>
        <v>0</v>
      </c>
      <c r="AM2018" s="65" t="s">
        <v>654</v>
      </c>
      <c r="AN2018" s="65"/>
      <c r="AO2018" s="65"/>
      <c r="AP2018" s="65"/>
      <c r="AQ2018" s="65"/>
      <c r="AR2018" s="65"/>
      <c r="AS2018" s="66"/>
    </row>
    <row r="2019" spans="1:45" s="67" customFormat="1" ht="14.15" customHeight="1" x14ac:dyDescent="0.2">
      <c r="A2019" s="178">
        <v>1703015</v>
      </c>
      <c r="B2019" s="179" t="s">
        <v>641</v>
      </c>
      <c r="C2019" s="258">
        <f t="shared" si="304"/>
        <v>0</v>
      </c>
      <c r="D2019" s="137"/>
      <c r="E2019" s="126"/>
      <c r="F2019" s="126"/>
      <c r="G2019" s="126"/>
      <c r="H2019" s="262">
        <f t="shared" si="302"/>
        <v>0</v>
      </c>
      <c r="I2019" s="125"/>
      <c r="J2019" s="125"/>
      <c r="K2019" s="125"/>
      <c r="L2019" s="125"/>
      <c r="M2019" s="125"/>
      <c r="N2019" s="125"/>
      <c r="O2019" s="262">
        <f t="shared" si="305"/>
        <v>0</v>
      </c>
      <c r="P2019" s="125"/>
      <c r="Q2019" s="125"/>
      <c r="R2019" s="262">
        <f t="shared" si="306"/>
        <v>0</v>
      </c>
      <c r="S2019" s="125"/>
      <c r="T2019" s="125"/>
      <c r="U2019" s="262">
        <f t="shared" si="307"/>
        <v>0</v>
      </c>
      <c r="V2019" s="125"/>
      <c r="W2019" s="125"/>
      <c r="X2019" s="262">
        <f t="shared" si="308"/>
        <v>0</v>
      </c>
      <c r="Y2019" s="125"/>
      <c r="Z2019" s="125"/>
      <c r="AA2019" s="125"/>
      <c r="AB2019" s="125"/>
      <c r="AC2019" s="125"/>
      <c r="AD2019" s="125"/>
      <c r="AE2019" s="125"/>
      <c r="AF2019" s="125"/>
      <c r="AG2019" s="125"/>
      <c r="AH2019" s="125"/>
      <c r="AI2019" s="125"/>
      <c r="AJ2019" s="125"/>
      <c r="AK2019" s="310">
        <v>324170</v>
      </c>
      <c r="AL2019" s="310">
        <f t="shared" si="303"/>
        <v>0</v>
      </c>
      <c r="AM2019" s="65" t="s">
        <v>654</v>
      </c>
      <c r="AN2019" s="65"/>
      <c r="AO2019" s="65"/>
      <c r="AP2019" s="65"/>
      <c r="AQ2019" s="65"/>
      <c r="AR2019" s="65"/>
      <c r="AS2019" s="66"/>
    </row>
    <row r="2020" spans="1:45" s="67" customFormat="1" ht="14.15" customHeight="1" x14ac:dyDescent="0.2">
      <c r="A2020" s="178">
        <v>1703016</v>
      </c>
      <c r="B2020" s="179" t="s">
        <v>1024</v>
      </c>
      <c r="C2020" s="258">
        <f t="shared" si="304"/>
        <v>0</v>
      </c>
      <c r="D2020" s="137"/>
      <c r="E2020" s="126"/>
      <c r="F2020" s="126"/>
      <c r="G2020" s="126"/>
      <c r="H2020" s="262">
        <f t="shared" si="302"/>
        <v>0</v>
      </c>
      <c r="I2020" s="125"/>
      <c r="J2020" s="125"/>
      <c r="K2020" s="125"/>
      <c r="L2020" s="125"/>
      <c r="M2020" s="125"/>
      <c r="N2020" s="125"/>
      <c r="O2020" s="262">
        <f t="shared" si="305"/>
        <v>0</v>
      </c>
      <c r="P2020" s="125"/>
      <c r="Q2020" s="125"/>
      <c r="R2020" s="262">
        <f t="shared" si="306"/>
        <v>0</v>
      </c>
      <c r="S2020" s="125"/>
      <c r="T2020" s="125"/>
      <c r="U2020" s="262">
        <f t="shared" si="307"/>
        <v>0</v>
      </c>
      <c r="V2020" s="125"/>
      <c r="W2020" s="125"/>
      <c r="X2020" s="262">
        <f t="shared" si="308"/>
        <v>0</v>
      </c>
      <c r="Y2020" s="125"/>
      <c r="Z2020" s="125"/>
      <c r="AA2020" s="125"/>
      <c r="AB2020" s="125"/>
      <c r="AC2020" s="125"/>
      <c r="AD2020" s="125"/>
      <c r="AE2020" s="125"/>
      <c r="AF2020" s="125"/>
      <c r="AG2020" s="125"/>
      <c r="AH2020" s="125"/>
      <c r="AI2020" s="125"/>
      <c r="AJ2020" s="125"/>
      <c r="AK2020" s="310">
        <v>394620</v>
      </c>
      <c r="AL2020" s="310">
        <f t="shared" si="303"/>
        <v>0</v>
      </c>
      <c r="AM2020" s="65" t="s">
        <v>654</v>
      </c>
      <c r="AN2020" s="65"/>
      <c r="AO2020" s="65"/>
      <c r="AP2020" s="65"/>
      <c r="AQ2020" s="65"/>
      <c r="AR2020" s="65"/>
      <c r="AS2020" s="66"/>
    </row>
    <row r="2021" spans="1:45" s="67" customFormat="1" ht="14.15" customHeight="1" x14ac:dyDescent="0.2">
      <c r="A2021" s="178">
        <v>1703017</v>
      </c>
      <c r="B2021" s="179" t="s">
        <v>3012</v>
      </c>
      <c r="C2021" s="258">
        <f t="shared" si="304"/>
        <v>0</v>
      </c>
      <c r="D2021" s="137"/>
      <c r="E2021" s="126"/>
      <c r="F2021" s="126"/>
      <c r="G2021" s="126"/>
      <c r="H2021" s="262">
        <f t="shared" si="302"/>
        <v>0</v>
      </c>
      <c r="I2021" s="125"/>
      <c r="J2021" s="125"/>
      <c r="K2021" s="125"/>
      <c r="L2021" s="125"/>
      <c r="M2021" s="125"/>
      <c r="N2021" s="125"/>
      <c r="O2021" s="262">
        <f t="shared" si="305"/>
        <v>0</v>
      </c>
      <c r="P2021" s="125"/>
      <c r="Q2021" s="125"/>
      <c r="R2021" s="262">
        <f t="shared" si="306"/>
        <v>0</v>
      </c>
      <c r="S2021" s="125"/>
      <c r="T2021" s="125"/>
      <c r="U2021" s="262">
        <f t="shared" si="307"/>
        <v>0</v>
      </c>
      <c r="V2021" s="125"/>
      <c r="W2021" s="125"/>
      <c r="X2021" s="262">
        <f t="shared" si="308"/>
        <v>0</v>
      </c>
      <c r="Y2021" s="125"/>
      <c r="Z2021" s="125"/>
      <c r="AA2021" s="125"/>
      <c r="AB2021" s="125"/>
      <c r="AC2021" s="125"/>
      <c r="AD2021" s="125"/>
      <c r="AE2021" s="125"/>
      <c r="AF2021" s="125"/>
      <c r="AG2021" s="125"/>
      <c r="AH2021" s="125"/>
      <c r="AI2021" s="125"/>
      <c r="AJ2021" s="125"/>
      <c r="AK2021" s="310">
        <v>456700</v>
      </c>
      <c r="AL2021" s="310">
        <f t="shared" si="303"/>
        <v>0</v>
      </c>
      <c r="AM2021" s="65" t="s">
        <v>654</v>
      </c>
      <c r="AN2021" s="65"/>
      <c r="AO2021" s="65"/>
      <c r="AP2021" s="65"/>
      <c r="AQ2021" s="65"/>
      <c r="AR2021" s="65"/>
      <c r="AS2021" s="66"/>
    </row>
    <row r="2022" spans="1:45" s="67" customFormat="1" ht="14.15" customHeight="1" x14ac:dyDescent="0.2">
      <c r="A2022" s="178">
        <v>1703018</v>
      </c>
      <c r="B2022" s="179" t="s">
        <v>3013</v>
      </c>
      <c r="C2022" s="258">
        <f t="shared" si="304"/>
        <v>0</v>
      </c>
      <c r="D2022" s="137"/>
      <c r="E2022" s="126"/>
      <c r="F2022" s="126"/>
      <c r="G2022" s="126"/>
      <c r="H2022" s="262">
        <f t="shared" si="302"/>
        <v>0</v>
      </c>
      <c r="I2022" s="125"/>
      <c r="J2022" s="125"/>
      <c r="K2022" s="125"/>
      <c r="L2022" s="125"/>
      <c r="M2022" s="125"/>
      <c r="N2022" s="125"/>
      <c r="O2022" s="262">
        <f t="shared" si="305"/>
        <v>0</v>
      </c>
      <c r="P2022" s="125"/>
      <c r="Q2022" s="125"/>
      <c r="R2022" s="262">
        <f t="shared" si="306"/>
        <v>0</v>
      </c>
      <c r="S2022" s="125"/>
      <c r="T2022" s="125"/>
      <c r="U2022" s="262">
        <f t="shared" si="307"/>
        <v>0</v>
      </c>
      <c r="V2022" s="125"/>
      <c r="W2022" s="125"/>
      <c r="X2022" s="262">
        <f t="shared" si="308"/>
        <v>0</v>
      </c>
      <c r="Y2022" s="125"/>
      <c r="Z2022" s="125"/>
      <c r="AA2022" s="125"/>
      <c r="AB2022" s="125"/>
      <c r="AC2022" s="125"/>
      <c r="AD2022" s="125"/>
      <c r="AE2022" s="125"/>
      <c r="AF2022" s="125"/>
      <c r="AG2022" s="125"/>
      <c r="AH2022" s="125"/>
      <c r="AI2022" s="125"/>
      <c r="AJ2022" s="125"/>
      <c r="AK2022" s="310">
        <v>456700</v>
      </c>
      <c r="AL2022" s="310">
        <f t="shared" si="303"/>
        <v>0</v>
      </c>
      <c r="AM2022" s="65" t="s">
        <v>654</v>
      </c>
      <c r="AN2022" s="65"/>
      <c r="AO2022" s="65"/>
      <c r="AP2022" s="65"/>
      <c r="AQ2022" s="65"/>
      <c r="AR2022" s="65"/>
      <c r="AS2022" s="66"/>
    </row>
    <row r="2023" spans="1:45" s="67" customFormat="1" ht="14.15" customHeight="1" x14ac:dyDescent="0.2">
      <c r="A2023" s="178">
        <v>1703019</v>
      </c>
      <c r="B2023" s="179" t="s">
        <v>1144</v>
      </c>
      <c r="C2023" s="258">
        <f t="shared" si="304"/>
        <v>0</v>
      </c>
      <c r="D2023" s="137"/>
      <c r="E2023" s="126"/>
      <c r="F2023" s="126"/>
      <c r="G2023" s="126"/>
      <c r="H2023" s="262">
        <f t="shared" si="302"/>
        <v>0</v>
      </c>
      <c r="I2023" s="125"/>
      <c r="J2023" s="125"/>
      <c r="K2023" s="125"/>
      <c r="L2023" s="125"/>
      <c r="M2023" s="125"/>
      <c r="N2023" s="125"/>
      <c r="O2023" s="262">
        <f t="shared" si="305"/>
        <v>0</v>
      </c>
      <c r="P2023" s="125"/>
      <c r="Q2023" s="125"/>
      <c r="R2023" s="262">
        <f t="shared" si="306"/>
        <v>0</v>
      </c>
      <c r="S2023" s="125"/>
      <c r="T2023" s="125"/>
      <c r="U2023" s="262">
        <f t="shared" si="307"/>
        <v>0</v>
      </c>
      <c r="V2023" s="125"/>
      <c r="W2023" s="125"/>
      <c r="X2023" s="262">
        <f t="shared" si="308"/>
        <v>0</v>
      </c>
      <c r="Y2023" s="125"/>
      <c r="Z2023" s="125"/>
      <c r="AA2023" s="125"/>
      <c r="AB2023" s="125"/>
      <c r="AC2023" s="125"/>
      <c r="AD2023" s="125"/>
      <c r="AE2023" s="125"/>
      <c r="AF2023" s="125"/>
      <c r="AG2023" s="125"/>
      <c r="AH2023" s="125"/>
      <c r="AI2023" s="125"/>
      <c r="AJ2023" s="125"/>
      <c r="AK2023" s="310">
        <v>212610</v>
      </c>
      <c r="AL2023" s="310">
        <f t="shared" si="303"/>
        <v>0</v>
      </c>
      <c r="AM2023" s="65" t="s">
        <v>654</v>
      </c>
      <c r="AN2023" s="65"/>
      <c r="AO2023" s="65"/>
      <c r="AP2023" s="65"/>
      <c r="AQ2023" s="65"/>
      <c r="AR2023" s="65"/>
      <c r="AS2023" s="66"/>
    </row>
    <row r="2024" spans="1:45" s="67" customFormat="1" ht="20" x14ac:dyDescent="0.2">
      <c r="A2024" s="178">
        <v>1703020</v>
      </c>
      <c r="B2024" s="179" t="s">
        <v>642</v>
      </c>
      <c r="C2024" s="258">
        <f t="shared" si="304"/>
        <v>0</v>
      </c>
      <c r="D2024" s="137"/>
      <c r="E2024" s="126"/>
      <c r="F2024" s="126"/>
      <c r="G2024" s="126"/>
      <c r="H2024" s="262">
        <f t="shared" si="302"/>
        <v>0</v>
      </c>
      <c r="I2024" s="125"/>
      <c r="J2024" s="125"/>
      <c r="K2024" s="125"/>
      <c r="L2024" s="125"/>
      <c r="M2024" s="125"/>
      <c r="N2024" s="125"/>
      <c r="O2024" s="262">
        <f t="shared" si="305"/>
        <v>0</v>
      </c>
      <c r="P2024" s="125"/>
      <c r="Q2024" s="125"/>
      <c r="R2024" s="262">
        <f t="shared" si="306"/>
        <v>0</v>
      </c>
      <c r="S2024" s="125"/>
      <c r="T2024" s="125"/>
      <c r="U2024" s="262">
        <f t="shared" si="307"/>
        <v>0</v>
      </c>
      <c r="V2024" s="125"/>
      <c r="W2024" s="125"/>
      <c r="X2024" s="262">
        <f t="shared" si="308"/>
        <v>0</v>
      </c>
      <c r="Y2024" s="125"/>
      <c r="Z2024" s="125"/>
      <c r="AA2024" s="125"/>
      <c r="AB2024" s="125"/>
      <c r="AC2024" s="125"/>
      <c r="AD2024" s="125"/>
      <c r="AE2024" s="125"/>
      <c r="AF2024" s="125"/>
      <c r="AG2024" s="125"/>
      <c r="AH2024" s="125"/>
      <c r="AI2024" s="125"/>
      <c r="AJ2024" s="125"/>
      <c r="AK2024" s="310">
        <v>410610</v>
      </c>
      <c r="AL2024" s="310">
        <f t="shared" si="303"/>
        <v>0</v>
      </c>
      <c r="AM2024" s="65" t="s">
        <v>654</v>
      </c>
      <c r="AN2024" s="65"/>
      <c r="AO2024" s="65"/>
      <c r="AP2024" s="65"/>
      <c r="AQ2024" s="65"/>
      <c r="AR2024" s="65"/>
      <c r="AS2024" s="66"/>
    </row>
    <row r="2025" spans="1:45" s="67" customFormat="1" ht="14.15" customHeight="1" x14ac:dyDescent="0.2">
      <c r="A2025" s="178">
        <v>1703021</v>
      </c>
      <c r="B2025" s="179" t="s">
        <v>1145</v>
      </c>
      <c r="C2025" s="258">
        <f t="shared" si="304"/>
        <v>0</v>
      </c>
      <c r="D2025" s="137"/>
      <c r="E2025" s="126"/>
      <c r="F2025" s="126"/>
      <c r="G2025" s="126"/>
      <c r="H2025" s="262">
        <f t="shared" si="302"/>
        <v>0</v>
      </c>
      <c r="I2025" s="125"/>
      <c r="J2025" s="125"/>
      <c r="K2025" s="125"/>
      <c r="L2025" s="125"/>
      <c r="M2025" s="125"/>
      <c r="N2025" s="125"/>
      <c r="O2025" s="262">
        <f t="shared" si="305"/>
        <v>0</v>
      </c>
      <c r="P2025" s="125"/>
      <c r="Q2025" s="125"/>
      <c r="R2025" s="262">
        <f t="shared" si="306"/>
        <v>0</v>
      </c>
      <c r="S2025" s="125"/>
      <c r="T2025" s="125"/>
      <c r="U2025" s="262">
        <f t="shared" si="307"/>
        <v>0</v>
      </c>
      <c r="V2025" s="125"/>
      <c r="W2025" s="125"/>
      <c r="X2025" s="262">
        <f t="shared" si="308"/>
        <v>0</v>
      </c>
      <c r="Y2025" s="125"/>
      <c r="Z2025" s="125"/>
      <c r="AA2025" s="125"/>
      <c r="AB2025" s="125"/>
      <c r="AC2025" s="125"/>
      <c r="AD2025" s="125"/>
      <c r="AE2025" s="125"/>
      <c r="AF2025" s="125"/>
      <c r="AG2025" s="125"/>
      <c r="AH2025" s="125"/>
      <c r="AI2025" s="125"/>
      <c r="AJ2025" s="125"/>
      <c r="AK2025" s="310">
        <v>593250</v>
      </c>
      <c r="AL2025" s="310">
        <f t="shared" si="303"/>
        <v>0</v>
      </c>
      <c r="AM2025" s="65" t="s">
        <v>654</v>
      </c>
      <c r="AN2025" s="65"/>
      <c r="AO2025" s="65"/>
      <c r="AP2025" s="65"/>
      <c r="AQ2025" s="65"/>
      <c r="AR2025" s="65"/>
      <c r="AS2025" s="66"/>
    </row>
    <row r="2026" spans="1:45" s="67" customFormat="1" ht="14.15" customHeight="1" x14ac:dyDescent="0.2">
      <c r="A2026" s="178">
        <v>1703022</v>
      </c>
      <c r="B2026" s="179" t="s">
        <v>1146</v>
      </c>
      <c r="C2026" s="258">
        <f t="shared" si="304"/>
        <v>0</v>
      </c>
      <c r="D2026" s="137"/>
      <c r="E2026" s="126"/>
      <c r="F2026" s="126"/>
      <c r="G2026" s="126"/>
      <c r="H2026" s="262">
        <f t="shared" si="302"/>
        <v>0</v>
      </c>
      <c r="I2026" s="125"/>
      <c r="J2026" s="125"/>
      <c r="K2026" s="125"/>
      <c r="L2026" s="125"/>
      <c r="M2026" s="125"/>
      <c r="N2026" s="125"/>
      <c r="O2026" s="262">
        <f t="shared" si="305"/>
        <v>0</v>
      </c>
      <c r="P2026" s="125"/>
      <c r="Q2026" s="125"/>
      <c r="R2026" s="262">
        <f t="shared" si="306"/>
        <v>0</v>
      </c>
      <c r="S2026" s="125"/>
      <c r="T2026" s="125"/>
      <c r="U2026" s="262">
        <f t="shared" si="307"/>
        <v>0</v>
      </c>
      <c r="V2026" s="125"/>
      <c r="W2026" s="125"/>
      <c r="X2026" s="262">
        <f t="shared" si="308"/>
        <v>0</v>
      </c>
      <c r="Y2026" s="125"/>
      <c r="Z2026" s="125"/>
      <c r="AA2026" s="125"/>
      <c r="AB2026" s="125"/>
      <c r="AC2026" s="125"/>
      <c r="AD2026" s="125"/>
      <c r="AE2026" s="125"/>
      <c r="AF2026" s="125"/>
      <c r="AG2026" s="125"/>
      <c r="AH2026" s="125"/>
      <c r="AI2026" s="125"/>
      <c r="AJ2026" s="125"/>
      <c r="AK2026" s="310">
        <v>512540</v>
      </c>
      <c r="AL2026" s="310">
        <f t="shared" si="303"/>
        <v>0</v>
      </c>
      <c r="AM2026" s="65" t="s">
        <v>654</v>
      </c>
      <c r="AN2026" s="65"/>
      <c r="AO2026" s="65"/>
      <c r="AP2026" s="65"/>
      <c r="AQ2026" s="65"/>
      <c r="AR2026" s="65"/>
      <c r="AS2026" s="66"/>
    </row>
    <row r="2027" spans="1:45" s="67" customFormat="1" ht="14.15" customHeight="1" x14ac:dyDescent="0.2">
      <c r="A2027" s="178">
        <v>1703023</v>
      </c>
      <c r="B2027" s="179" t="s">
        <v>1147</v>
      </c>
      <c r="C2027" s="258">
        <f t="shared" si="304"/>
        <v>5</v>
      </c>
      <c r="D2027" s="137"/>
      <c r="E2027" s="126"/>
      <c r="F2027" s="126"/>
      <c r="G2027" s="126"/>
      <c r="H2027" s="262">
        <f t="shared" si="302"/>
        <v>5</v>
      </c>
      <c r="I2027" s="125">
        <v>5</v>
      </c>
      <c r="J2027" s="125"/>
      <c r="K2027" s="125"/>
      <c r="L2027" s="125"/>
      <c r="M2027" s="125"/>
      <c r="N2027" s="125"/>
      <c r="O2027" s="126"/>
      <c r="P2027" s="126"/>
      <c r="Q2027" s="126"/>
      <c r="R2027" s="126"/>
      <c r="S2027" s="126"/>
      <c r="T2027" s="126"/>
      <c r="U2027" s="126"/>
      <c r="V2027" s="126"/>
      <c r="W2027" s="126"/>
      <c r="X2027" s="126"/>
      <c r="Y2027" s="126"/>
      <c r="Z2027" s="126"/>
      <c r="AA2027" s="125">
        <v>5</v>
      </c>
      <c r="AB2027" s="125"/>
      <c r="AC2027" s="125"/>
      <c r="AD2027" s="125"/>
      <c r="AE2027" s="125"/>
      <c r="AF2027" s="125"/>
      <c r="AG2027" s="125"/>
      <c r="AH2027" s="125"/>
      <c r="AI2027" s="125"/>
      <c r="AJ2027" s="125"/>
      <c r="AK2027" s="310">
        <v>40340</v>
      </c>
      <c r="AL2027" s="310">
        <f t="shared" si="303"/>
        <v>201700</v>
      </c>
      <c r="AM2027" s="65" t="s">
        <v>654</v>
      </c>
      <c r="AN2027" s="65"/>
      <c r="AO2027" s="65"/>
      <c r="AP2027" s="65"/>
      <c r="AQ2027" s="65"/>
      <c r="AR2027" s="65"/>
      <c r="AS2027" s="66"/>
    </row>
    <row r="2028" spans="1:45" s="67" customFormat="1" ht="14.15" customHeight="1" x14ac:dyDescent="0.2">
      <c r="A2028" s="178">
        <v>1703024</v>
      </c>
      <c r="B2028" s="179" t="s">
        <v>1148</v>
      </c>
      <c r="C2028" s="258">
        <f t="shared" si="304"/>
        <v>0</v>
      </c>
      <c r="D2028" s="137"/>
      <c r="E2028" s="126"/>
      <c r="F2028" s="126"/>
      <c r="G2028" s="126"/>
      <c r="H2028" s="262">
        <f t="shared" si="302"/>
        <v>0</v>
      </c>
      <c r="I2028" s="125"/>
      <c r="J2028" s="125"/>
      <c r="K2028" s="125"/>
      <c r="L2028" s="125"/>
      <c r="M2028" s="125"/>
      <c r="N2028" s="125"/>
      <c r="O2028" s="262">
        <f t="shared" si="305"/>
        <v>0</v>
      </c>
      <c r="P2028" s="125"/>
      <c r="Q2028" s="125"/>
      <c r="R2028" s="262">
        <f t="shared" si="306"/>
        <v>0</v>
      </c>
      <c r="S2028" s="125"/>
      <c r="T2028" s="125"/>
      <c r="U2028" s="262">
        <f t="shared" si="307"/>
        <v>0</v>
      </c>
      <c r="V2028" s="125"/>
      <c r="W2028" s="125"/>
      <c r="X2028" s="262">
        <f t="shared" si="308"/>
        <v>0</v>
      </c>
      <c r="Y2028" s="125"/>
      <c r="Z2028" s="125"/>
      <c r="AA2028" s="125"/>
      <c r="AB2028" s="125"/>
      <c r="AC2028" s="125"/>
      <c r="AD2028" s="125"/>
      <c r="AE2028" s="125"/>
      <c r="AF2028" s="125"/>
      <c r="AG2028" s="125"/>
      <c r="AH2028" s="125"/>
      <c r="AI2028" s="125"/>
      <c r="AJ2028" s="125"/>
      <c r="AK2028" s="310">
        <v>333160</v>
      </c>
      <c r="AL2028" s="310">
        <f t="shared" si="303"/>
        <v>0</v>
      </c>
      <c r="AM2028" s="65" t="s">
        <v>654</v>
      </c>
      <c r="AN2028" s="65"/>
      <c r="AO2028" s="65"/>
      <c r="AP2028" s="65"/>
      <c r="AQ2028" s="65"/>
      <c r="AR2028" s="65"/>
      <c r="AS2028" s="66"/>
    </row>
    <row r="2029" spans="1:45" s="67" customFormat="1" ht="14.15" customHeight="1" x14ac:dyDescent="0.2">
      <c r="A2029" s="178">
        <v>1703025</v>
      </c>
      <c r="B2029" s="179" t="s">
        <v>1149</v>
      </c>
      <c r="C2029" s="258">
        <f t="shared" si="304"/>
        <v>5</v>
      </c>
      <c r="D2029" s="137"/>
      <c r="E2029" s="126"/>
      <c r="F2029" s="126"/>
      <c r="G2029" s="126"/>
      <c r="H2029" s="262">
        <f t="shared" si="302"/>
        <v>3</v>
      </c>
      <c r="I2029" s="125">
        <v>3</v>
      </c>
      <c r="J2029" s="125"/>
      <c r="K2029" s="125">
        <v>1</v>
      </c>
      <c r="L2029" s="125">
        <v>1</v>
      </c>
      <c r="M2029" s="125"/>
      <c r="N2029" s="125"/>
      <c r="O2029" s="262">
        <f t="shared" si="305"/>
        <v>1</v>
      </c>
      <c r="P2029" s="125">
        <v>1</v>
      </c>
      <c r="Q2029" s="125"/>
      <c r="R2029" s="262">
        <f t="shared" si="306"/>
        <v>0</v>
      </c>
      <c r="S2029" s="125"/>
      <c r="T2029" s="125"/>
      <c r="U2029" s="262">
        <f t="shared" si="307"/>
        <v>0</v>
      </c>
      <c r="V2029" s="125"/>
      <c r="W2029" s="125"/>
      <c r="X2029" s="262">
        <f t="shared" si="308"/>
        <v>4</v>
      </c>
      <c r="Y2029" s="125">
        <v>4</v>
      </c>
      <c r="Z2029" s="125"/>
      <c r="AA2029" s="125">
        <v>5</v>
      </c>
      <c r="AB2029" s="125"/>
      <c r="AC2029" s="125"/>
      <c r="AD2029" s="125"/>
      <c r="AE2029" s="125"/>
      <c r="AF2029" s="125"/>
      <c r="AG2029" s="125"/>
      <c r="AH2029" s="125"/>
      <c r="AI2029" s="125"/>
      <c r="AJ2029" s="125"/>
      <c r="AK2029" s="310">
        <v>326650</v>
      </c>
      <c r="AL2029" s="310">
        <f t="shared" si="303"/>
        <v>1143275</v>
      </c>
      <c r="AM2029" s="65" t="s">
        <v>654</v>
      </c>
      <c r="AN2029" s="65"/>
      <c r="AO2029" s="65"/>
      <c r="AP2029" s="65"/>
      <c r="AQ2029" s="65"/>
      <c r="AR2029" s="65"/>
      <c r="AS2029" s="66"/>
    </row>
    <row r="2030" spans="1:45" s="67" customFormat="1" ht="14.15" customHeight="1" x14ac:dyDescent="0.2">
      <c r="A2030" s="178">
        <v>1703026</v>
      </c>
      <c r="B2030" s="179" t="s">
        <v>1224</v>
      </c>
      <c r="C2030" s="258">
        <f t="shared" si="304"/>
        <v>0</v>
      </c>
      <c r="D2030" s="137"/>
      <c r="E2030" s="126"/>
      <c r="F2030" s="126"/>
      <c r="G2030" s="126"/>
      <c r="H2030" s="262">
        <f t="shared" si="302"/>
        <v>0</v>
      </c>
      <c r="I2030" s="125"/>
      <c r="J2030" s="125"/>
      <c r="K2030" s="125"/>
      <c r="L2030" s="125"/>
      <c r="M2030" s="125"/>
      <c r="N2030" s="125"/>
      <c r="O2030" s="262">
        <f t="shared" si="305"/>
        <v>0</v>
      </c>
      <c r="P2030" s="125"/>
      <c r="Q2030" s="125"/>
      <c r="R2030" s="262">
        <f t="shared" si="306"/>
        <v>0</v>
      </c>
      <c r="S2030" s="125"/>
      <c r="T2030" s="125"/>
      <c r="U2030" s="262">
        <f t="shared" si="307"/>
        <v>0</v>
      </c>
      <c r="V2030" s="125"/>
      <c r="W2030" s="125"/>
      <c r="X2030" s="262">
        <f t="shared" si="308"/>
        <v>0</v>
      </c>
      <c r="Y2030" s="125"/>
      <c r="Z2030" s="125"/>
      <c r="AA2030" s="125"/>
      <c r="AB2030" s="125"/>
      <c r="AC2030" s="125"/>
      <c r="AD2030" s="125"/>
      <c r="AE2030" s="125"/>
      <c r="AF2030" s="125"/>
      <c r="AG2030" s="125"/>
      <c r="AH2030" s="125"/>
      <c r="AI2030" s="125"/>
      <c r="AJ2030" s="125"/>
      <c r="AK2030" s="310">
        <v>152530</v>
      </c>
      <c r="AL2030" s="310">
        <f t="shared" si="303"/>
        <v>0</v>
      </c>
      <c r="AM2030" s="65" t="s">
        <v>654</v>
      </c>
      <c r="AN2030" s="65"/>
      <c r="AO2030" s="65"/>
      <c r="AP2030" s="65"/>
      <c r="AQ2030" s="65"/>
      <c r="AR2030" s="65"/>
      <c r="AS2030" s="66"/>
    </row>
    <row r="2031" spans="1:45" s="67" customFormat="1" ht="30" x14ac:dyDescent="0.2">
      <c r="A2031" s="178">
        <v>1703027</v>
      </c>
      <c r="B2031" s="179" t="s">
        <v>1382</v>
      </c>
      <c r="C2031" s="258">
        <f t="shared" si="304"/>
        <v>0</v>
      </c>
      <c r="D2031" s="137"/>
      <c r="E2031" s="126"/>
      <c r="F2031" s="126"/>
      <c r="G2031" s="126"/>
      <c r="H2031" s="262">
        <f t="shared" si="302"/>
        <v>0</v>
      </c>
      <c r="I2031" s="125"/>
      <c r="J2031" s="125"/>
      <c r="K2031" s="125"/>
      <c r="L2031" s="125"/>
      <c r="M2031" s="125"/>
      <c r="N2031" s="125"/>
      <c r="O2031" s="262">
        <f t="shared" si="305"/>
        <v>0</v>
      </c>
      <c r="P2031" s="125"/>
      <c r="Q2031" s="125"/>
      <c r="R2031" s="262">
        <f t="shared" si="306"/>
        <v>0</v>
      </c>
      <c r="S2031" s="125"/>
      <c r="T2031" s="125"/>
      <c r="U2031" s="262">
        <f t="shared" si="307"/>
        <v>0</v>
      </c>
      <c r="V2031" s="125"/>
      <c r="W2031" s="125"/>
      <c r="X2031" s="262">
        <f t="shared" si="308"/>
        <v>0</v>
      </c>
      <c r="Y2031" s="125"/>
      <c r="Z2031" s="125"/>
      <c r="AA2031" s="125"/>
      <c r="AB2031" s="125"/>
      <c r="AC2031" s="125"/>
      <c r="AD2031" s="125"/>
      <c r="AE2031" s="125"/>
      <c r="AF2031" s="125"/>
      <c r="AG2031" s="125"/>
      <c r="AH2031" s="125"/>
      <c r="AI2031" s="125"/>
      <c r="AJ2031" s="125"/>
      <c r="AK2031" s="310">
        <v>168990</v>
      </c>
      <c r="AL2031" s="310">
        <f t="shared" si="303"/>
        <v>0</v>
      </c>
      <c r="AM2031" s="65" t="s">
        <v>654</v>
      </c>
      <c r="AN2031" s="65"/>
      <c r="AO2031" s="65"/>
      <c r="AP2031" s="65"/>
      <c r="AQ2031" s="65"/>
      <c r="AR2031" s="65"/>
      <c r="AS2031" s="66"/>
    </row>
    <row r="2032" spans="1:45" s="67" customFormat="1" ht="12" customHeight="1" x14ac:dyDescent="0.2">
      <c r="A2032" s="178">
        <v>1703028</v>
      </c>
      <c r="B2032" s="179" t="s">
        <v>1225</v>
      </c>
      <c r="C2032" s="258">
        <f t="shared" si="304"/>
        <v>0</v>
      </c>
      <c r="D2032" s="137"/>
      <c r="E2032" s="126"/>
      <c r="F2032" s="126"/>
      <c r="G2032" s="126"/>
      <c r="H2032" s="262">
        <f t="shared" si="302"/>
        <v>0</v>
      </c>
      <c r="I2032" s="125"/>
      <c r="J2032" s="125"/>
      <c r="K2032" s="125"/>
      <c r="L2032" s="125"/>
      <c r="M2032" s="125"/>
      <c r="N2032" s="125"/>
      <c r="O2032" s="262">
        <f t="shared" si="305"/>
        <v>0</v>
      </c>
      <c r="P2032" s="125"/>
      <c r="Q2032" s="125"/>
      <c r="R2032" s="262">
        <f t="shared" si="306"/>
        <v>0</v>
      </c>
      <c r="S2032" s="125"/>
      <c r="T2032" s="125"/>
      <c r="U2032" s="262">
        <f t="shared" si="307"/>
        <v>0</v>
      </c>
      <c r="V2032" s="125"/>
      <c r="W2032" s="125"/>
      <c r="X2032" s="262">
        <f t="shared" si="308"/>
        <v>0</v>
      </c>
      <c r="Y2032" s="125"/>
      <c r="Z2032" s="125"/>
      <c r="AA2032" s="125"/>
      <c r="AB2032" s="125"/>
      <c r="AC2032" s="125"/>
      <c r="AD2032" s="125"/>
      <c r="AE2032" s="125"/>
      <c r="AF2032" s="125"/>
      <c r="AG2032" s="125"/>
      <c r="AH2032" s="125"/>
      <c r="AI2032" s="125"/>
      <c r="AJ2032" s="125"/>
      <c r="AK2032" s="310">
        <v>310550</v>
      </c>
      <c r="AL2032" s="310">
        <f t="shared" si="303"/>
        <v>0</v>
      </c>
      <c r="AM2032" s="65" t="s">
        <v>654</v>
      </c>
      <c r="AN2032" s="65"/>
      <c r="AO2032" s="65"/>
      <c r="AP2032" s="65"/>
      <c r="AQ2032" s="65"/>
      <c r="AR2032" s="65"/>
      <c r="AS2032" s="66"/>
    </row>
    <row r="2033" spans="1:45" s="67" customFormat="1" x14ac:dyDescent="0.2">
      <c r="A2033" s="178">
        <v>1703029</v>
      </c>
      <c r="B2033" s="179" t="s">
        <v>643</v>
      </c>
      <c r="C2033" s="258">
        <f t="shared" si="304"/>
        <v>0</v>
      </c>
      <c r="D2033" s="137"/>
      <c r="E2033" s="126"/>
      <c r="F2033" s="126"/>
      <c r="G2033" s="126"/>
      <c r="H2033" s="262">
        <f t="shared" si="302"/>
        <v>0</v>
      </c>
      <c r="I2033" s="125"/>
      <c r="J2033" s="125"/>
      <c r="K2033" s="125"/>
      <c r="L2033" s="125"/>
      <c r="M2033" s="125"/>
      <c r="N2033" s="125"/>
      <c r="O2033" s="262">
        <f t="shared" si="305"/>
        <v>0</v>
      </c>
      <c r="P2033" s="125"/>
      <c r="Q2033" s="125"/>
      <c r="R2033" s="262">
        <f t="shared" si="306"/>
        <v>0</v>
      </c>
      <c r="S2033" s="125"/>
      <c r="T2033" s="125"/>
      <c r="U2033" s="262">
        <f t="shared" si="307"/>
        <v>0</v>
      </c>
      <c r="V2033" s="125"/>
      <c r="W2033" s="125"/>
      <c r="X2033" s="262">
        <f t="shared" si="308"/>
        <v>0</v>
      </c>
      <c r="Y2033" s="125"/>
      <c r="Z2033" s="125"/>
      <c r="AA2033" s="125"/>
      <c r="AB2033" s="125"/>
      <c r="AC2033" s="125"/>
      <c r="AD2033" s="125"/>
      <c r="AE2033" s="125"/>
      <c r="AF2033" s="125"/>
      <c r="AG2033" s="125"/>
      <c r="AH2033" s="125"/>
      <c r="AI2033" s="125"/>
      <c r="AJ2033" s="125"/>
      <c r="AK2033" s="310">
        <v>189290</v>
      </c>
      <c r="AL2033" s="310">
        <f t="shared" si="303"/>
        <v>0</v>
      </c>
      <c r="AM2033" s="65" t="s">
        <v>654</v>
      </c>
      <c r="AN2033" s="65"/>
      <c r="AO2033" s="65"/>
      <c r="AP2033" s="65"/>
      <c r="AQ2033" s="65"/>
      <c r="AR2033" s="65"/>
      <c r="AS2033" s="66"/>
    </row>
    <row r="2034" spans="1:45" s="67" customFormat="1" ht="20" x14ac:dyDescent="0.2">
      <c r="A2034" s="178">
        <v>1703030</v>
      </c>
      <c r="B2034" s="179" t="s">
        <v>2857</v>
      </c>
      <c r="C2034" s="258">
        <f t="shared" si="304"/>
        <v>0</v>
      </c>
      <c r="D2034" s="137"/>
      <c r="E2034" s="126"/>
      <c r="F2034" s="126"/>
      <c r="G2034" s="126"/>
      <c r="H2034" s="262">
        <f t="shared" si="302"/>
        <v>0</v>
      </c>
      <c r="I2034" s="125"/>
      <c r="J2034" s="125"/>
      <c r="K2034" s="125"/>
      <c r="L2034" s="125"/>
      <c r="M2034" s="125"/>
      <c r="N2034" s="125"/>
      <c r="O2034" s="262">
        <f t="shared" si="305"/>
        <v>0</v>
      </c>
      <c r="P2034" s="125"/>
      <c r="Q2034" s="125"/>
      <c r="R2034" s="262">
        <f t="shared" si="306"/>
        <v>0</v>
      </c>
      <c r="S2034" s="125"/>
      <c r="T2034" s="125"/>
      <c r="U2034" s="262">
        <f t="shared" si="307"/>
        <v>0</v>
      </c>
      <c r="V2034" s="125"/>
      <c r="W2034" s="125"/>
      <c r="X2034" s="262">
        <f t="shared" si="308"/>
        <v>0</v>
      </c>
      <c r="Y2034" s="125"/>
      <c r="Z2034" s="125"/>
      <c r="AA2034" s="125"/>
      <c r="AB2034" s="125"/>
      <c r="AC2034" s="125"/>
      <c r="AD2034" s="125"/>
      <c r="AE2034" s="125"/>
      <c r="AF2034" s="125"/>
      <c r="AG2034" s="125"/>
      <c r="AH2034" s="125"/>
      <c r="AI2034" s="125"/>
      <c r="AJ2034" s="125"/>
      <c r="AK2034" s="310">
        <v>162470</v>
      </c>
      <c r="AL2034" s="310">
        <f t="shared" si="303"/>
        <v>0</v>
      </c>
      <c r="AM2034" s="65" t="s">
        <v>654</v>
      </c>
      <c r="AN2034" s="65"/>
      <c r="AO2034" s="65"/>
      <c r="AP2034" s="65"/>
      <c r="AQ2034" s="65"/>
      <c r="AR2034" s="65"/>
      <c r="AS2034" s="66"/>
    </row>
    <row r="2035" spans="1:45" s="67" customFormat="1" ht="14.15" customHeight="1" x14ac:dyDescent="0.2">
      <c r="A2035" s="178">
        <v>1703031</v>
      </c>
      <c r="B2035" s="179" t="s">
        <v>432</v>
      </c>
      <c r="C2035" s="258">
        <f t="shared" si="304"/>
        <v>0</v>
      </c>
      <c r="D2035" s="137"/>
      <c r="E2035" s="126"/>
      <c r="F2035" s="126"/>
      <c r="G2035" s="126"/>
      <c r="H2035" s="262">
        <f t="shared" si="302"/>
        <v>0</v>
      </c>
      <c r="I2035" s="125"/>
      <c r="J2035" s="125"/>
      <c r="K2035" s="125"/>
      <c r="L2035" s="125"/>
      <c r="M2035" s="125"/>
      <c r="N2035" s="125"/>
      <c r="O2035" s="262">
        <f t="shared" si="305"/>
        <v>0</v>
      </c>
      <c r="P2035" s="125"/>
      <c r="Q2035" s="125"/>
      <c r="R2035" s="262">
        <f t="shared" si="306"/>
        <v>0</v>
      </c>
      <c r="S2035" s="125"/>
      <c r="T2035" s="125"/>
      <c r="U2035" s="262">
        <f t="shared" si="307"/>
        <v>0</v>
      </c>
      <c r="V2035" s="125"/>
      <c r="W2035" s="125"/>
      <c r="X2035" s="262">
        <f t="shared" si="308"/>
        <v>0</v>
      </c>
      <c r="Y2035" s="125"/>
      <c r="Z2035" s="125"/>
      <c r="AA2035" s="125"/>
      <c r="AB2035" s="125"/>
      <c r="AC2035" s="125"/>
      <c r="AD2035" s="125"/>
      <c r="AE2035" s="125"/>
      <c r="AF2035" s="125"/>
      <c r="AG2035" s="125"/>
      <c r="AH2035" s="125"/>
      <c r="AI2035" s="125"/>
      <c r="AJ2035" s="125"/>
      <c r="AK2035" s="310">
        <v>168540</v>
      </c>
      <c r="AL2035" s="310">
        <f t="shared" si="303"/>
        <v>0</v>
      </c>
      <c r="AM2035" s="65" t="s">
        <v>654</v>
      </c>
      <c r="AN2035" s="65"/>
      <c r="AO2035" s="65"/>
      <c r="AP2035" s="65"/>
      <c r="AQ2035" s="65"/>
      <c r="AR2035" s="65"/>
      <c r="AS2035" s="66"/>
    </row>
    <row r="2036" spans="1:45" s="67" customFormat="1" ht="14.15" customHeight="1" x14ac:dyDescent="0.2">
      <c r="A2036" s="178">
        <v>1703032</v>
      </c>
      <c r="B2036" s="179" t="s">
        <v>488</v>
      </c>
      <c r="C2036" s="258">
        <f t="shared" si="304"/>
        <v>0</v>
      </c>
      <c r="D2036" s="137"/>
      <c r="E2036" s="126"/>
      <c r="F2036" s="126"/>
      <c r="G2036" s="126"/>
      <c r="H2036" s="262">
        <f t="shared" si="302"/>
        <v>0</v>
      </c>
      <c r="I2036" s="125"/>
      <c r="J2036" s="125"/>
      <c r="K2036" s="125"/>
      <c r="L2036" s="125"/>
      <c r="M2036" s="125"/>
      <c r="N2036" s="125"/>
      <c r="O2036" s="262">
        <f t="shared" si="305"/>
        <v>0</v>
      </c>
      <c r="P2036" s="125"/>
      <c r="Q2036" s="125"/>
      <c r="R2036" s="262">
        <f t="shared" si="306"/>
        <v>0</v>
      </c>
      <c r="S2036" s="125"/>
      <c r="T2036" s="125"/>
      <c r="U2036" s="262">
        <f t="shared" si="307"/>
        <v>0</v>
      </c>
      <c r="V2036" s="125"/>
      <c r="W2036" s="125"/>
      <c r="X2036" s="262">
        <f t="shared" si="308"/>
        <v>0</v>
      </c>
      <c r="Y2036" s="125"/>
      <c r="Z2036" s="125"/>
      <c r="AA2036" s="125"/>
      <c r="AB2036" s="125"/>
      <c r="AC2036" s="125"/>
      <c r="AD2036" s="125"/>
      <c r="AE2036" s="125"/>
      <c r="AF2036" s="125"/>
      <c r="AG2036" s="125"/>
      <c r="AH2036" s="125"/>
      <c r="AI2036" s="125"/>
      <c r="AJ2036" s="125"/>
      <c r="AK2036" s="310">
        <v>243490</v>
      </c>
      <c r="AL2036" s="310">
        <f t="shared" si="303"/>
        <v>0</v>
      </c>
      <c r="AM2036" s="65" t="s">
        <v>654</v>
      </c>
      <c r="AN2036" s="65"/>
      <c r="AO2036" s="65"/>
      <c r="AP2036" s="65"/>
      <c r="AQ2036" s="65"/>
      <c r="AR2036" s="65"/>
      <c r="AS2036" s="66"/>
    </row>
    <row r="2037" spans="1:45" s="67" customFormat="1" ht="14.15" customHeight="1" x14ac:dyDescent="0.2">
      <c r="A2037" s="178">
        <v>1703033</v>
      </c>
      <c r="B2037" s="179" t="s">
        <v>489</v>
      </c>
      <c r="C2037" s="258">
        <f t="shared" si="304"/>
        <v>0</v>
      </c>
      <c r="D2037" s="137"/>
      <c r="E2037" s="126"/>
      <c r="F2037" s="126"/>
      <c r="G2037" s="126"/>
      <c r="H2037" s="262">
        <f t="shared" si="302"/>
        <v>0</v>
      </c>
      <c r="I2037" s="125"/>
      <c r="J2037" s="125"/>
      <c r="K2037" s="125"/>
      <c r="L2037" s="125"/>
      <c r="M2037" s="125"/>
      <c r="N2037" s="125"/>
      <c r="O2037" s="262">
        <f t="shared" si="305"/>
        <v>0</v>
      </c>
      <c r="P2037" s="125"/>
      <c r="Q2037" s="125"/>
      <c r="R2037" s="262">
        <f t="shared" si="306"/>
        <v>0</v>
      </c>
      <c r="S2037" s="125"/>
      <c r="T2037" s="125"/>
      <c r="U2037" s="262">
        <f t="shared" si="307"/>
        <v>0</v>
      </c>
      <c r="V2037" s="125"/>
      <c r="W2037" s="125"/>
      <c r="X2037" s="262">
        <f t="shared" si="308"/>
        <v>0</v>
      </c>
      <c r="Y2037" s="125"/>
      <c r="Z2037" s="125"/>
      <c r="AA2037" s="125"/>
      <c r="AB2037" s="125"/>
      <c r="AC2037" s="125"/>
      <c r="AD2037" s="125"/>
      <c r="AE2037" s="125"/>
      <c r="AF2037" s="125"/>
      <c r="AG2037" s="125"/>
      <c r="AH2037" s="125"/>
      <c r="AI2037" s="125"/>
      <c r="AJ2037" s="125"/>
      <c r="AK2037" s="310">
        <v>312610</v>
      </c>
      <c r="AL2037" s="310">
        <f t="shared" si="303"/>
        <v>0</v>
      </c>
      <c r="AM2037" s="65" t="s">
        <v>654</v>
      </c>
      <c r="AN2037" s="65"/>
      <c r="AO2037" s="65"/>
      <c r="AP2037" s="65"/>
      <c r="AQ2037" s="65"/>
      <c r="AR2037" s="65"/>
      <c r="AS2037" s="66"/>
    </row>
    <row r="2038" spans="1:45" s="67" customFormat="1" ht="14.15" customHeight="1" x14ac:dyDescent="0.2">
      <c r="A2038" s="178">
        <v>1703034</v>
      </c>
      <c r="B2038" s="179" t="s">
        <v>3543</v>
      </c>
      <c r="C2038" s="258">
        <f t="shared" si="304"/>
        <v>0</v>
      </c>
      <c r="D2038" s="137"/>
      <c r="E2038" s="126"/>
      <c r="F2038" s="126"/>
      <c r="G2038" s="126"/>
      <c r="H2038" s="262">
        <f t="shared" si="302"/>
        <v>0</v>
      </c>
      <c r="I2038" s="125"/>
      <c r="J2038" s="125"/>
      <c r="K2038" s="125"/>
      <c r="L2038" s="125"/>
      <c r="M2038" s="125"/>
      <c r="N2038" s="125"/>
      <c r="O2038" s="126"/>
      <c r="P2038" s="126"/>
      <c r="Q2038" s="126"/>
      <c r="R2038" s="126"/>
      <c r="S2038" s="126"/>
      <c r="T2038" s="126"/>
      <c r="U2038" s="126"/>
      <c r="V2038" s="126"/>
      <c r="W2038" s="126"/>
      <c r="X2038" s="126"/>
      <c r="Y2038" s="126"/>
      <c r="Z2038" s="126"/>
      <c r="AA2038" s="125"/>
      <c r="AB2038" s="125"/>
      <c r="AC2038" s="125"/>
      <c r="AD2038" s="125"/>
      <c r="AE2038" s="125"/>
      <c r="AF2038" s="125"/>
      <c r="AG2038" s="125"/>
      <c r="AH2038" s="125"/>
      <c r="AI2038" s="125"/>
      <c r="AJ2038" s="125"/>
      <c r="AK2038" s="310">
        <v>49050</v>
      </c>
      <c r="AL2038" s="310">
        <f t="shared" si="303"/>
        <v>0</v>
      </c>
      <c r="AM2038" s="65" t="s">
        <v>654</v>
      </c>
      <c r="AN2038" s="65"/>
      <c r="AO2038" s="65"/>
      <c r="AP2038" s="65"/>
      <c r="AQ2038" s="65"/>
      <c r="AR2038" s="65"/>
      <c r="AS2038" s="66"/>
    </row>
    <row r="2039" spans="1:45" s="67" customFormat="1" ht="14.15" customHeight="1" x14ac:dyDescent="0.2">
      <c r="A2039" s="178">
        <v>1703035</v>
      </c>
      <c r="B2039" s="179" t="s">
        <v>644</v>
      </c>
      <c r="C2039" s="258">
        <f t="shared" si="304"/>
        <v>0</v>
      </c>
      <c r="D2039" s="137"/>
      <c r="E2039" s="126"/>
      <c r="F2039" s="126"/>
      <c r="G2039" s="126"/>
      <c r="H2039" s="262">
        <f t="shared" si="302"/>
        <v>0</v>
      </c>
      <c r="I2039" s="125"/>
      <c r="J2039" s="125"/>
      <c r="K2039" s="125"/>
      <c r="L2039" s="125"/>
      <c r="M2039" s="125"/>
      <c r="N2039" s="125"/>
      <c r="O2039" s="126"/>
      <c r="P2039" s="126"/>
      <c r="Q2039" s="126"/>
      <c r="R2039" s="126"/>
      <c r="S2039" s="126"/>
      <c r="T2039" s="126"/>
      <c r="U2039" s="126"/>
      <c r="V2039" s="126"/>
      <c r="W2039" s="126"/>
      <c r="X2039" s="126"/>
      <c r="Y2039" s="126"/>
      <c r="Z2039" s="126"/>
      <c r="AA2039" s="125"/>
      <c r="AB2039" s="125"/>
      <c r="AC2039" s="125"/>
      <c r="AD2039" s="125"/>
      <c r="AE2039" s="125"/>
      <c r="AF2039" s="125"/>
      <c r="AG2039" s="125"/>
      <c r="AH2039" s="125"/>
      <c r="AI2039" s="125"/>
      <c r="AJ2039" s="125"/>
      <c r="AK2039" s="310">
        <v>95110</v>
      </c>
      <c r="AL2039" s="310">
        <f t="shared" si="303"/>
        <v>0</v>
      </c>
      <c r="AM2039" s="65" t="s">
        <v>654</v>
      </c>
      <c r="AN2039" s="65"/>
      <c r="AO2039" s="65"/>
      <c r="AP2039" s="65"/>
      <c r="AQ2039" s="65"/>
      <c r="AR2039" s="65"/>
      <c r="AS2039" s="66"/>
    </row>
    <row r="2040" spans="1:45" s="67" customFormat="1" ht="14.15" customHeight="1" x14ac:dyDescent="0.2">
      <c r="A2040" s="178">
        <v>1703036</v>
      </c>
      <c r="B2040" s="179" t="s">
        <v>2448</v>
      </c>
      <c r="C2040" s="258">
        <f t="shared" si="304"/>
        <v>0</v>
      </c>
      <c r="D2040" s="137"/>
      <c r="E2040" s="126"/>
      <c r="F2040" s="126"/>
      <c r="G2040" s="126"/>
      <c r="H2040" s="262">
        <f t="shared" si="302"/>
        <v>0</v>
      </c>
      <c r="I2040" s="125"/>
      <c r="J2040" s="125"/>
      <c r="K2040" s="125"/>
      <c r="L2040" s="125"/>
      <c r="M2040" s="125"/>
      <c r="N2040" s="125"/>
      <c r="O2040" s="262">
        <f t="shared" si="305"/>
        <v>0</v>
      </c>
      <c r="P2040" s="125"/>
      <c r="Q2040" s="125"/>
      <c r="R2040" s="262">
        <f t="shared" si="306"/>
        <v>0</v>
      </c>
      <c r="S2040" s="125"/>
      <c r="T2040" s="125"/>
      <c r="U2040" s="262">
        <f t="shared" si="307"/>
        <v>0</v>
      </c>
      <c r="V2040" s="125"/>
      <c r="W2040" s="125"/>
      <c r="X2040" s="262">
        <f t="shared" si="308"/>
        <v>0</v>
      </c>
      <c r="Y2040" s="125"/>
      <c r="Z2040" s="125"/>
      <c r="AA2040" s="125"/>
      <c r="AB2040" s="125"/>
      <c r="AC2040" s="125"/>
      <c r="AD2040" s="125"/>
      <c r="AE2040" s="125"/>
      <c r="AF2040" s="125"/>
      <c r="AG2040" s="125"/>
      <c r="AH2040" s="125"/>
      <c r="AI2040" s="125"/>
      <c r="AJ2040" s="125"/>
      <c r="AK2040" s="310">
        <v>390770</v>
      </c>
      <c r="AL2040" s="310">
        <f t="shared" si="303"/>
        <v>0</v>
      </c>
      <c r="AM2040" s="65" t="s">
        <v>654</v>
      </c>
      <c r="AN2040" s="65"/>
      <c r="AO2040" s="65"/>
      <c r="AP2040" s="65"/>
      <c r="AQ2040" s="65"/>
      <c r="AR2040" s="65"/>
      <c r="AS2040" s="66"/>
    </row>
    <row r="2041" spans="1:45" s="67" customFormat="1" ht="14.15" customHeight="1" x14ac:dyDescent="0.2">
      <c r="A2041" s="178">
        <v>1703037</v>
      </c>
      <c r="B2041" s="179" t="s">
        <v>2447</v>
      </c>
      <c r="C2041" s="258">
        <f t="shared" si="304"/>
        <v>0</v>
      </c>
      <c r="D2041" s="137"/>
      <c r="E2041" s="126"/>
      <c r="F2041" s="126"/>
      <c r="G2041" s="126"/>
      <c r="H2041" s="262">
        <f t="shared" si="302"/>
        <v>0</v>
      </c>
      <c r="I2041" s="125"/>
      <c r="J2041" s="125"/>
      <c r="K2041" s="125"/>
      <c r="L2041" s="125"/>
      <c r="M2041" s="125"/>
      <c r="N2041" s="125"/>
      <c r="O2041" s="262">
        <f t="shared" si="305"/>
        <v>0</v>
      </c>
      <c r="P2041" s="125"/>
      <c r="Q2041" s="125"/>
      <c r="R2041" s="262">
        <f t="shared" si="306"/>
        <v>0</v>
      </c>
      <c r="S2041" s="125"/>
      <c r="T2041" s="125"/>
      <c r="U2041" s="262">
        <f t="shared" si="307"/>
        <v>0</v>
      </c>
      <c r="V2041" s="125"/>
      <c r="W2041" s="125"/>
      <c r="X2041" s="262">
        <f t="shared" si="308"/>
        <v>0</v>
      </c>
      <c r="Y2041" s="125"/>
      <c r="Z2041" s="125"/>
      <c r="AA2041" s="125"/>
      <c r="AB2041" s="125"/>
      <c r="AC2041" s="125"/>
      <c r="AD2041" s="125"/>
      <c r="AE2041" s="125"/>
      <c r="AF2041" s="125"/>
      <c r="AG2041" s="125"/>
      <c r="AH2041" s="125"/>
      <c r="AI2041" s="125"/>
      <c r="AJ2041" s="125"/>
      <c r="AK2041" s="310">
        <v>350420</v>
      </c>
      <c r="AL2041" s="310">
        <f t="shared" si="303"/>
        <v>0</v>
      </c>
      <c r="AM2041" s="65" t="s">
        <v>654</v>
      </c>
      <c r="AN2041" s="65"/>
      <c r="AO2041" s="65"/>
      <c r="AP2041" s="65"/>
      <c r="AQ2041" s="65"/>
      <c r="AR2041" s="65"/>
      <c r="AS2041" s="66"/>
    </row>
    <row r="2042" spans="1:45" s="67" customFormat="1" ht="14.15" customHeight="1" x14ac:dyDescent="0.2">
      <c r="A2042" s="178">
        <v>1703038</v>
      </c>
      <c r="B2042" s="179" t="s">
        <v>2446</v>
      </c>
      <c r="C2042" s="258">
        <f t="shared" si="304"/>
        <v>0</v>
      </c>
      <c r="D2042" s="137"/>
      <c r="E2042" s="126"/>
      <c r="F2042" s="126"/>
      <c r="G2042" s="126"/>
      <c r="H2042" s="262">
        <f t="shared" si="302"/>
        <v>0</v>
      </c>
      <c r="I2042" s="125"/>
      <c r="J2042" s="125"/>
      <c r="K2042" s="125"/>
      <c r="L2042" s="125"/>
      <c r="M2042" s="125"/>
      <c r="N2042" s="125"/>
      <c r="O2042" s="262">
        <f t="shared" si="305"/>
        <v>0</v>
      </c>
      <c r="P2042" s="125"/>
      <c r="Q2042" s="125"/>
      <c r="R2042" s="262">
        <f t="shared" si="306"/>
        <v>0</v>
      </c>
      <c r="S2042" s="125"/>
      <c r="T2042" s="125"/>
      <c r="U2042" s="262">
        <f t="shared" si="307"/>
        <v>0</v>
      </c>
      <c r="V2042" s="125"/>
      <c r="W2042" s="125"/>
      <c r="X2042" s="262">
        <f t="shared" si="308"/>
        <v>0</v>
      </c>
      <c r="Y2042" s="125"/>
      <c r="Z2042" s="125"/>
      <c r="AA2042" s="125"/>
      <c r="AB2042" s="125"/>
      <c r="AC2042" s="125"/>
      <c r="AD2042" s="125"/>
      <c r="AE2042" s="125"/>
      <c r="AF2042" s="125"/>
      <c r="AG2042" s="125"/>
      <c r="AH2042" s="125"/>
      <c r="AI2042" s="125"/>
      <c r="AJ2042" s="125"/>
      <c r="AK2042" s="310">
        <v>393650</v>
      </c>
      <c r="AL2042" s="310">
        <f t="shared" si="303"/>
        <v>0</v>
      </c>
      <c r="AM2042" s="65" t="s">
        <v>654</v>
      </c>
      <c r="AN2042" s="65"/>
      <c r="AO2042" s="65"/>
      <c r="AP2042" s="65"/>
      <c r="AQ2042" s="65"/>
      <c r="AR2042" s="65"/>
      <c r="AS2042" s="66"/>
    </row>
    <row r="2043" spans="1:45" s="67" customFormat="1" ht="14.15" customHeight="1" x14ac:dyDescent="0.2">
      <c r="A2043" s="178">
        <v>1703039</v>
      </c>
      <c r="B2043" s="179" t="s">
        <v>2445</v>
      </c>
      <c r="C2043" s="258">
        <f t="shared" si="304"/>
        <v>0</v>
      </c>
      <c r="D2043" s="137"/>
      <c r="E2043" s="126"/>
      <c r="F2043" s="126"/>
      <c r="G2043" s="126"/>
      <c r="H2043" s="262">
        <f t="shared" si="302"/>
        <v>0</v>
      </c>
      <c r="I2043" s="125"/>
      <c r="J2043" s="125"/>
      <c r="K2043" s="125"/>
      <c r="L2043" s="125"/>
      <c r="M2043" s="125"/>
      <c r="N2043" s="125"/>
      <c r="O2043" s="262">
        <f t="shared" si="305"/>
        <v>0</v>
      </c>
      <c r="P2043" s="125"/>
      <c r="Q2043" s="125"/>
      <c r="R2043" s="262">
        <f t="shared" si="306"/>
        <v>0</v>
      </c>
      <c r="S2043" s="125"/>
      <c r="T2043" s="125"/>
      <c r="U2043" s="262">
        <f t="shared" si="307"/>
        <v>0</v>
      </c>
      <c r="V2043" s="125"/>
      <c r="W2043" s="125"/>
      <c r="X2043" s="262">
        <f t="shared" si="308"/>
        <v>0</v>
      </c>
      <c r="Y2043" s="125"/>
      <c r="Z2043" s="125"/>
      <c r="AA2043" s="125"/>
      <c r="AB2043" s="125"/>
      <c r="AC2043" s="125"/>
      <c r="AD2043" s="125"/>
      <c r="AE2043" s="125"/>
      <c r="AF2043" s="125"/>
      <c r="AG2043" s="125"/>
      <c r="AH2043" s="125"/>
      <c r="AI2043" s="125"/>
      <c r="AJ2043" s="125"/>
      <c r="AK2043" s="310">
        <v>333160</v>
      </c>
      <c r="AL2043" s="310">
        <f t="shared" si="303"/>
        <v>0</v>
      </c>
      <c r="AM2043" s="65" t="s">
        <v>654</v>
      </c>
      <c r="AN2043" s="65"/>
      <c r="AO2043" s="65"/>
      <c r="AP2043" s="65"/>
      <c r="AQ2043" s="65"/>
      <c r="AR2043" s="65"/>
      <c r="AS2043" s="66"/>
    </row>
    <row r="2044" spans="1:45" s="67" customFormat="1" ht="14.15" customHeight="1" x14ac:dyDescent="0.2">
      <c r="A2044" s="178">
        <v>1703040</v>
      </c>
      <c r="B2044" s="179" t="s">
        <v>2444</v>
      </c>
      <c r="C2044" s="258">
        <f t="shared" si="304"/>
        <v>0</v>
      </c>
      <c r="D2044" s="137"/>
      <c r="E2044" s="126"/>
      <c r="F2044" s="126"/>
      <c r="G2044" s="126"/>
      <c r="H2044" s="262">
        <f t="shared" si="302"/>
        <v>0</v>
      </c>
      <c r="I2044" s="125"/>
      <c r="J2044" s="125"/>
      <c r="K2044" s="125"/>
      <c r="L2044" s="125"/>
      <c r="M2044" s="125"/>
      <c r="N2044" s="125"/>
      <c r="O2044" s="262">
        <f t="shared" si="305"/>
        <v>0</v>
      </c>
      <c r="P2044" s="125"/>
      <c r="Q2044" s="125"/>
      <c r="R2044" s="262">
        <f t="shared" si="306"/>
        <v>0</v>
      </c>
      <c r="S2044" s="125"/>
      <c r="T2044" s="125"/>
      <c r="U2044" s="262">
        <f t="shared" si="307"/>
        <v>0</v>
      </c>
      <c r="V2044" s="125"/>
      <c r="W2044" s="125"/>
      <c r="X2044" s="262">
        <f t="shared" si="308"/>
        <v>0</v>
      </c>
      <c r="Y2044" s="125"/>
      <c r="Z2044" s="125"/>
      <c r="AA2044" s="125"/>
      <c r="AB2044" s="125"/>
      <c r="AC2044" s="125"/>
      <c r="AD2044" s="125"/>
      <c r="AE2044" s="125"/>
      <c r="AF2044" s="125"/>
      <c r="AG2044" s="125"/>
      <c r="AH2044" s="125"/>
      <c r="AI2044" s="125"/>
      <c r="AJ2044" s="125"/>
      <c r="AK2044" s="310">
        <v>484960</v>
      </c>
      <c r="AL2044" s="310">
        <f t="shared" si="303"/>
        <v>0</v>
      </c>
      <c r="AM2044" s="65" t="s">
        <v>654</v>
      </c>
      <c r="AN2044" s="65"/>
      <c r="AO2044" s="65"/>
      <c r="AP2044" s="65"/>
      <c r="AQ2044" s="65"/>
      <c r="AR2044" s="65"/>
      <c r="AS2044" s="66"/>
    </row>
    <row r="2045" spans="1:45" s="67" customFormat="1" ht="14.15" customHeight="1" x14ac:dyDescent="0.2">
      <c r="A2045" s="178" t="s">
        <v>3952</v>
      </c>
      <c r="B2045" s="179" t="s">
        <v>3955</v>
      </c>
      <c r="C2045" s="357">
        <f t="shared" si="304"/>
        <v>0</v>
      </c>
      <c r="D2045" s="137"/>
      <c r="E2045" s="126"/>
      <c r="F2045" s="126"/>
      <c r="G2045" s="126"/>
      <c r="H2045" s="290">
        <f t="shared" si="302"/>
        <v>0</v>
      </c>
      <c r="I2045" s="125"/>
      <c r="J2045" s="125"/>
      <c r="K2045" s="125"/>
      <c r="L2045" s="125"/>
      <c r="M2045" s="125"/>
      <c r="N2045" s="125"/>
      <c r="O2045" s="290">
        <f t="shared" si="305"/>
        <v>0</v>
      </c>
      <c r="P2045" s="125"/>
      <c r="Q2045" s="125"/>
      <c r="R2045" s="290">
        <f t="shared" si="306"/>
        <v>0</v>
      </c>
      <c r="S2045" s="125"/>
      <c r="T2045" s="125"/>
      <c r="U2045" s="290">
        <f t="shared" si="307"/>
        <v>0</v>
      </c>
      <c r="V2045" s="125"/>
      <c r="W2045" s="125"/>
      <c r="X2045" s="290">
        <f t="shared" si="308"/>
        <v>0</v>
      </c>
      <c r="Y2045" s="125"/>
      <c r="Z2045" s="125"/>
      <c r="AA2045" s="125"/>
      <c r="AB2045" s="125"/>
      <c r="AC2045" s="125"/>
      <c r="AD2045" s="125"/>
      <c r="AE2045" s="125"/>
      <c r="AF2045" s="125"/>
      <c r="AG2045" s="125"/>
      <c r="AH2045" s="125"/>
      <c r="AI2045" s="125"/>
      <c r="AJ2045" s="125"/>
      <c r="AK2045" s="310">
        <v>446650</v>
      </c>
      <c r="AL2045" s="310">
        <f t="shared" si="303"/>
        <v>0</v>
      </c>
      <c r="AM2045" s="65" t="s">
        <v>654</v>
      </c>
      <c r="AN2045" s="65"/>
      <c r="AO2045" s="65"/>
      <c r="AP2045" s="65"/>
      <c r="AQ2045" s="65"/>
      <c r="AR2045" s="65"/>
      <c r="AS2045" s="66"/>
    </row>
    <row r="2046" spans="1:45" s="67" customFormat="1" ht="14.15" customHeight="1" x14ac:dyDescent="0.2">
      <c r="A2046" s="178" t="s">
        <v>3953</v>
      </c>
      <c r="B2046" s="179" t="s">
        <v>3956</v>
      </c>
      <c r="C2046" s="357">
        <f t="shared" si="304"/>
        <v>0</v>
      </c>
      <c r="D2046" s="137"/>
      <c r="E2046" s="126"/>
      <c r="F2046" s="126"/>
      <c r="G2046" s="126"/>
      <c r="H2046" s="290">
        <f t="shared" si="302"/>
        <v>0</v>
      </c>
      <c r="I2046" s="125"/>
      <c r="J2046" s="125"/>
      <c r="K2046" s="125"/>
      <c r="L2046" s="125"/>
      <c r="M2046" s="125"/>
      <c r="N2046" s="125"/>
      <c r="O2046" s="290">
        <f t="shared" si="305"/>
        <v>0</v>
      </c>
      <c r="P2046" s="125"/>
      <c r="Q2046" s="125"/>
      <c r="R2046" s="290">
        <f t="shared" si="306"/>
        <v>0</v>
      </c>
      <c r="S2046" s="125"/>
      <c r="T2046" s="125"/>
      <c r="U2046" s="290">
        <f t="shared" si="307"/>
        <v>0</v>
      </c>
      <c r="V2046" s="125"/>
      <c r="W2046" s="125"/>
      <c r="X2046" s="290">
        <f t="shared" si="308"/>
        <v>0</v>
      </c>
      <c r="Y2046" s="125"/>
      <c r="Z2046" s="125"/>
      <c r="AA2046" s="125"/>
      <c r="AB2046" s="125"/>
      <c r="AC2046" s="125"/>
      <c r="AD2046" s="125"/>
      <c r="AE2046" s="125"/>
      <c r="AF2046" s="125"/>
      <c r="AG2046" s="125"/>
      <c r="AH2046" s="125"/>
      <c r="AI2046" s="125"/>
      <c r="AJ2046" s="125"/>
      <c r="AK2046" s="310">
        <v>625310</v>
      </c>
      <c r="AL2046" s="310">
        <f t="shared" si="303"/>
        <v>0</v>
      </c>
      <c r="AM2046" s="65" t="s">
        <v>654</v>
      </c>
      <c r="AN2046" s="65"/>
      <c r="AO2046" s="65"/>
      <c r="AP2046" s="65"/>
      <c r="AQ2046" s="65"/>
      <c r="AR2046" s="65"/>
      <c r="AS2046" s="66"/>
    </row>
    <row r="2047" spans="1:45" s="67" customFormat="1" ht="14.15" customHeight="1" x14ac:dyDescent="0.2">
      <c r="A2047" s="178" t="s">
        <v>3954</v>
      </c>
      <c r="B2047" s="179" t="s">
        <v>3957</v>
      </c>
      <c r="C2047" s="357">
        <f t="shared" si="304"/>
        <v>0</v>
      </c>
      <c r="D2047" s="137"/>
      <c r="E2047" s="126"/>
      <c r="F2047" s="126"/>
      <c r="G2047" s="126"/>
      <c r="H2047" s="290">
        <f t="shared" si="302"/>
        <v>0</v>
      </c>
      <c r="I2047" s="125"/>
      <c r="J2047" s="125"/>
      <c r="K2047" s="125"/>
      <c r="L2047" s="125"/>
      <c r="M2047" s="125"/>
      <c r="N2047" s="125"/>
      <c r="O2047" s="290">
        <f t="shared" si="305"/>
        <v>0</v>
      </c>
      <c r="P2047" s="125"/>
      <c r="Q2047" s="125"/>
      <c r="R2047" s="290">
        <f t="shared" si="306"/>
        <v>0</v>
      </c>
      <c r="S2047" s="125"/>
      <c r="T2047" s="125"/>
      <c r="U2047" s="290">
        <f t="shared" si="307"/>
        <v>0</v>
      </c>
      <c r="V2047" s="125"/>
      <c r="W2047" s="125"/>
      <c r="X2047" s="290">
        <f t="shared" si="308"/>
        <v>0</v>
      </c>
      <c r="Y2047" s="125"/>
      <c r="Z2047" s="125"/>
      <c r="AA2047" s="125"/>
      <c r="AB2047" s="125"/>
      <c r="AC2047" s="125"/>
      <c r="AD2047" s="125"/>
      <c r="AE2047" s="125"/>
      <c r="AF2047" s="125"/>
      <c r="AG2047" s="125"/>
      <c r="AH2047" s="125"/>
      <c r="AI2047" s="125"/>
      <c r="AJ2047" s="125"/>
      <c r="AK2047" s="310">
        <v>319460</v>
      </c>
      <c r="AL2047" s="310">
        <f t="shared" si="303"/>
        <v>0</v>
      </c>
      <c r="AM2047" s="65" t="s">
        <v>654</v>
      </c>
      <c r="AN2047" s="65"/>
      <c r="AO2047" s="65"/>
      <c r="AP2047" s="65"/>
      <c r="AQ2047" s="65"/>
      <c r="AR2047" s="65"/>
      <c r="AS2047" s="66"/>
    </row>
    <row r="2048" spans="1:45" s="67" customFormat="1" ht="14.15" customHeight="1" x14ac:dyDescent="0.2">
      <c r="A2048" s="178">
        <v>1703041</v>
      </c>
      <c r="B2048" s="179" t="s">
        <v>2443</v>
      </c>
      <c r="C2048" s="377">
        <f t="shared" si="304"/>
        <v>0</v>
      </c>
      <c r="D2048" s="137"/>
      <c r="E2048" s="126"/>
      <c r="F2048" s="126"/>
      <c r="G2048" s="126"/>
      <c r="H2048" s="290">
        <f t="shared" si="302"/>
        <v>0</v>
      </c>
      <c r="I2048" s="125"/>
      <c r="J2048" s="125"/>
      <c r="K2048" s="125"/>
      <c r="L2048" s="125"/>
      <c r="M2048" s="125"/>
      <c r="N2048" s="125"/>
      <c r="O2048" s="290">
        <f t="shared" si="305"/>
        <v>0</v>
      </c>
      <c r="P2048" s="125"/>
      <c r="Q2048" s="125"/>
      <c r="R2048" s="290">
        <f t="shared" si="306"/>
        <v>0</v>
      </c>
      <c r="S2048" s="125"/>
      <c r="T2048" s="125"/>
      <c r="U2048" s="290">
        <f t="shared" si="307"/>
        <v>0</v>
      </c>
      <c r="V2048" s="125"/>
      <c r="W2048" s="125"/>
      <c r="X2048" s="290">
        <f t="shared" si="308"/>
        <v>0</v>
      </c>
      <c r="Y2048" s="125"/>
      <c r="Z2048" s="125"/>
      <c r="AA2048" s="125"/>
      <c r="AB2048" s="125"/>
      <c r="AC2048" s="125"/>
      <c r="AD2048" s="125"/>
      <c r="AE2048" s="125"/>
      <c r="AF2048" s="125"/>
      <c r="AG2048" s="125"/>
      <c r="AH2048" s="125"/>
      <c r="AI2048" s="125"/>
      <c r="AJ2048" s="125"/>
      <c r="AK2048" s="126"/>
      <c r="AL2048" s="126"/>
      <c r="AM2048" s="65" t="s">
        <v>654</v>
      </c>
      <c r="AN2048" s="65"/>
      <c r="AO2048" s="65"/>
      <c r="AP2048" s="65"/>
      <c r="AQ2048" s="65"/>
      <c r="AR2048" s="65"/>
      <c r="AS2048" s="66"/>
    </row>
    <row r="2049" spans="1:45" s="67" customFormat="1" ht="14.15" customHeight="1" x14ac:dyDescent="0.2">
      <c r="A2049" s="178">
        <v>1703042</v>
      </c>
      <c r="B2049" s="179" t="s">
        <v>2442</v>
      </c>
      <c r="C2049" s="258">
        <f t="shared" si="304"/>
        <v>0</v>
      </c>
      <c r="D2049" s="137"/>
      <c r="E2049" s="126"/>
      <c r="F2049" s="126"/>
      <c r="G2049" s="126"/>
      <c r="H2049" s="262">
        <f t="shared" si="302"/>
        <v>0</v>
      </c>
      <c r="I2049" s="125"/>
      <c r="J2049" s="125"/>
      <c r="K2049" s="125"/>
      <c r="L2049" s="125"/>
      <c r="M2049" s="125"/>
      <c r="N2049" s="125"/>
      <c r="O2049" s="262">
        <f t="shared" si="305"/>
        <v>0</v>
      </c>
      <c r="P2049" s="125"/>
      <c r="Q2049" s="125"/>
      <c r="R2049" s="262">
        <f t="shared" si="306"/>
        <v>0</v>
      </c>
      <c r="S2049" s="125"/>
      <c r="T2049" s="125"/>
      <c r="U2049" s="262">
        <f t="shared" si="307"/>
        <v>0</v>
      </c>
      <c r="V2049" s="125"/>
      <c r="W2049" s="125"/>
      <c r="X2049" s="262">
        <f t="shared" si="308"/>
        <v>0</v>
      </c>
      <c r="Y2049" s="125"/>
      <c r="Z2049" s="125"/>
      <c r="AA2049" s="125"/>
      <c r="AB2049" s="125"/>
      <c r="AC2049" s="125"/>
      <c r="AD2049" s="125"/>
      <c r="AE2049" s="125"/>
      <c r="AF2049" s="125"/>
      <c r="AG2049" s="125"/>
      <c r="AH2049" s="125"/>
      <c r="AI2049" s="125"/>
      <c r="AJ2049" s="125"/>
      <c r="AK2049" s="310">
        <v>219180</v>
      </c>
      <c r="AL2049" s="310">
        <f t="shared" si="303"/>
        <v>0</v>
      </c>
      <c r="AM2049" s="65" t="s">
        <v>654</v>
      </c>
      <c r="AN2049" s="65"/>
      <c r="AO2049" s="65"/>
      <c r="AP2049" s="65"/>
      <c r="AQ2049" s="65"/>
      <c r="AR2049" s="65"/>
      <c r="AS2049" s="66"/>
    </row>
    <row r="2050" spans="1:45" s="67" customFormat="1" ht="14.15" customHeight="1" x14ac:dyDescent="0.2">
      <c r="A2050" s="178">
        <v>1703043</v>
      </c>
      <c r="B2050" s="179" t="s">
        <v>2793</v>
      </c>
      <c r="C2050" s="258">
        <f t="shared" si="304"/>
        <v>0</v>
      </c>
      <c r="D2050" s="137"/>
      <c r="E2050" s="126"/>
      <c r="F2050" s="126"/>
      <c r="G2050" s="126"/>
      <c r="H2050" s="262">
        <f t="shared" si="302"/>
        <v>0</v>
      </c>
      <c r="I2050" s="125"/>
      <c r="J2050" s="125"/>
      <c r="K2050" s="125"/>
      <c r="L2050" s="125"/>
      <c r="M2050" s="125"/>
      <c r="N2050" s="125"/>
      <c r="O2050" s="262">
        <f t="shared" si="305"/>
        <v>0</v>
      </c>
      <c r="P2050" s="125"/>
      <c r="Q2050" s="125"/>
      <c r="R2050" s="262">
        <f t="shared" si="306"/>
        <v>0</v>
      </c>
      <c r="S2050" s="125"/>
      <c r="T2050" s="125"/>
      <c r="U2050" s="262">
        <f t="shared" si="307"/>
        <v>0</v>
      </c>
      <c r="V2050" s="125"/>
      <c r="W2050" s="125"/>
      <c r="X2050" s="262">
        <f t="shared" si="308"/>
        <v>0</v>
      </c>
      <c r="Y2050" s="125"/>
      <c r="Z2050" s="125"/>
      <c r="AA2050" s="125"/>
      <c r="AB2050" s="125"/>
      <c r="AC2050" s="125"/>
      <c r="AD2050" s="125"/>
      <c r="AE2050" s="125"/>
      <c r="AF2050" s="125"/>
      <c r="AG2050" s="125"/>
      <c r="AH2050" s="125"/>
      <c r="AI2050" s="125"/>
      <c r="AJ2050" s="125"/>
      <c r="AK2050" s="310">
        <v>326650</v>
      </c>
      <c r="AL2050" s="310">
        <f t="shared" si="303"/>
        <v>0</v>
      </c>
      <c r="AM2050" s="65" t="s">
        <v>654</v>
      </c>
      <c r="AN2050" s="65"/>
      <c r="AO2050" s="65"/>
      <c r="AP2050" s="65"/>
      <c r="AQ2050" s="65"/>
      <c r="AR2050" s="65"/>
      <c r="AS2050" s="66"/>
    </row>
    <row r="2051" spans="1:45" s="67" customFormat="1" ht="14.15" customHeight="1" x14ac:dyDescent="0.2">
      <c r="A2051" s="178">
        <v>1703044</v>
      </c>
      <c r="B2051" s="179" t="s">
        <v>2441</v>
      </c>
      <c r="C2051" s="258">
        <f t="shared" si="304"/>
        <v>0</v>
      </c>
      <c r="D2051" s="137"/>
      <c r="E2051" s="126"/>
      <c r="F2051" s="126"/>
      <c r="G2051" s="126"/>
      <c r="H2051" s="262">
        <f t="shared" si="302"/>
        <v>0</v>
      </c>
      <c r="I2051" s="125"/>
      <c r="J2051" s="125"/>
      <c r="K2051" s="125"/>
      <c r="L2051" s="125"/>
      <c r="M2051" s="125"/>
      <c r="N2051" s="125"/>
      <c r="O2051" s="262">
        <f t="shared" si="305"/>
        <v>0</v>
      </c>
      <c r="P2051" s="125"/>
      <c r="Q2051" s="125"/>
      <c r="R2051" s="262">
        <f t="shared" si="306"/>
        <v>0</v>
      </c>
      <c r="S2051" s="125"/>
      <c r="T2051" s="125"/>
      <c r="U2051" s="262">
        <f t="shared" si="307"/>
        <v>0</v>
      </c>
      <c r="V2051" s="125"/>
      <c r="W2051" s="125"/>
      <c r="X2051" s="262">
        <f t="shared" si="308"/>
        <v>0</v>
      </c>
      <c r="Y2051" s="125"/>
      <c r="Z2051" s="125"/>
      <c r="AA2051" s="125"/>
      <c r="AB2051" s="125"/>
      <c r="AC2051" s="125"/>
      <c r="AD2051" s="125"/>
      <c r="AE2051" s="125"/>
      <c r="AF2051" s="125"/>
      <c r="AG2051" s="125"/>
      <c r="AH2051" s="125"/>
      <c r="AI2051" s="125"/>
      <c r="AJ2051" s="125"/>
      <c r="AK2051" s="310">
        <v>152530</v>
      </c>
      <c r="AL2051" s="310">
        <f t="shared" si="303"/>
        <v>0</v>
      </c>
      <c r="AM2051" s="65" t="s">
        <v>654</v>
      </c>
      <c r="AN2051" s="65"/>
      <c r="AO2051" s="65"/>
      <c r="AP2051" s="65"/>
      <c r="AQ2051" s="65"/>
      <c r="AR2051" s="65"/>
      <c r="AS2051" s="66"/>
    </row>
    <row r="2052" spans="1:45" s="67" customFormat="1" ht="14.15" customHeight="1" x14ac:dyDescent="0.2">
      <c r="A2052" s="178">
        <v>1703045</v>
      </c>
      <c r="B2052" s="179" t="s">
        <v>2449</v>
      </c>
      <c r="C2052" s="258">
        <f t="shared" si="304"/>
        <v>0</v>
      </c>
      <c r="D2052" s="137"/>
      <c r="E2052" s="126"/>
      <c r="F2052" s="126"/>
      <c r="G2052" s="126"/>
      <c r="H2052" s="262">
        <f t="shared" si="302"/>
        <v>0</v>
      </c>
      <c r="I2052" s="125"/>
      <c r="J2052" s="125"/>
      <c r="K2052" s="125"/>
      <c r="L2052" s="125"/>
      <c r="M2052" s="125"/>
      <c r="N2052" s="125"/>
      <c r="O2052" s="262">
        <f t="shared" si="305"/>
        <v>0</v>
      </c>
      <c r="P2052" s="125"/>
      <c r="Q2052" s="125"/>
      <c r="R2052" s="262">
        <f t="shared" si="306"/>
        <v>0</v>
      </c>
      <c r="S2052" s="125"/>
      <c r="T2052" s="125"/>
      <c r="U2052" s="262">
        <f t="shared" si="307"/>
        <v>0</v>
      </c>
      <c r="V2052" s="125"/>
      <c r="W2052" s="125"/>
      <c r="X2052" s="262">
        <f t="shared" si="308"/>
        <v>0</v>
      </c>
      <c r="Y2052" s="125"/>
      <c r="Z2052" s="125"/>
      <c r="AA2052" s="125"/>
      <c r="AB2052" s="125"/>
      <c r="AC2052" s="125"/>
      <c r="AD2052" s="125"/>
      <c r="AE2052" s="125"/>
      <c r="AF2052" s="125"/>
      <c r="AG2052" s="125"/>
      <c r="AH2052" s="125"/>
      <c r="AI2052" s="125"/>
      <c r="AJ2052" s="125"/>
      <c r="AK2052" s="310">
        <v>350420</v>
      </c>
      <c r="AL2052" s="310">
        <f t="shared" si="303"/>
        <v>0</v>
      </c>
      <c r="AM2052" s="65" t="s">
        <v>654</v>
      </c>
      <c r="AN2052" s="65"/>
      <c r="AO2052" s="65"/>
      <c r="AP2052" s="65"/>
      <c r="AQ2052" s="65"/>
      <c r="AR2052" s="65"/>
      <c r="AS2052" s="66"/>
    </row>
    <row r="2053" spans="1:45" s="67" customFormat="1" ht="14.15" customHeight="1" x14ac:dyDescent="0.2">
      <c r="A2053" s="178">
        <v>1703046</v>
      </c>
      <c r="B2053" s="179" t="s">
        <v>2450</v>
      </c>
      <c r="C2053" s="258">
        <f t="shared" si="304"/>
        <v>0</v>
      </c>
      <c r="D2053" s="137"/>
      <c r="E2053" s="126"/>
      <c r="F2053" s="126"/>
      <c r="G2053" s="126"/>
      <c r="H2053" s="262">
        <f t="shared" si="302"/>
        <v>0</v>
      </c>
      <c r="I2053" s="125"/>
      <c r="J2053" s="125"/>
      <c r="K2053" s="125"/>
      <c r="L2053" s="125"/>
      <c r="M2053" s="125"/>
      <c r="N2053" s="125"/>
      <c r="O2053" s="262">
        <f t="shared" si="305"/>
        <v>0</v>
      </c>
      <c r="P2053" s="125"/>
      <c r="Q2053" s="125"/>
      <c r="R2053" s="262">
        <f t="shared" si="306"/>
        <v>0</v>
      </c>
      <c r="S2053" s="125"/>
      <c r="T2053" s="125"/>
      <c r="U2053" s="262">
        <f t="shared" si="307"/>
        <v>0</v>
      </c>
      <c r="V2053" s="125"/>
      <c r="W2053" s="125"/>
      <c r="X2053" s="262">
        <f t="shared" si="308"/>
        <v>0</v>
      </c>
      <c r="Y2053" s="125"/>
      <c r="Z2053" s="125"/>
      <c r="AA2053" s="125"/>
      <c r="AB2053" s="125"/>
      <c r="AC2053" s="125"/>
      <c r="AD2053" s="125"/>
      <c r="AE2053" s="125"/>
      <c r="AF2053" s="125"/>
      <c r="AG2053" s="125"/>
      <c r="AH2053" s="125"/>
      <c r="AI2053" s="125"/>
      <c r="AJ2053" s="125"/>
      <c r="AK2053" s="310">
        <v>304370</v>
      </c>
      <c r="AL2053" s="310">
        <f t="shared" si="303"/>
        <v>0</v>
      </c>
      <c r="AM2053" s="65" t="s">
        <v>654</v>
      </c>
      <c r="AN2053" s="65"/>
      <c r="AO2053" s="65"/>
      <c r="AP2053" s="65"/>
      <c r="AQ2053" s="65"/>
      <c r="AR2053" s="65"/>
      <c r="AS2053" s="66"/>
    </row>
    <row r="2054" spans="1:45" s="67" customFormat="1" ht="14.15" customHeight="1" x14ac:dyDescent="0.2">
      <c r="A2054" s="178">
        <v>1703047</v>
      </c>
      <c r="B2054" s="179" t="s">
        <v>645</v>
      </c>
      <c r="C2054" s="258">
        <f t="shared" si="304"/>
        <v>0</v>
      </c>
      <c r="D2054" s="137"/>
      <c r="E2054" s="126"/>
      <c r="F2054" s="126"/>
      <c r="G2054" s="126"/>
      <c r="H2054" s="262">
        <f t="shared" si="302"/>
        <v>0</v>
      </c>
      <c r="I2054" s="125"/>
      <c r="J2054" s="125"/>
      <c r="K2054" s="125"/>
      <c r="L2054" s="125"/>
      <c r="M2054" s="125"/>
      <c r="N2054" s="125"/>
      <c r="O2054" s="262">
        <f t="shared" si="305"/>
        <v>0</v>
      </c>
      <c r="P2054" s="125"/>
      <c r="Q2054" s="125"/>
      <c r="R2054" s="262">
        <f t="shared" si="306"/>
        <v>0</v>
      </c>
      <c r="S2054" s="125"/>
      <c r="T2054" s="125"/>
      <c r="U2054" s="262">
        <f t="shared" si="307"/>
        <v>0</v>
      </c>
      <c r="V2054" s="125"/>
      <c r="W2054" s="125"/>
      <c r="X2054" s="262">
        <f t="shared" si="308"/>
        <v>0</v>
      </c>
      <c r="Y2054" s="125"/>
      <c r="Z2054" s="125"/>
      <c r="AA2054" s="125"/>
      <c r="AB2054" s="125"/>
      <c r="AC2054" s="125"/>
      <c r="AD2054" s="125"/>
      <c r="AE2054" s="125"/>
      <c r="AF2054" s="125"/>
      <c r="AG2054" s="125"/>
      <c r="AH2054" s="125"/>
      <c r="AI2054" s="125"/>
      <c r="AJ2054" s="125"/>
      <c r="AK2054" s="310">
        <v>593250</v>
      </c>
      <c r="AL2054" s="310">
        <f t="shared" si="303"/>
        <v>0</v>
      </c>
      <c r="AM2054" s="65" t="s">
        <v>654</v>
      </c>
      <c r="AN2054" s="65"/>
      <c r="AO2054" s="65"/>
      <c r="AP2054" s="65"/>
      <c r="AQ2054" s="65"/>
      <c r="AR2054" s="65"/>
      <c r="AS2054" s="66"/>
    </row>
    <row r="2055" spans="1:45" s="67" customFormat="1" ht="14.15" customHeight="1" x14ac:dyDescent="0.2">
      <c r="A2055" s="178">
        <v>1703048</v>
      </c>
      <c r="B2055" s="179" t="s">
        <v>646</v>
      </c>
      <c r="C2055" s="258">
        <f t="shared" si="304"/>
        <v>0</v>
      </c>
      <c r="D2055" s="137"/>
      <c r="E2055" s="126"/>
      <c r="F2055" s="126"/>
      <c r="G2055" s="126"/>
      <c r="H2055" s="262">
        <f t="shared" si="302"/>
        <v>0</v>
      </c>
      <c r="I2055" s="125"/>
      <c r="J2055" s="125"/>
      <c r="K2055" s="125"/>
      <c r="L2055" s="125"/>
      <c r="M2055" s="125"/>
      <c r="N2055" s="125"/>
      <c r="O2055" s="262">
        <f t="shared" si="305"/>
        <v>0</v>
      </c>
      <c r="P2055" s="125"/>
      <c r="Q2055" s="125"/>
      <c r="R2055" s="262">
        <f t="shared" si="306"/>
        <v>0</v>
      </c>
      <c r="S2055" s="125"/>
      <c r="T2055" s="125"/>
      <c r="U2055" s="262">
        <f t="shared" si="307"/>
        <v>0</v>
      </c>
      <c r="V2055" s="125"/>
      <c r="W2055" s="125"/>
      <c r="X2055" s="262">
        <f t="shared" si="308"/>
        <v>0</v>
      </c>
      <c r="Y2055" s="125"/>
      <c r="Z2055" s="125"/>
      <c r="AA2055" s="125"/>
      <c r="AB2055" s="125"/>
      <c r="AC2055" s="125"/>
      <c r="AD2055" s="125"/>
      <c r="AE2055" s="125"/>
      <c r="AF2055" s="125"/>
      <c r="AG2055" s="125"/>
      <c r="AH2055" s="125"/>
      <c r="AI2055" s="125"/>
      <c r="AJ2055" s="125"/>
      <c r="AK2055" s="310">
        <v>158640</v>
      </c>
      <c r="AL2055" s="310">
        <f t="shared" si="303"/>
        <v>0</v>
      </c>
      <c r="AM2055" s="65" t="s">
        <v>654</v>
      </c>
      <c r="AN2055" s="65"/>
      <c r="AO2055" s="65"/>
      <c r="AP2055" s="65"/>
      <c r="AQ2055" s="65"/>
      <c r="AR2055" s="65"/>
      <c r="AS2055" s="66"/>
    </row>
    <row r="2056" spans="1:45" s="67" customFormat="1" ht="14.15" customHeight="1" x14ac:dyDescent="0.2">
      <c r="A2056" s="178">
        <v>1703148</v>
      </c>
      <c r="B2056" s="179" t="s">
        <v>490</v>
      </c>
      <c r="C2056" s="258">
        <f t="shared" si="304"/>
        <v>2</v>
      </c>
      <c r="D2056" s="137"/>
      <c r="E2056" s="126"/>
      <c r="F2056" s="126"/>
      <c r="G2056" s="126"/>
      <c r="H2056" s="262">
        <f t="shared" si="302"/>
        <v>2</v>
      </c>
      <c r="I2056" s="125">
        <v>2</v>
      </c>
      <c r="J2056" s="125"/>
      <c r="K2056" s="125"/>
      <c r="L2056" s="125"/>
      <c r="M2056" s="125"/>
      <c r="N2056" s="125"/>
      <c r="O2056" s="262">
        <f t="shared" si="305"/>
        <v>2</v>
      </c>
      <c r="P2056" s="125">
        <v>2</v>
      </c>
      <c r="Q2056" s="125"/>
      <c r="R2056" s="262">
        <f t="shared" si="306"/>
        <v>0</v>
      </c>
      <c r="S2056" s="125"/>
      <c r="T2056" s="125"/>
      <c r="U2056" s="262">
        <f t="shared" si="307"/>
        <v>0</v>
      </c>
      <c r="V2056" s="125"/>
      <c r="W2056" s="125"/>
      <c r="X2056" s="262">
        <f t="shared" si="308"/>
        <v>0</v>
      </c>
      <c r="Y2056" s="125"/>
      <c r="Z2056" s="125"/>
      <c r="AA2056" s="125">
        <v>2</v>
      </c>
      <c r="AB2056" s="125"/>
      <c r="AC2056" s="125"/>
      <c r="AD2056" s="125"/>
      <c r="AE2056" s="125"/>
      <c r="AF2056" s="125"/>
      <c r="AG2056" s="125"/>
      <c r="AH2056" s="125"/>
      <c r="AI2056" s="125"/>
      <c r="AJ2056" s="125"/>
      <c r="AK2056" s="310">
        <v>1778340</v>
      </c>
      <c r="AL2056" s="310">
        <f t="shared" si="303"/>
        <v>3556680</v>
      </c>
      <c r="AM2056" s="65" t="s">
        <v>654</v>
      </c>
      <c r="AN2056" s="65"/>
      <c r="AO2056" s="65"/>
      <c r="AP2056" s="65"/>
      <c r="AQ2056" s="65"/>
      <c r="AR2056" s="65"/>
      <c r="AS2056" s="66"/>
    </row>
    <row r="2057" spans="1:45" s="67" customFormat="1" ht="14.15" customHeight="1" x14ac:dyDescent="0.2">
      <c r="A2057" s="178">
        <v>1703049</v>
      </c>
      <c r="B2057" s="179" t="s">
        <v>491</v>
      </c>
      <c r="C2057" s="258">
        <f t="shared" si="304"/>
        <v>0</v>
      </c>
      <c r="D2057" s="137"/>
      <c r="E2057" s="126"/>
      <c r="F2057" s="126"/>
      <c r="G2057" s="126"/>
      <c r="H2057" s="262">
        <f t="shared" si="302"/>
        <v>0</v>
      </c>
      <c r="I2057" s="125"/>
      <c r="J2057" s="125"/>
      <c r="K2057" s="125"/>
      <c r="L2057" s="125"/>
      <c r="M2057" s="125"/>
      <c r="N2057" s="125"/>
      <c r="O2057" s="262">
        <f t="shared" si="305"/>
        <v>0</v>
      </c>
      <c r="P2057" s="125"/>
      <c r="Q2057" s="125"/>
      <c r="R2057" s="262">
        <f t="shared" si="306"/>
        <v>0</v>
      </c>
      <c r="S2057" s="125"/>
      <c r="T2057" s="125"/>
      <c r="U2057" s="262">
        <f t="shared" si="307"/>
        <v>0</v>
      </c>
      <c r="V2057" s="125"/>
      <c r="W2057" s="125"/>
      <c r="X2057" s="262">
        <f t="shared" si="308"/>
        <v>0</v>
      </c>
      <c r="Y2057" s="125"/>
      <c r="Z2057" s="125"/>
      <c r="AA2057" s="125"/>
      <c r="AB2057" s="125"/>
      <c r="AC2057" s="125"/>
      <c r="AD2057" s="125"/>
      <c r="AE2057" s="125"/>
      <c r="AF2057" s="125"/>
      <c r="AG2057" s="125"/>
      <c r="AH2057" s="125"/>
      <c r="AI2057" s="125"/>
      <c r="AJ2057" s="125"/>
      <c r="AK2057" s="310">
        <v>593250</v>
      </c>
      <c r="AL2057" s="310">
        <f t="shared" si="303"/>
        <v>0</v>
      </c>
      <c r="AM2057" s="65" t="s">
        <v>654</v>
      </c>
      <c r="AN2057" s="65"/>
      <c r="AO2057" s="65"/>
      <c r="AP2057" s="65"/>
      <c r="AQ2057" s="65"/>
      <c r="AR2057" s="65"/>
      <c r="AS2057" s="66"/>
    </row>
    <row r="2058" spans="1:45" s="67" customFormat="1" ht="14.15" customHeight="1" x14ac:dyDescent="0.2">
      <c r="A2058" s="178">
        <v>1703050</v>
      </c>
      <c r="B2058" s="179" t="s">
        <v>492</v>
      </c>
      <c r="C2058" s="258">
        <f t="shared" si="304"/>
        <v>1</v>
      </c>
      <c r="D2058" s="137"/>
      <c r="E2058" s="126"/>
      <c r="F2058" s="126"/>
      <c r="G2058" s="126"/>
      <c r="H2058" s="262">
        <f t="shared" si="302"/>
        <v>1</v>
      </c>
      <c r="I2058" s="125">
        <v>1</v>
      </c>
      <c r="J2058" s="125"/>
      <c r="K2058" s="125"/>
      <c r="L2058" s="125"/>
      <c r="M2058" s="125"/>
      <c r="N2058" s="125"/>
      <c r="O2058" s="262">
        <f t="shared" si="305"/>
        <v>1</v>
      </c>
      <c r="P2058" s="125">
        <v>1</v>
      </c>
      <c r="Q2058" s="125"/>
      <c r="R2058" s="262">
        <f t="shared" si="306"/>
        <v>0</v>
      </c>
      <c r="S2058" s="125"/>
      <c r="T2058" s="125"/>
      <c r="U2058" s="262">
        <f t="shared" si="307"/>
        <v>0</v>
      </c>
      <c r="V2058" s="125"/>
      <c r="W2058" s="125"/>
      <c r="X2058" s="262">
        <f t="shared" si="308"/>
        <v>0</v>
      </c>
      <c r="Y2058" s="125"/>
      <c r="Z2058" s="125"/>
      <c r="AA2058" s="125">
        <v>1</v>
      </c>
      <c r="AB2058" s="125"/>
      <c r="AC2058" s="125"/>
      <c r="AD2058" s="125"/>
      <c r="AE2058" s="125"/>
      <c r="AF2058" s="125"/>
      <c r="AG2058" s="125"/>
      <c r="AH2058" s="125"/>
      <c r="AI2058" s="125"/>
      <c r="AJ2058" s="125"/>
      <c r="AK2058" s="310">
        <v>593250</v>
      </c>
      <c r="AL2058" s="310">
        <f t="shared" si="303"/>
        <v>593250</v>
      </c>
      <c r="AM2058" s="65" t="s">
        <v>654</v>
      </c>
      <c r="AN2058" s="65"/>
      <c r="AO2058" s="65"/>
      <c r="AP2058" s="65"/>
      <c r="AQ2058" s="65"/>
      <c r="AR2058" s="65"/>
      <c r="AS2058" s="66"/>
    </row>
    <row r="2059" spans="1:45" s="67" customFormat="1" ht="14.15" customHeight="1" x14ac:dyDescent="0.2">
      <c r="A2059" s="178">
        <v>1703051</v>
      </c>
      <c r="B2059" s="179" t="s">
        <v>493</v>
      </c>
      <c r="C2059" s="258">
        <f t="shared" si="304"/>
        <v>0</v>
      </c>
      <c r="D2059" s="137"/>
      <c r="E2059" s="126"/>
      <c r="F2059" s="126"/>
      <c r="G2059" s="126"/>
      <c r="H2059" s="262">
        <f t="shared" si="302"/>
        <v>0</v>
      </c>
      <c r="I2059" s="125"/>
      <c r="J2059" s="125"/>
      <c r="K2059" s="125"/>
      <c r="L2059" s="125"/>
      <c r="M2059" s="125"/>
      <c r="N2059" s="125"/>
      <c r="O2059" s="262">
        <f t="shared" si="305"/>
        <v>0</v>
      </c>
      <c r="P2059" s="125"/>
      <c r="Q2059" s="125"/>
      <c r="R2059" s="262">
        <f t="shared" si="306"/>
        <v>0</v>
      </c>
      <c r="S2059" s="125"/>
      <c r="T2059" s="125"/>
      <c r="U2059" s="262">
        <f t="shared" si="307"/>
        <v>0</v>
      </c>
      <c r="V2059" s="125"/>
      <c r="W2059" s="125"/>
      <c r="X2059" s="262">
        <f t="shared" si="308"/>
        <v>0</v>
      </c>
      <c r="Y2059" s="125"/>
      <c r="Z2059" s="125"/>
      <c r="AA2059" s="125"/>
      <c r="AB2059" s="125"/>
      <c r="AC2059" s="125"/>
      <c r="AD2059" s="125"/>
      <c r="AE2059" s="125"/>
      <c r="AF2059" s="125"/>
      <c r="AG2059" s="125"/>
      <c r="AH2059" s="125"/>
      <c r="AI2059" s="125"/>
      <c r="AJ2059" s="125"/>
      <c r="AK2059" s="310">
        <v>663190</v>
      </c>
      <c r="AL2059" s="310">
        <f t="shared" si="303"/>
        <v>0</v>
      </c>
      <c r="AM2059" s="65" t="s">
        <v>654</v>
      </c>
      <c r="AN2059" s="65"/>
      <c r="AO2059" s="65"/>
      <c r="AP2059" s="65"/>
      <c r="AQ2059" s="65"/>
      <c r="AR2059" s="65"/>
      <c r="AS2059" s="66"/>
    </row>
    <row r="2060" spans="1:45" s="67" customFormat="1" ht="14.15" customHeight="1" x14ac:dyDescent="0.2">
      <c r="A2060" s="178">
        <v>1703052</v>
      </c>
      <c r="B2060" s="179" t="s">
        <v>494</v>
      </c>
      <c r="C2060" s="258">
        <f t="shared" si="304"/>
        <v>0</v>
      </c>
      <c r="D2060" s="137"/>
      <c r="E2060" s="126"/>
      <c r="F2060" s="126"/>
      <c r="G2060" s="126"/>
      <c r="H2060" s="262">
        <f t="shared" si="302"/>
        <v>0</v>
      </c>
      <c r="I2060" s="125"/>
      <c r="J2060" s="125"/>
      <c r="K2060" s="125"/>
      <c r="L2060" s="125"/>
      <c r="M2060" s="125"/>
      <c r="N2060" s="125"/>
      <c r="O2060" s="262">
        <f t="shared" si="305"/>
        <v>0</v>
      </c>
      <c r="P2060" s="125"/>
      <c r="Q2060" s="125"/>
      <c r="R2060" s="262">
        <f t="shared" si="306"/>
        <v>0</v>
      </c>
      <c r="S2060" s="125"/>
      <c r="T2060" s="125"/>
      <c r="U2060" s="262">
        <f t="shared" si="307"/>
        <v>0</v>
      </c>
      <c r="V2060" s="125"/>
      <c r="W2060" s="125"/>
      <c r="X2060" s="262">
        <f t="shared" si="308"/>
        <v>0</v>
      </c>
      <c r="Y2060" s="125"/>
      <c r="Z2060" s="125"/>
      <c r="AA2060" s="125"/>
      <c r="AB2060" s="125"/>
      <c r="AC2060" s="125"/>
      <c r="AD2060" s="125"/>
      <c r="AE2060" s="125"/>
      <c r="AF2060" s="125"/>
      <c r="AG2060" s="125"/>
      <c r="AH2060" s="125"/>
      <c r="AI2060" s="125"/>
      <c r="AJ2060" s="125"/>
      <c r="AK2060" s="310">
        <v>527170</v>
      </c>
      <c r="AL2060" s="310">
        <f t="shared" si="303"/>
        <v>0</v>
      </c>
      <c r="AM2060" s="65" t="s">
        <v>654</v>
      </c>
      <c r="AN2060" s="65"/>
      <c r="AO2060" s="65"/>
      <c r="AP2060" s="65"/>
      <c r="AQ2060" s="65"/>
      <c r="AR2060" s="65"/>
      <c r="AS2060" s="66"/>
    </row>
    <row r="2061" spans="1:45" s="67" customFormat="1" ht="14.15" customHeight="1" x14ac:dyDescent="0.2">
      <c r="A2061" s="178">
        <v>1703053</v>
      </c>
      <c r="B2061" s="179" t="s">
        <v>647</v>
      </c>
      <c r="C2061" s="258">
        <f t="shared" si="304"/>
        <v>3</v>
      </c>
      <c r="D2061" s="137"/>
      <c r="E2061" s="126"/>
      <c r="F2061" s="126"/>
      <c r="G2061" s="126"/>
      <c r="H2061" s="262">
        <f t="shared" si="302"/>
        <v>0</v>
      </c>
      <c r="I2061" s="125"/>
      <c r="J2061" s="125"/>
      <c r="K2061" s="125"/>
      <c r="L2061" s="125">
        <v>3</v>
      </c>
      <c r="M2061" s="125"/>
      <c r="N2061" s="125"/>
      <c r="O2061" s="262">
        <f t="shared" si="305"/>
        <v>3</v>
      </c>
      <c r="P2061" s="125">
        <v>3</v>
      </c>
      <c r="Q2061" s="125"/>
      <c r="R2061" s="262">
        <f t="shared" si="306"/>
        <v>0</v>
      </c>
      <c r="S2061" s="125"/>
      <c r="T2061" s="125"/>
      <c r="U2061" s="262">
        <f t="shared" si="307"/>
        <v>0</v>
      </c>
      <c r="V2061" s="125"/>
      <c r="W2061" s="125"/>
      <c r="X2061" s="262">
        <f t="shared" si="308"/>
        <v>0</v>
      </c>
      <c r="Y2061" s="125"/>
      <c r="Z2061" s="125"/>
      <c r="AA2061" s="125">
        <v>3</v>
      </c>
      <c r="AB2061" s="125"/>
      <c r="AC2061" s="125"/>
      <c r="AD2061" s="125"/>
      <c r="AE2061" s="125"/>
      <c r="AF2061" s="125"/>
      <c r="AG2061" s="125"/>
      <c r="AH2061" s="125"/>
      <c r="AI2061" s="125"/>
      <c r="AJ2061" s="125"/>
      <c r="AK2061" s="310">
        <v>214330</v>
      </c>
      <c r="AL2061" s="310">
        <f t="shared" si="303"/>
        <v>321495</v>
      </c>
      <c r="AM2061" s="65" t="s">
        <v>654</v>
      </c>
      <c r="AN2061" s="65"/>
      <c r="AO2061" s="65"/>
      <c r="AP2061" s="65"/>
      <c r="AQ2061" s="65"/>
      <c r="AR2061" s="65"/>
      <c r="AS2061" s="66"/>
    </row>
    <row r="2062" spans="1:45" s="67" customFormat="1" ht="14.15" customHeight="1" x14ac:dyDescent="0.2">
      <c r="A2062" s="178">
        <v>1703153</v>
      </c>
      <c r="B2062" s="203" t="s">
        <v>648</v>
      </c>
      <c r="C2062" s="258">
        <f t="shared" si="304"/>
        <v>4</v>
      </c>
      <c r="D2062" s="137"/>
      <c r="E2062" s="126"/>
      <c r="F2062" s="126"/>
      <c r="G2062" s="126"/>
      <c r="H2062" s="262">
        <f t="shared" si="302"/>
        <v>3</v>
      </c>
      <c r="I2062" s="125">
        <v>3</v>
      </c>
      <c r="J2062" s="125"/>
      <c r="K2062" s="125"/>
      <c r="L2062" s="125">
        <v>1</v>
      </c>
      <c r="M2062" s="125"/>
      <c r="N2062" s="125"/>
      <c r="O2062" s="262">
        <f t="shared" si="305"/>
        <v>4</v>
      </c>
      <c r="P2062" s="125">
        <v>4</v>
      </c>
      <c r="Q2062" s="125"/>
      <c r="R2062" s="262">
        <f t="shared" si="306"/>
        <v>0</v>
      </c>
      <c r="S2062" s="125"/>
      <c r="T2062" s="125"/>
      <c r="U2062" s="262">
        <f t="shared" si="307"/>
        <v>0</v>
      </c>
      <c r="V2062" s="125"/>
      <c r="W2062" s="125"/>
      <c r="X2062" s="262">
        <f t="shared" si="308"/>
        <v>0</v>
      </c>
      <c r="Y2062" s="125"/>
      <c r="Z2062" s="125"/>
      <c r="AA2062" s="125">
        <v>4</v>
      </c>
      <c r="AB2062" s="125"/>
      <c r="AC2062" s="125"/>
      <c r="AD2062" s="125"/>
      <c r="AE2062" s="125"/>
      <c r="AF2062" s="125"/>
      <c r="AG2062" s="125"/>
      <c r="AH2062" s="125"/>
      <c r="AI2062" s="125"/>
      <c r="AJ2062" s="125"/>
      <c r="AK2062" s="310">
        <v>2147470</v>
      </c>
      <c r="AL2062" s="310">
        <f t="shared" si="303"/>
        <v>7516145</v>
      </c>
      <c r="AM2062" s="65" t="s">
        <v>654</v>
      </c>
      <c r="AN2062" s="65"/>
      <c r="AO2062" s="65"/>
      <c r="AP2062" s="65"/>
      <c r="AQ2062" s="65"/>
      <c r="AR2062" s="65"/>
      <c r="AS2062" s="66"/>
    </row>
    <row r="2063" spans="1:45" s="67" customFormat="1" ht="14.15" customHeight="1" x14ac:dyDescent="0.2">
      <c r="A2063" s="178">
        <v>1703054</v>
      </c>
      <c r="B2063" s="179" t="s">
        <v>33</v>
      </c>
      <c r="C2063" s="258">
        <f t="shared" si="304"/>
        <v>0</v>
      </c>
      <c r="D2063" s="137"/>
      <c r="E2063" s="126"/>
      <c r="F2063" s="126"/>
      <c r="G2063" s="126"/>
      <c r="H2063" s="262">
        <f t="shared" si="302"/>
        <v>0</v>
      </c>
      <c r="I2063" s="125"/>
      <c r="J2063" s="125"/>
      <c r="K2063" s="125"/>
      <c r="L2063" s="125"/>
      <c r="M2063" s="125"/>
      <c r="N2063" s="125"/>
      <c r="O2063" s="262">
        <f t="shared" si="305"/>
        <v>0</v>
      </c>
      <c r="P2063" s="125"/>
      <c r="Q2063" s="125"/>
      <c r="R2063" s="262">
        <f t="shared" si="306"/>
        <v>0</v>
      </c>
      <c r="S2063" s="125"/>
      <c r="T2063" s="125"/>
      <c r="U2063" s="262">
        <f t="shared" si="307"/>
        <v>0</v>
      </c>
      <c r="V2063" s="125"/>
      <c r="W2063" s="125"/>
      <c r="X2063" s="262">
        <f t="shared" si="308"/>
        <v>0</v>
      </c>
      <c r="Y2063" s="125"/>
      <c r="Z2063" s="125"/>
      <c r="AA2063" s="125"/>
      <c r="AB2063" s="125"/>
      <c r="AC2063" s="125"/>
      <c r="AD2063" s="125"/>
      <c r="AE2063" s="125"/>
      <c r="AF2063" s="125"/>
      <c r="AG2063" s="125"/>
      <c r="AH2063" s="125"/>
      <c r="AI2063" s="125"/>
      <c r="AJ2063" s="125"/>
      <c r="AK2063" s="310">
        <v>435010</v>
      </c>
      <c r="AL2063" s="310">
        <f t="shared" si="303"/>
        <v>0</v>
      </c>
      <c r="AM2063" s="65" t="s">
        <v>654</v>
      </c>
      <c r="AN2063" s="65"/>
      <c r="AO2063" s="65"/>
      <c r="AP2063" s="65"/>
      <c r="AQ2063" s="65"/>
      <c r="AR2063" s="65"/>
      <c r="AS2063" s="66"/>
    </row>
    <row r="2064" spans="1:45" s="67" customFormat="1" ht="14.15" customHeight="1" x14ac:dyDescent="0.2">
      <c r="A2064" s="178">
        <v>1703055</v>
      </c>
      <c r="B2064" s="179" t="s">
        <v>2</v>
      </c>
      <c r="C2064" s="258">
        <f t="shared" si="304"/>
        <v>4</v>
      </c>
      <c r="D2064" s="137"/>
      <c r="E2064" s="126"/>
      <c r="F2064" s="126"/>
      <c r="G2064" s="126"/>
      <c r="H2064" s="262">
        <f t="shared" si="302"/>
        <v>3</v>
      </c>
      <c r="I2064" s="125">
        <v>3</v>
      </c>
      <c r="J2064" s="125"/>
      <c r="K2064" s="125">
        <v>1</v>
      </c>
      <c r="L2064" s="125"/>
      <c r="M2064" s="125"/>
      <c r="N2064" s="125"/>
      <c r="O2064" s="262">
        <f t="shared" si="305"/>
        <v>4</v>
      </c>
      <c r="P2064" s="125">
        <v>4</v>
      </c>
      <c r="Q2064" s="125"/>
      <c r="R2064" s="262">
        <f t="shared" si="306"/>
        <v>0</v>
      </c>
      <c r="S2064" s="125"/>
      <c r="T2064" s="125"/>
      <c r="U2064" s="262">
        <f t="shared" si="307"/>
        <v>0</v>
      </c>
      <c r="V2064" s="125"/>
      <c r="W2064" s="125"/>
      <c r="X2064" s="262">
        <f t="shared" si="308"/>
        <v>0</v>
      </c>
      <c r="Y2064" s="125"/>
      <c r="Z2064" s="125"/>
      <c r="AA2064" s="125">
        <v>4</v>
      </c>
      <c r="AB2064" s="125"/>
      <c r="AC2064" s="125"/>
      <c r="AD2064" s="125"/>
      <c r="AE2064" s="125"/>
      <c r="AF2064" s="125"/>
      <c r="AG2064" s="125"/>
      <c r="AH2064" s="125"/>
      <c r="AI2064" s="125"/>
      <c r="AJ2064" s="125"/>
      <c r="AK2064" s="310">
        <v>410620</v>
      </c>
      <c r="AL2064" s="310">
        <f t="shared" si="303"/>
        <v>1231860</v>
      </c>
      <c r="AM2064" s="65" t="s">
        <v>654</v>
      </c>
      <c r="AN2064" s="65"/>
      <c r="AO2064" s="65"/>
      <c r="AP2064" s="65"/>
      <c r="AQ2064" s="65"/>
      <c r="AR2064" s="65"/>
      <c r="AS2064" s="66"/>
    </row>
    <row r="2065" spans="1:45" s="67" customFormat="1" ht="14.15" customHeight="1" x14ac:dyDescent="0.2">
      <c r="A2065" s="178">
        <v>1703056</v>
      </c>
      <c r="B2065" s="179" t="s">
        <v>3</v>
      </c>
      <c r="C2065" s="258">
        <f t="shared" si="304"/>
        <v>0</v>
      </c>
      <c r="D2065" s="137"/>
      <c r="E2065" s="126"/>
      <c r="F2065" s="126"/>
      <c r="G2065" s="126"/>
      <c r="H2065" s="262">
        <f t="shared" si="302"/>
        <v>0</v>
      </c>
      <c r="I2065" s="125"/>
      <c r="J2065" s="125"/>
      <c r="K2065" s="125"/>
      <c r="L2065" s="125"/>
      <c r="M2065" s="125"/>
      <c r="N2065" s="125"/>
      <c r="O2065" s="262">
        <f t="shared" si="305"/>
        <v>0</v>
      </c>
      <c r="P2065" s="125"/>
      <c r="Q2065" s="125"/>
      <c r="R2065" s="262">
        <f t="shared" si="306"/>
        <v>0</v>
      </c>
      <c r="S2065" s="125"/>
      <c r="T2065" s="125"/>
      <c r="U2065" s="262">
        <f t="shared" si="307"/>
        <v>0</v>
      </c>
      <c r="V2065" s="125"/>
      <c r="W2065" s="125"/>
      <c r="X2065" s="262">
        <f t="shared" si="308"/>
        <v>0</v>
      </c>
      <c r="Y2065" s="125"/>
      <c r="Z2065" s="125"/>
      <c r="AA2065" s="125"/>
      <c r="AB2065" s="125"/>
      <c r="AC2065" s="125"/>
      <c r="AD2065" s="125"/>
      <c r="AE2065" s="125"/>
      <c r="AF2065" s="125"/>
      <c r="AG2065" s="125"/>
      <c r="AH2065" s="125"/>
      <c r="AI2065" s="125"/>
      <c r="AJ2065" s="125"/>
      <c r="AK2065" s="310">
        <v>543100</v>
      </c>
      <c r="AL2065" s="310">
        <f t="shared" si="303"/>
        <v>0</v>
      </c>
      <c r="AM2065" s="65" t="s">
        <v>654</v>
      </c>
      <c r="AN2065" s="65"/>
      <c r="AO2065" s="65"/>
      <c r="AP2065" s="65"/>
      <c r="AQ2065" s="65"/>
      <c r="AR2065" s="65"/>
      <c r="AS2065" s="66"/>
    </row>
    <row r="2066" spans="1:45" s="67" customFormat="1" ht="14.15" customHeight="1" x14ac:dyDescent="0.2">
      <c r="A2066" s="178">
        <v>1703057</v>
      </c>
      <c r="B2066" s="179" t="s">
        <v>4</v>
      </c>
      <c r="C2066" s="258">
        <f t="shared" si="304"/>
        <v>0</v>
      </c>
      <c r="D2066" s="137"/>
      <c r="E2066" s="126"/>
      <c r="F2066" s="126"/>
      <c r="G2066" s="126"/>
      <c r="H2066" s="262">
        <f t="shared" si="302"/>
        <v>0</v>
      </c>
      <c r="I2066" s="125"/>
      <c r="J2066" s="125"/>
      <c r="K2066" s="125"/>
      <c r="L2066" s="125"/>
      <c r="M2066" s="125"/>
      <c r="N2066" s="125"/>
      <c r="O2066" s="262">
        <f t="shared" si="305"/>
        <v>0</v>
      </c>
      <c r="P2066" s="125"/>
      <c r="Q2066" s="125"/>
      <c r="R2066" s="262">
        <f t="shared" si="306"/>
        <v>0</v>
      </c>
      <c r="S2066" s="125"/>
      <c r="T2066" s="125"/>
      <c r="U2066" s="262">
        <f t="shared" si="307"/>
        <v>0</v>
      </c>
      <c r="V2066" s="125"/>
      <c r="W2066" s="125"/>
      <c r="X2066" s="262">
        <f t="shared" si="308"/>
        <v>0</v>
      </c>
      <c r="Y2066" s="125"/>
      <c r="Z2066" s="125"/>
      <c r="AA2066" s="125"/>
      <c r="AB2066" s="125"/>
      <c r="AC2066" s="125"/>
      <c r="AD2066" s="125"/>
      <c r="AE2066" s="125"/>
      <c r="AF2066" s="125"/>
      <c r="AG2066" s="125"/>
      <c r="AH2066" s="125"/>
      <c r="AI2066" s="125"/>
      <c r="AJ2066" s="125"/>
      <c r="AK2066" s="310">
        <v>502740</v>
      </c>
      <c r="AL2066" s="310">
        <f t="shared" si="303"/>
        <v>0</v>
      </c>
      <c r="AM2066" s="65" t="s">
        <v>654</v>
      </c>
      <c r="AN2066" s="65"/>
      <c r="AO2066" s="65"/>
      <c r="AP2066" s="65"/>
      <c r="AQ2066" s="65"/>
      <c r="AR2066" s="65"/>
      <c r="AS2066" s="66"/>
    </row>
    <row r="2067" spans="1:45" s="67" customFormat="1" ht="14.15" customHeight="1" x14ac:dyDescent="0.2">
      <c r="A2067" s="178">
        <v>1703058</v>
      </c>
      <c r="B2067" s="179" t="s">
        <v>5</v>
      </c>
      <c r="C2067" s="258">
        <f t="shared" si="304"/>
        <v>0</v>
      </c>
      <c r="D2067" s="137"/>
      <c r="E2067" s="126"/>
      <c r="F2067" s="126"/>
      <c r="G2067" s="126"/>
      <c r="H2067" s="262">
        <f t="shared" si="302"/>
        <v>0</v>
      </c>
      <c r="I2067" s="125"/>
      <c r="J2067" s="125"/>
      <c r="K2067" s="125"/>
      <c r="L2067" s="125"/>
      <c r="M2067" s="125"/>
      <c r="N2067" s="125"/>
      <c r="O2067" s="262">
        <f t="shared" si="305"/>
        <v>0</v>
      </c>
      <c r="P2067" s="125"/>
      <c r="Q2067" s="125"/>
      <c r="R2067" s="262">
        <f t="shared" si="306"/>
        <v>0</v>
      </c>
      <c r="S2067" s="125"/>
      <c r="T2067" s="125"/>
      <c r="U2067" s="262">
        <f t="shared" si="307"/>
        <v>0</v>
      </c>
      <c r="V2067" s="125"/>
      <c r="W2067" s="125"/>
      <c r="X2067" s="262">
        <f t="shared" si="308"/>
        <v>0</v>
      </c>
      <c r="Y2067" s="125"/>
      <c r="Z2067" s="125"/>
      <c r="AA2067" s="125"/>
      <c r="AB2067" s="125"/>
      <c r="AC2067" s="125"/>
      <c r="AD2067" s="125"/>
      <c r="AE2067" s="125"/>
      <c r="AF2067" s="125"/>
      <c r="AG2067" s="125"/>
      <c r="AH2067" s="125"/>
      <c r="AI2067" s="125"/>
      <c r="AJ2067" s="125"/>
      <c r="AK2067" s="310">
        <v>324170</v>
      </c>
      <c r="AL2067" s="310">
        <f t="shared" si="303"/>
        <v>0</v>
      </c>
      <c r="AM2067" s="65" t="s">
        <v>654</v>
      </c>
      <c r="AN2067" s="65"/>
      <c r="AO2067" s="65"/>
      <c r="AP2067" s="65"/>
      <c r="AQ2067" s="65"/>
      <c r="AR2067" s="65"/>
      <c r="AS2067" s="66"/>
    </row>
    <row r="2068" spans="1:45" s="67" customFormat="1" ht="14.15" customHeight="1" x14ac:dyDescent="0.2">
      <c r="A2068" s="178" t="s">
        <v>3920</v>
      </c>
      <c r="B2068" s="179" t="s">
        <v>4556</v>
      </c>
      <c r="C2068" s="357">
        <f t="shared" si="304"/>
        <v>1</v>
      </c>
      <c r="D2068" s="137"/>
      <c r="E2068" s="126"/>
      <c r="F2068" s="126"/>
      <c r="G2068" s="126"/>
      <c r="H2068" s="290">
        <f t="shared" si="302"/>
        <v>1</v>
      </c>
      <c r="I2068" s="125">
        <v>1</v>
      </c>
      <c r="J2068" s="125"/>
      <c r="K2068" s="125"/>
      <c r="L2068" s="125"/>
      <c r="M2068" s="125"/>
      <c r="N2068" s="125"/>
      <c r="O2068" s="290">
        <f t="shared" si="305"/>
        <v>1</v>
      </c>
      <c r="P2068" s="125">
        <v>1</v>
      </c>
      <c r="Q2068" s="125"/>
      <c r="R2068" s="290">
        <f t="shared" si="306"/>
        <v>0</v>
      </c>
      <c r="S2068" s="125"/>
      <c r="T2068" s="125"/>
      <c r="U2068" s="290">
        <f t="shared" si="307"/>
        <v>0</v>
      </c>
      <c r="V2068" s="125"/>
      <c r="W2068" s="125"/>
      <c r="X2068" s="290">
        <f t="shared" si="308"/>
        <v>0</v>
      </c>
      <c r="Y2068" s="125"/>
      <c r="Z2068" s="125"/>
      <c r="AA2068" s="125">
        <v>1</v>
      </c>
      <c r="AB2068" s="125"/>
      <c r="AC2068" s="125"/>
      <c r="AD2068" s="125"/>
      <c r="AE2068" s="125"/>
      <c r="AF2068" s="125"/>
      <c r="AG2068" s="125"/>
      <c r="AH2068" s="125"/>
      <c r="AI2068" s="125"/>
      <c r="AJ2068" s="125"/>
      <c r="AK2068" s="310">
        <v>6658070</v>
      </c>
      <c r="AL2068" s="310">
        <f t="shared" si="303"/>
        <v>6658070</v>
      </c>
      <c r="AM2068" s="65" t="s">
        <v>654</v>
      </c>
      <c r="AN2068" s="65"/>
      <c r="AO2068" s="65"/>
      <c r="AP2068" s="65"/>
      <c r="AQ2068" s="65"/>
      <c r="AR2068" s="65"/>
      <c r="AS2068" s="66"/>
    </row>
    <row r="2069" spans="1:45" s="67" customFormat="1" ht="14.15" customHeight="1" x14ac:dyDescent="0.2">
      <c r="A2069" s="178" t="s">
        <v>3921</v>
      </c>
      <c r="B2069" s="179" t="s">
        <v>4557</v>
      </c>
      <c r="C2069" s="357">
        <f t="shared" si="304"/>
        <v>0</v>
      </c>
      <c r="D2069" s="137"/>
      <c r="E2069" s="126"/>
      <c r="F2069" s="126"/>
      <c r="G2069" s="126"/>
      <c r="H2069" s="290">
        <f t="shared" si="302"/>
        <v>0</v>
      </c>
      <c r="I2069" s="125"/>
      <c r="J2069" s="125"/>
      <c r="K2069" s="125"/>
      <c r="L2069" s="125"/>
      <c r="M2069" s="125"/>
      <c r="N2069" s="125"/>
      <c r="O2069" s="290">
        <f t="shared" si="305"/>
        <v>0</v>
      </c>
      <c r="P2069" s="125"/>
      <c r="Q2069" s="125"/>
      <c r="R2069" s="290">
        <f t="shared" si="306"/>
        <v>0</v>
      </c>
      <c r="S2069" s="125"/>
      <c r="T2069" s="125"/>
      <c r="U2069" s="290">
        <f t="shared" si="307"/>
        <v>0</v>
      </c>
      <c r="V2069" s="125"/>
      <c r="W2069" s="125"/>
      <c r="X2069" s="290">
        <f t="shared" si="308"/>
        <v>0</v>
      </c>
      <c r="Y2069" s="125"/>
      <c r="Z2069" s="125"/>
      <c r="AA2069" s="125"/>
      <c r="AB2069" s="125"/>
      <c r="AC2069" s="125"/>
      <c r="AD2069" s="125"/>
      <c r="AE2069" s="125"/>
      <c r="AF2069" s="125"/>
      <c r="AG2069" s="125"/>
      <c r="AH2069" s="125"/>
      <c r="AI2069" s="125"/>
      <c r="AJ2069" s="125"/>
      <c r="AK2069" s="310">
        <v>6401610</v>
      </c>
      <c r="AL2069" s="310">
        <f t="shared" si="303"/>
        <v>0</v>
      </c>
      <c r="AM2069" s="65" t="s">
        <v>654</v>
      </c>
      <c r="AN2069" s="65"/>
      <c r="AO2069" s="65"/>
      <c r="AP2069" s="65"/>
      <c r="AQ2069" s="65"/>
      <c r="AR2069" s="65"/>
      <c r="AS2069" s="66"/>
    </row>
    <row r="2070" spans="1:45" s="67" customFormat="1" ht="34.5" customHeight="1" x14ac:dyDescent="0.2">
      <c r="A2070" s="178">
        <v>1703061</v>
      </c>
      <c r="B2070" s="179" t="s">
        <v>2454</v>
      </c>
      <c r="C2070" s="258">
        <f t="shared" si="304"/>
        <v>10</v>
      </c>
      <c r="D2070" s="137"/>
      <c r="E2070" s="126"/>
      <c r="F2070" s="126"/>
      <c r="G2070" s="126"/>
      <c r="H2070" s="262">
        <f t="shared" si="302"/>
        <v>10</v>
      </c>
      <c r="I2070" s="125">
        <v>10</v>
      </c>
      <c r="J2070" s="125"/>
      <c r="K2070" s="125"/>
      <c r="L2070" s="125"/>
      <c r="M2070" s="125"/>
      <c r="N2070" s="125"/>
      <c r="O2070" s="262">
        <f t="shared" si="305"/>
        <v>10</v>
      </c>
      <c r="P2070" s="125">
        <v>10</v>
      </c>
      <c r="Q2070" s="125"/>
      <c r="R2070" s="262">
        <f t="shared" si="306"/>
        <v>0</v>
      </c>
      <c r="S2070" s="125"/>
      <c r="T2070" s="125"/>
      <c r="U2070" s="262">
        <f t="shared" si="307"/>
        <v>0</v>
      </c>
      <c r="V2070" s="125"/>
      <c r="W2070" s="125"/>
      <c r="X2070" s="262">
        <f t="shared" si="308"/>
        <v>0</v>
      </c>
      <c r="Y2070" s="125"/>
      <c r="Z2070" s="125"/>
      <c r="AA2070" s="125">
        <v>10</v>
      </c>
      <c r="AB2070" s="125"/>
      <c r="AC2070" s="125"/>
      <c r="AD2070" s="125"/>
      <c r="AE2070" s="125"/>
      <c r="AF2070" s="125"/>
      <c r="AG2070" s="125"/>
      <c r="AH2070" s="125"/>
      <c r="AI2070" s="125"/>
      <c r="AJ2070" s="125"/>
      <c r="AK2070" s="310">
        <v>4049990</v>
      </c>
      <c r="AL2070" s="310">
        <f t="shared" si="303"/>
        <v>40499900</v>
      </c>
      <c r="AM2070" s="65" t="s">
        <v>654</v>
      </c>
      <c r="AN2070" s="65"/>
      <c r="AO2070" s="65"/>
      <c r="AP2070" s="65"/>
      <c r="AQ2070" s="65"/>
      <c r="AR2070" s="65"/>
      <c r="AS2070" s="66"/>
    </row>
    <row r="2071" spans="1:45" s="67" customFormat="1" ht="20" x14ac:dyDescent="0.2">
      <c r="A2071" s="178">
        <v>1703062</v>
      </c>
      <c r="B2071" s="179" t="s">
        <v>2452</v>
      </c>
      <c r="C2071" s="258">
        <f t="shared" si="304"/>
        <v>2</v>
      </c>
      <c r="D2071" s="137"/>
      <c r="E2071" s="126"/>
      <c r="F2071" s="126"/>
      <c r="G2071" s="126"/>
      <c r="H2071" s="262">
        <f t="shared" si="302"/>
        <v>1</v>
      </c>
      <c r="I2071" s="125">
        <v>1</v>
      </c>
      <c r="J2071" s="125"/>
      <c r="K2071" s="125"/>
      <c r="L2071" s="125">
        <v>1</v>
      </c>
      <c r="M2071" s="125"/>
      <c r="N2071" s="125"/>
      <c r="O2071" s="262">
        <f t="shared" si="305"/>
        <v>2</v>
      </c>
      <c r="P2071" s="125">
        <v>2</v>
      </c>
      <c r="Q2071" s="125"/>
      <c r="R2071" s="262">
        <f t="shared" si="306"/>
        <v>0</v>
      </c>
      <c r="S2071" s="125"/>
      <c r="T2071" s="125"/>
      <c r="U2071" s="262">
        <f t="shared" si="307"/>
        <v>0</v>
      </c>
      <c r="V2071" s="125"/>
      <c r="W2071" s="125"/>
      <c r="X2071" s="262">
        <f t="shared" si="308"/>
        <v>0</v>
      </c>
      <c r="Y2071" s="125"/>
      <c r="Z2071" s="125"/>
      <c r="AA2071" s="125">
        <v>2</v>
      </c>
      <c r="AB2071" s="125"/>
      <c r="AC2071" s="125"/>
      <c r="AD2071" s="125"/>
      <c r="AE2071" s="125"/>
      <c r="AF2071" s="125"/>
      <c r="AG2071" s="125"/>
      <c r="AH2071" s="125"/>
      <c r="AI2071" s="125"/>
      <c r="AJ2071" s="125"/>
      <c r="AK2071" s="310">
        <v>2452150</v>
      </c>
      <c r="AL2071" s="310">
        <f t="shared" si="303"/>
        <v>3678225</v>
      </c>
      <c r="AM2071" s="65" t="s">
        <v>654</v>
      </c>
      <c r="AN2071" s="65"/>
      <c r="AO2071" s="65"/>
      <c r="AP2071" s="65"/>
      <c r="AQ2071" s="65"/>
      <c r="AR2071" s="65"/>
      <c r="AS2071" s="66"/>
    </row>
    <row r="2072" spans="1:45" s="72" customFormat="1" ht="21" customHeight="1" x14ac:dyDescent="0.2">
      <c r="A2072" s="178">
        <v>1703063</v>
      </c>
      <c r="B2072" s="179" t="s">
        <v>2453</v>
      </c>
      <c r="C2072" s="258">
        <f t="shared" si="304"/>
        <v>0</v>
      </c>
      <c r="D2072" s="137"/>
      <c r="E2072" s="126"/>
      <c r="F2072" s="126"/>
      <c r="G2072" s="126"/>
      <c r="H2072" s="262">
        <f t="shared" ref="H2072:H2091" si="309">+I2072+J2072</f>
        <v>0</v>
      </c>
      <c r="I2072" s="125"/>
      <c r="J2072" s="125"/>
      <c r="K2072" s="125"/>
      <c r="L2072" s="125"/>
      <c r="M2072" s="125"/>
      <c r="N2072" s="125"/>
      <c r="O2072" s="262">
        <f t="shared" si="305"/>
        <v>0</v>
      </c>
      <c r="P2072" s="125"/>
      <c r="Q2072" s="125"/>
      <c r="R2072" s="262">
        <f t="shared" si="306"/>
        <v>0</v>
      </c>
      <c r="S2072" s="125"/>
      <c r="T2072" s="125"/>
      <c r="U2072" s="262">
        <f t="shared" si="307"/>
        <v>0</v>
      </c>
      <c r="V2072" s="125"/>
      <c r="W2072" s="125"/>
      <c r="X2072" s="262">
        <f t="shared" si="308"/>
        <v>0</v>
      </c>
      <c r="Y2072" s="125"/>
      <c r="Z2072" s="125"/>
      <c r="AA2072" s="125"/>
      <c r="AB2072" s="125"/>
      <c r="AC2072" s="125"/>
      <c r="AD2072" s="125"/>
      <c r="AE2072" s="125"/>
      <c r="AF2072" s="125"/>
      <c r="AG2072" s="125"/>
      <c r="AH2072" s="125"/>
      <c r="AI2072" s="125"/>
      <c r="AJ2072" s="125"/>
      <c r="AK2072" s="310">
        <v>1507940</v>
      </c>
      <c r="AL2072" s="310">
        <f t="shared" ref="AL2072:AL2091" si="310">+(I2072*AK2072)+(L2072*AK2072*0.5)</f>
        <v>0</v>
      </c>
      <c r="AM2072" s="65" t="s">
        <v>654</v>
      </c>
      <c r="AN2072" s="65"/>
      <c r="AO2072" s="65"/>
      <c r="AP2072" s="65"/>
      <c r="AQ2072" s="65"/>
      <c r="AR2072" s="65"/>
      <c r="AS2072" s="71"/>
    </row>
    <row r="2073" spans="1:45" s="72" customFormat="1" ht="14.15" customHeight="1" x14ac:dyDescent="0.2">
      <c r="A2073" s="178">
        <v>1703064</v>
      </c>
      <c r="B2073" s="179" t="s">
        <v>3305</v>
      </c>
      <c r="C2073" s="258">
        <f t="shared" si="304"/>
        <v>0</v>
      </c>
      <c r="D2073" s="137"/>
      <c r="E2073" s="126"/>
      <c r="F2073" s="126"/>
      <c r="G2073" s="126"/>
      <c r="H2073" s="262">
        <f t="shared" si="309"/>
        <v>0</v>
      </c>
      <c r="I2073" s="125"/>
      <c r="J2073" s="125"/>
      <c r="K2073" s="125"/>
      <c r="L2073" s="125"/>
      <c r="M2073" s="125"/>
      <c r="N2073" s="125"/>
      <c r="O2073" s="126"/>
      <c r="P2073" s="126"/>
      <c r="Q2073" s="126"/>
      <c r="R2073" s="126"/>
      <c r="S2073" s="126"/>
      <c r="T2073" s="126"/>
      <c r="U2073" s="126"/>
      <c r="V2073" s="126"/>
      <c r="W2073" s="126"/>
      <c r="X2073" s="126"/>
      <c r="Y2073" s="126"/>
      <c r="Z2073" s="126"/>
      <c r="AA2073" s="125"/>
      <c r="AB2073" s="125"/>
      <c r="AC2073" s="125"/>
      <c r="AD2073" s="125"/>
      <c r="AE2073" s="125"/>
      <c r="AF2073" s="125"/>
      <c r="AG2073" s="125"/>
      <c r="AH2073" s="125"/>
      <c r="AI2073" s="125"/>
      <c r="AJ2073" s="125"/>
      <c r="AK2073" s="319">
        <v>410740</v>
      </c>
      <c r="AL2073" s="319">
        <f t="shared" si="310"/>
        <v>0</v>
      </c>
      <c r="AM2073" s="65" t="s">
        <v>654</v>
      </c>
      <c r="AN2073" s="65"/>
      <c r="AO2073" s="65"/>
      <c r="AP2073" s="65"/>
      <c r="AQ2073" s="65"/>
      <c r="AR2073" s="65"/>
      <c r="AS2073" s="71"/>
    </row>
    <row r="2074" spans="1:45" s="72" customFormat="1" ht="14.15" customHeight="1" x14ac:dyDescent="0.2">
      <c r="A2074" s="178">
        <v>1703065</v>
      </c>
      <c r="B2074" s="179" t="s">
        <v>3306</v>
      </c>
      <c r="C2074" s="258">
        <f t="shared" ref="C2074:C2096" si="311">SUM(I2074:N2074)</f>
        <v>0</v>
      </c>
      <c r="D2074" s="137"/>
      <c r="E2074" s="126"/>
      <c r="F2074" s="126"/>
      <c r="G2074" s="126"/>
      <c r="H2074" s="262">
        <f t="shared" si="309"/>
        <v>0</v>
      </c>
      <c r="I2074" s="125"/>
      <c r="J2074" s="125"/>
      <c r="K2074" s="125"/>
      <c r="L2074" s="125"/>
      <c r="M2074" s="125"/>
      <c r="N2074" s="125"/>
      <c r="O2074" s="262">
        <f t="shared" si="305"/>
        <v>0</v>
      </c>
      <c r="P2074" s="125"/>
      <c r="Q2074" s="125"/>
      <c r="R2074" s="262">
        <f t="shared" si="306"/>
        <v>0</v>
      </c>
      <c r="S2074" s="125"/>
      <c r="T2074" s="125"/>
      <c r="U2074" s="262">
        <f t="shared" ref="U2074:U2091" si="312">SUM(V2074:W2074)</f>
        <v>0</v>
      </c>
      <c r="V2074" s="125"/>
      <c r="W2074" s="125"/>
      <c r="X2074" s="262">
        <f t="shared" ref="X2074:X2091" si="313">SUM(Y2074:Z2074)</f>
        <v>0</v>
      </c>
      <c r="Y2074" s="125"/>
      <c r="Z2074" s="125"/>
      <c r="AA2074" s="125"/>
      <c r="AB2074" s="125"/>
      <c r="AC2074" s="125"/>
      <c r="AD2074" s="125"/>
      <c r="AE2074" s="125"/>
      <c r="AF2074" s="125"/>
      <c r="AG2074" s="125"/>
      <c r="AH2074" s="125"/>
      <c r="AI2074" s="125"/>
      <c r="AJ2074" s="125"/>
      <c r="AK2074" s="319">
        <v>856380</v>
      </c>
      <c r="AL2074" s="319">
        <f t="shared" si="310"/>
        <v>0</v>
      </c>
      <c r="AM2074" s="65" t="s">
        <v>654</v>
      </c>
      <c r="AN2074" s="65"/>
      <c r="AO2074" s="65"/>
      <c r="AP2074" s="65"/>
      <c r="AQ2074" s="65"/>
      <c r="AR2074" s="65"/>
      <c r="AS2074" s="71"/>
    </row>
    <row r="2075" spans="1:45" s="72" customFormat="1" ht="14.15" customHeight="1" x14ac:dyDescent="0.2">
      <c r="A2075" s="178">
        <v>1703066</v>
      </c>
      <c r="B2075" s="179" t="s">
        <v>3307</v>
      </c>
      <c r="C2075" s="258">
        <f t="shared" si="311"/>
        <v>13</v>
      </c>
      <c r="D2075" s="137"/>
      <c r="E2075" s="126"/>
      <c r="F2075" s="126"/>
      <c r="G2075" s="126"/>
      <c r="H2075" s="262">
        <f t="shared" si="309"/>
        <v>12</v>
      </c>
      <c r="I2075" s="125">
        <v>12</v>
      </c>
      <c r="J2075" s="125"/>
      <c r="K2075" s="125">
        <v>1</v>
      </c>
      <c r="L2075" s="125"/>
      <c r="M2075" s="125"/>
      <c r="N2075" s="125"/>
      <c r="O2075" s="262">
        <f t="shared" si="305"/>
        <v>4</v>
      </c>
      <c r="P2075" s="125">
        <v>4</v>
      </c>
      <c r="Q2075" s="125"/>
      <c r="R2075" s="262">
        <f t="shared" si="306"/>
        <v>0</v>
      </c>
      <c r="S2075" s="125"/>
      <c r="T2075" s="125"/>
      <c r="U2075" s="262">
        <f t="shared" si="312"/>
        <v>0</v>
      </c>
      <c r="V2075" s="125"/>
      <c r="W2075" s="125"/>
      <c r="X2075" s="262">
        <f t="shared" si="313"/>
        <v>9</v>
      </c>
      <c r="Y2075" s="125">
        <v>9</v>
      </c>
      <c r="Z2075" s="125"/>
      <c r="AA2075" s="125">
        <v>13</v>
      </c>
      <c r="AB2075" s="125"/>
      <c r="AC2075" s="125"/>
      <c r="AD2075" s="125"/>
      <c r="AE2075" s="125"/>
      <c r="AF2075" s="125"/>
      <c r="AG2075" s="125"/>
      <c r="AH2075" s="125"/>
      <c r="AI2075" s="125"/>
      <c r="AJ2075" s="125"/>
      <c r="AK2075" s="319">
        <v>470640</v>
      </c>
      <c r="AL2075" s="319">
        <f t="shared" si="310"/>
        <v>5647680</v>
      </c>
      <c r="AM2075" s="65" t="s">
        <v>654</v>
      </c>
      <c r="AN2075" s="65"/>
      <c r="AO2075" s="65"/>
      <c r="AP2075" s="65"/>
      <c r="AQ2075" s="65"/>
      <c r="AR2075" s="65"/>
      <c r="AS2075" s="71"/>
    </row>
    <row r="2076" spans="1:45" s="72" customFormat="1" ht="14.15" customHeight="1" x14ac:dyDescent="0.2">
      <c r="A2076" s="178">
        <v>1703067</v>
      </c>
      <c r="B2076" s="179" t="s">
        <v>3308</v>
      </c>
      <c r="C2076" s="258">
        <f t="shared" si="311"/>
        <v>0</v>
      </c>
      <c r="D2076" s="137"/>
      <c r="E2076" s="126"/>
      <c r="F2076" s="126"/>
      <c r="G2076" s="126"/>
      <c r="H2076" s="262">
        <f t="shared" si="309"/>
        <v>0</v>
      </c>
      <c r="I2076" s="125"/>
      <c r="J2076" s="125"/>
      <c r="K2076" s="125"/>
      <c r="L2076" s="125"/>
      <c r="M2076" s="125"/>
      <c r="N2076" s="125"/>
      <c r="O2076" s="262">
        <f t="shared" si="305"/>
        <v>0</v>
      </c>
      <c r="P2076" s="125"/>
      <c r="Q2076" s="125"/>
      <c r="R2076" s="262">
        <f t="shared" ref="R2076:R2091" si="314">SUM(S2076:T2076)</f>
        <v>0</v>
      </c>
      <c r="S2076" s="125"/>
      <c r="T2076" s="125"/>
      <c r="U2076" s="262">
        <f t="shared" si="312"/>
        <v>0</v>
      </c>
      <c r="V2076" s="125"/>
      <c r="W2076" s="125"/>
      <c r="X2076" s="262">
        <f t="shared" si="313"/>
        <v>0</v>
      </c>
      <c r="Y2076" s="125"/>
      <c r="Z2076" s="125"/>
      <c r="AA2076" s="125"/>
      <c r="AB2076" s="125"/>
      <c r="AC2076" s="125"/>
      <c r="AD2076" s="125"/>
      <c r="AE2076" s="125"/>
      <c r="AF2076" s="125"/>
      <c r="AG2076" s="125"/>
      <c r="AH2076" s="125"/>
      <c r="AI2076" s="125"/>
      <c r="AJ2076" s="125"/>
      <c r="AK2076" s="319">
        <v>346260</v>
      </c>
      <c r="AL2076" s="319">
        <f t="shared" si="310"/>
        <v>0</v>
      </c>
      <c r="AM2076" s="65" t="s">
        <v>654</v>
      </c>
      <c r="AN2076" s="65"/>
      <c r="AO2076" s="65"/>
      <c r="AP2076" s="65"/>
      <c r="AQ2076" s="65"/>
      <c r="AR2076" s="65"/>
      <c r="AS2076" s="71"/>
    </row>
    <row r="2077" spans="1:45" s="72" customFormat="1" ht="14.15" customHeight="1" x14ac:dyDescent="0.2">
      <c r="A2077" s="178">
        <v>1704065</v>
      </c>
      <c r="B2077" s="179" t="s">
        <v>3549</v>
      </c>
      <c r="C2077" s="325">
        <f t="shared" si="311"/>
        <v>0</v>
      </c>
      <c r="D2077" s="137"/>
      <c r="E2077" s="126"/>
      <c r="F2077" s="126"/>
      <c r="G2077" s="126"/>
      <c r="H2077" s="290">
        <f t="shared" si="309"/>
        <v>0</v>
      </c>
      <c r="I2077" s="125"/>
      <c r="J2077" s="125"/>
      <c r="K2077" s="125"/>
      <c r="L2077" s="125"/>
      <c r="M2077" s="125"/>
      <c r="N2077" s="125"/>
      <c r="O2077" s="290">
        <f t="shared" si="305"/>
        <v>0</v>
      </c>
      <c r="P2077" s="125"/>
      <c r="Q2077" s="125"/>
      <c r="R2077" s="290">
        <f t="shared" si="314"/>
        <v>0</v>
      </c>
      <c r="S2077" s="125"/>
      <c r="T2077" s="125"/>
      <c r="U2077" s="290">
        <f t="shared" si="312"/>
        <v>0</v>
      </c>
      <c r="V2077" s="125"/>
      <c r="W2077" s="125"/>
      <c r="X2077" s="290">
        <f t="shared" si="313"/>
        <v>0</v>
      </c>
      <c r="Y2077" s="125"/>
      <c r="Z2077" s="125"/>
      <c r="AA2077" s="125"/>
      <c r="AB2077" s="125"/>
      <c r="AC2077" s="125"/>
      <c r="AD2077" s="125"/>
      <c r="AE2077" s="125"/>
      <c r="AF2077" s="125"/>
      <c r="AG2077" s="125"/>
      <c r="AH2077" s="125"/>
      <c r="AI2077" s="125"/>
      <c r="AJ2077" s="125"/>
      <c r="AK2077" s="319">
        <v>285600</v>
      </c>
      <c r="AL2077" s="319">
        <f t="shared" si="310"/>
        <v>0</v>
      </c>
      <c r="AM2077" s="65" t="s">
        <v>654</v>
      </c>
      <c r="AN2077" s="65"/>
      <c r="AO2077" s="65"/>
      <c r="AP2077" s="65"/>
      <c r="AQ2077" s="65"/>
      <c r="AR2077" s="65"/>
      <c r="AS2077" s="71"/>
    </row>
    <row r="2078" spans="1:45" s="72" customFormat="1" ht="20" x14ac:dyDescent="0.2">
      <c r="A2078" s="178">
        <v>1704066</v>
      </c>
      <c r="B2078" s="179" t="s">
        <v>3309</v>
      </c>
      <c r="C2078" s="325">
        <f t="shared" si="311"/>
        <v>0</v>
      </c>
      <c r="D2078" s="137"/>
      <c r="E2078" s="126"/>
      <c r="F2078" s="126"/>
      <c r="G2078" s="126"/>
      <c r="H2078" s="290">
        <f t="shared" si="309"/>
        <v>0</v>
      </c>
      <c r="I2078" s="125"/>
      <c r="J2078" s="125"/>
      <c r="K2078" s="125"/>
      <c r="L2078" s="125"/>
      <c r="M2078" s="125"/>
      <c r="N2078" s="125"/>
      <c r="O2078" s="290">
        <f t="shared" si="305"/>
        <v>0</v>
      </c>
      <c r="P2078" s="125"/>
      <c r="Q2078" s="125"/>
      <c r="R2078" s="290">
        <f t="shared" si="314"/>
        <v>0</v>
      </c>
      <c r="S2078" s="125"/>
      <c r="T2078" s="125"/>
      <c r="U2078" s="290">
        <f t="shared" si="312"/>
        <v>0</v>
      </c>
      <c r="V2078" s="125"/>
      <c r="W2078" s="125"/>
      <c r="X2078" s="290">
        <f t="shared" si="313"/>
        <v>0</v>
      </c>
      <c r="Y2078" s="125"/>
      <c r="Z2078" s="125"/>
      <c r="AA2078" s="125"/>
      <c r="AB2078" s="125"/>
      <c r="AC2078" s="125"/>
      <c r="AD2078" s="125"/>
      <c r="AE2078" s="125"/>
      <c r="AF2078" s="125"/>
      <c r="AG2078" s="125"/>
      <c r="AH2078" s="125"/>
      <c r="AI2078" s="125"/>
      <c r="AJ2078" s="125"/>
      <c r="AK2078" s="319">
        <v>345200</v>
      </c>
      <c r="AL2078" s="319">
        <f t="shared" si="310"/>
        <v>0</v>
      </c>
      <c r="AM2078" s="65" t="s">
        <v>654</v>
      </c>
      <c r="AN2078" s="65"/>
      <c r="AO2078" s="65"/>
      <c r="AP2078" s="65"/>
      <c r="AQ2078" s="65"/>
      <c r="AR2078" s="65"/>
      <c r="AS2078" s="71"/>
    </row>
    <row r="2079" spans="1:45" s="72" customFormat="1" ht="14.15" customHeight="1" x14ac:dyDescent="0.2">
      <c r="A2079" s="178">
        <v>1704067</v>
      </c>
      <c r="B2079" s="179" t="s">
        <v>3310</v>
      </c>
      <c r="C2079" s="325">
        <f t="shared" si="311"/>
        <v>0</v>
      </c>
      <c r="D2079" s="137"/>
      <c r="E2079" s="126"/>
      <c r="F2079" s="126"/>
      <c r="G2079" s="126"/>
      <c r="H2079" s="290">
        <f t="shared" si="309"/>
        <v>0</v>
      </c>
      <c r="I2079" s="125"/>
      <c r="J2079" s="125"/>
      <c r="K2079" s="125"/>
      <c r="L2079" s="125"/>
      <c r="M2079" s="125"/>
      <c r="N2079" s="125"/>
      <c r="O2079" s="290">
        <f t="shared" si="305"/>
        <v>0</v>
      </c>
      <c r="P2079" s="125"/>
      <c r="Q2079" s="125"/>
      <c r="R2079" s="290">
        <f t="shared" si="314"/>
        <v>0</v>
      </c>
      <c r="S2079" s="125"/>
      <c r="T2079" s="125"/>
      <c r="U2079" s="290">
        <f t="shared" si="312"/>
        <v>0</v>
      </c>
      <c r="V2079" s="125"/>
      <c r="W2079" s="125"/>
      <c r="X2079" s="290">
        <f t="shared" si="313"/>
        <v>0</v>
      </c>
      <c r="Y2079" s="125"/>
      <c r="Z2079" s="125"/>
      <c r="AA2079" s="125"/>
      <c r="AB2079" s="125"/>
      <c r="AC2079" s="125"/>
      <c r="AD2079" s="125"/>
      <c r="AE2079" s="125"/>
      <c r="AF2079" s="125"/>
      <c r="AG2079" s="125"/>
      <c r="AH2079" s="125"/>
      <c r="AI2079" s="125"/>
      <c r="AJ2079" s="125"/>
      <c r="AK2079" s="319">
        <v>287760</v>
      </c>
      <c r="AL2079" s="319">
        <f t="shared" si="310"/>
        <v>0</v>
      </c>
      <c r="AM2079" s="65" t="s">
        <v>654</v>
      </c>
      <c r="AN2079" s="65"/>
      <c r="AO2079" s="65"/>
      <c r="AP2079" s="65"/>
      <c r="AQ2079" s="65"/>
      <c r="AR2079" s="65"/>
      <c r="AS2079" s="71"/>
    </row>
    <row r="2080" spans="1:45" s="72" customFormat="1" ht="14.15" customHeight="1" x14ac:dyDescent="0.2">
      <c r="A2080" s="178">
        <v>1704068</v>
      </c>
      <c r="B2080" s="179" t="s">
        <v>3311</v>
      </c>
      <c r="C2080" s="325">
        <f t="shared" si="311"/>
        <v>0</v>
      </c>
      <c r="D2080" s="137"/>
      <c r="E2080" s="126"/>
      <c r="F2080" s="126"/>
      <c r="G2080" s="126"/>
      <c r="H2080" s="290">
        <f t="shared" si="309"/>
        <v>0</v>
      </c>
      <c r="I2080" s="125"/>
      <c r="J2080" s="125"/>
      <c r="K2080" s="125"/>
      <c r="L2080" s="125"/>
      <c r="M2080" s="125"/>
      <c r="N2080" s="125"/>
      <c r="O2080" s="290">
        <f t="shared" si="305"/>
        <v>0</v>
      </c>
      <c r="P2080" s="125"/>
      <c r="Q2080" s="125"/>
      <c r="R2080" s="290">
        <f t="shared" si="314"/>
        <v>0</v>
      </c>
      <c r="S2080" s="125"/>
      <c r="T2080" s="125"/>
      <c r="U2080" s="290">
        <f t="shared" si="312"/>
        <v>0</v>
      </c>
      <c r="V2080" s="125"/>
      <c r="W2080" s="125"/>
      <c r="X2080" s="290">
        <f t="shared" si="313"/>
        <v>0</v>
      </c>
      <c r="Y2080" s="125"/>
      <c r="Z2080" s="125"/>
      <c r="AA2080" s="125"/>
      <c r="AB2080" s="125"/>
      <c r="AC2080" s="125"/>
      <c r="AD2080" s="125"/>
      <c r="AE2080" s="125"/>
      <c r="AF2080" s="125"/>
      <c r="AG2080" s="125"/>
      <c r="AH2080" s="125"/>
      <c r="AI2080" s="125"/>
      <c r="AJ2080" s="125"/>
      <c r="AK2080" s="319">
        <v>345520</v>
      </c>
      <c r="AL2080" s="319">
        <f t="shared" si="310"/>
        <v>0</v>
      </c>
      <c r="AM2080" s="65" t="s">
        <v>654</v>
      </c>
      <c r="AN2080" s="65"/>
      <c r="AO2080" s="65"/>
      <c r="AP2080" s="65"/>
      <c r="AQ2080" s="65"/>
      <c r="AR2080" s="65"/>
      <c r="AS2080" s="71"/>
    </row>
    <row r="2081" spans="1:45" s="72" customFormat="1" ht="14.15" customHeight="1" x14ac:dyDescent="0.2">
      <c r="A2081" s="178">
        <v>1704069</v>
      </c>
      <c r="B2081" s="179" t="s">
        <v>3312</v>
      </c>
      <c r="C2081" s="325">
        <f t="shared" si="311"/>
        <v>0</v>
      </c>
      <c r="D2081" s="137"/>
      <c r="E2081" s="126"/>
      <c r="F2081" s="126"/>
      <c r="G2081" s="126"/>
      <c r="H2081" s="290">
        <f t="shared" si="309"/>
        <v>0</v>
      </c>
      <c r="I2081" s="125"/>
      <c r="J2081" s="125"/>
      <c r="K2081" s="125"/>
      <c r="L2081" s="125"/>
      <c r="M2081" s="125"/>
      <c r="N2081" s="125"/>
      <c r="O2081" s="290">
        <f t="shared" si="305"/>
        <v>0</v>
      </c>
      <c r="P2081" s="125"/>
      <c r="Q2081" s="125"/>
      <c r="R2081" s="290">
        <f t="shared" si="314"/>
        <v>0</v>
      </c>
      <c r="S2081" s="125"/>
      <c r="T2081" s="125"/>
      <c r="U2081" s="290">
        <f t="shared" si="312"/>
        <v>0</v>
      </c>
      <c r="V2081" s="125"/>
      <c r="W2081" s="125"/>
      <c r="X2081" s="290">
        <f t="shared" si="313"/>
        <v>0</v>
      </c>
      <c r="Y2081" s="125"/>
      <c r="Z2081" s="125"/>
      <c r="AA2081" s="125"/>
      <c r="AB2081" s="125"/>
      <c r="AC2081" s="125"/>
      <c r="AD2081" s="125"/>
      <c r="AE2081" s="125"/>
      <c r="AF2081" s="125"/>
      <c r="AG2081" s="125"/>
      <c r="AH2081" s="125"/>
      <c r="AI2081" s="125"/>
      <c r="AJ2081" s="125"/>
      <c r="AK2081" s="319">
        <v>350060</v>
      </c>
      <c r="AL2081" s="319">
        <f t="shared" si="310"/>
        <v>0</v>
      </c>
      <c r="AM2081" s="65" t="s">
        <v>654</v>
      </c>
      <c r="AN2081" s="65"/>
      <c r="AO2081" s="65"/>
      <c r="AP2081" s="65"/>
      <c r="AQ2081" s="65"/>
      <c r="AR2081" s="65"/>
      <c r="AS2081" s="71"/>
    </row>
    <row r="2082" spans="1:45" s="72" customFormat="1" ht="14.15" customHeight="1" x14ac:dyDescent="0.2">
      <c r="A2082" s="178">
        <v>1704070</v>
      </c>
      <c r="B2082" s="179" t="s">
        <v>3313</v>
      </c>
      <c r="C2082" s="325">
        <f t="shared" si="311"/>
        <v>0</v>
      </c>
      <c r="D2082" s="137"/>
      <c r="E2082" s="126"/>
      <c r="F2082" s="126"/>
      <c r="G2082" s="126"/>
      <c r="H2082" s="290">
        <f t="shared" si="309"/>
        <v>0</v>
      </c>
      <c r="I2082" s="125"/>
      <c r="J2082" s="125"/>
      <c r="K2082" s="125"/>
      <c r="L2082" s="125"/>
      <c r="M2082" s="125"/>
      <c r="N2082" s="125"/>
      <c r="O2082" s="290">
        <f t="shared" si="305"/>
        <v>0</v>
      </c>
      <c r="P2082" s="125"/>
      <c r="Q2082" s="125"/>
      <c r="R2082" s="290">
        <f t="shared" si="314"/>
        <v>0</v>
      </c>
      <c r="S2082" s="125"/>
      <c r="T2082" s="125"/>
      <c r="U2082" s="290">
        <f t="shared" si="312"/>
        <v>0</v>
      </c>
      <c r="V2082" s="125"/>
      <c r="W2082" s="125"/>
      <c r="X2082" s="290">
        <f t="shared" si="313"/>
        <v>0</v>
      </c>
      <c r="Y2082" s="125"/>
      <c r="Z2082" s="125"/>
      <c r="AA2082" s="125"/>
      <c r="AB2082" s="125"/>
      <c r="AC2082" s="125"/>
      <c r="AD2082" s="125"/>
      <c r="AE2082" s="125"/>
      <c r="AF2082" s="125"/>
      <c r="AG2082" s="125"/>
      <c r="AH2082" s="125"/>
      <c r="AI2082" s="125"/>
      <c r="AJ2082" s="125"/>
      <c r="AK2082" s="319">
        <v>252500</v>
      </c>
      <c r="AL2082" s="319">
        <f t="shared" si="310"/>
        <v>0</v>
      </c>
      <c r="AM2082" s="65" t="s">
        <v>654</v>
      </c>
      <c r="AN2082" s="65"/>
      <c r="AO2082" s="65"/>
      <c r="AP2082" s="65"/>
      <c r="AQ2082" s="65"/>
      <c r="AR2082" s="65"/>
      <c r="AS2082" s="71"/>
    </row>
    <row r="2083" spans="1:45" s="72" customFormat="1" ht="14.15" customHeight="1" x14ac:dyDescent="0.2">
      <c r="A2083" s="178">
        <v>1704071</v>
      </c>
      <c r="B2083" s="179" t="s">
        <v>3314</v>
      </c>
      <c r="C2083" s="325">
        <f t="shared" si="311"/>
        <v>0</v>
      </c>
      <c r="D2083" s="137"/>
      <c r="E2083" s="126"/>
      <c r="F2083" s="126"/>
      <c r="G2083" s="126"/>
      <c r="H2083" s="290">
        <f t="shared" si="309"/>
        <v>0</v>
      </c>
      <c r="I2083" s="125"/>
      <c r="J2083" s="125"/>
      <c r="K2083" s="125"/>
      <c r="L2083" s="125"/>
      <c r="M2083" s="125"/>
      <c r="N2083" s="125"/>
      <c r="O2083" s="290">
        <f t="shared" si="305"/>
        <v>0</v>
      </c>
      <c r="P2083" s="125"/>
      <c r="Q2083" s="125"/>
      <c r="R2083" s="290">
        <f t="shared" si="314"/>
        <v>0</v>
      </c>
      <c r="S2083" s="125"/>
      <c r="T2083" s="125"/>
      <c r="U2083" s="290">
        <f t="shared" si="312"/>
        <v>0</v>
      </c>
      <c r="V2083" s="125"/>
      <c r="W2083" s="125"/>
      <c r="X2083" s="290">
        <f t="shared" si="313"/>
        <v>0</v>
      </c>
      <c r="Y2083" s="125"/>
      <c r="Z2083" s="125"/>
      <c r="AA2083" s="125"/>
      <c r="AB2083" s="125"/>
      <c r="AC2083" s="125"/>
      <c r="AD2083" s="125"/>
      <c r="AE2083" s="125"/>
      <c r="AF2083" s="125"/>
      <c r="AG2083" s="125"/>
      <c r="AH2083" s="125"/>
      <c r="AI2083" s="125"/>
      <c r="AJ2083" s="125"/>
      <c r="AK2083" s="319">
        <v>262180</v>
      </c>
      <c r="AL2083" s="319">
        <f t="shared" si="310"/>
        <v>0</v>
      </c>
      <c r="AM2083" s="65" t="s">
        <v>654</v>
      </c>
      <c r="AN2083" s="65"/>
      <c r="AO2083" s="65"/>
      <c r="AP2083" s="65"/>
      <c r="AQ2083" s="65"/>
      <c r="AR2083" s="65"/>
      <c r="AS2083" s="71"/>
    </row>
    <row r="2084" spans="1:45" s="72" customFormat="1" ht="14.15" customHeight="1" x14ac:dyDescent="0.2">
      <c r="A2084" s="178">
        <v>1704072</v>
      </c>
      <c r="B2084" s="179" t="s">
        <v>3315</v>
      </c>
      <c r="C2084" s="325">
        <f t="shared" si="311"/>
        <v>0</v>
      </c>
      <c r="D2084" s="137"/>
      <c r="E2084" s="126"/>
      <c r="F2084" s="126"/>
      <c r="G2084" s="126"/>
      <c r="H2084" s="290">
        <f t="shared" si="309"/>
        <v>0</v>
      </c>
      <c r="I2084" s="125"/>
      <c r="J2084" s="125"/>
      <c r="K2084" s="125"/>
      <c r="L2084" s="125"/>
      <c r="M2084" s="125"/>
      <c r="N2084" s="125"/>
      <c r="O2084" s="290">
        <f t="shared" si="305"/>
        <v>0</v>
      </c>
      <c r="P2084" s="125"/>
      <c r="Q2084" s="125"/>
      <c r="R2084" s="290">
        <f t="shared" si="314"/>
        <v>0</v>
      </c>
      <c r="S2084" s="125"/>
      <c r="T2084" s="125"/>
      <c r="U2084" s="290">
        <f t="shared" si="312"/>
        <v>0</v>
      </c>
      <c r="V2084" s="125"/>
      <c r="W2084" s="125"/>
      <c r="X2084" s="290">
        <f t="shared" si="313"/>
        <v>0</v>
      </c>
      <c r="Y2084" s="125"/>
      <c r="Z2084" s="125"/>
      <c r="AA2084" s="125"/>
      <c r="AB2084" s="125"/>
      <c r="AC2084" s="125"/>
      <c r="AD2084" s="125"/>
      <c r="AE2084" s="125"/>
      <c r="AF2084" s="125"/>
      <c r="AG2084" s="125"/>
      <c r="AH2084" s="125"/>
      <c r="AI2084" s="125"/>
      <c r="AJ2084" s="125"/>
      <c r="AK2084" s="319">
        <v>353070</v>
      </c>
      <c r="AL2084" s="319">
        <f t="shared" si="310"/>
        <v>0</v>
      </c>
      <c r="AM2084" s="65" t="s">
        <v>654</v>
      </c>
      <c r="AN2084" s="65"/>
      <c r="AO2084" s="65"/>
      <c r="AP2084" s="65"/>
      <c r="AQ2084" s="65"/>
      <c r="AR2084" s="65"/>
      <c r="AS2084" s="71"/>
    </row>
    <row r="2085" spans="1:45" s="72" customFormat="1" ht="14.15" customHeight="1" x14ac:dyDescent="0.2">
      <c r="A2085" s="178">
        <v>1704073</v>
      </c>
      <c r="B2085" s="179" t="s">
        <v>3316</v>
      </c>
      <c r="C2085" s="325">
        <f t="shared" si="311"/>
        <v>0</v>
      </c>
      <c r="D2085" s="137"/>
      <c r="E2085" s="126"/>
      <c r="F2085" s="126"/>
      <c r="G2085" s="126"/>
      <c r="H2085" s="290">
        <f t="shared" si="309"/>
        <v>0</v>
      </c>
      <c r="I2085" s="125"/>
      <c r="J2085" s="125"/>
      <c r="K2085" s="125"/>
      <c r="L2085" s="125"/>
      <c r="M2085" s="125"/>
      <c r="N2085" s="125"/>
      <c r="O2085" s="290">
        <f t="shared" si="305"/>
        <v>0</v>
      </c>
      <c r="P2085" s="125"/>
      <c r="Q2085" s="125"/>
      <c r="R2085" s="290">
        <f t="shared" si="314"/>
        <v>0</v>
      </c>
      <c r="S2085" s="125"/>
      <c r="T2085" s="125"/>
      <c r="U2085" s="290">
        <f t="shared" si="312"/>
        <v>0</v>
      </c>
      <c r="V2085" s="125"/>
      <c r="W2085" s="125"/>
      <c r="X2085" s="290">
        <f t="shared" si="313"/>
        <v>0</v>
      </c>
      <c r="Y2085" s="125"/>
      <c r="Z2085" s="125"/>
      <c r="AA2085" s="125"/>
      <c r="AB2085" s="125"/>
      <c r="AC2085" s="125"/>
      <c r="AD2085" s="125"/>
      <c r="AE2085" s="125"/>
      <c r="AF2085" s="125"/>
      <c r="AG2085" s="125"/>
      <c r="AH2085" s="125"/>
      <c r="AI2085" s="125"/>
      <c r="AJ2085" s="125"/>
      <c r="AK2085" s="319">
        <v>722680</v>
      </c>
      <c r="AL2085" s="319">
        <f t="shared" si="310"/>
        <v>0</v>
      </c>
      <c r="AM2085" s="65" t="s">
        <v>654</v>
      </c>
      <c r="AN2085" s="65"/>
      <c r="AO2085" s="65"/>
      <c r="AP2085" s="65"/>
      <c r="AQ2085" s="65"/>
      <c r="AR2085" s="65"/>
      <c r="AS2085" s="71"/>
    </row>
    <row r="2086" spans="1:45" s="72" customFormat="1" ht="14.15" customHeight="1" x14ac:dyDescent="0.2">
      <c r="A2086" s="178">
        <v>1704089</v>
      </c>
      <c r="B2086" s="179" t="s">
        <v>3936</v>
      </c>
      <c r="C2086" s="357">
        <f t="shared" si="311"/>
        <v>0</v>
      </c>
      <c r="D2086" s="137"/>
      <c r="E2086" s="126"/>
      <c r="F2086" s="126"/>
      <c r="G2086" s="126"/>
      <c r="H2086" s="290">
        <f t="shared" si="309"/>
        <v>0</v>
      </c>
      <c r="I2086" s="125"/>
      <c r="J2086" s="125"/>
      <c r="K2086" s="125"/>
      <c r="L2086" s="125"/>
      <c r="M2086" s="125"/>
      <c r="N2086" s="125"/>
      <c r="O2086" s="290">
        <f t="shared" si="305"/>
        <v>0</v>
      </c>
      <c r="P2086" s="125"/>
      <c r="Q2086" s="125"/>
      <c r="R2086" s="290">
        <f t="shared" si="314"/>
        <v>0</v>
      </c>
      <c r="S2086" s="125"/>
      <c r="T2086" s="125"/>
      <c r="U2086" s="290">
        <f t="shared" si="312"/>
        <v>0</v>
      </c>
      <c r="V2086" s="125"/>
      <c r="W2086" s="125"/>
      <c r="X2086" s="290">
        <f t="shared" si="313"/>
        <v>0</v>
      </c>
      <c r="Y2086" s="125"/>
      <c r="Z2086" s="125"/>
      <c r="AA2086" s="125"/>
      <c r="AB2086" s="125"/>
      <c r="AC2086" s="125"/>
      <c r="AD2086" s="125"/>
      <c r="AE2086" s="125"/>
      <c r="AF2086" s="125"/>
      <c r="AG2086" s="125"/>
      <c r="AH2086" s="125"/>
      <c r="AI2086" s="125"/>
      <c r="AJ2086" s="125"/>
      <c r="AK2086" s="319">
        <v>722680</v>
      </c>
      <c r="AL2086" s="319">
        <f t="shared" si="310"/>
        <v>0</v>
      </c>
      <c r="AM2086" s="65" t="s">
        <v>654</v>
      </c>
      <c r="AN2086" s="65"/>
      <c r="AO2086" s="65"/>
      <c r="AP2086" s="65"/>
      <c r="AQ2086" s="65"/>
      <c r="AR2086" s="65"/>
      <c r="AS2086" s="71"/>
    </row>
    <row r="2087" spans="1:45" s="72" customFormat="1" ht="14.15" customHeight="1" x14ac:dyDescent="0.2">
      <c r="A2087" s="178">
        <v>1704074</v>
      </c>
      <c r="B2087" s="179" t="s">
        <v>3317</v>
      </c>
      <c r="C2087" s="325">
        <f t="shared" si="311"/>
        <v>0</v>
      </c>
      <c r="D2087" s="137"/>
      <c r="E2087" s="126"/>
      <c r="F2087" s="126"/>
      <c r="G2087" s="126"/>
      <c r="H2087" s="290">
        <f t="shared" si="309"/>
        <v>0</v>
      </c>
      <c r="I2087" s="125"/>
      <c r="J2087" s="125"/>
      <c r="K2087" s="125"/>
      <c r="L2087" s="125"/>
      <c r="M2087" s="125"/>
      <c r="N2087" s="125"/>
      <c r="O2087" s="290">
        <f t="shared" si="305"/>
        <v>0</v>
      </c>
      <c r="P2087" s="125"/>
      <c r="Q2087" s="125"/>
      <c r="R2087" s="290">
        <f t="shared" si="314"/>
        <v>0</v>
      </c>
      <c r="S2087" s="125"/>
      <c r="T2087" s="125"/>
      <c r="U2087" s="290">
        <f t="shared" si="312"/>
        <v>0</v>
      </c>
      <c r="V2087" s="125"/>
      <c r="W2087" s="125"/>
      <c r="X2087" s="290">
        <f t="shared" si="313"/>
        <v>0</v>
      </c>
      <c r="Y2087" s="125"/>
      <c r="Z2087" s="125"/>
      <c r="AA2087" s="125"/>
      <c r="AB2087" s="125"/>
      <c r="AC2087" s="125"/>
      <c r="AD2087" s="125"/>
      <c r="AE2087" s="125"/>
      <c r="AF2087" s="125"/>
      <c r="AG2087" s="125"/>
      <c r="AH2087" s="125"/>
      <c r="AI2087" s="125"/>
      <c r="AJ2087" s="125"/>
      <c r="AK2087" s="319">
        <v>320480</v>
      </c>
      <c r="AL2087" s="319">
        <f t="shared" si="310"/>
        <v>0</v>
      </c>
      <c r="AM2087" s="65" t="s">
        <v>654</v>
      </c>
      <c r="AN2087" s="65"/>
      <c r="AO2087" s="65"/>
      <c r="AP2087" s="65"/>
      <c r="AQ2087" s="65"/>
      <c r="AR2087" s="65"/>
      <c r="AS2087" s="71"/>
    </row>
    <row r="2088" spans="1:45" s="72" customFormat="1" ht="14.15" customHeight="1" x14ac:dyDescent="0.2">
      <c r="A2088" s="178">
        <v>1704075</v>
      </c>
      <c r="B2088" s="179" t="s">
        <v>3318</v>
      </c>
      <c r="C2088" s="325">
        <f t="shared" si="311"/>
        <v>0</v>
      </c>
      <c r="D2088" s="137"/>
      <c r="E2088" s="126"/>
      <c r="F2088" s="126"/>
      <c r="G2088" s="126"/>
      <c r="H2088" s="290">
        <f t="shared" si="309"/>
        <v>0</v>
      </c>
      <c r="I2088" s="125"/>
      <c r="J2088" s="125"/>
      <c r="K2088" s="125"/>
      <c r="L2088" s="125"/>
      <c r="M2088" s="125"/>
      <c r="N2088" s="125"/>
      <c r="O2088" s="290">
        <f t="shared" si="305"/>
        <v>0</v>
      </c>
      <c r="P2088" s="125"/>
      <c r="Q2088" s="125"/>
      <c r="R2088" s="290">
        <f t="shared" si="314"/>
        <v>0</v>
      </c>
      <c r="S2088" s="125"/>
      <c r="T2088" s="125"/>
      <c r="U2088" s="290">
        <f t="shared" si="312"/>
        <v>0</v>
      </c>
      <c r="V2088" s="125"/>
      <c r="W2088" s="125"/>
      <c r="X2088" s="290">
        <f t="shared" si="313"/>
        <v>0</v>
      </c>
      <c r="Y2088" s="125"/>
      <c r="Z2088" s="125"/>
      <c r="AA2088" s="125"/>
      <c r="AB2088" s="125"/>
      <c r="AC2088" s="125"/>
      <c r="AD2088" s="125"/>
      <c r="AE2088" s="125"/>
      <c r="AF2088" s="125"/>
      <c r="AG2088" s="125"/>
      <c r="AH2088" s="125"/>
      <c r="AI2088" s="125"/>
      <c r="AJ2088" s="125"/>
      <c r="AK2088" s="319">
        <v>359030</v>
      </c>
      <c r="AL2088" s="319">
        <f t="shared" si="310"/>
        <v>0</v>
      </c>
      <c r="AM2088" s="65" t="s">
        <v>654</v>
      </c>
      <c r="AN2088" s="65"/>
      <c r="AO2088" s="65"/>
      <c r="AP2088" s="65"/>
      <c r="AQ2088" s="65"/>
      <c r="AR2088" s="65"/>
      <c r="AS2088" s="71"/>
    </row>
    <row r="2089" spans="1:45" s="72" customFormat="1" ht="14.15" customHeight="1" x14ac:dyDescent="0.2">
      <c r="A2089" s="178">
        <v>1704076</v>
      </c>
      <c r="B2089" s="179" t="s">
        <v>3319</v>
      </c>
      <c r="C2089" s="325">
        <f t="shared" si="311"/>
        <v>0</v>
      </c>
      <c r="D2089" s="137"/>
      <c r="E2089" s="126"/>
      <c r="F2089" s="126"/>
      <c r="G2089" s="126"/>
      <c r="H2089" s="290">
        <f t="shared" si="309"/>
        <v>0</v>
      </c>
      <c r="I2089" s="125"/>
      <c r="J2089" s="125"/>
      <c r="K2089" s="125"/>
      <c r="L2089" s="125"/>
      <c r="M2089" s="125"/>
      <c r="N2089" s="125"/>
      <c r="O2089" s="290">
        <f t="shared" si="305"/>
        <v>0</v>
      </c>
      <c r="P2089" s="125"/>
      <c r="Q2089" s="125"/>
      <c r="R2089" s="290">
        <f t="shared" si="314"/>
        <v>0</v>
      </c>
      <c r="S2089" s="125"/>
      <c r="T2089" s="125"/>
      <c r="U2089" s="290">
        <f t="shared" si="312"/>
        <v>0</v>
      </c>
      <c r="V2089" s="125"/>
      <c r="W2089" s="125"/>
      <c r="X2089" s="290">
        <f t="shared" si="313"/>
        <v>0</v>
      </c>
      <c r="Y2089" s="125"/>
      <c r="Z2089" s="125"/>
      <c r="AA2089" s="125"/>
      <c r="AB2089" s="125"/>
      <c r="AC2089" s="125"/>
      <c r="AD2089" s="125"/>
      <c r="AE2089" s="125"/>
      <c r="AF2089" s="125"/>
      <c r="AG2089" s="125"/>
      <c r="AH2089" s="125"/>
      <c r="AI2089" s="125"/>
      <c r="AJ2089" s="125"/>
      <c r="AK2089" s="319">
        <v>673880</v>
      </c>
      <c r="AL2089" s="319">
        <f t="shared" si="310"/>
        <v>0</v>
      </c>
      <c r="AM2089" s="65" t="s">
        <v>654</v>
      </c>
      <c r="AN2089" s="65"/>
      <c r="AO2089" s="65"/>
      <c r="AP2089" s="65"/>
      <c r="AQ2089" s="65"/>
      <c r="AR2089" s="65"/>
      <c r="AS2089" s="71"/>
    </row>
    <row r="2090" spans="1:45" s="72" customFormat="1" ht="14.15" customHeight="1" x14ac:dyDescent="0.2">
      <c r="A2090" s="178">
        <v>1704077</v>
      </c>
      <c r="B2090" s="179" t="s">
        <v>3320</v>
      </c>
      <c r="C2090" s="325">
        <f t="shared" si="311"/>
        <v>0</v>
      </c>
      <c r="D2090" s="137"/>
      <c r="E2090" s="126"/>
      <c r="F2090" s="126"/>
      <c r="G2090" s="126"/>
      <c r="H2090" s="290">
        <f t="shared" si="309"/>
        <v>0</v>
      </c>
      <c r="I2090" s="125"/>
      <c r="J2090" s="125"/>
      <c r="K2090" s="125"/>
      <c r="L2090" s="125"/>
      <c r="M2090" s="125"/>
      <c r="N2090" s="125"/>
      <c r="O2090" s="290">
        <f t="shared" si="305"/>
        <v>0</v>
      </c>
      <c r="P2090" s="125"/>
      <c r="Q2090" s="125"/>
      <c r="R2090" s="290">
        <f t="shared" si="314"/>
        <v>0</v>
      </c>
      <c r="S2090" s="125"/>
      <c r="T2090" s="125"/>
      <c r="U2090" s="290">
        <f t="shared" si="312"/>
        <v>0</v>
      </c>
      <c r="V2090" s="125"/>
      <c r="W2090" s="125"/>
      <c r="X2090" s="290">
        <f t="shared" si="313"/>
        <v>0</v>
      </c>
      <c r="Y2090" s="125"/>
      <c r="Z2090" s="125"/>
      <c r="AA2090" s="125"/>
      <c r="AB2090" s="125"/>
      <c r="AC2090" s="125"/>
      <c r="AD2090" s="125"/>
      <c r="AE2090" s="125"/>
      <c r="AF2090" s="125"/>
      <c r="AG2090" s="125"/>
      <c r="AH2090" s="125"/>
      <c r="AI2090" s="125"/>
      <c r="AJ2090" s="125"/>
      <c r="AK2090" s="319">
        <v>673880</v>
      </c>
      <c r="AL2090" s="319">
        <f t="shared" si="310"/>
        <v>0</v>
      </c>
      <c r="AM2090" s="65" t="s">
        <v>654</v>
      </c>
      <c r="AN2090" s="65"/>
      <c r="AO2090" s="65"/>
      <c r="AP2090" s="65"/>
      <c r="AQ2090" s="65"/>
      <c r="AR2090" s="65"/>
      <c r="AS2090" s="71"/>
    </row>
    <row r="2091" spans="1:45" s="72" customFormat="1" ht="14.15" customHeight="1" x14ac:dyDescent="0.2">
      <c r="A2091" s="178">
        <v>1704078</v>
      </c>
      <c r="B2091" s="179" t="s">
        <v>3321</v>
      </c>
      <c r="C2091" s="325">
        <f t="shared" si="311"/>
        <v>0</v>
      </c>
      <c r="D2091" s="137"/>
      <c r="E2091" s="126"/>
      <c r="F2091" s="126"/>
      <c r="G2091" s="126"/>
      <c r="H2091" s="290">
        <f t="shared" si="309"/>
        <v>0</v>
      </c>
      <c r="I2091" s="125"/>
      <c r="J2091" s="125"/>
      <c r="K2091" s="125"/>
      <c r="L2091" s="125"/>
      <c r="M2091" s="125"/>
      <c r="N2091" s="125"/>
      <c r="O2091" s="290">
        <f t="shared" si="305"/>
        <v>0</v>
      </c>
      <c r="P2091" s="125"/>
      <c r="Q2091" s="125"/>
      <c r="R2091" s="290">
        <f t="shared" si="314"/>
        <v>0</v>
      </c>
      <c r="S2091" s="125"/>
      <c r="T2091" s="125"/>
      <c r="U2091" s="290">
        <f t="shared" si="312"/>
        <v>0</v>
      </c>
      <c r="V2091" s="125"/>
      <c r="W2091" s="125"/>
      <c r="X2091" s="290">
        <f t="shared" si="313"/>
        <v>0</v>
      </c>
      <c r="Y2091" s="125"/>
      <c r="Z2091" s="125"/>
      <c r="AA2091" s="125"/>
      <c r="AB2091" s="125"/>
      <c r="AC2091" s="125"/>
      <c r="AD2091" s="125"/>
      <c r="AE2091" s="125"/>
      <c r="AF2091" s="125"/>
      <c r="AG2091" s="125"/>
      <c r="AH2091" s="125"/>
      <c r="AI2091" s="125"/>
      <c r="AJ2091" s="125"/>
      <c r="AK2091" s="319">
        <v>518370</v>
      </c>
      <c r="AL2091" s="319">
        <f t="shared" si="310"/>
        <v>0</v>
      </c>
      <c r="AM2091" s="65" t="s">
        <v>654</v>
      </c>
      <c r="AN2091" s="65"/>
      <c r="AO2091" s="65"/>
      <c r="AP2091" s="65"/>
      <c r="AQ2091" s="65"/>
      <c r="AR2091" s="65"/>
      <c r="AS2091" s="71"/>
    </row>
    <row r="2092" spans="1:45" s="72" customFormat="1" ht="14.15" customHeight="1" x14ac:dyDescent="0.2">
      <c r="A2092" s="178">
        <v>1703060</v>
      </c>
      <c r="B2092" s="179" t="s">
        <v>2451</v>
      </c>
      <c r="C2092" s="393">
        <f>SUM(I2092:N2092)</f>
        <v>0</v>
      </c>
      <c r="D2092" s="137"/>
      <c r="E2092" s="126"/>
      <c r="F2092" s="126"/>
      <c r="G2092" s="126"/>
      <c r="H2092" s="290">
        <f>+I2092+J2092</f>
        <v>0</v>
      </c>
      <c r="I2092" s="125"/>
      <c r="J2092" s="125"/>
      <c r="K2092" s="125"/>
      <c r="L2092" s="125"/>
      <c r="M2092" s="125"/>
      <c r="N2092" s="125"/>
      <c r="O2092" s="290">
        <f>SUM(P2092:Q2092)</f>
        <v>0</v>
      </c>
      <c r="P2092" s="125"/>
      <c r="Q2092" s="125"/>
      <c r="R2092" s="290">
        <f>SUM(S2092:T2092)</f>
        <v>0</v>
      </c>
      <c r="S2092" s="125"/>
      <c r="T2092" s="125"/>
      <c r="U2092" s="290">
        <f>SUM(V2092:W2092)</f>
        <v>0</v>
      </c>
      <c r="V2092" s="125"/>
      <c r="W2092" s="125"/>
      <c r="X2092" s="290">
        <f>SUM(Y2092:Z2092)</f>
        <v>0</v>
      </c>
      <c r="Y2092" s="125"/>
      <c r="Z2092" s="125"/>
      <c r="AA2092" s="125"/>
      <c r="AB2092" s="125"/>
      <c r="AC2092" s="125"/>
      <c r="AD2092" s="125"/>
      <c r="AE2092" s="125"/>
      <c r="AF2092" s="125"/>
      <c r="AG2092" s="125"/>
      <c r="AH2092" s="125"/>
      <c r="AI2092" s="125"/>
      <c r="AJ2092" s="125"/>
      <c r="AK2092" s="311"/>
      <c r="AL2092" s="131"/>
      <c r="AM2092" s="65" t="s">
        <v>654</v>
      </c>
      <c r="AN2092" s="65"/>
      <c r="AO2092" s="65"/>
      <c r="AP2092" s="65"/>
      <c r="AQ2092" s="65"/>
      <c r="AR2092" s="65"/>
      <c r="AS2092" s="71"/>
    </row>
    <row r="2093" spans="1:45" s="75" customFormat="1" ht="14.15" customHeight="1" x14ac:dyDescent="0.2">
      <c r="A2093" s="327"/>
      <c r="B2093" s="141" t="s">
        <v>2630</v>
      </c>
      <c r="C2093" s="257">
        <f>SUM(C2005:C2091)</f>
        <v>52</v>
      </c>
      <c r="D2093" s="902"/>
      <c r="E2093" s="903"/>
      <c r="F2093" s="903"/>
      <c r="G2093" s="904"/>
      <c r="H2093" s="257">
        <f t="shared" ref="H2093:AL2093" si="315">SUM(H2005:H2091)</f>
        <v>43</v>
      </c>
      <c r="I2093" s="326">
        <f t="shared" si="315"/>
        <v>43</v>
      </c>
      <c r="J2093" s="326">
        <f t="shared" si="315"/>
        <v>0</v>
      </c>
      <c r="K2093" s="326">
        <f t="shared" si="315"/>
        <v>3</v>
      </c>
      <c r="L2093" s="326">
        <f t="shared" si="315"/>
        <v>6</v>
      </c>
      <c r="M2093" s="326">
        <f t="shared" si="315"/>
        <v>0</v>
      </c>
      <c r="N2093" s="326">
        <f t="shared" si="315"/>
        <v>0</v>
      </c>
      <c r="O2093" s="326">
        <f t="shared" si="315"/>
        <v>32</v>
      </c>
      <c r="P2093" s="326">
        <f t="shared" si="315"/>
        <v>32</v>
      </c>
      <c r="Q2093" s="326">
        <f t="shared" si="315"/>
        <v>0</v>
      </c>
      <c r="R2093" s="326">
        <f t="shared" si="315"/>
        <v>0</v>
      </c>
      <c r="S2093" s="326">
        <f t="shared" si="315"/>
        <v>0</v>
      </c>
      <c r="T2093" s="326">
        <f t="shared" si="315"/>
        <v>0</v>
      </c>
      <c r="U2093" s="326">
        <f t="shared" si="315"/>
        <v>0</v>
      </c>
      <c r="V2093" s="326">
        <f t="shared" si="315"/>
        <v>0</v>
      </c>
      <c r="W2093" s="326">
        <f t="shared" si="315"/>
        <v>0</v>
      </c>
      <c r="X2093" s="326">
        <f t="shared" si="315"/>
        <v>15</v>
      </c>
      <c r="Y2093" s="326">
        <f t="shared" si="315"/>
        <v>15</v>
      </c>
      <c r="Z2093" s="326">
        <f t="shared" si="315"/>
        <v>0</v>
      </c>
      <c r="AA2093" s="326">
        <f t="shared" si="315"/>
        <v>52</v>
      </c>
      <c r="AB2093" s="326">
        <f t="shared" si="315"/>
        <v>0</v>
      </c>
      <c r="AC2093" s="326">
        <f t="shared" si="315"/>
        <v>0</v>
      </c>
      <c r="AD2093" s="326">
        <f t="shared" si="315"/>
        <v>0</v>
      </c>
      <c r="AE2093" s="326">
        <f t="shared" si="315"/>
        <v>0</v>
      </c>
      <c r="AF2093" s="326">
        <f t="shared" si="315"/>
        <v>0</v>
      </c>
      <c r="AG2093" s="326">
        <f t="shared" si="315"/>
        <v>0</v>
      </c>
      <c r="AH2093" s="326">
        <f t="shared" si="315"/>
        <v>0</v>
      </c>
      <c r="AI2093" s="326">
        <f t="shared" si="315"/>
        <v>0</v>
      </c>
      <c r="AJ2093" s="326">
        <f t="shared" si="315"/>
        <v>0</v>
      </c>
      <c r="AK2093" s="321">
        <f t="shared" si="315"/>
        <v>56618160</v>
      </c>
      <c r="AL2093" s="321">
        <f t="shared" si="315"/>
        <v>71586380</v>
      </c>
      <c r="AM2093" s="65" t="s">
        <v>654</v>
      </c>
      <c r="AN2093" s="73"/>
      <c r="AO2093" s="73"/>
      <c r="AP2093" s="73"/>
      <c r="AQ2093" s="73"/>
      <c r="AR2093" s="73"/>
      <c r="AS2093" s="74"/>
    </row>
    <row r="2094" spans="1:45" s="77" customFormat="1" ht="14.15" customHeight="1" x14ac:dyDescent="0.2">
      <c r="A2094" s="178"/>
      <c r="B2094" s="179" t="s">
        <v>2821</v>
      </c>
      <c r="C2094" s="258">
        <f>SUM(I2094:N2094)</f>
        <v>0</v>
      </c>
      <c r="D2094" s="137"/>
      <c r="E2094" s="126"/>
      <c r="F2094" s="126"/>
      <c r="G2094" s="126"/>
      <c r="H2094" s="279">
        <f>+I2094+J2094</f>
        <v>0</v>
      </c>
      <c r="I2094" s="125"/>
      <c r="J2094" s="125"/>
      <c r="K2094" s="125"/>
      <c r="L2094" s="125"/>
      <c r="M2094" s="125"/>
      <c r="N2094" s="125"/>
      <c r="O2094" s="262">
        <f t="shared" si="305"/>
        <v>0</v>
      </c>
      <c r="P2094" s="125"/>
      <c r="Q2094" s="125"/>
      <c r="R2094" s="262">
        <f t="shared" ref="R2094:R2102" si="316">SUM(S2094:T2094)</f>
        <v>0</v>
      </c>
      <c r="S2094" s="125"/>
      <c r="T2094" s="125"/>
      <c r="U2094" s="262">
        <f t="shared" ref="U2094:U2102" si="317">SUM(V2094:W2094)</f>
        <v>0</v>
      </c>
      <c r="V2094" s="125"/>
      <c r="W2094" s="125"/>
      <c r="X2094" s="262">
        <f t="shared" ref="X2094:X2102" si="318">SUM(Y2094:Z2094)</f>
        <v>0</v>
      </c>
      <c r="Y2094" s="125"/>
      <c r="Z2094" s="125"/>
      <c r="AA2094" s="125"/>
      <c r="AB2094" s="125"/>
      <c r="AC2094" s="125"/>
      <c r="AD2094" s="125"/>
      <c r="AE2094" s="125"/>
      <c r="AF2094" s="125"/>
      <c r="AG2094" s="125"/>
      <c r="AH2094" s="125"/>
      <c r="AI2094" s="125"/>
      <c r="AJ2094" s="125"/>
      <c r="AK2094" s="311"/>
      <c r="AL2094" s="131"/>
      <c r="AM2094" s="65" t="s">
        <v>654</v>
      </c>
      <c r="AN2094" s="65"/>
      <c r="AO2094" s="65"/>
      <c r="AP2094" s="65"/>
      <c r="AQ2094" s="65"/>
      <c r="AR2094" s="65"/>
      <c r="AS2094" s="76"/>
    </row>
    <row r="2095" spans="1:45" s="67" customFormat="1" ht="14.15" customHeight="1" x14ac:dyDescent="0.2">
      <c r="A2095" s="178"/>
      <c r="B2095" s="179" t="s">
        <v>2822</v>
      </c>
      <c r="C2095" s="258">
        <f>SUM(I2095:N2095)</f>
        <v>0</v>
      </c>
      <c r="D2095" s="137"/>
      <c r="E2095" s="126"/>
      <c r="F2095" s="126"/>
      <c r="G2095" s="126"/>
      <c r="H2095" s="279">
        <f>+I2095+J2095</f>
        <v>0</v>
      </c>
      <c r="I2095" s="125"/>
      <c r="J2095" s="125"/>
      <c r="K2095" s="125"/>
      <c r="L2095" s="125"/>
      <c r="M2095" s="125"/>
      <c r="N2095" s="125"/>
      <c r="O2095" s="262">
        <f t="shared" si="305"/>
        <v>0</v>
      </c>
      <c r="P2095" s="125"/>
      <c r="Q2095" s="125"/>
      <c r="R2095" s="262">
        <f t="shared" si="316"/>
        <v>0</v>
      </c>
      <c r="S2095" s="125"/>
      <c r="T2095" s="125"/>
      <c r="U2095" s="262">
        <f t="shared" si="317"/>
        <v>0</v>
      </c>
      <c r="V2095" s="125"/>
      <c r="W2095" s="125"/>
      <c r="X2095" s="262">
        <f t="shared" si="318"/>
        <v>0</v>
      </c>
      <c r="Y2095" s="125"/>
      <c r="Z2095" s="125"/>
      <c r="AA2095" s="125"/>
      <c r="AB2095" s="125"/>
      <c r="AC2095" s="125"/>
      <c r="AD2095" s="125"/>
      <c r="AE2095" s="125"/>
      <c r="AF2095" s="125"/>
      <c r="AG2095" s="125"/>
      <c r="AH2095" s="125"/>
      <c r="AI2095" s="125"/>
      <c r="AJ2095" s="125"/>
      <c r="AK2095" s="311"/>
      <c r="AL2095" s="131"/>
      <c r="AM2095" s="65" t="s">
        <v>654</v>
      </c>
      <c r="AN2095" s="65"/>
      <c r="AO2095" s="65"/>
      <c r="AP2095" s="65"/>
      <c r="AQ2095" s="65"/>
      <c r="AR2095" s="65"/>
      <c r="AS2095" s="66"/>
    </row>
    <row r="2096" spans="1:45" s="67" customFormat="1" ht="14.15" customHeight="1" x14ac:dyDescent="0.2">
      <c r="A2096" s="178"/>
      <c r="B2096" s="205" t="s">
        <v>2823</v>
      </c>
      <c r="C2096" s="258">
        <f t="shared" si="311"/>
        <v>0</v>
      </c>
      <c r="D2096" s="137"/>
      <c r="E2096" s="126"/>
      <c r="F2096" s="126"/>
      <c r="G2096" s="126"/>
      <c r="H2096" s="279">
        <f>+I2096+J2096</f>
        <v>0</v>
      </c>
      <c r="I2096" s="125"/>
      <c r="J2096" s="125"/>
      <c r="K2096" s="125"/>
      <c r="L2096" s="125"/>
      <c r="M2096" s="125"/>
      <c r="N2096" s="125"/>
      <c r="O2096" s="262">
        <f t="shared" ref="O2096:O2102" si="319">SUM(P2096:Q2096)</f>
        <v>0</v>
      </c>
      <c r="P2096" s="125"/>
      <c r="Q2096" s="125"/>
      <c r="R2096" s="262">
        <f t="shared" si="316"/>
        <v>0</v>
      </c>
      <c r="S2096" s="125"/>
      <c r="T2096" s="125"/>
      <c r="U2096" s="262">
        <f t="shared" si="317"/>
        <v>0</v>
      </c>
      <c r="V2096" s="125"/>
      <c r="W2096" s="125"/>
      <c r="X2096" s="262">
        <f t="shared" si="318"/>
        <v>0</v>
      </c>
      <c r="Y2096" s="125"/>
      <c r="Z2096" s="125"/>
      <c r="AA2096" s="125"/>
      <c r="AB2096" s="125"/>
      <c r="AC2096" s="125"/>
      <c r="AD2096" s="125"/>
      <c r="AE2096" s="125"/>
      <c r="AF2096" s="125"/>
      <c r="AG2096" s="125"/>
      <c r="AH2096" s="125"/>
      <c r="AI2096" s="125"/>
      <c r="AJ2096" s="125"/>
      <c r="AK2096" s="311"/>
      <c r="AL2096" s="131"/>
      <c r="AM2096" s="65" t="s">
        <v>654</v>
      </c>
      <c r="AN2096" s="65"/>
      <c r="AO2096" s="65"/>
      <c r="AP2096" s="65"/>
      <c r="AQ2096" s="65"/>
      <c r="AR2096" s="65"/>
      <c r="AS2096" s="66"/>
    </row>
    <row r="2097" spans="1:45" s="67" customFormat="1" ht="14.15" customHeight="1" x14ac:dyDescent="0.2">
      <c r="A2097" s="206"/>
      <c r="B2097" s="179" t="s">
        <v>2807</v>
      </c>
      <c r="C2097" s="258">
        <f>SUM(I2097:N2097)</f>
        <v>0</v>
      </c>
      <c r="D2097" s="137"/>
      <c r="E2097" s="126"/>
      <c r="F2097" s="126"/>
      <c r="G2097" s="126"/>
      <c r="H2097" s="262">
        <f t="shared" ref="H2097:H2102" si="320">+I2097+J2097</f>
        <v>0</v>
      </c>
      <c r="I2097" s="125"/>
      <c r="J2097" s="125"/>
      <c r="K2097" s="125"/>
      <c r="L2097" s="125"/>
      <c r="M2097" s="125"/>
      <c r="N2097" s="125"/>
      <c r="O2097" s="262">
        <f t="shared" si="319"/>
        <v>0</v>
      </c>
      <c r="P2097" s="125"/>
      <c r="Q2097" s="125"/>
      <c r="R2097" s="262">
        <f t="shared" si="316"/>
        <v>0</v>
      </c>
      <c r="S2097" s="125"/>
      <c r="T2097" s="125"/>
      <c r="U2097" s="262">
        <f t="shared" si="317"/>
        <v>0</v>
      </c>
      <c r="V2097" s="125"/>
      <c r="W2097" s="125"/>
      <c r="X2097" s="262">
        <f t="shared" si="318"/>
        <v>0</v>
      </c>
      <c r="Y2097" s="125"/>
      <c r="Z2097" s="125"/>
      <c r="AA2097" s="125"/>
      <c r="AB2097" s="125"/>
      <c r="AC2097" s="125"/>
      <c r="AD2097" s="125"/>
      <c r="AE2097" s="125"/>
      <c r="AF2097" s="125"/>
      <c r="AG2097" s="125"/>
      <c r="AH2097" s="125"/>
      <c r="AI2097" s="125"/>
      <c r="AJ2097" s="125"/>
      <c r="AK2097" s="311"/>
      <c r="AL2097" s="131"/>
      <c r="AM2097" s="65" t="s">
        <v>654</v>
      </c>
      <c r="AN2097" s="65"/>
      <c r="AO2097" s="65"/>
      <c r="AP2097" s="65"/>
      <c r="AQ2097" s="65"/>
      <c r="AR2097" s="65"/>
      <c r="AS2097" s="66"/>
    </row>
    <row r="2098" spans="1:45" s="67" customFormat="1" ht="14.15" customHeight="1" x14ac:dyDescent="0.2">
      <c r="A2098" s="206"/>
      <c r="B2098" s="179" t="s">
        <v>2824</v>
      </c>
      <c r="C2098" s="258">
        <f t="shared" ref="C2098:C2102" si="321">SUM(I2098:N2098)</f>
        <v>0</v>
      </c>
      <c r="D2098" s="137"/>
      <c r="E2098" s="126"/>
      <c r="F2098" s="126"/>
      <c r="G2098" s="126"/>
      <c r="H2098" s="262">
        <f t="shared" si="320"/>
        <v>0</v>
      </c>
      <c r="I2098" s="125"/>
      <c r="J2098" s="125"/>
      <c r="K2098" s="125"/>
      <c r="L2098" s="125"/>
      <c r="M2098" s="125"/>
      <c r="N2098" s="125"/>
      <c r="O2098" s="262">
        <f t="shared" si="319"/>
        <v>0</v>
      </c>
      <c r="P2098" s="125"/>
      <c r="Q2098" s="125"/>
      <c r="R2098" s="262">
        <f t="shared" si="316"/>
        <v>0</v>
      </c>
      <c r="S2098" s="125"/>
      <c r="T2098" s="125"/>
      <c r="U2098" s="262">
        <f t="shared" si="317"/>
        <v>0</v>
      </c>
      <c r="V2098" s="125"/>
      <c r="W2098" s="125"/>
      <c r="X2098" s="262">
        <f t="shared" si="318"/>
        <v>0</v>
      </c>
      <c r="Y2098" s="125"/>
      <c r="Z2098" s="125"/>
      <c r="AA2098" s="125"/>
      <c r="AB2098" s="125"/>
      <c r="AC2098" s="125"/>
      <c r="AD2098" s="125"/>
      <c r="AE2098" s="125"/>
      <c r="AF2098" s="125"/>
      <c r="AG2098" s="125"/>
      <c r="AH2098" s="125"/>
      <c r="AI2098" s="125"/>
      <c r="AJ2098" s="125"/>
      <c r="AK2098" s="311"/>
      <c r="AL2098" s="131"/>
      <c r="AM2098" s="65" t="s">
        <v>654</v>
      </c>
      <c r="AN2098" s="65"/>
      <c r="AO2098" s="65"/>
      <c r="AP2098" s="65"/>
      <c r="AQ2098" s="65"/>
      <c r="AR2098" s="65"/>
      <c r="AS2098" s="66"/>
    </row>
    <row r="2099" spans="1:45" s="67" customFormat="1" ht="14.15" customHeight="1" x14ac:dyDescent="0.2">
      <c r="A2099" s="206"/>
      <c r="B2099" s="179" t="s">
        <v>2825</v>
      </c>
      <c r="C2099" s="258">
        <f t="shared" si="321"/>
        <v>0</v>
      </c>
      <c r="D2099" s="137"/>
      <c r="E2099" s="126"/>
      <c r="F2099" s="126"/>
      <c r="G2099" s="126"/>
      <c r="H2099" s="262">
        <f t="shared" si="320"/>
        <v>0</v>
      </c>
      <c r="I2099" s="125"/>
      <c r="J2099" s="125"/>
      <c r="K2099" s="125"/>
      <c r="L2099" s="125"/>
      <c r="M2099" s="125"/>
      <c r="N2099" s="125"/>
      <c r="O2099" s="262">
        <f t="shared" si="319"/>
        <v>0</v>
      </c>
      <c r="P2099" s="125"/>
      <c r="Q2099" s="125"/>
      <c r="R2099" s="262">
        <f t="shared" si="316"/>
        <v>0</v>
      </c>
      <c r="S2099" s="125"/>
      <c r="T2099" s="125"/>
      <c r="U2099" s="262">
        <f t="shared" si="317"/>
        <v>0</v>
      </c>
      <c r="V2099" s="125"/>
      <c r="W2099" s="125"/>
      <c r="X2099" s="262">
        <f t="shared" si="318"/>
        <v>0</v>
      </c>
      <c r="Y2099" s="125"/>
      <c r="Z2099" s="125"/>
      <c r="AA2099" s="125"/>
      <c r="AB2099" s="125"/>
      <c r="AC2099" s="125"/>
      <c r="AD2099" s="125"/>
      <c r="AE2099" s="125"/>
      <c r="AF2099" s="125"/>
      <c r="AG2099" s="125"/>
      <c r="AH2099" s="125"/>
      <c r="AI2099" s="125"/>
      <c r="AJ2099" s="125"/>
      <c r="AK2099" s="311"/>
      <c r="AL2099" s="131"/>
      <c r="AM2099" s="65" t="s">
        <v>654</v>
      </c>
      <c r="AN2099" s="65"/>
      <c r="AO2099" s="65"/>
      <c r="AP2099" s="65"/>
      <c r="AQ2099" s="65"/>
      <c r="AR2099" s="65"/>
      <c r="AS2099" s="66"/>
    </row>
    <row r="2100" spans="1:45" s="67" customFormat="1" ht="14.15" customHeight="1" x14ac:dyDescent="0.2">
      <c r="A2100" s="206"/>
      <c r="B2100" s="179" t="s">
        <v>2809</v>
      </c>
      <c r="C2100" s="258">
        <f t="shared" si="321"/>
        <v>0</v>
      </c>
      <c r="D2100" s="137"/>
      <c r="E2100" s="126"/>
      <c r="F2100" s="126"/>
      <c r="G2100" s="126"/>
      <c r="H2100" s="262">
        <f t="shared" si="320"/>
        <v>0</v>
      </c>
      <c r="I2100" s="125"/>
      <c r="J2100" s="125"/>
      <c r="K2100" s="125"/>
      <c r="L2100" s="125"/>
      <c r="M2100" s="125"/>
      <c r="N2100" s="125"/>
      <c r="O2100" s="262">
        <f t="shared" si="319"/>
        <v>0</v>
      </c>
      <c r="P2100" s="125"/>
      <c r="Q2100" s="125"/>
      <c r="R2100" s="262">
        <f t="shared" si="316"/>
        <v>0</v>
      </c>
      <c r="S2100" s="125"/>
      <c r="T2100" s="125"/>
      <c r="U2100" s="262">
        <f t="shared" si="317"/>
        <v>0</v>
      </c>
      <c r="V2100" s="125"/>
      <c r="W2100" s="125"/>
      <c r="X2100" s="262">
        <f t="shared" si="318"/>
        <v>0</v>
      </c>
      <c r="Y2100" s="125"/>
      <c r="Z2100" s="125"/>
      <c r="AA2100" s="125"/>
      <c r="AB2100" s="125"/>
      <c r="AC2100" s="125"/>
      <c r="AD2100" s="125"/>
      <c r="AE2100" s="125"/>
      <c r="AF2100" s="125"/>
      <c r="AG2100" s="125"/>
      <c r="AH2100" s="125"/>
      <c r="AI2100" s="125"/>
      <c r="AJ2100" s="125"/>
      <c r="AK2100" s="311"/>
      <c r="AL2100" s="131"/>
      <c r="AM2100" s="65" t="s">
        <v>654</v>
      </c>
      <c r="AN2100" s="65"/>
      <c r="AO2100" s="65"/>
      <c r="AP2100" s="65"/>
      <c r="AQ2100" s="65"/>
      <c r="AR2100" s="65"/>
      <c r="AS2100" s="66"/>
    </row>
    <row r="2101" spans="1:45" s="67" customFormat="1" ht="14.15" customHeight="1" x14ac:dyDescent="0.2">
      <c r="A2101" s="206"/>
      <c r="B2101" s="179" t="s">
        <v>2810</v>
      </c>
      <c r="C2101" s="258">
        <f t="shared" si="321"/>
        <v>0</v>
      </c>
      <c r="D2101" s="137"/>
      <c r="E2101" s="126"/>
      <c r="F2101" s="126"/>
      <c r="G2101" s="126"/>
      <c r="H2101" s="262">
        <f t="shared" si="320"/>
        <v>0</v>
      </c>
      <c r="I2101" s="125"/>
      <c r="J2101" s="125"/>
      <c r="K2101" s="125"/>
      <c r="L2101" s="125"/>
      <c r="M2101" s="125"/>
      <c r="N2101" s="125"/>
      <c r="O2101" s="262">
        <f t="shared" si="319"/>
        <v>0</v>
      </c>
      <c r="P2101" s="125"/>
      <c r="Q2101" s="125"/>
      <c r="R2101" s="262">
        <f t="shared" si="316"/>
        <v>0</v>
      </c>
      <c r="S2101" s="125"/>
      <c r="T2101" s="125"/>
      <c r="U2101" s="262">
        <f t="shared" si="317"/>
        <v>0</v>
      </c>
      <c r="V2101" s="125"/>
      <c r="W2101" s="125"/>
      <c r="X2101" s="262">
        <f t="shared" si="318"/>
        <v>0</v>
      </c>
      <c r="Y2101" s="125"/>
      <c r="Z2101" s="125"/>
      <c r="AA2101" s="125"/>
      <c r="AB2101" s="125"/>
      <c r="AC2101" s="125"/>
      <c r="AD2101" s="125"/>
      <c r="AE2101" s="125"/>
      <c r="AF2101" s="125"/>
      <c r="AG2101" s="125"/>
      <c r="AH2101" s="125"/>
      <c r="AI2101" s="125"/>
      <c r="AJ2101" s="125"/>
      <c r="AK2101" s="311"/>
      <c r="AL2101" s="131"/>
      <c r="AM2101" s="65" t="s">
        <v>654</v>
      </c>
      <c r="AN2101" s="65"/>
      <c r="AO2101" s="65"/>
      <c r="AP2101" s="65"/>
      <c r="AQ2101" s="65"/>
      <c r="AR2101" s="65"/>
      <c r="AS2101" s="66"/>
    </row>
    <row r="2102" spans="1:45" s="72" customFormat="1" ht="14.15" customHeight="1" x14ac:dyDescent="0.2">
      <c r="A2102" s="206"/>
      <c r="B2102" s="179" t="s">
        <v>2811</v>
      </c>
      <c r="C2102" s="258">
        <f t="shared" si="321"/>
        <v>0</v>
      </c>
      <c r="D2102" s="137"/>
      <c r="E2102" s="126"/>
      <c r="F2102" s="126"/>
      <c r="G2102" s="126"/>
      <c r="H2102" s="262">
        <f t="shared" si="320"/>
        <v>0</v>
      </c>
      <c r="I2102" s="125"/>
      <c r="J2102" s="125"/>
      <c r="K2102" s="125"/>
      <c r="L2102" s="125"/>
      <c r="M2102" s="125"/>
      <c r="N2102" s="125"/>
      <c r="O2102" s="262">
        <f t="shared" si="319"/>
        <v>0</v>
      </c>
      <c r="P2102" s="125"/>
      <c r="Q2102" s="125"/>
      <c r="R2102" s="262">
        <f t="shared" si="316"/>
        <v>0</v>
      </c>
      <c r="S2102" s="125"/>
      <c r="T2102" s="125"/>
      <c r="U2102" s="262">
        <f t="shared" si="317"/>
        <v>0</v>
      </c>
      <c r="V2102" s="125"/>
      <c r="W2102" s="125"/>
      <c r="X2102" s="262">
        <f t="shared" si="318"/>
        <v>0</v>
      </c>
      <c r="Y2102" s="125"/>
      <c r="Z2102" s="125"/>
      <c r="AA2102" s="125"/>
      <c r="AB2102" s="125"/>
      <c r="AC2102" s="125"/>
      <c r="AD2102" s="125"/>
      <c r="AE2102" s="125"/>
      <c r="AF2102" s="125"/>
      <c r="AG2102" s="125"/>
      <c r="AH2102" s="125"/>
      <c r="AI2102" s="125"/>
      <c r="AJ2102" s="125"/>
      <c r="AK2102" s="311"/>
      <c r="AL2102" s="131"/>
      <c r="AM2102" s="65" t="s">
        <v>654</v>
      </c>
      <c r="AN2102" s="65"/>
      <c r="AO2102" s="65"/>
      <c r="AP2102" s="65"/>
      <c r="AQ2102" s="65"/>
      <c r="AR2102" s="65"/>
      <c r="AS2102" s="71"/>
    </row>
    <row r="2103" spans="1:45" s="75" customFormat="1" ht="14.15" customHeight="1" x14ac:dyDescent="0.2">
      <c r="A2103" s="239"/>
      <c r="B2103" s="141" t="s">
        <v>2631</v>
      </c>
      <c r="C2103" s="257">
        <f>SUM(C2094:C2102)</f>
        <v>0</v>
      </c>
      <c r="D2103" s="902"/>
      <c r="E2103" s="903"/>
      <c r="F2103" s="903"/>
      <c r="G2103" s="904"/>
      <c r="H2103" s="257">
        <f t="shared" ref="H2103:AJ2103" si="322">SUM(H2094:H2102)</f>
        <v>0</v>
      </c>
      <c r="I2103" s="257">
        <f t="shared" si="322"/>
        <v>0</v>
      </c>
      <c r="J2103" s="257">
        <f t="shared" si="322"/>
        <v>0</v>
      </c>
      <c r="K2103" s="257">
        <f t="shared" si="322"/>
        <v>0</v>
      </c>
      <c r="L2103" s="257">
        <f t="shared" si="322"/>
        <v>0</v>
      </c>
      <c r="M2103" s="257">
        <f t="shared" si="322"/>
        <v>0</v>
      </c>
      <c r="N2103" s="257">
        <f t="shared" si="322"/>
        <v>0</v>
      </c>
      <c r="O2103" s="257">
        <f t="shared" si="322"/>
        <v>0</v>
      </c>
      <c r="P2103" s="257">
        <f t="shared" si="322"/>
        <v>0</v>
      </c>
      <c r="Q2103" s="257">
        <f t="shared" si="322"/>
        <v>0</v>
      </c>
      <c r="R2103" s="257">
        <f t="shared" si="322"/>
        <v>0</v>
      </c>
      <c r="S2103" s="257">
        <f t="shared" si="322"/>
        <v>0</v>
      </c>
      <c r="T2103" s="257">
        <f t="shared" si="322"/>
        <v>0</v>
      </c>
      <c r="U2103" s="257">
        <f t="shared" si="322"/>
        <v>0</v>
      </c>
      <c r="V2103" s="257">
        <f t="shared" si="322"/>
        <v>0</v>
      </c>
      <c r="W2103" s="257">
        <f t="shared" si="322"/>
        <v>0</v>
      </c>
      <c r="X2103" s="257">
        <f t="shared" si="322"/>
        <v>0</v>
      </c>
      <c r="Y2103" s="257">
        <f t="shared" si="322"/>
        <v>0</v>
      </c>
      <c r="Z2103" s="257">
        <f t="shared" si="322"/>
        <v>0</v>
      </c>
      <c r="AA2103" s="257">
        <f t="shared" si="322"/>
        <v>0</v>
      </c>
      <c r="AB2103" s="257">
        <f t="shared" si="322"/>
        <v>0</v>
      </c>
      <c r="AC2103" s="257">
        <f t="shared" si="322"/>
        <v>0</v>
      </c>
      <c r="AD2103" s="257">
        <f t="shared" si="322"/>
        <v>0</v>
      </c>
      <c r="AE2103" s="257">
        <f t="shared" si="322"/>
        <v>0</v>
      </c>
      <c r="AF2103" s="257">
        <f t="shared" si="322"/>
        <v>0</v>
      </c>
      <c r="AG2103" s="257">
        <f t="shared" si="322"/>
        <v>0</v>
      </c>
      <c r="AH2103" s="257">
        <f t="shared" si="322"/>
        <v>0</v>
      </c>
      <c r="AI2103" s="257">
        <f t="shared" si="322"/>
        <v>0</v>
      </c>
      <c r="AJ2103" s="257">
        <f t="shared" si="322"/>
        <v>0</v>
      </c>
      <c r="AK2103" s="310"/>
      <c r="AL2103" s="260"/>
      <c r="AM2103" s="73" t="s">
        <v>654</v>
      </c>
      <c r="AN2103" s="73"/>
      <c r="AO2103" s="73"/>
      <c r="AP2103" s="73"/>
      <c r="AQ2103" s="73"/>
      <c r="AR2103" s="73"/>
      <c r="AS2103" s="74"/>
    </row>
    <row r="2104" spans="1:45" s="75" customFormat="1" ht="14.15" customHeight="1" x14ac:dyDescent="0.2">
      <c r="A2104" s="239"/>
      <c r="B2104" s="141" t="s">
        <v>2678</v>
      </c>
      <c r="C2104" s="257">
        <f>SUM(C2093+C2103)</f>
        <v>52</v>
      </c>
      <c r="D2104" s="902"/>
      <c r="E2104" s="903"/>
      <c r="F2104" s="903"/>
      <c r="G2104" s="904"/>
      <c r="H2104" s="257">
        <f t="shared" ref="H2104:AL2104" si="323">SUM(H2093+H2103)</f>
        <v>43</v>
      </c>
      <c r="I2104" s="257">
        <f t="shared" si="323"/>
        <v>43</v>
      </c>
      <c r="J2104" s="257">
        <f t="shared" si="323"/>
        <v>0</v>
      </c>
      <c r="K2104" s="257">
        <f t="shared" si="323"/>
        <v>3</v>
      </c>
      <c r="L2104" s="257">
        <f t="shared" si="323"/>
        <v>6</v>
      </c>
      <c r="M2104" s="257">
        <f t="shared" si="323"/>
        <v>0</v>
      </c>
      <c r="N2104" s="257">
        <f t="shared" si="323"/>
        <v>0</v>
      </c>
      <c r="O2104" s="257">
        <f t="shared" si="323"/>
        <v>32</v>
      </c>
      <c r="P2104" s="257">
        <f t="shared" si="323"/>
        <v>32</v>
      </c>
      <c r="Q2104" s="257">
        <f t="shared" si="323"/>
        <v>0</v>
      </c>
      <c r="R2104" s="257">
        <f t="shared" si="323"/>
        <v>0</v>
      </c>
      <c r="S2104" s="257">
        <f t="shared" si="323"/>
        <v>0</v>
      </c>
      <c r="T2104" s="257">
        <f t="shared" si="323"/>
        <v>0</v>
      </c>
      <c r="U2104" s="257">
        <f t="shared" si="323"/>
        <v>0</v>
      </c>
      <c r="V2104" s="257">
        <f t="shared" si="323"/>
        <v>0</v>
      </c>
      <c r="W2104" s="257">
        <f t="shared" si="323"/>
        <v>0</v>
      </c>
      <c r="X2104" s="257">
        <f t="shared" si="323"/>
        <v>15</v>
      </c>
      <c r="Y2104" s="257">
        <f t="shared" si="323"/>
        <v>15</v>
      </c>
      <c r="Z2104" s="257">
        <f t="shared" si="323"/>
        <v>0</v>
      </c>
      <c r="AA2104" s="257">
        <f t="shared" si="323"/>
        <v>52</v>
      </c>
      <c r="AB2104" s="257">
        <f t="shared" si="323"/>
        <v>0</v>
      </c>
      <c r="AC2104" s="257">
        <f t="shared" si="323"/>
        <v>0</v>
      </c>
      <c r="AD2104" s="257">
        <f t="shared" si="323"/>
        <v>0</v>
      </c>
      <c r="AE2104" s="257">
        <f t="shared" si="323"/>
        <v>0</v>
      </c>
      <c r="AF2104" s="257">
        <f t="shared" si="323"/>
        <v>0</v>
      </c>
      <c r="AG2104" s="257">
        <f t="shared" si="323"/>
        <v>0</v>
      </c>
      <c r="AH2104" s="257">
        <f t="shared" si="323"/>
        <v>0</v>
      </c>
      <c r="AI2104" s="257">
        <f t="shared" si="323"/>
        <v>0</v>
      </c>
      <c r="AJ2104" s="257">
        <f t="shared" si="323"/>
        <v>0</v>
      </c>
      <c r="AK2104" s="321">
        <f t="shared" si="323"/>
        <v>56618160</v>
      </c>
      <c r="AL2104" s="321">
        <f t="shared" si="323"/>
        <v>71586380</v>
      </c>
      <c r="AM2104" s="73" t="s">
        <v>654</v>
      </c>
      <c r="AN2104" s="73"/>
      <c r="AO2104" s="73"/>
      <c r="AP2104" s="73"/>
      <c r="AQ2104" s="73"/>
      <c r="AR2104" s="73"/>
      <c r="AS2104" s="74"/>
    </row>
    <row r="2105" spans="1:45" s="75" customFormat="1" ht="14.15" customHeight="1" x14ac:dyDescent="0.2">
      <c r="A2105" s="327"/>
      <c r="B2105" s="144" t="s">
        <v>1885</v>
      </c>
      <c r="C2105" s="890"/>
      <c r="D2105" s="890"/>
      <c r="E2105" s="890"/>
      <c r="F2105" s="890"/>
      <c r="G2105" s="890"/>
      <c r="H2105" s="890"/>
      <c r="I2105" s="890"/>
      <c r="J2105" s="890"/>
      <c r="K2105" s="890"/>
      <c r="L2105" s="890"/>
      <c r="M2105" s="890"/>
      <c r="N2105" s="890"/>
      <c r="O2105" s="890"/>
      <c r="P2105" s="890"/>
      <c r="Q2105" s="890"/>
      <c r="R2105" s="890"/>
      <c r="S2105" s="890"/>
      <c r="T2105" s="890"/>
      <c r="U2105" s="890"/>
      <c r="V2105" s="890"/>
      <c r="W2105" s="890"/>
      <c r="X2105" s="890"/>
      <c r="Y2105" s="890"/>
      <c r="Z2105" s="890"/>
      <c r="AA2105" s="890"/>
      <c r="AB2105" s="890"/>
      <c r="AC2105" s="890"/>
      <c r="AD2105" s="890"/>
      <c r="AE2105" s="890"/>
      <c r="AF2105" s="890"/>
      <c r="AG2105" s="890"/>
      <c r="AH2105" s="890"/>
      <c r="AI2105" s="890"/>
      <c r="AJ2105" s="890"/>
      <c r="AK2105" s="890"/>
      <c r="AL2105" s="890"/>
      <c r="AM2105" s="73"/>
      <c r="AN2105" s="73"/>
      <c r="AO2105" s="73"/>
      <c r="AP2105" s="73"/>
      <c r="AQ2105" s="73"/>
      <c r="AR2105" s="73"/>
      <c r="AS2105" s="74"/>
    </row>
    <row r="2106" spans="1:45" s="77" customFormat="1" ht="14.15" customHeight="1" x14ac:dyDescent="0.2">
      <c r="A2106" s="165">
        <v>1704001</v>
      </c>
      <c r="B2106" s="166" t="s">
        <v>2858</v>
      </c>
      <c r="C2106" s="258">
        <f>SUM(I2106:N2106)</f>
        <v>0</v>
      </c>
      <c r="D2106" s="137"/>
      <c r="E2106" s="126"/>
      <c r="F2106" s="126"/>
      <c r="G2106" s="126"/>
      <c r="H2106" s="262">
        <f t="shared" ref="H2106:H2186" si="324">+I2106+J2106</f>
        <v>0</v>
      </c>
      <c r="I2106" s="125"/>
      <c r="J2106" s="125"/>
      <c r="K2106" s="125"/>
      <c r="L2106" s="125"/>
      <c r="M2106" s="125"/>
      <c r="N2106" s="125"/>
      <c r="O2106" s="262">
        <f>SUM(P2106:Q2106)</f>
        <v>0</v>
      </c>
      <c r="P2106" s="125"/>
      <c r="Q2106" s="125"/>
      <c r="R2106" s="262">
        <f>SUM(S2106:T2106)</f>
        <v>0</v>
      </c>
      <c r="S2106" s="125"/>
      <c r="T2106" s="125"/>
      <c r="U2106" s="262">
        <f>SUM(V2106:W2106)</f>
        <v>0</v>
      </c>
      <c r="V2106" s="125"/>
      <c r="W2106" s="125"/>
      <c r="X2106" s="262">
        <f>SUM(Y2106:Z2106)</f>
        <v>0</v>
      </c>
      <c r="Y2106" s="125"/>
      <c r="Z2106" s="125"/>
      <c r="AA2106" s="125"/>
      <c r="AB2106" s="125"/>
      <c r="AC2106" s="125"/>
      <c r="AD2106" s="125"/>
      <c r="AE2106" s="125"/>
      <c r="AF2106" s="125"/>
      <c r="AG2106" s="125"/>
      <c r="AH2106" s="125"/>
      <c r="AI2106" s="125"/>
      <c r="AJ2106" s="125"/>
      <c r="AK2106" s="319">
        <v>313170</v>
      </c>
      <c r="AL2106" s="319">
        <f t="shared" ref="AL2106:AL2186" si="325">+(I2106*AK2106)+(L2106*AK2106*0.5)</f>
        <v>0</v>
      </c>
      <c r="AM2106" s="65" t="s">
        <v>654</v>
      </c>
      <c r="AN2106" s="65"/>
      <c r="AO2106" s="65"/>
      <c r="AP2106" s="65"/>
      <c r="AQ2106" s="65"/>
      <c r="AR2106" s="65"/>
      <c r="AS2106" s="76"/>
    </row>
    <row r="2107" spans="1:45" s="77" customFormat="1" ht="14.15" customHeight="1" x14ac:dyDescent="0.2">
      <c r="A2107" s="165" t="s">
        <v>3958</v>
      </c>
      <c r="B2107" s="166" t="s">
        <v>3959</v>
      </c>
      <c r="C2107" s="357">
        <f>SUM(I2107:N2107)</f>
        <v>0</v>
      </c>
      <c r="D2107" s="137"/>
      <c r="E2107" s="126"/>
      <c r="F2107" s="126"/>
      <c r="G2107" s="126"/>
      <c r="H2107" s="290">
        <f t="shared" si="324"/>
        <v>0</v>
      </c>
      <c r="I2107" s="125"/>
      <c r="J2107" s="125"/>
      <c r="K2107" s="125"/>
      <c r="L2107" s="125"/>
      <c r="M2107" s="125"/>
      <c r="N2107" s="125"/>
      <c r="O2107" s="290">
        <f>SUM(P2107:Q2107)</f>
        <v>0</v>
      </c>
      <c r="P2107" s="125"/>
      <c r="Q2107" s="125"/>
      <c r="R2107" s="290">
        <f>SUM(S2107:T2107)</f>
        <v>0</v>
      </c>
      <c r="S2107" s="125"/>
      <c r="T2107" s="125"/>
      <c r="U2107" s="290">
        <f>SUM(V2107:W2107)</f>
        <v>0</v>
      </c>
      <c r="V2107" s="125"/>
      <c r="W2107" s="125"/>
      <c r="X2107" s="290">
        <f>SUM(Y2107:Z2107)</f>
        <v>0</v>
      </c>
      <c r="Y2107" s="125"/>
      <c r="Z2107" s="125"/>
      <c r="AA2107" s="125"/>
      <c r="AB2107" s="125"/>
      <c r="AC2107" s="125"/>
      <c r="AD2107" s="125"/>
      <c r="AE2107" s="125"/>
      <c r="AF2107" s="125"/>
      <c r="AG2107" s="125"/>
      <c r="AH2107" s="125"/>
      <c r="AI2107" s="125"/>
      <c r="AJ2107" s="125"/>
      <c r="AK2107" s="319">
        <v>428790</v>
      </c>
      <c r="AL2107" s="319">
        <f t="shared" si="325"/>
        <v>0</v>
      </c>
      <c r="AM2107" s="65" t="s">
        <v>654</v>
      </c>
      <c r="AN2107" s="65"/>
      <c r="AO2107" s="65"/>
      <c r="AP2107" s="65"/>
      <c r="AQ2107" s="65"/>
      <c r="AR2107" s="65"/>
      <c r="AS2107" s="76"/>
    </row>
    <row r="2108" spans="1:45" s="67" customFormat="1" ht="20" x14ac:dyDescent="0.2">
      <c r="A2108" s="165">
        <v>1704002</v>
      </c>
      <c r="B2108" s="166" t="s">
        <v>649</v>
      </c>
      <c r="C2108" s="258">
        <f>SUM(I2108:N2108)</f>
        <v>0</v>
      </c>
      <c r="D2108" s="137"/>
      <c r="E2108" s="126"/>
      <c r="F2108" s="126"/>
      <c r="G2108" s="126"/>
      <c r="H2108" s="262">
        <f t="shared" si="324"/>
        <v>0</v>
      </c>
      <c r="I2108" s="125"/>
      <c r="J2108" s="125"/>
      <c r="K2108" s="125"/>
      <c r="L2108" s="125"/>
      <c r="M2108" s="125"/>
      <c r="N2108" s="125"/>
      <c r="O2108" s="262">
        <f>SUM(P2108:Q2108)</f>
        <v>0</v>
      </c>
      <c r="P2108" s="125"/>
      <c r="Q2108" s="125"/>
      <c r="R2108" s="262">
        <f>SUM(S2108:T2108)</f>
        <v>0</v>
      </c>
      <c r="S2108" s="125"/>
      <c r="T2108" s="125"/>
      <c r="U2108" s="262">
        <f>SUM(V2108:W2108)</f>
        <v>0</v>
      </c>
      <c r="V2108" s="125"/>
      <c r="W2108" s="125"/>
      <c r="X2108" s="262">
        <f>SUM(Y2108:Z2108)</f>
        <v>0</v>
      </c>
      <c r="Y2108" s="125"/>
      <c r="Z2108" s="125"/>
      <c r="AA2108" s="125"/>
      <c r="AB2108" s="125"/>
      <c r="AC2108" s="125"/>
      <c r="AD2108" s="125"/>
      <c r="AE2108" s="125"/>
      <c r="AF2108" s="125"/>
      <c r="AG2108" s="125"/>
      <c r="AH2108" s="125"/>
      <c r="AI2108" s="125"/>
      <c r="AJ2108" s="125"/>
      <c r="AK2108" s="319">
        <v>420930</v>
      </c>
      <c r="AL2108" s="319">
        <f t="shared" si="325"/>
        <v>0</v>
      </c>
      <c r="AM2108" s="65" t="s">
        <v>654</v>
      </c>
      <c r="AN2108" s="65"/>
      <c r="AO2108" s="65"/>
      <c r="AP2108" s="65"/>
      <c r="AQ2108" s="65"/>
      <c r="AR2108" s="65"/>
      <c r="AS2108" s="66"/>
    </row>
    <row r="2109" spans="1:45" s="67" customFormat="1" ht="14.15" customHeight="1" x14ac:dyDescent="0.2">
      <c r="A2109" s="165">
        <v>1704003</v>
      </c>
      <c r="B2109" s="166" t="s">
        <v>1209</v>
      </c>
      <c r="C2109" s="258">
        <f t="shared" ref="C2109:C2188" si="326">SUM(I2109:N2109)</f>
        <v>0</v>
      </c>
      <c r="D2109" s="137"/>
      <c r="E2109" s="126"/>
      <c r="F2109" s="126"/>
      <c r="G2109" s="126"/>
      <c r="H2109" s="262">
        <f t="shared" si="324"/>
        <v>0</v>
      </c>
      <c r="I2109" s="125"/>
      <c r="J2109" s="125"/>
      <c r="K2109" s="125"/>
      <c r="L2109" s="125"/>
      <c r="M2109" s="125"/>
      <c r="N2109" s="125"/>
      <c r="O2109" s="262">
        <f t="shared" ref="O2109:O2186" si="327">SUM(P2109:Q2109)</f>
        <v>0</v>
      </c>
      <c r="P2109" s="125"/>
      <c r="Q2109" s="125"/>
      <c r="R2109" s="262">
        <f t="shared" ref="R2109:R2186" si="328">SUM(S2109:T2109)</f>
        <v>0</v>
      </c>
      <c r="S2109" s="125"/>
      <c r="T2109" s="125"/>
      <c r="U2109" s="262">
        <f t="shared" ref="U2109:U2186" si="329">SUM(V2109:W2109)</f>
        <v>0</v>
      </c>
      <c r="V2109" s="125"/>
      <c r="W2109" s="125"/>
      <c r="X2109" s="262">
        <f t="shared" ref="X2109:X2186" si="330">SUM(Y2109:Z2109)</f>
        <v>0</v>
      </c>
      <c r="Y2109" s="125"/>
      <c r="Z2109" s="125"/>
      <c r="AA2109" s="125"/>
      <c r="AB2109" s="125"/>
      <c r="AC2109" s="125"/>
      <c r="AD2109" s="125"/>
      <c r="AE2109" s="125"/>
      <c r="AF2109" s="125"/>
      <c r="AG2109" s="125"/>
      <c r="AH2109" s="125"/>
      <c r="AI2109" s="125"/>
      <c r="AJ2109" s="125"/>
      <c r="AK2109" s="319">
        <v>304370</v>
      </c>
      <c r="AL2109" s="319">
        <f t="shared" si="325"/>
        <v>0</v>
      </c>
      <c r="AM2109" s="65" t="s">
        <v>654</v>
      </c>
      <c r="AN2109" s="65"/>
      <c r="AO2109" s="65"/>
      <c r="AP2109" s="65"/>
      <c r="AQ2109" s="65"/>
      <c r="AR2109" s="65"/>
      <c r="AS2109" s="66"/>
    </row>
    <row r="2110" spans="1:45" s="67" customFormat="1" ht="14.15" customHeight="1" x14ac:dyDescent="0.2">
      <c r="A2110" s="165">
        <v>1704004</v>
      </c>
      <c r="B2110" s="166" t="s">
        <v>106</v>
      </c>
      <c r="C2110" s="258">
        <f t="shared" si="326"/>
        <v>0</v>
      </c>
      <c r="D2110" s="137"/>
      <c r="E2110" s="126"/>
      <c r="F2110" s="126"/>
      <c r="G2110" s="126"/>
      <c r="H2110" s="262">
        <f t="shared" si="324"/>
        <v>0</v>
      </c>
      <c r="I2110" s="125"/>
      <c r="J2110" s="125"/>
      <c r="K2110" s="125"/>
      <c r="L2110" s="125"/>
      <c r="M2110" s="125"/>
      <c r="N2110" s="125"/>
      <c r="O2110" s="262">
        <f t="shared" si="327"/>
        <v>0</v>
      </c>
      <c r="P2110" s="125"/>
      <c r="Q2110" s="125"/>
      <c r="R2110" s="262">
        <f t="shared" si="328"/>
        <v>0</v>
      </c>
      <c r="S2110" s="125"/>
      <c r="T2110" s="125"/>
      <c r="U2110" s="262">
        <f t="shared" si="329"/>
        <v>0</v>
      </c>
      <c r="V2110" s="125"/>
      <c r="W2110" s="125"/>
      <c r="X2110" s="262">
        <f t="shared" si="330"/>
        <v>0</v>
      </c>
      <c r="Y2110" s="125"/>
      <c r="Z2110" s="125"/>
      <c r="AA2110" s="125"/>
      <c r="AB2110" s="125"/>
      <c r="AC2110" s="125"/>
      <c r="AD2110" s="125"/>
      <c r="AE2110" s="125"/>
      <c r="AF2110" s="125"/>
      <c r="AG2110" s="125"/>
      <c r="AH2110" s="125"/>
      <c r="AI2110" s="125"/>
      <c r="AJ2110" s="125"/>
      <c r="AK2110" s="319">
        <v>276660</v>
      </c>
      <c r="AL2110" s="319">
        <f t="shared" si="325"/>
        <v>0</v>
      </c>
      <c r="AM2110" s="65" t="s">
        <v>654</v>
      </c>
      <c r="AN2110" s="65"/>
      <c r="AO2110" s="65"/>
      <c r="AP2110" s="65"/>
      <c r="AQ2110" s="65"/>
      <c r="AR2110" s="65"/>
      <c r="AS2110" s="66"/>
    </row>
    <row r="2111" spans="1:45" s="67" customFormat="1" ht="14.15" customHeight="1" x14ac:dyDescent="0.2">
      <c r="A2111" s="165">
        <v>1704005</v>
      </c>
      <c r="B2111" s="166" t="s">
        <v>650</v>
      </c>
      <c r="C2111" s="258">
        <f t="shared" si="326"/>
        <v>0</v>
      </c>
      <c r="D2111" s="137"/>
      <c r="E2111" s="126"/>
      <c r="F2111" s="126"/>
      <c r="G2111" s="126"/>
      <c r="H2111" s="262">
        <f t="shared" si="324"/>
        <v>0</v>
      </c>
      <c r="I2111" s="125"/>
      <c r="J2111" s="125"/>
      <c r="K2111" s="125"/>
      <c r="L2111" s="125"/>
      <c r="M2111" s="125"/>
      <c r="N2111" s="125"/>
      <c r="O2111" s="262">
        <f t="shared" si="327"/>
        <v>0</v>
      </c>
      <c r="P2111" s="125"/>
      <c r="Q2111" s="125"/>
      <c r="R2111" s="262">
        <f t="shared" si="328"/>
        <v>0</v>
      </c>
      <c r="S2111" s="125"/>
      <c r="T2111" s="125"/>
      <c r="U2111" s="262">
        <f t="shared" si="329"/>
        <v>0</v>
      </c>
      <c r="V2111" s="125"/>
      <c r="W2111" s="125"/>
      <c r="X2111" s="262">
        <f t="shared" si="330"/>
        <v>0</v>
      </c>
      <c r="Y2111" s="125"/>
      <c r="Z2111" s="125"/>
      <c r="AA2111" s="125"/>
      <c r="AB2111" s="125"/>
      <c r="AC2111" s="125"/>
      <c r="AD2111" s="125"/>
      <c r="AE2111" s="125"/>
      <c r="AF2111" s="125"/>
      <c r="AG2111" s="125"/>
      <c r="AH2111" s="125"/>
      <c r="AI2111" s="125"/>
      <c r="AJ2111" s="125"/>
      <c r="AK2111" s="319">
        <v>211460</v>
      </c>
      <c r="AL2111" s="319">
        <f t="shared" si="325"/>
        <v>0</v>
      </c>
      <c r="AM2111" s="65" t="s">
        <v>654</v>
      </c>
      <c r="AN2111" s="65"/>
      <c r="AO2111" s="65"/>
      <c r="AP2111" s="65"/>
      <c r="AQ2111" s="65"/>
      <c r="AR2111" s="65"/>
      <c r="AS2111" s="66"/>
    </row>
    <row r="2112" spans="1:45" s="67" customFormat="1" ht="14.15" customHeight="1" x14ac:dyDescent="0.2">
      <c r="A2112" s="165">
        <v>1704006</v>
      </c>
      <c r="B2112" s="166" t="s">
        <v>651</v>
      </c>
      <c r="C2112" s="258">
        <f t="shared" si="326"/>
        <v>0</v>
      </c>
      <c r="D2112" s="137"/>
      <c r="E2112" s="126"/>
      <c r="F2112" s="126"/>
      <c r="G2112" s="126"/>
      <c r="H2112" s="262">
        <f t="shared" si="324"/>
        <v>0</v>
      </c>
      <c r="I2112" s="125"/>
      <c r="J2112" s="125"/>
      <c r="K2112" s="125"/>
      <c r="L2112" s="125"/>
      <c r="M2112" s="125"/>
      <c r="N2112" s="125"/>
      <c r="O2112" s="262">
        <f t="shared" si="327"/>
        <v>0</v>
      </c>
      <c r="P2112" s="125"/>
      <c r="Q2112" s="125"/>
      <c r="R2112" s="262">
        <f t="shared" si="328"/>
        <v>0</v>
      </c>
      <c r="S2112" s="125"/>
      <c r="T2112" s="125"/>
      <c r="U2112" s="262">
        <f t="shared" si="329"/>
        <v>0</v>
      </c>
      <c r="V2112" s="125"/>
      <c r="W2112" s="125"/>
      <c r="X2112" s="262">
        <f t="shared" si="330"/>
        <v>0</v>
      </c>
      <c r="Y2112" s="125"/>
      <c r="Z2112" s="125"/>
      <c r="AA2112" s="125"/>
      <c r="AB2112" s="125"/>
      <c r="AC2112" s="125"/>
      <c r="AD2112" s="125"/>
      <c r="AE2112" s="125"/>
      <c r="AF2112" s="125"/>
      <c r="AG2112" s="125"/>
      <c r="AH2112" s="125"/>
      <c r="AI2112" s="125"/>
      <c r="AJ2112" s="125"/>
      <c r="AK2112" s="319">
        <v>257520</v>
      </c>
      <c r="AL2112" s="319">
        <f t="shared" si="325"/>
        <v>0</v>
      </c>
      <c r="AM2112" s="65" t="s">
        <v>654</v>
      </c>
      <c r="AN2112" s="65"/>
      <c r="AO2112" s="65"/>
      <c r="AP2112" s="65"/>
      <c r="AQ2112" s="65"/>
      <c r="AR2112" s="65"/>
      <c r="AS2112" s="66"/>
    </row>
    <row r="2113" spans="1:45" s="67" customFormat="1" ht="14.15" customHeight="1" x14ac:dyDescent="0.2">
      <c r="A2113" s="165">
        <v>1704007</v>
      </c>
      <c r="B2113" s="166" t="s">
        <v>161</v>
      </c>
      <c r="C2113" s="258">
        <f t="shared" si="326"/>
        <v>0</v>
      </c>
      <c r="D2113" s="137"/>
      <c r="E2113" s="126"/>
      <c r="F2113" s="126"/>
      <c r="G2113" s="126"/>
      <c r="H2113" s="262">
        <f t="shared" si="324"/>
        <v>0</v>
      </c>
      <c r="I2113" s="125"/>
      <c r="J2113" s="125"/>
      <c r="K2113" s="125"/>
      <c r="L2113" s="125"/>
      <c r="M2113" s="125"/>
      <c r="N2113" s="125"/>
      <c r="O2113" s="262">
        <f t="shared" si="327"/>
        <v>0</v>
      </c>
      <c r="P2113" s="125"/>
      <c r="Q2113" s="125"/>
      <c r="R2113" s="262">
        <f t="shared" si="328"/>
        <v>0</v>
      </c>
      <c r="S2113" s="125"/>
      <c r="T2113" s="125"/>
      <c r="U2113" s="262">
        <f t="shared" si="329"/>
        <v>0</v>
      </c>
      <c r="V2113" s="125"/>
      <c r="W2113" s="125"/>
      <c r="X2113" s="262">
        <f t="shared" si="330"/>
        <v>0</v>
      </c>
      <c r="Y2113" s="125"/>
      <c r="Z2113" s="125"/>
      <c r="AA2113" s="125"/>
      <c r="AB2113" s="125"/>
      <c r="AC2113" s="125"/>
      <c r="AD2113" s="125"/>
      <c r="AE2113" s="125"/>
      <c r="AF2113" s="125"/>
      <c r="AG2113" s="125"/>
      <c r="AH2113" s="125"/>
      <c r="AI2113" s="125"/>
      <c r="AJ2113" s="125"/>
      <c r="AK2113" s="319">
        <v>376030</v>
      </c>
      <c r="AL2113" s="319">
        <f t="shared" si="325"/>
        <v>0</v>
      </c>
      <c r="AM2113" s="65" t="s">
        <v>654</v>
      </c>
      <c r="AN2113" s="65"/>
      <c r="AO2113" s="65"/>
      <c r="AP2113" s="65"/>
      <c r="AQ2113" s="65"/>
      <c r="AR2113" s="65"/>
      <c r="AS2113" s="66"/>
    </row>
    <row r="2114" spans="1:45" s="67" customFormat="1" ht="14.15" customHeight="1" x14ac:dyDescent="0.2">
      <c r="A2114" s="165">
        <v>1704008</v>
      </c>
      <c r="B2114" s="166" t="s">
        <v>107</v>
      </c>
      <c r="C2114" s="258">
        <f t="shared" si="326"/>
        <v>0</v>
      </c>
      <c r="D2114" s="137"/>
      <c r="E2114" s="126"/>
      <c r="F2114" s="126"/>
      <c r="G2114" s="126"/>
      <c r="H2114" s="262">
        <f t="shared" si="324"/>
        <v>0</v>
      </c>
      <c r="I2114" s="125"/>
      <c r="J2114" s="125"/>
      <c r="K2114" s="125"/>
      <c r="L2114" s="125"/>
      <c r="M2114" s="125"/>
      <c r="N2114" s="125"/>
      <c r="O2114" s="262">
        <f t="shared" si="327"/>
        <v>0</v>
      </c>
      <c r="P2114" s="125"/>
      <c r="Q2114" s="125"/>
      <c r="R2114" s="262">
        <f t="shared" si="328"/>
        <v>0</v>
      </c>
      <c r="S2114" s="125"/>
      <c r="T2114" s="125"/>
      <c r="U2114" s="262">
        <f t="shared" si="329"/>
        <v>0</v>
      </c>
      <c r="V2114" s="125"/>
      <c r="W2114" s="125"/>
      <c r="X2114" s="262">
        <f t="shared" si="330"/>
        <v>0</v>
      </c>
      <c r="Y2114" s="125"/>
      <c r="Z2114" s="125"/>
      <c r="AA2114" s="125"/>
      <c r="AB2114" s="125"/>
      <c r="AC2114" s="125"/>
      <c r="AD2114" s="125"/>
      <c r="AE2114" s="125"/>
      <c r="AF2114" s="125"/>
      <c r="AG2114" s="125"/>
      <c r="AH2114" s="125"/>
      <c r="AI2114" s="125"/>
      <c r="AJ2114" s="125"/>
      <c r="AK2114" s="319">
        <v>324170</v>
      </c>
      <c r="AL2114" s="319">
        <f t="shared" si="325"/>
        <v>0</v>
      </c>
      <c r="AM2114" s="65" t="s">
        <v>654</v>
      </c>
      <c r="AN2114" s="65"/>
      <c r="AO2114" s="65"/>
      <c r="AP2114" s="65"/>
      <c r="AQ2114" s="65"/>
      <c r="AR2114" s="65"/>
      <c r="AS2114" s="66"/>
    </row>
    <row r="2115" spans="1:45" s="67" customFormat="1" ht="14.15" customHeight="1" x14ac:dyDescent="0.2">
      <c r="A2115" s="165">
        <v>1704009</v>
      </c>
      <c r="B2115" s="166" t="s">
        <v>108</v>
      </c>
      <c r="C2115" s="258">
        <f t="shared" si="326"/>
        <v>0</v>
      </c>
      <c r="D2115" s="137"/>
      <c r="E2115" s="126"/>
      <c r="F2115" s="126"/>
      <c r="G2115" s="126"/>
      <c r="H2115" s="262">
        <f t="shared" si="324"/>
        <v>0</v>
      </c>
      <c r="I2115" s="125"/>
      <c r="J2115" s="125"/>
      <c r="K2115" s="125"/>
      <c r="L2115" s="125"/>
      <c r="M2115" s="125"/>
      <c r="N2115" s="125"/>
      <c r="O2115" s="262">
        <f t="shared" si="327"/>
        <v>0</v>
      </c>
      <c r="P2115" s="125"/>
      <c r="Q2115" s="125"/>
      <c r="R2115" s="262">
        <f t="shared" si="328"/>
        <v>0</v>
      </c>
      <c r="S2115" s="125"/>
      <c r="T2115" s="125"/>
      <c r="U2115" s="262">
        <f t="shared" si="329"/>
        <v>0</v>
      </c>
      <c r="V2115" s="125"/>
      <c r="W2115" s="125"/>
      <c r="X2115" s="262">
        <f t="shared" si="330"/>
        <v>0</v>
      </c>
      <c r="Y2115" s="125"/>
      <c r="Z2115" s="125"/>
      <c r="AA2115" s="125"/>
      <c r="AB2115" s="125"/>
      <c r="AC2115" s="125"/>
      <c r="AD2115" s="125"/>
      <c r="AE2115" s="125"/>
      <c r="AF2115" s="125"/>
      <c r="AG2115" s="125"/>
      <c r="AH2115" s="125"/>
      <c r="AI2115" s="125"/>
      <c r="AJ2115" s="125"/>
      <c r="AK2115" s="319">
        <v>269800</v>
      </c>
      <c r="AL2115" s="319">
        <f t="shared" si="325"/>
        <v>0</v>
      </c>
      <c r="AM2115" s="65" t="s">
        <v>654</v>
      </c>
      <c r="AN2115" s="65"/>
      <c r="AO2115" s="65"/>
      <c r="AP2115" s="65"/>
      <c r="AQ2115" s="65"/>
      <c r="AR2115" s="65"/>
      <c r="AS2115" s="66"/>
    </row>
    <row r="2116" spans="1:45" s="67" customFormat="1" ht="14.15" customHeight="1" x14ac:dyDescent="0.2">
      <c r="A2116" s="165">
        <v>1704080</v>
      </c>
      <c r="B2116" s="166" t="s">
        <v>3922</v>
      </c>
      <c r="C2116" s="357">
        <f t="shared" si="326"/>
        <v>1</v>
      </c>
      <c r="D2116" s="137"/>
      <c r="E2116" s="126"/>
      <c r="F2116" s="126"/>
      <c r="G2116" s="126"/>
      <c r="H2116" s="290">
        <f t="shared" si="324"/>
        <v>1</v>
      </c>
      <c r="I2116" s="125">
        <v>1</v>
      </c>
      <c r="J2116" s="125"/>
      <c r="K2116" s="125"/>
      <c r="L2116" s="125"/>
      <c r="M2116" s="125"/>
      <c r="N2116" s="125"/>
      <c r="O2116" s="290">
        <f t="shared" si="327"/>
        <v>0</v>
      </c>
      <c r="P2116" s="125"/>
      <c r="Q2116" s="125"/>
      <c r="R2116" s="290">
        <f t="shared" si="328"/>
        <v>0</v>
      </c>
      <c r="S2116" s="125"/>
      <c r="T2116" s="125"/>
      <c r="U2116" s="290">
        <f t="shared" si="329"/>
        <v>0</v>
      </c>
      <c r="V2116" s="125"/>
      <c r="W2116" s="125"/>
      <c r="X2116" s="290">
        <f t="shared" si="330"/>
        <v>1</v>
      </c>
      <c r="Y2116" s="125">
        <v>1</v>
      </c>
      <c r="Z2116" s="125"/>
      <c r="AA2116" s="125">
        <v>1</v>
      </c>
      <c r="AB2116" s="125"/>
      <c r="AC2116" s="125"/>
      <c r="AD2116" s="125"/>
      <c r="AE2116" s="125"/>
      <c r="AF2116" s="125"/>
      <c r="AG2116" s="125"/>
      <c r="AH2116" s="125"/>
      <c r="AI2116" s="125"/>
      <c r="AJ2116" s="125"/>
      <c r="AK2116" s="319">
        <v>395790</v>
      </c>
      <c r="AL2116" s="319">
        <f t="shared" si="325"/>
        <v>395790</v>
      </c>
      <c r="AM2116" s="65" t="s">
        <v>654</v>
      </c>
      <c r="AN2116" s="65"/>
      <c r="AO2116" s="65"/>
      <c r="AP2116" s="65"/>
      <c r="AQ2116" s="65"/>
      <c r="AR2116" s="65"/>
      <c r="AS2116" s="66"/>
    </row>
    <row r="2117" spans="1:45" s="67" customFormat="1" ht="14.15" customHeight="1" x14ac:dyDescent="0.2">
      <c r="A2117" s="165">
        <v>1704010</v>
      </c>
      <c r="B2117" s="166" t="s">
        <v>109</v>
      </c>
      <c r="C2117" s="258">
        <f t="shared" si="326"/>
        <v>0</v>
      </c>
      <c r="D2117" s="137"/>
      <c r="E2117" s="126"/>
      <c r="F2117" s="126"/>
      <c r="G2117" s="126"/>
      <c r="H2117" s="262">
        <f t="shared" si="324"/>
        <v>0</v>
      </c>
      <c r="I2117" s="125"/>
      <c r="J2117" s="125"/>
      <c r="K2117" s="125"/>
      <c r="L2117" s="125"/>
      <c r="M2117" s="125"/>
      <c r="N2117" s="125"/>
      <c r="O2117" s="262">
        <f t="shared" si="327"/>
        <v>0</v>
      </c>
      <c r="P2117" s="125"/>
      <c r="Q2117" s="125"/>
      <c r="R2117" s="262">
        <f t="shared" si="328"/>
        <v>0</v>
      </c>
      <c r="S2117" s="125"/>
      <c r="T2117" s="125"/>
      <c r="U2117" s="262">
        <f t="shared" si="329"/>
        <v>0</v>
      </c>
      <c r="V2117" s="125"/>
      <c r="W2117" s="125"/>
      <c r="X2117" s="262">
        <f t="shared" si="330"/>
        <v>0</v>
      </c>
      <c r="Y2117" s="125"/>
      <c r="Z2117" s="125"/>
      <c r="AA2117" s="125"/>
      <c r="AB2117" s="125"/>
      <c r="AC2117" s="125"/>
      <c r="AD2117" s="125"/>
      <c r="AE2117" s="125"/>
      <c r="AF2117" s="125"/>
      <c r="AG2117" s="125"/>
      <c r="AH2117" s="125"/>
      <c r="AI2117" s="125"/>
      <c r="AJ2117" s="125"/>
      <c r="AK2117" s="319">
        <v>137420</v>
      </c>
      <c r="AL2117" s="319">
        <f t="shared" si="325"/>
        <v>0</v>
      </c>
      <c r="AM2117" s="65" t="s">
        <v>654</v>
      </c>
      <c r="AN2117" s="65"/>
      <c r="AO2117" s="65"/>
      <c r="AP2117" s="65"/>
      <c r="AQ2117" s="65"/>
      <c r="AR2117" s="65"/>
      <c r="AS2117" s="66"/>
    </row>
    <row r="2118" spans="1:45" s="67" customFormat="1" ht="14.15" customHeight="1" x14ac:dyDescent="0.2">
      <c r="A2118" s="165">
        <v>1704011</v>
      </c>
      <c r="B2118" s="166" t="s">
        <v>431</v>
      </c>
      <c r="C2118" s="258">
        <f t="shared" si="326"/>
        <v>1</v>
      </c>
      <c r="D2118" s="137"/>
      <c r="E2118" s="126"/>
      <c r="F2118" s="126"/>
      <c r="G2118" s="126"/>
      <c r="H2118" s="262">
        <f t="shared" si="324"/>
        <v>0</v>
      </c>
      <c r="I2118" s="125"/>
      <c r="J2118" s="125"/>
      <c r="K2118" s="125"/>
      <c r="L2118" s="125">
        <v>1</v>
      </c>
      <c r="M2118" s="125"/>
      <c r="N2118" s="125"/>
      <c r="O2118" s="262">
        <f t="shared" si="327"/>
        <v>1</v>
      </c>
      <c r="P2118" s="125">
        <v>1</v>
      </c>
      <c r="Q2118" s="125"/>
      <c r="R2118" s="262">
        <f t="shared" si="328"/>
        <v>0</v>
      </c>
      <c r="S2118" s="125"/>
      <c r="T2118" s="125"/>
      <c r="U2118" s="262">
        <f t="shared" si="329"/>
        <v>0</v>
      </c>
      <c r="V2118" s="125"/>
      <c r="W2118" s="125"/>
      <c r="X2118" s="262">
        <f t="shared" si="330"/>
        <v>0</v>
      </c>
      <c r="Y2118" s="125"/>
      <c r="Z2118" s="125"/>
      <c r="AA2118" s="125">
        <v>1</v>
      </c>
      <c r="AB2118" s="125"/>
      <c r="AC2118" s="125"/>
      <c r="AD2118" s="125"/>
      <c r="AE2118" s="125"/>
      <c r="AF2118" s="125"/>
      <c r="AG2118" s="125"/>
      <c r="AH2118" s="125"/>
      <c r="AI2118" s="125"/>
      <c r="AJ2118" s="125"/>
      <c r="AK2118" s="319">
        <v>205660</v>
      </c>
      <c r="AL2118" s="319">
        <f t="shared" si="325"/>
        <v>102830</v>
      </c>
      <c r="AM2118" s="65" t="s">
        <v>654</v>
      </c>
      <c r="AN2118" s="65"/>
      <c r="AO2118" s="65"/>
      <c r="AP2118" s="65"/>
      <c r="AQ2118" s="65"/>
      <c r="AR2118" s="65"/>
      <c r="AS2118" s="66"/>
    </row>
    <row r="2119" spans="1:45" s="67" customFormat="1" ht="14.15" customHeight="1" x14ac:dyDescent="0.2">
      <c r="A2119" s="165">
        <v>1704012</v>
      </c>
      <c r="B2119" s="166" t="s">
        <v>3014</v>
      </c>
      <c r="C2119" s="258">
        <f t="shared" si="326"/>
        <v>0</v>
      </c>
      <c r="D2119" s="137"/>
      <c r="E2119" s="126"/>
      <c r="F2119" s="126"/>
      <c r="G2119" s="126"/>
      <c r="H2119" s="262">
        <f t="shared" si="324"/>
        <v>0</v>
      </c>
      <c r="I2119" s="125"/>
      <c r="J2119" s="125"/>
      <c r="K2119" s="125"/>
      <c r="L2119" s="125"/>
      <c r="M2119" s="125"/>
      <c r="N2119" s="125"/>
      <c r="O2119" s="262">
        <f t="shared" si="327"/>
        <v>0</v>
      </c>
      <c r="P2119" s="125"/>
      <c r="Q2119" s="125"/>
      <c r="R2119" s="262">
        <f t="shared" si="328"/>
        <v>0</v>
      </c>
      <c r="S2119" s="125"/>
      <c r="T2119" s="125"/>
      <c r="U2119" s="262">
        <f t="shared" si="329"/>
        <v>0</v>
      </c>
      <c r="V2119" s="125"/>
      <c r="W2119" s="125"/>
      <c r="X2119" s="262">
        <f t="shared" si="330"/>
        <v>0</v>
      </c>
      <c r="Y2119" s="125"/>
      <c r="Z2119" s="125"/>
      <c r="AA2119" s="125"/>
      <c r="AB2119" s="125"/>
      <c r="AC2119" s="125"/>
      <c r="AD2119" s="125"/>
      <c r="AE2119" s="125"/>
      <c r="AF2119" s="125"/>
      <c r="AG2119" s="125"/>
      <c r="AH2119" s="125"/>
      <c r="AI2119" s="125"/>
      <c r="AJ2119" s="125"/>
      <c r="AK2119" s="319">
        <v>176290</v>
      </c>
      <c r="AL2119" s="319">
        <f t="shared" si="325"/>
        <v>0</v>
      </c>
      <c r="AM2119" s="65" t="s">
        <v>654</v>
      </c>
      <c r="AN2119" s="65"/>
      <c r="AO2119" s="65"/>
      <c r="AP2119" s="65"/>
      <c r="AQ2119" s="65"/>
      <c r="AR2119" s="65"/>
      <c r="AS2119" s="66"/>
    </row>
    <row r="2120" spans="1:45" s="67" customFormat="1" ht="14.15" customHeight="1" x14ac:dyDescent="0.2">
      <c r="A2120" s="165">
        <v>1704013</v>
      </c>
      <c r="B2120" s="166" t="s">
        <v>3015</v>
      </c>
      <c r="C2120" s="258">
        <f t="shared" si="326"/>
        <v>3</v>
      </c>
      <c r="D2120" s="137"/>
      <c r="E2120" s="126"/>
      <c r="F2120" s="126"/>
      <c r="G2120" s="126"/>
      <c r="H2120" s="262">
        <f t="shared" si="324"/>
        <v>3</v>
      </c>
      <c r="I2120" s="125">
        <v>3</v>
      </c>
      <c r="J2120" s="125"/>
      <c r="K2120" s="125"/>
      <c r="L2120" s="125"/>
      <c r="M2120" s="125"/>
      <c r="N2120" s="125"/>
      <c r="O2120" s="262">
        <f t="shared" si="327"/>
        <v>3</v>
      </c>
      <c r="P2120" s="125">
        <v>3</v>
      </c>
      <c r="Q2120" s="125"/>
      <c r="R2120" s="262">
        <f t="shared" si="328"/>
        <v>0</v>
      </c>
      <c r="S2120" s="125"/>
      <c r="T2120" s="125"/>
      <c r="U2120" s="262">
        <f t="shared" si="329"/>
        <v>0</v>
      </c>
      <c r="V2120" s="125"/>
      <c r="W2120" s="125"/>
      <c r="X2120" s="262">
        <f t="shared" si="330"/>
        <v>0</v>
      </c>
      <c r="Y2120" s="125"/>
      <c r="Z2120" s="125"/>
      <c r="AA2120" s="125">
        <v>3</v>
      </c>
      <c r="AB2120" s="125"/>
      <c r="AC2120" s="125"/>
      <c r="AD2120" s="125"/>
      <c r="AE2120" s="125"/>
      <c r="AF2120" s="125"/>
      <c r="AG2120" s="125"/>
      <c r="AH2120" s="125"/>
      <c r="AI2120" s="125"/>
      <c r="AJ2120" s="125"/>
      <c r="AK2120" s="319">
        <v>250590</v>
      </c>
      <c r="AL2120" s="319">
        <f t="shared" si="325"/>
        <v>751770</v>
      </c>
      <c r="AM2120" s="65" t="s">
        <v>654</v>
      </c>
      <c r="AN2120" s="65"/>
      <c r="AO2120" s="65"/>
      <c r="AP2120" s="65"/>
      <c r="AQ2120" s="65"/>
      <c r="AR2120" s="65"/>
      <c r="AS2120" s="66"/>
    </row>
    <row r="2121" spans="1:45" s="67" customFormat="1" ht="14.15" customHeight="1" x14ac:dyDescent="0.2">
      <c r="A2121" s="165">
        <v>1704014</v>
      </c>
      <c r="B2121" s="166" t="s">
        <v>2394</v>
      </c>
      <c r="C2121" s="258">
        <f t="shared" si="326"/>
        <v>0</v>
      </c>
      <c r="D2121" s="137"/>
      <c r="E2121" s="126"/>
      <c r="F2121" s="126"/>
      <c r="G2121" s="126"/>
      <c r="H2121" s="262">
        <f t="shared" si="324"/>
        <v>0</v>
      </c>
      <c r="I2121" s="125"/>
      <c r="J2121" s="125"/>
      <c r="K2121" s="125"/>
      <c r="L2121" s="125"/>
      <c r="M2121" s="125"/>
      <c r="N2121" s="125"/>
      <c r="O2121" s="262">
        <f t="shared" si="327"/>
        <v>0</v>
      </c>
      <c r="P2121" s="125"/>
      <c r="Q2121" s="125"/>
      <c r="R2121" s="262">
        <f t="shared" si="328"/>
        <v>0</v>
      </c>
      <c r="S2121" s="125"/>
      <c r="T2121" s="125"/>
      <c r="U2121" s="262">
        <f t="shared" si="329"/>
        <v>0</v>
      </c>
      <c r="V2121" s="125"/>
      <c r="W2121" s="125"/>
      <c r="X2121" s="262">
        <f t="shared" si="330"/>
        <v>0</v>
      </c>
      <c r="Y2121" s="125"/>
      <c r="Z2121" s="125"/>
      <c r="AA2121" s="125"/>
      <c r="AB2121" s="125"/>
      <c r="AC2121" s="125"/>
      <c r="AD2121" s="125"/>
      <c r="AE2121" s="125"/>
      <c r="AF2121" s="125"/>
      <c r="AG2121" s="125"/>
      <c r="AH2121" s="125"/>
      <c r="AI2121" s="125"/>
      <c r="AJ2121" s="125"/>
      <c r="AK2121" s="319">
        <v>233090</v>
      </c>
      <c r="AL2121" s="319">
        <f t="shared" si="325"/>
        <v>0</v>
      </c>
      <c r="AM2121" s="65" t="s">
        <v>654</v>
      </c>
      <c r="AN2121" s="65"/>
      <c r="AO2121" s="65"/>
      <c r="AP2121" s="65"/>
      <c r="AQ2121" s="65"/>
      <c r="AR2121" s="65"/>
      <c r="AS2121" s="66"/>
    </row>
    <row r="2122" spans="1:45" s="67" customFormat="1" ht="14.15" customHeight="1" x14ac:dyDescent="0.2">
      <c r="A2122" s="165">
        <v>1704015</v>
      </c>
      <c r="B2122" s="166" t="s">
        <v>2395</v>
      </c>
      <c r="C2122" s="258">
        <f t="shared" si="326"/>
        <v>0</v>
      </c>
      <c r="D2122" s="137"/>
      <c r="E2122" s="126"/>
      <c r="F2122" s="126"/>
      <c r="G2122" s="126"/>
      <c r="H2122" s="262">
        <f t="shared" si="324"/>
        <v>0</v>
      </c>
      <c r="I2122" s="125"/>
      <c r="J2122" s="125"/>
      <c r="K2122" s="125"/>
      <c r="L2122" s="125"/>
      <c r="M2122" s="125"/>
      <c r="N2122" s="125"/>
      <c r="O2122" s="262">
        <f t="shared" si="327"/>
        <v>0</v>
      </c>
      <c r="P2122" s="125"/>
      <c r="Q2122" s="125"/>
      <c r="R2122" s="262">
        <f t="shared" si="328"/>
        <v>0</v>
      </c>
      <c r="S2122" s="125"/>
      <c r="T2122" s="125"/>
      <c r="U2122" s="262">
        <f t="shared" si="329"/>
        <v>0</v>
      </c>
      <c r="V2122" s="125"/>
      <c r="W2122" s="125"/>
      <c r="X2122" s="262">
        <f t="shared" si="330"/>
        <v>0</v>
      </c>
      <c r="Y2122" s="125"/>
      <c r="Z2122" s="125"/>
      <c r="AA2122" s="125"/>
      <c r="AB2122" s="125"/>
      <c r="AC2122" s="125"/>
      <c r="AD2122" s="125"/>
      <c r="AE2122" s="125"/>
      <c r="AF2122" s="125"/>
      <c r="AG2122" s="125"/>
      <c r="AH2122" s="125"/>
      <c r="AI2122" s="125"/>
      <c r="AJ2122" s="125"/>
      <c r="AK2122" s="319">
        <v>292130</v>
      </c>
      <c r="AL2122" s="319">
        <f t="shared" si="325"/>
        <v>0</v>
      </c>
      <c r="AM2122" s="65" t="s">
        <v>654</v>
      </c>
      <c r="AN2122" s="65"/>
      <c r="AO2122" s="65"/>
      <c r="AP2122" s="65"/>
      <c r="AQ2122" s="65"/>
      <c r="AR2122" s="65"/>
      <c r="AS2122" s="66"/>
    </row>
    <row r="2123" spans="1:45" s="67" customFormat="1" ht="14.15" customHeight="1" x14ac:dyDescent="0.2">
      <c r="A2123" s="165">
        <v>1704016</v>
      </c>
      <c r="B2123" s="166" t="s">
        <v>888</v>
      </c>
      <c r="C2123" s="258">
        <f t="shared" si="326"/>
        <v>0</v>
      </c>
      <c r="D2123" s="137"/>
      <c r="E2123" s="126"/>
      <c r="F2123" s="126"/>
      <c r="G2123" s="126"/>
      <c r="H2123" s="262">
        <f t="shared" si="324"/>
        <v>0</v>
      </c>
      <c r="I2123" s="125"/>
      <c r="J2123" s="125"/>
      <c r="K2123" s="125"/>
      <c r="L2123" s="125"/>
      <c r="M2123" s="125"/>
      <c r="N2123" s="125"/>
      <c r="O2123" s="262">
        <f t="shared" si="327"/>
        <v>0</v>
      </c>
      <c r="P2123" s="125"/>
      <c r="Q2123" s="125"/>
      <c r="R2123" s="262">
        <f t="shared" si="328"/>
        <v>0</v>
      </c>
      <c r="S2123" s="125"/>
      <c r="T2123" s="125"/>
      <c r="U2123" s="262">
        <f t="shared" si="329"/>
        <v>0</v>
      </c>
      <c r="V2123" s="125"/>
      <c r="W2123" s="125"/>
      <c r="X2123" s="262">
        <f t="shared" si="330"/>
        <v>0</v>
      </c>
      <c r="Y2123" s="125"/>
      <c r="Z2123" s="125"/>
      <c r="AA2123" s="125"/>
      <c r="AB2123" s="125"/>
      <c r="AC2123" s="125"/>
      <c r="AD2123" s="125"/>
      <c r="AE2123" s="125"/>
      <c r="AF2123" s="125"/>
      <c r="AG2123" s="125"/>
      <c r="AH2123" s="125"/>
      <c r="AI2123" s="125"/>
      <c r="AJ2123" s="125"/>
      <c r="AK2123" s="319">
        <v>304360</v>
      </c>
      <c r="AL2123" s="319">
        <f t="shared" si="325"/>
        <v>0</v>
      </c>
      <c r="AM2123" s="65" t="s">
        <v>654</v>
      </c>
      <c r="AN2123" s="65"/>
      <c r="AO2123" s="65"/>
      <c r="AP2123" s="65"/>
      <c r="AQ2123" s="65"/>
      <c r="AR2123" s="65"/>
      <c r="AS2123" s="66"/>
    </row>
    <row r="2124" spans="1:45" s="67" customFormat="1" ht="14.15" customHeight="1" x14ac:dyDescent="0.2">
      <c r="A2124" s="165">
        <v>1704081</v>
      </c>
      <c r="B2124" s="166" t="s">
        <v>3923</v>
      </c>
      <c r="C2124" s="357">
        <f t="shared" si="326"/>
        <v>0</v>
      </c>
      <c r="D2124" s="137"/>
      <c r="E2124" s="126"/>
      <c r="F2124" s="126"/>
      <c r="G2124" s="126"/>
      <c r="H2124" s="290">
        <f t="shared" si="324"/>
        <v>0</v>
      </c>
      <c r="I2124" s="125"/>
      <c r="J2124" s="125"/>
      <c r="K2124" s="125"/>
      <c r="L2124" s="125"/>
      <c r="M2124" s="125"/>
      <c r="N2124" s="125"/>
      <c r="O2124" s="290">
        <f t="shared" si="327"/>
        <v>0</v>
      </c>
      <c r="P2124" s="125"/>
      <c r="Q2124" s="125"/>
      <c r="R2124" s="290">
        <f t="shared" si="328"/>
        <v>0</v>
      </c>
      <c r="S2124" s="125"/>
      <c r="T2124" s="125"/>
      <c r="U2124" s="290">
        <f t="shared" si="329"/>
        <v>0</v>
      </c>
      <c r="V2124" s="125"/>
      <c r="W2124" s="125"/>
      <c r="X2124" s="290">
        <f t="shared" si="330"/>
        <v>0</v>
      </c>
      <c r="Y2124" s="125"/>
      <c r="Z2124" s="125"/>
      <c r="AA2124" s="125"/>
      <c r="AB2124" s="125"/>
      <c r="AC2124" s="125"/>
      <c r="AD2124" s="125"/>
      <c r="AE2124" s="125"/>
      <c r="AF2124" s="125"/>
      <c r="AG2124" s="125"/>
      <c r="AH2124" s="125"/>
      <c r="AI2124" s="125"/>
      <c r="AJ2124" s="125"/>
      <c r="AK2124" s="319">
        <v>833260</v>
      </c>
      <c r="AL2124" s="319">
        <f t="shared" si="325"/>
        <v>0</v>
      </c>
      <c r="AM2124" s="65" t="s">
        <v>654</v>
      </c>
      <c r="AN2124" s="65"/>
      <c r="AO2124" s="65"/>
      <c r="AP2124" s="65"/>
      <c r="AQ2124" s="65"/>
      <c r="AR2124" s="65"/>
      <c r="AS2124" s="66"/>
    </row>
    <row r="2125" spans="1:45" s="67" customFormat="1" ht="14.15" customHeight="1" x14ac:dyDescent="0.2">
      <c r="A2125" s="165">
        <v>1704017</v>
      </c>
      <c r="B2125" s="166" t="s">
        <v>162</v>
      </c>
      <c r="C2125" s="258">
        <f t="shared" si="326"/>
        <v>0</v>
      </c>
      <c r="D2125" s="137"/>
      <c r="E2125" s="126"/>
      <c r="F2125" s="126"/>
      <c r="G2125" s="126"/>
      <c r="H2125" s="262">
        <f t="shared" si="324"/>
        <v>0</v>
      </c>
      <c r="I2125" s="125"/>
      <c r="J2125" s="125"/>
      <c r="K2125" s="125"/>
      <c r="L2125" s="125"/>
      <c r="M2125" s="125"/>
      <c r="N2125" s="125"/>
      <c r="O2125" s="262">
        <f t="shared" si="327"/>
        <v>0</v>
      </c>
      <c r="P2125" s="125"/>
      <c r="Q2125" s="125"/>
      <c r="R2125" s="262">
        <f t="shared" si="328"/>
        <v>0</v>
      </c>
      <c r="S2125" s="125"/>
      <c r="T2125" s="125"/>
      <c r="U2125" s="262">
        <f t="shared" si="329"/>
        <v>0</v>
      </c>
      <c r="V2125" s="125"/>
      <c r="W2125" s="125"/>
      <c r="X2125" s="262">
        <f t="shared" si="330"/>
        <v>0</v>
      </c>
      <c r="Y2125" s="125"/>
      <c r="Z2125" s="125"/>
      <c r="AA2125" s="125"/>
      <c r="AB2125" s="125"/>
      <c r="AC2125" s="125"/>
      <c r="AD2125" s="125"/>
      <c r="AE2125" s="125"/>
      <c r="AF2125" s="125"/>
      <c r="AG2125" s="125"/>
      <c r="AH2125" s="125"/>
      <c r="AI2125" s="125"/>
      <c r="AJ2125" s="125"/>
      <c r="AK2125" s="319">
        <v>462410</v>
      </c>
      <c r="AL2125" s="319">
        <f t="shared" si="325"/>
        <v>0</v>
      </c>
      <c r="AM2125" s="65" t="s">
        <v>654</v>
      </c>
      <c r="AN2125" s="65"/>
      <c r="AO2125" s="65"/>
      <c r="AP2125" s="65"/>
      <c r="AQ2125" s="65"/>
      <c r="AR2125" s="65"/>
      <c r="AS2125" s="66"/>
    </row>
    <row r="2126" spans="1:45" s="67" customFormat="1" ht="14.15" customHeight="1" x14ac:dyDescent="0.2">
      <c r="A2126" s="165">
        <v>1704018</v>
      </c>
      <c r="B2126" s="166" t="s">
        <v>90</v>
      </c>
      <c r="C2126" s="258">
        <f t="shared" si="326"/>
        <v>0</v>
      </c>
      <c r="D2126" s="137"/>
      <c r="E2126" s="126"/>
      <c r="F2126" s="126"/>
      <c r="G2126" s="126"/>
      <c r="H2126" s="262">
        <f t="shared" si="324"/>
        <v>0</v>
      </c>
      <c r="I2126" s="125"/>
      <c r="J2126" s="125"/>
      <c r="K2126" s="125"/>
      <c r="L2126" s="125"/>
      <c r="M2126" s="125"/>
      <c r="N2126" s="125"/>
      <c r="O2126" s="262">
        <f t="shared" si="327"/>
        <v>0</v>
      </c>
      <c r="P2126" s="125"/>
      <c r="Q2126" s="125"/>
      <c r="R2126" s="262">
        <f t="shared" si="328"/>
        <v>0</v>
      </c>
      <c r="S2126" s="125"/>
      <c r="T2126" s="125"/>
      <c r="U2126" s="262">
        <f t="shared" si="329"/>
        <v>0</v>
      </c>
      <c r="V2126" s="125"/>
      <c r="W2126" s="125"/>
      <c r="X2126" s="262">
        <f t="shared" si="330"/>
        <v>0</v>
      </c>
      <c r="Y2126" s="125"/>
      <c r="Z2126" s="125"/>
      <c r="AA2126" s="125"/>
      <c r="AB2126" s="125"/>
      <c r="AC2126" s="125"/>
      <c r="AD2126" s="125"/>
      <c r="AE2126" s="125"/>
      <c r="AF2126" s="125"/>
      <c r="AG2126" s="125"/>
      <c r="AH2126" s="125"/>
      <c r="AI2126" s="125"/>
      <c r="AJ2126" s="125"/>
      <c r="AK2126" s="319">
        <v>381790</v>
      </c>
      <c r="AL2126" s="319">
        <f t="shared" si="325"/>
        <v>0</v>
      </c>
      <c r="AM2126" s="65" t="s">
        <v>654</v>
      </c>
      <c r="AN2126" s="65"/>
      <c r="AO2126" s="65"/>
      <c r="AP2126" s="65"/>
      <c r="AQ2126" s="65"/>
      <c r="AR2126" s="65"/>
      <c r="AS2126" s="66"/>
    </row>
    <row r="2127" spans="1:45" s="67" customFormat="1" ht="14.15" customHeight="1" x14ac:dyDescent="0.2">
      <c r="A2127" s="165">
        <v>1704064</v>
      </c>
      <c r="B2127" s="166" t="s">
        <v>91</v>
      </c>
      <c r="C2127" s="258">
        <f t="shared" si="326"/>
        <v>0</v>
      </c>
      <c r="D2127" s="137"/>
      <c r="E2127" s="126"/>
      <c r="F2127" s="126"/>
      <c r="G2127" s="126"/>
      <c r="H2127" s="262">
        <f t="shared" si="324"/>
        <v>0</v>
      </c>
      <c r="I2127" s="125"/>
      <c r="J2127" s="125"/>
      <c r="K2127" s="125"/>
      <c r="L2127" s="125"/>
      <c r="M2127" s="125"/>
      <c r="N2127" s="125"/>
      <c r="O2127" s="262">
        <f t="shared" si="327"/>
        <v>0</v>
      </c>
      <c r="P2127" s="125"/>
      <c r="Q2127" s="125"/>
      <c r="R2127" s="262">
        <f t="shared" si="328"/>
        <v>0</v>
      </c>
      <c r="S2127" s="125"/>
      <c r="T2127" s="125"/>
      <c r="U2127" s="262">
        <f t="shared" si="329"/>
        <v>0</v>
      </c>
      <c r="V2127" s="125"/>
      <c r="W2127" s="125"/>
      <c r="X2127" s="262">
        <f t="shared" si="330"/>
        <v>0</v>
      </c>
      <c r="Y2127" s="125"/>
      <c r="Z2127" s="125"/>
      <c r="AA2127" s="125"/>
      <c r="AB2127" s="125"/>
      <c r="AC2127" s="125"/>
      <c r="AD2127" s="125"/>
      <c r="AE2127" s="125"/>
      <c r="AF2127" s="125"/>
      <c r="AG2127" s="125"/>
      <c r="AH2127" s="125"/>
      <c r="AI2127" s="125"/>
      <c r="AJ2127" s="125"/>
      <c r="AK2127" s="319">
        <v>379850</v>
      </c>
      <c r="AL2127" s="319">
        <f t="shared" si="325"/>
        <v>0</v>
      </c>
      <c r="AM2127" s="65" t="s">
        <v>654</v>
      </c>
      <c r="AN2127" s="65"/>
      <c r="AO2127" s="65"/>
      <c r="AP2127" s="65"/>
      <c r="AQ2127" s="65"/>
      <c r="AR2127" s="65"/>
      <c r="AS2127" s="66"/>
    </row>
    <row r="2128" spans="1:45" s="67" customFormat="1" ht="14.15" customHeight="1" x14ac:dyDescent="0.2">
      <c r="A2128" s="165" t="s">
        <v>3924</v>
      </c>
      <c r="B2128" s="166" t="s">
        <v>3926</v>
      </c>
      <c r="C2128" s="357">
        <f t="shared" si="326"/>
        <v>0</v>
      </c>
      <c r="D2128" s="137"/>
      <c r="E2128" s="126"/>
      <c r="F2128" s="126"/>
      <c r="G2128" s="126"/>
      <c r="H2128" s="290">
        <f t="shared" si="324"/>
        <v>0</v>
      </c>
      <c r="I2128" s="125"/>
      <c r="J2128" s="125"/>
      <c r="K2128" s="125"/>
      <c r="L2128" s="125"/>
      <c r="M2128" s="125"/>
      <c r="N2128" s="125"/>
      <c r="O2128" s="290">
        <f t="shared" si="327"/>
        <v>0</v>
      </c>
      <c r="P2128" s="125"/>
      <c r="Q2128" s="125"/>
      <c r="R2128" s="290">
        <f t="shared" si="328"/>
        <v>0</v>
      </c>
      <c r="S2128" s="125"/>
      <c r="T2128" s="125"/>
      <c r="U2128" s="290">
        <f t="shared" si="329"/>
        <v>0</v>
      </c>
      <c r="V2128" s="125"/>
      <c r="W2128" s="125"/>
      <c r="X2128" s="290">
        <f t="shared" si="330"/>
        <v>0</v>
      </c>
      <c r="Y2128" s="125"/>
      <c r="Z2128" s="125"/>
      <c r="AA2128" s="125"/>
      <c r="AB2128" s="125"/>
      <c r="AC2128" s="125"/>
      <c r="AD2128" s="125"/>
      <c r="AE2128" s="125"/>
      <c r="AF2128" s="125"/>
      <c r="AG2128" s="125"/>
      <c r="AH2128" s="125"/>
      <c r="AI2128" s="125"/>
      <c r="AJ2128" s="125"/>
      <c r="AK2128" s="319">
        <v>394000</v>
      </c>
      <c r="AL2128" s="319">
        <f t="shared" si="325"/>
        <v>0</v>
      </c>
      <c r="AM2128" s="65" t="s">
        <v>654</v>
      </c>
      <c r="AN2128" s="65"/>
      <c r="AO2128" s="65"/>
      <c r="AP2128" s="65"/>
      <c r="AQ2128" s="65"/>
      <c r="AR2128" s="65"/>
      <c r="AS2128" s="66"/>
    </row>
    <row r="2129" spans="1:45" s="67" customFormat="1" ht="14.15" customHeight="1" x14ac:dyDescent="0.2">
      <c r="A2129" s="165" t="s">
        <v>3925</v>
      </c>
      <c r="B2129" s="166" t="s">
        <v>3927</v>
      </c>
      <c r="C2129" s="357">
        <f t="shared" si="326"/>
        <v>0</v>
      </c>
      <c r="D2129" s="137"/>
      <c r="E2129" s="126"/>
      <c r="F2129" s="126"/>
      <c r="G2129" s="126"/>
      <c r="H2129" s="290">
        <f t="shared" si="324"/>
        <v>0</v>
      </c>
      <c r="I2129" s="125"/>
      <c r="J2129" s="125"/>
      <c r="K2129" s="125"/>
      <c r="L2129" s="125"/>
      <c r="M2129" s="125"/>
      <c r="N2129" s="125"/>
      <c r="O2129" s="290">
        <f t="shared" si="327"/>
        <v>0</v>
      </c>
      <c r="P2129" s="125"/>
      <c r="Q2129" s="125"/>
      <c r="R2129" s="290">
        <f t="shared" si="328"/>
        <v>0</v>
      </c>
      <c r="S2129" s="125"/>
      <c r="T2129" s="125"/>
      <c r="U2129" s="290">
        <f t="shared" si="329"/>
        <v>0</v>
      </c>
      <c r="V2129" s="125"/>
      <c r="W2129" s="125"/>
      <c r="X2129" s="290">
        <f t="shared" si="330"/>
        <v>0</v>
      </c>
      <c r="Y2129" s="125"/>
      <c r="Z2129" s="125"/>
      <c r="AA2129" s="125"/>
      <c r="AB2129" s="125"/>
      <c r="AC2129" s="125"/>
      <c r="AD2129" s="125"/>
      <c r="AE2129" s="125"/>
      <c r="AF2129" s="125"/>
      <c r="AG2129" s="125"/>
      <c r="AH2129" s="125"/>
      <c r="AI2129" s="125"/>
      <c r="AJ2129" s="125"/>
      <c r="AK2129" s="319">
        <v>520090</v>
      </c>
      <c r="AL2129" s="319">
        <f t="shared" si="325"/>
        <v>0</v>
      </c>
      <c r="AM2129" s="65" t="s">
        <v>654</v>
      </c>
      <c r="AN2129" s="65"/>
      <c r="AO2129" s="65"/>
      <c r="AP2129" s="65"/>
      <c r="AQ2129" s="65"/>
      <c r="AR2129" s="65"/>
      <c r="AS2129" s="66"/>
    </row>
    <row r="2130" spans="1:45" s="67" customFormat="1" ht="14.15" customHeight="1" x14ac:dyDescent="0.2">
      <c r="A2130" s="165">
        <v>1704019</v>
      </c>
      <c r="B2130" s="166" t="s">
        <v>3016</v>
      </c>
      <c r="C2130" s="258">
        <f t="shared" si="326"/>
        <v>0</v>
      </c>
      <c r="D2130" s="137"/>
      <c r="E2130" s="126"/>
      <c r="F2130" s="126"/>
      <c r="G2130" s="126"/>
      <c r="H2130" s="262">
        <f t="shared" si="324"/>
        <v>0</v>
      </c>
      <c r="I2130" s="125"/>
      <c r="J2130" s="125"/>
      <c r="K2130" s="125"/>
      <c r="L2130" s="125"/>
      <c r="M2130" s="125"/>
      <c r="N2130" s="125"/>
      <c r="O2130" s="262">
        <f t="shared" si="327"/>
        <v>0</v>
      </c>
      <c r="P2130" s="125"/>
      <c r="Q2130" s="125"/>
      <c r="R2130" s="262">
        <f t="shared" si="328"/>
        <v>0</v>
      </c>
      <c r="S2130" s="125"/>
      <c r="T2130" s="125"/>
      <c r="U2130" s="262">
        <f t="shared" si="329"/>
        <v>0</v>
      </c>
      <c r="V2130" s="125"/>
      <c r="W2130" s="125"/>
      <c r="X2130" s="262">
        <f t="shared" si="330"/>
        <v>0</v>
      </c>
      <c r="Y2130" s="125"/>
      <c r="Z2130" s="125"/>
      <c r="AA2130" s="125"/>
      <c r="AB2130" s="125"/>
      <c r="AC2130" s="125"/>
      <c r="AD2130" s="125"/>
      <c r="AE2130" s="125"/>
      <c r="AF2130" s="125"/>
      <c r="AG2130" s="125"/>
      <c r="AH2130" s="125"/>
      <c r="AI2130" s="125"/>
      <c r="AJ2130" s="125"/>
      <c r="AK2130" s="319">
        <v>281290</v>
      </c>
      <c r="AL2130" s="319">
        <f t="shared" si="325"/>
        <v>0</v>
      </c>
      <c r="AM2130" s="65" t="s">
        <v>654</v>
      </c>
      <c r="AN2130" s="65"/>
      <c r="AO2130" s="65"/>
      <c r="AP2130" s="65"/>
      <c r="AQ2130" s="65"/>
      <c r="AR2130" s="65"/>
      <c r="AS2130" s="66"/>
    </row>
    <row r="2131" spans="1:45" s="67" customFormat="1" ht="14.15" customHeight="1" x14ac:dyDescent="0.2">
      <c r="A2131" s="165">
        <v>1704020</v>
      </c>
      <c r="B2131" s="166" t="s">
        <v>163</v>
      </c>
      <c r="C2131" s="258">
        <f t="shared" si="326"/>
        <v>0</v>
      </c>
      <c r="D2131" s="137"/>
      <c r="E2131" s="126"/>
      <c r="F2131" s="126"/>
      <c r="G2131" s="126"/>
      <c r="H2131" s="262">
        <f t="shared" si="324"/>
        <v>0</v>
      </c>
      <c r="I2131" s="125"/>
      <c r="J2131" s="125"/>
      <c r="K2131" s="125"/>
      <c r="L2131" s="125"/>
      <c r="M2131" s="125"/>
      <c r="N2131" s="125"/>
      <c r="O2131" s="262">
        <f t="shared" si="327"/>
        <v>0</v>
      </c>
      <c r="P2131" s="125"/>
      <c r="Q2131" s="125"/>
      <c r="R2131" s="262">
        <f t="shared" si="328"/>
        <v>0</v>
      </c>
      <c r="S2131" s="125"/>
      <c r="T2131" s="125"/>
      <c r="U2131" s="262">
        <f t="shared" si="329"/>
        <v>0</v>
      </c>
      <c r="V2131" s="125"/>
      <c r="W2131" s="125"/>
      <c r="X2131" s="262">
        <f t="shared" si="330"/>
        <v>0</v>
      </c>
      <c r="Y2131" s="125"/>
      <c r="Z2131" s="125"/>
      <c r="AA2131" s="125"/>
      <c r="AB2131" s="125"/>
      <c r="AC2131" s="125"/>
      <c r="AD2131" s="125"/>
      <c r="AE2131" s="125"/>
      <c r="AF2131" s="125"/>
      <c r="AG2131" s="125"/>
      <c r="AH2131" s="125"/>
      <c r="AI2131" s="125"/>
      <c r="AJ2131" s="125"/>
      <c r="AK2131" s="319">
        <v>324170</v>
      </c>
      <c r="AL2131" s="319">
        <f t="shared" si="325"/>
        <v>0</v>
      </c>
      <c r="AM2131" s="65" t="s">
        <v>654</v>
      </c>
      <c r="AN2131" s="65"/>
      <c r="AO2131" s="65"/>
      <c r="AP2131" s="65"/>
      <c r="AQ2131" s="65"/>
      <c r="AR2131" s="65"/>
      <c r="AS2131" s="66"/>
    </row>
    <row r="2132" spans="1:45" s="67" customFormat="1" ht="14.15" customHeight="1" x14ac:dyDescent="0.2">
      <c r="A2132" s="165">
        <v>1704084</v>
      </c>
      <c r="B2132" s="166" t="s">
        <v>3928</v>
      </c>
      <c r="C2132" s="357">
        <f t="shared" si="326"/>
        <v>0</v>
      </c>
      <c r="D2132" s="137"/>
      <c r="E2132" s="126"/>
      <c r="F2132" s="126"/>
      <c r="G2132" s="126"/>
      <c r="H2132" s="290">
        <f t="shared" si="324"/>
        <v>0</v>
      </c>
      <c r="I2132" s="125"/>
      <c r="J2132" s="125"/>
      <c r="K2132" s="125"/>
      <c r="L2132" s="125"/>
      <c r="M2132" s="125"/>
      <c r="N2132" s="125"/>
      <c r="O2132" s="290">
        <f t="shared" si="327"/>
        <v>0</v>
      </c>
      <c r="P2132" s="125"/>
      <c r="Q2132" s="125"/>
      <c r="R2132" s="290">
        <f t="shared" si="328"/>
        <v>0</v>
      </c>
      <c r="S2132" s="125"/>
      <c r="T2132" s="125"/>
      <c r="U2132" s="290">
        <f t="shared" si="329"/>
        <v>0</v>
      </c>
      <c r="V2132" s="125"/>
      <c r="W2132" s="125"/>
      <c r="X2132" s="290">
        <f t="shared" si="330"/>
        <v>0</v>
      </c>
      <c r="Y2132" s="125"/>
      <c r="Z2132" s="125"/>
      <c r="AA2132" s="125"/>
      <c r="AB2132" s="125"/>
      <c r="AC2132" s="125"/>
      <c r="AD2132" s="125"/>
      <c r="AE2132" s="125"/>
      <c r="AF2132" s="125"/>
      <c r="AG2132" s="125"/>
      <c r="AH2132" s="125"/>
      <c r="AI2132" s="125"/>
      <c r="AJ2132" s="125"/>
      <c r="AK2132" s="319">
        <v>443860</v>
      </c>
      <c r="AL2132" s="319">
        <f t="shared" si="325"/>
        <v>0</v>
      </c>
      <c r="AM2132" s="65" t="s">
        <v>654</v>
      </c>
      <c r="AN2132" s="65"/>
      <c r="AO2132" s="65"/>
      <c r="AP2132" s="65"/>
      <c r="AQ2132" s="65"/>
      <c r="AR2132" s="65"/>
      <c r="AS2132" s="66"/>
    </row>
    <row r="2133" spans="1:45" s="67" customFormat="1" ht="14.15" customHeight="1" x14ac:dyDescent="0.2">
      <c r="A2133" s="165">
        <v>1704021</v>
      </c>
      <c r="B2133" s="166" t="s">
        <v>700</v>
      </c>
      <c r="C2133" s="258">
        <f t="shared" si="326"/>
        <v>0</v>
      </c>
      <c r="D2133" s="137"/>
      <c r="E2133" s="126"/>
      <c r="F2133" s="126"/>
      <c r="G2133" s="126"/>
      <c r="H2133" s="262">
        <f t="shared" si="324"/>
        <v>0</v>
      </c>
      <c r="I2133" s="125"/>
      <c r="J2133" s="125"/>
      <c r="K2133" s="125"/>
      <c r="L2133" s="125"/>
      <c r="M2133" s="125"/>
      <c r="N2133" s="125"/>
      <c r="O2133" s="262">
        <f t="shared" si="327"/>
        <v>0</v>
      </c>
      <c r="P2133" s="125"/>
      <c r="Q2133" s="125"/>
      <c r="R2133" s="262">
        <f t="shared" si="328"/>
        <v>0</v>
      </c>
      <c r="S2133" s="125"/>
      <c r="T2133" s="125"/>
      <c r="U2133" s="262">
        <f t="shared" si="329"/>
        <v>0</v>
      </c>
      <c r="V2133" s="125"/>
      <c r="W2133" s="125"/>
      <c r="X2133" s="262">
        <f t="shared" si="330"/>
        <v>0</v>
      </c>
      <c r="Y2133" s="125"/>
      <c r="Z2133" s="125"/>
      <c r="AA2133" s="125"/>
      <c r="AB2133" s="125"/>
      <c r="AC2133" s="125"/>
      <c r="AD2133" s="125"/>
      <c r="AE2133" s="125"/>
      <c r="AF2133" s="125"/>
      <c r="AG2133" s="125"/>
      <c r="AH2133" s="125"/>
      <c r="AI2133" s="125"/>
      <c r="AJ2133" s="125"/>
      <c r="AK2133" s="319">
        <v>292840</v>
      </c>
      <c r="AL2133" s="319">
        <f t="shared" si="325"/>
        <v>0</v>
      </c>
      <c r="AM2133" s="65" t="s">
        <v>654</v>
      </c>
      <c r="AN2133" s="65"/>
      <c r="AO2133" s="65"/>
      <c r="AP2133" s="65"/>
      <c r="AQ2133" s="65"/>
      <c r="AR2133" s="65"/>
      <c r="AS2133" s="66"/>
    </row>
    <row r="2134" spans="1:45" s="67" customFormat="1" ht="14.15" customHeight="1" x14ac:dyDescent="0.2">
      <c r="A2134" s="165">
        <v>1704022</v>
      </c>
      <c r="B2134" s="166" t="s">
        <v>164</v>
      </c>
      <c r="C2134" s="258">
        <f t="shared" si="326"/>
        <v>0</v>
      </c>
      <c r="D2134" s="137"/>
      <c r="E2134" s="126"/>
      <c r="F2134" s="126"/>
      <c r="G2134" s="126"/>
      <c r="H2134" s="262">
        <f t="shared" si="324"/>
        <v>0</v>
      </c>
      <c r="I2134" s="125"/>
      <c r="J2134" s="125"/>
      <c r="K2134" s="125"/>
      <c r="L2134" s="125"/>
      <c r="M2134" s="125"/>
      <c r="N2134" s="125"/>
      <c r="O2134" s="262">
        <f t="shared" si="327"/>
        <v>0</v>
      </c>
      <c r="P2134" s="125"/>
      <c r="Q2134" s="125"/>
      <c r="R2134" s="262">
        <f t="shared" si="328"/>
        <v>0</v>
      </c>
      <c r="S2134" s="125"/>
      <c r="T2134" s="125"/>
      <c r="U2134" s="262">
        <f t="shared" si="329"/>
        <v>0</v>
      </c>
      <c r="V2134" s="125"/>
      <c r="W2134" s="125"/>
      <c r="X2134" s="262">
        <f t="shared" si="330"/>
        <v>0</v>
      </c>
      <c r="Y2134" s="125"/>
      <c r="Z2134" s="125"/>
      <c r="AA2134" s="125"/>
      <c r="AB2134" s="125"/>
      <c r="AC2134" s="125"/>
      <c r="AD2134" s="125"/>
      <c r="AE2134" s="125"/>
      <c r="AF2134" s="125"/>
      <c r="AG2134" s="125"/>
      <c r="AH2134" s="125"/>
      <c r="AI2134" s="125"/>
      <c r="AJ2134" s="125"/>
      <c r="AK2134" s="319">
        <v>324170</v>
      </c>
      <c r="AL2134" s="319">
        <f t="shared" si="325"/>
        <v>0</v>
      </c>
      <c r="AM2134" s="65" t="s">
        <v>654</v>
      </c>
      <c r="AN2134" s="65"/>
      <c r="AO2134" s="65"/>
      <c r="AP2134" s="65"/>
      <c r="AQ2134" s="65"/>
      <c r="AR2134" s="65"/>
      <c r="AS2134" s="66"/>
    </row>
    <row r="2135" spans="1:45" s="67" customFormat="1" ht="14.15" customHeight="1" x14ac:dyDescent="0.2">
      <c r="A2135" s="165">
        <v>1704023</v>
      </c>
      <c r="B2135" s="166" t="s">
        <v>701</v>
      </c>
      <c r="C2135" s="258">
        <f t="shared" si="326"/>
        <v>0</v>
      </c>
      <c r="D2135" s="137"/>
      <c r="E2135" s="126"/>
      <c r="F2135" s="126"/>
      <c r="G2135" s="126"/>
      <c r="H2135" s="262">
        <f t="shared" si="324"/>
        <v>0</v>
      </c>
      <c r="I2135" s="125"/>
      <c r="J2135" s="125"/>
      <c r="K2135" s="125"/>
      <c r="L2135" s="125"/>
      <c r="M2135" s="125"/>
      <c r="N2135" s="125"/>
      <c r="O2135" s="262">
        <f t="shared" si="327"/>
        <v>0</v>
      </c>
      <c r="P2135" s="125"/>
      <c r="Q2135" s="125"/>
      <c r="R2135" s="262">
        <f t="shared" si="328"/>
        <v>0</v>
      </c>
      <c r="S2135" s="125"/>
      <c r="T2135" s="125"/>
      <c r="U2135" s="262">
        <f t="shared" si="329"/>
        <v>0</v>
      </c>
      <c r="V2135" s="125"/>
      <c r="W2135" s="125"/>
      <c r="X2135" s="262">
        <f t="shared" si="330"/>
        <v>0</v>
      </c>
      <c r="Y2135" s="125"/>
      <c r="Z2135" s="125"/>
      <c r="AA2135" s="125"/>
      <c r="AB2135" s="125"/>
      <c r="AC2135" s="125"/>
      <c r="AD2135" s="125"/>
      <c r="AE2135" s="125"/>
      <c r="AF2135" s="125"/>
      <c r="AG2135" s="125"/>
      <c r="AH2135" s="125"/>
      <c r="AI2135" s="125"/>
      <c r="AJ2135" s="125"/>
      <c r="AK2135" s="319">
        <v>269800</v>
      </c>
      <c r="AL2135" s="319">
        <f t="shared" si="325"/>
        <v>0</v>
      </c>
      <c r="AM2135" s="65" t="s">
        <v>654</v>
      </c>
      <c r="AN2135" s="65"/>
      <c r="AO2135" s="65"/>
      <c r="AP2135" s="65"/>
      <c r="AQ2135" s="65"/>
      <c r="AR2135" s="65"/>
      <c r="AS2135" s="66"/>
    </row>
    <row r="2136" spans="1:45" s="67" customFormat="1" ht="14.15" customHeight="1" x14ac:dyDescent="0.2">
      <c r="A2136" s="165">
        <v>1704024</v>
      </c>
      <c r="B2136" s="166" t="s">
        <v>214</v>
      </c>
      <c r="C2136" s="258">
        <f t="shared" si="326"/>
        <v>0</v>
      </c>
      <c r="D2136" s="137"/>
      <c r="E2136" s="126"/>
      <c r="F2136" s="126"/>
      <c r="G2136" s="126"/>
      <c r="H2136" s="262">
        <f t="shared" si="324"/>
        <v>0</v>
      </c>
      <c r="I2136" s="125"/>
      <c r="J2136" s="125"/>
      <c r="K2136" s="125"/>
      <c r="L2136" s="125"/>
      <c r="M2136" s="125"/>
      <c r="N2136" s="125"/>
      <c r="O2136" s="262">
        <f t="shared" si="327"/>
        <v>0</v>
      </c>
      <c r="P2136" s="125"/>
      <c r="Q2136" s="125"/>
      <c r="R2136" s="262">
        <f t="shared" si="328"/>
        <v>0</v>
      </c>
      <c r="S2136" s="125"/>
      <c r="T2136" s="125"/>
      <c r="U2136" s="262">
        <f t="shared" si="329"/>
        <v>0</v>
      </c>
      <c r="V2136" s="125"/>
      <c r="W2136" s="125"/>
      <c r="X2136" s="262">
        <f t="shared" si="330"/>
        <v>0</v>
      </c>
      <c r="Y2136" s="125"/>
      <c r="Z2136" s="125"/>
      <c r="AA2136" s="125"/>
      <c r="AB2136" s="125"/>
      <c r="AC2136" s="125"/>
      <c r="AD2136" s="125"/>
      <c r="AE2136" s="125"/>
      <c r="AF2136" s="125"/>
      <c r="AG2136" s="125"/>
      <c r="AH2136" s="125"/>
      <c r="AI2136" s="125"/>
      <c r="AJ2136" s="125"/>
      <c r="AK2136" s="319">
        <v>319750</v>
      </c>
      <c r="AL2136" s="319">
        <f t="shared" si="325"/>
        <v>0</v>
      </c>
      <c r="AM2136" s="65" t="s">
        <v>654</v>
      </c>
      <c r="AN2136" s="65"/>
      <c r="AO2136" s="65"/>
      <c r="AP2136" s="65"/>
      <c r="AQ2136" s="65"/>
      <c r="AR2136" s="65"/>
      <c r="AS2136" s="66"/>
    </row>
    <row r="2137" spans="1:45" s="67" customFormat="1" ht="14.15" customHeight="1" x14ac:dyDescent="0.2">
      <c r="A2137" s="165">
        <v>1704025</v>
      </c>
      <c r="B2137" s="166" t="s">
        <v>215</v>
      </c>
      <c r="C2137" s="258">
        <f t="shared" si="326"/>
        <v>0</v>
      </c>
      <c r="D2137" s="137"/>
      <c r="E2137" s="126"/>
      <c r="F2137" s="126"/>
      <c r="G2137" s="126"/>
      <c r="H2137" s="262">
        <f t="shared" si="324"/>
        <v>0</v>
      </c>
      <c r="I2137" s="125"/>
      <c r="J2137" s="125"/>
      <c r="K2137" s="125"/>
      <c r="L2137" s="125"/>
      <c r="M2137" s="125"/>
      <c r="N2137" s="125"/>
      <c r="O2137" s="262">
        <f t="shared" si="327"/>
        <v>0</v>
      </c>
      <c r="P2137" s="125"/>
      <c r="Q2137" s="125"/>
      <c r="R2137" s="262">
        <f t="shared" si="328"/>
        <v>0</v>
      </c>
      <c r="S2137" s="125"/>
      <c r="T2137" s="125"/>
      <c r="U2137" s="262">
        <f t="shared" si="329"/>
        <v>0</v>
      </c>
      <c r="V2137" s="125"/>
      <c r="W2137" s="125"/>
      <c r="X2137" s="262">
        <f t="shared" si="330"/>
        <v>0</v>
      </c>
      <c r="Y2137" s="125"/>
      <c r="Z2137" s="125"/>
      <c r="AA2137" s="125"/>
      <c r="AB2137" s="125"/>
      <c r="AC2137" s="125"/>
      <c r="AD2137" s="125"/>
      <c r="AE2137" s="125"/>
      <c r="AF2137" s="125"/>
      <c r="AG2137" s="125"/>
      <c r="AH2137" s="125"/>
      <c r="AI2137" s="125"/>
      <c r="AJ2137" s="125"/>
      <c r="AK2137" s="319">
        <v>91280</v>
      </c>
      <c r="AL2137" s="319">
        <f t="shared" si="325"/>
        <v>0</v>
      </c>
      <c r="AM2137" s="65" t="s">
        <v>654</v>
      </c>
      <c r="AN2137" s="65"/>
      <c r="AO2137" s="65"/>
      <c r="AP2137" s="65"/>
      <c r="AQ2137" s="65"/>
      <c r="AR2137" s="65"/>
      <c r="AS2137" s="66"/>
    </row>
    <row r="2138" spans="1:45" s="67" customFormat="1" ht="14.15" customHeight="1" x14ac:dyDescent="0.2">
      <c r="A2138" s="165">
        <v>1704026</v>
      </c>
      <c r="B2138" s="166" t="s">
        <v>216</v>
      </c>
      <c r="C2138" s="258">
        <f t="shared" si="326"/>
        <v>0</v>
      </c>
      <c r="D2138" s="137"/>
      <c r="E2138" s="126"/>
      <c r="F2138" s="126"/>
      <c r="G2138" s="126"/>
      <c r="H2138" s="262">
        <f t="shared" si="324"/>
        <v>0</v>
      </c>
      <c r="I2138" s="125"/>
      <c r="J2138" s="125"/>
      <c r="K2138" s="125"/>
      <c r="L2138" s="125"/>
      <c r="M2138" s="125"/>
      <c r="N2138" s="125"/>
      <c r="O2138" s="262">
        <f t="shared" si="327"/>
        <v>0</v>
      </c>
      <c r="P2138" s="125"/>
      <c r="Q2138" s="125"/>
      <c r="R2138" s="262">
        <f t="shared" si="328"/>
        <v>0</v>
      </c>
      <c r="S2138" s="125"/>
      <c r="T2138" s="125"/>
      <c r="U2138" s="262">
        <f t="shared" si="329"/>
        <v>0</v>
      </c>
      <c r="V2138" s="125"/>
      <c r="W2138" s="125"/>
      <c r="X2138" s="262">
        <f t="shared" si="330"/>
        <v>0</v>
      </c>
      <c r="Y2138" s="125"/>
      <c r="Z2138" s="125"/>
      <c r="AA2138" s="125"/>
      <c r="AB2138" s="125"/>
      <c r="AC2138" s="125"/>
      <c r="AD2138" s="125"/>
      <c r="AE2138" s="125"/>
      <c r="AF2138" s="125"/>
      <c r="AG2138" s="125"/>
      <c r="AH2138" s="125"/>
      <c r="AI2138" s="125"/>
      <c r="AJ2138" s="125"/>
      <c r="AK2138" s="319">
        <v>289590</v>
      </c>
      <c r="AL2138" s="319">
        <f t="shared" si="325"/>
        <v>0</v>
      </c>
      <c r="AM2138" s="65" t="s">
        <v>654</v>
      </c>
      <c r="AN2138" s="65"/>
      <c r="AO2138" s="65"/>
      <c r="AP2138" s="65"/>
      <c r="AQ2138" s="65"/>
      <c r="AR2138" s="65"/>
      <c r="AS2138" s="66"/>
    </row>
    <row r="2139" spans="1:45" s="67" customFormat="1" ht="14.15" customHeight="1" x14ac:dyDescent="0.2">
      <c r="A2139" s="165">
        <v>1704085</v>
      </c>
      <c r="B2139" s="166" t="s">
        <v>3929</v>
      </c>
      <c r="C2139" s="357">
        <f t="shared" si="326"/>
        <v>0</v>
      </c>
      <c r="D2139" s="137"/>
      <c r="E2139" s="126"/>
      <c r="F2139" s="126"/>
      <c r="G2139" s="126"/>
      <c r="H2139" s="290">
        <f t="shared" si="324"/>
        <v>0</v>
      </c>
      <c r="I2139" s="125"/>
      <c r="J2139" s="125"/>
      <c r="K2139" s="125"/>
      <c r="L2139" s="125"/>
      <c r="M2139" s="125"/>
      <c r="N2139" s="125"/>
      <c r="O2139" s="290">
        <f t="shared" si="327"/>
        <v>0</v>
      </c>
      <c r="P2139" s="125"/>
      <c r="Q2139" s="125"/>
      <c r="R2139" s="290">
        <f t="shared" si="328"/>
        <v>0</v>
      </c>
      <c r="S2139" s="125"/>
      <c r="T2139" s="125"/>
      <c r="U2139" s="290">
        <f t="shared" si="329"/>
        <v>0</v>
      </c>
      <c r="V2139" s="125"/>
      <c r="W2139" s="125"/>
      <c r="X2139" s="290">
        <f t="shared" si="330"/>
        <v>0</v>
      </c>
      <c r="Y2139" s="125"/>
      <c r="Z2139" s="125"/>
      <c r="AA2139" s="125"/>
      <c r="AB2139" s="125"/>
      <c r="AC2139" s="125"/>
      <c r="AD2139" s="125"/>
      <c r="AE2139" s="125"/>
      <c r="AF2139" s="125"/>
      <c r="AG2139" s="125"/>
      <c r="AH2139" s="125"/>
      <c r="AI2139" s="125"/>
      <c r="AJ2139" s="125"/>
      <c r="AK2139" s="319">
        <v>396510</v>
      </c>
      <c r="AL2139" s="319">
        <f t="shared" si="325"/>
        <v>0</v>
      </c>
      <c r="AM2139" s="65" t="s">
        <v>654</v>
      </c>
      <c r="AN2139" s="65"/>
      <c r="AO2139" s="65"/>
      <c r="AP2139" s="65"/>
      <c r="AQ2139" s="65"/>
      <c r="AR2139" s="65"/>
      <c r="AS2139" s="66"/>
    </row>
    <row r="2140" spans="1:45" s="67" customFormat="1" ht="14.15" customHeight="1" x14ac:dyDescent="0.2">
      <c r="A2140" s="165">
        <v>1704027</v>
      </c>
      <c r="B2140" s="166" t="s">
        <v>3544</v>
      </c>
      <c r="C2140" s="258">
        <f t="shared" si="326"/>
        <v>1</v>
      </c>
      <c r="D2140" s="137"/>
      <c r="E2140" s="126"/>
      <c r="F2140" s="126"/>
      <c r="G2140" s="126"/>
      <c r="H2140" s="262">
        <f t="shared" si="324"/>
        <v>1</v>
      </c>
      <c r="I2140" s="125">
        <v>1</v>
      </c>
      <c r="J2140" s="125"/>
      <c r="K2140" s="125"/>
      <c r="L2140" s="125"/>
      <c r="M2140" s="125"/>
      <c r="N2140" s="125"/>
      <c r="O2140" s="126"/>
      <c r="P2140" s="126"/>
      <c r="Q2140" s="126"/>
      <c r="R2140" s="126"/>
      <c r="S2140" s="126"/>
      <c r="T2140" s="126"/>
      <c r="U2140" s="126"/>
      <c r="V2140" s="126"/>
      <c r="W2140" s="126"/>
      <c r="X2140" s="126"/>
      <c r="Y2140" s="126"/>
      <c r="Z2140" s="126"/>
      <c r="AA2140" s="125">
        <v>1</v>
      </c>
      <c r="AB2140" s="125"/>
      <c r="AC2140" s="125"/>
      <c r="AD2140" s="125"/>
      <c r="AE2140" s="125"/>
      <c r="AF2140" s="125"/>
      <c r="AG2140" s="125"/>
      <c r="AH2140" s="125"/>
      <c r="AI2140" s="125"/>
      <c r="AJ2140" s="125"/>
      <c r="AK2140" s="319">
        <v>64230</v>
      </c>
      <c r="AL2140" s="319">
        <f t="shared" si="325"/>
        <v>64230</v>
      </c>
      <c r="AM2140" s="65" t="s">
        <v>654</v>
      </c>
      <c r="AN2140" s="65"/>
      <c r="AO2140" s="65"/>
      <c r="AP2140" s="65"/>
      <c r="AQ2140" s="65"/>
      <c r="AR2140" s="65"/>
      <c r="AS2140" s="66"/>
    </row>
    <row r="2141" spans="1:45" s="67" customFormat="1" ht="14.15" customHeight="1" x14ac:dyDescent="0.2">
      <c r="A2141" s="165">
        <v>1704028</v>
      </c>
      <c r="B2141" s="166" t="s">
        <v>3545</v>
      </c>
      <c r="C2141" s="258">
        <f t="shared" si="326"/>
        <v>0</v>
      </c>
      <c r="D2141" s="137"/>
      <c r="E2141" s="126"/>
      <c r="F2141" s="126"/>
      <c r="G2141" s="126"/>
      <c r="H2141" s="262">
        <f t="shared" si="324"/>
        <v>0</v>
      </c>
      <c r="I2141" s="125"/>
      <c r="J2141" s="125"/>
      <c r="K2141" s="125"/>
      <c r="L2141" s="125"/>
      <c r="M2141" s="125"/>
      <c r="N2141" s="125"/>
      <c r="O2141" s="262">
        <f t="shared" si="327"/>
        <v>0</v>
      </c>
      <c r="P2141" s="125"/>
      <c r="Q2141" s="125"/>
      <c r="R2141" s="262">
        <f t="shared" si="328"/>
        <v>0</v>
      </c>
      <c r="S2141" s="125"/>
      <c r="T2141" s="125"/>
      <c r="U2141" s="262">
        <f t="shared" si="329"/>
        <v>0</v>
      </c>
      <c r="V2141" s="125"/>
      <c r="W2141" s="125"/>
      <c r="X2141" s="262">
        <f t="shared" si="330"/>
        <v>0</v>
      </c>
      <c r="Y2141" s="125"/>
      <c r="Z2141" s="125"/>
      <c r="AA2141" s="125"/>
      <c r="AB2141" s="125"/>
      <c r="AC2141" s="125"/>
      <c r="AD2141" s="125"/>
      <c r="AE2141" s="125"/>
      <c r="AF2141" s="125"/>
      <c r="AG2141" s="125"/>
      <c r="AH2141" s="125"/>
      <c r="AI2141" s="125"/>
      <c r="AJ2141" s="125"/>
      <c r="AK2141" s="319">
        <v>295370</v>
      </c>
      <c r="AL2141" s="319">
        <f t="shared" si="325"/>
        <v>0</v>
      </c>
      <c r="AM2141" s="65" t="s">
        <v>654</v>
      </c>
      <c r="AN2141" s="65"/>
      <c r="AO2141" s="65"/>
      <c r="AP2141" s="65"/>
      <c r="AQ2141" s="65"/>
      <c r="AR2141" s="65"/>
      <c r="AS2141" s="66"/>
    </row>
    <row r="2142" spans="1:45" s="67" customFormat="1" ht="14.15" customHeight="1" x14ac:dyDescent="0.2">
      <c r="A2142" s="165" t="s">
        <v>3930</v>
      </c>
      <c r="B2142" s="166" t="s">
        <v>3933</v>
      </c>
      <c r="C2142" s="357">
        <f t="shared" si="326"/>
        <v>0</v>
      </c>
      <c r="D2142" s="137"/>
      <c r="E2142" s="126"/>
      <c r="F2142" s="126"/>
      <c r="G2142" s="126"/>
      <c r="H2142" s="290">
        <f t="shared" si="324"/>
        <v>0</v>
      </c>
      <c r="I2142" s="125"/>
      <c r="J2142" s="125"/>
      <c r="K2142" s="125"/>
      <c r="L2142" s="125"/>
      <c r="M2142" s="125"/>
      <c r="N2142" s="125"/>
      <c r="O2142" s="290">
        <f t="shared" si="327"/>
        <v>0</v>
      </c>
      <c r="P2142" s="125"/>
      <c r="Q2142" s="125"/>
      <c r="R2142" s="290">
        <f t="shared" si="328"/>
        <v>0</v>
      </c>
      <c r="S2142" s="125"/>
      <c r="T2142" s="125"/>
      <c r="U2142" s="290">
        <f t="shared" si="329"/>
        <v>0</v>
      </c>
      <c r="V2142" s="125"/>
      <c r="W2142" s="125"/>
      <c r="X2142" s="290">
        <f t="shared" si="330"/>
        <v>0</v>
      </c>
      <c r="Y2142" s="125"/>
      <c r="Z2142" s="125"/>
      <c r="AA2142" s="125"/>
      <c r="AB2142" s="125"/>
      <c r="AC2142" s="125"/>
      <c r="AD2142" s="125"/>
      <c r="AE2142" s="125"/>
      <c r="AF2142" s="125"/>
      <c r="AG2142" s="125"/>
      <c r="AH2142" s="125"/>
      <c r="AI2142" s="125"/>
      <c r="AJ2142" s="125"/>
      <c r="AK2142" s="319">
        <v>404420</v>
      </c>
      <c r="AL2142" s="319">
        <f t="shared" si="325"/>
        <v>0</v>
      </c>
      <c r="AM2142" s="65" t="s">
        <v>654</v>
      </c>
      <c r="AN2142" s="65"/>
      <c r="AO2142" s="65"/>
      <c r="AP2142" s="65"/>
      <c r="AQ2142" s="65"/>
      <c r="AR2142" s="65"/>
      <c r="AS2142" s="66"/>
    </row>
    <row r="2143" spans="1:45" s="67" customFormat="1" ht="14.15" customHeight="1" x14ac:dyDescent="0.2">
      <c r="A2143" s="165" t="s">
        <v>3931</v>
      </c>
      <c r="B2143" s="166" t="s">
        <v>3934</v>
      </c>
      <c r="C2143" s="357">
        <f t="shared" si="326"/>
        <v>0</v>
      </c>
      <c r="D2143" s="137"/>
      <c r="E2143" s="126"/>
      <c r="F2143" s="126"/>
      <c r="G2143" s="126"/>
      <c r="H2143" s="290">
        <f t="shared" si="324"/>
        <v>0</v>
      </c>
      <c r="I2143" s="125"/>
      <c r="J2143" s="125"/>
      <c r="K2143" s="125"/>
      <c r="L2143" s="125"/>
      <c r="M2143" s="125"/>
      <c r="N2143" s="125"/>
      <c r="O2143" s="290">
        <f t="shared" si="327"/>
        <v>0</v>
      </c>
      <c r="P2143" s="125"/>
      <c r="Q2143" s="125"/>
      <c r="R2143" s="290">
        <f t="shared" si="328"/>
        <v>0</v>
      </c>
      <c r="S2143" s="125"/>
      <c r="T2143" s="125"/>
      <c r="U2143" s="290">
        <f t="shared" si="329"/>
        <v>0</v>
      </c>
      <c r="V2143" s="125"/>
      <c r="W2143" s="125"/>
      <c r="X2143" s="290">
        <f t="shared" si="330"/>
        <v>0</v>
      </c>
      <c r="Y2143" s="125"/>
      <c r="Z2143" s="125"/>
      <c r="AA2143" s="125"/>
      <c r="AB2143" s="125"/>
      <c r="AC2143" s="125"/>
      <c r="AD2143" s="125"/>
      <c r="AE2143" s="125"/>
      <c r="AF2143" s="125"/>
      <c r="AG2143" s="125"/>
      <c r="AH2143" s="125"/>
      <c r="AI2143" s="125"/>
      <c r="AJ2143" s="125"/>
      <c r="AK2143" s="319">
        <v>2398190</v>
      </c>
      <c r="AL2143" s="319">
        <f t="shared" si="325"/>
        <v>0</v>
      </c>
      <c r="AM2143" s="65" t="s">
        <v>654</v>
      </c>
      <c r="AN2143" s="65"/>
      <c r="AO2143" s="65"/>
      <c r="AP2143" s="65"/>
      <c r="AQ2143" s="65"/>
      <c r="AR2143" s="65"/>
      <c r="AS2143" s="66"/>
    </row>
    <row r="2144" spans="1:45" s="67" customFormat="1" ht="14.15" customHeight="1" x14ac:dyDescent="0.2">
      <c r="A2144" s="165" t="s">
        <v>3932</v>
      </c>
      <c r="B2144" s="166" t="s">
        <v>3935</v>
      </c>
      <c r="C2144" s="357">
        <f t="shared" si="326"/>
        <v>0</v>
      </c>
      <c r="D2144" s="137"/>
      <c r="E2144" s="126"/>
      <c r="F2144" s="126"/>
      <c r="G2144" s="126"/>
      <c r="H2144" s="290">
        <f t="shared" si="324"/>
        <v>0</v>
      </c>
      <c r="I2144" s="125"/>
      <c r="J2144" s="125"/>
      <c r="K2144" s="125"/>
      <c r="L2144" s="125"/>
      <c r="M2144" s="125"/>
      <c r="N2144" s="125"/>
      <c r="O2144" s="290">
        <f t="shared" si="327"/>
        <v>0</v>
      </c>
      <c r="P2144" s="125"/>
      <c r="Q2144" s="125"/>
      <c r="R2144" s="290">
        <f t="shared" si="328"/>
        <v>0</v>
      </c>
      <c r="S2144" s="125"/>
      <c r="T2144" s="125"/>
      <c r="U2144" s="290">
        <f t="shared" si="329"/>
        <v>0</v>
      </c>
      <c r="V2144" s="125"/>
      <c r="W2144" s="125"/>
      <c r="X2144" s="290">
        <f t="shared" si="330"/>
        <v>0</v>
      </c>
      <c r="Y2144" s="125"/>
      <c r="Z2144" s="125"/>
      <c r="AA2144" s="125"/>
      <c r="AB2144" s="125"/>
      <c r="AC2144" s="125"/>
      <c r="AD2144" s="125"/>
      <c r="AE2144" s="125"/>
      <c r="AF2144" s="125"/>
      <c r="AG2144" s="125"/>
      <c r="AH2144" s="125"/>
      <c r="AI2144" s="125"/>
      <c r="AJ2144" s="125"/>
      <c r="AK2144" s="319">
        <v>555380</v>
      </c>
      <c r="AL2144" s="319">
        <f t="shared" si="325"/>
        <v>0</v>
      </c>
      <c r="AM2144" s="65" t="s">
        <v>654</v>
      </c>
      <c r="AN2144" s="65"/>
      <c r="AO2144" s="65"/>
      <c r="AP2144" s="65"/>
      <c r="AQ2144" s="65"/>
      <c r="AR2144" s="65"/>
      <c r="AS2144" s="66"/>
    </row>
    <row r="2145" spans="1:45" s="67" customFormat="1" ht="14.15" customHeight="1" x14ac:dyDescent="0.2">
      <c r="A2145" s="165">
        <v>1704029</v>
      </c>
      <c r="B2145" s="166" t="s">
        <v>165</v>
      </c>
      <c r="C2145" s="258">
        <f t="shared" si="326"/>
        <v>0</v>
      </c>
      <c r="D2145" s="137"/>
      <c r="E2145" s="126"/>
      <c r="F2145" s="126"/>
      <c r="G2145" s="126"/>
      <c r="H2145" s="262">
        <f t="shared" si="324"/>
        <v>0</v>
      </c>
      <c r="I2145" s="125"/>
      <c r="J2145" s="125"/>
      <c r="K2145" s="125"/>
      <c r="L2145" s="125"/>
      <c r="M2145" s="125"/>
      <c r="N2145" s="125"/>
      <c r="O2145" s="262">
        <f t="shared" si="327"/>
        <v>0</v>
      </c>
      <c r="P2145" s="125"/>
      <c r="Q2145" s="125"/>
      <c r="R2145" s="262">
        <f t="shared" si="328"/>
        <v>0</v>
      </c>
      <c r="S2145" s="125"/>
      <c r="T2145" s="125"/>
      <c r="U2145" s="262">
        <f t="shared" si="329"/>
        <v>0</v>
      </c>
      <c r="V2145" s="125"/>
      <c r="W2145" s="125"/>
      <c r="X2145" s="262">
        <f t="shared" si="330"/>
        <v>0</v>
      </c>
      <c r="Y2145" s="125"/>
      <c r="Z2145" s="125"/>
      <c r="AA2145" s="125"/>
      <c r="AB2145" s="125"/>
      <c r="AC2145" s="125"/>
      <c r="AD2145" s="125"/>
      <c r="AE2145" s="125"/>
      <c r="AF2145" s="125"/>
      <c r="AG2145" s="125"/>
      <c r="AH2145" s="125"/>
      <c r="AI2145" s="125"/>
      <c r="AJ2145" s="125"/>
      <c r="AK2145" s="319">
        <v>324170</v>
      </c>
      <c r="AL2145" s="319">
        <f t="shared" si="325"/>
        <v>0</v>
      </c>
      <c r="AM2145" s="65" t="s">
        <v>654</v>
      </c>
      <c r="AN2145" s="65"/>
      <c r="AO2145" s="65"/>
      <c r="AP2145" s="65"/>
      <c r="AQ2145" s="65"/>
      <c r="AR2145" s="65"/>
      <c r="AS2145" s="66"/>
    </row>
    <row r="2146" spans="1:45" s="67" customFormat="1" x14ac:dyDescent="0.2">
      <c r="A2146" s="165">
        <v>1704030</v>
      </c>
      <c r="B2146" s="166" t="s">
        <v>2794</v>
      </c>
      <c r="C2146" s="258">
        <f t="shared" si="326"/>
        <v>0</v>
      </c>
      <c r="D2146" s="137"/>
      <c r="E2146" s="126"/>
      <c r="F2146" s="126"/>
      <c r="G2146" s="126"/>
      <c r="H2146" s="262">
        <f t="shared" si="324"/>
        <v>0</v>
      </c>
      <c r="I2146" s="125"/>
      <c r="J2146" s="125"/>
      <c r="K2146" s="125"/>
      <c r="L2146" s="125"/>
      <c r="M2146" s="125"/>
      <c r="N2146" s="125"/>
      <c r="O2146" s="262">
        <f t="shared" si="327"/>
        <v>0</v>
      </c>
      <c r="P2146" s="125"/>
      <c r="Q2146" s="125"/>
      <c r="R2146" s="262">
        <f t="shared" si="328"/>
        <v>0</v>
      </c>
      <c r="S2146" s="125"/>
      <c r="T2146" s="125"/>
      <c r="U2146" s="262">
        <f t="shared" si="329"/>
        <v>0</v>
      </c>
      <c r="V2146" s="125"/>
      <c r="W2146" s="125"/>
      <c r="X2146" s="262">
        <f t="shared" si="330"/>
        <v>0</v>
      </c>
      <c r="Y2146" s="125"/>
      <c r="Z2146" s="125"/>
      <c r="AA2146" s="125"/>
      <c r="AB2146" s="125"/>
      <c r="AC2146" s="125"/>
      <c r="AD2146" s="125"/>
      <c r="AE2146" s="125"/>
      <c r="AF2146" s="125"/>
      <c r="AG2146" s="125"/>
      <c r="AH2146" s="125"/>
      <c r="AI2146" s="125"/>
      <c r="AJ2146" s="125"/>
      <c r="AK2146" s="319">
        <v>527170</v>
      </c>
      <c r="AL2146" s="319">
        <f t="shared" si="325"/>
        <v>0</v>
      </c>
      <c r="AM2146" s="65" t="s">
        <v>654</v>
      </c>
      <c r="AN2146" s="65"/>
      <c r="AO2146" s="65"/>
      <c r="AP2146" s="65"/>
      <c r="AQ2146" s="65"/>
      <c r="AR2146" s="65"/>
      <c r="AS2146" s="66"/>
    </row>
    <row r="2147" spans="1:45" s="67" customFormat="1" ht="14.15" customHeight="1" x14ac:dyDescent="0.2">
      <c r="A2147" s="165">
        <v>1704031</v>
      </c>
      <c r="B2147" s="166" t="s">
        <v>166</v>
      </c>
      <c r="C2147" s="258">
        <f t="shared" si="326"/>
        <v>0</v>
      </c>
      <c r="D2147" s="137"/>
      <c r="E2147" s="126"/>
      <c r="F2147" s="126"/>
      <c r="G2147" s="126"/>
      <c r="H2147" s="262">
        <f t="shared" si="324"/>
        <v>0</v>
      </c>
      <c r="I2147" s="125"/>
      <c r="J2147" s="125"/>
      <c r="K2147" s="125"/>
      <c r="L2147" s="125"/>
      <c r="M2147" s="125"/>
      <c r="N2147" s="125"/>
      <c r="O2147" s="262">
        <f t="shared" si="327"/>
        <v>0</v>
      </c>
      <c r="P2147" s="125"/>
      <c r="Q2147" s="125"/>
      <c r="R2147" s="262">
        <f t="shared" si="328"/>
        <v>0</v>
      </c>
      <c r="S2147" s="125"/>
      <c r="T2147" s="125"/>
      <c r="U2147" s="262">
        <f t="shared" si="329"/>
        <v>0</v>
      </c>
      <c r="V2147" s="125"/>
      <c r="W2147" s="125"/>
      <c r="X2147" s="262">
        <f t="shared" si="330"/>
        <v>0</v>
      </c>
      <c r="Y2147" s="125"/>
      <c r="Z2147" s="125"/>
      <c r="AA2147" s="125"/>
      <c r="AB2147" s="125"/>
      <c r="AC2147" s="125"/>
      <c r="AD2147" s="125"/>
      <c r="AE2147" s="125"/>
      <c r="AF2147" s="125"/>
      <c r="AG2147" s="125"/>
      <c r="AH2147" s="125"/>
      <c r="AI2147" s="125"/>
      <c r="AJ2147" s="125"/>
      <c r="AK2147" s="319">
        <v>537330</v>
      </c>
      <c r="AL2147" s="319">
        <f t="shared" si="325"/>
        <v>0</v>
      </c>
      <c r="AM2147" s="65" t="s">
        <v>654</v>
      </c>
      <c r="AN2147" s="65"/>
      <c r="AO2147" s="65"/>
      <c r="AP2147" s="65"/>
      <c r="AQ2147" s="65"/>
      <c r="AR2147" s="65"/>
      <c r="AS2147" s="66"/>
    </row>
    <row r="2148" spans="1:45" s="67" customFormat="1" ht="14.15" customHeight="1" x14ac:dyDescent="0.2">
      <c r="A2148" s="165">
        <v>1704032</v>
      </c>
      <c r="B2148" s="166" t="s">
        <v>732</v>
      </c>
      <c r="C2148" s="258">
        <f t="shared" si="326"/>
        <v>0</v>
      </c>
      <c r="D2148" s="137"/>
      <c r="E2148" s="126"/>
      <c r="F2148" s="126"/>
      <c r="G2148" s="126"/>
      <c r="H2148" s="262">
        <f t="shared" si="324"/>
        <v>0</v>
      </c>
      <c r="I2148" s="125"/>
      <c r="J2148" s="125"/>
      <c r="K2148" s="125"/>
      <c r="L2148" s="125"/>
      <c r="M2148" s="125"/>
      <c r="N2148" s="125"/>
      <c r="O2148" s="262">
        <f t="shared" si="327"/>
        <v>0</v>
      </c>
      <c r="P2148" s="125"/>
      <c r="Q2148" s="125"/>
      <c r="R2148" s="262">
        <f t="shared" si="328"/>
        <v>0</v>
      </c>
      <c r="S2148" s="125"/>
      <c r="T2148" s="125"/>
      <c r="U2148" s="262">
        <f t="shared" si="329"/>
        <v>0</v>
      </c>
      <c r="V2148" s="125"/>
      <c r="W2148" s="125"/>
      <c r="X2148" s="262">
        <f t="shared" si="330"/>
        <v>0</v>
      </c>
      <c r="Y2148" s="125"/>
      <c r="Z2148" s="125"/>
      <c r="AA2148" s="125"/>
      <c r="AB2148" s="125"/>
      <c r="AC2148" s="125"/>
      <c r="AD2148" s="125"/>
      <c r="AE2148" s="125"/>
      <c r="AF2148" s="125"/>
      <c r="AG2148" s="125"/>
      <c r="AH2148" s="125"/>
      <c r="AI2148" s="125"/>
      <c r="AJ2148" s="125"/>
      <c r="AK2148" s="319">
        <v>423450</v>
      </c>
      <c r="AL2148" s="319">
        <f t="shared" si="325"/>
        <v>0</v>
      </c>
      <c r="AM2148" s="65" t="s">
        <v>654</v>
      </c>
      <c r="AN2148" s="65"/>
      <c r="AO2148" s="65"/>
      <c r="AP2148" s="65"/>
      <c r="AQ2148" s="65"/>
      <c r="AR2148" s="65"/>
      <c r="AS2148" s="66"/>
    </row>
    <row r="2149" spans="1:45" s="67" customFormat="1" ht="14.15" customHeight="1" x14ac:dyDescent="0.2">
      <c r="A2149" s="165">
        <v>1704033</v>
      </c>
      <c r="B2149" s="166" t="s">
        <v>733</v>
      </c>
      <c r="C2149" s="258">
        <f t="shared" si="326"/>
        <v>0</v>
      </c>
      <c r="D2149" s="137"/>
      <c r="E2149" s="126"/>
      <c r="F2149" s="126"/>
      <c r="G2149" s="126"/>
      <c r="H2149" s="262">
        <f t="shared" si="324"/>
        <v>0</v>
      </c>
      <c r="I2149" s="125"/>
      <c r="J2149" s="125"/>
      <c r="K2149" s="125"/>
      <c r="L2149" s="125"/>
      <c r="M2149" s="125"/>
      <c r="N2149" s="125"/>
      <c r="O2149" s="262">
        <f t="shared" si="327"/>
        <v>0</v>
      </c>
      <c r="P2149" s="125"/>
      <c r="Q2149" s="125"/>
      <c r="R2149" s="262">
        <f t="shared" si="328"/>
        <v>0</v>
      </c>
      <c r="S2149" s="125"/>
      <c r="T2149" s="125"/>
      <c r="U2149" s="262">
        <f t="shared" si="329"/>
        <v>0</v>
      </c>
      <c r="V2149" s="125"/>
      <c r="W2149" s="125"/>
      <c r="X2149" s="262">
        <f t="shared" si="330"/>
        <v>0</v>
      </c>
      <c r="Y2149" s="125"/>
      <c r="Z2149" s="125"/>
      <c r="AA2149" s="125"/>
      <c r="AB2149" s="125"/>
      <c r="AC2149" s="125"/>
      <c r="AD2149" s="125"/>
      <c r="AE2149" s="125"/>
      <c r="AF2149" s="125"/>
      <c r="AG2149" s="125"/>
      <c r="AH2149" s="125"/>
      <c r="AI2149" s="125"/>
      <c r="AJ2149" s="125"/>
      <c r="AK2149" s="319">
        <v>517550</v>
      </c>
      <c r="AL2149" s="319">
        <f t="shared" si="325"/>
        <v>0</v>
      </c>
      <c r="AM2149" s="65" t="s">
        <v>654</v>
      </c>
      <c r="AN2149" s="65"/>
      <c r="AO2149" s="65"/>
      <c r="AP2149" s="65"/>
      <c r="AQ2149" s="65"/>
      <c r="AR2149" s="65"/>
      <c r="AS2149" s="66"/>
    </row>
    <row r="2150" spans="1:45" s="67" customFormat="1" ht="14.15" customHeight="1" x14ac:dyDescent="0.2">
      <c r="A2150" s="165">
        <v>1704034</v>
      </c>
      <c r="B2150" s="166" t="s">
        <v>734</v>
      </c>
      <c r="C2150" s="258">
        <f t="shared" si="326"/>
        <v>0</v>
      </c>
      <c r="D2150" s="137"/>
      <c r="E2150" s="126"/>
      <c r="F2150" s="126"/>
      <c r="G2150" s="126"/>
      <c r="H2150" s="262">
        <f t="shared" si="324"/>
        <v>0</v>
      </c>
      <c r="I2150" s="125"/>
      <c r="J2150" s="125"/>
      <c r="K2150" s="125"/>
      <c r="L2150" s="125"/>
      <c r="M2150" s="125"/>
      <c r="N2150" s="125"/>
      <c r="O2150" s="262">
        <f t="shared" si="327"/>
        <v>0</v>
      </c>
      <c r="P2150" s="125"/>
      <c r="Q2150" s="125"/>
      <c r="R2150" s="262">
        <f t="shared" si="328"/>
        <v>0</v>
      </c>
      <c r="S2150" s="125"/>
      <c r="T2150" s="125"/>
      <c r="U2150" s="262">
        <f t="shared" si="329"/>
        <v>0</v>
      </c>
      <c r="V2150" s="125"/>
      <c r="W2150" s="125"/>
      <c r="X2150" s="262">
        <f t="shared" si="330"/>
        <v>0</v>
      </c>
      <c r="Y2150" s="125"/>
      <c r="Z2150" s="125"/>
      <c r="AA2150" s="125"/>
      <c r="AB2150" s="125"/>
      <c r="AC2150" s="125"/>
      <c r="AD2150" s="125"/>
      <c r="AE2150" s="125"/>
      <c r="AF2150" s="125"/>
      <c r="AG2150" s="125"/>
      <c r="AH2150" s="125"/>
      <c r="AI2150" s="125"/>
      <c r="AJ2150" s="125"/>
      <c r="AK2150" s="319">
        <v>289590</v>
      </c>
      <c r="AL2150" s="319">
        <f t="shared" si="325"/>
        <v>0</v>
      </c>
      <c r="AM2150" s="65" t="s">
        <v>654</v>
      </c>
      <c r="AN2150" s="65"/>
      <c r="AO2150" s="65"/>
      <c r="AP2150" s="65"/>
      <c r="AQ2150" s="65"/>
      <c r="AR2150" s="65"/>
      <c r="AS2150" s="66"/>
    </row>
    <row r="2151" spans="1:45" s="67" customFormat="1" ht="14.15" customHeight="1" x14ac:dyDescent="0.2">
      <c r="A2151" s="165">
        <v>1704035</v>
      </c>
      <c r="B2151" s="166" t="s">
        <v>735</v>
      </c>
      <c r="C2151" s="258">
        <f t="shared" si="326"/>
        <v>0</v>
      </c>
      <c r="D2151" s="137"/>
      <c r="E2151" s="126"/>
      <c r="F2151" s="126"/>
      <c r="G2151" s="126"/>
      <c r="H2151" s="262">
        <f t="shared" si="324"/>
        <v>0</v>
      </c>
      <c r="I2151" s="125"/>
      <c r="J2151" s="125"/>
      <c r="K2151" s="125"/>
      <c r="L2151" s="125"/>
      <c r="M2151" s="125"/>
      <c r="N2151" s="125"/>
      <c r="O2151" s="262">
        <f t="shared" si="327"/>
        <v>0</v>
      </c>
      <c r="P2151" s="125"/>
      <c r="Q2151" s="125"/>
      <c r="R2151" s="262">
        <f t="shared" si="328"/>
        <v>0</v>
      </c>
      <c r="S2151" s="125"/>
      <c r="T2151" s="125"/>
      <c r="U2151" s="262">
        <f t="shared" si="329"/>
        <v>0</v>
      </c>
      <c r="V2151" s="125"/>
      <c r="W2151" s="125"/>
      <c r="X2151" s="262">
        <f t="shared" si="330"/>
        <v>0</v>
      </c>
      <c r="Y2151" s="125"/>
      <c r="Z2151" s="125"/>
      <c r="AA2151" s="125"/>
      <c r="AB2151" s="125"/>
      <c r="AC2151" s="125"/>
      <c r="AD2151" s="125"/>
      <c r="AE2151" s="125"/>
      <c r="AF2151" s="125"/>
      <c r="AG2151" s="125"/>
      <c r="AH2151" s="125"/>
      <c r="AI2151" s="125"/>
      <c r="AJ2151" s="125"/>
      <c r="AK2151" s="319">
        <v>269800</v>
      </c>
      <c r="AL2151" s="319">
        <f t="shared" si="325"/>
        <v>0</v>
      </c>
      <c r="AM2151" s="65" t="s">
        <v>654</v>
      </c>
      <c r="AN2151" s="65"/>
      <c r="AO2151" s="65"/>
      <c r="AP2151" s="65"/>
      <c r="AQ2151" s="65"/>
      <c r="AR2151" s="65"/>
      <c r="AS2151" s="66"/>
    </row>
    <row r="2152" spans="1:45" s="67" customFormat="1" ht="14.15" customHeight="1" x14ac:dyDescent="0.2">
      <c r="A2152" s="165">
        <v>1704036</v>
      </c>
      <c r="B2152" s="166" t="s">
        <v>736</v>
      </c>
      <c r="C2152" s="258">
        <f t="shared" si="326"/>
        <v>0</v>
      </c>
      <c r="D2152" s="137"/>
      <c r="E2152" s="126"/>
      <c r="F2152" s="126"/>
      <c r="G2152" s="126"/>
      <c r="H2152" s="262">
        <f t="shared" si="324"/>
        <v>0</v>
      </c>
      <c r="I2152" s="125"/>
      <c r="J2152" s="125"/>
      <c r="K2152" s="125"/>
      <c r="L2152" s="125"/>
      <c r="M2152" s="125"/>
      <c r="N2152" s="125"/>
      <c r="O2152" s="262">
        <f t="shared" si="327"/>
        <v>0</v>
      </c>
      <c r="P2152" s="125"/>
      <c r="Q2152" s="125"/>
      <c r="R2152" s="262">
        <f t="shared" si="328"/>
        <v>0</v>
      </c>
      <c r="S2152" s="125"/>
      <c r="T2152" s="125"/>
      <c r="U2152" s="262">
        <f t="shared" si="329"/>
        <v>0</v>
      </c>
      <c r="V2152" s="125"/>
      <c r="W2152" s="125"/>
      <c r="X2152" s="262">
        <f t="shared" si="330"/>
        <v>0</v>
      </c>
      <c r="Y2152" s="125"/>
      <c r="Z2152" s="125"/>
      <c r="AA2152" s="125"/>
      <c r="AB2152" s="125"/>
      <c r="AC2152" s="125"/>
      <c r="AD2152" s="125"/>
      <c r="AE2152" s="125"/>
      <c r="AF2152" s="125"/>
      <c r="AG2152" s="125"/>
      <c r="AH2152" s="125"/>
      <c r="AI2152" s="125"/>
      <c r="AJ2152" s="125"/>
      <c r="AK2152" s="319">
        <v>269800</v>
      </c>
      <c r="AL2152" s="319">
        <f t="shared" si="325"/>
        <v>0</v>
      </c>
      <c r="AM2152" s="65" t="s">
        <v>654</v>
      </c>
      <c r="AN2152" s="65"/>
      <c r="AO2152" s="65"/>
      <c r="AP2152" s="65"/>
      <c r="AQ2152" s="65"/>
      <c r="AR2152" s="65"/>
      <c r="AS2152" s="66"/>
    </row>
    <row r="2153" spans="1:45" s="67" customFormat="1" ht="14.15" customHeight="1" x14ac:dyDescent="0.2">
      <c r="A2153" s="165">
        <v>1704037</v>
      </c>
      <c r="B2153" s="166" t="s">
        <v>737</v>
      </c>
      <c r="C2153" s="258">
        <f t="shared" si="326"/>
        <v>0</v>
      </c>
      <c r="D2153" s="137"/>
      <c r="E2153" s="126"/>
      <c r="F2153" s="126"/>
      <c r="G2153" s="126"/>
      <c r="H2153" s="262">
        <f t="shared" si="324"/>
        <v>0</v>
      </c>
      <c r="I2153" s="125"/>
      <c r="J2153" s="125"/>
      <c r="K2153" s="125"/>
      <c r="L2153" s="125"/>
      <c r="M2153" s="125"/>
      <c r="N2153" s="125"/>
      <c r="O2153" s="262">
        <f t="shared" si="327"/>
        <v>0</v>
      </c>
      <c r="P2153" s="125"/>
      <c r="Q2153" s="125"/>
      <c r="R2153" s="262">
        <f t="shared" si="328"/>
        <v>0</v>
      </c>
      <c r="S2153" s="125"/>
      <c r="T2153" s="125"/>
      <c r="U2153" s="262">
        <f t="shared" si="329"/>
        <v>0</v>
      </c>
      <c r="V2153" s="125"/>
      <c r="W2153" s="125"/>
      <c r="X2153" s="262">
        <f t="shared" si="330"/>
        <v>0</v>
      </c>
      <c r="Y2153" s="125"/>
      <c r="Z2153" s="125"/>
      <c r="AA2153" s="125"/>
      <c r="AB2153" s="125"/>
      <c r="AC2153" s="125"/>
      <c r="AD2153" s="125"/>
      <c r="AE2153" s="125"/>
      <c r="AF2153" s="125"/>
      <c r="AG2153" s="125"/>
      <c r="AH2153" s="125"/>
      <c r="AI2153" s="125"/>
      <c r="AJ2153" s="125"/>
      <c r="AK2153" s="319">
        <v>481060</v>
      </c>
      <c r="AL2153" s="319">
        <f t="shared" si="325"/>
        <v>0</v>
      </c>
      <c r="AM2153" s="65" t="s">
        <v>654</v>
      </c>
      <c r="AN2153" s="65"/>
      <c r="AO2153" s="65"/>
      <c r="AP2153" s="65"/>
      <c r="AQ2153" s="65"/>
      <c r="AR2153" s="65"/>
      <c r="AS2153" s="66"/>
    </row>
    <row r="2154" spans="1:45" s="67" customFormat="1" ht="14.15" customHeight="1" x14ac:dyDescent="0.2">
      <c r="A2154" s="165">
        <v>1704038</v>
      </c>
      <c r="B2154" s="166" t="s">
        <v>738</v>
      </c>
      <c r="C2154" s="258">
        <f t="shared" si="326"/>
        <v>0</v>
      </c>
      <c r="D2154" s="137"/>
      <c r="E2154" s="126"/>
      <c r="F2154" s="126"/>
      <c r="G2154" s="126"/>
      <c r="H2154" s="262">
        <f t="shared" si="324"/>
        <v>0</v>
      </c>
      <c r="I2154" s="125"/>
      <c r="J2154" s="125"/>
      <c r="K2154" s="125"/>
      <c r="L2154" s="125"/>
      <c r="M2154" s="125"/>
      <c r="N2154" s="125"/>
      <c r="O2154" s="262">
        <f t="shared" si="327"/>
        <v>0</v>
      </c>
      <c r="P2154" s="125"/>
      <c r="Q2154" s="125"/>
      <c r="R2154" s="262">
        <f t="shared" si="328"/>
        <v>0</v>
      </c>
      <c r="S2154" s="125"/>
      <c r="T2154" s="125"/>
      <c r="U2154" s="262">
        <f t="shared" si="329"/>
        <v>0</v>
      </c>
      <c r="V2154" s="125"/>
      <c r="W2154" s="125"/>
      <c r="X2154" s="262">
        <f t="shared" si="330"/>
        <v>0</v>
      </c>
      <c r="Y2154" s="125"/>
      <c r="Z2154" s="125"/>
      <c r="AA2154" s="125"/>
      <c r="AB2154" s="125"/>
      <c r="AC2154" s="125"/>
      <c r="AD2154" s="125"/>
      <c r="AE2154" s="125"/>
      <c r="AF2154" s="125"/>
      <c r="AG2154" s="125"/>
      <c r="AH2154" s="125"/>
      <c r="AI2154" s="125"/>
      <c r="AJ2154" s="125"/>
      <c r="AK2154" s="319">
        <v>298550</v>
      </c>
      <c r="AL2154" s="319">
        <f t="shared" si="325"/>
        <v>0</v>
      </c>
      <c r="AM2154" s="65" t="s">
        <v>654</v>
      </c>
      <c r="AN2154" s="65"/>
      <c r="AO2154" s="65"/>
      <c r="AP2154" s="65"/>
      <c r="AQ2154" s="65"/>
      <c r="AR2154" s="65"/>
      <c r="AS2154" s="66"/>
    </row>
    <row r="2155" spans="1:45" s="67" customFormat="1" ht="14.15" customHeight="1" x14ac:dyDescent="0.2">
      <c r="A2155" s="165">
        <v>1704039</v>
      </c>
      <c r="B2155" s="166" t="s">
        <v>739</v>
      </c>
      <c r="C2155" s="258">
        <f t="shared" si="326"/>
        <v>0</v>
      </c>
      <c r="D2155" s="137"/>
      <c r="E2155" s="126"/>
      <c r="F2155" s="126"/>
      <c r="G2155" s="126"/>
      <c r="H2155" s="290">
        <f t="shared" si="324"/>
        <v>0</v>
      </c>
      <c r="I2155" s="125"/>
      <c r="J2155" s="125"/>
      <c r="K2155" s="125"/>
      <c r="L2155" s="125"/>
      <c r="M2155" s="125"/>
      <c r="N2155" s="125"/>
      <c r="O2155" s="290">
        <f t="shared" si="327"/>
        <v>0</v>
      </c>
      <c r="P2155" s="125"/>
      <c r="Q2155" s="125"/>
      <c r="R2155" s="290">
        <f t="shared" si="328"/>
        <v>0</v>
      </c>
      <c r="S2155" s="125"/>
      <c r="T2155" s="125"/>
      <c r="U2155" s="262">
        <f t="shared" si="329"/>
        <v>0</v>
      </c>
      <c r="V2155" s="125"/>
      <c r="W2155" s="125"/>
      <c r="X2155" s="262">
        <f t="shared" si="330"/>
        <v>0</v>
      </c>
      <c r="Y2155" s="125"/>
      <c r="Z2155" s="125"/>
      <c r="AA2155" s="125"/>
      <c r="AB2155" s="125"/>
      <c r="AC2155" s="125"/>
      <c r="AD2155" s="125"/>
      <c r="AE2155" s="125"/>
      <c r="AF2155" s="125"/>
      <c r="AG2155" s="125"/>
      <c r="AH2155" s="125"/>
      <c r="AI2155" s="125"/>
      <c r="AJ2155" s="125"/>
      <c r="AK2155" s="319">
        <v>251770</v>
      </c>
      <c r="AL2155" s="319">
        <f t="shared" si="325"/>
        <v>0</v>
      </c>
      <c r="AM2155" s="65" t="s">
        <v>654</v>
      </c>
      <c r="AN2155" s="65"/>
      <c r="AO2155" s="65"/>
      <c r="AP2155" s="65"/>
      <c r="AQ2155" s="65"/>
      <c r="AR2155" s="65"/>
      <c r="AS2155" s="66"/>
    </row>
    <row r="2156" spans="1:45" s="67" customFormat="1" ht="14.15" customHeight="1" x14ac:dyDescent="0.2">
      <c r="A2156" s="165" t="s">
        <v>3937</v>
      </c>
      <c r="B2156" s="166" t="s">
        <v>3939</v>
      </c>
      <c r="C2156" s="357">
        <f t="shared" si="326"/>
        <v>0</v>
      </c>
      <c r="D2156" s="137"/>
      <c r="E2156" s="126"/>
      <c r="F2156" s="126"/>
      <c r="G2156" s="126"/>
      <c r="H2156" s="290">
        <f t="shared" si="324"/>
        <v>0</v>
      </c>
      <c r="I2156" s="125"/>
      <c r="J2156" s="125"/>
      <c r="K2156" s="125"/>
      <c r="L2156" s="125"/>
      <c r="M2156" s="125"/>
      <c r="N2156" s="125"/>
      <c r="O2156" s="290">
        <f t="shared" si="327"/>
        <v>0</v>
      </c>
      <c r="P2156" s="125"/>
      <c r="Q2156" s="125"/>
      <c r="R2156" s="290">
        <f t="shared" si="328"/>
        <v>0</v>
      </c>
      <c r="S2156" s="125"/>
      <c r="T2156" s="125"/>
      <c r="U2156" s="290">
        <f t="shared" si="329"/>
        <v>0</v>
      </c>
      <c r="V2156" s="125"/>
      <c r="W2156" s="125"/>
      <c r="X2156" s="290">
        <f t="shared" si="330"/>
        <v>0</v>
      </c>
      <c r="Y2156" s="125"/>
      <c r="Z2156" s="125"/>
      <c r="AA2156" s="125"/>
      <c r="AB2156" s="125"/>
      <c r="AC2156" s="125"/>
      <c r="AD2156" s="125"/>
      <c r="AE2156" s="125"/>
      <c r="AF2156" s="125"/>
      <c r="AG2156" s="125"/>
      <c r="AH2156" s="125"/>
      <c r="AI2156" s="125"/>
      <c r="AJ2156" s="125"/>
      <c r="AK2156" s="319">
        <v>607560</v>
      </c>
      <c r="AL2156" s="319">
        <f t="shared" si="325"/>
        <v>0</v>
      </c>
      <c r="AM2156" s="65" t="s">
        <v>654</v>
      </c>
      <c r="AN2156" s="65"/>
      <c r="AO2156" s="65"/>
      <c r="AP2156" s="65"/>
      <c r="AQ2156" s="65"/>
      <c r="AR2156" s="65"/>
      <c r="AS2156" s="66"/>
    </row>
    <row r="2157" spans="1:45" s="67" customFormat="1" ht="14.15" customHeight="1" x14ac:dyDescent="0.2">
      <c r="A2157" s="165">
        <v>1704040</v>
      </c>
      <c r="B2157" s="166" t="s">
        <v>740</v>
      </c>
      <c r="C2157" s="357">
        <f t="shared" si="326"/>
        <v>0</v>
      </c>
      <c r="D2157" s="137"/>
      <c r="E2157" s="126"/>
      <c r="F2157" s="126"/>
      <c r="G2157" s="126"/>
      <c r="H2157" s="290">
        <f t="shared" si="324"/>
        <v>0</v>
      </c>
      <c r="I2157" s="125"/>
      <c r="J2157" s="125"/>
      <c r="K2157" s="125"/>
      <c r="L2157" s="125"/>
      <c r="M2157" s="125"/>
      <c r="N2157" s="125"/>
      <c r="O2157" s="290">
        <f t="shared" si="327"/>
        <v>0</v>
      </c>
      <c r="P2157" s="125"/>
      <c r="Q2157" s="125"/>
      <c r="R2157" s="290">
        <f t="shared" si="328"/>
        <v>0</v>
      </c>
      <c r="S2157" s="125"/>
      <c r="T2157" s="125"/>
      <c r="U2157" s="290">
        <f t="shared" si="329"/>
        <v>0</v>
      </c>
      <c r="V2157" s="125"/>
      <c r="W2157" s="125"/>
      <c r="X2157" s="290">
        <f t="shared" si="330"/>
        <v>0</v>
      </c>
      <c r="Y2157" s="125"/>
      <c r="Z2157" s="125"/>
      <c r="AA2157" s="125"/>
      <c r="AB2157" s="125"/>
      <c r="AC2157" s="125"/>
      <c r="AD2157" s="125"/>
      <c r="AE2157" s="125"/>
      <c r="AF2157" s="125"/>
      <c r="AG2157" s="125"/>
      <c r="AH2157" s="125"/>
      <c r="AI2157" s="125"/>
      <c r="AJ2157" s="125"/>
      <c r="AK2157" s="319">
        <v>481060</v>
      </c>
      <c r="AL2157" s="319">
        <f t="shared" si="325"/>
        <v>0</v>
      </c>
      <c r="AM2157" s="65" t="s">
        <v>654</v>
      </c>
      <c r="AN2157" s="65"/>
      <c r="AO2157" s="65"/>
      <c r="AP2157" s="65"/>
      <c r="AQ2157" s="65"/>
      <c r="AR2157" s="65"/>
      <c r="AS2157" s="66"/>
    </row>
    <row r="2158" spans="1:45" s="67" customFormat="1" ht="14.15" customHeight="1" x14ac:dyDescent="0.2">
      <c r="A2158" s="165" t="s">
        <v>3938</v>
      </c>
      <c r="B2158" s="166" t="s">
        <v>3940</v>
      </c>
      <c r="C2158" s="357">
        <f t="shared" si="326"/>
        <v>0</v>
      </c>
      <c r="D2158" s="137"/>
      <c r="E2158" s="126"/>
      <c r="F2158" s="126"/>
      <c r="G2158" s="126"/>
      <c r="H2158" s="290">
        <f t="shared" si="324"/>
        <v>0</v>
      </c>
      <c r="I2158" s="125"/>
      <c r="J2158" s="125"/>
      <c r="K2158" s="125"/>
      <c r="L2158" s="125"/>
      <c r="M2158" s="125"/>
      <c r="N2158" s="125"/>
      <c r="O2158" s="290">
        <f t="shared" si="327"/>
        <v>0</v>
      </c>
      <c r="P2158" s="125"/>
      <c r="Q2158" s="125"/>
      <c r="R2158" s="290">
        <f t="shared" si="328"/>
        <v>0</v>
      </c>
      <c r="S2158" s="125"/>
      <c r="T2158" s="125"/>
      <c r="U2158" s="290">
        <f t="shared" si="329"/>
        <v>0</v>
      </c>
      <c r="V2158" s="125"/>
      <c r="W2158" s="125"/>
      <c r="X2158" s="290">
        <f t="shared" si="330"/>
        <v>0</v>
      </c>
      <c r="Y2158" s="125"/>
      <c r="Z2158" s="125"/>
      <c r="AA2158" s="125"/>
      <c r="AB2158" s="125"/>
      <c r="AC2158" s="125"/>
      <c r="AD2158" s="125"/>
      <c r="AE2158" s="125"/>
      <c r="AF2158" s="125"/>
      <c r="AG2158" s="125"/>
      <c r="AH2158" s="125"/>
      <c r="AI2158" s="125"/>
      <c r="AJ2158" s="125"/>
      <c r="AK2158" s="319">
        <v>925660</v>
      </c>
      <c r="AL2158" s="319">
        <f t="shared" si="325"/>
        <v>0</v>
      </c>
      <c r="AM2158" s="65" t="s">
        <v>654</v>
      </c>
      <c r="AN2158" s="65"/>
      <c r="AO2158" s="65"/>
      <c r="AP2158" s="65"/>
      <c r="AQ2158" s="65"/>
      <c r="AR2158" s="65"/>
      <c r="AS2158" s="66"/>
    </row>
    <row r="2159" spans="1:45" s="67" customFormat="1" ht="14.15" customHeight="1" x14ac:dyDescent="0.2">
      <c r="A2159" s="165">
        <v>1704041</v>
      </c>
      <c r="B2159" s="166" t="s">
        <v>3017</v>
      </c>
      <c r="C2159" s="258">
        <f t="shared" si="326"/>
        <v>0</v>
      </c>
      <c r="D2159" s="137"/>
      <c r="E2159" s="126"/>
      <c r="F2159" s="126"/>
      <c r="G2159" s="126"/>
      <c r="H2159" s="262">
        <f t="shared" si="324"/>
        <v>0</v>
      </c>
      <c r="I2159" s="125"/>
      <c r="J2159" s="125"/>
      <c r="K2159" s="125"/>
      <c r="L2159" s="125"/>
      <c r="M2159" s="125"/>
      <c r="N2159" s="125"/>
      <c r="O2159" s="262">
        <f t="shared" si="327"/>
        <v>0</v>
      </c>
      <c r="P2159" s="125"/>
      <c r="Q2159" s="125"/>
      <c r="R2159" s="262">
        <f t="shared" si="328"/>
        <v>0</v>
      </c>
      <c r="S2159" s="125"/>
      <c r="T2159" s="125"/>
      <c r="U2159" s="262">
        <f t="shared" si="329"/>
        <v>0</v>
      </c>
      <c r="V2159" s="125"/>
      <c r="W2159" s="125"/>
      <c r="X2159" s="262">
        <f t="shared" si="330"/>
        <v>0</v>
      </c>
      <c r="Y2159" s="125"/>
      <c r="Z2159" s="125"/>
      <c r="AA2159" s="125"/>
      <c r="AB2159" s="125"/>
      <c r="AC2159" s="125"/>
      <c r="AD2159" s="125"/>
      <c r="AE2159" s="125"/>
      <c r="AF2159" s="125"/>
      <c r="AG2159" s="125"/>
      <c r="AH2159" s="125"/>
      <c r="AI2159" s="125"/>
      <c r="AJ2159" s="125"/>
      <c r="AK2159" s="319">
        <v>481060</v>
      </c>
      <c r="AL2159" s="319">
        <f t="shared" si="325"/>
        <v>0</v>
      </c>
      <c r="AM2159" s="65" t="s">
        <v>654</v>
      </c>
      <c r="AN2159" s="65"/>
      <c r="AO2159" s="65"/>
      <c r="AP2159" s="65"/>
      <c r="AQ2159" s="65"/>
      <c r="AR2159" s="65"/>
      <c r="AS2159" s="66"/>
    </row>
    <row r="2160" spans="1:45" s="67" customFormat="1" ht="14.15" customHeight="1" x14ac:dyDescent="0.2">
      <c r="A2160" s="165">
        <v>1704042</v>
      </c>
      <c r="B2160" s="166" t="s">
        <v>3018</v>
      </c>
      <c r="C2160" s="258">
        <f t="shared" si="326"/>
        <v>0</v>
      </c>
      <c r="D2160" s="137"/>
      <c r="E2160" s="126"/>
      <c r="F2160" s="126"/>
      <c r="G2160" s="126"/>
      <c r="H2160" s="262">
        <f t="shared" si="324"/>
        <v>0</v>
      </c>
      <c r="I2160" s="125"/>
      <c r="J2160" s="125"/>
      <c r="K2160" s="125"/>
      <c r="L2160" s="125"/>
      <c r="M2160" s="125"/>
      <c r="N2160" s="125"/>
      <c r="O2160" s="262">
        <f t="shared" si="327"/>
        <v>0</v>
      </c>
      <c r="P2160" s="125"/>
      <c r="Q2160" s="125"/>
      <c r="R2160" s="262">
        <f t="shared" si="328"/>
        <v>0</v>
      </c>
      <c r="S2160" s="125"/>
      <c r="T2160" s="125"/>
      <c r="U2160" s="262">
        <f t="shared" si="329"/>
        <v>0</v>
      </c>
      <c r="V2160" s="125"/>
      <c r="W2160" s="125"/>
      <c r="X2160" s="262">
        <f t="shared" si="330"/>
        <v>0</v>
      </c>
      <c r="Y2160" s="125"/>
      <c r="Z2160" s="125"/>
      <c r="AA2160" s="125"/>
      <c r="AB2160" s="125"/>
      <c r="AC2160" s="125"/>
      <c r="AD2160" s="125"/>
      <c r="AE2160" s="125"/>
      <c r="AF2160" s="125"/>
      <c r="AG2160" s="125"/>
      <c r="AH2160" s="125"/>
      <c r="AI2160" s="125"/>
      <c r="AJ2160" s="125"/>
      <c r="AK2160" s="319">
        <v>341430</v>
      </c>
      <c r="AL2160" s="319">
        <f t="shared" si="325"/>
        <v>0</v>
      </c>
      <c r="AM2160" s="65" t="s">
        <v>654</v>
      </c>
      <c r="AN2160" s="65"/>
      <c r="AO2160" s="65"/>
      <c r="AP2160" s="65"/>
      <c r="AQ2160" s="65"/>
      <c r="AR2160" s="65"/>
      <c r="AS2160" s="66"/>
    </row>
    <row r="2161" spans="1:45" s="67" customFormat="1" ht="14.15" customHeight="1" x14ac:dyDescent="0.2">
      <c r="A2161" s="165">
        <v>1704043</v>
      </c>
      <c r="B2161" s="166" t="s">
        <v>1172</v>
      </c>
      <c r="C2161" s="258">
        <f t="shared" si="326"/>
        <v>0</v>
      </c>
      <c r="D2161" s="137"/>
      <c r="E2161" s="126"/>
      <c r="F2161" s="126"/>
      <c r="G2161" s="126"/>
      <c r="H2161" s="262">
        <f t="shared" si="324"/>
        <v>0</v>
      </c>
      <c r="I2161" s="125"/>
      <c r="J2161" s="125"/>
      <c r="K2161" s="125"/>
      <c r="L2161" s="125"/>
      <c r="M2161" s="125"/>
      <c r="N2161" s="125"/>
      <c r="O2161" s="262">
        <f t="shared" si="327"/>
        <v>0</v>
      </c>
      <c r="P2161" s="125"/>
      <c r="Q2161" s="125"/>
      <c r="R2161" s="262">
        <f t="shared" si="328"/>
        <v>0</v>
      </c>
      <c r="S2161" s="125"/>
      <c r="T2161" s="125"/>
      <c r="U2161" s="262">
        <f t="shared" si="329"/>
        <v>0</v>
      </c>
      <c r="V2161" s="125"/>
      <c r="W2161" s="125"/>
      <c r="X2161" s="262">
        <f t="shared" si="330"/>
        <v>0</v>
      </c>
      <c r="Y2161" s="125"/>
      <c r="Z2161" s="125"/>
      <c r="AA2161" s="125"/>
      <c r="AB2161" s="125"/>
      <c r="AC2161" s="125"/>
      <c r="AD2161" s="125"/>
      <c r="AE2161" s="125"/>
      <c r="AF2161" s="125"/>
      <c r="AG2161" s="125"/>
      <c r="AH2161" s="125"/>
      <c r="AI2161" s="125"/>
      <c r="AJ2161" s="125"/>
      <c r="AK2161" s="319">
        <v>561720</v>
      </c>
      <c r="AL2161" s="319">
        <f t="shared" si="325"/>
        <v>0</v>
      </c>
      <c r="AM2161" s="65" t="s">
        <v>654</v>
      </c>
      <c r="AN2161" s="65"/>
      <c r="AO2161" s="65"/>
      <c r="AP2161" s="65"/>
      <c r="AQ2161" s="65"/>
      <c r="AR2161" s="65"/>
      <c r="AS2161" s="66"/>
    </row>
    <row r="2162" spans="1:45" s="67" customFormat="1" ht="14.15" customHeight="1" x14ac:dyDescent="0.2">
      <c r="A2162" s="165" t="s">
        <v>3941</v>
      </c>
      <c r="B2162" s="166" t="s">
        <v>3942</v>
      </c>
      <c r="C2162" s="357">
        <f t="shared" si="326"/>
        <v>0</v>
      </c>
      <c r="D2162" s="137"/>
      <c r="E2162" s="126"/>
      <c r="F2162" s="126"/>
      <c r="G2162" s="126"/>
      <c r="H2162" s="290">
        <f t="shared" si="324"/>
        <v>0</v>
      </c>
      <c r="I2162" s="125"/>
      <c r="J2162" s="125"/>
      <c r="K2162" s="125"/>
      <c r="L2162" s="125"/>
      <c r="M2162" s="125"/>
      <c r="N2162" s="125"/>
      <c r="O2162" s="290">
        <f t="shared" si="327"/>
        <v>0</v>
      </c>
      <c r="P2162" s="125"/>
      <c r="Q2162" s="125"/>
      <c r="R2162" s="290">
        <f t="shared" si="328"/>
        <v>0</v>
      </c>
      <c r="S2162" s="125"/>
      <c r="T2162" s="125"/>
      <c r="U2162" s="290">
        <f t="shared" si="329"/>
        <v>0</v>
      </c>
      <c r="V2162" s="125"/>
      <c r="W2162" s="125"/>
      <c r="X2162" s="290">
        <f t="shared" si="330"/>
        <v>0</v>
      </c>
      <c r="Y2162" s="125"/>
      <c r="Z2162" s="125"/>
      <c r="AA2162" s="125"/>
      <c r="AB2162" s="125"/>
      <c r="AC2162" s="125"/>
      <c r="AD2162" s="125"/>
      <c r="AE2162" s="125"/>
      <c r="AF2162" s="125"/>
      <c r="AG2162" s="125"/>
      <c r="AH2162" s="125"/>
      <c r="AI2162" s="125"/>
      <c r="AJ2162" s="125"/>
      <c r="AK2162" s="319">
        <v>769100</v>
      </c>
      <c r="AL2162" s="319">
        <f t="shared" si="325"/>
        <v>0</v>
      </c>
      <c r="AM2162" s="65" t="s">
        <v>654</v>
      </c>
      <c r="AN2162" s="65"/>
      <c r="AO2162" s="65"/>
      <c r="AP2162" s="65"/>
      <c r="AQ2162" s="65"/>
      <c r="AR2162" s="65"/>
      <c r="AS2162" s="66"/>
    </row>
    <row r="2163" spans="1:45" s="67" customFormat="1" ht="14.15" customHeight="1" x14ac:dyDescent="0.2">
      <c r="A2163" s="165">
        <v>1704045</v>
      </c>
      <c r="B2163" s="166" t="s">
        <v>3019</v>
      </c>
      <c r="C2163" s="258">
        <f t="shared" si="326"/>
        <v>0</v>
      </c>
      <c r="D2163" s="137"/>
      <c r="E2163" s="126"/>
      <c r="F2163" s="126"/>
      <c r="G2163" s="126"/>
      <c r="H2163" s="262">
        <f t="shared" si="324"/>
        <v>0</v>
      </c>
      <c r="I2163" s="125"/>
      <c r="J2163" s="125"/>
      <c r="K2163" s="125"/>
      <c r="L2163" s="125"/>
      <c r="M2163" s="125"/>
      <c r="N2163" s="125"/>
      <c r="O2163" s="262">
        <f t="shared" si="327"/>
        <v>0</v>
      </c>
      <c r="P2163" s="125"/>
      <c r="Q2163" s="125"/>
      <c r="R2163" s="262">
        <f t="shared" si="328"/>
        <v>0</v>
      </c>
      <c r="S2163" s="125"/>
      <c r="T2163" s="125"/>
      <c r="U2163" s="262">
        <f t="shared" si="329"/>
        <v>0</v>
      </c>
      <c r="V2163" s="125"/>
      <c r="W2163" s="125"/>
      <c r="X2163" s="262">
        <f t="shared" si="330"/>
        <v>0</v>
      </c>
      <c r="Y2163" s="125"/>
      <c r="Z2163" s="125"/>
      <c r="AA2163" s="125"/>
      <c r="AB2163" s="125"/>
      <c r="AC2163" s="125"/>
      <c r="AD2163" s="125"/>
      <c r="AE2163" s="125"/>
      <c r="AF2163" s="125"/>
      <c r="AG2163" s="125"/>
      <c r="AH2163" s="125"/>
      <c r="AI2163" s="125"/>
      <c r="AJ2163" s="125"/>
      <c r="AK2163" s="319">
        <v>341430</v>
      </c>
      <c r="AL2163" s="319">
        <f t="shared" si="325"/>
        <v>0</v>
      </c>
      <c r="AM2163" s="65" t="s">
        <v>654</v>
      </c>
      <c r="AN2163" s="65"/>
      <c r="AO2163" s="65"/>
      <c r="AP2163" s="65"/>
      <c r="AQ2163" s="65"/>
      <c r="AR2163" s="65"/>
      <c r="AS2163" s="66"/>
    </row>
    <row r="2164" spans="1:45" s="67" customFormat="1" ht="14.15" customHeight="1" x14ac:dyDescent="0.2">
      <c r="A2164" s="165">
        <v>1704046</v>
      </c>
      <c r="B2164" s="166" t="s">
        <v>3546</v>
      </c>
      <c r="C2164" s="258">
        <f t="shared" si="326"/>
        <v>0</v>
      </c>
      <c r="D2164" s="137"/>
      <c r="E2164" s="126"/>
      <c r="F2164" s="126"/>
      <c r="G2164" s="126"/>
      <c r="H2164" s="262">
        <f t="shared" si="324"/>
        <v>0</v>
      </c>
      <c r="I2164" s="125"/>
      <c r="J2164" s="125"/>
      <c r="K2164" s="125"/>
      <c r="L2164" s="125"/>
      <c r="M2164" s="125"/>
      <c r="N2164" s="125"/>
      <c r="O2164" s="262">
        <f t="shared" si="327"/>
        <v>0</v>
      </c>
      <c r="P2164" s="125"/>
      <c r="Q2164" s="125"/>
      <c r="R2164" s="262">
        <f t="shared" si="328"/>
        <v>0</v>
      </c>
      <c r="S2164" s="125"/>
      <c r="T2164" s="125"/>
      <c r="U2164" s="262">
        <f t="shared" si="329"/>
        <v>0</v>
      </c>
      <c r="V2164" s="125"/>
      <c r="W2164" s="125"/>
      <c r="X2164" s="262">
        <f t="shared" si="330"/>
        <v>0</v>
      </c>
      <c r="Y2164" s="125"/>
      <c r="Z2164" s="125"/>
      <c r="AA2164" s="125"/>
      <c r="AB2164" s="125"/>
      <c r="AC2164" s="125"/>
      <c r="AD2164" s="125"/>
      <c r="AE2164" s="125"/>
      <c r="AF2164" s="125"/>
      <c r="AG2164" s="125"/>
      <c r="AH2164" s="125"/>
      <c r="AI2164" s="125"/>
      <c r="AJ2164" s="125"/>
      <c r="AK2164" s="319">
        <v>410620</v>
      </c>
      <c r="AL2164" s="319">
        <f t="shared" si="325"/>
        <v>0</v>
      </c>
      <c r="AM2164" s="65" t="s">
        <v>654</v>
      </c>
      <c r="AN2164" s="65"/>
      <c r="AO2164" s="65"/>
      <c r="AP2164" s="65"/>
      <c r="AQ2164" s="65"/>
      <c r="AR2164" s="65"/>
      <c r="AS2164" s="66"/>
    </row>
    <row r="2165" spans="1:45" s="67" customFormat="1" ht="14.15" customHeight="1" x14ac:dyDescent="0.2">
      <c r="A2165" s="165" t="s">
        <v>3943</v>
      </c>
      <c r="B2165" s="166" t="s">
        <v>3944</v>
      </c>
      <c r="C2165" s="357">
        <f t="shared" si="326"/>
        <v>0</v>
      </c>
      <c r="D2165" s="137"/>
      <c r="E2165" s="126"/>
      <c r="F2165" s="126"/>
      <c r="G2165" s="126"/>
      <c r="H2165" s="290">
        <f t="shared" si="324"/>
        <v>0</v>
      </c>
      <c r="I2165" s="125"/>
      <c r="J2165" s="125"/>
      <c r="K2165" s="125"/>
      <c r="L2165" s="125"/>
      <c r="M2165" s="125"/>
      <c r="N2165" s="125"/>
      <c r="O2165" s="290">
        <f t="shared" si="327"/>
        <v>0</v>
      </c>
      <c r="P2165" s="125"/>
      <c r="Q2165" s="125"/>
      <c r="R2165" s="290">
        <f t="shared" si="328"/>
        <v>0</v>
      </c>
      <c r="S2165" s="125"/>
      <c r="T2165" s="125"/>
      <c r="U2165" s="290">
        <f t="shared" si="329"/>
        <v>0</v>
      </c>
      <c r="V2165" s="125"/>
      <c r="W2165" s="125"/>
      <c r="X2165" s="290">
        <f t="shared" si="330"/>
        <v>0</v>
      </c>
      <c r="Y2165" s="125"/>
      <c r="Z2165" s="125"/>
      <c r="AA2165" s="125"/>
      <c r="AB2165" s="125"/>
      <c r="AC2165" s="125"/>
      <c r="AD2165" s="125"/>
      <c r="AE2165" s="125"/>
      <c r="AF2165" s="125"/>
      <c r="AG2165" s="125"/>
      <c r="AH2165" s="125"/>
      <c r="AI2165" s="125"/>
      <c r="AJ2165" s="125"/>
      <c r="AK2165" s="319">
        <v>829210</v>
      </c>
      <c r="AL2165" s="319">
        <f t="shared" si="325"/>
        <v>0</v>
      </c>
      <c r="AM2165" s="65" t="s">
        <v>654</v>
      </c>
      <c r="AN2165" s="65"/>
      <c r="AO2165" s="65"/>
      <c r="AP2165" s="65"/>
      <c r="AQ2165" s="65"/>
      <c r="AR2165" s="65"/>
      <c r="AS2165" s="66"/>
    </row>
    <row r="2166" spans="1:45" s="67" customFormat="1" ht="14.15" customHeight="1" x14ac:dyDescent="0.2">
      <c r="A2166" s="165">
        <v>1704047</v>
      </c>
      <c r="B2166" s="166" t="s">
        <v>3547</v>
      </c>
      <c r="C2166" s="258">
        <f t="shared" si="326"/>
        <v>0</v>
      </c>
      <c r="D2166" s="137"/>
      <c r="E2166" s="126"/>
      <c r="F2166" s="126"/>
      <c r="G2166" s="126"/>
      <c r="H2166" s="262">
        <f t="shared" si="324"/>
        <v>0</v>
      </c>
      <c r="I2166" s="125"/>
      <c r="J2166" s="125"/>
      <c r="K2166" s="125"/>
      <c r="L2166" s="125"/>
      <c r="M2166" s="125"/>
      <c r="N2166" s="125"/>
      <c r="O2166" s="262">
        <f t="shared" si="327"/>
        <v>0</v>
      </c>
      <c r="P2166" s="125"/>
      <c r="Q2166" s="125"/>
      <c r="R2166" s="262">
        <f t="shared" si="328"/>
        <v>0</v>
      </c>
      <c r="S2166" s="125"/>
      <c r="T2166" s="125"/>
      <c r="U2166" s="262">
        <f t="shared" si="329"/>
        <v>0</v>
      </c>
      <c r="V2166" s="125"/>
      <c r="W2166" s="125"/>
      <c r="X2166" s="262">
        <f t="shared" si="330"/>
        <v>0</v>
      </c>
      <c r="Y2166" s="125"/>
      <c r="Z2166" s="125"/>
      <c r="AA2166" s="125"/>
      <c r="AB2166" s="125"/>
      <c r="AC2166" s="125"/>
      <c r="AD2166" s="125"/>
      <c r="AE2166" s="125"/>
      <c r="AF2166" s="125"/>
      <c r="AG2166" s="125"/>
      <c r="AH2166" s="125"/>
      <c r="AI2166" s="125"/>
      <c r="AJ2166" s="125"/>
      <c r="AK2166" s="319">
        <v>171950</v>
      </c>
      <c r="AL2166" s="319">
        <f t="shared" si="325"/>
        <v>0</v>
      </c>
      <c r="AM2166" s="65" t="s">
        <v>654</v>
      </c>
      <c r="AN2166" s="65"/>
      <c r="AO2166" s="65"/>
      <c r="AP2166" s="65"/>
      <c r="AQ2166" s="65"/>
      <c r="AR2166" s="65"/>
      <c r="AS2166" s="66"/>
    </row>
    <row r="2167" spans="1:45" s="67" customFormat="1" ht="14.15" customHeight="1" x14ac:dyDescent="0.2">
      <c r="A2167" s="165">
        <v>1704048</v>
      </c>
      <c r="B2167" s="166" t="s">
        <v>3020</v>
      </c>
      <c r="C2167" s="258">
        <f t="shared" si="326"/>
        <v>0</v>
      </c>
      <c r="D2167" s="137"/>
      <c r="E2167" s="126"/>
      <c r="F2167" s="126"/>
      <c r="G2167" s="126"/>
      <c r="H2167" s="262">
        <f t="shared" si="324"/>
        <v>0</v>
      </c>
      <c r="I2167" s="125"/>
      <c r="J2167" s="125"/>
      <c r="K2167" s="125"/>
      <c r="L2167" s="125"/>
      <c r="M2167" s="125"/>
      <c r="N2167" s="125"/>
      <c r="O2167" s="262">
        <f t="shared" si="327"/>
        <v>0</v>
      </c>
      <c r="P2167" s="125"/>
      <c r="Q2167" s="125"/>
      <c r="R2167" s="262">
        <f t="shared" si="328"/>
        <v>0</v>
      </c>
      <c r="S2167" s="125"/>
      <c r="T2167" s="125"/>
      <c r="U2167" s="262">
        <f t="shared" si="329"/>
        <v>0</v>
      </c>
      <c r="V2167" s="125"/>
      <c r="W2167" s="125"/>
      <c r="X2167" s="262">
        <f t="shared" si="330"/>
        <v>0</v>
      </c>
      <c r="Y2167" s="125"/>
      <c r="Z2167" s="125"/>
      <c r="AA2167" s="125"/>
      <c r="AB2167" s="125"/>
      <c r="AC2167" s="125"/>
      <c r="AD2167" s="125"/>
      <c r="AE2167" s="125"/>
      <c r="AF2167" s="125"/>
      <c r="AG2167" s="125"/>
      <c r="AH2167" s="125"/>
      <c r="AI2167" s="125"/>
      <c r="AJ2167" s="125"/>
      <c r="AK2167" s="319">
        <v>304360</v>
      </c>
      <c r="AL2167" s="319">
        <f t="shared" si="325"/>
        <v>0</v>
      </c>
      <c r="AM2167" s="65" t="s">
        <v>654</v>
      </c>
      <c r="AN2167" s="65"/>
      <c r="AO2167" s="65"/>
      <c r="AP2167" s="65"/>
      <c r="AQ2167" s="65"/>
      <c r="AR2167" s="65"/>
      <c r="AS2167" s="66"/>
    </row>
    <row r="2168" spans="1:45" s="67" customFormat="1" ht="14.15" customHeight="1" x14ac:dyDescent="0.2">
      <c r="A2168" s="165" t="s">
        <v>3945</v>
      </c>
      <c r="B2168" s="166" t="s">
        <v>3946</v>
      </c>
      <c r="C2168" s="357">
        <f t="shared" si="326"/>
        <v>0</v>
      </c>
      <c r="D2168" s="137"/>
      <c r="E2168" s="126"/>
      <c r="F2168" s="126"/>
      <c r="G2168" s="126"/>
      <c r="H2168" s="290">
        <f t="shared" si="324"/>
        <v>0</v>
      </c>
      <c r="I2168" s="125"/>
      <c r="J2168" s="125"/>
      <c r="K2168" s="125"/>
      <c r="L2168" s="125"/>
      <c r="M2168" s="125"/>
      <c r="N2168" s="125"/>
      <c r="O2168" s="290">
        <f t="shared" si="327"/>
        <v>0</v>
      </c>
      <c r="P2168" s="125"/>
      <c r="Q2168" s="125"/>
      <c r="R2168" s="290">
        <f t="shared" si="328"/>
        <v>0</v>
      </c>
      <c r="S2168" s="125"/>
      <c r="T2168" s="125"/>
      <c r="U2168" s="290">
        <f t="shared" si="329"/>
        <v>0</v>
      </c>
      <c r="V2168" s="125"/>
      <c r="W2168" s="125"/>
      <c r="X2168" s="290">
        <f t="shared" si="330"/>
        <v>0</v>
      </c>
      <c r="Y2168" s="125"/>
      <c r="Z2168" s="125"/>
      <c r="AA2168" s="125"/>
      <c r="AB2168" s="125"/>
      <c r="AC2168" s="125"/>
      <c r="AD2168" s="125"/>
      <c r="AE2168" s="125"/>
      <c r="AF2168" s="125"/>
      <c r="AG2168" s="125"/>
      <c r="AH2168" s="125"/>
      <c r="AI2168" s="125"/>
      <c r="AJ2168" s="125"/>
      <c r="AK2168" s="319">
        <v>416720</v>
      </c>
      <c r="AL2168" s="319">
        <f t="shared" si="325"/>
        <v>0</v>
      </c>
      <c r="AM2168" s="65" t="s">
        <v>654</v>
      </c>
      <c r="AN2168" s="65"/>
      <c r="AO2168" s="65"/>
      <c r="AP2168" s="65"/>
      <c r="AQ2168" s="65"/>
      <c r="AR2168" s="65"/>
      <c r="AS2168" s="66"/>
    </row>
    <row r="2169" spans="1:45" s="67" customFormat="1" ht="14.15" customHeight="1" x14ac:dyDescent="0.2">
      <c r="A2169" s="165">
        <v>1704049</v>
      </c>
      <c r="B2169" s="166" t="s">
        <v>1173</v>
      </c>
      <c r="C2169" s="258">
        <f t="shared" si="326"/>
        <v>0</v>
      </c>
      <c r="D2169" s="137"/>
      <c r="E2169" s="126"/>
      <c r="F2169" s="126"/>
      <c r="G2169" s="126"/>
      <c r="H2169" s="262">
        <f t="shared" si="324"/>
        <v>0</v>
      </c>
      <c r="I2169" s="125"/>
      <c r="J2169" s="125"/>
      <c r="K2169" s="125"/>
      <c r="L2169" s="125"/>
      <c r="M2169" s="125"/>
      <c r="N2169" s="125"/>
      <c r="O2169" s="262">
        <f t="shared" si="327"/>
        <v>0</v>
      </c>
      <c r="P2169" s="125"/>
      <c r="Q2169" s="125"/>
      <c r="R2169" s="262">
        <f t="shared" si="328"/>
        <v>0</v>
      </c>
      <c r="S2169" s="125"/>
      <c r="T2169" s="125"/>
      <c r="U2169" s="262">
        <f t="shared" si="329"/>
        <v>0</v>
      </c>
      <c r="V2169" s="125"/>
      <c r="W2169" s="125"/>
      <c r="X2169" s="262">
        <f t="shared" si="330"/>
        <v>0</v>
      </c>
      <c r="Y2169" s="125"/>
      <c r="Z2169" s="125"/>
      <c r="AA2169" s="125"/>
      <c r="AB2169" s="125"/>
      <c r="AC2169" s="125"/>
      <c r="AD2169" s="125"/>
      <c r="AE2169" s="125"/>
      <c r="AF2169" s="125"/>
      <c r="AG2169" s="125"/>
      <c r="AH2169" s="125"/>
      <c r="AI2169" s="125"/>
      <c r="AJ2169" s="125"/>
      <c r="AK2169" s="319">
        <v>171950</v>
      </c>
      <c r="AL2169" s="319">
        <f t="shared" si="325"/>
        <v>0</v>
      </c>
      <c r="AM2169" s="65" t="s">
        <v>654</v>
      </c>
      <c r="AN2169" s="65"/>
      <c r="AO2169" s="65"/>
      <c r="AP2169" s="65"/>
      <c r="AQ2169" s="65"/>
      <c r="AR2169" s="65"/>
      <c r="AS2169" s="66"/>
    </row>
    <row r="2170" spans="1:45" s="67" customFormat="1" ht="14.15" customHeight="1" x14ac:dyDescent="0.2">
      <c r="A2170" s="165">
        <v>1704050</v>
      </c>
      <c r="B2170" s="166" t="s">
        <v>3021</v>
      </c>
      <c r="C2170" s="258">
        <f t="shared" si="326"/>
        <v>0</v>
      </c>
      <c r="D2170" s="137"/>
      <c r="E2170" s="126"/>
      <c r="F2170" s="126"/>
      <c r="G2170" s="126"/>
      <c r="H2170" s="262">
        <f t="shared" si="324"/>
        <v>0</v>
      </c>
      <c r="I2170" s="125"/>
      <c r="J2170" s="125"/>
      <c r="K2170" s="125"/>
      <c r="L2170" s="125"/>
      <c r="M2170" s="125"/>
      <c r="N2170" s="125"/>
      <c r="O2170" s="262">
        <f t="shared" si="327"/>
        <v>0</v>
      </c>
      <c r="P2170" s="125"/>
      <c r="Q2170" s="125"/>
      <c r="R2170" s="262">
        <f t="shared" si="328"/>
        <v>0</v>
      </c>
      <c r="S2170" s="125"/>
      <c r="T2170" s="125"/>
      <c r="U2170" s="262">
        <f t="shared" si="329"/>
        <v>0</v>
      </c>
      <c r="V2170" s="125"/>
      <c r="W2170" s="125"/>
      <c r="X2170" s="262">
        <f t="shared" si="330"/>
        <v>0</v>
      </c>
      <c r="Y2170" s="125"/>
      <c r="Z2170" s="125"/>
      <c r="AA2170" s="125"/>
      <c r="AB2170" s="125"/>
      <c r="AC2170" s="125"/>
      <c r="AD2170" s="125"/>
      <c r="AE2170" s="125"/>
      <c r="AF2170" s="125"/>
      <c r="AG2170" s="125"/>
      <c r="AH2170" s="125"/>
      <c r="AI2170" s="125"/>
      <c r="AJ2170" s="125"/>
      <c r="AK2170" s="319">
        <v>226030</v>
      </c>
      <c r="AL2170" s="319">
        <f t="shared" si="325"/>
        <v>0</v>
      </c>
      <c r="AM2170" s="65" t="s">
        <v>654</v>
      </c>
      <c r="AN2170" s="65"/>
      <c r="AO2170" s="65"/>
      <c r="AP2170" s="65"/>
      <c r="AQ2170" s="65"/>
      <c r="AR2170" s="65"/>
      <c r="AS2170" s="66"/>
    </row>
    <row r="2171" spans="1:45" s="67" customFormat="1" ht="14.15" customHeight="1" x14ac:dyDescent="0.2">
      <c r="A2171" s="165">
        <v>1704051</v>
      </c>
      <c r="B2171" s="166" t="s">
        <v>3548</v>
      </c>
      <c r="C2171" s="258">
        <f t="shared" si="326"/>
        <v>0</v>
      </c>
      <c r="D2171" s="137"/>
      <c r="E2171" s="126"/>
      <c r="F2171" s="126"/>
      <c r="G2171" s="126"/>
      <c r="H2171" s="262">
        <f t="shared" si="324"/>
        <v>0</v>
      </c>
      <c r="I2171" s="125"/>
      <c r="J2171" s="125"/>
      <c r="K2171" s="125"/>
      <c r="L2171" s="125"/>
      <c r="M2171" s="125"/>
      <c r="N2171" s="125"/>
      <c r="O2171" s="262">
        <f t="shared" si="327"/>
        <v>0</v>
      </c>
      <c r="P2171" s="125"/>
      <c r="Q2171" s="125"/>
      <c r="R2171" s="262">
        <f t="shared" si="328"/>
        <v>0</v>
      </c>
      <c r="S2171" s="125"/>
      <c r="T2171" s="125"/>
      <c r="U2171" s="262">
        <f t="shared" si="329"/>
        <v>0</v>
      </c>
      <c r="V2171" s="125"/>
      <c r="W2171" s="125"/>
      <c r="X2171" s="262">
        <f t="shared" si="330"/>
        <v>0</v>
      </c>
      <c r="Y2171" s="125"/>
      <c r="Z2171" s="125"/>
      <c r="AA2171" s="125"/>
      <c r="AB2171" s="125"/>
      <c r="AC2171" s="125"/>
      <c r="AD2171" s="125"/>
      <c r="AE2171" s="125"/>
      <c r="AF2171" s="125"/>
      <c r="AG2171" s="125"/>
      <c r="AH2171" s="125"/>
      <c r="AI2171" s="125"/>
      <c r="AJ2171" s="125"/>
      <c r="AK2171" s="319">
        <v>304360</v>
      </c>
      <c r="AL2171" s="319">
        <f t="shared" si="325"/>
        <v>0</v>
      </c>
      <c r="AM2171" s="65" t="s">
        <v>654</v>
      </c>
      <c r="AN2171" s="65"/>
      <c r="AO2171" s="65"/>
      <c r="AP2171" s="65"/>
      <c r="AQ2171" s="65"/>
      <c r="AR2171" s="65"/>
      <c r="AS2171" s="66"/>
    </row>
    <row r="2172" spans="1:45" s="67" customFormat="1" ht="14.15" customHeight="1" x14ac:dyDescent="0.2">
      <c r="A2172" s="165" t="s">
        <v>3947</v>
      </c>
      <c r="B2172" s="166" t="s">
        <v>3948</v>
      </c>
      <c r="C2172" s="357">
        <f t="shared" si="326"/>
        <v>0</v>
      </c>
      <c r="D2172" s="137"/>
      <c r="E2172" s="126"/>
      <c r="F2172" s="126"/>
      <c r="G2172" s="126"/>
      <c r="H2172" s="290">
        <f t="shared" si="324"/>
        <v>0</v>
      </c>
      <c r="I2172" s="125"/>
      <c r="J2172" s="125"/>
      <c r="K2172" s="125"/>
      <c r="L2172" s="125"/>
      <c r="M2172" s="125"/>
      <c r="N2172" s="125"/>
      <c r="O2172" s="290">
        <f t="shared" si="327"/>
        <v>0</v>
      </c>
      <c r="P2172" s="125"/>
      <c r="Q2172" s="125"/>
      <c r="R2172" s="290">
        <f t="shared" si="328"/>
        <v>0</v>
      </c>
      <c r="S2172" s="125"/>
      <c r="T2172" s="125"/>
      <c r="U2172" s="290">
        <f t="shared" si="329"/>
        <v>0</v>
      </c>
      <c r="V2172" s="125"/>
      <c r="W2172" s="125"/>
      <c r="X2172" s="290">
        <f t="shared" si="330"/>
        <v>0</v>
      </c>
      <c r="Y2172" s="125"/>
      <c r="Z2172" s="125"/>
      <c r="AA2172" s="125"/>
      <c r="AB2172" s="125"/>
      <c r="AC2172" s="125"/>
      <c r="AD2172" s="125"/>
      <c r="AE2172" s="125"/>
      <c r="AF2172" s="125"/>
      <c r="AG2172" s="125"/>
      <c r="AH2172" s="125"/>
      <c r="AI2172" s="125"/>
      <c r="AJ2172" s="125"/>
      <c r="AK2172" s="319">
        <v>416720</v>
      </c>
      <c r="AL2172" s="319">
        <f t="shared" si="325"/>
        <v>0</v>
      </c>
      <c r="AM2172" s="65" t="s">
        <v>654</v>
      </c>
      <c r="AN2172" s="65"/>
      <c r="AO2172" s="65"/>
      <c r="AP2172" s="65"/>
      <c r="AQ2172" s="65"/>
      <c r="AR2172" s="65"/>
      <c r="AS2172" s="66"/>
    </row>
    <row r="2173" spans="1:45" s="67" customFormat="1" ht="14.15" customHeight="1" x14ac:dyDescent="0.2">
      <c r="A2173" s="165">
        <v>1704052</v>
      </c>
      <c r="B2173" s="166" t="s">
        <v>3022</v>
      </c>
      <c r="C2173" s="258">
        <f t="shared" si="326"/>
        <v>0</v>
      </c>
      <c r="D2173" s="137"/>
      <c r="E2173" s="126"/>
      <c r="F2173" s="126"/>
      <c r="G2173" s="126"/>
      <c r="H2173" s="262">
        <f t="shared" si="324"/>
        <v>0</v>
      </c>
      <c r="I2173" s="125"/>
      <c r="J2173" s="125"/>
      <c r="K2173" s="125"/>
      <c r="L2173" s="125"/>
      <c r="M2173" s="125"/>
      <c r="N2173" s="125"/>
      <c r="O2173" s="262">
        <f t="shared" si="327"/>
        <v>0</v>
      </c>
      <c r="P2173" s="125"/>
      <c r="Q2173" s="125"/>
      <c r="R2173" s="262">
        <f t="shared" si="328"/>
        <v>0</v>
      </c>
      <c r="S2173" s="125"/>
      <c r="T2173" s="125"/>
      <c r="U2173" s="262">
        <f t="shared" si="329"/>
        <v>0</v>
      </c>
      <c r="V2173" s="125"/>
      <c r="W2173" s="125"/>
      <c r="X2173" s="262">
        <f t="shared" si="330"/>
        <v>0</v>
      </c>
      <c r="Y2173" s="125"/>
      <c r="Z2173" s="125"/>
      <c r="AA2173" s="125"/>
      <c r="AB2173" s="125"/>
      <c r="AC2173" s="125"/>
      <c r="AD2173" s="125"/>
      <c r="AE2173" s="125"/>
      <c r="AF2173" s="125"/>
      <c r="AG2173" s="125"/>
      <c r="AH2173" s="125"/>
      <c r="AI2173" s="125"/>
      <c r="AJ2173" s="125"/>
      <c r="AK2173" s="319">
        <v>202250</v>
      </c>
      <c r="AL2173" s="319">
        <f t="shared" si="325"/>
        <v>0</v>
      </c>
      <c r="AM2173" s="65" t="s">
        <v>654</v>
      </c>
      <c r="AN2173" s="65"/>
      <c r="AO2173" s="65"/>
      <c r="AP2173" s="65"/>
      <c r="AQ2173" s="65"/>
      <c r="AR2173" s="65"/>
      <c r="AS2173" s="66"/>
    </row>
    <row r="2174" spans="1:45" s="67" customFormat="1" ht="14.15" customHeight="1" x14ac:dyDescent="0.2">
      <c r="A2174" s="165">
        <v>1704053</v>
      </c>
      <c r="B2174" s="166" t="s">
        <v>3023</v>
      </c>
      <c r="C2174" s="258">
        <f t="shared" si="326"/>
        <v>0</v>
      </c>
      <c r="D2174" s="137"/>
      <c r="E2174" s="126"/>
      <c r="F2174" s="126"/>
      <c r="G2174" s="126"/>
      <c r="H2174" s="262">
        <f t="shared" si="324"/>
        <v>0</v>
      </c>
      <c r="I2174" s="125"/>
      <c r="J2174" s="125"/>
      <c r="K2174" s="125"/>
      <c r="L2174" s="125"/>
      <c r="M2174" s="125"/>
      <c r="N2174" s="125"/>
      <c r="O2174" s="262">
        <f t="shared" si="327"/>
        <v>0</v>
      </c>
      <c r="P2174" s="125"/>
      <c r="Q2174" s="125"/>
      <c r="R2174" s="262">
        <f t="shared" si="328"/>
        <v>0</v>
      </c>
      <c r="S2174" s="125"/>
      <c r="T2174" s="125"/>
      <c r="U2174" s="262">
        <f t="shared" si="329"/>
        <v>0</v>
      </c>
      <c r="V2174" s="125"/>
      <c r="W2174" s="125"/>
      <c r="X2174" s="262">
        <f t="shared" si="330"/>
        <v>0</v>
      </c>
      <c r="Y2174" s="125"/>
      <c r="Z2174" s="125"/>
      <c r="AA2174" s="125"/>
      <c r="AB2174" s="125"/>
      <c r="AC2174" s="125"/>
      <c r="AD2174" s="125"/>
      <c r="AE2174" s="125"/>
      <c r="AF2174" s="125"/>
      <c r="AG2174" s="125"/>
      <c r="AH2174" s="125"/>
      <c r="AI2174" s="125"/>
      <c r="AJ2174" s="125"/>
      <c r="AK2174" s="319">
        <v>280610</v>
      </c>
      <c r="AL2174" s="319">
        <f t="shared" si="325"/>
        <v>0</v>
      </c>
      <c r="AM2174" s="65" t="s">
        <v>654</v>
      </c>
      <c r="AN2174" s="65"/>
      <c r="AO2174" s="65"/>
      <c r="AP2174" s="65"/>
      <c r="AQ2174" s="65"/>
      <c r="AR2174" s="65"/>
      <c r="AS2174" s="66"/>
    </row>
    <row r="2175" spans="1:45" s="67" customFormat="1" ht="14.15" customHeight="1" x14ac:dyDescent="0.2">
      <c r="A2175" s="165">
        <v>1704096</v>
      </c>
      <c r="B2175" s="166" t="s">
        <v>3949</v>
      </c>
      <c r="C2175" s="357">
        <f t="shared" si="326"/>
        <v>0</v>
      </c>
      <c r="D2175" s="137"/>
      <c r="E2175" s="126"/>
      <c r="F2175" s="126"/>
      <c r="G2175" s="126"/>
      <c r="H2175" s="290">
        <f t="shared" si="324"/>
        <v>0</v>
      </c>
      <c r="I2175" s="125"/>
      <c r="J2175" s="125"/>
      <c r="K2175" s="125"/>
      <c r="L2175" s="125"/>
      <c r="M2175" s="125"/>
      <c r="N2175" s="125"/>
      <c r="O2175" s="290">
        <f t="shared" si="327"/>
        <v>0</v>
      </c>
      <c r="P2175" s="125"/>
      <c r="Q2175" s="125"/>
      <c r="R2175" s="290">
        <f t="shared" si="328"/>
        <v>0</v>
      </c>
      <c r="S2175" s="125"/>
      <c r="T2175" s="125"/>
      <c r="U2175" s="290">
        <f t="shared" si="329"/>
        <v>0</v>
      </c>
      <c r="V2175" s="125"/>
      <c r="W2175" s="125"/>
      <c r="X2175" s="290">
        <f t="shared" si="330"/>
        <v>0</v>
      </c>
      <c r="Y2175" s="125"/>
      <c r="Z2175" s="125"/>
      <c r="AA2175" s="125"/>
      <c r="AB2175" s="125"/>
      <c r="AC2175" s="125"/>
      <c r="AD2175" s="125"/>
      <c r="AE2175" s="125"/>
      <c r="AF2175" s="125"/>
      <c r="AG2175" s="125"/>
      <c r="AH2175" s="125"/>
      <c r="AI2175" s="125"/>
      <c r="AJ2175" s="125"/>
      <c r="AK2175" s="319">
        <v>548880</v>
      </c>
      <c r="AL2175" s="319">
        <f t="shared" si="325"/>
        <v>0</v>
      </c>
      <c r="AM2175" s="65" t="s">
        <v>654</v>
      </c>
      <c r="AN2175" s="65"/>
      <c r="AO2175" s="65"/>
      <c r="AP2175" s="65"/>
      <c r="AQ2175" s="65"/>
      <c r="AR2175" s="65"/>
      <c r="AS2175" s="66"/>
    </row>
    <row r="2176" spans="1:45" s="67" customFormat="1" ht="14.15" customHeight="1" x14ac:dyDescent="0.2">
      <c r="A2176" s="165">
        <v>1704054</v>
      </c>
      <c r="B2176" s="166" t="s">
        <v>82</v>
      </c>
      <c r="C2176" s="258">
        <f t="shared" si="326"/>
        <v>0</v>
      </c>
      <c r="D2176" s="137"/>
      <c r="E2176" s="126"/>
      <c r="F2176" s="126"/>
      <c r="G2176" s="126"/>
      <c r="H2176" s="262">
        <f t="shared" si="324"/>
        <v>0</v>
      </c>
      <c r="I2176" s="125"/>
      <c r="J2176" s="125"/>
      <c r="K2176" s="125"/>
      <c r="L2176" s="125"/>
      <c r="M2176" s="125"/>
      <c r="N2176" s="125"/>
      <c r="O2176" s="262">
        <f t="shared" si="327"/>
        <v>0</v>
      </c>
      <c r="P2176" s="125"/>
      <c r="Q2176" s="125"/>
      <c r="R2176" s="262">
        <f t="shared" si="328"/>
        <v>0</v>
      </c>
      <c r="S2176" s="125"/>
      <c r="T2176" s="125"/>
      <c r="U2176" s="262">
        <f t="shared" si="329"/>
        <v>0</v>
      </c>
      <c r="V2176" s="125"/>
      <c r="W2176" s="125"/>
      <c r="X2176" s="262">
        <f t="shared" si="330"/>
        <v>0</v>
      </c>
      <c r="Y2176" s="125"/>
      <c r="Z2176" s="125"/>
      <c r="AA2176" s="125"/>
      <c r="AB2176" s="125"/>
      <c r="AC2176" s="125"/>
      <c r="AD2176" s="125"/>
      <c r="AE2176" s="125"/>
      <c r="AF2176" s="125"/>
      <c r="AG2176" s="125"/>
      <c r="AH2176" s="125"/>
      <c r="AI2176" s="125"/>
      <c r="AJ2176" s="125"/>
      <c r="AK2176" s="319">
        <v>326650</v>
      </c>
      <c r="AL2176" s="319">
        <f t="shared" si="325"/>
        <v>0</v>
      </c>
      <c r="AM2176" s="65" t="s">
        <v>654</v>
      </c>
      <c r="AN2176" s="65"/>
      <c r="AO2176" s="65"/>
      <c r="AP2176" s="65"/>
      <c r="AQ2176" s="65"/>
      <c r="AR2176" s="65"/>
      <c r="AS2176" s="66"/>
    </row>
    <row r="2177" spans="1:45" s="67" customFormat="1" ht="14.15" customHeight="1" x14ac:dyDescent="0.2">
      <c r="A2177" s="165">
        <v>1704055</v>
      </c>
      <c r="B2177" s="207" t="s">
        <v>83</v>
      </c>
      <c r="C2177" s="258">
        <f t="shared" si="326"/>
        <v>0</v>
      </c>
      <c r="D2177" s="137"/>
      <c r="E2177" s="126"/>
      <c r="F2177" s="126"/>
      <c r="G2177" s="126"/>
      <c r="H2177" s="262">
        <f t="shared" si="324"/>
        <v>0</v>
      </c>
      <c r="I2177" s="125"/>
      <c r="J2177" s="125"/>
      <c r="K2177" s="125"/>
      <c r="L2177" s="125"/>
      <c r="M2177" s="125"/>
      <c r="N2177" s="125"/>
      <c r="O2177" s="262">
        <f t="shared" si="327"/>
        <v>0</v>
      </c>
      <c r="P2177" s="125"/>
      <c r="Q2177" s="125"/>
      <c r="R2177" s="262">
        <f t="shared" si="328"/>
        <v>0</v>
      </c>
      <c r="S2177" s="125"/>
      <c r="T2177" s="125"/>
      <c r="U2177" s="262">
        <f t="shared" si="329"/>
        <v>0</v>
      </c>
      <c r="V2177" s="125"/>
      <c r="W2177" s="125"/>
      <c r="X2177" s="262">
        <f t="shared" si="330"/>
        <v>0</v>
      </c>
      <c r="Y2177" s="125"/>
      <c r="Z2177" s="125"/>
      <c r="AA2177" s="125"/>
      <c r="AB2177" s="125"/>
      <c r="AC2177" s="125"/>
      <c r="AD2177" s="125"/>
      <c r="AE2177" s="125"/>
      <c r="AF2177" s="125"/>
      <c r="AG2177" s="125"/>
      <c r="AH2177" s="125"/>
      <c r="AI2177" s="125"/>
      <c r="AJ2177" s="125"/>
      <c r="AK2177" s="319">
        <v>518370</v>
      </c>
      <c r="AL2177" s="319">
        <f t="shared" si="325"/>
        <v>0</v>
      </c>
      <c r="AM2177" s="65" t="s">
        <v>654</v>
      </c>
      <c r="AN2177" s="65"/>
      <c r="AO2177" s="65"/>
      <c r="AP2177" s="65"/>
      <c r="AQ2177" s="65"/>
      <c r="AR2177" s="65"/>
      <c r="AS2177" s="66"/>
    </row>
    <row r="2178" spans="1:45" s="67" customFormat="1" ht="14.15" customHeight="1" x14ac:dyDescent="0.2">
      <c r="A2178" s="165">
        <v>1704056</v>
      </c>
      <c r="B2178" s="166" t="s">
        <v>167</v>
      </c>
      <c r="C2178" s="258">
        <f t="shared" si="326"/>
        <v>0</v>
      </c>
      <c r="D2178" s="137"/>
      <c r="E2178" s="126"/>
      <c r="F2178" s="126"/>
      <c r="G2178" s="126"/>
      <c r="H2178" s="262">
        <f t="shared" si="324"/>
        <v>0</v>
      </c>
      <c r="I2178" s="125"/>
      <c r="J2178" s="125"/>
      <c r="K2178" s="125"/>
      <c r="L2178" s="125"/>
      <c r="M2178" s="125"/>
      <c r="N2178" s="125"/>
      <c r="O2178" s="262">
        <f t="shared" si="327"/>
        <v>0</v>
      </c>
      <c r="P2178" s="125"/>
      <c r="Q2178" s="125"/>
      <c r="R2178" s="262">
        <f t="shared" si="328"/>
        <v>0</v>
      </c>
      <c r="S2178" s="125"/>
      <c r="T2178" s="125"/>
      <c r="U2178" s="262">
        <f t="shared" si="329"/>
        <v>0</v>
      </c>
      <c r="V2178" s="125"/>
      <c r="W2178" s="125"/>
      <c r="X2178" s="262">
        <f t="shared" si="330"/>
        <v>0</v>
      </c>
      <c r="Y2178" s="125"/>
      <c r="Z2178" s="125"/>
      <c r="AA2178" s="125"/>
      <c r="AB2178" s="125"/>
      <c r="AC2178" s="125"/>
      <c r="AD2178" s="125"/>
      <c r="AE2178" s="125"/>
      <c r="AF2178" s="125"/>
      <c r="AG2178" s="125"/>
      <c r="AH2178" s="125"/>
      <c r="AI2178" s="125"/>
      <c r="AJ2178" s="125"/>
      <c r="AK2178" s="319">
        <v>627840</v>
      </c>
      <c r="AL2178" s="319">
        <f t="shared" si="325"/>
        <v>0</v>
      </c>
      <c r="AM2178" s="65" t="s">
        <v>654</v>
      </c>
      <c r="AN2178" s="65"/>
      <c r="AO2178" s="65"/>
      <c r="AP2178" s="65"/>
      <c r="AQ2178" s="65"/>
      <c r="AR2178" s="65"/>
      <c r="AS2178" s="66"/>
    </row>
    <row r="2179" spans="1:45" s="67" customFormat="1" ht="14.15" customHeight="1" x14ac:dyDescent="0.2">
      <c r="A2179" s="165">
        <v>1704057</v>
      </c>
      <c r="B2179" s="166" t="s">
        <v>791</v>
      </c>
      <c r="C2179" s="258">
        <f t="shared" si="326"/>
        <v>0</v>
      </c>
      <c r="D2179" s="137"/>
      <c r="E2179" s="126"/>
      <c r="F2179" s="126"/>
      <c r="G2179" s="126"/>
      <c r="H2179" s="262">
        <f t="shared" si="324"/>
        <v>0</v>
      </c>
      <c r="I2179" s="125"/>
      <c r="J2179" s="125"/>
      <c r="K2179" s="125"/>
      <c r="L2179" s="125"/>
      <c r="M2179" s="125"/>
      <c r="N2179" s="125"/>
      <c r="O2179" s="262">
        <f t="shared" si="327"/>
        <v>0</v>
      </c>
      <c r="P2179" s="125"/>
      <c r="Q2179" s="125"/>
      <c r="R2179" s="262">
        <f t="shared" si="328"/>
        <v>0</v>
      </c>
      <c r="S2179" s="125"/>
      <c r="T2179" s="125"/>
      <c r="U2179" s="262">
        <f t="shared" si="329"/>
        <v>0</v>
      </c>
      <c r="V2179" s="125"/>
      <c r="W2179" s="125"/>
      <c r="X2179" s="262">
        <f t="shared" si="330"/>
        <v>0</v>
      </c>
      <c r="Y2179" s="125"/>
      <c r="Z2179" s="125"/>
      <c r="AA2179" s="125"/>
      <c r="AB2179" s="125"/>
      <c r="AC2179" s="125"/>
      <c r="AD2179" s="125"/>
      <c r="AE2179" s="125"/>
      <c r="AF2179" s="125"/>
      <c r="AG2179" s="125"/>
      <c r="AH2179" s="125"/>
      <c r="AI2179" s="125"/>
      <c r="AJ2179" s="125"/>
      <c r="AK2179" s="319">
        <v>524100</v>
      </c>
      <c r="AL2179" s="319">
        <f t="shared" si="325"/>
        <v>0</v>
      </c>
      <c r="AM2179" s="65" t="s">
        <v>654</v>
      </c>
      <c r="AN2179" s="65"/>
      <c r="AO2179" s="65"/>
      <c r="AP2179" s="65"/>
      <c r="AQ2179" s="65"/>
      <c r="AR2179" s="65"/>
      <c r="AS2179" s="66"/>
    </row>
    <row r="2180" spans="1:45" s="67" customFormat="1" ht="14.15" customHeight="1" x14ac:dyDescent="0.2">
      <c r="A2180" s="165">
        <v>1704058</v>
      </c>
      <c r="B2180" s="166" t="s">
        <v>792</v>
      </c>
      <c r="C2180" s="258">
        <f t="shared" si="326"/>
        <v>0</v>
      </c>
      <c r="D2180" s="137"/>
      <c r="E2180" s="126"/>
      <c r="F2180" s="126"/>
      <c r="G2180" s="126"/>
      <c r="H2180" s="262">
        <f t="shared" si="324"/>
        <v>0</v>
      </c>
      <c r="I2180" s="125"/>
      <c r="J2180" s="125"/>
      <c r="K2180" s="125"/>
      <c r="L2180" s="125"/>
      <c r="M2180" s="125"/>
      <c r="N2180" s="125"/>
      <c r="O2180" s="262">
        <f t="shared" si="327"/>
        <v>0</v>
      </c>
      <c r="P2180" s="125"/>
      <c r="Q2180" s="125"/>
      <c r="R2180" s="262">
        <f t="shared" si="328"/>
        <v>0</v>
      </c>
      <c r="S2180" s="125"/>
      <c r="T2180" s="125"/>
      <c r="U2180" s="262">
        <f t="shared" si="329"/>
        <v>0</v>
      </c>
      <c r="V2180" s="125"/>
      <c r="W2180" s="125"/>
      <c r="X2180" s="262">
        <f t="shared" si="330"/>
        <v>0</v>
      </c>
      <c r="Y2180" s="125"/>
      <c r="Z2180" s="125"/>
      <c r="AA2180" s="125"/>
      <c r="AB2180" s="125"/>
      <c r="AC2180" s="125"/>
      <c r="AD2180" s="125"/>
      <c r="AE2180" s="125"/>
      <c r="AF2180" s="125"/>
      <c r="AG2180" s="125"/>
      <c r="AH2180" s="125"/>
      <c r="AI2180" s="125"/>
      <c r="AJ2180" s="125"/>
      <c r="AK2180" s="319">
        <v>570160</v>
      </c>
      <c r="AL2180" s="319">
        <f t="shared" si="325"/>
        <v>0</v>
      </c>
      <c r="AM2180" s="65" t="s">
        <v>654</v>
      </c>
      <c r="AN2180" s="65"/>
      <c r="AO2180" s="65"/>
      <c r="AP2180" s="65"/>
      <c r="AQ2180" s="65"/>
      <c r="AR2180" s="65"/>
      <c r="AS2180" s="66"/>
    </row>
    <row r="2181" spans="1:45" s="67" customFormat="1" ht="14.15" customHeight="1" x14ac:dyDescent="0.2">
      <c r="A2181" s="165">
        <v>1704059</v>
      </c>
      <c r="B2181" s="166" t="s">
        <v>793</v>
      </c>
      <c r="C2181" s="258">
        <f t="shared" si="326"/>
        <v>0</v>
      </c>
      <c r="D2181" s="137"/>
      <c r="E2181" s="126"/>
      <c r="F2181" s="126"/>
      <c r="G2181" s="126"/>
      <c r="H2181" s="262">
        <f t="shared" si="324"/>
        <v>0</v>
      </c>
      <c r="I2181" s="125"/>
      <c r="J2181" s="125"/>
      <c r="K2181" s="125"/>
      <c r="L2181" s="125"/>
      <c r="M2181" s="125"/>
      <c r="N2181" s="125"/>
      <c r="O2181" s="262">
        <f t="shared" si="327"/>
        <v>0</v>
      </c>
      <c r="P2181" s="125"/>
      <c r="Q2181" s="125"/>
      <c r="R2181" s="262">
        <f t="shared" si="328"/>
        <v>0</v>
      </c>
      <c r="S2181" s="125"/>
      <c r="T2181" s="125"/>
      <c r="U2181" s="262">
        <f t="shared" si="329"/>
        <v>0</v>
      </c>
      <c r="V2181" s="125"/>
      <c r="W2181" s="125"/>
      <c r="X2181" s="262">
        <f t="shared" si="330"/>
        <v>0</v>
      </c>
      <c r="Y2181" s="125"/>
      <c r="Z2181" s="125"/>
      <c r="AA2181" s="125"/>
      <c r="AB2181" s="125"/>
      <c r="AC2181" s="125"/>
      <c r="AD2181" s="125"/>
      <c r="AE2181" s="125"/>
      <c r="AF2181" s="125"/>
      <c r="AG2181" s="125"/>
      <c r="AH2181" s="125"/>
      <c r="AI2181" s="125"/>
      <c r="AJ2181" s="125"/>
      <c r="AK2181" s="319">
        <v>248890</v>
      </c>
      <c r="AL2181" s="319">
        <f t="shared" si="325"/>
        <v>0</v>
      </c>
      <c r="AM2181" s="65" t="s">
        <v>654</v>
      </c>
      <c r="AN2181" s="65"/>
      <c r="AO2181" s="65"/>
      <c r="AP2181" s="65"/>
      <c r="AQ2181" s="65"/>
      <c r="AR2181" s="65"/>
      <c r="AS2181" s="66"/>
    </row>
    <row r="2182" spans="1:45" s="67" customFormat="1" ht="22.5" customHeight="1" x14ac:dyDescent="0.2">
      <c r="A2182" s="165">
        <v>1704060</v>
      </c>
      <c r="B2182" s="166" t="s">
        <v>168</v>
      </c>
      <c r="C2182" s="258">
        <f t="shared" si="326"/>
        <v>0</v>
      </c>
      <c r="D2182" s="137"/>
      <c r="E2182" s="126"/>
      <c r="F2182" s="126"/>
      <c r="G2182" s="126"/>
      <c r="H2182" s="262">
        <f t="shared" si="324"/>
        <v>0</v>
      </c>
      <c r="I2182" s="125"/>
      <c r="J2182" s="125"/>
      <c r="K2182" s="125"/>
      <c r="L2182" s="125"/>
      <c r="M2182" s="125"/>
      <c r="N2182" s="125"/>
      <c r="O2182" s="262">
        <f t="shared" si="327"/>
        <v>0</v>
      </c>
      <c r="P2182" s="125"/>
      <c r="Q2182" s="125"/>
      <c r="R2182" s="262">
        <f t="shared" si="328"/>
        <v>0</v>
      </c>
      <c r="S2182" s="125"/>
      <c r="T2182" s="125"/>
      <c r="U2182" s="262">
        <f t="shared" si="329"/>
        <v>0</v>
      </c>
      <c r="V2182" s="125"/>
      <c r="W2182" s="125"/>
      <c r="X2182" s="262">
        <f t="shared" si="330"/>
        <v>0</v>
      </c>
      <c r="Y2182" s="125"/>
      <c r="Z2182" s="125"/>
      <c r="AA2182" s="125"/>
      <c r="AB2182" s="125"/>
      <c r="AC2182" s="125"/>
      <c r="AD2182" s="125"/>
      <c r="AE2182" s="125"/>
      <c r="AF2182" s="125"/>
      <c r="AG2182" s="125"/>
      <c r="AH2182" s="125"/>
      <c r="AI2182" s="125"/>
      <c r="AJ2182" s="125"/>
      <c r="AK2182" s="319">
        <v>423450</v>
      </c>
      <c r="AL2182" s="319">
        <f t="shared" si="325"/>
        <v>0</v>
      </c>
      <c r="AM2182" s="65" t="s">
        <v>654</v>
      </c>
      <c r="AN2182" s="65"/>
      <c r="AO2182" s="65"/>
      <c r="AP2182" s="65"/>
      <c r="AQ2182" s="65"/>
      <c r="AR2182" s="65"/>
      <c r="AS2182" s="66"/>
    </row>
    <row r="2183" spans="1:45" s="67" customFormat="1" ht="14.15" customHeight="1" x14ac:dyDescent="0.2">
      <c r="A2183" s="165">
        <v>1704061</v>
      </c>
      <c r="B2183" s="166" t="s">
        <v>794</v>
      </c>
      <c r="C2183" s="258">
        <f t="shared" si="326"/>
        <v>0</v>
      </c>
      <c r="D2183" s="137"/>
      <c r="E2183" s="126"/>
      <c r="F2183" s="126"/>
      <c r="G2183" s="126"/>
      <c r="H2183" s="283">
        <f t="shared" si="324"/>
        <v>0</v>
      </c>
      <c r="I2183" s="125"/>
      <c r="J2183" s="125"/>
      <c r="K2183" s="125"/>
      <c r="L2183" s="125"/>
      <c r="M2183" s="125"/>
      <c r="N2183" s="125"/>
      <c r="O2183" s="262">
        <f t="shared" si="327"/>
        <v>0</v>
      </c>
      <c r="P2183" s="125"/>
      <c r="Q2183" s="125"/>
      <c r="R2183" s="262">
        <f t="shared" si="328"/>
        <v>0</v>
      </c>
      <c r="S2183" s="125"/>
      <c r="T2183" s="125"/>
      <c r="U2183" s="262">
        <f t="shared" si="329"/>
        <v>0</v>
      </c>
      <c r="V2183" s="125"/>
      <c r="W2183" s="125"/>
      <c r="X2183" s="262">
        <f t="shared" si="330"/>
        <v>0</v>
      </c>
      <c r="Y2183" s="125"/>
      <c r="Z2183" s="125"/>
      <c r="AA2183" s="125"/>
      <c r="AB2183" s="125"/>
      <c r="AC2183" s="125"/>
      <c r="AD2183" s="125"/>
      <c r="AE2183" s="125"/>
      <c r="AF2183" s="125"/>
      <c r="AG2183" s="125"/>
      <c r="AH2183" s="125"/>
      <c r="AI2183" s="125"/>
      <c r="AJ2183" s="125"/>
      <c r="AK2183" s="319">
        <v>379270</v>
      </c>
      <c r="AL2183" s="319">
        <f t="shared" si="325"/>
        <v>0</v>
      </c>
      <c r="AM2183" s="65" t="s">
        <v>654</v>
      </c>
      <c r="AN2183" s="65"/>
      <c r="AO2183" s="65"/>
      <c r="AP2183" s="65"/>
      <c r="AQ2183" s="65"/>
      <c r="AR2183" s="65"/>
      <c r="AS2183" s="66"/>
    </row>
    <row r="2184" spans="1:45" s="67" customFormat="1" ht="14.15" customHeight="1" x14ac:dyDescent="0.2">
      <c r="A2184" s="165">
        <v>1704062</v>
      </c>
      <c r="B2184" s="166" t="s">
        <v>795</v>
      </c>
      <c r="C2184" s="286">
        <f t="shared" si="326"/>
        <v>0</v>
      </c>
      <c r="D2184" s="137"/>
      <c r="E2184" s="126"/>
      <c r="F2184" s="126"/>
      <c r="G2184" s="126"/>
      <c r="H2184" s="283">
        <f t="shared" si="324"/>
        <v>0</v>
      </c>
      <c r="I2184" s="125"/>
      <c r="J2184" s="125"/>
      <c r="K2184" s="125"/>
      <c r="L2184" s="125"/>
      <c r="M2184" s="125"/>
      <c r="N2184" s="125"/>
      <c r="O2184" s="262">
        <f t="shared" si="327"/>
        <v>0</v>
      </c>
      <c r="P2184" s="125"/>
      <c r="Q2184" s="125"/>
      <c r="R2184" s="262">
        <f t="shared" si="328"/>
        <v>0</v>
      </c>
      <c r="S2184" s="125"/>
      <c r="T2184" s="125"/>
      <c r="U2184" s="262">
        <f t="shared" si="329"/>
        <v>0</v>
      </c>
      <c r="V2184" s="125"/>
      <c r="W2184" s="125"/>
      <c r="X2184" s="262">
        <f t="shared" si="330"/>
        <v>0</v>
      </c>
      <c r="Y2184" s="125"/>
      <c r="Z2184" s="125"/>
      <c r="AA2184" s="125"/>
      <c r="AB2184" s="125"/>
      <c r="AC2184" s="125"/>
      <c r="AD2184" s="125"/>
      <c r="AE2184" s="125"/>
      <c r="AF2184" s="125"/>
      <c r="AG2184" s="125"/>
      <c r="AH2184" s="125"/>
      <c r="AI2184" s="125"/>
      <c r="AJ2184" s="125"/>
      <c r="AK2184" s="319">
        <v>481060</v>
      </c>
      <c r="AL2184" s="319">
        <f t="shared" si="325"/>
        <v>0</v>
      </c>
      <c r="AM2184" s="65" t="s">
        <v>654</v>
      </c>
      <c r="AN2184" s="65"/>
      <c r="AO2184" s="65"/>
      <c r="AP2184" s="65"/>
      <c r="AQ2184" s="65"/>
      <c r="AR2184" s="65"/>
      <c r="AS2184" s="66"/>
    </row>
    <row r="2185" spans="1:45" s="72" customFormat="1" ht="14.15" customHeight="1" x14ac:dyDescent="0.2">
      <c r="A2185" s="165" t="s">
        <v>3950</v>
      </c>
      <c r="B2185" s="166" t="s">
        <v>3951</v>
      </c>
      <c r="C2185" s="357">
        <f t="shared" si="326"/>
        <v>0</v>
      </c>
      <c r="D2185" s="137"/>
      <c r="E2185" s="126"/>
      <c r="F2185" s="126"/>
      <c r="G2185" s="126"/>
      <c r="H2185" s="290">
        <f t="shared" si="324"/>
        <v>0</v>
      </c>
      <c r="I2185" s="125"/>
      <c r="J2185" s="125"/>
      <c r="K2185" s="125"/>
      <c r="L2185" s="125"/>
      <c r="M2185" s="125"/>
      <c r="N2185" s="125"/>
      <c r="O2185" s="290">
        <f t="shared" si="327"/>
        <v>0</v>
      </c>
      <c r="P2185" s="125"/>
      <c r="Q2185" s="125"/>
      <c r="R2185" s="290">
        <f t="shared" si="328"/>
        <v>0</v>
      </c>
      <c r="S2185" s="125"/>
      <c r="T2185" s="125"/>
      <c r="U2185" s="290">
        <f t="shared" si="329"/>
        <v>0</v>
      </c>
      <c r="V2185" s="125"/>
      <c r="W2185" s="125"/>
      <c r="X2185" s="290">
        <f t="shared" si="330"/>
        <v>0</v>
      </c>
      <c r="Y2185" s="125"/>
      <c r="Z2185" s="125"/>
      <c r="AA2185" s="125"/>
      <c r="AB2185" s="125"/>
      <c r="AC2185" s="125"/>
      <c r="AD2185" s="125"/>
      <c r="AE2185" s="125"/>
      <c r="AF2185" s="125"/>
      <c r="AG2185" s="125"/>
      <c r="AH2185" s="125"/>
      <c r="AI2185" s="125"/>
      <c r="AJ2185" s="125"/>
      <c r="AK2185" s="319">
        <v>658660</v>
      </c>
      <c r="AL2185" s="319">
        <f t="shared" si="325"/>
        <v>0</v>
      </c>
      <c r="AM2185" s="65" t="s">
        <v>654</v>
      </c>
      <c r="AN2185" s="65"/>
      <c r="AO2185" s="65"/>
      <c r="AP2185" s="65"/>
      <c r="AQ2185" s="65"/>
      <c r="AR2185" s="65"/>
      <c r="AS2185" s="71"/>
    </row>
    <row r="2186" spans="1:45" s="72" customFormat="1" ht="14.15" customHeight="1" x14ac:dyDescent="0.2">
      <c r="A2186" s="165">
        <v>1704063</v>
      </c>
      <c r="B2186" s="166" t="s">
        <v>3024</v>
      </c>
      <c r="C2186" s="286">
        <f t="shared" si="326"/>
        <v>0</v>
      </c>
      <c r="D2186" s="137"/>
      <c r="E2186" s="126"/>
      <c r="F2186" s="126"/>
      <c r="G2186" s="126"/>
      <c r="H2186" s="283">
        <f t="shared" si="324"/>
        <v>0</v>
      </c>
      <c r="I2186" s="125"/>
      <c r="J2186" s="125"/>
      <c r="K2186" s="125"/>
      <c r="L2186" s="125"/>
      <c r="M2186" s="125"/>
      <c r="N2186" s="125"/>
      <c r="O2186" s="262">
        <f t="shared" si="327"/>
        <v>0</v>
      </c>
      <c r="P2186" s="125"/>
      <c r="Q2186" s="125"/>
      <c r="R2186" s="262">
        <f t="shared" si="328"/>
        <v>0</v>
      </c>
      <c r="S2186" s="125"/>
      <c r="T2186" s="125"/>
      <c r="U2186" s="262">
        <f t="shared" si="329"/>
        <v>0</v>
      </c>
      <c r="V2186" s="125"/>
      <c r="W2186" s="125"/>
      <c r="X2186" s="262">
        <f t="shared" si="330"/>
        <v>0</v>
      </c>
      <c r="Y2186" s="125"/>
      <c r="Z2186" s="125"/>
      <c r="AA2186" s="125"/>
      <c r="AB2186" s="125"/>
      <c r="AC2186" s="125"/>
      <c r="AD2186" s="125"/>
      <c r="AE2186" s="125"/>
      <c r="AF2186" s="125"/>
      <c r="AG2186" s="125"/>
      <c r="AH2186" s="125"/>
      <c r="AI2186" s="125"/>
      <c r="AJ2186" s="125"/>
      <c r="AK2186" s="319">
        <v>310550</v>
      </c>
      <c r="AL2186" s="319">
        <f t="shared" si="325"/>
        <v>0</v>
      </c>
      <c r="AM2186" s="65" t="s">
        <v>654</v>
      </c>
      <c r="AN2186" s="65"/>
      <c r="AO2186" s="65"/>
      <c r="AP2186" s="65"/>
      <c r="AQ2186" s="65"/>
      <c r="AR2186" s="65"/>
      <c r="AS2186" s="71"/>
    </row>
    <row r="2187" spans="1:45" s="75" customFormat="1" ht="14.15" customHeight="1" x14ac:dyDescent="0.2">
      <c r="A2187" s="327"/>
      <c r="B2187" s="141" t="s">
        <v>2630</v>
      </c>
      <c r="C2187" s="133">
        <f>SUM(C2106:C2186)</f>
        <v>6</v>
      </c>
      <c r="D2187" s="902"/>
      <c r="E2187" s="903"/>
      <c r="F2187" s="903"/>
      <c r="G2187" s="904"/>
      <c r="H2187" s="133">
        <f t="shared" ref="H2187:AL2187" si="331">SUM(H2106:H2186)</f>
        <v>5</v>
      </c>
      <c r="I2187" s="133">
        <f t="shared" si="331"/>
        <v>5</v>
      </c>
      <c r="J2187" s="133">
        <f t="shared" si="331"/>
        <v>0</v>
      </c>
      <c r="K2187" s="133">
        <f t="shared" si="331"/>
        <v>0</v>
      </c>
      <c r="L2187" s="133">
        <f t="shared" si="331"/>
        <v>1</v>
      </c>
      <c r="M2187" s="133">
        <f t="shared" si="331"/>
        <v>0</v>
      </c>
      <c r="N2187" s="133">
        <f t="shared" si="331"/>
        <v>0</v>
      </c>
      <c r="O2187" s="133">
        <f t="shared" si="331"/>
        <v>4</v>
      </c>
      <c r="P2187" s="133">
        <f t="shared" si="331"/>
        <v>4</v>
      </c>
      <c r="Q2187" s="133">
        <f t="shared" si="331"/>
        <v>0</v>
      </c>
      <c r="R2187" s="133">
        <f t="shared" si="331"/>
        <v>0</v>
      </c>
      <c r="S2187" s="133">
        <f t="shared" si="331"/>
        <v>0</v>
      </c>
      <c r="T2187" s="133">
        <f t="shared" si="331"/>
        <v>0</v>
      </c>
      <c r="U2187" s="133">
        <f t="shared" si="331"/>
        <v>0</v>
      </c>
      <c r="V2187" s="133">
        <f t="shared" si="331"/>
        <v>0</v>
      </c>
      <c r="W2187" s="133">
        <f t="shared" si="331"/>
        <v>0</v>
      </c>
      <c r="X2187" s="133">
        <f t="shared" si="331"/>
        <v>1</v>
      </c>
      <c r="Y2187" s="133">
        <f t="shared" si="331"/>
        <v>1</v>
      </c>
      <c r="Z2187" s="133">
        <f t="shared" si="331"/>
        <v>0</v>
      </c>
      <c r="AA2187" s="133">
        <f t="shared" si="331"/>
        <v>6</v>
      </c>
      <c r="AB2187" s="133">
        <f t="shared" si="331"/>
        <v>0</v>
      </c>
      <c r="AC2187" s="133">
        <f t="shared" si="331"/>
        <v>0</v>
      </c>
      <c r="AD2187" s="133">
        <f t="shared" si="331"/>
        <v>0</v>
      </c>
      <c r="AE2187" s="133">
        <f t="shared" si="331"/>
        <v>0</v>
      </c>
      <c r="AF2187" s="133">
        <f t="shared" si="331"/>
        <v>0</v>
      </c>
      <c r="AG2187" s="133">
        <f t="shared" si="331"/>
        <v>0</v>
      </c>
      <c r="AH2187" s="133">
        <f t="shared" si="331"/>
        <v>0</v>
      </c>
      <c r="AI2187" s="133">
        <f t="shared" si="331"/>
        <v>0</v>
      </c>
      <c r="AJ2187" s="133">
        <f t="shared" si="331"/>
        <v>0</v>
      </c>
      <c r="AK2187" s="321">
        <f t="shared" si="331"/>
        <v>32952400</v>
      </c>
      <c r="AL2187" s="204">
        <f t="shared" si="331"/>
        <v>1314620</v>
      </c>
      <c r="AM2187" s="73" t="s">
        <v>654</v>
      </c>
      <c r="AN2187" s="73"/>
      <c r="AO2187" s="73"/>
      <c r="AP2187" s="73"/>
      <c r="AQ2187" s="73"/>
      <c r="AR2187" s="73"/>
      <c r="AS2187" s="74"/>
    </row>
    <row r="2188" spans="1:45" s="72" customFormat="1" ht="14.15" customHeight="1" x14ac:dyDescent="0.2">
      <c r="A2188" s="165"/>
      <c r="B2188" s="208" t="s">
        <v>2826</v>
      </c>
      <c r="C2188" s="258">
        <f t="shared" si="326"/>
        <v>0</v>
      </c>
      <c r="D2188" s="137"/>
      <c r="E2188" s="126"/>
      <c r="F2188" s="126"/>
      <c r="G2188" s="126"/>
      <c r="H2188" s="262">
        <f>+I2188+J2188</f>
        <v>0</v>
      </c>
      <c r="I2188" s="125"/>
      <c r="J2188" s="125"/>
      <c r="K2188" s="125"/>
      <c r="L2188" s="125"/>
      <c r="M2188" s="125"/>
      <c r="N2188" s="125"/>
      <c r="O2188" s="262">
        <f>SUM(P2188:Q2188)</f>
        <v>0</v>
      </c>
      <c r="P2188" s="125"/>
      <c r="Q2188" s="125"/>
      <c r="R2188" s="262">
        <f>SUM(S2188:T2188)</f>
        <v>0</v>
      </c>
      <c r="S2188" s="125"/>
      <c r="T2188" s="125"/>
      <c r="U2188" s="262">
        <f>SUM(V2188:W2188)</f>
        <v>0</v>
      </c>
      <c r="V2188" s="125"/>
      <c r="W2188" s="125"/>
      <c r="X2188" s="262">
        <f>SUM(Y2188:Z2188)</f>
        <v>0</v>
      </c>
      <c r="Y2188" s="125"/>
      <c r="Z2188" s="125"/>
      <c r="AA2188" s="125"/>
      <c r="AB2188" s="125"/>
      <c r="AC2188" s="125"/>
      <c r="AD2188" s="125"/>
      <c r="AE2188" s="125"/>
      <c r="AF2188" s="125"/>
      <c r="AG2188" s="125"/>
      <c r="AH2188" s="125"/>
      <c r="AI2188" s="125"/>
      <c r="AJ2188" s="125"/>
      <c r="AK2188" s="311"/>
      <c r="AL2188" s="131"/>
      <c r="AM2188" s="65" t="s">
        <v>654</v>
      </c>
      <c r="AN2188" s="65"/>
      <c r="AO2188" s="65"/>
      <c r="AP2188" s="65"/>
      <c r="AQ2188" s="65"/>
      <c r="AR2188" s="65"/>
      <c r="AS2188" s="71"/>
    </row>
    <row r="2189" spans="1:45" s="75" customFormat="1" ht="14.15" customHeight="1" x14ac:dyDescent="0.2">
      <c r="A2189" s="327"/>
      <c r="B2189" s="141" t="s">
        <v>2631</v>
      </c>
      <c r="C2189" s="133">
        <f>SUM(C2188:C2188)</f>
        <v>0</v>
      </c>
      <c r="D2189" s="943"/>
      <c r="E2189" s="944"/>
      <c r="F2189" s="944"/>
      <c r="G2189" s="945"/>
      <c r="H2189" s="133">
        <f t="shared" ref="H2189:AF2189" si="332">SUM(H2188:H2188)</f>
        <v>0</v>
      </c>
      <c r="I2189" s="133">
        <f t="shared" si="332"/>
        <v>0</v>
      </c>
      <c r="J2189" s="133">
        <f t="shared" si="332"/>
        <v>0</v>
      </c>
      <c r="K2189" s="133">
        <f t="shared" si="332"/>
        <v>0</v>
      </c>
      <c r="L2189" s="133">
        <f t="shared" si="332"/>
        <v>0</v>
      </c>
      <c r="M2189" s="133">
        <f t="shared" si="332"/>
        <v>0</v>
      </c>
      <c r="N2189" s="133">
        <f t="shared" si="332"/>
        <v>0</v>
      </c>
      <c r="O2189" s="133">
        <f t="shared" si="332"/>
        <v>0</v>
      </c>
      <c r="P2189" s="133">
        <f t="shared" si="332"/>
        <v>0</v>
      </c>
      <c r="Q2189" s="133">
        <f t="shared" si="332"/>
        <v>0</v>
      </c>
      <c r="R2189" s="133">
        <f t="shared" si="332"/>
        <v>0</v>
      </c>
      <c r="S2189" s="133">
        <f t="shared" si="332"/>
        <v>0</v>
      </c>
      <c r="T2189" s="133">
        <f t="shared" si="332"/>
        <v>0</v>
      </c>
      <c r="U2189" s="133">
        <f t="shared" si="332"/>
        <v>0</v>
      </c>
      <c r="V2189" s="133">
        <f t="shared" si="332"/>
        <v>0</v>
      </c>
      <c r="W2189" s="133">
        <f t="shared" si="332"/>
        <v>0</v>
      </c>
      <c r="X2189" s="133">
        <f t="shared" si="332"/>
        <v>0</v>
      </c>
      <c r="Y2189" s="133">
        <f t="shared" si="332"/>
        <v>0</v>
      </c>
      <c r="Z2189" s="133">
        <f t="shared" si="332"/>
        <v>0</v>
      </c>
      <c r="AA2189" s="133">
        <f t="shared" si="332"/>
        <v>0</v>
      </c>
      <c r="AB2189" s="133">
        <f t="shared" si="332"/>
        <v>0</v>
      </c>
      <c r="AC2189" s="133">
        <f t="shared" si="332"/>
        <v>0</v>
      </c>
      <c r="AD2189" s="133">
        <f t="shared" si="332"/>
        <v>0</v>
      </c>
      <c r="AE2189" s="133">
        <f t="shared" si="332"/>
        <v>0</v>
      </c>
      <c r="AF2189" s="133">
        <f t="shared" si="332"/>
        <v>0</v>
      </c>
      <c r="AG2189" s="133">
        <f>SUM(AG2188:AG2188)</f>
        <v>0</v>
      </c>
      <c r="AH2189" s="133">
        <f>SUM(AH2188:AH2188)</f>
        <v>0</v>
      </c>
      <c r="AI2189" s="133">
        <f>SUM(AI2188:AI2188)</f>
        <v>0</v>
      </c>
      <c r="AJ2189" s="133">
        <f>SUM(AJ2188:AJ2188)</f>
        <v>0</v>
      </c>
      <c r="AK2189" s="310"/>
      <c r="AL2189" s="260"/>
      <c r="AM2189" s="73" t="s">
        <v>654</v>
      </c>
      <c r="AN2189" s="73"/>
      <c r="AO2189" s="73"/>
      <c r="AP2189" s="73"/>
      <c r="AQ2189" s="73"/>
      <c r="AR2189" s="73"/>
      <c r="AS2189" s="74"/>
    </row>
    <row r="2190" spans="1:45" s="75" customFormat="1" ht="14.15" customHeight="1" x14ac:dyDescent="0.2">
      <c r="A2190" s="327"/>
      <c r="B2190" s="141" t="s">
        <v>2678</v>
      </c>
      <c r="C2190" s="257">
        <f>SUM(C2187+C2189)</f>
        <v>6</v>
      </c>
      <c r="D2190" s="902"/>
      <c r="E2190" s="903"/>
      <c r="F2190" s="903"/>
      <c r="G2190" s="904"/>
      <c r="H2190" s="257">
        <f t="shared" ref="H2190:AL2190" si="333">SUM(H2187+H2189)</f>
        <v>5</v>
      </c>
      <c r="I2190" s="257">
        <f t="shared" si="333"/>
        <v>5</v>
      </c>
      <c r="J2190" s="257">
        <f t="shared" si="333"/>
        <v>0</v>
      </c>
      <c r="K2190" s="257">
        <f t="shared" si="333"/>
        <v>0</v>
      </c>
      <c r="L2190" s="257">
        <f t="shared" si="333"/>
        <v>1</v>
      </c>
      <c r="M2190" s="257">
        <f t="shared" si="333"/>
        <v>0</v>
      </c>
      <c r="N2190" s="257">
        <f t="shared" si="333"/>
        <v>0</v>
      </c>
      <c r="O2190" s="257">
        <f t="shared" si="333"/>
        <v>4</v>
      </c>
      <c r="P2190" s="257">
        <f>SUM(P2187+P2189)</f>
        <v>4</v>
      </c>
      <c r="Q2190" s="257">
        <f>SUM(Q2187+Q2189)</f>
        <v>0</v>
      </c>
      <c r="R2190" s="257">
        <f t="shared" si="333"/>
        <v>0</v>
      </c>
      <c r="S2190" s="257">
        <f t="shared" si="333"/>
        <v>0</v>
      </c>
      <c r="T2190" s="257">
        <f t="shared" si="333"/>
        <v>0</v>
      </c>
      <c r="U2190" s="257">
        <f t="shared" si="333"/>
        <v>0</v>
      </c>
      <c r="V2190" s="257">
        <f t="shared" si="333"/>
        <v>0</v>
      </c>
      <c r="W2190" s="257">
        <f t="shared" si="333"/>
        <v>0</v>
      </c>
      <c r="X2190" s="257">
        <f t="shared" si="333"/>
        <v>1</v>
      </c>
      <c r="Y2190" s="257">
        <f t="shared" si="333"/>
        <v>1</v>
      </c>
      <c r="Z2190" s="257">
        <f t="shared" si="333"/>
        <v>0</v>
      </c>
      <c r="AA2190" s="257">
        <f t="shared" si="333"/>
        <v>6</v>
      </c>
      <c r="AB2190" s="257">
        <f t="shared" si="333"/>
        <v>0</v>
      </c>
      <c r="AC2190" s="257">
        <f t="shared" si="333"/>
        <v>0</v>
      </c>
      <c r="AD2190" s="257">
        <f t="shared" si="333"/>
        <v>0</v>
      </c>
      <c r="AE2190" s="257">
        <f t="shared" si="333"/>
        <v>0</v>
      </c>
      <c r="AF2190" s="257">
        <f t="shared" si="333"/>
        <v>0</v>
      </c>
      <c r="AG2190" s="257">
        <f t="shared" si="333"/>
        <v>0</v>
      </c>
      <c r="AH2190" s="257">
        <f t="shared" si="333"/>
        <v>0</v>
      </c>
      <c r="AI2190" s="257">
        <f t="shared" si="333"/>
        <v>0</v>
      </c>
      <c r="AJ2190" s="257">
        <f t="shared" si="333"/>
        <v>0</v>
      </c>
      <c r="AK2190" s="321">
        <f>SUM(AK2187+AK2189)</f>
        <v>32952400</v>
      </c>
      <c r="AL2190" s="204">
        <f t="shared" si="333"/>
        <v>1314620</v>
      </c>
      <c r="AM2190" s="73" t="s">
        <v>654</v>
      </c>
      <c r="AN2190" s="73"/>
      <c r="AO2190" s="73"/>
      <c r="AP2190" s="73"/>
      <c r="AQ2190" s="73"/>
      <c r="AR2190" s="73"/>
      <c r="AS2190" s="74"/>
    </row>
    <row r="2191" spans="1:45" s="75" customFormat="1" ht="14.15" customHeight="1" x14ac:dyDescent="0.2">
      <c r="A2191" s="327"/>
      <c r="B2191" s="144" t="s">
        <v>4396</v>
      </c>
      <c r="C2191" s="890"/>
      <c r="D2191" s="890"/>
      <c r="E2191" s="890"/>
      <c r="F2191" s="890"/>
      <c r="G2191" s="890"/>
      <c r="H2191" s="890"/>
      <c r="I2191" s="890"/>
      <c r="J2191" s="890"/>
      <c r="K2191" s="890"/>
      <c r="L2191" s="890"/>
      <c r="M2191" s="890"/>
      <c r="N2191" s="890"/>
      <c r="O2191" s="890"/>
      <c r="P2191" s="890"/>
      <c r="Q2191" s="890"/>
      <c r="R2191" s="890"/>
      <c r="S2191" s="890"/>
      <c r="T2191" s="890"/>
      <c r="U2191" s="890"/>
      <c r="V2191" s="890"/>
      <c r="W2191" s="890"/>
      <c r="X2191" s="890"/>
      <c r="Y2191" s="890"/>
      <c r="Z2191" s="890"/>
      <c r="AA2191" s="890"/>
      <c r="AB2191" s="890"/>
      <c r="AC2191" s="890"/>
      <c r="AD2191" s="890"/>
      <c r="AE2191" s="890"/>
      <c r="AF2191" s="890"/>
      <c r="AG2191" s="890"/>
      <c r="AH2191" s="890"/>
      <c r="AI2191" s="890"/>
      <c r="AJ2191" s="890"/>
      <c r="AK2191" s="890"/>
      <c r="AL2191" s="890"/>
      <c r="AM2191" s="73" t="s">
        <v>654</v>
      </c>
      <c r="AN2191" s="73"/>
      <c r="AO2191" s="73"/>
      <c r="AP2191" s="73"/>
      <c r="AQ2191" s="73"/>
      <c r="AR2191" s="73"/>
      <c r="AS2191" s="74"/>
    </row>
    <row r="2192" spans="1:45" s="77" customFormat="1" ht="14.15" customHeight="1" x14ac:dyDescent="0.2">
      <c r="A2192" s="186">
        <v>1801037</v>
      </c>
      <c r="B2192" s="187" t="s">
        <v>720</v>
      </c>
      <c r="C2192" s="258">
        <f t="shared" ref="C2192:C2252" si="334">SUM(D2192+G2192)</f>
        <v>0</v>
      </c>
      <c r="D2192" s="263">
        <f t="shared" ref="D2192:D2252" si="335">SUM(E2192:F2192)</f>
        <v>0</v>
      </c>
      <c r="E2192" s="125"/>
      <c r="F2192" s="125"/>
      <c r="G2192" s="125"/>
      <c r="H2192" s="303"/>
      <c r="I2192" s="303"/>
      <c r="J2192" s="303"/>
      <c r="K2192" s="303"/>
      <c r="L2192" s="303"/>
      <c r="M2192" s="303"/>
      <c r="N2192" s="303"/>
      <c r="O2192" s="303"/>
      <c r="P2192" s="303"/>
      <c r="Q2192" s="303"/>
      <c r="R2192" s="303"/>
      <c r="S2192" s="303"/>
      <c r="T2192" s="303"/>
      <c r="U2192" s="303"/>
      <c r="V2192" s="303"/>
      <c r="W2192" s="303"/>
      <c r="X2192" s="303"/>
      <c r="Y2192" s="303"/>
      <c r="Z2192" s="303"/>
      <c r="AA2192" s="125"/>
      <c r="AB2192" s="125"/>
      <c r="AC2192" s="125"/>
      <c r="AD2192" s="125"/>
      <c r="AE2192" s="125"/>
      <c r="AF2192" s="125"/>
      <c r="AG2192" s="125"/>
      <c r="AH2192" s="125"/>
      <c r="AI2192" s="125"/>
      <c r="AJ2192" s="125"/>
      <c r="AK2192" s="310">
        <v>5280</v>
      </c>
      <c r="AL2192" s="310">
        <f t="shared" ref="AL2192:AL2242" si="336">AK2192*E2192</f>
        <v>0</v>
      </c>
      <c r="AM2192" s="65" t="s">
        <v>654</v>
      </c>
      <c r="AN2192" s="65"/>
      <c r="AO2192" s="65"/>
      <c r="AP2192" s="65"/>
      <c r="AQ2192" s="65"/>
      <c r="AR2192" s="65"/>
      <c r="AS2192" s="76"/>
    </row>
    <row r="2193" spans="1:45" s="67" customFormat="1" ht="14.15" customHeight="1" x14ac:dyDescent="0.2">
      <c r="A2193" s="186">
        <v>1801002</v>
      </c>
      <c r="B2193" s="187" t="s">
        <v>721</v>
      </c>
      <c r="C2193" s="258">
        <f t="shared" si="334"/>
        <v>0</v>
      </c>
      <c r="D2193" s="263">
        <f t="shared" si="335"/>
        <v>0</v>
      </c>
      <c r="E2193" s="125"/>
      <c r="F2193" s="125"/>
      <c r="G2193" s="125"/>
      <c r="H2193" s="303"/>
      <c r="I2193" s="303"/>
      <c r="J2193" s="303"/>
      <c r="K2193" s="303"/>
      <c r="L2193" s="303"/>
      <c r="M2193" s="303"/>
      <c r="N2193" s="303"/>
      <c r="O2193" s="303"/>
      <c r="P2193" s="303"/>
      <c r="Q2193" s="303"/>
      <c r="R2193" s="303"/>
      <c r="S2193" s="303"/>
      <c r="T2193" s="303"/>
      <c r="U2193" s="303"/>
      <c r="V2193" s="303"/>
      <c r="W2193" s="303"/>
      <c r="X2193" s="303"/>
      <c r="Y2193" s="303"/>
      <c r="Z2193" s="303"/>
      <c r="AA2193" s="125"/>
      <c r="AB2193" s="125"/>
      <c r="AC2193" s="125"/>
      <c r="AD2193" s="125"/>
      <c r="AE2193" s="125"/>
      <c r="AF2193" s="125"/>
      <c r="AG2193" s="125"/>
      <c r="AH2193" s="125"/>
      <c r="AI2193" s="125"/>
      <c r="AJ2193" s="125"/>
      <c r="AK2193" s="310">
        <v>12680</v>
      </c>
      <c r="AL2193" s="310">
        <f t="shared" si="336"/>
        <v>0</v>
      </c>
      <c r="AM2193" s="65" t="s">
        <v>654</v>
      </c>
      <c r="AN2193" s="65"/>
      <c r="AO2193" s="65"/>
      <c r="AP2193" s="65"/>
      <c r="AQ2193" s="65"/>
      <c r="AR2193" s="65"/>
      <c r="AS2193" s="66"/>
    </row>
    <row r="2194" spans="1:45" s="67" customFormat="1" ht="14.15" customHeight="1" x14ac:dyDescent="0.2">
      <c r="A2194" s="186">
        <v>1801004</v>
      </c>
      <c r="B2194" s="187" t="s">
        <v>722</v>
      </c>
      <c r="C2194" s="258">
        <f t="shared" si="334"/>
        <v>0</v>
      </c>
      <c r="D2194" s="263">
        <f t="shared" si="335"/>
        <v>0</v>
      </c>
      <c r="E2194" s="125"/>
      <c r="F2194" s="125"/>
      <c r="G2194" s="125"/>
      <c r="H2194" s="303"/>
      <c r="I2194" s="303"/>
      <c r="J2194" s="303"/>
      <c r="K2194" s="303"/>
      <c r="L2194" s="303"/>
      <c r="M2194" s="303"/>
      <c r="N2194" s="303"/>
      <c r="O2194" s="303"/>
      <c r="P2194" s="303"/>
      <c r="Q2194" s="303"/>
      <c r="R2194" s="303"/>
      <c r="S2194" s="303"/>
      <c r="T2194" s="303"/>
      <c r="U2194" s="303"/>
      <c r="V2194" s="303"/>
      <c r="W2194" s="303"/>
      <c r="X2194" s="303"/>
      <c r="Y2194" s="303"/>
      <c r="Z2194" s="303"/>
      <c r="AA2194" s="125"/>
      <c r="AB2194" s="125"/>
      <c r="AC2194" s="125"/>
      <c r="AD2194" s="125"/>
      <c r="AE2194" s="125"/>
      <c r="AF2194" s="125"/>
      <c r="AG2194" s="125"/>
      <c r="AH2194" s="125"/>
      <c r="AI2194" s="125"/>
      <c r="AJ2194" s="125"/>
      <c r="AK2194" s="310">
        <v>12320</v>
      </c>
      <c r="AL2194" s="310">
        <f t="shared" si="336"/>
        <v>0</v>
      </c>
      <c r="AM2194" s="65" t="s">
        <v>654</v>
      </c>
      <c r="AN2194" s="65"/>
      <c r="AO2194" s="65"/>
      <c r="AP2194" s="65"/>
      <c r="AQ2194" s="65"/>
      <c r="AR2194" s="65"/>
      <c r="AS2194" s="66"/>
    </row>
    <row r="2195" spans="1:45" s="67" customFormat="1" ht="14.15" customHeight="1" x14ac:dyDescent="0.2">
      <c r="A2195" s="186">
        <v>1801005</v>
      </c>
      <c r="B2195" s="187" t="s">
        <v>1159</v>
      </c>
      <c r="C2195" s="258">
        <f t="shared" si="334"/>
        <v>0</v>
      </c>
      <c r="D2195" s="263">
        <f t="shared" si="335"/>
        <v>0</v>
      </c>
      <c r="E2195" s="125"/>
      <c r="F2195" s="125"/>
      <c r="G2195" s="125"/>
      <c r="H2195" s="303"/>
      <c r="I2195" s="303"/>
      <c r="J2195" s="303"/>
      <c r="K2195" s="303"/>
      <c r="L2195" s="303"/>
      <c r="M2195" s="303"/>
      <c r="N2195" s="303"/>
      <c r="O2195" s="303"/>
      <c r="P2195" s="303"/>
      <c r="Q2195" s="303"/>
      <c r="R2195" s="303"/>
      <c r="S2195" s="303"/>
      <c r="T2195" s="303"/>
      <c r="U2195" s="303"/>
      <c r="V2195" s="303"/>
      <c r="W2195" s="303"/>
      <c r="X2195" s="303"/>
      <c r="Y2195" s="303"/>
      <c r="Z2195" s="303"/>
      <c r="AA2195" s="125"/>
      <c r="AB2195" s="125"/>
      <c r="AC2195" s="125"/>
      <c r="AD2195" s="125"/>
      <c r="AE2195" s="125"/>
      <c r="AF2195" s="125"/>
      <c r="AG2195" s="125"/>
      <c r="AH2195" s="125"/>
      <c r="AI2195" s="125"/>
      <c r="AJ2195" s="125"/>
      <c r="AK2195" s="310">
        <v>18440</v>
      </c>
      <c r="AL2195" s="310">
        <f t="shared" si="336"/>
        <v>0</v>
      </c>
      <c r="AM2195" s="65" t="s">
        <v>654</v>
      </c>
      <c r="AN2195" s="65"/>
      <c r="AO2195" s="65"/>
      <c r="AP2195" s="65"/>
      <c r="AQ2195" s="65"/>
      <c r="AR2195" s="65"/>
      <c r="AS2195" s="66"/>
    </row>
    <row r="2196" spans="1:45" s="67" customFormat="1" ht="14.15" customHeight="1" x14ac:dyDescent="0.2">
      <c r="A2196" s="186">
        <v>1801007</v>
      </c>
      <c r="B2196" s="187" t="s">
        <v>699</v>
      </c>
      <c r="C2196" s="258">
        <f t="shared" si="334"/>
        <v>0</v>
      </c>
      <c r="D2196" s="263">
        <f t="shared" si="335"/>
        <v>0</v>
      </c>
      <c r="E2196" s="125"/>
      <c r="F2196" s="125"/>
      <c r="G2196" s="125"/>
      <c r="H2196" s="303"/>
      <c r="I2196" s="303"/>
      <c r="J2196" s="303"/>
      <c r="K2196" s="303"/>
      <c r="L2196" s="303"/>
      <c r="M2196" s="303"/>
      <c r="N2196" s="303"/>
      <c r="O2196" s="303"/>
      <c r="P2196" s="303"/>
      <c r="Q2196" s="303"/>
      <c r="R2196" s="303"/>
      <c r="S2196" s="303"/>
      <c r="T2196" s="303"/>
      <c r="U2196" s="303"/>
      <c r="V2196" s="303"/>
      <c r="W2196" s="303"/>
      <c r="X2196" s="303"/>
      <c r="Y2196" s="303"/>
      <c r="Z2196" s="303"/>
      <c r="AA2196" s="125"/>
      <c r="AB2196" s="125"/>
      <c r="AC2196" s="125"/>
      <c r="AD2196" s="125"/>
      <c r="AE2196" s="125"/>
      <c r="AF2196" s="125"/>
      <c r="AG2196" s="125"/>
      <c r="AH2196" s="125"/>
      <c r="AI2196" s="125"/>
      <c r="AJ2196" s="125"/>
      <c r="AK2196" s="310">
        <v>36860</v>
      </c>
      <c r="AL2196" s="310">
        <f t="shared" si="336"/>
        <v>0</v>
      </c>
      <c r="AM2196" s="65" t="s">
        <v>654</v>
      </c>
      <c r="AN2196" s="65"/>
      <c r="AO2196" s="65"/>
      <c r="AP2196" s="65"/>
      <c r="AQ2196" s="65"/>
      <c r="AR2196" s="65"/>
      <c r="AS2196" s="66"/>
    </row>
    <row r="2197" spans="1:45" s="67" customFormat="1" ht="14.15" customHeight="1" x14ac:dyDescent="0.2">
      <c r="A2197" s="186">
        <v>1801008</v>
      </c>
      <c r="B2197" s="187" t="s">
        <v>2377</v>
      </c>
      <c r="C2197" s="258">
        <f t="shared" si="334"/>
        <v>0</v>
      </c>
      <c r="D2197" s="263">
        <f t="shared" si="335"/>
        <v>0</v>
      </c>
      <c r="E2197" s="125"/>
      <c r="F2197" s="125"/>
      <c r="G2197" s="125"/>
      <c r="H2197" s="303"/>
      <c r="I2197" s="303"/>
      <c r="J2197" s="303"/>
      <c r="K2197" s="303"/>
      <c r="L2197" s="303"/>
      <c r="M2197" s="303"/>
      <c r="N2197" s="303"/>
      <c r="O2197" s="303"/>
      <c r="P2197" s="303"/>
      <c r="Q2197" s="303"/>
      <c r="R2197" s="303"/>
      <c r="S2197" s="303"/>
      <c r="T2197" s="303"/>
      <c r="U2197" s="303"/>
      <c r="V2197" s="303"/>
      <c r="W2197" s="303"/>
      <c r="X2197" s="303"/>
      <c r="Y2197" s="303"/>
      <c r="Z2197" s="303"/>
      <c r="AA2197" s="125"/>
      <c r="AB2197" s="125"/>
      <c r="AC2197" s="125"/>
      <c r="AD2197" s="125"/>
      <c r="AE2197" s="125"/>
      <c r="AF2197" s="125"/>
      <c r="AG2197" s="125"/>
      <c r="AH2197" s="125"/>
      <c r="AI2197" s="125"/>
      <c r="AJ2197" s="125"/>
      <c r="AK2197" s="310">
        <v>6460</v>
      </c>
      <c r="AL2197" s="310">
        <f t="shared" si="336"/>
        <v>0</v>
      </c>
      <c r="AM2197" s="65" t="s">
        <v>654</v>
      </c>
      <c r="AN2197" s="65"/>
      <c r="AO2197" s="65"/>
      <c r="AP2197" s="65"/>
      <c r="AQ2197" s="65"/>
      <c r="AR2197" s="65"/>
      <c r="AS2197" s="66"/>
    </row>
    <row r="2198" spans="1:45" s="67" customFormat="1" ht="14.15" customHeight="1" x14ac:dyDescent="0.2">
      <c r="A2198" s="186">
        <v>1801009</v>
      </c>
      <c r="B2198" s="187" t="s">
        <v>2378</v>
      </c>
      <c r="C2198" s="258">
        <f t="shared" si="334"/>
        <v>0</v>
      </c>
      <c r="D2198" s="263">
        <f t="shared" si="335"/>
        <v>0</v>
      </c>
      <c r="E2198" s="125"/>
      <c r="F2198" s="125"/>
      <c r="G2198" s="125"/>
      <c r="H2198" s="303"/>
      <c r="I2198" s="303"/>
      <c r="J2198" s="303"/>
      <c r="K2198" s="303"/>
      <c r="L2198" s="303"/>
      <c r="M2198" s="303"/>
      <c r="N2198" s="303"/>
      <c r="O2198" s="303"/>
      <c r="P2198" s="303"/>
      <c r="Q2198" s="303"/>
      <c r="R2198" s="303"/>
      <c r="S2198" s="303"/>
      <c r="T2198" s="303"/>
      <c r="U2198" s="303"/>
      <c r="V2198" s="303"/>
      <c r="W2198" s="303"/>
      <c r="X2198" s="303"/>
      <c r="Y2198" s="303"/>
      <c r="Z2198" s="303"/>
      <c r="AA2198" s="125"/>
      <c r="AB2198" s="125"/>
      <c r="AC2198" s="125"/>
      <c r="AD2198" s="125"/>
      <c r="AE2198" s="125"/>
      <c r="AF2198" s="125"/>
      <c r="AG2198" s="125"/>
      <c r="AH2198" s="125"/>
      <c r="AI2198" s="125"/>
      <c r="AJ2198" s="125"/>
      <c r="AK2198" s="310">
        <v>23890</v>
      </c>
      <c r="AL2198" s="310">
        <f t="shared" si="336"/>
        <v>0</v>
      </c>
      <c r="AM2198" s="65" t="s">
        <v>654</v>
      </c>
      <c r="AN2198" s="65"/>
      <c r="AO2198" s="65"/>
      <c r="AP2198" s="65"/>
      <c r="AQ2198" s="65"/>
      <c r="AR2198" s="65"/>
      <c r="AS2198" s="66"/>
    </row>
    <row r="2199" spans="1:45" s="67" customFormat="1" ht="14.15" customHeight="1" x14ac:dyDescent="0.2">
      <c r="A2199" s="186">
        <v>1801010</v>
      </c>
      <c r="B2199" s="187" t="s">
        <v>2379</v>
      </c>
      <c r="C2199" s="258">
        <f t="shared" si="334"/>
        <v>0</v>
      </c>
      <c r="D2199" s="263">
        <f t="shared" si="335"/>
        <v>0</v>
      </c>
      <c r="E2199" s="125"/>
      <c r="F2199" s="125"/>
      <c r="G2199" s="125"/>
      <c r="H2199" s="303"/>
      <c r="I2199" s="303"/>
      <c r="J2199" s="303"/>
      <c r="K2199" s="303"/>
      <c r="L2199" s="303"/>
      <c r="M2199" s="303"/>
      <c r="N2199" s="303"/>
      <c r="O2199" s="303"/>
      <c r="P2199" s="303"/>
      <c r="Q2199" s="303"/>
      <c r="R2199" s="303"/>
      <c r="S2199" s="303"/>
      <c r="T2199" s="303"/>
      <c r="U2199" s="303"/>
      <c r="V2199" s="303"/>
      <c r="W2199" s="303"/>
      <c r="X2199" s="303"/>
      <c r="Y2199" s="303"/>
      <c r="Z2199" s="303"/>
      <c r="AA2199" s="125"/>
      <c r="AB2199" s="125"/>
      <c r="AC2199" s="125"/>
      <c r="AD2199" s="125"/>
      <c r="AE2199" s="125"/>
      <c r="AF2199" s="125"/>
      <c r="AG2199" s="125"/>
      <c r="AH2199" s="125"/>
      <c r="AI2199" s="125"/>
      <c r="AJ2199" s="125"/>
      <c r="AK2199" s="310">
        <v>5140</v>
      </c>
      <c r="AL2199" s="310">
        <f t="shared" si="336"/>
        <v>0</v>
      </c>
      <c r="AM2199" s="65" t="s">
        <v>654</v>
      </c>
      <c r="AN2199" s="65"/>
      <c r="AO2199" s="65"/>
      <c r="AP2199" s="65"/>
      <c r="AQ2199" s="65"/>
      <c r="AR2199" s="65"/>
      <c r="AS2199" s="66"/>
    </row>
    <row r="2200" spans="1:45" s="67" customFormat="1" ht="14.15" customHeight="1" x14ac:dyDescent="0.2">
      <c r="A2200" s="186">
        <v>1801011</v>
      </c>
      <c r="B2200" s="187" t="s">
        <v>2380</v>
      </c>
      <c r="C2200" s="258">
        <f t="shared" si="334"/>
        <v>0</v>
      </c>
      <c r="D2200" s="263">
        <f t="shared" si="335"/>
        <v>0</v>
      </c>
      <c r="E2200" s="125"/>
      <c r="F2200" s="125"/>
      <c r="G2200" s="125"/>
      <c r="H2200" s="303"/>
      <c r="I2200" s="303"/>
      <c r="J2200" s="303"/>
      <c r="K2200" s="303"/>
      <c r="L2200" s="303"/>
      <c r="M2200" s="303"/>
      <c r="N2200" s="303"/>
      <c r="O2200" s="303"/>
      <c r="P2200" s="303"/>
      <c r="Q2200" s="303"/>
      <c r="R2200" s="303"/>
      <c r="S2200" s="303"/>
      <c r="T2200" s="303"/>
      <c r="U2200" s="303"/>
      <c r="V2200" s="303"/>
      <c r="W2200" s="303"/>
      <c r="X2200" s="303"/>
      <c r="Y2200" s="303"/>
      <c r="Z2200" s="303"/>
      <c r="AA2200" s="125"/>
      <c r="AB2200" s="125"/>
      <c r="AC2200" s="125"/>
      <c r="AD2200" s="125"/>
      <c r="AE2200" s="125"/>
      <c r="AF2200" s="125"/>
      <c r="AG2200" s="125"/>
      <c r="AH2200" s="125"/>
      <c r="AI2200" s="125"/>
      <c r="AJ2200" s="125"/>
      <c r="AK2200" s="310">
        <v>18440</v>
      </c>
      <c r="AL2200" s="310">
        <f t="shared" si="336"/>
        <v>0</v>
      </c>
      <c r="AM2200" s="65" t="s">
        <v>654</v>
      </c>
      <c r="AN2200" s="65"/>
      <c r="AO2200" s="65"/>
      <c r="AP2200" s="65"/>
      <c r="AQ2200" s="65"/>
      <c r="AR2200" s="65"/>
      <c r="AS2200" s="66"/>
    </row>
    <row r="2201" spans="1:45" s="67" customFormat="1" ht="14.15" customHeight="1" x14ac:dyDescent="0.2">
      <c r="A2201" s="186">
        <v>1801012</v>
      </c>
      <c r="B2201" s="187" t="s">
        <v>2381</v>
      </c>
      <c r="C2201" s="258">
        <f t="shared" si="334"/>
        <v>0</v>
      </c>
      <c r="D2201" s="263">
        <f t="shared" si="335"/>
        <v>0</v>
      </c>
      <c r="E2201" s="125"/>
      <c r="F2201" s="125"/>
      <c r="G2201" s="125"/>
      <c r="H2201" s="303"/>
      <c r="I2201" s="303"/>
      <c r="J2201" s="303"/>
      <c r="K2201" s="303"/>
      <c r="L2201" s="303"/>
      <c r="M2201" s="303"/>
      <c r="N2201" s="303"/>
      <c r="O2201" s="303"/>
      <c r="P2201" s="303"/>
      <c r="Q2201" s="303"/>
      <c r="R2201" s="303"/>
      <c r="S2201" s="303"/>
      <c r="T2201" s="303"/>
      <c r="U2201" s="303"/>
      <c r="V2201" s="303"/>
      <c r="W2201" s="303"/>
      <c r="X2201" s="303"/>
      <c r="Y2201" s="303"/>
      <c r="Z2201" s="303"/>
      <c r="AA2201" s="125"/>
      <c r="AB2201" s="125"/>
      <c r="AC2201" s="125"/>
      <c r="AD2201" s="125"/>
      <c r="AE2201" s="125"/>
      <c r="AF2201" s="125"/>
      <c r="AG2201" s="125"/>
      <c r="AH2201" s="125"/>
      <c r="AI2201" s="125"/>
      <c r="AJ2201" s="125"/>
      <c r="AK2201" s="310">
        <v>12710</v>
      </c>
      <c r="AL2201" s="310">
        <f t="shared" si="336"/>
        <v>0</v>
      </c>
      <c r="AM2201" s="65" t="s">
        <v>654</v>
      </c>
      <c r="AN2201" s="65"/>
      <c r="AO2201" s="65"/>
      <c r="AP2201" s="65"/>
      <c r="AQ2201" s="65"/>
      <c r="AR2201" s="65"/>
      <c r="AS2201" s="66"/>
    </row>
    <row r="2202" spans="1:45" s="67" customFormat="1" ht="14.15" customHeight="1" x14ac:dyDescent="0.2">
      <c r="A2202" s="186">
        <v>1801015</v>
      </c>
      <c r="B2202" s="187" t="s">
        <v>656</v>
      </c>
      <c r="C2202" s="258">
        <f t="shared" si="334"/>
        <v>0</v>
      </c>
      <c r="D2202" s="263">
        <f t="shared" si="335"/>
        <v>0</v>
      </c>
      <c r="E2202" s="125"/>
      <c r="F2202" s="125"/>
      <c r="G2202" s="125"/>
      <c r="H2202" s="303"/>
      <c r="I2202" s="303"/>
      <c r="J2202" s="303"/>
      <c r="K2202" s="303"/>
      <c r="L2202" s="303"/>
      <c r="M2202" s="303"/>
      <c r="N2202" s="303"/>
      <c r="O2202" s="303"/>
      <c r="P2202" s="303"/>
      <c r="Q2202" s="303"/>
      <c r="R2202" s="303"/>
      <c r="S2202" s="303"/>
      <c r="T2202" s="303"/>
      <c r="U2202" s="303"/>
      <c r="V2202" s="303"/>
      <c r="W2202" s="303"/>
      <c r="X2202" s="303"/>
      <c r="Y2202" s="303"/>
      <c r="Z2202" s="303"/>
      <c r="AA2202" s="125"/>
      <c r="AB2202" s="125"/>
      <c r="AC2202" s="125"/>
      <c r="AD2202" s="125"/>
      <c r="AE2202" s="125"/>
      <c r="AF2202" s="125"/>
      <c r="AG2202" s="125"/>
      <c r="AH2202" s="125"/>
      <c r="AI2202" s="125"/>
      <c r="AJ2202" s="125"/>
      <c r="AK2202" s="310">
        <v>18440</v>
      </c>
      <c r="AL2202" s="310">
        <f t="shared" si="336"/>
        <v>0</v>
      </c>
      <c r="AM2202" s="65" t="s">
        <v>654</v>
      </c>
      <c r="AN2202" s="65"/>
      <c r="AO2202" s="65"/>
      <c r="AP2202" s="65"/>
      <c r="AQ2202" s="65"/>
      <c r="AR2202" s="65"/>
      <c r="AS2202" s="66"/>
    </row>
    <row r="2203" spans="1:45" s="67" customFormat="1" ht="14.15" customHeight="1" x14ac:dyDescent="0.2">
      <c r="A2203" s="186">
        <v>1801016</v>
      </c>
      <c r="B2203" s="187" t="s">
        <v>2382</v>
      </c>
      <c r="C2203" s="258">
        <f t="shared" si="334"/>
        <v>0</v>
      </c>
      <c r="D2203" s="263">
        <f t="shared" si="335"/>
        <v>0</v>
      </c>
      <c r="E2203" s="125"/>
      <c r="F2203" s="125"/>
      <c r="G2203" s="125"/>
      <c r="H2203" s="303"/>
      <c r="I2203" s="303"/>
      <c r="J2203" s="303"/>
      <c r="K2203" s="303"/>
      <c r="L2203" s="303"/>
      <c r="M2203" s="303"/>
      <c r="N2203" s="303"/>
      <c r="O2203" s="303"/>
      <c r="P2203" s="303"/>
      <c r="Q2203" s="303"/>
      <c r="R2203" s="303"/>
      <c r="S2203" s="303"/>
      <c r="T2203" s="303"/>
      <c r="U2203" s="303"/>
      <c r="V2203" s="303"/>
      <c r="W2203" s="303"/>
      <c r="X2203" s="303"/>
      <c r="Y2203" s="303"/>
      <c r="Z2203" s="303"/>
      <c r="AA2203" s="125"/>
      <c r="AB2203" s="125"/>
      <c r="AC2203" s="125"/>
      <c r="AD2203" s="125"/>
      <c r="AE2203" s="125"/>
      <c r="AF2203" s="125"/>
      <c r="AG2203" s="125"/>
      <c r="AH2203" s="125"/>
      <c r="AI2203" s="125"/>
      <c r="AJ2203" s="125"/>
      <c r="AK2203" s="310">
        <v>18220</v>
      </c>
      <c r="AL2203" s="310">
        <f t="shared" si="336"/>
        <v>0</v>
      </c>
      <c r="AM2203" s="65" t="s">
        <v>654</v>
      </c>
      <c r="AN2203" s="65"/>
      <c r="AO2203" s="65"/>
      <c r="AP2203" s="65"/>
      <c r="AQ2203" s="65"/>
      <c r="AR2203" s="65"/>
      <c r="AS2203" s="66"/>
    </row>
    <row r="2204" spans="1:45" s="67" customFormat="1" ht="20" x14ac:dyDescent="0.2">
      <c r="A2204" s="186">
        <v>1801018</v>
      </c>
      <c r="B2204" s="187" t="s">
        <v>2956</v>
      </c>
      <c r="C2204" s="258">
        <f t="shared" si="334"/>
        <v>0</v>
      </c>
      <c r="D2204" s="263">
        <f t="shared" si="335"/>
        <v>0</v>
      </c>
      <c r="E2204" s="125"/>
      <c r="F2204" s="125"/>
      <c r="G2204" s="125"/>
      <c r="H2204" s="303"/>
      <c r="I2204" s="303"/>
      <c r="J2204" s="303"/>
      <c r="K2204" s="303"/>
      <c r="L2204" s="303"/>
      <c r="M2204" s="303"/>
      <c r="N2204" s="303"/>
      <c r="O2204" s="303"/>
      <c r="P2204" s="303"/>
      <c r="Q2204" s="303"/>
      <c r="R2204" s="303"/>
      <c r="S2204" s="303"/>
      <c r="T2204" s="303"/>
      <c r="U2204" s="303"/>
      <c r="V2204" s="303"/>
      <c r="W2204" s="303"/>
      <c r="X2204" s="303"/>
      <c r="Y2204" s="303"/>
      <c r="Z2204" s="303"/>
      <c r="AA2204" s="125"/>
      <c r="AB2204" s="125"/>
      <c r="AC2204" s="125"/>
      <c r="AD2204" s="125"/>
      <c r="AE2204" s="125"/>
      <c r="AF2204" s="125"/>
      <c r="AG2204" s="125"/>
      <c r="AH2204" s="125"/>
      <c r="AI2204" s="125"/>
      <c r="AJ2204" s="125"/>
      <c r="AK2204" s="310">
        <v>53950</v>
      </c>
      <c r="AL2204" s="310">
        <f t="shared" si="336"/>
        <v>0</v>
      </c>
      <c r="AM2204" s="65" t="s">
        <v>654</v>
      </c>
      <c r="AN2204" s="65"/>
      <c r="AO2204" s="65"/>
      <c r="AP2204" s="65"/>
      <c r="AQ2204" s="65"/>
      <c r="AR2204" s="65"/>
      <c r="AS2204" s="66"/>
    </row>
    <row r="2205" spans="1:45" s="67" customFormat="1" ht="14.15" customHeight="1" x14ac:dyDescent="0.2">
      <c r="A2205" s="186">
        <v>1801019</v>
      </c>
      <c r="B2205" s="187" t="s">
        <v>230</v>
      </c>
      <c r="C2205" s="258">
        <f t="shared" si="334"/>
        <v>0</v>
      </c>
      <c r="D2205" s="263">
        <f t="shared" si="335"/>
        <v>0</v>
      </c>
      <c r="E2205" s="125"/>
      <c r="F2205" s="125"/>
      <c r="G2205" s="125"/>
      <c r="H2205" s="303"/>
      <c r="I2205" s="303"/>
      <c r="J2205" s="303"/>
      <c r="K2205" s="303"/>
      <c r="L2205" s="303"/>
      <c r="M2205" s="303"/>
      <c r="N2205" s="303"/>
      <c r="O2205" s="303"/>
      <c r="P2205" s="303"/>
      <c r="Q2205" s="303"/>
      <c r="R2205" s="303"/>
      <c r="S2205" s="303"/>
      <c r="T2205" s="303"/>
      <c r="U2205" s="303"/>
      <c r="V2205" s="303"/>
      <c r="W2205" s="303"/>
      <c r="X2205" s="303"/>
      <c r="Y2205" s="303"/>
      <c r="Z2205" s="303"/>
      <c r="AA2205" s="125"/>
      <c r="AB2205" s="125"/>
      <c r="AC2205" s="125"/>
      <c r="AD2205" s="125"/>
      <c r="AE2205" s="125"/>
      <c r="AF2205" s="125"/>
      <c r="AG2205" s="125"/>
      <c r="AH2205" s="125"/>
      <c r="AI2205" s="125"/>
      <c r="AJ2205" s="125"/>
      <c r="AK2205" s="310">
        <v>23890</v>
      </c>
      <c r="AL2205" s="310">
        <f t="shared" si="336"/>
        <v>0</v>
      </c>
      <c r="AM2205" s="65" t="s">
        <v>654</v>
      </c>
      <c r="AN2205" s="65"/>
      <c r="AO2205" s="65"/>
      <c r="AP2205" s="65"/>
      <c r="AQ2205" s="65"/>
      <c r="AR2205" s="65"/>
      <c r="AS2205" s="66"/>
    </row>
    <row r="2206" spans="1:45" s="67" customFormat="1" ht="14.15" customHeight="1" x14ac:dyDescent="0.2">
      <c r="A2206" s="186">
        <v>1801020</v>
      </c>
      <c r="B2206" s="187" t="s">
        <v>3395</v>
      </c>
      <c r="C2206" s="258">
        <f t="shared" si="334"/>
        <v>0</v>
      </c>
      <c r="D2206" s="263">
        <f t="shared" si="335"/>
        <v>0</v>
      </c>
      <c r="E2206" s="125"/>
      <c r="F2206" s="125"/>
      <c r="G2206" s="125"/>
      <c r="H2206" s="303"/>
      <c r="I2206" s="303"/>
      <c r="J2206" s="303"/>
      <c r="K2206" s="303"/>
      <c r="L2206" s="303"/>
      <c r="M2206" s="303"/>
      <c r="N2206" s="303"/>
      <c r="O2206" s="303"/>
      <c r="P2206" s="303"/>
      <c r="Q2206" s="303"/>
      <c r="R2206" s="303"/>
      <c r="S2206" s="303"/>
      <c r="T2206" s="303"/>
      <c r="U2206" s="303"/>
      <c r="V2206" s="303"/>
      <c r="W2206" s="303"/>
      <c r="X2206" s="303"/>
      <c r="Y2206" s="303"/>
      <c r="Z2206" s="303"/>
      <c r="AA2206" s="125"/>
      <c r="AB2206" s="125"/>
      <c r="AC2206" s="125"/>
      <c r="AD2206" s="125"/>
      <c r="AE2206" s="125"/>
      <c r="AF2206" s="125"/>
      <c r="AG2206" s="125"/>
      <c r="AH2206" s="125"/>
      <c r="AI2206" s="125"/>
      <c r="AJ2206" s="125"/>
      <c r="AK2206" s="311"/>
      <c r="AL2206" s="131"/>
      <c r="AM2206" s="65" t="s">
        <v>654</v>
      </c>
      <c r="AN2206" s="65"/>
      <c r="AO2206" s="65"/>
      <c r="AP2206" s="65"/>
      <c r="AQ2206" s="65"/>
      <c r="AR2206" s="65"/>
      <c r="AS2206" s="66"/>
    </row>
    <row r="2207" spans="1:45" s="67" customFormat="1" ht="14.15" customHeight="1" x14ac:dyDescent="0.2">
      <c r="A2207" s="186">
        <v>1801021</v>
      </c>
      <c r="B2207" s="187" t="s">
        <v>350</v>
      </c>
      <c r="C2207" s="258">
        <f t="shared" si="334"/>
        <v>0</v>
      </c>
      <c r="D2207" s="263">
        <f t="shared" si="335"/>
        <v>0</v>
      </c>
      <c r="E2207" s="125"/>
      <c r="F2207" s="125"/>
      <c r="G2207" s="125"/>
      <c r="H2207" s="303"/>
      <c r="I2207" s="303"/>
      <c r="J2207" s="303"/>
      <c r="K2207" s="303"/>
      <c r="L2207" s="303"/>
      <c r="M2207" s="303"/>
      <c r="N2207" s="303"/>
      <c r="O2207" s="303"/>
      <c r="P2207" s="303"/>
      <c r="Q2207" s="303"/>
      <c r="R2207" s="303"/>
      <c r="S2207" s="303"/>
      <c r="T2207" s="303"/>
      <c r="U2207" s="303"/>
      <c r="V2207" s="303"/>
      <c r="W2207" s="303"/>
      <c r="X2207" s="303"/>
      <c r="Y2207" s="303"/>
      <c r="Z2207" s="303"/>
      <c r="AA2207" s="125"/>
      <c r="AB2207" s="125"/>
      <c r="AC2207" s="125"/>
      <c r="AD2207" s="125"/>
      <c r="AE2207" s="125"/>
      <c r="AF2207" s="125"/>
      <c r="AG2207" s="125"/>
      <c r="AH2207" s="125"/>
      <c r="AI2207" s="125"/>
      <c r="AJ2207" s="125"/>
      <c r="AK2207" s="310">
        <v>7800</v>
      </c>
      <c r="AL2207" s="310">
        <f t="shared" si="336"/>
        <v>0</v>
      </c>
      <c r="AM2207" s="65" t="s">
        <v>654</v>
      </c>
      <c r="AN2207" s="65"/>
      <c r="AO2207" s="65"/>
      <c r="AP2207" s="65"/>
      <c r="AQ2207" s="65"/>
      <c r="AR2207" s="65"/>
      <c r="AS2207" s="66"/>
    </row>
    <row r="2208" spans="1:45" s="67" customFormat="1" ht="14.15" customHeight="1" x14ac:dyDescent="0.2">
      <c r="A2208" s="186">
        <v>1801022</v>
      </c>
      <c r="B2208" s="187" t="s">
        <v>351</v>
      </c>
      <c r="C2208" s="258">
        <f t="shared" si="334"/>
        <v>0</v>
      </c>
      <c r="D2208" s="263">
        <f t="shared" si="335"/>
        <v>0</v>
      </c>
      <c r="E2208" s="125"/>
      <c r="F2208" s="125"/>
      <c r="G2208" s="125"/>
      <c r="H2208" s="303"/>
      <c r="I2208" s="303"/>
      <c r="J2208" s="303"/>
      <c r="K2208" s="303"/>
      <c r="L2208" s="303"/>
      <c r="M2208" s="303"/>
      <c r="N2208" s="303"/>
      <c r="O2208" s="303"/>
      <c r="P2208" s="303"/>
      <c r="Q2208" s="303"/>
      <c r="R2208" s="303"/>
      <c r="S2208" s="303"/>
      <c r="T2208" s="303"/>
      <c r="U2208" s="303"/>
      <c r="V2208" s="303"/>
      <c r="W2208" s="303"/>
      <c r="X2208" s="303"/>
      <c r="Y2208" s="303"/>
      <c r="Z2208" s="303"/>
      <c r="AA2208" s="125"/>
      <c r="AB2208" s="125"/>
      <c r="AC2208" s="125"/>
      <c r="AD2208" s="125"/>
      <c r="AE2208" s="125"/>
      <c r="AF2208" s="125"/>
      <c r="AG2208" s="125"/>
      <c r="AH2208" s="125"/>
      <c r="AI2208" s="125"/>
      <c r="AJ2208" s="125"/>
      <c r="AK2208" s="310">
        <v>7970</v>
      </c>
      <c r="AL2208" s="310">
        <f t="shared" si="336"/>
        <v>0</v>
      </c>
      <c r="AM2208" s="65" t="s">
        <v>654</v>
      </c>
      <c r="AN2208" s="65"/>
      <c r="AO2208" s="65"/>
      <c r="AP2208" s="65"/>
      <c r="AQ2208" s="65"/>
      <c r="AR2208" s="65"/>
      <c r="AS2208" s="66"/>
    </row>
    <row r="2209" spans="1:45" s="67" customFormat="1" ht="14.15" customHeight="1" x14ac:dyDescent="0.2">
      <c r="A2209" s="186">
        <v>1801023</v>
      </c>
      <c r="B2209" s="187" t="s">
        <v>4559</v>
      </c>
      <c r="C2209" s="258">
        <f t="shared" si="334"/>
        <v>1</v>
      </c>
      <c r="D2209" s="263">
        <f t="shared" si="335"/>
        <v>1</v>
      </c>
      <c r="E2209" s="125">
        <v>1</v>
      </c>
      <c r="F2209" s="125"/>
      <c r="G2209" s="125"/>
      <c r="H2209" s="303"/>
      <c r="I2209" s="303"/>
      <c r="J2209" s="303"/>
      <c r="K2209" s="303"/>
      <c r="L2209" s="303"/>
      <c r="M2209" s="303"/>
      <c r="N2209" s="303"/>
      <c r="O2209" s="303"/>
      <c r="P2209" s="303"/>
      <c r="Q2209" s="303"/>
      <c r="R2209" s="303"/>
      <c r="S2209" s="303"/>
      <c r="T2209" s="303"/>
      <c r="U2209" s="303"/>
      <c r="V2209" s="303"/>
      <c r="W2209" s="303"/>
      <c r="X2209" s="303"/>
      <c r="Y2209" s="303"/>
      <c r="Z2209" s="303"/>
      <c r="AA2209" s="125">
        <v>1</v>
      </c>
      <c r="AB2209" s="125"/>
      <c r="AC2209" s="125"/>
      <c r="AD2209" s="125"/>
      <c r="AE2209" s="125"/>
      <c r="AF2209" s="125"/>
      <c r="AG2209" s="125"/>
      <c r="AH2209" s="125"/>
      <c r="AI2209" s="125"/>
      <c r="AJ2209" s="125"/>
      <c r="AK2209" s="310">
        <v>2540</v>
      </c>
      <c r="AL2209" s="310">
        <f t="shared" si="336"/>
        <v>2540</v>
      </c>
      <c r="AM2209" s="65" t="s">
        <v>654</v>
      </c>
      <c r="AN2209" s="65"/>
      <c r="AO2209" s="65"/>
      <c r="AP2209" s="65"/>
      <c r="AQ2209" s="65"/>
      <c r="AR2209" s="65"/>
      <c r="AS2209" s="66"/>
    </row>
    <row r="2210" spans="1:45" s="67" customFormat="1" ht="14.15" customHeight="1" x14ac:dyDescent="0.2">
      <c r="A2210" s="186">
        <v>1801024</v>
      </c>
      <c r="B2210" s="187" t="s">
        <v>352</v>
      </c>
      <c r="C2210" s="258">
        <f t="shared" si="334"/>
        <v>0</v>
      </c>
      <c r="D2210" s="263">
        <f t="shared" si="335"/>
        <v>0</v>
      </c>
      <c r="E2210" s="125"/>
      <c r="F2210" s="125"/>
      <c r="G2210" s="125"/>
      <c r="H2210" s="303"/>
      <c r="I2210" s="303"/>
      <c r="J2210" s="303"/>
      <c r="K2210" s="303"/>
      <c r="L2210" s="303"/>
      <c r="M2210" s="303"/>
      <c r="N2210" s="303"/>
      <c r="O2210" s="303"/>
      <c r="P2210" s="303"/>
      <c r="Q2210" s="303"/>
      <c r="R2210" s="303"/>
      <c r="S2210" s="303"/>
      <c r="T2210" s="303"/>
      <c r="U2210" s="303"/>
      <c r="V2210" s="303"/>
      <c r="W2210" s="303"/>
      <c r="X2210" s="303"/>
      <c r="Y2210" s="303"/>
      <c r="Z2210" s="303"/>
      <c r="AA2210" s="125"/>
      <c r="AB2210" s="125"/>
      <c r="AC2210" s="125"/>
      <c r="AD2210" s="125"/>
      <c r="AE2210" s="125"/>
      <c r="AF2210" s="125"/>
      <c r="AG2210" s="125"/>
      <c r="AH2210" s="125"/>
      <c r="AI2210" s="125"/>
      <c r="AJ2210" s="125"/>
      <c r="AK2210" s="310">
        <v>2610</v>
      </c>
      <c r="AL2210" s="310">
        <f t="shared" si="336"/>
        <v>0</v>
      </c>
      <c r="AM2210" s="65" t="s">
        <v>654</v>
      </c>
      <c r="AN2210" s="65"/>
      <c r="AO2210" s="65"/>
      <c r="AP2210" s="65"/>
      <c r="AQ2210" s="65"/>
      <c r="AR2210" s="65"/>
      <c r="AS2210" s="66"/>
    </row>
    <row r="2211" spans="1:45" s="67" customFormat="1" ht="14.15" customHeight="1" x14ac:dyDescent="0.2">
      <c r="A2211" s="186">
        <v>1801025</v>
      </c>
      <c r="B2211" s="187" t="s">
        <v>658</v>
      </c>
      <c r="C2211" s="258">
        <f t="shared" si="334"/>
        <v>0</v>
      </c>
      <c r="D2211" s="263">
        <f t="shared" si="335"/>
        <v>0</v>
      </c>
      <c r="E2211" s="125"/>
      <c r="F2211" s="125"/>
      <c r="G2211" s="125"/>
      <c r="H2211" s="303"/>
      <c r="I2211" s="303"/>
      <c r="J2211" s="303"/>
      <c r="K2211" s="303"/>
      <c r="L2211" s="303"/>
      <c r="M2211" s="303"/>
      <c r="N2211" s="303"/>
      <c r="O2211" s="303"/>
      <c r="P2211" s="303"/>
      <c r="Q2211" s="303"/>
      <c r="R2211" s="303"/>
      <c r="S2211" s="303"/>
      <c r="T2211" s="303"/>
      <c r="U2211" s="303"/>
      <c r="V2211" s="303"/>
      <c r="W2211" s="303"/>
      <c r="X2211" s="303"/>
      <c r="Y2211" s="303"/>
      <c r="Z2211" s="303"/>
      <c r="AA2211" s="125"/>
      <c r="AB2211" s="125"/>
      <c r="AC2211" s="125"/>
      <c r="AD2211" s="125"/>
      <c r="AE2211" s="125"/>
      <c r="AF2211" s="125"/>
      <c r="AG2211" s="125"/>
      <c r="AH2211" s="125"/>
      <c r="AI2211" s="125"/>
      <c r="AJ2211" s="125"/>
      <c r="AK2211" s="310">
        <v>15150</v>
      </c>
      <c r="AL2211" s="310">
        <f t="shared" si="336"/>
        <v>0</v>
      </c>
      <c r="AM2211" s="65" t="s">
        <v>654</v>
      </c>
      <c r="AN2211" s="65"/>
      <c r="AO2211" s="65"/>
      <c r="AP2211" s="65"/>
      <c r="AQ2211" s="65"/>
      <c r="AR2211" s="65"/>
      <c r="AS2211" s="66"/>
    </row>
    <row r="2212" spans="1:45" s="67" customFormat="1" ht="14.15" customHeight="1" x14ac:dyDescent="0.2">
      <c r="A2212" s="186">
        <v>1801026</v>
      </c>
      <c r="B2212" s="187" t="s">
        <v>1098</v>
      </c>
      <c r="C2212" s="258">
        <f t="shared" si="334"/>
        <v>0</v>
      </c>
      <c r="D2212" s="263">
        <f t="shared" si="335"/>
        <v>0</v>
      </c>
      <c r="E2212" s="125"/>
      <c r="F2212" s="125"/>
      <c r="G2212" s="125"/>
      <c r="H2212" s="303"/>
      <c r="I2212" s="303"/>
      <c r="J2212" s="303"/>
      <c r="K2212" s="303"/>
      <c r="L2212" s="303"/>
      <c r="M2212" s="303"/>
      <c r="N2212" s="303"/>
      <c r="O2212" s="303"/>
      <c r="P2212" s="303"/>
      <c r="Q2212" s="303"/>
      <c r="R2212" s="303"/>
      <c r="S2212" s="303"/>
      <c r="T2212" s="303"/>
      <c r="U2212" s="303"/>
      <c r="V2212" s="303"/>
      <c r="W2212" s="303"/>
      <c r="X2212" s="303"/>
      <c r="Y2212" s="303"/>
      <c r="Z2212" s="303"/>
      <c r="AA2212" s="125"/>
      <c r="AB2212" s="125"/>
      <c r="AC2212" s="125"/>
      <c r="AD2212" s="125"/>
      <c r="AE2212" s="125"/>
      <c r="AF2212" s="125"/>
      <c r="AG2212" s="125"/>
      <c r="AH2212" s="125"/>
      <c r="AI2212" s="125"/>
      <c r="AJ2212" s="125"/>
      <c r="AK2212" s="310">
        <v>6290</v>
      </c>
      <c r="AL2212" s="310">
        <f t="shared" si="336"/>
        <v>0</v>
      </c>
      <c r="AM2212" s="65" t="s">
        <v>654</v>
      </c>
      <c r="AN2212" s="65"/>
      <c r="AO2212" s="65"/>
      <c r="AP2212" s="65"/>
      <c r="AQ2212" s="65"/>
      <c r="AR2212" s="65"/>
      <c r="AS2212" s="66"/>
    </row>
    <row r="2213" spans="1:45" s="67" customFormat="1" ht="14.15" customHeight="1" x14ac:dyDescent="0.2">
      <c r="A2213" s="186">
        <v>1801027</v>
      </c>
      <c r="B2213" s="187" t="s">
        <v>1099</v>
      </c>
      <c r="C2213" s="258">
        <f t="shared" si="334"/>
        <v>0</v>
      </c>
      <c r="D2213" s="263">
        <f t="shared" si="335"/>
        <v>0</v>
      </c>
      <c r="E2213" s="125"/>
      <c r="F2213" s="125"/>
      <c r="G2213" s="125"/>
      <c r="H2213" s="303"/>
      <c r="I2213" s="303"/>
      <c r="J2213" s="303"/>
      <c r="K2213" s="303"/>
      <c r="L2213" s="303"/>
      <c r="M2213" s="303"/>
      <c r="N2213" s="303"/>
      <c r="O2213" s="303"/>
      <c r="P2213" s="303"/>
      <c r="Q2213" s="303"/>
      <c r="R2213" s="303"/>
      <c r="S2213" s="303"/>
      <c r="T2213" s="303"/>
      <c r="U2213" s="303"/>
      <c r="V2213" s="303"/>
      <c r="W2213" s="303"/>
      <c r="X2213" s="303"/>
      <c r="Y2213" s="303"/>
      <c r="Z2213" s="303"/>
      <c r="AA2213" s="125"/>
      <c r="AB2213" s="125"/>
      <c r="AC2213" s="125"/>
      <c r="AD2213" s="125"/>
      <c r="AE2213" s="125"/>
      <c r="AF2213" s="125"/>
      <c r="AG2213" s="125"/>
      <c r="AH2213" s="125"/>
      <c r="AI2213" s="125"/>
      <c r="AJ2213" s="125"/>
      <c r="AK2213" s="310">
        <v>52040</v>
      </c>
      <c r="AL2213" s="310">
        <f t="shared" si="336"/>
        <v>0</v>
      </c>
      <c r="AM2213" s="65" t="s">
        <v>654</v>
      </c>
      <c r="AN2213" s="65"/>
      <c r="AO2213" s="65"/>
      <c r="AP2213" s="65"/>
      <c r="AQ2213" s="65"/>
      <c r="AR2213" s="65"/>
      <c r="AS2213" s="66"/>
    </row>
    <row r="2214" spans="1:45" s="67" customFormat="1" ht="14.15" customHeight="1" x14ac:dyDescent="0.2">
      <c r="A2214" s="186">
        <v>1801028</v>
      </c>
      <c r="B2214" s="187" t="s">
        <v>1100</v>
      </c>
      <c r="C2214" s="258">
        <f t="shared" si="334"/>
        <v>3</v>
      </c>
      <c r="D2214" s="263">
        <f t="shared" si="335"/>
        <v>3</v>
      </c>
      <c r="E2214" s="125">
        <v>3</v>
      </c>
      <c r="F2214" s="125"/>
      <c r="G2214" s="125"/>
      <c r="H2214" s="303"/>
      <c r="I2214" s="303"/>
      <c r="J2214" s="303"/>
      <c r="K2214" s="303"/>
      <c r="L2214" s="303"/>
      <c r="M2214" s="303"/>
      <c r="N2214" s="303"/>
      <c r="O2214" s="303"/>
      <c r="P2214" s="303"/>
      <c r="Q2214" s="303"/>
      <c r="R2214" s="303"/>
      <c r="S2214" s="303"/>
      <c r="T2214" s="303"/>
      <c r="U2214" s="303"/>
      <c r="V2214" s="303"/>
      <c r="W2214" s="303"/>
      <c r="X2214" s="303"/>
      <c r="Y2214" s="303"/>
      <c r="Z2214" s="303"/>
      <c r="AA2214" s="125">
        <v>3</v>
      </c>
      <c r="AB2214" s="125"/>
      <c r="AC2214" s="125"/>
      <c r="AD2214" s="125"/>
      <c r="AE2214" s="125"/>
      <c r="AF2214" s="125"/>
      <c r="AG2214" s="125"/>
      <c r="AH2214" s="125"/>
      <c r="AI2214" s="125"/>
      <c r="AJ2214" s="125"/>
      <c r="AK2214" s="310">
        <v>37980</v>
      </c>
      <c r="AL2214" s="310">
        <f t="shared" si="336"/>
        <v>113940</v>
      </c>
      <c r="AM2214" s="65" t="s">
        <v>654</v>
      </c>
      <c r="AN2214" s="65"/>
      <c r="AO2214" s="65"/>
      <c r="AP2214" s="65"/>
      <c r="AQ2214" s="65"/>
      <c r="AR2214" s="65"/>
      <c r="AS2214" s="66"/>
    </row>
    <row r="2215" spans="1:45" s="67" customFormat="1" ht="14.15" customHeight="1" x14ac:dyDescent="0.2">
      <c r="A2215" s="186">
        <v>1801029</v>
      </c>
      <c r="B2215" s="187" t="s">
        <v>1264</v>
      </c>
      <c r="C2215" s="258">
        <f t="shared" si="334"/>
        <v>0</v>
      </c>
      <c r="D2215" s="263">
        <f t="shared" si="335"/>
        <v>0</v>
      </c>
      <c r="E2215" s="125"/>
      <c r="F2215" s="125"/>
      <c r="G2215" s="125"/>
      <c r="H2215" s="303"/>
      <c r="I2215" s="303"/>
      <c r="J2215" s="303"/>
      <c r="K2215" s="303"/>
      <c r="L2215" s="303"/>
      <c r="M2215" s="303"/>
      <c r="N2215" s="303"/>
      <c r="O2215" s="303"/>
      <c r="P2215" s="303"/>
      <c r="Q2215" s="303"/>
      <c r="R2215" s="303"/>
      <c r="S2215" s="303"/>
      <c r="T2215" s="303"/>
      <c r="U2215" s="303"/>
      <c r="V2215" s="303"/>
      <c r="W2215" s="303"/>
      <c r="X2215" s="303"/>
      <c r="Y2215" s="303"/>
      <c r="Z2215" s="303"/>
      <c r="AA2215" s="125"/>
      <c r="AB2215" s="125"/>
      <c r="AC2215" s="125"/>
      <c r="AD2215" s="125"/>
      <c r="AE2215" s="125"/>
      <c r="AF2215" s="125"/>
      <c r="AG2215" s="125"/>
      <c r="AH2215" s="125"/>
      <c r="AI2215" s="125"/>
      <c r="AJ2215" s="125"/>
      <c r="AK2215" s="310">
        <v>21690</v>
      </c>
      <c r="AL2215" s="310">
        <f t="shared" si="336"/>
        <v>0</v>
      </c>
      <c r="AM2215" s="65" t="s">
        <v>654</v>
      </c>
      <c r="AN2215" s="65"/>
      <c r="AO2215" s="65"/>
      <c r="AP2215" s="65"/>
      <c r="AQ2215" s="65"/>
      <c r="AR2215" s="65"/>
      <c r="AS2215" s="66"/>
    </row>
    <row r="2216" spans="1:45" s="67" customFormat="1" ht="14.15" customHeight="1" x14ac:dyDescent="0.2">
      <c r="A2216" s="186">
        <v>1801030</v>
      </c>
      <c r="B2216" s="187" t="s">
        <v>1101</v>
      </c>
      <c r="C2216" s="258">
        <f t="shared" si="334"/>
        <v>0</v>
      </c>
      <c r="D2216" s="263">
        <f t="shared" si="335"/>
        <v>0</v>
      </c>
      <c r="E2216" s="125"/>
      <c r="F2216" s="125"/>
      <c r="G2216" s="125"/>
      <c r="H2216" s="303"/>
      <c r="I2216" s="303"/>
      <c r="J2216" s="303"/>
      <c r="K2216" s="303"/>
      <c r="L2216" s="303"/>
      <c r="M2216" s="303"/>
      <c r="N2216" s="303"/>
      <c r="O2216" s="303"/>
      <c r="P2216" s="303"/>
      <c r="Q2216" s="303"/>
      <c r="R2216" s="303"/>
      <c r="S2216" s="303"/>
      <c r="T2216" s="303"/>
      <c r="U2216" s="303"/>
      <c r="V2216" s="303"/>
      <c r="W2216" s="303"/>
      <c r="X2216" s="303"/>
      <c r="Y2216" s="303"/>
      <c r="Z2216" s="303"/>
      <c r="AA2216" s="125"/>
      <c r="AB2216" s="125"/>
      <c r="AC2216" s="125"/>
      <c r="AD2216" s="125"/>
      <c r="AE2216" s="125"/>
      <c r="AF2216" s="125"/>
      <c r="AG2216" s="125"/>
      <c r="AH2216" s="125"/>
      <c r="AI2216" s="125"/>
      <c r="AJ2216" s="125"/>
      <c r="AK2216" s="310">
        <v>3240</v>
      </c>
      <c r="AL2216" s="310">
        <f t="shared" si="336"/>
        <v>0</v>
      </c>
      <c r="AM2216" s="65" t="s">
        <v>654</v>
      </c>
      <c r="AN2216" s="65"/>
      <c r="AO2216" s="65"/>
      <c r="AP2216" s="65"/>
      <c r="AQ2216" s="65"/>
      <c r="AR2216" s="65"/>
      <c r="AS2216" s="66"/>
    </row>
    <row r="2217" spans="1:45" s="67" customFormat="1" ht="14.15" customHeight="1" x14ac:dyDescent="0.2">
      <c r="A2217" s="186">
        <v>1801031</v>
      </c>
      <c r="B2217" s="187" t="s">
        <v>425</v>
      </c>
      <c r="C2217" s="258">
        <f t="shared" si="334"/>
        <v>0</v>
      </c>
      <c r="D2217" s="263">
        <f t="shared" si="335"/>
        <v>0</v>
      </c>
      <c r="E2217" s="125"/>
      <c r="F2217" s="125"/>
      <c r="G2217" s="125"/>
      <c r="H2217" s="303"/>
      <c r="I2217" s="303"/>
      <c r="J2217" s="303"/>
      <c r="K2217" s="303"/>
      <c r="L2217" s="303"/>
      <c r="M2217" s="303"/>
      <c r="N2217" s="303"/>
      <c r="O2217" s="303"/>
      <c r="P2217" s="303"/>
      <c r="Q2217" s="303"/>
      <c r="R2217" s="303"/>
      <c r="S2217" s="303"/>
      <c r="T2217" s="303"/>
      <c r="U2217" s="303"/>
      <c r="V2217" s="303"/>
      <c r="W2217" s="303"/>
      <c r="X2217" s="303"/>
      <c r="Y2217" s="303"/>
      <c r="Z2217" s="303"/>
      <c r="AA2217" s="125"/>
      <c r="AB2217" s="125"/>
      <c r="AC2217" s="125"/>
      <c r="AD2217" s="125"/>
      <c r="AE2217" s="125"/>
      <c r="AF2217" s="125"/>
      <c r="AG2217" s="125"/>
      <c r="AH2217" s="125"/>
      <c r="AI2217" s="125"/>
      <c r="AJ2217" s="125"/>
      <c r="AK2217" s="310">
        <v>42400</v>
      </c>
      <c r="AL2217" s="310">
        <f t="shared" si="336"/>
        <v>0</v>
      </c>
      <c r="AM2217" s="65" t="s">
        <v>654</v>
      </c>
      <c r="AN2217" s="65"/>
      <c r="AO2217" s="65"/>
      <c r="AP2217" s="65"/>
      <c r="AQ2217" s="65"/>
      <c r="AR2217" s="65"/>
      <c r="AS2217" s="66"/>
    </row>
    <row r="2218" spans="1:45" s="67" customFormat="1" ht="14.15" customHeight="1" x14ac:dyDescent="0.2">
      <c r="A2218" s="186">
        <v>1801045</v>
      </c>
      <c r="B2218" s="187" t="s">
        <v>426</v>
      </c>
      <c r="C2218" s="258">
        <f t="shared" si="334"/>
        <v>0</v>
      </c>
      <c r="D2218" s="263">
        <f t="shared" si="335"/>
        <v>0</v>
      </c>
      <c r="E2218" s="125"/>
      <c r="F2218" s="125"/>
      <c r="G2218" s="125"/>
      <c r="H2218" s="303"/>
      <c r="I2218" s="303"/>
      <c r="J2218" s="303"/>
      <c r="K2218" s="303"/>
      <c r="L2218" s="303"/>
      <c r="M2218" s="303"/>
      <c r="N2218" s="303"/>
      <c r="O2218" s="303"/>
      <c r="P2218" s="303"/>
      <c r="Q2218" s="303"/>
      <c r="R2218" s="303"/>
      <c r="S2218" s="303"/>
      <c r="T2218" s="303"/>
      <c r="U2218" s="303"/>
      <c r="V2218" s="303"/>
      <c r="W2218" s="303"/>
      <c r="X2218" s="303"/>
      <c r="Y2218" s="303"/>
      <c r="Z2218" s="303"/>
      <c r="AA2218" s="125"/>
      <c r="AB2218" s="125"/>
      <c r="AC2218" s="125"/>
      <c r="AD2218" s="125"/>
      <c r="AE2218" s="125"/>
      <c r="AF2218" s="125"/>
      <c r="AG2218" s="125"/>
      <c r="AH2218" s="125"/>
      <c r="AI2218" s="125"/>
      <c r="AJ2218" s="125"/>
      <c r="AK2218" s="310">
        <v>73530</v>
      </c>
      <c r="AL2218" s="310">
        <f t="shared" si="336"/>
        <v>0</v>
      </c>
      <c r="AM2218" s="65" t="s">
        <v>654</v>
      </c>
      <c r="AN2218" s="65"/>
      <c r="AO2218" s="65"/>
      <c r="AP2218" s="65"/>
      <c r="AQ2218" s="65"/>
      <c r="AR2218" s="65"/>
      <c r="AS2218" s="66"/>
    </row>
    <row r="2219" spans="1:45" s="67" customFormat="1" x14ac:dyDescent="0.2">
      <c r="A2219" s="186">
        <v>1801032</v>
      </c>
      <c r="B2219" s="187" t="s">
        <v>1263</v>
      </c>
      <c r="C2219" s="258">
        <f t="shared" si="334"/>
        <v>0</v>
      </c>
      <c r="D2219" s="263">
        <f t="shared" si="335"/>
        <v>0</v>
      </c>
      <c r="E2219" s="125"/>
      <c r="F2219" s="125"/>
      <c r="G2219" s="125"/>
      <c r="H2219" s="303"/>
      <c r="I2219" s="303"/>
      <c r="J2219" s="303"/>
      <c r="K2219" s="303"/>
      <c r="L2219" s="303"/>
      <c r="M2219" s="303"/>
      <c r="N2219" s="303"/>
      <c r="O2219" s="303"/>
      <c r="P2219" s="303"/>
      <c r="Q2219" s="303"/>
      <c r="R2219" s="303"/>
      <c r="S2219" s="303"/>
      <c r="T2219" s="303"/>
      <c r="U2219" s="303"/>
      <c r="V2219" s="303"/>
      <c r="W2219" s="303"/>
      <c r="X2219" s="303"/>
      <c r="Y2219" s="303"/>
      <c r="Z2219" s="303"/>
      <c r="AA2219" s="125"/>
      <c r="AB2219" s="125"/>
      <c r="AC2219" s="125"/>
      <c r="AD2219" s="125"/>
      <c r="AE2219" s="125"/>
      <c r="AF2219" s="125"/>
      <c r="AG2219" s="125"/>
      <c r="AH2219" s="125"/>
      <c r="AI2219" s="125"/>
      <c r="AJ2219" s="125"/>
      <c r="AK2219" s="310">
        <v>18920</v>
      </c>
      <c r="AL2219" s="310">
        <f t="shared" si="336"/>
        <v>0</v>
      </c>
      <c r="AM2219" s="65" t="s">
        <v>654</v>
      </c>
      <c r="AN2219" s="65"/>
      <c r="AO2219" s="65"/>
      <c r="AP2219" s="65"/>
      <c r="AQ2219" s="65"/>
      <c r="AR2219" s="65"/>
      <c r="AS2219" s="66"/>
    </row>
    <row r="2220" spans="1:45" s="67" customFormat="1" ht="14.15" customHeight="1" x14ac:dyDescent="0.2">
      <c r="A2220" s="186">
        <v>1801033</v>
      </c>
      <c r="B2220" s="187" t="s">
        <v>1252</v>
      </c>
      <c r="C2220" s="258">
        <f t="shared" si="334"/>
        <v>1</v>
      </c>
      <c r="D2220" s="263">
        <f t="shared" si="335"/>
        <v>1</v>
      </c>
      <c r="E2220" s="125">
        <v>1</v>
      </c>
      <c r="F2220" s="125"/>
      <c r="G2220" s="125"/>
      <c r="H2220" s="303"/>
      <c r="I2220" s="303"/>
      <c r="J2220" s="303"/>
      <c r="K2220" s="303"/>
      <c r="L2220" s="303"/>
      <c r="M2220" s="303"/>
      <c r="N2220" s="303"/>
      <c r="O2220" s="303"/>
      <c r="P2220" s="303"/>
      <c r="Q2220" s="303"/>
      <c r="R2220" s="303"/>
      <c r="S2220" s="303"/>
      <c r="T2220" s="303"/>
      <c r="U2220" s="303"/>
      <c r="V2220" s="303"/>
      <c r="W2220" s="303"/>
      <c r="X2220" s="303"/>
      <c r="Y2220" s="303"/>
      <c r="Z2220" s="303"/>
      <c r="AA2220" s="125">
        <v>1</v>
      </c>
      <c r="AB2220" s="125"/>
      <c r="AC2220" s="125"/>
      <c r="AD2220" s="125"/>
      <c r="AE2220" s="125"/>
      <c r="AF2220" s="125"/>
      <c r="AG2220" s="125"/>
      <c r="AH2220" s="125"/>
      <c r="AI2220" s="125"/>
      <c r="AJ2220" s="125"/>
      <c r="AK2220" s="310">
        <v>56920</v>
      </c>
      <c r="AL2220" s="310">
        <f t="shared" si="336"/>
        <v>56920</v>
      </c>
      <c r="AM2220" s="65" t="s">
        <v>654</v>
      </c>
      <c r="AN2220" s="65"/>
      <c r="AO2220" s="65"/>
      <c r="AP2220" s="65"/>
      <c r="AQ2220" s="65"/>
      <c r="AR2220" s="65"/>
      <c r="AS2220" s="66"/>
    </row>
    <row r="2221" spans="1:45" s="67" customFormat="1" ht="14.15" customHeight="1" x14ac:dyDescent="0.2">
      <c r="A2221" s="186">
        <v>1801034</v>
      </c>
      <c r="B2221" s="187" t="s">
        <v>1253</v>
      </c>
      <c r="C2221" s="258">
        <f t="shared" si="334"/>
        <v>0</v>
      </c>
      <c r="D2221" s="263">
        <f t="shared" si="335"/>
        <v>0</v>
      </c>
      <c r="E2221" s="125"/>
      <c r="F2221" s="125"/>
      <c r="G2221" s="125"/>
      <c r="H2221" s="303"/>
      <c r="I2221" s="303"/>
      <c r="J2221" s="303"/>
      <c r="K2221" s="303"/>
      <c r="L2221" s="303"/>
      <c r="M2221" s="303"/>
      <c r="N2221" s="303"/>
      <c r="O2221" s="303"/>
      <c r="P2221" s="303"/>
      <c r="Q2221" s="303"/>
      <c r="R2221" s="303"/>
      <c r="S2221" s="303"/>
      <c r="T2221" s="303"/>
      <c r="U2221" s="303"/>
      <c r="V2221" s="303"/>
      <c r="W2221" s="303"/>
      <c r="X2221" s="303"/>
      <c r="Y2221" s="303"/>
      <c r="Z2221" s="303"/>
      <c r="AA2221" s="125"/>
      <c r="AB2221" s="125"/>
      <c r="AC2221" s="125"/>
      <c r="AD2221" s="125"/>
      <c r="AE2221" s="125"/>
      <c r="AF2221" s="125"/>
      <c r="AG2221" s="125"/>
      <c r="AH2221" s="125"/>
      <c r="AI2221" s="125"/>
      <c r="AJ2221" s="125"/>
      <c r="AK2221" s="310">
        <v>15380</v>
      </c>
      <c r="AL2221" s="310">
        <f t="shared" si="336"/>
        <v>0</v>
      </c>
      <c r="AM2221" s="65" t="s">
        <v>654</v>
      </c>
      <c r="AN2221" s="65"/>
      <c r="AO2221" s="65"/>
      <c r="AP2221" s="65"/>
      <c r="AQ2221" s="65"/>
      <c r="AR2221" s="65"/>
      <c r="AS2221" s="66"/>
    </row>
    <row r="2222" spans="1:45" s="67" customFormat="1" ht="14.15" customHeight="1" x14ac:dyDescent="0.2">
      <c r="A2222" s="186">
        <v>1801035</v>
      </c>
      <c r="B2222" s="187" t="s">
        <v>1254</v>
      </c>
      <c r="C2222" s="258">
        <f t="shared" si="334"/>
        <v>0</v>
      </c>
      <c r="D2222" s="263">
        <f t="shared" si="335"/>
        <v>0</v>
      </c>
      <c r="E2222" s="125"/>
      <c r="F2222" s="125"/>
      <c r="G2222" s="125"/>
      <c r="H2222" s="303"/>
      <c r="I2222" s="303"/>
      <c r="J2222" s="303"/>
      <c r="K2222" s="303"/>
      <c r="L2222" s="303"/>
      <c r="M2222" s="303"/>
      <c r="N2222" s="303"/>
      <c r="O2222" s="303"/>
      <c r="P2222" s="303"/>
      <c r="Q2222" s="303"/>
      <c r="R2222" s="303"/>
      <c r="S2222" s="303"/>
      <c r="T2222" s="303"/>
      <c r="U2222" s="303"/>
      <c r="V2222" s="303"/>
      <c r="W2222" s="303"/>
      <c r="X2222" s="303"/>
      <c r="Y2222" s="303"/>
      <c r="Z2222" s="303"/>
      <c r="AA2222" s="125"/>
      <c r="AB2222" s="125"/>
      <c r="AC2222" s="125"/>
      <c r="AD2222" s="125"/>
      <c r="AE2222" s="125"/>
      <c r="AF2222" s="125"/>
      <c r="AG2222" s="125"/>
      <c r="AH2222" s="125"/>
      <c r="AI2222" s="125"/>
      <c r="AJ2222" s="125"/>
      <c r="AK2222" s="310">
        <v>24610</v>
      </c>
      <c r="AL2222" s="310">
        <f t="shared" si="336"/>
        <v>0</v>
      </c>
      <c r="AM2222" s="65" t="s">
        <v>654</v>
      </c>
      <c r="AN2222" s="65"/>
      <c r="AO2222" s="65"/>
      <c r="AP2222" s="65"/>
      <c r="AQ2222" s="65"/>
      <c r="AR2222" s="65"/>
      <c r="AS2222" s="66"/>
    </row>
    <row r="2223" spans="1:45" s="67" customFormat="1" ht="14.15" customHeight="1" x14ac:dyDescent="0.2">
      <c r="A2223" s="186">
        <v>1801036</v>
      </c>
      <c r="B2223" s="187" t="s">
        <v>1255</v>
      </c>
      <c r="C2223" s="258">
        <f t="shared" si="334"/>
        <v>0</v>
      </c>
      <c r="D2223" s="263">
        <f t="shared" si="335"/>
        <v>0</v>
      </c>
      <c r="E2223" s="125"/>
      <c r="F2223" s="125"/>
      <c r="G2223" s="125"/>
      <c r="H2223" s="303"/>
      <c r="I2223" s="303"/>
      <c r="J2223" s="303"/>
      <c r="K2223" s="303"/>
      <c r="L2223" s="303"/>
      <c r="M2223" s="303"/>
      <c r="N2223" s="303"/>
      <c r="O2223" s="303"/>
      <c r="P2223" s="303"/>
      <c r="Q2223" s="303"/>
      <c r="R2223" s="303"/>
      <c r="S2223" s="303"/>
      <c r="T2223" s="303"/>
      <c r="U2223" s="303"/>
      <c r="V2223" s="303"/>
      <c r="W2223" s="303"/>
      <c r="X2223" s="303"/>
      <c r="Y2223" s="303"/>
      <c r="Z2223" s="303"/>
      <c r="AA2223" s="125"/>
      <c r="AB2223" s="125"/>
      <c r="AC2223" s="125"/>
      <c r="AD2223" s="125"/>
      <c r="AE2223" s="125"/>
      <c r="AF2223" s="125"/>
      <c r="AG2223" s="125"/>
      <c r="AH2223" s="125"/>
      <c r="AI2223" s="125"/>
      <c r="AJ2223" s="125"/>
      <c r="AK2223" s="310">
        <v>25330</v>
      </c>
      <c r="AL2223" s="310">
        <f t="shared" si="336"/>
        <v>0</v>
      </c>
      <c r="AM2223" s="65" t="s">
        <v>654</v>
      </c>
      <c r="AN2223" s="65"/>
      <c r="AO2223" s="65"/>
      <c r="AP2223" s="65"/>
      <c r="AQ2223" s="65"/>
      <c r="AR2223" s="65"/>
      <c r="AS2223" s="66"/>
    </row>
    <row r="2224" spans="1:45" s="67" customFormat="1" ht="24" customHeight="1" x14ac:dyDescent="0.2">
      <c r="A2224" s="186">
        <v>1801038</v>
      </c>
      <c r="B2224" s="187" t="s">
        <v>657</v>
      </c>
      <c r="C2224" s="258">
        <f t="shared" si="334"/>
        <v>0</v>
      </c>
      <c r="D2224" s="263">
        <f t="shared" si="335"/>
        <v>0</v>
      </c>
      <c r="E2224" s="125"/>
      <c r="F2224" s="125"/>
      <c r="G2224" s="125"/>
      <c r="H2224" s="303"/>
      <c r="I2224" s="303"/>
      <c r="J2224" s="303"/>
      <c r="K2224" s="303"/>
      <c r="L2224" s="303"/>
      <c r="M2224" s="303"/>
      <c r="N2224" s="303"/>
      <c r="O2224" s="303"/>
      <c r="P2224" s="303"/>
      <c r="Q2224" s="303"/>
      <c r="R2224" s="303"/>
      <c r="S2224" s="303"/>
      <c r="T2224" s="303"/>
      <c r="U2224" s="303"/>
      <c r="V2224" s="303"/>
      <c r="W2224" s="303"/>
      <c r="X2224" s="303"/>
      <c r="Y2224" s="303"/>
      <c r="Z2224" s="303"/>
      <c r="AA2224" s="125"/>
      <c r="AB2224" s="125"/>
      <c r="AC2224" s="125"/>
      <c r="AD2224" s="125"/>
      <c r="AE2224" s="125"/>
      <c r="AF2224" s="125"/>
      <c r="AG2224" s="125"/>
      <c r="AH2224" s="125"/>
      <c r="AI2224" s="125"/>
      <c r="AJ2224" s="125"/>
      <c r="AK2224" s="310">
        <v>19780</v>
      </c>
      <c r="AL2224" s="310">
        <f t="shared" si="336"/>
        <v>0</v>
      </c>
      <c r="AM2224" s="65" t="s">
        <v>654</v>
      </c>
      <c r="AN2224" s="65"/>
      <c r="AO2224" s="65"/>
      <c r="AP2224" s="65"/>
      <c r="AQ2224" s="65"/>
      <c r="AR2224" s="65"/>
      <c r="AS2224" s="66"/>
    </row>
    <row r="2225" spans="1:45" s="67" customFormat="1" ht="30" x14ac:dyDescent="0.2">
      <c r="A2225" s="186">
        <v>1801041</v>
      </c>
      <c r="B2225" s="187" t="s">
        <v>1265</v>
      </c>
      <c r="C2225" s="258">
        <f t="shared" si="334"/>
        <v>0</v>
      </c>
      <c r="D2225" s="263">
        <f t="shared" si="335"/>
        <v>0</v>
      </c>
      <c r="E2225" s="125"/>
      <c r="F2225" s="125"/>
      <c r="G2225" s="125"/>
      <c r="H2225" s="303"/>
      <c r="I2225" s="303"/>
      <c r="J2225" s="303"/>
      <c r="K2225" s="303"/>
      <c r="L2225" s="303"/>
      <c r="M2225" s="303"/>
      <c r="N2225" s="303"/>
      <c r="O2225" s="303"/>
      <c r="P2225" s="303"/>
      <c r="Q2225" s="303"/>
      <c r="R2225" s="303"/>
      <c r="S2225" s="303"/>
      <c r="T2225" s="303"/>
      <c r="U2225" s="303"/>
      <c r="V2225" s="303"/>
      <c r="W2225" s="303"/>
      <c r="X2225" s="303"/>
      <c r="Y2225" s="303"/>
      <c r="Z2225" s="303"/>
      <c r="AA2225" s="125"/>
      <c r="AB2225" s="125"/>
      <c r="AC2225" s="125"/>
      <c r="AD2225" s="125"/>
      <c r="AE2225" s="125"/>
      <c r="AF2225" s="125"/>
      <c r="AG2225" s="125"/>
      <c r="AH2225" s="125"/>
      <c r="AI2225" s="125"/>
      <c r="AJ2225" s="125"/>
      <c r="AK2225" s="310">
        <v>17340</v>
      </c>
      <c r="AL2225" s="310">
        <f t="shared" si="336"/>
        <v>0</v>
      </c>
      <c r="AM2225" s="65" t="s">
        <v>654</v>
      </c>
      <c r="AN2225" s="65"/>
      <c r="AO2225" s="65"/>
      <c r="AP2225" s="65"/>
      <c r="AQ2225" s="65"/>
      <c r="AR2225" s="65"/>
      <c r="AS2225" s="66"/>
    </row>
    <row r="2226" spans="1:45" s="72" customFormat="1" ht="14.15" customHeight="1" x14ac:dyDescent="0.2">
      <c r="A2226" s="186">
        <v>1801042</v>
      </c>
      <c r="B2226" s="187" t="s">
        <v>1886</v>
      </c>
      <c r="C2226" s="258">
        <f t="shared" si="334"/>
        <v>0</v>
      </c>
      <c r="D2226" s="263">
        <f t="shared" si="335"/>
        <v>0</v>
      </c>
      <c r="E2226" s="125"/>
      <c r="F2226" s="125"/>
      <c r="G2226" s="125"/>
      <c r="H2226" s="303"/>
      <c r="I2226" s="303"/>
      <c r="J2226" s="303"/>
      <c r="K2226" s="303"/>
      <c r="L2226" s="303"/>
      <c r="M2226" s="303"/>
      <c r="N2226" s="303"/>
      <c r="O2226" s="303"/>
      <c r="P2226" s="303"/>
      <c r="Q2226" s="303"/>
      <c r="R2226" s="303"/>
      <c r="S2226" s="303"/>
      <c r="T2226" s="303"/>
      <c r="U2226" s="303"/>
      <c r="V2226" s="303"/>
      <c r="W2226" s="303"/>
      <c r="X2226" s="303"/>
      <c r="Y2226" s="303"/>
      <c r="Z2226" s="303"/>
      <c r="AA2226" s="125"/>
      <c r="AB2226" s="125"/>
      <c r="AC2226" s="125"/>
      <c r="AD2226" s="125"/>
      <c r="AE2226" s="125"/>
      <c r="AF2226" s="125"/>
      <c r="AG2226" s="125"/>
      <c r="AH2226" s="125"/>
      <c r="AI2226" s="125"/>
      <c r="AJ2226" s="125"/>
      <c r="AK2226" s="310">
        <v>28180</v>
      </c>
      <c r="AL2226" s="310">
        <f t="shared" si="336"/>
        <v>0</v>
      </c>
      <c r="AM2226" s="65" t="s">
        <v>654</v>
      </c>
      <c r="AN2226" s="65"/>
      <c r="AO2226" s="65"/>
      <c r="AP2226" s="65"/>
      <c r="AQ2226" s="65"/>
      <c r="AR2226" s="65"/>
      <c r="AS2226" s="71"/>
    </row>
    <row r="2227" spans="1:45" s="77" customFormat="1" ht="14.15" customHeight="1" x14ac:dyDescent="0.2">
      <c r="A2227" s="186">
        <v>1801043</v>
      </c>
      <c r="B2227" s="187" t="s">
        <v>1256</v>
      </c>
      <c r="C2227" s="258">
        <f t="shared" si="334"/>
        <v>0</v>
      </c>
      <c r="D2227" s="263">
        <f t="shared" si="335"/>
        <v>0</v>
      </c>
      <c r="E2227" s="125"/>
      <c r="F2227" s="125"/>
      <c r="G2227" s="125"/>
      <c r="H2227" s="303"/>
      <c r="I2227" s="303"/>
      <c r="J2227" s="303"/>
      <c r="K2227" s="303"/>
      <c r="L2227" s="303"/>
      <c r="M2227" s="303"/>
      <c r="N2227" s="303"/>
      <c r="O2227" s="303"/>
      <c r="P2227" s="303"/>
      <c r="Q2227" s="303"/>
      <c r="R2227" s="303"/>
      <c r="S2227" s="303"/>
      <c r="T2227" s="303"/>
      <c r="U2227" s="303"/>
      <c r="V2227" s="303"/>
      <c r="W2227" s="303"/>
      <c r="X2227" s="303"/>
      <c r="Y2227" s="303"/>
      <c r="Z2227" s="303"/>
      <c r="AA2227" s="125"/>
      <c r="AB2227" s="125"/>
      <c r="AC2227" s="125"/>
      <c r="AD2227" s="125"/>
      <c r="AE2227" s="125"/>
      <c r="AF2227" s="125"/>
      <c r="AG2227" s="125"/>
      <c r="AH2227" s="125"/>
      <c r="AI2227" s="125"/>
      <c r="AJ2227" s="125"/>
      <c r="AK2227" s="310">
        <v>18040</v>
      </c>
      <c r="AL2227" s="310">
        <f t="shared" si="336"/>
        <v>0</v>
      </c>
      <c r="AM2227" s="65" t="s">
        <v>654</v>
      </c>
      <c r="AN2227" s="65"/>
      <c r="AO2227" s="65"/>
      <c r="AP2227" s="65"/>
      <c r="AQ2227" s="65"/>
      <c r="AR2227" s="65"/>
      <c r="AS2227" s="76"/>
    </row>
    <row r="2228" spans="1:45" s="77" customFormat="1" ht="14.15" customHeight="1" x14ac:dyDescent="0.2">
      <c r="A2228" s="186">
        <v>1801046</v>
      </c>
      <c r="B2228" s="187" t="s">
        <v>3322</v>
      </c>
      <c r="C2228" s="258">
        <f t="shared" si="334"/>
        <v>0</v>
      </c>
      <c r="D2228" s="263">
        <f t="shared" si="335"/>
        <v>0</v>
      </c>
      <c r="E2228" s="125"/>
      <c r="F2228" s="125"/>
      <c r="G2228" s="125"/>
      <c r="H2228" s="303"/>
      <c r="I2228" s="303"/>
      <c r="J2228" s="303"/>
      <c r="K2228" s="303"/>
      <c r="L2228" s="303"/>
      <c r="M2228" s="303"/>
      <c r="N2228" s="303"/>
      <c r="O2228" s="303"/>
      <c r="P2228" s="303"/>
      <c r="Q2228" s="303"/>
      <c r="R2228" s="303"/>
      <c r="S2228" s="303"/>
      <c r="T2228" s="303"/>
      <c r="U2228" s="303"/>
      <c r="V2228" s="303"/>
      <c r="W2228" s="303"/>
      <c r="X2228" s="303"/>
      <c r="Y2228" s="303"/>
      <c r="Z2228" s="303"/>
      <c r="AA2228" s="125"/>
      <c r="AB2228" s="125"/>
      <c r="AC2228" s="125"/>
      <c r="AD2228" s="125"/>
      <c r="AE2228" s="125"/>
      <c r="AF2228" s="125"/>
      <c r="AG2228" s="125"/>
      <c r="AH2228" s="125"/>
      <c r="AI2228" s="125"/>
      <c r="AJ2228" s="125"/>
      <c r="AK2228" s="310">
        <v>167070</v>
      </c>
      <c r="AL2228" s="310">
        <f t="shared" si="336"/>
        <v>0</v>
      </c>
      <c r="AM2228" s="65" t="s">
        <v>654</v>
      </c>
      <c r="AN2228" s="65"/>
      <c r="AO2228" s="65"/>
      <c r="AP2228" s="65"/>
      <c r="AQ2228" s="65"/>
      <c r="AR2228" s="65"/>
      <c r="AS2228" s="76"/>
    </row>
    <row r="2229" spans="1:45" s="77" customFormat="1" ht="14.15" customHeight="1" x14ac:dyDescent="0.2">
      <c r="A2229" s="186">
        <v>1801047</v>
      </c>
      <c r="B2229" s="187" t="s">
        <v>3323</v>
      </c>
      <c r="C2229" s="258">
        <f t="shared" si="334"/>
        <v>0</v>
      </c>
      <c r="D2229" s="263">
        <f t="shared" si="335"/>
        <v>0</v>
      </c>
      <c r="E2229" s="125"/>
      <c r="F2229" s="125"/>
      <c r="G2229" s="125"/>
      <c r="H2229" s="303"/>
      <c r="I2229" s="303"/>
      <c r="J2229" s="303"/>
      <c r="K2229" s="303"/>
      <c r="L2229" s="303"/>
      <c r="M2229" s="303"/>
      <c r="N2229" s="303"/>
      <c r="O2229" s="303"/>
      <c r="P2229" s="303"/>
      <c r="Q2229" s="303"/>
      <c r="R2229" s="303"/>
      <c r="S2229" s="303"/>
      <c r="T2229" s="303"/>
      <c r="U2229" s="303"/>
      <c r="V2229" s="303"/>
      <c r="W2229" s="303"/>
      <c r="X2229" s="303"/>
      <c r="Y2229" s="303"/>
      <c r="Z2229" s="303"/>
      <c r="AA2229" s="125"/>
      <c r="AB2229" s="125"/>
      <c r="AC2229" s="125"/>
      <c r="AD2229" s="125"/>
      <c r="AE2229" s="125"/>
      <c r="AF2229" s="125"/>
      <c r="AG2229" s="125"/>
      <c r="AH2229" s="125"/>
      <c r="AI2229" s="125"/>
      <c r="AJ2229" s="125"/>
      <c r="AK2229" s="310">
        <v>154490</v>
      </c>
      <c r="AL2229" s="310">
        <f t="shared" si="336"/>
        <v>0</v>
      </c>
      <c r="AM2229" s="65" t="s">
        <v>654</v>
      </c>
      <c r="AN2229" s="65"/>
      <c r="AO2229" s="65"/>
      <c r="AP2229" s="65"/>
      <c r="AQ2229" s="65"/>
      <c r="AR2229" s="65"/>
      <c r="AS2229" s="76"/>
    </row>
    <row r="2230" spans="1:45" s="77" customFormat="1" ht="14.15" customHeight="1" x14ac:dyDescent="0.2">
      <c r="A2230" s="186">
        <v>1801048</v>
      </c>
      <c r="B2230" s="187" t="s">
        <v>3324</v>
      </c>
      <c r="C2230" s="258">
        <f t="shared" si="334"/>
        <v>0</v>
      </c>
      <c r="D2230" s="263">
        <f t="shared" si="335"/>
        <v>0</v>
      </c>
      <c r="E2230" s="125"/>
      <c r="F2230" s="125"/>
      <c r="G2230" s="125"/>
      <c r="H2230" s="303"/>
      <c r="I2230" s="303"/>
      <c r="J2230" s="303"/>
      <c r="K2230" s="303"/>
      <c r="L2230" s="303"/>
      <c r="M2230" s="303"/>
      <c r="N2230" s="303"/>
      <c r="O2230" s="303"/>
      <c r="P2230" s="303"/>
      <c r="Q2230" s="303"/>
      <c r="R2230" s="303"/>
      <c r="S2230" s="303"/>
      <c r="T2230" s="303"/>
      <c r="U2230" s="303"/>
      <c r="V2230" s="303"/>
      <c r="W2230" s="303"/>
      <c r="X2230" s="303"/>
      <c r="Y2230" s="303"/>
      <c r="Z2230" s="303"/>
      <c r="AA2230" s="125"/>
      <c r="AB2230" s="125"/>
      <c r="AC2230" s="125"/>
      <c r="AD2230" s="125"/>
      <c r="AE2230" s="125"/>
      <c r="AF2230" s="125"/>
      <c r="AG2230" s="125"/>
      <c r="AH2230" s="125"/>
      <c r="AI2230" s="125"/>
      <c r="AJ2230" s="125"/>
      <c r="AK2230" s="310">
        <v>24840</v>
      </c>
      <c r="AL2230" s="310">
        <f t="shared" si="336"/>
        <v>0</v>
      </c>
      <c r="AM2230" s="65" t="s">
        <v>654</v>
      </c>
      <c r="AN2230" s="65"/>
      <c r="AO2230" s="65"/>
      <c r="AP2230" s="65"/>
      <c r="AQ2230" s="65"/>
      <c r="AR2230" s="65"/>
      <c r="AS2230" s="76"/>
    </row>
    <row r="2231" spans="1:45" s="77" customFormat="1" ht="14.15" customHeight="1" x14ac:dyDescent="0.2">
      <c r="A2231" s="186">
        <v>1801049</v>
      </c>
      <c r="B2231" s="187" t="s">
        <v>3325</v>
      </c>
      <c r="C2231" s="258">
        <f t="shared" si="334"/>
        <v>0</v>
      </c>
      <c r="D2231" s="263">
        <f t="shared" si="335"/>
        <v>0</v>
      </c>
      <c r="E2231" s="125"/>
      <c r="F2231" s="125"/>
      <c r="G2231" s="125"/>
      <c r="H2231" s="303"/>
      <c r="I2231" s="303"/>
      <c r="J2231" s="303"/>
      <c r="K2231" s="303"/>
      <c r="L2231" s="303"/>
      <c r="M2231" s="303"/>
      <c r="N2231" s="303"/>
      <c r="O2231" s="303"/>
      <c r="P2231" s="303"/>
      <c r="Q2231" s="303"/>
      <c r="R2231" s="303"/>
      <c r="S2231" s="303"/>
      <c r="T2231" s="303"/>
      <c r="U2231" s="303"/>
      <c r="V2231" s="303"/>
      <c r="W2231" s="303"/>
      <c r="X2231" s="303"/>
      <c r="Y2231" s="303"/>
      <c r="Z2231" s="303"/>
      <c r="AA2231" s="125"/>
      <c r="AB2231" s="125"/>
      <c r="AC2231" s="125"/>
      <c r="AD2231" s="125"/>
      <c r="AE2231" s="125"/>
      <c r="AF2231" s="125"/>
      <c r="AG2231" s="125"/>
      <c r="AH2231" s="125"/>
      <c r="AI2231" s="125"/>
      <c r="AJ2231" s="125"/>
      <c r="AK2231" s="310">
        <v>39140</v>
      </c>
      <c r="AL2231" s="310">
        <f t="shared" si="336"/>
        <v>0</v>
      </c>
      <c r="AM2231" s="65" t="s">
        <v>654</v>
      </c>
      <c r="AN2231" s="65"/>
      <c r="AO2231" s="65"/>
      <c r="AP2231" s="65"/>
      <c r="AQ2231" s="65"/>
      <c r="AR2231" s="65"/>
      <c r="AS2231" s="76"/>
    </row>
    <row r="2232" spans="1:45" s="77" customFormat="1" ht="14.15" customHeight="1" x14ac:dyDescent="0.2">
      <c r="A2232" s="186">
        <v>1801050</v>
      </c>
      <c r="B2232" s="187" t="s">
        <v>3326</v>
      </c>
      <c r="C2232" s="258">
        <f t="shared" si="334"/>
        <v>0</v>
      </c>
      <c r="D2232" s="263">
        <f t="shared" si="335"/>
        <v>0</v>
      </c>
      <c r="E2232" s="125"/>
      <c r="F2232" s="125"/>
      <c r="G2232" s="125"/>
      <c r="H2232" s="303"/>
      <c r="I2232" s="303"/>
      <c r="J2232" s="303"/>
      <c r="K2232" s="303"/>
      <c r="L2232" s="303"/>
      <c r="M2232" s="303"/>
      <c r="N2232" s="303"/>
      <c r="O2232" s="303"/>
      <c r="P2232" s="303"/>
      <c r="Q2232" s="303"/>
      <c r="R2232" s="303"/>
      <c r="S2232" s="303"/>
      <c r="T2232" s="303"/>
      <c r="U2232" s="303"/>
      <c r="V2232" s="303"/>
      <c r="W2232" s="303"/>
      <c r="X2232" s="303"/>
      <c r="Y2232" s="303"/>
      <c r="Z2232" s="303"/>
      <c r="AA2232" s="125"/>
      <c r="AB2232" s="125"/>
      <c r="AC2232" s="125"/>
      <c r="AD2232" s="125"/>
      <c r="AE2232" s="125"/>
      <c r="AF2232" s="125"/>
      <c r="AG2232" s="125"/>
      <c r="AH2232" s="125"/>
      <c r="AI2232" s="125"/>
      <c r="AJ2232" s="125"/>
      <c r="AK2232" s="310">
        <v>73760</v>
      </c>
      <c r="AL2232" s="310">
        <f t="shared" si="336"/>
        <v>0</v>
      </c>
      <c r="AM2232" s="65" t="s">
        <v>654</v>
      </c>
      <c r="AN2232" s="65"/>
      <c r="AO2232" s="65"/>
      <c r="AP2232" s="65"/>
      <c r="AQ2232" s="65"/>
      <c r="AR2232" s="65"/>
      <c r="AS2232" s="76"/>
    </row>
    <row r="2233" spans="1:45" s="77" customFormat="1" ht="14.15" customHeight="1" x14ac:dyDescent="0.2">
      <c r="A2233" s="186">
        <v>1801051</v>
      </c>
      <c r="B2233" s="187" t="s">
        <v>3327</v>
      </c>
      <c r="C2233" s="258">
        <f t="shared" si="334"/>
        <v>0</v>
      </c>
      <c r="D2233" s="263">
        <f t="shared" si="335"/>
        <v>0</v>
      </c>
      <c r="E2233" s="125"/>
      <c r="F2233" s="125"/>
      <c r="G2233" s="125"/>
      <c r="H2233" s="303"/>
      <c r="I2233" s="303"/>
      <c r="J2233" s="303"/>
      <c r="K2233" s="303"/>
      <c r="L2233" s="303"/>
      <c r="M2233" s="303"/>
      <c r="N2233" s="303"/>
      <c r="O2233" s="303"/>
      <c r="P2233" s="303"/>
      <c r="Q2233" s="303"/>
      <c r="R2233" s="303"/>
      <c r="S2233" s="303"/>
      <c r="T2233" s="303"/>
      <c r="U2233" s="303"/>
      <c r="V2233" s="303"/>
      <c r="W2233" s="303"/>
      <c r="X2233" s="303"/>
      <c r="Y2233" s="303"/>
      <c r="Z2233" s="303"/>
      <c r="AA2233" s="125"/>
      <c r="AB2233" s="125"/>
      <c r="AC2233" s="125"/>
      <c r="AD2233" s="125"/>
      <c r="AE2233" s="125"/>
      <c r="AF2233" s="125"/>
      <c r="AG2233" s="125"/>
      <c r="AH2233" s="125"/>
      <c r="AI2233" s="125"/>
      <c r="AJ2233" s="125"/>
      <c r="AK2233" s="310">
        <v>92280</v>
      </c>
      <c r="AL2233" s="310">
        <f t="shared" si="336"/>
        <v>0</v>
      </c>
      <c r="AM2233" s="65" t="s">
        <v>654</v>
      </c>
      <c r="AN2233" s="65"/>
      <c r="AO2233" s="65"/>
      <c r="AP2233" s="65"/>
      <c r="AQ2233" s="65"/>
      <c r="AR2233" s="65"/>
      <c r="AS2233" s="76"/>
    </row>
    <row r="2234" spans="1:45" s="77" customFormat="1" ht="14.15" customHeight="1" x14ac:dyDescent="0.2">
      <c r="A2234" s="186">
        <v>1801052</v>
      </c>
      <c r="B2234" s="187" t="s">
        <v>3328</v>
      </c>
      <c r="C2234" s="258">
        <f t="shared" si="334"/>
        <v>0</v>
      </c>
      <c r="D2234" s="263">
        <f t="shared" si="335"/>
        <v>0</v>
      </c>
      <c r="E2234" s="125"/>
      <c r="F2234" s="125"/>
      <c r="G2234" s="125"/>
      <c r="H2234" s="303"/>
      <c r="I2234" s="303"/>
      <c r="J2234" s="303"/>
      <c r="K2234" s="303"/>
      <c r="L2234" s="303"/>
      <c r="M2234" s="303"/>
      <c r="N2234" s="303"/>
      <c r="O2234" s="303"/>
      <c r="P2234" s="303"/>
      <c r="Q2234" s="303"/>
      <c r="R2234" s="303"/>
      <c r="S2234" s="303"/>
      <c r="T2234" s="303"/>
      <c r="U2234" s="303"/>
      <c r="V2234" s="303"/>
      <c r="W2234" s="303"/>
      <c r="X2234" s="303"/>
      <c r="Y2234" s="303"/>
      <c r="Z2234" s="303"/>
      <c r="AA2234" s="125"/>
      <c r="AB2234" s="125"/>
      <c r="AC2234" s="125"/>
      <c r="AD2234" s="125"/>
      <c r="AE2234" s="125"/>
      <c r="AF2234" s="125"/>
      <c r="AG2234" s="125"/>
      <c r="AH2234" s="125"/>
      <c r="AI2234" s="125"/>
      <c r="AJ2234" s="125"/>
      <c r="AK2234" s="310">
        <v>121430</v>
      </c>
      <c r="AL2234" s="310">
        <f t="shared" si="336"/>
        <v>0</v>
      </c>
      <c r="AM2234" s="65" t="s">
        <v>654</v>
      </c>
      <c r="AN2234" s="65"/>
      <c r="AO2234" s="65"/>
      <c r="AP2234" s="65"/>
      <c r="AQ2234" s="65"/>
      <c r="AR2234" s="65"/>
      <c r="AS2234" s="76"/>
    </row>
    <row r="2235" spans="1:45" s="77" customFormat="1" ht="14.15" customHeight="1" x14ac:dyDescent="0.2">
      <c r="A2235" s="186">
        <v>1801053</v>
      </c>
      <c r="B2235" s="187" t="s">
        <v>3329</v>
      </c>
      <c r="C2235" s="258">
        <f t="shared" si="334"/>
        <v>0</v>
      </c>
      <c r="D2235" s="263">
        <f t="shared" si="335"/>
        <v>0</v>
      </c>
      <c r="E2235" s="125"/>
      <c r="F2235" s="125"/>
      <c r="G2235" s="125"/>
      <c r="H2235" s="303"/>
      <c r="I2235" s="303"/>
      <c r="J2235" s="303"/>
      <c r="K2235" s="303"/>
      <c r="L2235" s="303"/>
      <c r="M2235" s="303"/>
      <c r="N2235" s="303"/>
      <c r="O2235" s="303"/>
      <c r="P2235" s="303"/>
      <c r="Q2235" s="303"/>
      <c r="R2235" s="303"/>
      <c r="S2235" s="303"/>
      <c r="T2235" s="303"/>
      <c r="U2235" s="303"/>
      <c r="V2235" s="303"/>
      <c r="W2235" s="303"/>
      <c r="X2235" s="303"/>
      <c r="Y2235" s="303"/>
      <c r="Z2235" s="303"/>
      <c r="AA2235" s="125"/>
      <c r="AB2235" s="125"/>
      <c r="AC2235" s="125"/>
      <c r="AD2235" s="125"/>
      <c r="AE2235" s="125"/>
      <c r="AF2235" s="125"/>
      <c r="AG2235" s="125"/>
      <c r="AH2235" s="125"/>
      <c r="AI2235" s="125"/>
      <c r="AJ2235" s="125"/>
      <c r="AK2235" s="310">
        <v>138050</v>
      </c>
      <c r="AL2235" s="310">
        <f t="shared" si="336"/>
        <v>0</v>
      </c>
      <c r="AM2235" s="65" t="s">
        <v>654</v>
      </c>
      <c r="AN2235" s="65"/>
      <c r="AO2235" s="65"/>
      <c r="AP2235" s="65"/>
      <c r="AQ2235" s="65"/>
      <c r="AR2235" s="65"/>
      <c r="AS2235" s="76"/>
    </row>
    <row r="2236" spans="1:45" s="77" customFormat="1" ht="14.15" customHeight="1" x14ac:dyDescent="0.2">
      <c r="A2236" s="186">
        <v>1801054</v>
      </c>
      <c r="B2236" s="187" t="s">
        <v>3330</v>
      </c>
      <c r="C2236" s="258">
        <f t="shared" si="334"/>
        <v>0</v>
      </c>
      <c r="D2236" s="263">
        <f t="shared" si="335"/>
        <v>0</v>
      </c>
      <c r="E2236" s="125"/>
      <c r="F2236" s="125"/>
      <c r="G2236" s="125"/>
      <c r="H2236" s="303"/>
      <c r="I2236" s="303"/>
      <c r="J2236" s="303"/>
      <c r="K2236" s="303"/>
      <c r="L2236" s="303"/>
      <c r="M2236" s="303"/>
      <c r="N2236" s="303"/>
      <c r="O2236" s="303"/>
      <c r="P2236" s="303"/>
      <c r="Q2236" s="303"/>
      <c r="R2236" s="303"/>
      <c r="S2236" s="303"/>
      <c r="T2236" s="303"/>
      <c r="U2236" s="303"/>
      <c r="V2236" s="303"/>
      <c r="W2236" s="303"/>
      <c r="X2236" s="303"/>
      <c r="Y2236" s="303"/>
      <c r="Z2236" s="303"/>
      <c r="AA2236" s="125"/>
      <c r="AB2236" s="125"/>
      <c r="AC2236" s="125"/>
      <c r="AD2236" s="125"/>
      <c r="AE2236" s="125"/>
      <c r="AF2236" s="125"/>
      <c r="AG2236" s="125"/>
      <c r="AH2236" s="125"/>
      <c r="AI2236" s="125"/>
      <c r="AJ2236" s="125"/>
      <c r="AK2236" s="310">
        <v>85300</v>
      </c>
      <c r="AL2236" s="310">
        <f t="shared" si="336"/>
        <v>0</v>
      </c>
      <c r="AM2236" s="65" t="s">
        <v>654</v>
      </c>
      <c r="AN2236" s="65"/>
      <c r="AO2236" s="65"/>
      <c r="AP2236" s="65"/>
      <c r="AQ2236" s="65"/>
      <c r="AR2236" s="65"/>
      <c r="AS2236" s="76"/>
    </row>
    <row r="2237" spans="1:45" s="77" customFormat="1" ht="14.15" customHeight="1" x14ac:dyDescent="0.2">
      <c r="A2237" s="186">
        <v>1801055</v>
      </c>
      <c r="B2237" s="187" t="s">
        <v>3331</v>
      </c>
      <c r="C2237" s="258">
        <f t="shared" si="334"/>
        <v>0</v>
      </c>
      <c r="D2237" s="263">
        <f t="shared" si="335"/>
        <v>0</v>
      </c>
      <c r="E2237" s="125"/>
      <c r="F2237" s="125"/>
      <c r="G2237" s="125"/>
      <c r="H2237" s="303"/>
      <c r="I2237" s="303"/>
      <c r="J2237" s="303"/>
      <c r="K2237" s="303"/>
      <c r="L2237" s="303"/>
      <c r="M2237" s="303"/>
      <c r="N2237" s="303"/>
      <c r="O2237" s="303"/>
      <c r="P2237" s="303"/>
      <c r="Q2237" s="303"/>
      <c r="R2237" s="303"/>
      <c r="S2237" s="303"/>
      <c r="T2237" s="303"/>
      <c r="U2237" s="303"/>
      <c r="V2237" s="303"/>
      <c r="W2237" s="303"/>
      <c r="X2237" s="303"/>
      <c r="Y2237" s="303"/>
      <c r="Z2237" s="303"/>
      <c r="AA2237" s="125"/>
      <c r="AB2237" s="125"/>
      <c r="AC2237" s="125"/>
      <c r="AD2237" s="125"/>
      <c r="AE2237" s="125"/>
      <c r="AF2237" s="125"/>
      <c r="AG2237" s="125"/>
      <c r="AH2237" s="125"/>
      <c r="AI2237" s="125"/>
      <c r="AJ2237" s="125"/>
      <c r="AK2237" s="310">
        <v>82620</v>
      </c>
      <c r="AL2237" s="310">
        <f t="shared" si="336"/>
        <v>0</v>
      </c>
      <c r="AM2237" s="65" t="s">
        <v>654</v>
      </c>
      <c r="AN2237" s="65"/>
      <c r="AO2237" s="65"/>
      <c r="AP2237" s="65"/>
      <c r="AQ2237" s="65"/>
      <c r="AR2237" s="65"/>
      <c r="AS2237" s="76"/>
    </row>
    <row r="2238" spans="1:45" s="77" customFormat="1" ht="14.15" customHeight="1" x14ac:dyDescent="0.2">
      <c r="A2238" s="186">
        <v>1801056</v>
      </c>
      <c r="B2238" s="187" t="s">
        <v>3332</v>
      </c>
      <c r="C2238" s="258">
        <f t="shared" si="334"/>
        <v>0</v>
      </c>
      <c r="D2238" s="263">
        <f t="shared" si="335"/>
        <v>0</v>
      </c>
      <c r="E2238" s="125"/>
      <c r="F2238" s="125"/>
      <c r="G2238" s="125"/>
      <c r="H2238" s="303"/>
      <c r="I2238" s="303"/>
      <c r="J2238" s="303"/>
      <c r="K2238" s="303"/>
      <c r="L2238" s="303"/>
      <c r="M2238" s="303"/>
      <c r="N2238" s="303"/>
      <c r="O2238" s="303"/>
      <c r="P2238" s="303"/>
      <c r="Q2238" s="303"/>
      <c r="R2238" s="303"/>
      <c r="S2238" s="303"/>
      <c r="T2238" s="303"/>
      <c r="U2238" s="303"/>
      <c r="V2238" s="303"/>
      <c r="W2238" s="303"/>
      <c r="X2238" s="303"/>
      <c r="Y2238" s="303"/>
      <c r="Z2238" s="303"/>
      <c r="AA2238" s="125"/>
      <c r="AB2238" s="125"/>
      <c r="AC2238" s="125"/>
      <c r="AD2238" s="125"/>
      <c r="AE2238" s="125"/>
      <c r="AF2238" s="125"/>
      <c r="AG2238" s="125"/>
      <c r="AH2238" s="125"/>
      <c r="AI2238" s="125"/>
      <c r="AJ2238" s="125"/>
      <c r="AK2238" s="310">
        <v>53790</v>
      </c>
      <c r="AL2238" s="310">
        <f t="shared" si="336"/>
        <v>0</v>
      </c>
      <c r="AM2238" s="65" t="s">
        <v>654</v>
      </c>
      <c r="AN2238" s="65"/>
      <c r="AO2238" s="65"/>
      <c r="AP2238" s="65"/>
      <c r="AQ2238" s="65"/>
      <c r="AR2238" s="65"/>
      <c r="AS2238" s="76"/>
    </row>
    <row r="2239" spans="1:45" s="77" customFormat="1" ht="14.15" customHeight="1" x14ac:dyDescent="0.2">
      <c r="A2239" s="186">
        <v>1801057</v>
      </c>
      <c r="B2239" s="187" t="s">
        <v>3333</v>
      </c>
      <c r="C2239" s="258">
        <f t="shared" si="334"/>
        <v>0</v>
      </c>
      <c r="D2239" s="263">
        <f t="shared" si="335"/>
        <v>0</v>
      </c>
      <c r="E2239" s="125"/>
      <c r="F2239" s="125"/>
      <c r="G2239" s="125"/>
      <c r="H2239" s="303"/>
      <c r="I2239" s="303"/>
      <c r="J2239" s="303"/>
      <c r="K2239" s="303"/>
      <c r="L2239" s="303"/>
      <c r="M2239" s="303"/>
      <c r="N2239" s="303"/>
      <c r="O2239" s="303"/>
      <c r="P2239" s="303"/>
      <c r="Q2239" s="303"/>
      <c r="R2239" s="303"/>
      <c r="S2239" s="303"/>
      <c r="T2239" s="303"/>
      <c r="U2239" s="303"/>
      <c r="V2239" s="303"/>
      <c r="W2239" s="303"/>
      <c r="X2239" s="303"/>
      <c r="Y2239" s="303"/>
      <c r="Z2239" s="303"/>
      <c r="AA2239" s="125"/>
      <c r="AB2239" s="125"/>
      <c r="AC2239" s="125"/>
      <c r="AD2239" s="125"/>
      <c r="AE2239" s="125"/>
      <c r="AF2239" s="125"/>
      <c r="AG2239" s="125"/>
      <c r="AH2239" s="125"/>
      <c r="AI2239" s="125"/>
      <c r="AJ2239" s="125"/>
      <c r="AK2239" s="310">
        <v>58530</v>
      </c>
      <c r="AL2239" s="310">
        <f t="shared" si="336"/>
        <v>0</v>
      </c>
      <c r="AM2239" s="65" t="s">
        <v>654</v>
      </c>
      <c r="AN2239" s="65"/>
      <c r="AO2239" s="65"/>
      <c r="AP2239" s="65"/>
      <c r="AQ2239" s="65"/>
      <c r="AR2239" s="65"/>
      <c r="AS2239" s="76"/>
    </row>
    <row r="2240" spans="1:45" s="77" customFormat="1" ht="14.15" customHeight="1" x14ac:dyDescent="0.2">
      <c r="A2240" s="186">
        <v>1801058</v>
      </c>
      <c r="B2240" s="187" t="s">
        <v>3334</v>
      </c>
      <c r="C2240" s="258">
        <f t="shared" si="334"/>
        <v>0</v>
      </c>
      <c r="D2240" s="263">
        <f t="shared" si="335"/>
        <v>0</v>
      </c>
      <c r="E2240" s="125"/>
      <c r="F2240" s="125"/>
      <c r="G2240" s="125"/>
      <c r="H2240" s="303"/>
      <c r="I2240" s="303"/>
      <c r="J2240" s="303"/>
      <c r="K2240" s="303"/>
      <c r="L2240" s="303"/>
      <c r="M2240" s="303"/>
      <c r="N2240" s="303"/>
      <c r="O2240" s="303"/>
      <c r="P2240" s="303"/>
      <c r="Q2240" s="303"/>
      <c r="R2240" s="303"/>
      <c r="S2240" s="303"/>
      <c r="T2240" s="303"/>
      <c r="U2240" s="303"/>
      <c r="V2240" s="303"/>
      <c r="W2240" s="303"/>
      <c r="X2240" s="303"/>
      <c r="Y2240" s="303"/>
      <c r="Z2240" s="303"/>
      <c r="AA2240" s="125"/>
      <c r="AB2240" s="125"/>
      <c r="AC2240" s="125"/>
      <c r="AD2240" s="125"/>
      <c r="AE2240" s="125"/>
      <c r="AF2240" s="125"/>
      <c r="AG2240" s="125"/>
      <c r="AH2240" s="125"/>
      <c r="AI2240" s="125"/>
      <c r="AJ2240" s="125"/>
      <c r="AK2240" s="310">
        <v>46240</v>
      </c>
      <c r="AL2240" s="310">
        <f t="shared" si="336"/>
        <v>0</v>
      </c>
      <c r="AM2240" s="65" t="s">
        <v>654</v>
      </c>
      <c r="AN2240" s="65"/>
      <c r="AO2240" s="65"/>
      <c r="AP2240" s="65"/>
      <c r="AQ2240" s="65"/>
      <c r="AR2240" s="65"/>
      <c r="AS2240" s="76"/>
    </row>
    <row r="2241" spans="1:45" s="77" customFormat="1" ht="14.15" customHeight="1" x14ac:dyDescent="0.2">
      <c r="A2241" s="186" t="s">
        <v>3905</v>
      </c>
      <c r="B2241" s="187" t="s">
        <v>3907</v>
      </c>
      <c r="C2241" s="357">
        <f t="shared" si="334"/>
        <v>0</v>
      </c>
      <c r="D2241" s="359">
        <f t="shared" si="335"/>
        <v>0</v>
      </c>
      <c r="E2241" s="125"/>
      <c r="F2241" s="125"/>
      <c r="G2241" s="125"/>
      <c r="H2241" s="303"/>
      <c r="I2241" s="303"/>
      <c r="J2241" s="303"/>
      <c r="K2241" s="303"/>
      <c r="L2241" s="303"/>
      <c r="M2241" s="303"/>
      <c r="N2241" s="303"/>
      <c r="O2241" s="303"/>
      <c r="P2241" s="303"/>
      <c r="Q2241" s="303"/>
      <c r="R2241" s="303"/>
      <c r="S2241" s="303"/>
      <c r="T2241" s="303"/>
      <c r="U2241" s="303"/>
      <c r="V2241" s="303"/>
      <c r="W2241" s="303"/>
      <c r="X2241" s="303"/>
      <c r="Y2241" s="303"/>
      <c r="Z2241" s="303"/>
      <c r="AA2241" s="125"/>
      <c r="AB2241" s="125"/>
      <c r="AC2241" s="125"/>
      <c r="AD2241" s="125"/>
      <c r="AE2241" s="125"/>
      <c r="AF2241" s="125"/>
      <c r="AG2241" s="125"/>
      <c r="AH2241" s="125"/>
      <c r="AI2241" s="125"/>
      <c r="AJ2241" s="125"/>
      <c r="AK2241" s="310">
        <v>39650</v>
      </c>
      <c r="AL2241" s="310">
        <f t="shared" si="336"/>
        <v>0</v>
      </c>
      <c r="AM2241" s="65" t="s">
        <v>654</v>
      </c>
      <c r="AN2241" s="65"/>
      <c r="AO2241" s="65"/>
      <c r="AP2241" s="65"/>
      <c r="AQ2241" s="65"/>
      <c r="AR2241" s="65"/>
      <c r="AS2241" s="76"/>
    </row>
    <row r="2242" spans="1:45" s="77" customFormat="1" ht="14.15" customHeight="1" x14ac:dyDescent="0.2">
      <c r="A2242" s="186" t="s">
        <v>3906</v>
      </c>
      <c r="B2242" s="187" t="s">
        <v>3908</v>
      </c>
      <c r="C2242" s="357">
        <f t="shared" si="334"/>
        <v>0</v>
      </c>
      <c r="D2242" s="359">
        <f t="shared" si="335"/>
        <v>0</v>
      </c>
      <c r="E2242" s="125"/>
      <c r="F2242" s="125"/>
      <c r="G2242" s="125"/>
      <c r="H2242" s="303"/>
      <c r="I2242" s="303"/>
      <c r="J2242" s="303"/>
      <c r="K2242" s="303"/>
      <c r="L2242" s="303"/>
      <c r="M2242" s="303"/>
      <c r="N2242" s="303"/>
      <c r="O2242" s="303"/>
      <c r="P2242" s="303"/>
      <c r="Q2242" s="303"/>
      <c r="R2242" s="303"/>
      <c r="S2242" s="303"/>
      <c r="T2242" s="303"/>
      <c r="U2242" s="303"/>
      <c r="V2242" s="303"/>
      <c r="W2242" s="303"/>
      <c r="X2242" s="303"/>
      <c r="Y2242" s="303"/>
      <c r="Z2242" s="303"/>
      <c r="AA2242" s="125"/>
      <c r="AB2242" s="125"/>
      <c r="AC2242" s="125"/>
      <c r="AD2242" s="125"/>
      <c r="AE2242" s="125"/>
      <c r="AF2242" s="125"/>
      <c r="AG2242" s="125"/>
      <c r="AH2242" s="125"/>
      <c r="AI2242" s="125"/>
      <c r="AJ2242" s="125"/>
      <c r="AK2242" s="310">
        <v>94630</v>
      </c>
      <c r="AL2242" s="310">
        <f t="shared" si="336"/>
        <v>0</v>
      </c>
      <c r="AM2242" s="65" t="s">
        <v>654</v>
      </c>
      <c r="AN2242" s="65"/>
      <c r="AO2242" s="65"/>
      <c r="AP2242" s="65"/>
      <c r="AQ2242" s="65"/>
      <c r="AR2242" s="65"/>
      <c r="AS2242" s="76"/>
    </row>
    <row r="2243" spans="1:45" s="67" customFormat="1" ht="14.15" customHeight="1" x14ac:dyDescent="0.2">
      <c r="A2243" s="186">
        <v>5099020</v>
      </c>
      <c r="B2243" s="187" t="s">
        <v>2399</v>
      </c>
      <c r="C2243" s="258">
        <f t="shared" si="334"/>
        <v>0</v>
      </c>
      <c r="D2243" s="263">
        <f t="shared" si="335"/>
        <v>0</v>
      </c>
      <c r="E2243" s="125"/>
      <c r="F2243" s="125"/>
      <c r="G2243" s="125"/>
      <c r="H2243" s="303"/>
      <c r="I2243" s="303"/>
      <c r="J2243" s="303"/>
      <c r="K2243" s="303"/>
      <c r="L2243" s="303"/>
      <c r="M2243" s="303"/>
      <c r="N2243" s="303"/>
      <c r="O2243" s="303"/>
      <c r="P2243" s="303"/>
      <c r="Q2243" s="303"/>
      <c r="R2243" s="303"/>
      <c r="S2243" s="303"/>
      <c r="T2243" s="303"/>
      <c r="U2243" s="303"/>
      <c r="V2243" s="303"/>
      <c r="W2243" s="303"/>
      <c r="X2243" s="303"/>
      <c r="Y2243" s="303"/>
      <c r="Z2243" s="303"/>
      <c r="AA2243" s="125"/>
      <c r="AB2243" s="125"/>
      <c r="AC2243" s="125"/>
      <c r="AD2243" s="125"/>
      <c r="AE2243" s="125"/>
      <c r="AF2243" s="125"/>
      <c r="AG2243" s="125"/>
      <c r="AH2243" s="125"/>
      <c r="AI2243" s="125"/>
      <c r="AJ2243" s="125"/>
      <c r="AK2243" s="311"/>
      <c r="AL2243" s="131"/>
      <c r="AM2243" s="65" t="s">
        <v>654</v>
      </c>
      <c r="AN2243" s="65"/>
      <c r="AO2243" s="65"/>
      <c r="AP2243" s="65"/>
      <c r="AQ2243" s="65"/>
      <c r="AR2243" s="65"/>
      <c r="AS2243" s="66"/>
    </row>
    <row r="2244" spans="1:45" s="67" customFormat="1" ht="14.15" customHeight="1" x14ac:dyDescent="0.2">
      <c r="A2244" s="186">
        <v>5099101</v>
      </c>
      <c r="B2244" s="187" t="s">
        <v>1920</v>
      </c>
      <c r="C2244" s="258">
        <f t="shared" si="334"/>
        <v>0</v>
      </c>
      <c r="D2244" s="263">
        <f t="shared" si="335"/>
        <v>0</v>
      </c>
      <c r="E2244" s="125"/>
      <c r="F2244" s="125"/>
      <c r="G2244" s="125"/>
      <c r="H2244" s="303"/>
      <c r="I2244" s="303"/>
      <c r="J2244" s="303"/>
      <c r="K2244" s="303"/>
      <c r="L2244" s="303"/>
      <c r="M2244" s="303"/>
      <c r="N2244" s="303"/>
      <c r="O2244" s="303"/>
      <c r="P2244" s="303"/>
      <c r="Q2244" s="303"/>
      <c r="R2244" s="303"/>
      <c r="S2244" s="303"/>
      <c r="T2244" s="303"/>
      <c r="U2244" s="303"/>
      <c r="V2244" s="303"/>
      <c r="W2244" s="303"/>
      <c r="X2244" s="303"/>
      <c r="Y2244" s="303"/>
      <c r="Z2244" s="303"/>
      <c r="AA2244" s="125"/>
      <c r="AB2244" s="125"/>
      <c r="AC2244" s="125"/>
      <c r="AD2244" s="125"/>
      <c r="AE2244" s="125"/>
      <c r="AF2244" s="125"/>
      <c r="AG2244" s="125"/>
      <c r="AH2244" s="125"/>
      <c r="AI2244" s="125"/>
      <c r="AJ2244" s="125"/>
      <c r="AK2244" s="311"/>
      <c r="AL2244" s="131"/>
      <c r="AM2244" s="65" t="s">
        <v>654</v>
      </c>
      <c r="AN2244" s="65"/>
      <c r="AO2244" s="65"/>
      <c r="AP2244" s="65"/>
      <c r="AQ2244" s="65"/>
      <c r="AR2244" s="65"/>
      <c r="AS2244" s="66"/>
    </row>
    <row r="2245" spans="1:45" s="67" customFormat="1" ht="14.15" customHeight="1" x14ac:dyDescent="0.2">
      <c r="A2245" s="186">
        <v>5099102</v>
      </c>
      <c r="B2245" s="187" t="s">
        <v>1921</v>
      </c>
      <c r="C2245" s="258">
        <f t="shared" si="334"/>
        <v>0</v>
      </c>
      <c r="D2245" s="263">
        <f t="shared" si="335"/>
        <v>0</v>
      </c>
      <c r="E2245" s="125"/>
      <c r="F2245" s="125"/>
      <c r="G2245" s="125"/>
      <c r="H2245" s="303"/>
      <c r="I2245" s="303"/>
      <c r="J2245" s="303"/>
      <c r="K2245" s="303"/>
      <c r="L2245" s="303"/>
      <c r="M2245" s="303"/>
      <c r="N2245" s="303"/>
      <c r="O2245" s="303"/>
      <c r="P2245" s="303"/>
      <c r="Q2245" s="303"/>
      <c r="R2245" s="303"/>
      <c r="S2245" s="303"/>
      <c r="T2245" s="303"/>
      <c r="U2245" s="303"/>
      <c r="V2245" s="303"/>
      <c r="W2245" s="303"/>
      <c r="X2245" s="303"/>
      <c r="Y2245" s="303"/>
      <c r="Z2245" s="303"/>
      <c r="AA2245" s="125"/>
      <c r="AB2245" s="125"/>
      <c r="AC2245" s="125"/>
      <c r="AD2245" s="125"/>
      <c r="AE2245" s="125"/>
      <c r="AF2245" s="125"/>
      <c r="AG2245" s="125"/>
      <c r="AH2245" s="125"/>
      <c r="AI2245" s="125"/>
      <c r="AJ2245" s="125"/>
      <c r="AK2245" s="311"/>
      <c r="AL2245" s="131"/>
      <c r="AM2245" s="65" t="s">
        <v>654</v>
      </c>
      <c r="AN2245" s="65"/>
      <c r="AO2245" s="65"/>
      <c r="AP2245" s="65"/>
      <c r="AQ2245" s="65"/>
      <c r="AR2245" s="65"/>
      <c r="AS2245" s="66"/>
    </row>
    <row r="2246" spans="1:45" s="67" customFormat="1" ht="14.15" customHeight="1" x14ac:dyDescent="0.2">
      <c r="A2246" s="186">
        <v>5099103</v>
      </c>
      <c r="B2246" s="187" t="s">
        <v>1922</v>
      </c>
      <c r="C2246" s="258">
        <f t="shared" si="334"/>
        <v>0</v>
      </c>
      <c r="D2246" s="263">
        <f t="shared" si="335"/>
        <v>0</v>
      </c>
      <c r="E2246" s="125"/>
      <c r="F2246" s="125"/>
      <c r="G2246" s="125"/>
      <c r="H2246" s="303"/>
      <c r="I2246" s="303"/>
      <c r="J2246" s="303"/>
      <c r="K2246" s="303"/>
      <c r="L2246" s="303"/>
      <c r="M2246" s="303"/>
      <c r="N2246" s="303"/>
      <c r="O2246" s="303"/>
      <c r="P2246" s="303"/>
      <c r="Q2246" s="303"/>
      <c r="R2246" s="303"/>
      <c r="S2246" s="303"/>
      <c r="T2246" s="303"/>
      <c r="U2246" s="303"/>
      <c r="V2246" s="303"/>
      <c r="W2246" s="303"/>
      <c r="X2246" s="303"/>
      <c r="Y2246" s="303"/>
      <c r="Z2246" s="303"/>
      <c r="AA2246" s="125"/>
      <c r="AB2246" s="125"/>
      <c r="AC2246" s="125"/>
      <c r="AD2246" s="125"/>
      <c r="AE2246" s="125"/>
      <c r="AF2246" s="125"/>
      <c r="AG2246" s="125"/>
      <c r="AH2246" s="125"/>
      <c r="AI2246" s="125"/>
      <c r="AJ2246" s="125"/>
      <c r="AK2246" s="311"/>
      <c r="AL2246" s="131"/>
      <c r="AM2246" s="65" t="s">
        <v>654</v>
      </c>
      <c r="AN2246" s="65"/>
      <c r="AO2246" s="65"/>
      <c r="AP2246" s="65"/>
      <c r="AQ2246" s="65"/>
      <c r="AR2246" s="65"/>
      <c r="AS2246" s="66"/>
    </row>
    <row r="2247" spans="1:45" s="67" customFormat="1" ht="14.15" customHeight="1" x14ac:dyDescent="0.2">
      <c r="A2247" s="186">
        <v>5099104</v>
      </c>
      <c r="B2247" s="187" t="s">
        <v>1923</v>
      </c>
      <c r="C2247" s="258">
        <f t="shared" si="334"/>
        <v>0</v>
      </c>
      <c r="D2247" s="263">
        <f t="shared" si="335"/>
        <v>0</v>
      </c>
      <c r="E2247" s="125"/>
      <c r="F2247" s="125"/>
      <c r="G2247" s="125"/>
      <c r="H2247" s="303"/>
      <c r="I2247" s="303"/>
      <c r="J2247" s="303"/>
      <c r="K2247" s="303"/>
      <c r="L2247" s="303"/>
      <c r="M2247" s="303"/>
      <c r="N2247" s="303"/>
      <c r="O2247" s="303"/>
      <c r="P2247" s="303"/>
      <c r="Q2247" s="303"/>
      <c r="R2247" s="303"/>
      <c r="S2247" s="303"/>
      <c r="T2247" s="303"/>
      <c r="U2247" s="303"/>
      <c r="V2247" s="303"/>
      <c r="W2247" s="303"/>
      <c r="X2247" s="303"/>
      <c r="Y2247" s="303"/>
      <c r="Z2247" s="303"/>
      <c r="AA2247" s="125"/>
      <c r="AB2247" s="125"/>
      <c r="AC2247" s="125"/>
      <c r="AD2247" s="125"/>
      <c r="AE2247" s="125"/>
      <c r="AF2247" s="125"/>
      <c r="AG2247" s="125"/>
      <c r="AH2247" s="125"/>
      <c r="AI2247" s="125"/>
      <c r="AJ2247" s="125"/>
      <c r="AK2247" s="311"/>
      <c r="AL2247" s="131"/>
      <c r="AM2247" s="65" t="s">
        <v>654</v>
      </c>
      <c r="AN2247" s="65"/>
      <c r="AO2247" s="65"/>
      <c r="AP2247" s="65"/>
      <c r="AQ2247" s="65"/>
      <c r="AR2247" s="65"/>
      <c r="AS2247" s="66"/>
    </row>
    <row r="2248" spans="1:45" s="67" customFormat="1" ht="14.15" customHeight="1" x14ac:dyDescent="0.2">
      <c r="A2248" s="186">
        <v>5099105</v>
      </c>
      <c r="B2248" s="187" t="s">
        <v>1924</v>
      </c>
      <c r="C2248" s="258">
        <f t="shared" si="334"/>
        <v>0</v>
      </c>
      <c r="D2248" s="263">
        <f t="shared" si="335"/>
        <v>0</v>
      </c>
      <c r="E2248" s="125"/>
      <c r="F2248" s="125"/>
      <c r="G2248" s="125"/>
      <c r="H2248" s="303"/>
      <c r="I2248" s="303"/>
      <c r="J2248" s="303"/>
      <c r="K2248" s="303"/>
      <c r="L2248" s="303"/>
      <c r="M2248" s="303"/>
      <c r="N2248" s="303"/>
      <c r="O2248" s="303"/>
      <c r="P2248" s="303"/>
      <c r="Q2248" s="303"/>
      <c r="R2248" s="303"/>
      <c r="S2248" s="303"/>
      <c r="T2248" s="303"/>
      <c r="U2248" s="303"/>
      <c r="V2248" s="303"/>
      <c r="W2248" s="303"/>
      <c r="X2248" s="303"/>
      <c r="Y2248" s="303"/>
      <c r="Z2248" s="303"/>
      <c r="AA2248" s="125"/>
      <c r="AB2248" s="125"/>
      <c r="AC2248" s="125"/>
      <c r="AD2248" s="125"/>
      <c r="AE2248" s="125"/>
      <c r="AF2248" s="125"/>
      <c r="AG2248" s="125"/>
      <c r="AH2248" s="125"/>
      <c r="AI2248" s="125"/>
      <c r="AJ2248" s="125"/>
      <c r="AK2248" s="311"/>
      <c r="AL2248" s="131"/>
      <c r="AM2248" s="65" t="s">
        <v>654</v>
      </c>
      <c r="AN2248" s="65"/>
      <c r="AO2248" s="65"/>
      <c r="AP2248" s="65"/>
      <c r="AQ2248" s="65"/>
      <c r="AR2248" s="65"/>
      <c r="AS2248" s="66"/>
    </row>
    <row r="2249" spans="1:45" s="67" customFormat="1" ht="14.15" customHeight="1" x14ac:dyDescent="0.2">
      <c r="A2249" s="186">
        <v>5099106</v>
      </c>
      <c r="B2249" s="187" t="s">
        <v>1668</v>
      </c>
      <c r="C2249" s="258">
        <f t="shared" si="334"/>
        <v>0</v>
      </c>
      <c r="D2249" s="263">
        <f t="shared" si="335"/>
        <v>0</v>
      </c>
      <c r="E2249" s="125"/>
      <c r="F2249" s="125"/>
      <c r="G2249" s="125"/>
      <c r="H2249" s="303"/>
      <c r="I2249" s="303"/>
      <c r="J2249" s="303"/>
      <c r="K2249" s="303"/>
      <c r="L2249" s="303"/>
      <c r="M2249" s="303"/>
      <c r="N2249" s="303"/>
      <c r="O2249" s="303"/>
      <c r="P2249" s="303"/>
      <c r="Q2249" s="303"/>
      <c r="R2249" s="303"/>
      <c r="S2249" s="303"/>
      <c r="T2249" s="303"/>
      <c r="U2249" s="303"/>
      <c r="V2249" s="303"/>
      <c r="W2249" s="303"/>
      <c r="X2249" s="303"/>
      <c r="Y2249" s="303"/>
      <c r="Z2249" s="303"/>
      <c r="AA2249" s="125"/>
      <c r="AB2249" s="125"/>
      <c r="AC2249" s="125"/>
      <c r="AD2249" s="125"/>
      <c r="AE2249" s="125"/>
      <c r="AF2249" s="125"/>
      <c r="AG2249" s="125"/>
      <c r="AH2249" s="125"/>
      <c r="AI2249" s="125"/>
      <c r="AJ2249" s="125"/>
      <c r="AK2249" s="311"/>
      <c r="AL2249" s="131"/>
      <c r="AM2249" s="65" t="s">
        <v>654</v>
      </c>
      <c r="AN2249" s="65"/>
      <c r="AO2249" s="65"/>
      <c r="AP2249" s="65"/>
      <c r="AQ2249" s="65"/>
      <c r="AR2249" s="65"/>
      <c r="AS2249" s="66"/>
    </row>
    <row r="2250" spans="1:45" s="67" customFormat="1" ht="14.15" customHeight="1" x14ac:dyDescent="0.2">
      <c r="A2250" s="186">
        <v>5099107</v>
      </c>
      <c r="B2250" s="187" t="s">
        <v>3375</v>
      </c>
      <c r="C2250" s="258">
        <f t="shared" si="334"/>
        <v>0</v>
      </c>
      <c r="D2250" s="263">
        <f t="shared" si="335"/>
        <v>0</v>
      </c>
      <c r="E2250" s="125"/>
      <c r="F2250" s="125"/>
      <c r="G2250" s="125"/>
      <c r="H2250" s="303"/>
      <c r="I2250" s="303"/>
      <c r="J2250" s="303"/>
      <c r="K2250" s="303"/>
      <c r="L2250" s="303"/>
      <c r="M2250" s="303"/>
      <c r="N2250" s="303"/>
      <c r="O2250" s="303"/>
      <c r="P2250" s="303"/>
      <c r="Q2250" s="303"/>
      <c r="R2250" s="303"/>
      <c r="S2250" s="303"/>
      <c r="T2250" s="303"/>
      <c r="U2250" s="303"/>
      <c r="V2250" s="303"/>
      <c r="W2250" s="303"/>
      <c r="X2250" s="303"/>
      <c r="Y2250" s="303"/>
      <c r="Z2250" s="303"/>
      <c r="AA2250" s="125"/>
      <c r="AB2250" s="125"/>
      <c r="AC2250" s="125"/>
      <c r="AD2250" s="125"/>
      <c r="AE2250" s="125"/>
      <c r="AF2250" s="125"/>
      <c r="AG2250" s="125"/>
      <c r="AH2250" s="125"/>
      <c r="AI2250" s="125"/>
      <c r="AJ2250" s="125"/>
      <c r="AK2250" s="311"/>
      <c r="AL2250" s="131"/>
      <c r="AM2250" s="65" t="s">
        <v>654</v>
      </c>
      <c r="AN2250" s="65"/>
      <c r="AO2250" s="65"/>
      <c r="AP2250" s="65"/>
      <c r="AQ2250" s="65"/>
      <c r="AR2250" s="65"/>
      <c r="AS2250" s="66"/>
    </row>
    <row r="2251" spans="1:45" s="67" customFormat="1" ht="14.15" customHeight="1" x14ac:dyDescent="0.2">
      <c r="A2251" s="186"/>
      <c r="B2251" s="187" t="s">
        <v>1925</v>
      </c>
      <c r="C2251" s="258">
        <f t="shared" si="334"/>
        <v>0</v>
      </c>
      <c r="D2251" s="263">
        <f t="shared" si="335"/>
        <v>0</v>
      </c>
      <c r="E2251" s="125"/>
      <c r="F2251" s="125"/>
      <c r="G2251" s="125"/>
      <c r="H2251" s="303"/>
      <c r="I2251" s="303"/>
      <c r="J2251" s="303"/>
      <c r="K2251" s="303"/>
      <c r="L2251" s="303"/>
      <c r="M2251" s="303"/>
      <c r="N2251" s="303"/>
      <c r="O2251" s="303"/>
      <c r="P2251" s="303"/>
      <c r="Q2251" s="303"/>
      <c r="R2251" s="303"/>
      <c r="S2251" s="303"/>
      <c r="T2251" s="303"/>
      <c r="U2251" s="303"/>
      <c r="V2251" s="303"/>
      <c r="W2251" s="303"/>
      <c r="X2251" s="303"/>
      <c r="Y2251" s="303"/>
      <c r="Z2251" s="303"/>
      <c r="AA2251" s="125"/>
      <c r="AB2251" s="125"/>
      <c r="AC2251" s="125"/>
      <c r="AD2251" s="125"/>
      <c r="AE2251" s="125"/>
      <c r="AF2251" s="125"/>
      <c r="AG2251" s="125"/>
      <c r="AH2251" s="125"/>
      <c r="AI2251" s="125"/>
      <c r="AJ2251" s="125"/>
      <c r="AK2251" s="311"/>
      <c r="AL2251" s="131"/>
      <c r="AM2251" s="65" t="s">
        <v>654</v>
      </c>
      <c r="AN2251" s="65"/>
      <c r="AO2251" s="65"/>
      <c r="AP2251" s="65"/>
      <c r="AQ2251" s="65"/>
      <c r="AR2251" s="65"/>
      <c r="AS2251" s="66"/>
    </row>
    <row r="2252" spans="1:45" s="67" customFormat="1" ht="14.15" customHeight="1" x14ac:dyDescent="0.2">
      <c r="A2252" s="186"/>
      <c r="B2252" s="187" t="s">
        <v>1926</v>
      </c>
      <c r="C2252" s="258">
        <f t="shared" si="334"/>
        <v>0</v>
      </c>
      <c r="D2252" s="263">
        <f t="shared" si="335"/>
        <v>0</v>
      </c>
      <c r="E2252" s="125"/>
      <c r="F2252" s="125"/>
      <c r="G2252" s="125"/>
      <c r="H2252" s="303"/>
      <c r="I2252" s="303"/>
      <c r="J2252" s="303"/>
      <c r="K2252" s="303"/>
      <c r="L2252" s="303"/>
      <c r="M2252" s="303"/>
      <c r="N2252" s="303"/>
      <c r="O2252" s="303"/>
      <c r="P2252" s="303"/>
      <c r="Q2252" s="303"/>
      <c r="R2252" s="303"/>
      <c r="S2252" s="303"/>
      <c r="T2252" s="303"/>
      <c r="U2252" s="303"/>
      <c r="V2252" s="303"/>
      <c r="W2252" s="303"/>
      <c r="X2252" s="303"/>
      <c r="Y2252" s="303"/>
      <c r="Z2252" s="303"/>
      <c r="AA2252" s="125"/>
      <c r="AB2252" s="125"/>
      <c r="AC2252" s="125"/>
      <c r="AD2252" s="125"/>
      <c r="AE2252" s="125"/>
      <c r="AF2252" s="125"/>
      <c r="AG2252" s="125"/>
      <c r="AH2252" s="125"/>
      <c r="AI2252" s="125"/>
      <c r="AJ2252" s="125"/>
      <c r="AK2252" s="311"/>
      <c r="AL2252" s="131"/>
      <c r="AM2252" s="65" t="s">
        <v>654</v>
      </c>
      <c r="AN2252" s="65"/>
      <c r="AO2252" s="65"/>
      <c r="AP2252" s="65"/>
      <c r="AQ2252" s="65"/>
      <c r="AR2252" s="65"/>
      <c r="AS2252" s="66"/>
    </row>
    <row r="2253" spans="1:45" s="67" customFormat="1" ht="14.15" customHeight="1" x14ac:dyDescent="0.2">
      <c r="A2253" s="186"/>
      <c r="B2253" s="187" t="s">
        <v>1711</v>
      </c>
      <c r="C2253" s="258">
        <f t="shared" ref="C2253:C2262" si="337">SUM(D2253+G2253)</f>
        <v>0</v>
      </c>
      <c r="D2253" s="263">
        <f t="shared" ref="D2253:D2262" si="338">SUM(E2253:F2253)</f>
        <v>0</v>
      </c>
      <c r="E2253" s="125"/>
      <c r="F2253" s="125"/>
      <c r="G2253" s="125"/>
      <c r="H2253" s="303"/>
      <c r="I2253" s="303"/>
      <c r="J2253" s="303"/>
      <c r="K2253" s="303"/>
      <c r="L2253" s="303"/>
      <c r="M2253" s="303"/>
      <c r="N2253" s="303"/>
      <c r="O2253" s="303"/>
      <c r="P2253" s="303"/>
      <c r="Q2253" s="303"/>
      <c r="R2253" s="303"/>
      <c r="S2253" s="303"/>
      <c r="T2253" s="303"/>
      <c r="U2253" s="303"/>
      <c r="V2253" s="303"/>
      <c r="W2253" s="303"/>
      <c r="X2253" s="303"/>
      <c r="Y2253" s="303"/>
      <c r="Z2253" s="303"/>
      <c r="AA2253" s="125"/>
      <c r="AB2253" s="125"/>
      <c r="AC2253" s="125"/>
      <c r="AD2253" s="125"/>
      <c r="AE2253" s="125"/>
      <c r="AF2253" s="125"/>
      <c r="AG2253" s="125"/>
      <c r="AH2253" s="125"/>
      <c r="AI2253" s="125"/>
      <c r="AJ2253" s="125"/>
      <c r="AK2253" s="311"/>
      <c r="AL2253" s="131"/>
      <c r="AM2253" s="65" t="s">
        <v>654</v>
      </c>
      <c r="AN2253" s="65"/>
      <c r="AO2253" s="65"/>
      <c r="AP2253" s="65"/>
      <c r="AQ2253" s="65"/>
      <c r="AR2253" s="65"/>
      <c r="AS2253" s="66"/>
    </row>
    <row r="2254" spans="1:45" s="67" customFormat="1" ht="14.15" customHeight="1" x14ac:dyDescent="0.2">
      <c r="A2254" s="186"/>
      <c r="B2254" s="187" t="s">
        <v>2827</v>
      </c>
      <c r="C2254" s="258">
        <f t="shared" si="337"/>
        <v>0</v>
      </c>
      <c r="D2254" s="263">
        <f t="shared" si="338"/>
        <v>0</v>
      </c>
      <c r="E2254" s="125"/>
      <c r="F2254" s="125"/>
      <c r="G2254" s="125"/>
      <c r="H2254" s="303"/>
      <c r="I2254" s="303"/>
      <c r="J2254" s="303"/>
      <c r="K2254" s="303"/>
      <c r="L2254" s="303"/>
      <c r="M2254" s="303"/>
      <c r="N2254" s="303"/>
      <c r="O2254" s="303"/>
      <c r="P2254" s="303"/>
      <c r="Q2254" s="303"/>
      <c r="R2254" s="303"/>
      <c r="S2254" s="303"/>
      <c r="T2254" s="303"/>
      <c r="U2254" s="303"/>
      <c r="V2254" s="303"/>
      <c r="W2254" s="303"/>
      <c r="X2254" s="303"/>
      <c r="Y2254" s="303"/>
      <c r="Z2254" s="303"/>
      <c r="AA2254" s="125"/>
      <c r="AB2254" s="125"/>
      <c r="AC2254" s="125"/>
      <c r="AD2254" s="125"/>
      <c r="AE2254" s="125"/>
      <c r="AF2254" s="125"/>
      <c r="AG2254" s="125"/>
      <c r="AH2254" s="125"/>
      <c r="AI2254" s="125"/>
      <c r="AJ2254" s="125"/>
      <c r="AK2254" s="311"/>
      <c r="AL2254" s="131"/>
      <c r="AM2254" s="65" t="s">
        <v>654</v>
      </c>
      <c r="AN2254" s="65"/>
      <c r="AO2254" s="65"/>
      <c r="AP2254" s="65"/>
      <c r="AQ2254" s="65"/>
      <c r="AR2254" s="65"/>
      <c r="AS2254" s="66"/>
    </row>
    <row r="2255" spans="1:45" s="67" customFormat="1" ht="14.15" customHeight="1" x14ac:dyDescent="0.2">
      <c r="A2255" s="186"/>
      <c r="B2255" s="187" t="s">
        <v>1603</v>
      </c>
      <c r="C2255" s="258">
        <f t="shared" si="337"/>
        <v>0</v>
      </c>
      <c r="D2255" s="263">
        <f t="shared" si="338"/>
        <v>0</v>
      </c>
      <c r="E2255" s="125"/>
      <c r="F2255" s="125"/>
      <c r="G2255" s="125"/>
      <c r="H2255" s="303"/>
      <c r="I2255" s="303"/>
      <c r="J2255" s="303"/>
      <c r="K2255" s="303"/>
      <c r="L2255" s="303"/>
      <c r="M2255" s="303"/>
      <c r="N2255" s="303"/>
      <c r="O2255" s="303"/>
      <c r="P2255" s="303"/>
      <c r="Q2255" s="303"/>
      <c r="R2255" s="303"/>
      <c r="S2255" s="303"/>
      <c r="T2255" s="303"/>
      <c r="U2255" s="303"/>
      <c r="V2255" s="303"/>
      <c r="W2255" s="303"/>
      <c r="X2255" s="303"/>
      <c r="Y2255" s="303"/>
      <c r="Z2255" s="303"/>
      <c r="AA2255" s="125"/>
      <c r="AB2255" s="125"/>
      <c r="AC2255" s="125"/>
      <c r="AD2255" s="125"/>
      <c r="AE2255" s="125"/>
      <c r="AF2255" s="125"/>
      <c r="AG2255" s="125"/>
      <c r="AH2255" s="125"/>
      <c r="AI2255" s="125"/>
      <c r="AJ2255" s="125"/>
      <c r="AK2255" s="311"/>
      <c r="AL2255" s="131"/>
      <c r="AM2255" s="65" t="s">
        <v>654</v>
      </c>
      <c r="AN2255" s="65"/>
      <c r="AO2255" s="65"/>
      <c r="AP2255" s="65"/>
      <c r="AQ2255" s="65"/>
      <c r="AR2255" s="65"/>
      <c r="AS2255" s="66"/>
    </row>
    <row r="2256" spans="1:45" s="67" customFormat="1" ht="14.15" customHeight="1" x14ac:dyDescent="0.2">
      <c r="A2256" s="186"/>
      <c r="B2256" s="187" t="s">
        <v>1604</v>
      </c>
      <c r="C2256" s="258">
        <f t="shared" si="337"/>
        <v>0</v>
      </c>
      <c r="D2256" s="263">
        <f t="shared" si="338"/>
        <v>0</v>
      </c>
      <c r="E2256" s="125"/>
      <c r="F2256" s="125"/>
      <c r="G2256" s="125"/>
      <c r="H2256" s="303"/>
      <c r="I2256" s="303"/>
      <c r="J2256" s="303"/>
      <c r="K2256" s="303"/>
      <c r="L2256" s="303"/>
      <c r="M2256" s="303"/>
      <c r="N2256" s="303"/>
      <c r="O2256" s="303"/>
      <c r="P2256" s="303"/>
      <c r="Q2256" s="303"/>
      <c r="R2256" s="303"/>
      <c r="S2256" s="303"/>
      <c r="T2256" s="303"/>
      <c r="U2256" s="303"/>
      <c r="V2256" s="303"/>
      <c r="W2256" s="303"/>
      <c r="X2256" s="303"/>
      <c r="Y2256" s="303"/>
      <c r="Z2256" s="303"/>
      <c r="AA2256" s="125"/>
      <c r="AB2256" s="125"/>
      <c r="AC2256" s="125"/>
      <c r="AD2256" s="125"/>
      <c r="AE2256" s="125"/>
      <c r="AF2256" s="125"/>
      <c r="AG2256" s="125"/>
      <c r="AH2256" s="125"/>
      <c r="AI2256" s="125"/>
      <c r="AJ2256" s="125"/>
      <c r="AK2256" s="311"/>
      <c r="AL2256" s="131"/>
      <c r="AM2256" s="65" t="s">
        <v>654</v>
      </c>
      <c r="AN2256" s="65"/>
      <c r="AO2256" s="65"/>
      <c r="AP2256" s="65"/>
      <c r="AQ2256" s="65"/>
      <c r="AR2256" s="65"/>
      <c r="AS2256" s="66"/>
    </row>
    <row r="2257" spans="1:45" s="67" customFormat="1" ht="14.15" customHeight="1" x14ac:dyDescent="0.2">
      <c r="A2257" s="186"/>
      <c r="B2257" s="187" t="s">
        <v>3132</v>
      </c>
      <c r="C2257" s="258">
        <f t="shared" si="337"/>
        <v>0</v>
      </c>
      <c r="D2257" s="263">
        <f t="shared" si="338"/>
        <v>0</v>
      </c>
      <c r="E2257" s="125"/>
      <c r="F2257" s="125"/>
      <c r="G2257" s="125"/>
      <c r="H2257" s="303"/>
      <c r="I2257" s="303"/>
      <c r="J2257" s="303"/>
      <c r="K2257" s="303"/>
      <c r="L2257" s="303"/>
      <c r="M2257" s="303"/>
      <c r="N2257" s="303"/>
      <c r="O2257" s="303"/>
      <c r="P2257" s="303"/>
      <c r="Q2257" s="303"/>
      <c r="R2257" s="303"/>
      <c r="S2257" s="303"/>
      <c r="T2257" s="303"/>
      <c r="U2257" s="303"/>
      <c r="V2257" s="303"/>
      <c r="W2257" s="303"/>
      <c r="X2257" s="303"/>
      <c r="Y2257" s="303"/>
      <c r="Z2257" s="303"/>
      <c r="AA2257" s="125"/>
      <c r="AB2257" s="125"/>
      <c r="AC2257" s="125"/>
      <c r="AD2257" s="125"/>
      <c r="AE2257" s="125"/>
      <c r="AF2257" s="125"/>
      <c r="AG2257" s="125"/>
      <c r="AH2257" s="125"/>
      <c r="AI2257" s="125"/>
      <c r="AJ2257" s="125"/>
      <c r="AK2257" s="311"/>
      <c r="AL2257" s="131"/>
      <c r="AM2257" s="65" t="s">
        <v>654</v>
      </c>
      <c r="AN2257" s="65"/>
      <c r="AO2257" s="65"/>
      <c r="AP2257" s="65"/>
      <c r="AQ2257" s="65"/>
      <c r="AR2257" s="65"/>
      <c r="AS2257" s="66"/>
    </row>
    <row r="2258" spans="1:45" s="75" customFormat="1" ht="14.15" customHeight="1" x14ac:dyDescent="0.2">
      <c r="A2258" s="327"/>
      <c r="B2258" s="141" t="s">
        <v>2632</v>
      </c>
      <c r="C2258" s="260">
        <f>SUM(C2192:C2257)</f>
        <v>5</v>
      </c>
      <c r="D2258" s="260">
        <f>SUM(D2192:D2257)</f>
        <v>5</v>
      </c>
      <c r="E2258" s="260">
        <f>SUM(E2192:E2257)</f>
        <v>5</v>
      </c>
      <c r="F2258" s="260">
        <f>SUM(F2192:F2257)</f>
        <v>0</v>
      </c>
      <c r="G2258" s="260">
        <f>SUM(G2192:G2257)</f>
        <v>0</v>
      </c>
      <c r="H2258" s="891"/>
      <c r="I2258" s="892"/>
      <c r="J2258" s="892"/>
      <c r="K2258" s="892"/>
      <c r="L2258" s="892"/>
      <c r="M2258" s="892"/>
      <c r="N2258" s="892"/>
      <c r="O2258" s="892"/>
      <c r="P2258" s="892"/>
      <c r="Q2258" s="892"/>
      <c r="R2258" s="892"/>
      <c r="S2258" s="892"/>
      <c r="T2258" s="892"/>
      <c r="U2258" s="892"/>
      <c r="V2258" s="892"/>
      <c r="W2258" s="892"/>
      <c r="X2258" s="892"/>
      <c r="Y2258" s="892"/>
      <c r="Z2258" s="893"/>
      <c r="AA2258" s="260">
        <f t="shared" ref="AA2258:AL2258" si="339">SUM(AA2192:AA2257)</f>
        <v>5</v>
      </c>
      <c r="AB2258" s="260">
        <f t="shared" si="339"/>
        <v>0</v>
      </c>
      <c r="AC2258" s="260">
        <f t="shared" si="339"/>
        <v>0</v>
      </c>
      <c r="AD2258" s="260">
        <f t="shared" si="339"/>
        <v>0</v>
      </c>
      <c r="AE2258" s="260">
        <f t="shared" si="339"/>
        <v>0</v>
      </c>
      <c r="AF2258" s="260">
        <f t="shared" si="339"/>
        <v>0</v>
      </c>
      <c r="AG2258" s="260">
        <f t="shared" si="339"/>
        <v>0</v>
      </c>
      <c r="AH2258" s="260">
        <f t="shared" si="339"/>
        <v>0</v>
      </c>
      <c r="AI2258" s="260">
        <f t="shared" si="339"/>
        <v>0</v>
      </c>
      <c r="AJ2258" s="260">
        <f t="shared" si="339"/>
        <v>0</v>
      </c>
      <c r="AK2258" s="313">
        <f t="shared" si="339"/>
        <v>2036280</v>
      </c>
      <c r="AL2258" s="313">
        <f t="shared" si="339"/>
        <v>173400</v>
      </c>
      <c r="AM2258" s="73" t="s">
        <v>654</v>
      </c>
      <c r="AN2258" s="73"/>
      <c r="AO2258" s="73"/>
      <c r="AP2258" s="73"/>
      <c r="AQ2258" s="73"/>
      <c r="AR2258" s="73"/>
      <c r="AS2258" s="74"/>
    </row>
    <row r="2259" spans="1:45" s="75" customFormat="1" ht="14.15" customHeight="1" x14ac:dyDescent="0.2">
      <c r="A2259" s="327"/>
      <c r="B2259" s="138" t="s">
        <v>4397</v>
      </c>
      <c r="C2259" s="890"/>
      <c r="D2259" s="890"/>
      <c r="E2259" s="890"/>
      <c r="F2259" s="890"/>
      <c r="G2259" s="890"/>
      <c r="H2259" s="890"/>
      <c r="I2259" s="890"/>
      <c r="J2259" s="890"/>
      <c r="K2259" s="890"/>
      <c r="L2259" s="890"/>
      <c r="M2259" s="890"/>
      <c r="N2259" s="890"/>
      <c r="O2259" s="890"/>
      <c r="P2259" s="890"/>
      <c r="Q2259" s="890"/>
      <c r="R2259" s="890"/>
      <c r="S2259" s="890"/>
      <c r="T2259" s="890"/>
      <c r="U2259" s="890"/>
      <c r="V2259" s="890"/>
      <c r="W2259" s="890"/>
      <c r="X2259" s="890"/>
      <c r="Y2259" s="890"/>
      <c r="Z2259" s="890"/>
      <c r="AA2259" s="890"/>
      <c r="AB2259" s="890"/>
      <c r="AC2259" s="890"/>
      <c r="AD2259" s="890"/>
      <c r="AE2259" s="890"/>
      <c r="AF2259" s="890"/>
      <c r="AG2259" s="890"/>
      <c r="AH2259" s="890"/>
      <c r="AI2259" s="890"/>
      <c r="AJ2259" s="890"/>
      <c r="AK2259" s="890"/>
      <c r="AL2259" s="890"/>
      <c r="AM2259" s="73" t="s">
        <v>654</v>
      </c>
      <c r="AN2259" s="73"/>
      <c r="AO2259" s="73"/>
      <c r="AP2259" s="73"/>
      <c r="AQ2259" s="73"/>
      <c r="AR2259" s="73"/>
      <c r="AS2259" s="74"/>
    </row>
    <row r="2260" spans="1:45" s="77" customFormat="1" ht="14.15" customHeight="1" x14ac:dyDescent="0.2">
      <c r="A2260" s="171">
        <v>1801001</v>
      </c>
      <c r="B2260" s="172" t="s">
        <v>1887</v>
      </c>
      <c r="C2260" s="258">
        <f t="shared" si="337"/>
        <v>7</v>
      </c>
      <c r="D2260" s="263">
        <f t="shared" si="338"/>
        <v>7</v>
      </c>
      <c r="E2260" s="125">
        <v>7</v>
      </c>
      <c r="F2260" s="125"/>
      <c r="G2260" s="125"/>
      <c r="H2260" s="303"/>
      <c r="I2260" s="303"/>
      <c r="J2260" s="303"/>
      <c r="K2260" s="303"/>
      <c r="L2260" s="303"/>
      <c r="M2260" s="303"/>
      <c r="N2260" s="303"/>
      <c r="O2260" s="303"/>
      <c r="P2260" s="303"/>
      <c r="Q2260" s="303"/>
      <c r="R2260" s="303"/>
      <c r="S2260" s="303"/>
      <c r="T2260" s="303"/>
      <c r="U2260" s="303"/>
      <c r="V2260" s="303"/>
      <c r="W2260" s="303"/>
      <c r="X2260" s="303"/>
      <c r="Y2260" s="303"/>
      <c r="Z2260" s="303"/>
      <c r="AA2260" s="125">
        <v>7</v>
      </c>
      <c r="AB2260" s="125"/>
      <c r="AC2260" s="125"/>
      <c r="AD2260" s="125"/>
      <c r="AE2260" s="125"/>
      <c r="AF2260" s="125"/>
      <c r="AG2260" s="125"/>
      <c r="AH2260" s="125"/>
      <c r="AI2260" s="125"/>
      <c r="AJ2260" s="125"/>
      <c r="AK2260" s="319">
        <v>41170</v>
      </c>
      <c r="AL2260" s="319">
        <f>AK2260*E2260</f>
        <v>288190</v>
      </c>
      <c r="AM2260" s="65" t="s">
        <v>654</v>
      </c>
      <c r="AN2260" s="65"/>
      <c r="AO2260" s="65"/>
      <c r="AP2260" s="65"/>
      <c r="AQ2260" s="65"/>
      <c r="AR2260" s="65"/>
      <c r="AS2260" s="76"/>
    </row>
    <row r="2261" spans="1:45" s="67" customFormat="1" ht="14.15" customHeight="1" x14ac:dyDescent="0.2">
      <c r="A2261" s="171">
        <v>1801003</v>
      </c>
      <c r="B2261" s="172" t="s">
        <v>2859</v>
      </c>
      <c r="C2261" s="258">
        <f t="shared" si="337"/>
        <v>0</v>
      </c>
      <c r="D2261" s="263">
        <f t="shared" si="338"/>
        <v>0</v>
      </c>
      <c r="E2261" s="125"/>
      <c r="F2261" s="125"/>
      <c r="G2261" s="125"/>
      <c r="H2261" s="303"/>
      <c r="I2261" s="303"/>
      <c r="J2261" s="303"/>
      <c r="K2261" s="303"/>
      <c r="L2261" s="303"/>
      <c r="M2261" s="303"/>
      <c r="N2261" s="303"/>
      <c r="O2261" s="303"/>
      <c r="P2261" s="303"/>
      <c r="Q2261" s="303"/>
      <c r="R2261" s="303"/>
      <c r="S2261" s="303"/>
      <c r="T2261" s="303"/>
      <c r="U2261" s="303"/>
      <c r="V2261" s="303"/>
      <c r="W2261" s="303"/>
      <c r="X2261" s="303"/>
      <c r="Y2261" s="303"/>
      <c r="Z2261" s="303"/>
      <c r="AA2261" s="125"/>
      <c r="AB2261" s="125"/>
      <c r="AC2261" s="125"/>
      <c r="AD2261" s="125"/>
      <c r="AE2261" s="125"/>
      <c r="AF2261" s="125"/>
      <c r="AG2261" s="125"/>
      <c r="AH2261" s="125"/>
      <c r="AI2261" s="125"/>
      <c r="AJ2261" s="125"/>
      <c r="AK2261" s="319">
        <v>49640</v>
      </c>
      <c r="AL2261" s="319">
        <f>AK2261*E2261</f>
        <v>0</v>
      </c>
      <c r="AM2261" s="65" t="s">
        <v>654</v>
      </c>
      <c r="AN2261" s="65"/>
      <c r="AO2261" s="65"/>
      <c r="AP2261" s="65"/>
      <c r="AQ2261" s="65"/>
      <c r="AR2261" s="65"/>
      <c r="AS2261" s="66"/>
    </row>
    <row r="2262" spans="1:45" s="72" customFormat="1" ht="14.15" customHeight="1" x14ac:dyDescent="0.2">
      <c r="A2262" s="171">
        <v>1801006</v>
      </c>
      <c r="B2262" s="172" t="s">
        <v>1119</v>
      </c>
      <c r="C2262" s="258">
        <f t="shared" si="337"/>
        <v>2</v>
      </c>
      <c r="D2262" s="263">
        <f t="shared" si="338"/>
        <v>2</v>
      </c>
      <c r="E2262" s="125">
        <v>2</v>
      </c>
      <c r="F2262" s="125"/>
      <c r="G2262" s="125"/>
      <c r="H2262" s="303"/>
      <c r="I2262" s="303"/>
      <c r="J2262" s="303"/>
      <c r="K2262" s="303"/>
      <c r="L2262" s="303"/>
      <c r="M2262" s="303"/>
      <c r="N2262" s="303"/>
      <c r="O2262" s="303"/>
      <c r="P2262" s="303"/>
      <c r="Q2262" s="303"/>
      <c r="R2262" s="303"/>
      <c r="S2262" s="303"/>
      <c r="T2262" s="303"/>
      <c r="U2262" s="303"/>
      <c r="V2262" s="303"/>
      <c r="W2262" s="303"/>
      <c r="X2262" s="303"/>
      <c r="Y2262" s="303"/>
      <c r="Z2262" s="303"/>
      <c r="AA2262" s="125">
        <v>2</v>
      </c>
      <c r="AB2262" s="125"/>
      <c r="AC2262" s="125"/>
      <c r="AD2262" s="125"/>
      <c r="AE2262" s="125"/>
      <c r="AF2262" s="125"/>
      <c r="AG2262" s="125"/>
      <c r="AH2262" s="125"/>
      <c r="AI2262" s="125"/>
      <c r="AJ2262" s="125"/>
      <c r="AK2262" s="319">
        <v>52890</v>
      </c>
      <c r="AL2262" s="319">
        <f>AK2262*E2262</f>
        <v>105780</v>
      </c>
      <c r="AM2262" s="65" t="s">
        <v>654</v>
      </c>
      <c r="AN2262" s="65"/>
      <c r="AO2262" s="65"/>
      <c r="AP2262" s="65"/>
      <c r="AQ2262" s="65"/>
      <c r="AR2262" s="65"/>
      <c r="AS2262" s="71"/>
    </row>
    <row r="2263" spans="1:45" s="75" customFormat="1" ht="14.15" customHeight="1" x14ac:dyDescent="0.2">
      <c r="A2263" s="327"/>
      <c r="B2263" s="141" t="s">
        <v>467</v>
      </c>
      <c r="C2263" s="260">
        <f>SUM(C2260:C2262)</f>
        <v>9</v>
      </c>
      <c r="D2263" s="260">
        <f>SUM(D2260:D2262)</f>
        <v>9</v>
      </c>
      <c r="E2263" s="260">
        <f>SUM(E2260:E2262)</f>
        <v>9</v>
      </c>
      <c r="F2263" s="260">
        <f>SUM(F2260:F2262)</f>
        <v>0</v>
      </c>
      <c r="G2263" s="260">
        <f>SUM(G2260:G2262)</f>
        <v>0</v>
      </c>
      <c r="H2263" s="891"/>
      <c r="I2263" s="892"/>
      <c r="J2263" s="892"/>
      <c r="K2263" s="892"/>
      <c r="L2263" s="892"/>
      <c r="M2263" s="892"/>
      <c r="N2263" s="892"/>
      <c r="O2263" s="892"/>
      <c r="P2263" s="892"/>
      <c r="Q2263" s="892"/>
      <c r="R2263" s="892"/>
      <c r="S2263" s="892"/>
      <c r="T2263" s="892"/>
      <c r="U2263" s="892"/>
      <c r="V2263" s="892"/>
      <c r="W2263" s="892"/>
      <c r="X2263" s="892"/>
      <c r="Y2263" s="892"/>
      <c r="Z2263" s="893"/>
      <c r="AA2263" s="260">
        <f t="shared" ref="AA2263:AL2263" si="340">SUM(AA2260:AA2262)</f>
        <v>9</v>
      </c>
      <c r="AB2263" s="260">
        <f t="shared" si="340"/>
        <v>0</v>
      </c>
      <c r="AC2263" s="260">
        <f t="shared" si="340"/>
        <v>0</v>
      </c>
      <c r="AD2263" s="260">
        <f t="shared" si="340"/>
        <v>0</v>
      </c>
      <c r="AE2263" s="260">
        <f t="shared" si="340"/>
        <v>0</v>
      </c>
      <c r="AF2263" s="260">
        <f t="shared" si="340"/>
        <v>0</v>
      </c>
      <c r="AG2263" s="260">
        <f t="shared" si="340"/>
        <v>0</v>
      </c>
      <c r="AH2263" s="260">
        <f t="shared" si="340"/>
        <v>0</v>
      </c>
      <c r="AI2263" s="260">
        <f t="shared" si="340"/>
        <v>0</v>
      </c>
      <c r="AJ2263" s="260">
        <f t="shared" si="340"/>
        <v>0</v>
      </c>
      <c r="AK2263" s="306">
        <f t="shared" si="340"/>
        <v>143700</v>
      </c>
      <c r="AL2263" s="306">
        <f t="shared" si="340"/>
        <v>393970</v>
      </c>
      <c r="AM2263" s="73" t="s">
        <v>654</v>
      </c>
      <c r="AN2263" s="73"/>
      <c r="AO2263" s="73"/>
      <c r="AP2263" s="73"/>
      <c r="AQ2263" s="73"/>
      <c r="AR2263" s="73"/>
      <c r="AS2263" s="74"/>
    </row>
    <row r="2264" spans="1:45" s="75" customFormat="1" ht="12.75" customHeight="1" x14ac:dyDescent="0.2">
      <c r="A2264" s="327"/>
      <c r="B2264" s="138" t="s">
        <v>1120</v>
      </c>
      <c r="C2264" s="890"/>
      <c r="D2264" s="890"/>
      <c r="E2264" s="890"/>
      <c r="F2264" s="890"/>
      <c r="G2264" s="890"/>
      <c r="H2264" s="890"/>
      <c r="I2264" s="890"/>
      <c r="J2264" s="890"/>
      <c r="K2264" s="890"/>
      <c r="L2264" s="890"/>
      <c r="M2264" s="890"/>
      <c r="N2264" s="890"/>
      <c r="O2264" s="890"/>
      <c r="P2264" s="890"/>
      <c r="Q2264" s="890"/>
      <c r="R2264" s="890"/>
      <c r="S2264" s="890"/>
      <c r="T2264" s="890"/>
      <c r="U2264" s="890"/>
      <c r="V2264" s="890"/>
      <c r="W2264" s="890"/>
      <c r="X2264" s="890"/>
      <c r="Y2264" s="890"/>
      <c r="Z2264" s="890"/>
      <c r="AA2264" s="890"/>
      <c r="AB2264" s="890"/>
      <c r="AC2264" s="890"/>
      <c r="AD2264" s="890"/>
      <c r="AE2264" s="890"/>
      <c r="AF2264" s="890"/>
      <c r="AG2264" s="890"/>
      <c r="AH2264" s="890"/>
      <c r="AI2264" s="890"/>
      <c r="AJ2264" s="890"/>
      <c r="AK2264" s="890"/>
      <c r="AL2264" s="890"/>
      <c r="AM2264" s="73"/>
      <c r="AN2264" s="73"/>
      <c r="AO2264" s="73"/>
      <c r="AP2264" s="73"/>
      <c r="AQ2264" s="73"/>
      <c r="AR2264" s="73"/>
      <c r="AS2264" s="74"/>
    </row>
    <row r="2265" spans="1:45" s="77" customFormat="1" ht="20" x14ac:dyDescent="0.2">
      <c r="A2265" s="165">
        <v>1802001</v>
      </c>
      <c r="B2265" s="166" t="s">
        <v>169</v>
      </c>
      <c r="C2265" s="258">
        <f>SUM(I2265:N2265)</f>
        <v>0</v>
      </c>
      <c r="D2265" s="137"/>
      <c r="E2265" s="126"/>
      <c r="F2265" s="126"/>
      <c r="G2265" s="126"/>
      <c r="H2265" s="262">
        <f t="shared" ref="H2265:H2331" si="341">+I2265+J2265</f>
        <v>0</v>
      </c>
      <c r="I2265" s="125"/>
      <c r="J2265" s="125"/>
      <c r="K2265" s="125"/>
      <c r="L2265" s="125"/>
      <c r="M2265" s="125"/>
      <c r="N2265" s="125"/>
      <c r="O2265" s="262">
        <f>SUM(P2265:Q2265)</f>
        <v>0</v>
      </c>
      <c r="P2265" s="125"/>
      <c r="Q2265" s="125"/>
      <c r="R2265" s="262">
        <f>SUM(S2265:T2265)</f>
        <v>0</v>
      </c>
      <c r="S2265" s="125"/>
      <c r="T2265" s="125"/>
      <c r="U2265" s="262">
        <f>SUM(V2265:W2265)</f>
        <v>0</v>
      </c>
      <c r="V2265" s="125"/>
      <c r="W2265" s="125"/>
      <c r="X2265" s="262">
        <f>SUM(Y2265:Z2265)</f>
        <v>0</v>
      </c>
      <c r="Y2265" s="125"/>
      <c r="Z2265" s="125"/>
      <c r="AA2265" s="125"/>
      <c r="AB2265" s="125"/>
      <c r="AC2265" s="125"/>
      <c r="AD2265" s="125"/>
      <c r="AE2265" s="125"/>
      <c r="AF2265" s="125"/>
      <c r="AG2265" s="125"/>
      <c r="AH2265" s="125"/>
      <c r="AI2265" s="125"/>
      <c r="AJ2265" s="125"/>
      <c r="AK2265" s="310">
        <v>292130</v>
      </c>
      <c r="AL2265" s="310">
        <f t="shared" ref="AL2265:AL2331" si="342">+(I2265*AK2265)+(L2265*AK2265*0.5)</f>
        <v>0</v>
      </c>
      <c r="AM2265" s="65" t="s">
        <v>654</v>
      </c>
      <c r="AN2265" s="65"/>
      <c r="AO2265" s="65"/>
      <c r="AP2265" s="65"/>
      <c r="AQ2265" s="65"/>
      <c r="AR2265" s="65"/>
      <c r="AS2265" s="76"/>
    </row>
    <row r="2266" spans="1:45" s="67" customFormat="1" ht="20" x14ac:dyDescent="0.2">
      <c r="A2266" s="165">
        <v>1802101</v>
      </c>
      <c r="B2266" s="166" t="s">
        <v>433</v>
      </c>
      <c r="C2266" s="258">
        <f>SUM(I2266:N2266)</f>
        <v>0</v>
      </c>
      <c r="D2266" s="137"/>
      <c r="E2266" s="126"/>
      <c r="F2266" s="126"/>
      <c r="G2266" s="126"/>
      <c r="H2266" s="262">
        <f t="shared" si="341"/>
        <v>0</v>
      </c>
      <c r="I2266" s="125"/>
      <c r="J2266" s="125"/>
      <c r="K2266" s="125"/>
      <c r="L2266" s="125"/>
      <c r="M2266" s="125"/>
      <c r="N2266" s="125"/>
      <c r="O2266" s="262">
        <f>SUM(P2266:Q2266)</f>
        <v>0</v>
      </c>
      <c r="P2266" s="125"/>
      <c r="Q2266" s="125"/>
      <c r="R2266" s="262">
        <f>SUM(S2266:T2266)</f>
        <v>0</v>
      </c>
      <c r="S2266" s="125"/>
      <c r="T2266" s="125"/>
      <c r="U2266" s="262">
        <f>SUM(V2266:W2266)</f>
        <v>0</v>
      </c>
      <c r="V2266" s="125"/>
      <c r="W2266" s="125"/>
      <c r="X2266" s="262">
        <f>SUM(Y2266:Z2266)</f>
        <v>0</v>
      </c>
      <c r="Y2266" s="125"/>
      <c r="Z2266" s="125"/>
      <c r="AA2266" s="125"/>
      <c r="AB2266" s="125"/>
      <c r="AC2266" s="125"/>
      <c r="AD2266" s="125"/>
      <c r="AE2266" s="125"/>
      <c r="AF2266" s="125"/>
      <c r="AG2266" s="125"/>
      <c r="AH2266" s="125"/>
      <c r="AI2266" s="125"/>
      <c r="AJ2266" s="125"/>
      <c r="AK2266" s="310">
        <v>497450</v>
      </c>
      <c r="AL2266" s="310">
        <f t="shared" si="342"/>
        <v>0</v>
      </c>
      <c r="AM2266" s="65" t="s">
        <v>654</v>
      </c>
      <c r="AN2266" s="65"/>
      <c r="AO2266" s="65"/>
      <c r="AP2266" s="65"/>
      <c r="AQ2266" s="65"/>
      <c r="AR2266" s="65"/>
      <c r="AS2266" s="66"/>
    </row>
    <row r="2267" spans="1:45" s="67" customFormat="1" ht="12" customHeight="1" x14ac:dyDescent="0.2">
      <c r="A2267" s="165">
        <v>1802002</v>
      </c>
      <c r="B2267" s="166" t="s">
        <v>1092</v>
      </c>
      <c r="C2267" s="258">
        <f t="shared" ref="C2267:C2333" si="343">SUM(I2267:N2267)</f>
        <v>1</v>
      </c>
      <c r="D2267" s="137"/>
      <c r="E2267" s="126"/>
      <c r="F2267" s="126"/>
      <c r="G2267" s="126"/>
      <c r="H2267" s="262">
        <f t="shared" si="341"/>
        <v>1</v>
      </c>
      <c r="I2267" s="125">
        <v>1</v>
      </c>
      <c r="J2267" s="125"/>
      <c r="K2267" s="125"/>
      <c r="L2267" s="125"/>
      <c r="M2267" s="125"/>
      <c r="N2267" s="125"/>
      <c r="O2267" s="262">
        <f t="shared" ref="O2267:O2333" si="344">SUM(P2267:Q2267)</f>
        <v>1</v>
      </c>
      <c r="P2267" s="125"/>
      <c r="Q2267" s="125">
        <v>1</v>
      </c>
      <c r="R2267" s="262">
        <f t="shared" ref="R2267:R2333" si="345">SUM(S2267:T2267)</f>
        <v>0</v>
      </c>
      <c r="S2267" s="125"/>
      <c r="T2267" s="125"/>
      <c r="U2267" s="262">
        <f t="shared" ref="U2267:U2333" si="346">SUM(V2267:W2267)</f>
        <v>0</v>
      </c>
      <c r="V2267" s="125"/>
      <c r="W2267" s="125"/>
      <c r="X2267" s="262">
        <f t="shared" ref="X2267:X2333" si="347">SUM(Y2267:Z2267)</f>
        <v>0</v>
      </c>
      <c r="Y2267" s="125"/>
      <c r="Z2267" s="125"/>
      <c r="AA2267" s="125">
        <v>1</v>
      </c>
      <c r="AB2267" s="125"/>
      <c r="AC2267" s="125"/>
      <c r="AD2267" s="125"/>
      <c r="AE2267" s="125"/>
      <c r="AF2267" s="125"/>
      <c r="AG2267" s="125"/>
      <c r="AH2267" s="125"/>
      <c r="AI2267" s="125"/>
      <c r="AJ2267" s="125"/>
      <c r="AK2267" s="310">
        <v>206590</v>
      </c>
      <c r="AL2267" s="310">
        <f t="shared" si="342"/>
        <v>206590</v>
      </c>
      <c r="AM2267" s="65" t="s">
        <v>654</v>
      </c>
      <c r="AN2267" s="65"/>
      <c r="AO2267" s="65"/>
      <c r="AP2267" s="65"/>
      <c r="AQ2267" s="65"/>
      <c r="AR2267" s="65"/>
      <c r="AS2267" s="66"/>
    </row>
    <row r="2268" spans="1:45" s="67" customFormat="1" ht="20" x14ac:dyDescent="0.2">
      <c r="A2268" s="165">
        <v>1802003</v>
      </c>
      <c r="B2268" s="166" t="s">
        <v>434</v>
      </c>
      <c r="C2268" s="258">
        <f t="shared" si="343"/>
        <v>8</v>
      </c>
      <c r="D2268" s="137"/>
      <c r="E2268" s="126"/>
      <c r="F2268" s="126"/>
      <c r="G2268" s="126"/>
      <c r="H2268" s="262">
        <f t="shared" si="341"/>
        <v>5</v>
      </c>
      <c r="I2268" s="125">
        <v>5</v>
      </c>
      <c r="J2268" s="125"/>
      <c r="K2268" s="125"/>
      <c r="L2268" s="125">
        <v>3</v>
      </c>
      <c r="M2268" s="125"/>
      <c r="N2268" s="125"/>
      <c r="O2268" s="262">
        <f t="shared" si="344"/>
        <v>2</v>
      </c>
      <c r="P2268" s="125"/>
      <c r="Q2268" s="125">
        <v>2</v>
      </c>
      <c r="R2268" s="262">
        <f t="shared" si="345"/>
        <v>6</v>
      </c>
      <c r="S2268" s="125">
        <v>6</v>
      </c>
      <c r="T2268" s="125"/>
      <c r="U2268" s="262">
        <f t="shared" si="346"/>
        <v>0</v>
      </c>
      <c r="V2268" s="125"/>
      <c r="W2268" s="125"/>
      <c r="X2268" s="262">
        <f t="shared" si="347"/>
        <v>0</v>
      </c>
      <c r="Y2268" s="125"/>
      <c r="Z2268" s="125"/>
      <c r="AA2268" s="125">
        <v>8</v>
      </c>
      <c r="AB2268" s="125"/>
      <c r="AC2268" s="125"/>
      <c r="AD2268" s="125"/>
      <c r="AE2268" s="125"/>
      <c r="AF2268" s="125"/>
      <c r="AG2268" s="125"/>
      <c r="AH2268" s="125"/>
      <c r="AI2268" s="125"/>
      <c r="AJ2268" s="125"/>
      <c r="AK2268" s="310">
        <v>189290</v>
      </c>
      <c r="AL2268" s="310">
        <f t="shared" si="342"/>
        <v>1230385</v>
      </c>
      <c r="AM2268" s="65" t="s">
        <v>654</v>
      </c>
      <c r="AN2268" s="65"/>
      <c r="AO2268" s="65"/>
      <c r="AP2268" s="65"/>
      <c r="AQ2268" s="65"/>
      <c r="AR2268" s="65"/>
      <c r="AS2268" s="66"/>
    </row>
    <row r="2269" spans="1:45" s="67" customFormat="1" ht="30" x14ac:dyDescent="0.2">
      <c r="A2269" s="165">
        <v>1802004</v>
      </c>
      <c r="B2269" s="166" t="s">
        <v>790</v>
      </c>
      <c r="C2269" s="258">
        <f t="shared" si="343"/>
        <v>6</v>
      </c>
      <c r="D2269" s="137"/>
      <c r="E2269" s="126"/>
      <c r="F2269" s="126"/>
      <c r="G2269" s="126"/>
      <c r="H2269" s="262">
        <f t="shared" si="341"/>
        <v>5</v>
      </c>
      <c r="I2269" s="125">
        <v>5</v>
      </c>
      <c r="J2269" s="125"/>
      <c r="K2269" s="125"/>
      <c r="L2269" s="125">
        <v>1</v>
      </c>
      <c r="M2269" s="125"/>
      <c r="N2269" s="125"/>
      <c r="O2269" s="262">
        <f t="shared" si="344"/>
        <v>1</v>
      </c>
      <c r="P2269" s="125">
        <v>1</v>
      </c>
      <c r="Q2269" s="125"/>
      <c r="R2269" s="262">
        <f t="shared" si="345"/>
        <v>1</v>
      </c>
      <c r="S2269" s="125">
        <v>1</v>
      </c>
      <c r="T2269" s="125"/>
      <c r="U2269" s="262">
        <f t="shared" si="346"/>
        <v>0</v>
      </c>
      <c r="V2269" s="125"/>
      <c r="W2269" s="125"/>
      <c r="X2269" s="262">
        <f t="shared" si="347"/>
        <v>4</v>
      </c>
      <c r="Y2269" s="125">
        <v>4</v>
      </c>
      <c r="Z2269" s="125"/>
      <c r="AA2269" s="125">
        <v>6</v>
      </c>
      <c r="AB2269" s="125"/>
      <c r="AC2269" s="125"/>
      <c r="AD2269" s="125"/>
      <c r="AE2269" s="125"/>
      <c r="AF2269" s="125"/>
      <c r="AG2269" s="125"/>
      <c r="AH2269" s="125"/>
      <c r="AI2269" s="125"/>
      <c r="AJ2269" s="125"/>
      <c r="AK2269" s="310">
        <v>176290</v>
      </c>
      <c r="AL2269" s="310">
        <f t="shared" si="342"/>
        <v>969595</v>
      </c>
      <c r="AM2269" s="65" t="s">
        <v>654</v>
      </c>
      <c r="AN2269" s="65"/>
      <c r="AO2269" s="65"/>
      <c r="AP2269" s="65"/>
      <c r="AQ2269" s="65"/>
      <c r="AR2269" s="65"/>
      <c r="AS2269" s="66"/>
    </row>
    <row r="2270" spans="1:45" s="67" customFormat="1" ht="14.15" customHeight="1" x14ac:dyDescent="0.2">
      <c r="A2270" s="165">
        <v>1802005</v>
      </c>
      <c r="B2270" s="166" t="s">
        <v>1093</v>
      </c>
      <c r="C2270" s="258">
        <f t="shared" si="343"/>
        <v>0</v>
      </c>
      <c r="D2270" s="137"/>
      <c r="E2270" s="126"/>
      <c r="F2270" s="126"/>
      <c r="G2270" s="126"/>
      <c r="H2270" s="262">
        <f t="shared" si="341"/>
        <v>0</v>
      </c>
      <c r="I2270" s="125"/>
      <c r="J2270" s="125"/>
      <c r="K2270" s="125"/>
      <c r="L2270" s="125"/>
      <c r="M2270" s="125"/>
      <c r="N2270" s="125"/>
      <c r="O2270" s="262">
        <f t="shared" si="344"/>
        <v>0</v>
      </c>
      <c r="P2270" s="125"/>
      <c r="Q2270" s="125"/>
      <c r="R2270" s="262">
        <f t="shared" si="345"/>
        <v>0</v>
      </c>
      <c r="S2270" s="125"/>
      <c r="T2270" s="125"/>
      <c r="U2270" s="262">
        <f t="shared" si="346"/>
        <v>0</v>
      </c>
      <c r="V2270" s="125"/>
      <c r="W2270" s="125"/>
      <c r="X2270" s="262">
        <f t="shared" si="347"/>
        <v>0</v>
      </c>
      <c r="Y2270" s="125"/>
      <c r="Z2270" s="125"/>
      <c r="AA2270" s="125"/>
      <c r="AB2270" s="125"/>
      <c r="AC2270" s="125"/>
      <c r="AD2270" s="125"/>
      <c r="AE2270" s="125"/>
      <c r="AF2270" s="125"/>
      <c r="AG2270" s="125"/>
      <c r="AH2270" s="125"/>
      <c r="AI2270" s="125"/>
      <c r="AJ2270" s="125"/>
      <c r="AK2270" s="310">
        <v>191620</v>
      </c>
      <c r="AL2270" s="310">
        <f t="shared" si="342"/>
        <v>0</v>
      </c>
      <c r="AM2270" s="65" t="s">
        <v>654</v>
      </c>
      <c r="AN2270" s="65"/>
      <c r="AO2270" s="65"/>
      <c r="AP2270" s="65"/>
      <c r="AQ2270" s="65"/>
      <c r="AR2270" s="65"/>
      <c r="AS2270" s="66"/>
    </row>
    <row r="2271" spans="1:45" s="67" customFormat="1" ht="14.15" customHeight="1" x14ac:dyDescent="0.2">
      <c r="A2271" s="165">
        <v>1802006</v>
      </c>
      <c r="B2271" s="166" t="s">
        <v>1094</v>
      </c>
      <c r="C2271" s="258">
        <f t="shared" si="343"/>
        <v>0</v>
      </c>
      <c r="D2271" s="137"/>
      <c r="E2271" s="126"/>
      <c r="F2271" s="126"/>
      <c r="G2271" s="126"/>
      <c r="H2271" s="262">
        <f t="shared" si="341"/>
        <v>0</v>
      </c>
      <c r="I2271" s="125"/>
      <c r="J2271" s="125"/>
      <c r="K2271" s="125"/>
      <c r="L2271" s="125"/>
      <c r="M2271" s="125"/>
      <c r="N2271" s="125"/>
      <c r="O2271" s="262">
        <f t="shared" si="344"/>
        <v>0</v>
      </c>
      <c r="P2271" s="125"/>
      <c r="Q2271" s="125"/>
      <c r="R2271" s="262">
        <f t="shared" si="345"/>
        <v>0</v>
      </c>
      <c r="S2271" s="125"/>
      <c r="T2271" s="125"/>
      <c r="U2271" s="262">
        <f t="shared" si="346"/>
        <v>0</v>
      </c>
      <c r="V2271" s="125"/>
      <c r="W2271" s="125"/>
      <c r="X2271" s="262">
        <f t="shared" si="347"/>
        <v>0</v>
      </c>
      <c r="Y2271" s="125"/>
      <c r="Z2271" s="125"/>
      <c r="AA2271" s="125"/>
      <c r="AB2271" s="125"/>
      <c r="AC2271" s="125"/>
      <c r="AD2271" s="125"/>
      <c r="AE2271" s="125"/>
      <c r="AF2271" s="125"/>
      <c r="AG2271" s="125"/>
      <c r="AH2271" s="125"/>
      <c r="AI2271" s="125"/>
      <c r="AJ2271" s="125"/>
      <c r="AK2271" s="310">
        <v>223850</v>
      </c>
      <c r="AL2271" s="310">
        <f t="shared" si="342"/>
        <v>0</v>
      </c>
      <c r="AM2271" s="65" t="s">
        <v>654</v>
      </c>
      <c r="AN2271" s="65"/>
      <c r="AO2271" s="65"/>
      <c r="AP2271" s="65"/>
      <c r="AQ2271" s="65"/>
      <c r="AR2271" s="65"/>
      <c r="AS2271" s="66"/>
    </row>
    <row r="2272" spans="1:45" s="67" customFormat="1" ht="14.15" customHeight="1" x14ac:dyDescent="0.2">
      <c r="A2272" s="165">
        <v>1802013</v>
      </c>
      <c r="B2272" s="166" t="s">
        <v>1095</v>
      </c>
      <c r="C2272" s="258">
        <f t="shared" si="343"/>
        <v>0</v>
      </c>
      <c r="D2272" s="137"/>
      <c r="E2272" s="126"/>
      <c r="F2272" s="126"/>
      <c r="G2272" s="126"/>
      <c r="H2272" s="262">
        <f t="shared" si="341"/>
        <v>0</v>
      </c>
      <c r="I2272" s="125"/>
      <c r="J2272" s="125"/>
      <c r="K2272" s="125"/>
      <c r="L2272" s="125"/>
      <c r="M2272" s="125"/>
      <c r="N2272" s="125"/>
      <c r="O2272" s="262">
        <f t="shared" si="344"/>
        <v>0</v>
      </c>
      <c r="P2272" s="125"/>
      <c r="Q2272" s="125"/>
      <c r="R2272" s="262">
        <f t="shared" si="345"/>
        <v>0</v>
      </c>
      <c r="S2272" s="125"/>
      <c r="T2272" s="125"/>
      <c r="U2272" s="262">
        <f t="shared" si="346"/>
        <v>0</v>
      </c>
      <c r="V2272" s="125"/>
      <c r="W2272" s="125"/>
      <c r="X2272" s="262">
        <f t="shared" si="347"/>
        <v>0</v>
      </c>
      <c r="Y2272" s="125"/>
      <c r="Z2272" s="125"/>
      <c r="AA2272" s="125"/>
      <c r="AB2272" s="125"/>
      <c r="AC2272" s="125"/>
      <c r="AD2272" s="125"/>
      <c r="AE2272" s="125"/>
      <c r="AF2272" s="125"/>
      <c r="AG2272" s="125"/>
      <c r="AH2272" s="125"/>
      <c r="AI2272" s="125"/>
      <c r="AJ2272" s="125"/>
      <c r="AK2272" s="310">
        <v>336030</v>
      </c>
      <c r="AL2272" s="310">
        <f t="shared" si="342"/>
        <v>0</v>
      </c>
      <c r="AM2272" s="65" t="s">
        <v>654</v>
      </c>
      <c r="AN2272" s="65"/>
      <c r="AO2272" s="65"/>
      <c r="AP2272" s="65"/>
      <c r="AQ2272" s="65"/>
      <c r="AR2272" s="65"/>
      <c r="AS2272" s="66"/>
    </row>
    <row r="2273" spans="1:45" s="67" customFormat="1" ht="14.15" customHeight="1" x14ac:dyDescent="0.2">
      <c r="A2273" s="165">
        <v>1802007</v>
      </c>
      <c r="B2273" s="166" t="s">
        <v>1096</v>
      </c>
      <c r="C2273" s="258">
        <f t="shared" si="343"/>
        <v>0</v>
      </c>
      <c r="D2273" s="137"/>
      <c r="E2273" s="126"/>
      <c r="F2273" s="126"/>
      <c r="G2273" s="126"/>
      <c r="H2273" s="262">
        <f t="shared" si="341"/>
        <v>0</v>
      </c>
      <c r="I2273" s="125"/>
      <c r="J2273" s="125"/>
      <c r="K2273" s="125"/>
      <c r="L2273" s="125"/>
      <c r="M2273" s="125"/>
      <c r="N2273" s="125"/>
      <c r="O2273" s="262">
        <f t="shared" si="344"/>
        <v>0</v>
      </c>
      <c r="P2273" s="125"/>
      <c r="Q2273" s="125"/>
      <c r="R2273" s="262">
        <f t="shared" si="345"/>
        <v>0</v>
      </c>
      <c r="S2273" s="125"/>
      <c r="T2273" s="125"/>
      <c r="U2273" s="262">
        <f t="shared" si="346"/>
        <v>0</v>
      </c>
      <c r="V2273" s="125"/>
      <c r="W2273" s="125"/>
      <c r="X2273" s="262">
        <f t="shared" si="347"/>
        <v>0</v>
      </c>
      <c r="Y2273" s="125"/>
      <c r="Z2273" s="125"/>
      <c r="AA2273" s="125"/>
      <c r="AB2273" s="125"/>
      <c r="AC2273" s="125"/>
      <c r="AD2273" s="125"/>
      <c r="AE2273" s="125"/>
      <c r="AF2273" s="125"/>
      <c r="AG2273" s="125"/>
      <c r="AH2273" s="125"/>
      <c r="AI2273" s="125"/>
      <c r="AJ2273" s="125"/>
      <c r="AK2273" s="310">
        <v>248890</v>
      </c>
      <c r="AL2273" s="310">
        <f t="shared" si="342"/>
        <v>0</v>
      </c>
      <c r="AM2273" s="65" t="s">
        <v>654</v>
      </c>
      <c r="AN2273" s="65"/>
      <c r="AO2273" s="65"/>
      <c r="AP2273" s="65"/>
      <c r="AQ2273" s="65"/>
      <c r="AR2273" s="65"/>
      <c r="AS2273" s="66"/>
    </row>
    <row r="2274" spans="1:45" s="67" customFormat="1" ht="14.15" customHeight="1" x14ac:dyDescent="0.2">
      <c r="A2274" s="165">
        <v>1802008</v>
      </c>
      <c r="B2274" s="166" t="s">
        <v>435</v>
      </c>
      <c r="C2274" s="258">
        <f t="shared" si="343"/>
        <v>0</v>
      </c>
      <c r="D2274" s="137"/>
      <c r="E2274" s="126"/>
      <c r="F2274" s="126"/>
      <c r="G2274" s="126"/>
      <c r="H2274" s="262">
        <f t="shared" si="341"/>
        <v>0</v>
      </c>
      <c r="I2274" s="125"/>
      <c r="J2274" s="125"/>
      <c r="K2274" s="125"/>
      <c r="L2274" s="125"/>
      <c r="M2274" s="125"/>
      <c r="N2274" s="125"/>
      <c r="O2274" s="262">
        <f t="shared" si="344"/>
        <v>0</v>
      </c>
      <c r="P2274" s="125"/>
      <c r="Q2274" s="125"/>
      <c r="R2274" s="262">
        <f t="shared" si="345"/>
        <v>0</v>
      </c>
      <c r="S2274" s="125"/>
      <c r="T2274" s="125"/>
      <c r="U2274" s="262">
        <f t="shared" si="346"/>
        <v>0</v>
      </c>
      <c r="V2274" s="125"/>
      <c r="W2274" s="125"/>
      <c r="X2274" s="262">
        <f t="shared" si="347"/>
        <v>0</v>
      </c>
      <c r="Y2274" s="125"/>
      <c r="Z2274" s="125"/>
      <c r="AA2274" s="125"/>
      <c r="AB2274" s="125"/>
      <c r="AC2274" s="125"/>
      <c r="AD2274" s="125"/>
      <c r="AE2274" s="125"/>
      <c r="AF2274" s="125"/>
      <c r="AG2274" s="125"/>
      <c r="AH2274" s="125"/>
      <c r="AI2274" s="125"/>
      <c r="AJ2274" s="125"/>
      <c r="AK2274" s="310">
        <v>191620</v>
      </c>
      <c r="AL2274" s="310">
        <f t="shared" si="342"/>
        <v>0</v>
      </c>
      <c r="AM2274" s="65" t="s">
        <v>654</v>
      </c>
      <c r="AN2274" s="65"/>
      <c r="AO2274" s="65"/>
      <c r="AP2274" s="65"/>
      <c r="AQ2274" s="65"/>
      <c r="AR2274" s="65"/>
      <c r="AS2274" s="66"/>
    </row>
    <row r="2275" spans="1:45" s="67" customFormat="1" ht="14.15" customHeight="1" x14ac:dyDescent="0.2">
      <c r="A2275" s="165">
        <v>1802009</v>
      </c>
      <c r="B2275" s="166" t="s">
        <v>436</v>
      </c>
      <c r="C2275" s="258">
        <f t="shared" si="343"/>
        <v>0</v>
      </c>
      <c r="D2275" s="137"/>
      <c r="E2275" s="126"/>
      <c r="F2275" s="126"/>
      <c r="G2275" s="126"/>
      <c r="H2275" s="262">
        <f t="shared" si="341"/>
        <v>0</v>
      </c>
      <c r="I2275" s="125"/>
      <c r="J2275" s="125"/>
      <c r="K2275" s="125"/>
      <c r="L2275" s="125"/>
      <c r="M2275" s="125"/>
      <c r="N2275" s="125"/>
      <c r="O2275" s="262">
        <f t="shared" si="344"/>
        <v>0</v>
      </c>
      <c r="P2275" s="125"/>
      <c r="Q2275" s="125"/>
      <c r="R2275" s="262">
        <f t="shared" si="345"/>
        <v>0</v>
      </c>
      <c r="S2275" s="125"/>
      <c r="T2275" s="125"/>
      <c r="U2275" s="262">
        <f t="shared" si="346"/>
        <v>0</v>
      </c>
      <c r="V2275" s="125"/>
      <c r="W2275" s="125"/>
      <c r="X2275" s="262">
        <f t="shared" si="347"/>
        <v>0</v>
      </c>
      <c r="Y2275" s="125"/>
      <c r="Z2275" s="125"/>
      <c r="AA2275" s="125"/>
      <c r="AB2275" s="125"/>
      <c r="AC2275" s="125"/>
      <c r="AD2275" s="125"/>
      <c r="AE2275" s="125"/>
      <c r="AF2275" s="125"/>
      <c r="AG2275" s="125"/>
      <c r="AH2275" s="125"/>
      <c r="AI2275" s="125"/>
      <c r="AJ2275" s="125"/>
      <c r="AK2275" s="310">
        <v>283430</v>
      </c>
      <c r="AL2275" s="310">
        <f t="shared" si="342"/>
        <v>0</v>
      </c>
      <c r="AM2275" s="65" t="s">
        <v>654</v>
      </c>
      <c r="AN2275" s="65"/>
      <c r="AO2275" s="65"/>
      <c r="AP2275" s="65"/>
      <c r="AQ2275" s="65"/>
      <c r="AR2275" s="65"/>
      <c r="AS2275" s="66"/>
    </row>
    <row r="2276" spans="1:45" s="67" customFormat="1" ht="14.15" customHeight="1" x14ac:dyDescent="0.2">
      <c r="A2276" s="165">
        <v>1802010</v>
      </c>
      <c r="B2276" s="166" t="s">
        <v>553</v>
      </c>
      <c r="C2276" s="258">
        <f t="shared" si="343"/>
        <v>0</v>
      </c>
      <c r="D2276" s="137"/>
      <c r="E2276" s="126"/>
      <c r="F2276" s="126"/>
      <c r="G2276" s="126"/>
      <c r="H2276" s="262">
        <f t="shared" si="341"/>
        <v>0</v>
      </c>
      <c r="I2276" s="125"/>
      <c r="J2276" s="125"/>
      <c r="K2276" s="125"/>
      <c r="L2276" s="125"/>
      <c r="M2276" s="125"/>
      <c r="N2276" s="125"/>
      <c r="O2276" s="262">
        <f t="shared" si="344"/>
        <v>0</v>
      </c>
      <c r="P2276" s="125"/>
      <c r="Q2276" s="125"/>
      <c r="R2276" s="262">
        <f t="shared" si="345"/>
        <v>0</v>
      </c>
      <c r="S2276" s="125"/>
      <c r="T2276" s="125"/>
      <c r="U2276" s="262">
        <f t="shared" si="346"/>
        <v>0</v>
      </c>
      <c r="V2276" s="125"/>
      <c r="W2276" s="125"/>
      <c r="X2276" s="262">
        <f t="shared" si="347"/>
        <v>0</v>
      </c>
      <c r="Y2276" s="125"/>
      <c r="Z2276" s="125"/>
      <c r="AA2276" s="125"/>
      <c r="AB2276" s="125"/>
      <c r="AC2276" s="125"/>
      <c r="AD2276" s="125"/>
      <c r="AE2276" s="125"/>
      <c r="AF2276" s="125"/>
      <c r="AG2276" s="125"/>
      <c r="AH2276" s="125"/>
      <c r="AI2276" s="125"/>
      <c r="AJ2276" s="125"/>
      <c r="AK2276" s="310">
        <v>379270</v>
      </c>
      <c r="AL2276" s="310">
        <f t="shared" si="342"/>
        <v>0</v>
      </c>
      <c r="AM2276" s="65" t="s">
        <v>654</v>
      </c>
      <c r="AN2276" s="65"/>
      <c r="AO2276" s="65"/>
      <c r="AP2276" s="65"/>
      <c r="AQ2276" s="65"/>
      <c r="AR2276" s="65"/>
      <c r="AS2276" s="66"/>
    </row>
    <row r="2277" spans="1:45" s="67" customFormat="1" ht="14.15" customHeight="1" x14ac:dyDescent="0.2">
      <c r="A2277" s="165">
        <v>1802011</v>
      </c>
      <c r="B2277" s="166" t="s">
        <v>37</v>
      </c>
      <c r="C2277" s="258">
        <f t="shared" si="343"/>
        <v>0</v>
      </c>
      <c r="D2277" s="137"/>
      <c r="E2277" s="126"/>
      <c r="F2277" s="126"/>
      <c r="G2277" s="126"/>
      <c r="H2277" s="262">
        <f t="shared" si="341"/>
        <v>0</v>
      </c>
      <c r="I2277" s="125"/>
      <c r="J2277" s="125"/>
      <c r="K2277" s="125"/>
      <c r="L2277" s="125"/>
      <c r="M2277" s="125"/>
      <c r="N2277" s="125"/>
      <c r="O2277" s="262">
        <f t="shared" si="344"/>
        <v>0</v>
      </c>
      <c r="P2277" s="125"/>
      <c r="Q2277" s="125"/>
      <c r="R2277" s="262">
        <f t="shared" si="345"/>
        <v>0</v>
      </c>
      <c r="S2277" s="125"/>
      <c r="T2277" s="125"/>
      <c r="U2277" s="262">
        <f t="shared" si="346"/>
        <v>0</v>
      </c>
      <c r="V2277" s="125"/>
      <c r="W2277" s="125"/>
      <c r="X2277" s="262">
        <f t="shared" si="347"/>
        <v>0</v>
      </c>
      <c r="Y2277" s="125"/>
      <c r="Z2277" s="125"/>
      <c r="AA2277" s="125"/>
      <c r="AB2277" s="125"/>
      <c r="AC2277" s="125"/>
      <c r="AD2277" s="125"/>
      <c r="AE2277" s="125"/>
      <c r="AF2277" s="125"/>
      <c r="AG2277" s="125"/>
      <c r="AH2277" s="125"/>
      <c r="AI2277" s="125"/>
      <c r="AJ2277" s="125"/>
      <c r="AK2277" s="310">
        <v>427850</v>
      </c>
      <c r="AL2277" s="310">
        <f t="shared" si="342"/>
        <v>0</v>
      </c>
      <c r="AM2277" s="65" t="s">
        <v>654</v>
      </c>
      <c r="AN2277" s="65"/>
      <c r="AO2277" s="65"/>
      <c r="AP2277" s="65"/>
      <c r="AQ2277" s="65"/>
      <c r="AR2277" s="65"/>
      <c r="AS2277" s="66"/>
    </row>
    <row r="2278" spans="1:45" s="67" customFormat="1" ht="14.15" customHeight="1" x14ac:dyDescent="0.2">
      <c r="A2278" s="165">
        <v>1802012</v>
      </c>
      <c r="B2278" s="166" t="s">
        <v>988</v>
      </c>
      <c r="C2278" s="258">
        <f t="shared" si="343"/>
        <v>0</v>
      </c>
      <c r="D2278" s="137"/>
      <c r="E2278" s="126"/>
      <c r="F2278" s="126"/>
      <c r="G2278" s="126"/>
      <c r="H2278" s="262">
        <f t="shared" si="341"/>
        <v>0</v>
      </c>
      <c r="I2278" s="125"/>
      <c r="J2278" s="125"/>
      <c r="K2278" s="125"/>
      <c r="L2278" s="125"/>
      <c r="M2278" s="125"/>
      <c r="N2278" s="125"/>
      <c r="O2278" s="262">
        <f t="shared" si="344"/>
        <v>0</v>
      </c>
      <c r="P2278" s="125"/>
      <c r="Q2278" s="125"/>
      <c r="R2278" s="262">
        <f t="shared" si="345"/>
        <v>0</v>
      </c>
      <c r="S2278" s="125"/>
      <c r="T2278" s="125"/>
      <c r="U2278" s="262">
        <f t="shared" si="346"/>
        <v>0</v>
      </c>
      <c r="V2278" s="125"/>
      <c r="W2278" s="125"/>
      <c r="X2278" s="262">
        <f t="shared" si="347"/>
        <v>0</v>
      </c>
      <c r="Y2278" s="125"/>
      <c r="Z2278" s="125"/>
      <c r="AA2278" s="125"/>
      <c r="AB2278" s="125"/>
      <c r="AC2278" s="125"/>
      <c r="AD2278" s="125"/>
      <c r="AE2278" s="125"/>
      <c r="AF2278" s="125"/>
      <c r="AG2278" s="125"/>
      <c r="AH2278" s="125"/>
      <c r="AI2278" s="125"/>
      <c r="AJ2278" s="125"/>
      <c r="AK2278" s="310">
        <v>260730</v>
      </c>
      <c r="AL2278" s="310">
        <f t="shared" si="342"/>
        <v>0</v>
      </c>
      <c r="AM2278" s="65" t="s">
        <v>654</v>
      </c>
      <c r="AN2278" s="65"/>
      <c r="AO2278" s="65"/>
      <c r="AP2278" s="65"/>
      <c r="AQ2278" s="65"/>
      <c r="AR2278" s="65"/>
      <c r="AS2278" s="66"/>
    </row>
    <row r="2279" spans="1:45" s="67" customFormat="1" ht="14.15" customHeight="1" x14ac:dyDescent="0.2">
      <c r="A2279" s="165" t="s">
        <v>3909</v>
      </c>
      <c r="B2279" s="166" t="s">
        <v>3911</v>
      </c>
      <c r="C2279" s="357">
        <f t="shared" si="343"/>
        <v>0</v>
      </c>
      <c r="D2279" s="137"/>
      <c r="E2279" s="126"/>
      <c r="F2279" s="126"/>
      <c r="G2279" s="126"/>
      <c r="H2279" s="290">
        <f t="shared" si="341"/>
        <v>0</v>
      </c>
      <c r="I2279" s="125"/>
      <c r="J2279" s="125"/>
      <c r="K2279" s="125"/>
      <c r="L2279" s="125"/>
      <c r="M2279" s="125"/>
      <c r="N2279" s="125"/>
      <c r="O2279" s="290">
        <f t="shared" si="344"/>
        <v>0</v>
      </c>
      <c r="P2279" s="125"/>
      <c r="Q2279" s="125"/>
      <c r="R2279" s="290">
        <f t="shared" si="345"/>
        <v>0</v>
      </c>
      <c r="S2279" s="125"/>
      <c r="T2279" s="125"/>
      <c r="U2279" s="290">
        <f t="shared" si="346"/>
        <v>0</v>
      </c>
      <c r="V2279" s="125"/>
      <c r="W2279" s="125"/>
      <c r="X2279" s="290">
        <f t="shared" si="347"/>
        <v>0</v>
      </c>
      <c r="Y2279" s="125"/>
      <c r="Z2279" s="125"/>
      <c r="AA2279" s="125"/>
      <c r="AB2279" s="125"/>
      <c r="AC2279" s="125"/>
      <c r="AD2279" s="125"/>
      <c r="AE2279" s="125"/>
      <c r="AF2279" s="125"/>
      <c r="AG2279" s="125"/>
      <c r="AH2279" s="125"/>
      <c r="AI2279" s="125"/>
      <c r="AJ2279" s="125"/>
      <c r="AK2279" s="310">
        <v>2135620</v>
      </c>
      <c r="AL2279" s="310">
        <f t="shared" si="342"/>
        <v>0</v>
      </c>
      <c r="AM2279" s="65" t="s">
        <v>654</v>
      </c>
      <c r="AN2279" s="65"/>
      <c r="AO2279" s="65"/>
      <c r="AP2279" s="65"/>
      <c r="AQ2279" s="65"/>
      <c r="AR2279" s="65"/>
      <c r="AS2279" s="66"/>
    </row>
    <row r="2280" spans="1:45" s="67" customFormat="1" ht="14.15" customHeight="1" x14ac:dyDescent="0.2">
      <c r="A2280" s="165" t="s">
        <v>3910</v>
      </c>
      <c r="B2280" s="166" t="s">
        <v>3912</v>
      </c>
      <c r="C2280" s="357">
        <f t="shared" si="343"/>
        <v>0</v>
      </c>
      <c r="D2280" s="137"/>
      <c r="E2280" s="126"/>
      <c r="F2280" s="126"/>
      <c r="G2280" s="126"/>
      <c r="H2280" s="290">
        <f t="shared" si="341"/>
        <v>0</v>
      </c>
      <c r="I2280" s="125"/>
      <c r="J2280" s="125"/>
      <c r="K2280" s="125"/>
      <c r="L2280" s="125"/>
      <c r="M2280" s="125"/>
      <c r="N2280" s="125"/>
      <c r="O2280" s="290">
        <f t="shared" si="344"/>
        <v>0</v>
      </c>
      <c r="P2280" s="125"/>
      <c r="Q2280" s="125"/>
      <c r="R2280" s="290">
        <f t="shared" si="345"/>
        <v>0</v>
      </c>
      <c r="S2280" s="125"/>
      <c r="T2280" s="125"/>
      <c r="U2280" s="290">
        <f t="shared" si="346"/>
        <v>0</v>
      </c>
      <c r="V2280" s="125"/>
      <c r="W2280" s="125"/>
      <c r="X2280" s="290">
        <f t="shared" si="347"/>
        <v>0</v>
      </c>
      <c r="Y2280" s="125"/>
      <c r="Z2280" s="125"/>
      <c r="AA2280" s="125"/>
      <c r="AB2280" s="125"/>
      <c r="AC2280" s="125"/>
      <c r="AD2280" s="125"/>
      <c r="AE2280" s="125"/>
      <c r="AF2280" s="125"/>
      <c r="AG2280" s="125"/>
      <c r="AH2280" s="125"/>
      <c r="AI2280" s="125"/>
      <c r="AJ2280" s="125"/>
      <c r="AK2280" s="310">
        <v>2776300</v>
      </c>
      <c r="AL2280" s="310">
        <f t="shared" si="342"/>
        <v>0</v>
      </c>
      <c r="AM2280" s="65" t="s">
        <v>654</v>
      </c>
      <c r="AN2280" s="65"/>
      <c r="AO2280" s="65"/>
      <c r="AP2280" s="65"/>
      <c r="AQ2280" s="65"/>
      <c r="AR2280" s="65"/>
      <c r="AS2280" s="66"/>
    </row>
    <row r="2281" spans="1:45" s="67" customFormat="1" ht="14.15" customHeight="1" x14ac:dyDescent="0.2">
      <c r="A2281" s="165">
        <v>1802014</v>
      </c>
      <c r="B2281" s="166" t="s">
        <v>1036</v>
      </c>
      <c r="C2281" s="258">
        <f t="shared" si="343"/>
        <v>4</v>
      </c>
      <c r="D2281" s="137"/>
      <c r="E2281" s="126"/>
      <c r="F2281" s="126"/>
      <c r="G2281" s="126"/>
      <c r="H2281" s="262">
        <f t="shared" si="341"/>
        <v>3</v>
      </c>
      <c r="I2281" s="125">
        <v>3</v>
      </c>
      <c r="J2281" s="125"/>
      <c r="K2281" s="125"/>
      <c r="L2281" s="125">
        <v>1</v>
      </c>
      <c r="M2281" s="125"/>
      <c r="N2281" s="125"/>
      <c r="O2281" s="262">
        <f t="shared" si="344"/>
        <v>4</v>
      </c>
      <c r="P2281" s="125">
        <v>4</v>
      </c>
      <c r="Q2281" s="125"/>
      <c r="R2281" s="262">
        <f t="shared" si="345"/>
        <v>0</v>
      </c>
      <c r="S2281" s="125"/>
      <c r="T2281" s="125"/>
      <c r="U2281" s="262">
        <f t="shared" si="346"/>
        <v>0</v>
      </c>
      <c r="V2281" s="125"/>
      <c r="W2281" s="125"/>
      <c r="X2281" s="262">
        <f t="shared" si="347"/>
        <v>0</v>
      </c>
      <c r="Y2281" s="125"/>
      <c r="Z2281" s="125"/>
      <c r="AA2281" s="125">
        <v>4</v>
      </c>
      <c r="AB2281" s="125"/>
      <c r="AC2281" s="125"/>
      <c r="AD2281" s="125"/>
      <c r="AE2281" s="125"/>
      <c r="AF2281" s="125"/>
      <c r="AG2281" s="125"/>
      <c r="AH2281" s="125"/>
      <c r="AI2281" s="125"/>
      <c r="AJ2281" s="125"/>
      <c r="AK2281" s="310">
        <v>168540</v>
      </c>
      <c r="AL2281" s="310">
        <f t="shared" si="342"/>
        <v>589890</v>
      </c>
      <c r="AM2281" s="65" t="s">
        <v>654</v>
      </c>
      <c r="AN2281" s="65"/>
      <c r="AO2281" s="65"/>
      <c r="AP2281" s="65"/>
      <c r="AQ2281" s="65"/>
      <c r="AR2281" s="65"/>
      <c r="AS2281" s="66"/>
    </row>
    <row r="2282" spans="1:45" s="67" customFormat="1" ht="14.15" customHeight="1" x14ac:dyDescent="0.2">
      <c r="A2282" s="165">
        <v>1802015</v>
      </c>
      <c r="B2282" s="166" t="s">
        <v>1037</v>
      </c>
      <c r="C2282" s="258">
        <f t="shared" si="343"/>
        <v>0</v>
      </c>
      <c r="D2282" s="137"/>
      <c r="E2282" s="126"/>
      <c r="F2282" s="126"/>
      <c r="G2282" s="126"/>
      <c r="H2282" s="262">
        <f t="shared" si="341"/>
        <v>0</v>
      </c>
      <c r="I2282" s="125"/>
      <c r="J2282" s="125"/>
      <c r="K2282" s="125"/>
      <c r="L2282" s="125"/>
      <c r="M2282" s="125"/>
      <c r="N2282" s="125"/>
      <c r="O2282" s="262">
        <f t="shared" si="344"/>
        <v>0</v>
      </c>
      <c r="P2282" s="125"/>
      <c r="Q2282" s="125"/>
      <c r="R2282" s="262">
        <f t="shared" si="345"/>
        <v>0</v>
      </c>
      <c r="S2282" s="125"/>
      <c r="T2282" s="125"/>
      <c r="U2282" s="262">
        <f t="shared" si="346"/>
        <v>0</v>
      </c>
      <c r="V2282" s="125"/>
      <c r="W2282" s="125"/>
      <c r="X2282" s="262">
        <f t="shared" si="347"/>
        <v>0</v>
      </c>
      <c r="Y2282" s="125"/>
      <c r="Z2282" s="125"/>
      <c r="AA2282" s="125"/>
      <c r="AB2282" s="125"/>
      <c r="AC2282" s="125"/>
      <c r="AD2282" s="125"/>
      <c r="AE2282" s="125"/>
      <c r="AF2282" s="125"/>
      <c r="AG2282" s="125"/>
      <c r="AH2282" s="125"/>
      <c r="AI2282" s="125"/>
      <c r="AJ2282" s="125"/>
      <c r="AK2282" s="310">
        <v>229040</v>
      </c>
      <c r="AL2282" s="310">
        <f t="shared" si="342"/>
        <v>0</v>
      </c>
      <c r="AM2282" s="65" t="s">
        <v>654</v>
      </c>
      <c r="AN2282" s="65"/>
      <c r="AO2282" s="65"/>
      <c r="AP2282" s="65"/>
      <c r="AQ2282" s="65"/>
      <c r="AR2282" s="65"/>
      <c r="AS2282" s="66"/>
    </row>
    <row r="2283" spans="1:45" s="67" customFormat="1" ht="14.15" customHeight="1" x14ac:dyDescent="0.2">
      <c r="A2283" s="165">
        <v>1802016</v>
      </c>
      <c r="B2283" s="166" t="s">
        <v>1038</v>
      </c>
      <c r="C2283" s="258">
        <f t="shared" si="343"/>
        <v>0</v>
      </c>
      <c r="D2283" s="137"/>
      <c r="E2283" s="126"/>
      <c r="F2283" s="126"/>
      <c r="G2283" s="126"/>
      <c r="H2283" s="262">
        <f t="shared" si="341"/>
        <v>0</v>
      </c>
      <c r="I2283" s="125"/>
      <c r="J2283" s="125"/>
      <c r="K2283" s="125"/>
      <c r="L2283" s="125"/>
      <c r="M2283" s="125"/>
      <c r="N2283" s="125"/>
      <c r="O2283" s="262">
        <f t="shared" si="344"/>
        <v>0</v>
      </c>
      <c r="P2283" s="125"/>
      <c r="Q2283" s="125"/>
      <c r="R2283" s="262">
        <f t="shared" si="345"/>
        <v>0</v>
      </c>
      <c r="S2283" s="125"/>
      <c r="T2283" s="125"/>
      <c r="U2283" s="262">
        <f t="shared" si="346"/>
        <v>0</v>
      </c>
      <c r="V2283" s="125"/>
      <c r="W2283" s="125"/>
      <c r="X2283" s="262">
        <f t="shared" si="347"/>
        <v>0</v>
      </c>
      <c r="Y2283" s="125"/>
      <c r="Z2283" s="125"/>
      <c r="AA2283" s="125"/>
      <c r="AB2283" s="125"/>
      <c r="AC2283" s="125"/>
      <c r="AD2283" s="125"/>
      <c r="AE2283" s="125"/>
      <c r="AF2283" s="125"/>
      <c r="AG2283" s="125"/>
      <c r="AH2283" s="125"/>
      <c r="AI2283" s="125"/>
      <c r="AJ2283" s="125"/>
      <c r="AK2283" s="310">
        <v>203130</v>
      </c>
      <c r="AL2283" s="310">
        <f t="shared" si="342"/>
        <v>0</v>
      </c>
      <c r="AM2283" s="65" t="s">
        <v>654</v>
      </c>
      <c r="AN2283" s="65"/>
      <c r="AO2283" s="65"/>
      <c r="AP2283" s="65"/>
      <c r="AQ2283" s="65"/>
      <c r="AR2283" s="65"/>
      <c r="AS2283" s="66"/>
    </row>
    <row r="2284" spans="1:45" s="67" customFormat="1" ht="14.15" customHeight="1" x14ac:dyDescent="0.2">
      <c r="A2284" s="165">
        <v>1802017</v>
      </c>
      <c r="B2284" s="166" t="s">
        <v>679</v>
      </c>
      <c r="C2284" s="258">
        <f t="shared" si="343"/>
        <v>0</v>
      </c>
      <c r="D2284" s="137"/>
      <c r="E2284" s="126"/>
      <c r="F2284" s="126"/>
      <c r="G2284" s="126"/>
      <c r="H2284" s="262">
        <f t="shared" si="341"/>
        <v>0</v>
      </c>
      <c r="I2284" s="125"/>
      <c r="J2284" s="125"/>
      <c r="K2284" s="125"/>
      <c r="L2284" s="125"/>
      <c r="M2284" s="125"/>
      <c r="N2284" s="125"/>
      <c r="O2284" s="262">
        <f t="shared" si="344"/>
        <v>0</v>
      </c>
      <c r="P2284" s="125"/>
      <c r="Q2284" s="125"/>
      <c r="R2284" s="262">
        <f t="shared" si="345"/>
        <v>0</v>
      </c>
      <c r="S2284" s="125"/>
      <c r="T2284" s="125"/>
      <c r="U2284" s="262">
        <f t="shared" si="346"/>
        <v>0</v>
      </c>
      <c r="V2284" s="125"/>
      <c r="W2284" s="125"/>
      <c r="X2284" s="262">
        <f t="shared" si="347"/>
        <v>0</v>
      </c>
      <c r="Y2284" s="125"/>
      <c r="Z2284" s="125"/>
      <c r="AA2284" s="125"/>
      <c r="AB2284" s="125"/>
      <c r="AC2284" s="125"/>
      <c r="AD2284" s="125"/>
      <c r="AE2284" s="125"/>
      <c r="AF2284" s="125"/>
      <c r="AG2284" s="125"/>
      <c r="AH2284" s="125"/>
      <c r="AI2284" s="125"/>
      <c r="AJ2284" s="125"/>
      <c r="AK2284" s="310">
        <v>413820</v>
      </c>
      <c r="AL2284" s="310">
        <f t="shared" si="342"/>
        <v>0</v>
      </c>
      <c r="AM2284" s="65" t="s">
        <v>654</v>
      </c>
      <c r="AN2284" s="65"/>
      <c r="AO2284" s="65"/>
      <c r="AP2284" s="65"/>
      <c r="AQ2284" s="65"/>
      <c r="AR2284" s="65"/>
      <c r="AS2284" s="66"/>
    </row>
    <row r="2285" spans="1:45" s="67" customFormat="1" ht="14.15" customHeight="1" x14ac:dyDescent="0.2">
      <c r="A2285" s="165">
        <v>1802018</v>
      </c>
      <c r="B2285" s="166" t="s">
        <v>680</v>
      </c>
      <c r="C2285" s="258">
        <f t="shared" si="343"/>
        <v>0</v>
      </c>
      <c r="D2285" s="137"/>
      <c r="E2285" s="126"/>
      <c r="F2285" s="126"/>
      <c r="G2285" s="126"/>
      <c r="H2285" s="262">
        <f t="shared" si="341"/>
        <v>0</v>
      </c>
      <c r="I2285" s="125"/>
      <c r="J2285" s="125"/>
      <c r="K2285" s="125"/>
      <c r="L2285" s="125"/>
      <c r="M2285" s="125"/>
      <c r="N2285" s="125"/>
      <c r="O2285" s="262">
        <f t="shared" si="344"/>
        <v>0</v>
      </c>
      <c r="P2285" s="125"/>
      <c r="Q2285" s="125"/>
      <c r="R2285" s="262">
        <f t="shared" si="345"/>
        <v>0</v>
      </c>
      <c r="S2285" s="125"/>
      <c r="T2285" s="125"/>
      <c r="U2285" s="262">
        <f t="shared" si="346"/>
        <v>0</v>
      </c>
      <c r="V2285" s="125"/>
      <c r="W2285" s="125"/>
      <c r="X2285" s="262">
        <f t="shared" si="347"/>
        <v>0</v>
      </c>
      <c r="Y2285" s="125"/>
      <c r="Z2285" s="125"/>
      <c r="AA2285" s="125"/>
      <c r="AB2285" s="125"/>
      <c r="AC2285" s="125"/>
      <c r="AD2285" s="125"/>
      <c r="AE2285" s="125"/>
      <c r="AF2285" s="125"/>
      <c r="AG2285" s="125"/>
      <c r="AH2285" s="125"/>
      <c r="AI2285" s="125"/>
      <c r="AJ2285" s="125"/>
      <c r="AK2285" s="310">
        <v>356790</v>
      </c>
      <c r="AL2285" s="310">
        <f t="shared" si="342"/>
        <v>0</v>
      </c>
      <c r="AM2285" s="65" t="s">
        <v>654</v>
      </c>
      <c r="AN2285" s="65"/>
      <c r="AO2285" s="65"/>
      <c r="AP2285" s="65"/>
      <c r="AQ2285" s="65"/>
      <c r="AR2285" s="65"/>
      <c r="AS2285" s="66"/>
    </row>
    <row r="2286" spans="1:45" s="67" customFormat="1" ht="14.15" customHeight="1" x14ac:dyDescent="0.2">
      <c r="A2286" s="165">
        <v>1802019</v>
      </c>
      <c r="B2286" s="166" t="s">
        <v>1370</v>
      </c>
      <c r="C2286" s="258">
        <f t="shared" si="343"/>
        <v>0</v>
      </c>
      <c r="D2286" s="137"/>
      <c r="E2286" s="126"/>
      <c r="F2286" s="126"/>
      <c r="G2286" s="126"/>
      <c r="H2286" s="262">
        <f t="shared" si="341"/>
        <v>0</v>
      </c>
      <c r="I2286" s="125"/>
      <c r="J2286" s="125"/>
      <c r="K2286" s="125"/>
      <c r="L2286" s="125"/>
      <c r="M2286" s="125"/>
      <c r="N2286" s="125"/>
      <c r="O2286" s="262">
        <f t="shared" si="344"/>
        <v>0</v>
      </c>
      <c r="P2286" s="125"/>
      <c r="Q2286" s="125"/>
      <c r="R2286" s="262">
        <f t="shared" si="345"/>
        <v>0</v>
      </c>
      <c r="S2286" s="125"/>
      <c r="T2286" s="125"/>
      <c r="U2286" s="262">
        <f t="shared" si="346"/>
        <v>0</v>
      </c>
      <c r="V2286" s="125"/>
      <c r="W2286" s="125"/>
      <c r="X2286" s="262">
        <f t="shared" si="347"/>
        <v>0</v>
      </c>
      <c r="Y2286" s="125"/>
      <c r="Z2286" s="125"/>
      <c r="AA2286" s="125"/>
      <c r="AB2286" s="125"/>
      <c r="AC2286" s="125"/>
      <c r="AD2286" s="125"/>
      <c r="AE2286" s="125"/>
      <c r="AF2286" s="125"/>
      <c r="AG2286" s="125"/>
      <c r="AH2286" s="125"/>
      <c r="AI2286" s="125"/>
      <c r="AJ2286" s="125"/>
      <c r="AK2286" s="310">
        <v>408030</v>
      </c>
      <c r="AL2286" s="310">
        <f t="shared" si="342"/>
        <v>0</v>
      </c>
      <c r="AM2286" s="65" t="s">
        <v>654</v>
      </c>
      <c r="AN2286" s="65"/>
      <c r="AO2286" s="65"/>
      <c r="AP2286" s="65"/>
      <c r="AQ2286" s="65"/>
      <c r="AR2286" s="65"/>
      <c r="AS2286" s="66"/>
    </row>
    <row r="2287" spans="1:45" s="67" customFormat="1" ht="14.15" customHeight="1" x14ac:dyDescent="0.2">
      <c r="A2287" s="165">
        <v>1802021</v>
      </c>
      <c r="B2287" s="166" t="s">
        <v>833</v>
      </c>
      <c r="C2287" s="258">
        <f t="shared" si="343"/>
        <v>0</v>
      </c>
      <c r="D2287" s="137"/>
      <c r="E2287" s="126"/>
      <c r="F2287" s="126"/>
      <c r="G2287" s="126"/>
      <c r="H2287" s="262">
        <f t="shared" si="341"/>
        <v>0</v>
      </c>
      <c r="I2287" s="125"/>
      <c r="J2287" s="125"/>
      <c r="K2287" s="125"/>
      <c r="L2287" s="125"/>
      <c r="M2287" s="125"/>
      <c r="N2287" s="125"/>
      <c r="O2287" s="262">
        <f t="shared" si="344"/>
        <v>0</v>
      </c>
      <c r="P2287" s="125"/>
      <c r="Q2287" s="125"/>
      <c r="R2287" s="262">
        <f t="shared" si="345"/>
        <v>0</v>
      </c>
      <c r="S2287" s="125"/>
      <c r="T2287" s="125"/>
      <c r="U2287" s="262">
        <f t="shared" si="346"/>
        <v>0</v>
      </c>
      <c r="V2287" s="125"/>
      <c r="W2287" s="125"/>
      <c r="X2287" s="262">
        <f t="shared" si="347"/>
        <v>0</v>
      </c>
      <c r="Y2287" s="125"/>
      <c r="Z2287" s="125"/>
      <c r="AA2287" s="125"/>
      <c r="AB2287" s="125"/>
      <c r="AC2287" s="125"/>
      <c r="AD2287" s="125"/>
      <c r="AE2287" s="125"/>
      <c r="AF2287" s="125"/>
      <c r="AG2287" s="125"/>
      <c r="AH2287" s="125"/>
      <c r="AI2287" s="125"/>
      <c r="AJ2287" s="125"/>
      <c r="AK2287" s="310">
        <v>527170</v>
      </c>
      <c r="AL2287" s="310">
        <f t="shared" si="342"/>
        <v>0</v>
      </c>
      <c r="AM2287" s="65" t="s">
        <v>654</v>
      </c>
      <c r="AN2287" s="65"/>
      <c r="AO2287" s="65"/>
      <c r="AP2287" s="65"/>
      <c r="AQ2287" s="65"/>
      <c r="AR2287" s="65"/>
      <c r="AS2287" s="66"/>
    </row>
    <row r="2288" spans="1:45" s="67" customFormat="1" ht="14.15" customHeight="1" x14ac:dyDescent="0.2">
      <c r="A2288" s="165">
        <v>1802022</v>
      </c>
      <c r="B2288" s="166" t="s">
        <v>304</v>
      </c>
      <c r="C2288" s="258">
        <f t="shared" si="343"/>
        <v>0</v>
      </c>
      <c r="D2288" s="137"/>
      <c r="E2288" s="126"/>
      <c r="F2288" s="126"/>
      <c r="G2288" s="126"/>
      <c r="H2288" s="262">
        <f t="shared" si="341"/>
        <v>0</v>
      </c>
      <c r="I2288" s="125"/>
      <c r="J2288" s="125"/>
      <c r="K2288" s="125"/>
      <c r="L2288" s="125"/>
      <c r="M2288" s="125"/>
      <c r="N2288" s="125"/>
      <c r="O2288" s="262">
        <f t="shared" si="344"/>
        <v>0</v>
      </c>
      <c r="P2288" s="125"/>
      <c r="Q2288" s="125"/>
      <c r="R2288" s="262">
        <f t="shared" si="345"/>
        <v>0</v>
      </c>
      <c r="S2288" s="125"/>
      <c r="T2288" s="125"/>
      <c r="U2288" s="262">
        <f t="shared" si="346"/>
        <v>0</v>
      </c>
      <c r="V2288" s="125"/>
      <c r="W2288" s="125"/>
      <c r="X2288" s="262">
        <f t="shared" si="347"/>
        <v>0</v>
      </c>
      <c r="Y2288" s="125"/>
      <c r="Z2288" s="125"/>
      <c r="AA2288" s="125"/>
      <c r="AB2288" s="125"/>
      <c r="AC2288" s="125"/>
      <c r="AD2288" s="125"/>
      <c r="AE2288" s="125"/>
      <c r="AF2288" s="125"/>
      <c r="AG2288" s="125"/>
      <c r="AH2288" s="125"/>
      <c r="AI2288" s="125"/>
      <c r="AJ2288" s="125"/>
      <c r="AK2288" s="310">
        <v>527170</v>
      </c>
      <c r="AL2288" s="310">
        <f t="shared" si="342"/>
        <v>0</v>
      </c>
      <c r="AM2288" s="65" t="s">
        <v>654</v>
      </c>
      <c r="AN2288" s="65"/>
      <c r="AO2288" s="65"/>
      <c r="AP2288" s="65"/>
      <c r="AQ2288" s="65"/>
      <c r="AR2288" s="65"/>
      <c r="AS2288" s="66"/>
    </row>
    <row r="2289" spans="1:45" s="67" customFormat="1" ht="22.5" customHeight="1" x14ac:dyDescent="0.2">
      <c r="A2289" s="165">
        <v>1802023</v>
      </c>
      <c r="B2289" s="166" t="s">
        <v>834</v>
      </c>
      <c r="C2289" s="258">
        <f t="shared" si="343"/>
        <v>0</v>
      </c>
      <c r="D2289" s="137"/>
      <c r="E2289" s="126"/>
      <c r="F2289" s="126"/>
      <c r="G2289" s="126"/>
      <c r="H2289" s="262">
        <f t="shared" si="341"/>
        <v>0</v>
      </c>
      <c r="I2289" s="125"/>
      <c r="J2289" s="125"/>
      <c r="K2289" s="125"/>
      <c r="L2289" s="125"/>
      <c r="M2289" s="125"/>
      <c r="N2289" s="125"/>
      <c r="O2289" s="262">
        <f t="shared" si="344"/>
        <v>0</v>
      </c>
      <c r="P2289" s="125"/>
      <c r="Q2289" s="125"/>
      <c r="R2289" s="262">
        <f t="shared" si="345"/>
        <v>0</v>
      </c>
      <c r="S2289" s="125"/>
      <c r="T2289" s="125"/>
      <c r="U2289" s="262">
        <f t="shared" si="346"/>
        <v>0</v>
      </c>
      <c r="V2289" s="125"/>
      <c r="W2289" s="125"/>
      <c r="X2289" s="262">
        <f t="shared" si="347"/>
        <v>0</v>
      </c>
      <c r="Y2289" s="125"/>
      <c r="Z2289" s="125"/>
      <c r="AA2289" s="125"/>
      <c r="AB2289" s="125"/>
      <c r="AC2289" s="125"/>
      <c r="AD2289" s="125"/>
      <c r="AE2289" s="125"/>
      <c r="AF2289" s="125"/>
      <c r="AG2289" s="125"/>
      <c r="AH2289" s="125"/>
      <c r="AI2289" s="125"/>
      <c r="AJ2289" s="125"/>
      <c r="AK2289" s="310">
        <v>938190</v>
      </c>
      <c r="AL2289" s="310">
        <f t="shared" si="342"/>
        <v>0</v>
      </c>
      <c r="AM2289" s="65" t="s">
        <v>654</v>
      </c>
      <c r="AN2289" s="65"/>
      <c r="AO2289" s="65"/>
      <c r="AP2289" s="65"/>
      <c r="AQ2289" s="65"/>
      <c r="AR2289" s="65"/>
      <c r="AS2289" s="66"/>
    </row>
    <row r="2290" spans="1:45" s="67" customFormat="1" ht="14.15" customHeight="1" x14ac:dyDescent="0.2">
      <c r="A2290" s="165">
        <v>1802024</v>
      </c>
      <c r="B2290" s="166" t="s">
        <v>556</v>
      </c>
      <c r="C2290" s="258">
        <f t="shared" si="343"/>
        <v>0</v>
      </c>
      <c r="D2290" s="137"/>
      <c r="E2290" s="126"/>
      <c r="F2290" s="126"/>
      <c r="G2290" s="126"/>
      <c r="H2290" s="262">
        <f t="shared" si="341"/>
        <v>0</v>
      </c>
      <c r="I2290" s="125"/>
      <c r="J2290" s="125"/>
      <c r="K2290" s="125"/>
      <c r="L2290" s="125"/>
      <c r="M2290" s="125"/>
      <c r="N2290" s="125"/>
      <c r="O2290" s="262">
        <f t="shared" si="344"/>
        <v>0</v>
      </c>
      <c r="P2290" s="125"/>
      <c r="Q2290" s="125"/>
      <c r="R2290" s="262">
        <f t="shared" si="345"/>
        <v>0</v>
      </c>
      <c r="S2290" s="125"/>
      <c r="T2290" s="125"/>
      <c r="U2290" s="262">
        <f t="shared" si="346"/>
        <v>0</v>
      </c>
      <c r="V2290" s="125"/>
      <c r="W2290" s="125"/>
      <c r="X2290" s="262">
        <f t="shared" si="347"/>
        <v>0</v>
      </c>
      <c r="Y2290" s="125"/>
      <c r="Z2290" s="125"/>
      <c r="AA2290" s="125"/>
      <c r="AB2290" s="125"/>
      <c r="AC2290" s="125"/>
      <c r="AD2290" s="125"/>
      <c r="AE2290" s="125"/>
      <c r="AF2290" s="125"/>
      <c r="AG2290" s="125"/>
      <c r="AH2290" s="125"/>
      <c r="AI2290" s="125"/>
      <c r="AJ2290" s="125"/>
      <c r="AK2290" s="310">
        <v>312230</v>
      </c>
      <c r="AL2290" s="310">
        <f t="shared" si="342"/>
        <v>0</v>
      </c>
      <c r="AM2290" s="65" t="s">
        <v>654</v>
      </c>
      <c r="AN2290" s="65"/>
      <c r="AO2290" s="65"/>
      <c r="AP2290" s="65"/>
      <c r="AQ2290" s="65"/>
      <c r="AR2290" s="65"/>
      <c r="AS2290" s="66"/>
    </row>
    <row r="2291" spans="1:45" s="67" customFormat="1" ht="14.15" customHeight="1" x14ac:dyDescent="0.2">
      <c r="A2291" s="165">
        <v>1802025</v>
      </c>
      <c r="B2291" s="166" t="s">
        <v>835</v>
      </c>
      <c r="C2291" s="258">
        <f t="shared" si="343"/>
        <v>0</v>
      </c>
      <c r="D2291" s="137"/>
      <c r="E2291" s="126"/>
      <c r="F2291" s="126"/>
      <c r="G2291" s="126"/>
      <c r="H2291" s="262">
        <f t="shared" si="341"/>
        <v>0</v>
      </c>
      <c r="I2291" s="125"/>
      <c r="J2291" s="125"/>
      <c r="K2291" s="125"/>
      <c r="L2291" s="125"/>
      <c r="M2291" s="125"/>
      <c r="N2291" s="125"/>
      <c r="O2291" s="262">
        <f t="shared" si="344"/>
        <v>0</v>
      </c>
      <c r="P2291" s="125"/>
      <c r="Q2291" s="125"/>
      <c r="R2291" s="262">
        <f t="shared" si="345"/>
        <v>0</v>
      </c>
      <c r="S2291" s="125"/>
      <c r="T2291" s="125"/>
      <c r="U2291" s="262">
        <f t="shared" si="346"/>
        <v>0</v>
      </c>
      <c r="V2291" s="125"/>
      <c r="W2291" s="125"/>
      <c r="X2291" s="262">
        <f t="shared" si="347"/>
        <v>0</v>
      </c>
      <c r="Y2291" s="125"/>
      <c r="Z2291" s="125"/>
      <c r="AA2291" s="125"/>
      <c r="AB2291" s="125"/>
      <c r="AC2291" s="125"/>
      <c r="AD2291" s="125"/>
      <c r="AE2291" s="125"/>
      <c r="AF2291" s="125"/>
      <c r="AG2291" s="125"/>
      <c r="AH2291" s="125"/>
      <c r="AI2291" s="125"/>
      <c r="AJ2291" s="125"/>
      <c r="AK2291" s="310">
        <v>297860</v>
      </c>
      <c r="AL2291" s="310">
        <f t="shared" si="342"/>
        <v>0</v>
      </c>
      <c r="AM2291" s="65" t="s">
        <v>654</v>
      </c>
      <c r="AN2291" s="65"/>
      <c r="AO2291" s="65"/>
      <c r="AP2291" s="65"/>
      <c r="AQ2291" s="65"/>
      <c r="AR2291" s="65"/>
      <c r="AS2291" s="66"/>
    </row>
    <row r="2292" spans="1:45" s="67" customFormat="1" ht="14.15" customHeight="1" x14ac:dyDescent="0.2">
      <c r="A2292" s="165">
        <v>1802079</v>
      </c>
      <c r="B2292" s="166" t="s">
        <v>557</v>
      </c>
      <c r="C2292" s="258">
        <f t="shared" si="343"/>
        <v>0</v>
      </c>
      <c r="D2292" s="137"/>
      <c r="E2292" s="126"/>
      <c r="F2292" s="126"/>
      <c r="G2292" s="126"/>
      <c r="H2292" s="262">
        <f t="shared" si="341"/>
        <v>0</v>
      </c>
      <c r="I2292" s="125"/>
      <c r="J2292" s="125"/>
      <c r="K2292" s="125"/>
      <c r="L2292" s="125"/>
      <c r="M2292" s="125"/>
      <c r="N2292" s="125"/>
      <c r="O2292" s="262">
        <f t="shared" si="344"/>
        <v>0</v>
      </c>
      <c r="P2292" s="125"/>
      <c r="Q2292" s="125"/>
      <c r="R2292" s="262">
        <f t="shared" si="345"/>
        <v>0</v>
      </c>
      <c r="S2292" s="125"/>
      <c r="T2292" s="125"/>
      <c r="U2292" s="262">
        <f t="shared" si="346"/>
        <v>0</v>
      </c>
      <c r="V2292" s="125"/>
      <c r="W2292" s="125"/>
      <c r="X2292" s="262">
        <f t="shared" si="347"/>
        <v>0</v>
      </c>
      <c r="Y2292" s="125"/>
      <c r="Z2292" s="125"/>
      <c r="AA2292" s="125"/>
      <c r="AB2292" s="125"/>
      <c r="AC2292" s="125"/>
      <c r="AD2292" s="125"/>
      <c r="AE2292" s="125"/>
      <c r="AF2292" s="125"/>
      <c r="AG2292" s="125"/>
      <c r="AH2292" s="125"/>
      <c r="AI2292" s="125"/>
      <c r="AJ2292" s="125"/>
      <c r="AK2292" s="310">
        <v>423480</v>
      </c>
      <c r="AL2292" s="310">
        <f t="shared" si="342"/>
        <v>0</v>
      </c>
      <c r="AM2292" s="65" t="s">
        <v>654</v>
      </c>
      <c r="AN2292" s="65"/>
      <c r="AO2292" s="65"/>
      <c r="AP2292" s="65"/>
      <c r="AQ2292" s="65"/>
      <c r="AR2292" s="65"/>
      <c r="AS2292" s="66"/>
    </row>
    <row r="2293" spans="1:45" s="67" customFormat="1" ht="14.15" customHeight="1" x14ac:dyDescent="0.2">
      <c r="A2293" s="165">
        <v>1802080</v>
      </c>
      <c r="B2293" s="166" t="s">
        <v>3141</v>
      </c>
      <c r="C2293" s="258">
        <f t="shared" si="343"/>
        <v>0</v>
      </c>
      <c r="D2293" s="137"/>
      <c r="E2293" s="126"/>
      <c r="F2293" s="126"/>
      <c r="G2293" s="126"/>
      <c r="H2293" s="262">
        <f t="shared" si="341"/>
        <v>0</v>
      </c>
      <c r="I2293" s="125"/>
      <c r="J2293" s="125"/>
      <c r="K2293" s="125"/>
      <c r="L2293" s="125"/>
      <c r="M2293" s="125"/>
      <c r="N2293" s="125"/>
      <c r="O2293" s="262">
        <f t="shared" si="344"/>
        <v>0</v>
      </c>
      <c r="P2293" s="125"/>
      <c r="Q2293" s="125"/>
      <c r="R2293" s="262">
        <f t="shared" si="345"/>
        <v>0</v>
      </c>
      <c r="S2293" s="125"/>
      <c r="T2293" s="125"/>
      <c r="U2293" s="262">
        <f t="shared" si="346"/>
        <v>0</v>
      </c>
      <c r="V2293" s="125"/>
      <c r="W2293" s="125"/>
      <c r="X2293" s="262">
        <f t="shared" si="347"/>
        <v>0</v>
      </c>
      <c r="Y2293" s="125"/>
      <c r="Z2293" s="125"/>
      <c r="AA2293" s="125"/>
      <c r="AB2293" s="125"/>
      <c r="AC2293" s="125"/>
      <c r="AD2293" s="125"/>
      <c r="AE2293" s="125"/>
      <c r="AF2293" s="125"/>
      <c r="AG2293" s="125"/>
      <c r="AH2293" s="125"/>
      <c r="AI2293" s="125"/>
      <c r="AJ2293" s="125"/>
      <c r="AK2293" s="310">
        <v>365840</v>
      </c>
      <c r="AL2293" s="310">
        <f t="shared" si="342"/>
        <v>0</v>
      </c>
      <c r="AM2293" s="65" t="s">
        <v>654</v>
      </c>
      <c r="AN2293" s="65"/>
      <c r="AO2293" s="65"/>
      <c r="AP2293" s="65"/>
      <c r="AQ2293" s="65"/>
      <c r="AR2293" s="65"/>
      <c r="AS2293" s="66"/>
    </row>
    <row r="2294" spans="1:45" s="67" customFormat="1" ht="14.15" customHeight="1" x14ac:dyDescent="0.2">
      <c r="A2294" s="165">
        <v>1802026</v>
      </c>
      <c r="B2294" s="166" t="s">
        <v>2538</v>
      </c>
      <c r="C2294" s="258">
        <f t="shared" si="343"/>
        <v>0</v>
      </c>
      <c r="D2294" s="137"/>
      <c r="E2294" s="126"/>
      <c r="F2294" s="126"/>
      <c r="G2294" s="126"/>
      <c r="H2294" s="262">
        <f t="shared" si="341"/>
        <v>0</v>
      </c>
      <c r="I2294" s="125"/>
      <c r="J2294" s="125"/>
      <c r="K2294" s="125"/>
      <c r="L2294" s="125"/>
      <c r="M2294" s="125"/>
      <c r="N2294" s="125"/>
      <c r="O2294" s="262">
        <f t="shared" si="344"/>
        <v>0</v>
      </c>
      <c r="P2294" s="125"/>
      <c r="Q2294" s="125"/>
      <c r="R2294" s="262">
        <f t="shared" si="345"/>
        <v>0</v>
      </c>
      <c r="S2294" s="125"/>
      <c r="T2294" s="125"/>
      <c r="U2294" s="262">
        <f t="shared" si="346"/>
        <v>0</v>
      </c>
      <c r="V2294" s="125"/>
      <c r="W2294" s="125"/>
      <c r="X2294" s="262">
        <f t="shared" si="347"/>
        <v>0</v>
      </c>
      <c r="Y2294" s="125"/>
      <c r="Z2294" s="125"/>
      <c r="AA2294" s="125"/>
      <c r="AB2294" s="125"/>
      <c r="AC2294" s="125"/>
      <c r="AD2294" s="125"/>
      <c r="AE2294" s="125"/>
      <c r="AF2294" s="125"/>
      <c r="AG2294" s="125"/>
      <c r="AH2294" s="125"/>
      <c r="AI2294" s="125"/>
      <c r="AJ2294" s="125"/>
      <c r="AK2294" s="310">
        <v>280610</v>
      </c>
      <c r="AL2294" s="310">
        <f t="shared" si="342"/>
        <v>0</v>
      </c>
      <c r="AM2294" s="65" t="s">
        <v>654</v>
      </c>
      <c r="AN2294" s="65"/>
      <c r="AO2294" s="65"/>
      <c r="AP2294" s="65"/>
      <c r="AQ2294" s="65"/>
      <c r="AR2294" s="65"/>
      <c r="AS2294" s="66"/>
    </row>
    <row r="2295" spans="1:45" s="67" customFormat="1" ht="14.15" customHeight="1" x14ac:dyDescent="0.2">
      <c r="A2295" s="165">
        <v>1802027</v>
      </c>
      <c r="B2295" s="166" t="s">
        <v>971</v>
      </c>
      <c r="C2295" s="258">
        <f t="shared" si="343"/>
        <v>0</v>
      </c>
      <c r="D2295" s="137"/>
      <c r="E2295" s="126"/>
      <c r="F2295" s="126"/>
      <c r="G2295" s="126"/>
      <c r="H2295" s="262">
        <f t="shared" si="341"/>
        <v>0</v>
      </c>
      <c r="I2295" s="125"/>
      <c r="J2295" s="125"/>
      <c r="K2295" s="125"/>
      <c r="L2295" s="125"/>
      <c r="M2295" s="125"/>
      <c r="N2295" s="125"/>
      <c r="O2295" s="262">
        <f t="shared" si="344"/>
        <v>0</v>
      </c>
      <c r="P2295" s="125"/>
      <c r="Q2295" s="125"/>
      <c r="R2295" s="262">
        <f t="shared" si="345"/>
        <v>0</v>
      </c>
      <c r="S2295" s="125"/>
      <c r="T2295" s="125"/>
      <c r="U2295" s="262">
        <f t="shared" si="346"/>
        <v>0</v>
      </c>
      <c r="V2295" s="125"/>
      <c r="W2295" s="125"/>
      <c r="X2295" s="262">
        <f t="shared" si="347"/>
        <v>0</v>
      </c>
      <c r="Y2295" s="125"/>
      <c r="Z2295" s="125"/>
      <c r="AA2295" s="125"/>
      <c r="AB2295" s="125"/>
      <c r="AC2295" s="125"/>
      <c r="AD2295" s="125"/>
      <c r="AE2295" s="125"/>
      <c r="AF2295" s="125"/>
      <c r="AG2295" s="125"/>
      <c r="AH2295" s="125"/>
      <c r="AI2295" s="125"/>
      <c r="AJ2295" s="125"/>
      <c r="AK2295" s="310">
        <v>560410</v>
      </c>
      <c r="AL2295" s="310">
        <f t="shared" si="342"/>
        <v>0</v>
      </c>
      <c r="AM2295" s="65" t="s">
        <v>654</v>
      </c>
      <c r="AN2295" s="65"/>
      <c r="AO2295" s="65"/>
      <c r="AP2295" s="65"/>
      <c r="AQ2295" s="65"/>
      <c r="AR2295" s="65"/>
      <c r="AS2295" s="66"/>
    </row>
    <row r="2296" spans="1:45" s="67" customFormat="1" ht="14.15" customHeight="1" x14ac:dyDescent="0.2">
      <c r="A2296" s="165">
        <v>1802028</v>
      </c>
      <c r="B2296" s="166" t="s">
        <v>972</v>
      </c>
      <c r="C2296" s="258">
        <f t="shared" si="343"/>
        <v>0</v>
      </c>
      <c r="D2296" s="137"/>
      <c r="E2296" s="126"/>
      <c r="F2296" s="126"/>
      <c r="G2296" s="126"/>
      <c r="H2296" s="262">
        <f t="shared" si="341"/>
        <v>0</v>
      </c>
      <c r="I2296" s="125"/>
      <c r="J2296" s="125"/>
      <c r="K2296" s="125"/>
      <c r="L2296" s="125"/>
      <c r="M2296" s="125"/>
      <c r="N2296" s="125"/>
      <c r="O2296" s="262">
        <f t="shared" si="344"/>
        <v>0</v>
      </c>
      <c r="P2296" s="125"/>
      <c r="Q2296" s="125"/>
      <c r="R2296" s="262">
        <f t="shared" si="345"/>
        <v>0</v>
      </c>
      <c r="S2296" s="125"/>
      <c r="T2296" s="125"/>
      <c r="U2296" s="262">
        <f t="shared" si="346"/>
        <v>0</v>
      </c>
      <c r="V2296" s="125"/>
      <c r="W2296" s="125"/>
      <c r="X2296" s="262">
        <f t="shared" si="347"/>
        <v>0</v>
      </c>
      <c r="Y2296" s="125"/>
      <c r="Z2296" s="125"/>
      <c r="AA2296" s="125"/>
      <c r="AB2296" s="125"/>
      <c r="AC2296" s="125"/>
      <c r="AD2296" s="125"/>
      <c r="AE2296" s="125"/>
      <c r="AF2296" s="125"/>
      <c r="AG2296" s="125"/>
      <c r="AH2296" s="125"/>
      <c r="AI2296" s="125"/>
      <c r="AJ2296" s="125"/>
      <c r="AK2296" s="310">
        <v>309370</v>
      </c>
      <c r="AL2296" s="310">
        <f t="shared" si="342"/>
        <v>0</v>
      </c>
      <c r="AM2296" s="65" t="s">
        <v>654</v>
      </c>
      <c r="AN2296" s="65"/>
      <c r="AO2296" s="65"/>
      <c r="AP2296" s="65"/>
      <c r="AQ2296" s="65"/>
      <c r="AR2296" s="65"/>
      <c r="AS2296" s="66"/>
    </row>
    <row r="2297" spans="1:45" s="67" customFormat="1" ht="14.15" customHeight="1" x14ac:dyDescent="0.2">
      <c r="A2297" s="165">
        <v>1802081</v>
      </c>
      <c r="B2297" s="166" t="s">
        <v>973</v>
      </c>
      <c r="C2297" s="258">
        <f t="shared" si="343"/>
        <v>1</v>
      </c>
      <c r="D2297" s="137"/>
      <c r="E2297" s="126"/>
      <c r="F2297" s="126"/>
      <c r="G2297" s="126"/>
      <c r="H2297" s="262">
        <f t="shared" si="341"/>
        <v>1</v>
      </c>
      <c r="I2297" s="125">
        <v>1</v>
      </c>
      <c r="J2297" s="125"/>
      <c r="K2297" s="125"/>
      <c r="L2297" s="125"/>
      <c r="M2297" s="125"/>
      <c r="N2297" s="125"/>
      <c r="O2297" s="262">
        <f t="shared" si="344"/>
        <v>1</v>
      </c>
      <c r="P2297" s="125">
        <v>1</v>
      </c>
      <c r="Q2297" s="125"/>
      <c r="R2297" s="262">
        <f t="shared" si="345"/>
        <v>0</v>
      </c>
      <c r="S2297" s="125"/>
      <c r="T2297" s="125"/>
      <c r="U2297" s="262">
        <f t="shared" si="346"/>
        <v>0</v>
      </c>
      <c r="V2297" s="125"/>
      <c r="W2297" s="125"/>
      <c r="X2297" s="262">
        <f t="shared" si="347"/>
        <v>0</v>
      </c>
      <c r="Y2297" s="125"/>
      <c r="Z2297" s="125"/>
      <c r="AA2297" s="125">
        <v>1</v>
      </c>
      <c r="AB2297" s="125"/>
      <c r="AC2297" s="125"/>
      <c r="AD2297" s="125"/>
      <c r="AE2297" s="125"/>
      <c r="AF2297" s="125"/>
      <c r="AG2297" s="125"/>
      <c r="AH2297" s="125"/>
      <c r="AI2297" s="125"/>
      <c r="AJ2297" s="125"/>
      <c r="AK2297" s="310">
        <v>410610</v>
      </c>
      <c r="AL2297" s="310">
        <f t="shared" si="342"/>
        <v>410610</v>
      </c>
      <c r="AM2297" s="65" t="s">
        <v>654</v>
      </c>
      <c r="AN2297" s="65"/>
      <c r="AO2297" s="65"/>
      <c r="AP2297" s="65"/>
      <c r="AQ2297" s="65"/>
      <c r="AR2297" s="65"/>
      <c r="AS2297" s="66"/>
    </row>
    <row r="2298" spans="1:45" s="67" customFormat="1" ht="20" x14ac:dyDescent="0.2">
      <c r="A2298" s="165">
        <v>1802029</v>
      </c>
      <c r="B2298" s="166" t="s">
        <v>836</v>
      </c>
      <c r="C2298" s="258">
        <f t="shared" si="343"/>
        <v>0</v>
      </c>
      <c r="D2298" s="137"/>
      <c r="E2298" s="126"/>
      <c r="F2298" s="126"/>
      <c r="G2298" s="126"/>
      <c r="H2298" s="262">
        <f t="shared" si="341"/>
        <v>0</v>
      </c>
      <c r="I2298" s="125"/>
      <c r="J2298" s="125"/>
      <c r="K2298" s="125"/>
      <c r="L2298" s="125"/>
      <c r="M2298" s="125"/>
      <c r="N2298" s="125"/>
      <c r="O2298" s="262">
        <f t="shared" si="344"/>
        <v>0</v>
      </c>
      <c r="P2298" s="125"/>
      <c r="Q2298" s="125"/>
      <c r="R2298" s="262">
        <f t="shared" si="345"/>
        <v>0</v>
      </c>
      <c r="S2298" s="125"/>
      <c r="T2298" s="125"/>
      <c r="U2298" s="262">
        <f t="shared" si="346"/>
        <v>0</v>
      </c>
      <c r="V2298" s="125"/>
      <c r="W2298" s="125"/>
      <c r="X2298" s="262">
        <f t="shared" si="347"/>
        <v>0</v>
      </c>
      <c r="Y2298" s="125"/>
      <c r="Z2298" s="125"/>
      <c r="AA2298" s="125"/>
      <c r="AB2298" s="125"/>
      <c r="AC2298" s="125"/>
      <c r="AD2298" s="125"/>
      <c r="AE2298" s="125"/>
      <c r="AF2298" s="125"/>
      <c r="AG2298" s="125"/>
      <c r="AH2298" s="125"/>
      <c r="AI2298" s="125"/>
      <c r="AJ2298" s="125"/>
      <c r="AK2298" s="310">
        <v>332400</v>
      </c>
      <c r="AL2298" s="310">
        <f t="shared" si="342"/>
        <v>0</v>
      </c>
      <c r="AM2298" s="65" t="s">
        <v>654</v>
      </c>
      <c r="AN2298" s="65"/>
      <c r="AO2298" s="65"/>
      <c r="AP2298" s="65"/>
      <c r="AQ2298" s="65"/>
      <c r="AR2298" s="65"/>
      <c r="AS2298" s="66"/>
    </row>
    <row r="2299" spans="1:45" s="67" customFormat="1" ht="14.15" customHeight="1" x14ac:dyDescent="0.2">
      <c r="A2299" s="165">
        <v>1802030</v>
      </c>
      <c r="B2299" s="166" t="s">
        <v>723</v>
      </c>
      <c r="C2299" s="258">
        <f t="shared" si="343"/>
        <v>0</v>
      </c>
      <c r="D2299" s="137"/>
      <c r="E2299" s="126"/>
      <c r="F2299" s="126"/>
      <c r="G2299" s="126"/>
      <c r="H2299" s="262">
        <f t="shared" si="341"/>
        <v>0</v>
      </c>
      <c r="I2299" s="125"/>
      <c r="J2299" s="125"/>
      <c r="K2299" s="125"/>
      <c r="L2299" s="125"/>
      <c r="M2299" s="125"/>
      <c r="N2299" s="125"/>
      <c r="O2299" s="262">
        <f t="shared" si="344"/>
        <v>0</v>
      </c>
      <c r="P2299" s="125"/>
      <c r="Q2299" s="125"/>
      <c r="R2299" s="262">
        <f t="shared" si="345"/>
        <v>0</v>
      </c>
      <c r="S2299" s="125"/>
      <c r="T2299" s="125"/>
      <c r="U2299" s="262">
        <f t="shared" si="346"/>
        <v>0</v>
      </c>
      <c r="V2299" s="125"/>
      <c r="W2299" s="125"/>
      <c r="X2299" s="262">
        <f t="shared" si="347"/>
        <v>0</v>
      </c>
      <c r="Y2299" s="125"/>
      <c r="Z2299" s="125"/>
      <c r="AA2299" s="125"/>
      <c r="AB2299" s="125"/>
      <c r="AC2299" s="125"/>
      <c r="AD2299" s="125"/>
      <c r="AE2299" s="125"/>
      <c r="AF2299" s="125"/>
      <c r="AG2299" s="125"/>
      <c r="AH2299" s="125"/>
      <c r="AI2299" s="125"/>
      <c r="AJ2299" s="125"/>
      <c r="AK2299" s="310">
        <v>384290</v>
      </c>
      <c r="AL2299" s="310">
        <f t="shared" si="342"/>
        <v>0</v>
      </c>
      <c r="AM2299" s="65" t="s">
        <v>654</v>
      </c>
      <c r="AN2299" s="65"/>
      <c r="AO2299" s="65"/>
      <c r="AP2299" s="65"/>
      <c r="AQ2299" s="65"/>
      <c r="AR2299" s="65"/>
      <c r="AS2299" s="66"/>
    </row>
    <row r="2300" spans="1:45" s="67" customFormat="1" ht="14.15" customHeight="1" x14ac:dyDescent="0.2">
      <c r="A2300" s="165">
        <v>1802031</v>
      </c>
      <c r="B2300" s="166" t="s">
        <v>724</v>
      </c>
      <c r="C2300" s="258">
        <f t="shared" si="343"/>
        <v>0</v>
      </c>
      <c r="D2300" s="137"/>
      <c r="E2300" s="126"/>
      <c r="F2300" s="126"/>
      <c r="G2300" s="126"/>
      <c r="H2300" s="262">
        <f t="shared" si="341"/>
        <v>0</v>
      </c>
      <c r="I2300" s="125"/>
      <c r="J2300" s="125"/>
      <c r="K2300" s="125"/>
      <c r="L2300" s="125"/>
      <c r="M2300" s="125"/>
      <c r="N2300" s="125"/>
      <c r="O2300" s="262">
        <f t="shared" si="344"/>
        <v>0</v>
      </c>
      <c r="P2300" s="125"/>
      <c r="Q2300" s="125"/>
      <c r="R2300" s="262">
        <f t="shared" si="345"/>
        <v>0</v>
      </c>
      <c r="S2300" s="125"/>
      <c r="T2300" s="125"/>
      <c r="U2300" s="262">
        <f t="shared" si="346"/>
        <v>0</v>
      </c>
      <c r="V2300" s="125"/>
      <c r="W2300" s="125"/>
      <c r="X2300" s="262">
        <f t="shared" si="347"/>
        <v>0</v>
      </c>
      <c r="Y2300" s="125"/>
      <c r="Z2300" s="125"/>
      <c r="AA2300" s="125"/>
      <c r="AB2300" s="125"/>
      <c r="AC2300" s="125"/>
      <c r="AD2300" s="125"/>
      <c r="AE2300" s="125"/>
      <c r="AF2300" s="125"/>
      <c r="AG2300" s="125"/>
      <c r="AH2300" s="125"/>
      <c r="AI2300" s="125"/>
      <c r="AJ2300" s="125"/>
      <c r="AK2300" s="310">
        <v>191620</v>
      </c>
      <c r="AL2300" s="310">
        <f t="shared" si="342"/>
        <v>0</v>
      </c>
      <c r="AM2300" s="65" t="s">
        <v>654</v>
      </c>
      <c r="AN2300" s="65"/>
      <c r="AO2300" s="65"/>
      <c r="AP2300" s="65"/>
      <c r="AQ2300" s="65"/>
      <c r="AR2300" s="65"/>
      <c r="AS2300" s="66"/>
    </row>
    <row r="2301" spans="1:45" s="67" customFormat="1" ht="14.15" customHeight="1" x14ac:dyDescent="0.2">
      <c r="A2301" s="165">
        <v>1802032</v>
      </c>
      <c r="B2301" s="166" t="s">
        <v>725</v>
      </c>
      <c r="C2301" s="258">
        <f t="shared" si="343"/>
        <v>0</v>
      </c>
      <c r="D2301" s="137"/>
      <c r="E2301" s="126"/>
      <c r="F2301" s="126"/>
      <c r="G2301" s="126"/>
      <c r="H2301" s="262">
        <f t="shared" si="341"/>
        <v>0</v>
      </c>
      <c r="I2301" s="125"/>
      <c r="J2301" s="125"/>
      <c r="K2301" s="125"/>
      <c r="L2301" s="125"/>
      <c r="M2301" s="125"/>
      <c r="N2301" s="125"/>
      <c r="O2301" s="262">
        <f t="shared" si="344"/>
        <v>0</v>
      </c>
      <c r="P2301" s="125"/>
      <c r="Q2301" s="125"/>
      <c r="R2301" s="262">
        <f t="shared" si="345"/>
        <v>0</v>
      </c>
      <c r="S2301" s="125"/>
      <c r="T2301" s="125"/>
      <c r="U2301" s="262">
        <f t="shared" si="346"/>
        <v>0</v>
      </c>
      <c r="V2301" s="125"/>
      <c r="W2301" s="125"/>
      <c r="X2301" s="262">
        <f t="shared" si="347"/>
        <v>0</v>
      </c>
      <c r="Y2301" s="125"/>
      <c r="Z2301" s="125"/>
      <c r="AA2301" s="125"/>
      <c r="AB2301" s="125"/>
      <c r="AC2301" s="125"/>
      <c r="AD2301" s="125"/>
      <c r="AE2301" s="125"/>
      <c r="AF2301" s="125"/>
      <c r="AG2301" s="125"/>
      <c r="AH2301" s="125"/>
      <c r="AI2301" s="125"/>
      <c r="AJ2301" s="125"/>
      <c r="AK2301" s="310">
        <v>436870</v>
      </c>
      <c r="AL2301" s="310">
        <f t="shared" si="342"/>
        <v>0</v>
      </c>
      <c r="AM2301" s="65" t="s">
        <v>654</v>
      </c>
      <c r="AN2301" s="65"/>
      <c r="AO2301" s="65"/>
      <c r="AP2301" s="65"/>
      <c r="AQ2301" s="65"/>
      <c r="AR2301" s="65"/>
      <c r="AS2301" s="66"/>
    </row>
    <row r="2302" spans="1:45" s="67" customFormat="1" ht="14.15" customHeight="1" x14ac:dyDescent="0.2">
      <c r="A2302" s="165">
        <v>1802033</v>
      </c>
      <c r="B2302" s="166" t="s">
        <v>442</v>
      </c>
      <c r="C2302" s="258">
        <f t="shared" si="343"/>
        <v>0</v>
      </c>
      <c r="D2302" s="137"/>
      <c r="E2302" s="126"/>
      <c r="F2302" s="126"/>
      <c r="G2302" s="126"/>
      <c r="H2302" s="262">
        <f t="shared" si="341"/>
        <v>0</v>
      </c>
      <c r="I2302" s="125"/>
      <c r="J2302" s="125"/>
      <c r="K2302" s="125"/>
      <c r="L2302" s="125"/>
      <c r="M2302" s="125"/>
      <c r="N2302" s="125"/>
      <c r="O2302" s="262">
        <f t="shared" si="344"/>
        <v>0</v>
      </c>
      <c r="P2302" s="125"/>
      <c r="Q2302" s="125"/>
      <c r="R2302" s="262">
        <f t="shared" si="345"/>
        <v>0</v>
      </c>
      <c r="S2302" s="125"/>
      <c r="T2302" s="125"/>
      <c r="U2302" s="262">
        <f t="shared" si="346"/>
        <v>0</v>
      </c>
      <c r="V2302" s="125"/>
      <c r="W2302" s="125"/>
      <c r="X2302" s="262">
        <f t="shared" si="347"/>
        <v>0</v>
      </c>
      <c r="Y2302" s="125"/>
      <c r="Z2302" s="125"/>
      <c r="AA2302" s="125"/>
      <c r="AB2302" s="125"/>
      <c r="AC2302" s="125"/>
      <c r="AD2302" s="125"/>
      <c r="AE2302" s="125"/>
      <c r="AF2302" s="125"/>
      <c r="AG2302" s="125"/>
      <c r="AH2302" s="125"/>
      <c r="AI2302" s="125"/>
      <c r="AJ2302" s="125"/>
      <c r="AK2302" s="310">
        <v>283430</v>
      </c>
      <c r="AL2302" s="310">
        <f t="shared" si="342"/>
        <v>0</v>
      </c>
      <c r="AM2302" s="65" t="s">
        <v>654</v>
      </c>
      <c r="AN2302" s="65"/>
      <c r="AO2302" s="65"/>
      <c r="AP2302" s="65"/>
      <c r="AQ2302" s="65"/>
      <c r="AR2302" s="65"/>
      <c r="AS2302" s="66"/>
    </row>
    <row r="2303" spans="1:45" s="67" customFormat="1" ht="14.15" customHeight="1" x14ac:dyDescent="0.2">
      <c r="A2303" s="165" t="s">
        <v>3913</v>
      </c>
      <c r="B2303" s="166" t="s">
        <v>3915</v>
      </c>
      <c r="C2303" s="357">
        <f t="shared" si="343"/>
        <v>0</v>
      </c>
      <c r="D2303" s="137"/>
      <c r="E2303" s="126"/>
      <c r="F2303" s="126"/>
      <c r="G2303" s="126"/>
      <c r="H2303" s="290">
        <f t="shared" si="341"/>
        <v>0</v>
      </c>
      <c r="I2303" s="125"/>
      <c r="J2303" s="125"/>
      <c r="K2303" s="125"/>
      <c r="L2303" s="125"/>
      <c r="M2303" s="125"/>
      <c r="N2303" s="125"/>
      <c r="O2303" s="290">
        <f t="shared" si="344"/>
        <v>0</v>
      </c>
      <c r="P2303" s="125"/>
      <c r="Q2303" s="125"/>
      <c r="R2303" s="290">
        <f t="shared" si="345"/>
        <v>0</v>
      </c>
      <c r="S2303" s="125"/>
      <c r="T2303" s="125"/>
      <c r="U2303" s="290">
        <f t="shared" si="346"/>
        <v>0</v>
      </c>
      <c r="V2303" s="125"/>
      <c r="W2303" s="125"/>
      <c r="X2303" s="290">
        <f t="shared" si="347"/>
        <v>0</v>
      </c>
      <c r="Y2303" s="125"/>
      <c r="Z2303" s="125"/>
      <c r="AA2303" s="125"/>
      <c r="AB2303" s="125"/>
      <c r="AC2303" s="125"/>
      <c r="AD2303" s="125"/>
      <c r="AE2303" s="125"/>
      <c r="AF2303" s="125"/>
      <c r="AG2303" s="125"/>
      <c r="AH2303" s="125"/>
      <c r="AI2303" s="125"/>
      <c r="AJ2303" s="125"/>
      <c r="AK2303" s="310">
        <v>527820</v>
      </c>
      <c r="AL2303" s="310">
        <f t="shared" si="342"/>
        <v>0</v>
      </c>
      <c r="AM2303" s="65" t="s">
        <v>654</v>
      </c>
      <c r="AN2303" s="65"/>
      <c r="AO2303" s="65"/>
      <c r="AP2303" s="65"/>
      <c r="AQ2303" s="65"/>
      <c r="AR2303" s="65"/>
      <c r="AS2303" s="66"/>
    </row>
    <row r="2304" spans="1:45" s="67" customFormat="1" ht="14.15" customHeight="1" x14ac:dyDescent="0.2">
      <c r="A2304" s="165" t="s">
        <v>3914</v>
      </c>
      <c r="B2304" s="166" t="s">
        <v>3916</v>
      </c>
      <c r="C2304" s="357">
        <f t="shared" si="343"/>
        <v>0</v>
      </c>
      <c r="D2304" s="137"/>
      <c r="E2304" s="126"/>
      <c r="F2304" s="126"/>
      <c r="G2304" s="126"/>
      <c r="H2304" s="290">
        <f t="shared" si="341"/>
        <v>0</v>
      </c>
      <c r="I2304" s="125"/>
      <c r="J2304" s="125"/>
      <c r="K2304" s="125"/>
      <c r="L2304" s="125"/>
      <c r="M2304" s="125"/>
      <c r="N2304" s="125"/>
      <c r="O2304" s="290">
        <f t="shared" si="344"/>
        <v>0</v>
      </c>
      <c r="P2304" s="125"/>
      <c r="Q2304" s="125"/>
      <c r="R2304" s="290">
        <f t="shared" si="345"/>
        <v>0</v>
      </c>
      <c r="S2304" s="125"/>
      <c r="T2304" s="125"/>
      <c r="U2304" s="290">
        <f t="shared" si="346"/>
        <v>0</v>
      </c>
      <c r="V2304" s="125"/>
      <c r="W2304" s="125"/>
      <c r="X2304" s="290">
        <f t="shared" si="347"/>
        <v>0</v>
      </c>
      <c r="Y2304" s="125"/>
      <c r="Z2304" s="125"/>
      <c r="AA2304" s="125"/>
      <c r="AB2304" s="125"/>
      <c r="AC2304" s="125"/>
      <c r="AD2304" s="125"/>
      <c r="AE2304" s="125"/>
      <c r="AF2304" s="125"/>
      <c r="AG2304" s="125"/>
      <c r="AH2304" s="125"/>
      <c r="AI2304" s="125"/>
      <c r="AJ2304" s="125"/>
      <c r="AK2304" s="310">
        <v>550280</v>
      </c>
      <c r="AL2304" s="310">
        <f t="shared" si="342"/>
        <v>0</v>
      </c>
      <c r="AM2304" s="65" t="s">
        <v>654</v>
      </c>
      <c r="AN2304" s="65"/>
      <c r="AO2304" s="65"/>
      <c r="AP2304" s="65"/>
      <c r="AQ2304" s="65"/>
      <c r="AR2304" s="65"/>
      <c r="AS2304" s="66"/>
    </row>
    <row r="2305" spans="1:45" s="67" customFormat="1" ht="14.15" customHeight="1" x14ac:dyDescent="0.2">
      <c r="A2305" s="165">
        <v>1802034</v>
      </c>
      <c r="B2305" s="166" t="s">
        <v>443</v>
      </c>
      <c r="C2305" s="258">
        <f t="shared" si="343"/>
        <v>0</v>
      </c>
      <c r="D2305" s="137"/>
      <c r="E2305" s="126"/>
      <c r="F2305" s="126"/>
      <c r="G2305" s="126"/>
      <c r="H2305" s="262">
        <f t="shared" si="341"/>
        <v>0</v>
      </c>
      <c r="I2305" s="125"/>
      <c r="J2305" s="125"/>
      <c r="K2305" s="125"/>
      <c r="L2305" s="125"/>
      <c r="M2305" s="125"/>
      <c r="N2305" s="125"/>
      <c r="O2305" s="262">
        <f t="shared" si="344"/>
        <v>0</v>
      </c>
      <c r="P2305" s="125"/>
      <c r="Q2305" s="125"/>
      <c r="R2305" s="262">
        <f t="shared" si="345"/>
        <v>0</v>
      </c>
      <c r="S2305" s="125"/>
      <c r="T2305" s="125"/>
      <c r="U2305" s="262">
        <f t="shared" si="346"/>
        <v>0</v>
      </c>
      <c r="V2305" s="125"/>
      <c r="W2305" s="125"/>
      <c r="X2305" s="262">
        <f t="shared" si="347"/>
        <v>0</v>
      </c>
      <c r="Y2305" s="125"/>
      <c r="Z2305" s="125"/>
      <c r="AA2305" s="125"/>
      <c r="AB2305" s="125"/>
      <c r="AC2305" s="125"/>
      <c r="AD2305" s="125"/>
      <c r="AE2305" s="125"/>
      <c r="AF2305" s="125"/>
      <c r="AG2305" s="125"/>
      <c r="AH2305" s="125"/>
      <c r="AI2305" s="125"/>
      <c r="AJ2305" s="125"/>
      <c r="AK2305" s="310">
        <v>176290</v>
      </c>
      <c r="AL2305" s="310">
        <f t="shared" si="342"/>
        <v>0</v>
      </c>
      <c r="AM2305" s="65" t="s">
        <v>654</v>
      </c>
      <c r="AN2305" s="65"/>
      <c r="AO2305" s="65"/>
      <c r="AP2305" s="65"/>
      <c r="AQ2305" s="65"/>
      <c r="AR2305" s="65"/>
      <c r="AS2305" s="66"/>
    </row>
    <row r="2306" spans="1:45" s="67" customFormat="1" ht="14.15" customHeight="1" x14ac:dyDescent="0.2">
      <c r="A2306" s="165">
        <v>1802035</v>
      </c>
      <c r="B2306" s="166" t="s">
        <v>444</v>
      </c>
      <c r="C2306" s="258">
        <f t="shared" si="343"/>
        <v>0</v>
      </c>
      <c r="D2306" s="137"/>
      <c r="E2306" s="126"/>
      <c r="F2306" s="126"/>
      <c r="G2306" s="126"/>
      <c r="H2306" s="262">
        <f t="shared" si="341"/>
        <v>0</v>
      </c>
      <c r="I2306" s="125"/>
      <c r="J2306" s="125"/>
      <c r="K2306" s="125"/>
      <c r="L2306" s="125"/>
      <c r="M2306" s="125"/>
      <c r="N2306" s="125"/>
      <c r="O2306" s="262">
        <f t="shared" si="344"/>
        <v>0</v>
      </c>
      <c r="P2306" s="125"/>
      <c r="Q2306" s="125"/>
      <c r="R2306" s="262">
        <f t="shared" si="345"/>
        <v>0</v>
      </c>
      <c r="S2306" s="125"/>
      <c r="T2306" s="125"/>
      <c r="U2306" s="262">
        <f t="shared" si="346"/>
        <v>0</v>
      </c>
      <c r="V2306" s="125"/>
      <c r="W2306" s="125"/>
      <c r="X2306" s="262">
        <f t="shared" si="347"/>
        <v>0</v>
      </c>
      <c r="Y2306" s="125"/>
      <c r="Z2306" s="125"/>
      <c r="AA2306" s="125"/>
      <c r="AB2306" s="125"/>
      <c r="AC2306" s="125"/>
      <c r="AD2306" s="125"/>
      <c r="AE2306" s="125"/>
      <c r="AF2306" s="125"/>
      <c r="AG2306" s="125"/>
      <c r="AH2306" s="125"/>
      <c r="AI2306" s="125"/>
      <c r="AJ2306" s="125"/>
      <c r="AK2306" s="310">
        <v>593250</v>
      </c>
      <c r="AL2306" s="310">
        <f t="shared" si="342"/>
        <v>0</v>
      </c>
      <c r="AM2306" s="65" t="s">
        <v>654</v>
      </c>
      <c r="AN2306" s="65"/>
      <c r="AO2306" s="65"/>
      <c r="AP2306" s="65"/>
      <c r="AQ2306" s="65"/>
      <c r="AR2306" s="65"/>
      <c r="AS2306" s="66"/>
    </row>
    <row r="2307" spans="1:45" s="67" customFormat="1" ht="14.15" customHeight="1" x14ac:dyDescent="0.2">
      <c r="A2307" s="165">
        <v>1802036</v>
      </c>
      <c r="B2307" s="166" t="s">
        <v>445</v>
      </c>
      <c r="C2307" s="258">
        <f t="shared" si="343"/>
        <v>0</v>
      </c>
      <c r="D2307" s="137"/>
      <c r="E2307" s="126"/>
      <c r="F2307" s="126"/>
      <c r="G2307" s="126"/>
      <c r="H2307" s="262">
        <f t="shared" si="341"/>
        <v>0</v>
      </c>
      <c r="I2307" s="125"/>
      <c r="J2307" s="125"/>
      <c r="K2307" s="125"/>
      <c r="L2307" s="125"/>
      <c r="M2307" s="125"/>
      <c r="N2307" s="125"/>
      <c r="O2307" s="262">
        <f t="shared" si="344"/>
        <v>0</v>
      </c>
      <c r="P2307" s="125"/>
      <c r="Q2307" s="125"/>
      <c r="R2307" s="262">
        <f t="shared" si="345"/>
        <v>0</v>
      </c>
      <c r="S2307" s="125"/>
      <c r="T2307" s="125"/>
      <c r="U2307" s="262">
        <f t="shared" si="346"/>
        <v>0</v>
      </c>
      <c r="V2307" s="125"/>
      <c r="W2307" s="125"/>
      <c r="X2307" s="262">
        <f t="shared" si="347"/>
        <v>0</v>
      </c>
      <c r="Y2307" s="125"/>
      <c r="Z2307" s="125"/>
      <c r="AA2307" s="125"/>
      <c r="AB2307" s="125"/>
      <c r="AC2307" s="125"/>
      <c r="AD2307" s="125"/>
      <c r="AE2307" s="125"/>
      <c r="AF2307" s="125"/>
      <c r="AG2307" s="125"/>
      <c r="AH2307" s="125"/>
      <c r="AI2307" s="125"/>
      <c r="AJ2307" s="125"/>
      <c r="AK2307" s="310">
        <v>512540</v>
      </c>
      <c r="AL2307" s="310">
        <f t="shared" si="342"/>
        <v>0</v>
      </c>
      <c r="AM2307" s="65" t="s">
        <v>654</v>
      </c>
      <c r="AN2307" s="65"/>
      <c r="AO2307" s="65"/>
      <c r="AP2307" s="65"/>
      <c r="AQ2307" s="65"/>
      <c r="AR2307" s="65"/>
      <c r="AS2307" s="66"/>
    </row>
    <row r="2308" spans="1:45" s="67" customFormat="1" ht="14.15" customHeight="1" x14ac:dyDescent="0.2">
      <c r="A2308" s="165">
        <v>1802037</v>
      </c>
      <c r="B2308" s="166" t="s">
        <v>446</v>
      </c>
      <c r="C2308" s="258">
        <f t="shared" si="343"/>
        <v>0</v>
      </c>
      <c r="D2308" s="137"/>
      <c r="E2308" s="126"/>
      <c r="F2308" s="126"/>
      <c r="G2308" s="126"/>
      <c r="H2308" s="262">
        <f t="shared" si="341"/>
        <v>0</v>
      </c>
      <c r="I2308" s="125"/>
      <c r="J2308" s="125"/>
      <c r="K2308" s="125"/>
      <c r="L2308" s="125"/>
      <c r="M2308" s="125"/>
      <c r="N2308" s="125"/>
      <c r="O2308" s="262">
        <f t="shared" si="344"/>
        <v>0</v>
      </c>
      <c r="P2308" s="125"/>
      <c r="Q2308" s="125"/>
      <c r="R2308" s="262">
        <f t="shared" si="345"/>
        <v>0</v>
      </c>
      <c r="S2308" s="125"/>
      <c r="T2308" s="125"/>
      <c r="U2308" s="262">
        <f t="shared" si="346"/>
        <v>0</v>
      </c>
      <c r="V2308" s="125"/>
      <c r="W2308" s="125"/>
      <c r="X2308" s="262">
        <f t="shared" si="347"/>
        <v>0</v>
      </c>
      <c r="Y2308" s="125"/>
      <c r="Z2308" s="125"/>
      <c r="AA2308" s="125"/>
      <c r="AB2308" s="125"/>
      <c r="AC2308" s="125"/>
      <c r="AD2308" s="125"/>
      <c r="AE2308" s="125"/>
      <c r="AF2308" s="125"/>
      <c r="AG2308" s="125"/>
      <c r="AH2308" s="125"/>
      <c r="AI2308" s="125"/>
      <c r="AJ2308" s="125"/>
      <c r="AK2308" s="310">
        <v>280610</v>
      </c>
      <c r="AL2308" s="310">
        <f t="shared" si="342"/>
        <v>0</v>
      </c>
      <c r="AM2308" s="65" t="s">
        <v>654</v>
      </c>
      <c r="AN2308" s="65"/>
      <c r="AO2308" s="65"/>
      <c r="AP2308" s="65"/>
      <c r="AQ2308" s="65"/>
      <c r="AR2308" s="65"/>
      <c r="AS2308" s="66"/>
    </row>
    <row r="2309" spans="1:45" s="67" customFormat="1" ht="14.15" customHeight="1" x14ac:dyDescent="0.2">
      <c r="A2309" s="165">
        <v>1802038</v>
      </c>
      <c r="B2309" s="166" t="s">
        <v>447</v>
      </c>
      <c r="C2309" s="258">
        <f t="shared" si="343"/>
        <v>0</v>
      </c>
      <c r="D2309" s="137"/>
      <c r="E2309" s="126"/>
      <c r="F2309" s="126"/>
      <c r="G2309" s="126"/>
      <c r="H2309" s="262">
        <f t="shared" si="341"/>
        <v>0</v>
      </c>
      <c r="I2309" s="125"/>
      <c r="J2309" s="125"/>
      <c r="K2309" s="125"/>
      <c r="L2309" s="125"/>
      <c r="M2309" s="125"/>
      <c r="N2309" s="125"/>
      <c r="O2309" s="262">
        <f t="shared" si="344"/>
        <v>0</v>
      </c>
      <c r="P2309" s="125"/>
      <c r="Q2309" s="125"/>
      <c r="R2309" s="262">
        <f t="shared" si="345"/>
        <v>0</v>
      </c>
      <c r="S2309" s="125"/>
      <c r="T2309" s="125"/>
      <c r="U2309" s="262">
        <f t="shared" si="346"/>
        <v>0</v>
      </c>
      <c r="V2309" s="125"/>
      <c r="W2309" s="125"/>
      <c r="X2309" s="262">
        <f t="shared" si="347"/>
        <v>0</v>
      </c>
      <c r="Y2309" s="125"/>
      <c r="Z2309" s="125"/>
      <c r="AA2309" s="125"/>
      <c r="AB2309" s="125"/>
      <c r="AC2309" s="125"/>
      <c r="AD2309" s="125"/>
      <c r="AE2309" s="125"/>
      <c r="AF2309" s="125"/>
      <c r="AG2309" s="125"/>
      <c r="AH2309" s="125"/>
      <c r="AI2309" s="125"/>
      <c r="AJ2309" s="125"/>
      <c r="AK2309" s="310">
        <v>379270</v>
      </c>
      <c r="AL2309" s="310">
        <f t="shared" si="342"/>
        <v>0</v>
      </c>
      <c r="AM2309" s="65" t="s">
        <v>654</v>
      </c>
      <c r="AN2309" s="65"/>
      <c r="AO2309" s="65"/>
      <c r="AP2309" s="65"/>
      <c r="AQ2309" s="65"/>
      <c r="AR2309" s="65"/>
      <c r="AS2309" s="66"/>
    </row>
    <row r="2310" spans="1:45" s="67" customFormat="1" ht="14.15" customHeight="1" x14ac:dyDescent="0.2">
      <c r="A2310" s="165">
        <v>1802039</v>
      </c>
      <c r="B2310" s="166" t="s">
        <v>448</v>
      </c>
      <c r="C2310" s="258">
        <f t="shared" si="343"/>
        <v>0</v>
      </c>
      <c r="D2310" s="137"/>
      <c r="E2310" s="126"/>
      <c r="F2310" s="126"/>
      <c r="G2310" s="126"/>
      <c r="H2310" s="262">
        <f t="shared" si="341"/>
        <v>0</v>
      </c>
      <c r="I2310" s="125"/>
      <c r="J2310" s="125"/>
      <c r="K2310" s="125"/>
      <c r="L2310" s="125"/>
      <c r="M2310" s="125"/>
      <c r="N2310" s="125"/>
      <c r="O2310" s="262">
        <f t="shared" si="344"/>
        <v>0</v>
      </c>
      <c r="P2310" s="125"/>
      <c r="Q2310" s="125"/>
      <c r="R2310" s="262">
        <f t="shared" si="345"/>
        <v>0</v>
      </c>
      <c r="S2310" s="125"/>
      <c r="T2310" s="125"/>
      <c r="U2310" s="262">
        <f t="shared" si="346"/>
        <v>0</v>
      </c>
      <c r="V2310" s="125"/>
      <c r="W2310" s="125"/>
      <c r="X2310" s="262">
        <f t="shared" si="347"/>
        <v>0</v>
      </c>
      <c r="Y2310" s="125"/>
      <c r="Z2310" s="125"/>
      <c r="AA2310" s="125"/>
      <c r="AB2310" s="125"/>
      <c r="AC2310" s="125"/>
      <c r="AD2310" s="125"/>
      <c r="AE2310" s="125"/>
      <c r="AF2310" s="125"/>
      <c r="AG2310" s="125"/>
      <c r="AH2310" s="125"/>
      <c r="AI2310" s="125"/>
      <c r="AJ2310" s="125"/>
      <c r="AK2310" s="310">
        <v>456700</v>
      </c>
      <c r="AL2310" s="310">
        <f t="shared" si="342"/>
        <v>0</v>
      </c>
      <c r="AM2310" s="65" t="s">
        <v>654</v>
      </c>
      <c r="AN2310" s="65"/>
      <c r="AO2310" s="65"/>
      <c r="AP2310" s="65"/>
      <c r="AQ2310" s="65"/>
      <c r="AR2310" s="65"/>
      <c r="AS2310" s="66"/>
    </row>
    <row r="2311" spans="1:45" s="67" customFormat="1" ht="14.15" customHeight="1" x14ac:dyDescent="0.2">
      <c r="A2311" s="165">
        <v>1802040</v>
      </c>
      <c r="B2311" s="166" t="s">
        <v>482</v>
      </c>
      <c r="C2311" s="258">
        <f t="shared" si="343"/>
        <v>0</v>
      </c>
      <c r="D2311" s="137"/>
      <c r="E2311" s="126"/>
      <c r="F2311" s="126"/>
      <c r="G2311" s="126"/>
      <c r="H2311" s="262">
        <f t="shared" si="341"/>
        <v>0</v>
      </c>
      <c r="I2311" s="125"/>
      <c r="J2311" s="125"/>
      <c r="K2311" s="125"/>
      <c r="L2311" s="125"/>
      <c r="M2311" s="125"/>
      <c r="N2311" s="125"/>
      <c r="O2311" s="262">
        <f t="shared" si="344"/>
        <v>0</v>
      </c>
      <c r="P2311" s="125"/>
      <c r="Q2311" s="125"/>
      <c r="R2311" s="262">
        <f t="shared" si="345"/>
        <v>0</v>
      </c>
      <c r="S2311" s="125"/>
      <c r="T2311" s="125"/>
      <c r="U2311" s="262">
        <f t="shared" si="346"/>
        <v>0</v>
      </c>
      <c r="V2311" s="125"/>
      <c r="W2311" s="125"/>
      <c r="X2311" s="262">
        <f t="shared" si="347"/>
        <v>0</v>
      </c>
      <c r="Y2311" s="125"/>
      <c r="Z2311" s="125"/>
      <c r="AA2311" s="125"/>
      <c r="AB2311" s="125"/>
      <c r="AC2311" s="125"/>
      <c r="AD2311" s="125"/>
      <c r="AE2311" s="125"/>
      <c r="AF2311" s="125"/>
      <c r="AG2311" s="125"/>
      <c r="AH2311" s="125"/>
      <c r="AI2311" s="125"/>
      <c r="AJ2311" s="125"/>
      <c r="AK2311" s="310">
        <v>326650</v>
      </c>
      <c r="AL2311" s="310">
        <f t="shared" si="342"/>
        <v>0</v>
      </c>
      <c r="AM2311" s="65" t="s">
        <v>654</v>
      </c>
      <c r="AN2311" s="65"/>
      <c r="AO2311" s="65"/>
      <c r="AP2311" s="65"/>
      <c r="AQ2311" s="65"/>
      <c r="AR2311" s="65"/>
      <c r="AS2311" s="66"/>
    </row>
    <row r="2312" spans="1:45" s="67" customFormat="1" ht="14.15" customHeight="1" x14ac:dyDescent="0.2">
      <c r="A2312" s="165">
        <v>1802041</v>
      </c>
      <c r="B2312" s="166" t="s">
        <v>483</v>
      </c>
      <c r="C2312" s="258">
        <f t="shared" si="343"/>
        <v>0</v>
      </c>
      <c r="D2312" s="137"/>
      <c r="E2312" s="126"/>
      <c r="F2312" s="126"/>
      <c r="G2312" s="126"/>
      <c r="H2312" s="262">
        <f t="shared" si="341"/>
        <v>0</v>
      </c>
      <c r="I2312" s="125"/>
      <c r="J2312" s="125"/>
      <c r="K2312" s="125"/>
      <c r="L2312" s="125"/>
      <c r="M2312" s="125"/>
      <c r="N2312" s="125"/>
      <c r="O2312" s="262">
        <f t="shared" si="344"/>
        <v>0</v>
      </c>
      <c r="P2312" s="125"/>
      <c r="Q2312" s="125"/>
      <c r="R2312" s="262">
        <f t="shared" si="345"/>
        <v>0</v>
      </c>
      <c r="S2312" s="125"/>
      <c r="T2312" s="125"/>
      <c r="U2312" s="262">
        <f t="shared" si="346"/>
        <v>0</v>
      </c>
      <c r="V2312" s="125"/>
      <c r="W2312" s="125"/>
      <c r="X2312" s="262">
        <f t="shared" si="347"/>
        <v>0</v>
      </c>
      <c r="Y2312" s="125"/>
      <c r="Z2312" s="125"/>
      <c r="AA2312" s="125"/>
      <c r="AB2312" s="125"/>
      <c r="AC2312" s="125"/>
      <c r="AD2312" s="125"/>
      <c r="AE2312" s="125"/>
      <c r="AF2312" s="125"/>
      <c r="AG2312" s="125"/>
      <c r="AH2312" s="125"/>
      <c r="AI2312" s="125"/>
      <c r="AJ2312" s="125"/>
      <c r="AK2312" s="310">
        <v>616250</v>
      </c>
      <c r="AL2312" s="310">
        <f t="shared" si="342"/>
        <v>0</v>
      </c>
      <c r="AM2312" s="65" t="s">
        <v>654</v>
      </c>
      <c r="AN2312" s="65"/>
      <c r="AO2312" s="65"/>
      <c r="AP2312" s="65"/>
      <c r="AQ2312" s="65"/>
      <c r="AR2312" s="65"/>
      <c r="AS2312" s="66"/>
    </row>
    <row r="2313" spans="1:45" s="67" customFormat="1" ht="14.15" customHeight="1" x14ac:dyDescent="0.2">
      <c r="A2313" s="165">
        <v>1802042</v>
      </c>
      <c r="B2313" s="166" t="s">
        <v>837</v>
      </c>
      <c r="C2313" s="258">
        <f t="shared" si="343"/>
        <v>0</v>
      </c>
      <c r="D2313" s="137"/>
      <c r="E2313" s="126"/>
      <c r="F2313" s="126"/>
      <c r="G2313" s="126"/>
      <c r="H2313" s="262">
        <f t="shared" si="341"/>
        <v>0</v>
      </c>
      <c r="I2313" s="125"/>
      <c r="J2313" s="125"/>
      <c r="K2313" s="125"/>
      <c r="L2313" s="125"/>
      <c r="M2313" s="125"/>
      <c r="N2313" s="125"/>
      <c r="O2313" s="262">
        <f t="shared" si="344"/>
        <v>0</v>
      </c>
      <c r="P2313" s="125"/>
      <c r="Q2313" s="125"/>
      <c r="R2313" s="262">
        <f t="shared" si="345"/>
        <v>0</v>
      </c>
      <c r="S2313" s="125"/>
      <c r="T2313" s="125"/>
      <c r="U2313" s="262">
        <f t="shared" si="346"/>
        <v>0</v>
      </c>
      <c r="V2313" s="125"/>
      <c r="W2313" s="125"/>
      <c r="X2313" s="262">
        <f t="shared" si="347"/>
        <v>0</v>
      </c>
      <c r="Y2313" s="125"/>
      <c r="Z2313" s="125"/>
      <c r="AA2313" s="125"/>
      <c r="AB2313" s="125"/>
      <c r="AC2313" s="125"/>
      <c r="AD2313" s="125"/>
      <c r="AE2313" s="125"/>
      <c r="AF2313" s="125"/>
      <c r="AG2313" s="125"/>
      <c r="AH2313" s="125"/>
      <c r="AI2313" s="125"/>
      <c r="AJ2313" s="125"/>
      <c r="AK2313" s="310">
        <v>333220</v>
      </c>
      <c r="AL2313" s="310">
        <f t="shared" si="342"/>
        <v>0</v>
      </c>
      <c r="AM2313" s="65" t="s">
        <v>654</v>
      </c>
      <c r="AN2313" s="65"/>
      <c r="AO2313" s="65"/>
      <c r="AP2313" s="65"/>
      <c r="AQ2313" s="65"/>
      <c r="AR2313" s="65"/>
      <c r="AS2313" s="66"/>
    </row>
    <row r="2314" spans="1:45" s="67" customFormat="1" ht="14.15" customHeight="1" x14ac:dyDescent="0.2">
      <c r="A2314" s="165">
        <v>1802100</v>
      </c>
      <c r="B2314" s="166" t="s">
        <v>484</v>
      </c>
      <c r="C2314" s="258">
        <f t="shared" si="343"/>
        <v>0</v>
      </c>
      <c r="D2314" s="137"/>
      <c r="E2314" s="126"/>
      <c r="F2314" s="126"/>
      <c r="G2314" s="126"/>
      <c r="H2314" s="262">
        <f t="shared" si="341"/>
        <v>0</v>
      </c>
      <c r="I2314" s="125"/>
      <c r="J2314" s="125"/>
      <c r="K2314" s="125"/>
      <c r="L2314" s="125"/>
      <c r="M2314" s="125"/>
      <c r="N2314" s="125"/>
      <c r="O2314" s="262">
        <f t="shared" si="344"/>
        <v>0</v>
      </c>
      <c r="P2314" s="125"/>
      <c r="Q2314" s="125"/>
      <c r="R2314" s="262">
        <f t="shared" si="345"/>
        <v>0</v>
      </c>
      <c r="S2314" s="125"/>
      <c r="T2314" s="125"/>
      <c r="U2314" s="262">
        <f t="shared" si="346"/>
        <v>0</v>
      </c>
      <c r="V2314" s="125"/>
      <c r="W2314" s="125"/>
      <c r="X2314" s="262">
        <f t="shared" si="347"/>
        <v>0</v>
      </c>
      <c r="Y2314" s="125"/>
      <c r="Z2314" s="125"/>
      <c r="AA2314" s="125"/>
      <c r="AB2314" s="125"/>
      <c r="AC2314" s="125"/>
      <c r="AD2314" s="125"/>
      <c r="AE2314" s="125"/>
      <c r="AF2314" s="125"/>
      <c r="AG2314" s="125"/>
      <c r="AH2314" s="125"/>
      <c r="AI2314" s="125"/>
      <c r="AJ2314" s="125"/>
      <c r="AK2314" s="310">
        <v>986200</v>
      </c>
      <c r="AL2314" s="310">
        <f t="shared" si="342"/>
        <v>0</v>
      </c>
      <c r="AM2314" s="65" t="s">
        <v>654</v>
      </c>
      <c r="AN2314" s="65"/>
      <c r="AO2314" s="65"/>
      <c r="AP2314" s="65"/>
      <c r="AQ2314" s="65"/>
      <c r="AR2314" s="65"/>
      <c r="AS2314" s="66"/>
    </row>
    <row r="2315" spans="1:45" s="67" customFormat="1" ht="14.15" customHeight="1" x14ac:dyDescent="0.2">
      <c r="A2315" s="165">
        <v>1802043</v>
      </c>
      <c r="B2315" s="166" t="s">
        <v>353</v>
      </c>
      <c r="C2315" s="258">
        <f t="shared" si="343"/>
        <v>0</v>
      </c>
      <c r="D2315" s="137"/>
      <c r="E2315" s="126"/>
      <c r="F2315" s="126"/>
      <c r="G2315" s="126"/>
      <c r="H2315" s="262">
        <f t="shared" si="341"/>
        <v>0</v>
      </c>
      <c r="I2315" s="125"/>
      <c r="J2315" s="125"/>
      <c r="K2315" s="125"/>
      <c r="L2315" s="125"/>
      <c r="M2315" s="125"/>
      <c r="N2315" s="125"/>
      <c r="O2315" s="262">
        <f t="shared" si="344"/>
        <v>0</v>
      </c>
      <c r="P2315" s="125"/>
      <c r="Q2315" s="125"/>
      <c r="R2315" s="262">
        <f t="shared" si="345"/>
        <v>0</v>
      </c>
      <c r="S2315" s="125"/>
      <c r="T2315" s="125"/>
      <c r="U2315" s="262">
        <f t="shared" si="346"/>
        <v>0</v>
      </c>
      <c r="V2315" s="125"/>
      <c r="W2315" s="125"/>
      <c r="X2315" s="262">
        <f t="shared" si="347"/>
        <v>0</v>
      </c>
      <c r="Y2315" s="125"/>
      <c r="Z2315" s="125"/>
      <c r="AA2315" s="125"/>
      <c r="AB2315" s="125"/>
      <c r="AC2315" s="125"/>
      <c r="AD2315" s="125"/>
      <c r="AE2315" s="125"/>
      <c r="AF2315" s="125"/>
      <c r="AG2315" s="125"/>
      <c r="AH2315" s="125"/>
      <c r="AI2315" s="125"/>
      <c r="AJ2315" s="125"/>
      <c r="AK2315" s="310">
        <v>310550</v>
      </c>
      <c r="AL2315" s="310">
        <f t="shared" si="342"/>
        <v>0</v>
      </c>
      <c r="AM2315" s="65" t="s">
        <v>654</v>
      </c>
      <c r="AN2315" s="65"/>
      <c r="AO2315" s="65"/>
      <c r="AP2315" s="65"/>
      <c r="AQ2315" s="65"/>
      <c r="AR2315" s="65"/>
      <c r="AS2315" s="66"/>
    </row>
    <row r="2316" spans="1:45" s="67" customFormat="1" ht="14.15" customHeight="1" x14ac:dyDescent="0.2">
      <c r="A2316" s="165">
        <v>1802044</v>
      </c>
      <c r="B2316" s="166" t="s">
        <v>354</v>
      </c>
      <c r="C2316" s="258">
        <f t="shared" si="343"/>
        <v>0</v>
      </c>
      <c r="D2316" s="137"/>
      <c r="E2316" s="126"/>
      <c r="F2316" s="126"/>
      <c r="G2316" s="126"/>
      <c r="H2316" s="262">
        <f t="shared" si="341"/>
        <v>0</v>
      </c>
      <c r="I2316" s="125"/>
      <c r="J2316" s="125"/>
      <c r="K2316" s="125"/>
      <c r="L2316" s="125"/>
      <c r="M2316" s="125"/>
      <c r="N2316" s="125"/>
      <c r="O2316" s="262">
        <f t="shared" si="344"/>
        <v>0</v>
      </c>
      <c r="P2316" s="125"/>
      <c r="Q2316" s="125"/>
      <c r="R2316" s="262">
        <f t="shared" si="345"/>
        <v>0</v>
      </c>
      <c r="S2316" s="125"/>
      <c r="T2316" s="125"/>
      <c r="U2316" s="262">
        <f t="shared" si="346"/>
        <v>0</v>
      </c>
      <c r="V2316" s="125"/>
      <c r="W2316" s="125"/>
      <c r="X2316" s="262">
        <f t="shared" si="347"/>
        <v>0</v>
      </c>
      <c r="Y2316" s="125"/>
      <c r="Z2316" s="125"/>
      <c r="AA2316" s="125"/>
      <c r="AB2316" s="125"/>
      <c r="AC2316" s="125"/>
      <c r="AD2316" s="125"/>
      <c r="AE2316" s="125"/>
      <c r="AF2316" s="125"/>
      <c r="AG2316" s="125"/>
      <c r="AH2316" s="125"/>
      <c r="AI2316" s="125"/>
      <c r="AJ2316" s="125"/>
      <c r="AK2316" s="310">
        <v>259220</v>
      </c>
      <c r="AL2316" s="310">
        <f t="shared" si="342"/>
        <v>0</v>
      </c>
      <c r="AM2316" s="65" t="s">
        <v>654</v>
      </c>
      <c r="AN2316" s="65"/>
      <c r="AO2316" s="65"/>
      <c r="AP2316" s="65"/>
      <c r="AQ2316" s="65"/>
      <c r="AR2316" s="65"/>
      <c r="AS2316" s="66"/>
    </row>
    <row r="2317" spans="1:45" s="67" customFormat="1" ht="14.15" customHeight="1" x14ac:dyDescent="0.2">
      <c r="A2317" s="165">
        <v>1802045</v>
      </c>
      <c r="B2317" s="166" t="s">
        <v>355</v>
      </c>
      <c r="C2317" s="258">
        <f t="shared" si="343"/>
        <v>0</v>
      </c>
      <c r="D2317" s="137"/>
      <c r="E2317" s="126"/>
      <c r="F2317" s="126"/>
      <c r="G2317" s="126"/>
      <c r="H2317" s="262">
        <f t="shared" si="341"/>
        <v>0</v>
      </c>
      <c r="I2317" s="125"/>
      <c r="J2317" s="125"/>
      <c r="K2317" s="125"/>
      <c r="L2317" s="125"/>
      <c r="M2317" s="125"/>
      <c r="N2317" s="125"/>
      <c r="O2317" s="262">
        <f t="shared" si="344"/>
        <v>0</v>
      </c>
      <c r="P2317" s="125"/>
      <c r="Q2317" s="125"/>
      <c r="R2317" s="262">
        <f t="shared" si="345"/>
        <v>0</v>
      </c>
      <c r="S2317" s="125"/>
      <c r="T2317" s="125"/>
      <c r="U2317" s="262">
        <f t="shared" si="346"/>
        <v>0</v>
      </c>
      <c r="V2317" s="125"/>
      <c r="W2317" s="125"/>
      <c r="X2317" s="262">
        <f t="shared" si="347"/>
        <v>0</v>
      </c>
      <c r="Y2317" s="125"/>
      <c r="Z2317" s="125"/>
      <c r="AA2317" s="125"/>
      <c r="AB2317" s="125"/>
      <c r="AC2317" s="125"/>
      <c r="AD2317" s="125"/>
      <c r="AE2317" s="125"/>
      <c r="AF2317" s="125"/>
      <c r="AG2317" s="125"/>
      <c r="AH2317" s="125"/>
      <c r="AI2317" s="125"/>
      <c r="AJ2317" s="125"/>
      <c r="AK2317" s="310">
        <v>456700</v>
      </c>
      <c r="AL2317" s="310">
        <f t="shared" si="342"/>
        <v>0</v>
      </c>
      <c r="AM2317" s="65" t="s">
        <v>654</v>
      </c>
      <c r="AN2317" s="65"/>
      <c r="AO2317" s="65"/>
      <c r="AP2317" s="65"/>
      <c r="AQ2317" s="65"/>
      <c r="AR2317" s="65"/>
      <c r="AS2317" s="66"/>
    </row>
    <row r="2318" spans="1:45" s="67" customFormat="1" ht="14.15" customHeight="1" x14ac:dyDescent="0.2">
      <c r="A2318" s="165">
        <v>1802046</v>
      </c>
      <c r="B2318" s="166" t="s">
        <v>356</v>
      </c>
      <c r="C2318" s="258">
        <f t="shared" si="343"/>
        <v>0</v>
      </c>
      <c r="D2318" s="137"/>
      <c r="E2318" s="126"/>
      <c r="F2318" s="126"/>
      <c r="G2318" s="126"/>
      <c r="H2318" s="262">
        <f t="shared" si="341"/>
        <v>0</v>
      </c>
      <c r="I2318" s="125"/>
      <c r="J2318" s="125"/>
      <c r="K2318" s="125"/>
      <c r="L2318" s="125"/>
      <c r="M2318" s="125"/>
      <c r="N2318" s="125"/>
      <c r="O2318" s="262">
        <f t="shared" si="344"/>
        <v>0</v>
      </c>
      <c r="P2318" s="125"/>
      <c r="Q2318" s="125"/>
      <c r="R2318" s="262">
        <f t="shared" si="345"/>
        <v>0</v>
      </c>
      <c r="S2318" s="125"/>
      <c r="T2318" s="125"/>
      <c r="U2318" s="262">
        <f t="shared" si="346"/>
        <v>0</v>
      </c>
      <c r="V2318" s="125"/>
      <c r="W2318" s="125"/>
      <c r="X2318" s="262">
        <f t="shared" si="347"/>
        <v>0</v>
      </c>
      <c r="Y2318" s="125"/>
      <c r="Z2318" s="125"/>
      <c r="AA2318" s="125"/>
      <c r="AB2318" s="125"/>
      <c r="AC2318" s="125"/>
      <c r="AD2318" s="125"/>
      <c r="AE2318" s="125"/>
      <c r="AF2318" s="125"/>
      <c r="AG2318" s="125"/>
      <c r="AH2318" s="125"/>
      <c r="AI2318" s="125"/>
      <c r="AJ2318" s="125"/>
      <c r="AK2318" s="310">
        <v>673920</v>
      </c>
      <c r="AL2318" s="310">
        <f t="shared" si="342"/>
        <v>0</v>
      </c>
      <c r="AM2318" s="65" t="s">
        <v>654</v>
      </c>
      <c r="AN2318" s="65"/>
      <c r="AO2318" s="65"/>
      <c r="AP2318" s="65"/>
      <c r="AQ2318" s="65"/>
      <c r="AR2318" s="65"/>
      <c r="AS2318" s="66"/>
    </row>
    <row r="2319" spans="1:45" s="67" customFormat="1" ht="14.15" customHeight="1" x14ac:dyDescent="0.2">
      <c r="A2319" s="165">
        <v>1802047</v>
      </c>
      <c r="B2319" s="166" t="s">
        <v>357</v>
      </c>
      <c r="C2319" s="258">
        <f t="shared" si="343"/>
        <v>0</v>
      </c>
      <c r="D2319" s="137"/>
      <c r="E2319" s="126"/>
      <c r="F2319" s="126"/>
      <c r="G2319" s="126"/>
      <c r="H2319" s="262">
        <f t="shared" si="341"/>
        <v>0</v>
      </c>
      <c r="I2319" s="125"/>
      <c r="J2319" s="125"/>
      <c r="K2319" s="125"/>
      <c r="L2319" s="125"/>
      <c r="M2319" s="125"/>
      <c r="N2319" s="125"/>
      <c r="O2319" s="262">
        <f t="shared" si="344"/>
        <v>0</v>
      </c>
      <c r="P2319" s="125"/>
      <c r="Q2319" s="125"/>
      <c r="R2319" s="262">
        <f t="shared" si="345"/>
        <v>0</v>
      </c>
      <c r="S2319" s="125"/>
      <c r="T2319" s="125"/>
      <c r="U2319" s="262">
        <f t="shared" si="346"/>
        <v>0</v>
      </c>
      <c r="V2319" s="125"/>
      <c r="W2319" s="125"/>
      <c r="X2319" s="262">
        <f t="shared" si="347"/>
        <v>0</v>
      </c>
      <c r="Y2319" s="125"/>
      <c r="Z2319" s="125"/>
      <c r="AA2319" s="125"/>
      <c r="AB2319" s="125"/>
      <c r="AC2319" s="125"/>
      <c r="AD2319" s="125"/>
      <c r="AE2319" s="125"/>
      <c r="AF2319" s="125"/>
      <c r="AG2319" s="125"/>
      <c r="AH2319" s="125"/>
      <c r="AI2319" s="125"/>
      <c r="AJ2319" s="125"/>
      <c r="AK2319" s="310">
        <v>947000</v>
      </c>
      <c r="AL2319" s="310">
        <f t="shared" si="342"/>
        <v>0</v>
      </c>
      <c r="AM2319" s="65" t="s">
        <v>654</v>
      </c>
      <c r="AN2319" s="65"/>
      <c r="AO2319" s="65"/>
      <c r="AP2319" s="65"/>
      <c r="AQ2319" s="65"/>
      <c r="AR2319" s="65"/>
      <c r="AS2319" s="66"/>
    </row>
    <row r="2320" spans="1:45" s="67" customFormat="1" ht="14.15" customHeight="1" x14ac:dyDescent="0.2">
      <c r="A2320" s="165">
        <v>1802048</v>
      </c>
      <c r="B2320" s="166" t="s">
        <v>358</v>
      </c>
      <c r="C2320" s="258">
        <f t="shared" si="343"/>
        <v>0</v>
      </c>
      <c r="D2320" s="137"/>
      <c r="E2320" s="126"/>
      <c r="F2320" s="126"/>
      <c r="G2320" s="126"/>
      <c r="H2320" s="262">
        <f t="shared" si="341"/>
        <v>0</v>
      </c>
      <c r="I2320" s="125"/>
      <c r="J2320" s="125"/>
      <c r="K2320" s="125"/>
      <c r="L2320" s="125"/>
      <c r="M2320" s="125"/>
      <c r="N2320" s="125"/>
      <c r="O2320" s="262">
        <f t="shared" si="344"/>
        <v>0</v>
      </c>
      <c r="P2320" s="125"/>
      <c r="Q2320" s="125"/>
      <c r="R2320" s="262">
        <f t="shared" si="345"/>
        <v>0</v>
      </c>
      <c r="S2320" s="125"/>
      <c r="T2320" s="125"/>
      <c r="U2320" s="262">
        <f t="shared" si="346"/>
        <v>0</v>
      </c>
      <c r="V2320" s="125"/>
      <c r="W2320" s="125"/>
      <c r="X2320" s="262">
        <f t="shared" si="347"/>
        <v>0</v>
      </c>
      <c r="Y2320" s="125"/>
      <c r="Z2320" s="125"/>
      <c r="AA2320" s="125"/>
      <c r="AB2320" s="125"/>
      <c r="AC2320" s="125"/>
      <c r="AD2320" s="125"/>
      <c r="AE2320" s="125"/>
      <c r="AF2320" s="125"/>
      <c r="AG2320" s="125"/>
      <c r="AH2320" s="125"/>
      <c r="AI2320" s="125"/>
      <c r="AJ2320" s="125"/>
      <c r="AK2320" s="310">
        <v>380590</v>
      </c>
      <c r="AL2320" s="310">
        <f t="shared" si="342"/>
        <v>0</v>
      </c>
      <c r="AM2320" s="65" t="s">
        <v>654</v>
      </c>
      <c r="AN2320" s="65"/>
      <c r="AO2320" s="65"/>
      <c r="AP2320" s="65"/>
      <c r="AQ2320" s="65"/>
      <c r="AR2320" s="65"/>
      <c r="AS2320" s="66"/>
    </row>
    <row r="2321" spans="1:45" s="67" customFormat="1" ht="14.15" customHeight="1" x14ac:dyDescent="0.2">
      <c r="A2321" s="165">
        <v>1802148</v>
      </c>
      <c r="B2321" s="166" t="s">
        <v>359</v>
      </c>
      <c r="C2321" s="258">
        <f t="shared" si="343"/>
        <v>0</v>
      </c>
      <c r="D2321" s="137"/>
      <c r="E2321" s="126"/>
      <c r="F2321" s="126"/>
      <c r="G2321" s="126"/>
      <c r="H2321" s="262">
        <f t="shared" si="341"/>
        <v>0</v>
      </c>
      <c r="I2321" s="125"/>
      <c r="J2321" s="125"/>
      <c r="K2321" s="125"/>
      <c r="L2321" s="125"/>
      <c r="M2321" s="125"/>
      <c r="N2321" s="125"/>
      <c r="O2321" s="262">
        <f t="shared" si="344"/>
        <v>0</v>
      </c>
      <c r="P2321" s="125"/>
      <c r="Q2321" s="125"/>
      <c r="R2321" s="262">
        <f t="shared" si="345"/>
        <v>0</v>
      </c>
      <c r="S2321" s="125"/>
      <c r="T2321" s="125"/>
      <c r="U2321" s="262">
        <f t="shared" si="346"/>
        <v>0</v>
      </c>
      <c r="V2321" s="125"/>
      <c r="W2321" s="125"/>
      <c r="X2321" s="262">
        <f t="shared" si="347"/>
        <v>0</v>
      </c>
      <c r="Y2321" s="125"/>
      <c r="Z2321" s="125"/>
      <c r="AA2321" s="125"/>
      <c r="AB2321" s="125"/>
      <c r="AC2321" s="125"/>
      <c r="AD2321" s="125"/>
      <c r="AE2321" s="125"/>
      <c r="AF2321" s="125"/>
      <c r="AG2321" s="125"/>
      <c r="AH2321" s="125"/>
      <c r="AI2321" s="125"/>
      <c r="AJ2321" s="125"/>
      <c r="AK2321" s="310">
        <v>482960</v>
      </c>
      <c r="AL2321" s="310">
        <f t="shared" si="342"/>
        <v>0</v>
      </c>
      <c r="AM2321" s="65" t="s">
        <v>654</v>
      </c>
      <c r="AN2321" s="65"/>
      <c r="AO2321" s="65"/>
      <c r="AP2321" s="65"/>
      <c r="AQ2321" s="65"/>
      <c r="AR2321" s="65"/>
      <c r="AS2321" s="66"/>
    </row>
    <row r="2322" spans="1:45" s="67" customFormat="1" ht="14.15" customHeight="1" x14ac:dyDescent="0.2">
      <c r="A2322" s="165">
        <v>1802049</v>
      </c>
      <c r="B2322" s="166" t="s">
        <v>360</v>
      </c>
      <c r="C2322" s="258">
        <f t="shared" si="343"/>
        <v>0</v>
      </c>
      <c r="D2322" s="137"/>
      <c r="E2322" s="126"/>
      <c r="F2322" s="126"/>
      <c r="G2322" s="126"/>
      <c r="H2322" s="262">
        <f t="shared" si="341"/>
        <v>0</v>
      </c>
      <c r="I2322" s="125"/>
      <c r="J2322" s="125"/>
      <c r="K2322" s="125"/>
      <c r="L2322" s="125"/>
      <c r="M2322" s="125"/>
      <c r="N2322" s="125"/>
      <c r="O2322" s="262">
        <f t="shared" si="344"/>
        <v>0</v>
      </c>
      <c r="P2322" s="125"/>
      <c r="Q2322" s="125"/>
      <c r="R2322" s="262">
        <f t="shared" si="345"/>
        <v>0</v>
      </c>
      <c r="S2322" s="125"/>
      <c r="T2322" s="125"/>
      <c r="U2322" s="262">
        <f t="shared" si="346"/>
        <v>0</v>
      </c>
      <c r="V2322" s="125"/>
      <c r="W2322" s="125"/>
      <c r="X2322" s="262">
        <f t="shared" si="347"/>
        <v>0</v>
      </c>
      <c r="Y2322" s="125"/>
      <c r="Z2322" s="125"/>
      <c r="AA2322" s="125"/>
      <c r="AB2322" s="125"/>
      <c r="AC2322" s="125"/>
      <c r="AD2322" s="125"/>
      <c r="AE2322" s="125"/>
      <c r="AF2322" s="125"/>
      <c r="AG2322" s="125"/>
      <c r="AH2322" s="125"/>
      <c r="AI2322" s="125"/>
      <c r="AJ2322" s="125"/>
      <c r="AK2322" s="310">
        <v>334360</v>
      </c>
      <c r="AL2322" s="310">
        <f t="shared" si="342"/>
        <v>0</v>
      </c>
      <c r="AM2322" s="65" t="s">
        <v>654</v>
      </c>
      <c r="AN2322" s="65"/>
      <c r="AO2322" s="65"/>
      <c r="AP2322" s="65"/>
      <c r="AQ2322" s="65"/>
      <c r="AR2322" s="65"/>
      <c r="AS2322" s="66"/>
    </row>
    <row r="2323" spans="1:45" s="67" customFormat="1" ht="14.15" customHeight="1" x14ac:dyDescent="0.2">
      <c r="A2323" s="165">
        <v>1802050</v>
      </c>
      <c r="B2323" s="166" t="s">
        <v>217</v>
      </c>
      <c r="C2323" s="258">
        <f t="shared" si="343"/>
        <v>0</v>
      </c>
      <c r="D2323" s="137"/>
      <c r="E2323" s="126"/>
      <c r="F2323" s="126"/>
      <c r="G2323" s="126"/>
      <c r="H2323" s="262">
        <f t="shared" si="341"/>
        <v>0</v>
      </c>
      <c r="I2323" s="125"/>
      <c r="J2323" s="125"/>
      <c r="K2323" s="125"/>
      <c r="L2323" s="125"/>
      <c r="M2323" s="125"/>
      <c r="N2323" s="125"/>
      <c r="O2323" s="262">
        <f t="shared" si="344"/>
        <v>0</v>
      </c>
      <c r="P2323" s="125"/>
      <c r="Q2323" s="125"/>
      <c r="R2323" s="262">
        <f t="shared" si="345"/>
        <v>0</v>
      </c>
      <c r="S2323" s="125"/>
      <c r="T2323" s="125"/>
      <c r="U2323" s="262">
        <f t="shared" si="346"/>
        <v>0</v>
      </c>
      <c r="V2323" s="125"/>
      <c r="W2323" s="125"/>
      <c r="X2323" s="262">
        <f t="shared" si="347"/>
        <v>0</v>
      </c>
      <c r="Y2323" s="125"/>
      <c r="Z2323" s="125"/>
      <c r="AA2323" s="125"/>
      <c r="AB2323" s="125"/>
      <c r="AC2323" s="125"/>
      <c r="AD2323" s="125"/>
      <c r="AE2323" s="125"/>
      <c r="AF2323" s="125"/>
      <c r="AG2323" s="125"/>
      <c r="AH2323" s="125"/>
      <c r="AI2323" s="125"/>
      <c r="AJ2323" s="125"/>
      <c r="AK2323" s="310">
        <v>280610</v>
      </c>
      <c r="AL2323" s="310">
        <f t="shared" si="342"/>
        <v>0</v>
      </c>
      <c r="AM2323" s="65" t="s">
        <v>654</v>
      </c>
      <c r="AN2323" s="65"/>
      <c r="AO2323" s="65"/>
      <c r="AP2323" s="65"/>
      <c r="AQ2323" s="65"/>
      <c r="AR2323" s="65"/>
      <c r="AS2323" s="66"/>
    </row>
    <row r="2324" spans="1:45" s="67" customFormat="1" ht="20" x14ac:dyDescent="0.2">
      <c r="A2324" s="165">
        <v>1802051</v>
      </c>
      <c r="B2324" s="166" t="s">
        <v>838</v>
      </c>
      <c r="C2324" s="258">
        <f t="shared" si="343"/>
        <v>0</v>
      </c>
      <c r="D2324" s="137"/>
      <c r="E2324" s="126"/>
      <c r="F2324" s="126"/>
      <c r="G2324" s="126"/>
      <c r="H2324" s="262">
        <f t="shared" si="341"/>
        <v>0</v>
      </c>
      <c r="I2324" s="125"/>
      <c r="J2324" s="125"/>
      <c r="K2324" s="125"/>
      <c r="L2324" s="125"/>
      <c r="M2324" s="125"/>
      <c r="N2324" s="125"/>
      <c r="O2324" s="262">
        <f t="shared" si="344"/>
        <v>0</v>
      </c>
      <c r="P2324" s="125"/>
      <c r="Q2324" s="125"/>
      <c r="R2324" s="262">
        <f t="shared" si="345"/>
        <v>0</v>
      </c>
      <c r="S2324" s="125"/>
      <c r="T2324" s="125"/>
      <c r="U2324" s="262">
        <f t="shared" si="346"/>
        <v>0</v>
      </c>
      <c r="V2324" s="125"/>
      <c r="W2324" s="125"/>
      <c r="X2324" s="262">
        <f t="shared" si="347"/>
        <v>0</v>
      </c>
      <c r="Y2324" s="125"/>
      <c r="Z2324" s="125"/>
      <c r="AA2324" s="125"/>
      <c r="AB2324" s="125"/>
      <c r="AC2324" s="125"/>
      <c r="AD2324" s="125"/>
      <c r="AE2324" s="125"/>
      <c r="AF2324" s="125"/>
      <c r="AG2324" s="125"/>
      <c r="AH2324" s="125"/>
      <c r="AI2324" s="125"/>
      <c r="AJ2324" s="125"/>
      <c r="AK2324" s="310">
        <v>390770</v>
      </c>
      <c r="AL2324" s="310">
        <f t="shared" si="342"/>
        <v>0</v>
      </c>
      <c r="AM2324" s="65" t="s">
        <v>654</v>
      </c>
      <c r="AN2324" s="65"/>
      <c r="AO2324" s="65"/>
      <c r="AP2324" s="65"/>
      <c r="AQ2324" s="65"/>
      <c r="AR2324" s="65"/>
      <c r="AS2324" s="66"/>
    </row>
    <row r="2325" spans="1:45" s="67" customFormat="1" ht="14.15" customHeight="1" x14ac:dyDescent="0.2">
      <c r="A2325" s="165">
        <v>1802052</v>
      </c>
      <c r="B2325" s="166" t="s">
        <v>218</v>
      </c>
      <c r="C2325" s="258">
        <f t="shared" si="343"/>
        <v>0</v>
      </c>
      <c r="D2325" s="137"/>
      <c r="E2325" s="126"/>
      <c r="F2325" s="126"/>
      <c r="G2325" s="126"/>
      <c r="H2325" s="262">
        <f t="shared" si="341"/>
        <v>0</v>
      </c>
      <c r="I2325" s="125"/>
      <c r="J2325" s="125"/>
      <c r="K2325" s="125"/>
      <c r="L2325" s="125"/>
      <c r="M2325" s="125"/>
      <c r="N2325" s="125"/>
      <c r="O2325" s="262">
        <f t="shared" si="344"/>
        <v>0</v>
      </c>
      <c r="P2325" s="125"/>
      <c r="Q2325" s="125"/>
      <c r="R2325" s="262">
        <f t="shared" si="345"/>
        <v>0</v>
      </c>
      <c r="S2325" s="125"/>
      <c r="T2325" s="125"/>
      <c r="U2325" s="262">
        <f t="shared" si="346"/>
        <v>0</v>
      </c>
      <c r="V2325" s="125"/>
      <c r="W2325" s="125"/>
      <c r="X2325" s="262">
        <f t="shared" si="347"/>
        <v>0</v>
      </c>
      <c r="Y2325" s="125"/>
      <c r="Z2325" s="125"/>
      <c r="AA2325" s="125"/>
      <c r="AB2325" s="125"/>
      <c r="AC2325" s="125"/>
      <c r="AD2325" s="125"/>
      <c r="AE2325" s="125"/>
      <c r="AF2325" s="125"/>
      <c r="AG2325" s="125"/>
      <c r="AH2325" s="125"/>
      <c r="AI2325" s="125"/>
      <c r="AJ2325" s="125"/>
      <c r="AK2325" s="310">
        <v>259220</v>
      </c>
      <c r="AL2325" s="310">
        <f t="shared" si="342"/>
        <v>0</v>
      </c>
      <c r="AM2325" s="65" t="s">
        <v>654</v>
      </c>
      <c r="AN2325" s="65"/>
      <c r="AO2325" s="65"/>
      <c r="AP2325" s="65"/>
      <c r="AQ2325" s="65"/>
      <c r="AR2325" s="65"/>
      <c r="AS2325" s="66"/>
    </row>
    <row r="2326" spans="1:45" s="67" customFormat="1" ht="14.15" customHeight="1" x14ac:dyDescent="0.2">
      <c r="A2326" s="165">
        <v>1802053</v>
      </c>
      <c r="B2326" s="166" t="s">
        <v>219</v>
      </c>
      <c r="C2326" s="258">
        <f t="shared" si="343"/>
        <v>29</v>
      </c>
      <c r="D2326" s="137"/>
      <c r="E2326" s="126"/>
      <c r="F2326" s="126"/>
      <c r="G2326" s="126"/>
      <c r="H2326" s="262">
        <f t="shared" si="341"/>
        <v>28</v>
      </c>
      <c r="I2326" s="125">
        <v>28</v>
      </c>
      <c r="J2326" s="125"/>
      <c r="K2326" s="125">
        <v>1</v>
      </c>
      <c r="L2326" s="125"/>
      <c r="M2326" s="125"/>
      <c r="N2326" s="125"/>
      <c r="O2326" s="262">
        <f t="shared" si="344"/>
        <v>5</v>
      </c>
      <c r="P2326" s="125">
        <v>5</v>
      </c>
      <c r="Q2326" s="125"/>
      <c r="R2326" s="262">
        <f t="shared" si="345"/>
        <v>0</v>
      </c>
      <c r="S2326" s="125"/>
      <c r="T2326" s="125"/>
      <c r="U2326" s="262">
        <f t="shared" si="346"/>
        <v>0</v>
      </c>
      <c r="V2326" s="125"/>
      <c r="W2326" s="125"/>
      <c r="X2326" s="262">
        <f t="shared" si="347"/>
        <v>24</v>
      </c>
      <c r="Y2326" s="125">
        <v>24</v>
      </c>
      <c r="Z2326" s="125"/>
      <c r="AA2326" s="125">
        <v>29</v>
      </c>
      <c r="AB2326" s="125"/>
      <c r="AC2326" s="125"/>
      <c r="AD2326" s="125"/>
      <c r="AE2326" s="125"/>
      <c r="AF2326" s="125"/>
      <c r="AG2326" s="125"/>
      <c r="AH2326" s="125"/>
      <c r="AI2326" s="125"/>
      <c r="AJ2326" s="125"/>
      <c r="AK2326" s="310">
        <v>211740</v>
      </c>
      <c r="AL2326" s="310">
        <f t="shared" si="342"/>
        <v>5928720</v>
      </c>
      <c r="AM2326" s="65" t="s">
        <v>654</v>
      </c>
      <c r="AN2326" s="65"/>
      <c r="AO2326" s="65"/>
      <c r="AP2326" s="65"/>
      <c r="AQ2326" s="65"/>
      <c r="AR2326" s="65"/>
      <c r="AS2326" s="66"/>
    </row>
    <row r="2327" spans="1:45" s="67" customFormat="1" ht="14.15" customHeight="1" x14ac:dyDescent="0.2">
      <c r="A2327" s="165">
        <v>1802054</v>
      </c>
      <c r="B2327" s="166" t="s">
        <v>220</v>
      </c>
      <c r="C2327" s="258">
        <f t="shared" si="343"/>
        <v>0</v>
      </c>
      <c r="D2327" s="137"/>
      <c r="E2327" s="126"/>
      <c r="F2327" s="126"/>
      <c r="G2327" s="126"/>
      <c r="H2327" s="262">
        <f t="shared" si="341"/>
        <v>0</v>
      </c>
      <c r="I2327" s="125"/>
      <c r="J2327" s="125"/>
      <c r="K2327" s="125"/>
      <c r="L2327" s="125"/>
      <c r="M2327" s="125"/>
      <c r="N2327" s="125"/>
      <c r="O2327" s="262">
        <f t="shared" si="344"/>
        <v>0</v>
      </c>
      <c r="P2327" s="125"/>
      <c r="Q2327" s="125"/>
      <c r="R2327" s="262">
        <f t="shared" si="345"/>
        <v>0</v>
      </c>
      <c r="S2327" s="125"/>
      <c r="T2327" s="125"/>
      <c r="U2327" s="262">
        <f t="shared" si="346"/>
        <v>0</v>
      </c>
      <c r="V2327" s="125"/>
      <c r="W2327" s="125"/>
      <c r="X2327" s="262">
        <f t="shared" si="347"/>
        <v>0</v>
      </c>
      <c r="Y2327" s="125"/>
      <c r="Z2327" s="125"/>
      <c r="AA2327" s="125"/>
      <c r="AB2327" s="125"/>
      <c r="AC2327" s="125"/>
      <c r="AD2327" s="125"/>
      <c r="AE2327" s="125"/>
      <c r="AF2327" s="125"/>
      <c r="AG2327" s="125"/>
      <c r="AH2327" s="125"/>
      <c r="AI2327" s="125"/>
      <c r="AJ2327" s="125"/>
      <c r="AK2327" s="310">
        <v>191620</v>
      </c>
      <c r="AL2327" s="310">
        <f t="shared" si="342"/>
        <v>0</v>
      </c>
      <c r="AM2327" s="65" t="s">
        <v>654</v>
      </c>
      <c r="AN2327" s="65"/>
      <c r="AO2327" s="65"/>
      <c r="AP2327" s="65"/>
      <c r="AQ2327" s="65"/>
      <c r="AR2327" s="65"/>
      <c r="AS2327" s="66"/>
    </row>
    <row r="2328" spans="1:45" s="67" customFormat="1" ht="14.15" customHeight="1" x14ac:dyDescent="0.2">
      <c r="A2328" s="165">
        <v>1802055</v>
      </c>
      <c r="B2328" s="166" t="s">
        <v>221</v>
      </c>
      <c r="C2328" s="258">
        <f t="shared" si="343"/>
        <v>0</v>
      </c>
      <c r="D2328" s="137"/>
      <c r="E2328" s="126"/>
      <c r="F2328" s="126"/>
      <c r="G2328" s="126"/>
      <c r="H2328" s="262">
        <f t="shared" si="341"/>
        <v>0</v>
      </c>
      <c r="I2328" s="125"/>
      <c r="J2328" s="125"/>
      <c r="K2328" s="125"/>
      <c r="L2328" s="125"/>
      <c r="M2328" s="125"/>
      <c r="N2328" s="125"/>
      <c r="O2328" s="262">
        <f t="shared" si="344"/>
        <v>0</v>
      </c>
      <c r="P2328" s="125"/>
      <c r="Q2328" s="125"/>
      <c r="R2328" s="262">
        <f t="shared" si="345"/>
        <v>0</v>
      </c>
      <c r="S2328" s="125"/>
      <c r="T2328" s="125"/>
      <c r="U2328" s="262">
        <f t="shared" si="346"/>
        <v>0</v>
      </c>
      <c r="V2328" s="125"/>
      <c r="W2328" s="125"/>
      <c r="X2328" s="262">
        <f t="shared" si="347"/>
        <v>0</v>
      </c>
      <c r="Y2328" s="125"/>
      <c r="Z2328" s="125"/>
      <c r="AA2328" s="125"/>
      <c r="AB2328" s="125"/>
      <c r="AC2328" s="125"/>
      <c r="AD2328" s="125"/>
      <c r="AE2328" s="125"/>
      <c r="AF2328" s="125"/>
      <c r="AG2328" s="125"/>
      <c r="AH2328" s="125"/>
      <c r="AI2328" s="125"/>
      <c r="AJ2328" s="125"/>
      <c r="AK2328" s="310">
        <v>203130</v>
      </c>
      <c r="AL2328" s="310">
        <f t="shared" si="342"/>
        <v>0</v>
      </c>
      <c r="AM2328" s="65" t="s">
        <v>654</v>
      </c>
      <c r="AN2328" s="65"/>
      <c r="AO2328" s="65"/>
      <c r="AP2328" s="65"/>
      <c r="AQ2328" s="65"/>
      <c r="AR2328" s="65"/>
      <c r="AS2328" s="66"/>
    </row>
    <row r="2329" spans="1:45" s="67" customFormat="1" ht="14.15" customHeight="1" x14ac:dyDescent="0.2">
      <c r="A2329" s="165">
        <v>1802056</v>
      </c>
      <c r="B2329" s="166" t="s">
        <v>222</v>
      </c>
      <c r="C2329" s="258">
        <f t="shared" si="343"/>
        <v>0</v>
      </c>
      <c r="D2329" s="137"/>
      <c r="E2329" s="126"/>
      <c r="F2329" s="126"/>
      <c r="G2329" s="126"/>
      <c r="H2329" s="262">
        <f t="shared" si="341"/>
        <v>0</v>
      </c>
      <c r="I2329" s="125"/>
      <c r="J2329" s="125"/>
      <c r="K2329" s="125"/>
      <c r="L2329" s="125"/>
      <c r="M2329" s="125"/>
      <c r="N2329" s="125"/>
      <c r="O2329" s="262">
        <f t="shared" si="344"/>
        <v>0</v>
      </c>
      <c r="P2329" s="125"/>
      <c r="Q2329" s="125"/>
      <c r="R2329" s="262">
        <f t="shared" si="345"/>
        <v>0</v>
      </c>
      <c r="S2329" s="125"/>
      <c r="T2329" s="125"/>
      <c r="U2329" s="262">
        <f t="shared" si="346"/>
        <v>0</v>
      </c>
      <c r="V2329" s="125"/>
      <c r="W2329" s="125"/>
      <c r="X2329" s="262">
        <f t="shared" si="347"/>
        <v>0</v>
      </c>
      <c r="Y2329" s="125"/>
      <c r="Z2329" s="125"/>
      <c r="AA2329" s="125"/>
      <c r="AB2329" s="125"/>
      <c r="AC2329" s="125"/>
      <c r="AD2329" s="125"/>
      <c r="AE2329" s="125"/>
      <c r="AF2329" s="125"/>
      <c r="AG2329" s="125"/>
      <c r="AH2329" s="125"/>
      <c r="AI2329" s="125"/>
      <c r="AJ2329" s="125"/>
      <c r="AK2329" s="310">
        <v>240240</v>
      </c>
      <c r="AL2329" s="310">
        <f t="shared" si="342"/>
        <v>0</v>
      </c>
      <c r="AM2329" s="65" t="s">
        <v>654</v>
      </c>
      <c r="AN2329" s="65"/>
      <c r="AO2329" s="65"/>
      <c r="AP2329" s="65"/>
      <c r="AQ2329" s="65"/>
      <c r="AR2329" s="65"/>
      <c r="AS2329" s="66"/>
    </row>
    <row r="2330" spans="1:45" s="67" customFormat="1" ht="14.15" customHeight="1" x14ac:dyDescent="0.2">
      <c r="A2330" s="165">
        <v>1802057</v>
      </c>
      <c r="B2330" s="166" t="s">
        <v>223</v>
      </c>
      <c r="C2330" s="258">
        <f t="shared" si="343"/>
        <v>0</v>
      </c>
      <c r="D2330" s="137"/>
      <c r="E2330" s="126"/>
      <c r="F2330" s="126"/>
      <c r="G2330" s="126"/>
      <c r="H2330" s="262">
        <f t="shared" si="341"/>
        <v>0</v>
      </c>
      <c r="I2330" s="125"/>
      <c r="J2330" s="125"/>
      <c r="K2330" s="125"/>
      <c r="L2330" s="125"/>
      <c r="M2330" s="125"/>
      <c r="N2330" s="125"/>
      <c r="O2330" s="262">
        <f t="shared" si="344"/>
        <v>0</v>
      </c>
      <c r="P2330" s="125"/>
      <c r="Q2330" s="125"/>
      <c r="R2330" s="262">
        <f t="shared" si="345"/>
        <v>0</v>
      </c>
      <c r="S2330" s="125"/>
      <c r="T2330" s="125"/>
      <c r="U2330" s="262">
        <f t="shared" si="346"/>
        <v>0</v>
      </c>
      <c r="V2330" s="125"/>
      <c r="W2330" s="125"/>
      <c r="X2330" s="262">
        <f t="shared" si="347"/>
        <v>0</v>
      </c>
      <c r="Y2330" s="125"/>
      <c r="Z2330" s="125"/>
      <c r="AA2330" s="125"/>
      <c r="AB2330" s="125"/>
      <c r="AC2330" s="125"/>
      <c r="AD2330" s="125"/>
      <c r="AE2330" s="125"/>
      <c r="AF2330" s="125"/>
      <c r="AG2330" s="125"/>
      <c r="AH2330" s="125"/>
      <c r="AI2330" s="125"/>
      <c r="AJ2330" s="125"/>
      <c r="AK2330" s="310">
        <v>182410</v>
      </c>
      <c r="AL2330" s="310">
        <f t="shared" si="342"/>
        <v>0</v>
      </c>
      <c r="AM2330" s="65" t="s">
        <v>654</v>
      </c>
      <c r="AN2330" s="65"/>
      <c r="AO2330" s="65"/>
      <c r="AP2330" s="65"/>
      <c r="AQ2330" s="65"/>
      <c r="AR2330" s="65"/>
      <c r="AS2330" s="66"/>
    </row>
    <row r="2331" spans="1:45" s="67" customFormat="1" ht="14.15" customHeight="1" x14ac:dyDescent="0.2">
      <c r="A2331" s="165">
        <v>1802058</v>
      </c>
      <c r="B2331" s="166" t="s">
        <v>224</v>
      </c>
      <c r="C2331" s="258">
        <f t="shared" si="343"/>
        <v>0</v>
      </c>
      <c r="D2331" s="137"/>
      <c r="E2331" s="126"/>
      <c r="F2331" s="126"/>
      <c r="G2331" s="126"/>
      <c r="H2331" s="262">
        <f t="shared" si="341"/>
        <v>0</v>
      </c>
      <c r="I2331" s="125"/>
      <c r="J2331" s="125"/>
      <c r="K2331" s="125"/>
      <c r="L2331" s="125"/>
      <c r="M2331" s="125"/>
      <c r="N2331" s="125"/>
      <c r="O2331" s="262">
        <f t="shared" si="344"/>
        <v>0</v>
      </c>
      <c r="P2331" s="125"/>
      <c r="Q2331" s="125"/>
      <c r="R2331" s="262">
        <f t="shared" si="345"/>
        <v>0</v>
      </c>
      <c r="S2331" s="125"/>
      <c r="T2331" s="125"/>
      <c r="U2331" s="262">
        <f t="shared" si="346"/>
        <v>0</v>
      </c>
      <c r="V2331" s="125"/>
      <c r="W2331" s="125"/>
      <c r="X2331" s="262">
        <f t="shared" si="347"/>
        <v>0</v>
      </c>
      <c r="Y2331" s="125"/>
      <c r="Z2331" s="125"/>
      <c r="AA2331" s="125"/>
      <c r="AB2331" s="125"/>
      <c r="AC2331" s="125"/>
      <c r="AD2331" s="125"/>
      <c r="AE2331" s="125"/>
      <c r="AF2331" s="125"/>
      <c r="AG2331" s="125"/>
      <c r="AH2331" s="125"/>
      <c r="AI2331" s="125"/>
      <c r="AJ2331" s="125"/>
      <c r="AK2331" s="310">
        <v>236150</v>
      </c>
      <c r="AL2331" s="310">
        <f t="shared" si="342"/>
        <v>0</v>
      </c>
      <c r="AM2331" s="65" t="s">
        <v>654</v>
      </c>
      <c r="AN2331" s="65"/>
      <c r="AO2331" s="65"/>
      <c r="AP2331" s="65"/>
      <c r="AQ2331" s="65"/>
      <c r="AR2331" s="65"/>
      <c r="AS2331" s="66"/>
    </row>
    <row r="2332" spans="1:45" s="67" customFormat="1" ht="14.15" customHeight="1" x14ac:dyDescent="0.2">
      <c r="A2332" s="165">
        <v>1802059</v>
      </c>
      <c r="B2332" s="166" t="s">
        <v>225</v>
      </c>
      <c r="C2332" s="258">
        <f t="shared" si="343"/>
        <v>0</v>
      </c>
      <c r="D2332" s="137"/>
      <c r="E2332" s="126"/>
      <c r="F2332" s="126"/>
      <c r="G2332" s="126"/>
      <c r="H2332" s="262">
        <f t="shared" ref="H2332:H2372" si="348">+I2332+J2332</f>
        <v>0</v>
      </c>
      <c r="I2332" s="125"/>
      <c r="J2332" s="125"/>
      <c r="K2332" s="125"/>
      <c r="L2332" s="125"/>
      <c r="M2332" s="125"/>
      <c r="N2332" s="125"/>
      <c r="O2332" s="262">
        <f t="shared" si="344"/>
        <v>0</v>
      </c>
      <c r="P2332" s="125"/>
      <c r="Q2332" s="125"/>
      <c r="R2332" s="262">
        <f t="shared" si="345"/>
        <v>0</v>
      </c>
      <c r="S2332" s="125"/>
      <c r="T2332" s="125"/>
      <c r="U2332" s="262">
        <f t="shared" si="346"/>
        <v>0</v>
      </c>
      <c r="V2332" s="125"/>
      <c r="W2332" s="125"/>
      <c r="X2332" s="262">
        <f t="shared" si="347"/>
        <v>0</v>
      </c>
      <c r="Y2332" s="125"/>
      <c r="Z2332" s="125"/>
      <c r="AA2332" s="125"/>
      <c r="AB2332" s="125"/>
      <c r="AC2332" s="125"/>
      <c r="AD2332" s="125"/>
      <c r="AE2332" s="125"/>
      <c r="AF2332" s="125"/>
      <c r="AG2332" s="125"/>
      <c r="AH2332" s="125"/>
      <c r="AI2332" s="125"/>
      <c r="AJ2332" s="125"/>
      <c r="AK2332" s="310">
        <v>168540</v>
      </c>
      <c r="AL2332" s="310">
        <f t="shared" ref="AL2332:AL2372" si="349">+(I2332*AK2332)+(L2332*AK2332*0.5)</f>
        <v>0</v>
      </c>
      <c r="AM2332" s="65" t="s">
        <v>654</v>
      </c>
      <c r="AN2332" s="65"/>
      <c r="AO2332" s="65"/>
      <c r="AP2332" s="65"/>
      <c r="AQ2332" s="65"/>
      <c r="AR2332" s="65"/>
      <c r="AS2332" s="66"/>
    </row>
    <row r="2333" spans="1:45" s="67" customFormat="1" ht="14.15" customHeight="1" x14ac:dyDescent="0.2">
      <c r="A2333" s="165">
        <v>1802060</v>
      </c>
      <c r="B2333" s="166" t="s">
        <v>226</v>
      </c>
      <c r="C2333" s="258">
        <f t="shared" si="343"/>
        <v>0</v>
      </c>
      <c r="D2333" s="137"/>
      <c r="E2333" s="126"/>
      <c r="F2333" s="126"/>
      <c r="G2333" s="126"/>
      <c r="H2333" s="262">
        <f t="shared" si="348"/>
        <v>0</v>
      </c>
      <c r="I2333" s="125"/>
      <c r="J2333" s="125"/>
      <c r="K2333" s="125"/>
      <c r="L2333" s="125"/>
      <c r="M2333" s="125"/>
      <c r="N2333" s="125"/>
      <c r="O2333" s="262">
        <f t="shared" si="344"/>
        <v>0</v>
      </c>
      <c r="P2333" s="125"/>
      <c r="Q2333" s="125"/>
      <c r="R2333" s="262">
        <f t="shared" si="345"/>
        <v>0</v>
      </c>
      <c r="S2333" s="125"/>
      <c r="T2333" s="125"/>
      <c r="U2333" s="262">
        <f t="shared" si="346"/>
        <v>0</v>
      </c>
      <c r="V2333" s="125"/>
      <c r="W2333" s="125"/>
      <c r="X2333" s="262">
        <f t="shared" si="347"/>
        <v>0</v>
      </c>
      <c r="Y2333" s="125"/>
      <c r="Z2333" s="125"/>
      <c r="AA2333" s="125"/>
      <c r="AB2333" s="125"/>
      <c r="AC2333" s="125"/>
      <c r="AD2333" s="125"/>
      <c r="AE2333" s="125"/>
      <c r="AF2333" s="125"/>
      <c r="AG2333" s="125"/>
      <c r="AH2333" s="125"/>
      <c r="AI2333" s="125"/>
      <c r="AJ2333" s="125"/>
      <c r="AK2333" s="310">
        <v>223000</v>
      </c>
      <c r="AL2333" s="310">
        <f t="shared" si="349"/>
        <v>0</v>
      </c>
      <c r="AM2333" s="65" t="s">
        <v>654</v>
      </c>
      <c r="AN2333" s="65"/>
      <c r="AO2333" s="65"/>
      <c r="AP2333" s="65"/>
      <c r="AQ2333" s="65"/>
      <c r="AR2333" s="65"/>
      <c r="AS2333" s="66"/>
    </row>
    <row r="2334" spans="1:45" s="67" customFormat="1" ht="14.15" customHeight="1" x14ac:dyDescent="0.2">
      <c r="A2334" s="165">
        <v>1802061</v>
      </c>
      <c r="B2334" s="166" t="s">
        <v>227</v>
      </c>
      <c r="C2334" s="258">
        <f t="shared" ref="C2334:C2377" si="350">SUM(I2334:N2334)</f>
        <v>0</v>
      </c>
      <c r="D2334" s="137"/>
      <c r="E2334" s="126"/>
      <c r="F2334" s="126"/>
      <c r="G2334" s="126"/>
      <c r="H2334" s="262">
        <f t="shared" si="348"/>
        <v>0</v>
      </c>
      <c r="I2334" s="125"/>
      <c r="J2334" s="125"/>
      <c r="K2334" s="125"/>
      <c r="L2334" s="125"/>
      <c r="M2334" s="125"/>
      <c r="N2334" s="125"/>
      <c r="O2334" s="262">
        <f t="shared" ref="O2334:O2377" si="351">SUM(P2334:Q2334)</f>
        <v>0</v>
      </c>
      <c r="P2334" s="125"/>
      <c r="Q2334" s="125"/>
      <c r="R2334" s="262">
        <f t="shared" ref="R2334:R2377" si="352">SUM(S2334:T2334)</f>
        <v>0</v>
      </c>
      <c r="S2334" s="125"/>
      <c r="T2334" s="125"/>
      <c r="U2334" s="262">
        <f t="shared" ref="U2334:U2377" si="353">SUM(V2334:W2334)</f>
        <v>0</v>
      </c>
      <c r="V2334" s="125"/>
      <c r="W2334" s="125"/>
      <c r="X2334" s="262">
        <f t="shared" ref="X2334:X2377" si="354">SUM(Y2334:Z2334)</f>
        <v>0</v>
      </c>
      <c r="Y2334" s="125"/>
      <c r="Z2334" s="125"/>
      <c r="AA2334" s="125"/>
      <c r="AB2334" s="125"/>
      <c r="AC2334" s="125"/>
      <c r="AD2334" s="125"/>
      <c r="AE2334" s="125"/>
      <c r="AF2334" s="125"/>
      <c r="AG2334" s="125"/>
      <c r="AH2334" s="125"/>
      <c r="AI2334" s="125"/>
      <c r="AJ2334" s="125"/>
      <c r="AK2334" s="310">
        <v>182410</v>
      </c>
      <c r="AL2334" s="310">
        <f t="shared" si="349"/>
        <v>0</v>
      </c>
      <c r="AM2334" s="65" t="s">
        <v>654</v>
      </c>
      <c r="AN2334" s="65"/>
      <c r="AO2334" s="65"/>
      <c r="AP2334" s="65"/>
      <c r="AQ2334" s="65"/>
      <c r="AR2334" s="65"/>
      <c r="AS2334" s="66"/>
    </row>
    <row r="2335" spans="1:45" s="67" customFormat="1" ht="14.15" customHeight="1" x14ac:dyDescent="0.2">
      <c r="A2335" s="165">
        <v>1802062</v>
      </c>
      <c r="B2335" s="166" t="s">
        <v>228</v>
      </c>
      <c r="C2335" s="258">
        <f t="shared" si="350"/>
        <v>0</v>
      </c>
      <c r="D2335" s="137"/>
      <c r="E2335" s="126"/>
      <c r="F2335" s="126"/>
      <c r="G2335" s="126"/>
      <c r="H2335" s="262">
        <f t="shared" si="348"/>
        <v>0</v>
      </c>
      <c r="I2335" s="125"/>
      <c r="J2335" s="125"/>
      <c r="K2335" s="125"/>
      <c r="L2335" s="125"/>
      <c r="M2335" s="125"/>
      <c r="N2335" s="125"/>
      <c r="O2335" s="262">
        <f t="shared" si="351"/>
        <v>0</v>
      </c>
      <c r="P2335" s="125"/>
      <c r="Q2335" s="125"/>
      <c r="R2335" s="262">
        <f t="shared" si="352"/>
        <v>0</v>
      </c>
      <c r="S2335" s="125"/>
      <c r="T2335" s="125"/>
      <c r="U2335" s="262">
        <f t="shared" si="353"/>
        <v>0</v>
      </c>
      <c r="V2335" s="125"/>
      <c r="W2335" s="125"/>
      <c r="X2335" s="262">
        <f t="shared" si="354"/>
        <v>0</v>
      </c>
      <c r="Y2335" s="125"/>
      <c r="Z2335" s="125"/>
      <c r="AA2335" s="125"/>
      <c r="AB2335" s="125"/>
      <c r="AC2335" s="125"/>
      <c r="AD2335" s="125"/>
      <c r="AE2335" s="125"/>
      <c r="AF2335" s="125"/>
      <c r="AG2335" s="125"/>
      <c r="AH2335" s="125"/>
      <c r="AI2335" s="125"/>
      <c r="AJ2335" s="125"/>
      <c r="AK2335" s="310">
        <v>182410</v>
      </c>
      <c r="AL2335" s="310">
        <f t="shared" si="349"/>
        <v>0</v>
      </c>
      <c r="AM2335" s="65" t="s">
        <v>654</v>
      </c>
      <c r="AN2335" s="65"/>
      <c r="AO2335" s="65"/>
      <c r="AP2335" s="65"/>
      <c r="AQ2335" s="65"/>
      <c r="AR2335" s="65"/>
      <c r="AS2335" s="66"/>
    </row>
    <row r="2336" spans="1:45" s="67" customFormat="1" ht="14.15" customHeight="1" x14ac:dyDescent="0.2">
      <c r="A2336" s="165">
        <v>1802063</v>
      </c>
      <c r="B2336" s="166" t="s">
        <v>229</v>
      </c>
      <c r="C2336" s="258">
        <f t="shared" si="350"/>
        <v>0</v>
      </c>
      <c r="D2336" s="137"/>
      <c r="E2336" s="126"/>
      <c r="F2336" s="126"/>
      <c r="G2336" s="126"/>
      <c r="H2336" s="262">
        <f t="shared" si="348"/>
        <v>0</v>
      </c>
      <c r="I2336" s="125"/>
      <c r="J2336" s="125"/>
      <c r="K2336" s="125"/>
      <c r="L2336" s="125"/>
      <c r="M2336" s="125"/>
      <c r="N2336" s="125"/>
      <c r="O2336" s="262">
        <f t="shared" si="351"/>
        <v>0</v>
      </c>
      <c r="P2336" s="125"/>
      <c r="Q2336" s="125"/>
      <c r="R2336" s="262">
        <f t="shared" si="352"/>
        <v>0</v>
      </c>
      <c r="S2336" s="125"/>
      <c r="T2336" s="125"/>
      <c r="U2336" s="262">
        <f t="shared" si="353"/>
        <v>0</v>
      </c>
      <c r="V2336" s="125"/>
      <c r="W2336" s="125"/>
      <c r="X2336" s="262">
        <f t="shared" si="354"/>
        <v>0</v>
      </c>
      <c r="Y2336" s="125"/>
      <c r="Z2336" s="125"/>
      <c r="AA2336" s="125"/>
      <c r="AB2336" s="125"/>
      <c r="AC2336" s="125"/>
      <c r="AD2336" s="125"/>
      <c r="AE2336" s="125"/>
      <c r="AF2336" s="125"/>
      <c r="AG2336" s="125"/>
      <c r="AH2336" s="125"/>
      <c r="AI2336" s="125"/>
      <c r="AJ2336" s="125"/>
      <c r="AK2336" s="310">
        <v>182410</v>
      </c>
      <c r="AL2336" s="310">
        <f t="shared" si="349"/>
        <v>0</v>
      </c>
      <c r="AM2336" s="65" t="s">
        <v>654</v>
      </c>
      <c r="AN2336" s="65"/>
      <c r="AO2336" s="65"/>
      <c r="AP2336" s="65"/>
      <c r="AQ2336" s="65"/>
      <c r="AR2336" s="65"/>
      <c r="AS2336" s="66"/>
    </row>
    <row r="2337" spans="1:45" s="67" customFormat="1" ht="14.15" customHeight="1" x14ac:dyDescent="0.2">
      <c r="A2337" s="165">
        <v>1802065</v>
      </c>
      <c r="B2337" s="166" t="s">
        <v>76</v>
      </c>
      <c r="C2337" s="258">
        <f t="shared" si="350"/>
        <v>0</v>
      </c>
      <c r="D2337" s="137"/>
      <c r="E2337" s="126"/>
      <c r="F2337" s="126"/>
      <c r="G2337" s="126"/>
      <c r="H2337" s="262">
        <f t="shared" si="348"/>
        <v>0</v>
      </c>
      <c r="I2337" s="125"/>
      <c r="J2337" s="125"/>
      <c r="K2337" s="125"/>
      <c r="L2337" s="125"/>
      <c r="M2337" s="125"/>
      <c r="N2337" s="125"/>
      <c r="O2337" s="262">
        <f t="shared" si="351"/>
        <v>0</v>
      </c>
      <c r="P2337" s="125"/>
      <c r="Q2337" s="125"/>
      <c r="R2337" s="262">
        <f t="shared" si="352"/>
        <v>0</v>
      </c>
      <c r="S2337" s="125"/>
      <c r="T2337" s="125"/>
      <c r="U2337" s="262">
        <f t="shared" si="353"/>
        <v>0</v>
      </c>
      <c r="V2337" s="125"/>
      <c r="W2337" s="125"/>
      <c r="X2337" s="262">
        <f t="shared" si="354"/>
        <v>0</v>
      </c>
      <c r="Y2337" s="125"/>
      <c r="Z2337" s="125"/>
      <c r="AA2337" s="125"/>
      <c r="AB2337" s="125"/>
      <c r="AC2337" s="125"/>
      <c r="AD2337" s="125"/>
      <c r="AE2337" s="125"/>
      <c r="AF2337" s="125"/>
      <c r="AG2337" s="125"/>
      <c r="AH2337" s="125"/>
      <c r="AI2337" s="125"/>
      <c r="AJ2337" s="125"/>
      <c r="AK2337" s="310">
        <v>280560</v>
      </c>
      <c r="AL2337" s="310">
        <f t="shared" si="349"/>
        <v>0</v>
      </c>
      <c r="AM2337" s="65" t="s">
        <v>654</v>
      </c>
      <c r="AN2337" s="65"/>
      <c r="AO2337" s="65"/>
      <c r="AP2337" s="65"/>
      <c r="AQ2337" s="65"/>
      <c r="AR2337" s="65"/>
      <c r="AS2337" s="66"/>
    </row>
    <row r="2338" spans="1:45" s="67" customFormat="1" ht="14.15" customHeight="1" x14ac:dyDescent="0.2">
      <c r="A2338" s="165">
        <v>1802066</v>
      </c>
      <c r="B2338" s="166" t="s">
        <v>77</v>
      </c>
      <c r="C2338" s="258">
        <f t="shared" si="350"/>
        <v>0</v>
      </c>
      <c r="D2338" s="137"/>
      <c r="E2338" s="126"/>
      <c r="F2338" s="126"/>
      <c r="G2338" s="126"/>
      <c r="H2338" s="262">
        <f t="shared" si="348"/>
        <v>0</v>
      </c>
      <c r="I2338" s="125"/>
      <c r="J2338" s="125"/>
      <c r="K2338" s="125"/>
      <c r="L2338" s="125"/>
      <c r="M2338" s="125"/>
      <c r="N2338" s="125"/>
      <c r="O2338" s="262">
        <f t="shared" si="351"/>
        <v>0</v>
      </c>
      <c r="P2338" s="125"/>
      <c r="Q2338" s="125"/>
      <c r="R2338" s="262">
        <f t="shared" si="352"/>
        <v>0</v>
      </c>
      <c r="S2338" s="125"/>
      <c r="T2338" s="125"/>
      <c r="U2338" s="262">
        <f t="shared" si="353"/>
        <v>0</v>
      </c>
      <c r="V2338" s="125"/>
      <c r="W2338" s="125"/>
      <c r="X2338" s="262">
        <f t="shared" si="354"/>
        <v>0</v>
      </c>
      <c r="Y2338" s="125"/>
      <c r="Z2338" s="125"/>
      <c r="AA2338" s="125"/>
      <c r="AB2338" s="125"/>
      <c r="AC2338" s="125"/>
      <c r="AD2338" s="125"/>
      <c r="AE2338" s="125"/>
      <c r="AF2338" s="125"/>
      <c r="AG2338" s="125"/>
      <c r="AH2338" s="125"/>
      <c r="AI2338" s="125"/>
      <c r="AJ2338" s="125"/>
      <c r="AK2338" s="310">
        <v>229040</v>
      </c>
      <c r="AL2338" s="310">
        <f t="shared" si="349"/>
        <v>0</v>
      </c>
      <c r="AM2338" s="65" t="s">
        <v>654</v>
      </c>
      <c r="AN2338" s="65"/>
      <c r="AO2338" s="65"/>
      <c r="AP2338" s="65"/>
      <c r="AQ2338" s="65"/>
      <c r="AR2338" s="65"/>
      <c r="AS2338" s="66"/>
    </row>
    <row r="2339" spans="1:45" s="67" customFormat="1" ht="14.15" customHeight="1" x14ac:dyDescent="0.2">
      <c r="A2339" s="165">
        <v>1802067</v>
      </c>
      <c r="B2339" s="166" t="s">
        <v>463</v>
      </c>
      <c r="C2339" s="258">
        <f t="shared" si="350"/>
        <v>0</v>
      </c>
      <c r="D2339" s="137"/>
      <c r="E2339" s="126"/>
      <c r="F2339" s="126"/>
      <c r="G2339" s="126"/>
      <c r="H2339" s="262">
        <f t="shared" si="348"/>
        <v>0</v>
      </c>
      <c r="I2339" s="125"/>
      <c r="J2339" s="125"/>
      <c r="K2339" s="125"/>
      <c r="L2339" s="125"/>
      <c r="M2339" s="125"/>
      <c r="N2339" s="125"/>
      <c r="O2339" s="262">
        <f t="shared" si="351"/>
        <v>0</v>
      </c>
      <c r="P2339" s="125"/>
      <c r="Q2339" s="125"/>
      <c r="R2339" s="262">
        <f t="shared" si="352"/>
        <v>0</v>
      </c>
      <c r="S2339" s="125"/>
      <c r="T2339" s="125"/>
      <c r="U2339" s="262">
        <f t="shared" si="353"/>
        <v>0</v>
      </c>
      <c r="V2339" s="125"/>
      <c r="W2339" s="125"/>
      <c r="X2339" s="262">
        <f t="shared" si="354"/>
        <v>0</v>
      </c>
      <c r="Y2339" s="125"/>
      <c r="Z2339" s="125"/>
      <c r="AA2339" s="125"/>
      <c r="AB2339" s="125"/>
      <c r="AC2339" s="125"/>
      <c r="AD2339" s="125"/>
      <c r="AE2339" s="125"/>
      <c r="AF2339" s="125"/>
      <c r="AG2339" s="125"/>
      <c r="AH2339" s="125"/>
      <c r="AI2339" s="125"/>
      <c r="AJ2339" s="125"/>
      <c r="AK2339" s="310">
        <v>436870</v>
      </c>
      <c r="AL2339" s="310">
        <f t="shared" si="349"/>
        <v>0</v>
      </c>
      <c r="AM2339" s="65" t="s">
        <v>654</v>
      </c>
      <c r="AN2339" s="65"/>
      <c r="AO2339" s="65"/>
      <c r="AP2339" s="65"/>
      <c r="AQ2339" s="65"/>
      <c r="AR2339" s="65"/>
      <c r="AS2339" s="66"/>
    </row>
    <row r="2340" spans="1:45" s="67" customFormat="1" ht="14.15" customHeight="1" x14ac:dyDescent="0.2">
      <c r="A2340" s="165">
        <v>1802068</v>
      </c>
      <c r="B2340" s="166" t="s">
        <v>464</v>
      </c>
      <c r="C2340" s="258">
        <f t="shared" si="350"/>
        <v>0</v>
      </c>
      <c r="D2340" s="137"/>
      <c r="E2340" s="126"/>
      <c r="F2340" s="126"/>
      <c r="G2340" s="126"/>
      <c r="H2340" s="262">
        <f t="shared" si="348"/>
        <v>0</v>
      </c>
      <c r="I2340" s="125"/>
      <c r="J2340" s="125"/>
      <c r="K2340" s="125"/>
      <c r="L2340" s="125"/>
      <c r="M2340" s="125"/>
      <c r="N2340" s="125"/>
      <c r="O2340" s="262">
        <f t="shared" si="351"/>
        <v>0</v>
      </c>
      <c r="P2340" s="125"/>
      <c r="Q2340" s="125"/>
      <c r="R2340" s="262">
        <f t="shared" si="352"/>
        <v>0</v>
      </c>
      <c r="S2340" s="125"/>
      <c r="T2340" s="125"/>
      <c r="U2340" s="262">
        <f t="shared" si="353"/>
        <v>0</v>
      </c>
      <c r="V2340" s="125"/>
      <c r="W2340" s="125"/>
      <c r="X2340" s="262">
        <f t="shared" si="354"/>
        <v>0</v>
      </c>
      <c r="Y2340" s="125"/>
      <c r="Z2340" s="125"/>
      <c r="AA2340" s="125"/>
      <c r="AB2340" s="125"/>
      <c r="AC2340" s="125"/>
      <c r="AD2340" s="125"/>
      <c r="AE2340" s="125"/>
      <c r="AF2340" s="125"/>
      <c r="AG2340" s="125"/>
      <c r="AH2340" s="125"/>
      <c r="AI2340" s="125"/>
      <c r="AJ2340" s="125"/>
      <c r="AK2340" s="310">
        <v>537330</v>
      </c>
      <c r="AL2340" s="310">
        <f t="shared" si="349"/>
        <v>0</v>
      </c>
      <c r="AM2340" s="65" t="s">
        <v>654</v>
      </c>
      <c r="AN2340" s="65"/>
      <c r="AO2340" s="65"/>
      <c r="AP2340" s="65"/>
      <c r="AQ2340" s="65"/>
      <c r="AR2340" s="65"/>
      <c r="AS2340" s="66"/>
    </row>
    <row r="2341" spans="1:45" s="67" customFormat="1" ht="14.15" customHeight="1" x14ac:dyDescent="0.2">
      <c r="A2341" s="165">
        <v>1802069</v>
      </c>
      <c r="B2341" s="166" t="s">
        <v>839</v>
      </c>
      <c r="C2341" s="258">
        <f t="shared" si="350"/>
        <v>0</v>
      </c>
      <c r="D2341" s="137"/>
      <c r="E2341" s="126"/>
      <c r="F2341" s="126"/>
      <c r="G2341" s="126"/>
      <c r="H2341" s="262">
        <f t="shared" si="348"/>
        <v>0</v>
      </c>
      <c r="I2341" s="125"/>
      <c r="J2341" s="125"/>
      <c r="K2341" s="125"/>
      <c r="L2341" s="125"/>
      <c r="M2341" s="125"/>
      <c r="N2341" s="125"/>
      <c r="O2341" s="262">
        <f t="shared" si="351"/>
        <v>0</v>
      </c>
      <c r="P2341" s="125"/>
      <c r="Q2341" s="125"/>
      <c r="R2341" s="262">
        <f t="shared" si="352"/>
        <v>0</v>
      </c>
      <c r="S2341" s="125"/>
      <c r="T2341" s="125"/>
      <c r="U2341" s="262">
        <f t="shared" si="353"/>
        <v>0</v>
      </c>
      <c r="V2341" s="125"/>
      <c r="W2341" s="125"/>
      <c r="X2341" s="262">
        <f t="shared" si="354"/>
        <v>0</v>
      </c>
      <c r="Y2341" s="125"/>
      <c r="Z2341" s="125"/>
      <c r="AA2341" s="125"/>
      <c r="AB2341" s="125"/>
      <c r="AC2341" s="125"/>
      <c r="AD2341" s="125"/>
      <c r="AE2341" s="125"/>
      <c r="AF2341" s="125"/>
      <c r="AG2341" s="125"/>
      <c r="AH2341" s="125"/>
      <c r="AI2341" s="125"/>
      <c r="AJ2341" s="125"/>
      <c r="AK2341" s="310">
        <v>525870</v>
      </c>
      <c r="AL2341" s="310">
        <f t="shared" si="349"/>
        <v>0</v>
      </c>
      <c r="AM2341" s="65" t="s">
        <v>654</v>
      </c>
      <c r="AN2341" s="65"/>
      <c r="AO2341" s="65"/>
      <c r="AP2341" s="65"/>
      <c r="AQ2341" s="65"/>
      <c r="AR2341" s="65"/>
      <c r="AS2341" s="66"/>
    </row>
    <row r="2342" spans="1:45" s="67" customFormat="1" ht="14.15" customHeight="1" x14ac:dyDescent="0.2">
      <c r="A2342" s="165">
        <v>1802070</v>
      </c>
      <c r="B2342" s="166" t="s">
        <v>1234</v>
      </c>
      <c r="C2342" s="258">
        <f t="shared" si="350"/>
        <v>0</v>
      </c>
      <c r="D2342" s="137"/>
      <c r="E2342" s="126"/>
      <c r="F2342" s="126"/>
      <c r="G2342" s="126"/>
      <c r="H2342" s="262">
        <f t="shared" si="348"/>
        <v>0</v>
      </c>
      <c r="I2342" s="125"/>
      <c r="J2342" s="125"/>
      <c r="K2342" s="125"/>
      <c r="L2342" s="125"/>
      <c r="M2342" s="125"/>
      <c r="N2342" s="125"/>
      <c r="O2342" s="262">
        <f t="shared" si="351"/>
        <v>0</v>
      </c>
      <c r="P2342" s="125"/>
      <c r="Q2342" s="125"/>
      <c r="R2342" s="262">
        <f t="shared" si="352"/>
        <v>0</v>
      </c>
      <c r="S2342" s="125"/>
      <c r="T2342" s="125"/>
      <c r="U2342" s="262">
        <f t="shared" si="353"/>
        <v>0</v>
      </c>
      <c r="V2342" s="125"/>
      <c r="W2342" s="125"/>
      <c r="X2342" s="262">
        <f t="shared" si="354"/>
        <v>0</v>
      </c>
      <c r="Y2342" s="125"/>
      <c r="Z2342" s="125"/>
      <c r="AA2342" s="125"/>
      <c r="AB2342" s="125"/>
      <c r="AC2342" s="125"/>
      <c r="AD2342" s="125"/>
      <c r="AE2342" s="125"/>
      <c r="AF2342" s="125"/>
      <c r="AG2342" s="125"/>
      <c r="AH2342" s="125"/>
      <c r="AI2342" s="125"/>
      <c r="AJ2342" s="125"/>
      <c r="AK2342" s="310">
        <v>436870</v>
      </c>
      <c r="AL2342" s="310">
        <f t="shared" si="349"/>
        <v>0</v>
      </c>
      <c r="AM2342" s="65" t="s">
        <v>654</v>
      </c>
      <c r="AN2342" s="65"/>
      <c r="AO2342" s="65"/>
      <c r="AP2342" s="65"/>
      <c r="AQ2342" s="65"/>
      <c r="AR2342" s="65"/>
      <c r="AS2342" s="66"/>
    </row>
    <row r="2343" spans="1:45" s="67" customFormat="1" ht="14.15" customHeight="1" x14ac:dyDescent="0.2">
      <c r="A2343" s="165">
        <v>1802071</v>
      </c>
      <c r="B2343" s="166" t="s">
        <v>840</v>
      </c>
      <c r="C2343" s="258">
        <f t="shared" si="350"/>
        <v>0</v>
      </c>
      <c r="D2343" s="137"/>
      <c r="E2343" s="126"/>
      <c r="F2343" s="126"/>
      <c r="G2343" s="126"/>
      <c r="H2343" s="262">
        <f t="shared" si="348"/>
        <v>0</v>
      </c>
      <c r="I2343" s="125"/>
      <c r="J2343" s="125"/>
      <c r="K2343" s="125"/>
      <c r="L2343" s="125"/>
      <c r="M2343" s="125"/>
      <c r="N2343" s="125"/>
      <c r="O2343" s="262">
        <f t="shared" si="351"/>
        <v>0</v>
      </c>
      <c r="P2343" s="125"/>
      <c r="Q2343" s="125"/>
      <c r="R2343" s="262">
        <f t="shared" si="352"/>
        <v>0</v>
      </c>
      <c r="S2343" s="125"/>
      <c r="T2343" s="125"/>
      <c r="U2343" s="262">
        <f t="shared" si="353"/>
        <v>0</v>
      </c>
      <c r="V2343" s="125"/>
      <c r="W2343" s="125"/>
      <c r="X2343" s="262">
        <f t="shared" si="354"/>
        <v>0</v>
      </c>
      <c r="Y2343" s="125"/>
      <c r="Z2343" s="125"/>
      <c r="AA2343" s="125"/>
      <c r="AB2343" s="125"/>
      <c r="AC2343" s="125"/>
      <c r="AD2343" s="125"/>
      <c r="AE2343" s="125"/>
      <c r="AF2343" s="125"/>
      <c r="AG2343" s="125"/>
      <c r="AH2343" s="125"/>
      <c r="AI2343" s="125"/>
      <c r="AJ2343" s="125"/>
      <c r="AK2343" s="310">
        <v>220450</v>
      </c>
      <c r="AL2343" s="310">
        <f t="shared" si="349"/>
        <v>0</v>
      </c>
      <c r="AM2343" s="65" t="s">
        <v>654</v>
      </c>
      <c r="AN2343" s="65"/>
      <c r="AO2343" s="65"/>
      <c r="AP2343" s="65"/>
      <c r="AQ2343" s="65"/>
      <c r="AR2343" s="65"/>
      <c r="AS2343" s="66"/>
    </row>
    <row r="2344" spans="1:45" s="67" customFormat="1" ht="14.15" customHeight="1" x14ac:dyDescent="0.2">
      <c r="A2344" s="165">
        <v>1802072</v>
      </c>
      <c r="B2344" s="166" t="s">
        <v>841</v>
      </c>
      <c r="C2344" s="258">
        <f t="shared" si="350"/>
        <v>0</v>
      </c>
      <c r="D2344" s="137"/>
      <c r="E2344" s="126"/>
      <c r="F2344" s="126"/>
      <c r="G2344" s="126"/>
      <c r="H2344" s="262">
        <f t="shared" si="348"/>
        <v>0</v>
      </c>
      <c r="I2344" s="125"/>
      <c r="J2344" s="125"/>
      <c r="K2344" s="125"/>
      <c r="L2344" s="125"/>
      <c r="M2344" s="125"/>
      <c r="N2344" s="125"/>
      <c r="O2344" s="262">
        <f t="shared" si="351"/>
        <v>0</v>
      </c>
      <c r="P2344" s="125"/>
      <c r="Q2344" s="125"/>
      <c r="R2344" s="262">
        <f t="shared" si="352"/>
        <v>0</v>
      </c>
      <c r="S2344" s="125"/>
      <c r="T2344" s="125"/>
      <c r="U2344" s="262">
        <f t="shared" si="353"/>
        <v>0</v>
      </c>
      <c r="V2344" s="125"/>
      <c r="W2344" s="125"/>
      <c r="X2344" s="262">
        <f t="shared" si="354"/>
        <v>0</v>
      </c>
      <c r="Y2344" s="125"/>
      <c r="Z2344" s="125"/>
      <c r="AA2344" s="125"/>
      <c r="AB2344" s="125"/>
      <c r="AC2344" s="125"/>
      <c r="AD2344" s="125"/>
      <c r="AE2344" s="125"/>
      <c r="AF2344" s="125"/>
      <c r="AG2344" s="125"/>
      <c r="AH2344" s="125"/>
      <c r="AI2344" s="125"/>
      <c r="AJ2344" s="125"/>
      <c r="AK2344" s="310">
        <v>220450</v>
      </c>
      <c r="AL2344" s="310">
        <f t="shared" si="349"/>
        <v>0</v>
      </c>
      <c r="AM2344" s="65" t="s">
        <v>654</v>
      </c>
      <c r="AN2344" s="65"/>
      <c r="AO2344" s="65"/>
      <c r="AP2344" s="65"/>
      <c r="AQ2344" s="65"/>
      <c r="AR2344" s="65"/>
      <c r="AS2344" s="66"/>
    </row>
    <row r="2345" spans="1:45" s="67" customFormat="1" ht="14.15" customHeight="1" x14ac:dyDescent="0.2">
      <c r="A2345" s="165">
        <v>1802073</v>
      </c>
      <c r="B2345" s="166" t="s">
        <v>454</v>
      </c>
      <c r="C2345" s="258">
        <f t="shared" si="350"/>
        <v>0</v>
      </c>
      <c r="D2345" s="137"/>
      <c r="E2345" s="126"/>
      <c r="F2345" s="126"/>
      <c r="G2345" s="126"/>
      <c r="H2345" s="262">
        <f t="shared" si="348"/>
        <v>0</v>
      </c>
      <c r="I2345" s="125"/>
      <c r="J2345" s="125"/>
      <c r="K2345" s="125"/>
      <c r="L2345" s="125"/>
      <c r="M2345" s="125"/>
      <c r="N2345" s="125"/>
      <c r="O2345" s="262">
        <f t="shared" si="351"/>
        <v>0</v>
      </c>
      <c r="P2345" s="125"/>
      <c r="Q2345" s="125"/>
      <c r="R2345" s="262">
        <f t="shared" si="352"/>
        <v>0</v>
      </c>
      <c r="S2345" s="125"/>
      <c r="T2345" s="125"/>
      <c r="U2345" s="262">
        <f t="shared" si="353"/>
        <v>0</v>
      </c>
      <c r="V2345" s="125"/>
      <c r="W2345" s="125"/>
      <c r="X2345" s="262">
        <f t="shared" si="354"/>
        <v>0</v>
      </c>
      <c r="Y2345" s="125"/>
      <c r="Z2345" s="125"/>
      <c r="AA2345" s="125"/>
      <c r="AB2345" s="125"/>
      <c r="AC2345" s="125"/>
      <c r="AD2345" s="125"/>
      <c r="AE2345" s="125"/>
      <c r="AF2345" s="125"/>
      <c r="AG2345" s="125"/>
      <c r="AH2345" s="125"/>
      <c r="AI2345" s="125"/>
      <c r="AJ2345" s="125"/>
      <c r="AK2345" s="310">
        <v>436870</v>
      </c>
      <c r="AL2345" s="310">
        <f t="shared" si="349"/>
        <v>0</v>
      </c>
      <c r="AM2345" s="65" t="s">
        <v>654</v>
      </c>
      <c r="AN2345" s="65"/>
      <c r="AO2345" s="65"/>
      <c r="AP2345" s="65"/>
      <c r="AQ2345" s="65"/>
      <c r="AR2345" s="65"/>
      <c r="AS2345" s="66"/>
    </row>
    <row r="2346" spans="1:45" s="67" customFormat="1" ht="14.15" customHeight="1" x14ac:dyDescent="0.2">
      <c r="A2346" s="165">
        <v>1802074</v>
      </c>
      <c r="B2346" s="166" t="s">
        <v>455</v>
      </c>
      <c r="C2346" s="258">
        <f t="shared" si="350"/>
        <v>0</v>
      </c>
      <c r="D2346" s="137"/>
      <c r="E2346" s="126"/>
      <c r="F2346" s="126"/>
      <c r="G2346" s="126"/>
      <c r="H2346" s="262">
        <f t="shared" si="348"/>
        <v>0</v>
      </c>
      <c r="I2346" s="125"/>
      <c r="J2346" s="125"/>
      <c r="K2346" s="125"/>
      <c r="L2346" s="125"/>
      <c r="M2346" s="125"/>
      <c r="N2346" s="125"/>
      <c r="O2346" s="262">
        <f t="shared" si="351"/>
        <v>0</v>
      </c>
      <c r="P2346" s="125"/>
      <c r="Q2346" s="125"/>
      <c r="R2346" s="262">
        <f t="shared" si="352"/>
        <v>0</v>
      </c>
      <c r="S2346" s="125"/>
      <c r="T2346" s="125"/>
      <c r="U2346" s="262">
        <f t="shared" si="353"/>
        <v>0</v>
      </c>
      <c r="V2346" s="125"/>
      <c r="W2346" s="125"/>
      <c r="X2346" s="262">
        <f t="shared" si="354"/>
        <v>0</v>
      </c>
      <c r="Y2346" s="125"/>
      <c r="Z2346" s="125"/>
      <c r="AA2346" s="125"/>
      <c r="AB2346" s="125"/>
      <c r="AC2346" s="125"/>
      <c r="AD2346" s="125"/>
      <c r="AE2346" s="125"/>
      <c r="AF2346" s="125"/>
      <c r="AG2346" s="125"/>
      <c r="AH2346" s="125"/>
      <c r="AI2346" s="125"/>
      <c r="AJ2346" s="125"/>
      <c r="AK2346" s="310">
        <v>280710</v>
      </c>
      <c r="AL2346" s="310">
        <f t="shared" si="349"/>
        <v>0</v>
      </c>
      <c r="AM2346" s="65" t="s">
        <v>654</v>
      </c>
      <c r="AN2346" s="65"/>
      <c r="AO2346" s="65"/>
      <c r="AP2346" s="65"/>
      <c r="AQ2346" s="65"/>
      <c r="AR2346" s="65"/>
      <c r="AS2346" s="66"/>
    </row>
    <row r="2347" spans="1:45" s="67" customFormat="1" ht="14.15" customHeight="1" x14ac:dyDescent="0.2">
      <c r="A2347" s="165">
        <v>1802082</v>
      </c>
      <c r="B2347" s="166" t="s">
        <v>456</v>
      </c>
      <c r="C2347" s="258">
        <f t="shared" si="350"/>
        <v>0</v>
      </c>
      <c r="D2347" s="137"/>
      <c r="E2347" s="126"/>
      <c r="F2347" s="126"/>
      <c r="G2347" s="126"/>
      <c r="H2347" s="262">
        <f t="shared" si="348"/>
        <v>0</v>
      </c>
      <c r="I2347" s="125"/>
      <c r="J2347" s="125"/>
      <c r="K2347" s="125"/>
      <c r="L2347" s="125"/>
      <c r="M2347" s="125"/>
      <c r="N2347" s="125"/>
      <c r="O2347" s="262">
        <f t="shared" si="351"/>
        <v>0</v>
      </c>
      <c r="P2347" s="125"/>
      <c r="Q2347" s="125"/>
      <c r="R2347" s="262">
        <f t="shared" si="352"/>
        <v>0</v>
      </c>
      <c r="S2347" s="125"/>
      <c r="T2347" s="125"/>
      <c r="U2347" s="262">
        <f t="shared" si="353"/>
        <v>0</v>
      </c>
      <c r="V2347" s="125"/>
      <c r="W2347" s="125"/>
      <c r="X2347" s="262">
        <f t="shared" si="354"/>
        <v>0</v>
      </c>
      <c r="Y2347" s="125"/>
      <c r="Z2347" s="125"/>
      <c r="AA2347" s="125"/>
      <c r="AB2347" s="125"/>
      <c r="AC2347" s="125"/>
      <c r="AD2347" s="125"/>
      <c r="AE2347" s="125"/>
      <c r="AF2347" s="125"/>
      <c r="AG2347" s="125"/>
      <c r="AH2347" s="125"/>
      <c r="AI2347" s="125"/>
      <c r="AJ2347" s="125"/>
      <c r="AK2347" s="310">
        <v>269050</v>
      </c>
      <c r="AL2347" s="310">
        <f t="shared" si="349"/>
        <v>0</v>
      </c>
      <c r="AM2347" s="65" t="s">
        <v>654</v>
      </c>
      <c r="AN2347" s="65"/>
      <c r="AO2347" s="65"/>
      <c r="AP2347" s="65"/>
      <c r="AQ2347" s="65"/>
      <c r="AR2347" s="65"/>
      <c r="AS2347" s="66"/>
    </row>
    <row r="2348" spans="1:45" s="67" customFormat="1" ht="14.15" customHeight="1" x14ac:dyDescent="0.2">
      <c r="A2348" s="165">
        <v>1802075</v>
      </c>
      <c r="B2348" s="166" t="s">
        <v>842</v>
      </c>
      <c r="C2348" s="258">
        <f t="shared" si="350"/>
        <v>0</v>
      </c>
      <c r="D2348" s="137"/>
      <c r="E2348" s="126"/>
      <c r="F2348" s="126"/>
      <c r="G2348" s="126"/>
      <c r="H2348" s="262">
        <f t="shared" si="348"/>
        <v>0</v>
      </c>
      <c r="I2348" s="125"/>
      <c r="J2348" s="125"/>
      <c r="K2348" s="125"/>
      <c r="L2348" s="125"/>
      <c r="M2348" s="125"/>
      <c r="N2348" s="125"/>
      <c r="O2348" s="262">
        <f t="shared" si="351"/>
        <v>0</v>
      </c>
      <c r="P2348" s="125"/>
      <c r="Q2348" s="125"/>
      <c r="R2348" s="262">
        <f t="shared" si="352"/>
        <v>0</v>
      </c>
      <c r="S2348" s="125"/>
      <c r="T2348" s="125"/>
      <c r="U2348" s="262">
        <f t="shared" si="353"/>
        <v>0</v>
      </c>
      <c r="V2348" s="125"/>
      <c r="W2348" s="125"/>
      <c r="X2348" s="262">
        <f t="shared" si="354"/>
        <v>0</v>
      </c>
      <c r="Y2348" s="125"/>
      <c r="Z2348" s="125"/>
      <c r="AA2348" s="125"/>
      <c r="AB2348" s="125"/>
      <c r="AC2348" s="125"/>
      <c r="AD2348" s="125"/>
      <c r="AE2348" s="125"/>
      <c r="AF2348" s="125"/>
      <c r="AG2348" s="125"/>
      <c r="AH2348" s="125"/>
      <c r="AI2348" s="125"/>
      <c r="AJ2348" s="125"/>
      <c r="AK2348" s="310">
        <v>498140</v>
      </c>
      <c r="AL2348" s="310">
        <f t="shared" si="349"/>
        <v>0</v>
      </c>
      <c r="AM2348" s="65" t="s">
        <v>654</v>
      </c>
      <c r="AN2348" s="65"/>
      <c r="AO2348" s="65"/>
      <c r="AP2348" s="65"/>
      <c r="AQ2348" s="65"/>
      <c r="AR2348" s="65"/>
      <c r="AS2348" s="66"/>
    </row>
    <row r="2349" spans="1:45" s="67" customFormat="1" ht="14.15" customHeight="1" x14ac:dyDescent="0.2">
      <c r="A2349" s="165">
        <v>1802076</v>
      </c>
      <c r="B2349" s="166" t="s">
        <v>457</v>
      </c>
      <c r="C2349" s="258">
        <f t="shared" si="350"/>
        <v>0</v>
      </c>
      <c r="D2349" s="137"/>
      <c r="E2349" s="126"/>
      <c r="F2349" s="126"/>
      <c r="G2349" s="126"/>
      <c r="H2349" s="262">
        <f t="shared" si="348"/>
        <v>0</v>
      </c>
      <c r="I2349" s="125"/>
      <c r="J2349" s="125"/>
      <c r="K2349" s="125"/>
      <c r="L2349" s="125"/>
      <c r="M2349" s="125"/>
      <c r="N2349" s="125"/>
      <c r="O2349" s="262">
        <f t="shared" si="351"/>
        <v>0</v>
      </c>
      <c r="P2349" s="125"/>
      <c r="Q2349" s="125"/>
      <c r="R2349" s="262">
        <f t="shared" si="352"/>
        <v>0</v>
      </c>
      <c r="S2349" s="125"/>
      <c r="T2349" s="125"/>
      <c r="U2349" s="262">
        <f t="shared" si="353"/>
        <v>0</v>
      </c>
      <c r="V2349" s="125"/>
      <c r="W2349" s="125"/>
      <c r="X2349" s="262">
        <f t="shared" si="354"/>
        <v>0</v>
      </c>
      <c r="Y2349" s="125"/>
      <c r="Z2349" s="125"/>
      <c r="AA2349" s="125"/>
      <c r="AB2349" s="125"/>
      <c r="AC2349" s="125"/>
      <c r="AD2349" s="125"/>
      <c r="AE2349" s="125"/>
      <c r="AF2349" s="125"/>
      <c r="AG2349" s="125"/>
      <c r="AH2349" s="125"/>
      <c r="AI2349" s="125"/>
      <c r="AJ2349" s="125"/>
      <c r="AK2349" s="310">
        <v>280610</v>
      </c>
      <c r="AL2349" s="310">
        <f t="shared" si="349"/>
        <v>0</v>
      </c>
      <c r="AM2349" s="65" t="s">
        <v>654</v>
      </c>
      <c r="AN2349" s="65"/>
      <c r="AO2349" s="65"/>
      <c r="AP2349" s="65"/>
      <c r="AQ2349" s="65"/>
      <c r="AR2349" s="65"/>
      <c r="AS2349" s="66"/>
    </row>
    <row r="2350" spans="1:45" s="72" customFormat="1" ht="14.15" customHeight="1" x14ac:dyDescent="0.2">
      <c r="A2350" s="165">
        <v>1802077</v>
      </c>
      <c r="B2350" s="166" t="s">
        <v>458</v>
      </c>
      <c r="C2350" s="258">
        <f t="shared" si="350"/>
        <v>0</v>
      </c>
      <c r="D2350" s="137"/>
      <c r="E2350" s="126"/>
      <c r="F2350" s="126"/>
      <c r="G2350" s="126"/>
      <c r="H2350" s="262">
        <f t="shared" si="348"/>
        <v>0</v>
      </c>
      <c r="I2350" s="125"/>
      <c r="J2350" s="125"/>
      <c r="K2350" s="125"/>
      <c r="L2350" s="125"/>
      <c r="M2350" s="125"/>
      <c r="N2350" s="125"/>
      <c r="O2350" s="262">
        <f t="shared" si="351"/>
        <v>0</v>
      </c>
      <c r="P2350" s="125"/>
      <c r="Q2350" s="125"/>
      <c r="R2350" s="262">
        <f t="shared" si="352"/>
        <v>0</v>
      </c>
      <c r="S2350" s="125"/>
      <c r="T2350" s="125"/>
      <c r="U2350" s="262">
        <f t="shared" si="353"/>
        <v>0</v>
      </c>
      <c r="V2350" s="125"/>
      <c r="W2350" s="125"/>
      <c r="X2350" s="262">
        <f t="shared" si="354"/>
        <v>0</v>
      </c>
      <c r="Y2350" s="125"/>
      <c r="Z2350" s="125"/>
      <c r="AA2350" s="125"/>
      <c r="AB2350" s="125"/>
      <c r="AC2350" s="125"/>
      <c r="AD2350" s="125"/>
      <c r="AE2350" s="125"/>
      <c r="AF2350" s="125"/>
      <c r="AG2350" s="125"/>
      <c r="AH2350" s="125"/>
      <c r="AI2350" s="125"/>
      <c r="AJ2350" s="125"/>
      <c r="AK2350" s="310">
        <v>280610</v>
      </c>
      <c r="AL2350" s="310">
        <f t="shared" si="349"/>
        <v>0</v>
      </c>
      <c r="AM2350" s="65" t="s">
        <v>654</v>
      </c>
      <c r="AN2350" s="65"/>
      <c r="AO2350" s="65"/>
      <c r="AP2350" s="65"/>
      <c r="AQ2350" s="65"/>
      <c r="AR2350" s="65"/>
      <c r="AS2350" s="71"/>
    </row>
    <row r="2351" spans="1:45" s="72" customFormat="1" ht="14.15" customHeight="1" x14ac:dyDescent="0.2">
      <c r="A2351" s="165">
        <v>1802083</v>
      </c>
      <c r="B2351" s="166" t="s">
        <v>3335</v>
      </c>
      <c r="C2351" s="258">
        <f t="shared" si="350"/>
        <v>0</v>
      </c>
      <c r="D2351" s="137"/>
      <c r="E2351" s="126"/>
      <c r="F2351" s="126"/>
      <c r="G2351" s="126"/>
      <c r="H2351" s="262">
        <f t="shared" si="348"/>
        <v>0</v>
      </c>
      <c r="I2351" s="125"/>
      <c r="J2351" s="125"/>
      <c r="K2351" s="125"/>
      <c r="L2351" s="125"/>
      <c r="M2351" s="125"/>
      <c r="N2351" s="125"/>
      <c r="O2351" s="262">
        <f t="shared" si="351"/>
        <v>0</v>
      </c>
      <c r="P2351" s="125"/>
      <c r="Q2351" s="125"/>
      <c r="R2351" s="262">
        <f t="shared" si="352"/>
        <v>0</v>
      </c>
      <c r="S2351" s="125"/>
      <c r="T2351" s="125"/>
      <c r="U2351" s="262">
        <f t="shared" si="353"/>
        <v>0</v>
      </c>
      <c r="V2351" s="125"/>
      <c r="W2351" s="125"/>
      <c r="X2351" s="262">
        <f t="shared" si="354"/>
        <v>0</v>
      </c>
      <c r="Y2351" s="125"/>
      <c r="Z2351" s="125"/>
      <c r="AA2351" s="125"/>
      <c r="AB2351" s="125"/>
      <c r="AC2351" s="125"/>
      <c r="AD2351" s="125"/>
      <c r="AE2351" s="125"/>
      <c r="AF2351" s="125"/>
      <c r="AG2351" s="125"/>
      <c r="AH2351" s="125"/>
      <c r="AI2351" s="125"/>
      <c r="AJ2351" s="125"/>
      <c r="AK2351" s="310">
        <v>203130</v>
      </c>
      <c r="AL2351" s="310">
        <f t="shared" si="349"/>
        <v>0</v>
      </c>
      <c r="AM2351" s="65" t="s">
        <v>654</v>
      </c>
      <c r="AN2351" s="65"/>
      <c r="AO2351" s="65"/>
      <c r="AP2351" s="65"/>
      <c r="AQ2351" s="65"/>
      <c r="AR2351" s="65"/>
      <c r="AS2351" s="71"/>
    </row>
    <row r="2352" spans="1:45" s="72" customFormat="1" ht="14.15" customHeight="1" x14ac:dyDescent="0.2">
      <c r="A2352" s="165">
        <v>1802084</v>
      </c>
      <c r="B2352" s="166" t="s">
        <v>3336</v>
      </c>
      <c r="C2352" s="258">
        <f t="shared" si="350"/>
        <v>1</v>
      </c>
      <c r="D2352" s="137"/>
      <c r="E2352" s="126"/>
      <c r="F2352" s="126"/>
      <c r="G2352" s="126"/>
      <c r="H2352" s="262">
        <f t="shared" si="348"/>
        <v>0</v>
      </c>
      <c r="I2352" s="125"/>
      <c r="J2352" s="125"/>
      <c r="K2352" s="125">
        <v>1</v>
      </c>
      <c r="L2352" s="125"/>
      <c r="M2352" s="125"/>
      <c r="N2352" s="125"/>
      <c r="O2352" s="262">
        <f t="shared" si="351"/>
        <v>0</v>
      </c>
      <c r="P2352" s="125"/>
      <c r="Q2352" s="125"/>
      <c r="R2352" s="262">
        <f t="shared" si="352"/>
        <v>0</v>
      </c>
      <c r="S2352" s="125"/>
      <c r="T2352" s="125"/>
      <c r="U2352" s="262">
        <f t="shared" si="353"/>
        <v>0</v>
      </c>
      <c r="V2352" s="125"/>
      <c r="W2352" s="125"/>
      <c r="X2352" s="262">
        <f t="shared" si="354"/>
        <v>1</v>
      </c>
      <c r="Y2352" s="125">
        <v>1</v>
      </c>
      <c r="Z2352" s="125"/>
      <c r="AA2352" s="125">
        <v>1</v>
      </c>
      <c r="AB2352" s="125"/>
      <c r="AC2352" s="125"/>
      <c r="AD2352" s="125"/>
      <c r="AE2352" s="125"/>
      <c r="AF2352" s="125"/>
      <c r="AG2352" s="125"/>
      <c r="AH2352" s="125"/>
      <c r="AI2352" s="125"/>
      <c r="AJ2352" s="125"/>
      <c r="AK2352" s="310">
        <v>264070</v>
      </c>
      <c r="AL2352" s="310">
        <f t="shared" si="349"/>
        <v>0</v>
      </c>
      <c r="AM2352" s="65" t="s">
        <v>654</v>
      </c>
      <c r="AN2352" s="65"/>
      <c r="AO2352" s="65"/>
      <c r="AP2352" s="65"/>
      <c r="AQ2352" s="65"/>
      <c r="AR2352" s="65"/>
      <c r="AS2352" s="71"/>
    </row>
    <row r="2353" spans="1:45" s="72" customFormat="1" ht="14.15" customHeight="1" x14ac:dyDescent="0.2">
      <c r="A2353" s="165">
        <v>1802085</v>
      </c>
      <c r="B2353" s="166" t="s">
        <v>3337</v>
      </c>
      <c r="C2353" s="258">
        <f t="shared" si="350"/>
        <v>0</v>
      </c>
      <c r="D2353" s="137"/>
      <c r="E2353" s="126"/>
      <c r="F2353" s="126"/>
      <c r="G2353" s="126"/>
      <c r="H2353" s="262">
        <f t="shared" si="348"/>
        <v>0</v>
      </c>
      <c r="I2353" s="125"/>
      <c r="J2353" s="125"/>
      <c r="K2353" s="125"/>
      <c r="L2353" s="125"/>
      <c r="M2353" s="125"/>
      <c r="N2353" s="125"/>
      <c r="O2353" s="262">
        <f t="shared" si="351"/>
        <v>0</v>
      </c>
      <c r="P2353" s="125"/>
      <c r="Q2353" s="125"/>
      <c r="R2353" s="262">
        <f t="shared" si="352"/>
        <v>0</v>
      </c>
      <c r="S2353" s="125"/>
      <c r="T2353" s="125"/>
      <c r="U2353" s="262">
        <f t="shared" si="353"/>
        <v>0</v>
      </c>
      <c r="V2353" s="125"/>
      <c r="W2353" s="125"/>
      <c r="X2353" s="262">
        <f t="shared" si="354"/>
        <v>0</v>
      </c>
      <c r="Y2353" s="125"/>
      <c r="Z2353" s="125"/>
      <c r="AA2353" s="125"/>
      <c r="AB2353" s="125"/>
      <c r="AC2353" s="125"/>
      <c r="AD2353" s="125"/>
      <c r="AE2353" s="125"/>
      <c r="AF2353" s="125"/>
      <c r="AG2353" s="125"/>
      <c r="AH2353" s="125"/>
      <c r="AI2353" s="125"/>
      <c r="AJ2353" s="125"/>
      <c r="AK2353" s="310">
        <v>283650</v>
      </c>
      <c r="AL2353" s="310">
        <f t="shared" si="349"/>
        <v>0</v>
      </c>
      <c r="AM2353" s="65" t="s">
        <v>654</v>
      </c>
      <c r="AN2353" s="65"/>
      <c r="AO2353" s="65"/>
      <c r="AP2353" s="65"/>
      <c r="AQ2353" s="65"/>
      <c r="AR2353" s="65"/>
      <c r="AS2353" s="71"/>
    </row>
    <row r="2354" spans="1:45" s="72" customFormat="1" ht="14.15" customHeight="1" x14ac:dyDescent="0.2">
      <c r="A2354" s="165">
        <v>1802086</v>
      </c>
      <c r="B2354" s="166" t="s">
        <v>3338</v>
      </c>
      <c r="C2354" s="258">
        <f t="shared" si="350"/>
        <v>0</v>
      </c>
      <c r="D2354" s="137"/>
      <c r="E2354" s="126"/>
      <c r="F2354" s="126"/>
      <c r="G2354" s="126"/>
      <c r="H2354" s="262">
        <f t="shared" si="348"/>
        <v>0</v>
      </c>
      <c r="I2354" s="125"/>
      <c r="J2354" s="125"/>
      <c r="K2354" s="125"/>
      <c r="L2354" s="125"/>
      <c r="M2354" s="125"/>
      <c r="N2354" s="125"/>
      <c r="O2354" s="262">
        <f t="shared" si="351"/>
        <v>0</v>
      </c>
      <c r="P2354" s="125"/>
      <c r="Q2354" s="125"/>
      <c r="R2354" s="262">
        <f t="shared" si="352"/>
        <v>0</v>
      </c>
      <c r="S2354" s="125"/>
      <c r="T2354" s="125"/>
      <c r="U2354" s="262">
        <f t="shared" si="353"/>
        <v>0</v>
      </c>
      <c r="V2354" s="125"/>
      <c r="W2354" s="125"/>
      <c r="X2354" s="262">
        <f t="shared" si="354"/>
        <v>0</v>
      </c>
      <c r="Y2354" s="125"/>
      <c r="Z2354" s="125"/>
      <c r="AA2354" s="125"/>
      <c r="AB2354" s="125"/>
      <c r="AC2354" s="125"/>
      <c r="AD2354" s="125"/>
      <c r="AE2354" s="125"/>
      <c r="AF2354" s="125"/>
      <c r="AG2354" s="125"/>
      <c r="AH2354" s="125"/>
      <c r="AI2354" s="125"/>
      <c r="AJ2354" s="125"/>
      <c r="AK2354" s="310">
        <v>480770</v>
      </c>
      <c r="AL2354" s="310">
        <f t="shared" si="349"/>
        <v>0</v>
      </c>
      <c r="AM2354" s="65" t="s">
        <v>654</v>
      </c>
      <c r="AN2354" s="65"/>
      <c r="AO2354" s="65"/>
      <c r="AP2354" s="65"/>
      <c r="AQ2354" s="65"/>
      <c r="AR2354" s="65"/>
      <c r="AS2354" s="71"/>
    </row>
    <row r="2355" spans="1:45" s="72" customFormat="1" ht="14.15" customHeight="1" x14ac:dyDescent="0.2">
      <c r="A2355" s="165">
        <v>1802087</v>
      </c>
      <c r="B2355" s="166" t="s">
        <v>3339</v>
      </c>
      <c r="C2355" s="258">
        <f t="shared" si="350"/>
        <v>0</v>
      </c>
      <c r="D2355" s="137"/>
      <c r="E2355" s="126"/>
      <c r="F2355" s="126"/>
      <c r="G2355" s="126"/>
      <c r="H2355" s="262">
        <f t="shared" si="348"/>
        <v>0</v>
      </c>
      <c r="I2355" s="125"/>
      <c r="J2355" s="125"/>
      <c r="K2355" s="125"/>
      <c r="L2355" s="125"/>
      <c r="M2355" s="125"/>
      <c r="N2355" s="125"/>
      <c r="O2355" s="262">
        <f t="shared" si="351"/>
        <v>0</v>
      </c>
      <c r="P2355" s="125"/>
      <c r="Q2355" s="125"/>
      <c r="R2355" s="262">
        <f t="shared" si="352"/>
        <v>0</v>
      </c>
      <c r="S2355" s="125"/>
      <c r="T2355" s="125"/>
      <c r="U2355" s="262">
        <f t="shared" si="353"/>
        <v>0</v>
      </c>
      <c r="V2355" s="125"/>
      <c r="W2355" s="125"/>
      <c r="X2355" s="262">
        <f t="shared" si="354"/>
        <v>0</v>
      </c>
      <c r="Y2355" s="125"/>
      <c r="Z2355" s="125"/>
      <c r="AA2355" s="125"/>
      <c r="AB2355" s="125"/>
      <c r="AC2355" s="125"/>
      <c r="AD2355" s="125"/>
      <c r="AE2355" s="125"/>
      <c r="AF2355" s="125"/>
      <c r="AG2355" s="125"/>
      <c r="AH2355" s="125"/>
      <c r="AI2355" s="125"/>
      <c r="AJ2355" s="125"/>
      <c r="AK2355" s="310">
        <v>625000</v>
      </c>
      <c r="AL2355" s="310">
        <f t="shared" si="349"/>
        <v>0</v>
      </c>
      <c r="AM2355" s="65" t="s">
        <v>654</v>
      </c>
      <c r="AN2355" s="65"/>
      <c r="AO2355" s="65"/>
      <c r="AP2355" s="65"/>
      <c r="AQ2355" s="65"/>
      <c r="AR2355" s="65"/>
      <c r="AS2355" s="71"/>
    </row>
    <row r="2356" spans="1:45" s="72" customFormat="1" ht="14.15" customHeight="1" x14ac:dyDescent="0.2">
      <c r="A2356" s="165">
        <v>1802088</v>
      </c>
      <c r="B2356" s="166" t="s">
        <v>3340</v>
      </c>
      <c r="C2356" s="258">
        <f t="shared" si="350"/>
        <v>0</v>
      </c>
      <c r="D2356" s="137"/>
      <c r="E2356" s="126"/>
      <c r="F2356" s="126"/>
      <c r="G2356" s="126"/>
      <c r="H2356" s="262">
        <f t="shared" si="348"/>
        <v>0</v>
      </c>
      <c r="I2356" s="125"/>
      <c r="J2356" s="125"/>
      <c r="K2356" s="125"/>
      <c r="L2356" s="125"/>
      <c r="M2356" s="125"/>
      <c r="N2356" s="125"/>
      <c r="O2356" s="262">
        <f t="shared" si="351"/>
        <v>0</v>
      </c>
      <c r="P2356" s="125"/>
      <c r="Q2356" s="125"/>
      <c r="R2356" s="262">
        <f t="shared" si="352"/>
        <v>0</v>
      </c>
      <c r="S2356" s="125"/>
      <c r="T2356" s="125"/>
      <c r="U2356" s="262">
        <f t="shared" si="353"/>
        <v>0</v>
      </c>
      <c r="V2356" s="125"/>
      <c r="W2356" s="125"/>
      <c r="X2356" s="262">
        <f t="shared" si="354"/>
        <v>0</v>
      </c>
      <c r="Y2356" s="125"/>
      <c r="Z2356" s="125"/>
      <c r="AA2356" s="125"/>
      <c r="AB2356" s="125"/>
      <c r="AC2356" s="125"/>
      <c r="AD2356" s="125"/>
      <c r="AE2356" s="125"/>
      <c r="AF2356" s="125"/>
      <c r="AG2356" s="125"/>
      <c r="AH2356" s="125"/>
      <c r="AI2356" s="125"/>
      <c r="AJ2356" s="125"/>
      <c r="AK2356" s="310">
        <v>560410</v>
      </c>
      <c r="AL2356" s="310">
        <f t="shared" si="349"/>
        <v>0</v>
      </c>
      <c r="AM2356" s="65" t="s">
        <v>654</v>
      </c>
      <c r="AN2356" s="65"/>
      <c r="AO2356" s="65"/>
      <c r="AP2356" s="65"/>
      <c r="AQ2356" s="65"/>
      <c r="AR2356" s="65"/>
      <c r="AS2356" s="71"/>
    </row>
    <row r="2357" spans="1:45" s="72" customFormat="1" ht="14.15" customHeight="1" x14ac:dyDescent="0.2">
      <c r="A2357" s="165">
        <v>1802089</v>
      </c>
      <c r="B2357" s="166" t="s">
        <v>3341</v>
      </c>
      <c r="C2357" s="258">
        <f t="shared" si="350"/>
        <v>0</v>
      </c>
      <c r="D2357" s="137"/>
      <c r="E2357" s="126"/>
      <c r="F2357" s="126"/>
      <c r="G2357" s="126"/>
      <c r="H2357" s="262">
        <f t="shared" si="348"/>
        <v>0</v>
      </c>
      <c r="I2357" s="125"/>
      <c r="J2357" s="125"/>
      <c r="K2357" s="125"/>
      <c r="L2357" s="125"/>
      <c r="M2357" s="125"/>
      <c r="N2357" s="125"/>
      <c r="O2357" s="262">
        <f t="shared" si="351"/>
        <v>0</v>
      </c>
      <c r="P2357" s="125"/>
      <c r="Q2357" s="125"/>
      <c r="R2357" s="262">
        <f t="shared" si="352"/>
        <v>0</v>
      </c>
      <c r="S2357" s="125"/>
      <c r="T2357" s="125"/>
      <c r="U2357" s="262">
        <f t="shared" si="353"/>
        <v>0</v>
      </c>
      <c r="V2357" s="125"/>
      <c r="W2357" s="125"/>
      <c r="X2357" s="262">
        <f t="shared" si="354"/>
        <v>0</v>
      </c>
      <c r="Y2357" s="125"/>
      <c r="Z2357" s="125"/>
      <c r="AA2357" s="125"/>
      <c r="AB2357" s="125"/>
      <c r="AC2357" s="125"/>
      <c r="AD2357" s="125"/>
      <c r="AE2357" s="125"/>
      <c r="AF2357" s="125"/>
      <c r="AG2357" s="125"/>
      <c r="AH2357" s="125"/>
      <c r="AI2357" s="125"/>
      <c r="AJ2357" s="125"/>
      <c r="AK2357" s="310">
        <v>728540</v>
      </c>
      <c r="AL2357" s="310">
        <f t="shared" si="349"/>
        <v>0</v>
      </c>
      <c r="AM2357" s="65" t="s">
        <v>654</v>
      </c>
      <c r="AN2357" s="65"/>
      <c r="AO2357" s="65"/>
      <c r="AP2357" s="65"/>
      <c r="AQ2357" s="65"/>
      <c r="AR2357" s="65"/>
      <c r="AS2357" s="71"/>
    </row>
    <row r="2358" spans="1:45" s="72" customFormat="1" ht="14.15" customHeight="1" x14ac:dyDescent="0.2">
      <c r="A2358" s="165">
        <v>1802090</v>
      </c>
      <c r="B2358" s="166" t="s">
        <v>3342</v>
      </c>
      <c r="C2358" s="258">
        <f t="shared" si="350"/>
        <v>0</v>
      </c>
      <c r="D2358" s="137"/>
      <c r="E2358" s="126"/>
      <c r="F2358" s="126"/>
      <c r="G2358" s="126"/>
      <c r="H2358" s="262">
        <f t="shared" si="348"/>
        <v>0</v>
      </c>
      <c r="I2358" s="125"/>
      <c r="J2358" s="125"/>
      <c r="K2358" s="125"/>
      <c r="L2358" s="125"/>
      <c r="M2358" s="125"/>
      <c r="N2358" s="125"/>
      <c r="O2358" s="262">
        <f t="shared" si="351"/>
        <v>0</v>
      </c>
      <c r="P2358" s="125"/>
      <c r="Q2358" s="125"/>
      <c r="R2358" s="262">
        <f t="shared" si="352"/>
        <v>0</v>
      </c>
      <c r="S2358" s="125"/>
      <c r="T2358" s="125"/>
      <c r="U2358" s="262">
        <f t="shared" si="353"/>
        <v>0</v>
      </c>
      <c r="V2358" s="125"/>
      <c r="W2358" s="125"/>
      <c r="X2358" s="262">
        <f t="shared" si="354"/>
        <v>0</v>
      </c>
      <c r="Y2358" s="125"/>
      <c r="Z2358" s="125"/>
      <c r="AA2358" s="125"/>
      <c r="AB2358" s="125"/>
      <c r="AC2358" s="125"/>
      <c r="AD2358" s="125"/>
      <c r="AE2358" s="125"/>
      <c r="AF2358" s="125"/>
      <c r="AG2358" s="125"/>
      <c r="AH2358" s="125"/>
      <c r="AI2358" s="125"/>
      <c r="AJ2358" s="125"/>
      <c r="AK2358" s="310">
        <v>236150</v>
      </c>
      <c r="AL2358" s="310">
        <f t="shared" si="349"/>
        <v>0</v>
      </c>
      <c r="AM2358" s="65" t="s">
        <v>654</v>
      </c>
      <c r="AN2358" s="65"/>
      <c r="AO2358" s="65"/>
      <c r="AP2358" s="65"/>
      <c r="AQ2358" s="65"/>
      <c r="AR2358" s="65"/>
      <c r="AS2358" s="71"/>
    </row>
    <row r="2359" spans="1:45" s="72" customFormat="1" ht="14.15" customHeight="1" x14ac:dyDescent="0.2">
      <c r="A2359" s="165">
        <v>1802091</v>
      </c>
      <c r="B2359" s="166" t="s">
        <v>3343</v>
      </c>
      <c r="C2359" s="258">
        <f t="shared" si="350"/>
        <v>0</v>
      </c>
      <c r="D2359" s="137"/>
      <c r="E2359" s="126"/>
      <c r="F2359" s="126"/>
      <c r="G2359" s="126"/>
      <c r="H2359" s="262">
        <f t="shared" si="348"/>
        <v>0</v>
      </c>
      <c r="I2359" s="125"/>
      <c r="J2359" s="125"/>
      <c r="K2359" s="125"/>
      <c r="L2359" s="125"/>
      <c r="M2359" s="125"/>
      <c r="N2359" s="125"/>
      <c r="O2359" s="262">
        <f t="shared" si="351"/>
        <v>0</v>
      </c>
      <c r="P2359" s="125"/>
      <c r="Q2359" s="125"/>
      <c r="R2359" s="262">
        <f t="shared" si="352"/>
        <v>0</v>
      </c>
      <c r="S2359" s="125"/>
      <c r="T2359" s="125"/>
      <c r="U2359" s="262">
        <f t="shared" si="353"/>
        <v>0</v>
      </c>
      <c r="V2359" s="125"/>
      <c r="W2359" s="125"/>
      <c r="X2359" s="262">
        <f t="shared" si="354"/>
        <v>0</v>
      </c>
      <c r="Y2359" s="125"/>
      <c r="Z2359" s="125"/>
      <c r="AA2359" s="125"/>
      <c r="AB2359" s="125"/>
      <c r="AC2359" s="125"/>
      <c r="AD2359" s="125"/>
      <c r="AE2359" s="125"/>
      <c r="AF2359" s="125"/>
      <c r="AG2359" s="125"/>
      <c r="AH2359" s="125"/>
      <c r="AI2359" s="125"/>
      <c r="AJ2359" s="125"/>
      <c r="AK2359" s="310">
        <v>306990</v>
      </c>
      <c r="AL2359" s="310">
        <f t="shared" si="349"/>
        <v>0</v>
      </c>
      <c r="AM2359" s="65" t="s">
        <v>654</v>
      </c>
      <c r="AN2359" s="65"/>
      <c r="AO2359" s="65"/>
      <c r="AP2359" s="65"/>
      <c r="AQ2359" s="65"/>
      <c r="AR2359" s="65"/>
      <c r="AS2359" s="71"/>
    </row>
    <row r="2360" spans="1:45" s="72" customFormat="1" ht="14.15" customHeight="1" x14ac:dyDescent="0.2">
      <c r="A2360" s="165">
        <v>1802092</v>
      </c>
      <c r="B2360" s="166" t="s">
        <v>3344</v>
      </c>
      <c r="C2360" s="258">
        <f t="shared" si="350"/>
        <v>0</v>
      </c>
      <c r="D2360" s="137"/>
      <c r="E2360" s="126"/>
      <c r="F2360" s="126"/>
      <c r="G2360" s="126"/>
      <c r="H2360" s="262">
        <f t="shared" si="348"/>
        <v>0</v>
      </c>
      <c r="I2360" s="125"/>
      <c r="J2360" s="125"/>
      <c r="K2360" s="125"/>
      <c r="L2360" s="125"/>
      <c r="M2360" s="125"/>
      <c r="N2360" s="125"/>
      <c r="O2360" s="262">
        <f t="shared" si="351"/>
        <v>0</v>
      </c>
      <c r="P2360" s="125"/>
      <c r="Q2360" s="125"/>
      <c r="R2360" s="262">
        <f t="shared" si="352"/>
        <v>0</v>
      </c>
      <c r="S2360" s="125"/>
      <c r="T2360" s="125"/>
      <c r="U2360" s="262">
        <f t="shared" si="353"/>
        <v>0</v>
      </c>
      <c r="V2360" s="125"/>
      <c r="W2360" s="125"/>
      <c r="X2360" s="262">
        <f t="shared" si="354"/>
        <v>0</v>
      </c>
      <c r="Y2360" s="125"/>
      <c r="Z2360" s="125"/>
      <c r="AA2360" s="125"/>
      <c r="AB2360" s="125"/>
      <c r="AC2360" s="125"/>
      <c r="AD2360" s="125"/>
      <c r="AE2360" s="125"/>
      <c r="AF2360" s="125"/>
      <c r="AG2360" s="125"/>
      <c r="AH2360" s="125"/>
      <c r="AI2360" s="125"/>
      <c r="AJ2360" s="125"/>
      <c r="AK2360" s="310">
        <v>364800</v>
      </c>
      <c r="AL2360" s="310">
        <f t="shared" si="349"/>
        <v>0</v>
      </c>
      <c r="AM2360" s="65" t="s">
        <v>654</v>
      </c>
      <c r="AN2360" s="65"/>
      <c r="AO2360" s="65"/>
      <c r="AP2360" s="65"/>
      <c r="AQ2360" s="65"/>
      <c r="AR2360" s="65"/>
      <c r="AS2360" s="71"/>
    </row>
    <row r="2361" spans="1:45" s="72" customFormat="1" ht="14.15" customHeight="1" x14ac:dyDescent="0.2">
      <c r="A2361" s="165">
        <v>1802093</v>
      </c>
      <c r="B2361" s="166" t="s">
        <v>3345</v>
      </c>
      <c r="C2361" s="258">
        <f t="shared" si="350"/>
        <v>0</v>
      </c>
      <c r="D2361" s="137"/>
      <c r="E2361" s="126"/>
      <c r="F2361" s="126"/>
      <c r="G2361" s="126"/>
      <c r="H2361" s="262">
        <f t="shared" si="348"/>
        <v>0</v>
      </c>
      <c r="I2361" s="125"/>
      <c r="J2361" s="125"/>
      <c r="K2361" s="125"/>
      <c r="L2361" s="125"/>
      <c r="M2361" s="125"/>
      <c r="N2361" s="125"/>
      <c r="O2361" s="262">
        <f t="shared" si="351"/>
        <v>0</v>
      </c>
      <c r="P2361" s="125"/>
      <c r="Q2361" s="125"/>
      <c r="R2361" s="262">
        <f t="shared" si="352"/>
        <v>0</v>
      </c>
      <c r="S2361" s="125"/>
      <c r="T2361" s="125"/>
      <c r="U2361" s="262">
        <f t="shared" si="353"/>
        <v>0</v>
      </c>
      <c r="V2361" s="125"/>
      <c r="W2361" s="125"/>
      <c r="X2361" s="262">
        <f t="shared" si="354"/>
        <v>0</v>
      </c>
      <c r="Y2361" s="125"/>
      <c r="Z2361" s="125"/>
      <c r="AA2361" s="125"/>
      <c r="AB2361" s="125"/>
      <c r="AC2361" s="125"/>
      <c r="AD2361" s="125"/>
      <c r="AE2361" s="125"/>
      <c r="AF2361" s="125"/>
      <c r="AG2361" s="125"/>
      <c r="AH2361" s="125"/>
      <c r="AI2361" s="125"/>
      <c r="AJ2361" s="125"/>
      <c r="AK2361" s="310">
        <v>298660</v>
      </c>
      <c r="AL2361" s="310">
        <f t="shared" si="349"/>
        <v>0</v>
      </c>
      <c r="AM2361" s="65" t="s">
        <v>654</v>
      </c>
      <c r="AN2361" s="65"/>
      <c r="AO2361" s="65"/>
      <c r="AP2361" s="65"/>
      <c r="AQ2361" s="65"/>
      <c r="AR2361" s="65"/>
      <c r="AS2361" s="71"/>
    </row>
    <row r="2362" spans="1:45" s="72" customFormat="1" ht="14.15" customHeight="1" x14ac:dyDescent="0.2">
      <c r="A2362" s="165">
        <v>1802094</v>
      </c>
      <c r="B2362" s="166" t="s">
        <v>3346</v>
      </c>
      <c r="C2362" s="258">
        <f t="shared" si="350"/>
        <v>0</v>
      </c>
      <c r="D2362" s="137"/>
      <c r="E2362" s="126"/>
      <c r="F2362" s="126"/>
      <c r="G2362" s="126"/>
      <c r="H2362" s="262">
        <f t="shared" si="348"/>
        <v>0</v>
      </c>
      <c r="I2362" s="125"/>
      <c r="J2362" s="125"/>
      <c r="K2362" s="125"/>
      <c r="L2362" s="125"/>
      <c r="M2362" s="125"/>
      <c r="N2362" s="125"/>
      <c r="O2362" s="262">
        <f t="shared" si="351"/>
        <v>0</v>
      </c>
      <c r="P2362" s="125"/>
      <c r="Q2362" s="125"/>
      <c r="R2362" s="262">
        <f t="shared" si="352"/>
        <v>0</v>
      </c>
      <c r="S2362" s="125"/>
      <c r="T2362" s="125"/>
      <c r="U2362" s="262">
        <f t="shared" si="353"/>
        <v>0</v>
      </c>
      <c r="V2362" s="125"/>
      <c r="W2362" s="125"/>
      <c r="X2362" s="262">
        <f t="shared" si="354"/>
        <v>0</v>
      </c>
      <c r="Y2362" s="125"/>
      <c r="Z2362" s="125"/>
      <c r="AA2362" s="125"/>
      <c r="AB2362" s="125"/>
      <c r="AC2362" s="125"/>
      <c r="AD2362" s="125"/>
      <c r="AE2362" s="125"/>
      <c r="AF2362" s="125"/>
      <c r="AG2362" s="125"/>
      <c r="AH2362" s="125"/>
      <c r="AI2362" s="125"/>
      <c r="AJ2362" s="125"/>
      <c r="AK2362" s="310">
        <v>388260</v>
      </c>
      <c r="AL2362" s="310">
        <f t="shared" si="349"/>
        <v>0</v>
      </c>
      <c r="AM2362" s="65" t="s">
        <v>654</v>
      </c>
      <c r="AN2362" s="65"/>
      <c r="AO2362" s="65"/>
      <c r="AP2362" s="65"/>
      <c r="AQ2362" s="65"/>
      <c r="AR2362" s="65"/>
      <c r="AS2362" s="71"/>
    </row>
    <row r="2363" spans="1:45" s="72" customFormat="1" ht="14.15" customHeight="1" x14ac:dyDescent="0.2">
      <c r="A2363" s="165">
        <v>1802095</v>
      </c>
      <c r="B2363" s="166" t="s">
        <v>3347</v>
      </c>
      <c r="C2363" s="258">
        <f t="shared" si="350"/>
        <v>0</v>
      </c>
      <c r="D2363" s="137"/>
      <c r="E2363" s="126"/>
      <c r="F2363" s="126"/>
      <c r="G2363" s="126"/>
      <c r="H2363" s="262">
        <f t="shared" si="348"/>
        <v>0</v>
      </c>
      <c r="I2363" s="125"/>
      <c r="J2363" s="125"/>
      <c r="K2363" s="125"/>
      <c r="L2363" s="125"/>
      <c r="M2363" s="125"/>
      <c r="N2363" s="125"/>
      <c r="O2363" s="262">
        <f t="shared" si="351"/>
        <v>0</v>
      </c>
      <c r="P2363" s="125"/>
      <c r="Q2363" s="125"/>
      <c r="R2363" s="262">
        <f t="shared" si="352"/>
        <v>0</v>
      </c>
      <c r="S2363" s="125"/>
      <c r="T2363" s="125"/>
      <c r="U2363" s="262">
        <f t="shared" si="353"/>
        <v>0</v>
      </c>
      <c r="V2363" s="125"/>
      <c r="W2363" s="125"/>
      <c r="X2363" s="262">
        <f t="shared" si="354"/>
        <v>0</v>
      </c>
      <c r="Y2363" s="125"/>
      <c r="Z2363" s="125"/>
      <c r="AA2363" s="125"/>
      <c r="AB2363" s="125"/>
      <c r="AC2363" s="125"/>
      <c r="AD2363" s="125"/>
      <c r="AE2363" s="125"/>
      <c r="AF2363" s="125"/>
      <c r="AG2363" s="125"/>
      <c r="AH2363" s="125"/>
      <c r="AI2363" s="125"/>
      <c r="AJ2363" s="125"/>
      <c r="AK2363" s="310">
        <v>373330</v>
      </c>
      <c r="AL2363" s="310">
        <f t="shared" si="349"/>
        <v>0</v>
      </c>
      <c r="AM2363" s="65" t="s">
        <v>654</v>
      </c>
      <c r="AN2363" s="65"/>
      <c r="AO2363" s="65"/>
      <c r="AP2363" s="65"/>
      <c r="AQ2363" s="65"/>
      <c r="AR2363" s="65"/>
      <c r="AS2363" s="71"/>
    </row>
    <row r="2364" spans="1:45" s="72" customFormat="1" ht="14.15" customHeight="1" x14ac:dyDescent="0.2">
      <c r="A2364" s="165">
        <v>1802096</v>
      </c>
      <c r="B2364" s="166" t="s">
        <v>3348</v>
      </c>
      <c r="C2364" s="258">
        <f t="shared" si="350"/>
        <v>0</v>
      </c>
      <c r="D2364" s="137"/>
      <c r="E2364" s="126"/>
      <c r="F2364" s="126"/>
      <c r="G2364" s="126"/>
      <c r="H2364" s="262">
        <f t="shared" si="348"/>
        <v>0</v>
      </c>
      <c r="I2364" s="125"/>
      <c r="J2364" s="125"/>
      <c r="K2364" s="125"/>
      <c r="L2364" s="125"/>
      <c r="M2364" s="125"/>
      <c r="N2364" s="125"/>
      <c r="O2364" s="262">
        <f t="shared" si="351"/>
        <v>0</v>
      </c>
      <c r="P2364" s="125"/>
      <c r="Q2364" s="125"/>
      <c r="R2364" s="262">
        <f t="shared" si="352"/>
        <v>0</v>
      </c>
      <c r="S2364" s="125"/>
      <c r="T2364" s="125"/>
      <c r="U2364" s="262">
        <f t="shared" si="353"/>
        <v>0</v>
      </c>
      <c r="V2364" s="125"/>
      <c r="W2364" s="125"/>
      <c r="X2364" s="262">
        <f t="shared" si="354"/>
        <v>0</v>
      </c>
      <c r="Y2364" s="125"/>
      <c r="Z2364" s="125"/>
      <c r="AA2364" s="125"/>
      <c r="AB2364" s="125"/>
      <c r="AC2364" s="125"/>
      <c r="AD2364" s="125"/>
      <c r="AE2364" s="125"/>
      <c r="AF2364" s="125"/>
      <c r="AG2364" s="125"/>
      <c r="AH2364" s="125"/>
      <c r="AI2364" s="125"/>
      <c r="AJ2364" s="125"/>
      <c r="AK2364" s="310">
        <v>485330</v>
      </c>
      <c r="AL2364" s="310">
        <f t="shared" si="349"/>
        <v>0</v>
      </c>
      <c r="AM2364" s="65" t="s">
        <v>654</v>
      </c>
      <c r="AN2364" s="65"/>
      <c r="AO2364" s="65"/>
      <c r="AP2364" s="65"/>
      <c r="AQ2364" s="65"/>
      <c r="AR2364" s="65"/>
      <c r="AS2364" s="71"/>
    </row>
    <row r="2365" spans="1:45" s="72" customFormat="1" ht="14.15" customHeight="1" x14ac:dyDescent="0.2">
      <c r="A2365" s="165">
        <v>1802097</v>
      </c>
      <c r="B2365" s="166" t="s">
        <v>3349</v>
      </c>
      <c r="C2365" s="258">
        <f t="shared" si="350"/>
        <v>0</v>
      </c>
      <c r="D2365" s="137"/>
      <c r="E2365" s="126"/>
      <c r="F2365" s="126"/>
      <c r="G2365" s="126"/>
      <c r="H2365" s="262">
        <f t="shared" si="348"/>
        <v>0</v>
      </c>
      <c r="I2365" s="125"/>
      <c r="J2365" s="125"/>
      <c r="K2365" s="125"/>
      <c r="L2365" s="125"/>
      <c r="M2365" s="125"/>
      <c r="N2365" s="125"/>
      <c r="O2365" s="262">
        <f t="shared" si="351"/>
        <v>0</v>
      </c>
      <c r="P2365" s="125"/>
      <c r="Q2365" s="125"/>
      <c r="R2365" s="262">
        <f t="shared" si="352"/>
        <v>0</v>
      </c>
      <c r="S2365" s="125"/>
      <c r="T2365" s="125"/>
      <c r="U2365" s="262">
        <f t="shared" si="353"/>
        <v>0</v>
      </c>
      <c r="V2365" s="125"/>
      <c r="W2365" s="125"/>
      <c r="X2365" s="262">
        <f t="shared" si="354"/>
        <v>0</v>
      </c>
      <c r="Y2365" s="125"/>
      <c r="Z2365" s="125"/>
      <c r="AA2365" s="125"/>
      <c r="AB2365" s="125"/>
      <c r="AC2365" s="125"/>
      <c r="AD2365" s="125"/>
      <c r="AE2365" s="125"/>
      <c r="AF2365" s="125"/>
      <c r="AG2365" s="125"/>
      <c r="AH2365" s="125"/>
      <c r="AI2365" s="125"/>
      <c r="AJ2365" s="125"/>
      <c r="AK2365" s="310">
        <v>248890</v>
      </c>
      <c r="AL2365" s="310">
        <f t="shared" si="349"/>
        <v>0</v>
      </c>
      <c r="AM2365" s="65" t="s">
        <v>654</v>
      </c>
      <c r="AN2365" s="65"/>
      <c r="AO2365" s="65"/>
      <c r="AP2365" s="65"/>
      <c r="AQ2365" s="65"/>
      <c r="AR2365" s="65"/>
      <c r="AS2365" s="71"/>
    </row>
    <row r="2366" spans="1:45" s="72" customFormat="1" ht="14.15" customHeight="1" x14ac:dyDescent="0.2">
      <c r="A2366" s="165">
        <v>1802098</v>
      </c>
      <c r="B2366" s="166" t="s">
        <v>3350</v>
      </c>
      <c r="C2366" s="258">
        <f t="shared" si="350"/>
        <v>0</v>
      </c>
      <c r="D2366" s="137"/>
      <c r="E2366" s="126"/>
      <c r="F2366" s="126"/>
      <c r="G2366" s="126"/>
      <c r="H2366" s="262">
        <f t="shared" si="348"/>
        <v>0</v>
      </c>
      <c r="I2366" s="125"/>
      <c r="J2366" s="125"/>
      <c r="K2366" s="125"/>
      <c r="L2366" s="125"/>
      <c r="M2366" s="125"/>
      <c r="N2366" s="125"/>
      <c r="O2366" s="262">
        <f t="shared" si="351"/>
        <v>0</v>
      </c>
      <c r="P2366" s="125"/>
      <c r="Q2366" s="125"/>
      <c r="R2366" s="262">
        <f t="shared" si="352"/>
        <v>0</v>
      </c>
      <c r="S2366" s="125"/>
      <c r="T2366" s="125"/>
      <c r="U2366" s="262">
        <f t="shared" si="353"/>
        <v>0</v>
      </c>
      <c r="V2366" s="125"/>
      <c r="W2366" s="125"/>
      <c r="X2366" s="262">
        <f t="shared" si="354"/>
        <v>0</v>
      </c>
      <c r="Y2366" s="125"/>
      <c r="Z2366" s="125"/>
      <c r="AA2366" s="125"/>
      <c r="AB2366" s="125"/>
      <c r="AC2366" s="125"/>
      <c r="AD2366" s="125"/>
      <c r="AE2366" s="125"/>
      <c r="AF2366" s="125"/>
      <c r="AG2366" s="125"/>
      <c r="AH2366" s="125"/>
      <c r="AI2366" s="125"/>
      <c r="AJ2366" s="125"/>
      <c r="AK2366" s="310">
        <v>323550</v>
      </c>
      <c r="AL2366" s="310">
        <f t="shared" si="349"/>
        <v>0</v>
      </c>
      <c r="AM2366" s="65" t="s">
        <v>654</v>
      </c>
      <c r="AN2366" s="65"/>
      <c r="AO2366" s="65"/>
      <c r="AP2366" s="65"/>
      <c r="AQ2366" s="65"/>
      <c r="AR2366" s="65"/>
      <c r="AS2366" s="71"/>
    </row>
    <row r="2367" spans="1:45" s="72" customFormat="1" ht="14.15" customHeight="1" x14ac:dyDescent="0.2">
      <c r="A2367" s="165">
        <v>1802099</v>
      </c>
      <c r="B2367" s="166" t="s">
        <v>3351</v>
      </c>
      <c r="C2367" s="258">
        <f t="shared" si="350"/>
        <v>0</v>
      </c>
      <c r="D2367" s="137"/>
      <c r="E2367" s="126"/>
      <c r="F2367" s="126"/>
      <c r="G2367" s="126"/>
      <c r="H2367" s="262">
        <f t="shared" si="348"/>
        <v>0</v>
      </c>
      <c r="I2367" s="125"/>
      <c r="J2367" s="125"/>
      <c r="K2367" s="125"/>
      <c r="L2367" s="125"/>
      <c r="M2367" s="125"/>
      <c r="N2367" s="125"/>
      <c r="O2367" s="262">
        <f t="shared" si="351"/>
        <v>0</v>
      </c>
      <c r="P2367" s="125"/>
      <c r="Q2367" s="125"/>
      <c r="R2367" s="262">
        <f t="shared" si="352"/>
        <v>0</v>
      </c>
      <c r="S2367" s="125"/>
      <c r="T2367" s="125"/>
      <c r="U2367" s="262">
        <f t="shared" si="353"/>
        <v>0</v>
      </c>
      <c r="V2367" s="125"/>
      <c r="W2367" s="125"/>
      <c r="X2367" s="262">
        <f t="shared" si="354"/>
        <v>0</v>
      </c>
      <c r="Y2367" s="125"/>
      <c r="Z2367" s="125"/>
      <c r="AA2367" s="125"/>
      <c r="AB2367" s="125"/>
      <c r="AC2367" s="125"/>
      <c r="AD2367" s="125"/>
      <c r="AE2367" s="125"/>
      <c r="AF2367" s="125"/>
      <c r="AG2367" s="125"/>
      <c r="AH2367" s="125"/>
      <c r="AI2367" s="125"/>
      <c r="AJ2367" s="125"/>
      <c r="AK2367" s="310">
        <v>436870</v>
      </c>
      <c r="AL2367" s="310">
        <f t="shared" si="349"/>
        <v>0</v>
      </c>
      <c r="AM2367" s="65" t="s">
        <v>654</v>
      </c>
      <c r="AN2367" s="65"/>
      <c r="AO2367" s="65"/>
      <c r="AP2367" s="65"/>
      <c r="AQ2367" s="65"/>
      <c r="AR2367" s="65"/>
      <c r="AS2367" s="71"/>
    </row>
    <row r="2368" spans="1:45" s="72" customFormat="1" ht="14.15" customHeight="1" x14ac:dyDescent="0.2">
      <c r="A2368" s="165">
        <v>1802106</v>
      </c>
      <c r="B2368" s="166" t="s">
        <v>3352</v>
      </c>
      <c r="C2368" s="258">
        <f t="shared" si="350"/>
        <v>0</v>
      </c>
      <c r="D2368" s="137"/>
      <c r="E2368" s="126"/>
      <c r="F2368" s="126"/>
      <c r="G2368" s="126"/>
      <c r="H2368" s="262">
        <f t="shared" si="348"/>
        <v>0</v>
      </c>
      <c r="I2368" s="125"/>
      <c r="J2368" s="125"/>
      <c r="K2368" s="125"/>
      <c r="L2368" s="125"/>
      <c r="M2368" s="125"/>
      <c r="N2368" s="125"/>
      <c r="O2368" s="262">
        <f t="shared" si="351"/>
        <v>0</v>
      </c>
      <c r="P2368" s="125"/>
      <c r="Q2368" s="125"/>
      <c r="R2368" s="262">
        <f t="shared" si="352"/>
        <v>0</v>
      </c>
      <c r="S2368" s="125"/>
      <c r="T2368" s="125"/>
      <c r="U2368" s="262">
        <f t="shared" si="353"/>
        <v>0</v>
      </c>
      <c r="V2368" s="125"/>
      <c r="W2368" s="125"/>
      <c r="X2368" s="262">
        <f t="shared" si="354"/>
        <v>0</v>
      </c>
      <c r="Y2368" s="125"/>
      <c r="Z2368" s="125"/>
      <c r="AA2368" s="125"/>
      <c r="AB2368" s="125"/>
      <c r="AC2368" s="125"/>
      <c r="AD2368" s="125"/>
      <c r="AE2368" s="125"/>
      <c r="AF2368" s="125"/>
      <c r="AG2368" s="125"/>
      <c r="AH2368" s="125"/>
      <c r="AI2368" s="125"/>
      <c r="AJ2368" s="125"/>
      <c r="AK2368" s="310">
        <v>524250</v>
      </c>
      <c r="AL2368" s="310">
        <f t="shared" si="349"/>
        <v>0</v>
      </c>
      <c r="AM2368" s="65" t="s">
        <v>654</v>
      </c>
      <c r="AN2368" s="65"/>
      <c r="AO2368" s="65"/>
      <c r="AP2368" s="65"/>
      <c r="AQ2368" s="65"/>
      <c r="AR2368" s="65"/>
      <c r="AS2368" s="71"/>
    </row>
    <row r="2369" spans="1:45" s="72" customFormat="1" ht="14.15" customHeight="1" x14ac:dyDescent="0.2">
      <c r="A2369" s="165">
        <v>1802102</v>
      </c>
      <c r="B2369" s="166" t="s">
        <v>3353</v>
      </c>
      <c r="C2369" s="258">
        <f t="shared" si="350"/>
        <v>0</v>
      </c>
      <c r="D2369" s="137"/>
      <c r="E2369" s="126"/>
      <c r="F2369" s="126"/>
      <c r="G2369" s="126"/>
      <c r="H2369" s="262">
        <f t="shared" si="348"/>
        <v>0</v>
      </c>
      <c r="I2369" s="125"/>
      <c r="J2369" s="125"/>
      <c r="K2369" s="125"/>
      <c r="L2369" s="125"/>
      <c r="M2369" s="125"/>
      <c r="N2369" s="125"/>
      <c r="O2369" s="262">
        <f t="shared" si="351"/>
        <v>0</v>
      </c>
      <c r="P2369" s="125"/>
      <c r="Q2369" s="125"/>
      <c r="R2369" s="262">
        <f t="shared" si="352"/>
        <v>0</v>
      </c>
      <c r="S2369" s="125"/>
      <c r="T2369" s="125"/>
      <c r="U2369" s="262">
        <f t="shared" si="353"/>
        <v>0</v>
      </c>
      <c r="V2369" s="125"/>
      <c r="W2369" s="125"/>
      <c r="X2369" s="262">
        <f t="shared" si="354"/>
        <v>0</v>
      </c>
      <c r="Y2369" s="125"/>
      <c r="Z2369" s="125"/>
      <c r="AA2369" s="125"/>
      <c r="AB2369" s="125"/>
      <c r="AC2369" s="125"/>
      <c r="AD2369" s="125"/>
      <c r="AE2369" s="125"/>
      <c r="AF2369" s="125"/>
      <c r="AG2369" s="125"/>
      <c r="AH2369" s="125"/>
      <c r="AI2369" s="125"/>
      <c r="AJ2369" s="125"/>
      <c r="AK2369" s="310">
        <v>283380</v>
      </c>
      <c r="AL2369" s="310">
        <f t="shared" si="349"/>
        <v>0</v>
      </c>
      <c r="AM2369" s="65" t="s">
        <v>654</v>
      </c>
      <c r="AN2369" s="65"/>
      <c r="AO2369" s="65"/>
      <c r="AP2369" s="65"/>
      <c r="AQ2369" s="65"/>
      <c r="AR2369" s="65"/>
      <c r="AS2369" s="71"/>
    </row>
    <row r="2370" spans="1:45" s="72" customFormat="1" ht="14.15" customHeight="1" x14ac:dyDescent="0.2">
      <c r="A2370" s="165">
        <v>1802103</v>
      </c>
      <c r="B2370" s="166" t="s">
        <v>3354</v>
      </c>
      <c r="C2370" s="258">
        <f t="shared" si="350"/>
        <v>0</v>
      </c>
      <c r="D2370" s="137"/>
      <c r="E2370" s="126"/>
      <c r="F2370" s="126"/>
      <c r="G2370" s="126"/>
      <c r="H2370" s="262">
        <f t="shared" si="348"/>
        <v>0</v>
      </c>
      <c r="I2370" s="125"/>
      <c r="J2370" s="125"/>
      <c r="K2370" s="125"/>
      <c r="L2370" s="125"/>
      <c r="M2370" s="125"/>
      <c r="N2370" s="125"/>
      <c r="O2370" s="262">
        <f t="shared" si="351"/>
        <v>0</v>
      </c>
      <c r="P2370" s="125"/>
      <c r="Q2370" s="125"/>
      <c r="R2370" s="262">
        <f t="shared" si="352"/>
        <v>0</v>
      </c>
      <c r="S2370" s="125"/>
      <c r="T2370" s="125"/>
      <c r="U2370" s="262">
        <f t="shared" si="353"/>
        <v>0</v>
      </c>
      <c r="V2370" s="125"/>
      <c r="W2370" s="125"/>
      <c r="X2370" s="262">
        <f t="shared" si="354"/>
        <v>0</v>
      </c>
      <c r="Y2370" s="125"/>
      <c r="Z2370" s="125"/>
      <c r="AA2370" s="125"/>
      <c r="AB2370" s="125"/>
      <c r="AC2370" s="125"/>
      <c r="AD2370" s="125"/>
      <c r="AE2370" s="125"/>
      <c r="AF2370" s="125"/>
      <c r="AG2370" s="125"/>
      <c r="AH2370" s="125"/>
      <c r="AI2370" s="125"/>
      <c r="AJ2370" s="125"/>
      <c r="AK2370" s="310">
        <v>368390</v>
      </c>
      <c r="AL2370" s="310">
        <f t="shared" si="349"/>
        <v>0</v>
      </c>
      <c r="AM2370" s="65" t="s">
        <v>654</v>
      </c>
      <c r="AN2370" s="65"/>
      <c r="AO2370" s="65"/>
      <c r="AP2370" s="65"/>
      <c r="AQ2370" s="65"/>
      <c r="AR2370" s="65"/>
      <c r="AS2370" s="71"/>
    </row>
    <row r="2371" spans="1:45" s="72" customFormat="1" ht="14.15" customHeight="1" x14ac:dyDescent="0.2">
      <c r="A2371" s="165">
        <v>1802104</v>
      </c>
      <c r="B2371" s="166" t="s">
        <v>3355</v>
      </c>
      <c r="C2371" s="258">
        <f t="shared" si="350"/>
        <v>0</v>
      </c>
      <c r="D2371" s="137"/>
      <c r="E2371" s="126"/>
      <c r="F2371" s="126"/>
      <c r="G2371" s="126"/>
      <c r="H2371" s="262">
        <f t="shared" si="348"/>
        <v>0</v>
      </c>
      <c r="I2371" s="125"/>
      <c r="J2371" s="125"/>
      <c r="K2371" s="125"/>
      <c r="L2371" s="125"/>
      <c r="M2371" s="125"/>
      <c r="N2371" s="125"/>
      <c r="O2371" s="262">
        <f t="shared" si="351"/>
        <v>0</v>
      </c>
      <c r="P2371" s="125"/>
      <c r="Q2371" s="125"/>
      <c r="R2371" s="262">
        <f t="shared" si="352"/>
        <v>0</v>
      </c>
      <c r="S2371" s="125"/>
      <c r="T2371" s="125"/>
      <c r="U2371" s="262">
        <f t="shared" si="353"/>
        <v>0</v>
      </c>
      <c r="V2371" s="125"/>
      <c r="W2371" s="125"/>
      <c r="X2371" s="262">
        <f t="shared" si="354"/>
        <v>0</v>
      </c>
      <c r="Y2371" s="125"/>
      <c r="Z2371" s="125"/>
      <c r="AA2371" s="125"/>
      <c r="AB2371" s="125"/>
      <c r="AC2371" s="125"/>
      <c r="AD2371" s="125"/>
      <c r="AE2371" s="125"/>
      <c r="AF2371" s="125"/>
      <c r="AG2371" s="125"/>
      <c r="AH2371" s="125"/>
      <c r="AI2371" s="125"/>
      <c r="AJ2371" s="125"/>
      <c r="AK2371" s="310">
        <v>283380</v>
      </c>
      <c r="AL2371" s="310">
        <f t="shared" si="349"/>
        <v>0</v>
      </c>
      <c r="AM2371" s="65" t="s">
        <v>654</v>
      </c>
      <c r="AN2371" s="65"/>
      <c r="AO2371" s="65"/>
      <c r="AP2371" s="65"/>
      <c r="AQ2371" s="65"/>
      <c r="AR2371" s="65"/>
      <c r="AS2371" s="71"/>
    </row>
    <row r="2372" spans="1:45" s="72" customFormat="1" ht="14.15" customHeight="1" x14ac:dyDescent="0.2">
      <c r="A2372" s="165">
        <v>1802105</v>
      </c>
      <c r="B2372" s="166" t="s">
        <v>3356</v>
      </c>
      <c r="C2372" s="258">
        <f t="shared" si="350"/>
        <v>0</v>
      </c>
      <c r="D2372" s="137"/>
      <c r="E2372" s="126"/>
      <c r="F2372" s="126"/>
      <c r="G2372" s="126"/>
      <c r="H2372" s="262">
        <f t="shared" si="348"/>
        <v>0</v>
      </c>
      <c r="I2372" s="125"/>
      <c r="J2372" s="125"/>
      <c r="K2372" s="125"/>
      <c r="L2372" s="125"/>
      <c r="M2372" s="125"/>
      <c r="N2372" s="125"/>
      <c r="O2372" s="262">
        <f t="shared" si="351"/>
        <v>0</v>
      </c>
      <c r="P2372" s="125"/>
      <c r="Q2372" s="125"/>
      <c r="R2372" s="262">
        <f t="shared" si="352"/>
        <v>0</v>
      </c>
      <c r="S2372" s="125"/>
      <c r="T2372" s="125"/>
      <c r="U2372" s="262">
        <f t="shared" si="353"/>
        <v>0</v>
      </c>
      <c r="V2372" s="125"/>
      <c r="W2372" s="125"/>
      <c r="X2372" s="262">
        <f t="shared" si="354"/>
        <v>0</v>
      </c>
      <c r="Y2372" s="125"/>
      <c r="Z2372" s="125"/>
      <c r="AA2372" s="125"/>
      <c r="AB2372" s="125"/>
      <c r="AC2372" s="125"/>
      <c r="AD2372" s="125"/>
      <c r="AE2372" s="125"/>
      <c r="AF2372" s="125"/>
      <c r="AG2372" s="125"/>
      <c r="AH2372" s="125"/>
      <c r="AI2372" s="125"/>
      <c r="AJ2372" s="125"/>
      <c r="AK2372" s="310">
        <v>368390</v>
      </c>
      <c r="AL2372" s="310">
        <f t="shared" si="349"/>
        <v>0</v>
      </c>
      <c r="AM2372" s="65" t="s">
        <v>654</v>
      </c>
      <c r="AN2372" s="65"/>
      <c r="AO2372" s="65"/>
      <c r="AP2372" s="65"/>
      <c r="AQ2372" s="65"/>
      <c r="AR2372" s="65"/>
      <c r="AS2372" s="71"/>
    </row>
    <row r="2373" spans="1:45" s="75" customFormat="1" ht="14.15" customHeight="1" x14ac:dyDescent="0.2">
      <c r="A2373" s="327"/>
      <c r="B2373" s="141" t="s">
        <v>2628</v>
      </c>
      <c r="C2373" s="257">
        <f>SUM(C2265:C2372)</f>
        <v>50</v>
      </c>
      <c r="D2373" s="902"/>
      <c r="E2373" s="903"/>
      <c r="F2373" s="903"/>
      <c r="G2373" s="904"/>
      <c r="H2373" s="260">
        <f t="shared" ref="H2373:AL2373" si="355">SUM(H2265:H2372)</f>
        <v>43</v>
      </c>
      <c r="I2373" s="260">
        <f t="shared" si="355"/>
        <v>43</v>
      </c>
      <c r="J2373" s="260">
        <f t="shared" si="355"/>
        <v>0</v>
      </c>
      <c r="K2373" s="260">
        <f t="shared" si="355"/>
        <v>2</v>
      </c>
      <c r="L2373" s="260">
        <f t="shared" si="355"/>
        <v>5</v>
      </c>
      <c r="M2373" s="260">
        <f t="shared" si="355"/>
        <v>0</v>
      </c>
      <c r="N2373" s="260">
        <f t="shared" si="355"/>
        <v>0</v>
      </c>
      <c r="O2373" s="260">
        <f t="shared" si="355"/>
        <v>14</v>
      </c>
      <c r="P2373" s="260">
        <f t="shared" si="355"/>
        <v>11</v>
      </c>
      <c r="Q2373" s="260">
        <f t="shared" si="355"/>
        <v>3</v>
      </c>
      <c r="R2373" s="260">
        <f t="shared" si="355"/>
        <v>7</v>
      </c>
      <c r="S2373" s="260">
        <f t="shared" si="355"/>
        <v>7</v>
      </c>
      <c r="T2373" s="260">
        <f t="shared" si="355"/>
        <v>0</v>
      </c>
      <c r="U2373" s="260">
        <f t="shared" si="355"/>
        <v>0</v>
      </c>
      <c r="V2373" s="260">
        <f t="shared" si="355"/>
        <v>0</v>
      </c>
      <c r="W2373" s="260">
        <f t="shared" si="355"/>
        <v>0</v>
      </c>
      <c r="X2373" s="260">
        <f t="shared" si="355"/>
        <v>29</v>
      </c>
      <c r="Y2373" s="260">
        <f t="shared" si="355"/>
        <v>29</v>
      </c>
      <c r="Z2373" s="260">
        <f t="shared" si="355"/>
        <v>0</v>
      </c>
      <c r="AA2373" s="260">
        <f t="shared" si="355"/>
        <v>50</v>
      </c>
      <c r="AB2373" s="260">
        <f t="shared" si="355"/>
        <v>0</v>
      </c>
      <c r="AC2373" s="260">
        <f t="shared" si="355"/>
        <v>0</v>
      </c>
      <c r="AD2373" s="260">
        <f t="shared" si="355"/>
        <v>0</v>
      </c>
      <c r="AE2373" s="260">
        <f t="shared" si="355"/>
        <v>0</v>
      </c>
      <c r="AF2373" s="260">
        <f t="shared" si="355"/>
        <v>0</v>
      </c>
      <c r="AG2373" s="260">
        <f t="shared" si="355"/>
        <v>0</v>
      </c>
      <c r="AH2373" s="260">
        <f t="shared" si="355"/>
        <v>0</v>
      </c>
      <c r="AI2373" s="260">
        <f t="shared" si="355"/>
        <v>0</v>
      </c>
      <c r="AJ2373" s="260">
        <f t="shared" si="355"/>
        <v>0</v>
      </c>
      <c r="AK2373" s="313">
        <f t="shared" si="355"/>
        <v>43266520</v>
      </c>
      <c r="AL2373" s="313">
        <f t="shared" si="355"/>
        <v>9335790</v>
      </c>
      <c r="AM2373" s="65"/>
      <c r="AN2373" s="73"/>
      <c r="AO2373" s="73"/>
      <c r="AP2373" s="73"/>
      <c r="AQ2373" s="73"/>
      <c r="AR2373" s="73"/>
      <c r="AS2373" s="74"/>
    </row>
    <row r="2374" spans="1:45" s="77" customFormat="1" ht="14.15" customHeight="1" x14ac:dyDescent="0.2">
      <c r="A2374" s="165">
        <v>5099005</v>
      </c>
      <c r="B2374" s="166" t="s">
        <v>287</v>
      </c>
      <c r="C2374" s="258">
        <f t="shared" si="350"/>
        <v>0</v>
      </c>
      <c r="D2374" s="137"/>
      <c r="E2374" s="126"/>
      <c r="F2374" s="126"/>
      <c r="G2374" s="126"/>
      <c r="H2374" s="262">
        <f>+I2374+J2374</f>
        <v>0</v>
      </c>
      <c r="I2374" s="125"/>
      <c r="J2374" s="125"/>
      <c r="K2374" s="125"/>
      <c r="L2374" s="125"/>
      <c r="M2374" s="125"/>
      <c r="N2374" s="125"/>
      <c r="O2374" s="262">
        <f t="shared" si="351"/>
        <v>0</v>
      </c>
      <c r="P2374" s="125"/>
      <c r="Q2374" s="125"/>
      <c r="R2374" s="262">
        <f t="shared" si="352"/>
        <v>0</v>
      </c>
      <c r="S2374" s="125"/>
      <c r="T2374" s="125"/>
      <c r="U2374" s="262">
        <f t="shared" si="353"/>
        <v>0</v>
      </c>
      <c r="V2374" s="125"/>
      <c r="W2374" s="125"/>
      <c r="X2374" s="262">
        <f t="shared" si="354"/>
        <v>0</v>
      </c>
      <c r="Y2374" s="125"/>
      <c r="Z2374" s="125"/>
      <c r="AA2374" s="125"/>
      <c r="AB2374" s="125"/>
      <c r="AC2374" s="125"/>
      <c r="AD2374" s="125"/>
      <c r="AE2374" s="125"/>
      <c r="AF2374" s="125"/>
      <c r="AG2374" s="125"/>
      <c r="AH2374" s="125"/>
      <c r="AI2374" s="125"/>
      <c r="AJ2374" s="125"/>
      <c r="AK2374" s="311"/>
      <c r="AL2374" s="131"/>
      <c r="AM2374" s="65"/>
      <c r="AN2374" s="65"/>
      <c r="AO2374" s="65"/>
      <c r="AP2374" s="65"/>
      <c r="AQ2374" s="65"/>
      <c r="AR2374" s="65"/>
      <c r="AS2374" s="76"/>
    </row>
    <row r="2375" spans="1:45" s="67" customFormat="1" ht="14.15" customHeight="1" x14ac:dyDescent="0.2">
      <c r="A2375" s="165">
        <v>5099006</v>
      </c>
      <c r="B2375" s="166" t="s">
        <v>1928</v>
      </c>
      <c r="C2375" s="258">
        <f t="shared" si="350"/>
        <v>0</v>
      </c>
      <c r="D2375" s="137"/>
      <c r="E2375" s="126"/>
      <c r="F2375" s="126"/>
      <c r="G2375" s="126"/>
      <c r="H2375" s="262">
        <f>+I2375+J2375</f>
        <v>0</v>
      </c>
      <c r="I2375" s="125"/>
      <c r="J2375" s="125"/>
      <c r="K2375" s="125"/>
      <c r="L2375" s="125"/>
      <c r="M2375" s="125"/>
      <c r="N2375" s="125"/>
      <c r="O2375" s="262">
        <f t="shared" si="351"/>
        <v>0</v>
      </c>
      <c r="P2375" s="125"/>
      <c r="Q2375" s="125"/>
      <c r="R2375" s="262">
        <f t="shared" si="352"/>
        <v>0</v>
      </c>
      <c r="S2375" s="125"/>
      <c r="T2375" s="125"/>
      <c r="U2375" s="262">
        <f t="shared" si="353"/>
        <v>0</v>
      </c>
      <c r="V2375" s="125"/>
      <c r="W2375" s="125"/>
      <c r="X2375" s="262">
        <f t="shared" si="354"/>
        <v>0</v>
      </c>
      <c r="Y2375" s="125"/>
      <c r="Z2375" s="125"/>
      <c r="AA2375" s="125"/>
      <c r="AB2375" s="125"/>
      <c r="AC2375" s="125"/>
      <c r="AD2375" s="125"/>
      <c r="AE2375" s="125"/>
      <c r="AF2375" s="125"/>
      <c r="AG2375" s="125"/>
      <c r="AH2375" s="125"/>
      <c r="AI2375" s="125"/>
      <c r="AJ2375" s="125"/>
      <c r="AK2375" s="311"/>
      <c r="AL2375" s="131"/>
      <c r="AM2375" s="65"/>
      <c r="AN2375" s="65"/>
      <c r="AO2375" s="65"/>
      <c r="AP2375" s="65"/>
      <c r="AQ2375" s="65"/>
      <c r="AR2375" s="65"/>
      <c r="AS2375" s="66"/>
    </row>
    <row r="2376" spans="1:45" s="67" customFormat="1" ht="14.15" customHeight="1" x14ac:dyDescent="0.2">
      <c r="A2376" s="165">
        <v>5099007</v>
      </c>
      <c r="B2376" s="166" t="s">
        <v>1929</v>
      </c>
      <c r="C2376" s="258">
        <f t="shared" si="350"/>
        <v>0</v>
      </c>
      <c r="D2376" s="137"/>
      <c r="E2376" s="126"/>
      <c r="F2376" s="126"/>
      <c r="G2376" s="126"/>
      <c r="H2376" s="262">
        <f>+I2376+J2376</f>
        <v>0</v>
      </c>
      <c r="I2376" s="125"/>
      <c r="J2376" s="125"/>
      <c r="K2376" s="125"/>
      <c r="L2376" s="125"/>
      <c r="M2376" s="125"/>
      <c r="N2376" s="125"/>
      <c r="O2376" s="262">
        <f t="shared" si="351"/>
        <v>0</v>
      </c>
      <c r="P2376" s="125"/>
      <c r="Q2376" s="125"/>
      <c r="R2376" s="262">
        <f t="shared" si="352"/>
        <v>0</v>
      </c>
      <c r="S2376" s="125"/>
      <c r="T2376" s="125"/>
      <c r="U2376" s="262">
        <f t="shared" si="353"/>
        <v>0</v>
      </c>
      <c r="V2376" s="125"/>
      <c r="W2376" s="125"/>
      <c r="X2376" s="262">
        <f t="shared" si="354"/>
        <v>0</v>
      </c>
      <c r="Y2376" s="125"/>
      <c r="Z2376" s="125"/>
      <c r="AA2376" s="125"/>
      <c r="AB2376" s="125"/>
      <c r="AC2376" s="125"/>
      <c r="AD2376" s="125"/>
      <c r="AE2376" s="125"/>
      <c r="AF2376" s="125"/>
      <c r="AG2376" s="125"/>
      <c r="AH2376" s="125"/>
      <c r="AI2376" s="125"/>
      <c r="AJ2376" s="125"/>
      <c r="AK2376" s="311"/>
      <c r="AL2376" s="131"/>
      <c r="AM2376" s="65"/>
      <c r="AN2376" s="65"/>
      <c r="AO2376" s="65"/>
      <c r="AP2376" s="65"/>
      <c r="AQ2376" s="65"/>
      <c r="AR2376" s="65"/>
      <c r="AS2376" s="66"/>
    </row>
    <row r="2377" spans="1:45" s="72" customFormat="1" ht="14.15" customHeight="1" x14ac:dyDescent="0.2">
      <c r="A2377" s="165"/>
      <c r="B2377" s="166" t="s">
        <v>2626</v>
      </c>
      <c r="C2377" s="258">
        <f t="shared" si="350"/>
        <v>0</v>
      </c>
      <c r="D2377" s="137"/>
      <c r="E2377" s="126"/>
      <c r="F2377" s="126"/>
      <c r="G2377" s="126"/>
      <c r="H2377" s="262">
        <f>+I2377+J2377</f>
        <v>0</v>
      </c>
      <c r="I2377" s="125"/>
      <c r="J2377" s="125"/>
      <c r="K2377" s="125"/>
      <c r="L2377" s="125"/>
      <c r="M2377" s="125"/>
      <c r="N2377" s="125"/>
      <c r="O2377" s="262">
        <f t="shared" si="351"/>
        <v>0</v>
      </c>
      <c r="P2377" s="125"/>
      <c r="Q2377" s="125"/>
      <c r="R2377" s="262">
        <f t="shared" si="352"/>
        <v>0</v>
      </c>
      <c r="S2377" s="125"/>
      <c r="T2377" s="125"/>
      <c r="U2377" s="262">
        <f t="shared" si="353"/>
        <v>0</v>
      </c>
      <c r="V2377" s="125"/>
      <c r="W2377" s="125"/>
      <c r="X2377" s="262">
        <f t="shared" si="354"/>
        <v>0</v>
      </c>
      <c r="Y2377" s="125"/>
      <c r="Z2377" s="125"/>
      <c r="AA2377" s="125"/>
      <c r="AB2377" s="125"/>
      <c r="AC2377" s="125"/>
      <c r="AD2377" s="125"/>
      <c r="AE2377" s="125"/>
      <c r="AF2377" s="125"/>
      <c r="AG2377" s="125"/>
      <c r="AH2377" s="125"/>
      <c r="AI2377" s="125"/>
      <c r="AJ2377" s="125"/>
      <c r="AK2377" s="311"/>
      <c r="AL2377" s="131"/>
      <c r="AM2377" s="65" t="s">
        <v>654</v>
      </c>
      <c r="AN2377" s="65"/>
      <c r="AO2377" s="65"/>
      <c r="AP2377" s="65"/>
      <c r="AQ2377" s="65"/>
      <c r="AR2377" s="65"/>
      <c r="AS2377" s="71"/>
    </row>
    <row r="2378" spans="1:45" s="75" customFormat="1" ht="14.15" customHeight="1" x14ac:dyDescent="0.2">
      <c r="A2378" s="327"/>
      <c r="B2378" s="141" t="s">
        <v>2629</v>
      </c>
      <c r="C2378" s="260">
        <f>SUM(C2374:C2377)</f>
        <v>0</v>
      </c>
      <c r="D2378" s="902"/>
      <c r="E2378" s="903"/>
      <c r="F2378" s="903"/>
      <c r="G2378" s="904"/>
      <c r="H2378" s="260">
        <f t="shared" ref="H2378:AJ2378" si="356">SUM(H2374:H2377)</f>
        <v>0</v>
      </c>
      <c r="I2378" s="260">
        <f t="shared" si="356"/>
        <v>0</v>
      </c>
      <c r="J2378" s="260">
        <f t="shared" si="356"/>
        <v>0</v>
      </c>
      <c r="K2378" s="260">
        <f t="shared" si="356"/>
        <v>0</v>
      </c>
      <c r="L2378" s="260">
        <f t="shared" si="356"/>
        <v>0</v>
      </c>
      <c r="M2378" s="260">
        <f t="shared" si="356"/>
        <v>0</v>
      </c>
      <c r="N2378" s="260">
        <f t="shared" si="356"/>
        <v>0</v>
      </c>
      <c r="O2378" s="260">
        <f t="shared" si="356"/>
        <v>0</v>
      </c>
      <c r="P2378" s="260">
        <f t="shared" si="356"/>
        <v>0</v>
      </c>
      <c r="Q2378" s="260">
        <f t="shared" si="356"/>
        <v>0</v>
      </c>
      <c r="R2378" s="260">
        <f t="shared" si="356"/>
        <v>0</v>
      </c>
      <c r="S2378" s="260">
        <f t="shared" si="356"/>
        <v>0</v>
      </c>
      <c r="T2378" s="260">
        <f t="shared" si="356"/>
        <v>0</v>
      </c>
      <c r="U2378" s="260">
        <f t="shared" si="356"/>
        <v>0</v>
      </c>
      <c r="V2378" s="260">
        <f t="shared" si="356"/>
        <v>0</v>
      </c>
      <c r="W2378" s="260">
        <f t="shared" si="356"/>
        <v>0</v>
      </c>
      <c r="X2378" s="260">
        <f t="shared" si="356"/>
        <v>0</v>
      </c>
      <c r="Y2378" s="260">
        <f t="shared" si="356"/>
        <v>0</v>
      </c>
      <c r="Z2378" s="260">
        <f t="shared" si="356"/>
        <v>0</v>
      </c>
      <c r="AA2378" s="260">
        <f t="shared" si="356"/>
        <v>0</v>
      </c>
      <c r="AB2378" s="260">
        <f t="shared" si="356"/>
        <v>0</v>
      </c>
      <c r="AC2378" s="260">
        <f t="shared" si="356"/>
        <v>0</v>
      </c>
      <c r="AD2378" s="260">
        <f t="shared" si="356"/>
        <v>0</v>
      </c>
      <c r="AE2378" s="260">
        <f t="shared" si="356"/>
        <v>0</v>
      </c>
      <c r="AF2378" s="260">
        <f t="shared" si="356"/>
        <v>0</v>
      </c>
      <c r="AG2378" s="260">
        <f t="shared" si="356"/>
        <v>0</v>
      </c>
      <c r="AH2378" s="260">
        <f t="shared" si="356"/>
        <v>0</v>
      </c>
      <c r="AI2378" s="260">
        <f t="shared" si="356"/>
        <v>0</v>
      </c>
      <c r="AJ2378" s="260">
        <f t="shared" si="356"/>
        <v>0</v>
      </c>
      <c r="AK2378" s="310"/>
      <c r="AL2378" s="260"/>
      <c r="AM2378" s="73"/>
      <c r="AN2378" s="73"/>
      <c r="AO2378" s="73"/>
      <c r="AP2378" s="73"/>
      <c r="AQ2378" s="73"/>
      <c r="AR2378" s="73"/>
      <c r="AS2378" s="74"/>
    </row>
    <row r="2379" spans="1:45" s="75" customFormat="1" ht="14.15" customHeight="1" x14ac:dyDescent="0.2">
      <c r="A2379" s="327"/>
      <c r="B2379" s="141" t="s">
        <v>2627</v>
      </c>
      <c r="C2379" s="260">
        <f>SUM(C2373+C2378)</f>
        <v>50</v>
      </c>
      <c r="D2379" s="902"/>
      <c r="E2379" s="903"/>
      <c r="F2379" s="903"/>
      <c r="G2379" s="904"/>
      <c r="H2379" s="260">
        <f t="shared" ref="H2379:AL2379" si="357">SUM(H2373+H2378)</f>
        <v>43</v>
      </c>
      <c r="I2379" s="260">
        <f t="shared" si="357"/>
        <v>43</v>
      </c>
      <c r="J2379" s="260">
        <f t="shared" si="357"/>
        <v>0</v>
      </c>
      <c r="K2379" s="260">
        <f t="shared" si="357"/>
        <v>2</v>
      </c>
      <c r="L2379" s="260">
        <f t="shared" si="357"/>
        <v>5</v>
      </c>
      <c r="M2379" s="260">
        <f t="shared" si="357"/>
        <v>0</v>
      </c>
      <c r="N2379" s="260">
        <f t="shared" si="357"/>
        <v>0</v>
      </c>
      <c r="O2379" s="260">
        <f t="shared" si="357"/>
        <v>14</v>
      </c>
      <c r="P2379" s="260">
        <f t="shared" si="357"/>
        <v>11</v>
      </c>
      <c r="Q2379" s="260">
        <f t="shared" si="357"/>
        <v>3</v>
      </c>
      <c r="R2379" s="260">
        <f t="shared" si="357"/>
        <v>7</v>
      </c>
      <c r="S2379" s="260">
        <f t="shared" si="357"/>
        <v>7</v>
      </c>
      <c r="T2379" s="260">
        <f t="shared" si="357"/>
        <v>0</v>
      </c>
      <c r="U2379" s="260">
        <f t="shared" si="357"/>
        <v>0</v>
      </c>
      <c r="V2379" s="260">
        <f t="shared" si="357"/>
        <v>0</v>
      </c>
      <c r="W2379" s="260">
        <f t="shared" si="357"/>
        <v>0</v>
      </c>
      <c r="X2379" s="260">
        <f t="shared" si="357"/>
        <v>29</v>
      </c>
      <c r="Y2379" s="260">
        <f t="shared" si="357"/>
        <v>29</v>
      </c>
      <c r="Z2379" s="260">
        <f t="shared" si="357"/>
        <v>0</v>
      </c>
      <c r="AA2379" s="260">
        <f t="shared" si="357"/>
        <v>50</v>
      </c>
      <c r="AB2379" s="260">
        <f t="shared" si="357"/>
        <v>0</v>
      </c>
      <c r="AC2379" s="260">
        <f t="shared" si="357"/>
        <v>0</v>
      </c>
      <c r="AD2379" s="260">
        <f t="shared" si="357"/>
        <v>0</v>
      </c>
      <c r="AE2379" s="260">
        <f t="shared" si="357"/>
        <v>0</v>
      </c>
      <c r="AF2379" s="260">
        <f t="shared" si="357"/>
        <v>0</v>
      </c>
      <c r="AG2379" s="260">
        <f t="shared" si="357"/>
        <v>0</v>
      </c>
      <c r="AH2379" s="260">
        <f t="shared" si="357"/>
        <v>0</v>
      </c>
      <c r="AI2379" s="260">
        <f t="shared" si="357"/>
        <v>0</v>
      </c>
      <c r="AJ2379" s="260">
        <f t="shared" si="357"/>
        <v>0</v>
      </c>
      <c r="AK2379" s="313">
        <f t="shared" si="357"/>
        <v>43266520</v>
      </c>
      <c r="AL2379" s="313">
        <f t="shared" si="357"/>
        <v>9335790</v>
      </c>
      <c r="AM2379" s="73" t="s">
        <v>654</v>
      </c>
      <c r="AN2379" s="73"/>
      <c r="AO2379" s="73"/>
      <c r="AP2379" s="73"/>
      <c r="AQ2379" s="73"/>
      <c r="AR2379" s="73"/>
      <c r="AS2379" s="74"/>
    </row>
    <row r="2380" spans="1:45" s="75" customFormat="1" ht="14.15" customHeight="1" x14ac:dyDescent="0.2">
      <c r="A2380" s="327"/>
      <c r="B2380" s="144" t="s">
        <v>1888</v>
      </c>
      <c r="C2380" s="890"/>
      <c r="D2380" s="890"/>
      <c r="E2380" s="890"/>
      <c r="F2380" s="890"/>
      <c r="G2380" s="890"/>
      <c r="H2380" s="890"/>
      <c r="I2380" s="890"/>
      <c r="J2380" s="890"/>
      <c r="K2380" s="890"/>
      <c r="L2380" s="890"/>
      <c r="M2380" s="890"/>
      <c r="N2380" s="890"/>
      <c r="O2380" s="890"/>
      <c r="P2380" s="890"/>
      <c r="Q2380" s="890"/>
      <c r="R2380" s="890"/>
      <c r="S2380" s="890"/>
      <c r="T2380" s="890"/>
      <c r="U2380" s="890"/>
      <c r="V2380" s="890"/>
      <c r="W2380" s="890"/>
      <c r="X2380" s="890"/>
      <c r="Y2380" s="890"/>
      <c r="Z2380" s="890"/>
      <c r="AA2380" s="890"/>
      <c r="AB2380" s="890"/>
      <c r="AC2380" s="890"/>
      <c r="AD2380" s="890"/>
      <c r="AE2380" s="890"/>
      <c r="AF2380" s="890"/>
      <c r="AG2380" s="890"/>
      <c r="AH2380" s="890"/>
      <c r="AI2380" s="890"/>
      <c r="AJ2380" s="890"/>
      <c r="AK2380" s="890"/>
      <c r="AL2380" s="890"/>
      <c r="AM2380" s="73"/>
      <c r="AN2380" s="73"/>
      <c r="AO2380" s="73"/>
      <c r="AP2380" s="73"/>
      <c r="AQ2380" s="73"/>
      <c r="AR2380" s="73"/>
      <c r="AS2380" s="74"/>
    </row>
    <row r="2381" spans="1:45" s="77" customFormat="1" ht="14.15" customHeight="1" x14ac:dyDescent="0.2">
      <c r="A2381" s="178">
        <v>1803001</v>
      </c>
      <c r="B2381" s="179" t="s">
        <v>3550</v>
      </c>
      <c r="C2381" s="258">
        <f>SUM(I2381:N2381)</f>
        <v>0</v>
      </c>
      <c r="D2381" s="137"/>
      <c r="E2381" s="126"/>
      <c r="F2381" s="126"/>
      <c r="G2381" s="126"/>
      <c r="H2381" s="262">
        <f t="shared" ref="H2381:H2418" si="358">+I2381+J2381</f>
        <v>0</v>
      </c>
      <c r="I2381" s="125"/>
      <c r="J2381" s="125"/>
      <c r="K2381" s="125"/>
      <c r="L2381" s="125"/>
      <c r="M2381" s="125"/>
      <c r="N2381" s="125"/>
      <c r="O2381" s="262">
        <f>SUM(P2381:Q2381)</f>
        <v>0</v>
      </c>
      <c r="P2381" s="125"/>
      <c r="Q2381" s="125"/>
      <c r="R2381" s="262">
        <f>SUM(S2381:T2381)</f>
        <v>0</v>
      </c>
      <c r="S2381" s="125"/>
      <c r="T2381" s="125"/>
      <c r="U2381" s="262">
        <f>SUM(V2381:W2381)</f>
        <v>0</v>
      </c>
      <c r="V2381" s="125"/>
      <c r="W2381" s="125"/>
      <c r="X2381" s="262">
        <f>SUM(Y2381:Z2381)</f>
        <v>0</v>
      </c>
      <c r="Y2381" s="125"/>
      <c r="Z2381" s="125"/>
      <c r="AA2381" s="125"/>
      <c r="AB2381" s="125"/>
      <c r="AC2381" s="125"/>
      <c r="AD2381" s="125"/>
      <c r="AE2381" s="125"/>
      <c r="AF2381" s="125"/>
      <c r="AG2381" s="125"/>
      <c r="AH2381" s="125"/>
      <c r="AI2381" s="125"/>
      <c r="AJ2381" s="125"/>
      <c r="AK2381" s="310">
        <v>152530</v>
      </c>
      <c r="AL2381" s="310">
        <f t="shared" ref="AL2381:AL2418" si="359">+(I2381*AK2381)+(L2381*AK2381*0.5)</f>
        <v>0</v>
      </c>
      <c r="AM2381" s="65" t="s">
        <v>654</v>
      </c>
      <c r="AN2381" s="65"/>
      <c r="AO2381" s="65"/>
      <c r="AP2381" s="65"/>
      <c r="AQ2381" s="65"/>
      <c r="AR2381" s="65"/>
      <c r="AS2381" s="76"/>
    </row>
    <row r="2382" spans="1:45" s="67" customFormat="1" ht="14.15" customHeight="1" x14ac:dyDescent="0.2">
      <c r="A2382" s="178">
        <v>1803002</v>
      </c>
      <c r="B2382" s="179" t="s">
        <v>459</v>
      </c>
      <c r="C2382" s="258">
        <f>SUM(I2382:N2382)</f>
        <v>0</v>
      </c>
      <c r="D2382" s="137"/>
      <c r="E2382" s="126"/>
      <c r="F2382" s="126"/>
      <c r="G2382" s="126"/>
      <c r="H2382" s="262">
        <f t="shared" si="358"/>
        <v>0</v>
      </c>
      <c r="I2382" s="125"/>
      <c r="J2382" s="125"/>
      <c r="K2382" s="125"/>
      <c r="L2382" s="125"/>
      <c r="M2382" s="125"/>
      <c r="N2382" s="125"/>
      <c r="O2382" s="126"/>
      <c r="P2382" s="126"/>
      <c r="Q2382" s="126"/>
      <c r="R2382" s="126"/>
      <c r="S2382" s="126"/>
      <c r="T2382" s="126"/>
      <c r="U2382" s="126"/>
      <c r="V2382" s="126"/>
      <c r="W2382" s="126"/>
      <c r="X2382" s="126"/>
      <c r="Y2382" s="126"/>
      <c r="Z2382" s="126"/>
      <c r="AA2382" s="125"/>
      <c r="AB2382" s="125"/>
      <c r="AC2382" s="125"/>
      <c r="AD2382" s="125"/>
      <c r="AE2382" s="125"/>
      <c r="AF2382" s="125"/>
      <c r="AG2382" s="125"/>
      <c r="AH2382" s="125"/>
      <c r="AI2382" s="125"/>
      <c r="AJ2382" s="125"/>
      <c r="AK2382" s="310">
        <v>64230</v>
      </c>
      <c r="AL2382" s="310">
        <f t="shared" si="359"/>
        <v>0</v>
      </c>
      <c r="AM2382" s="65" t="s">
        <v>654</v>
      </c>
      <c r="AN2382" s="65"/>
      <c r="AO2382" s="65"/>
      <c r="AP2382" s="65"/>
      <c r="AQ2382" s="65"/>
      <c r="AR2382" s="65"/>
      <c r="AS2382" s="66"/>
    </row>
    <row r="2383" spans="1:45" s="67" customFormat="1" ht="14.15" customHeight="1" x14ac:dyDescent="0.2">
      <c r="A2383" s="178">
        <v>1803003</v>
      </c>
      <c r="B2383" s="179" t="s">
        <v>460</v>
      </c>
      <c r="C2383" s="258">
        <f t="shared" ref="C2383:C2418" si="360">SUM(I2383:N2383)</f>
        <v>1</v>
      </c>
      <c r="D2383" s="137"/>
      <c r="E2383" s="126"/>
      <c r="F2383" s="126"/>
      <c r="G2383" s="126"/>
      <c r="H2383" s="262">
        <f t="shared" si="358"/>
        <v>1</v>
      </c>
      <c r="I2383" s="125">
        <v>1</v>
      </c>
      <c r="J2383" s="125"/>
      <c r="K2383" s="125"/>
      <c r="L2383" s="125"/>
      <c r="M2383" s="125"/>
      <c r="N2383" s="125"/>
      <c r="O2383" s="126"/>
      <c r="P2383" s="126"/>
      <c r="Q2383" s="126"/>
      <c r="R2383" s="126"/>
      <c r="S2383" s="126"/>
      <c r="T2383" s="126"/>
      <c r="U2383" s="126"/>
      <c r="V2383" s="126"/>
      <c r="W2383" s="126"/>
      <c r="X2383" s="126"/>
      <c r="Y2383" s="126"/>
      <c r="Z2383" s="126"/>
      <c r="AA2383" s="125"/>
      <c r="AB2383" s="125"/>
      <c r="AC2383" s="125">
        <v>1</v>
      </c>
      <c r="AD2383" s="125"/>
      <c r="AE2383" s="125"/>
      <c r="AF2383" s="125"/>
      <c r="AG2383" s="125"/>
      <c r="AH2383" s="125"/>
      <c r="AI2383" s="125"/>
      <c r="AJ2383" s="125"/>
      <c r="AK2383" s="310">
        <v>38920</v>
      </c>
      <c r="AL2383" s="310">
        <f t="shared" si="359"/>
        <v>38920</v>
      </c>
      <c r="AM2383" s="65" t="s">
        <v>654</v>
      </c>
      <c r="AN2383" s="65"/>
      <c r="AO2383" s="65"/>
      <c r="AP2383" s="65"/>
      <c r="AQ2383" s="65"/>
      <c r="AR2383" s="65"/>
      <c r="AS2383" s="66"/>
    </row>
    <row r="2384" spans="1:45" s="67" customFormat="1" ht="14.15" customHeight="1" x14ac:dyDescent="0.2">
      <c r="A2384" s="178">
        <v>1803004</v>
      </c>
      <c r="B2384" s="179" t="s">
        <v>461</v>
      </c>
      <c r="C2384" s="258">
        <f t="shared" si="360"/>
        <v>0</v>
      </c>
      <c r="D2384" s="137"/>
      <c r="E2384" s="126"/>
      <c r="F2384" s="126"/>
      <c r="G2384" s="126"/>
      <c r="H2384" s="262">
        <f t="shared" si="358"/>
        <v>0</v>
      </c>
      <c r="I2384" s="125"/>
      <c r="J2384" s="125"/>
      <c r="K2384" s="125"/>
      <c r="L2384" s="125"/>
      <c r="M2384" s="125"/>
      <c r="N2384" s="125"/>
      <c r="O2384" s="262">
        <f t="shared" ref="O2384:O2418" si="361">SUM(P2384:Q2384)</f>
        <v>0</v>
      </c>
      <c r="P2384" s="125"/>
      <c r="Q2384" s="125"/>
      <c r="R2384" s="262">
        <f t="shared" ref="R2384:R2418" si="362">SUM(S2384:T2384)</f>
        <v>0</v>
      </c>
      <c r="S2384" s="125"/>
      <c r="T2384" s="125"/>
      <c r="U2384" s="262">
        <f t="shared" ref="U2384:U2418" si="363">SUM(V2384:W2384)</f>
        <v>0</v>
      </c>
      <c r="V2384" s="125"/>
      <c r="W2384" s="125"/>
      <c r="X2384" s="262">
        <f t="shared" ref="X2384:X2418" si="364">SUM(Y2384:Z2384)</f>
        <v>0</v>
      </c>
      <c r="Y2384" s="125"/>
      <c r="Z2384" s="125"/>
      <c r="AA2384" s="125"/>
      <c r="AB2384" s="125"/>
      <c r="AC2384" s="125"/>
      <c r="AD2384" s="125"/>
      <c r="AE2384" s="125"/>
      <c r="AF2384" s="125"/>
      <c r="AG2384" s="125"/>
      <c r="AH2384" s="125"/>
      <c r="AI2384" s="125"/>
      <c r="AJ2384" s="125"/>
      <c r="AK2384" s="310">
        <v>46830</v>
      </c>
      <c r="AL2384" s="310">
        <f t="shared" si="359"/>
        <v>0</v>
      </c>
      <c r="AM2384" s="65" t="s">
        <v>654</v>
      </c>
      <c r="AN2384" s="65"/>
      <c r="AO2384" s="65"/>
      <c r="AP2384" s="65"/>
      <c r="AQ2384" s="65"/>
      <c r="AR2384" s="65"/>
      <c r="AS2384" s="66"/>
    </row>
    <row r="2385" spans="1:45" s="67" customFormat="1" ht="14.15" customHeight="1" x14ac:dyDescent="0.2">
      <c r="A2385" s="178">
        <v>1803006</v>
      </c>
      <c r="B2385" s="179" t="s">
        <v>843</v>
      </c>
      <c r="C2385" s="258">
        <f t="shared" si="360"/>
        <v>0</v>
      </c>
      <c r="D2385" s="137"/>
      <c r="E2385" s="126"/>
      <c r="F2385" s="126"/>
      <c r="G2385" s="126"/>
      <c r="H2385" s="262">
        <f t="shared" si="358"/>
        <v>0</v>
      </c>
      <c r="I2385" s="125"/>
      <c r="J2385" s="125"/>
      <c r="K2385" s="125"/>
      <c r="L2385" s="125"/>
      <c r="M2385" s="125"/>
      <c r="N2385" s="125"/>
      <c r="O2385" s="262">
        <f t="shared" si="361"/>
        <v>0</v>
      </c>
      <c r="P2385" s="125"/>
      <c r="Q2385" s="125"/>
      <c r="R2385" s="262">
        <f t="shared" si="362"/>
        <v>0</v>
      </c>
      <c r="S2385" s="125"/>
      <c r="T2385" s="125"/>
      <c r="U2385" s="262">
        <f t="shared" si="363"/>
        <v>0</v>
      </c>
      <c r="V2385" s="125"/>
      <c r="W2385" s="125"/>
      <c r="X2385" s="262">
        <f t="shared" si="364"/>
        <v>0</v>
      </c>
      <c r="Y2385" s="125"/>
      <c r="Z2385" s="125"/>
      <c r="AA2385" s="125"/>
      <c r="AB2385" s="125"/>
      <c r="AC2385" s="125"/>
      <c r="AD2385" s="125"/>
      <c r="AE2385" s="125"/>
      <c r="AF2385" s="125"/>
      <c r="AG2385" s="125"/>
      <c r="AH2385" s="125"/>
      <c r="AI2385" s="125"/>
      <c r="AJ2385" s="125"/>
      <c r="AK2385" s="310">
        <v>246010</v>
      </c>
      <c r="AL2385" s="310">
        <f t="shared" si="359"/>
        <v>0</v>
      </c>
      <c r="AM2385" s="65" t="s">
        <v>654</v>
      </c>
      <c r="AN2385" s="65"/>
      <c r="AO2385" s="65"/>
      <c r="AP2385" s="65"/>
      <c r="AQ2385" s="65"/>
      <c r="AR2385" s="65"/>
      <c r="AS2385" s="66"/>
    </row>
    <row r="2386" spans="1:45" s="67" customFormat="1" ht="14.15" customHeight="1" x14ac:dyDescent="0.2">
      <c r="A2386" s="178">
        <v>1803007</v>
      </c>
      <c r="B2386" s="179" t="s">
        <v>844</v>
      </c>
      <c r="C2386" s="258">
        <f t="shared" si="360"/>
        <v>0</v>
      </c>
      <c r="D2386" s="137"/>
      <c r="E2386" s="126"/>
      <c r="F2386" s="126"/>
      <c r="G2386" s="126"/>
      <c r="H2386" s="262">
        <f t="shared" si="358"/>
        <v>0</v>
      </c>
      <c r="I2386" s="125"/>
      <c r="J2386" s="125"/>
      <c r="K2386" s="125"/>
      <c r="L2386" s="125"/>
      <c r="M2386" s="125"/>
      <c r="N2386" s="125"/>
      <c r="O2386" s="126"/>
      <c r="P2386" s="126"/>
      <c r="Q2386" s="126"/>
      <c r="R2386" s="126"/>
      <c r="S2386" s="126"/>
      <c r="T2386" s="126"/>
      <c r="U2386" s="126"/>
      <c r="V2386" s="126"/>
      <c r="W2386" s="126"/>
      <c r="X2386" s="126"/>
      <c r="Y2386" s="126"/>
      <c r="Z2386" s="126"/>
      <c r="AA2386" s="125"/>
      <c r="AB2386" s="125"/>
      <c r="AC2386" s="125"/>
      <c r="AD2386" s="125"/>
      <c r="AE2386" s="125"/>
      <c r="AF2386" s="125"/>
      <c r="AG2386" s="125"/>
      <c r="AH2386" s="125"/>
      <c r="AI2386" s="125"/>
      <c r="AJ2386" s="125"/>
      <c r="AK2386" s="310">
        <v>56190</v>
      </c>
      <c r="AL2386" s="310">
        <f t="shared" si="359"/>
        <v>0</v>
      </c>
      <c r="AM2386" s="65" t="s">
        <v>654</v>
      </c>
      <c r="AN2386" s="65"/>
      <c r="AO2386" s="65"/>
      <c r="AP2386" s="65"/>
      <c r="AQ2386" s="65"/>
      <c r="AR2386" s="65"/>
      <c r="AS2386" s="66"/>
    </row>
    <row r="2387" spans="1:45" s="67" customFormat="1" ht="14.15" customHeight="1" x14ac:dyDescent="0.2">
      <c r="A2387" s="178">
        <v>1803008</v>
      </c>
      <c r="B2387" s="179" t="s">
        <v>681</v>
      </c>
      <c r="C2387" s="258">
        <f t="shared" si="360"/>
        <v>0</v>
      </c>
      <c r="D2387" s="137"/>
      <c r="E2387" s="126"/>
      <c r="F2387" s="126"/>
      <c r="G2387" s="126"/>
      <c r="H2387" s="262">
        <f t="shared" si="358"/>
        <v>0</v>
      </c>
      <c r="I2387" s="125"/>
      <c r="J2387" s="125"/>
      <c r="K2387" s="125"/>
      <c r="L2387" s="125"/>
      <c r="M2387" s="125"/>
      <c r="N2387" s="125"/>
      <c r="O2387" s="262">
        <f t="shared" si="361"/>
        <v>0</v>
      </c>
      <c r="P2387" s="125"/>
      <c r="Q2387" s="125"/>
      <c r="R2387" s="262">
        <f t="shared" si="362"/>
        <v>0</v>
      </c>
      <c r="S2387" s="125"/>
      <c r="T2387" s="125"/>
      <c r="U2387" s="262">
        <f t="shared" si="363"/>
        <v>0</v>
      </c>
      <c r="V2387" s="125"/>
      <c r="W2387" s="125"/>
      <c r="X2387" s="262">
        <f t="shared" si="364"/>
        <v>0</v>
      </c>
      <c r="Y2387" s="125"/>
      <c r="Z2387" s="125"/>
      <c r="AA2387" s="125"/>
      <c r="AB2387" s="125"/>
      <c r="AC2387" s="125"/>
      <c r="AD2387" s="125"/>
      <c r="AE2387" s="125"/>
      <c r="AF2387" s="125"/>
      <c r="AG2387" s="125"/>
      <c r="AH2387" s="125"/>
      <c r="AI2387" s="125"/>
      <c r="AJ2387" s="125"/>
      <c r="AK2387" s="310">
        <v>182030</v>
      </c>
      <c r="AL2387" s="310">
        <f t="shared" si="359"/>
        <v>0</v>
      </c>
      <c r="AM2387" s="65" t="s">
        <v>654</v>
      </c>
      <c r="AN2387" s="65"/>
      <c r="AO2387" s="65"/>
      <c r="AP2387" s="65"/>
      <c r="AQ2387" s="65"/>
      <c r="AR2387" s="65"/>
      <c r="AS2387" s="66"/>
    </row>
    <row r="2388" spans="1:45" s="67" customFormat="1" ht="14.15" customHeight="1" x14ac:dyDescent="0.2">
      <c r="A2388" s="178">
        <v>1803009</v>
      </c>
      <c r="B2388" s="179" t="s">
        <v>682</v>
      </c>
      <c r="C2388" s="258">
        <f t="shared" si="360"/>
        <v>0</v>
      </c>
      <c r="D2388" s="137"/>
      <c r="E2388" s="126"/>
      <c r="F2388" s="126"/>
      <c r="G2388" s="126"/>
      <c r="H2388" s="262">
        <f t="shared" si="358"/>
        <v>0</v>
      </c>
      <c r="I2388" s="125"/>
      <c r="J2388" s="125"/>
      <c r="K2388" s="125"/>
      <c r="L2388" s="125"/>
      <c r="M2388" s="125"/>
      <c r="N2388" s="125"/>
      <c r="O2388" s="262">
        <f t="shared" si="361"/>
        <v>0</v>
      </c>
      <c r="P2388" s="125"/>
      <c r="Q2388" s="125"/>
      <c r="R2388" s="262">
        <f t="shared" si="362"/>
        <v>0</v>
      </c>
      <c r="S2388" s="125"/>
      <c r="T2388" s="125"/>
      <c r="U2388" s="262">
        <f t="shared" si="363"/>
        <v>0</v>
      </c>
      <c r="V2388" s="125"/>
      <c r="W2388" s="125"/>
      <c r="X2388" s="262">
        <f t="shared" si="364"/>
        <v>0</v>
      </c>
      <c r="Y2388" s="125"/>
      <c r="Z2388" s="125"/>
      <c r="AA2388" s="125"/>
      <c r="AB2388" s="125"/>
      <c r="AC2388" s="125"/>
      <c r="AD2388" s="125"/>
      <c r="AE2388" s="125"/>
      <c r="AF2388" s="125"/>
      <c r="AG2388" s="125"/>
      <c r="AH2388" s="125"/>
      <c r="AI2388" s="125"/>
      <c r="AJ2388" s="125"/>
      <c r="AK2388" s="310">
        <v>118080</v>
      </c>
      <c r="AL2388" s="310">
        <f t="shared" si="359"/>
        <v>0</v>
      </c>
      <c r="AM2388" s="65" t="s">
        <v>654</v>
      </c>
      <c r="AN2388" s="65"/>
      <c r="AO2388" s="65"/>
      <c r="AP2388" s="65"/>
      <c r="AQ2388" s="65"/>
      <c r="AR2388" s="65"/>
      <c r="AS2388" s="66"/>
    </row>
    <row r="2389" spans="1:45" s="67" customFormat="1" ht="14.15" customHeight="1" x14ac:dyDescent="0.2">
      <c r="A2389" s="178">
        <v>1803010</v>
      </c>
      <c r="B2389" s="179" t="s">
        <v>462</v>
      </c>
      <c r="C2389" s="258">
        <f t="shared" si="360"/>
        <v>0</v>
      </c>
      <c r="D2389" s="137"/>
      <c r="E2389" s="126"/>
      <c r="F2389" s="126"/>
      <c r="G2389" s="126"/>
      <c r="H2389" s="262">
        <f t="shared" si="358"/>
        <v>0</v>
      </c>
      <c r="I2389" s="125"/>
      <c r="J2389" s="125"/>
      <c r="K2389" s="125"/>
      <c r="L2389" s="125"/>
      <c r="M2389" s="125"/>
      <c r="N2389" s="125"/>
      <c r="O2389" s="262">
        <f t="shared" si="361"/>
        <v>0</v>
      </c>
      <c r="P2389" s="125"/>
      <c r="Q2389" s="125"/>
      <c r="R2389" s="262">
        <f t="shared" si="362"/>
        <v>0</v>
      </c>
      <c r="S2389" s="125"/>
      <c r="T2389" s="125"/>
      <c r="U2389" s="262">
        <f t="shared" si="363"/>
        <v>0</v>
      </c>
      <c r="V2389" s="125"/>
      <c r="W2389" s="125"/>
      <c r="X2389" s="262">
        <f t="shared" si="364"/>
        <v>0</v>
      </c>
      <c r="Y2389" s="125"/>
      <c r="Z2389" s="125"/>
      <c r="AA2389" s="125"/>
      <c r="AB2389" s="125"/>
      <c r="AC2389" s="125"/>
      <c r="AD2389" s="125"/>
      <c r="AE2389" s="125"/>
      <c r="AF2389" s="125"/>
      <c r="AG2389" s="125"/>
      <c r="AH2389" s="125"/>
      <c r="AI2389" s="125"/>
      <c r="AJ2389" s="125"/>
      <c r="AK2389" s="310">
        <v>72720</v>
      </c>
      <c r="AL2389" s="310">
        <f t="shared" si="359"/>
        <v>0</v>
      </c>
      <c r="AM2389" s="65" t="s">
        <v>654</v>
      </c>
      <c r="AN2389" s="65"/>
      <c r="AO2389" s="65"/>
      <c r="AP2389" s="65"/>
      <c r="AQ2389" s="65"/>
      <c r="AR2389" s="65"/>
      <c r="AS2389" s="66"/>
    </row>
    <row r="2390" spans="1:45" s="67" customFormat="1" ht="14.15" customHeight="1" x14ac:dyDescent="0.2">
      <c r="A2390" s="178">
        <v>1803011</v>
      </c>
      <c r="B2390" s="179" t="s">
        <v>981</v>
      </c>
      <c r="C2390" s="258">
        <f t="shared" si="360"/>
        <v>0</v>
      </c>
      <c r="D2390" s="137"/>
      <c r="E2390" s="126"/>
      <c r="F2390" s="126"/>
      <c r="G2390" s="126"/>
      <c r="H2390" s="262">
        <f t="shared" si="358"/>
        <v>0</v>
      </c>
      <c r="I2390" s="125"/>
      <c r="J2390" s="125"/>
      <c r="K2390" s="125"/>
      <c r="L2390" s="125"/>
      <c r="M2390" s="125"/>
      <c r="N2390" s="125"/>
      <c r="O2390" s="262">
        <f t="shared" si="361"/>
        <v>0</v>
      </c>
      <c r="P2390" s="125"/>
      <c r="Q2390" s="125"/>
      <c r="R2390" s="262">
        <f t="shared" si="362"/>
        <v>0</v>
      </c>
      <c r="S2390" s="125"/>
      <c r="T2390" s="125"/>
      <c r="U2390" s="262">
        <f t="shared" si="363"/>
        <v>0</v>
      </c>
      <c r="V2390" s="125"/>
      <c r="W2390" s="125"/>
      <c r="X2390" s="262">
        <f t="shared" si="364"/>
        <v>0</v>
      </c>
      <c r="Y2390" s="125"/>
      <c r="Z2390" s="125"/>
      <c r="AA2390" s="125"/>
      <c r="AB2390" s="125"/>
      <c r="AC2390" s="125"/>
      <c r="AD2390" s="125"/>
      <c r="AE2390" s="125"/>
      <c r="AF2390" s="125"/>
      <c r="AG2390" s="125"/>
      <c r="AH2390" s="125"/>
      <c r="AI2390" s="125"/>
      <c r="AJ2390" s="125"/>
      <c r="AK2390" s="310">
        <v>137420</v>
      </c>
      <c r="AL2390" s="310">
        <f t="shared" si="359"/>
        <v>0</v>
      </c>
      <c r="AM2390" s="65" t="s">
        <v>654</v>
      </c>
      <c r="AN2390" s="65"/>
      <c r="AO2390" s="65"/>
      <c r="AP2390" s="65"/>
      <c r="AQ2390" s="65"/>
      <c r="AR2390" s="65"/>
      <c r="AS2390" s="66"/>
    </row>
    <row r="2391" spans="1:45" s="67" customFormat="1" ht="14.15" customHeight="1" x14ac:dyDescent="0.2">
      <c r="A2391" s="178">
        <v>1803012</v>
      </c>
      <c r="B2391" s="179" t="s">
        <v>982</v>
      </c>
      <c r="C2391" s="258">
        <f t="shared" si="360"/>
        <v>0</v>
      </c>
      <c r="D2391" s="137"/>
      <c r="E2391" s="126"/>
      <c r="F2391" s="126"/>
      <c r="G2391" s="126"/>
      <c r="H2391" s="262">
        <f t="shared" si="358"/>
        <v>0</v>
      </c>
      <c r="I2391" s="125"/>
      <c r="J2391" s="125"/>
      <c r="K2391" s="125"/>
      <c r="L2391" s="125"/>
      <c r="M2391" s="125"/>
      <c r="N2391" s="125"/>
      <c r="O2391" s="262">
        <f t="shared" si="361"/>
        <v>0</v>
      </c>
      <c r="P2391" s="125"/>
      <c r="Q2391" s="125"/>
      <c r="R2391" s="262">
        <f t="shared" si="362"/>
        <v>0</v>
      </c>
      <c r="S2391" s="125"/>
      <c r="T2391" s="125"/>
      <c r="U2391" s="262">
        <f t="shared" si="363"/>
        <v>0</v>
      </c>
      <c r="V2391" s="125"/>
      <c r="W2391" s="125"/>
      <c r="X2391" s="262">
        <f t="shared" si="364"/>
        <v>0</v>
      </c>
      <c r="Y2391" s="125"/>
      <c r="Z2391" s="125"/>
      <c r="AA2391" s="125"/>
      <c r="AB2391" s="125"/>
      <c r="AC2391" s="125"/>
      <c r="AD2391" s="125"/>
      <c r="AE2391" s="125"/>
      <c r="AF2391" s="125"/>
      <c r="AG2391" s="125"/>
      <c r="AH2391" s="125"/>
      <c r="AI2391" s="125"/>
      <c r="AJ2391" s="125"/>
      <c r="AK2391" s="310">
        <v>151280</v>
      </c>
      <c r="AL2391" s="310">
        <f t="shared" si="359"/>
        <v>0</v>
      </c>
      <c r="AM2391" s="65" t="s">
        <v>654</v>
      </c>
      <c r="AN2391" s="65"/>
      <c r="AO2391" s="65"/>
      <c r="AP2391" s="65"/>
      <c r="AQ2391" s="65"/>
      <c r="AR2391" s="65"/>
      <c r="AS2391" s="66"/>
    </row>
    <row r="2392" spans="1:45" s="67" customFormat="1" ht="14.15" customHeight="1" x14ac:dyDescent="0.2">
      <c r="A2392" s="178">
        <v>1803013</v>
      </c>
      <c r="B2392" s="179" t="s">
        <v>983</v>
      </c>
      <c r="C2392" s="258">
        <f t="shared" si="360"/>
        <v>0</v>
      </c>
      <c r="D2392" s="137"/>
      <c r="E2392" s="126"/>
      <c r="F2392" s="126"/>
      <c r="G2392" s="126"/>
      <c r="H2392" s="262">
        <f t="shared" si="358"/>
        <v>0</v>
      </c>
      <c r="I2392" s="125"/>
      <c r="J2392" s="125"/>
      <c r="K2392" s="125"/>
      <c r="L2392" s="125"/>
      <c r="M2392" s="125"/>
      <c r="N2392" s="125"/>
      <c r="O2392" s="262">
        <f t="shared" si="361"/>
        <v>0</v>
      </c>
      <c r="P2392" s="125"/>
      <c r="Q2392" s="125"/>
      <c r="R2392" s="262">
        <f t="shared" si="362"/>
        <v>0</v>
      </c>
      <c r="S2392" s="125"/>
      <c r="T2392" s="125"/>
      <c r="U2392" s="262">
        <f t="shared" si="363"/>
        <v>0</v>
      </c>
      <c r="V2392" s="125"/>
      <c r="W2392" s="125"/>
      <c r="X2392" s="262">
        <f t="shared" si="364"/>
        <v>0</v>
      </c>
      <c r="Y2392" s="125"/>
      <c r="Z2392" s="125"/>
      <c r="AA2392" s="125"/>
      <c r="AB2392" s="125"/>
      <c r="AC2392" s="125"/>
      <c r="AD2392" s="125"/>
      <c r="AE2392" s="125"/>
      <c r="AF2392" s="125"/>
      <c r="AG2392" s="125"/>
      <c r="AH2392" s="125"/>
      <c r="AI2392" s="125"/>
      <c r="AJ2392" s="125"/>
      <c r="AK2392" s="310">
        <v>249240</v>
      </c>
      <c r="AL2392" s="310">
        <f t="shared" si="359"/>
        <v>0</v>
      </c>
      <c r="AM2392" s="65" t="s">
        <v>654</v>
      </c>
      <c r="AN2392" s="65"/>
      <c r="AO2392" s="65"/>
      <c r="AP2392" s="65"/>
      <c r="AQ2392" s="65"/>
      <c r="AR2392" s="65"/>
      <c r="AS2392" s="66"/>
    </row>
    <row r="2393" spans="1:45" s="67" customFormat="1" ht="14.15" customHeight="1" x14ac:dyDescent="0.2">
      <c r="A2393" s="178">
        <v>1803014</v>
      </c>
      <c r="B2393" s="179" t="s">
        <v>78</v>
      </c>
      <c r="C2393" s="258">
        <f t="shared" si="360"/>
        <v>0</v>
      </c>
      <c r="D2393" s="137"/>
      <c r="E2393" s="126"/>
      <c r="F2393" s="126"/>
      <c r="G2393" s="126"/>
      <c r="H2393" s="262">
        <f t="shared" si="358"/>
        <v>0</v>
      </c>
      <c r="I2393" s="125"/>
      <c r="J2393" s="125"/>
      <c r="K2393" s="125"/>
      <c r="L2393" s="125"/>
      <c r="M2393" s="125"/>
      <c r="N2393" s="125"/>
      <c r="O2393" s="262">
        <f t="shared" si="361"/>
        <v>0</v>
      </c>
      <c r="P2393" s="125"/>
      <c r="Q2393" s="125"/>
      <c r="R2393" s="262">
        <f t="shared" si="362"/>
        <v>0</v>
      </c>
      <c r="S2393" s="125"/>
      <c r="T2393" s="125"/>
      <c r="U2393" s="262">
        <f t="shared" si="363"/>
        <v>0</v>
      </c>
      <c r="V2393" s="125"/>
      <c r="W2393" s="125"/>
      <c r="X2393" s="262">
        <f t="shared" si="364"/>
        <v>0</v>
      </c>
      <c r="Y2393" s="125"/>
      <c r="Z2393" s="125"/>
      <c r="AA2393" s="125"/>
      <c r="AB2393" s="125"/>
      <c r="AC2393" s="125"/>
      <c r="AD2393" s="125"/>
      <c r="AE2393" s="125"/>
      <c r="AF2393" s="125"/>
      <c r="AG2393" s="125"/>
      <c r="AH2393" s="125"/>
      <c r="AI2393" s="125"/>
      <c r="AJ2393" s="125"/>
      <c r="AK2393" s="310">
        <v>280610</v>
      </c>
      <c r="AL2393" s="310">
        <f t="shared" si="359"/>
        <v>0</v>
      </c>
      <c r="AM2393" s="65" t="s">
        <v>654</v>
      </c>
      <c r="AN2393" s="65"/>
      <c r="AO2393" s="65"/>
      <c r="AP2393" s="65"/>
      <c r="AQ2393" s="65"/>
      <c r="AR2393" s="65"/>
      <c r="AS2393" s="66"/>
    </row>
    <row r="2394" spans="1:45" s="67" customFormat="1" ht="14.15" customHeight="1" x14ac:dyDescent="0.2">
      <c r="A2394" s="178">
        <v>1803015</v>
      </c>
      <c r="B2394" s="179" t="s">
        <v>79</v>
      </c>
      <c r="C2394" s="258">
        <f t="shared" si="360"/>
        <v>0</v>
      </c>
      <c r="D2394" s="137"/>
      <c r="E2394" s="126"/>
      <c r="F2394" s="126"/>
      <c r="G2394" s="126"/>
      <c r="H2394" s="262">
        <f t="shared" si="358"/>
        <v>0</v>
      </c>
      <c r="I2394" s="125"/>
      <c r="J2394" s="125"/>
      <c r="K2394" s="125"/>
      <c r="L2394" s="125"/>
      <c r="M2394" s="125"/>
      <c r="N2394" s="125"/>
      <c r="O2394" s="262">
        <f t="shared" si="361"/>
        <v>0</v>
      </c>
      <c r="P2394" s="125"/>
      <c r="Q2394" s="125"/>
      <c r="R2394" s="262">
        <f t="shared" si="362"/>
        <v>0</v>
      </c>
      <c r="S2394" s="125"/>
      <c r="T2394" s="125"/>
      <c r="U2394" s="262">
        <f t="shared" si="363"/>
        <v>0</v>
      </c>
      <c r="V2394" s="125"/>
      <c r="W2394" s="125"/>
      <c r="X2394" s="262">
        <f t="shared" si="364"/>
        <v>0</v>
      </c>
      <c r="Y2394" s="125"/>
      <c r="Z2394" s="125"/>
      <c r="AA2394" s="125"/>
      <c r="AB2394" s="125"/>
      <c r="AC2394" s="125"/>
      <c r="AD2394" s="125"/>
      <c r="AE2394" s="125"/>
      <c r="AF2394" s="125"/>
      <c r="AG2394" s="125"/>
      <c r="AH2394" s="125"/>
      <c r="AI2394" s="125"/>
      <c r="AJ2394" s="125"/>
      <c r="AK2394" s="310">
        <v>246010</v>
      </c>
      <c r="AL2394" s="310">
        <f t="shared" si="359"/>
        <v>0</v>
      </c>
      <c r="AM2394" s="65" t="s">
        <v>654</v>
      </c>
      <c r="AN2394" s="65"/>
      <c r="AO2394" s="65"/>
      <c r="AP2394" s="65"/>
      <c r="AQ2394" s="65"/>
      <c r="AR2394" s="65"/>
      <c r="AS2394" s="66"/>
    </row>
    <row r="2395" spans="1:45" s="67" customFormat="1" ht="14.15" customHeight="1" x14ac:dyDescent="0.2">
      <c r="A2395" s="178">
        <v>1803016</v>
      </c>
      <c r="B2395" s="179" t="s">
        <v>80</v>
      </c>
      <c r="C2395" s="258">
        <f t="shared" si="360"/>
        <v>0</v>
      </c>
      <c r="D2395" s="137"/>
      <c r="E2395" s="126"/>
      <c r="F2395" s="126"/>
      <c r="G2395" s="126"/>
      <c r="H2395" s="262">
        <f t="shared" si="358"/>
        <v>0</v>
      </c>
      <c r="I2395" s="125"/>
      <c r="J2395" s="125"/>
      <c r="K2395" s="125"/>
      <c r="L2395" s="125"/>
      <c r="M2395" s="125"/>
      <c r="N2395" s="125"/>
      <c r="O2395" s="262">
        <f t="shared" si="361"/>
        <v>0</v>
      </c>
      <c r="P2395" s="125"/>
      <c r="Q2395" s="125"/>
      <c r="R2395" s="262">
        <f t="shared" si="362"/>
        <v>0</v>
      </c>
      <c r="S2395" s="125"/>
      <c r="T2395" s="125"/>
      <c r="U2395" s="262">
        <f t="shared" si="363"/>
        <v>0</v>
      </c>
      <c r="V2395" s="125"/>
      <c r="W2395" s="125"/>
      <c r="X2395" s="262">
        <f t="shared" si="364"/>
        <v>0</v>
      </c>
      <c r="Y2395" s="125"/>
      <c r="Z2395" s="125"/>
      <c r="AA2395" s="125"/>
      <c r="AB2395" s="125"/>
      <c r="AC2395" s="125"/>
      <c r="AD2395" s="125"/>
      <c r="AE2395" s="125"/>
      <c r="AF2395" s="125"/>
      <c r="AG2395" s="125"/>
      <c r="AH2395" s="125"/>
      <c r="AI2395" s="125"/>
      <c r="AJ2395" s="125"/>
      <c r="AK2395" s="310">
        <v>162470</v>
      </c>
      <c r="AL2395" s="310">
        <f t="shared" si="359"/>
        <v>0</v>
      </c>
      <c r="AM2395" s="65" t="s">
        <v>654</v>
      </c>
      <c r="AN2395" s="65"/>
      <c r="AO2395" s="65"/>
      <c r="AP2395" s="65"/>
      <c r="AQ2395" s="65"/>
      <c r="AR2395" s="65"/>
      <c r="AS2395" s="66"/>
    </row>
    <row r="2396" spans="1:45" s="67" customFormat="1" ht="14.15" customHeight="1" x14ac:dyDescent="0.2">
      <c r="A2396" s="178">
        <v>1803017</v>
      </c>
      <c r="B2396" s="179" t="s">
        <v>984</v>
      </c>
      <c r="C2396" s="258">
        <f t="shared" si="360"/>
        <v>0</v>
      </c>
      <c r="D2396" s="137"/>
      <c r="E2396" s="126"/>
      <c r="F2396" s="126"/>
      <c r="G2396" s="126"/>
      <c r="H2396" s="262">
        <f t="shared" si="358"/>
        <v>0</v>
      </c>
      <c r="I2396" s="125"/>
      <c r="J2396" s="125"/>
      <c r="K2396" s="125"/>
      <c r="L2396" s="125"/>
      <c r="M2396" s="125"/>
      <c r="N2396" s="125"/>
      <c r="O2396" s="262">
        <f t="shared" si="361"/>
        <v>0</v>
      </c>
      <c r="P2396" s="125"/>
      <c r="Q2396" s="125"/>
      <c r="R2396" s="262">
        <f t="shared" si="362"/>
        <v>0</v>
      </c>
      <c r="S2396" s="125"/>
      <c r="T2396" s="125"/>
      <c r="U2396" s="262">
        <f t="shared" si="363"/>
        <v>0</v>
      </c>
      <c r="V2396" s="125"/>
      <c r="W2396" s="125"/>
      <c r="X2396" s="262">
        <f t="shared" si="364"/>
        <v>0</v>
      </c>
      <c r="Y2396" s="125"/>
      <c r="Z2396" s="125"/>
      <c r="AA2396" s="125"/>
      <c r="AB2396" s="125"/>
      <c r="AC2396" s="125"/>
      <c r="AD2396" s="125"/>
      <c r="AE2396" s="125"/>
      <c r="AF2396" s="125"/>
      <c r="AG2396" s="125"/>
      <c r="AH2396" s="125"/>
      <c r="AI2396" s="125"/>
      <c r="AJ2396" s="125"/>
      <c r="AK2396" s="310">
        <v>81350</v>
      </c>
      <c r="AL2396" s="310">
        <f t="shared" si="359"/>
        <v>0</v>
      </c>
      <c r="AM2396" s="65" t="s">
        <v>654</v>
      </c>
      <c r="AN2396" s="65"/>
      <c r="AO2396" s="65"/>
      <c r="AP2396" s="65"/>
      <c r="AQ2396" s="65"/>
      <c r="AR2396" s="65"/>
      <c r="AS2396" s="66"/>
    </row>
    <row r="2397" spans="1:45" s="67" customFormat="1" ht="14.15" customHeight="1" x14ac:dyDescent="0.2">
      <c r="A2397" s="178">
        <v>1803018</v>
      </c>
      <c r="B2397" s="179" t="s">
        <v>845</v>
      </c>
      <c r="C2397" s="258">
        <f t="shared" si="360"/>
        <v>0</v>
      </c>
      <c r="D2397" s="137"/>
      <c r="E2397" s="126"/>
      <c r="F2397" s="126"/>
      <c r="G2397" s="126"/>
      <c r="H2397" s="262">
        <f t="shared" si="358"/>
        <v>0</v>
      </c>
      <c r="I2397" s="125"/>
      <c r="J2397" s="125"/>
      <c r="K2397" s="125"/>
      <c r="L2397" s="125"/>
      <c r="M2397" s="125"/>
      <c r="N2397" s="125"/>
      <c r="O2397" s="262">
        <f t="shared" si="361"/>
        <v>0</v>
      </c>
      <c r="P2397" s="125"/>
      <c r="Q2397" s="125"/>
      <c r="R2397" s="262">
        <f t="shared" si="362"/>
        <v>0</v>
      </c>
      <c r="S2397" s="125"/>
      <c r="T2397" s="125"/>
      <c r="U2397" s="262">
        <f t="shared" si="363"/>
        <v>0</v>
      </c>
      <c r="V2397" s="125"/>
      <c r="W2397" s="125"/>
      <c r="X2397" s="262">
        <f t="shared" si="364"/>
        <v>0</v>
      </c>
      <c r="Y2397" s="125"/>
      <c r="Z2397" s="125"/>
      <c r="AA2397" s="125"/>
      <c r="AB2397" s="125"/>
      <c r="AC2397" s="125"/>
      <c r="AD2397" s="125"/>
      <c r="AE2397" s="125"/>
      <c r="AF2397" s="125"/>
      <c r="AG2397" s="125"/>
      <c r="AH2397" s="125"/>
      <c r="AI2397" s="125"/>
      <c r="AJ2397" s="125"/>
      <c r="AK2397" s="310">
        <v>183460</v>
      </c>
      <c r="AL2397" s="310">
        <f t="shared" si="359"/>
        <v>0</v>
      </c>
      <c r="AM2397" s="65" t="s">
        <v>654</v>
      </c>
      <c r="AN2397" s="65"/>
      <c r="AO2397" s="65"/>
      <c r="AP2397" s="65"/>
      <c r="AQ2397" s="65"/>
      <c r="AR2397" s="65"/>
      <c r="AS2397" s="66"/>
    </row>
    <row r="2398" spans="1:45" s="67" customFormat="1" ht="14.15" customHeight="1" x14ac:dyDescent="0.2">
      <c r="A2398" s="178">
        <v>1803019</v>
      </c>
      <c r="B2398" s="179" t="s">
        <v>985</v>
      </c>
      <c r="C2398" s="258">
        <f t="shared" si="360"/>
        <v>0</v>
      </c>
      <c r="D2398" s="137"/>
      <c r="E2398" s="126"/>
      <c r="F2398" s="126"/>
      <c r="G2398" s="126"/>
      <c r="H2398" s="262">
        <f t="shared" si="358"/>
        <v>0</v>
      </c>
      <c r="I2398" s="125"/>
      <c r="J2398" s="125"/>
      <c r="K2398" s="125"/>
      <c r="L2398" s="125"/>
      <c r="M2398" s="125"/>
      <c r="N2398" s="125"/>
      <c r="O2398" s="126"/>
      <c r="P2398" s="126"/>
      <c r="Q2398" s="126"/>
      <c r="R2398" s="126"/>
      <c r="S2398" s="126"/>
      <c r="T2398" s="126"/>
      <c r="U2398" s="126"/>
      <c r="V2398" s="126"/>
      <c r="W2398" s="126"/>
      <c r="X2398" s="126"/>
      <c r="Y2398" s="126"/>
      <c r="Z2398" s="126"/>
      <c r="AA2398" s="125"/>
      <c r="AB2398" s="125"/>
      <c r="AC2398" s="125"/>
      <c r="AD2398" s="125"/>
      <c r="AE2398" s="125"/>
      <c r="AF2398" s="125"/>
      <c r="AG2398" s="125"/>
      <c r="AH2398" s="125"/>
      <c r="AI2398" s="125"/>
      <c r="AJ2398" s="125"/>
      <c r="AK2398" s="310">
        <v>26030</v>
      </c>
      <c r="AL2398" s="310">
        <f t="shared" si="359"/>
        <v>0</v>
      </c>
      <c r="AM2398" s="65" t="s">
        <v>654</v>
      </c>
      <c r="AN2398" s="65"/>
      <c r="AO2398" s="65"/>
      <c r="AP2398" s="65"/>
      <c r="AQ2398" s="65"/>
      <c r="AR2398" s="65"/>
      <c r="AS2398" s="66"/>
    </row>
    <row r="2399" spans="1:45" s="67" customFormat="1" ht="14.15" customHeight="1" x14ac:dyDescent="0.2">
      <c r="A2399" s="178">
        <v>1803020</v>
      </c>
      <c r="B2399" s="179" t="s">
        <v>683</v>
      </c>
      <c r="C2399" s="258">
        <f t="shared" si="360"/>
        <v>0</v>
      </c>
      <c r="D2399" s="137"/>
      <c r="E2399" s="126"/>
      <c r="F2399" s="126"/>
      <c r="G2399" s="126"/>
      <c r="H2399" s="262">
        <f t="shared" si="358"/>
        <v>0</v>
      </c>
      <c r="I2399" s="125"/>
      <c r="J2399" s="125"/>
      <c r="K2399" s="125"/>
      <c r="L2399" s="125"/>
      <c r="M2399" s="125"/>
      <c r="N2399" s="125"/>
      <c r="O2399" s="262">
        <f t="shared" si="361"/>
        <v>0</v>
      </c>
      <c r="P2399" s="125"/>
      <c r="Q2399" s="125"/>
      <c r="R2399" s="262">
        <f t="shared" si="362"/>
        <v>0</v>
      </c>
      <c r="S2399" s="125"/>
      <c r="T2399" s="125"/>
      <c r="U2399" s="262">
        <f t="shared" si="363"/>
        <v>0</v>
      </c>
      <c r="V2399" s="125"/>
      <c r="W2399" s="125"/>
      <c r="X2399" s="262">
        <f t="shared" si="364"/>
        <v>0</v>
      </c>
      <c r="Y2399" s="125"/>
      <c r="Z2399" s="125"/>
      <c r="AA2399" s="125"/>
      <c r="AB2399" s="125"/>
      <c r="AC2399" s="125"/>
      <c r="AD2399" s="125"/>
      <c r="AE2399" s="125"/>
      <c r="AF2399" s="125"/>
      <c r="AG2399" s="125"/>
      <c r="AH2399" s="125"/>
      <c r="AI2399" s="125"/>
      <c r="AJ2399" s="125"/>
      <c r="AK2399" s="310">
        <v>304360</v>
      </c>
      <c r="AL2399" s="310">
        <f t="shared" si="359"/>
        <v>0</v>
      </c>
      <c r="AM2399" s="65" t="s">
        <v>654</v>
      </c>
      <c r="AN2399" s="65"/>
      <c r="AO2399" s="65"/>
      <c r="AP2399" s="65"/>
      <c r="AQ2399" s="65"/>
      <c r="AR2399" s="65"/>
      <c r="AS2399" s="66"/>
    </row>
    <row r="2400" spans="1:45" s="67" customFormat="1" ht="14.15" customHeight="1" x14ac:dyDescent="0.2">
      <c r="A2400" s="178">
        <v>1803021</v>
      </c>
      <c r="B2400" s="179" t="s">
        <v>684</v>
      </c>
      <c r="C2400" s="258">
        <f t="shared" si="360"/>
        <v>0</v>
      </c>
      <c r="D2400" s="137"/>
      <c r="E2400" s="126"/>
      <c r="F2400" s="126"/>
      <c r="G2400" s="126"/>
      <c r="H2400" s="262">
        <f t="shared" si="358"/>
        <v>0</v>
      </c>
      <c r="I2400" s="125"/>
      <c r="J2400" s="125"/>
      <c r="K2400" s="125"/>
      <c r="L2400" s="125"/>
      <c r="M2400" s="125"/>
      <c r="N2400" s="125"/>
      <c r="O2400" s="262">
        <f t="shared" si="361"/>
        <v>0</v>
      </c>
      <c r="P2400" s="125"/>
      <c r="Q2400" s="125"/>
      <c r="R2400" s="262">
        <f t="shared" si="362"/>
        <v>0</v>
      </c>
      <c r="S2400" s="125"/>
      <c r="T2400" s="125"/>
      <c r="U2400" s="262">
        <f t="shared" si="363"/>
        <v>0</v>
      </c>
      <c r="V2400" s="125"/>
      <c r="W2400" s="125"/>
      <c r="X2400" s="262">
        <f t="shared" si="364"/>
        <v>0</v>
      </c>
      <c r="Y2400" s="125"/>
      <c r="Z2400" s="125"/>
      <c r="AA2400" s="125"/>
      <c r="AB2400" s="125"/>
      <c r="AC2400" s="125"/>
      <c r="AD2400" s="125"/>
      <c r="AE2400" s="125"/>
      <c r="AF2400" s="125"/>
      <c r="AG2400" s="125"/>
      <c r="AH2400" s="125"/>
      <c r="AI2400" s="125"/>
      <c r="AJ2400" s="125"/>
      <c r="AK2400" s="310">
        <v>182410</v>
      </c>
      <c r="AL2400" s="310">
        <f t="shared" si="359"/>
        <v>0</v>
      </c>
      <c r="AM2400" s="65" t="s">
        <v>654</v>
      </c>
      <c r="AN2400" s="65"/>
      <c r="AO2400" s="65"/>
      <c r="AP2400" s="65"/>
      <c r="AQ2400" s="65"/>
      <c r="AR2400" s="65"/>
      <c r="AS2400" s="66"/>
    </row>
    <row r="2401" spans="1:45" s="67" customFormat="1" ht="14.15" customHeight="1" x14ac:dyDescent="0.2">
      <c r="A2401" s="178">
        <v>1803023</v>
      </c>
      <c r="B2401" s="179" t="s">
        <v>381</v>
      </c>
      <c r="C2401" s="258">
        <f t="shared" si="360"/>
        <v>0</v>
      </c>
      <c r="D2401" s="137"/>
      <c r="E2401" s="126"/>
      <c r="F2401" s="126"/>
      <c r="G2401" s="126"/>
      <c r="H2401" s="262">
        <f t="shared" si="358"/>
        <v>0</v>
      </c>
      <c r="I2401" s="125"/>
      <c r="J2401" s="125"/>
      <c r="K2401" s="125"/>
      <c r="L2401" s="125"/>
      <c r="M2401" s="125"/>
      <c r="N2401" s="125"/>
      <c r="O2401" s="262">
        <f t="shared" si="361"/>
        <v>0</v>
      </c>
      <c r="P2401" s="125"/>
      <c r="Q2401" s="125"/>
      <c r="R2401" s="262">
        <f t="shared" si="362"/>
        <v>0</v>
      </c>
      <c r="S2401" s="125"/>
      <c r="T2401" s="125"/>
      <c r="U2401" s="262">
        <f t="shared" si="363"/>
        <v>0</v>
      </c>
      <c r="V2401" s="125"/>
      <c r="W2401" s="125"/>
      <c r="X2401" s="262">
        <f t="shared" si="364"/>
        <v>0</v>
      </c>
      <c r="Y2401" s="125"/>
      <c r="Z2401" s="125"/>
      <c r="AA2401" s="125"/>
      <c r="AB2401" s="125"/>
      <c r="AC2401" s="125"/>
      <c r="AD2401" s="125"/>
      <c r="AE2401" s="125"/>
      <c r="AF2401" s="125"/>
      <c r="AG2401" s="125"/>
      <c r="AH2401" s="125"/>
      <c r="AI2401" s="125"/>
      <c r="AJ2401" s="125"/>
      <c r="AK2401" s="310">
        <v>162470</v>
      </c>
      <c r="AL2401" s="310">
        <f t="shared" si="359"/>
        <v>0</v>
      </c>
      <c r="AM2401" s="65" t="s">
        <v>654</v>
      </c>
      <c r="AN2401" s="65"/>
      <c r="AO2401" s="65"/>
      <c r="AP2401" s="65"/>
      <c r="AQ2401" s="65"/>
      <c r="AR2401" s="65"/>
      <c r="AS2401" s="66"/>
    </row>
    <row r="2402" spans="1:45" s="67" customFormat="1" ht="14.15" customHeight="1" x14ac:dyDescent="0.2">
      <c r="A2402" s="178">
        <v>1803024</v>
      </c>
      <c r="B2402" s="179" t="s">
        <v>382</v>
      </c>
      <c r="C2402" s="258">
        <f t="shared" si="360"/>
        <v>0</v>
      </c>
      <c r="D2402" s="137"/>
      <c r="E2402" s="126"/>
      <c r="F2402" s="126"/>
      <c r="G2402" s="126"/>
      <c r="H2402" s="262">
        <f t="shared" si="358"/>
        <v>0</v>
      </c>
      <c r="I2402" s="125"/>
      <c r="J2402" s="125"/>
      <c r="K2402" s="125"/>
      <c r="L2402" s="125"/>
      <c r="M2402" s="125"/>
      <c r="N2402" s="125"/>
      <c r="O2402" s="262">
        <f t="shared" si="361"/>
        <v>0</v>
      </c>
      <c r="P2402" s="125"/>
      <c r="Q2402" s="125"/>
      <c r="R2402" s="262">
        <f t="shared" si="362"/>
        <v>0</v>
      </c>
      <c r="S2402" s="125"/>
      <c r="T2402" s="125"/>
      <c r="U2402" s="262">
        <f t="shared" si="363"/>
        <v>0</v>
      </c>
      <c r="V2402" s="125"/>
      <c r="W2402" s="125"/>
      <c r="X2402" s="262">
        <f t="shared" si="364"/>
        <v>0</v>
      </c>
      <c r="Y2402" s="125"/>
      <c r="Z2402" s="125"/>
      <c r="AA2402" s="125"/>
      <c r="AB2402" s="125"/>
      <c r="AC2402" s="125"/>
      <c r="AD2402" s="125"/>
      <c r="AE2402" s="125"/>
      <c r="AF2402" s="125"/>
      <c r="AG2402" s="125"/>
      <c r="AH2402" s="125"/>
      <c r="AI2402" s="125"/>
      <c r="AJ2402" s="125"/>
      <c r="AK2402" s="310">
        <v>226170</v>
      </c>
      <c r="AL2402" s="310">
        <f t="shared" si="359"/>
        <v>0</v>
      </c>
      <c r="AM2402" s="65" t="s">
        <v>654</v>
      </c>
      <c r="AN2402" s="65"/>
      <c r="AO2402" s="65"/>
      <c r="AP2402" s="65"/>
      <c r="AQ2402" s="65"/>
      <c r="AR2402" s="65"/>
      <c r="AS2402" s="66"/>
    </row>
    <row r="2403" spans="1:45" s="67" customFormat="1" ht="14.15" customHeight="1" x14ac:dyDescent="0.2">
      <c r="A2403" s="178">
        <v>1803025</v>
      </c>
      <c r="B2403" s="179" t="s">
        <v>1244</v>
      </c>
      <c r="C2403" s="258">
        <f t="shared" si="360"/>
        <v>0</v>
      </c>
      <c r="D2403" s="137"/>
      <c r="E2403" s="126"/>
      <c r="F2403" s="126"/>
      <c r="G2403" s="126"/>
      <c r="H2403" s="262">
        <f t="shared" si="358"/>
        <v>0</v>
      </c>
      <c r="I2403" s="125"/>
      <c r="J2403" s="125"/>
      <c r="K2403" s="125"/>
      <c r="L2403" s="125"/>
      <c r="M2403" s="125"/>
      <c r="N2403" s="125"/>
      <c r="O2403" s="262">
        <f t="shared" si="361"/>
        <v>0</v>
      </c>
      <c r="P2403" s="125"/>
      <c r="Q2403" s="125"/>
      <c r="R2403" s="262">
        <f t="shared" si="362"/>
        <v>0</v>
      </c>
      <c r="S2403" s="125"/>
      <c r="T2403" s="125"/>
      <c r="U2403" s="262">
        <f t="shared" si="363"/>
        <v>0</v>
      </c>
      <c r="V2403" s="125"/>
      <c r="W2403" s="125"/>
      <c r="X2403" s="262">
        <f t="shared" si="364"/>
        <v>0</v>
      </c>
      <c r="Y2403" s="125"/>
      <c r="Z2403" s="125"/>
      <c r="AA2403" s="125"/>
      <c r="AB2403" s="125"/>
      <c r="AC2403" s="125"/>
      <c r="AD2403" s="125"/>
      <c r="AE2403" s="125"/>
      <c r="AF2403" s="125"/>
      <c r="AG2403" s="125"/>
      <c r="AH2403" s="125"/>
      <c r="AI2403" s="125"/>
      <c r="AJ2403" s="125"/>
      <c r="AK2403" s="310">
        <v>246010</v>
      </c>
      <c r="AL2403" s="310">
        <f t="shared" si="359"/>
        <v>0</v>
      </c>
      <c r="AM2403" s="65" t="s">
        <v>654</v>
      </c>
      <c r="AN2403" s="65"/>
      <c r="AO2403" s="65"/>
      <c r="AP2403" s="65"/>
      <c r="AQ2403" s="65"/>
      <c r="AR2403" s="65"/>
      <c r="AS2403" s="66"/>
    </row>
    <row r="2404" spans="1:45" s="67" customFormat="1" ht="14.15" customHeight="1" x14ac:dyDescent="0.2">
      <c r="A2404" s="178">
        <v>1803026</v>
      </c>
      <c r="B2404" s="179" t="s">
        <v>1245</v>
      </c>
      <c r="C2404" s="258">
        <f t="shared" si="360"/>
        <v>0</v>
      </c>
      <c r="D2404" s="137"/>
      <c r="E2404" s="126"/>
      <c r="F2404" s="126"/>
      <c r="G2404" s="126"/>
      <c r="H2404" s="262">
        <f t="shared" si="358"/>
        <v>0</v>
      </c>
      <c r="I2404" s="125"/>
      <c r="J2404" s="125"/>
      <c r="K2404" s="125"/>
      <c r="L2404" s="125"/>
      <c r="M2404" s="125"/>
      <c r="N2404" s="125"/>
      <c r="O2404" s="262">
        <f t="shared" si="361"/>
        <v>0</v>
      </c>
      <c r="P2404" s="125"/>
      <c r="Q2404" s="125"/>
      <c r="R2404" s="262">
        <f t="shared" si="362"/>
        <v>0</v>
      </c>
      <c r="S2404" s="125"/>
      <c r="T2404" s="125"/>
      <c r="U2404" s="262">
        <f t="shared" si="363"/>
        <v>0</v>
      </c>
      <c r="V2404" s="125"/>
      <c r="W2404" s="125"/>
      <c r="X2404" s="262">
        <f t="shared" si="364"/>
        <v>0</v>
      </c>
      <c r="Y2404" s="125"/>
      <c r="Z2404" s="125"/>
      <c r="AA2404" s="125"/>
      <c r="AB2404" s="125"/>
      <c r="AC2404" s="125"/>
      <c r="AD2404" s="125"/>
      <c r="AE2404" s="125"/>
      <c r="AF2404" s="125"/>
      <c r="AG2404" s="125"/>
      <c r="AH2404" s="125"/>
      <c r="AI2404" s="125"/>
      <c r="AJ2404" s="125"/>
      <c r="AK2404" s="310">
        <v>152530</v>
      </c>
      <c r="AL2404" s="310">
        <f t="shared" si="359"/>
        <v>0</v>
      </c>
      <c r="AM2404" s="65" t="s">
        <v>654</v>
      </c>
      <c r="AN2404" s="65"/>
      <c r="AO2404" s="65"/>
      <c r="AP2404" s="65"/>
      <c r="AQ2404" s="65"/>
      <c r="AR2404" s="65"/>
      <c r="AS2404" s="66"/>
    </row>
    <row r="2405" spans="1:45" s="67" customFormat="1" ht="14.15" customHeight="1" x14ac:dyDescent="0.2">
      <c r="A2405" s="178">
        <v>1803027</v>
      </c>
      <c r="B2405" s="179" t="s">
        <v>1246</v>
      </c>
      <c r="C2405" s="258">
        <f t="shared" si="360"/>
        <v>0</v>
      </c>
      <c r="D2405" s="137"/>
      <c r="E2405" s="126"/>
      <c r="F2405" s="126"/>
      <c r="G2405" s="126"/>
      <c r="H2405" s="262">
        <f t="shared" si="358"/>
        <v>0</v>
      </c>
      <c r="I2405" s="125"/>
      <c r="J2405" s="125"/>
      <c r="K2405" s="125"/>
      <c r="L2405" s="125"/>
      <c r="M2405" s="125"/>
      <c r="N2405" s="125"/>
      <c r="O2405" s="262">
        <f t="shared" si="361"/>
        <v>0</v>
      </c>
      <c r="P2405" s="125"/>
      <c r="Q2405" s="125"/>
      <c r="R2405" s="262">
        <f t="shared" si="362"/>
        <v>0</v>
      </c>
      <c r="S2405" s="125"/>
      <c r="T2405" s="125"/>
      <c r="U2405" s="262">
        <f t="shared" si="363"/>
        <v>0</v>
      </c>
      <c r="V2405" s="125"/>
      <c r="W2405" s="125"/>
      <c r="X2405" s="262">
        <f t="shared" si="364"/>
        <v>0</v>
      </c>
      <c r="Y2405" s="125"/>
      <c r="Z2405" s="125"/>
      <c r="AA2405" s="125"/>
      <c r="AB2405" s="125"/>
      <c r="AC2405" s="125"/>
      <c r="AD2405" s="125"/>
      <c r="AE2405" s="125"/>
      <c r="AF2405" s="125"/>
      <c r="AG2405" s="125"/>
      <c r="AH2405" s="125"/>
      <c r="AI2405" s="125"/>
      <c r="AJ2405" s="125"/>
      <c r="AK2405" s="310">
        <v>274800</v>
      </c>
      <c r="AL2405" s="310">
        <f t="shared" si="359"/>
        <v>0</v>
      </c>
      <c r="AM2405" s="65" t="s">
        <v>654</v>
      </c>
      <c r="AN2405" s="65"/>
      <c r="AO2405" s="65"/>
      <c r="AP2405" s="65"/>
      <c r="AQ2405" s="65"/>
      <c r="AR2405" s="65"/>
      <c r="AS2405" s="66"/>
    </row>
    <row r="2406" spans="1:45" s="67" customFormat="1" ht="14.15" customHeight="1" x14ac:dyDescent="0.2">
      <c r="A2406" s="178">
        <v>1803028</v>
      </c>
      <c r="B2406" s="179" t="s">
        <v>423</v>
      </c>
      <c r="C2406" s="258">
        <f t="shared" si="360"/>
        <v>0</v>
      </c>
      <c r="D2406" s="137"/>
      <c r="E2406" s="126"/>
      <c r="F2406" s="126"/>
      <c r="G2406" s="126"/>
      <c r="H2406" s="262">
        <f t="shared" si="358"/>
        <v>0</v>
      </c>
      <c r="I2406" s="125"/>
      <c r="J2406" s="125"/>
      <c r="K2406" s="125"/>
      <c r="L2406" s="125"/>
      <c r="M2406" s="125"/>
      <c r="N2406" s="125"/>
      <c r="O2406" s="262">
        <f t="shared" si="361"/>
        <v>0</v>
      </c>
      <c r="P2406" s="125"/>
      <c r="Q2406" s="125"/>
      <c r="R2406" s="262">
        <f t="shared" si="362"/>
        <v>0</v>
      </c>
      <c r="S2406" s="125"/>
      <c r="T2406" s="125"/>
      <c r="U2406" s="262">
        <f t="shared" si="363"/>
        <v>0</v>
      </c>
      <c r="V2406" s="125"/>
      <c r="W2406" s="125"/>
      <c r="X2406" s="262">
        <f t="shared" si="364"/>
        <v>0</v>
      </c>
      <c r="Y2406" s="125"/>
      <c r="Z2406" s="125"/>
      <c r="AA2406" s="125"/>
      <c r="AB2406" s="125"/>
      <c r="AC2406" s="125"/>
      <c r="AD2406" s="125"/>
      <c r="AE2406" s="125"/>
      <c r="AF2406" s="125"/>
      <c r="AG2406" s="125"/>
      <c r="AH2406" s="125"/>
      <c r="AI2406" s="125"/>
      <c r="AJ2406" s="125"/>
      <c r="AK2406" s="310">
        <v>168540</v>
      </c>
      <c r="AL2406" s="310">
        <f t="shared" si="359"/>
        <v>0</v>
      </c>
      <c r="AM2406" s="65" t="s">
        <v>654</v>
      </c>
      <c r="AN2406" s="65"/>
      <c r="AO2406" s="65"/>
      <c r="AP2406" s="65"/>
      <c r="AQ2406" s="65"/>
      <c r="AR2406" s="65"/>
      <c r="AS2406" s="66"/>
    </row>
    <row r="2407" spans="1:45" s="67" customFormat="1" ht="14.15" customHeight="1" x14ac:dyDescent="0.2">
      <c r="A2407" s="178">
        <v>1803029</v>
      </c>
      <c r="B2407" s="179" t="s">
        <v>986</v>
      </c>
      <c r="C2407" s="258">
        <f t="shared" si="360"/>
        <v>0</v>
      </c>
      <c r="D2407" s="137"/>
      <c r="E2407" s="126"/>
      <c r="F2407" s="126"/>
      <c r="G2407" s="126"/>
      <c r="H2407" s="262">
        <f t="shared" si="358"/>
        <v>0</v>
      </c>
      <c r="I2407" s="125"/>
      <c r="J2407" s="125"/>
      <c r="K2407" s="125"/>
      <c r="L2407" s="125"/>
      <c r="M2407" s="125"/>
      <c r="N2407" s="125"/>
      <c r="O2407" s="262">
        <f t="shared" si="361"/>
        <v>0</v>
      </c>
      <c r="P2407" s="125"/>
      <c r="Q2407" s="125"/>
      <c r="R2407" s="262">
        <f t="shared" si="362"/>
        <v>0</v>
      </c>
      <c r="S2407" s="125"/>
      <c r="T2407" s="125"/>
      <c r="U2407" s="262">
        <f t="shared" si="363"/>
        <v>0</v>
      </c>
      <c r="V2407" s="125"/>
      <c r="W2407" s="125"/>
      <c r="X2407" s="262">
        <f t="shared" si="364"/>
        <v>0</v>
      </c>
      <c r="Y2407" s="125"/>
      <c r="Z2407" s="125"/>
      <c r="AA2407" s="125"/>
      <c r="AB2407" s="125"/>
      <c r="AC2407" s="125"/>
      <c r="AD2407" s="125"/>
      <c r="AE2407" s="125"/>
      <c r="AF2407" s="125"/>
      <c r="AG2407" s="125"/>
      <c r="AH2407" s="125"/>
      <c r="AI2407" s="125"/>
      <c r="AJ2407" s="125"/>
      <c r="AK2407" s="310">
        <v>673920</v>
      </c>
      <c r="AL2407" s="310">
        <f t="shared" si="359"/>
        <v>0</v>
      </c>
      <c r="AM2407" s="65" t="s">
        <v>654</v>
      </c>
      <c r="AN2407" s="65"/>
      <c r="AO2407" s="65"/>
      <c r="AP2407" s="65"/>
      <c r="AQ2407" s="65"/>
      <c r="AR2407" s="65"/>
      <c r="AS2407" s="66"/>
    </row>
    <row r="2408" spans="1:45" s="67" customFormat="1" ht="14.15" customHeight="1" x14ac:dyDescent="0.2">
      <c r="A2408" s="178">
        <v>1803030</v>
      </c>
      <c r="B2408" s="179" t="s">
        <v>987</v>
      </c>
      <c r="C2408" s="258">
        <f t="shared" si="360"/>
        <v>0</v>
      </c>
      <c r="D2408" s="137"/>
      <c r="E2408" s="126"/>
      <c r="F2408" s="126"/>
      <c r="G2408" s="126"/>
      <c r="H2408" s="262">
        <f t="shared" si="358"/>
        <v>0</v>
      </c>
      <c r="I2408" s="125"/>
      <c r="J2408" s="125"/>
      <c r="K2408" s="125"/>
      <c r="L2408" s="125"/>
      <c r="M2408" s="125"/>
      <c r="N2408" s="125"/>
      <c r="O2408" s="262">
        <f t="shared" si="361"/>
        <v>0</v>
      </c>
      <c r="P2408" s="125"/>
      <c r="Q2408" s="125"/>
      <c r="R2408" s="262">
        <f t="shared" si="362"/>
        <v>0</v>
      </c>
      <c r="S2408" s="125"/>
      <c r="T2408" s="125"/>
      <c r="U2408" s="262">
        <f t="shared" si="363"/>
        <v>0</v>
      </c>
      <c r="V2408" s="125"/>
      <c r="W2408" s="125"/>
      <c r="X2408" s="262">
        <f t="shared" si="364"/>
        <v>0</v>
      </c>
      <c r="Y2408" s="125"/>
      <c r="Z2408" s="125"/>
      <c r="AA2408" s="125"/>
      <c r="AB2408" s="125"/>
      <c r="AC2408" s="125"/>
      <c r="AD2408" s="125"/>
      <c r="AE2408" s="125"/>
      <c r="AF2408" s="125"/>
      <c r="AG2408" s="125"/>
      <c r="AH2408" s="125"/>
      <c r="AI2408" s="125"/>
      <c r="AJ2408" s="125"/>
      <c r="AK2408" s="310">
        <v>85550</v>
      </c>
      <c r="AL2408" s="310">
        <f t="shared" si="359"/>
        <v>0</v>
      </c>
      <c r="AM2408" s="65" t="s">
        <v>654</v>
      </c>
      <c r="AN2408" s="65"/>
      <c r="AO2408" s="65"/>
      <c r="AP2408" s="65"/>
      <c r="AQ2408" s="65"/>
      <c r="AR2408" s="65"/>
      <c r="AS2408" s="66"/>
    </row>
    <row r="2409" spans="1:45" s="67" customFormat="1" ht="14.15" customHeight="1" x14ac:dyDescent="0.2">
      <c r="A2409" s="178">
        <v>1803031</v>
      </c>
      <c r="B2409" s="179" t="s">
        <v>43</v>
      </c>
      <c r="C2409" s="258">
        <f t="shared" si="360"/>
        <v>1</v>
      </c>
      <c r="D2409" s="137"/>
      <c r="E2409" s="126"/>
      <c r="F2409" s="126"/>
      <c r="G2409" s="126"/>
      <c r="H2409" s="262">
        <f t="shared" si="358"/>
        <v>1</v>
      </c>
      <c r="I2409" s="125">
        <v>1</v>
      </c>
      <c r="J2409" s="125"/>
      <c r="K2409" s="125"/>
      <c r="L2409" s="125"/>
      <c r="M2409" s="125"/>
      <c r="N2409" s="125"/>
      <c r="O2409" s="262">
        <f t="shared" si="361"/>
        <v>0</v>
      </c>
      <c r="P2409" s="125"/>
      <c r="Q2409" s="125"/>
      <c r="R2409" s="262">
        <f t="shared" si="362"/>
        <v>1</v>
      </c>
      <c r="S2409" s="125">
        <v>1</v>
      </c>
      <c r="T2409" s="125"/>
      <c r="U2409" s="262">
        <f t="shared" si="363"/>
        <v>0</v>
      </c>
      <c r="V2409" s="125"/>
      <c r="W2409" s="125"/>
      <c r="X2409" s="262">
        <f t="shared" si="364"/>
        <v>0</v>
      </c>
      <c r="Y2409" s="125"/>
      <c r="Z2409" s="125"/>
      <c r="AA2409" s="125">
        <v>1</v>
      </c>
      <c r="AB2409" s="125"/>
      <c r="AC2409" s="125"/>
      <c r="AD2409" s="125"/>
      <c r="AE2409" s="125"/>
      <c r="AF2409" s="125"/>
      <c r="AG2409" s="125"/>
      <c r="AH2409" s="125"/>
      <c r="AI2409" s="125"/>
      <c r="AJ2409" s="125"/>
      <c r="AK2409" s="310">
        <v>168540</v>
      </c>
      <c r="AL2409" s="310">
        <f t="shared" si="359"/>
        <v>168540</v>
      </c>
      <c r="AM2409" s="65" t="s">
        <v>654</v>
      </c>
      <c r="AN2409" s="65"/>
      <c r="AO2409" s="65"/>
      <c r="AP2409" s="65"/>
      <c r="AQ2409" s="65"/>
      <c r="AR2409" s="65"/>
      <c r="AS2409" s="66"/>
    </row>
    <row r="2410" spans="1:45" s="67" customFormat="1" ht="14.15" customHeight="1" x14ac:dyDescent="0.2">
      <c r="A2410" s="178">
        <v>1803032</v>
      </c>
      <c r="B2410" s="179" t="s">
        <v>44</v>
      </c>
      <c r="C2410" s="258">
        <f t="shared" si="360"/>
        <v>0</v>
      </c>
      <c r="D2410" s="137"/>
      <c r="E2410" s="126"/>
      <c r="F2410" s="126"/>
      <c r="G2410" s="126"/>
      <c r="H2410" s="262">
        <f t="shared" si="358"/>
        <v>0</v>
      </c>
      <c r="I2410" s="125"/>
      <c r="J2410" s="125"/>
      <c r="K2410" s="125"/>
      <c r="L2410" s="125"/>
      <c r="M2410" s="125"/>
      <c r="N2410" s="125"/>
      <c r="O2410" s="262">
        <f t="shared" si="361"/>
        <v>0</v>
      </c>
      <c r="P2410" s="125"/>
      <c r="Q2410" s="125"/>
      <c r="R2410" s="262">
        <f t="shared" si="362"/>
        <v>0</v>
      </c>
      <c r="S2410" s="125"/>
      <c r="T2410" s="125"/>
      <c r="U2410" s="262">
        <f t="shared" si="363"/>
        <v>0</v>
      </c>
      <c r="V2410" s="125"/>
      <c r="W2410" s="125"/>
      <c r="X2410" s="262">
        <f t="shared" si="364"/>
        <v>0</v>
      </c>
      <c r="Y2410" s="125"/>
      <c r="Z2410" s="125"/>
      <c r="AA2410" s="125"/>
      <c r="AB2410" s="125"/>
      <c r="AC2410" s="125"/>
      <c r="AD2410" s="125"/>
      <c r="AE2410" s="125"/>
      <c r="AF2410" s="125"/>
      <c r="AG2410" s="125"/>
      <c r="AH2410" s="125"/>
      <c r="AI2410" s="125"/>
      <c r="AJ2410" s="125"/>
      <c r="AK2410" s="310">
        <v>481060</v>
      </c>
      <c r="AL2410" s="310">
        <f t="shared" si="359"/>
        <v>0</v>
      </c>
      <c r="AM2410" s="65" t="s">
        <v>654</v>
      </c>
      <c r="AN2410" s="65"/>
      <c r="AO2410" s="65"/>
      <c r="AP2410" s="65"/>
      <c r="AQ2410" s="65"/>
      <c r="AR2410" s="65"/>
      <c r="AS2410" s="66"/>
    </row>
    <row r="2411" spans="1:45" s="67" customFormat="1" ht="14.15" customHeight="1" x14ac:dyDescent="0.2">
      <c r="A2411" s="178">
        <v>1803033</v>
      </c>
      <c r="B2411" s="179" t="s">
        <v>846</v>
      </c>
      <c r="C2411" s="258">
        <f t="shared" si="360"/>
        <v>0</v>
      </c>
      <c r="D2411" s="137"/>
      <c r="E2411" s="126"/>
      <c r="F2411" s="126"/>
      <c r="G2411" s="126"/>
      <c r="H2411" s="262">
        <f t="shared" si="358"/>
        <v>0</v>
      </c>
      <c r="I2411" s="125"/>
      <c r="J2411" s="125"/>
      <c r="K2411" s="125"/>
      <c r="L2411" s="125"/>
      <c r="M2411" s="125"/>
      <c r="N2411" s="125"/>
      <c r="O2411" s="262">
        <f t="shared" si="361"/>
        <v>0</v>
      </c>
      <c r="P2411" s="125"/>
      <c r="Q2411" s="125"/>
      <c r="R2411" s="262">
        <f t="shared" si="362"/>
        <v>0</v>
      </c>
      <c r="S2411" s="125"/>
      <c r="T2411" s="125"/>
      <c r="U2411" s="262">
        <f t="shared" si="363"/>
        <v>0</v>
      </c>
      <c r="V2411" s="125"/>
      <c r="W2411" s="125"/>
      <c r="X2411" s="262">
        <f t="shared" si="364"/>
        <v>0</v>
      </c>
      <c r="Y2411" s="125"/>
      <c r="Z2411" s="125"/>
      <c r="AA2411" s="125"/>
      <c r="AB2411" s="125"/>
      <c r="AC2411" s="125"/>
      <c r="AD2411" s="125"/>
      <c r="AE2411" s="125"/>
      <c r="AF2411" s="125"/>
      <c r="AG2411" s="125"/>
      <c r="AH2411" s="125"/>
      <c r="AI2411" s="125"/>
      <c r="AJ2411" s="125"/>
      <c r="AK2411" s="310">
        <v>558660</v>
      </c>
      <c r="AL2411" s="310">
        <f t="shared" si="359"/>
        <v>0</v>
      </c>
      <c r="AM2411" s="65" t="s">
        <v>654</v>
      </c>
      <c r="AN2411" s="65"/>
      <c r="AO2411" s="65"/>
      <c r="AP2411" s="65"/>
      <c r="AQ2411" s="65"/>
      <c r="AR2411" s="65"/>
      <c r="AS2411" s="66"/>
    </row>
    <row r="2412" spans="1:45" s="67" customFormat="1" ht="14.15" customHeight="1" x14ac:dyDescent="0.2">
      <c r="A2412" s="178">
        <v>1803034</v>
      </c>
      <c r="B2412" s="179" t="s">
        <v>45</v>
      </c>
      <c r="C2412" s="258">
        <f t="shared" si="360"/>
        <v>0</v>
      </c>
      <c r="D2412" s="137"/>
      <c r="E2412" s="126"/>
      <c r="F2412" s="126"/>
      <c r="G2412" s="126"/>
      <c r="H2412" s="262">
        <f t="shared" si="358"/>
        <v>0</v>
      </c>
      <c r="I2412" s="125"/>
      <c r="J2412" s="125"/>
      <c r="K2412" s="125"/>
      <c r="L2412" s="125"/>
      <c r="M2412" s="125"/>
      <c r="N2412" s="125"/>
      <c r="O2412" s="262">
        <f t="shared" si="361"/>
        <v>0</v>
      </c>
      <c r="P2412" s="125"/>
      <c r="Q2412" s="125"/>
      <c r="R2412" s="262">
        <f t="shared" si="362"/>
        <v>0</v>
      </c>
      <c r="S2412" s="125"/>
      <c r="T2412" s="125"/>
      <c r="U2412" s="262">
        <f t="shared" si="363"/>
        <v>0</v>
      </c>
      <c r="V2412" s="125"/>
      <c r="W2412" s="125"/>
      <c r="X2412" s="262">
        <f t="shared" si="364"/>
        <v>0</v>
      </c>
      <c r="Y2412" s="125"/>
      <c r="Z2412" s="125"/>
      <c r="AA2412" s="125"/>
      <c r="AB2412" s="125"/>
      <c r="AC2412" s="125"/>
      <c r="AD2412" s="125"/>
      <c r="AE2412" s="125"/>
      <c r="AF2412" s="125"/>
      <c r="AG2412" s="125"/>
      <c r="AH2412" s="125"/>
      <c r="AI2412" s="125"/>
      <c r="AJ2412" s="125"/>
      <c r="AK2412" s="310">
        <v>390770</v>
      </c>
      <c r="AL2412" s="310">
        <f t="shared" si="359"/>
        <v>0</v>
      </c>
      <c r="AM2412" s="65" t="s">
        <v>654</v>
      </c>
      <c r="AN2412" s="65"/>
      <c r="AO2412" s="65"/>
      <c r="AP2412" s="65"/>
      <c r="AQ2412" s="65"/>
      <c r="AR2412" s="65"/>
      <c r="AS2412" s="66"/>
    </row>
    <row r="2413" spans="1:45" s="67" customFormat="1" ht="14.15" customHeight="1" x14ac:dyDescent="0.2">
      <c r="A2413" s="178">
        <v>1803035</v>
      </c>
      <c r="B2413" s="179" t="s">
        <v>46</v>
      </c>
      <c r="C2413" s="258">
        <f t="shared" si="360"/>
        <v>0</v>
      </c>
      <c r="D2413" s="137"/>
      <c r="E2413" s="126"/>
      <c r="F2413" s="126"/>
      <c r="G2413" s="126"/>
      <c r="H2413" s="262">
        <f t="shared" si="358"/>
        <v>0</v>
      </c>
      <c r="I2413" s="125"/>
      <c r="J2413" s="125"/>
      <c r="K2413" s="125"/>
      <c r="L2413" s="125"/>
      <c r="M2413" s="125"/>
      <c r="N2413" s="125"/>
      <c r="O2413" s="262">
        <f t="shared" si="361"/>
        <v>0</v>
      </c>
      <c r="P2413" s="125"/>
      <c r="Q2413" s="125"/>
      <c r="R2413" s="262">
        <f t="shared" si="362"/>
        <v>0</v>
      </c>
      <c r="S2413" s="125"/>
      <c r="T2413" s="125"/>
      <c r="U2413" s="262">
        <f t="shared" si="363"/>
        <v>0</v>
      </c>
      <c r="V2413" s="125"/>
      <c r="W2413" s="125"/>
      <c r="X2413" s="262">
        <f t="shared" si="364"/>
        <v>0</v>
      </c>
      <c r="Y2413" s="125"/>
      <c r="Z2413" s="125"/>
      <c r="AA2413" s="125"/>
      <c r="AB2413" s="125"/>
      <c r="AC2413" s="125"/>
      <c r="AD2413" s="125"/>
      <c r="AE2413" s="125"/>
      <c r="AF2413" s="125"/>
      <c r="AG2413" s="125"/>
      <c r="AH2413" s="125"/>
      <c r="AI2413" s="125"/>
      <c r="AJ2413" s="125"/>
      <c r="AK2413" s="310">
        <v>318430</v>
      </c>
      <c r="AL2413" s="310">
        <f t="shared" si="359"/>
        <v>0</v>
      </c>
      <c r="AM2413" s="65" t="s">
        <v>654</v>
      </c>
      <c r="AN2413" s="65"/>
      <c r="AO2413" s="65"/>
      <c r="AP2413" s="65"/>
      <c r="AQ2413" s="65"/>
      <c r="AR2413" s="65"/>
      <c r="AS2413" s="66"/>
    </row>
    <row r="2414" spans="1:45" s="72" customFormat="1" ht="14.15" customHeight="1" x14ac:dyDescent="0.2">
      <c r="A2414" s="178">
        <v>1803038</v>
      </c>
      <c r="B2414" s="179" t="s">
        <v>3025</v>
      </c>
      <c r="C2414" s="258">
        <f t="shared" si="360"/>
        <v>0</v>
      </c>
      <c r="D2414" s="137"/>
      <c r="E2414" s="126"/>
      <c r="F2414" s="126"/>
      <c r="G2414" s="126"/>
      <c r="H2414" s="262">
        <f t="shared" si="358"/>
        <v>0</v>
      </c>
      <c r="I2414" s="125"/>
      <c r="J2414" s="125"/>
      <c r="K2414" s="125"/>
      <c r="L2414" s="125"/>
      <c r="M2414" s="125"/>
      <c r="N2414" s="125"/>
      <c r="O2414" s="262">
        <f t="shared" si="361"/>
        <v>0</v>
      </c>
      <c r="P2414" s="125"/>
      <c r="Q2414" s="125"/>
      <c r="R2414" s="262">
        <f t="shared" si="362"/>
        <v>0</v>
      </c>
      <c r="S2414" s="125"/>
      <c r="T2414" s="125"/>
      <c r="U2414" s="262">
        <f t="shared" si="363"/>
        <v>0</v>
      </c>
      <c r="V2414" s="125"/>
      <c r="W2414" s="125"/>
      <c r="X2414" s="262">
        <f t="shared" si="364"/>
        <v>0</v>
      </c>
      <c r="Y2414" s="125"/>
      <c r="Z2414" s="125"/>
      <c r="AA2414" s="125"/>
      <c r="AB2414" s="125"/>
      <c r="AC2414" s="125"/>
      <c r="AD2414" s="125"/>
      <c r="AE2414" s="125"/>
      <c r="AF2414" s="125"/>
      <c r="AG2414" s="125"/>
      <c r="AH2414" s="125"/>
      <c r="AI2414" s="125"/>
      <c r="AJ2414" s="125"/>
      <c r="AK2414" s="310">
        <v>126440</v>
      </c>
      <c r="AL2414" s="310">
        <f t="shared" si="359"/>
        <v>0</v>
      </c>
      <c r="AM2414" s="65" t="s">
        <v>654</v>
      </c>
      <c r="AN2414" s="65"/>
      <c r="AO2414" s="65"/>
      <c r="AP2414" s="65"/>
      <c r="AQ2414" s="65"/>
      <c r="AR2414" s="65"/>
      <c r="AS2414" s="71"/>
    </row>
    <row r="2415" spans="1:45" s="72" customFormat="1" ht="14.15" customHeight="1" x14ac:dyDescent="0.2">
      <c r="A2415" s="178">
        <v>1803039</v>
      </c>
      <c r="B2415" s="179" t="s">
        <v>3357</v>
      </c>
      <c r="C2415" s="258">
        <f t="shared" si="360"/>
        <v>0</v>
      </c>
      <c r="D2415" s="137"/>
      <c r="E2415" s="126"/>
      <c r="F2415" s="126"/>
      <c r="G2415" s="126"/>
      <c r="H2415" s="262">
        <f t="shared" si="358"/>
        <v>0</v>
      </c>
      <c r="I2415" s="125"/>
      <c r="J2415" s="125"/>
      <c r="K2415" s="125"/>
      <c r="L2415" s="125"/>
      <c r="M2415" s="125"/>
      <c r="N2415" s="125"/>
      <c r="O2415" s="262">
        <f t="shared" si="361"/>
        <v>0</v>
      </c>
      <c r="P2415" s="125"/>
      <c r="Q2415" s="125"/>
      <c r="R2415" s="262">
        <f t="shared" si="362"/>
        <v>0</v>
      </c>
      <c r="S2415" s="125"/>
      <c r="T2415" s="125"/>
      <c r="U2415" s="262">
        <f t="shared" si="363"/>
        <v>0</v>
      </c>
      <c r="V2415" s="125"/>
      <c r="W2415" s="125"/>
      <c r="X2415" s="262">
        <f t="shared" si="364"/>
        <v>0</v>
      </c>
      <c r="Y2415" s="125"/>
      <c r="Z2415" s="125"/>
      <c r="AA2415" s="125"/>
      <c r="AB2415" s="125"/>
      <c r="AC2415" s="125"/>
      <c r="AD2415" s="125"/>
      <c r="AE2415" s="125"/>
      <c r="AF2415" s="125"/>
      <c r="AG2415" s="125"/>
      <c r="AH2415" s="125"/>
      <c r="AI2415" s="125"/>
      <c r="AJ2415" s="125"/>
      <c r="AK2415" s="310">
        <v>131040</v>
      </c>
      <c r="AL2415" s="310">
        <f t="shared" si="359"/>
        <v>0</v>
      </c>
      <c r="AM2415" s="65" t="s">
        <v>654</v>
      </c>
      <c r="AN2415" s="65"/>
      <c r="AO2415" s="65"/>
      <c r="AP2415" s="65"/>
      <c r="AQ2415" s="65"/>
      <c r="AR2415" s="65"/>
      <c r="AS2415" s="71"/>
    </row>
    <row r="2416" spans="1:45" s="72" customFormat="1" ht="14.15" customHeight="1" x14ac:dyDescent="0.2">
      <c r="A2416" s="178">
        <v>1803040</v>
      </c>
      <c r="B2416" s="179" t="s">
        <v>3358</v>
      </c>
      <c r="C2416" s="258">
        <f t="shared" si="360"/>
        <v>0</v>
      </c>
      <c r="D2416" s="137"/>
      <c r="E2416" s="126"/>
      <c r="F2416" s="126"/>
      <c r="G2416" s="126"/>
      <c r="H2416" s="262">
        <f t="shared" si="358"/>
        <v>0</v>
      </c>
      <c r="I2416" s="125"/>
      <c r="J2416" s="125"/>
      <c r="K2416" s="125"/>
      <c r="L2416" s="125"/>
      <c r="M2416" s="125"/>
      <c r="N2416" s="125"/>
      <c r="O2416" s="262">
        <f t="shared" si="361"/>
        <v>0</v>
      </c>
      <c r="P2416" s="125"/>
      <c r="Q2416" s="125"/>
      <c r="R2416" s="262">
        <f t="shared" si="362"/>
        <v>0</v>
      </c>
      <c r="S2416" s="125"/>
      <c r="T2416" s="125"/>
      <c r="U2416" s="262">
        <f t="shared" si="363"/>
        <v>0</v>
      </c>
      <c r="V2416" s="125"/>
      <c r="W2416" s="125"/>
      <c r="X2416" s="262">
        <f t="shared" si="364"/>
        <v>0</v>
      </c>
      <c r="Y2416" s="125"/>
      <c r="Z2416" s="125"/>
      <c r="AA2416" s="125"/>
      <c r="AB2416" s="125"/>
      <c r="AC2416" s="125"/>
      <c r="AD2416" s="125"/>
      <c r="AE2416" s="125"/>
      <c r="AF2416" s="125"/>
      <c r="AG2416" s="125"/>
      <c r="AH2416" s="125"/>
      <c r="AI2416" s="125"/>
      <c r="AJ2416" s="125"/>
      <c r="AK2416" s="310">
        <v>646500</v>
      </c>
      <c r="AL2416" s="310">
        <f t="shared" si="359"/>
        <v>0</v>
      </c>
      <c r="AM2416" s="65" t="s">
        <v>654</v>
      </c>
      <c r="AN2416" s="65"/>
      <c r="AO2416" s="65"/>
      <c r="AP2416" s="65"/>
      <c r="AQ2416" s="65"/>
      <c r="AR2416" s="65"/>
      <c r="AS2416" s="71"/>
    </row>
    <row r="2417" spans="1:45" s="72" customFormat="1" ht="14.15" customHeight="1" x14ac:dyDescent="0.2">
      <c r="A2417" s="178">
        <v>1803041</v>
      </c>
      <c r="B2417" s="179" t="s">
        <v>3552</v>
      </c>
      <c r="C2417" s="258">
        <f t="shared" si="360"/>
        <v>0</v>
      </c>
      <c r="D2417" s="137"/>
      <c r="E2417" s="126"/>
      <c r="F2417" s="126"/>
      <c r="G2417" s="126"/>
      <c r="H2417" s="262">
        <f t="shared" si="358"/>
        <v>0</v>
      </c>
      <c r="I2417" s="125"/>
      <c r="J2417" s="125"/>
      <c r="K2417" s="125"/>
      <c r="L2417" s="125"/>
      <c r="M2417" s="125"/>
      <c r="N2417" s="125"/>
      <c r="O2417" s="262">
        <f t="shared" si="361"/>
        <v>0</v>
      </c>
      <c r="P2417" s="125"/>
      <c r="Q2417" s="125"/>
      <c r="R2417" s="262">
        <f t="shared" si="362"/>
        <v>0</v>
      </c>
      <c r="S2417" s="125"/>
      <c r="T2417" s="125"/>
      <c r="U2417" s="262">
        <f t="shared" si="363"/>
        <v>0</v>
      </c>
      <c r="V2417" s="125"/>
      <c r="W2417" s="125"/>
      <c r="X2417" s="262">
        <f t="shared" si="364"/>
        <v>0</v>
      </c>
      <c r="Y2417" s="125"/>
      <c r="Z2417" s="125"/>
      <c r="AA2417" s="125"/>
      <c r="AB2417" s="125"/>
      <c r="AC2417" s="125"/>
      <c r="AD2417" s="125"/>
      <c r="AE2417" s="125"/>
      <c r="AF2417" s="125"/>
      <c r="AG2417" s="125"/>
      <c r="AH2417" s="125"/>
      <c r="AI2417" s="125"/>
      <c r="AJ2417" s="125"/>
      <c r="AK2417" s="310">
        <v>525870</v>
      </c>
      <c r="AL2417" s="310">
        <f t="shared" si="359"/>
        <v>0</v>
      </c>
      <c r="AM2417" s="65" t="s">
        <v>654</v>
      </c>
      <c r="AN2417" s="65"/>
      <c r="AO2417" s="65"/>
      <c r="AP2417" s="65"/>
      <c r="AQ2417" s="65"/>
      <c r="AR2417" s="65"/>
      <c r="AS2417" s="71"/>
    </row>
    <row r="2418" spans="1:45" s="72" customFormat="1" ht="14.15" customHeight="1" x14ac:dyDescent="0.2">
      <c r="A2418" s="178">
        <v>1803042</v>
      </c>
      <c r="B2418" s="179" t="s">
        <v>3359</v>
      </c>
      <c r="C2418" s="258">
        <f t="shared" si="360"/>
        <v>0</v>
      </c>
      <c r="D2418" s="137"/>
      <c r="E2418" s="126"/>
      <c r="F2418" s="126"/>
      <c r="G2418" s="126"/>
      <c r="H2418" s="262">
        <f t="shared" si="358"/>
        <v>0</v>
      </c>
      <c r="I2418" s="125"/>
      <c r="J2418" s="125"/>
      <c r="K2418" s="125"/>
      <c r="L2418" s="125"/>
      <c r="M2418" s="125"/>
      <c r="N2418" s="125"/>
      <c r="O2418" s="262">
        <f t="shared" si="361"/>
        <v>0</v>
      </c>
      <c r="P2418" s="125"/>
      <c r="Q2418" s="125"/>
      <c r="R2418" s="262">
        <f t="shared" si="362"/>
        <v>0</v>
      </c>
      <c r="S2418" s="125"/>
      <c r="T2418" s="125"/>
      <c r="U2418" s="262">
        <f t="shared" si="363"/>
        <v>0</v>
      </c>
      <c r="V2418" s="125"/>
      <c r="W2418" s="125"/>
      <c r="X2418" s="262">
        <f t="shared" si="364"/>
        <v>0</v>
      </c>
      <c r="Y2418" s="125"/>
      <c r="Z2418" s="125"/>
      <c r="AA2418" s="125"/>
      <c r="AB2418" s="125"/>
      <c r="AC2418" s="125"/>
      <c r="AD2418" s="125"/>
      <c r="AE2418" s="125"/>
      <c r="AF2418" s="125"/>
      <c r="AG2418" s="125"/>
      <c r="AH2418" s="125"/>
      <c r="AI2418" s="125"/>
      <c r="AJ2418" s="125"/>
      <c r="AK2418" s="310">
        <v>368110</v>
      </c>
      <c r="AL2418" s="310">
        <f t="shared" si="359"/>
        <v>0</v>
      </c>
      <c r="AM2418" s="65" t="s">
        <v>654</v>
      </c>
      <c r="AN2418" s="65"/>
      <c r="AO2418" s="65"/>
      <c r="AP2418" s="65"/>
      <c r="AQ2418" s="65"/>
      <c r="AR2418" s="65"/>
      <c r="AS2418" s="71"/>
    </row>
    <row r="2419" spans="1:45" s="75" customFormat="1" ht="14.15" customHeight="1" x14ac:dyDescent="0.2">
      <c r="A2419" s="327"/>
      <c r="B2419" s="141" t="s">
        <v>467</v>
      </c>
      <c r="C2419" s="260">
        <f>SUM(C2381:C2418)</f>
        <v>2</v>
      </c>
      <c r="D2419" s="902"/>
      <c r="E2419" s="903"/>
      <c r="F2419" s="903"/>
      <c r="G2419" s="904"/>
      <c r="H2419" s="260">
        <f t="shared" ref="H2419:AL2419" si="365">SUM(H2381:H2418)</f>
        <v>2</v>
      </c>
      <c r="I2419" s="260">
        <f t="shared" si="365"/>
        <v>2</v>
      </c>
      <c r="J2419" s="260">
        <f t="shared" si="365"/>
        <v>0</v>
      </c>
      <c r="K2419" s="260">
        <f t="shared" si="365"/>
        <v>0</v>
      </c>
      <c r="L2419" s="260">
        <f t="shared" si="365"/>
        <v>0</v>
      </c>
      <c r="M2419" s="260">
        <f t="shared" si="365"/>
        <v>0</v>
      </c>
      <c r="N2419" s="260">
        <f t="shared" si="365"/>
        <v>0</v>
      </c>
      <c r="O2419" s="260">
        <f t="shared" si="365"/>
        <v>0</v>
      </c>
      <c r="P2419" s="260">
        <f t="shared" si="365"/>
        <v>0</v>
      </c>
      <c r="Q2419" s="260">
        <f t="shared" si="365"/>
        <v>0</v>
      </c>
      <c r="R2419" s="260">
        <f t="shared" si="365"/>
        <v>1</v>
      </c>
      <c r="S2419" s="260">
        <f t="shared" si="365"/>
        <v>1</v>
      </c>
      <c r="T2419" s="260">
        <f t="shared" si="365"/>
        <v>0</v>
      </c>
      <c r="U2419" s="260">
        <f t="shared" si="365"/>
        <v>0</v>
      </c>
      <c r="V2419" s="260">
        <f t="shared" si="365"/>
        <v>0</v>
      </c>
      <c r="W2419" s="260">
        <f t="shared" si="365"/>
        <v>0</v>
      </c>
      <c r="X2419" s="260">
        <f t="shared" si="365"/>
        <v>0</v>
      </c>
      <c r="Y2419" s="260">
        <f t="shared" si="365"/>
        <v>0</v>
      </c>
      <c r="Z2419" s="260">
        <f t="shared" si="365"/>
        <v>0</v>
      </c>
      <c r="AA2419" s="260">
        <f t="shared" si="365"/>
        <v>1</v>
      </c>
      <c r="AB2419" s="260">
        <f t="shared" si="365"/>
        <v>0</v>
      </c>
      <c r="AC2419" s="260">
        <f t="shared" si="365"/>
        <v>1</v>
      </c>
      <c r="AD2419" s="260">
        <f t="shared" si="365"/>
        <v>0</v>
      </c>
      <c r="AE2419" s="260">
        <f t="shared" si="365"/>
        <v>0</v>
      </c>
      <c r="AF2419" s="260">
        <f t="shared" si="365"/>
        <v>0</v>
      </c>
      <c r="AG2419" s="260">
        <f t="shared" si="365"/>
        <v>0</v>
      </c>
      <c r="AH2419" s="260">
        <f t="shared" si="365"/>
        <v>0</v>
      </c>
      <c r="AI2419" s="260">
        <f t="shared" si="365"/>
        <v>0</v>
      </c>
      <c r="AJ2419" s="260">
        <f t="shared" si="365"/>
        <v>0</v>
      </c>
      <c r="AK2419" s="313">
        <f t="shared" si="365"/>
        <v>8687590</v>
      </c>
      <c r="AL2419" s="313">
        <f t="shared" si="365"/>
        <v>207460</v>
      </c>
      <c r="AM2419" s="65"/>
      <c r="AN2419" s="73"/>
      <c r="AO2419" s="73"/>
      <c r="AP2419" s="73"/>
      <c r="AQ2419" s="73"/>
      <c r="AR2419" s="73"/>
      <c r="AS2419" s="74"/>
    </row>
    <row r="2420" spans="1:45" s="96" customFormat="1" ht="14.15" customHeight="1" x14ac:dyDescent="0.2">
      <c r="A2420" s="894" t="s">
        <v>1257</v>
      </c>
      <c r="B2420" s="894"/>
      <c r="C2420" s="890"/>
      <c r="D2420" s="890"/>
      <c r="E2420" s="890"/>
      <c r="F2420" s="890"/>
      <c r="G2420" s="890"/>
      <c r="H2420" s="890"/>
      <c r="I2420" s="890"/>
      <c r="J2420" s="890"/>
      <c r="K2420" s="890"/>
      <c r="L2420" s="890"/>
      <c r="M2420" s="890"/>
      <c r="N2420" s="890"/>
      <c r="O2420" s="890"/>
      <c r="P2420" s="890"/>
      <c r="Q2420" s="890"/>
      <c r="R2420" s="890"/>
      <c r="S2420" s="890"/>
      <c r="T2420" s="890"/>
      <c r="U2420" s="890"/>
      <c r="V2420" s="890"/>
      <c r="W2420" s="890"/>
      <c r="X2420" s="890"/>
      <c r="Y2420" s="890"/>
      <c r="Z2420" s="890"/>
      <c r="AA2420" s="890"/>
      <c r="AB2420" s="890"/>
      <c r="AC2420" s="890"/>
      <c r="AD2420" s="890"/>
      <c r="AE2420" s="890"/>
      <c r="AF2420" s="890"/>
      <c r="AG2420" s="890"/>
      <c r="AH2420" s="890"/>
      <c r="AI2420" s="890"/>
      <c r="AJ2420" s="890"/>
      <c r="AK2420" s="890"/>
      <c r="AL2420" s="890"/>
      <c r="AM2420" s="94"/>
      <c r="AN2420" s="94"/>
      <c r="AO2420" s="94"/>
      <c r="AP2420" s="94"/>
      <c r="AQ2420" s="94"/>
      <c r="AR2420" s="94"/>
      <c r="AS2420" s="95"/>
    </row>
    <row r="2421" spans="1:45" s="77" customFormat="1" ht="22.5" customHeight="1" x14ac:dyDescent="0.2">
      <c r="A2421" s="186">
        <v>1901001</v>
      </c>
      <c r="B2421" s="187" t="s">
        <v>4617</v>
      </c>
      <c r="C2421" s="258">
        <f t="shared" ref="C2421:C2457" si="366">SUM(D2421+G2421)</f>
        <v>0</v>
      </c>
      <c r="D2421" s="263">
        <f t="shared" ref="D2421:D2457" si="367">SUM(E2421:F2421)</f>
        <v>0</v>
      </c>
      <c r="E2421" s="125"/>
      <c r="F2421" s="125"/>
      <c r="G2421" s="125"/>
      <c r="H2421" s="126"/>
      <c r="I2421" s="126"/>
      <c r="J2421" s="126"/>
      <c r="K2421" s="126"/>
      <c r="L2421" s="126"/>
      <c r="M2421" s="126"/>
      <c r="N2421" s="126"/>
      <c r="O2421" s="126"/>
      <c r="P2421" s="126"/>
      <c r="Q2421" s="126"/>
      <c r="R2421" s="126"/>
      <c r="S2421" s="126"/>
      <c r="T2421" s="126"/>
      <c r="U2421" s="126"/>
      <c r="V2421" s="126"/>
      <c r="W2421" s="126"/>
      <c r="X2421" s="126"/>
      <c r="Y2421" s="126"/>
      <c r="Z2421" s="126"/>
      <c r="AA2421" s="125"/>
      <c r="AB2421" s="125"/>
      <c r="AC2421" s="125"/>
      <c r="AD2421" s="125"/>
      <c r="AE2421" s="125"/>
      <c r="AF2421" s="125"/>
      <c r="AG2421" s="125"/>
      <c r="AH2421" s="125"/>
      <c r="AI2421" s="125"/>
      <c r="AJ2421" s="125"/>
      <c r="AK2421" s="310">
        <v>4960</v>
      </c>
      <c r="AL2421" s="310">
        <f t="shared" ref="AL2421:AL2442" si="368">AK2421*E2421</f>
        <v>0</v>
      </c>
      <c r="AM2421" s="65" t="s">
        <v>654</v>
      </c>
      <c r="AN2421" s="65"/>
      <c r="AO2421" s="65"/>
      <c r="AP2421" s="65"/>
      <c r="AQ2421" s="65"/>
      <c r="AR2421" s="65"/>
      <c r="AS2421" s="76"/>
    </row>
    <row r="2422" spans="1:45" s="67" customFormat="1" ht="12" customHeight="1" x14ac:dyDescent="0.2">
      <c r="A2422" s="186">
        <v>1901002</v>
      </c>
      <c r="B2422" s="187" t="s">
        <v>1258</v>
      </c>
      <c r="C2422" s="258">
        <f t="shared" si="366"/>
        <v>3</v>
      </c>
      <c r="D2422" s="263">
        <f t="shared" si="367"/>
        <v>3</v>
      </c>
      <c r="E2422" s="125">
        <v>3</v>
      </c>
      <c r="F2422" s="125"/>
      <c r="G2422" s="125"/>
      <c r="H2422" s="126"/>
      <c r="I2422" s="126"/>
      <c r="J2422" s="126"/>
      <c r="K2422" s="126"/>
      <c r="L2422" s="126"/>
      <c r="M2422" s="126"/>
      <c r="N2422" s="126"/>
      <c r="O2422" s="126"/>
      <c r="P2422" s="126"/>
      <c r="Q2422" s="126"/>
      <c r="R2422" s="126"/>
      <c r="S2422" s="126"/>
      <c r="T2422" s="126"/>
      <c r="U2422" s="126"/>
      <c r="V2422" s="126"/>
      <c r="W2422" s="126"/>
      <c r="X2422" s="126"/>
      <c r="Y2422" s="126"/>
      <c r="Z2422" s="126"/>
      <c r="AA2422" s="125">
        <v>3</v>
      </c>
      <c r="AB2422" s="125"/>
      <c r="AC2422" s="125"/>
      <c r="AD2422" s="125"/>
      <c r="AE2422" s="125"/>
      <c r="AF2422" s="125"/>
      <c r="AG2422" s="125"/>
      <c r="AH2422" s="125"/>
      <c r="AI2422" s="125"/>
      <c r="AJ2422" s="125"/>
      <c r="AK2422" s="310">
        <v>34920</v>
      </c>
      <c r="AL2422" s="310">
        <f t="shared" si="368"/>
        <v>104760</v>
      </c>
      <c r="AM2422" s="65" t="s">
        <v>654</v>
      </c>
      <c r="AN2422" s="65"/>
      <c r="AO2422" s="65"/>
      <c r="AP2422" s="65"/>
      <c r="AQ2422" s="65"/>
      <c r="AR2422" s="65"/>
      <c r="AS2422" s="66"/>
    </row>
    <row r="2423" spans="1:45" s="67" customFormat="1" ht="12" customHeight="1" x14ac:dyDescent="0.2">
      <c r="A2423" s="186">
        <v>1901003</v>
      </c>
      <c r="B2423" s="187" t="s">
        <v>1259</v>
      </c>
      <c r="C2423" s="258">
        <f t="shared" si="366"/>
        <v>3</v>
      </c>
      <c r="D2423" s="263">
        <f t="shared" si="367"/>
        <v>3</v>
      </c>
      <c r="E2423" s="125">
        <v>3</v>
      </c>
      <c r="F2423" s="125"/>
      <c r="G2423" s="125"/>
      <c r="H2423" s="126"/>
      <c r="I2423" s="126"/>
      <c r="J2423" s="126"/>
      <c r="K2423" s="126"/>
      <c r="L2423" s="126"/>
      <c r="M2423" s="126"/>
      <c r="N2423" s="126"/>
      <c r="O2423" s="126"/>
      <c r="P2423" s="126"/>
      <c r="Q2423" s="126"/>
      <c r="R2423" s="126"/>
      <c r="S2423" s="126"/>
      <c r="T2423" s="126"/>
      <c r="U2423" s="126"/>
      <c r="V2423" s="126"/>
      <c r="W2423" s="126"/>
      <c r="X2423" s="126"/>
      <c r="Y2423" s="126"/>
      <c r="Z2423" s="126"/>
      <c r="AA2423" s="125">
        <v>3</v>
      </c>
      <c r="AB2423" s="125"/>
      <c r="AC2423" s="125"/>
      <c r="AD2423" s="125"/>
      <c r="AE2423" s="125"/>
      <c r="AF2423" s="125"/>
      <c r="AG2423" s="125"/>
      <c r="AH2423" s="125"/>
      <c r="AI2423" s="125"/>
      <c r="AJ2423" s="125"/>
      <c r="AK2423" s="310">
        <v>31840</v>
      </c>
      <c r="AL2423" s="310">
        <f t="shared" si="368"/>
        <v>95520</v>
      </c>
      <c r="AM2423" s="65" t="s">
        <v>654</v>
      </c>
      <c r="AN2423" s="65"/>
      <c r="AO2423" s="65"/>
      <c r="AP2423" s="65"/>
      <c r="AQ2423" s="65"/>
      <c r="AR2423" s="65"/>
      <c r="AS2423" s="66"/>
    </row>
    <row r="2424" spans="1:45" s="67" customFormat="1" ht="12" customHeight="1" x14ac:dyDescent="0.2">
      <c r="A2424" s="186">
        <v>1901004</v>
      </c>
      <c r="B2424" s="187" t="s">
        <v>1260</v>
      </c>
      <c r="C2424" s="258">
        <f t="shared" si="366"/>
        <v>0</v>
      </c>
      <c r="D2424" s="263">
        <f t="shared" si="367"/>
        <v>0</v>
      </c>
      <c r="E2424" s="125"/>
      <c r="F2424" s="125"/>
      <c r="G2424" s="125"/>
      <c r="H2424" s="126"/>
      <c r="I2424" s="126"/>
      <c r="J2424" s="126"/>
      <c r="K2424" s="126"/>
      <c r="L2424" s="126"/>
      <c r="M2424" s="126"/>
      <c r="N2424" s="126"/>
      <c r="O2424" s="126"/>
      <c r="P2424" s="126"/>
      <c r="Q2424" s="126"/>
      <c r="R2424" s="126"/>
      <c r="S2424" s="126"/>
      <c r="T2424" s="126"/>
      <c r="U2424" s="126"/>
      <c r="V2424" s="126"/>
      <c r="W2424" s="126"/>
      <c r="X2424" s="126"/>
      <c r="Y2424" s="126"/>
      <c r="Z2424" s="126"/>
      <c r="AA2424" s="125"/>
      <c r="AB2424" s="125"/>
      <c r="AC2424" s="125"/>
      <c r="AD2424" s="125"/>
      <c r="AE2424" s="125"/>
      <c r="AF2424" s="125"/>
      <c r="AG2424" s="125"/>
      <c r="AH2424" s="125"/>
      <c r="AI2424" s="125"/>
      <c r="AJ2424" s="125"/>
      <c r="AK2424" s="310">
        <v>54300</v>
      </c>
      <c r="AL2424" s="310">
        <f t="shared" si="368"/>
        <v>0</v>
      </c>
      <c r="AM2424" s="65" t="s">
        <v>654</v>
      </c>
      <c r="AN2424" s="65"/>
      <c r="AO2424" s="65"/>
      <c r="AP2424" s="65"/>
      <c r="AQ2424" s="65"/>
      <c r="AR2424" s="65"/>
      <c r="AS2424" s="66"/>
    </row>
    <row r="2425" spans="1:45" s="67" customFormat="1" ht="12" customHeight="1" x14ac:dyDescent="0.2">
      <c r="A2425" s="186">
        <v>1901005</v>
      </c>
      <c r="B2425" s="187" t="s">
        <v>3363</v>
      </c>
      <c r="C2425" s="258">
        <f t="shared" si="366"/>
        <v>0</v>
      </c>
      <c r="D2425" s="263">
        <f t="shared" si="367"/>
        <v>0</v>
      </c>
      <c r="E2425" s="125"/>
      <c r="F2425" s="125"/>
      <c r="G2425" s="125"/>
      <c r="H2425" s="126"/>
      <c r="I2425" s="126"/>
      <c r="J2425" s="126"/>
      <c r="K2425" s="126"/>
      <c r="L2425" s="126"/>
      <c r="M2425" s="126"/>
      <c r="N2425" s="126"/>
      <c r="O2425" s="126"/>
      <c r="P2425" s="126"/>
      <c r="Q2425" s="126"/>
      <c r="R2425" s="126"/>
      <c r="S2425" s="126"/>
      <c r="T2425" s="126"/>
      <c r="U2425" s="126"/>
      <c r="V2425" s="126"/>
      <c r="W2425" s="126"/>
      <c r="X2425" s="126"/>
      <c r="Y2425" s="126"/>
      <c r="Z2425" s="126"/>
      <c r="AA2425" s="125"/>
      <c r="AB2425" s="125"/>
      <c r="AC2425" s="125"/>
      <c r="AD2425" s="125"/>
      <c r="AE2425" s="125"/>
      <c r="AF2425" s="125"/>
      <c r="AG2425" s="125"/>
      <c r="AH2425" s="125"/>
      <c r="AI2425" s="125"/>
      <c r="AJ2425" s="125"/>
      <c r="AK2425" s="310">
        <v>34920</v>
      </c>
      <c r="AL2425" s="310">
        <f t="shared" si="368"/>
        <v>0</v>
      </c>
      <c r="AM2425" s="65" t="s">
        <v>654</v>
      </c>
      <c r="AN2425" s="65"/>
      <c r="AO2425" s="65"/>
      <c r="AP2425" s="65"/>
      <c r="AQ2425" s="65"/>
      <c r="AR2425" s="65"/>
      <c r="AS2425" s="66"/>
    </row>
    <row r="2426" spans="1:45" s="67" customFormat="1" ht="12" customHeight="1" x14ac:dyDescent="0.2">
      <c r="A2426" s="186">
        <v>1901006</v>
      </c>
      <c r="B2426" s="187" t="s">
        <v>3026</v>
      </c>
      <c r="C2426" s="258">
        <f t="shared" si="366"/>
        <v>0</v>
      </c>
      <c r="D2426" s="263">
        <f t="shared" si="367"/>
        <v>0</v>
      </c>
      <c r="E2426" s="125"/>
      <c r="F2426" s="125"/>
      <c r="G2426" s="125"/>
      <c r="H2426" s="126"/>
      <c r="I2426" s="126"/>
      <c r="J2426" s="126"/>
      <c r="K2426" s="126"/>
      <c r="L2426" s="126"/>
      <c r="M2426" s="126"/>
      <c r="N2426" s="126"/>
      <c r="O2426" s="126"/>
      <c r="P2426" s="126"/>
      <c r="Q2426" s="126"/>
      <c r="R2426" s="126"/>
      <c r="S2426" s="126"/>
      <c r="T2426" s="126"/>
      <c r="U2426" s="126"/>
      <c r="V2426" s="126"/>
      <c r="W2426" s="126"/>
      <c r="X2426" s="126"/>
      <c r="Y2426" s="126"/>
      <c r="Z2426" s="126"/>
      <c r="AA2426" s="125"/>
      <c r="AB2426" s="125"/>
      <c r="AC2426" s="125"/>
      <c r="AD2426" s="125"/>
      <c r="AE2426" s="125"/>
      <c r="AF2426" s="125"/>
      <c r="AG2426" s="125"/>
      <c r="AH2426" s="125"/>
      <c r="AI2426" s="125"/>
      <c r="AJ2426" s="125"/>
      <c r="AK2426" s="310">
        <v>12370</v>
      </c>
      <c r="AL2426" s="310">
        <f t="shared" si="368"/>
        <v>0</v>
      </c>
      <c r="AM2426" s="65" t="s">
        <v>654</v>
      </c>
      <c r="AN2426" s="65"/>
      <c r="AO2426" s="65"/>
      <c r="AP2426" s="65"/>
      <c r="AQ2426" s="65"/>
      <c r="AR2426" s="65"/>
      <c r="AS2426" s="66"/>
    </row>
    <row r="2427" spans="1:45" s="67" customFormat="1" ht="12" customHeight="1" x14ac:dyDescent="0.2">
      <c r="A2427" s="186">
        <v>1901007</v>
      </c>
      <c r="B2427" s="187" t="s">
        <v>1261</v>
      </c>
      <c r="C2427" s="258">
        <f t="shared" si="366"/>
        <v>0</v>
      </c>
      <c r="D2427" s="263">
        <f t="shared" si="367"/>
        <v>0</v>
      </c>
      <c r="E2427" s="125"/>
      <c r="F2427" s="125"/>
      <c r="G2427" s="125"/>
      <c r="H2427" s="126"/>
      <c r="I2427" s="126"/>
      <c r="J2427" s="126"/>
      <c r="K2427" s="126"/>
      <c r="L2427" s="126"/>
      <c r="M2427" s="126"/>
      <c r="N2427" s="126"/>
      <c r="O2427" s="126"/>
      <c r="P2427" s="126"/>
      <c r="Q2427" s="126"/>
      <c r="R2427" s="126"/>
      <c r="S2427" s="126"/>
      <c r="T2427" s="126"/>
      <c r="U2427" s="126"/>
      <c r="V2427" s="126"/>
      <c r="W2427" s="126"/>
      <c r="X2427" s="126"/>
      <c r="Y2427" s="126"/>
      <c r="Z2427" s="126"/>
      <c r="AA2427" s="125"/>
      <c r="AB2427" s="125"/>
      <c r="AC2427" s="125"/>
      <c r="AD2427" s="125"/>
      <c r="AE2427" s="125"/>
      <c r="AF2427" s="125"/>
      <c r="AG2427" s="125"/>
      <c r="AH2427" s="125"/>
      <c r="AI2427" s="125"/>
      <c r="AJ2427" s="125"/>
      <c r="AK2427" s="310">
        <v>16300</v>
      </c>
      <c r="AL2427" s="310">
        <f t="shared" si="368"/>
        <v>0</v>
      </c>
      <c r="AM2427" s="65" t="s">
        <v>654</v>
      </c>
      <c r="AN2427" s="65"/>
      <c r="AO2427" s="65"/>
      <c r="AP2427" s="65"/>
      <c r="AQ2427" s="65"/>
      <c r="AR2427" s="65"/>
      <c r="AS2427" s="66"/>
    </row>
    <row r="2428" spans="1:45" s="67" customFormat="1" ht="12" customHeight="1" x14ac:dyDescent="0.2">
      <c r="A2428" s="186">
        <v>1901009</v>
      </c>
      <c r="B2428" s="187" t="s">
        <v>1262</v>
      </c>
      <c r="C2428" s="258">
        <f t="shared" si="366"/>
        <v>0</v>
      </c>
      <c r="D2428" s="263">
        <f t="shared" si="367"/>
        <v>0</v>
      </c>
      <c r="E2428" s="125"/>
      <c r="F2428" s="125"/>
      <c r="G2428" s="125"/>
      <c r="H2428" s="126"/>
      <c r="I2428" s="126"/>
      <c r="J2428" s="126"/>
      <c r="K2428" s="126"/>
      <c r="L2428" s="126"/>
      <c r="M2428" s="126"/>
      <c r="N2428" s="126"/>
      <c r="O2428" s="126"/>
      <c r="P2428" s="126"/>
      <c r="Q2428" s="126"/>
      <c r="R2428" s="126"/>
      <c r="S2428" s="126"/>
      <c r="T2428" s="126"/>
      <c r="U2428" s="126"/>
      <c r="V2428" s="126"/>
      <c r="W2428" s="126"/>
      <c r="X2428" s="126"/>
      <c r="Y2428" s="126"/>
      <c r="Z2428" s="126"/>
      <c r="AA2428" s="125"/>
      <c r="AB2428" s="125"/>
      <c r="AC2428" s="125"/>
      <c r="AD2428" s="125"/>
      <c r="AE2428" s="125"/>
      <c r="AF2428" s="125"/>
      <c r="AG2428" s="125"/>
      <c r="AH2428" s="125"/>
      <c r="AI2428" s="125"/>
      <c r="AJ2428" s="125"/>
      <c r="AK2428" s="310">
        <v>12390</v>
      </c>
      <c r="AL2428" s="310">
        <f t="shared" si="368"/>
        <v>0</v>
      </c>
      <c r="AM2428" s="65" t="s">
        <v>654</v>
      </c>
      <c r="AN2428" s="65"/>
      <c r="AO2428" s="65"/>
      <c r="AP2428" s="65"/>
      <c r="AQ2428" s="65"/>
      <c r="AR2428" s="65"/>
      <c r="AS2428" s="66"/>
    </row>
    <row r="2429" spans="1:45" s="67" customFormat="1" ht="12" customHeight="1" x14ac:dyDescent="0.2">
      <c r="A2429" s="186">
        <v>1901010</v>
      </c>
      <c r="B2429" s="187" t="s">
        <v>1363</v>
      </c>
      <c r="C2429" s="258">
        <f t="shared" si="366"/>
        <v>0</v>
      </c>
      <c r="D2429" s="263">
        <f t="shared" si="367"/>
        <v>0</v>
      </c>
      <c r="E2429" s="125"/>
      <c r="F2429" s="125"/>
      <c r="G2429" s="125"/>
      <c r="H2429" s="126"/>
      <c r="I2429" s="126"/>
      <c r="J2429" s="126"/>
      <c r="K2429" s="126"/>
      <c r="L2429" s="126"/>
      <c r="M2429" s="126"/>
      <c r="N2429" s="126"/>
      <c r="O2429" s="126"/>
      <c r="P2429" s="126"/>
      <c r="Q2429" s="126"/>
      <c r="R2429" s="126"/>
      <c r="S2429" s="126"/>
      <c r="T2429" s="126"/>
      <c r="U2429" s="126"/>
      <c r="V2429" s="126"/>
      <c r="W2429" s="126"/>
      <c r="X2429" s="126"/>
      <c r="Y2429" s="126"/>
      <c r="Z2429" s="126"/>
      <c r="AA2429" s="125"/>
      <c r="AB2429" s="125"/>
      <c r="AC2429" s="125"/>
      <c r="AD2429" s="125"/>
      <c r="AE2429" s="125"/>
      <c r="AF2429" s="125"/>
      <c r="AG2429" s="125"/>
      <c r="AH2429" s="125"/>
      <c r="AI2429" s="125"/>
      <c r="AJ2429" s="125"/>
      <c r="AK2429" s="310">
        <v>16300</v>
      </c>
      <c r="AL2429" s="310">
        <f t="shared" si="368"/>
        <v>0</v>
      </c>
      <c r="AM2429" s="65" t="s">
        <v>654</v>
      </c>
      <c r="AN2429" s="65"/>
      <c r="AO2429" s="65"/>
      <c r="AP2429" s="65"/>
      <c r="AQ2429" s="65"/>
      <c r="AR2429" s="65"/>
      <c r="AS2429" s="66"/>
    </row>
    <row r="2430" spans="1:45" s="67" customFormat="1" ht="12" customHeight="1" x14ac:dyDescent="0.2">
      <c r="A2430" s="186">
        <v>1901011</v>
      </c>
      <c r="B2430" s="187" t="s">
        <v>1364</v>
      </c>
      <c r="C2430" s="258">
        <f t="shared" si="366"/>
        <v>0</v>
      </c>
      <c r="D2430" s="263">
        <f t="shared" si="367"/>
        <v>0</v>
      </c>
      <c r="E2430" s="125"/>
      <c r="F2430" s="125"/>
      <c r="G2430" s="125"/>
      <c r="H2430" s="126"/>
      <c r="I2430" s="126"/>
      <c r="J2430" s="126"/>
      <c r="K2430" s="126"/>
      <c r="L2430" s="126"/>
      <c r="M2430" s="126"/>
      <c r="N2430" s="126"/>
      <c r="O2430" s="126"/>
      <c r="P2430" s="126"/>
      <c r="Q2430" s="126"/>
      <c r="R2430" s="126"/>
      <c r="S2430" s="126"/>
      <c r="T2430" s="126"/>
      <c r="U2430" s="126"/>
      <c r="V2430" s="126"/>
      <c r="W2430" s="126"/>
      <c r="X2430" s="126"/>
      <c r="Y2430" s="126"/>
      <c r="Z2430" s="126"/>
      <c r="AA2430" s="125"/>
      <c r="AB2430" s="125"/>
      <c r="AC2430" s="125"/>
      <c r="AD2430" s="125"/>
      <c r="AE2430" s="125"/>
      <c r="AF2430" s="125"/>
      <c r="AG2430" s="125"/>
      <c r="AH2430" s="125"/>
      <c r="AI2430" s="125"/>
      <c r="AJ2430" s="125"/>
      <c r="AK2430" s="310">
        <v>10530</v>
      </c>
      <c r="AL2430" s="310">
        <f t="shared" si="368"/>
        <v>0</v>
      </c>
      <c r="AM2430" s="65" t="s">
        <v>654</v>
      </c>
      <c r="AN2430" s="65"/>
      <c r="AO2430" s="65"/>
      <c r="AP2430" s="65"/>
      <c r="AQ2430" s="65"/>
      <c r="AR2430" s="65"/>
      <c r="AS2430" s="66"/>
    </row>
    <row r="2431" spans="1:45" s="67" customFormat="1" ht="20" x14ac:dyDescent="0.2">
      <c r="A2431" s="186">
        <v>1901030</v>
      </c>
      <c r="B2431" s="187" t="s">
        <v>3365</v>
      </c>
      <c r="C2431" s="258">
        <f t="shared" si="366"/>
        <v>0</v>
      </c>
      <c r="D2431" s="263">
        <f t="shared" si="367"/>
        <v>0</v>
      </c>
      <c r="E2431" s="125"/>
      <c r="F2431" s="125"/>
      <c r="G2431" s="125"/>
      <c r="H2431" s="126"/>
      <c r="I2431" s="126"/>
      <c r="J2431" s="126"/>
      <c r="K2431" s="126"/>
      <c r="L2431" s="126"/>
      <c r="M2431" s="126"/>
      <c r="N2431" s="126"/>
      <c r="O2431" s="126"/>
      <c r="P2431" s="126"/>
      <c r="Q2431" s="126"/>
      <c r="R2431" s="126"/>
      <c r="S2431" s="126"/>
      <c r="T2431" s="126"/>
      <c r="U2431" s="126"/>
      <c r="V2431" s="126"/>
      <c r="W2431" s="126"/>
      <c r="X2431" s="126"/>
      <c r="Y2431" s="126"/>
      <c r="Z2431" s="126"/>
      <c r="AA2431" s="125"/>
      <c r="AB2431" s="125"/>
      <c r="AC2431" s="125"/>
      <c r="AD2431" s="125"/>
      <c r="AE2431" s="125"/>
      <c r="AF2431" s="125"/>
      <c r="AG2431" s="125"/>
      <c r="AH2431" s="125"/>
      <c r="AI2431" s="125"/>
      <c r="AJ2431" s="125"/>
      <c r="AK2431" s="310">
        <v>56470</v>
      </c>
      <c r="AL2431" s="310">
        <f t="shared" si="368"/>
        <v>0</v>
      </c>
      <c r="AM2431" s="65" t="s">
        <v>654</v>
      </c>
      <c r="AN2431" s="65"/>
      <c r="AO2431" s="65"/>
      <c r="AP2431" s="65"/>
      <c r="AQ2431" s="65"/>
      <c r="AR2431" s="65"/>
      <c r="AS2431" s="66"/>
    </row>
    <row r="2432" spans="1:45" s="67" customFormat="1" ht="12" customHeight="1" x14ac:dyDescent="0.2">
      <c r="A2432" s="186">
        <v>1901012</v>
      </c>
      <c r="B2432" s="187" t="s">
        <v>3366</v>
      </c>
      <c r="C2432" s="258">
        <f t="shared" si="366"/>
        <v>0</v>
      </c>
      <c r="D2432" s="263">
        <f t="shared" si="367"/>
        <v>0</v>
      </c>
      <c r="E2432" s="125"/>
      <c r="F2432" s="125"/>
      <c r="G2432" s="125"/>
      <c r="H2432" s="126"/>
      <c r="I2432" s="126"/>
      <c r="J2432" s="126"/>
      <c r="K2432" s="126"/>
      <c r="L2432" s="126"/>
      <c r="M2432" s="126"/>
      <c r="N2432" s="126"/>
      <c r="O2432" s="126"/>
      <c r="P2432" s="126"/>
      <c r="Q2432" s="126"/>
      <c r="R2432" s="126"/>
      <c r="S2432" s="126"/>
      <c r="T2432" s="126"/>
      <c r="U2432" s="126"/>
      <c r="V2432" s="126"/>
      <c r="W2432" s="126"/>
      <c r="X2432" s="126"/>
      <c r="Y2432" s="126"/>
      <c r="Z2432" s="126"/>
      <c r="AA2432" s="125"/>
      <c r="AB2432" s="125"/>
      <c r="AC2432" s="125"/>
      <c r="AD2432" s="125"/>
      <c r="AE2432" s="125"/>
      <c r="AF2432" s="125"/>
      <c r="AG2432" s="125"/>
      <c r="AH2432" s="125"/>
      <c r="AI2432" s="125"/>
      <c r="AJ2432" s="125"/>
      <c r="AK2432" s="310">
        <v>10880</v>
      </c>
      <c r="AL2432" s="310">
        <f t="shared" si="368"/>
        <v>0</v>
      </c>
      <c r="AM2432" s="65" t="s">
        <v>654</v>
      </c>
      <c r="AN2432" s="65"/>
      <c r="AO2432" s="65"/>
      <c r="AP2432" s="65"/>
      <c r="AQ2432" s="65"/>
      <c r="AR2432" s="65"/>
      <c r="AS2432" s="66"/>
    </row>
    <row r="2433" spans="1:45" s="67" customFormat="1" ht="12" customHeight="1" x14ac:dyDescent="0.2">
      <c r="A2433" s="186">
        <v>1901013</v>
      </c>
      <c r="B2433" s="187" t="s">
        <v>305</v>
      </c>
      <c r="C2433" s="258">
        <f t="shared" si="366"/>
        <v>0</v>
      </c>
      <c r="D2433" s="263">
        <f t="shared" si="367"/>
        <v>0</v>
      </c>
      <c r="E2433" s="125"/>
      <c r="F2433" s="125"/>
      <c r="G2433" s="125"/>
      <c r="H2433" s="126"/>
      <c r="I2433" s="126"/>
      <c r="J2433" s="126"/>
      <c r="K2433" s="126"/>
      <c r="L2433" s="126"/>
      <c r="M2433" s="126"/>
      <c r="N2433" s="126"/>
      <c r="O2433" s="126"/>
      <c r="P2433" s="126"/>
      <c r="Q2433" s="126"/>
      <c r="R2433" s="126"/>
      <c r="S2433" s="126"/>
      <c r="T2433" s="126"/>
      <c r="U2433" s="126"/>
      <c r="V2433" s="126"/>
      <c r="W2433" s="126"/>
      <c r="X2433" s="126"/>
      <c r="Y2433" s="126"/>
      <c r="Z2433" s="126"/>
      <c r="AA2433" s="125"/>
      <c r="AB2433" s="125"/>
      <c r="AC2433" s="125"/>
      <c r="AD2433" s="125"/>
      <c r="AE2433" s="125"/>
      <c r="AF2433" s="125"/>
      <c r="AG2433" s="125"/>
      <c r="AH2433" s="125"/>
      <c r="AI2433" s="125"/>
      <c r="AJ2433" s="125"/>
      <c r="AK2433" s="310">
        <v>10280</v>
      </c>
      <c r="AL2433" s="310">
        <f t="shared" si="368"/>
        <v>0</v>
      </c>
      <c r="AM2433" s="65" t="s">
        <v>654</v>
      </c>
      <c r="AN2433" s="65"/>
      <c r="AO2433" s="65"/>
      <c r="AP2433" s="65"/>
      <c r="AQ2433" s="65"/>
      <c r="AR2433" s="65"/>
      <c r="AS2433" s="66"/>
    </row>
    <row r="2434" spans="1:45" s="67" customFormat="1" ht="12" customHeight="1" x14ac:dyDescent="0.2">
      <c r="A2434" s="186">
        <v>1901015</v>
      </c>
      <c r="B2434" s="187" t="s">
        <v>1247</v>
      </c>
      <c r="C2434" s="258">
        <f t="shared" si="366"/>
        <v>0</v>
      </c>
      <c r="D2434" s="263">
        <f t="shared" si="367"/>
        <v>0</v>
      </c>
      <c r="E2434" s="125"/>
      <c r="F2434" s="125"/>
      <c r="G2434" s="125"/>
      <c r="H2434" s="126"/>
      <c r="I2434" s="126"/>
      <c r="J2434" s="126"/>
      <c r="K2434" s="126"/>
      <c r="L2434" s="126"/>
      <c r="M2434" s="126"/>
      <c r="N2434" s="126"/>
      <c r="O2434" s="126"/>
      <c r="P2434" s="126"/>
      <c r="Q2434" s="126"/>
      <c r="R2434" s="126"/>
      <c r="S2434" s="126"/>
      <c r="T2434" s="126"/>
      <c r="U2434" s="126"/>
      <c r="V2434" s="126"/>
      <c r="W2434" s="126"/>
      <c r="X2434" s="126"/>
      <c r="Y2434" s="126"/>
      <c r="Z2434" s="126"/>
      <c r="AA2434" s="125"/>
      <c r="AB2434" s="125"/>
      <c r="AC2434" s="125"/>
      <c r="AD2434" s="125"/>
      <c r="AE2434" s="125"/>
      <c r="AF2434" s="125"/>
      <c r="AG2434" s="125"/>
      <c r="AH2434" s="125"/>
      <c r="AI2434" s="125"/>
      <c r="AJ2434" s="125"/>
      <c r="AK2434" s="310">
        <v>39010</v>
      </c>
      <c r="AL2434" s="310">
        <f t="shared" si="368"/>
        <v>0</v>
      </c>
      <c r="AM2434" s="65" t="s">
        <v>654</v>
      </c>
      <c r="AN2434" s="65"/>
      <c r="AO2434" s="65"/>
      <c r="AP2434" s="65"/>
      <c r="AQ2434" s="65"/>
      <c r="AR2434" s="65"/>
      <c r="AS2434" s="66"/>
    </row>
    <row r="2435" spans="1:45" s="67" customFormat="1" ht="12" customHeight="1" x14ac:dyDescent="0.2">
      <c r="A2435" s="186">
        <v>1901016</v>
      </c>
      <c r="B2435" s="187" t="s">
        <v>1248</v>
      </c>
      <c r="C2435" s="258">
        <f t="shared" si="366"/>
        <v>0</v>
      </c>
      <c r="D2435" s="263">
        <f t="shared" si="367"/>
        <v>0</v>
      </c>
      <c r="E2435" s="125"/>
      <c r="F2435" s="125"/>
      <c r="G2435" s="125"/>
      <c r="H2435" s="126"/>
      <c r="I2435" s="126"/>
      <c r="J2435" s="126"/>
      <c r="K2435" s="126"/>
      <c r="L2435" s="126"/>
      <c r="M2435" s="126"/>
      <c r="N2435" s="126"/>
      <c r="O2435" s="126"/>
      <c r="P2435" s="126"/>
      <c r="Q2435" s="126"/>
      <c r="R2435" s="126"/>
      <c r="S2435" s="126"/>
      <c r="T2435" s="126"/>
      <c r="U2435" s="126"/>
      <c r="V2435" s="126"/>
      <c r="W2435" s="126"/>
      <c r="X2435" s="126"/>
      <c r="Y2435" s="126"/>
      <c r="Z2435" s="126"/>
      <c r="AA2435" s="125"/>
      <c r="AB2435" s="125"/>
      <c r="AC2435" s="125"/>
      <c r="AD2435" s="125"/>
      <c r="AE2435" s="125"/>
      <c r="AF2435" s="125"/>
      <c r="AG2435" s="125"/>
      <c r="AH2435" s="125"/>
      <c r="AI2435" s="125"/>
      <c r="AJ2435" s="125"/>
      <c r="AK2435" s="310">
        <v>7360</v>
      </c>
      <c r="AL2435" s="310">
        <f t="shared" si="368"/>
        <v>0</v>
      </c>
      <c r="AM2435" s="65" t="s">
        <v>654</v>
      </c>
      <c r="AN2435" s="65"/>
      <c r="AO2435" s="65"/>
      <c r="AP2435" s="65"/>
      <c r="AQ2435" s="65"/>
      <c r="AR2435" s="65"/>
      <c r="AS2435" s="66"/>
    </row>
    <row r="2436" spans="1:45" s="67" customFormat="1" ht="12" customHeight="1" x14ac:dyDescent="0.2">
      <c r="A2436" s="186">
        <v>1901018</v>
      </c>
      <c r="B2436" s="187" t="s">
        <v>1249</v>
      </c>
      <c r="C2436" s="258">
        <f t="shared" si="366"/>
        <v>1</v>
      </c>
      <c r="D2436" s="263">
        <f t="shared" si="367"/>
        <v>1</v>
      </c>
      <c r="E2436" s="125">
        <v>1</v>
      </c>
      <c r="F2436" s="125"/>
      <c r="G2436" s="125"/>
      <c r="H2436" s="126"/>
      <c r="I2436" s="126"/>
      <c r="J2436" s="126"/>
      <c r="K2436" s="126"/>
      <c r="L2436" s="126"/>
      <c r="M2436" s="126"/>
      <c r="N2436" s="126"/>
      <c r="O2436" s="126"/>
      <c r="P2436" s="126"/>
      <c r="Q2436" s="126"/>
      <c r="R2436" s="126"/>
      <c r="S2436" s="126"/>
      <c r="T2436" s="126"/>
      <c r="U2436" s="126"/>
      <c r="V2436" s="126"/>
      <c r="W2436" s="126"/>
      <c r="X2436" s="126"/>
      <c r="Y2436" s="126"/>
      <c r="Z2436" s="126"/>
      <c r="AA2436" s="125">
        <v>1</v>
      </c>
      <c r="AB2436" s="125"/>
      <c r="AC2436" s="125"/>
      <c r="AD2436" s="125"/>
      <c r="AE2436" s="125"/>
      <c r="AF2436" s="125"/>
      <c r="AG2436" s="125"/>
      <c r="AH2436" s="125"/>
      <c r="AI2436" s="125"/>
      <c r="AJ2436" s="125"/>
      <c r="AK2436" s="310">
        <v>8560</v>
      </c>
      <c r="AL2436" s="310">
        <f t="shared" si="368"/>
        <v>8560</v>
      </c>
      <c r="AM2436" s="65" t="s">
        <v>654</v>
      </c>
      <c r="AN2436" s="65"/>
      <c r="AO2436" s="65"/>
      <c r="AP2436" s="65"/>
      <c r="AQ2436" s="65"/>
      <c r="AR2436" s="65"/>
      <c r="AS2436" s="66"/>
    </row>
    <row r="2437" spans="1:45" s="67" customFormat="1" ht="12" customHeight="1" x14ac:dyDescent="0.2">
      <c r="A2437" s="186">
        <v>1901019</v>
      </c>
      <c r="B2437" s="187" t="s">
        <v>1889</v>
      </c>
      <c r="C2437" s="258">
        <f t="shared" si="366"/>
        <v>0</v>
      </c>
      <c r="D2437" s="263">
        <f t="shared" si="367"/>
        <v>0</v>
      </c>
      <c r="E2437" s="125"/>
      <c r="F2437" s="125"/>
      <c r="G2437" s="125"/>
      <c r="H2437" s="126"/>
      <c r="I2437" s="126"/>
      <c r="J2437" s="126"/>
      <c r="K2437" s="126"/>
      <c r="L2437" s="126"/>
      <c r="M2437" s="126"/>
      <c r="N2437" s="126"/>
      <c r="O2437" s="126"/>
      <c r="P2437" s="126"/>
      <c r="Q2437" s="126"/>
      <c r="R2437" s="126"/>
      <c r="S2437" s="126"/>
      <c r="T2437" s="126"/>
      <c r="U2437" s="126"/>
      <c r="V2437" s="126"/>
      <c r="W2437" s="126"/>
      <c r="X2437" s="126"/>
      <c r="Y2437" s="126"/>
      <c r="Z2437" s="126"/>
      <c r="AA2437" s="125"/>
      <c r="AB2437" s="125"/>
      <c r="AC2437" s="125"/>
      <c r="AD2437" s="125"/>
      <c r="AE2437" s="125"/>
      <c r="AF2437" s="125"/>
      <c r="AG2437" s="125"/>
      <c r="AH2437" s="125"/>
      <c r="AI2437" s="125"/>
      <c r="AJ2437" s="125"/>
      <c r="AK2437" s="310">
        <v>6970</v>
      </c>
      <c r="AL2437" s="310">
        <f t="shared" si="368"/>
        <v>0</v>
      </c>
      <c r="AM2437" s="65" t="s">
        <v>654</v>
      </c>
      <c r="AN2437" s="65"/>
      <c r="AO2437" s="65"/>
      <c r="AP2437" s="65"/>
      <c r="AQ2437" s="65"/>
      <c r="AR2437" s="65"/>
      <c r="AS2437" s="66"/>
    </row>
    <row r="2438" spans="1:45" s="67" customFormat="1" ht="12" customHeight="1" x14ac:dyDescent="0.2">
      <c r="A2438" s="186">
        <v>1901020</v>
      </c>
      <c r="B2438" s="187" t="s">
        <v>1250</v>
      </c>
      <c r="C2438" s="258">
        <f t="shared" si="366"/>
        <v>0</v>
      </c>
      <c r="D2438" s="263">
        <f t="shared" si="367"/>
        <v>0</v>
      </c>
      <c r="E2438" s="125"/>
      <c r="F2438" s="125"/>
      <c r="G2438" s="125"/>
      <c r="H2438" s="126"/>
      <c r="I2438" s="126"/>
      <c r="J2438" s="126"/>
      <c r="K2438" s="126"/>
      <c r="L2438" s="126"/>
      <c r="M2438" s="126"/>
      <c r="N2438" s="126"/>
      <c r="O2438" s="126"/>
      <c r="P2438" s="126"/>
      <c r="Q2438" s="126"/>
      <c r="R2438" s="126"/>
      <c r="S2438" s="126"/>
      <c r="T2438" s="126"/>
      <c r="U2438" s="126"/>
      <c r="V2438" s="126"/>
      <c r="W2438" s="126"/>
      <c r="X2438" s="126"/>
      <c r="Y2438" s="126"/>
      <c r="Z2438" s="126"/>
      <c r="AA2438" s="125"/>
      <c r="AB2438" s="125"/>
      <c r="AC2438" s="125"/>
      <c r="AD2438" s="125"/>
      <c r="AE2438" s="125"/>
      <c r="AF2438" s="125"/>
      <c r="AG2438" s="125"/>
      <c r="AH2438" s="125"/>
      <c r="AI2438" s="125"/>
      <c r="AJ2438" s="125"/>
      <c r="AK2438" s="310">
        <v>7180</v>
      </c>
      <c r="AL2438" s="310">
        <f t="shared" si="368"/>
        <v>0</v>
      </c>
      <c r="AM2438" s="65" t="s">
        <v>654</v>
      </c>
      <c r="AN2438" s="65"/>
      <c r="AO2438" s="65"/>
      <c r="AP2438" s="65"/>
      <c r="AQ2438" s="65"/>
      <c r="AR2438" s="65"/>
      <c r="AS2438" s="66"/>
    </row>
    <row r="2439" spans="1:45" s="67" customFormat="1" ht="12" customHeight="1" x14ac:dyDescent="0.2">
      <c r="A2439" s="186">
        <v>1901021</v>
      </c>
      <c r="B2439" s="187" t="s">
        <v>1251</v>
      </c>
      <c r="C2439" s="258">
        <f t="shared" si="366"/>
        <v>0</v>
      </c>
      <c r="D2439" s="263">
        <f t="shared" si="367"/>
        <v>0</v>
      </c>
      <c r="E2439" s="125"/>
      <c r="F2439" s="125"/>
      <c r="G2439" s="125"/>
      <c r="H2439" s="126"/>
      <c r="I2439" s="126"/>
      <c r="J2439" s="126"/>
      <c r="K2439" s="126"/>
      <c r="L2439" s="126"/>
      <c r="M2439" s="126"/>
      <c r="N2439" s="126"/>
      <c r="O2439" s="126"/>
      <c r="P2439" s="126"/>
      <c r="Q2439" s="126"/>
      <c r="R2439" s="126"/>
      <c r="S2439" s="126"/>
      <c r="T2439" s="126"/>
      <c r="U2439" s="126"/>
      <c r="V2439" s="126"/>
      <c r="W2439" s="126"/>
      <c r="X2439" s="126"/>
      <c r="Y2439" s="126"/>
      <c r="Z2439" s="126"/>
      <c r="AA2439" s="125"/>
      <c r="AB2439" s="125"/>
      <c r="AC2439" s="125"/>
      <c r="AD2439" s="125"/>
      <c r="AE2439" s="125"/>
      <c r="AF2439" s="125"/>
      <c r="AG2439" s="125"/>
      <c r="AH2439" s="125"/>
      <c r="AI2439" s="125"/>
      <c r="AJ2439" s="125"/>
      <c r="AK2439" s="310">
        <v>13600</v>
      </c>
      <c r="AL2439" s="310">
        <f t="shared" si="368"/>
        <v>0</v>
      </c>
      <c r="AM2439" s="65" t="s">
        <v>654</v>
      </c>
      <c r="AN2439" s="65"/>
      <c r="AO2439" s="65"/>
      <c r="AP2439" s="65"/>
      <c r="AQ2439" s="65"/>
      <c r="AR2439" s="65"/>
      <c r="AS2439" s="66"/>
    </row>
    <row r="2440" spans="1:45" s="72" customFormat="1" ht="12" customHeight="1" x14ac:dyDescent="0.2">
      <c r="A2440" s="186">
        <v>1901022</v>
      </c>
      <c r="B2440" s="187" t="s">
        <v>1890</v>
      </c>
      <c r="C2440" s="258">
        <f t="shared" si="366"/>
        <v>0</v>
      </c>
      <c r="D2440" s="263">
        <f t="shared" si="367"/>
        <v>0</v>
      </c>
      <c r="E2440" s="125"/>
      <c r="F2440" s="125"/>
      <c r="G2440" s="125"/>
      <c r="H2440" s="126"/>
      <c r="I2440" s="126"/>
      <c r="J2440" s="126"/>
      <c r="K2440" s="126"/>
      <c r="L2440" s="126"/>
      <c r="M2440" s="126"/>
      <c r="N2440" s="126"/>
      <c r="O2440" s="126"/>
      <c r="P2440" s="126"/>
      <c r="Q2440" s="126"/>
      <c r="R2440" s="126"/>
      <c r="S2440" s="126"/>
      <c r="T2440" s="126"/>
      <c r="U2440" s="126"/>
      <c r="V2440" s="126"/>
      <c r="W2440" s="126"/>
      <c r="X2440" s="126"/>
      <c r="Y2440" s="126"/>
      <c r="Z2440" s="126"/>
      <c r="AA2440" s="125"/>
      <c r="AB2440" s="125"/>
      <c r="AC2440" s="125"/>
      <c r="AD2440" s="125"/>
      <c r="AE2440" s="125"/>
      <c r="AF2440" s="125"/>
      <c r="AG2440" s="125"/>
      <c r="AH2440" s="125"/>
      <c r="AI2440" s="125"/>
      <c r="AJ2440" s="125"/>
      <c r="AK2440" s="310">
        <v>7380</v>
      </c>
      <c r="AL2440" s="310">
        <f t="shared" si="368"/>
        <v>0</v>
      </c>
      <c r="AM2440" s="65" t="s">
        <v>654</v>
      </c>
      <c r="AN2440" s="65"/>
      <c r="AO2440" s="65"/>
      <c r="AP2440" s="65"/>
      <c r="AQ2440" s="65"/>
      <c r="AR2440" s="65"/>
      <c r="AS2440" s="71"/>
    </row>
    <row r="2441" spans="1:45" s="84" customFormat="1" ht="14.15" customHeight="1" x14ac:dyDescent="0.2">
      <c r="A2441" s="186">
        <v>1901034</v>
      </c>
      <c r="B2441" s="187" t="s">
        <v>3379</v>
      </c>
      <c r="C2441" s="278">
        <f t="shared" si="366"/>
        <v>0</v>
      </c>
      <c r="D2441" s="277">
        <f t="shared" si="367"/>
        <v>0</v>
      </c>
      <c r="E2441" s="125"/>
      <c r="F2441" s="125"/>
      <c r="G2441" s="125"/>
      <c r="H2441" s="126"/>
      <c r="I2441" s="126"/>
      <c r="J2441" s="126"/>
      <c r="K2441" s="126"/>
      <c r="L2441" s="126"/>
      <c r="M2441" s="126"/>
      <c r="N2441" s="126"/>
      <c r="O2441" s="126"/>
      <c r="P2441" s="126"/>
      <c r="Q2441" s="126"/>
      <c r="R2441" s="126"/>
      <c r="S2441" s="126"/>
      <c r="T2441" s="126"/>
      <c r="U2441" s="126"/>
      <c r="V2441" s="126"/>
      <c r="W2441" s="126"/>
      <c r="X2441" s="126"/>
      <c r="Y2441" s="126"/>
      <c r="Z2441" s="126"/>
      <c r="AA2441" s="125"/>
      <c r="AB2441" s="125"/>
      <c r="AC2441" s="125"/>
      <c r="AD2441" s="125"/>
      <c r="AE2441" s="125"/>
      <c r="AF2441" s="125"/>
      <c r="AG2441" s="125"/>
      <c r="AH2441" s="125"/>
      <c r="AI2441" s="125"/>
      <c r="AJ2441" s="125"/>
      <c r="AK2441" s="310">
        <v>460050</v>
      </c>
      <c r="AL2441" s="310">
        <f t="shared" si="368"/>
        <v>0</v>
      </c>
      <c r="AM2441" s="65" t="s">
        <v>654</v>
      </c>
      <c r="AN2441" s="65"/>
      <c r="AO2441" s="65"/>
      <c r="AP2441" s="65"/>
      <c r="AQ2441" s="65"/>
      <c r="AR2441" s="65"/>
      <c r="AS2441" s="83"/>
    </row>
    <row r="2442" spans="1:45" s="84" customFormat="1" ht="12" customHeight="1" x14ac:dyDescent="0.2">
      <c r="A2442" s="186">
        <v>1901035</v>
      </c>
      <c r="B2442" s="187" t="s">
        <v>3364</v>
      </c>
      <c r="C2442" s="258">
        <f t="shared" si="366"/>
        <v>0</v>
      </c>
      <c r="D2442" s="263">
        <f t="shared" si="367"/>
        <v>0</v>
      </c>
      <c r="E2442" s="125"/>
      <c r="F2442" s="125"/>
      <c r="G2442" s="125"/>
      <c r="H2442" s="126"/>
      <c r="I2442" s="126"/>
      <c r="J2442" s="126"/>
      <c r="K2442" s="126"/>
      <c r="L2442" s="126"/>
      <c r="M2442" s="126"/>
      <c r="N2442" s="126"/>
      <c r="O2442" s="126"/>
      <c r="P2442" s="126"/>
      <c r="Q2442" s="126"/>
      <c r="R2442" s="126"/>
      <c r="S2442" s="126"/>
      <c r="T2442" s="126"/>
      <c r="U2442" s="126"/>
      <c r="V2442" s="126"/>
      <c r="W2442" s="126"/>
      <c r="X2442" s="126"/>
      <c r="Y2442" s="126"/>
      <c r="Z2442" s="126"/>
      <c r="AA2442" s="125"/>
      <c r="AB2442" s="125"/>
      <c r="AC2442" s="125"/>
      <c r="AD2442" s="125"/>
      <c r="AE2442" s="125"/>
      <c r="AF2442" s="125"/>
      <c r="AG2442" s="125"/>
      <c r="AH2442" s="125"/>
      <c r="AI2442" s="125"/>
      <c r="AJ2442" s="125"/>
      <c r="AK2442" s="310">
        <v>420310</v>
      </c>
      <c r="AL2442" s="310">
        <f t="shared" si="368"/>
        <v>0</v>
      </c>
      <c r="AM2442" s="65" t="s">
        <v>654</v>
      </c>
      <c r="AN2442" s="65"/>
      <c r="AO2442" s="65"/>
      <c r="AP2442" s="65"/>
      <c r="AQ2442" s="65"/>
      <c r="AR2442" s="65"/>
      <c r="AS2442" s="83"/>
    </row>
    <row r="2443" spans="1:45" s="77" customFormat="1" ht="12" customHeight="1" x14ac:dyDescent="0.2">
      <c r="A2443" s="186">
        <v>5099110</v>
      </c>
      <c r="B2443" s="187" t="s">
        <v>1220</v>
      </c>
      <c r="C2443" s="258">
        <f t="shared" si="366"/>
        <v>0</v>
      </c>
      <c r="D2443" s="263">
        <f t="shared" si="367"/>
        <v>0</v>
      </c>
      <c r="E2443" s="125"/>
      <c r="F2443" s="125"/>
      <c r="G2443" s="125"/>
      <c r="H2443" s="126"/>
      <c r="I2443" s="126"/>
      <c r="J2443" s="126"/>
      <c r="K2443" s="126"/>
      <c r="L2443" s="126"/>
      <c r="M2443" s="126"/>
      <c r="N2443" s="126"/>
      <c r="O2443" s="126"/>
      <c r="P2443" s="126"/>
      <c r="Q2443" s="126"/>
      <c r="R2443" s="126"/>
      <c r="S2443" s="126"/>
      <c r="T2443" s="126"/>
      <c r="U2443" s="126"/>
      <c r="V2443" s="126"/>
      <c r="W2443" s="126"/>
      <c r="X2443" s="126"/>
      <c r="Y2443" s="126"/>
      <c r="Z2443" s="126"/>
      <c r="AA2443" s="125"/>
      <c r="AB2443" s="125"/>
      <c r="AC2443" s="125"/>
      <c r="AD2443" s="125"/>
      <c r="AE2443" s="125"/>
      <c r="AF2443" s="125"/>
      <c r="AG2443" s="125"/>
      <c r="AH2443" s="125"/>
      <c r="AI2443" s="125"/>
      <c r="AJ2443" s="125"/>
      <c r="AK2443" s="311"/>
      <c r="AL2443" s="131"/>
      <c r="AM2443" s="65" t="s">
        <v>654</v>
      </c>
      <c r="AN2443" s="65"/>
      <c r="AO2443" s="65"/>
      <c r="AP2443" s="65"/>
      <c r="AQ2443" s="65"/>
      <c r="AR2443" s="65"/>
      <c r="AS2443" s="76"/>
    </row>
    <row r="2444" spans="1:45" s="77" customFormat="1" ht="12" customHeight="1" x14ac:dyDescent="0.2">
      <c r="A2444" s="186" t="s">
        <v>2668</v>
      </c>
      <c r="B2444" s="187" t="s">
        <v>2828</v>
      </c>
      <c r="C2444" s="258">
        <f t="shared" si="366"/>
        <v>0</v>
      </c>
      <c r="D2444" s="263">
        <f t="shared" si="367"/>
        <v>0</v>
      </c>
      <c r="E2444" s="125"/>
      <c r="F2444" s="125"/>
      <c r="G2444" s="125"/>
      <c r="H2444" s="126"/>
      <c r="I2444" s="126"/>
      <c r="J2444" s="126"/>
      <c r="K2444" s="126"/>
      <c r="L2444" s="126"/>
      <c r="M2444" s="126"/>
      <c r="N2444" s="126"/>
      <c r="O2444" s="126"/>
      <c r="P2444" s="126"/>
      <c r="Q2444" s="126"/>
      <c r="R2444" s="126"/>
      <c r="S2444" s="126"/>
      <c r="T2444" s="126"/>
      <c r="U2444" s="126"/>
      <c r="V2444" s="126"/>
      <c r="W2444" s="126"/>
      <c r="X2444" s="126"/>
      <c r="Y2444" s="126"/>
      <c r="Z2444" s="126"/>
      <c r="AA2444" s="125"/>
      <c r="AB2444" s="125"/>
      <c r="AC2444" s="125"/>
      <c r="AD2444" s="125"/>
      <c r="AE2444" s="125"/>
      <c r="AF2444" s="125"/>
      <c r="AG2444" s="125"/>
      <c r="AH2444" s="125"/>
      <c r="AI2444" s="125"/>
      <c r="AJ2444" s="125"/>
      <c r="AK2444" s="311"/>
      <c r="AL2444" s="131"/>
      <c r="AM2444" s="65" t="s">
        <v>654</v>
      </c>
      <c r="AN2444" s="65"/>
      <c r="AO2444" s="65"/>
      <c r="AP2444" s="65"/>
      <c r="AQ2444" s="65"/>
      <c r="AR2444" s="65"/>
      <c r="AS2444" s="76"/>
    </row>
    <row r="2445" spans="1:45" s="67" customFormat="1" ht="12" customHeight="1" x14ac:dyDescent="0.2">
      <c r="A2445" s="186"/>
      <c r="B2445" s="209" t="s">
        <v>2829</v>
      </c>
      <c r="C2445" s="258">
        <f t="shared" si="366"/>
        <v>0</v>
      </c>
      <c r="D2445" s="263">
        <f t="shared" si="367"/>
        <v>0</v>
      </c>
      <c r="E2445" s="125"/>
      <c r="F2445" s="125"/>
      <c r="G2445" s="125"/>
      <c r="H2445" s="126"/>
      <c r="I2445" s="126"/>
      <c r="J2445" s="126"/>
      <c r="K2445" s="126"/>
      <c r="L2445" s="126"/>
      <c r="M2445" s="126"/>
      <c r="N2445" s="126"/>
      <c r="O2445" s="126"/>
      <c r="P2445" s="126"/>
      <c r="Q2445" s="126"/>
      <c r="R2445" s="126"/>
      <c r="S2445" s="126"/>
      <c r="T2445" s="126"/>
      <c r="U2445" s="126"/>
      <c r="V2445" s="126"/>
      <c r="W2445" s="126"/>
      <c r="X2445" s="126"/>
      <c r="Y2445" s="126"/>
      <c r="Z2445" s="126"/>
      <c r="AA2445" s="125"/>
      <c r="AB2445" s="125"/>
      <c r="AC2445" s="125"/>
      <c r="AD2445" s="125"/>
      <c r="AE2445" s="125"/>
      <c r="AF2445" s="125"/>
      <c r="AG2445" s="125"/>
      <c r="AH2445" s="125"/>
      <c r="AI2445" s="125"/>
      <c r="AJ2445" s="125"/>
      <c r="AK2445" s="311"/>
      <c r="AL2445" s="131"/>
      <c r="AM2445" s="65" t="s">
        <v>654</v>
      </c>
      <c r="AN2445" s="65"/>
      <c r="AO2445" s="65"/>
      <c r="AP2445" s="65"/>
      <c r="AQ2445" s="65"/>
      <c r="AR2445" s="65"/>
      <c r="AS2445" s="66"/>
    </row>
    <row r="2446" spans="1:45" s="72" customFormat="1" ht="12" customHeight="1" x14ac:dyDescent="0.2">
      <c r="A2446" s="186"/>
      <c r="B2446" s="209" t="s">
        <v>2830</v>
      </c>
      <c r="C2446" s="258">
        <f t="shared" si="366"/>
        <v>0</v>
      </c>
      <c r="D2446" s="263">
        <f t="shared" si="367"/>
        <v>0</v>
      </c>
      <c r="E2446" s="125"/>
      <c r="F2446" s="125"/>
      <c r="G2446" s="125"/>
      <c r="H2446" s="126"/>
      <c r="I2446" s="126"/>
      <c r="J2446" s="126"/>
      <c r="K2446" s="126"/>
      <c r="L2446" s="126"/>
      <c r="M2446" s="126"/>
      <c r="N2446" s="126"/>
      <c r="O2446" s="126"/>
      <c r="P2446" s="126"/>
      <c r="Q2446" s="126"/>
      <c r="R2446" s="126"/>
      <c r="S2446" s="126"/>
      <c r="T2446" s="126"/>
      <c r="U2446" s="126"/>
      <c r="V2446" s="126"/>
      <c r="W2446" s="126"/>
      <c r="X2446" s="126"/>
      <c r="Y2446" s="126"/>
      <c r="Z2446" s="126"/>
      <c r="AA2446" s="125"/>
      <c r="AB2446" s="125"/>
      <c r="AC2446" s="125"/>
      <c r="AD2446" s="125"/>
      <c r="AE2446" s="125"/>
      <c r="AF2446" s="125"/>
      <c r="AG2446" s="125"/>
      <c r="AH2446" s="125"/>
      <c r="AI2446" s="125"/>
      <c r="AJ2446" s="125"/>
      <c r="AK2446" s="311"/>
      <c r="AL2446" s="131"/>
      <c r="AM2446" s="65" t="s">
        <v>654</v>
      </c>
      <c r="AN2446" s="65"/>
      <c r="AO2446" s="65"/>
      <c r="AP2446" s="65"/>
      <c r="AQ2446" s="65"/>
      <c r="AR2446" s="65"/>
      <c r="AS2446" s="71"/>
    </row>
    <row r="2447" spans="1:45" s="75" customFormat="1" ht="14.15" customHeight="1" x14ac:dyDescent="0.2">
      <c r="A2447" s="327"/>
      <c r="B2447" s="141" t="s">
        <v>2627</v>
      </c>
      <c r="C2447" s="260">
        <f>SUM(C2421:C2446)</f>
        <v>7</v>
      </c>
      <c r="D2447" s="260">
        <f>SUM(D2421:D2446)</f>
        <v>7</v>
      </c>
      <c r="E2447" s="260">
        <f>SUM(E2421:E2446)</f>
        <v>7</v>
      </c>
      <c r="F2447" s="260">
        <f>SUM(F2421:F2446)</f>
        <v>0</v>
      </c>
      <c r="G2447" s="260">
        <f>SUM(G2421:G2446)</f>
        <v>0</v>
      </c>
      <c r="H2447" s="891"/>
      <c r="I2447" s="892"/>
      <c r="J2447" s="892"/>
      <c r="K2447" s="892"/>
      <c r="L2447" s="892"/>
      <c r="M2447" s="892"/>
      <c r="N2447" s="892"/>
      <c r="O2447" s="892"/>
      <c r="P2447" s="892"/>
      <c r="Q2447" s="892"/>
      <c r="R2447" s="892"/>
      <c r="S2447" s="892"/>
      <c r="T2447" s="892"/>
      <c r="U2447" s="892"/>
      <c r="V2447" s="892"/>
      <c r="W2447" s="892"/>
      <c r="X2447" s="892"/>
      <c r="Y2447" s="892"/>
      <c r="Z2447" s="893"/>
      <c r="AA2447" s="260">
        <f t="shared" ref="AA2447:AI2447" si="369">SUM(AA2421:AA2446)</f>
        <v>7</v>
      </c>
      <c r="AB2447" s="260">
        <f t="shared" si="369"/>
        <v>0</v>
      </c>
      <c r="AC2447" s="260">
        <f t="shared" si="369"/>
        <v>0</v>
      </c>
      <c r="AD2447" s="260">
        <f t="shared" si="369"/>
        <v>0</v>
      </c>
      <c r="AE2447" s="260">
        <f t="shared" si="369"/>
        <v>0</v>
      </c>
      <c r="AF2447" s="260">
        <f t="shared" si="369"/>
        <v>0</v>
      </c>
      <c r="AG2447" s="260">
        <f t="shared" si="369"/>
        <v>0</v>
      </c>
      <c r="AH2447" s="260">
        <f t="shared" si="369"/>
        <v>0</v>
      </c>
      <c r="AI2447" s="260">
        <f t="shared" si="369"/>
        <v>0</v>
      </c>
      <c r="AJ2447" s="260">
        <f>SUM(AJ2421:AJ2446)</f>
        <v>0</v>
      </c>
      <c r="AK2447" s="313">
        <f>SUM(AK2421:AK2446)</f>
        <v>1276880</v>
      </c>
      <c r="AL2447" s="313">
        <f>SUM(AL2421:AL2446)</f>
        <v>208840</v>
      </c>
      <c r="AM2447" s="73" t="s">
        <v>654</v>
      </c>
      <c r="AN2447" s="73"/>
      <c r="AO2447" s="73"/>
      <c r="AP2447" s="73"/>
      <c r="AQ2447" s="73"/>
      <c r="AR2447" s="73"/>
      <c r="AS2447" s="74"/>
    </row>
    <row r="2448" spans="1:45" s="75" customFormat="1" ht="14.15" customHeight="1" x14ac:dyDescent="0.2">
      <c r="A2448" s="327"/>
      <c r="B2448" s="138" t="s">
        <v>4398</v>
      </c>
      <c r="C2448" s="890"/>
      <c r="D2448" s="890"/>
      <c r="E2448" s="890"/>
      <c r="F2448" s="890"/>
      <c r="G2448" s="890"/>
      <c r="H2448" s="890"/>
      <c r="I2448" s="890"/>
      <c r="J2448" s="890"/>
      <c r="K2448" s="890"/>
      <c r="L2448" s="890"/>
      <c r="M2448" s="890"/>
      <c r="N2448" s="890"/>
      <c r="O2448" s="890"/>
      <c r="P2448" s="890"/>
      <c r="Q2448" s="890"/>
      <c r="R2448" s="890"/>
      <c r="S2448" s="890"/>
      <c r="T2448" s="890"/>
      <c r="U2448" s="890"/>
      <c r="V2448" s="890"/>
      <c r="W2448" s="890"/>
      <c r="X2448" s="890"/>
      <c r="Y2448" s="890"/>
      <c r="Z2448" s="890"/>
      <c r="AA2448" s="890"/>
      <c r="AB2448" s="890"/>
      <c r="AC2448" s="890"/>
      <c r="AD2448" s="890"/>
      <c r="AE2448" s="890"/>
      <c r="AF2448" s="890"/>
      <c r="AG2448" s="890"/>
      <c r="AH2448" s="890"/>
      <c r="AI2448" s="890"/>
      <c r="AJ2448" s="890"/>
      <c r="AK2448" s="890"/>
      <c r="AL2448" s="890"/>
      <c r="AM2448" s="73" t="s">
        <v>654</v>
      </c>
      <c r="AN2448" s="73"/>
      <c r="AO2448" s="73"/>
      <c r="AP2448" s="73"/>
      <c r="AQ2448" s="73"/>
      <c r="AR2448" s="73"/>
      <c r="AS2448" s="74"/>
    </row>
    <row r="2449" spans="1:45" s="75" customFormat="1" ht="14.15" customHeight="1" x14ac:dyDescent="0.2">
      <c r="A2449" s="327"/>
      <c r="B2449" s="138" t="s">
        <v>561</v>
      </c>
      <c r="C2449" s="890"/>
      <c r="D2449" s="890"/>
      <c r="E2449" s="890"/>
      <c r="F2449" s="890"/>
      <c r="G2449" s="890"/>
      <c r="H2449" s="890"/>
      <c r="I2449" s="890"/>
      <c r="J2449" s="890"/>
      <c r="K2449" s="890"/>
      <c r="L2449" s="890"/>
      <c r="M2449" s="890"/>
      <c r="N2449" s="890"/>
      <c r="O2449" s="890"/>
      <c r="P2449" s="890"/>
      <c r="Q2449" s="890"/>
      <c r="R2449" s="890"/>
      <c r="S2449" s="890"/>
      <c r="T2449" s="890"/>
      <c r="U2449" s="890"/>
      <c r="V2449" s="890"/>
      <c r="W2449" s="890"/>
      <c r="X2449" s="890"/>
      <c r="Y2449" s="890"/>
      <c r="Z2449" s="890"/>
      <c r="AA2449" s="890"/>
      <c r="AB2449" s="890"/>
      <c r="AC2449" s="890"/>
      <c r="AD2449" s="890"/>
      <c r="AE2449" s="890"/>
      <c r="AF2449" s="890"/>
      <c r="AG2449" s="890"/>
      <c r="AH2449" s="890"/>
      <c r="AI2449" s="890"/>
      <c r="AJ2449" s="890"/>
      <c r="AK2449" s="890"/>
      <c r="AL2449" s="890"/>
      <c r="AM2449" s="73"/>
      <c r="AN2449" s="73"/>
      <c r="AO2449" s="73"/>
      <c r="AP2449" s="73"/>
      <c r="AQ2449" s="73"/>
      <c r="AR2449" s="73"/>
      <c r="AS2449" s="74"/>
    </row>
    <row r="2450" spans="1:45" s="77" customFormat="1" ht="12" customHeight="1" x14ac:dyDescent="0.2">
      <c r="A2450" s="165">
        <v>1901023</v>
      </c>
      <c r="B2450" s="166" t="s">
        <v>199</v>
      </c>
      <c r="C2450" s="258">
        <f t="shared" si="366"/>
        <v>0</v>
      </c>
      <c r="D2450" s="263">
        <f t="shared" si="367"/>
        <v>0</v>
      </c>
      <c r="E2450" s="125"/>
      <c r="F2450" s="125"/>
      <c r="G2450" s="125"/>
      <c r="H2450" s="126"/>
      <c r="I2450" s="126"/>
      <c r="J2450" s="126"/>
      <c r="K2450" s="126"/>
      <c r="L2450" s="126"/>
      <c r="M2450" s="126"/>
      <c r="N2450" s="126"/>
      <c r="O2450" s="126"/>
      <c r="P2450" s="126"/>
      <c r="Q2450" s="126"/>
      <c r="R2450" s="126"/>
      <c r="S2450" s="126"/>
      <c r="T2450" s="126"/>
      <c r="U2450" s="126"/>
      <c r="V2450" s="126"/>
      <c r="W2450" s="126"/>
      <c r="X2450" s="126"/>
      <c r="Y2450" s="126"/>
      <c r="Z2450" s="126"/>
      <c r="AA2450" s="125"/>
      <c r="AB2450" s="125"/>
      <c r="AC2450" s="125"/>
      <c r="AD2450" s="125"/>
      <c r="AE2450" s="125"/>
      <c r="AF2450" s="125"/>
      <c r="AG2450" s="125"/>
      <c r="AH2450" s="125"/>
      <c r="AI2450" s="125"/>
      <c r="AJ2450" s="125"/>
      <c r="AK2450" s="310">
        <v>50770</v>
      </c>
      <c r="AL2450" s="310">
        <f t="shared" ref="AL2450:AL2460" si="370">AK2450*E2450</f>
        <v>0</v>
      </c>
      <c r="AM2450" s="65" t="s">
        <v>654</v>
      </c>
      <c r="AN2450" s="65"/>
      <c r="AO2450" s="65"/>
      <c r="AP2450" s="65"/>
      <c r="AQ2450" s="65"/>
      <c r="AR2450" s="65"/>
      <c r="AS2450" s="76"/>
    </row>
    <row r="2451" spans="1:45" s="67" customFormat="1" ht="12" customHeight="1" x14ac:dyDescent="0.2">
      <c r="A2451" s="165">
        <v>1901024</v>
      </c>
      <c r="B2451" s="166" t="s">
        <v>200</v>
      </c>
      <c r="C2451" s="258">
        <f t="shared" si="366"/>
        <v>0</v>
      </c>
      <c r="D2451" s="263">
        <f t="shared" si="367"/>
        <v>0</v>
      </c>
      <c r="E2451" s="125"/>
      <c r="F2451" s="125"/>
      <c r="G2451" s="125"/>
      <c r="H2451" s="126"/>
      <c r="I2451" s="126"/>
      <c r="J2451" s="126"/>
      <c r="K2451" s="126"/>
      <c r="L2451" s="126"/>
      <c r="M2451" s="126"/>
      <c r="N2451" s="126"/>
      <c r="O2451" s="126"/>
      <c r="P2451" s="126"/>
      <c r="Q2451" s="126"/>
      <c r="R2451" s="126"/>
      <c r="S2451" s="126"/>
      <c r="T2451" s="126"/>
      <c r="U2451" s="126"/>
      <c r="V2451" s="126"/>
      <c r="W2451" s="126"/>
      <c r="X2451" s="126"/>
      <c r="Y2451" s="126"/>
      <c r="Z2451" s="126"/>
      <c r="AA2451" s="125"/>
      <c r="AB2451" s="125"/>
      <c r="AC2451" s="125"/>
      <c r="AD2451" s="125"/>
      <c r="AE2451" s="125"/>
      <c r="AF2451" s="125"/>
      <c r="AG2451" s="125"/>
      <c r="AH2451" s="125"/>
      <c r="AI2451" s="125"/>
      <c r="AJ2451" s="125"/>
      <c r="AK2451" s="310">
        <v>31920</v>
      </c>
      <c r="AL2451" s="310">
        <f t="shared" si="370"/>
        <v>0</v>
      </c>
      <c r="AM2451" s="65" t="s">
        <v>654</v>
      </c>
      <c r="AN2451" s="65"/>
      <c r="AO2451" s="65"/>
      <c r="AP2451" s="65"/>
      <c r="AQ2451" s="65"/>
      <c r="AR2451" s="65"/>
      <c r="AS2451" s="66"/>
    </row>
    <row r="2452" spans="1:45" s="67" customFormat="1" ht="12" customHeight="1" x14ac:dyDescent="0.2">
      <c r="A2452" s="171">
        <v>1901025</v>
      </c>
      <c r="B2452" s="172" t="s">
        <v>15</v>
      </c>
      <c r="C2452" s="258">
        <f t="shared" si="366"/>
        <v>0</v>
      </c>
      <c r="D2452" s="263">
        <f t="shared" si="367"/>
        <v>0</v>
      </c>
      <c r="E2452" s="125"/>
      <c r="F2452" s="125"/>
      <c r="G2452" s="125"/>
      <c r="H2452" s="126"/>
      <c r="I2452" s="126"/>
      <c r="J2452" s="126"/>
      <c r="K2452" s="126"/>
      <c r="L2452" s="126"/>
      <c r="M2452" s="126"/>
      <c r="N2452" s="126"/>
      <c r="O2452" s="126"/>
      <c r="P2452" s="126"/>
      <c r="Q2452" s="126"/>
      <c r="R2452" s="126"/>
      <c r="S2452" s="126"/>
      <c r="T2452" s="126"/>
      <c r="U2452" s="126"/>
      <c r="V2452" s="126"/>
      <c r="W2452" s="126"/>
      <c r="X2452" s="126"/>
      <c r="Y2452" s="126"/>
      <c r="Z2452" s="126"/>
      <c r="AA2452" s="125"/>
      <c r="AB2452" s="125"/>
      <c r="AC2452" s="125"/>
      <c r="AD2452" s="125"/>
      <c r="AE2452" s="125"/>
      <c r="AF2452" s="125"/>
      <c r="AG2452" s="125"/>
      <c r="AH2452" s="125"/>
      <c r="AI2452" s="125"/>
      <c r="AJ2452" s="125"/>
      <c r="AK2452" s="310">
        <v>32860</v>
      </c>
      <c r="AL2452" s="310">
        <f t="shared" si="370"/>
        <v>0</v>
      </c>
      <c r="AM2452" s="65" t="s">
        <v>654</v>
      </c>
      <c r="AN2452" s="65"/>
      <c r="AO2452" s="65"/>
      <c r="AP2452" s="65"/>
      <c r="AQ2452" s="65"/>
      <c r="AR2452" s="65"/>
      <c r="AS2452" s="66"/>
    </row>
    <row r="2453" spans="1:45" s="67" customFormat="1" ht="14.15" customHeight="1" x14ac:dyDescent="0.2">
      <c r="A2453" s="171">
        <v>1901026</v>
      </c>
      <c r="B2453" s="172" t="s">
        <v>201</v>
      </c>
      <c r="C2453" s="258">
        <f t="shared" si="366"/>
        <v>10</v>
      </c>
      <c r="D2453" s="263">
        <f t="shared" si="367"/>
        <v>10</v>
      </c>
      <c r="E2453" s="125">
        <v>10</v>
      </c>
      <c r="F2453" s="125"/>
      <c r="G2453" s="125"/>
      <c r="H2453" s="126"/>
      <c r="I2453" s="126"/>
      <c r="J2453" s="126"/>
      <c r="K2453" s="126"/>
      <c r="L2453" s="126"/>
      <c r="M2453" s="126"/>
      <c r="N2453" s="126"/>
      <c r="O2453" s="126"/>
      <c r="P2453" s="126"/>
      <c r="Q2453" s="126"/>
      <c r="R2453" s="126"/>
      <c r="S2453" s="126"/>
      <c r="T2453" s="126"/>
      <c r="U2453" s="126"/>
      <c r="V2453" s="126"/>
      <c r="W2453" s="126"/>
      <c r="X2453" s="126"/>
      <c r="Y2453" s="126"/>
      <c r="Z2453" s="126"/>
      <c r="AA2453" s="125"/>
      <c r="AB2453" s="125">
        <v>10</v>
      </c>
      <c r="AC2453" s="125"/>
      <c r="AD2453" s="125"/>
      <c r="AE2453" s="125"/>
      <c r="AF2453" s="125"/>
      <c r="AG2453" s="125"/>
      <c r="AH2453" s="125"/>
      <c r="AI2453" s="125"/>
      <c r="AJ2453" s="125"/>
      <c r="AK2453" s="310">
        <v>986520</v>
      </c>
      <c r="AL2453" s="310">
        <f t="shared" si="370"/>
        <v>9865200</v>
      </c>
      <c r="AM2453" s="65" t="s">
        <v>654</v>
      </c>
      <c r="AN2453" s="65"/>
      <c r="AO2453" s="65"/>
      <c r="AP2453" s="65"/>
      <c r="AQ2453" s="65"/>
      <c r="AR2453" s="65"/>
      <c r="AS2453" s="66"/>
    </row>
    <row r="2454" spans="1:45" s="67" customFormat="1" ht="12" customHeight="1" x14ac:dyDescent="0.2">
      <c r="A2454" s="148">
        <v>1901126</v>
      </c>
      <c r="B2454" s="149" t="s">
        <v>14</v>
      </c>
      <c r="C2454" s="258">
        <f t="shared" si="366"/>
        <v>0</v>
      </c>
      <c r="D2454" s="263">
        <f t="shared" si="367"/>
        <v>0</v>
      </c>
      <c r="E2454" s="125"/>
      <c r="F2454" s="125"/>
      <c r="G2454" s="125"/>
      <c r="H2454" s="126"/>
      <c r="I2454" s="126"/>
      <c r="J2454" s="126"/>
      <c r="K2454" s="126"/>
      <c r="L2454" s="126"/>
      <c r="M2454" s="126"/>
      <c r="N2454" s="126"/>
      <c r="O2454" s="126"/>
      <c r="P2454" s="126"/>
      <c r="Q2454" s="126"/>
      <c r="R2454" s="126"/>
      <c r="S2454" s="126"/>
      <c r="T2454" s="126"/>
      <c r="U2454" s="126"/>
      <c r="V2454" s="126"/>
      <c r="W2454" s="126"/>
      <c r="X2454" s="126"/>
      <c r="Y2454" s="126"/>
      <c r="Z2454" s="126"/>
      <c r="AA2454" s="125"/>
      <c r="AB2454" s="125"/>
      <c r="AC2454" s="125"/>
      <c r="AD2454" s="125"/>
      <c r="AE2454" s="125"/>
      <c r="AF2454" s="125"/>
      <c r="AG2454" s="125"/>
      <c r="AH2454" s="125"/>
      <c r="AI2454" s="125"/>
      <c r="AJ2454" s="125"/>
      <c r="AK2454" s="310">
        <v>448090</v>
      </c>
      <c r="AL2454" s="310">
        <f t="shared" si="370"/>
        <v>0</v>
      </c>
      <c r="AM2454" s="65" t="s">
        <v>654</v>
      </c>
      <c r="AN2454" s="65"/>
      <c r="AO2454" s="65"/>
      <c r="AP2454" s="65"/>
      <c r="AQ2454" s="65"/>
      <c r="AR2454" s="65"/>
      <c r="AS2454" s="66"/>
    </row>
    <row r="2455" spans="1:45" s="67" customFormat="1" ht="12" customHeight="1" x14ac:dyDescent="0.2">
      <c r="A2455" s="164">
        <v>1901027</v>
      </c>
      <c r="B2455" s="173" t="s">
        <v>562</v>
      </c>
      <c r="C2455" s="258">
        <f t="shared" si="366"/>
        <v>0</v>
      </c>
      <c r="D2455" s="263">
        <f t="shared" si="367"/>
        <v>0</v>
      </c>
      <c r="E2455" s="125"/>
      <c r="F2455" s="125"/>
      <c r="G2455" s="125"/>
      <c r="H2455" s="126"/>
      <c r="I2455" s="126"/>
      <c r="J2455" s="126"/>
      <c r="K2455" s="126"/>
      <c r="L2455" s="126"/>
      <c r="M2455" s="126"/>
      <c r="N2455" s="126"/>
      <c r="O2455" s="126"/>
      <c r="P2455" s="126"/>
      <c r="Q2455" s="126"/>
      <c r="R2455" s="126"/>
      <c r="S2455" s="126"/>
      <c r="T2455" s="126"/>
      <c r="U2455" s="126"/>
      <c r="V2455" s="126"/>
      <c r="W2455" s="126"/>
      <c r="X2455" s="126"/>
      <c r="Y2455" s="126"/>
      <c r="Z2455" s="126"/>
      <c r="AA2455" s="125"/>
      <c r="AB2455" s="125"/>
      <c r="AC2455" s="125"/>
      <c r="AD2455" s="125"/>
      <c r="AE2455" s="125"/>
      <c r="AF2455" s="125"/>
      <c r="AG2455" s="125"/>
      <c r="AH2455" s="125"/>
      <c r="AI2455" s="125"/>
      <c r="AJ2455" s="125"/>
      <c r="AK2455" s="310">
        <v>685170</v>
      </c>
      <c r="AL2455" s="310">
        <f t="shared" si="370"/>
        <v>0</v>
      </c>
      <c r="AM2455" s="65" t="s">
        <v>654</v>
      </c>
      <c r="AN2455" s="65"/>
      <c r="AO2455" s="65"/>
      <c r="AP2455" s="65"/>
      <c r="AQ2455" s="65"/>
      <c r="AR2455" s="65"/>
      <c r="AS2455" s="66"/>
    </row>
    <row r="2456" spans="1:45" s="67" customFormat="1" ht="12" customHeight="1" x14ac:dyDescent="0.2">
      <c r="A2456" s="164">
        <v>1901028</v>
      </c>
      <c r="B2456" s="173" t="s">
        <v>202</v>
      </c>
      <c r="C2456" s="258">
        <f t="shared" si="366"/>
        <v>0</v>
      </c>
      <c r="D2456" s="263">
        <f t="shared" si="367"/>
        <v>0</v>
      </c>
      <c r="E2456" s="125"/>
      <c r="F2456" s="125"/>
      <c r="G2456" s="125"/>
      <c r="H2456" s="126"/>
      <c r="I2456" s="126"/>
      <c r="J2456" s="126"/>
      <c r="K2456" s="126"/>
      <c r="L2456" s="126"/>
      <c r="M2456" s="126"/>
      <c r="N2456" s="126"/>
      <c r="O2456" s="126"/>
      <c r="P2456" s="126"/>
      <c r="Q2456" s="126"/>
      <c r="R2456" s="126"/>
      <c r="S2456" s="126"/>
      <c r="T2456" s="126"/>
      <c r="U2456" s="126"/>
      <c r="V2456" s="126"/>
      <c r="W2456" s="126"/>
      <c r="X2456" s="126"/>
      <c r="Y2456" s="126"/>
      <c r="Z2456" s="126"/>
      <c r="AA2456" s="125"/>
      <c r="AB2456" s="125"/>
      <c r="AC2456" s="125"/>
      <c r="AD2456" s="125"/>
      <c r="AE2456" s="125"/>
      <c r="AF2456" s="125"/>
      <c r="AG2456" s="125"/>
      <c r="AH2456" s="125"/>
      <c r="AI2456" s="125"/>
      <c r="AJ2456" s="125"/>
      <c r="AK2456" s="310">
        <v>61780</v>
      </c>
      <c r="AL2456" s="310">
        <f t="shared" si="370"/>
        <v>0</v>
      </c>
      <c r="AM2456" s="65" t="s">
        <v>654</v>
      </c>
      <c r="AN2456" s="65"/>
      <c r="AO2456" s="65"/>
      <c r="AP2456" s="65"/>
      <c r="AQ2456" s="65"/>
      <c r="AR2456" s="65"/>
      <c r="AS2456" s="66"/>
    </row>
    <row r="2457" spans="1:45" s="72" customFormat="1" ht="12" customHeight="1" x14ac:dyDescent="0.2">
      <c r="A2457" s="164">
        <v>1901029</v>
      </c>
      <c r="B2457" s="173" t="s">
        <v>1111</v>
      </c>
      <c r="C2457" s="258">
        <f t="shared" si="366"/>
        <v>0</v>
      </c>
      <c r="D2457" s="263">
        <f t="shared" si="367"/>
        <v>0</v>
      </c>
      <c r="E2457" s="125"/>
      <c r="F2457" s="125"/>
      <c r="G2457" s="125"/>
      <c r="H2457" s="126"/>
      <c r="I2457" s="126"/>
      <c r="J2457" s="126"/>
      <c r="K2457" s="126"/>
      <c r="L2457" s="126"/>
      <c r="M2457" s="126"/>
      <c r="N2457" s="126"/>
      <c r="O2457" s="126"/>
      <c r="P2457" s="126"/>
      <c r="Q2457" s="126"/>
      <c r="R2457" s="126"/>
      <c r="S2457" s="126"/>
      <c r="T2457" s="126"/>
      <c r="U2457" s="126"/>
      <c r="V2457" s="126"/>
      <c r="W2457" s="126"/>
      <c r="X2457" s="126"/>
      <c r="Y2457" s="126"/>
      <c r="Z2457" s="126"/>
      <c r="AA2457" s="125"/>
      <c r="AB2457" s="125"/>
      <c r="AC2457" s="125"/>
      <c r="AD2457" s="125"/>
      <c r="AE2457" s="125"/>
      <c r="AF2457" s="125"/>
      <c r="AG2457" s="125"/>
      <c r="AH2457" s="125"/>
      <c r="AI2457" s="125"/>
      <c r="AJ2457" s="125"/>
      <c r="AK2457" s="310">
        <v>803110</v>
      </c>
      <c r="AL2457" s="310">
        <f t="shared" si="370"/>
        <v>0</v>
      </c>
      <c r="AM2457" s="65" t="s">
        <v>654</v>
      </c>
      <c r="AN2457" s="65"/>
      <c r="AO2457" s="65"/>
      <c r="AP2457" s="65"/>
      <c r="AQ2457" s="65"/>
      <c r="AR2457" s="65"/>
      <c r="AS2457" s="71"/>
    </row>
    <row r="2458" spans="1:45" s="84" customFormat="1" ht="12" customHeight="1" x14ac:dyDescent="0.2">
      <c r="A2458" s="288">
        <v>1901031</v>
      </c>
      <c r="B2458" s="289" t="s">
        <v>3360</v>
      </c>
      <c r="C2458" s="258">
        <f>SUM(D2458+G2458)</f>
        <v>0</v>
      </c>
      <c r="D2458" s="263">
        <f>SUM(E2458:F2458)</f>
        <v>0</v>
      </c>
      <c r="E2458" s="125"/>
      <c r="F2458" s="125"/>
      <c r="G2458" s="125"/>
      <c r="H2458" s="126"/>
      <c r="I2458" s="126"/>
      <c r="J2458" s="126"/>
      <c r="K2458" s="126"/>
      <c r="L2458" s="126"/>
      <c r="M2458" s="126"/>
      <c r="N2458" s="126"/>
      <c r="O2458" s="126"/>
      <c r="P2458" s="126"/>
      <c r="Q2458" s="126"/>
      <c r="R2458" s="126"/>
      <c r="S2458" s="126"/>
      <c r="T2458" s="126"/>
      <c r="U2458" s="126"/>
      <c r="V2458" s="126"/>
      <c r="W2458" s="126"/>
      <c r="X2458" s="126"/>
      <c r="Y2458" s="126"/>
      <c r="Z2458" s="126"/>
      <c r="AA2458" s="125"/>
      <c r="AB2458" s="125"/>
      <c r="AC2458" s="125"/>
      <c r="AD2458" s="125"/>
      <c r="AE2458" s="125"/>
      <c r="AF2458" s="125"/>
      <c r="AG2458" s="125"/>
      <c r="AH2458" s="125"/>
      <c r="AI2458" s="125"/>
      <c r="AJ2458" s="125"/>
      <c r="AK2458" s="310">
        <v>559220</v>
      </c>
      <c r="AL2458" s="310">
        <f t="shared" si="370"/>
        <v>0</v>
      </c>
      <c r="AM2458" s="65" t="s">
        <v>654</v>
      </c>
      <c r="AN2458" s="65"/>
      <c r="AO2458" s="65"/>
      <c r="AP2458" s="65"/>
      <c r="AQ2458" s="65"/>
      <c r="AR2458" s="65"/>
      <c r="AS2458" s="83"/>
    </row>
    <row r="2459" spans="1:45" s="84" customFormat="1" ht="12" customHeight="1" x14ac:dyDescent="0.2">
      <c r="A2459" s="288">
        <v>1901032</v>
      </c>
      <c r="B2459" s="289" t="s">
        <v>3361</v>
      </c>
      <c r="C2459" s="258">
        <f>SUM(D2459+G2459)</f>
        <v>1</v>
      </c>
      <c r="D2459" s="263">
        <f>SUM(E2459:F2459)</f>
        <v>1</v>
      </c>
      <c r="E2459" s="125">
        <v>1</v>
      </c>
      <c r="F2459" s="125"/>
      <c r="G2459" s="125"/>
      <c r="H2459" s="126"/>
      <c r="I2459" s="126"/>
      <c r="J2459" s="126"/>
      <c r="K2459" s="126"/>
      <c r="L2459" s="126"/>
      <c r="M2459" s="126"/>
      <c r="N2459" s="126"/>
      <c r="O2459" s="126"/>
      <c r="P2459" s="126"/>
      <c r="Q2459" s="126"/>
      <c r="R2459" s="126"/>
      <c r="S2459" s="126"/>
      <c r="T2459" s="126"/>
      <c r="U2459" s="126"/>
      <c r="V2459" s="126"/>
      <c r="W2459" s="126"/>
      <c r="X2459" s="126"/>
      <c r="Y2459" s="126"/>
      <c r="Z2459" s="126"/>
      <c r="AA2459" s="125">
        <v>1</v>
      </c>
      <c r="AB2459" s="125"/>
      <c r="AC2459" s="125"/>
      <c r="AD2459" s="125"/>
      <c r="AE2459" s="125"/>
      <c r="AF2459" s="125"/>
      <c r="AG2459" s="125"/>
      <c r="AH2459" s="125"/>
      <c r="AI2459" s="125"/>
      <c r="AJ2459" s="125"/>
      <c r="AK2459" s="310">
        <v>149470</v>
      </c>
      <c r="AL2459" s="310">
        <f t="shared" si="370"/>
        <v>149470</v>
      </c>
      <c r="AM2459" s="65" t="s">
        <v>654</v>
      </c>
      <c r="AN2459" s="65"/>
      <c r="AO2459" s="65"/>
      <c r="AP2459" s="65"/>
      <c r="AQ2459" s="65"/>
      <c r="AR2459" s="65"/>
      <c r="AS2459" s="83"/>
    </row>
    <row r="2460" spans="1:45" s="84" customFormat="1" ht="12" customHeight="1" x14ac:dyDescent="0.2">
      <c r="A2460" s="288">
        <v>1901033</v>
      </c>
      <c r="B2460" s="289" t="s">
        <v>3362</v>
      </c>
      <c r="C2460" s="258">
        <f>SUM(D2460+G2460)</f>
        <v>0</v>
      </c>
      <c r="D2460" s="263">
        <f>SUM(E2460:F2460)</f>
        <v>0</v>
      </c>
      <c r="E2460" s="125"/>
      <c r="F2460" s="125"/>
      <c r="G2460" s="125"/>
      <c r="H2460" s="126"/>
      <c r="I2460" s="126"/>
      <c r="J2460" s="126"/>
      <c r="K2460" s="126"/>
      <c r="L2460" s="126"/>
      <c r="M2460" s="126"/>
      <c r="N2460" s="126"/>
      <c r="O2460" s="126"/>
      <c r="P2460" s="126"/>
      <c r="Q2460" s="126"/>
      <c r="R2460" s="126"/>
      <c r="S2460" s="126"/>
      <c r="T2460" s="126"/>
      <c r="U2460" s="126"/>
      <c r="V2460" s="126"/>
      <c r="W2460" s="126"/>
      <c r="X2460" s="126"/>
      <c r="Y2460" s="126"/>
      <c r="Z2460" s="126"/>
      <c r="AA2460" s="125"/>
      <c r="AB2460" s="125"/>
      <c r="AC2460" s="125"/>
      <c r="AD2460" s="125"/>
      <c r="AE2460" s="125"/>
      <c r="AF2460" s="125"/>
      <c r="AG2460" s="125"/>
      <c r="AH2460" s="125"/>
      <c r="AI2460" s="125"/>
      <c r="AJ2460" s="125"/>
      <c r="AK2460" s="310">
        <v>304610</v>
      </c>
      <c r="AL2460" s="310">
        <f t="shared" si="370"/>
        <v>0</v>
      </c>
      <c r="AM2460" s="65" t="s">
        <v>654</v>
      </c>
      <c r="AN2460" s="65"/>
      <c r="AO2460" s="65"/>
      <c r="AP2460" s="65"/>
      <c r="AQ2460" s="65"/>
      <c r="AR2460" s="65"/>
      <c r="AS2460" s="83"/>
    </row>
    <row r="2461" spans="1:45" s="75" customFormat="1" ht="14.15" customHeight="1" x14ac:dyDescent="0.2">
      <c r="A2461" s="327"/>
      <c r="B2461" s="141" t="s">
        <v>467</v>
      </c>
      <c r="C2461" s="260">
        <f>SUM(C2450:C2460)</f>
        <v>11</v>
      </c>
      <c r="D2461" s="260">
        <f>SUM(D2450:D2460)</f>
        <v>11</v>
      </c>
      <c r="E2461" s="260">
        <f>SUM(E2450:E2460)</f>
        <v>11</v>
      </c>
      <c r="F2461" s="260">
        <f>SUM(F2450:F2460)</f>
        <v>0</v>
      </c>
      <c r="G2461" s="260">
        <f>SUM(G2450:G2460)</f>
        <v>0</v>
      </c>
      <c r="H2461" s="891"/>
      <c r="I2461" s="892"/>
      <c r="J2461" s="892"/>
      <c r="K2461" s="892"/>
      <c r="L2461" s="892"/>
      <c r="M2461" s="892"/>
      <c r="N2461" s="892"/>
      <c r="O2461" s="892"/>
      <c r="P2461" s="892"/>
      <c r="Q2461" s="892"/>
      <c r="R2461" s="892"/>
      <c r="S2461" s="892"/>
      <c r="T2461" s="892"/>
      <c r="U2461" s="892"/>
      <c r="V2461" s="892"/>
      <c r="W2461" s="892"/>
      <c r="X2461" s="892"/>
      <c r="Y2461" s="892"/>
      <c r="Z2461" s="893"/>
      <c r="AA2461" s="260">
        <f>SUM(AA2450:AA2460)</f>
        <v>1</v>
      </c>
      <c r="AB2461" s="260">
        <f t="shared" ref="AB2461:AK2461" si="371">SUM(AB2450:AB2460)</f>
        <v>10</v>
      </c>
      <c r="AC2461" s="260">
        <f t="shared" si="371"/>
        <v>0</v>
      </c>
      <c r="AD2461" s="260">
        <f t="shared" si="371"/>
        <v>0</v>
      </c>
      <c r="AE2461" s="260">
        <f t="shared" si="371"/>
        <v>0</v>
      </c>
      <c r="AF2461" s="260">
        <f t="shared" si="371"/>
        <v>0</v>
      </c>
      <c r="AG2461" s="260">
        <f t="shared" si="371"/>
        <v>0</v>
      </c>
      <c r="AH2461" s="260">
        <f t="shared" si="371"/>
        <v>0</v>
      </c>
      <c r="AI2461" s="260">
        <f t="shared" si="371"/>
        <v>0</v>
      </c>
      <c r="AJ2461" s="260">
        <f t="shared" si="371"/>
        <v>0</v>
      </c>
      <c r="AK2461" s="313">
        <f t="shared" si="371"/>
        <v>4113520</v>
      </c>
      <c r="AL2461" s="313">
        <f>SUM(AL2450:AL2460)</f>
        <v>10014670</v>
      </c>
      <c r="AM2461" s="65"/>
      <c r="AN2461" s="73"/>
      <c r="AO2461" s="73"/>
      <c r="AP2461" s="73"/>
      <c r="AQ2461" s="73"/>
      <c r="AR2461" s="73"/>
      <c r="AS2461" s="74"/>
    </row>
    <row r="2462" spans="1:45" s="96" customFormat="1" ht="14.15" customHeight="1" x14ac:dyDescent="0.2">
      <c r="A2462" s="327"/>
      <c r="B2462" s="138" t="s">
        <v>1891</v>
      </c>
      <c r="C2462" s="890"/>
      <c r="D2462" s="890"/>
      <c r="E2462" s="890"/>
      <c r="F2462" s="890"/>
      <c r="G2462" s="890"/>
      <c r="H2462" s="890"/>
      <c r="I2462" s="890"/>
      <c r="J2462" s="890"/>
      <c r="K2462" s="890"/>
      <c r="L2462" s="890"/>
      <c r="M2462" s="890"/>
      <c r="N2462" s="890"/>
      <c r="O2462" s="890"/>
      <c r="P2462" s="890"/>
      <c r="Q2462" s="890"/>
      <c r="R2462" s="890"/>
      <c r="S2462" s="890"/>
      <c r="T2462" s="890"/>
      <c r="U2462" s="890"/>
      <c r="V2462" s="890"/>
      <c r="W2462" s="890"/>
      <c r="X2462" s="890"/>
      <c r="Y2462" s="890"/>
      <c r="Z2462" s="890"/>
      <c r="AA2462" s="890"/>
      <c r="AB2462" s="890"/>
      <c r="AC2462" s="890"/>
      <c r="AD2462" s="890"/>
      <c r="AE2462" s="890"/>
      <c r="AF2462" s="890"/>
      <c r="AG2462" s="890"/>
      <c r="AH2462" s="890"/>
      <c r="AI2462" s="890"/>
      <c r="AJ2462" s="890"/>
      <c r="AK2462" s="890"/>
      <c r="AL2462" s="890"/>
      <c r="AM2462" s="94"/>
      <c r="AN2462" s="94"/>
      <c r="AO2462" s="94"/>
      <c r="AP2462" s="94"/>
      <c r="AQ2462" s="94"/>
      <c r="AR2462" s="94"/>
      <c r="AS2462" s="95"/>
    </row>
    <row r="2463" spans="1:45" s="67" customFormat="1" ht="14.15" customHeight="1" x14ac:dyDescent="0.2">
      <c r="A2463" s="165">
        <v>1902002</v>
      </c>
      <c r="B2463" s="166" t="s">
        <v>563</v>
      </c>
      <c r="C2463" s="258">
        <f>SUM(I2463:N2463)</f>
        <v>0</v>
      </c>
      <c r="D2463" s="137"/>
      <c r="E2463" s="126"/>
      <c r="F2463" s="126"/>
      <c r="G2463" s="126"/>
      <c r="H2463" s="262">
        <f t="shared" ref="H2463:H2524" si="372">+I2463+J2463</f>
        <v>0</v>
      </c>
      <c r="I2463" s="125"/>
      <c r="J2463" s="125"/>
      <c r="K2463" s="125"/>
      <c r="L2463" s="125"/>
      <c r="M2463" s="125"/>
      <c r="N2463" s="125"/>
      <c r="O2463" s="262">
        <f>SUM(P2463:Q2463)</f>
        <v>0</v>
      </c>
      <c r="P2463" s="125"/>
      <c r="Q2463" s="125"/>
      <c r="R2463" s="262">
        <f>SUM(S2463:T2463)</f>
        <v>0</v>
      </c>
      <c r="S2463" s="125"/>
      <c r="T2463" s="125"/>
      <c r="U2463" s="262">
        <f>SUM(V2463:W2463)</f>
        <v>0</v>
      </c>
      <c r="V2463" s="125"/>
      <c r="W2463" s="125"/>
      <c r="X2463" s="262">
        <f>SUM(Y2463:Z2463)</f>
        <v>0</v>
      </c>
      <c r="Y2463" s="125"/>
      <c r="Z2463" s="125"/>
      <c r="AA2463" s="125"/>
      <c r="AB2463" s="125"/>
      <c r="AC2463" s="125"/>
      <c r="AD2463" s="125"/>
      <c r="AE2463" s="125"/>
      <c r="AF2463" s="125"/>
      <c r="AG2463" s="125"/>
      <c r="AH2463" s="125"/>
      <c r="AI2463" s="125"/>
      <c r="AJ2463" s="125"/>
      <c r="AK2463" s="310">
        <v>558840</v>
      </c>
      <c r="AL2463" s="310">
        <f t="shared" ref="AL2463:AL2524" si="373">+(I2463*AK2463)+(L2463*AK2463*0.5)</f>
        <v>0</v>
      </c>
      <c r="AM2463" s="65" t="s">
        <v>654</v>
      </c>
      <c r="AN2463" s="65"/>
      <c r="AO2463" s="65"/>
      <c r="AP2463" s="65"/>
      <c r="AQ2463" s="65"/>
      <c r="AR2463" s="65"/>
      <c r="AS2463" s="66"/>
    </row>
    <row r="2464" spans="1:45" s="67" customFormat="1" ht="14.15" customHeight="1" x14ac:dyDescent="0.2">
      <c r="A2464" s="165">
        <v>1902003</v>
      </c>
      <c r="B2464" s="166" t="s">
        <v>3027</v>
      </c>
      <c r="C2464" s="258">
        <f t="shared" ref="C2464:C2525" si="374">SUM(I2464:N2464)</f>
        <v>0</v>
      </c>
      <c r="D2464" s="137"/>
      <c r="E2464" s="126"/>
      <c r="F2464" s="126"/>
      <c r="G2464" s="126"/>
      <c r="H2464" s="262">
        <f t="shared" si="372"/>
        <v>0</v>
      </c>
      <c r="I2464" s="125"/>
      <c r="J2464" s="125"/>
      <c r="K2464" s="125"/>
      <c r="L2464" s="125"/>
      <c r="M2464" s="125"/>
      <c r="N2464" s="125"/>
      <c r="O2464" s="262">
        <f>SUM(P2464:Q2464)</f>
        <v>0</v>
      </c>
      <c r="P2464" s="125"/>
      <c r="Q2464" s="125"/>
      <c r="R2464" s="262">
        <f>SUM(S2464:T2464)</f>
        <v>0</v>
      </c>
      <c r="S2464" s="125"/>
      <c r="T2464" s="125"/>
      <c r="U2464" s="262">
        <f>SUM(V2464:W2464)</f>
        <v>0</v>
      </c>
      <c r="V2464" s="125"/>
      <c r="W2464" s="125"/>
      <c r="X2464" s="262">
        <f>SUM(Y2464:Z2464)</f>
        <v>0</v>
      </c>
      <c r="Y2464" s="125"/>
      <c r="Z2464" s="125"/>
      <c r="AA2464" s="125"/>
      <c r="AB2464" s="125"/>
      <c r="AC2464" s="125"/>
      <c r="AD2464" s="125"/>
      <c r="AE2464" s="125"/>
      <c r="AF2464" s="125"/>
      <c r="AG2464" s="125"/>
      <c r="AH2464" s="125"/>
      <c r="AI2464" s="125"/>
      <c r="AJ2464" s="125"/>
      <c r="AK2464" s="310">
        <v>771910</v>
      </c>
      <c r="AL2464" s="310">
        <f t="shared" si="373"/>
        <v>0</v>
      </c>
      <c r="AM2464" s="65" t="s">
        <v>654</v>
      </c>
      <c r="AN2464" s="65"/>
      <c r="AO2464" s="65"/>
      <c r="AP2464" s="65"/>
      <c r="AQ2464" s="65"/>
      <c r="AR2464" s="65"/>
      <c r="AS2464" s="66"/>
    </row>
    <row r="2465" spans="1:45" s="67" customFormat="1" ht="14.15" customHeight="1" x14ac:dyDescent="0.2">
      <c r="A2465" s="165">
        <v>1902004</v>
      </c>
      <c r="B2465" s="166" t="s">
        <v>847</v>
      </c>
      <c r="C2465" s="258">
        <f t="shared" si="374"/>
        <v>0</v>
      </c>
      <c r="D2465" s="137"/>
      <c r="E2465" s="126"/>
      <c r="F2465" s="126"/>
      <c r="G2465" s="126"/>
      <c r="H2465" s="262">
        <f t="shared" si="372"/>
        <v>0</v>
      </c>
      <c r="I2465" s="125"/>
      <c r="J2465" s="125"/>
      <c r="K2465" s="125"/>
      <c r="L2465" s="125"/>
      <c r="M2465" s="125"/>
      <c r="N2465" s="125"/>
      <c r="O2465" s="262">
        <f t="shared" ref="O2465:O2526" si="375">SUM(P2465:Q2465)</f>
        <v>0</v>
      </c>
      <c r="P2465" s="125"/>
      <c r="Q2465" s="125"/>
      <c r="R2465" s="262">
        <f t="shared" ref="R2465:R2526" si="376">SUM(S2465:T2465)</f>
        <v>0</v>
      </c>
      <c r="S2465" s="125"/>
      <c r="T2465" s="125"/>
      <c r="U2465" s="262">
        <f t="shared" ref="U2465:U2526" si="377">SUM(V2465:W2465)</f>
        <v>0</v>
      </c>
      <c r="V2465" s="125"/>
      <c r="W2465" s="125"/>
      <c r="X2465" s="262">
        <f t="shared" ref="X2465:X2526" si="378">SUM(Y2465:Z2465)</f>
        <v>0</v>
      </c>
      <c r="Y2465" s="125"/>
      <c r="Z2465" s="125"/>
      <c r="AA2465" s="125"/>
      <c r="AB2465" s="125"/>
      <c r="AC2465" s="125"/>
      <c r="AD2465" s="125"/>
      <c r="AE2465" s="125"/>
      <c r="AF2465" s="125"/>
      <c r="AG2465" s="125"/>
      <c r="AH2465" s="125"/>
      <c r="AI2465" s="125"/>
      <c r="AJ2465" s="125"/>
      <c r="AK2465" s="310">
        <v>751000</v>
      </c>
      <c r="AL2465" s="310">
        <f t="shared" si="373"/>
        <v>0</v>
      </c>
      <c r="AM2465" s="65" t="s">
        <v>654</v>
      </c>
      <c r="AN2465" s="65"/>
      <c r="AO2465" s="65"/>
      <c r="AP2465" s="65"/>
      <c r="AQ2465" s="65"/>
      <c r="AR2465" s="65"/>
      <c r="AS2465" s="66"/>
    </row>
    <row r="2466" spans="1:45" s="67" customFormat="1" ht="14.15" customHeight="1" x14ac:dyDescent="0.2">
      <c r="A2466" s="165">
        <v>1902005</v>
      </c>
      <c r="B2466" s="166" t="s">
        <v>848</v>
      </c>
      <c r="C2466" s="258">
        <f t="shared" si="374"/>
        <v>0</v>
      </c>
      <c r="D2466" s="137"/>
      <c r="E2466" s="126"/>
      <c r="F2466" s="126"/>
      <c r="G2466" s="126"/>
      <c r="H2466" s="262">
        <f t="shared" si="372"/>
        <v>0</v>
      </c>
      <c r="I2466" s="125"/>
      <c r="J2466" s="125"/>
      <c r="K2466" s="125"/>
      <c r="L2466" s="125"/>
      <c r="M2466" s="125"/>
      <c r="N2466" s="125"/>
      <c r="O2466" s="262">
        <f t="shared" si="375"/>
        <v>0</v>
      </c>
      <c r="P2466" s="125"/>
      <c r="Q2466" s="125"/>
      <c r="R2466" s="262">
        <f t="shared" si="376"/>
        <v>0</v>
      </c>
      <c r="S2466" s="125"/>
      <c r="T2466" s="125"/>
      <c r="U2466" s="262">
        <f t="shared" si="377"/>
        <v>0</v>
      </c>
      <c r="V2466" s="125"/>
      <c r="W2466" s="125"/>
      <c r="X2466" s="262">
        <f t="shared" si="378"/>
        <v>0</v>
      </c>
      <c r="Y2466" s="125"/>
      <c r="Z2466" s="125"/>
      <c r="AA2466" s="125"/>
      <c r="AB2466" s="125"/>
      <c r="AC2466" s="125"/>
      <c r="AD2466" s="125"/>
      <c r="AE2466" s="125"/>
      <c r="AF2466" s="125"/>
      <c r="AG2466" s="125"/>
      <c r="AH2466" s="125"/>
      <c r="AI2466" s="125"/>
      <c r="AJ2466" s="125"/>
      <c r="AK2466" s="310">
        <v>416050</v>
      </c>
      <c r="AL2466" s="310">
        <f t="shared" si="373"/>
        <v>0</v>
      </c>
      <c r="AM2466" s="65" t="s">
        <v>654</v>
      </c>
      <c r="AN2466" s="65"/>
      <c r="AO2466" s="65"/>
      <c r="AP2466" s="65"/>
      <c r="AQ2466" s="65"/>
      <c r="AR2466" s="65"/>
      <c r="AS2466" s="66"/>
    </row>
    <row r="2467" spans="1:45" s="67" customFormat="1" ht="14.15" customHeight="1" x14ac:dyDescent="0.2">
      <c r="A2467" s="165">
        <v>1902090</v>
      </c>
      <c r="B2467" s="166" t="s">
        <v>2799</v>
      </c>
      <c r="C2467" s="258">
        <f t="shared" si="374"/>
        <v>0</v>
      </c>
      <c r="D2467" s="137"/>
      <c r="E2467" s="126"/>
      <c r="F2467" s="126"/>
      <c r="G2467" s="126"/>
      <c r="H2467" s="262">
        <f t="shared" si="372"/>
        <v>0</v>
      </c>
      <c r="I2467" s="125"/>
      <c r="J2467" s="125"/>
      <c r="K2467" s="125"/>
      <c r="L2467" s="125"/>
      <c r="M2467" s="125"/>
      <c r="N2467" s="125"/>
      <c r="O2467" s="262">
        <f t="shared" si="375"/>
        <v>0</v>
      </c>
      <c r="P2467" s="125"/>
      <c r="Q2467" s="125"/>
      <c r="R2467" s="262">
        <f t="shared" si="376"/>
        <v>0</v>
      </c>
      <c r="S2467" s="125"/>
      <c r="T2467" s="125"/>
      <c r="U2467" s="262">
        <f t="shared" si="377"/>
        <v>0</v>
      </c>
      <c r="V2467" s="125"/>
      <c r="W2467" s="125"/>
      <c r="X2467" s="262">
        <f t="shared" si="378"/>
        <v>0</v>
      </c>
      <c r="Y2467" s="125"/>
      <c r="Z2467" s="125"/>
      <c r="AA2467" s="125"/>
      <c r="AB2467" s="125"/>
      <c r="AC2467" s="125"/>
      <c r="AD2467" s="125"/>
      <c r="AE2467" s="125"/>
      <c r="AF2467" s="125"/>
      <c r="AG2467" s="125"/>
      <c r="AH2467" s="125"/>
      <c r="AI2467" s="125"/>
      <c r="AJ2467" s="125"/>
      <c r="AK2467" s="310">
        <v>515510</v>
      </c>
      <c r="AL2467" s="310">
        <f t="shared" si="373"/>
        <v>0</v>
      </c>
      <c r="AM2467" s="65" t="s">
        <v>654</v>
      </c>
      <c r="AN2467" s="65"/>
      <c r="AO2467" s="65"/>
      <c r="AP2467" s="65"/>
      <c r="AQ2467" s="65"/>
      <c r="AR2467" s="65"/>
      <c r="AS2467" s="66"/>
    </row>
    <row r="2468" spans="1:45" s="67" customFormat="1" ht="20" x14ac:dyDescent="0.2">
      <c r="A2468" s="165">
        <v>1902006</v>
      </c>
      <c r="B2468" s="166" t="s">
        <v>2860</v>
      </c>
      <c r="C2468" s="258">
        <f t="shared" si="374"/>
        <v>0</v>
      </c>
      <c r="D2468" s="137"/>
      <c r="E2468" s="126"/>
      <c r="F2468" s="126"/>
      <c r="G2468" s="126"/>
      <c r="H2468" s="262">
        <f t="shared" si="372"/>
        <v>0</v>
      </c>
      <c r="I2468" s="125"/>
      <c r="J2468" s="125"/>
      <c r="K2468" s="125"/>
      <c r="L2468" s="125"/>
      <c r="M2468" s="125"/>
      <c r="N2468" s="125"/>
      <c r="O2468" s="262">
        <f t="shared" si="375"/>
        <v>0</v>
      </c>
      <c r="P2468" s="125"/>
      <c r="Q2468" s="125"/>
      <c r="R2468" s="262">
        <f t="shared" si="376"/>
        <v>0</v>
      </c>
      <c r="S2468" s="125"/>
      <c r="T2468" s="125"/>
      <c r="U2468" s="262">
        <f t="shared" si="377"/>
        <v>0</v>
      </c>
      <c r="V2468" s="125"/>
      <c r="W2468" s="125"/>
      <c r="X2468" s="262">
        <f t="shared" si="378"/>
        <v>0</v>
      </c>
      <c r="Y2468" s="125"/>
      <c r="Z2468" s="125"/>
      <c r="AA2468" s="125"/>
      <c r="AB2468" s="125"/>
      <c r="AC2468" s="125"/>
      <c r="AD2468" s="125"/>
      <c r="AE2468" s="125"/>
      <c r="AF2468" s="125"/>
      <c r="AG2468" s="125"/>
      <c r="AH2468" s="125"/>
      <c r="AI2468" s="125"/>
      <c r="AJ2468" s="125"/>
      <c r="AK2468" s="310">
        <v>355500</v>
      </c>
      <c r="AL2468" s="310">
        <f t="shared" si="373"/>
        <v>0</v>
      </c>
      <c r="AM2468" s="65" t="s">
        <v>654</v>
      </c>
      <c r="AN2468" s="65"/>
      <c r="AO2468" s="65"/>
      <c r="AP2468" s="65"/>
      <c r="AQ2468" s="65"/>
      <c r="AR2468" s="65"/>
      <c r="AS2468" s="66"/>
    </row>
    <row r="2469" spans="1:45" s="67" customFormat="1" ht="14.15" customHeight="1" x14ac:dyDescent="0.2">
      <c r="A2469" s="165">
        <v>1902008</v>
      </c>
      <c r="B2469" s="166" t="s">
        <v>625</v>
      </c>
      <c r="C2469" s="258">
        <f t="shared" si="374"/>
        <v>0</v>
      </c>
      <c r="D2469" s="137"/>
      <c r="E2469" s="126"/>
      <c r="F2469" s="126"/>
      <c r="G2469" s="126"/>
      <c r="H2469" s="262">
        <f t="shared" si="372"/>
        <v>0</v>
      </c>
      <c r="I2469" s="125"/>
      <c r="J2469" s="125"/>
      <c r="K2469" s="125"/>
      <c r="L2469" s="125"/>
      <c r="M2469" s="125"/>
      <c r="N2469" s="125"/>
      <c r="O2469" s="262">
        <f t="shared" si="375"/>
        <v>0</v>
      </c>
      <c r="P2469" s="125"/>
      <c r="Q2469" s="125"/>
      <c r="R2469" s="262">
        <f t="shared" si="376"/>
        <v>0</v>
      </c>
      <c r="S2469" s="125"/>
      <c r="T2469" s="125"/>
      <c r="U2469" s="262">
        <f t="shared" si="377"/>
        <v>0</v>
      </c>
      <c r="V2469" s="125"/>
      <c r="W2469" s="125"/>
      <c r="X2469" s="262">
        <f t="shared" si="378"/>
        <v>0</v>
      </c>
      <c r="Y2469" s="125"/>
      <c r="Z2469" s="125"/>
      <c r="AA2469" s="125"/>
      <c r="AB2469" s="125"/>
      <c r="AC2469" s="125"/>
      <c r="AD2469" s="125"/>
      <c r="AE2469" s="125"/>
      <c r="AF2469" s="125"/>
      <c r="AG2469" s="125"/>
      <c r="AH2469" s="125"/>
      <c r="AI2469" s="125"/>
      <c r="AJ2469" s="125"/>
      <c r="AK2469" s="310">
        <v>229040</v>
      </c>
      <c r="AL2469" s="310">
        <f t="shared" si="373"/>
        <v>0</v>
      </c>
      <c r="AM2469" s="65" t="s">
        <v>654</v>
      </c>
      <c r="AN2469" s="65"/>
      <c r="AO2469" s="65"/>
      <c r="AP2469" s="65"/>
      <c r="AQ2469" s="65"/>
      <c r="AR2469" s="65"/>
      <c r="AS2469" s="66"/>
    </row>
    <row r="2470" spans="1:45" s="67" customFormat="1" ht="21.75" customHeight="1" x14ac:dyDescent="0.2">
      <c r="A2470" s="165">
        <v>1902009</v>
      </c>
      <c r="B2470" s="166" t="s">
        <v>2502</v>
      </c>
      <c r="C2470" s="258">
        <f t="shared" si="374"/>
        <v>0</v>
      </c>
      <c r="D2470" s="137"/>
      <c r="E2470" s="126"/>
      <c r="F2470" s="126"/>
      <c r="G2470" s="126"/>
      <c r="H2470" s="262">
        <f t="shared" si="372"/>
        <v>0</v>
      </c>
      <c r="I2470" s="125"/>
      <c r="J2470" s="125"/>
      <c r="K2470" s="125"/>
      <c r="L2470" s="125"/>
      <c r="M2470" s="125"/>
      <c r="N2470" s="125"/>
      <c r="O2470" s="262">
        <f t="shared" si="375"/>
        <v>0</v>
      </c>
      <c r="P2470" s="125"/>
      <c r="Q2470" s="125"/>
      <c r="R2470" s="262">
        <f t="shared" si="376"/>
        <v>0</v>
      </c>
      <c r="S2470" s="125"/>
      <c r="T2470" s="125"/>
      <c r="U2470" s="262">
        <f t="shared" si="377"/>
        <v>0</v>
      </c>
      <c r="V2470" s="125"/>
      <c r="W2470" s="125"/>
      <c r="X2470" s="262">
        <f t="shared" si="378"/>
        <v>0</v>
      </c>
      <c r="Y2470" s="125"/>
      <c r="Z2470" s="125"/>
      <c r="AA2470" s="125"/>
      <c r="AB2470" s="125"/>
      <c r="AC2470" s="125"/>
      <c r="AD2470" s="125"/>
      <c r="AE2470" s="125"/>
      <c r="AF2470" s="125"/>
      <c r="AG2470" s="125"/>
      <c r="AH2470" s="125"/>
      <c r="AI2470" s="125"/>
      <c r="AJ2470" s="125"/>
      <c r="AK2470" s="310">
        <v>561570</v>
      </c>
      <c r="AL2470" s="310">
        <f t="shared" si="373"/>
        <v>0</v>
      </c>
      <c r="AM2470" s="65" t="s">
        <v>654</v>
      </c>
      <c r="AN2470" s="65"/>
      <c r="AO2470" s="65"/>
      <c r="AP2470" s="65"/>
      <c r="AQ2470" s="65"/>
      <c r="AR2470" s="65"/>
      <c r="AS2470" s="66"/>
    </row>
    <row r="2471" spans="1:45" s="67" customFormat="1" ht="14.15" customHeight="1" x14ac:dyDescent="0.2">
      <c r="A2471" s="165">
        <v>1902010</v>
      </c>
      <c r="B2471" s="166" t="s">
        <v>368</v>
      </c>
      <c r="C2471" s="258">
        <f t="shared" si="374"/>
        <v>0</v>
      </c>
      <c r="D2471" s="137"/>
      <c r="E2471" s="126"/>
      <c r="F2471" s="126"/>
      <c r="G2471" s="126"/>
      <c r="H2471" s="262">
        <f t="shared" si="372"/>
        <v>0</v>
      </c>
      <c r="I2471" s="125"/>
      <c r="J2471" s="125"/>
      <c r="K2471" s="125"/>
      <c r="L2471" s="125"/>
      <c r="M2471" s="125"/>
      <c r="N2471" s="125"/>
      <c r="O2471" s="262">
        <f t="shared" si="375"/>
        <v>0</v>
      </c>
      <c r="P2471" s="125"/>
      <c r="Q2471" s="125"/>
      <c r="R2471" s="262">
        <f t="shared" si="376"/>
        <v>0</v>
      </c>
      <c r="S2471" s="125"/>
      <c r="T2471" s="125"/>
      <c r="U2471" s="262">
        <f t="shared" si="377"/>
        <v>0</v>
      </c>
      <c r="V2471" s="125"/>
      <c r="W2471" s="125"/>
      <c r="X2471" s="262">
        <f t="shared" si="378"/>
        <v>0</v>
      </c>
      <c r="Y2471" s="125"/>
      <c r="Z2471" s="125"/>
      <c r="AA2471" s="125"/>
      <c r="AB2471" s="125"/>
      <c r="AC2471" s="125"/>
      <c r="AD2471" s="125"/>
      <c r="AE2471" s="125"/>
      <c r="AF2471" s="125"/>
      <c r="AG2471" s="125"/>
      <c r="AH2471" s="125"/>
      <c r="AI2471" s="125"/>
      <c r="AJ2471" s="125"/>
      <c r="AK2471" s="310">
        <v>561570</v>
      </c>
      <c r="AL2471" s="310">
        <f t="shared" si="373"/>
        <v>0</v>
      </c>
      <c r="AM2471" s="65" t="s">
        <v>654</v>
      </c>
      <c r="AN2471" s="65"/>
      <c r="AO2471" s="65"/>
      <c r="AP2471" s="65"/>
      <c r="AQ2471" s="65"/>
      <c r="AR2471" s="65"/>
      <c r="AS2471" s="66"/>
    </row>
    <row r="2472" spans="1:45" s="67" customFormat="1" ht="14.15" customHeight="1" x14ac:dyDescent="0.2">
      <c r="A2472" s="165">
        <v>1902011</v>
      </c>
      <c r="B2472" s="195" t="s">
        <v>2861</v>
      </c>
      <c r="C2472" s="258">
        <f t="shared" si="374"/>
        <v>0</v>
      </c>
      <c r="D2472" s="137"/>
      <c r="E2472" s="126"/>
      <c r="F2472" s="126"/>
      <c r="G2472" s="126"/>
      <c r="H2472" s="262">
        <f t="shared" si="372"/>
        <v>0</v>
      </c>
      <c r="I2472" s="125"/>
      <c r="J2472" s="125"/>
      <c r="K2472" s="125"/>
      <c r="L2472" s="125"/>
      <c r="M2472" s="125"/>
      <c r="N2472" s="125"/>
      <c r="O2472" s="262">
        <f t="shared" si="375"/>
        <v>0</v>
      </c>
      <c r="P2472" s="125"/>
      <c r="Q2472" s="125"/>
      <c r="R2472" s="262">
        <f t="shared" si="376"/>
        <v>0</v>
      </c>
      <c r="S2472" s="125"/>
      <c r="T2472" s="125"/>
      <c r="U2472" s="262">
        <f t="shared" si="377"/>
        <v>0</v>
      </c>
      <c r="V2472" s="125"/>
      <c r="W2472" s="125"/>
      <c r="X2472" s="262">
        <f t="shared" si="378"/>
        <v>0</v>
      </c>
      <c r="Y2472" s="125"/>
      <c r="Z2472" s="125"/>
      <c r="AA2472" s="125"/>
      <c r="AB2472" s="125"/>
      <c r="AC2472" s="125"/>
      <c r="AD2472" s="125"/>
      <c r="AE2472" s="125"/>
      <c r="AF2472" s="125"/>
      <c r="AG2472" s="125"/>
      <c r="AH2472" s="125"/>
      <c r="AI2472" s="125"/>
      <c r="AJ2472" s="125"/>
      <c r="AK2472" s="310">
        <v>292130</v>
      </c>
      <c r="AL2472" s="310">
        <f t="shared" si="373"/>
        <v>0</v>
      </c>
      <c r="AM2472" s="65" t="s">
        <v>654</v>
      </c>
      <c r="AN2472" s="65"/>
      <c r="AO2472" s="65"/>
      <c r="AP2472" s="65"/>
      <c r="AQ2472" s="65"/>
      <c r="AR2472" s="65"/>
      <c r="AS2472" s="66"/>
    </row>
    <row r="2473" spans="1:45" s="67" customFormat="1" ht="14.15" customHeight="1" x14ac:dyDescent="0.2">
      <c r="A2473" s="165">
        <v>1902012</v>
      </c>
      <c r="B2473" s="195" t="s">
        <v>2862</v>
      </c>
      <c r="C2473" s="258">
        <f t="shared" si="374"/>
        <v>0</v>
      </c>
      <c r="D2473" s="137"/>
      <c r="E2473" s="126"/>
      <c r="F2473" s="126"/>
      <c r="G2473" s="126"/>
      <c r="H2473" s="262">
        <f t="shared" si="372"/>
        <v>0</v>
      </c>
      <c r="I2473" s="125"/>
      <c r="J2473" s="125"/>
      <c r="K2473" s="125"/>
      <c r="L2473" s="125"/>
      <c r="M2473" s="125"/>
      <c r="N2473" s="125"/>
      <c r="O2473" s="262">
        <f t="shared" si="375"/>
        <v>0</v>
      </c>
      <c r="P2473" s="125"/>
      <c r="Q2473" s="125"/>
      <c r="R2473" s="262">
        <f t="shared" si="376"/>
        <v>0</v>
      </c>
      <c r="S2473" s="125"/>
      <c r="T2473" s="125"/>
      <c r="U2473" s="262">
        <f t="shared" si="377"/>
        <v>0</v>
      </c>
      <c r="V2473" s="125"/>
      <c r="W2473" s="125"/>
      <c r="X2473" s="262">
        <f t="shared" si="378"/>
        <v>0</v>
      </c>
      <c r="Y2473" s="125"/>
      <c r="Z2473" s="125"/>
      <c r="AA2473" s="125"/>
      <c r="AB2473" s="125"/>
      <c r="AC2473" s="125"/>
      <c r="AD2473" s="125"/>
      <c r="AE2473" s="125"/>
      <c r="AF2473" s="125"/>
      <c r="AG2473" s="125"/>
      <c r="AH2473" s="125"/>
      <c r="AI2473" s="125"/>
      <c r="AJ2473" s="125"/>
      <c r="AK2473" s="310">
        <v>263260</v>
      </c>
      <c r="AL2473" s="310">
        <f t="shared" si="373"/>
        <v>0</v>
      </c>
      <c r="AM2473" s="65" t="s">
        <v>654</v>
      </c>
      <c r="AN2473" s="65"/>
      <c r="AO2473" s="65"/>
      <c r="AP2473" s="65"/>
      <c r="AQ2473" s="65"/>
      <c r="AR2473" s="65"/>
      <c r="AS2473" s="66"/>
    </row>
    <row r="2474" spans="1:45" s="67" customFormat="1" ht="14.15" customHeight="1" x14ac:dyDescent="0.2">
      <c r="A2474" s="165">
        <v>1902013</v>
      </c>
      <c r="B2474" s="166" t="s">
        <v>849</v>
      </c>
      <c r="C2474" s="258">
        <f t="shared" si="374"/>
        <v>2</v>
      </c>
      <c r="D2474" s="137"/>
      <c r="E2474" s="126"/>
      <c r="F2474" s="126"/>
      <c r="G2474" s="126"/>
      <c r="H2474" s="262">
        <f t="shared" si="372"/>
        <v>2</v>
      </c>
      <c r="I2474" s="125">
        <v>2</v>
      </c>
      <c r="J2474" s="125"/>
      <c r="K2474" s="125"/>
      <c r="L2474" s="125"/>
      <c r="M2474" s="125"/>
      <c r="N2474" s="125"/>
      <c r="O2474" s="262">
        <f t="shared" si="375"/>
        <v>2</v>
      </c>
      <c r="P2474" s="125">
        <v>2</v>
      </c>
      <c r="Q2474" s="125"/>
      <c r="R2474" s="262">
        <f t="shared" si="376"/>
        <v>0</v>
      </c>
      <c r="S2474" s="125"/>
      <c r="T2474" s="125"/>
      <c r="U2474" s="262">
        <f t="shared" si="377"/>
        <v>0</v>
      </c>
      <c r="V2474" s="125"/>
      <c r="W2474" s="125"/>
      <c r="X2474" s="262">
        <f t="shared" si="378"/>
        <v>0</v>
      </c>
      <c r="Y2474" s="125"/>
      <c r="Z2474" s="125"/>
      <c r="AA2474" s="125">
        <v>2</v>
      </c>
      <c r="AB2474" s="125"/>
      <c r="AC2474" s="125"/>
      <c r="AD2474" s="125"/>
      <c r="AE2474" s="125"/>
      <c r="AF2474" s="125"/>
      <c r="AG2474" s="125"/>
      <c r="AH2474" s="125"/>
      <c r="AI2474" s="125"/>
      <c r="AJ2474" s="125"/>
      <c r="AK2474" s="310">
        <v>366940</v>
      </c>
      <c r="AL2474" s="310">
        <f t="shared" si="373"/>
        <v>733880</v>
      </c>
      <c r="AM2474" s="65" t="s">
        <v>654</v>
      </c>
      <c r="AN2474" s="65"/>
      <c r="AO2474" s="65"/>
      <c r="AP2474" s="65"/>
      <c r="AQ2474" s="65"/>
      <c r="AR2474" s="65"/>
      <c r="AS2474" s="66"/>
    </row>
    <row r="2475" spans="1:45" s="67" customFormat="1" ht="14.15" customHeight="1" x14ac:dyDescent="0.2">
      <c r="A2475" s="165">
        <v>1902015</v>
      </c>
      <c r="B2475" s="166" t="s">
        <v>369</v>
      </c>
      <c r="C2475" s="258">
        <f t="shared" si="374"/>
        <v>0</v>
      </c>
      <c r="D2475" s="137"/>
      <c r="E2475" s="126"/>
      <c r="F2475" s="126"/>
      <c r="G2475" s="126"/>
      <c r="H2475" s="262">
        <f t="shared" si="372"/>
        <v>0</v>
      </c>
      <c r="I2475" s="125"/>
      <c r="J2475" s="125"/>
      <c r="K2475" s="125"/>
      <c r="L2475" s="125"/>
      <c r="M2475" s="125"/>
      <c r="N2475" s="125"/>
      <c r="O2475" s="262">
        <f t="shared" si="375"/>
        <v>0</v>
      </c>
      <c r="P2475" s="125"/>
      <c r="Q2475" s="125"/>
      <c r="R2475" s="262">
        <f t="shared" si="376"/>
        <v>0</v>
      </c>
      <c r="S2475" s="125"/>
      <c r="T2475" s="125"/>
      <c r="U2475" s="262">
        <f t="shared" si="377"/>
        <v>0</v>
      </c>
      <c r="V2475" s="125"/>
      <c r="W2475" s="125"/>
      <c r="X2475" s="262">
        <f t="shared" si="378"/>
        <v>0</v>
      </c>
      <c r="Y2475" s="125"/>
      <c r="Z2475" s="125"/>
      <c r="AA2475" s="125"/>
      <c r="AB2475" s="125"/>
      <c r="AC2475" s="125"/>
      <c r="AD2475" s="125"/>
      <c r="AE2475" s="125"/>
      <c r="AF2475" s="125"/>
      <c r="AG2475" s="125"/>
      <c r="AH2475" s="125"/>
      <c r="AI2475" s="125"/>
      <c r="AJ2475" s="125"/>
      <c r="AK2475" s="310">
        <v>355500</v>
      </c>
      <c r="AL2475" s="310">
        <f t="shared" si="373"/>
        <v>0</v>
      </c>
      <c r="AM2475" s="65" t="s">
        <v>654</v>
      </c>
      <c r="AN2475" s="65"/>
      <c r="AO2475" s="65"/>
      <c r="AP2475" s="65"/>
      <c r="AQ2475" s="65"/>
      <c r="AR2475" s="65"/>
      <c r="AS2475" s="66"/>
    </row>
    <row r="2476" spans="1:45" s="67" customFormat="1" ht="14.15" customHeight="1" x14ac:dyDescent="0.2">
      <c r="A2476" s="165">
        <v>1902016</v>
      </c>
      <c r="B2476" s="166" t="s">
        <v>370</v>
      </c>
      <c r="C2476" s="258">
        <f t="shared" si="374"/>
        <v>0</v>
      </c>
      <c r="D2476" s="137"/>
      <c r="E2476" s="126"/>
      <c r="F2476" s="126"/>
      <c r="G2476" s="126"/>
      <c r="H2476" s="262">
        <f t="shared" si="372"/>
        <v>0</v>
      </c>
      <c r="I2476" s="125"/>
      <c r="J2476" s="125"/>
      <c r="K2476" s="125"/>
      <c r="L2476" s="125"/>
      <c r="M2476" s="125"/>
      <c r="N2476" s="125"/>
      <c r="O2476" s="262">
        <f t="shared" si="375"/>
        <v>0</v>
      </c>
      <c r="P2476" s="125"/>
      <c r="Q2476" s="125"/>
      <c r="R2476" s="262">
        <f t="shared" si="376"/>
        <v>0</v>
      </c>
      <c r="S2476" s="125"/>
      <c r="T2476" s="125"/>
      <c r="U2476" s="262">
        <f t="shared" si="377"/>
        <v>0</v>
      </c>
      <c r="V2476" s="125"/>
      <c r="W2476" s="125"/>
      <c r="X2476" s="262">
        <f t="shared" si="378"/>
        <v>0</v>
      </c>
      <c r="Y2476" s="125"/>
      <c r="Z2476" s="125"/>
      <c r="AA2476" s="125"/>
      <c r="AB2476" s="125"/>
      <c r="AC2476" s="125"/>
      <c r="AD2476" s="125"/>
      <c r="AE2476" s="125"/>
      <c r="AF2476" s="125"/>
      <c r="AG2476" s="125"/>
      <c r="AH2476" s="125"/>
      <c r="AI2476" s="125"/>
      <c r="AJ2476" s="125"/>
      <c r="AK2476" s="310">
        <v>390770</v>
      </c>
      <c r="AL2476" s="310">
        <f t="shared" si="373"/>
        <v>0</v>
      </c>
      <c r="AM2476" s="65" t="s">
        <v>654</v>
      </c>
      <c r="AN2476" s="65"/>
      <c r="AO2476" s="65"/>
      <c r="AP2476" s="65"/>
      <c r="AQ2476" s="65"/>
      <c r="AR2476" s="65"/>
      <c r="AS2476" s="66"/>
    </row>
    <row r="2477" spans="1:45" s="67" customFormat="1" ht="14.15" customHeight="1" x14ac:dyDescent="0.2">
      <c r="A2477" s="165">
        <v>1902017</v>
      </c>
      <c r="B2477" s="166" t="s">
        <v>371</v>
      </c>
      <c r="C2477" s="258">
        <f t="shared" si="374"/>
        <v>0</v>
      </c>
      <c r="D2477" s="137"/>
      <c r="E2477" s="126"/>
      <c r="F2477" s="126"/>
      <c r="G2477" s="126"/>
      <c r="H2477" s="262">
        <f t="shared" si="372"/>
        <v>0</v>
      </c>
      <c r="I2477" s="125"/>
      <c r="J2477" s="125"/>
      <c r="K2477" s="125"/>
      <c r="L2477" s="125"/>
      <c r="M2477" s="125"/>
      <c r="N2477" s="125"/>
      <c r="O2477" s="262">
        <f t="shared" si="375"/>
        <v>0</v>
      </c>
      <c r="P2477" s="125"/>
      <c r="Q2477" s="125"/>
      <c r="R2477" s="262">
        <f t="shared" si="376"/>
        <v>0</v>
      </c>
      <c r="S2477" s="125"/>
      <c r="T2477" s="125"/>
      <c r="U2477" s="262">
        <f t="shared" si="377"/>
        <v>0</v>
      </c>
      <c r="V2477" s="125"/>
      <c r="W2477" s="125"/>
      <c r="X2477" s="262">
        <f t="shared" si="378"/>
        <v>0</v>
      </c>
      <c r="Y2477" s="125"/>
      <c r="Z2477" s="125"/>
      <c r="AA2477" s="125"/>
      <c r="AB2477" s="125"/>
      <c r="AC2477" s="125"/>
      <c r="AD2477" s="125"/>
      <c r="AE2477" s="125"/>
      <c r="AF2477" s="125"/>
      <c r="AG2477" s="125"/>
      <c r="AH2477" s="125"/>
      <c r="AI2477" s="125"/>
      <c r="AJ2477" s="125"/>
      <c r="AK2477" s="310">
        <v>326650</v>
      </c>
      <c r="AL2477" s="310">
        <f t="shared" si="373"/>
        <v>0</v>
      </c>
      <c r="AM2477" s="65" t="s">
        <v>654</v>
      </c>
      <c r="AN2477" s="65"/>
      <c r="AO2477" s="65"/>
      <c r="AP2477" s="65"/>
      <c r="AQ2477" s="65"/>
      <c r="AR2477" s="65"/>
      <c r="AS2477" s="66"/>
    </row>
    <row r="2478" spans="1:45" s="67" customFormat="1" ht="14.15" customHeight="1" x14ac:dyDescent="0.2">
      <c r="A2478" s="165">
        <v>1902018</v>
      </c>
      <c r="B2478" s="166" t="s">
        <v>2863</v>
      </c>
      <c r="C2478" s="258">
        <f t="shared" si="374"/>
        <v>0</v>
      </c>
      <c r="D2478" s="137"/>
      <c r="E2478" s="126"/>
      <c r="F2478" s="126"/>
      <c r="G2478" s="126"/>
      <c r="H2478" s="262">
        <f t="shared" si="372"/>
        <v>0</v>
      </c>
      <c r="I2478" s="125"/>
      <c r="J2478" s="125"/>
      <c r="K2478" s="125"/>
      <c r="L2478" s="125"/>
      <c r="M2478" s="125"/>
      <c r="N2478" s="125"/>
      <c r="O2478" s="262">
        <f t="shared" si="375"/>
        <v>0</v>
      </c>
      <c r="P2478" s="125"/>
      <c r="Q2478" s="125"/>
      <c r="R2478" s="262">
        <f t="shared" si="376"/>
        <v>0</v>
      </c>
      <c r="S2478" s="125"/>
      <c r="T2478" s="125"/>
      <c r="U2478" s="262">
        <f t="shared" si="377"/>
        <v>0</v>
      </c>
      <c r="V2478" s="125"/>
      <c r="W2478" s="125"/>
      <c r="X2478" s="262">
        <f t="shared" si="378"/>
        <v>0</v>
      </c>
      <c r="Y2478" s="125"/>
      <c r="Z2478" s="125"/>
      <c r="AA2478" s="125"/>
      <c r="AB2478" s="125"/>
      <c r="AC2478" s="125"/>
      <c r="AD2478" s="125"/>
      <c r="AE2478" s="125"/>
      <c r="AF2478" s="125"/>
      <c r="AG2478" s="125"/>
      <c r="AH2478" s="125"/>
      <c r="AI2478" s="125"/>
      <c r="AJ2478" s="125"/>
      <c r="AK2478" s="310">
        <v>470700</v>
      </c>
      <c r="AL2478" s="310">
        <f t="shared" si="373"/>
        <v>0</v>
      </c>
      <c r="AM2478" s="65" t="s">
        <v>654</v>
      </c>
      <c r="AN2478" s="65"/>
      <c r="AO2478" s="65"/>
      <c r="AP2478" s="65"/>
      <c r="AQ2478" s="65"/>
      <c r="AR2478" s="65"/>
      <c r="AS2478" s="66"/>
    </row>
    <row r="2479" spans="1:45" s="67" customFormat="1" ht="14.15" customHeight="1" x14ac:dyDescent="0.2">
      <c r="A2479" s="165">
        <v>1902019</v>
      </c>
      <c r="B2479" s="166" t="s">
        <v>372</v>
      </c>
      <c r="C2479" s="258">
        <f t="shared" si="374"/>
        <v>0</v>
      </c>
      <c r="D2479" s="137"/>
      <c r="E2479" s="126"/>
      <c r="F2479" s="126"/>
      <c r="G2479" s="126"/>
      <c r="H2479" s="262">
        <f t="shared" si="372"/>
        <v>0</v>
      </c>
      <c r="I2479" s="125"/>
      <c r="J2479" s="125"/>
      <c r="K2479" s="125"/>
      <c r="L2479" s="125"/>
      <c r="M2479" s="125"/>
      <c r="N2479" s="125"/>
      <c r="O2479" s="262">
        <f t="shared" si="375"/>
        <v>0</v>
      </c>
      <c r="P2479" s="125"/>
      <c r="Q2479" s="125"/>
      <c r="R2479" s="262">
        <f t="shared" si="376"/>
        <v>0</v>
      </c>
      <c r="S2479" s="125"/>
      <c r="T2479" s="125"/>
      <c r="U2479" s="262">
        <f t="shared" si="377"/>
        <v>0</v>
      </c>
      <c r="V2479" s="125"/>
      <c r="W2479" s="125"/>
      <c r="X2479" s="262">
        <f t="shared" si="378"/>
        <v>0</v>
      </c>
      <c r="Y2479" s="125"/>
      <c r="Z2479" s="125"/>
      <c r="AA2479" s="125"/>
      <c r="AB2479" s="125"/>
      <c r="AC2479" s="125"/>
      <c r="AD2479" s="125"/>
      <c r="AE2479" s="125"/>
      <c r="AF2479" s="125"/>
      <c r="AG2479" s="125"/>
      <c r="AH2479" s="125"/>
      <c r="AI2479" s="125"/>
      <c r="AJ2479" s="125"/>
      <c r="AK2479" s="310">
        <v>338200</v>
      </c>
      <c r="AL2479" s="310">
        <f t="shared" si="373"/>
        <v>0</v>
      </c>
      <c r="AM2479" s="65" t="s">
        <v>654</v>
      </c>
      <c r="AN2479" s="65"/>
      <c r="AO2479" s="65"/>
      <c r="AP2479" s="65"/>
      <c r="AQ2479" s="65"/>
      <c r="AR2479" s="65"/>
      <c r="AS2479" s="66"/>
    </row>
    <row r="2480" spans="1:45" s="67" customFormat="1" ht="14.15" customHeight="1" x14ac:dyDescent="0.2">
      <c r="A2480" s="165">
        <v>1902020</v>
      </c>
      <c r="B2480" s="166" t="s">
        <v>373</v>
      </c>
      <c r="C2480" s="258">
        <f t="shared" si="374"/>
        <v>0</v>
      </c>
      <c r="D2480" s="137"/>
      <c r="E2480" s="126"/>
      <c r="F2480" s="126"/>
      <c r="G2480" s="126"/>
      <c r="H2480" s="262">
        <f t="shared" si="372"/>
        <v>0</v>
      </c>
      <c r="I2480" s="125"/>
      <c r="J2480" s="125"/>
      <c r="K2480" s="125"/>
      <c r="L2480" s="125"/>
      <c r="M2480" s="125"/>
      <c r="N2480" s="125"/>
      <c r="O2480" s="262">
        <f t="shared" si="375"/>
        <v>0</v>
      </c>
      <c r="P2480" s="125"/>
      <c r="Q2480" s="125"/>
      <c r="R2480" s="262">
        <f t="shared" si="376"/>
        <v>0</v>
      </c>
      <c r="S2480" s="125"/>
      <c r="T2480" s="125"/>
      <c r="U2480" s="262">
        <f t="shared" si="377"/>
        <v>0</v>
      </c>
      <c r="V2480" s="125"/>
      <c r="W2480" s="125"/>
      <c r="X2480" s="262">
        <f t="shared" si="378"/>
        <v>0</v>
      </c>
      <c r="Y2480" s="125"/>
      <c r="Z2480" s="125"/>
      <c r="AA2480" s="125"/>
      <c r="AB2480" s="125"/>
      <c r="AC2480" s="125"/>
      <c r="AD2480" s="125"/>
      <c r="AE2480" s="125"/>
      <c r="AF2480" s="125"/>
      <c r="AG2480" s="125"/>
      <c r="AH2480" s="125"/>
      <c r="AI2480" s="125"/>
      <c r="AJ2480" s="125"/>
      <c r="AK2480" s="310">
        <v>254980</v>
      </c>
      <c r="AL2480" s="310">
        <f t="shared" si="373"/>
        <v>0</v>
      </c>
      <c r="AM2480" s="65" t="s">
        <v>654</v>
      </c>
      <c r="AN2480" s="65"/>
      <c r="AO2480" s="65"/>
      <c r="AP2480" s="65"/>
      <c r="AQ2480" s="65"/>
      <c r="AR2480" s="65"/>
      <c r="AS2480" s="66"/>
    </row>
    <row r="2481" spans="1:45" s="67" customFormat="1" ht="22.5" customHeight="1" x14ac:dyDescent="0.2">
      <c r="A2481" s="165">
        <v>1902021</v>
      </c>
      <c r="B2481" s="166" t="s">
        <v>1475</v>
      </c>
      <c r="C2481" s="258">
        <f t="shared" si="374"/>
        <v>0</v>
      </c>
      <c r="D2481" s="137"/>
      <c r="E2481" s="126"/>
      <c r="F2481" s="126"/>
      <c r="G2481" s="126"/>
      <c r="H2481" s="262">
        <f t="shared" si="372"/>
        <v>0</v>
      </c>
      <c r="I2481" s="125"/>
      <c r="J2481" s="125"/>
      <c r="K2481" s="125"/>
      <c r="L2481" s="125"/>
      <c r="M2481" s="125"/>
      <c r="N2481" s="125"/>
      <c r="O2481" s="262">
        <f t="shared" si="375"/>
        <v>0</v>
      </c>
      <c r="P2481" s="125"/>
      <c r="Q2481" s="125"/>
      <c r="R2481" s="262">
        <f t="shared" si="376"/>
        <v>0</v>
      </c>
      <c r="S2481" s="125"/>
      <c r="T2481" s="125"/>
      <c r="U2481" s="262">
        <f t="shared" si="377"/>
        <v>0</v>
      </c>
      <c r="V2481" s="125"/>
      <c r="W2481" s="125"/>
      <c r="X2481" s="262">
        <f t="shared" si="378"/>
        <v>0</v>
      </c>
      <c r="Y2481" s="125"/>
      <c r="Z2481" s="125"/>
      <c r="AA2481" s="125"/>
      <c r="AB2481" s="125"/>
      <c r="AC2481" s="125"/>
      <c r="AD2481" s="125"/>
      <c r="AE2481" s="125"/>
      <c r="AF2481" s="125"/>
      <c r="AG2481" s="125"/>
      <c r="AH2481" s="125"/>
      <c r="AI2481" s="125"/>
      <c r="AJ2481" s="125"/>
      <c r="AK2481" s="310">
        <v>515510</v>
      </c>
      <c r="AL2481" s="310">
        <f t="shared" si="373"/>
        <v>0</v>
      </c>
      <c r="AM2481" s="65" t="s">
        <v>654</v>
      </c>
      <c r="AN2481" s="65"/>
      <c r="AO2481" s="65"/>
      <c r="AP2481" s="65"/>
      <c r="AQ2481" s="65"/>
      <c r="AR2481" s="65"/>
      <c r="AS2481" s="66"/>
    </row>
    <row r="2482" spans="1:45" s="67" customFormat="1" ht="20" x14ac:dyDescent="0.2">
      <c r="A2482" s="165">
        <v>1902022</v>
      </c>
      <c r="B2482" s="166" t="s">
        <v>2864</v>
      </c>
      <c r="C2482" s="258">
        <f t="shared" si="374"/>
        <v>1</v>
      </c>
      <c r="D2482" s="137"/>
      <c r="E2482" s="126"/>
      <c r="F2482" s="126"/>
      <c r="G2482" s="126"/>
      <c r="H2482" s="262">
        <f t="shared" si="372"/>
        <v>1</v>
      </c>
      <c r="I2482" s="125">
        <v>1</v>
      </c>
      <c r="J2482" s="125"/>
      <c r="K2482" s="125"/>
      <c r="L2482" s="125"/>
      <c r="M2482" s="125"/>
      <c r="N2482" s="125"/>
      <c r="O2482" s="262">
        <f t="shared" si="375"/>
        <v>1</v>
      </c>
      <c r="P2482" s="125">
        <v>1</v>
      </c>
      <c r="Q2482" s="125"/>
      <c r="R2482" s="262">
        <f t="shared" si="376"/>
        <v>0</v>
      </c>
      <c r="S2482" s="125"/>
      <c r="T2482" s="125"/>
      <c r="U2482" s="262">
        <f t="shared" si="377"/>
        <v>0</v>
      </c>
      <c r="V2482" s="125"/>
      <c r="W2482" s="125"/>
      <c r="X2482" s="262">
        <f t="shared" si="378"/>
        <v>0</v>
      </c>
      <c r="Y2482" s="125"/>
      <c r="Z2482" s="125"/>
      <c r="AA2482" s="125">
        <v>1</v>
      </c>
      <c r="AB2482" s="125"/>
      <c r="AC2482" s="125"/>
      <c r="AD2482" s="125"/>
      <c r="AE2482" s="125"/>
      <c r="AF2482" s="125"/>
      <c r="AG2482" s="125"/>
      <c r="AH2482" s="125"/>
      <c r="AI2482" s="125"/>
      <c r="AJ2482" s="125"/>
      <c r="AK2482" s="310">
        <v>390770</v>
      </c>
      <c r="AL2482" s="310">
        <f t="shared" si="373"/>
        <v>390770</v>
      </c>
      <c r="AM2482" s="65" t="s">
        <v>654</v>
      </c>
      <c r="AN2482" s="65"/>
      <c r="AO2482" s="65"/>
      <c r="AP2482" s="65"/>
      <c r="AQ2482" s="65"/>
      <c r="AR2482" s="65"/>
      <c r="AS2482" s="66"/>
    </row>
    <row r="2483" spans="1:45" s="67" customFormat="1" ht="14.15" customHeight="1" x14ac:dyDescent="0.2">
      <c r="A2483" s="165">
        <v>1902023</v>
      </c>
      <c r="B2483" s="166" t="s">
        <v>374</v>
      </c>
      <c r="C2483" s="258">
        <f t="shared" si="374"/>
        <v>0</v>
      </c>
      <c r="D2483" s="137"/>
      <c r="E2483" s="126"/>
      <c r="F2483" s="126"/>
      <c r="G2483" s="126"/>
      <c r="H2483" s="262">
        <f t="shared" si="372"/>
        <v>0</v>
      </c>
      <c r="I2483" s="125"/>
      <c r="J2483" s="125"/>
      <c r="K2483" s="125"/>
      <c r="L2483" s="125"/>
      <c r="M2483" s="125"/>
      <c r="N2483" s="125"/>
      <c r="O2483" s="262">
        <f t="shared" si="375"/>
        <v>0</v>
      </c>
      <c r="P2483" s="125"/>
      <c r="Q2483" s="125"/>
      <c r="R2483" s="262">
        <f t="shared" si="376"/>
        <v>0</v>
      </c>
      <c r="S2483" s="125"/>
      <c r="T2483" s="125"/>
      <c r="U2483" s="262">
        <f t="shared" si="377"/>
        <v>0</v>
      </c>
      <c r="V2483" s="125"/>
      <c r="W2483" s="125"/>
      <c r="X2483" s="262">
        <f t="shared" si="378"/>
        <v>0</v>
      </c>
      <c r="Y2483" s="125"/>
      <c r="Z2483" s="125"/>
      <c r="AA2483" s="125"/>
      <c r="AB2483" s="125"/>
      <c r="AC2483" s="125"/>
      <c r="AD2483" s="125"/>
      <c r="AE2483" s="125"/>
      <c r="AF2483" s="125"/>
      <c r="AG2483" s="125"/>
      <c r="AH2483" s="125"/>
      <c r="AI2483" s="125"/>
      <c r="AJ2483" s="125"/>
      <c r="AK2483" s="310">
        <v>280610</v>
      </c>
      <c r="AL2483" s="310">
        <f t="shared" si="373"/>
        <v>0</v>
      </c>
      <c r="AM2483" s="65" t="s">
        <v>654</v>
      </c>
      <c r="AN2483" s="65"/>
      <c r="AO2483" s="65"/>
      <c r="AP2483" s="65"/>
      <c r="AQ2483" s="65"/>
      <c r="AR2483" s="65"/>
      <c r="AS2483" s="66"/>
    </row>
    <row r="2484" spans="1:45" s="67" customFormat="1" ht="14.15" customHeight="1" x14ac:dyDescent="0.2">
      <c r="A2484" s="165">
        <v>1902024</v>
      </c>
      <c r="B2484" s="166" t="s">
        <v>417</v>
      </c>
      <c r="C2484" s="258">
        <f t="shared" si="374"/>
        <v>1</v>
      </c>
      <c r="D2484" s="137"/>
      <c r="E2484" s="126"/>
      <c r="F2484" s="126"/>
      <c r="G2484" s="126"/>
      <c r="H2484" s="262">
        <f t="shared" si="372"/>
        <v>1</v>
      </c>
      <c r="I2484" s="125">
        <v>1</v>
      </c>
      <c r="J2484" s="125"/>
      <c r="K2484" s="125"/>
      <c r="L2484" s="125"/>
      <c r="M2484" s="125"/>
      <c r="N2484" s="125"/>
      <c r="O2484" s="262">
        <f t="shared" si="375"/>
        <v>1</v>
      </c>
      <c r="P2484" s="125">
        <v>1</v>
      </c>
      <c r="Q2484" s="125"/>
      <c r="R2484" s="262">
        <f t="shared" si="376"/>
        <v>0</v>
      </c>
      <c r="S2484" s="125"/>
      <c r="T2484" s="125"/>
      <c r="U2484" s="262">
        <f t="shared" si="377"/>
        <v>0</v>
      </c>
      <c r="V2484" s="125"/>
      <c r="W2484" s="125"/>
      <c r="X2484" s="262">
        <f t="shared" si="378"/>
        <v>0</v>
      </c>
      <c r="Y2484" s="125"/>
      <c r="Z2484" s="125"/>
      <c r="AA2484" s="125">
        <v>1</v>
      </c>
      <c r="AB2484" s="125"/>
      <c r="AC2484" s="125"/>
      <c r="AD2484" s="125"/>
      <c r="AE2484" s="125"/>
      <c r="AF2484" s="125"/>
      <c r="AG2484" s="125"/>
      <c r="AH2484" s="125"/>
      <c r="AI2484" s="125"/>
      <c r="AJ2484" s="125"/>
      <c r="AK2484" s="310">
        <v>488740</v>
      </c>
      <c r="AL2484" s="310">
        <f t="shared" si="373"/>
        <v>488740</v>
      </c>
      <c r="AM2484" s="65" t="s">
        <v>654</v>
      </c>
      <c r="AN2484" s="65"/>
      <c r="AO2484" s="65"/>
      <c r="AP2484" s="65"/>
      <c r="AQ2484" s="65"/>
      <c r="AR2484" s="65"/>
      <c r="AS2484" s="66"/>
    </row>
    <row r="2485" spans="1:45" s="67" customFormat="1" ht="14.15" customHeight="1" x14ac:dyDescent="0.2">
      <c r="A2485" s="165">
        <v>1902025</v>
      </c>
      <c r="B2485" s="166" t="s">
        <v>418</v>
      </c>
      <c r="C2485" s="258">
        <f t="shared" si="374"/>
        <v>0</v>
      </c>
      <c r="D2485" s="137"/>
      <c r="E2485" s="126"/>
      <c r="F2485" s="126"/>
      <c r="G2485" s="126"/>
      <c r="H2485" s="262">
        <f t="shared" si="372"/>
        <v>0</v>
      </c>
      <c r="I2485" s="125"/>
      <c r="J2485" s="125"/>
      <c r="K2485" s="125"/>
      <c r="L2485" s="125"/>
      <c r="M2485" s="125"/>
      <c r="N2485" s="125"/>
      <c r="O2485" s="262">
        <f t="shared" si="375"/>
        <v>0</v>
      </c>
      <c r="P2485" s="125"/>
      <c r="Q2485" s="125"/>
      <c r="R2485" s="262">
        <f t="shared" si="376"/>
        <v>0</v>
      </c>
      <c r="S2485" s="125"/>
      <c r="T2485" s="125"/>
      <c r="U2485" s="262">
        <f t="shared" si="377"/>
        <v>0</v>
      </c>
      <c r="V2485" s="125"/>
      <c r="W2485" s="125"/>
      <c r="X2485" s="262">
        <f t="shared" si="378"/>
        <v>0</v>
      </c>
      <c r="Y2485" s="125"/>
      <c r="Z2485" s="125"/>
      <c r="AA2485" s="125"/>
      <c r="AB2485" s="125"/>
      <c r="AC2485" s="125"/>
      <c r="AD2485" s="125"/>
      <c r="AE2485" s="125"/>
      <c r="AF2485" s="125"/>
      <c r="AG2485" s="125"/>
      <c r="AH2485" s="125"/>
      <c r="AI2485" s="125"/>
      <c r="AJ2485" s="125"/>
      <c r="AK2485" s="310">
        <v>366940</v>
      </c>
      <c r="AL2485" s="310">
        <f t="shared" si="373"/>
        <v>0</v>
      </c>
      <c r="AM2485" s="65" t="s">
        <v>654</v>
      </c>
      <c r="AN2485" s="65"/>
      <c r="AO2485" s="65"/>
      <c r="AP2485" s="65"/>
      <c r="AQ2485" s="65"/>
      <c r="AR2485" s="65"/>
      <c r="AS2485" s="66"/>
    </row>
    <row r="2486" spans="1:45" s="67" customFormat="1" ht="14.15" customHeight="1" x14ac:dyDescent="0.2">
      <c r="A2486" s="165">
        <v>1902027</v>
      </c>
      <c r="B2486" s="166" t="s">
        <v>419</v>
      </c>
      <c r="C2486" s="258">
        <f t="shared" si="374"/>
        <v>0</v>
      </c>
      <c r="D2486" s="137"/>
      <c r="E2486" s="126"/>
      <c r="F2486" s="126"/>
      <c r="G2486" s="126"/>
      <c r="H2486" s="262">
        <f t="shared" si="372"/>
        <v>0</v>
      </c>
      <c r="I2486" s="125"/>
      <c r="J2486" s="125"/>
      <c r="K2486" s="125"/>
      <c r="L2486" s="125"/>
      <c r="M2486" s="125"/>
      <c r="N2486" s="125"/>
      <c r="O2486" s="262">
        <f t="shared" si="375"/>
        <v>0</v>
      </c>
      <c r="P2486" s="125"/>
      <c r="Q2486" s="125"/>
      <c r="R2486" s="262">
        <f t="shared" si="376"/>
        <v>0</v>
      </c>
      <c r="S2486" s="125"/>
      <c r="T2486" s="125"/>
      <c r="U2486" s="262">
        <f t="shared" si="377"/>
        <v>0</v>
      </c>
      <c r="V2486" s="125"/>
      <c r="W2486" s="125"/>
      <c r="X2486" s="262">
        <f t="shared" si="378"/>
        <v>0</v>
      </c>
      <c r="Y2486" s="125"/>
      <c r="Z2486" s="125"/>
      <c r="AA2486" s="125"/>
      <c r="AB2486" s="125"/>
      <c r="AC2486" s="125"/>
      <c r="AD2486" s="125"/>
      <c r="AE2486" s="125"/>
      <c r="AF2486" s="125"/>
      <c r="AG2486" s="125"/>
      <c r="AH2486" s="125"/>
      <c r="AI2486" s="125"/>
      <c r="AJ2486" s="125"/>
      <c r="AK2486" s="310">
        <v>269050</v>
      </c>
      <c r="AL2486" s="310">
        <f t="shared" si="373"/>
        <v>0</v>
      </c>
      <c r="AM2486" s="65" t="s">
        <v>654</v>
      </c>
      <c r="AN2486" s="65"/>
      <c r="AO2486" s="65"/>
      <c r="AP2486" s="65"/>
      <c r="AQ2486" s="65"/>
      <c r="AR2486" s="65"/>
      <c r="AS2486" s="66"/>
    </row>
    <row r="2487" spans="1:45" s="67" customFormat="1" ht="14.15" customHeight="1" x14ac:dyDescent="0.2">
      <c r="A2487" s="165">
        <v>1902028</v>
      </c>
      <c r="B2487" s="166" t="s">
        <v>2865</v>
      </c>
      <c r="C2487" s="258">
        <f t="shared" si="374"/>
        <v>0</v>
      </c>
      <c r="D2487" s="137"/>
      <c r="E2487" s="126"/>
      <c r="F2487" s="126"/>
      <c r="G2487" s="126"/>
      <c r="H2487" s="262">
        <f t="shared" si="372"/>
        <v>0</v>
      </c>
      <c r="I2487" s="125"/>
      <c r="J2487" s="125"/>
      <c r="K2487" s="125"/>
      <c r="L2487" s="125"/>
      <c r="M2487" s="125"/>
      <c r="N2487" s="125"/>
      <c r="O2487" s="262">
        <f t="shared" si="375"/>
        <v>0</v>
      </c>
      <c r="P2487" s="125"/>
      <c r="Q2487" s="125"/>
      <c r="R2487" s="262">
        <f t="shared" si="376"/>
        <v>0</v>
      </c>
      <c r="S2487" s="125"/>
      <c r="T2487" s="125"/>
      <c r="U2487" s="262">
        <f t="shared" si="377"/>
        <v>0</v>
      </c>
      <c r="V2487" s="125"/>
      <c r="W2487" s="125"/>
      <c r="X2487" s="262">
        <f t="shared" si="378"/>
        <v>0</v>
      </c>
      <c r="Y2487" s="125"/>
      <c r="Z2487" s="125"/>
      <c r="AA2487" s="125"/>
      <c r="AB2487" s="125"/>
      <c r="AC2487" s="125"/>
      <c r="AD2487" s="125"/>
      <c r="AE2487" s="125"/>
      <c r="AF2487" s="125"/>
      <c r="AG2487" s="125"/>
      <c r="AH2487" s="125"/>
      <c r="AI2487" s="125"/>
      <c r="AJ2487" s="125"/>
      <c r="AK2487" s="310">
        <v>734840</v>
      </c>
      <c r="AL2487" s="310">
        <f t="shared" si="373"/>
        <v>0</v>
      </c>
      <c r="AM2487" s="65" t="s">
        <v>654</v>
      </c>
      <c r="AN2487" s="65"/>
      <c r="AO2487" s="65"/>
      <c r="AP2487" s="65"/>
      <c r="AQ2487" s="65"/>
      <c r="AR2487" s="65"/>
      <c r="AS2487" s="66"/>
    </row>
    <row r="2488" spans="1:45" s="67" customFormat="1" ht="14.15" customHeight="1" x14ac:dyDescent="0.2">
      <c r="A2488" s="165">
        <v>1902029</v>
      </c>
      <c r="B2488" s="166" t="s">
        <v>420</v>
      </c>
      <c r="C2488" s="258">
        <f t="shared" si="374"/>
        <v>1</v>
      </c>
      <c r="D2488" s="137"/>
      <c r="E2488" s="126"/>
      <c r="F2488" s="126"/>
      <c r="G2488" s="126"/>
      <c r="H2488" s="262">
        <f t="shared" si="372"/>
        <v>1</v>
      </c>
      <c r="I2488" s="125">
        <v>1</v>
      </c>
      <c r="J2488" s="125"/>
      <c r="K2488" s="125"/>
      <c r="L2488" s="125"/>
      <c r="M2488" s="125"/>
      <c r="N2488" s="125"/>
      <c r="O2488" s="262">
        <f t="shared" si="375"/>
        <v>1</v>
      </c>
      <c r="P2488" s="125">
        <v>1</v>
      </c>
      <c r="Q2488" s="125"/>
      <c r="R2488" s="262">
        <f t="shared" si="376"/>
        <v>0</v>
      </c>
      <c r="S2488" s="125"/>
      <c r="T2488" s="125"/>
      <c r="U2488" s="262">
        <f t="shared" si="377"/>
        <v>0</v>
      </c>
      <c r="V2488" s="125"/>
      <c r="W2488" s="125"/>
      <c r="X2488" s="262">
        <f t="shared" si="378"/>
        <v>0</v>
      </c>
      <c r="Y2488" s="125"/>
      <c r="Z2488" s="125"/>
      <c r="AA2488" s="125">
        <v>1</v>
      </c>
      <c r="AB2488" s="125"/>
      <c r="AC2488" s="125"/>
      <c r="AD2488" s="125"/>
      <c r="AE2488" s="125"/>
      <c r="AF2488" s="125"/>
      <c r="AG2488" s="125"/>
      <c r="AH2488" s="125"/>
      <c r="AI2488" s="125"/>
      <c r="AJ2488" s="125"/>
      <c r="AK2488" s="310">
        <v>488740</v>
      </c>
      <c r="AL2488" s="310">
        <f t="shared" si="373"/>
        <v>488740</v>
      </c>
      <c r="AM2488" s="65" t="s">
        <v>654</v>
      </c>
      <c r="AN2488" s="65"/>
      <c r="AO2488" s="65"/>
      <c r="AP2488" s="65"/>
      <c r="AQ2488" s="65"/>
      <c r="AR2488" s="65"/>
      <c r="AS2488" s="66"/>
    </row>
    <row r="2489" spans="1:45" s="67" customFormat="1" ht="14.15" customHeight="1" x14ac:dyDescent="0.2">
      <c r="A2489" s="165">
        <v>1902030</v>
      </c>
      <c r="B2489" s="166" t="s">
        <v>2866</v>
      </c>
      <c r="C2489" s="258">
        <f t="shared" si="374"/>
        <v>0</v>
      </c>
      <c r="D2489" s="137"/>
      <c r="E2489" s="126"/>
      <c r="F2489" s="126"/>
      <c r="G2489" s="126"/>
      <c r="H2489" s="262">
        <f t="shared" si="372"/>
        <v>0</v>
      </c>
      <c r="I2489" s="125"/>
      <c r="J2489" s="125"/>
      <c r="K2489" s="125"/>
      <c r="L2489" s="125"/>
      <c r="M2489" s="125"/>
      <c r="N2489" s="125"/>
      <c r="O2489" s="262">
        <f t="shared" si="375"/>
        <v>0</v>
      </c>
      <c r="P2489" s="125"/>
      <c r="Q2489" s="125"/>
      <c r="R2489" s="262">
        <f t="shared" si="376"/>
        <v>0</v>
      </c>
      <c r="S2489" s="125"/>
      <c r="T2489" s="125"/>
      <c r="U2489" s="262">
        <f t="shared" si="377"/>
        <v>0</v>
      </c>
      <c r="V2489" s="125"/>
      <c r="W2489" s="125"/>
      <c r="X2489" s="262">
        <f t="shared" si="378"/>
        <v>0</v>
      </c>
      <c r="Y2489" s="125"/>
      <c r="Z2489" s="125"/>
      <c r="AA2489" s="125"/>
      <c r="AB2489" s="125"/>
      <c r="AC2489" s="125"/>
      <c r="AD2489" s="125"/>
      <c r="AE2489" s="125"/>
      <c r="AF2489" s="125"/>
      <c r="AG2489" s="125"/>
      <c r="AH2489" s="125"/>
      <c r="AI2489" s="125"/>
      <c r="AJ2489" s="125"/>
      <c r="AK2489" s="310">
        <v>182410</v>
      </c>
      <c r="AL2489" s="310">
        <f t="shared" si="373"/>
        <v>0</v>
      </c>
      <c r="AM2489" s="65" t="s">
        <v>654</v>
      </c>
      <c r="AN2489" s="65"/>
      <c r="AO2489" s="65"/>
      <c r="AP2489" s="65"/>
      <c r="AQ2489" s="65"/>
      <c r="AR2489" s="65"/>
      <c r="AS2489" s="66"/>
    </row>
    <row r="2490" spans="1:45" s="67" customFormat="1" ht="14.15" customHeight="1" x14ac:dyDescent="0.2">
      <c r="A2490" s="165" t="s">
        <v>3749</v>
      </c>
      <c r="B2490" s="166" t="s">
        <v>3750</v>
      </c>
      <c r="C2490" s="343">
        <f t="shared" si="374"/>
        <v>0</v>
      </c>
      <c r="D2490" s="137"/>
      <c r="E2490" s="126"/>
      <c r="F2490" s="126"/>
      <c r="G2490" s="126"/>
      <c r="H2490" s="290">
        <f t="shared" si="372"/>
        <v>0</v>
      </c>
      <c r="I2490" s="125"/>
      <c r="J2490" s="125"/>
      <c r="K2490" s="125"/>
      <c r="L2490" s="125"/>
      <c r="M2490" s="125"/>
      <c r="N2490" s="125"/>
      <c r="O2490" s="290">
        <f t="shared" si="375"/>
        <v>0</v>
      </c>
      <c r="P2490" s="125"/>
      <c r="Q2490" s="125"/>
      <c r="R2490" s="290">
        <f t="shared" si="376"/>
        <v>0</v>
      </c>
      <c r="S2490" s="125"/>
      <c r="T2490" s="125"/>
      <c r="U2490" s="290">
        <f t="shared" si="377"/>
        <v>0</v>
      </c>
      <c r="V2490" s="125"/>
      <c r="W2490" s="125"/>
      <c r="X2490" s="290">
        <f t="shared" si="378"/>
        <v>0</v>
      </c>
      <c r="Y2490" s="125"/>
      <c r="Z2490" s="125"/>
      <c r="AA2490" s="125"/>
      <c r="AB2490" s="125"/>
      <c r="AC2490" s="125"/>
      <c r="AD2490" s="125"/>
      <c r="AE2490" s="125"/>
      <c r="AF2490" s="125"/>
      <c r="AG2490" s="125"/>
      <c r="AH2490" s="125"/>
      <c r="AI2490" s="125"/>
      <c r="AJ2490" s="125"/>
      <c r="AK2490" s="310">
        <v>249760</v>
      </c>
      <c r="AL2490" s="310">
        <f t="shared" si="373"/>
        <v>0</v>
      </c>
      <c r="AM2490" s="65" t="s">
        <v>654</v>
      </c>
      <c r="AN2490" s="65"/>
      <c r="AO2490" s="65"/>
      <c r="AP2490" s="65"/>
      <c r="AQ2490" s="65"/>
      <c r="AR2490" s="65"/>
      <c r="AS2490" s="66"/>
    </row>
    <row r="2491" spans="1:45" s="67" customFormat="1" ht="21.75" customHeight="1" x14ac:dyDescent="0.2">
      <c r="A2491" s="165">
        <v>1902031</v>
      </c>
      <c r="B2491" s="166" t="s">
        <v>4579</v>
      </c>
      <c r="C2491" s="258">
        <f t="shared" si="374"/>
        <v>3</v>
      </c>
      <c r="D2491" s="137"/>
      <c r="E2491" s="126"/>
      <c r="F2491" s="126"/>
      <c r="G2491" s="126"/>
      <c r="H2491" s="262">
        <f t="shared" si="372"/>
        <v>2</v>
      </c>
      <c r="I2491" s="125">
        <v>2</v>
      </c>
      <c r="J2491" s="125"/>
      <c r="K2491" s="125"/>
      <c r="L2491" s="125">
        <v>1</v>
      </c>
      <c r="M2491" s="125"/>
      <c r="N2491" s="125"/>
      <c r="O2491" s="262">
        <f t="shared" si="375"/>
        <v>1</v>
      </c>
      <c r="P2491" s="125">
        <v>1</v>
      </c>
      <c r="Q2491" s="125"/>
      <c r="R2491" s="262">
        <f t="shared" si="376"/>
        <v>2</v>
      </c>
      <c r="S2491" s="125">
        <v>2</v>
      </c>
      <c r="T2491" s="125"/>
      <c r="U2491" s="262">
        <f t="shared" si="377"/>
        <v>0</v>
      </c>
      <c r="V2491" s="125"/>
      <c r="W2491" s="125"/>
      <c r="X2491" s="262">
        <f t="shared" si="378"/>
        <v>0</v>
      </c>
      <c r="Y2491" s="125"/>
      <c r="Z2491" s="125"/>
      <c r="AA2491" s="125">
        <v>3</v>
      </c>
      <c r="AB2491" s="125"/>
      <c r="AC2491" s="125"/>
      <c r="AD2491" s="125"/>
      <c r="AE2491" s="125"/>
      <c r="AF2491" s="125"/>
      <c r="AG2491" s="125"/>
      <c r="AH2491" s="125"/>
      <c r="AI2491" s="125"/>
      <c r="AJ2491" s="125"/>
      <c r="AK2491" s="310">
        <v>182410</v>
      </c>
      <c r="AL2491" s="310">
        <f t="shared" si="373"/>
        <v>456025</v>
      </c>
      <c r="AM2491" s="65" t="s">
        <v>654</v>
      </c>
      <c r="AN2491" s="65"/>
      <c r="AO2491" s="65"/>
      <c r="AP2491" s="65"/>
      <c r="AQ2491" s="65"/>
      <c r="AR2491" s="65"/>
      <c r="AS2491" s="66"/>
    </row>
    <row r="2492" spans="1:45" s="67" customFormat="1" ht="14.15" customHeight="1" x14ac:dyDescent="0.2">
      <c r="A2492" s="165">
        <v>1902032</v>
      </c>
      <c r="B2492" s="166" t="s">
        <v>715</v>
      </c>
      <c r="C2492" s="258">
        <f t="shared" si="374"/>
        <v>0</v>
      </c>
      <c r="D2492" s="137"/>
      <c r="E2492" s="126"/>
      <c r="F2492" s="126"/>
      <c r="G2492" s="126"/>
      <c r="H2492" s="262">
        <f t="shared" si="372"/>
        <v>0</v>
      </c>
      <c r="I2492" s="125"/>
      <c r="J2492" s="125"/>
      <c r="K2492" s="125"/>
      <c r="L2492" s="125"/>
      <c r="M2492" s="125"/>
      <c r="N2492" s="125"/>
      <c r="O2492" s="262">
        <f t="shared" si="375"/>
        <v>0</v>
      </c>
      <c r="P2492" s="125"/>
      <c r="Q2492" s="125"/>
      <c r="R2492" s="262">
        <f t="shared" si="376"/>
        <v>0</v>
      </c>
      <c r="S2492" s="125"/>
      <c r="T2492" s="125"/>
      <c r="U2492" s="262">
        <f t="shared" si="377"/>
        <v>0</v>
      </c>
      <c r="V2492" s="125"/>
      <c r="W2492" s="125"/>
      <c r="X2492" s="262">
        <f t="shared" si="378"/>
        <v>0</v>
      </c>
      <c r="Y2492" s="125"/>
      <c r="Z2492" s="125"/>
      <c r="AA2492" s="125"/>
      <c r="AB2492" s="125"/>
      <c r="AC2492" s="125"/>
      <c r="AD2492" s="125"/>
      <c r="AE2492" s="125"/>
      <c r="AF2492" s="125"/>
      <c r="AG2492" s="125"/>
      <c r="AH2492" s="125"/>
      <c r="AI2492" s="125"/>
      <c r="AJ2492" s="125"/>
      <c r="AK2492" s="310">
        <v>355470</v>
      </c>
      <c r="AL2492" s="310">
        <f t="shared" si="373"/>
        <v>0</v>
      </c>
      <c r="AM2492" s="65" t="s">
        <v>654</v>
      </c>
      <c r="AN2492" s="65"/>
      <c r="AO2492" s="65"/>
      <c r="AP2492" s="65"/>
      <c r="AQ2492" s="65"/>
      <c r="AR2492" s="65"/>
      <c r="AS2492" s="66"/>
    </row>
    <row r="2493" spans="1:45" s="67" customFormat="1" ht="14.15" customHeight="1" x14ac:dyDescent="0.2">
      <c r="A2493" s="165">
        <v>1902033</v>
      </c>
      <c r="B2493" s="166" t="s">
        <v>716</v>
      </c>
      <c r="C2493" s="258">
        <f t="shared" si="374"/>
        <v>0</v>
      </c>
      <c r="D2493" s="137"/>
      <c r="E2493" s="126"/>
      <c r="F2493" s="126"/>
      <c r="G2493" s="126"/>
      <c r="H2493" s="262">
        <f t="shared" si="372"/>
        <v>0</v>
      </c>
      <c r="I2493" s="125"/>
      <c r="J2493" s="125"/>
      <c r="K2493" s="125"/>
      <c r="L2493" s="125"/>
      <c r="M2493" s="125"/>
      <c r="N2493" s="125"/>
      <c r="O2493" s="262">
        <f t="shared" si="375"/>
        <v>0</v>
      </c>
      <c r="P2493" s="125"/>
      <c r="Q2493" s="125"/>
      <c r="R2493" s="262">
        <f t="shared" si="376"/>
        <v>0</v>
      </c>
      <c r="S2493" s="125"/>
      <c r="T2493" s="125"/>
      <c r="U2493" s="262">
        <f t="shared" si="377"/>
        <v>0</v>
      </c>
      <c r="V2493" s="125"/>
      <c r="W2493" s="125"/>
      <c r="X2493" s="262">
        <f t="shared" si="378"/>
        <v>0</v>
      </c>
      <c r="Y2493" s="125"/>
      <c r="Z2493" s="125"/>
      <c r="AA2493" s="125"/>
      <c r="AB2493" s="125"/>
      <c r="AC2493" s="125"/>
      <c r="AD2493" s="125"/>
      <c r="AE2493" s="125"/>
      <c r="AF2493" s="125"/>
      <c r="AG2493" s="125"/>
      <c r="AH2493" s="125"/>
      <c r="AI2493" s="125"/>
      <c r="AJ2493" s="125"/>
      <c r="AK2493" s="310">
        <v>274800</v>
      </c>
      <c r="AL2493" s="310">
        <f t="shared" si="373"/>
        <v>0</v>
      </c>
      <c r="AM2493" s="65" t="s">
        <v>654</v>
      </c>
      <c r="AN2493" s="65"/>
      <c r="AO2493" s="65"/>
      <c r="AP2493" s="65"/>
      <c r="AQ2493" s="65"/>
      <c r="AR2493" s="65"/>
      <c r="AS2493" s="66"/>
    </row>
    <row r="2494" spans="1:45" s="67" customFormat="1" ht="20" x14ac:dyDescent="0.2">
      <c r="A2494" s="165">
        <v>1902034</v>
      </c>
      <c r="B2494" s="166" t="s">
        <v>2867</v>
      </c>
      <c r="C2494" s="258">
        <f t="shared" si="374"/>
        <v>0</v>
      </c>
      <c r="D2494" s="137"/>
      <c r="E2494" s="126"/>
      <c r="F2494" s="126"/>
      <c r="G2494" s="126"/>
      <c r="H2494" s="262">
        <f t="shared" si="372"/>
        <v>0</v>
      </c>
      <c r="I2494" s="125"/>
      <c r="J2494" s="125"/>
      <c r="K2494" s="125"/>
      <c r="L2494" s="125"/>
      <c r="M2494" s="125"/>
      <c r="N2494" s="125"/>
      <c r="O2494" s="262">
        <f t="shared" si="375"/>
        <v>0</v>
      </c>
      <c r="P2494" s="125"/>
      <c r="Q2494" s="125"/>
      <c r="R2494" s="262">
        <f t="shared" si="376"/>
        <v>0</v>
      </c>
      <c r="S2494" s="125"/>
      <c r="T2494" s="125"/>
      <c r="U2494" s="262">
        <f t="shared" si="377"/>
        <v>0</v>
      </c>
      <c r="V2494" s="125"/>
      <c r="W2494" s="125"/>
      <c r="X2494" s="262">
        <f t="shared" si="378"/>
        <v>0</v>
      </c>
      <c r="Y2494" s="125"/>
      <c r="Z2494" s="125"/>
      <c r="AA2494" s="125"/>
      <c r="AB2494" s="125"/>
      <c r="AC2494" s="125"/>
      <c r="AD2494" s="125"/>
      <c r="AE2494" s="125"/>
      <c r="AF2494" s="125"/>
      <c r="AG2494" s="125"/>
      <c r="AH2494" s="125"/>
      <c r="AI2494" s="125"/>
      <c r="AJ2494" s="125"/>
      <c r="AK2494" s="310">
        <v>223000</v>
      </c>
      <c r="AL2494" s="310">
        <f t="shared" si="373"/>
        <v>0</v>
      </c>
      <c r="AM2494" s="65" t="s">
        <v>654</v>
      </c>
      <c r="AN2494" s="65"/>
      <c r="AO2494" s="65"/>
      <c r="AP2494" s="65"/>
      <c r="AQ2494" s="65"/>
      <c r="AR2494" s="65"/>
      <c r="AS2494" s="66"/>
    </row>
    <row r="2495" spans="1:45" s="67" customFormat="1" ht="14.15" customHeight="1" x14ac:dyDescent="0.2">
      <c r="A2495" s="165">
        <v>1902035</v>
      </c>
      <c r="B2495" s="166" t="s">
        <v>717</v>
      </c>
      <c r="C2495" s="258">
        <f t="shared" si="374"/>
        <v>0</v>
      </c>
      <c r="D2495" s="137"/>
      <c r="E2495" s="126"/>
      <c r="F2495" s="126"/>
      <c r="G2495" s="126"/>
      <c r="H2495" s="262">
        <f t="shared" si="372"/>
        <v>0</v>
      </c>
      <c r="I2495" s="125"/>
      <c r="J2495" s="125"/>
      <c r="K2495" s="125"/>
      <c r="L2495" s="125"/>
      <c r="M2495" s="125"/>
      <c r="N2495" s="125"/>
      <c r="O2495" s="262">
        <f t="shared" si="375"/>
        <v>0</v>
      </c>
      <c r="P2495" s="125"/>
      <c r="Q2495" s="125"/>
      <c r="R2495" s="262">
        <f t="shared" si="376"/>
        <v>0</v>
      </c>
      <c r="S2495" s="125"/>
      <c r="T2495" s="125"/>
      <c r="U2495" s="262">
        <f t="shared" si="377"/>
        <v>0</v>
      </c>
      <c r="V2495" s="125"/>
      <c r="W2495" s="125"/>
      <c r="X2495" s="262">
        <f t="shared" si="378"/>
        <v>0</v>
      </c>
      <c r="Y2495" s="125"/>
      <c r="Z2495" s="125"/>
      <c r="AA2495" s="125"/>
      <c r="AB2495" s="125"/>
      <c r="AC2495" s="125"/>
      <c r="AD2495" s="125"/>
      <c r="AE2495" s="125"/>
      <c r="AF2495" s="125"/>
      <c r="AG2495" s="125"/>
      <c r="AH2495" s="125"/>
      <c r="AI2495" s="125"/>
      <c r="AJ2495" s="125"/>
      <c r="AK2495" s="310">
        <v>220450</v>
      </c>
      <c r="AL2495" s="310">
        <f t="shared" si="373"/>
        <v>0</v>
      </c>
      <c r="AM2495" s="65" t="s">
        <v>654</v>
      </c>
      <c r="AN2495" s="65"/>
      <c r="AO2495" s="65"/>
      <c r="AP2495" s="65"/>
      <c r="AQ2495" s="65"/>
      <c r="AR2495" s="65"/>
      <c r="AS2495" s="66"/>
    </row>
    <row r="2496" spans="1:45" s="67" customFormat="1" ht="14.15" customHeight="1" x14ac:dyDescent="0.2">
      <c r="A2496" s="165">
        <v>1902036</v>
      </c>
      <c r="B2496" s="166" t="s">
        <v>718</v>
      </c>
      <c r="C2496" s="258">
        <f t="shared" si="374"/>
        <v>0</v>
      </c>
      <c r="D2496" s="137"/>
      <c r="E2496" s="126"/>
      <c r="F2496" s="126"/>
      <c r="G2496" s="126"/>
      <c r="H2496" s="262">
        <f t="shared" si="372"/>
        <v>0</v>
      </c>
      <c r="I2496" s="125"/>
      <c r="J2496" s="125"/>
      <c r="K2496" s="125"/>
      <c r="L2496" s="125"/>
      <c r="M2496" s="125"/>
      <c r="N2496" s="125"/>
      <c r="O2496" s="262">
        <f t="shared" si="375"/>
        <v>0</v>
      </c>
      <c r="P2496" s="125"/>
      <c r="Q2496" s="125"/>
      <c r="R2496" s="262">
        <f t="shared" si="376"/>
        <v>0</v>
      </c>
      <c r="S2496" s="125"/>
      <c r="T2496" s="125"/>
      <c r="U2496" s="262">
        <f t="shared" si="377"/>
        <v>0</v>
      </c>
      <c r="V2496" s="125"/>
      <c r="W2496" s="125"/>
      <c r="X2496" s="262">
        <f t="shared" si="378"/>
        <v>0</v>
      </c>
      <c r="Y2496" s="125"/>
      <c r="Z2496" s="125"/>
      <c r="AA2496" s="125"/>
      <c r="AB2496" s="125"/>
      <c r="AC2496" s="125"/>
      <c r="AD2496" s="125"/>
      <c r="AE2496" s="125"/>
      <c r="AF2496" s="125"/>
      <c r="AG2496" s="125"/>
      <c r="AH2496" s="125"/>
      <c r="AI2496" s="125"/>
      <c r="AJ2496" s="125"/>
      <c r="AK2496" s="310">
        <v>536220</v>
      </c>
      <c r="AL2496" s="310">
        <f t="shared" si="373"/>
        <v>0</v>
      </c>
      <c r="AM2496" s="65" t="s">
        <v>654</v>
      </c>
      <c r="AN2496" s="65"/>
      <c r="AO2496" s="65"/>
      <c r="AP2496" s="65"/>
      <c r="AQ2496" s="65"/>
      <c r="AR2496" s="65"/>
      <c r="AS2496" s="66"/>
    </row>
    <row r="2497" spans="1:45" s="67" customFormat="1" ht="14.15" customHeight="1" x14ac:dyDescent="0.2">
      <c r="A2497" s="165">
        <v>1902037</v>
      </c>
      <c r="B2497" s="166" t="s">
        <v>719</v>
      </c>
      <c r="C2497" s="258">
        <f t="shared" si="374"/>
        <v>0</v>
      </c>
      <c r="D2497" s="137"/>
      <c r="E2497" s="126"/>
      <c r="F2497" s="126"/>
      <c r="G2497" s="126"/>
      <c r="H2497" s="262">
        <f t="shared" si="372"/>
        <v>0</v>
      </c>
      <c r="I2497" s="125"/>
      <c r="J2497" s="125"/>
      <c r="K2497" s="125"/>
      <c r="L2497" s="125"/>
      <c r="M2497" s="125"/>
      <c r="N2497" s="125"/>
      <c r="O2497" s="262">
        <f t="shared" si="375"/>
        <v>0</v>
      </c>
      <c r="P2497" s="125"/>
      <c r="Q2497" s="125"/>
      <c r="R2497" s="290">
        <f t="shared" si="376"/>
        <v>0</v>
      </c>
      <c r="S2497" s="125"/>
      <c r="T2497" s="125"/>
      <c r="U2497" s="262">
        <f t="shared" si="377"/>
        <v>0</v>
      </c>
      <c r="V2497" s="125"/>
      <c r="W2497" s="125"/>
      <c r="X2497" s="262">
        <f t="shared" si="378"/>
        <v>0</v>
      </c>
      <c r="Y2497" s="125"/>
      <c r="Z2497" s="125"/>
      <c r="AA2497" s="125"/>
      <c r="AB2497" s="125"/>
      <c r="AC2497" s="125"/>
      <c r="AD2497" s="125"/>
      <c r="AE2497" s="125"/>
      <c r="AF2497" s="125"/>
      <c r="AG2497" s="125"/>
      <c r="AH2497" s="125"/>
      <c r="AI2497" s="125"/>
      <c r="AJ2497" s="125"/>
      <c r="AK2497" s="310">
        <v>292840</v>
      </c>
      <c r="AL2497" s="310">
        <f t="shared" si="373"/>
        <v>0</v>
      </c>
      <c r="AM2497" s="65" t="s">
        <v>654</v>
      </c>
      <c r="AN2497" s="65"/>
      <c r="AO2497" s="65"/>
      <c r="AP2497" s="65"/>
      <c r="AQ2497" s="65"/>
      <c r="AR2497" s="65"/>
      <c r="AS2497" s="66"/>
    </row>
    <row r="2498" spans="1:45" s="67" customFormat="1" ht="14.15" customHeight="1" x14ac:dyDescent="0.2">
      <c r="A2498" s="165">
        <v>1902038</v>
      </c>
      <c r="B2498" s="166" t="s">
        <v>1069</v>
      </c>
      <c r="C2498" s="258">
        <f t="shared" si="374"/>
        <v>0</v>
      </c>
      <c r="D2498" s="137"/>
      <c r="E2498" s="126"/>
      <c r="F2498" s="126"/>
      <c r="G2498" s="126"/>
      <c r="H2498" s="262">
        <f t="shared" si="372"/>
        <v>0</v>
      </c>
      <c r="I2498" s="125"/>
      <c r="J2498" s="125"/>
      <c r="K2498" s="125"/>
      <c r="L2498" s="125"/>
      <c r="M2498" s="125"/>
      <c r="N2498" s="125"/>
      <c r="O2498" s="262">
        <f t="shared" si="375"/>
        <v>0</v>
      </c>
      <c r="P2498" s="125"/>
      <c r="Q2498" s="125"/>
      <c r="R2498" s="290">
        <f t="shared" si="376"/>
        <v>0</v>
      </c>
      <c r="S2498" s="125"/>
      <c r="T2498" s="125"/>
      <c r="U2498" s="262">
        <f t="shared" si="377"/>
        <v>0</v>
      </c>
      <c r="V2498" s="125"/>
      <c r="W2498" s="125"/>
      <c r="X2498" s="262">
        <f t="shared" si="378"/>
        <v>0</v>
      </c>
      <c r="Y2498" s="125"/>
      <c r="Z2498" s="125"/>
      <c r="AA2498" s="125"/>
      <c r="AB2498" s="125"/>
      <c r="AC2498" s="125"/>
      <c r="AD2498" s="125"/>
      <c r="AE2498" s="125"/>
      <c r="AF2498" s="125"/>
      <c r="AG2498" s="125"/>
      <c r="AH2498" s="125"/>
      <c r="AI2498" s="125"/>
      <c r="AJ2498" s="125"/>
      <c r="AK2498" s="310">
        <v>488740</v>
      </c>
      <c r="AL2498" s="310">
        <f t="shared" si="373"/>
        <v>0</v>
      </c>
      <c r="AM2498" s="65" t="s">
        <v>654</v>
      </c>
      <c r="AN2498" s="65"/>
      <c r="AO2498" s="65"/>
      <c r="AP2498" s="65"/>
      <c r="AQ2498" s="65"/>
      <c r="AR2498" s="65"/>
      <c r="AS2498" s="66"/>
    </row>
    <row r="2499" spans="1:45" s="67" customFormat="1" ht="14.15" customHeight="1" x14ac:dyDescent="0.2">
      <c r="A2499" s="165" t="s">
        <v>3747</v>
      </c>
      <c r="B2499" s="166" t="s">
        <v>3748</v>
      </c>
      <c r="C2499" s="343">
        <f t="shared" si="374"/>
        <v>0</v>
      </c>
      <c r="D2499" s="137"/>
      <c r="E2499" s="126"/>
      <c r="F2499" s="126"/>
      <c r="G2499" s="126"/>
      <c r="H2499" s="290">
        <f t="shared" si="372"/>
        <v>0</v>
      </c>
      <c r="I2499" s="125"/>
      <c r="J2499" s="125"/>
      <c r="K2499" s="125"/>
      <c r="L2499" s="125"/>
      <c r="M2499" s="125"/>
      <c r="N2499" s="125"/>
      <c r="O2499" s="290">
        <f t="shared" si="375"/>
        <v>0</v>
      </c>
      <c r="P2499" s="125"/>
      <c r="Q2499" s="125"/>
      <c r="R2499" s="290">
        <f t="shared" si="376"/>
        <v>0</v>
      </c>
      <c r="S2499" s="125"/>
      <c r="T2499" s="125"/>
      <c r="U2499" s="290">
        <f t="shared" si="377"/>
        <v>0</v>
      </c>
      <c r="V2499" s="125"/>
      <c r="W2499" s="125"/>
      <c r="X2499" s="290">
        <f t="shared" si="378"/>
        <v>0</v>
      </c>
      <c r="Y2499" s="125"/>
      <c r="Z2499" s="125"/>
      <c r="AA2499" s="125"/>
      <c r="AB2499" s="125"/>
      <c r="AC2499" s="125"/>
      <c r="AD2499" s="125"/>
      <c r="AE2499" s="125"/>
      <c r="AF2499" s="125"/>
      <c r="AG2499" s="125"/>
      <c r="AH2499" s="125"/>
      <c r="AI2499" s="125"/>
      <c r="AJ2499" s="125"/>
      <c r="AK2499" s="310">
        <v>231920</v>
      </c>
      <c r="AL2499" s="310">
        <f t="shared" si="373"/>
        <v>0</v>
      </c>
      <c r="AM2499" s="65" t="s">
        <v>654</v>
      </c>
      <c r="AN2499" s="65"/>
      <c r="AO2499" s="65"/>
      <c r="AP2499" s="65"/>
      <c r="AQ2499" s="65"/>
      <c r="AR2499" s="65"/>
      <c r="AS2499" s="66"/>
    </row>
    <row r="2500" spans="1:45" s="67" customFormat="1" ht="14.15" customHeight="1" x14ac:dyDescent="0.2">
      <c r="A2500" s="165">
        <v>1902040</v>
      </c>
      <c r="B2500" s="166" t="s">
        <v>2868</v>
      </c>
      <c r="C2500" s="258">
        <f t="shared" si="374"/>
        <v>0</v>
      </c>
      <c r="D2500" s="137"/>
      <c r="E2500" s="126"/>
      <c r="F2500" s="126"/>
      <c r="G2500" s="126"/>
      <c r="H2500" s="262">
        <f t="shared" si="372"/>
        <v>0</v>
      </c>
      <c r="I2500" s="125"/>
      <c r="J2500" s="125"/>
      <c r="K2500" s="125"/>
      <c r="L2500" s="125"/>
      <c r="M2500" s="125"/>
      <c r="N2500" s="125"/>
      <c r="O2500" s="262">
        <f t="shared" si="375"/>
        <v>0</v>
      </c>
      <c r="P2500" s="125"/>
      <c r="Q2500" s="125"/>
      <c r="R2500" s="262">
        <f t="shared" si="376"/>
        <v>0</v>
      </c>
      <c r="S2500" s="125"/>
      <c r="T2500" s="125"/>
      <c r="U2500" s="262">
        <f t="shared" si="377"/>
        <v>0</v>
      </c>
      <c r="V2500" s="125"/>
      <c r="W2500" s="125"/>
      <c r="X2500" s="262">
        <f t="shared" si="378"/>
        <v>0</v>
      </c>
      <c r="Y2500" s="125"/>
      <c r="Z2500" s="125"/>
      <c r="AA2500" s="125"/>
      <c r="AB2500" s="125"/>
      <c r="AC2500" s="125"/>
      <c r="AD2500" s="125"/>
      <c r="AE2500" s="125"/>
      <c r="AF2500" s="125"/>
      <c r="AG2500" s="125"/>
      <c r="AH2500" s="125"/>
      <c r="AI2500" s="125"/>
      <c r="AJ2500" s="125"/>
      <c r="AK2500" s="310">
        <v>280610</v>
      </c>
      <c r="AL2500" s="310">
        <f t="shared" si="373"/>
        <v>0</v>
      </c>
      <c r="AM2500" s="65" t="s">
        <v>654</v>
      </c>
      <c r="AN2500" s="65"/>
      <c r="AO2500" s="65"/>
      <c r="AP2500" s="65"/>
      <c r="AQ2500" s="65"/>
      <c r="AR2500" s="65"/>
      <c r="AS2500" s="66"/>
    </row>
    <row r="2501" spans="1:45" s="67" customFormat="1" ht="14.15" customHeight="1" x14ac:dyDescent="0.2">
      <c r="A2501" s="165">
        <v>1902041</v>
      </c>
      <c r="B2501" s="166" t="s">
        <v>631</v>
      </c>
      <c r="C2501" s="258">
        <f t="shared" si="374"/>
        <v>0</v>
      </c>
      <c r="D2501" s="137"/>
      <c r="E2501" s="126"/>
      <c r="F2501" s="126"/>
      <c r="G2501" s="126"/>
      <c r="H2501" s="262">
        <f t="shared" si="372"/>
        <v>0</v>
      </c>
      <c r="I2501" s="125"/>
      <c r="J2501" s="125"/>
      <c r="K2501" s="125"/>
      <c r="L2501" s="125"/>
      <c r="M2501" s="125"/>
      <c r="N2501" s="125"/>
      <c r="O2501" s="262">
        <f t="shared" si="375"/>
        <v>0</v>
      </c>
      <c r="P2501" s="125"/>
      <c r="Q2501" s="125"/>
      <c r="R2501" s="262">
        <f t="shared" si="376"/>
        <v>0</v>
      </c>
      <c r="S2501" s="125"/>
      <c r="T2501" s="125"/>
      <c r="U2501" s="262">
        <f t="shared" si="377"/>
        <v>0</v>
      </c>
      <c r="V2501" s="125"/>
      <c r="W2501" s="125"/>
      <c r="X2501" s="262">
        <f t="shared" si="378"/>
        <v>0</v>
      </c>
      <c r="Y2501" s="125"/>
      <c r="Z2501" s="125"/>
      <c r="AA2501" s="125"/>
      <c r="AB2501" s="125"/>
      <c r="AC2501" s="125"/>
      <c r="AD2501" s="125"/>
      <c r="AE2501" s="125"/>
      <c r="AF2501" s="125"/>
      <c r="AG2501" s="125"/>
      <c r="AH2501" s="125"/>
      <c r="AI2501" s="125"/>
      <c r="AJ2501" s="125"/>
      <c r="AK2501" s="310">
        <v>203130</v>
      </c>
      <c r="AL2501" s="310">
        <f t="shared" si="373"/>
        <v>0</v>
      </c>
      <c r="AM2501" s="65" t="s">
        <v>654</v>
      </c>
      <c r="AN2501" s="65"/>
      <c r="AO2501" s="65"/>
      <c r="AP2501" s="65"/>
      <c r="AQ2501" s="65"/>
      <c r="AR2501" s="65"/>
      <c r="AS2501" s="66"/>
    </row>
    <row r="2502" spans="1:45" s="67" customFormat="1" ht="14.15" customHeight="1" x14ac:dyDescent="0.2">
      <c r="A2502" s="165">
        <v>1902043</v>
      </c>
      <c r="B2502" s="195" t="s">
        <v>2869</v>
      </c>
      <c r="C2502" s="258">
        <f t="shared" si="374"/>
        <v>3</v>
      </c>
      <c r="D2502" s="137"/>
      <c r="E2502" s="126"/>
      <c r="F2502" s="126"/>
      <c r="G2502" s="126"/>
      <c r="H2502" s="262">
        <f t="shared" si="372"/>
        <v>1</v>
      </c>
      <c r="I2502" s="125">
        <v>1</v>
      </c>
      <c r="J2502" s="125"/>
      <c r="K2502" s="125"/>
      <c r="L2502" s="125">
        <v>2</v>
      </c>
      <c r="M2502" s="125"/>
      <c r="N2502" s="125"/>
      <c r="O2502" s="262">
        <f t="shared" si="375"/>
        <v>3</v>
      </c>
      <c r="P2502" s="125">
        <v>3</v>
      </c>
      <c r="Q2502" s="125"/>
      <c r="R2502" s="262">
        <f t="shared" si="376"/>
        <v>0</v>
      </c>
      <c r="S2502" s="125"/>
      <c r="T2502" s="125"/>
      <c r="U2502" s="262">
        <f t="shared" si="377"/>
        <v>0</v>
      </c>
      <c r="V2502" s="125"/>
      <c r="W2502" s="125"/>
      <c r="X2502" s="262">
        <f t="shared" si="378"/>
        <v>0</v>
      </c>
      <c r="Y2502" s="125"/>
      <c r="Z2502" s="125"/>
      <c r="AA2502" s="125">
        <v>3</v>
      </c>
      <c r="AB2502" s="125"/>
      <c r="AC2502" s="125"/>
      <c r="AD2502" s="125"/>
      <c r="AE2502" s="125"/>
      <c r="AF2502" s="125"/>
      <c r="AG2502" s="125"/>
      <c r="AH2502" s="125"/>
      <c r="AI2502" s="125"/>
      <c r="AJ2502" s="125"/>
      <c r="AK2502" s="310">
        <v>220450</v>
      </c>
      <c r="AL2502" s="310">
        <f t="shared" si="373"/>
        <v>440900</v>
      </c>
      <c r="AM2502" s="65" t="s">
        <v>654</v>
      </c>
      <c r="AN2502" s="65"/>
      <c r="AO2502" s="65"/>
      <c r="AP2502" s="65"/>
      <c r="AQ2502" s="65"/>
      <c r="AR2502" s="65"/>
      <c r="AS2502" s="66"/>
    </row>
    <row r="2503" spans="1:45" s="67" customFormat="1" ht="14.15" customHeight="1" x14ac:dyDescent="0.2">
      <c r="A2503" s="165">
        <v>1902044</v>
      </c>
      <c r="B2503" s="195" t="s">
        <v>2870</v>
      </c>
      <c r="C2503" s="258">
        <f t="shared" si="374"/>
        <v>3</v>
      </c>
      <c r="D2503" s="137"/>
      <c r="E2503" s="126"/>
      <c r="F2503" s="126"/>
      <c r="G2503" s="126"/>
      <c r="H2503" s="262">
        <f t="shared" si="372"/>
        <v>3</v>
      </c>
      <c r="I2503" s="125">
        <v>3</v>
      </c>
      <c r="J2503" s="125"/>
      <c r="K2503" s="125"/>
      <c r="L2503" s="125"/>
      <c r="M2503" s="125"/>
      <c r="N2503" s="125"/>
      <c r="O2503" s="262">
        <f t="shared" si="375"/>
        <v>3</v>
      </c>
      <c r="P2503" s="125">
        <v>3</v>
      </c>
      <c r="Q2503" s="125"/>
      <c r="R2503" s="262">
        <f t="shared" si="376"/>
        <v>0</v>
      </c>
      <c r="S2503" s="125"/>
      <c r="T2503" s="125"/>
      <c r="U2503" s="262">
        <f t="shared" si="377"/>
        <v>0</v>
      </c>
      <c r="V2503" s="125"/>
      <c r="W2503" s="125"/>
      <c r="X2503" s="262">
        <f t="shared" si="378"/>
        <v>0</v>
      </c>
      <c r="Y2503" s="125"/>
      <c r="Z2503" s="125"/>
      <c r="AA2503" s="125">
        <v>3</v>
      </c>
      <c r="AB2503" s="125"/>
      <c r="AC2503" s="125"/>
      <c r="AD2503" s="125"/>
      <c r="AE2503" s="125"/>
      <c r="AF2503" s="125"/>
      <c r="AG2503" s="125"/>
      <c r="AH2503" s="125"/>
      <c r="AI2503" s="125"/>
      <c r="AJ2503" s="125"/>
      <c r="AK2503" s="310">
        <v>274800</v>
      </c>
      <c r="AL2503" s="310">
        <f t="shared" si="373"/>
        <v>824400</v>
      </c>
      <c r="AM2503" s="65" t="s">
        <v>654</v>
      </c>
      <c r="AN2503" s="65"/>
      <c r="AO2503" s="65"/>
      <c r="AP2503" s="65"/>
      <c r="AQ2503" s="65"/>
      <c r="AR2503" s="65"/>
      <c r="AS2503" s="66"/>
    </row>
    <row r="2504" spans="1:45" s="67" customFormat="1" ht="21.75" customHeight="1" x14ac:dyDescent="0.2">
      <c r="A2504" s="165">
        <v>1902045</v>
      </c>
      <c r="B2504" s="195" t="s">
        <v>2871</v>
      </c>
      <c r="C2504" s="258">
        <f t="shared" si="374"/>
        <v>0</v>
      </c>
      <c r="D2504" s="137"/>
      <c r="E2504" s="126"/>
      <c r="F2504" s="126"/>
      <c r="G2504" s="126"/>
      <c r="H2504" s="262">
        <f t="shared" si="372"/>
        <v>0</v>
      </c>
      <c r="I2504" s="125"/>
      <c r="J2504" s="125"/>
      <c r="K2504" s="125"/>
      <c r="L2504" s="125"/>
      <c r="M2504" s="125"/>
      <c r="N2504" s="125"/>
      <c r="O2504" s="262">
        <f t="shared" si="375"/>
        <v>0</v>
      </c>
      <c r="P2504" s="125"/>
      <c r="Q2504" s="125"/>
      <c r="R2504" s="262">
        <f t="shared" si="376"/>
        <v>0</v>
      </c>
      <c r="S2504" s="125"/>
      <c r="T2504" s="125"/>
      <c r="U2504" s="262">
        <f t="shared" si="377"/>
        <v>0</v>
      </c>
      <c r="V2504" s="125"/>
      <c r="W2504" s="125"/>
      <c r="X2504" s="262">
        <f t="shared" si="378"/>
        <v>0</v>
      </c>
      <c r="Y2504" s="125"/>
      <c r="Z2504" s="125"/>
      <c r="AA2504" s="125"/>
      <c r="AB2504" s="125"/>
      <c r="AC2504" s="125"/>
      <c r="AD2504" s="125"/>
      <c r="AE2504" s="125"/>
      <c r="AF2504" s="125"/>
      <c r="AG2504" s="125"/>
      <c r="AH2504" s="125"/>
      <c r="AI2504" s="125"/>
      <c r="AJ2504" s="125"/>
      <c r="AK2504" s="310">
        <v>261180</v>
      </c>
      <c r="AL2504" s="310">
        <f t="shared" si="373"/>
        <v>0</v>
      </c>
      <c r="AM2504" s="65" t="s">
        <v>654</v>
      </c>
      <c r="AN2504" s="65"/>
      <c r="AO2504" s="65"/>
      <c r="AP2504" s="65"/>
      <c r="AQ2504" s="65"/>
      <c r="AR2504" s="65"/>
      <c r="AS2504" s="66"/>
    </row>
    <row r="2505" spans="1:45" s="67" customFormat="1" ht="14.15" customHeight="1" x14ac:dyDescent="0.2">
      <c r="A2505" s="165">
        <v>1902047</v>
      </c>
      <c r="B2505" s="166" t="s">
        <v>632</v>
      </c>
      <c r="C2505" s="258">
        <f t="shared" si="374"/>
        <v>0</v>
      </c>
      <c r="D2505" s="137"/>
      <c r="E2505" s="126"/>
      <c r="F2505" s="126"/>
      <c r="G2505" s="126"/>
      <c r="H2505" s="262">
        <f t="shared" si="372"/>
        <v>0</v>
      </c>
      <c r="I2505" s="125"/>
      <c r="J2505" s="125"/>
      <c r="K2505" s="125"/>
      <c r="L2505" s="125"/>
      <c r="M2505" s="125"/>
      <c r="N2505" s="125"/>
      <c r="O2505" s="262">
        <f t="shared" si="375"/>
        <v>0</v>
      </c>
      <c r="P2505" s="125"/>
      <c r="Q2505" s="125"/>
      <c r="R2505" s="262">
        <f t="shared" si="376"/>
        <v>0</v>
      </c>
      <c r="S2505" s="125"/>
      <c r="T2505" s="125"/>
      <c r="U2505" s="262">
        <f t="shared" si="377"/>
        <v>0</v>
      </c>
      <c r="V2505" s="125"/>
      <c r="W2505" s="125"/>
      <c r="X2505" s="262">
        <f t="shared" si="378"/>
        <v>0</v>
      </c>
      <c r="Y2505" s="125"/>
      <c r="Z2505" s="125"/>
      <c r="AA2505" s="125"/>
      <c r="AB2505" s="125"/>
      <c r="AC2505" s="125"/>
      <c r="AD2505" s="125"/>
      <c r="AE2505" s="125"/>
      <c r="AF2505" s="125"/>
      <c r="AG2505" s="125"/>
      <c r="AH2505" s="125"/>
      <c r="AI2505" s="125"/>
      <c r="AJ2505" s="125"/>
      <c r="AK2505" s="310">
        <v>131840</v>
      </c>
      <c r="AL2505" s="310">
        <f t="shared" si="373"/>
        <v>0</v>
      </c>
      <c r="AM2505" s="65" t="s">
        <v>654</v>
      </c>
      <c r="AN2505" s="65"/>
      <c r="AO2505" s="65"/>
      <c r="AP2505" s="65"/>
      <c r="AQ2505" s="65"/>
      <c r="AR2505" s="65"/>
      <c r="AS2505" s="66"/>
    </row>
    <row r="2506" spans="1:45" s="67" customFormat="1" x14ac:dyDescent="0.2">
      <c r="A2506" s="165">
        <v>1902049</v>
      </c>
      <c r="B2506" s="195" t="s">
        <v>2872</v>
      </c>
      <c r="C2506" s="258">
        <f t="shared" si="374"/>
        <v>0</v>
      </c>
      <c r="D2506" s="137"/>
      <c r="E2506" s="126"/>
      <c r="F2506" s="126"/>
      <c r="G2506" s="126"/>
      <c r="H2506" s="262">
        <f t="shared" si="372"/>
        <v>0</v>
      </c>
      <c r="I2506" s="125"/>
      <c r="J2506" s="125"/>
      <c r="K2506" s="125"/>
      <c r="L2506" s="125"/>
      <c r="M2506" s="125"/>
      <c r="N2506" s="125"/>
      <c r="O2506" s="262">
        <f t="shared" si="375"/>
        <v>0</v>
      </c>
      <c r="P2506" s="125"/>
      <c r="Q2506" s="125"/>
      <c r="R2506" s="262">
        <f t="shared" si="376"/>
        <v>0</v>
      </c>
      <c r="S2506" s="125"/>
      <c r="T2506" s="125"/>
      <c r="U2506" s="262">
        <f t="shared" si="377"/>
        <v>0</v>
      </c>
      <c r="V2506" s="125"/>
      <c r="W2506" s="125"/>
      <c r="X2506" s="262">
        <f t="shared" si="378"/>
        <v>0</v>
      </c>
      <c r="Y2506" s="125"/>
      <c r="Z2506" s="125"/>
      <c r="AA2506" s="125"/>
      <c r="AB2506" s="125"/>
      <c r="AC2506" s="125"/>
      <c r="AD2506" s="125"/>
      <c r="AE2506" s="125"/>
      <c r="AF2506" s="125"/>
      <c r="AG2506" s="125"/>
      <c r="AH2506" s="125"/>
      <c r="AI2506" s="125"/>
      <c r="AJ2506" s="125"/>
      <c r="AK2506" s="310">
        <v>266160</v>
      </c>
      <c r="AL2506" s="310">
        <f t="shared" si="373"/>
        <v>0</v>
      </c>
      <c r="AM2506" s="65" t="s">
        <v>654</v>
      </c>
      <c r="AN2506" s="65"/>
      <c r="AO2506" s="65"/>
      <c r="AP2506" s="65"/>
      <c r="AQ2506" s="65"/>
      <c r="AR2506" s="65"/>
      <c r="AS2506" s="66"/>
    </row>
    <row r="2507" spans="1:45" s="67" customFormat="1" ht="14.15" customHeight="1" x14ac:dyDescent="0.2">
      <c r="A2507" s="165">
        <v>1902050</v>
      </c>
      <c r="B2507" s="195" t="s">
        <v>2890</v>
      </c>
      <c r="C2507" s="258">
        <f t="shared" si="374"/>
        <v>0</v>
      </c>
      <c r="D2507" s="137"/>
      <c r="E2507" s="126"/>
      <c r="F2507" s="126"/>
      <c r="G2507" s="126"/>
      <c r="H2507" s="262">
        <f t="shared" si="372"/>
        <v>0</v>
      </c>
      <c r="I2507" s="125"/>
      <c r="J2507" s="125"/>
      <c r="K2507" s="125"/>
      <c r="L2507" s="125"/>
      <c r="M2507" s="125"/>
      <c r="N2507" s="125"/>
      <c r="O2507" s="262">
        <f t="shared" si="375"/>
        <v>0</v>
      </c>
      <c r="P2507" s="125"/>
      <c r="Q2507" s="125"/>
      <c r="R2507" s="262">
        <f t="shared" si="376"/>
        <v>0</v>
      </c>
      <c r="S2507" s="125"/>
      <c r="T2507" s="125"/>
      <c r="U2507" s="262">
        <f t="shared" si="377"/>
        <v>0</v>
      </c>
      <c r="V2507" s="125"/>
      <c r="W2507" s="125"/>
      <c r="X2507" s="262">
        <f t="shared" si="378"/>
        <v>0</v>
      </c>
      <c r="Y2507" s="125"/>
      <c r="Z2507" s="125"/>
      <c r="AA2507" s="125"/>
      <c r="AB2507" s="125"/>
      <c r="AC2507" s="125"/>
      <c r="AD2507" s="125"/>
      <c r="AE2507" s="125"/>
      <c r="AF2507" s="125"/>
      <c r="AG2507" s="125"/>
      <c r="AH2507" s="125"/>
      <c r="AI2507" s="125"/>
      <c r="AJ2507" s="125"/>
      <c r="AK2507" s="310">
        <v>158640</v>
      </c>
      <c r="AL2507" s="310">
        <f t="shared" si="373"/>
        <v>0</v>
      </c>
      <c r="AM2507" s="65" t="s">
        <v>654</v>
      </c>
      <c r="AN2507" s="65"/>
      <c r="AO2507" s="65"/>
      <c r="AP2507" s="65"/>
      <c r="AQ2507" s="65"/>
      <c r="AR2507" s="65"/>
      <c r="AS2507" s="66"/>
    </row>
    <row r="2508" spans="1:45" s="67" customFormat="1" ht="14.15" customHeight="1" x14ac:dyDescent="0.2">
      <c r="A2508" s="165">
        <v>1902051</v>
      </c>
      <c r="B2508" s="166" t="s">
        <v>452</v>
      </c>
      <c r="C2508" s="258">
        <f t="shared" si="374"/>
        <v>0</v>
      </c>
      <c r="D2508" s="137"/>
      <c r="E2508" s="126"/>
      <c r="F2508" s="126"/>
      <c r="G2508" s="126"/>
      <c r="H2508" s="262">
        <f t="shared" si="372"/>
        <v>0</v>
      </c>
      <c r="I2508" s="125"/>
      <c r="J2508" s="125"/>
      <c r="K2508" s="125"/>
      <c r="L2508" s="125"/>
      <c r="M2508" s="125"/>
      <c r="N2508" s="125"/>
      <c r="O2508" s="262">
        <f t="shared" si="375"/>
        <v>0</v>
      </c>
      <c r="P2508" s="125"/>
      <c r="Q2508" s="125"/>
      <c r="R2508" s="262">
        <f t="shared" si="376"/>
        <v>0</v>
      </c>
      <c r="S2508" s="125"/>
      <c r="T2508" s="125"/>
      <c r="U2508" s="262">
        <f t="shared" si="377"/>
        <v>0</v>
      </c>
      <c r="V2508" s="125"/>
      <c r="W2508" s="125"/>
      <c r="X2508" s="262">
        <f t="shared" si="378"/>
        <v>0</v>
      </c>
      <c r="Y2508" s="125"/>
      <c r="Z2508" s="125"/>
      <c r="AA2508" s="125"/>
      <c r="AB2508" s="125"/>
      <c r="AC2508" s="125"/>
      <c r="AD2508" s="125"/>
      <c r="AE2508" s="125"/>
      <c r="AF2508" s="125"/>
      <c r="AG2508" s="125"/>
      <c r="AH2508" s="125"/>
      <c r="AI2508" s="125"/>
      <c r="AJ2508" s="125"/>
      <c r="AK2508" s="310">
        <v>137850</v>
      </c>
      <c r="AL2508" s="310">
        <f t="shared" si="373"/>
        <v>0</v>
      </c>
      <c r="AM2508" s="65" t="s">
        <v>654</v>
      </c>
      <c r="AN2508" s="65"/>
      <c r="AO2508" s="65"/>
      <c r="AP2508" s="65"/>
      <c r="AQ2508" s="65"/>
      <c r="AR2508" s="65"/>
      <c r="AS2508" s="66"/>
    </row>
    <row r="2509" spans="1:45" s="67" customFormat="1" ht="14.15" customHeight="1" x14ac:dyDescent="0.2">
      <c r="A2509" s="165">
        <v>1902052</v>
      </c>
      <c r="B2509" s="166" t="s">
        <v>171</v>
      </c>
      <c r="C2509" s="258">
        <f t="shared" si="374"/>
        <v>0</v>
      </c>
      <c r="D2509" s="137"/>
      <c r="E2509" s="126"/>
      <c r="F2509" s="126"/>
      <c r="G2509" s="126"/>
      <c r="H2509" s="262">
        <f t="shared" si="372"/>
        <v>0</v>
      </c>
      <c r="I2509" s="125"/>
      <c r="J2509" s="125"/>
      <c r="K2509" s="125"/>
      <c r="L2509" s="125"/>
      <c r="M2509" s="125"/>
      <c r="N2509" s="125"/>
      <c r="O2509" s="262">
        <f t="shared" si="375"/>
        <v>0</v>
      </c>
      <c r="P2509" s="125"/>
      <c r="Q2509" s="125"/>
      <c r="R2509" s="262">
        <f t="shared" si="376"/>
        <v>0</v>
      </c>
      <c r="S2509" s="125"/>
      <c r="T2509" s="125"/>
      <c r="U2509" s="262">
        <f t="shared" si="377"/>
        <v>0</v>
      </c>
      <c r="V2509" s="125"/>
      <c r="W2509" s="125"/>
      <c r="X2509" s="262">
        <f t="shared" si="378"/>
        <v>0</v>
      </c>
      <c r="Y2509" s="125"/>
      <c r="Z2509" s="125"/>
      <c r="AA2509" s="125"/>
      <c r="AB2509" s="125"/>
      <c r="AC2509" s="125"/>
      <c r="AD2509" s="125"/>
      <c r="AE2509" s="125"/>
      <c r="AF2509" s="125"/>
      <c r="AG2509" s="125"/>
      <c r="AH2509" s="125"/>
      <c r="AI2509" s="125"/>
      <c r="AJ2509" s="125"/>
      <c r="AK2509" s="310">
        <v>158640</v>
      </c>
      <c r="AL2509" s="310">
        <f t="shared" si="373"/>
        <v>0</v>
      </c>
      <c r="AM2509" s="65" t="s">
        <v>654</v>
      </c>
      <c r="AN2509" s="65"/>
      <c r="AO2509" s="65"/>
      <c r="AP2509" s="65"/>
      <c r="AQ2509" s="65"/>
      <c r="AR2509" s="65"/>
      <c r="AS2509" s="66"/>
    </row>
    <row r="2510" spans="1:45" s="67" customFormat="1" ht="14.15" customHeight="1" x14ac:dyDescent="0.2">
      <c r="A2510" s="165">
        <v>1902053</v>
      </c>
      <c r="B2510" s="166" t="s">
        <v>437</v>
      </c>
      <c r="C2510" s="258">
        <f t="shared" si="374"/>
        <v>0</v>
      </c>
      <c r="D2510" s="137"/>
      <c r="E2510" s="126"/>
      <c r="F2510" s="126"/>
      <c r="G2510" s="126"/>
      <c r="H2510" s="262">
        <f t="shared" si="372"/>
        <v>0</v>
      </c>
      <c r="I2510" s="125"/>
      <c r="J2510" s="125"/>
      <c r="K2510" s="125"/>
      <c r="L2510" s="125"/>
      <c r="M2510" s="125"/>
      <c r="N2510" s="125"/>
      <c r="O2510" s="262">
        <f t="shared" si="375"/>
        <v>0</v>
      </c>
      <c r="P2510" s="125"/>
      <c r="Q2510" s="125"/>
      <c r="R2510" s="262">
        <f t="shared" si="376"/>
        <v>0</v>
      </c>
      <c r="S2510" s="125"/>
      <c r="T2510" s="125"/>
      <c r="U2510" s="262">
        <f t="shared" si="377"/>
        <v>0</v>
      </c>
      <c r="V2510" s="125"/>
      <c r="W2510" s="125"/>
      <c r="X2510" s="262">
        <f t="shared" si="378"/>
        <v>0</v>
      </c>
      <c r="Y2510" s="125"/>
      <c r="Z2510" s="125"/>
      <c r="AA2510" s="125"/>
      <c r="AB2510" s="125"/>
      <c r="AC2510" s="125"/>
      <c r="AD2510" s="125"/>
      <c r="AE2510" s="125"/>
      <c r="AF2510" s="125"/>
      <c r="AG2510" s="125"/>
      <c r="AH2510" s="125"/>
      <c r="AI2510" s="125"/>
      <c r="AJ2510" s="125"/>
      <c r="AK2510" s="310">
        <v>173590</v>
      </c>
      <c r="AL2510" s="310">
        <f t="shared" si="373"/>
        <v>0</v>
      </c>
      <c r="AM2510" s="65" t="s">
        <v>654</v>
      </c>
      <c r="AN2510" s="65"/>
      <c r="AO2510" s="65"/>
      <c r="AP2510" s="65"/>
      <c r="AQ2510" s="65"/>
      <c r="AR2510" s="65"/>
      <c r="AS2510" s="66"/>
    </row>
    <row r="2511" spans="1:45" s="67" customFormat="1" ht="14.15" customHeight="1" x14ac:dyDescent="0.2">
      <c r="A2511" s="165">
        <v>1902054</v>
      </c>
      <c r="B2511" s="166" t="s">
        <v>2795</v>
      </c>
      <c r="C2511" s="258">
        <f t="shared" si="374"/>
        <v>0</v>
      </c>
      <c r="D2511" s="137"/>
      <c r="E2511" s="126"/>
      <c r="F2511" s="126"/>
      <c r="G2511" s="126"/>
      <c r="H2511" s="262">
        <f t="shared" si="372"/>
        <v>0</v>
      </c>
      <c r="I2511" s="125"/>
      <c r="J2511" s="125"/>
      <c r="K2511" s="125"/>
      <c r="L2511" s="125"/>
      <c r="M2511" s="125"/>
      <c r="N2511" s="125"/>
      <c r="O2511" s="262">
        <f t="shared" si="375"/>
        <v>0</v>
      </c>
      <c r="P2511" s="125"/>
      <c r="Q2511" s="125"/>
      <c r="R2511" s="262">
        <f t="shared" si="376"/>
        <v>0</v>
      </c>
      <c r="S2511" s="125"/>
      <c r="T2511" s="125"/>
      <c r="U2511" s="262">
        <f t="shared" si="377"/>
        <v>0</v>
      </c>
      <c r="V2511" s="125"/>
      <c r="W2511" s="125"/>
      <c r="X2511" s="262">
        <f t="shared" si="378"/>
        <v>0</v>
      </c>
      <c r="Y2511" s="125"/>
      <c r="Z2511" s="125"/>
      <c r="AA2511" s="125"/>
      <c r="AB2511" s="125"/>
      <c r="AC2511" s="125"/>
      <c r="AD2511" s="125"/>
      <c r="AE2511" s="125"/>
      <c r="AF2511" s="125"/>
      <c r="AG2511" s="125"/>
      <c r="AH2511" s="125"/>
      <c r="AI2511" s="125"/>
      <c r="AJ2511" s="125"/>
      <c r="AK2511" s="310">
        <v>152530</v>
      </c>
      <c r="AL2511" s="310">
        <f t="shared" si="373"/>
        <v>0</v>
      </c>
      <c r="AM2511" s="65" t="s">
        <v>654</v>
      </c>
      <c r="AN2511" s="65"/>
      <c r="AO2511" s="65"/>
      <c r="AP2511" s="65"/>
      <c r="AQ2511" s="65"/>
      <c r="AR2511" s="65"/>
      <c r="AS2511" s="66"/>
    </row>
    <row r="2512" spans="1:45" s="67" customFormat="1" ht="20" x14ac:dyDescent="0.2">
      <c r="A2512" s="165">
        <v>1902055</v>
      </c>
      <c r="B2512" s="166" t="s">
        <v>2873</v>
      </c>
      <c r="C2512" s="258">
        <f t="shared" si="374"/>
        <v>0</v>
      </c>
      <c r="D2512" s="137"/>
      <c r="E2512" s="126"/>
      <c r="F2512" s="126"/>
      <c r="G2512" s="126"/>
      <c r="H2512" s="262">
        <f t="shared" si="372"/>
        <v>0</v>
      </c>
      <c r="I2512" s="125"/>
      <c r="J2512" s="125"/>
      <c r="K2512" s="125"/>
      <c r="L2512" s="125"/>
      <c r="M2512" s="125"/>
      <c r="N2512" s="125"/>
      <c r="O2512" s="262">
        <f t="shared" si="375"/>
        <v>0</v>
      </c>
      <c r="P2512" s="125"/>
      <c r="Q2512" s="125"/>
      <c r="R2512" s="262">
        <f t="shared" si="376"/>
        <v>0</v>
      </c>
      <c r="S2512" s="125"/>
      <c r="T2512" s="125"/>
      <c r="U2512" s="262">
        <f t="shared" si="377"/>
        <v>0</v>
      </c>
      <c r="V2512" s="125"/>
      <c r="W2512" s="125"/>
      <c r="X2512" s="262">
        <f t="shared" si="378"/>
        <v>0</v>
      </c>
      <c r="Y2512" s="125"/>
      <c r="Z2512" s="125"/>
      <c r="AA2512" s="125"/>
      <c r="AB2512" s="125"/>
      <c r="AC2512" s="125"/>
      <c r="AD2512" s="125"/>
      <c r="AE2512" s="125"/>
      <c r="AF2512" s="125"/>
      <c r="AG2512" s="125"/>
      <c r="AH2512" s="125"/>
      <c r="AI2512" s="125"/>
      <c r="AJ2512" s="125"/>
      <c r="AK2512" s="310">
        <v>286300</v>
      </c>
      <c r="AL2512" s="310">
        <f t="shared" si="373"/>
        <v>0</v>
      </c>
      <c r="AM2512" s="65" t="s">
        <v>654</v>
      </c>
      <c r="AN2512" s="65"/>
      <c r="AO2512" s="65"/>
      <c r="AP2512" s="65"/>
      <c r="AQ2512" s="65"/>
      <c r="AR2512" s="65"/>
      <c r="AS2512" s="66"/>
    </row>
    <row r="2513" spans="1:45" s="67" customFormat="1" ht="12" customHeight="1" x14ac:dyDescent="0.2">
      <c r="A2513" s="165">
        <v>1902056</v>
      </c>
      <c r="B2513" s="166" t="s">
        <v>949</v>
      </c>
      <c r="C2513" s="258">
        <f t="shared" si="374"/>
        <v>0</v>
      </c>
      <c r="D2513" s="137"/>
      <c r="E2513" s="126"/>
      <c r="F2513" s="126"/>
      <c r="G2513" s="126"/>
      <c r="H2513" s="262">
        <f t="shared" si="372"/>
        <v>0</v>
      </c>
      <c r="I2513" s="125"/>
      <c r="J2513" s="125"/>
      <c r="K2513" s="125"/>
      <c r="L2513" s="125"/>
      <c r="M2513" s="125"/>
      <c r="N2513" s="125"/>
      <c r="O2513" s="262">
        <f t="shared" si="375"/>
        <v>0</v>
      </c>
      <c r="P2513" s="125"/>
      <c r="Q2513" s="125"/>
      <c r="R2513" s="262">
        <f t="shared" si="376"/>
        <v>0</v>
      </c>
      <c r="S2513" s="125"/>
      <c r="T2513" s="125"/>
      <c r="U2513" s="262">
        <f t="shared" si="377"/>
        <v>0</v>
      </c>
      <c r="V2513" s="125"/>
      <c r="W2513" s="125"/>
      <c r="X2513" s="262">
        <f t="shared" si="378"/>
        <v>0</v>
      </c>
      <c r="Y2513" s="125"/>
      <c r="Z2513" s="125"/>
      <c r="AA2513" s="125"/>
      <c r="AB2513" s="125"/>
      <c r="AC2513" s="125"/>
      <c r="AD2513" s="125"/>
      <c r="AE2513" s="125"/>
      <c r="AF2513" s="125"/>
      <c r="AG2513" s="125"/>
      <c r="AH2513" s="125"/>
      <c r="AI2513" s="125"/>
      <c r="AJ2513" s="125"/>
      <c r="AK2513" s="310">
        <v>315120</v>
      </c>
      <c r="AL2513" s="310">
        <f t="shared" si="373"/>
        <v>0</v>
      </c>
      <c r="AM2513" s="65" t="s">
        <v>654</v>
      </c>
      <c r="AN2513" s="65"/>
      <c r="AO2513" s="65"/>
      <c r="AP2513" s="65"/>
      <c r="AQ2513" s="65"/>
      <c r="AR2513" s="65"/>
      <c r="AS2513" s="66"/>
    </row>
    <row r="2514" spans="1:45" s="67" customFormat="1" ht="20" x14ac:dyDescent="0.2">
      <c r="A2514" s="165">
        <v>1902057</v>
      </c>
      <c r="B2514" s="166" t="s">
        <v>4578</v>
      </c>
      <c r="C2514" s="258">
        <f t="shared" si="374"/>
        <v>0</v>
      </c>
      <c r="D2514" s="137"/>
      <c r="E2514" s="126"/>
      <c r="F2514" s="126"/>
      <c r="G2514" s="126"/>
      <c r="H2514" s="262">
        <f t="shared" si="372"/>
        <v>0</v>
      </c>
      <c r="I2514" s="125"/>
      <c r="J2514" s="125"/>
      <c r="K2514" s="125"/>
      <c r="L2514" s="125"/>
      <c r="M2514" s="125"/>
      <c r="N2514" s="125"/>
      <c r="O2514" s="262">
        <f t="shared" si="375"/>
        <v>0</v>
      </c>
      <c r="P2514" s="125"/>
      <c r="Q2514" s="125"/>
      <c r="R2514" s="262">
        <f t="shared" si="376"/>
        <v>0</v>
      </c>
      <c r="S2514" s="125"/>
      <c r="T2514" s="125"/>
      <c r="U2514" s="262">
        <f t="shared" si="377"/>
        <v>0</v>
      </c>
      <c r="V2514" s="125"/>
      <c r="W2514" s="125"/>
      <c r="X2514" s="262">
        <f t="shared" si="378"/>
        <v>0</v>
      </c>
      <c r="Y2514" s="125"/>
      <c r="Z2514" s="125"/>
      <c r="AA2514" s="125"/>
      <c r="AB2514" s="125"/>
      <c r="AC2514" s="125"/>
      <c r="AD2514" s="125"/>
      <c r="AE2514" s="125"/>
      <c r="AF2514" s="125"/>
      <c r="AG2514" s="125"/>
      <c r="AH2514" s="125"/>
      <c r="AI2514" s="125"/>
      <c r="AJ2514" s="125"/>
      <c r="AK2514" s="310">
        <v>561570</v>
      </c>
      <c r="AL2514" s="310">
        <f t="shared" si="373"/>
        <v>0</v>
      </c>
      <c r="AM2514" s="65" t="s">
        <v>654</v>
      </c>
      <c r="AN2514" s="65"/>
      <c r="AO2514" s="65"/>
      <c r="AP2514" s="65"/>
      <c r="AQ2514" s="65"/>
      <c r="AR2514" s="65"/>
      <c r="AS2514" s="66"/>
    </row>
    <row r="2515" spans="1:45" s="67" customFormat="1" ht="14.15" customHeight="1" x14ac:dyDescent="0.2">
      <c r="A2515" s="165">
        <v>1902059</v>
      </c>
      <c r="B2515" s="195" t="s">
        <v>2874</v>
      </c>
      <c r="C2515" s="258">
        <f t="shared" si="374"/>
        <v>1</v>
      </c>
      <c r="D2515" s="137"/>
      <c r="E2515" s="126"/>
      <c r="F2515" s="126"/>
      <c r="G2515" s="126"/>
      <c r="H2515" s="262">
        <f t="shared" si="372"/>
        <v>0</v>
      </c>
      <c r="I2515" s="125"/>
      <c r="J2515" s="125"/>
      <c r="K2515" s="125"/>
      <c r="L2515" s="125">
        <v>1</v>
      </c>
      <c r="M2515" s="125"/>
      <c r="N2515" s="125"/>
      <c r="O2515" s="262">
        <f t="shared" si="375"/>
        <v>1</v>
      </c>
      <c r="P2515" s="125">
        <v>1</v>
      </c>
      <c r="Q2515" s="125"/>
      <c r="R2515" s="262">
        <f t="shared" si="376"/>
        <v>0</v>
      </c>
      <c r="S2515" s="125"/>
      <c r="T2515" s="125"/>
      <c r="U2515" s="262">
        <f t="shared" si="377"/>
        <v>0</v>
      </c>
      <c r="V2515" s="125"/>
      <c r="W2515" s="125"/>
      <c r="X2515" s="262">
        <f t="shared" si="378"/>
        <v>0</v>
      </c>
      <c r="Y2515" s="125"/>
      <c r="Z2515" s="125"/>
      <c r="AA2515" s="125">
        <v>1</v>
      </c>
      <c r="AB2515" s="125"/>
      <c r="AC2515" s="125"/>
      <c r="AD2515" s="125"/>
      <c r="AE2515" s="125"/>
      <c r="AF2515" s="125"/>
      <c r="AG2515" s="125"/>
      <c r="AH2515" s="125"/>
      <c r="AI2515" s="125"/>
      <c r="AJ2515" s="125"/>
      <c r="AK2515" s="310">
        <v>152530</v>
      </c>
      <c r="AL2515" s="310">
        <f t="shared" si="373"/>
        <v>76265</v>
      </c>
      <c r="AM2515" s="65" t="s">
        <v>654</v>
      </c>
      <c r="AN2515" s="65"/>
      <c r="AO2515" s="65"/>
      <c r="AP2515" s="65"/>
      <c r="AQ2515" s="65"/>
      <c r="AR2515" s="65"/>
      <c r="AS2515" s="66"/>
    </row>
    <row r="2516" spans="1:45" s="67" customFormat="1" ht="14.15" customHeight="1" x14ac:dyDescent="0.2">
      <c r="A2516" s="165">
        <v>1902060</v>
      </c>
      <c r="B2516" s="195" t="s">
        <v>2875</v>
      </c>
      <c r="C2516" s="258">
        <f t="shared" si="374"/>
        <v>6</v>
      </c>
      <c r="D2516" s="137"/>
      <c r="E2516" s="126"/>
      <c r="F2516" s="126"/>
      <c r="G2516" s="126"/>
      <c r="H2516" s="262">
        <f t="shared" si="372"/>
        <v>6</v>
      </c>
      <c r="I2516" s="125">
        <v>6</v>
      </c>
      <c r="J2516" s="125"/>
      <c r="K2516" s="125"/>
      <c r="L2516" s="125"/>
      <c r="M2516" s="125"/>
      <c r="N2516" s="125"/>
      <c r="O2516" s="262">
        <f t="shared" si="375"/>
        <v>1</v>
      </c>
      <c r="P2516" s="125">
        <v>1</v>
      </c>
      <c r="Q2516" s="125"/>
      <c r="R2516" s="262">
        <f t="shared" si="376"/>
        <v>5</v>
      </c>
      <c r="S2516" s="125">
        <v>5</v>
      </c>
      <c r="T2516" s="125"/>
      <c r="U2516" s="262">
        <f t="shared" si="377"/>
        <v>0</v>
      </c>
      <c r="V2516" s="125"/>
      <c r="W2516" s="125"/>
      <c r="X2516" s="262">
        <f t="shared" si="378"/>
        <v>0</v>
      </c>
      <c r="Y2516" s="125"/>
      <c r="Z2516" s="125"/>
      <c r="AA2516" s="125">
        <v>6</v>
      </c>
      <c r="AB2516" s="125"/>
      <c r="AC2516" s="125"/>
      <c r="AD2516" s="125"/>
      <c r="AE2516" s="125"/>
      <c r="AF2516" s="125"/>
      <c r="AG2516" s="125"/>
      <c r="AH2516" s="125"/>
      <c r="AI2516" s="125"/>
      <c r="AJ2516" s="125"/>
      <c r="AK2516" s="310">
        <v>209970</v>
      </c>
      <c r="AL2516" s="310">
        <f t="shared" si="373"/>
        <v>1259820</v>
      </c>
      <c r="AM2516" s="65" t="s">
        <v>654</v>
      </c>
      <c r="AN2516" s="65"/>
      <c r="AO2516" s="65"/>
      <c r="AP2516" s="65"/>
      <c r="AQ2516" s="65"/>
      <c r="AR2516" s="65"/>
      <c r="AS2516" s="66"/>
    </row>
    <row r="2517" spans="1:45" s="67" customFormat="1" ht="14.15" customHeight="1" x14ac:dyDescent="0.2">
      <c r="A2517" s="165">
        <v>1902061</v>
      </c>
      <c r="B2517" s="166" t="s">
        <v>473</v>
      </c>
      <c r="C2517" s="258">
        <f t="shared" si="374"/>
        <v>19</v>
      </c>
      <c r="D2517" s="137"/>
      <c r="E2517" s="126"/>
      <c r="F2517" s="126"/>
      <c r="G2517" s="126"/>
      <c r="H2517" s="262">
        <f t="shared" si="372"/>
        <v>11</v>
      </c>
      <c r="I2517" s="125">
        <v>11</v>
      </c>
      <c r="J2517" s="125"/>
      <c r="K2517" s="125"/>
      <c r="L2517" s="125">
        <v>8</v>
      </c>
      <c r="M2517" s="125"/>
      <c r="N2517" s="125"/>
      <c r="O2517" s="262">
        <f t="shared" si="375"/>
        <v>6</v>
      </c>
      <c r="P2517" s="125">
        <v>6</v>
      </c>
      <c r="Q2517" s="125"/>
      <c r="R2517" s="262">
        <f t="shared" si="376"/>
        <v>13</v>
      </c>
      <c r="S2517" s="125">
        <v>13</v>
      </c>
      <c r="T2517" s="125"/>
      <c r="U2517" s="262">
        <f t="shared" si="377"/>
        <v>0</v>
      </c>
      <c r="V2517" s="125"/>
      <c r="W2517" s="125"/>
      <c r="X2517" s="262">
        <f t="shared" si="378"/>
        <v>0</v>
      </c>
      <c r="Y2517" s="125"/>
      <c r="Z2517" s="125"/>
      <c r="AA2517" s="125">
        <v>19</v>
      </c>
      <c r="AB2517" s="125"/>
      <c r="AC2517" s="125"/>
      <c r="AD2517" s="125"/>
      <c r="AE2517" s="125"/>
      <c r="AF2517" s="125"/>
      <c r="AG2517" s="125"/>
      <c r="AH2517" s="125"/>
      <c r="AI2517" s="125"/>
      <c r="AJ2517" s="125"/>
      <c r="AK2517" s="310">
        <v>179390</v>
      </c>
      <c r="AL2517" s="310">
        <f t="shared" si="373"/>
        <v>2690850</v>
      </c>
      <c r="AM2517" s="65" t="s">
        <v>654</v>
      </c>
      <c r="AN2517" s="65"/>
      <c r="AO2517" s="65"/>
      <c r="AP2517" s="65"/>
      <c r="AQ2517" s="65"/>
      <c r="AR2517" s="65"/>
      <c r="AS2517" s="66"/>
    </row>
    <row r="2518" spans="1:45" s="67" customFormat="1" ht="14.15" customHeight="1" x14ac:dyDescent="0.2">
      <c r="A2518" s="165">
        <v>1902062</v>
      </c>
      <c r="B2518" s="166" t="s">
        <v>474</v>
      </c>
      <c r="C2518" s="258">
        <f t="shared" si="374"/>
        <v>0</v>
      </c>
      <c r="D2518" s="137"/>
      <c r="E2518" s="126"/>
      <c r="F2518" s="126"/>
      <c r="G2518" s="126"/>
      <c r="H2518" s="262">
        <f t="shared" si="372"/>
        <v>0</v>
      </c>
      <c r="I2518" s="125"/>
      <c r="J2518" s="125"/>
      <c r="K2518" s="125"/>
      <c r="L2518" s="125"/>
      <c r="M2518" s="125"/>
      <c r="N2518" s="125"/>
      <c r="O2518" s="262">
        <f t="shared" si="375"/>
        <v>0</v>
      </c>
      <c r="P2518" s="125"/>
      <c r="Q2518" s="125"/>
      <c r="R2518" s="262">
        <f t="shared" si="376"/>
        <v>0</v>
      </c>
      <c r="S2518" s="125"/>
      <c r="T2518" s="125"/>
      <c r="U2518" s="262">
        <f t="shared" si="377"/>
        <v>0</v>
      </c>
      <c r="V2518" s="125"/>
      <c r="W2518" s="125"/>
      <c r="X2518" s="262">
        <f t="shared" si="378"/>
        <v>0</v>
      </c>
      <c r="Y2518" s="125"/>
      <c r="Z2518" s="125"/>
      <c r="AA2518" s="125"/>
      <c r="AB2518" s="125"/>
      <c r="AC2518" s="125"/>
      <c r="AD2518" s="125"/>
      <c r="AE2518" s="125"/>
      <c r="AF2518" s="125"/>
      <c r="AG2518" s="125"/>
      <c r="AH2518" s="125"/>
      <c r="AI2518" s="125"/>
      <c r="AJ2518" s="125"/>
      <c r="AK2518" s="310">
        <v>162470</v>
      </c>
      <c r="AL2518" s="310">
        <f t="shared" si="373"/>
        <v>0</v>
      </c>
      <c r="AM2518" s="65" t="s">
        <v>654</v>
      </c>
      <c r="AN2518" s="65"/>
      <c r="AO2518" s="65"/>
      <c r="AP2518" s="65"/>
      <c r="AQ2518" s="65"/>
      <c r="AR2518" s="65"/>
      <c r="AS2518" s="66"/>
    </row>
    <row r="2519" spans="1:45" s="67" customFormat="1" ht="14.15" customHeight="1" x14ac:dyDescent="0.2">
      <c r="A2519" s="165">
        <v>1902063</v>
      </c>
      <c r="B2519" s="166" t="s">
        <v>475</v>
      </c>
      <c r="C2519" s="258">
        <f t="shared" si="374"/>
        <v>0</v>
      </c>
      <c r="D2519" s="137"/>
      <c r="E2519" s="126"/>
      <c r="F2519" s="126"/>
      <c r="G2519" s="126"/>
      <c r="H2519" s="262">
        <f t="shared" si="372"/>
        <v>0</v>
      </c>
      <c r="I2519" s="125"/>
      <c r="J2519" s="125"/>
      <c r="K2519" s="125"/>
      <c r="L2519" s="125"/>
      <c r="M2519" s="125"/>
      <c r="N2519" s="125"/>
      <c r="O2519" s="262">
        <f t="shared" si="375"/>
        <v>0</v>
      </c>
      <c r="P2519" s="125"/>
      <c r="Q2519" s="125"/>
      <c r="R2519" s="262">
        <f t="shared" si="376"/>
        <v>0</v>
      </c>
      <c r="S2519" s="125"/>
      <c r="T2519" s="125"/>
      <c r="U2519" s="262">
        <f t="shared" si="377"/>
        <v>0</v>
      </c>
      <c r="V2519" s="125"/>
      <c r="W2519" s="125"/>
      <c r="X2519" s="262">
        <f t="shared" si="378"/>
        <v>0</v>
      </c>
      <c r="Y2519" s="125"/>
      <c r="Z2519" s="125"/>
      <c r="AA2519" s="125"/>
      <c r="AB2519" s="125"/>
      <c r="AC2519" s="125"/>
      <c r="AD2519" s="125"/>
      <c r="AE2519" s="125"/>
      <c r="AF2519" s="125"/>
      <c r="AG2519" s="125"/>
      <c r="AH2519" s="125"/>
      <c r="AI2519" s="125"/>
      <c r="AJ2519" s="125"/>
      <c r="AK2519" s="310">
        <v>152530</v>
      </c>
      <c r="AL2519" s="310">
        <f t="shared" si="373"/>
        <v>0</v>
      </c>
      <c r="AM2519" s="65" t="s">
        <v>654</v>
      </c>
      <c r="AN2519" s="65"/>
      <c r="AO2519" s="65"/>
      <c r="AP2519" s="65"/>
      <c r="AQ2519" s="65"/>
      <c r="AR2519" s="65"/>
      <c r="AS2519" s="66"/>
    </row>
    <row r="2520" spans="1:45" s="67" customFormat="1" ht="24" customHeight="1" x14ac:dyDescent="0.2">
      <c r="A2520" s="165">
        <v>1902064</v>
      </c>
      <c r="B2520" s="166" t="s">
        <v>2876</v>
      </c>
      <c r="C2520" s="258">
        <f t="shared" si="374"/>
        <v>0</v>
      </c>
      <c r="D2520" s="137"/>
      <c r="E2520" s="126"/>
      <c r="F2520" s="126"/>
      <c r="G2520" s="126"/>
      <c r="H2520" s="262">
        <f t="shared" si="372"/>
        <v>0</v>
      </c>
      <c r="I2520" s="125"/>
      <c r="J2520" s="125"/>
      <c r="K2520" s="125"/>
      <c r="L2520" s="125"/>
      <c r="M2520" s="125"/>
      <c r="N2520" s="125"/>
      <c r="O2520" s="262">
        <f t="shared" si="375"/>
        <v>0</v>
      </c>
      <c r="P2520" s="125"/>
      <c r="Q2520" s="125"/>
      <c r="R2520" s="262">
        <f t="shared" si="376"/>
        <v>0</v>
      </c>
      <c r="S2520" s="125"/>
      <c r="T2520" s="125"/>
      <c r="U2520" s="262">
        <f t="shared" si="377"/>
        <v>0</v>
      </c>
      <c r="V2520" s="125"/>
      <c r="W2520" s="125"/>
      <c r="X2520" s="262">
        <f t="shared" si="378"/>
        <v>0</v>
      </c>
      <c r="Y2520" s="125"/>
      <c r="Z2520" s="125"/>
      <c r="AA2520" s="125"/>
      <c r="AB2520" s="125"/>
      <c r="AC2520" s="125"/>
      <c r="AD2520" s="125"/>
      <c r="AE2520" s="125"/>
      <c r="AF2520" s="125"/>
      <c r="AG2520" s="125"/>
      <c r="AH2520" s="125"/>
      <c r="AI2520" s="125"/>
      <c r="AJ2520" s="125"/>
      <c r="AK2520" s="310">
        <v>152530</v>
      </c>
      <c r="AL2520" s="310">
        <f t="shared" si="373"/>
        <v>0</v>
      </c>
      <c r="AM2520" s="65" t="s">
        <v>654</v>
      </c>
      <c r="AN2520" s="65"/>
      <c r="AO2520" s="65"/>
      <c r="AP2520" s="65"/>
      <c r="AQ2520" s="65"/>
      <c r="AR2520" s="65"/>
      <c r="AS2520" s="66"/>
    </row>
    <row r="2521" spans="1:45" s="67" customFormat="1" ht="14.15" customHeight="1" x14ac:dyDescent="0.2">
      <c r="A2521" s="165">
        <v>1902065</v>
      </c>
      <c r="B2521" s="166" t="s">
        <v>4571</v>
      </c>
      <c r="C2521" s="258">
        <f t="shared" si="374"/>
        <v>1</v>
      </c>
      <c r="D2521" s="137"/>
      <c r="E2521" s="126"/>
      <c r="F2521" s="126"/>
      <c r="G2521" s="126"/>
      <c r="H2521" s="262">
        <f t="shared" si="372"/>
        <v>1</v>
      </c>
      <c r="I2521" s="125">
        <v>1</v>
      </c>
      <c r="J2521" s="125"/>
      <c r="K2521" s="125"/>
      <c r="L2521" s="125"/>
      <c r="M2521" s="125"/>
      <c r="N2521" s="125"/>
      <c r="O2521" s="262">
        <f t="shared" si="375"/>
        <v>1</v>
      </c>
      <c r="P2521" s="125">
        <v>1</v>
      </c>
      <c r="Q2521" s="125"/>
      <c r="R2521" s="262">
        <f t="shared" si="376"/>
        <v>0</v>
      </c>
      <c r="S2521" s="125"/>
      <c r="T2521" s="125"/>
      <c r="U2521" s="262">
        <f t="shared" si="377"/>
        <v>0</v>
      </c>
      <c r="V2521" s="125"/>
      <c r="W2521" s="125"/>
      <c r="X2521" s="262">
        <f t="shared" si="378"/>
        <v>0</v>
      </c>
      <c r="Y2521" s="125"/>
      <c r="Z2521" s="125"/>
      <c r="AA2521" s="125">
        <v>1</v>
      </c>
      <c r="AB2521" s="125"/>
      <c r="AC2521" s="125"/>
      <c r="AD2521" s="125"/>
      <c r="AE2521" s="125"/>
      <c r="AF2521" s="125"/>
      <c r="AG2521" s="125"/>
      <c r="AH2521" s="125"/>
      <c r="AI2521" s="125"/>
      <c r="AJ2521" s="125"/>
      <c r="AK2521" s="310">
        <v>152530</v>
      </c>
      <c r="AL2521" s="310">
        <f t="shared" si="373"/>
        <v>152530</v>
      </c>
      <c r="AM2521" s="65" t="s">
        <v>654</v>
      </c>
      <c r="AN2521" s="65"/>
      <c r="AO2521" s="65"/>
      <c r="AP2521" s="65"/>
      <c r="AQ2521" s="65"/>
      <c r="AR2521" s="65"/>
      <c r="AS2521" s="66"/>
    </row>
    <row r="2522" spans="1:45" s="67" customFormat="1" ht="14.15" customHeight="1" x14ac:dyDescent="0.2">
      <c r="A2522" s="165">
        <v>1902066</v>
      </c>
      <c r="B2522" s="166" t="s">
        <v>4572</v>
      </c>
      <c r="C2522" s="258">
        <f t="shared" si="374"/>
        <v>2</v>
      </c>
      <c r="D2522" s="137"/>
      <c r="E2522" s="126"/>
      <c r="F2522" s="126"/>
      <c r="G2522" s="126"/>
      <c r="H2522" s="262">
        <f t="shared" si="372"/>
        <v>0</v>
      </c>
      <c r="I2522" s="125"/>
      <c r="J2522" s="125"/>
      <c r="K2522" s="125"/>
      <c r="L2522" s="125">
        <v>2</v>
      </c>
      <c r="M2522" s="125"/>
      <c r="N2522" s="125"/>
      <c r="O2522" s="262">
        <f t="shared" si="375"/>
        <v>0</v>
      </c>
      <c r="P2522" s="125"/>
      <c r="Q2522" s="125"/>
      <c r="R2522" s="262">
        <f t="shared" si="376"/>
        <v>2</v>
      </c>
      <c r="S2522" s="125">
        <v>2</v>
      </c>
      <c r="T2522" s="125"/>
      <c r="U2522" s="262">
        <f t="shared" si="377"/>
        <v>0</v>
      </c>
      <c r="V2522" s="125"/>
      <c r="W2522" s="125"/>
      <c r="X2522" s="262">
        <f t="shared" si="378"/>
        <v>0</v>
      </c>
      <c r="Y2522" s="125"/>
      <c r="Z2522" s="125"/>
      <c r="AA2522" s="125">
        <v>2</v>
      </c>
      <c r="AB2522" s="125"/>
      <c r="AC2522" s="125"/>
      <c r="AD2522" s="125"/>
      <c r="AE2522" s="125"/>
      <c r="AF2522" s="125"/>
      <c r="AG2522" s="125"/>
      <c r="AH2522" s="125"/>
      <c r="AI2522" s="125"/>
      <c r="AJ2522" s="125"/>
      <c r="AK2522" s="310">
        <v>152530</v>
      </c>
      <c r="AL2522" s="310">
        <f t="shared" si="373"/>
        <v>152530</v>
      </c>
      <c r="AM2522" s="65" t="s">
        <v>654</v>
      </c>
      <c r="AN2522" s="65"/>
      <c r="AO2522" s="65"/>
      <c r="AP2522" s="65"/>
      <c r="AQ2522" s="65"/>
      <c r="AR2522" s="65"/>
      <c r="AS2522" s="66"/>
    </row>
    <row r="2523" spans="1:45" s="67" customFormat="1" ht="14.15" customHeight="1" x14ac:dyDescent="0.2">
      <c r="A2523" s="165">
        <v>1902067</v>
      </c>
      <c r="B2523" s="166" t="s">
        <v>309</v>
      </c>
      <c r="C2523" s="258">
        <f t="shared" si="374"/>
        <v>1</v>
      </c>
      <c r="D2523" s="137"/>
      <c r="E2523" s="126"/>
      <c r="F2523" s="126"/>
      <c r="G2523" s="126"/>
      <c r="H2523" s="262">
        <f t="shared" si="372"/>
        <v>0</v>
      </c>
      <c r="I2523" s="125"/>
      <c r="J2523" s="125"/>
      <c r="K2523" s="125"/>
      <c r="L2523" s="125">
        <v>1</v>
      </c>
      <c r="M2523" s="125"/>
      <c r="N2523" s="125"/>
      <c r="O2523" s="262">
        <f t="shared" si="375"/>
        <v>1</v>
      </c>
      <c r="P2523" s="125">
        <v>1</v>
      </c>
      <c r="Q2523" s="125"/>
      <c r="R2523" s="262">
        <f t="shared" si="376"/>
        <v>0</v>
      </c>
      <c r="S2523" s="125"/>
      <c r="T2523" s="125"/>
      <c r="U2523" s="262">
        <f t="shared" si="377"/>
        <v>0</v>
      </c>
      <c r="V2523" s="125"/>
      <c r="W2523" s="125"/>
      <c r="X2523" s="262">
        <f t="shared" si="378"/>
        <v>0</v>
      </c>
      <c r="Y2523" s="125"/>
      <c r="Z2523" s="125"/>
      <c r="AA2523" s="125">
        <v>1</v>
      </c>
      <c r="AB2523" s="125"/>
      <c r="AC2523" s="125"/>
      <c r="AD2523" s="125"/>
      <c r="AE2523" s="125"/>
      <c r="AF2523" s="125"/>
      <c r="AG2523" s="125"/>
      <c r="AH2523" s="125"/>
      <c r="AI2523" s="125"/>
      <c r="AJ2523" s="125"/>
      <c r="AK2523" s="310">
        <v>152530</v>
      </c>
      <c r="AL2523" s="310">
        <f t="shared" si="373"/>
        <v>76265</v>
      </c>
      <c r="AM2523" s="65" t="s">
        <v>654</v>
      </c>
      <c r="AN2523" s="65"/>
      <c r="AO2523" s="65"/>
      <c r="AP2523" s="65"/>
      <c r="AQ2523" s="65"/>
      <c r="AR2523" s="65"/>
      <c r="AS2523" s="66"/>
    </row>
    <row r="2524" spans="1:45" s="67" customFormat="1" ht="14.15" customHeight="1" x14ac:dyDescent="0.2">
      <c r="A2524" s="165">
        <v>1902068</v>
      </c>
      <c r="B2524" s="166" t="s">
        <v>2495</v>
      </c>
      <c r="C2524" s="258">
        <f t="shared" si="374"/>
        <v>1</v>
      </c>
      <c r="D2524" s="137"/>
      <c r="E2524" s="126"/>
      <c r="F2524" s="126"/>
      <c r="G2524" s="126"/>
      <c r="H2524" s="262">
        <f t="shared" si="372"/>
        <v>1</v>
      </c>
      <c r="I2524" s="125">
        <v>1</v>
      </c>
      <c r="J2524" s="125"/>
      <c r="K2524" s="125"/>
      <c r="L2524" s="125"/>
      <c r="M2524" s="125"/>
      <c r="N2524" s="125"/>
      <c r="O2524" s="262">
        <f t="shared" si="375"/>
        <v>1</v>
      </c>
      <c r="P2524" s="125">
        <v>1</v>
      </c>
      <c r="Q2524" s="125"/>
      <c r="R2524" s="262">
        <f t="shared" si="376"/>
        <v>0</v>
      </c>
      <c r="S2524" s="125"/>
      <c r="T2524" s="125"/>
      <c r="U2524" s="262">
        <f t="shared" si="377"/>
        <v>0</v>
      </c>
      <c r="V2524" s="125"/>
      <c r="W2524" s="125"/>
      <c r="X2524" s="262">
        <f t="shared" si="378"/>
        <v>0</v>
      </c>
      <c r="Y2524" s="125"/>
      <c r="Z2524" s="125"/>
      <c r="AA2524" s="125">
        <v>1</v>
      </c>
      <c r="AB2524" s="125"/>
      <c r="AC2524" s="125"/>
      <c r="AD2524" s="125"/>
      <c r="AE2524" s="125"/>
      <c r="AF2524" s="125"/>
      <c r="AG2524" s="125"/>
      <c r="AH2524" s="125"/>
      <c r="AI2524" s="125"/>
      <c r="AJ2524" s="125"/>
      <c r="AK2524" s="310">
        <v>189290</v>
      </c>
      <c r="AL2524" s="310">
        <f t="shared" si="373"/>
        <v>189290</v>
      </c>
      <c r="AM2524" s="65" t="s">
        <v>654</v>
      </c>
      <c r="AN2524" s="65"/>
      <c r="AO2524" s="65"/>
      <c r="AP2524" s="65"/>
      <c r="AQ2524" s="65"/>
      <c r="AR2524" s="65"/>
      <c r="AS2524" s="66"/>
    </row>
    <row r="2525" spans="1:45" s="67" customFormat="1" ht="20" x14ac:dyDescent="0.2">
      <c r="A2525" s="165">
        <v>1902069</v>
      </c>
      <c r="B2525" s="166" t="s">
        <v>2877</v>
      </c>
      <c r="C2525" s="258">
        <f t="shared" si="374"/>
        <v>0</v>
      </c>
      <c r="D2525" s="137"/>
      <c r="E2525" s="126"/>
      <c r="F2525" s="126"/>
      <c r="G2525" s="126"/>
      <c r="H2525" s="262">
        <f t="shared" ref="H2525:H2540" si="379">+I2525+J2525</f>
        <v>0</v>
      </c>
      <c r="I2525" s="125"/>
      <c r="J2525" s="125"/>
      <c r="K2525" s="125"/>
      <c r="L2525" s="125"/>
      <c r="M2525" s="125"/>
      <c r="N2525" s="125"/>
      <c r="O2525" s="262">
        <f t="shared" si="375"/>
        <v>0</v>
      </c>
      <c r="P2525" s="125"/>
      <c r="Q2525" s="125"/>
      <c r="R2525" s="262">
        <f t="shared" si="376"/>
        <v>0</v>
      </c>
      <c r="S2525" s="125"/>
      <c r="T2525" s="125"/>
      <c r="U2525" s="262">
        <f t="shared" si="377"/>
        <v>0</v>
      </c>
      <c r="V2525" s="125"/>
      <c r="W2525" s="125"/>
      <c r="X2525" s="262">
        <f t="shared" si="378"/>
        <v>0</v>
      </c>
      <c r="Y2525" s="125"/>
      <c r="Z2525" s="125"/>
      <c r="AA2525" s="125"/>
      <c r="AB2525" s="125"/>
      <c r="AC2525" s="125"/>
      <c r="AD2525" s="125"/>
      <c r="AE2525" s="125"/>
      <c r="AF2525" s="125"/>
      <c r="AG2525" s="125"/>
      <c r="AH2525" s="125"/>
      <c r="AI2525" s="125"/>
      <c r="AJ2525" s="125"/>
      <c r="AK2525" s="310">
        <v>527170</v>
      </c>
      <c r="AL2525" s="310">
        <f t="shared" ref="AL2525:AL2540" si="380">+(I2525*AK2525)+(L2525*AK2525*0.5)</f>
        <v>0</v>
      </c>
      <c r="AM2525" s="65" t="s">
        <v>654</v>
      </c>
      <c r="AN2525" s="65"/>
      <c r="AO2525" s="65"/>
      <c r="AP2525" s="65"/>
      <c r="AQ2525" s="65"/>
      <c r="AR2525" s="65"/>
      <c r="AS2525" s="66"/>
    </row>
    <row r="2526" spans="1:45" s="67" customFormat="1" ht="14.15" customHeight="1" x14ac:dyDescent="0.2">
      <c r="A2526" s="165">
        <v>1902070</v>
      </c>
      <c r="B2526" s="166" t="s">
        <v>2796</v>
      </c>
      <c r="C2526" s="258">
        <f t="shared" ref="C2526:C2540" si="381">SUM(I2526:N2526)</f>
        <v>0</v>
      </c>
      <c r="D2526" s="137"/>
      <c r="E2526" s="126"/>
      <c r="F2526" s="126"/>
      <c r="G2526" s="126"/>
      <c r="H2526" s="262">
        <f t="shared" si="379"/>
        <v>0</v>
      </c>
      <c r="I2526" s="125"/>
      <c r="J2526" s="125"/>
      <c r="K2526" s="125"/>
      <c r="L2526" s="125"/>
      <c r="M2526" s="125"/>
      <c r="N2526" s="125"/>
      <c r="O2526" s="262">
        <f t="shared" si="375"/>
        <v>0</v>
      </c>
      <c r="P2526" s="125"/>
      <c r="Q2526" s="125"/>
      <c r="R2526" s="262">
        <f t="shared" si="376"/>
        <v>0</v>
      </c>
      <c r="S2526" s="125"/>
      <c r="T2526" s="125"/>
      <c r="U2526" s="262">
        <f t="shared" si="377"/>
        <v>0</v>
      </c>
      <c r="V2526" s="125"/>
      <c r="W2526" s="125"/>
      <c r="X2526" s="262">
        <f t="shared" si="378"/>
        <v>0</v>
      </c>
      <c r="Y2526" s="125"/>
      <c r="Z2526" s="125"/>
      <c r="AA2526" s="125"/>
      <c r="AB2526" s="125"/>
      <c r="AC2526" s="125"/>
      <c r="AD2526" s="125"/>
      <c r="AE2526" s="125"/>
      <c r="AF2526" s="125"/>
      <c r="AG2526" s="125"/>
      <c r="AH2526" s="125"/>
      <c r="AI2526" s="125"/>
      <c r="AJ2526" s="125"/>
      <c r="AK2526" s="310">
        <v>243490</v>
      </c>
      <c r="AL2526" s="310">
        <f t="shared" si="380"/>
        <v>0</v>
      </c>
      <c r="AM2526" s="65" t="s">
        <v>654</v>
      </c>
      <c r="AN2526" s="65"/>
      <c r="AO2526" s="65"/>
      <c r="AP2526" s="65"/>
      <c r="AQ2526" s="65"/>
      <c r="AR2526" s="65"/>
      <c r="AS2526" s="66"/>
    </row>
    <row r="2527" spans="1:45" s="67" customFormat="1" ht="14.15" customHeight="1" x14ac:dyDescent="0.2">
      <c r="A2527" s="165">
        <v>1902071</v>
      </c>
      <c r="B2527" s="166" t="s">
        <v>2878</v>
      </c>
      <c r="C2527" s="258">
        <f t="shared" si="381"/>
        <v>0</v>
      </c>
      <c r="D2527" s="137"/>
      <c r="E2527" s="126"/>
      <c r="F2527" s="126"/>
      <c r="G2527" s="126"/>
      <c r="H2527" s="262">
        <f t="shared" si="379"/>
        <v>0</v>
      </c>
      <c r="I2527" s="125"/>
      <c r="J2527" s="125"/>
      <c r="K2527" s="125"/>
      <c r="L2527" s="125"/>
      <c r="M2527" s="125"/>
      <c r="N2527" s="125"/>
      <c r="O2527" s="262">
        <f t="shared" ref="O2527:O2540" si="382">SUM(P2527:Q2527)</f>
        <v>0</v>
      </c>
      <c r="P2527" s="125"/>
      <c r="Q2527" s="125"/>
      <c r="R2527" s="262">
        <f t="shared" ref="R2527:R2540" si="383">SUM(S2527:T2527)</f>
        <v>0</v>
      </c>
      <c r="S2527" s="125"/>
      <c r="T2527" s="125"/>
      <c r="U2527" s="262">
        <f t="shared" ref="U2527:U2540" si="384">SUM(V2527:W2527)</f>
        <v>0</v>
      </c>
      <c r="V2527" s="125"/>
      <c r="W2527" s="125"/>
      <c r="X2527" s="262">
        <f t="shared" ref="X2527:X2540" si="385">SUM(Y2527:Z2527)</f>
        <v>0</v>
      </c>
      <c r="Y2527" s="125"/>
      <c r="Z2527" s="125"/>
      <c r="AA2527" s="125"/>
      <c r="AB2527" s="125"/>
      <c r="AC2527" s="125"/>
      <c r="AD2527" s="125"/>
      <c r="AE2527" s="125"/>
      <c r="AF2527" s="125"/>
      <c r="AG2527" s="125"/>
      <c r="AH2527" s="125"/>
      <c r="AI2527" s="125"/>
      <c r="AJ2527" s="125"/>
      <c r="AK2527" s="310">
        <v>167840</v>
      </c>
      <c r="AL2527" s="310">
        <f t="shared" si="380"/>
        <v>0</v>
      </c>
      <c r="AM2527" s="65" t="s">
        <v>654</v>
      </c>
      <c r="AN2527" s="65"/>
      <c r="AO2527" s="65"/>
      <c r="AP2527" s="65"/>
      <c r="AQ2527" s="65"/>
      <c r="AR2527" s="65"/>
      <c r="AS2527" s="66"/>
    </row>
    <row r="2528" spans="1:45" s="67" customFormat="1" ht="14.15" customHeight="1" x14ac:dyDescent="0.2">
      <c r="A2528" s="165">
        <v>1902072</v>
      </c>
      <c r="B2528" s="166" t="s">
        <v>101</v>
      </c>
      <c r="C2528" s="258">
        <f t="shared" si="381"/>
        <v>0</v>
      </c>
      <c r="D2528" s="137"/>
      <c r="E2528" s="126"/>
      <c r="F2528" s="126"/>
      <c r="G2528" s="126"/>
      <c r="H2528" s="262">
        <f t="shared" si="379"/>
        <v>0</v>
      </c>
      <c r="I2528" s="125"/>
      <c r="J2528" s="125"/>
      <c r="K2528" s="125"/>
      <c r="L2528" s="125"/>
      <c r="M2528" s="125"/>
      <c r="N2528" s="125"/>
      <c r="O2528" s="262">
        <f t="shared" si="382"/>
        <v>0</v>
      </c>
      <c r="P2528" s="125"/>
      <c r="Q2528" s="125"/>
      <c r="R2528" s="262">
        <f t="shared" si="383"/>
        <v>0</v>
      </c>
      <c r="S2528" s="125"/>
      <c r="T2528" s="125"/>
      <c r="U2528" s="262">
        <f t="shared" si="384"/>
        <v>0</v>
      </c>
      <c r="V2528" s="125"/>
      <c r="W2528" s="125"/>
      <c r="X2528" s="262">
        <f t="shared" si="385"/>
        <v>0</v>
      </c>
      <c r="Y2528" s="125"/>
      <c r="Z2528" s="125"/>
      <c r="AA2528" s="125"/>
      <c r="AB2528" s="125"/>
      <c r="AC2528" s="125"/>
      <c r="AD2528" s="125"/>
      <c r="AE2528" s="125"/>
      <c r="AF2528" s="125"/>
      <c r="AG2528" s="125"/>
      <c r="AH2528" s="125"/>
      <c r="AI2528" s="125"/>
      <c r="AJ2528" s="125"/>
      <c r="AK2528" s="310">
        <v>243490</v>
      </c>
      <c r="AL2528" s="310">
        <f t="shared" si="380"/>
        <v>0</v>
      </c>
      <c r="AM2528" s="65" t="s">
        <v>654</v>
      </c>
      <c r="AN2528" s="65"/>
      <c r="AO2528" s="65"/>
      <c r="AP2528" s="65"/>
      <c r="AQ2528" s="65"/>
      <c r="AR2528" s="65"/>
      <c r="AS2528" s="66"/>
    </row>
    <row r="2529" spans="1:45" s="67" customFormat="1" ht="20" x14ac:dyDescent="0.2">
      <c r="A2529" s="165">
        <v>1902073</v>
      </c>
      <c r="B2529" s="166" t="s">
        <v>850</v>
      </c>
      <c r="C2529" s="258">
        <f t="shared" si="381"/>
        <v>0</v>
      </c>
      <c r="D2529" s="137"/>
      <c r="E2529" s="126"/>
      <c r="F2529" s="126"/>
      <c r="G2529" s="126"/>
      <c r="H2529" s="262">
        <f t="shared" si="379"/>
        <v>0</v>
      </c>
      <c r="I2529" s="125"/>
      <c r="J2529" s="125"/>
      <c r="K2529" s="125"/>
      <c r="L2529" s="125"/>
      <c r="M2529" s="125"/>
      <c r="N2529" s="125"/>
      <c r="O2529" s="262">
        <f t="shared" si="382"/>
        <v>0</v>
      </c>
      <c r="P2529" s="125"/>
      <c r="Q2529" s="125"/>
      <c r="R2529" s="262">
        <f t="shared" si="383"/>
        <v>0</v>
      </c>
      <c r="S2529" s="125"/>
      <c r="T2529" s="125"/>
      <c r="U2529" s="262">
        <f t="shared" si="384"/>
        <v>0</v>
      </c>
      <c r="V2529" s="125"/>
      <c r="W2529" s="125"/>
      <c r="X2529" s="262">
        <f t="shared" si="385"/>
        <v>0</v>
      </c>
      <c r="Y2529" s="125"/>
      <c r="Z2529" s="125"/>
      <c r="AA2529" s="125"/>
      <c r="AB2529" s="125"/>
      <c r="AC2529" s="125"/>
      <c r="AD2529" s="125"/>
      <c r="AE2529" s="125"/>
      <c r="AF2529" s="125"/>
      <c r="AG2529" s="125"/>
      <c r="AH2529" s="125"/>
      <c r="AI2529" s="125"/>
      <c r="AJ2529" s="125"/>
      <c r="AK2529" s="310">
        <v>152530</v>
      </c>
      <c r="AL2529" s="310">
        <f t="shared" si="380"/>
        <v>0</v>
      </c>
      <c r="AM2529" s="65" t="s">
        <v>654</v>
      </c>
      <c r="AN2529" s="65"/>
      <c r="AO2529" s="65"/>
      <c r="AP2529" s="65"/>
      <c r="AQ2529" s="65"/>
      <c r="AR2529" s="65"/>
      <c r="AS2529" s="66"/>
    </row>
    <row r="2530" spans="1:45" s="67" customFormat="1" ht="24" customHeight="1" x14ac:dyDescent="0.2">
      <c r="A2530" s="165">
        <v>1902074</v>
      </c>
      <c r="B2530" s="195" t="s">
        <v>2797</v>
      </c>
      <c r="C2530" s="258">
        <f t="shared" si="381"/>
        <v>1</v>
      </c>
      <c r="D2530" s="137"/>
      <c r="E2530" s="126"/>
      <c r="F2530" s="126"/>
      <c r="G2530" s="126"/>
      <c r="H2530" s="262">
        <f t="shared" si="379"/>
        <v>1</v>
      </c>
      <c r="I2530" s="125">
        <v>1</v>
      </c>
      <c r="J2530" s="125"/>
      <c r="K2530" s="125"/>
      <c r="L2530" s="125"/>
      <c r="M2530" s="125"/>
      <c r="N2530" s="125"/>
      <c r="O2530" s="262">
        <f t="shared" si="382"/>
        <v>0</v>
      </c>
      <c r="P2530" s="125"/>
      <c r="Q2530" s="125"/>
      <c r="R2530" s="262">
        <f t="shared" si="383"/>
        <v>0</v>
      </c>
      <c r="S2530" s="125"/>
      <c r="T2530" s="125"/>
      <c r="U2530" s="262">
        <f t="shared" si="384"/>
        <v>0</v>
      </c>
      <c r="V2530" s="125"/>
      <c r="W2530" s="125"/>
      <c r="X2530" s="262">
        <f t="shared" si="385"/>
        <v>1</v>
      </c>
      <c r="Y2530" s="125">
        <v>1</v>
      </c>
      <c r="Z2530" s="125"/>
      <c r="AA2530" s="125">
        <v>1</v>
      </c>
      <c r="AB2530" s="125"/>
      <c r="AC2530" s="125"/>
      <c r="AD2530" s="125"/>
      <c r="AE2530" s="125"/>
      <c r="AF2530" s="125"/>
      <c r="AG2530" s="125"/>
      <c r="AH2530" s="125"/>
      <c r="AI2530" s="125"/>
      <c r="AJ2530" s="125"/>
      <c r="AK2530" s="310">
        <v>158640</v>
      </c>
      <c r="AL2530" s="310">
        <f t="shared" si="380"/>
        <v>158640</v>
      </c>
      <c r="AM2530" s="65" t="s">
        <v>654</v>
      </c>
      <c r="AN2530" s="65"/>
      <c r="AO2530" s="65"/>
      <c r="AP2530" s="65"/>
      <c r="AQ2530" s="65"/>
      <c r="AR2530" s="65"/>
      <c r="AS2530" s="66"/>
    </row>
    <row r="2531" spans="1:45" s="67" customFormat="1" ht="20" x14ac:dyDescent="0.2">
      <c r="A2531" s="165">
        <v>1902075</v>
      </c>
      <c r="B2531" s="195" t="s">
        <v>2879</v>
      </c>
      <c r="C2531" s="258">
        <f t="shared" si="381"/>
        <v>0</v>
      </c>
      <c r="D2531" s="137"/>
      <c r="E2531" s="126"/>
      <c r="F2531" s="126"/>
      <c r="G2531" s="126"/>
      <c r="H2531" s="262">
        <f t="shared" si="379"/>
        <v>0</v>
      </c>
      <c r="I2531" s="125"/>
      <c r="J2531" s="125"/>
      <c r="K2531" s="125"/>
      <c r="L2531" s="125"/>
      <c r="M2531" s="125"/>
      <c r="N2531" s="125"/>
      <c r="O2531" s="262">
        <f t="shared" si="382"/>
        <v>0</v>
      </c>
      <c r="P2531" s="125"/>
      <c r="Q2531" s="125"/>
      <c r="R2531" s="262">
        <f t="shared" si="383"/>
        <v>0</v>
      </c>
      <c r="S2531" s="125"/>
      <c r="T2531" s="125"/>
      <c r="U2531" s="262">
        <f t="shared" si="384"/>
        <v>0</v>
      </c>
      <c r="V2531" s="125"/>
      <c r="W2531" s="125"/>
      <c r="X2531" s="262">
        <f t="shared" si="385"/>
        <v>0</v>
      </c>
      <c r="Y2531" s="125"/>
      <c r="Z2531" s="125"/>
      <c r="AA2531" s="125"/>
      <c r="AB2531" s="125"/>
      <c r="AC2531" s="125"/>
      <c r="AD2531" s="125"/>
      <c r="AE2531" s="125"/>
      <c r="AF2531" s="125"/>
      <c r="AG2531" s="125"/>
      <c r="AH2531" s="125"/>
      <c r="AI2531" s="125"/>
      <c r="AJ2531" s="125"/>
      <c r="AK2531" s="310">
        <v>152530</v>
      </c>
      <c r="AL2531" s="310">
        <f t="shared" si="380"/>
        <v>0</v>
      </c>
      <c r="AM2531" s="65" t="s">
        <v>654</v>
      </c>
      <c r="AN2531" s="65"/>
      <c r="AO2531" s="65"/>
      <c r="AP2531" s="65"/>
      <c r="AQ2531" s="65"/>
      <c r="AR2531" s="65"/>
      <c r="AS2531" s="66"/>
    </row>
    <row r="2532" spans="1:45" s="67" customFormat="1" ht="24" customHeight="1" x14ac:dyDescent="0.2">
      <c r="A2532" s="165">
        <v>1902076</v>
      </c>
      <c r="B2532" s="166" t="s">
        <v>851</v>
      </c>
      <c r="C2532" s="258">
        <f t="shared" si="381"/>
        <v>0</v>
      </c>
      <c r="D2532" s="137"/>
      <c r="E2532" s="126"/>
      <c r="F2532" s="126"/>
      <c r="G2532" s="126"/>
      <c r="H2532" s="262">
        <f t="shared" si="379"/>
        <v>0</v>
      </c>
      <c r="I2532" s="125"/>
      <c r="J2532" s="125"/>
      <c r="K2532" s="125"/>
      <c r="L2532" s="125"/>
      <c r="M2532" s="125"/>
      <c r="N2532" s="125"/>
      <c r="O2532" s="262">
        <f t="shared" si="382"/>
        <v>0</v>
      </c>
      <c r="P2532" s="125"/>
      <c r="Q2532" s="125"/>
      <c r="R2532" s="262">
        <f t="shared" si="383"/>
        <v>0</v>
      </c>
      <c r="S2532" s="125"/>
      <c r="T2532" s="125"/>
      <c r="U2532" s="262">
        <f t="shared" si="384"/>
        <v>0</v>
      </c>
      <c r="V2532" s="125"/>
      <c r="W2532" s="125"/>
      <c r="X2532" s="262">
        <f t="shared" si="385"/>
        <v>0</v>
      </c>
      <c r="Y2532" s="125"/>
      <c r="Z2532" s="125"/>
      <c r="AA2532" s="125"/>
      <c r="AB2532" s="125"/>
      <c r="AC2532" s="125"/>
      <c r="AD2532" s="125"/>
      <c r="AE2532" s="125"/>
      <c r="AF2532" s="125"/>
      <c r="AG2532" s="125"/>
      <c r="AH2532" s="125"/>
      <c r="AI2532" s="125"/>
      <c r="AJ2532" s="125"/>
      <c r="AK2532" s="310">
        <v>152530</v>
      </c>
      <c r="AL2532" s="310">
        <f t="shared" si="380"/>
        <v>0</v>
      </c>
      <c r="AM2532" s="65" t="s">
        <v>654</v>
      </c>
      <c r="AN2532" s="65"/>
      <c r="AO2532" s="65"/>
      <c r="AP2532" s="65"/>
      <c r="AQ2532" s="65"/>
      <c r="AR2532" s="65"/>
      <c r="AS2532" s="66"/>
    </row>
    <row r="2533" spans="1:45" s="67" customFormat="1" ht="14.15" customHeight="1" x14ac:dyDescent="0.2">
      <c r="A2533" s="165">
        <v>1902078</v>
      </c>
      <c r="B2533" s="166" t="s">
        <v>663</v>
      </c>
      <c r="C2533" s="258">
        <f t="shared" si="381"/>
        <v>0</v>
      </c>
      <c r="D2533" s="137"/>
      <c r="E2533" s="126"/>
      <c r="F2533" s="126"/>
      <c r="G2533" s="126"/>
      <c r="H2533" s="262">
        <f t="shared" si="379"/>
        <v>0</v>
      </c>
      <c r="I2533" s="125"/>
      <c r="J2533" s="125"/>
      <c r="K2533" s="125"/>
      <c r="L2533" s="125"/>
      <c r="M2533" s="125"/>
      <c r="N2533" s="125"/>
      <c r="O2533" s="262">
        <f t="shared" si="382"/>
        <v>0</v>
      </c>
      <c r="P2533" s="125"/>
      <c r="Q2533" s="125"/>
      <c r="R2533" s="262">
        <f t="shared" si="383"/>
        <v>0</v>
      </c>
      <c r="S2533" s="125"/>
      <c r="T2533" s="125"/>
      <c r="U2533" s="262">
        <f t="shared" si="384"/>
        <v>0</v>
      </c>
      <c r="V2533" s="125"/>
      <c r="W2533" s="125"/>
      <c r="X2533" s="262">
        <f t="shared" si="385"/>
        <v>0</v>
      </c>
      <c r="Y2533" s="125"/>
      <c r="Z2533" s="125"/>
      <c r="AA2533" s="125"/>
      <c r="AB2533" s="125"/>
      <c r="AC2533" s="125"/>
      <c r="AD2533" s="125"/>
      <c r="AE2533" s="125"/>
      <c r="AF2533" s="125"/>
      <c r="AG2533" s="125"/>
      <c r="AH2533" s="125"/>
      <c r="AI2533" s="125"/>
      <c r="AJ2533" s="125"/>
      <c r="AK2533" s="310">
        <v>189290</v>
      </c>
      <c r="AL2533" s="310">
        <f t="shared" si="380"/>
        <v>0</v>
      </c>
      <c r="AM2533" s="65" t="s">
        <v>654</v>
      </c>
      <c r="AN2533" s="65"/>
      <c r="AO2533" s="65"/>
      <c r="AP2533" s="65"/>
      <c r="AQ2533" s="65"/>
      <c r="AR2533" s="65"/>
      <c r="AS2533" s="66"/>
    </row>
    <row r="2534" spans="1:45" s="67" customFormat="1" ht="14.15" customHeight="1" x14ac:dyDescent="0.2">
      <c r="A2534" s="165">
        <v>1902079</v>
      </c>
      <c r="B2534" s="166" t="s">
        <v>664</v>
      </c>
      <c r="C2534" s="258">
        <f t="shared" si="381"/>
        <v>0</v>
      </c>
      <c r="D2534" s="137"/>
      <c r="E2534" s="126"/>
      <c r="F2534" s="126"/>
      <c r="G2534" s="126"/>
      <c r="H2534" s="262">
        <f t="shared" si="379"/>
        <v>0</v>
      </c>
      <c r="I2534" s="125"/>
      <c r="J2534" s="125"/>
      <c r="K2534" s="125"/>
      <c r="L2534" s="125"/>
      <c r="M2534" s="125"/>
      <c r="N2534" s="125"/>
      <c r="O2534" s="262">
        <f t="shared" si="382"/>
        <v>0</v>
      </c>
      <c r="P2534" s="125"/>
      <c r="Q2534" s="125"/>
      <c r="R2534" s="262">
        <f t="shared" si="383"/>
        <v>0</v>
      </c>
      <c r="S2534" s="125"/>
      <c r="T2534" s="125"/>
      <c r="U2534" s="262">
        <f t="shared" si="384"/>
        <v>0</v>
      </c>
      <c r="V2534" s="125"/>
      <c r="W2534" s="125"/>
      <c r="X2534" s="262">
        <f t="shared" si="385"/>
        <v>0</v>
      </c>
      <c r="Y2534" s="125"/>
      <c r="Z2534" s="125"/>
      <c r="AA2534" s="125"/>
      <c r="AB2534" s="125"/>
      <c r="AC2534" s="125"/>
      <c r="AD2534" s="125"/>
      <c r="AE2534" s="125"/>
      <c r="AF2534" s="125"/>
      <c r="AG2534" s="125"/>
      <c r="AH2534" s="125"/>
      <c r="AI2534" s="125"/>
      <c r="AJ2534" s="125"/>
      <c r="AK2534" s="310">
        <v>309370</v>
      </c>
      <c r="AL2534" s="310">
        <f t="shared" si="380"/>
        <v>0</v>
      </c>
      <c r="AM2534" s="65" t="s">
        <v>654</v>
      </c>
      <c r="AN2534" s="65"/>
      <c r="AO2534" s="65"/>
      <c r="AP2534" s="65"/>
      <c r="AQ2534" s="65"/>
      <c r="AR2534" s="65"/>
      <c r="AS2534" s="66"/>
    </row>
    <row r="2535" spans="1:45" s="67" customFormat="1" ht="14.15" customHeight="1" x14ac:dyDescent="0.2">
      <c r="A2535" s="165">
        <v>1902080</v>
      </c>
      <c r="B2535" s="166" t="s">
        <v>665</v>
      </c>
      <c r="C2535" s="258">
        <f t="shared" si="381"/>
        <v>0</v>
      </c>
      <c r="D2535" s="137"/>
      <c r="E2535" s="126"/>
      <c r="F2535" s="126"/>
      <c r="G2535" s="126"/>
      <c r="H2535" s="262">
        <f t="shared" si="379"/>
        <v>0</v>
      </c>
      <c r="I2535" s="125"/>
      <c r="J2535" s="125"/>
      <c r="K2535" s="125"/>
      <c r="L2535" s="125"/>
      <c r="M2535" s="125"/>
      <c r="N2535" s="125"/>
      <c r="O2535" s="126"/>
      <c r="P2535" s="126"/>
      <c r="Q2535" s="126"/>
      <c r="R2535" s="126"/>
      <c r="S2535" s="126"/>
      <c r="T2535" s="126"/>
      <c r="U2535" s="126"/>
      <c r="V2535" s="126"/>
      <c r="W2535" s="126"/>
      <c r="X2535" s="126"/>
      <c r="Y2535" s="126"/>
      <c r="Z2535" s="126"/>
      <c r="AA2535" s="125"/>
      <c r="AB2535" s="125"/>
      <c r="AC2535" s="125"/>
      <c r="AD2535" s="125"/>
      <c r="AE2535" s="125"/>
      <c r="AF2535" s="125"/>
      <c r="AG2535" s="125"/>
      <c r="AH2535" s="125"/>
      <c r="AI2535" s="125"/>
      <c r="AJ2535" s="125"/>
      <c r="AK2535" s="310">
        <v>41830</v>
      </c>
      <c r="AL2535" s="310">
        <f t="shared" si="380"/>
        <v>0</v>
      </c>
      <c r="AM2535" s="65" t="s">
        <v>654</v>
      </c>
      <c r="AN2535" s="65"/>
      <c r="AO2535" s="65"/>
      <c r="AP2535" s="65"/>
      <c r="AQ2535" s="65"/>
      <c r="AR2535" s="65"/>
      <c r="AS2535" s="66"/>
    </row>
    <row r="2536" spans="1:45" s="67" customFormat="1" ht="14.15" customHeight="1" x14ac:dyDescent="0.2">
      <c r="A2536" s="165">
        <v>1902081</v>
      </c>
      <c r="B2536" s="166" t="s">
        <v>2880</v>
      </c>
      <c r="C2536" s="258">
        <f t="shared" si="381"/>
        <v>0</v>
      </c>
      <c r="D2536" s="137"/>
      <c r="E2536" s="126"/>
      <c r="F2536" s="126"/>
      <c r="G2536" s="126"/>
      <c r="H2536" s="262">
        <f t="shared" si="379"/>
        <v>0</v>
      </c>
      <c r="I2536" s="125"/>
      <c r="J2536" s="125"/>
      <c r="K2536" s="125"/>
      <c r="L2536" s="125"/>
      <c r="M2536" s="125"/>
      <c r="N2536" s="125"/>
      <c r="O2536" s="262">
        <f t="shared" si="382"/>
        <v>0</v>
      </c>
      <c r="P2536" s="125"/>
      <c r="Q2536" s="125"/>
      <c r="R2536" s="262">
        <f t="shared" si="383"/>
        <v>0</v>
      </c>
      <c r="S2536" s="125"/>
      <c r="T2536" s="125"/>
      <c r="U2536" s="262">
        <f t="shared" si="384"/>
        <v>0</v>
      </c>
      <c r="V2536" s="125"/>
      <c r="W2536" s="125"/>
      <c r="X2536" s="262">
        <f t="shared" si="385"/>
        <v>0</v>
      </c>
      <c r="Y2536" s="125"/>
      <c r="Z2536" s="125"/>
      <c r="AA2536" s="125"/>
      <c r="AB2536" s="125"/>
      <c r="AC2536" s="125"/>
      <c r="AD2536" s="125"/>
      <c r="AE2536" s="125"/>
      <c r="AF2536" s="125"/>
      <c r="AG2536" s="125"/>
      <c r="AH2536" s="125"/>
      <c r="AI2536" s="125"/>
      <c r="AJ2536" s="125"/>
      <c r="AK2536" s="310">
        <v>189290</v>
      </c>
      <c r="AL2536" s="310">
        <f t="shared" si="380"/>
        <v>0</v>
      </c>
      <c r="AM2536" s="65" t="s">
        <v>654</v>
      </c>
      <c r="AN2536" s="65"/>
      <c r="AO2536" s="65"/>
      <c r="AP2536" s="65"/>
      <c r="AQ2536" s="65"/>
      <c r="AR2536" s="65"/>
      <c r="AS2536" s="66"/>
    </row>
    <row r="2537" spans="1:45" s="67" customFormat="1" ht="20" x14ac:dyDescent="0.2">
      <c r="A2537" s="165">
        <v>1902082</v>
      </c>
      <c r="B2537" s="166" t="s">
        <v>852</v>
      </c>
      <c r="C2537" s="258">
        <f t="shared" si="381"/>
        <v>18</v>
      </c>
      <c r="D2537" s="137"/>
      <c r="E2537" s="126"/>
      <c r="F2537" s="126"/>
      <c r="G2537" s="126"/>
      <c r="H2537" s="262">
        <f t="shared" si="379"/>
        <v>14</v>
      </c>
      <c r="I2537" s="125">
        <v>14</v>
      </c>
      <c r="J2537" s="125"/>
      <c r="K2537" s="125"/>
      <c r="L2537" s="125">
        <v>4</v>
      </c>
      <c r="M2537" s="125"/>
      <c r="N2537" s="125"/>
      <c r="O2537" s="262">
        <f t="shared" si="382"/>
        <v>4</v>
      </c>
      <c r="P2537" s="125">
        <v>4</v>
      </c>
      <c r="Q2537" s="125"/>
      <c r="R2537" s="262">
        <f t="shared" si="383"/>
        <v>14</v>
      </c>
      <c r="S2537" s="125">
        <v>14</v>
      </c>
      <c r="T2537" s="125"/>
      <c r="U2537" s="262">
        <f t="shared" si="384"/>
        <v>0</v>
      </c>
      <c r="V2537" s="125"/>
      <c r="W2537" s="125"/>
      <c r="X2537" s="262">
        <f t="shared" si="385"/>
        <v>0</v>
      </c>
      <c r="Y2537" s="125"/>
      <c r="Z2537" s="125"/>
      <c r="AA2537" s="125">
        <v>18</v>
      </c>
      <c r="AB2537" s="125"/>
      <c r="AC2537" s="125"/>
      <c r="AD2537" s="125"/>
      <c r="AE2537" s="125"/>
      <c r="AF2537" s="125"/>
      <c r="AG2537" s="125"/>
      <c r="AH2537" s="125"/>
      <c r="AI2537" s="125"/>
      <c r="AJ2537" s="125"/>
      <c r="AK2537" s="310">
        <v>158640</v>
      </c>
      <c r="AL2537" s="310">
        <f t="shared" si="380"/>
        <v>2538240</v>
      </c>
      <c r="AM2537" s="65" t="s">
        <v>654</v>
      </c>
      <c r="AN2537" s="65"/>
      <c r="AO2537" s="65"/>
      <c r="AP2537" s="65"/>
      <c r="AQ2537" s="65"/>
      <c r="AR2537" s="65"/>
      <c r="AS2537" s="66"/>
    </row>
    <row r="2538" spans="1:45" s="67" customFormat="1" ht="14.15" customHeight="1" x14ac:dyDescent="0.2">
      <c r="A2538" s="165">
        <v>1902083</v>
      </c>
      <c r="B2538" s="166" t="s">
        <v>2881</v>
      </c>
      <c r="C2538" s="258">
        <f t="shared" si="381"/>
        <v>0</v>
      </c>
      <c r="D2538" s="137"/>
      <c r="E2538" s="126"/>
      <c r="F2538" s="126"/>
      <c r="G2538" s="126"/>
      <c r="H2538" s="262">
        <f t="shared" si="379"/>
        <v>0</v>
      </c>
      <c r="I2538" s="125"/>
      <c r="J2538" s="125"/>
      <c r="K2538" s="125"/>
      <c r="L2538" s="125"/>
      <c r="M2538" s="125"/>
      <c r="N2538" s="125"/>
      <c r="O2538" s="262">
        <f t="shared" si="382"/>
        <v>0</v>
      </c>
      <c r="P2538" s="125"/>
      <c r="Q2538" s="125"/>
      <c r="R2538" s="262">
        <f t="shared" si="383"/>
        <v>0</v>
      </c>
      <c r="S2538" s="125"/>
      <c r="T2538" s="125"/>
      <c r="U2538" s="262">
        <f t="shared" si="384"/>
        <v>0</v>
      </c>
      <c r="V2538" s="125"/>
      <c r="W2538" s="125"/>
      <c r="X2538" s="262">
        <f t="shared" si="385"/>
        <v>0</v>
      </c>
      <c r="Y2538" s="125"/>
      <c r="Z2538" s="125"/>
      <c r="AA2538" s="125"/>
      <c r="AB2538" s="125"/>
      <c r="AC2538" s="125"/>
      <c r="AD2538" s="125"/>
      <c r="AE2538" s="125"/>
      <c r="AF2538" s="125"/>
      <c r="AG2538" s="125"/>
      <c r="AH2538" s="125"/>
      <c r="AI2538" s="125"/>
      <c r="AJ2538" s="125"/>
      <c r="AK2538" s="310">
        <v>167840</v>
      </c>
      <c r="AL2538" s="310">
        <f t="shared" si="380"/>
        <v>0</v>
      </c>
      <c r="AM2538" s="65" t="s">
        <v>654</v>
      </c>
      <c r="AN2538" s="65"/>
      <c r="AO2538" s="65"/>
      <c r="AP2538" s="65"/>
      <c r="AQ2538" s="65"/>
      <c r="AR2538" s="65"/>
      <c r="AS2538" s="66"/>
    </row>
    <row r="2539" spans="1:45" s="67" customFormat="1" ht="14.15" customHeight="1" x14ac:dyDescent="0.2">
      <c r="A2539" s="165">
        <v>1902084</v>
      </c>
      <c r="B2539" s="166" t="s">
        <v>666</v>
      </c>
      <c r="C2539" s="258">
        <f t="shared" si="381"/>
        <v>1</v>
      </c>
      <c r="D2539" s="137"/>
      <c r="E2539" s="126"/>
      <c r="F2539" s="126"/>
      <c r="G2539" s="126"/>
      <c r="H2539" s="262">
        <f t="shared" si="379"/>
        <v>1</v>
      </c>
      <c r="I2539" s="125">
        <v>1</v>
      </c>
      <c r="J2539" s="125"/>
      <c r="K2539" s="125"/>
      <c r="L2539" s="125"/>
      <c r="M2539" s="125"/>
      <c r="N2539" s="125"/>
      <c r="O2539" s="126"/>
      <c r="P2539" s="126"/>
      <c r="Q2539" s="126"/>
      <c r="R2539" s="126"/>
      <c r="S2539" s="126"/>
      <c r="T2539" s="126"/>
      <c r="U2539" s="126"/>
      <c r="V2539" s="126"/>
      <c r="W2539" s="126"/>
      <c r="X2539" s="126"/>
      <c r="Y2539" s="126"/>
      <c r="Z2539" s="126"/>
      <c r="AA2539" s="125">
        <v>1</v>
      </c>
      <c r="AB2539" s="125"/>
      <c r="AC2539" s="125"/>
      <c r="AD2539" s="125"/>
      <c r="AE2539" s="125"/>
      <c r="AF2539" s="125"/>
      <c r="AG2539" s="125"/>
      <c r="AH2539" s="125"/>
      <c r="AI2539" s="125"/>
      <c r="AJ2539" s="125"/>
      <c r="AK2539" s="310">
        <v>31380</v>
      </c>
      <c r="AL2539" s="310">
        <f t="shared" si="380"/>
        <v>31380</v>
      </c>
      <c r="AM2539" s="65" t="s">
        <v>654</v>
      </c>
      <c r="AN2539" s="65"/>
      <c r="AO2539" s="65"/>
      <c r="AP2539" s="65"/>
      <c r="AQ2539" s="65"/>
      <c r="AR2539" s="65"/>
      <c r="AS2539" s="66"/>
    </row>
    <row r="2540" spans="1:45" s="72" customFormat="1" ht="14.15" customHeight="1" x14ac:dyDescent="0.2">
      <c r="A2540" s="165">
        <v>1902085</v>
      </c>
      <c r="B2540" s="166" t="s">
        <v>2798</v>
      </c>
      <c r="C2540" s="258">
        <f t="shared" si="381"/>
        <v>1</v>
      </c>
      <c r="D2540" s="137"/>
      <c r="E2540" s="126"/>
      <c r="F2540" s="126"/>
      <c r="G2540" s="126"/>
      <c r="H2540" s="262">
        <f t="shared" si="379"/>
        <v>1</v>
      </c>
      <c r="I2540" s="125">
        <v>1</v>
      </c>
      <c r="J2540" s="125"/>
      <c r="K2540" s="125"/>
      <c r="L2540" s="125"/>
      <c r="M2540" s="125"/>
      <c r="N2540" s="125"/>
      <c r="O2540" s="262">
        <f t="shared" si="382"/>
        <v>1</v>
      </c>
      <c r="P2540" s="125">
        <v>1</v>
      </c>
      <c r="Q2540" s="125"/>
      <c r="R2540" s="262">
        <f t="shared" si="383"/>
        <v>0</v>
      </c>
      <c r="S2540" s="125"/>
      <c r="T2540" s="125"/>
      <c r="U2540" s="262">
        <f t="shared" si="384"/>
        <v>0</v>
      </c>
      <c r="V2540" s="125"/>
      <c r="W2540" s="125"/>
      <c r="X2540" s="262">
        <f t="shared" si="385"/>
        <v>0</v>
      </c>
      <c r="Y2540" s="125"/>
      <c r="Z2540" s="125"/>
      <c r="AA2540" s="125">
        <v>1</v>
      </c>
      <c r="AB2540" s="125"/>
      <c r="AC2540" s="125"/>
      <c r="AD2540" s="125"/>
      <c r="AE2540" s="125"/>
      <c r="AF2540" s="125"/>
      <c r="AG2540" s="125"/>
      <c r="AH2540" s="125"/>
      <c r="AI2540" s="125"/>
      <c r="AJ2540" s="125"/>
      <c r="AK2540" s="310">
        <v>312610</v>
      </c>
      <c r="AL2540" s="310">
        <f t="shared" si="380"/>
        <v>312610</v>
      </c>
      <c r="AM2540" s="65" t="s">
        <v>654</v>
      </c>
      <c r="AN2540" s="65"/>
      <c r="AO2540" s="65"/>
      <c r="AP2540" s="65"/>
      <c r="AQ2540" s="65"/>
      <c r="AR2540" s="65"/>
      <c r="AS2540" s="71"/>
    </row>
    <row r="2541" spans="1:45" s="75" customFormat="1" ht="14.15" customHeight="1" x14ac:dyDescent="0.2">
      <c r="A2541" s="327"/>
      <c r="B2541" s="141" t="s">
        <v>467</v>
      </c>
      <c r="C2541" s="260">
        <f>SUM(C2463:C2540)</f>
        <v>66</v>
      </c>
      <c r="D2541" s="891"/>
      <c r="E2541" s="892"/>
      <c r="F2541" s="892"/>
      <c r="G2541" s="893"/>
      <c r="H2541" s="260">
        <f t="shared" ref="H2541:AL2541" si="386">SUM(H2463:H2540)</f>
        <v>47</v>
      </c>
      <c r="I2541" s="260">
        <f t="shared" si="386"/>
        <v>47</v>
      </c>
      <c r="J2541" s="260">
        <f t="shared" si="386"/>
        <v>0</v>
      </c>
      <c r="K2541" s="260">
        <f t="shared" si="386"/>
        <v>0</v>
      </c>
      <c r="L2541" s="260">
        <f t="shared" si="386"/>
        <v>19</v>
      </c>
      <c r="M2541" s="260">
        <f t="shared" si="386"/>
        <v>0</v>
      </c>
      <c r="N2541" s="260">
        <f t="shared" si="386"/>
        <v>0</v>
      </c>
      <c r="O2541" s="260">
        <f t="shared" si="386"/>
        <v>28</v>
      </c>
      <c r="P2541" s="260">
        <f t="shared" si="386"/>
        <v>28</v>
      </c>
      <c r="Q2541" s="260">
        <f t="shared" si="386"/>
        <v>0</v>
      </c>
      <c r="R2541" s="260">
        <f t="shared" si="386"/>
        <v>36</v>
      </c>
      <c r="S2541" s="260">
        <f t="shared" si="386"/>
        <v>36</v>
      </c>
      <c r="T2541" s="260">
        <f t="shared" si="386"/>
        <v>0</v>
      </c>
      <c r="U2541" s="260">
        <f t="shared" si="386"/>
        <v>0</v>
      </c>
      <c r="V2541" s="260">
        <f t="shared" si="386"/>
        <v>0</v>
      </c>
      <c r="W2541" s="260">
        <f t="shared" si="386"/>
        <v>0</v>
      </c>
      <c r="X2541" s="260">
        <f t="shared" si="386"/>
        <v>1</v>
      </c>
      <c r="Y2541" s="260">
        <f t="shared" si="386"/>
        <v>1</v>
      </c>
      <c r="Z2541" s="260">
        <f t="shared" si="386"/>
        <v>0</v>
      </c>
      <c r="AA2541" s="260">
        <f t="shared" si="386"/>
        <v>66</v>
      </c>
      <c r="AB2541" s="260">
        <f t="shared" si="386"/>
        <v>0</v>
      </c>
      <c r="AC2541" s="260">
        <f t="shared" si="386"/>
        <v>0</v>
      </c>
      <c r="AD2541" s="260">
        <f t="shared" si="386"/>
        <v>0</v>
      </c>
      <c r="AE2541" s="260">
        <f t="shared" si="386"/>
        <v>0</v>
      </c>
      <c r="AF2541" s="260">
        <f t="shared" si="386"/>
        <v>0</v>
      </c>
      <c r="AG2541" s="260">
        <f t="shared" si="386"/>
        <v>0</v>
      </c>
      <c r="AH2541" s="260">
        <f t="shared" si="386"/>
        <v>0</v>
      </c>
      <c r="AI2541" s="260">
        <f t="shared" si="386"/>
        <v>0</v>
      </c>
      <c r="AJ2541" s="260">
        <f t="shared" si="386"/>
        <v>0</v>
      </c>
      <c r="AK2541" s="306">
        <f t="shared" si="386"/>
        <v>22990520</v>
      </c>
      <c r="AL2541" s="306">
        <f t="shared" si="386"/>
        <v>11461875</v>
      </c>
      <c r="AM2541" s="73" t="s">
        <v>654</v>
      </c>
      <c r="AN2541" s="73"/>
      <c r="AO2541" s="73"/>
      <c r="AP2541" s="73"/>
      <c r="AQ2541" s="73"/>
      <c r="AR2541" s="73"/>
      <c r="AS2541" s="74"/>
    </row>
    <row r="2542" spans="1:45" s="75" customFormat="1" ht="14.15" customHeight="1" x14ac:dyDescent="0.2">
      <c r="A2542" s="327"/>
      <c r="B2542" s="141" t="s">
        <v>3751</v>
      </c>
      <c r="C2542" s="890"/>
      <c r="D2542" s="890"/>
      <c r="E2542" s="890"/>
      <c r="F2542" s="890"/>
      <c r="G2542" s="890"/>
      <c r="H2542" s="890"/>
      <c r="I2542" s="890"/>
      <c r="J2542" s="890"/>
      <c r="K2542" s="890"/>
      <c r="L2542" s="890"/>
      <c r="M2542" s="890"/>
      <c r="N2542" s="890"/>
      <c r="O2542" s="890"/>
      <c r="P2542" s="890"/>
      <c r="Q2542" s="890"/>
      <c r="R2542" s="890"/>
      <c r="S2542" s="890"/>
      <c r="T2542" s="890"/>
      <c r="U2542" s="890"/>
      <c r="V2542" s="890"/>
      <c r="W2542" s="890"/>
      <c r="X2542" s="890"/>
      <c r="Y2542" s="890"/>
      <c r="Z2542" s="890"/>
      <c r="AA2542" s="890"/>
      <c r="AB2542" s="890"/>
      <c r="AC2542" s="890"/>
      <c r="AD2542" s="890"/>
      <c r="AE2542" s="890"/>
      <c r="AF2542" s="890"/>
      <c r="AG2542" s="890"/>
      <c r="AH2542" s="890"/>
      <c r="AI2542" s="890"/>
      <c r="AJ2542" s="890"/>
      <c r="AK2542" s="890"/>
      <c r="AL2542" s="890"/>
      <c r="AM2542" s="73" t="s">
        <v>654</v>
      </c>
      <c r="AN2542" s="73"/>
      <c r="AO2542" s="73"/>
      <c r="AP2542" s="73"/>
      <c r="AQ2542" s="73"/>
      <c r="AR2542" s="73"/>
      <c r="AS2542" s="74"/>
    </row>
    <row r="2543" spans="1:45" s="67" customFormat="1" ht="12" customHeight="1" x14ac:dyDescent="0.2">
      <c r="A2543" s="186">
        <v>2001002</v>
      </c>
      <c r="B2543" s="187" t="s">
        <v>1130</v>
      </c>
      <c r="C2543" s="258">
        <f t="shared" ref="C2543:C2563" si="387">SUM(D2543+G2543)</f>
        <v>0</v>
      </c>
      <c r="D2543" s="263">
        <f t="shared" ref="D2543:D2563" si="388">SUM(E2543:F2543)</f>
        <v>0</v>
      </c>
      <c r="E2543" s="125"/>
      <c r="F2543" s="125"/>
      <c r="G2543" s="125"/>
      <c r="H2543" s="126"/>
      <c r="I2543" s="126"/>
      <c r="J2543" s="126"/>
      <c r="K2543" s="126"/>
      <c r="L2543" s="126"/>
      <c r="M2543" s="126"/>
      <c r="N2543" s="126"/>
      <c r="O2543" s="126"/>
      <c r="P2543" s="126"/>
      <c r="Q2543" s="126"/>
      <c r="R2543" s="126"/>
      <c r="S2543" s="126"/>
      <c r="T2543" s="126"/>
      <c r="U2543" s="126"/>
      <c r="V2543" s="126"/>
      <c r="W2543" s="126"/>
      <c r="X2543" s="126"/>
      <c r="Y2543" s="126"/>
      <c r="Z2543" s="126"/>
      <c r="AA2543" s="125"/>
      <c r="AB2543" s="125"/>
      <c r="AC2543" s="125"/>
      <c r="AD2543" s="125"/>
      <c r="AE2543" s="125"/>
      <c r="AF2543" s="125"/>
      <c r="AG2543" s="125"/>
      <c r="AH2543" s="125"/>
      <c r="AI2543" s="125"/>
      <c r="AJ2543" s="125"/>
      <c r="AK2543" s="310">
        <v>7680</v>
      </c>
      <c r="AL2543" s="310">
        <f t="shared" ref="AL2543:AL2560" si="389">AK2543*E2543</f>
        <v>0</v>
      </c>
      <c r="AM2543" s="65" t="s">
        <v>654</v>
      </c>
      <c r="AN2543" s="65"/>
      <c r="AO2543" s="65"/>
      <c r="AP2543" s="65"/>
      <c r="AQ2543" s="65"/>
      <c r="AR2543" s="65"/>
      <c r="AS2543" s="66"/>
    </row>
    <row r="2544" spans="1:45" s="67" customFormat="1" ht="12" customHeight="1" x14ac:dyDescent="0.2">
      <c r="A2544" s="186">
        <v>2001005</v>
      </c>
      <c r="B2544" s="187" t="s">
        <v>2882</v>
      </c>
      <c r="C2544" s="258">
        <f t="shared" si="387"/>
        <v>0</v>
      </c>
      <c r="D2544" s="263">
        <f t="shared" si="388"/>
        <v>0</v>
      </c>
      <c r="E2544" s="125"/>
      <c r="F2544" s="125"/>
      <c r="G2544" s="125"/>
      <c r="H2544" s="126"/>
      <c r="I2544" s="126"/>
      <c r="J2544" s="126"/>
      <c r="K2544" s="126"/>
      <c r="L2544" s="126"/>
      <c r="M2544" s="126"/>
      <c r="N2544" s="126"/>
      <c r="O2544" s="126"/>
      <c r="P2544" s="126"/>
      <c r="Q2544" s="126"/>
      <c r="R2544" s="126"/>
      <c r="S2544" s="126"/>
      <c r="T2544" s="126"/>
      <c r="U2544" s="126"/>
      <c r="V2544" s="126"/>
      <c r="W2544" s="126"/>
      <c r="X2544" s="126"/>
      <c r="Y2544" s="126"/>
      <c r="Z2544" s="126"/>
      <c r="AA2544" s="125"/>
      <c r="AB2544" s="125"/>
      <c r="AC2544" s="125"/>
      <c r="AD2544" s="125"/>
      <c r="AE2544" s="125"/>
      <c r="AF2544" s="125"/>
      <c r="AG2544" s="125"/>
      <c r="AH2544" s="125"/>
      <c r="AI2544" s="125"/>
      <c r="AJ2544" s="125"/>
      <c r="AK2544" s="310">
        <v>32720</v>
      </c>
      <c r="AL2544" s="310">
        <f t="shared" si="389"/>
        <v>0</v>
      </c>
      <c r="AM2544" s="65" t="s">
        <v>654</v>
      </c>
      <c r="AN2544" s="65"/>
      <c r="AO2544" s="65"/>
      <c r="AP2544" s="65"/>
      <c r="AQ2544" s="65"/>
      <c r="AR2544" s="65"/>
      <c r="AS2544" s="66"/>
    </row>
    <row r="2545" spans="1:45" s="67" customFormat="1" ht="12" customHeight="1" x14ac:dyDescent="0.2">
      <c r="A2545" s="186">
        <v>2001006</v>
      </c>
      <c r="B2545" s="187" t="s">
        <v>1131</v>
      </c>
      <c r="C2545" s="258">
        <f t="shared" si="387"/>
        <v>0</v>
      </c>
      <c r="D2545" s="263">
        <f t="shared" si="388"/>
        <v>0</v>
      </c>
      <c r="E2545" s="125"/>
      <c r="F2545" s="125"/>
      <c r="G2545" s="125"/>
      <c r="H2545" s="126"/>
      <c r="I2545" s="126"/>
      <c r="J2545" s="126"/>
      <c r="K2545" s="126"/>
      <c r="L2545" s="126"/>
      <c r="M2545" s="126"/>
      <c r="N2545" s="126"/>
      <c r="O2545" s="126"/>
      <c r="P2545" s="126"/>
      <c r="Q2545" s="126"/>
      <c r="R2545" s="126"/>
      <c r="S2545" s="126"/>
      <c r="T2545" s="126"/>
      <c r="U2545" s="126"/>
      <c r="V2545" s="126"/>
      <c r="W2545" s="126"/>
      <c r="X2545" s="126"/>
      <c r="Y2545" s="126"/>
      <c r="Z2545" s="126"/>
      <c r="AA2545" s="125"/>
      <c r="AB2545" s="125"/>
      <c r="AC2545" s="125"/>
      <c r="AD2545" s="125"/>
      <c r="AE2545" s="125"/>
      <c r="AF2545" s="125"/>
      <c r="AG2545" s="125"/>
      <c r="AH2545" s="125"/>
      <c r="AI2545" s="125"/>
      <c r="AJ2545" s="125"/>
      <c r="AK2545" s="310">
        <v>10550</v>
      </c>
      <c r="AL2545" s="310">
        <f t="shared" si="389"/>
        <v>0</v>
      </c>
      <c r="AM2545" s="65" t="s">
        <v>654</v>
      </c>
      <c r="AN2545" s="65"/>
      <c r="AO2545" s="65"/>
      <c r="AP2545" s="65"/>
      <c r="AQ2545" s="65"/>
      <c r="AR2545" s="65"/>
      <c r="AS2545" s="66"/>
    </row>
    <row r="2546" spans="1:45" s="67" customFormat="1" ht="12" customHeight="1" x14ac:dyDescent="0.2">
      <c r="A2546" s="186">
        <v>2001007</v>
      </c>
      <c r="B2546" s="187" t="s">
        <v>1132</v>
      </c>
      <c r="C2546" s="258">
        <f t="shared" si="387"/>
        <v>0</v>
      </c>
      <c r="D2546" s="263">
        <f t="shared" si="388"/>
        <v>0</v>
      </c>
      <c r="E2546" s="125"/>
      <c r="F2546" s="125"/>
      <c r="G2546" s="125"/>
      <c r="H2546" s="126"/>
      <c r="I2546" s="126"/>
      <c r="J2546" s="126"/>
      <c r="K2546" s="126"/>
      <c r="L2546" s="126"/>
      <c r="M2546" s="126"/>
      <c r="N2546" s="126"/>
      <c r="O2546" s="126"/>
      <c r="P2546" s="126"/>
      <c r="Q2546" s="126"/>
      <c r="R2546" s="126"/>
      <c r="S2546" s="126"/>
      <c r="T2546" s="126"/>
      <c r="U2546" s="126"/>
      <c r="V2546" s="126"/>
      <c r="W2546" s="126"/>
      <c r="X2546" s="126"/>
      <c r="Y2546" s="126"/>
      <c r="Z2546" s="126"/>
      <c r="AA2546" s="125"/>
      <c r="AB2546" s="125"/>
      <c r="AC2546" s="125"/>
      <c r="AD2546" s="125"/>
      <c r="AE2546" s="125"/>
      <c r="AF2546" s="125"/>
      <c r="AG2546" s="125"/>
      <c r="AH2546" s="125"/>
      <c r="AI2546" s="125"/>
      <c r="AJ2546" s="125"/>
      <c r="AK2546" s="310">
        <v>22020</v>
      </c>
      <c r="AL2546" s="310">
        <f t="shared" si="389"/>
        <v>0</v>
      </c>
      <c r="AM2546" s="65" t="s">
        <v>654</v>
      </c>
      <c r="AN2546" s="65"/>
      <c r="AO2546" s="65"/>
      <c r="AP2546" s="65"/>
      <c r="AQ2546" s="65"/>
      <c r="AR2546" s="65"/>
      <c r="AS2546" s="66"/>
    </row>
    <row r="2547" spans="1:45" s="67" customFormat="1" ht="12" customHeight="1" x14ac:dyDescent="0.2">
      <c r="A2547" s="186">
        <v>2001009</v>
      </c>
      <c r="B2547" s="187" t="s">
        <v>1133</v>
      </c>
      <c r="C2547" s="258">
        <f t="shared" si="387"/>
        <v>0</v>
      </c>
      <c r="D2547" s="263">
        <f t="shared" si="388"/>
        <v>0</v>
      </c>
      <c r="E2547" s="125"/>
      <c r="F2547" s="125"/>
      <c r="G2547" s="125"/>
      <c r="H2547" s="126"/>
      <c r="I2547" s="126"/>
      <c r="J2547" s="126"/>
      <c r="K2547" s="126"/>
      <c r="L2547" s="126"/>
      <c r="M2547" s="126"/>
      <c r="N2547" s="126"/>
      <c r="O2547" s="126"/>
      <c r="P2547" s="126"/>
      <c r="Q2547" s="126"/>
      <c r="R2547" s="126"/>
      <c r="S2547" s="126"/>
      <c r="T2547" s="126"/>
      <c r="U2547" s="126"/>
      <c r="V2547" s="126"/>
      <c r="W2547" s="126"/>
      <c r="X2547" s="126"/>
      <c r="Y2547" s="126"/>
      <c r="Z2547" s="126"/>
      <c r="AA2547" s="125"/>
      <c r="AB2547" s="125"/>
      <c r="AC2547" s="125"/>
      <c r="AD2547" s="125"/>
      <c r="AE2547" s="125"/>
      <c r="AF2547" s="125"/>
      <c r="AG2547" s="125"/>
      <c r="AH2547" s="125"/>
      <c r="AI2547" s="125"/>
      <c r="AJ2547" s="125"/>
      <c r="AK2547" s="310">
        <v>4300</v>
      </c>
      <c r="AL2547" s="310">
        <f t="shared" si="389"/>
        <v>0</v>
      </c>
      <c r="AM2547" s="65" t="s">
        <v>654</v>
      </c>
      <c r="AN2547" s="65"/>
      <c r="AO2547" s="65"/>
      <c r="AP2547" s="65"/>
      <c r="AQ2547" s="65"/>
      <c r="AR2547" s="65"/>
      <c r="AS2547" s="66"/>
    </row>
    <row r="2548" spans="1:45" s="67" customFormat="1" ht="20" x14ac:dyDescent="0.2">
      <c r="A2548" s="186">
        <v>2001010</v>
      </c>
      <c r="B2548" s="187" t="s">
        <v>853</v>
      </c>
      <c r="C2548" s="258">
        <f t="shared" si="387"/>
        <v>0</v>
      </c>
      <c r="D2548" s="263">
        <f t="shared" si="388"/>
        <v>0</v>
      </c>
      <c r="E2548" s="125"/>
      <c r="F2548" s="125"/>
      <c r="G2548" s="125"/>
      <c r="H2548" s="126"/>
      <c r="I2548" s="126"/>
      <c r="J2548" s="126"/>
      <c r="K2548" s="126"/>
      <c r="L2548" s="126"/>
      <c r="M2548" s="126"/>
      <c r="N2548" s="126"/>
      <c r="O2548" s="126"/>
      <c r="P2548" s="126"/>
      <c r="Q2548" s="126"/>
      <c r="R2548" s="126"/>
      <c r="S2548" s="126"/>
      <c r="T2548" s="126"/>
      <c r="U2548" s="126"/>
      <c r="V2548" s="126"/>
      <c r="W2548" s="126"/>
      <c r="X2548" s="126"/>
      <c r="Y2548" s="126"/>
      <c r="Z2548" s="126"/>
      <c r="AA2548" s="125"/>
      <c r="AB2548" s="125"/>
      <c r="AC2548" s="125"/>
      <c r="AD2548" s="125"/>
      <c r="AE2548" s="125"/>
      <c r="AF2548" s="125"/>
      <c r="AG2548" s="125"/>
      <c r="AH2548" s="125"/>
      <c r="AI2548" s="125"/>
      <c r="AJ2548" s="125"/>
      <c r="AK2548" s="310">
        <v>13700</v>
      </c>
      <c r="AL2548" s="310">
        <f t="shared" si="389"/>
        <v>0</v>
      </c>
      <c r="AM2548" s="65" t="s">
        <v>654</v>
      </c>
      <c r="AN2548" s="65"/>
      <c r="AO2548" s="65"/>
      <c r="AP2548" s="65"/>
      <c r="AQ2548" s="65"/>
      <c r="AR2548" s="65"/>
      <c r="AS2548" s="66"/>
    </row>
    <row r="2549" spans="1:45" s="67" customFormat="1" ht="12" customHeight="1" x14ac:dyDescent="0.2">
      <c r="A2549" s="186">
        <v>2001021</v>
      </c>
      <c r="B2549" s="187" t="s">
        <v>1061</v>
      </c>
      <c r="C2549" s="258">
        <f t="shared" si="387"/>
        <v>0</v>
      </c>
      <c r="D2549" s="263">
        <f t="shared" si="388"/>
        <v>0</v>
      </c>
      <c r="E2549" s="125"/>
      <c r="F2549" s="125"/>
      <c r="G2549" s="125"/>
      <c r="H2549" s="126"/>
      <c r="I2549" s="126"/>
      <c r="J2549" s="126"/>
      <c r="K2549" s="126"/>
      <c r="L2549" s="126"/>
      <c r="M2549" s="126"/>
      <c r="N2549" s="126"/>
      <c r="O2549" s="126"/>
      <c r="P2549" s="126"/>
      <c r="Q2549" s="126"/>
      <c r="R2549" s="126"/>
      <c r="S2549" s="126"/>
      <c r="T2549" s="126"/>
      <c r="U2549" s="126"/>
      <c r="V2549" s="126"/>
      <c r="W2549" s="126"/>
      <c r="X2549" s="126"/>
      <c r="Y2549" s="126"/>
      <c r="Z2549" s="126"/>
      <c r="AA2549" s="125"/>
      <c r="AB2549" s="125"/>
      <c r="AC2549" s="125"/>
      <c r="AD2549" s="125"/>
      <c r="AE2549" s="125"/>
      <c r="AF2549" s="125"/>
      <c r="AG2549" s="125"/>
      <c r="AH2549" s="125"/>
      <c r="AI2549" s="125"/>
      <c r="AJ2549" s="125"/>
      <c r="AK2549" s="310">
        <v>24650</v>
      </c>
      <c r="AL2549" s="310">
        <f t="shared" si="389"/>
        <v>0</v>
      </c>
      <c r="AM2549" s="65" t="s">
        <v>654</v>
      </c>
      <c r="AN2549" s="65"/>
      <c r="AO2549" s="65"/>
      <c r="AP2549" s="65"/>
      <c r="AQ2549" s="65"/>
      <c r="AR2549" s="65"/>
      <c r="AS2549" s="66"/>
    </row>
    <row r="2550" spans="1:45" s="67" customFormat="1" ht="12" customHeight="1" x14ac:dyDescent="0.2">
      <c r="A2550" s="186">
        <v>2001012</v>
      </c>
      <c r="B2550" s="187" t="s">
        <v>854</v>
      </c>
      <c r="C2550" s="258">
        <f t="shared" si="387"/>
        <v>0</v>
      </c>
      <c r="D2550" s="263">
        <f t="shared" si="388"/>
        <v>0</v>
      </c>
      <c r="E2550" s="125"/>
      <c r="F2550" s="125"/>
      <c r="G2550" s="125"/>
      <c r="H2550" s="126"/>
      <c r="I2550" s="126"/>
      <c r="J2550" s="126"/>
      <c r="K2550" s="126"/>
      <c r="L2550" s="126"/>
      <c r="M2550" s="126"/>
      <c r="N2550" s="126"/>
      <c r="O2550" s="126"/>
      <c r="P2550" s="126"/>
      <c r="Q2550" s="126"/>
      <c r="R2550" s="126"/>
      <c r="S2550" s="126"/>
      <c r="T2550" s="126"/>
      <c r="U2550" s="126"/>
      <c r="V2550" s="126"/>
      <c r="W2550" s="126"/>
      <c r="X2550" s="126"/>
      <c r="Y2550" s="126"/>
      <c r="Z2550" s="126"/>
      <c r="AA2550" s="125"/>
      <c r="AB2550" s="125"/>
      <c r="AC2550" s="125"/>
      <c r="AD2550" s="125"/>
      <c r="AE2550" s="125"/>
      <c r="AF2550" s="125"/>
      <c r="AG2550" s="125"/>
      <c r="AH2550" s="125"/>
      <c r="AI2550" s="125"/>
      <c r="AJ2550" s="125"/>
      <c r="AK2550" s="310">
        <v>11140</v>
      </c>
      <c r="AL2550" s="310">
        <f t="shared" si="389"/>
        <v>0</v>
      </c>
      <c r="AM2550" s="65" t="s">
        <v>654</v>
      </c>
      <c r="AN2550" s="65"/>
      <c r="AO2550" s="65"/>
      <c r="AP2550" s="65"/>
      <c r="AQ2550" s="65"/>
      <c r="AR2550" s="65"/>
      <c r="AS2550" s="66"/>
    </row>
    <row r="2551" spans="1:45" s="67" customFormat="1" ht="12" customHeight="1" x14ac:dyDescent="0.2">
      <c r="A2551" s="186">
        <v>2001013</v>
      </c>
      <c r="B2551" s="187" t="s">
        <v>1062</v>
      </c>
      <c r="C2551" s="258">
        <f t="shared" si="387"/>
        <v>0</v>
      </c>
      <c r="D2551" s="263">
        <f t="shared" si="388"/>
        <v>0</v>
      </c>
      <c r="E2551" s="125"/>
      <c r="F2551" s="125"/>
      <c r="G2551" s="125"/>
      <c r="H2551" s="126"/>
      <c r="I2551" s="126"/>
      <c r="J2551" s="126"/>
      <c r="K2551" s="126"/>
      <c r="L2551" s="126"/>
      <c r="M2551" s="126"/>
      <c r="N2551" s="126"/>
      <c r="O2551" s="126"/>
      <c r="P2551" s="126"/>
      <c r="Q2551" s="126"/>
      <c r="R2551" s="126"/>
      <c r="S2551" s="126"/>
      <c r="T2551" s="126"/>
      <c r="U2551" s="126"/>
      <c r="V2551" s="126"/>
      <c r="W2551" s="126"/>
      <c r="X2551" s="126"/>
      <c r="Y2551" s="126"/>
      <c r="Z2551" s="126"/>
      <c r="AA2551" s="125"/>
      <c r="AB2551" s="125"/>
      <c r="AC2551" s="125"/>
      <c r="AD2551" s="125"/>
      <c r="AE2551" s="125"/>
      <c r="AF2551" s="125"/>
      <c r="AG2551" s="125"/>
      <c r="AH2551" s="125"/>
      <c r="AI2551" s="125"/>
      <c r="AJ2551" s="125"/>
      <c r="AK2551" s="310">
        <v>14420</v>
      </c>
      <c r="AL2551" s="310">
        <f t="shared" si="389"/>
        <v>0</v>
      </c>
      <c r="AM2551" s="65" t="s">
        <v>654</v>
      </c>
      <c r="AN2551" s="65"/>
      <c r="AO2551" s="65"/>
      <c r="AP2551" s="65"/>
      <c r="AQ2551" s="65"/>
      <c r="AR2551" s="65"/>
      <c r="AS2551" s="66"/>
    </row>
    <row r="2552" spans="1:45" s="67" customFormat="1" ht="12" customHeight="1" x14ac:dyDescent="0.2">
      <c r="A2552" s="186">
        <v>2001014</v>
      </c>
      <c r="B2552" s="187" t="s">
        <v>1063</v>
      </c>
      <c r="C2552" s="258">
        <f t="shared" si="387"/>
        <v>0</v>
      </c>
      <c r="D2552" s="263">
        <f t="shared" si="388"/>
        <v>0</v>
      </c>
      <c r="E2552" s="125"/>
      <c r="F2552" s="125"/>
      <c r="G2552" s="125"/>
      <c r="H2552" s="126"/>
      <c r="I2552" s="126"/>
      <c r="J2552" s="126"/>
      <c r="K2552" s="126"/>
      <c r="L2552" s="126"/>
      <c r="M2552" s="126"/>
      <c r="N2552" s="126"/>
      <c r="O2552" s="126"/>
      <c r="P2552" s="126"/>
      <c r="Q2552" s="126"/>
      <c r="R2552" s="126"/>
      <c r="S2552" s="126"/>
      <c r="T2552" s="126"/>
      <c r="U2552" s="126"/>
      <c r="V2552" s="126"/>
      <c r="W2552" s="126"/>
      <c r="X2552" s="126"/>
      <c r="Y2552" s="126"/>
      <c r="Z2552" s="126"/>
      <c r="AA2552" s="125"/>
      <c r="AB2552" s="125"/>
      <c r="AC2552" s="125"/>
      <c r="AD2552" s="125"/>
      <c r="AE2552" s="125"/>
      <c r="AF2552" s="125"/>
      <c r="AG2552" s="125"/>
      <c r="AH2552" s="125"/>
      <c r="AI2552" s="125"/>
      <c r="AJ2552" s="125"/>
      <c r="AK2552" s="310">
        <v>21820</v>
      </c>
      <c r="AL2552" s="310">
        <f t="shared" si="389"/>
        <v>0</v>
      </c>
      <c r="AM2552" s="65" t="s">
        <v>654</v>
      </c>
      <c r="AN2552" s="65"/>
      <c r="AO2552" s="65"/>
      <c r="AP2552" s="65"/>
      <c r="AQ2552" s="65"/>
      <c r="AR2552" s="65"/>
      <c r="AS2552" s="66"/>
    </row>
    <row r="2553" spans="1:45" s="67" customFormat="1" ht="14.15" customHeight="1" x14ac:dyDescent="0.2">
      <c r="A2553" s="186">
        <v>2001015</v>
      </c>
      <c r="B2553" s="187" t="s">
        <v>1892</v>
      </c>
      <c r="C2553" s="258">
        <f t="shared" si="387"/>
        <v>1</v>
      </c>
      <c r="D2553" s="263">
        <f t="shared" si="388"/>
        <v>1</v>
      </c>
      <c r="E2553" s="125">
        <v>1</v>
      </c>
      <c r="F2553" s="125"/>
      <c r="G2553" s="125"/>
      <c r="H2553" s="126"/>
      <c r="I2553" s="126"/>
      <c r="J2553" s="126"/>
      <c r="K2553" s="126"/>
      <c r="L2553" s="126"/>
      <c r="M2553" s="126"/>
      <c r="N2553" s="126"/>
      <c r="O2553" s="126"/>
      <c r="P2553" s="126"/>
      <c r="Q2553" s="126"/>
      <c r="R2553" s="126"/>
      <c r="S2553" s="126"/>
      <c r="T2553" s="126"/>
      <c r="U2553" s="126"/>
      <c r="V2553" s="126"/>
      <c r="W2553" s="126"/>
      <c r="X2553" s="126"/>
      <c r="Y2553" s="126"/>
      <c r="Z2553" s="126"/>
      <c r="AA2553" s="125"/>
      <c r="AB2553" s="125">
        <v>1</v>
      </c>
      <c r="AC2553" s="125"/>
      <c r="AD2553" s="125"/>
      <c r="AE2553" s="125"/>
      <c r="AF2553" s="125"/>
      <c r="AG2553" s="125"/>
      <c r="AH2553" s="125"/>
      <c r="AI2553" s="125"/>
      <c r="AJ2553" s="125"/>
      <c r="AK2553" s="310">
        <v>9060</v>
      </c>
      <c r="AL2553" s="310">
        <f t="shared" si="389"/>
        <v>9060</v>
      </c>
      <c r="AM2553" s="65" t="s">
        <v>654</v>
      </c>
      <c r="AN2553" s="65"/>
      <c r="AO2553" s="65"/>
      <c r="AP2553" s="65"/>
      <c r="AQ2553" s="65"/>
      <c r="AR2553" s="65"/>
      <c r="AS2553" s="66"/>
    </row>
    <row r="2554" spans="1:45" s="67" customFormat="1" ht="12" customHeight="1" x14ac:dyDescent="0.2">
      <c r="A2554" s="186">
        <v>2001016</v>
      </c>
      <c r="B2554" s="187" t="s">
        <v>1283</v>
      </c>
      <c r="C2554" s="258">
        <f t="shared" si="387"/>
        <v>0</v>
      </c>
      <c r="D2554" s="263">
        <f t="shared" si="388"/>
        <v>0</v>
      </c>
      <c r="E2554" s="125"/>
      <c r="F2554" s="125"/>
      <c r="G2554" s="125"/>
      <c r="H2554" s="126"/>
      <c r="I2554" s="126"/>
      <c r="J2554" s="126"/>
      <c r="K2554" s="126"/>
      <c r="L2554" s="126"/>
      <c r="M2554" s="126"/>
      <c r="N2554" s="126"/>
      <c r="O2554" s="126"/>
      <c r="P2554" s="126"/>
      <c r="Q2554" s="126"/>
      <c r="R2554" s="126"/>
      <c r="S2554" s="126"/>
      <c r="T2554" s="126"/>
      <c r="U2554" s="126"/>
      <c r="V2554" s="126"/>
      <c r="W2554" s="126"/>
      <c r="X2554" s="126"/>
      <c r="Y2554" s="126"/>
      <c r="Z2554" s="126"/>
      <c r="AA2554" s="125"/>
      <c r="AB2554" s="125"/>
      <c r="AC2554" s="125"/>
      <c r="AD2554" s="125"/>
      <c r="AE2554" s="125"/>
      <c r="AF2554" s="125"/>
      <c r="AG2554" s="125"/>
      <c r="AH2554" s="125"/>
      <c r="AI2554" s="125"/>
      <c r="AJ2554" s="125"/>
      <c r="AK2554" s="310">
        <v>22240</v>
      </c>
      <c r="AL2554" s="310">
        <f t="shared" si="389"/>
        <v>0</v>
      </c>
      <c r="AM2554" s="65" t="s">
        <v>654</v>
      </c>
      <c r="AN2554" s="65"/>
      <c r="AO2554" s="65"/>
      <c r="AP2554" s="65"/>
      <c r="AQ2554" s="65"/>
      <c r="AR2554" s="65"/>
      <c r="AS2554" s="66"/>
    </row>
    <row r="2555" spans="1:45" s="67" customFormat="1" ht="12" customHeight="1" x14ac:dyDescent="0.2">
      <c r="A2555" s="186">
        <v>2001020</v>
      </c>
      <c r="B2555" s="187" t="s">
        <v>1284</v>
      </c>
      <c r="C2555" s="258">
        <f t="shared" si="387"/>
        <v>0</v>
      </c>
      <c r="D2555" s="263">
        <f t="shared" si="388"/>
        <v>0</v>
      </c>
      <c r="E2555" s="125"/>
      <c r="F2555" s="125"/>
      <c r="G2555" s="125"/>
      <c r="H2555" s="126"/>
      <c r="I2555" s="126"/>
      <c r="J2555" s="126"/>
      <c r="K2555" s="126"/>
      <c r="L2555" s="126"/>
      <c r="M2555" s="126"/>
      <c r="N2555" s="126"/>
      <c r="O2555" s="126"/>
      <c r="P2555" s="126"/>
      <c r="Q2555" s="126"/>
      <c r="R2555" s="126"/>
      <c r="S2555" s="126"/>
      <c r="T2555" s="126"/>
      <c r="U2555" s="126"/>
      <c r="V2555" s="126"/>
      <c r="W2555" s="126"/>
      <c r="X2555" s="126"/>
      <c r="Y2555" s="126"/>
      <c r="Z2555" s="126"/>
      <c r="AA2555" s="125"/>
      <c r="AB2555" s="125"/>
      <c r="AC2555" s="125"/>
      <c r="AD2555" s="125"/>
      <c r="AE2555" s="125"/>
      <c r="AF2555" s="125"/>
      <c r="AG2555" s="125"/>
      <c r="AH2555" s="125"/>
      <c r="AI2555" s="125"/>
      <c r="AJ2555" s="125"/>
      <c r="AK2555" s="310">
        <v>11140</v>
      </c>
      <c r="AL2555" s="310">
        <f t="shared" si="389"/>
        <v>0</v>
      </c>
      <c r="AM2555" s="65" t="s">
        <v>654</v>
      </c>
      <c r="AN2555" s="65"/>
      <c r="AO2555" s="65"/>
      <c r="AP2555" s="65"/>
      <c r="AQ2555" s="65"/>
      <c r="AR2555" s="65"/>
      <c r="AS2555" s="66"/>
    </row>
    <row r="2556" spans="1:45" s="67" customFormat="1" ht="19.5" customHeight="1" x14ac:dyDescent="0.2">
      <c r="A2556" s="186">
        <v>2001022</v>
      </c>
      <c r="B2556" s="187" t="s">
        <v>855</v>
      </c>
      <c r="C2556" s="258">
        <f t="shared" si="387"/>
        <v>0</v>
      </c>
      <c r="D2556" s="263">
        <f t="shared" si="388"/>
        <v>0</v>
      </c>
      <c r="E2556" s="125"/>
      <c r="F2556" s="125"/>
      <c r="G2556" s="125"/>
      <c r="H2556" s="126"/>
      <c r="I2556" s="126"/>
      <c r="J2556" s="126"/>
      <c r="K2556" s="126"/>
      <c r="L2556" s="126"/>
      <c r="M2556" s="126"/>
      <c r="N2556" s="126"/>
      <c r="O2556" s="126"/>
      <c r="P2556" s="126"/>
      <c r="Q2556" s="126"/>
      <c r="R2556" s="126"/>
      <c r="S2556" s="126"/>
      <c r="T2556" s="126"/>
      <c r="U2556" s="126"/>
      <c r="V2556" s="126"/>
      <c r="W2556" s="126"/>
      <c r="X2556" s="126"/>
      <c r="Y2556" s="126"/>
      <c r="Z2556" s="126"/>
      <c r="AA2556" s="125"/>
      <c r="AB2556" s="125"/>
      <c r="AC2556" s="125"/>
      <c r="AD2556" s="125"/>
      <c r="AE2556" s="125"/>
      <c r="AF2556" s="125"/>
      <c r="AG2556" s="125"/>
      <c r="AH2556" s="125"/>
      <c r="AI2556" s="125"/>
      <c r="AJ2556" s="125"/>
      <c r="AK2556" s="310">
        <v>10210</v>
      </c>
      <c r="AL2556" s="310">
        <f t="shared" si="389"/>
        <v>0</v>
      </c>
      <c r="AM2556" s="65" t="s">
        <v>654</v>
      </c>
      <c r="AN2556" s="65"/>
      <c r="AO2556" s="65"/>
      <c r="AP2556" s="65"/>
      <c r="AQ2556" s="65"/>
      <c r="AR2556" s="65"/>
      <c r="AS2556" s="66"/>
    </row>
    <row r="2557" spans="1:45" s="72" customFormat="1" ht="12" customHeight="1" x14ac:dyDescent="0.2">
      <c r="A2557" s="186">
        <v>2001023</v>
      </c>
      <c r="B2557" s="187" t="s">
        <v>105</v>
      </c>
      <c r="C2557" s="258">
        <f t="shared" si="387"/>
        <v>0</v>
      </c>
      <c r="D2557" s="263">
        <f t="shared" si="388"/>
        <v>0</v>
      </c>
      <c r="E2557" s="125"/>
      <c r="F2557" s="125"/>
      <c r="G2557" s="125"/>
      <c r="H2557" s="126"/>
      <c r="I2557" s="126"/>
      <c r="J2557" s="126"/>
      <c r="K2557" s="126"/>
      <c r="L2557" s="126"/>
      <c r="M2557" s="126"/>
      <c r="N2557" s="126"/>
      <c r="O2557" s="126"/>
      <c r="P2557" s="126"/>
      <c r="Q2557" s="126"/>
      <c r="R2557" s="126"/>
      <c r="S2557" s="126"/>
      <c r="T2557" s="126"/>
      <c r="U2557" s="126"/>
      <c r="V2557" s="126"/>
      <c r="W2557" s="126"/>
      <c r="X2557" s="126"/>
      <c r="Y2557" s="126"/>
      <c r="Z2557" s="126"/>
      <c r="AA2557" s="125"/>
      <c r="AB2557" s="125"/>
      <c r="AC2557" s="125"/>
      <c r="AD2557" s="125"/>
      <c r="AE2557" s="125"/>
      <c r="AF2557" s="125"/>
      <c r="AG2557" s="125"/>
      <c r="AH2557" s="125"/>
      <c r="AI2557" s="125"/>
      <c r="AJ2557" s="125"/>
      <c r="AK2557" s="310">
        <v>518420</v>
      </c>
      <c r="AL2557" s="310">
        <f t="shared" si="389"/>
        <v>0</v>
      </c>
      <c r="AM2557" s="65" t="s">
        <v>654</v>
      </c>
      <c r="AN2557" s="65"/>
      <c r="AO2557" s="65"/>
      <c r="AP2557" s="65"/>
      <c r="AQ2557" s="65"/>
      <c r="AR2557" s="65"/>
      <c r="AS2557" s="71"/>
    </row>
    <row r="2558" spans="1:45" s="72" customFormat="1" ht="12" customHeight="1" x14ac:dyDescent="0.2">
      <c r="A2558" s="186">
        <v>2001024</v>
      </c>
      <c r="B2558" s="187" t="s">
        <v>2939</v>
      </c>
      <c r="C2558" s="258">
        <f t="shared" si="387"/>
        <v>0</v>
      </c>
      <c r="D2558" s="263">
        <f t="shared" si="388"/>
        <v>0</v>
      </c>
      <c r="E2558" s="125"/>
      <c r="F2558" s="125"/>
      <c r="G2558" s="125"/>
      <c r="H2558" s="126"/>
      <c r="I2558" s="126"/>
      <c r="J2558" s="126"/>
      <c r="K2558" s="126"/>
      <c r="L2558" s="126"/>
      <c r="M2558" s="126"/>
      <c r="N2558" s="126"/>
      <c r="O2558" s="126"/>
      <c r="P2558" s="126"/>
      <c r="Q2558" s="126"/>
      <c r="R2558" s="126"/>
      <c r="S2558" s="126"/>
      <c r="T2558" s="126"/>
      <c r="U2558" s="126"/>
      <c r="V2558" s="126"/>
      <c r="W2558" s="126"/>
      <c r="X2558" s="126"/>
      <c r="Y2558" s="126"/>
      <c r="Z2558" s="126"/>
      <c r="AA2558" s="125"/>
      <c r="AB2558" s="125"/>
      <c r="AC2558" s="125"/>
      <c r="AD2558" s="125"/>
      <c r="AE2558" s="125"/>
      <c r="AF2558" s="125"/>
      <c r="AG2558" s="125"/>
      <c r="AH2558" s="125"/>
      <c r="AI2558" s="125"/>
      <c r="AJ2558" s="125"/>
      <c r="AK2558" s="310">
        <v>18840</v>
      </c>
      <c r="AL2558" s="310">
        <f t="shared" si="389"/>
        <v>0</v>
      </c>
      <c r="AM2558" s="65" t="s">
        <v>654</v>
      </c>
      <c r="AN2558" s="65"/>
      <c r="AO2558" s="65"/>
      <c r="AP2558" s="65"/>
      <c r="AQ2558" s="65"/>
      <c r="AR2558" s="65"/>
      <c r="AS2558" s="71"/>
    </row>
    <row r="2559" spans="1:45" s="72" customFormat="1" ht="12" customHeight="1" x14ac:dyDescent="0.2">
      <c r="A2559" s="186">
        <v>2001025</v>
      </c>
      <c r="B2559" s="187" t="s">
        <v>4573</v>
      </c>
      <c r="C2559" s="266">
        <f t="shared" si="387"/>
        <v>0</v>
      </c>
      <c r="D2559" s="267">
        <f t="shared" si="388"/>
        <v>0</v>
      </c>
      <c r="E2559" s="125"/>
      <c r="F2559" s="125"/>
      <c r="G2559" s="125"/>
      <c r="H2559" s="126"/>
      <c r="I2559" s="126"/>
      <c r="J2559" s="126"/>
      <c r="K2559" s="126"/>
      <c r="L2559" s="126"/>
      <c r="M2559" s="126"/>
      <c r="N2559" s="126"/>
      <c r="O2559" s="126"/>
      <c r="P2559" s="126"/>
      <c r="Q2559" s="126"/>
      <c r="R2559" s="126"/>
      <c r="S2559" s="126"/>
      <c r="T2559" s="126"/>
      <c r="U2559" s="126"/>
      <c r="V2559" s="126"/>
      <c r="W2559" s="126"/>
      <c r="X2559" s="126"/>
      <c r="Y2559" s="126"/>
      <c r="Z2559" s="126"/>
      <c r="AA2559" s="125"/>
      <c r="AB2559" s="125"/>
      <c r="AC2559" s="125"/>
      <c r="AD2559" s="125"/>
      <c r="AE2559" s="125"/>
      <c r="AF2559" s="125"/>
      <c r="AG2559" s="125"/>
      <c r="AH2559" s="125"/>
      <c r="AI2559" s="125"/>
      <c r="AJ2559" s="125"/>
      <c r="AK2559" s="310">
        <v>66870</v>
      </c>
      <c r="AL2559" s="310">
        <f t="shared" si="389"/>
        <v>0</v>
      </c>
      <c r="AM2559" s="65" t="s">
        <v>654</v>
      </c>
      <c r="AN2559" s="65"/>
      <c r="AO2559" s="65"/>
      <c r="AP2559" s="65"/>
      <c r="AQ2559" s="65"/>
      <c r="AR2559" s="65"/>
      <c r="AS2559" s="71"/>
    </row>
    <row r="2560" spans="1:45" s="72" customFormat="1" ht="12" customHeight="1" x14ac:dyDescent="0.2">
      <c r="A2560" s="186">
        <v>2004009</v>
      </c>
      <c r="B2560" s="187" t="s">
        <v>2804</v>
      </c>
      <c r="C2560" s="266">
        <f t="shared" si="387"/>
        <v>0</v>
      </c>
      <c r="D2560" s="267">
        <f t="shared" si="388"/>
        <v>0</v>
      </c>
      <c r="E2560" s="125"/>
      <c r="F2560" s="125"/>
      <c r="G2560" s="125"/>
      <c r="H2560" s="126"/>
      <c r="I2560" s="126"/>
      <c r="J2560" s="126"/>
      <c r="K2560" s="126"/>
      <c r="L2560" s="126"/>
      <c r="M2560" s="126"/>
      <c r="N2560" s="126"/>
      <c r="O2560" s="126"/>
      <c r="P2560" s="126"/>
      <c r="Q2560" s="126"/>
      <c r="R2560" s="126"/>
      <c r="S2560" s="126"/>
      <c r="T2560" s="126"/>
      <c r="U2560" s="126"/>
      <c r="V2560" s="126"/>
      <c r="W2560" s="126"/>
      <c r="X2560" s="126"/>
      <c r="Y2560" s="126"/>
      <c r="Z2560" s="126"/>
      <c r="AA2560" s="125"/>
      <c r="AB2560" s="125"/>
      <c r="AC2560" s="125"/>
      <c r="AD2560" s="125"/>
      <c r="AE2560" s="125"/>
      <c r="AF2560" s="125"/>
      <c r="AG2560" s="125"/>
      <c r="AH2560" s="125"/>
      <c r="AI2560" s="125"/>
      <c r="AJ2560" s="125"/>
      <c r="AK2560" s="310">
        <v>1080</v>
      </c>
      <c r="AL2560" s="310">
        <f t="shared" si="389"/>
        <v>0</v>
      </c>
      <c r="AM2560" s="65" t="s">
        <v>654</v>
      </c>
      <c r="AN2560" s="65"/>
      <c r="AO2560" s="65"/>
      <c r="AP2560" s="65"/>
      <c r="AQ2560" s="65"/>
      <c r="AR2560" s="65"/>
      <c r="AS2560" s="71"/>
    </row>
    <row r="2561" spans="1:45" s="75" customFormat="1" ht="12.75" customHeight="1" x14ac:dyDescent="0.2">
      <c r="A2561" s="327"/>
      <c r="B2561" s="141" t="s">
        <v>2628</v>
      </c>
      <c r="C2561" s="260">
        <f>SUM(C2543:C2560)</f>
        <v>1</v>
      </c>
      <c r="D2561" s="268">
        <f>SUM(D2543:D2560)</f>
        <v>1</v>
      </c>
      <c r="E2561" s="268">
        <f>SUM(E2543:E2560)</f>
        <v>1</v>
      </c>
      <c r="F2561" s="268">
        <f>SUM(F2543:F2560)</f>
        <v>0</v>
      </c>
      <c r="G2561" s="268">
        <f>SUM(G2543:G2560)</f>
        <v>0</v>
      </c>
      <c r="H2561" s="891"/>
      <c r="I2561" s="892"/>
      <c r="J2561" s="892"/>
      <c r="K2561" s="892"/>
      <c r="L2561" s="892"/>
      <c r="M2561" s="892"/>
      <c r="N2561" s="892"/>
      <c r="O2561" s="892"/>
      <c r="P2561" s="892"/>
      <c r="Q2561" s="892"/>
      <c r="R2561" s="892"/>
      <c r="S2561" s="892"/>
      <c r="T2561" s="892"/>
      <c r="U2561" s="892"/>
      <c r="V2561" s="892"/>
      <c r="W2561" s="892"/>
      <c r="X2561" s="892"/>
      <c r="Y2561" s="892"/>
      <c r="Z2561" s="893"/>
      <c r="AA2561" s="260">
        <f t="shared" ref="AA2561:AL2561" si="390">SUM(AA2543:AA2560)</f>
        <v>0</v>
      </c>
      <c r="AB2561" s="268">
        <f t="shared" si="390"/>
        <v>1</v>
      </c>
      <c r="AC2561" s="268">
        <f t="shared" si="390"/>
        <v>0</v>
      </c>
      <c r="AD2561" s="268">
        <f t="shared" si="390"/>
        <v>0</v>
      </c>
      <c r="AE2561" s="268">
        <f t="shared" si="390"/>
        <v>0</v>
      </c>
      <c r="AF2561" s="268">
        <f t="shared" si="390"/>
        <v>0</v>
      </c>
      <c r="AG2561" s="268">
        <f t="shared" si="390"/>
        <v>0</v>
      </c>
      <c r="AH2561" s="268">
        <f t="shared" si="390"/>
        <v>0</v>
      </c>
      <c r="AI2561" s="268">
        <f t="shared" si="390"/>
        <v>0</v>
      </c>
      <c r="AJ2561" s="268">
        <f t="shared" si="390"/>
        <v>0</v>
      </c>
      <c r="AK2561" s="313">
        <f t="shared" si="390"/>
        <v>820860</v>
      </c>
      <c r="AL2561" s="313">
        <f t="shared" si="390"/>
        <v>9060</v>
      </c>
      <c r="AM2561" s="73" t="s">
        <v>654</v>
      </c>
      <c r="AN2561" s="73"/>
      <c r="AO2561" s="73"/>
      <c r="AP2561" s="73"/>
      <c r="AQ2561" s="73"/>
      <c r="AR2561" s="73"/>
      <c r="AS2561" s="74"/>
    </row>
    <row r="2562" spans="1:45" s="67" customFormat="1" ht="12" customHeight="1" x14ac:dyDescent="0.2">
      <c r="A2562" s="186">
        <v>5099004</v>
      </c>
      <c r="B2562" s="187" t="s">
        <v>285</v>
      </c>
      <c r="C2562" s="258">
        <f t="shared" si="387"/>
        <v>0</v>
      </c>
      <c r="D2562" s="263">
        <f t="shared" si="388"/>
        <v>0</v>
      </c>
      <c r="E2562" s="125"/>
      <c r="F2562" s="125"/>
      <c r="G2562" s="125"/>
      <c r="H2562" s="126"/>
      <c r="I2562" s="126"/>
      <c r="J2562" s="126"/>
      <c r="K2562" s="126"/>
      <c r="L2562" s="126"/>
      <c r="M2562" s="126"/>
      <c r="N2562" s="126"/>
      <c r="O2562" s="126"/>
      <c r="P2562" s="126"/>
      <c r="Q2562" s="126"/>
      <c r="R2562" s="126"/>
      <c r="S2562" s="126"/>
      <c r="T2562" s="126"/>
      <c r="U2562" s="126"/>
      <c r="V2562" s="126"/>
      <c r="W2562" s="126"/>
      <c r="X2562" s="126"/>
      <c r="Y2562" s="126"/>
      <c r="Z2562" s="126"/>
      <c r="AA2562" s="125"/>
      <c r="AB2562" s="125"/>
      <c r="AC2562" s="125"/>
      <c r="AD2562" s="125"/>
      <c r="AE2562" s="125"/>
      <c r="AF2562" s="125"/>
      <c r="AG2562" s="125"/>
      <c r="AH2562" s="125"/>
      <c r="AI2562" s="125"/>
      <c r="AJ2562" s="125"/>
      <c r="AK2562" s="311"/>
      <c r="AL2562" s="131"/>
      <c r="AM2562" s="65" t="s">
        <v>654</v>
      </c>
      <c r="AN2562" s="65"/>
      <c r="AO2562" s="65"/>
      <c r="AP2562" s="65"/>
      <c r="AQ2562" s="65"/>
      <c r="AR2562" s="65"/>
      <c r="AS2562" s="66"/>
    </row>
    <row r="2563" spans="1:45" s="67" customFormat="1" ht="12" customHeight="1" x14ac:dyDescent="0.2">
      <c r="A2563" s="186">
        <v>5099045</v>
      </c>
      <c r="B2563" s="187" t="s">
        <v>1115</v>
      </c>
      <c r="C2563" s="258">
        <f t="shared" si="387"/>
        <v>0</v>
      </c>
      <c r="D2563" s="263">
        <f t="shared" si="388"/>
        <v>0</v>
      </c>
      <c r="E2563" s="125"/>
      <c r="F2563" s="125"/>
      <c r="G2563" s="125"/>
      <c r="H2563" s="126"/>
      <c r="I2563" s="126"/>
      <c r="J2563" s="126"/>
      <c r="K2563" s="126"/>
      <c r="L2563" s="126"/>
      <c r="M2563" s="126"/>
      <c r="N2563" s="126"/>
      <c r="O2563" s="126"/>
      <c r="P2563" s="126"/>
      <c r="Q2563" s="126"/>
      <c r="R2563" s="126"/>
      <c r="S2563" s="126"/>
      <c r="T2563" s="126"/>
      <c r="U2563" s="126"/>
      <c r="V2563" s="126"/>
      <c r="W2563" s="126"/>
      <c r="X2563" s="126"/>
      <c r="Y2563" s="126"/>
      <c r="Z2563" s="126"/>
      <c r="AA2563" s="125"/>
      <c r="AB2563" s="125"/>
      <c r="AC2563" s="125"/>
      <c r="AD2563" s="125"/>
      <c r="AE2563" s="125"/>
      <c r="AF2563" s="125"/>
      <c r="AG2563" s="125"/>
      <c r="AH2563" s="125"/>
      <c r="AI2563" s="125"/>
      <c r="AJ2563" s="125"/>
      <c r="AK2563" s="311"/>
      <c r="AL2563" s="131"/>
      <c r="AM2563" s="65" t="s">
        <v>654</v>
      </c>
      <c r="AN2563" s="65"/>
      <c r="AO2563" s="65"/>
      <c r="AP2563" s="65"/>
      <c r="AQ2563" s="65"/>
      <c r="AR2563" s="65"/>
      <c r="AS2563" s="66"/>
    </row>
    <row r="2564" spans="1:45" s="67" customFormat="1" ht="12" customHeight="1" x14ac:dyDescent="0.2">
      <c r="A2564" s="186">
        <v>5099046</v>
      </c>
      <c r="B2564" s="187" t="s">
        <v>693</v>
      </c>
      <c r="C2564" s="258">
        <f>SUM(D2564+G2564)</f>
        <v>0</v>
      </c>
      <c r="D2564" s="263">
        <f>SUM(E2564:F2564)</f>
        <v>0</v>
      </c>
      <c r="E2564" s="125"/>
      <c r="F2564" s="125"/>
      <c r="G2564" s="125"/>
      <c r="H2564" s="126"/>
      <c r="I2564" s="126"/>
      <c r="J2564" s="126"/>
      <c r="K2564" s="126"/>
      <c r="L2564" s="126"/>
      <c r="M2564" s="126"/>
      <c r="N2564" s="126"/>
      <c r="O2564" s="126"/>
      <c r="P2564" s="126"/>
      <c r="Q2564" s="126"/>
      <c r="R2564" s="126"/>
      <c r="S2564" s="126"/>
      <c r="T2564" s="126"/>
      <c r="U2564" s="126"/>
      <c r="V2564" s="126"/>
      <c r="W2564" s="126"/>
      <c r="X2564" s="126"/>
      <c r="Y2564" s="126"/>
      <c r="Z2564" s="126"/>
      <c r="AA2564" s="125"/>
      <c r="AB2564" s="125"/>
      <c r="AC2564" s="125"/>
      <c r="AD2564" s="125"/>
      <c r="AE2564" s="125"/>
      <c r="AF2564" s="125"/>
      <c r="AG2564" s="125"/>
      <c r="AH2564" s="125"/>
      <c r="AI2564" s="125"/>
      <c r="AJ2564" s="125"/>
      <c r="AK2564" s="311"/>
      <c r="AL2564" s="131"/>
      <c r="AM2564" s="65" t="s">
        <v>654</v>
      </c>
      <c r="AN2564" s="65"/>
      <c r="AO2564" s="65"/>
      <c r="AP2564" s="65"/>
      <c r="AQ2564" s="65"/>
      <c r="AR2564" s="65"/>
      <c r="AS2564" s="66"/>
    </row>
    <row r="2565" spans="1:45" s="67" customFormat="1" ht="12" customHeight="1" x14ac:dyDescent="0.2">
      <c r="A2565" s="186">
        <v>5099047</v>
      </c>
      <c r="B2565" s="187" t="s">
        <v>691</v>
      </c>
      <c r="C2565" s="258">
        <f>SUM(D2565+G2565)</f>
        <v>0</v>
      </c>
      <c r="D2565" s="263">
        <f>SUM(E2565:F2565)</f>
        <v>0</v>
      </c>
      <c r="E2565" s="125"/>
      <c r="F2565" s="125"/>
      <c r="G2565" s="125"/>
      <c r="H2565" s="126"/>
      <c r="I2565" s="126"/>
      <c r="J2565" s="126"/>
      <c r="K2565" s="126"/>
      <c r="L2565" s="126"/>
      <c r="M2565" s="126"/>
      <c r="N2565" s="126"/>
      <c r="O2565" s="126"/>
      <c r="P2565" s="126"/>
      <c r="Q2565" s="126"/>
      <c r="R2565" s="126"/>
      <c r="S2565" s="126"/>
      <c r="T2565" s="126"/>
      <c r="U2565" s="126"/>
      <c r="V2565" s="126"/>
      <c r="W2565" s="126"/>
      <c r="X2565" s="126"/>
      <c r="Y2565" s="126"/>
      <c r="Z2565" s="126"/>
      <c r="AA2565" s="125"/>
      <c r="AB2565" s="125"/>
      <c r="AC2565" s="125"/>
      <c r="AD2565" s="125"/>
      <c r="AE2565" s="125"/>
      <c r="AF2565" s="125"/>
      <c r="AG2565" s="125"/>
      <c r="AH2565" s="125"/>
      <c r="AI2565" s="125"/>
      <c r="AJ2565" s="125"/>
      <c r="AK2565" s="311"/>
      <c r="AL2565" s="131"/>
      <c r="AM2565" s="65" t="s">
        <v>654</v>
      </c>
      <c r="AN2565" s="65"/>
      <c r="AO2565" s="65"/>
      <c r="AP2565" s="65"/>
      <c r="AQ2565" s="65"/>
      <c r="AR2565" s="65"/>
      <c r="AS2565" s="66"/>
    </row>
    <row r="2566" spans="1:45" s="72" customFormat="1" ht="12" customHeight="1" x14ac:dyDescent="0.2">
      <c r="A2566" s="186"/>
      <c r="B2566" s="187" t="s">
        <v>1566</v>
      </c>
      <c r="C2566" s="258">
        <f>SUM(D2566+G2566)</f>
        <v>0</v>
      </c>
      <c r="D2566" s="263">
        <f>SUM(E2566:F2566)</f>
        <v>0</v>
      </c>
      <c r="E2566" s="125"/>
      <c r="F2566" s="125"/>
      <c r="G2566" s="125"/>
      <c r="H2566" s="126"/>
      <c r="I2566" s="126"/>
      <c r="J2566" s="126"/>
      <c r="K2566" s="126"/>
      <c r="L2566" s="126"/>
      <c r="M2566" s="126"/>
      <c r="N2566" s="126"/>
      <c r="O2566" s="126"/>
      <c r="P2566" s="126"/>
      <c r="Q2566" s="126"/>
      <c r="R2566" s="126"/>
      <c r="S2566" s="126"/>
      <c r="T2566" s="126"/>
      <c r="U2566" s="126"/>
      <c r="V2566" s="126"/>
      <c r="W2566" s="126"/>
      <c r="X2566" s="126"/>
      <c r="Y2566" s="126"/>
      <c r="Z2566" s="126"/>
      <c r="AA2566" s="125"/>
      <c r="AB2566" s="125"/>
      <c r="AC2566" s="125"/>
      <c r="AD2566" s="125"/>
      <c r="AE2566" s="125"/>
      <c r="AF2566" s="125"/>
      <c r="AG2566" s="125"/>
      <c r="AH2566" s="125"/>
      <c r="AI2566" s="125"/>
      <c r="AJ2566" s="125"/>
      <c r="AK2566" s="311"/>
      <c r="AL2566" s="131"/>
      <c r="AM2566" s="65" t="s">
        <v>654</v>
      </c>
      <c r="AN2566" s="65"/>
      <c r="AO2566" s="65"/>
      <c r="AP2566" s="65"/>
      <c r="AQ2566" s="65"/>
      <c r="AR2566" s="65"/>
      <c r="AS2566" s="71"/>
    </row>
    <row r="2567" spans="1:45" s="75" customFormat="1" ht="14.15" customHeight="1" x14ac:dyDescent="0.2">
      <c r="A2567" s="327"/>
      <c r="B2567" s="141" t="s">
        <v>2629</v>
      </c>
      <c r="C2567" s="260">
        <f>SUM(C2562:C2566)</f>
        <v>0</v>
      </c>
      <c r="D2567" s="260">
        <f>SUM(D2562:D2566)</f>
        <v>0</v>
      </c>
      <c r="E2567" s="260">
        <f>SUM(E2562:E2566)</f>
        <v>0</v>
      </c>
      <c r="F2567" s="260">
        <f>SUM(F2562:F2566)</f>
        <v>0</v>
      </c>
      <c r="G2567" s="260">
        <f>SUM(G2562:G2566)</f>
        <v>0</v>
      </c>
      <c r="H2567" s="891"/>
      <c r="I2567" s="892"/>
      <c r="J2567" s="892"/>
      <c r="K2567" s="892"/>
      <c r="L2567" s="892"/>
      <c r="M2567" s="892"/>
      <c r="N2567" s="892"/>
      <c r="O2567" s="892"/>
      <c r="P2567" s="892"/>
      <c r="Q2567" s="892"/>
      <c r="R2567" s="892"/>
      <c r="S2567" s="892"/>
      <c r="T2567" s="892"/>
      <c r="U2567" s="892"/>
      <c r="V2567" s="892"/>
      <c r="W2567" s="892"/>
      <c r="X2567" s="892"/>
      <c r="Y2567" s="892"/>
      <c r="Z2567" s="893"/>
      <c r="AA2567" s="260">
        <f t="shared" ref="AA2567:AJ2567" si="391">SUM(AA2562:AA2566)</f>
        <v>0</v>
      </c>
      <c r="AB2567" s="260">
        <f t="shared" si="391"/>
        <v>0</v>
      </c>
      <c r="AC2567" s="260">
        <f t="shared" si="391"/>
        <v>0</v>
      </c>
      <c r="AD2567" s="260">
        <f t="shared" si="391"/>
        <v>0</v>
      </c>
      <c r="AE2567" s="260">
        <f t="shared" si="391"/>
        <v>0</v>
      </c>
      <c r="AF2567" s="260">
        <f t="shared" si="391"/>
        <v>0</v>
      </c>
      <c r="AG2567" s="260">
        <f t="shared" si="391"/>
        <v>0</v>
      </c>
      <c r="AH2567" s="260">
        <f t="shared" si="391"/>
        <v>0</v>
      </c>
      <c r="AI2567" s="260">
        <f t="shared" si="391"/>
        <v>0</v>
      </c>
      <c r="AJ2567" s="260">
        <f t="shared" si="391"/>
        <v>0</v>
      </c>
      <c r="AK2567" s="310"/>
      <c r="AL2567" s="260"/>
      <c r="AM2567" s="73" t="s">
        <v>654</v>
      </c>
      <c r="AN2567" s="73"/>
      <c r="AO2567" s="73"/>
      <c r="AP2567" s="73"/>
      <c r="AQ2567" s="73"/>
      <c r="AR2567" s="73"/>
      <c r="AS2567" s="74"/>
    </row>
    <row r="2568" spans="1:45" s="75" customFormat="1" ht="14.15" customHeight="1" x14ac:dyDescent="0.2">
      <c r="A2568" s="327"/>
      <c r="B2568" s="141" t="s">
        <v>2627</v>
      </c>
      <c r="C2568" s="260">
        <f>SUM(C2561+C2567)</f>
        <v>1</v>
      </c>
      <c r="D2568" s="260">
        <f>SUM(D2561+D2567)</f>
        <v>1</v>
      </c>
      <c r="E2568" s="260">
        <f>SUM(E2561+E2567)</f>
        <v>1</v>
      </c>
      <c r="F2568" s="260">
        <f>SUM(F2561+F2567)</f>
        <v>0</v>
      </c>
      <c r="G2568" s="260">
        <f>SUM(G2561+G2567)</f>
        <v>0</v>
      </c>
      <c r="H2568" s="891"/>
      <c r="I2568" s="892"/>
      <c r="J2568" s="892"/>
      <c r="K2568" s="892"/>
      <c r="L2568" s="892"/>
      <c r="M2568" s="892"/>
      <c r="N2568" s="892"/>
      <c r="O2568" s="892"/>
      <c r="P2568" s="892"/>
      <c r="Q2568" s="892"/>
      <c r="R2568" s="892"/>
      <c r="S2568" s="892"/>
      <c r="T2568" s="892"/>
      <c r="U2568" s="892"/>
      <c r="V2568" s="892"/>
      <c r="W2568" s="892"/>
      <c r="X2568" s="892"/>
      <c r="Y2568" s="892"/>
      <c r="Z2568" s="893"/>
      <c r="AA2568" s="260">
        <f t="shared" ref="AA2568:AL2568" si="392">SUM(AA2561+AA2567)</f>
        <v>0</v>
      </c>
      <c r="AB2568" s="260">
        <f t="shared" si="392"/>
        <v>1</v>
      </c>
      <c r="AC2568" s="260">
        <f t="shared" si="392"/>
        <v>0</v>
      </c>
      <c r="AD2568" s="260">
        <f t="shared" si="392"/>
        <v>0</v>
      </c>
      <c r="AE2568" s="260">
        <f t="shared" si="392"/>
        <v>0</v>
      </c>
      <c r="AF2568" s="260">
        <f t="shared" si="392"/>
        <v>0</v>
      </c>
      <c r="AG2568" s="260">
        <f t="shared" si="392"/>
        <v>0</v>
      </c>
      <c r="AH2568" s="260">
        <f t="shared" si="392"/>
        <v>0</v>
      </c>
      <c r="AI2568" s="260">
        <f t="shared" si="392"/>
        <v>0</v>
      </c>
      <c r="AJ2568" s="260">
        <f t="shared" si="392"/>
        <v>0</v>
      </c>
      <c r="AK2568" s="306">
        <f t="shared" si="392"/>
        <v>820860</v>
      </c>
      <c r="AL2568" s="260">
        <f t="shared" si="392"/>
        <v>9060</v>
      </c>
      <c r="AM2568" s="73"/>
      <c r="AN2568" s="73"/>
      <c r="AO2568" s="73"/>
      <c r="AP2568" s="73"/>
      <c r="AQ2568" s="73"/>
      <c r="AR2568" s="73"/>
      <c r="AS2568" s="74"/>
    </row>
    <row r="2569" spans="1:45" s="75" customFormat="1" ht="14.15" customHeight="1" x14ac:dyDescent="0.2">
      <c r="A2569" s="327"/>
      <c r="B2569" s="144" t="s">
        <v>1893</v>
      </c>
      <c r="C2569" s="890"/>
      <c r="D2569" s="890"/>
      <c r="E2569" s="890"/>
      <c r="F2569" s="890"/>
      <c r="G2569" s="890"/>
      <c r="H2569" s="890"/>
      <c r="I2569" s="890"/>
      <c r="J2569" s="890"/>
      <c r="K2569" s="890"/>
      <c r="L2569" s="890"/>
      <c r="M2569" s="890"/>
      <c r="N2569" s="890"/>
      <c r="O2569" s="890"/>
      <c r="P2569" s="890"/>
      <c r="Q2569" s="890"/>
      <c r="R2569" s="890"/>
      <c r="S2569" s="890"/>
      <c r="T2569" s="890"/>
      <c r="U2569" s="890"/>
      <c r="V2569" s="890"/>
      <c r="W2569" s="890"/>
      <c r="X2569" s="890"/>
      <c r="Y2569" s="890"/>
      <c r="Z2569" s="890"/>
      <c r="AA2569" s="890"/>
      <c r="AB2569" s="890"/>
      <c r="AC2569" s="890"/>
      <c r="AD2569" s="890"/>
      <c r="AE2569" s="890"/>
      <c r="AF2569" s="890"/>
      <c r="AG2569" s="890"/>
      <c r="AH2569" s="890"/>
      <c r="AI2569" s="890"/>
      <c r="AJ2569" s="890"/>
      <c r="AK2569" s="890"/>
      <c r="AL2569" s="890"/>
      <c r="AM2569" s="73"/>
      <c r="AN2569" s="73"/>
      <c r="AO2569" s="73"/>
      <c r="AP2569" s="73"/>
      <c r="AQ2569" s="73"/>
      <c r="AR2569" s="73"/>
      <c r="AS2569" s="74"/>
    </row>
    <row r="2570" spans="1:45" s="77" customFormat="1" ht="14.15" customHeight="1" x14ac:dyDescent="0.2">
      <c r="A2570" s="178">
        <v>2002001</v>
      </c>
      <c r="B2570" s="179" t="s">
        <v>1285</v>
      </c>
      <c r="C2570" s="258">
        <f>SUM(I2570:N2570)</f>
        <v>0</v>
      </c>
      <c r="D2570" s="137"/>
      <c r="E2570" s="126"/>
      <c r="F2570" s="126"/>
      <c r="G2570" s="126"/>
      <c r="H2570" s="262">
        <f>+I2570+J2570</f>
        <v>0</v>
      </c>
      <c r="I2570" s="125"/>
      <c r="J2570" s="125"/>
      <c r="K2570" s="125"/>
      <c r="L2570" s="125"/>
      <c r="M2570" s="125"/>
      <c r="N2570" s="125"/>
      <c r="O2570" s="126"/>
      <c r="P2570" s="126"/>
      <c r="Q2570" s="126"/>
      <c r="R2570" s="126"/>
      <c r="S2570" s="126"/>
      <c r="T2570" s="126"/>
      <c r="U2570" s="126"/>
      <c r="V2570" s="126"/>
      <c r="W2570" s="126"/>
      <c r="X2570" s="126"/>
      <c r="Y2570" s="126"/>
      <c r="Z2570" s="126"/>
      <c r="AA2570" s="125"/>
      <c r="AB2570" s="125"/>
      <c r="AC2570" s="125"/>
      <c r="AD2570" s="125"/>
      <c r="AE2570" s="125"/>
      <c r="AF2570" s="125"/>
      <c r="AG2570" s="125"/>
      <c r="AH2570" s="125"/>
      <c r="AI2570" s="125"/>
      <c r="AJ2570" s="125"/>
      <c r="AK2570" s="310">
        <v>37540</v>
      </c>
      <c r="AL2570" s="310">
        <f>+(I2570*AK2570)+(L2570*AK2570*0.5)</f>
        <v>0</v>
      </c>
      <c r="AM2570" s="65" t="s">
        <v>654</v>
      </c>
      <c r="AN2570" s="65"/>
      <c r="AO2570" s="65"/>
      <c r="AP2570" s="65"/>
      <c r="AQ2570" s="65"/>
      <c r="AR2570" s="65"/>
      <c r="AS2570" s="76"/>
    </row>
    <row r="2571" spans="1:45" s="67" customFormat="1" x14ac:dyDescent="0.2">
      <c r="A2571" s="178">
        <v>2002002</v>
      </c>
      <c r="B2571" s="179" t="s">
        <v>856</v>
      </c>
      <c r="C2571" s="258">
        <f>SUM(I2571:N2571)</f>
        <v>0</v>
      </c>
      <c r="D2571" s="137"/>
      <c r="E2571" s="126"/>
      <c r="F2571" s="126"/>
      <c r="G2571" s="126"/>
      <c r="H2571" s="262">
        <f>+I2571+J2571</f>
        <v>0</v>
      </c>
      <c r="I2571" s="125"/>
      <c r="J2571" s="125"/>
      <c r="K2571" s="125"/>
      <c r="L2571" s="125"/>
      <c r="M2571" s="125"/>
      <c r="N2571" s="125"/>
      <c r="O2571" s="262">
        <f>SUM(P2571:Q2571)</f>
        <v>0</v>
      </c>
      <c r="P2571" s="125"/>
      <c r="Q2571" s="125"/>
      <c r="R2571" s="262">
        <f>SUM(S2571:T2571)</f>
        <v>0</v>
      </c>
      <c r="S2571" s="125"/>
      <c r="T2571" s="125"/>
      <c r="U2571" s="262">
        <f>SUM(V2571:W2571)</f>
        <v>0</v>
      </c>
      <c r="V2571" s="125"/>
      <c r="W2571" s="125"/>
      <c r="X2571" s="262">
        <f>SUM(Y2571:Z2571)</f>
        <v>0</v>
      </c>
      <c r="Y2571" s="125"/>
      <c r="Z2571" s="125"/>
      <c r="AA2571" s="125"/>
      <c r="AB2571" s="125"/>
      <c r="AC2571" s="125"/>
      <c r="AD2571" s="125"/>
      <c r="AE2571" s="125"/>
      <c r="AF2571" s="125"/>
      <c r="AG2571" s="125"/>
      <c r="AH2571" s="125"/>
      <c r="AI2571" s="125"/>
      <c r="AJ2571" s="125"/>
      <c r="AK2571" s="310">
        <v>217600</v>
      </c>
      <c r="AL2571" s="310">
        <f>+(I2571*AK2571)+(L2571*AK2571*0.5)</f>
        <v>0</v>
      </c>
      <c r="AM2571" s="65" t="s">
        <v>654</v>
      </c>
      <c r="AN2571" s="65"/>
      <c r="AO2571" s="65"/>
      <c r="AP2571" s="65"/>
      <c r="AQ2571" s="65"/>
      <c r="AR2571" s="65"/>
      <c r="AS2571" s="66"/>
    </row>
    <row r="2572" spans="1:45" s="67" customFormat="1" ht="20" x14ac:dyDescent="0.2">
      <c r="A2572" s="178">
        <v>2002003</v>
      </c>
      <c r="B2572" s="179" t="s">
        <v>857</v>
      </c>
      <c r="C2572" s="258">
        <f>SUM(I2572:N2572)</f>
        <v>0</v>
      </c>
      <c r="D2572" s="137"/>
      <c r="E2572" s="126"/>
      <c r="F2572" s="126"/>
      <c r="G2572" s="126"/>
      <c r="H2572" s="262">
        <f>+I2572+J2572</f>
        <v>0</v>
      </c>
      <c r="I2572" s="125"/>
      <c r="J2572" s="125"/>
      <c r="K2572" s="125"/>
      <c r="L2572" s="125"/>
      <c r="M2572" s="125"/>
      <c r="N2572" s="125"/>
      <c r="O2572" s="262">
        <f>SUM(P2572:Q2572)</f>
        <v>0</v>
      </c>
      <c r="P2572" s="125"/>
      <c r="Q2572" s="125"/>
      <c r="R2572" s="262">
        <f>SUM(S2572:T2572)</f>
        <v>0</v>
      </c>
      <c r="S2572" s="125"/>
      <c r="T2572" s="125"/>
      <c r="U2572" s="262">
        <f>SUM(V2572:W2572)</f>
        <v>0</v>
      </c>
      <c r="V2572" s="125"/>
      <c r="W2572" s="125"/>
      <c r="X2572" s="262">
        <f>SUM(Y2572:Z2572)</f>
        <v>0</v>
      </c>
      <c r="Y2572" s="125"/>
      <c r="Z2572" s="125"/>
      <c r="AA2572" s="125"/>
      <c r="AB2572" s="125"/>
      <c r="AC2572" s="125"/>
      <c r="AD2572" s="125"/>
      <c r="AE2572" s="125"/>
      <c r="AF2572" s="125"/>
      <c r="AG2572" s="125"/>
      <c r="AH2572" s="125"/>
      <c r="AI2572" s="125"/>
      <c r="AJ2572" s="125"/>
      <c r="AK2572" s="310">
        <v>393240</v>
      </c>
      <c r="AL2572" s="310">
        <f>+(I2572*AK2572)+(L2572*AK2572*0.5)</f>
        <v>0</v>
      </c>
      <c r="AM2572" s="65" t="s">
        <v>654</v>
      </c>
      <c r="AN2572" s="65"/>
      <c r="AO2572" s="65"/>
      <c r="AP2572" s="65"/>
      <c r="AQ2572" s="65"/>
      <c r="AR2572" s="65"/>
      <c r="AS2572" s="66"/>
    </row>
    <row r="2573" spans="1:45" s="72" customFormat="1" ht="24" customHeight="1" x14ac:dyDescent="0.2">
      <c r="A2573" s="178">
        <v>2002005</v>
      </c>
      <c r="B2573" s="179" t="s">
        <v>858</v>
      </c>
      <c r="C2573" s="258">
        <f>SUM(I2573:N2573)</f>
        <v>0</v>
      </c>
      <c r="D2573" s="137"/>
      <c r="E2573" s="126"/>
      <c r="F2573" s="126"/>
      <c r="G2573" s="126"/>
      <c r="H2573" s="262">
        <f>+I2573+J2573</f>
        <v>0</v>
      </c>
      <c r="I2573" s="125"/>
      <c r="J2573" s="125"/>
      <c r="K2573" s="125"/>
      <c r="L2573" s="125"/>
      <c r="M2573" s="125"/>
      <c r="N2573" s="125"/>
      <c r="O2573" s="262">
        <f>SUM(P2573:Q2573)</f>
        <v>0</v>
      </c>
      <c r="P2573" s="125"/>
      <c r="Q2573" s="125"/>
      <c r="R2573" s="262">
        <f>SUM(S2573:T2573)</f>
        <v>0</v>
      </c>
      <c r="S2573" s="125"/>
      <c r="T2573" s="125"/>
      <c r="U2573" s="262">
        <f>SUM(V2573:W2573)</f>
        <v>0</v>
      </c>
      <c r="V2573" s="125"/>
      <c r="W2573" s="125"/>
      <c r="X2573" s="262">
        <f>SUM(Y2573:Z2573)</f>
        <v>0</v>
      </c>
      <c r="Y2573" s="125"/>
      <c r="Z2573" s="125"/>
      <c r="AA2573" s="125"/>
      <c r="AB2573" s="125"/>
      <c r="AC2573" s="125"/>
      <c r="AD2573" s="125"/>
      <c r="AE2573" s="125"/>
      <c r="AF2573" s="125"/>
      <c r="AG2573" s="125"/>
      <c r="AH2573" s="125"/>
      <c r="AI2573" s="125"/>
      <c r="AJ2573" s="125"/>
      <c r="AK2573" s="310">
        <v>152530</v>
      </c>
      <c r="AL2573" s="310">
        <f>+(I2573*AK2573)+(L2573*AK2573*0.5)</f>
        <v>0</v>
      </c>
      <c r="AM2573" s="65" t="s">
        <v>654</v>
      </c>
      <c r="AN2573" s="65"/>
      <c r="AO2573" s="65"/>
      <c r="AP2573" s="65"/>
      <c r="AQ2573" s="65"/>
      <c r="AR2573" s="65"/>
      <c r="AS2573" s="71"/>
    </row>
    <row r="2574" spans="1:45" s="72" customFormat="1" ht="14.15" customHeight="1" x14ac:dyDescent="0.2">
      <c r="A2574" s="178">
        <v>2002006</v>
      </c>
      <c r="B2574" s="179" t="s">
        <v>3367</v>
      </c>
      <c r="C2574" s="266">
        <f>SUM(I2574:N2574)</f>
        <v>0</v>
      </c>
      <c r="D2574" s="137"/>
      <c r="E2574" s="126"/>
      <c r="F2574" s="126"/>
      <c r="G2574" s="126"/>
      <c r="H2574" s="269">
        <f>+I2574+J2574</f>
        <v>0</v>
      </c>
      <c r="I2574" s="125"/>
      <c r="J2574" s="125"/>
      <c r="K2574" s="125"/>
      <c r="L2574" s="125"/>
      <c r="M2574" s="125"/>
      <c r="N2574" s="125"/>
      <c r="O2574" s="269">
        <f>SUM(P2574:Q2574)</f>
        <v>0</v>
      </c>
      <c r="P2574" s="125"/>
      <c r="Q2574" s="125"/>
      <c r="R2574" s="269">
        <f>SUM(S2574:T2574)</f>
        <v>0</v>
      </c>
      <c r="S2574" s="125"/>
      <c r="T2574" s="125"/>
      <c r="U2574" s="269">
        <f>SUM(V2574:W2574)</f>
        <v>0</v>
      </c>
      <c r="V2574" s="125"/>
      <c r="W2574" s="125"/>
      <c r="X2574" s="269">
        <f>SUM(Y2574:Z2574)</f>
        <v>0</v>
      </c>
      <c r="Y2574" s="125"/>
      <c r="Z2574" s="125"/>
      <c r="AA2574" s="125"/>
      <c r="AB2574" s="125"/>
      <c r="AC2574" s="125"/>
      <c r="AD2574" s="125"/>
      <c r="AE2574" s="125"/>
      <c r="AF2574" s="125"/>
      <c r="AG2574" s="125"/>
      <c r="AH2574" s="125"/>
      <c r="AI2574" s="125"/>
      <c r="AJ2574" s="125"/>
      <c r="AK2574" s="328">
        <v>316820</v>
      </c>
      <c r="AL2574" s="328">
        <f>+(I2574*AK2574)+(L2574*AK2574*0.5)</f>
        <v>0</v>
      </c>
      <c r="AM2574" s="65" t="s">
        <v>654</v>
      </c>
      <c r="AN2574" s="65"/>
      <c r="AO2574" s="65"/>
      <c r="AP2574" s="65"/>
      <c r="AQ2574" s="65"/>
      <c r="AR2574" s="65"/>
      <c r="AS2574" s="71"/>
    </row>
    <row r="2575" spans="1:45" s="75" customFormat="1" ht="14.15" customHeight="1" x14ac:dyDescent="0.2">
      <c r="A2575" s="327"/>
      <c r="B2575" s="141" t="s">
        <v>467</v>
      </c>
      <c r="C2575" s="260">
        <f>SUM(C2570:C2574)</f>
        <v>0</v>
      </c>
      <c r="D2575" s="891"/>
      <c r="E2575" s="892"/>
      <c r="F2575" s="892"/>
      <c r="G2575" s="893"/>
      <c r="H2575" s="260">
        <f>SUM(H2570:H2574)</f>
        <v>0</v>
      </c>
      <c r="I2575" s="260">
        <f>SUM(I2570:I2574)</f>
        <v>0</v>
      </c>
      <c r="J2575" s="268">
        <f t="shared" ref="J2575:AL2575" si="393">SUM(J2570:J2574)</f>
        <v>0</v>
      </c>
      <c r="K2575" s="268">
        <f t="shared" si="393"/>
        <v>0</v>
      </c>
      <c r="L2575" s="268">
        <f t="shared" si="393"/>
        <v>0</v>
      </c>
      <c r="M2575" s="268">
        <f t="shared" si="393"/>
        <v>0</v>
      </c>
      <c r="N2575" s="268">
        <f t="shared" si="393"/>
        <v>0</v>
      </c>
      <c r="O2575" s="268">
        <f>SUM(O2570:O2574)</f>
        <v>0</v>
      </c>
      <c r="P2575" s="268">
        <f t="shared" si="393"/>
        <v>0</v>
      </c>
      <c r="Q2575" s="268">
        <f t="shared" si="393"/>
        <v>0</v>
      </c>
      <c r="R2575" s="268">
        <f t="shared" si="393"/>
        <v>0</v>
      </c>
      <c r="S2575" s="268">
        <f t="shared" si="393"/>
        <v>0</v>
      </c>
      <c r="T2575" s="268">
        <f t="shared" si="393"/>
        <v>0</v>
      </c>
      <c r="U2575" s="268">
        <f t="shared" si="393"/>
        <v>0</v>
      </c>
      <c r="V2575" s="268">
        <f t="shared" si="393"/>
        <v>0</v>
      </c>
      <c r="W2575" s="268">
        <f t="shared" si="393"/>
        <v>0</v>
      </c>
      <c r="X2575" s="268">
        <f t="shared" si="393"/>
        <v>0</v>
      </c>
      <c r="Y2575" s="268">
        <f t="shared" si="393"/>
        <v>0</v>
      </c>
      <c r="Z2575" s="268">
        <f t="shared" si="393"/>
        <v>0</v>
      </c>
      <c r="AA2575" s="268">
        <f t="shared" si="393"/>
        <v>0</v>
      </c>
      <c r="AB2575" s="268">
        <f t="shared" si="393"/>
        <v>0</v>
      </c>
      <c r="AC2575" s="268">
        <f t="shared" si="393"/>
        <v>0</v>
      </c>
      <c r="AD2575" s="268">
        <f t="shared" si="393"/>
        <v>0</v>
      </c>
      <c r="AE2575" s="268">
        <f t="shared" si="393"/>
        <v>0</v>
      </c>
      <c r="AF2575" s="268">
        <f t="shared" si="393"/>
        <v>0</v>
      </c>
      <c r="AG2575" s="268">
        <f t="shared" si="393"/>
        <v>0</v>
      </c>
      <c r="AH2575" s="268">
        <f t="shared" si="393"/>
        <v>0</v>
      </c>
      <c r="AI2575" s="268">
        <f t="shared" si="393"/>
        <v>0</v>
      </c>
      <c r="AJ2575" s="268">
        <f t="shared" si="393"/>
        <v>0</v>
      </c>
      <c r="AK2575" s="313">
        <f t="shared" si="393"/>
        <v>1117730</v>
      </c>
      <c r="AL2575" s="313">
        <f t="shared" si="393"/>
        <v>0</v>
      </c>
      <c r="AM2575" s="65"/>
      <c r="AN2575" s="73"/>
      <c r="AO2575" s="73"/>
      <c r="AP2575" s="73"/>
      <c r="AQ2575" s="73"/>
      <c r="AR2575" s="73"/>
      <c r="AS2575" s="74"/>
    </row>
    <row r="2576" spans="1:45" s="75" customFormat="1" ht="14.15" customHeight="1" x14ac:dyDescent="0.2">
      <c r="A2576" s="327"/>
      <c r="B2576" s="138" t="s">
        <v>1894</v>
      </c>
      <c r="C2576" s="890"/>
      <c r="D2576" s="890"/>
      <c r="E2576" s="890"/>
      <c r="F2576" s="890"/>
      <c r="G2576" s="890"/>
      <c r="H2576" s="890"/>
      <c r="I2576" s="890"/>
      <c r="J2576" s="890"/>
      <c r="K2576" s="890"/>
      <c r="L2576" s="890"/>
      <c r="M2576" s="890"/>
      <c r="N2576" s="890"/>
      <c r="O2576" s="890"/>
      <c r="P2576" s="890"/>
      <c r="Q2576" s="890"/>
      <c r="R2576" s="890"/>
      <c r="S2576" s="890"/>
      <c r="T2576" s="890"/>
      <c r="U2576" s="890"/>
      <c r="V2576" s="890"/>
      <c r="W2576" s="890"/>
      <c r="X2576" s="890"/>
      <c r="Y2576" s="890"/>
      <c r="Z2576" s="890"/>
      <c r="AA2576" s="890"/>
      <c r="AB2576" s="890"/>
      <c r="AC2576" s="890"/>
      <c r="AD2576" s="890"/>
      <c r="AE2576" s="890"/>
      <c r="AF2576" s="890"/>
      <c r="AG2576" s="890"/>
      <c r="AH2576" s="890"/>
      <c r="AI2576" s="890"/>
      <c r="AJ2576" s="890"/>
      <c r="AK2576" s="890"/>
      <c r="AL2576" s="890"/>
      <c r="AM2576" s="73"/>
      <c r="AN2576" s="73"/>
      <c r="AO2576" s="73"/>
      <c r="AP2576" s="73"/>
      <c r="AQ2576" s="73"/>
      <c r="AR2576" s="73"/>
      <c r="AS2576" s="74"/>
    </row>
    <row r="2577" spans="1:45" s="77" customFormat="1" ht="24" customHeight="1" x14ac:dyDescent="0.2">
      <c r="A2577" s="192">
        <v>2003031</v>
      </c>
      <c r="B2577" s="193" t="s">
        <v>859</v>
      </c>
      <c r="C2577" s="258">
        <f>SUM(I2577:N2577)</f>
        <v>1</v>
      </c>
      <c r="D2577" s="137"/>
      <c r="E2577" s="126"/>
      <c r="F2577" s="126"/>
      <c r="G2577" s="126"/>
      <c r="H2577" s="262">
        <f t="shared" ref="H2577:H2614" si="394">+I2577+J2577</f>
        <v>0</v>
      </c>
      <c r="I2577" s="125"/>
      <c r="J2577" s="125"/>
      <c r="K2577" s="125"/>
      <c r="L2577" s="125">
        <v>1</v>
      </c>
      <c r="M2577" s="125"/>
      <c r="N2577" s="125"/>
      <c r="O2577" s="262">
        <f>SUM(P2577:Q2577)</f>
        <v>0</v>
      </c>
      <c r="P2577" s="125"/>
      <c r="Q2577" s="125"/>
      <c r="R2577" s="262">
        <f>SUM(S2577:T2577)</f>
        <v>0</v>
      </c>
      <c r="S2577" s="125"/>
      <c r="T2577" s="125"/>
      <c r="U2577" s="262">
        <f>SUM(V2577:W2577)</f>
        <v>0</v>
      </c>
      <c r="V2577" s="125"/>
      <c r="W2577" s="125"/>
      <c r="X2577" s="262">
        <f>SUM(Y2577:Z2577)</f>
        <v>1</v>
      </c>
      <c r="Y2577" s="125">
        <v>1</v>
      </c>
      <c r="Z2577" s="125"/>
      <c r="AA2577" s="125">
        <v>1</v>
      </c>
      <c r="AB2577" s="125"/>
      <c r="AC2577" s="125"/>
      <c r="AD2577" s="125"/>
      <c r="AE2577" s="125"/>
      <c r="AF2577" s="125"/>
      <c r="AG2577" s="125"/>
      <c r="AH2577" s="125"/>
      <c r="AI2577" s="125"/>
      <c r="AJ2577" s="125"/>
      <c r="AK2577" s="310">
        <v>162030</v>
      </c>
      <c r="AL2577" s="310">
        <f t="shared" ref="AL2577:AL2614" si="395">+(I2577*AK2577)+(L2577*AK2577*0.5)</f>
        <v>81015</v>
      </c>
      <c r="AM2577" s="65" t="s">
        <v>654</v>
      </c>
      <c r="AN2577" s="65"/>
      <c r="AO2577" s="65"/>
      <c r="AP2577" s="65"/>
      <c r="AQ2577" s="65"/>
      <c r="AR2577" s="65"/>
      <c r="AS2577" s="76"/>
    </row>
    <row r="2578" spans="1:45" s="67" customFormat="1" ht="14.15" customHeight="1" x14ac:dyDescent="0.2">
      <c r="A2578" s="192">
        <v>2003001</v>
      </c>
      <c r="B2578" s="193" t="s">
        <v>1055</v>
      </c>
      <c r="C2578" s="258">
        <f>SUM(I2578:N2578)</f>
        <v>2</v>
      </c>
      <c r="D2578" s="137"/>
      <c r="E2578" s="126"/>
      <c r="F2578" s="126"/>
      <c r="G2578" s="126"/>
      <c r="H2578" s="262">
        <f t="shared" si="394"/>
        <v>2</v>
      </c>
      <c r="I2578" s="125">
        <v>2</v>
      </c>
      <c r="J2578" s="125"/>
      <c r="K2578" s="125"/>
      <c r="L2578" s="125"/>
      <c r="M2578" s="125"/>
      <c r="N2578" s="125"/>
      <c r="O2578" s="262">
        <f>SUM(P2578:Q2578)</f>
        <v>2</v>
      </c>
      <c r="P2578" s="125">
        <v>2</v>
      </c>
      <c r="Q2578" s="125"/>
      <c r="R2578" s="262">
        <f>SUM(S2578:T2578)</f>
        <v>0</v>
      </c>
      <c r="S2578" s="125"/>
      <c r="T2578" s="125"/>
      <c r="U2578" s="262">
        <f>SUM(V2578:W2578)</f>
        <v>0</v>
      </c>
      <c r="V2578" s="125"/>
      <c r="W2578" s="125"/>
      <c r="X2578" s="262">
        <f>SUM(Y2578:Z2578)</f>
        <v>0</v>
      </c>
      <c r="Y2578" s="125"/>
      <c r="Z2578" s="125"/>
      <c r="AA2578" s="125">
        <v>2</v>
      </c>
      <c r="AB2578" s="125"/>
      <c r="AC2578" s="125"/>
      <c r="AD2578" s="125"/>
      <c r="AE2578" s="125"/>
      <c r="AF2578" s="125"/>
      <c r="AG2578" s="125"/>
      <c r="AH2578" s="125"/>
      <c r="AI2578" s="125"/>
      <c r="AJ2578" s="125"/>
      <c r="AK2578" s="310">
        <v>183690</v>
      </c>
      <c r="AL2578" s="310">
        <f t="shared" si="395"/>
        <v>367380</v>
      </c>
      <c r="AM2578" s="65" t="s">
        <v>654</v>
      </c>
      <c r="AN2578" s="65"/>
      <c r="AO2578" s="65"/>
      <c r="AP2578" s="65"/>
      <c r="AQ2578" s="65"/>
      <c r="AR2578" s="65"/>
      <c r="AS2578" s="66"/>
    </row>
    <row r="2579" spans="1:45" s="67" customFormat="1" ht="14.15" customHeight="1" x14ac:dyDescent="0.2">
      <c r="A2579" s="192">
        <v>2003002</v>
      </c>
      <c r="B2579" s="193" t="s">
        <v>1056</v>
      </c>
      <c r="C2579" s="258">
        <f t="shared" ref="C2579:C2614" si="396">SUM(I2579:N2579)</f>
        <v>0</v>
      </c>
      <c r="D2579" s="137"/>
      <c r="E2579" s="126"/>
      <c r="F2579" s="126"/>
      <c r="G2579" s="126"/>
      <c r="H2579" s="262">
        <f t="shared" si="394"/>
        <v>0</v>
      </c>
      <c r="I2579" s="125"/>
      <c r="J2579" s="125"/>
      <c r="K2579" s="125"/>
      <c r="L2579" s="125"/>
      <c r="M2579" s="125"/>
      <c r="N2579" s="125"/>
      <c r="O2579" s="262">
        <f t="shared" ref="O2579:O2614" si="397">SUM(P2579:Q2579)</f>
        <v>0</v>
      </c>
      <c r="P2579" s="125"/>
      <c r="Q2579" s="125"/>
      <c r="R2579" s="262">
        <f>SUM(S2579:T2579)</f>
        <v>0</v>
      </c>
      <c r="S2579" s="125"/>
      <c r="T2579" s="125"/>
      <c r="U2579" s="262">
        <f>SUM(V2579:W2579)</f>
        <v>0</v>
      </c>
      <c r="V2579" s="125"/>
      <c r="W2579" s="125"/>
      <c r="X2579" s="262">
        <f>SUM(Y2579:Z2579)</f>
        <v>0</v>
      </c>
      <c r="Y2579" s="125"/>
      <c r="Z2579" s="125"/>
      <c r="AA2579" s="125"/>
      <c r="AB2579" s="125"/>
      <c r="AC2579" s="125"/>
      <c r="AD2579" s="125"/>
      <c r="AE2579" s="125"/>
      <c r="AF2579" s="125"/>
      <c r="AG2579" s="125"/>
      <c r="AH2579" s="125"/>
      <c r="AI2579" s="125"/>
      <c r="AJ2579" s="125"/>
      <c r="AK2579" s="310">
        <v>220450</v>
      </c>
      <c r="AL2579" s="310">
        <f t="shared" si="395"/>
        <v>0</v>
      </c>
      <c r="AM2579" s="65" t="s">
        <v>654</v>
      </c>
      <c r="AN2579" s="65"/>
      <c r="AO2579" s="65"/>
      <c r="AP2579" s="65"/>
      <c r="AQ2579" s="65"/>
      <c r="AR2579" s="65"/>
      <c r="AS2579" s="66"/>
    </row>
    <row r="2580" spans="1:45" s="67" customFormat="1" ht="14.15" customHeight="1" x14ac:dyDescent="0.2">
      <c r="A2580" s="192">
        <v>2003003</v>
      </c>
      <c r="B2580" s="193" t="s">
        <v>1057</v>
      </c>
      <c r="C2580" s="258">
        <f t="shared" si="396"/>
        <v>0</v>
      </c>
      <c r="D2580" s="137"/>
      <c r="E2580" s="126"/>
      <c r="F2580" s="126"/>
      <c r="G2580" s="126"/>
      <c r="H2580" s="262">
        <f t="shared" si="394"/>
        <v>0</v>
      </c>
      <c r="I2580" s="125"/>
      <c r="J2580" s="125"/>
      <c r="K2580" s="125"/>
      <c r="L2580" s="125"/>
      <c r="M2580" s="125"/>
      <c r="N2580" s="125"/>
      <c r="O2580" s="262">
        <f t="shared" si="397"/>
        <v>0</v>
      </c>
      <c r="P2580" s="125"/>
      <c r="Q2580" s="125"/>
      <c r="R2580" s="262">
        <f>SUM(S2580:T2580)</f>
        <v>0</v>
      </c>
      <c r="S2580" s="125"/>
      <c r="T2580" s="125"/>
      <c r="U2580" s="262">
        <f>SUM(V2580:W2580)</f>
        <v>0</v>
      </c>
      <c r="V2580" s="125"/>
      <c r="W2580" s="125"/>
      <c r="X2580" s="262">
        <f>SUM(Y2580:Z2580)</f>
        <v>0</v>
      </c>
      <c r="Y2580" s="125"/>
      <c r="Z2580" s="125"/>
      <c r="AA2580" s="125"/>
      <c r="AB2580" s="125"/>
      <c r="AC2580" s="125"/>
      <c r="AD2580" s="125"/>
      <c r="AE2580" s="125"/>
      <c r="AF2580" s="125"/>
      <c r="AG2580" s="125"/>
      <c r="AH2580" s="125"/>
      <c r="AI2580" s="125"/>
      <c r="AJ2580" s="125"/>
      <c r="AK2580" s="310">
        <v>223850</v>
      </c>
      <c r="AL2580" s="310">
        <f t="shared" si="395"/>
        <v>0</v>
      </c>
      <c r="AM2580" s="65" t="s">
        <v>654</v>
      </c>
      <c r="AN2580" s="65"/>
      <c r="AO2580" s="65"/>
      <c r="AP2580" s="65"/>
      <c r="AQ2580" s="65"/>
      <c r="AR2580" s="65"/>
      <c r="AS2580" s="66"/>
    </row>
    <row r="2581" spans="1:45" s="67" customFormat="1" ht="14.15" customHeight="1" x14ac:dyDescent="0.2">
      <c r="A2581" s="192">
        <v>2003004</v>
      </c>
      <c r="B2581" s="193" t="s">
        <v>860</v>
      </c>
      <c r="C2581" s="258">
        <f t="shared" si="396"/>
        <v>0</v>
      </c>
      <c r="D2581" s="137"/>
      <c r="E2581" s="126"/>
      <c r="F2581" s="126"/>
      <c r="G2581" s="126"/>
      <c r="H2581" s="262">
        <f t="shared" si="394"/>
        <v>0</v>
      </c>
      <c r="I2581" s="125"/>
      <c r="J2581" s="125"/>
      <c r="K2581" s="125"/>
      <c r="L2581" s="125"/>
      <c r="M2581" s="125"/>
      <c r="N2581" s="125"/>
      <c r="O2581" s="262">
        <f t="shared" si="397"/>
        <v>0</v>
      </c>
      <c r="P2581" s="125"/>
      <c r="Q2581" s="125"/>
      <c r="R2581" s="262">
        <f t="shared" ref="R2581:R2614" si="398">SUM(S2581:T2581)</f>
        <v>0</v>
      </c>
      <c r="S2581" s="125"/>
      <c r="T2581" s="125"/>
      <c r="U2581" s="262">
        <f>SUM(V2581:W2581)</f>
        <v>0</v>
      </c>
      <c r="V2581" s="125"/>
      <c r="W2581" s="125"/>
      <c r="X2581" s="262">
        <f t="shared" ref="X2581:X2614" si="399">SUM(Y2581:Z2581)</f>
        <v>0</v>
      </c>
      <c r="Y2581" s="125"/>
      <c r="Z2581" s="125"/>
      <c r="AA2581" s="125"/>
      <c r="AB2581" s="125"/>
      <c r="AC2581" s="125"/>
      <c r="AD2581" s="125"/>
      <c r="AE2581" s="125"/>
      <c r="AF2581" s="125"/>
      <c r="AG2581" s="125"/>
      <c r="AH2581" s="125"/>
      <c r="AI2581" s="125"/>
      <c r="AJ2581" s="125"/>
      <c r="AK2581" s="310">
        <v>176290</v>
      </c>
      <c r="AL2581" s="310">
        <f t="shared" si="395"/>
        <v>0</v>
      </c>
      <c r="AM2581" s="65" t="s">
        <v>654</v>
      </c>
      <c r="AN2581" s="65"/>
      <c r="AO2581" s="65"/>
      <c r="AP2581" s="65"/>
      <c r="AQ2581" s="65"/>
      <c r="AR2581" s="65"/>
      <c r="AS2581" s="66"/>
    </row>
    <row r="2582" spans="1:45" s="67" customFormat="1" ht="14.15" customHeight="1" x14ac:dyDescent="0.2">
      <c r="A2582" s="192">
        <v>2003005</v>
      </c>
      <c r="B2582" s="193" t="s">
        <v>1058</v>
      </c>
      <c r="C2582" s="258">
        <f t="shared" si="396"/>
        <v>1</v>
      </c>
      <c r="D2582" s="137"/>
      <c r="E2582" s="126"/>
      <c r="F2582" s="126"/>
      <c r="G2582" s="126"/>
      <c r="H2582" s="262">
        <f t="shared" si="394"/>
        <v>0</v>
      </c>
      <c r="I2582" s="125"/>
      <c r="J2582" s="125"/>
      <c r="K2582" s="125"/>
      <c r="L2582" s="125">
        <v>1</v>
      </c>
      <c r="M2582" s="125"/>
      <c r="N2582" s="125"/>
      <c r="O2582" s="262">
        <f t="shared" si="397"/>
        <v>1</v>
      </c>
      <c r="P2582" s="125">
        <v>1</v>
      </c>
      <c r="Q2582" s="125"/>
      <c r="R2582" s="262">
        <f t="shared" si="398"/>
        <v>0</v>
      </c>
      <c r="S2582" s="125"/>
      <c r="T2582" s="125"/>
      <c r="U2582" s="262">
        <f t="shared" ref="U2582:U2614" si="400">SUM(V2582:W2582)</f>
        <v>0</v>
      </c>
      <c r="V2582" s="125"/>
      <c r="W2582" s="125"/>
      <c r="X2582" s="262">
        <f t="shared" si="399"/>
        <v>0</v>
      </c>
      <c r="Y2582" s="125"/>
      <c r="Z2582" s="125"/>
      <c r="AA2582" s="125">
        <v>1</v>
      </c>
      <c r="AB2582" s="125"/>
      <c r="AC2582" s="125"/>
      <c r="AD2582" s="125"/>
      <c r="AE2582" s="125"/>
      <c r="AF2582" s="125"/>
      <c r="AG2582" s="125"/>
      <c r="AH2582" s="125"/>
      <c r="AI2582" s="125"/>
      <c r="AJ2582" s="125"/>
      <c r="AK2582" s="310">
        <v>176290</v>
      </c>
      <c r="AL2582" s="310">
        <f t="shared" si="395"/>
        <v>88145</v>
      </c>
      <c r="AM2582" s="65" t="s">
        <v>654</v>
      </c>
      <c r="AN2582" s="65"/>
      <c r="AO2582" s="65"/>
      <c r="AP2582" s="65"/>
      <c r="AQ2582" s="65"/>
      <c r="AR2582" s="65"/>
      <c r="AS2582" s="66"/>
    </row>
    <row r="2583" spans="1:45" s="67" customFormat="1" ht="14.15" customHeight="1" x14ac:dyDescent="0.2">
      <c r="A2583" s="192">
        <v>2003006</v>
      </c>
      <c r="B2583" s="193" t="s">
        <v>685</v>
      </c>
      <c r="C2583" s="258">
        <f t="shared" si="396"/>
        <v>0</v>
      </c>
      <c r="D2583" s="137"/>
      <c r="E2583" s="126"/>
      <c r="F2583" s="126"/>
      <c r="G2583" s="126"/>
      <c r="H2583" s="262">
        <f t="shared" si="394"/>
        <v>0</v>
      </c>
      <c r="I2583" s="125"/>
      <c r="J2583" s="125"/>
      <c r="K2583" s="125"/>
      <c r="L2583" s="125"/>
      <c r="M2583" s="125"/>
      <c r="N2583" s="125"/>
      <c r="O2583" s="262">
        <f t="shared" si="397"/>
        <v>0</v>
      </c>
      <c r="P2583" s="125"/>
      <c r="Q2583" s="125"/>
      <c r="R2583" s="262">
        <f t="shared" si="398"/>
        <v>0</v>
      </c>
      <c r="S2583" s="125"/>
      <c r="T2583" s="125"/>
      <c r="U2583" s="262">
        <f t="shared" si="400"/>
        <v>0</v>
      </c>
      <c r="V2583" s="125"/>
      <c r="W2583" s="125"/>
      <c r="X2583" s="262">
        <f t="shared" si="399"/>
        <v>0</v>
      </c>
      <c r="Y2583" s="125"/>
      <c r="Z2583" s="125"/>
      <c r="AA2583" s="125"/>
      <c r="AB2583" s="125"/>
      <c r="AC2583" s="125"/>
      <c r="AD2583" s="125"/>
      <c r="AE2583" s="125"/>
      <c r="AF2583" s="125"/>
      <c r="AG2583" s="125"/>
      <c r="AH2583" s="125"/>
      <c r="AI2583" s="125"/>
      <c r="AJ2583" s="125"/>
      <c r="AK2583" s="310">
        <v>379270</v>
      </c>
      <c r="AL2583" s="310">
        <f t="shared" si="395"/>
        <v>0</v>
      </c>
      <c r="AM2583" s="65" t="s">
        <v>654</v>
      </c>
      <c r="AN2583" s="65"/>
      <c r="AO2583" s="65"/>
      <c r="AP2583" s="65"/>
      <c r="AQ2583" s="65"/>
      <c r="AR2583" s="65"/>
      <c r="AS2583" s="66"/>
    </row>
    <row r="2584" spans="1:45" s="67" customFormat="1" ht="14.15" customHeight="1" x14ac:dyDescent="0.2">
      <c r="A2584" s="192">
        <v>2003007</v>
      </c>
      <c r="B2584" s="193" t="s">
        <v>686</v>
      </c>
      <c r="C2584" s="258">
        <f t="shared" si="396"/>
        <v>0</v>
      </c>
      <c r="D2584" s="137"/>
      <c r="E2584" s="126"/>
      <c r="F2584" s="126"/>
      <c r="G2584" s="126"/>
      <c r="H2584" s="262">
        <f t="shared" si="394"/>
        <v>0</v>
      </c>
      <c r="I2584" s="125"/>
      <c r="J2584" s="125"/>
      <c r="K2584" s="125"/>
      <c r="L2584" s="125"/>
      <c r="M2584" s="125"/>
      <c r="N2584" s="125"/>
      <c r="O2584" s="262">
        <f t="shared" si="397"/>
        <v>0</v>
      </c>
      <c r="P2584" s="125"/>
      <c r="Q2584" s="125"/>
      <c r="R2584" s="262">
        <f t="shared" si="398"/>
        <v>0</v>
      </c>
      <c r="S2584" s="125"/>
      <c r="T2584" s="125"/>
      <c r="U2584" s="262">
        <f t="shared" si="400"/>
        <v>0</v>
      </c>
      <c r="V2584" s="125"/>
      <c r="W2584" s="125"/>
      <c r="X2584" s="262">
        <f t="shared" si="399"/>
        <v>0</v>
      </c>
      <c r="Y2584" s="125"/>
      <c r="Z2584" s="125"/>
      <c r="AA2584" s="125"/>
      <c r="AB2584" s="125"/>
      <c r="AC2584" s="125"/>
      <c r="AD2584" s="125"/>
      <c r="AE2584" s="125"/>
      <c r="AF2584" s="125"/>
      <c r="AG2584" s="125"/>
      <c r="AH2584" s="125"/>
      <c r="AI2584" s="125"/>
      <c r="AJ2584" s="125"/>
      <c r="AK2584" s="310">
        <v>257520</v>
      </c>
      <c r="AL2584" s="310">
        <f t="shared" si="395"/>
        <v>0</v>
      </c>
      <c r="AM2584" s="65" t="s">
        <v>654</v>
      </c>
      <c r="AN2584" s="65"/>
      <c r="AO2584" s="65"/>
      <c r="AP2584" s="65"/>
      <c r="AQ2584" s="65"/>
      <c r="AR2584" s="65"/>
      <c r="AS2584" s="66"/>
    </row>
    <row r="2585" spans="1:45" s="67" customFormat="1" ht="14.15" customHeight="1" x14ac:dyDescent="0.2">
      <c r="A2585" s="192">
        <v>2003008</v>
      </c>
      <c r="B2585" s="193" t="s">
        <v>1059</v>
      </c>
      <c r="C2585" s="258">
        <f t="shared" si="396"/>
        <v>0</v>
      </c>
      <c r="D2585" s="137"/>
      <c r="E2585" s="126"/>
      <c r="F2585" s="126"/>
      <c r="G2585" s="126"/>
      <c r="H2585" s="262">
        <f t="shared" si="394"/>
        <v>0</v>
      </c>
      <c r="I2585" s="125"/>
      <c r="J2585" s="125"/>
      <c r="K2585" s="125"/>
      <c r="L2585" s="125"/>
      <c r="M2585" s="125"/>
      <c r="N2585" s="125"/>
      <c r="O2585" s="262">
        <f t="shared" si="397"/>
        <v>0</v>
      </c>
      <c r="P2585" s="125"/>
      <c r="Q2585" s="125"/>
      <c r="R2585" s="262">
        <f t="shared" si="398"/>
        <v>0</v>
      </c>
      <c r="S2585" s="125"/>
      <c r="T2585" s="125"/>
      <c r="U2585" s="262">
        <f t="shared" si="400"/>
        <v>0</v>
      </c>
      <c r="V2585" s="125"/>
      <c r="W2585" s="125"/>
      <c r="X2585" s="262">
        <f t="shared" si="399"/>
        <v>0</v>
      </c>
      <c r="Y2585" s="125"/>
      <c r="Z2585" s="125"/>
      <c r="AA2585" s="125"/>
      <c r="AB2585" s="125"/>
      <c r="AC2585" s="125"/>
      <c r="AD2585" s="125"/>
      <c r="AE2585" s="125"/>
      <c r="AF2585" s="125"/>
      <c r="AG2585" s="125"/>
      <c r="AH2585" s="125"/>
      <c r="AI2585" s="125"/>
      <c r="AJ2585" s="125"/>
      <c r="AK2585" s="310">
        <v>218300</v>
      </c>
      <c r="AL2585" s="310">
        <f t="shared" si="395"/>
        <v>0</v>
      </c>
      <c r="AM2585" s="65" t="s">
        <v>654</v>
      </c>
      <c r="AN2585" s="65"/>
      <c r="AO2585" s="65"/>
      <c r="AP2585" s="65"/>
      <c r="AQ2585" s="65"/>
      <c r="AR2585" s="65"/>
      <c r="AS2585" s="66"/>
    </row>
    <row r="2586" spans="1:45" s="67" customFormat="1" ht="14.15" customHeight="1" x14ac:dyDescent="0.2">
      <c r="A2586" s="192">
        <v>2003041</v>
      </c>
      <c r="B2586" s="193" t="s">
        <v>1060</v>
      </c>
      <c r="C2586" s="258">
        <f t="shared" si="396"/>
        <v>0</v>
      </c>
      <c r="D2586" s="137"/>
      <c r="E2586" s="126"/>
      <c r="F2586" s="126"/>
      <c r="G2586" s="126"/>
      <c r="H2586" s="262">
        <f t="shared" si="394"/>
        <v>0</v>
      </c>
      <c r="I2586" s="125"/>
      <c r="J2586" s="125"/>
      <c r="K2586" s="125"/>
      <c r="L2586" s="125"/>
      <c r="M2586" s="125"/>
      <c r="N2586" s="125"/>
      <c r="O2586" s="262">
        <f t="shared" si="397"/>
        <v>0</v>
      </c>
      <c r="P2586" s="125"/>
      <c r="Q2586" s="125"/>
      <c r="R2586" s="262">
        <f t="shared" si="398"/>
        <v>0</v>
      </c>
      <c r="S2586" s="125"/>
      <c r="T2586" s="125"/>
      <c r="U2586" s="262">
        <f t="shared" si="400"/>
        <v>0</v>
      </c>
      <c r="V2586" s="125"/>
      <c r="W2586" s="125"/>
      <c r="X2586" s="262">
        <f t="shared" si="399"/>
        <v>0</v>
      </c>
      <c r="Y2586" s="125"/>
      <c r="Z2586" s="125"/>
      <c r="AA2586" s="125"/>
      <c r="AB2586" s="125"/>
      <c r="AC2586" s="125"/>
      <c r="AD2586" s="125"/>
      <c r="AE2586" s="125"/>
      <c r="AF2586" s="125"/>
      <c r="AG2586" s="125"/>
      <c r="AH2586" s="125"/>
      <c r="AI2586" s="125"/>
      <c r="AJ2586" s="125"/>
      <c r="AK2586" s="310">
        <v>218300</v>
      </c>
      <c r="AL2586" s="310">
        <f t="shared" si="395"/>
        <v>0</v>
      </c>
      <c r="AM2586" s="65" t="s">
        <v>654</v>
      </c>
      <c r="AN2586" s="65"/>
      <c r="AO2586" s="65"/>
      <c r="AP2586" s="65"/>
      <c r="AQ2586" s="65"/>
      <c r="AR2586" s="65"/>
      <c r="AS2586" s="66"/>
    </row>
    <row r="2587" spans="1:45" s="67" customFormat="1" ht="14.15" customHeight="1" x14ac:dyDescent="0.2">
      <c r="A2587" s="192">
        <v>2003009</v>
      </c>
      <c r="B2587" s="193" t="s">
        <v>687</v>
      </c>
      <c r="C2587" s="258">
        <f t="shared" si="396"/>
        <v>0</v>
      </c>
      <c r="D2587" s="137"/>
      <c r="E2587" s="126"/>
      <c r="F2587" s="126"/>
      <c r="G2587" s="126"/>
      <c r="H2587" s="262">
        <f t="shared" si="394"/>
        <v>0</v>
      </c>
      <c r="I2587" s="125"/>
      <c r="J2587" s="125"/>
      <c r="K2587" s="125"/>
      <c r="L2587" s="125"/>
      <c r="M2587" s="125"/>
      <c r="N2587" s="125"/>
      <c r="O2587" s="262">
        <f t="shared" si="397"/>
        <v>0</v>
      </c>
      <c r="P2587" s="125"/>
      <c r="Q2587" s="125"/>
      <c r="R2587" s="262">
        <f t="shared" si="398"/>
        <v>0</v>
      </c>
      <c r="S2587" s="125"/>
      <c r="T2587" s="125"/>
      <c r="U2587" s="262">
        <f t="shared" si="400"/>
        <v>0</v>
      </c>
      <c r="V2587" s="125"/>
      <c r="W2587" s="125"/>
      <c r="X2587" s="262">
        <f t="shared" si="399"/>
        <v>0</v>
      </c>
      <c r="Y2587" s="125"/>
      <c r="Z2587" s="125"/>
      <c r="AA2587" s="125"/>
      <c r="AB2587" s="125"/>
      <c r="AC2587" s="125"/>
      <c r="AD2587" s="125"/>
      <c r="AE2587" s="125"/>
      <c r="AF2587" s="125"/>
      <c r="AG2587" s="125"/>
      <c r="AH2587" s="125"/>
      <c r="AI2587" s="125"/>
      <c r="AJ2587" s="125"/>
      <c r="AK2587" s="310">
        <v>259220</v>
      </c>
      <c r="AL2587" s="310">
        <f t="shared" si="395"/>
        <v>0</v>
      </c>
      <c r="AM2587" s="65" t="s">
        <v>654</v>
      </c>
      <c r="AN2587" s="65"/>
      <c r="AO2587" s="65"/>
      <c r="AP2587" s="65"/>
      <c r="AQ2587" s="65"/>
      <c r="AR2587" s="65"/>
      <c r="AS2587" s="66"/>
    </row>
    <row r="2588" spans="1:45" s="67" customFormat="1" ht="14.15" customHeight="1" x14ac:dyDescent="0.2">
      <c r="A2588" s="192">
        <v>2003010</v>
      </c>
      <c r="B2588" s="193" t="s">
        <v>688</v>
      </c>
      <c r="C2588" s="258">
        <f t="shared" si="396"/>
        <v>0</v>
      </c>
      <c r="D2588" s="137"/>
      <c r="E2588" s="126"/>
      <c r="F2588" s="126"/>
      <c r="G2588" s="126"/>
      <c r="H2588" s="262">
        <f t="shared" si="394"/>
        <v>0</v>
      </c>
      <c r="I2588" s="125"/>
      <c r="J2588" s="125"/>
      <c r="K2588" s="125"/>
      <c r="L2588" s="125"/>
      <c r="M2588" s="125"/>
      <c r="N2588" s="125"/>
      <c r="O2588" s="262">
        <f t="shared" si="397"/>
        <v>0</v>
      </c>
      <c r="P2588" s="125"/>
      <c r="Q2588" s="125"/>
      <c r="R2588" s="262">
        <f t="shared" si="398"/>
        <v>0</v>
      </c>
      <c r="S2588" s="125"/>
      <c r="T2588" s="125"/>
      <c r="U2588" s="262">
        <f t="shared" si="400"/>
        <v>0</v>
      </c>
      <c r="V2588" s="125"/>
      <c r="W2588" s="125"/>
      <c r="X2588" s="262">
        <f t="shared" si="399"/>
        <v>0</v>
      </c>
      <c r="Y2588" s="125"/>
      <c r="Z2588" s="125"/>
      <c r="AA2588" s="125"/>
      <c r="AB2588" s="125"/>
      <c r="AC2588" s="125"/>
      <c r="AD2588" s="125"/>
      <c r="AE2588" s="125"/>
      <c r="AF2588" s="125"/>
      <c r="AG2588" s="125"/>
      <c r="AH2588" s="125"/>
      <c r="AI2588" s="125"/>
      <c r="AJ2588" s="125"/>
      <c r="AK2588" s="310">
        <v>464920</v>
      </c>
      <c r="AL2588" s="310">
        <f t="shared" si="395"/>
        <v>0</v>
      </c>
      <c r="AM2588" s="65" t="s">
        <v>654</v>
      </c>
      <c r="AN2588" s="65"/>
      <c r="AO2588" s="65"/>
      <c r="AP2588" s="65"/>
      <c r="AQ2588" s="65"/>
      <c r="AR2588" s="65"/>
      <c r="AS2588" s="66"/>
    </row>
    <row r="2589" spans="1:45" s="67" customFormat="1" ht="20" x14ac:dyDescent="0.2">
      <c r="A2589" s="192">
        <v>2003011</v>
      </c>
      <c r="B2589" s="193" t="s">
        <v>861</v>
      </c>
      <c r="C2589" s="258">
        <f t="shared" si="396"/>
        <v>0</v>
      </c>
      <c r="D2589" s="137"/>
      <c r="E2589" s="126"/>
      <c r="F2589" s="126"/>
      <c r="G2589" s="126"/>
      <c r="H2589" s="262">
        <f t="shared" si="394"/>
        <v>0</v>
      </c>
      <c r="I2589" s="125"/>
      <c r="J2589" s="125"/>
      <c r="K2589" s="125"/>
      <c r="L2589" s="125"/>
      <c r="M2589" s="125"/>
      <c r="N2589" s="125"/>
      <c r="O2589" s="262">
        <f t="shared" si="397"/>
        <v>0</v>
      </c>
      <c r="P2589" s="125"/>
      <c r="Q2589" s="125"/>
      <c r="R2589" s="262">
        <f t="shared" si="398"/>
        <v>0</v>
      </c>
      <c r="S2589" s="125"/>
      <c r="T2589" s="125"/>
      <c r="U2589" s="262">
        <f t="shared" si="400"/>
        <v>0</v>
      </c>
      <c r="V2589" s="125"/>
      <c r="W2589" s="125"/>
      <c r="X2589" s="262">
        <f t="shared" si="399"/>
        <v>0</v>
      </c>
      <c r="Y2589" s="125"/>
      <c r="Z2589" s="125"/>
      <c r="AA2589" s="125"/>
      <c r="AB2589" s="125"/>
      <c r="AC2589" s="125"/>
      <c r="AD2589" s="125"/>
      <c r="AE2589" s="125"/>
      <c r="AF2589" s="125"/>
      <c r="AG2589" s="125"/>
      <c r="AH2589" s="125"/>
      <c r="AI2589" s="125"/>
      <c r="AJ2589" s="125"/>
      <c r="AK2589" s="310">
        <v>251770</v>
      </c>
      <c r="AL2589" s="310">
        <f t="shared" si="395"/>
        <v>0</v>
      </c>
      <c r="AM2589" s="65" t="s">
        <v>654</v>
      </c>
      <c r="AN2589" s="65"/>
      <c r="AO2589" s="65"/>
      <c r="AP2589" s="65"/>
      <c r="AQ2589" s="65"/>
      <c r="AR2589" s="65"/>
      <c r="AS2589" s="66"/>
    </row>
    <row r="2590" spans="1:45" s="67" customFormat="1" ht="14.15" customHeight="1" x14ac:dyDescent="0.2">
      <c r="A2590" s="192">
        <v>2003012</v>
      </c>
      <c r="B2590" s="193" t="s">
        <v>3028</v>
      </c>
      <c r="C2590" s="258">
        <f t="shared" si="396"/>
        <v>0</v>
      </c>
      <c r="D2590" s="137"/>
      <c r="E2590" s="126"/>
      <c r="F2590" s="126"/>
      <c r="G2590" s="126"/>
      <c r="H2590" s="262">
        <f t="shared" si="394"/>
        <v>0</v>
      </c>
      <c r="I2590" s="125"/>
      <c r="J2590" s="125"/>
      <c r="K2590" s="125"/>
      <c r="L2590" s="125"/>
      <c r="M2590" s="125"/>
      <c r="N2590" s="125"/>
      <c r="O2590" s="262">
        <f t="shared" si="397"/>
        <v>0</v>
      </c>
      <c r="P2590" s="125"/>
      <c r="Q2590" s="125"/>
      <c r="R2590" s="262">
        <f t="shared" si="398"/>
        <v>0</v>
      </c>
      <c r="S2590" s="125"/>
      <c r="T2590" s="125"/>
      <c r="U2590" s="262">
        <f t="shared" si="400"/>
        <v>0</v>
      </c>
      <c r="V2590" s="125"/>
      <c r="W2590" s="125"/>
      <c r="X2590" s="262">
        <f t="shared" si="399"/>
        <v>0</v>
      </c>
      <c r="Y2590" s="125"/>
      <c r="Z2590" s="125"/>
      <c r="AA2590" s="125"/>
      <c r="AB2590" s="125"/>
      <c r="AC2590" s="125"/>
      <c r="AD2590" s="125"/>
      <c r="AE2590" s="125"/>
      <c r="AF2590" s="125"/>
      <c r="AG2590" s="125"/>
      <c r="AH2590" s="125"/>
      <c r="AI2590" s="125"/>
      <c r="AJ2590" s="125"/>
      <c r="AK2590" s="310">
        <v>152530</v>
      </c>
      <c r="AL2590" s="310">
        <f t="shared" si="395"/>
        <v>0</v>
      </c>
      <c r="AM2590" s="65" t="s">
        <v>654</v>
      </c>
      <c r="AN2590" s="65"/>
      <c r="AO2590" s="65"/>
      <c r="AP2590" s="65"/>
      <c r="AQ2590" s="65"/>
      <c r="AR2590" s="65"/>
      <c r="AS2590" s="66"/>
    </row>
    <row r="2591" spans="1:45" s="67" customFormat="1" ht="14.15" customHeight="1" x14ac:dyDescent="0.2">
      <c r="A2591" s="192">
        <v>2003013</v>
      </c>
      <c r="B2591" s="193" t="s">
        <v>610</v>
      </c>
      <c r="C2591" s="258">
        <f t="shared" si="396"/>
        <v>0</v>
      </c>
      <c r="D2591" s="137"/>
      <c r="E2591" s="126"/>
      <c r="F2591" s="126"/>
      <c r="G2591" s="126"/>
      <c r="H2591" s="262">
        <f t="shared" si="394"/>
        <v>0</v>
      </c>
      <c r="I2591" s="125"/>
      <c r="J2591" s="125"/>
      <c r="K2591" s="125"/>
      <c r="L2591" s="125"/>
      <c r="M2591" s="125"/>
      <c r="N2591" s="125"/>
      <c r="O2591" s="262">
        <f t="shared" si="397"/>
        <v>0</v>
      </c>
      <c r="P2591" s="125"/>
      <c r="Q2591" s="125"/>
      <c r="R2591" s="262">
        <f t="shared" si="398"/>
        <v>0</v>
      </c>
      <c r="S2591" s="125"/>
      <c r="T2591" s="125"/>
      <c r="U2591" s="262">
        <f t="shared" si="400"/>
        <v>0</v>
      </c>
      <c r="V2591" s="125"/>
      <c r="W2591" s="125"/>
      <c r="X2591" s="262">
        <f t="shared" si="399"/>
        <v>0</v>
      </c>
      <c r="Y2591" s="125"/>
      <c r="Z2591" s="125"/>
      <c r="AA2591" s="125"/>
      <c r="AB2591" s="125"/>
      <c r="AC2591" s="125"/>
      <c r="AD2591" s="125"/>
      <c r="AE2591" s="125"/>
      <c r="AF2591" s="125"/>
      <c r="AG2591" s="125"/>
      <c r="AH2591" s="125"/>
      <c r="AI2591" s="125"/>
      <c r="AJ2591" s="125"/>
      <c r="AK2591" s="310">
        <v>816600</v>
      </c>
      <c r="AL2591" s="310">
        <f t="shared" si="395"/>
        <v>0</v>
      </c>
      <c r="AM2591" s="65" t="s">
        <v>654</v>
      </c>
      <c r="AN2591" s="65"/>
      <c r="AO2591" s="65"/>
      <c r="AP2591" s="65"/>
      <c r="AQ2591" s="65"/>
      <c r="AR2591" s="65"/>
      <c r="AS2591" s="66"/>
    </row>
    <row r="2592" spans="1:45" s="67" customFormat="1" ht="14.15" customHeight="1" x14ac:dyDescent="0.2">
      <c r="A2592" s="192">
        <v>2003014</v>
      </c>
      <c r="B2592" s="193" t="s">
        <v>611</v>
      </c>
      <c r="C2592" s="258">
        <f t="shared" si="396"/>
        <v>0</v>
      </c>
      <c r="D2592" s="137"/>
      <c r="E2592" s="126"/>
      <c r="F2592" s="126"/>
      <c r="G2592" s="126"/>
      <c r="H2592" s="262">
        <f t="shared" si="394"/>
        <v>0</v>
      </c>
      <c r="I2592" s="125"/>
      <c r="J2592" s="125"/>
      <c r="K2592" s="125"/>
      <c r="L2592" s="125"/>
      <c r="M2592" s="125"/>
      <c r="N2592" s="125"/>
      <c r="O2592" s="262">
        <f t="shared" si="397"/>
        <v>0</v>
      </c>
      <c r="P2592" s="125"/>
      <c r="Q2592" s="125"/>
      <c r="R2592" s="262">
        <f t="shared" si="398"/>
        <v>0</v>
      </c>
      <c r="S2592" s="125"/>
      <c r="T2592" s="125"/>
      <c r="U2592" s="262">
        <f t="shared" si="400"/>
        <v>0</v>
      </c>
      <c r="V2592" s="125"/>
      <c r="W2592" s="125"/>
      <c r="X2592" s="262">
        <f t="shared" si="399"/>
        <v>0</v>
      </c>
      <c r="Y2592" s="125"/>
      <c r="Z2592" s="125"/>
      <c r="AA2592" s="125"/>
      <c r="AB2592" s="125"/>
      <c r="AC2592" s="125"/>
      <c r="AD2592" s="125"/>
      <c r="AE2592" s="125"/>
      <c r="AF2592" s="125"/>
      <c r="AG2592" s="125"/>
      <c r="AH2592" s="125"/>
      <c r="AI2592" s="125"/>
      <c r="AJ2592" s="125"/>
      <c r="AK2592" s="310">
        <v>390010</v>
      </c>
      <c r="AL2592" s="310">
        <f t="shared" si="395"/>
        <v>0</v>
      </c>
      <c r="AM2592" s="65" t="s">
        <v>654</v>
      </c>
      <c r="AN2592" s="65"/>
      <c r="AO2592" s="65"/>
      <c r="AP2592" s="65"/>
      <c r="AQ2592" s="65"/>
      <c r="AR2592" s="65"/>
      <c r="AS2592" s="66"/>
    </row>
    <row r="2593" spans="1:45" s="67" customFormat="1" ht="20" x14ac:dyDescent="0.2">
      <c r="A2593" s="192">
        <v>2003015</v>
      </c>
      <c r="B2593" s="193" t="s">
        <v>862</v>
      </c>
      <c r="C2593" s="258">
        <f t="shared" si="396"/>
        <v>0</v>
      </c>
      <c r="D2593" s="137"/>
      <c r="E2593" s="126"/>
      <c r="F2593" s="126"/>
      <c r="G2593" s="126"/>
      <c r="H2593" s="262">
        <f t="shared" si="394"/>
        <v>0</v>
      </c>
      <c r="I2593" s="125"/>
      <c r="J2593" s="125"/>
      <c r="K2593" s="125"/>
      <c r="L2593" s="125"/>
      <c r="M2593" s="125"/>
      <c r="N2593" s="125"/>
      <c r="O2593" s="262">
        <f t="shared" si="397"/>
        <v>0</v>
      </c>
      <c r="P2593" s="125"/>
      <c r="Q2593" s="125"/>
      <c r="R2593" s="262">
        <f t="shared" si="398"/>
        <v>0</v>
      </c>
      <c r="S2593" s="125"/>
      <c r="T2593" s="125"/>
      <c r="U2593" s="262">
        <f t="shared" si="400"/>
        <v>0</v>
      </c>
      <c r="V2593" s="125"/>
      <c r="W2593" s="125"/>
      <c r="X2593" s="262">
        <f t="shared" si="399"/>
        <v>0</v>
      </c>
      <c r="Y2593" s="125"/>
      <c r="Z2593" s="125"/>
      <c r="AA2593" s="125"/>
      <c r="AB2593" s="125"/>
      <c r="AC2593" s="125"/>
      <c r="AD2593" s="125"/>
      <c r="AE2593" s="125"/>
      <c r="AF2593" s="125"/>
      <c r="AG2593" s="125"/>
      <c r="AH2593" s="125"/>
      <c r="AI2593" s="125"/>
      <c r="AJ2593" s="125"/>
      <c r="AK2593" s="310">
        <v>634730</v>
      </c>
      <c r="AL2593" s="310">
        <f t="shared" si="395"/>
        <v>0</v>
      </c>
      <c r="AM2593" s="65" t="s">
        <v>654</v>
      </c>
      <c r="AN2593" s="65"/>
      <c r="AO2593" s="65"/>
      <c r="AP2593" s="65"/>
      <c r="AQ2593" s="65"/>
      <c r="AR2593" s="65"/>
      <c r="AS2593" s="66"/>
    </row>
    <row r="2594" spans="1:45" s="67" customFormat="1" ht="14.15" customHeight="1" x14ac:dyDescent="0.2">
      <c r="A2594" s="192">
        <v>2003016</v>
      </c>
      <c r="B2594" s="193" t="s">
        <v>863</v>
      </c>
      <c r="C2594" s="258">
        <f t="shared" si="396"/>
        <v>0</v>
      </c>
      <c r="D2594" s="137"/>
      <c r="E2594" s="126"/>
      <c r="F2594" s="126"/>
      <c r="G2594" s="126"/>
      <c r="H2594" s="262">
        <f t="shared" si="394"/>
        <v>0</v>
      </c>
      <c r="I2594" s="125"/>
      <c r="J2594" s="125"/>
      <c r="K2594" s="125"/>
      <c r="L2594" s="125"/>
      <c r="M2594" s="125"/>
      <c r="N2594" s="125"/>
      <c r="O2594" s="262">
        <f t="shared" si="397"/>
        <v>0</v>
      </c>
      <c r="P2594" s="125"/>
      <c r="Q2594" s="125"/>
      <c r="R2594" s="262">
        <f t="shared" si="398"/>
        <v>0</v>
      </c>
      <c r="S2594" s="125"/>
      <c r="T2594" s="125"/>
      <c r="U2594" s="262">
        <f t="shared" si="400"/>
        <v>0</v>
      </c>
      <c r="V2594" s="125"/>
      <c r="W2594" s="125"/>
      <c r="X2594" s="262">
        <f t="shared" si="399"/>
        <v>0</v>
      </c>
      <c r="Y2594" s="125"/>
      <c r="Z2594" s="125"/>
      <c r="AA2594" s="125"/>
      <c r="AB2594" s="125"/>
      <c r="AC2594" s="125"/>
      <c r="AD2594" s="125"/>
      <c r="AE2594" s="125"/>
      <c r="AF2594" s="125"/>
      <c r="AG2594" s="125"/>
      <c r="AH2594" s="125"/>
      <c r="AI2594" s="125"/>
      <c r="AJ2594" s="125"/>
      <c r="AK2594" s="310">
        <v>499470</v>
      </c>
      <c r="AL2594" s="310">
        <f t="shared" si="395"/>
        <v>0</v>
      </c>
      <c r="AM2594" s="65" t="s">
        <v>654</v>
      </c>
      <c r="AN2594" s="65"/>
      <c r="AO2594" s="65"/>
      <c r="AP2594" s="65"/>
      <c r="AQ2594" s="65"/>
      <c r="AR2594" s="65"/>
      <c r="AS2594" s="66"/>
    </row>
    <row r="2595" spans="1:45" s="67" customFormat="1" ht="14.15" customHeight="1" x14ac:dyDescent="0.2">
      <c r="A2595" s="192">
        <v>2003017</v>
      </c>
      <c r="B2595" s="193" t="s">
        <v>1218</v>
      </c>
      <c r="C2595" s="258">
        <f t="shared" si="396"/>
        <v>0</v>
      </c>
      <c r="D2595" s="137"/>
      <c r="E2595" s="126"/>
      <c r="F2595" s="126"/>
      <c r="G2595" s="126"/>
      <c r="H2595" s="262">
        <f t="shared" si="394"/>
        <v>0</v>
      </c>
      <c r="I2595" s="125"/>
      <c r="J2595" s="125"/>
      <c r="K2595" s="125"/>
      <c r="L2595" s="125"/>
      <c r="M2595" s="125"/>
      <c r="N2595" s="125"/>
      <c r="O2595" s="262">
        <f t="shared" si="397"/>
        <v>0</v>
      </c>
      <c r="P2595" s="125"/>
      <c r="Q2595" s="125"/>
      <c r="R2595" s="262">
        <f t="shared" si="398"/>
        <v>0</v>
      </c>
      <c r="S2595" s="125"/>
      <c r="T2595" s="125"/>
      <c r="U2595" s="262">
        <f t="shared" si="400"/>
        <v>0</v>
      </c>
      <c r="V2595" s="125"/>
      <c r="W2595" s="125"/>
      <c r="X2595" s="262">
        <f t="shared" si="399"/>
        <v>0</v>
      </c>
      <c r="Y2595" s="125"/>
      <c r="Z2595" s="125"/>
      <c r="AA2595" s="125"/>
      <c r="AB2595" s="125"/>
      <c r="AC2595" s="125"/>
      <c r="AD2595" s="125"/>
      <c r="AE2595" s="125"/>
      <c r="AF2595" s="125"/>
      <c r="AG2595" s="125"/>
      <c r="AH2595" s="125"/>
      <c r="AI2595" s="125"/>
      <c r="AJ2595" s="125"/>
      <c r="AK2595" s="310">
        <v>202250</v>
      </c>
      <c r="AL2595" s="310">
        <f t="shared" si="395"/>
        <v>0</v>
      </c>
      <c r="AM2595" s="65" t="s">
        <v>654</v>
      </c>
      <c r="AN2595" s="65"/>
      <c r="AO2595" s="65"/>
      <c r="AP2595" s="65"/>
      <c r="AQ2595" s="65"/>
      <c r="AR2595" s="65"/>
      <c r="AS2595" s="66"/>
    </row>
    <row r="2596" spans="1:45" s="67" customFormat="1" ht="14.15" customHeight="1" x14ac:dyDescent="0.2">
      <c r="A2596" s="192">
        <v>2003018</v>
      </c>
      <c r="B2596" s="193" t="s">
        <v>3377</v>
      </c>
      <c r="C2596" s="258">
        <f t="shared" si="396"/>
        <v>0</v>
      </c>
      <c r="D2596" s="137"/>
      <c r="E2596" s="126"/>
      <c r="F2596" s="126"/>
      <c r="G2596" s="126"/>
      <c r="H2596" s="262">
        <f t="shared" si="394"/>
        <v>0</v>
      </c>
      <c r="I2596" s="125"/>
      <c r="J2596" s="125"/>
      <c r="K2596" s="125"/>
      <c r="L2596" s="125"/>
      <c r="M2596" s="125"/>
      <c r="N2596" s="125"/>
      <c r="O2596" s="262">
        <f t="shared" si="397"/>
        <v>0</v>
      </c>
      <c r="P2596" s="125"/>
      <c r="Q2596" s="125"/>
      <c r="R2596" s="262">
        <f t="shared" si="398"/>
        <v>0</v>
      </c>
      <c r="S2596" s="125"/>
      <c r="T2596" s="125"/>
      <c r="U2596" s="262">
        <f t="shared" si="400"/>
        <v>0</v>
      </c>
      <c r="V2596" s="125"/>
      <c r="W2596" s="125"/>
      <c r="X2596" s="262">
        <f t="shared" si="399"/>
        <v>0</v>
      </c>
      <c r="Y2596" s="125"/>
      <c r="Z2596" s="125"/>
      <c r="AA2596" s="125"/>
      <c r="AB2596" s="125"/>
      <c r="AC2596" s="125"/>
      <c r="AD2596" s="125"/>
      <c r="AE2596" s="125"/>
      <c r="AF2596" s="125"/>
      <c r="AG2596" s="125"/>
      <c r="AH2596" s="125"/>
      <c r="AI2596" s="125"/>
      <c r="AJ2596" s="125"/>
      <c r="AK2596" s="310">
        <v>246010</v>
      </c>
      <c r="AL2596" s="310">
        <f t="shared" si="395"/>
        <v>0</v>
      </c>
      <c r="AM2596" s="65" t="s">
        <v>654</v>
      </c>
      <c r="AN2596" s="65"/>
      <c r="AO2596" s="65"/>
      <c r="AP2596" s="65"/>
      <c r="AQ2596" s="65"/>
      <c r="AR2596" s="65"/>
      <c r="AS2596" s="66"/>
    </row>
    <row r="2597" spans="1:45" s="67" customFormat="1" ht="14.15" customHeight="1" x14ac:dyDescent="0.2">
      <c r="A2597" s="192">
        <v>2003019</v>
      </c>
      <c r="B2597" s="193" t="s">
        <v>1210</v>
      </c>
      <c r="C2597" s="258">
        <f t="shared" si="396"/>
        <v>0</v>
      </c>
      <c r="D2597" s="137"/>
      <c r="E2597" s="126"/>
      <c r="F2597" s="126"/>
      <c r="G2597" s="126"/>
      <c r="H2597" s="262">
        <f t="shared" si="394"/>
        <v>0</v>
      </c>
      <c r="I2597" s="125"/>
      <c r="J2597" s="125"/>
      <c r="K2597" s="125"/>
      <c r="L2597" s="125"/>
      <c r="M2597" s="125"/>
      <c r="N2597" s="125"/>
      <c r="O2597" s="126"/>
      <c r="P2597" s="126"/>
      <c r="Q2597" s="126"/>
      <c r="R2597" s="126"/>
      <c r="S2597" s="126"/>
      <c r="T2597" s="126"/>
      <c r="U2597" s="126"/>
      <c r="V2597" s="126"/>
      <c r="W2597" s="126"/>
      <c r="X2597" s="126"/>
      <c r="Y2597" s="126"/>
      <c r="Z2597" s="126"/>
      <c r="AA2597" s="125"/>
      <c r="AB2597" s="125"/>
      <c r="AC2597" s="125"/>
      <c r="AD2597" s="125"/>
      <c r="AE2597" s="125"/>
      <c r="AF2597" s="125"/>
      <c r="AG2597" s="125"/>
      <c r="AH2597" s="125"/>
      <c r="AI2597" s="125"/>
      <c r="AJ2597" s="125"/>
      <c r="AK2597" s="310">
        <v>47540</v>
      </c>
      <c r="AL2597" s="310">
        <f t="shared" si="395"/>
        <v>0</v>
      </c>
      <c r="AM2597" s="65" t="s">
        <v>654</v>
      </c>
      <c r="AN2597" s="65"/>
      <c r="AO2597" s="65"/>
      <c r="AP2597" s="65"/>
      <c r="AQ2597" s="65"/>
      <c r="AR2597" s="65"/>
      <c r="AS2597" s="66"/>
    </row>
    <row r="2598" spans="1:45" s="67" customFormat="1" ht="14.15" customHeight="1" x14ac:dyDescent="0.2">
      <c r="A2598" s="192">
        <v>2003020</v>
      </c>
      <c r="B2598" s="193" t="s">
        <v>573</v>
      </c>
      <c r="C2598" s="258">
        <f t="shared" si="396"/>
        <v>0</v>
      </c>
      <c r="D2598" s="137"/>
      <c r="E2598" s="126"/>
      <c r="F2598" s="126"/>
      <c r="G2598" s="126"/>
      <c r="H2598" s="262">
        <f t="shared" si="394"/>
        <v>0</v>
      </c>
      <c r="I2598" s="125"/>
      <c r="J2598" s="125"/>
      <c r="K2598" s="125"/>
      <c r="L2598" s="125"/>
      <c r="M2598" s="125"/>
      <c r="N2598" s="125"/>
      <c r="O2598" s="262">
        <f t="shared" si="397"/>
        <v>0</v>
      </c>
      <c r="P2598" s="125"/>
      <c r="Q2598" s="125"/>
      <c r="R2598" s="262">
        <f t="shared" si="398"/>
        <v>0</v>
      </c>
      <c r="S2598" s="125"/>
      <c r="T2598" s="125"/>
      <c r="U2598" s="262">
        <f t="shared" si="400"/>
        <v>0</v>
      </c>
      <c r="V2598" s="125"/>
      <c r="W2598" s="125"/>
      <c r="X2598" s="262">
        <f t="shared" si="399"/>
        <v>0</v>
      </c>
      <c r="Y2598" s="125"/>
      <c r="Z2598" s="125"/>
      <c r="AA2598" s="125"/>
      <c r="AB2598" s="125"/>
      <c r="AC2598" s="125"/>
      <c r="AD2598" s="125"/>
      <c r="AE2598" s="125"/>
      <c r="AF2598" s="125"/>
      <c r="AG2598" s="125"/>
      <c r="AH2598" s="125"/>
      <c r="AI2598" s="125"/>
      <c r="AJ2598" s="125"/>
      <c r="AK2598" s="310">
        <v>81350</v>
      </c>
      <c r="AL2598" s="310">
        <f t="shared" si="395"/>
        <v>0</v>
      </c>
      <c r="AM2598" s="65" t="s">
        <v>654</v>
      </c>
      <c r="AN2598" s="65"/>
      <c r="AO2598" s="65"/>
      <c r="AP2598" s="65"/>
      <c r="AQ2598" s="65"/>
      <c r="AR2598" s="65"/>
      <c r="AS2598" s="66"/>
    </row>
    <row r="2599" spans="1:45" s="67" customFormat="1" ht="14.15" customHeight="1" x14ac:dyDescent="0.2">
      <c r="A2599" s="192">
        <v>2003030</v>
      </c>
      <c r="B2599" s="193" t="s">
        <v>574</v>
      </c>
      <c r="C2599" s="258">
        <f t="shared" si="396"/>
        <v>0</v>
      </c>
      <c r="D2599" s="137"/>
      <c r="E2599" s="126"/>
      <c r="F2599" s="126"/>
      <c r="G2599" s="126"/>
      <c r="H2599" s="262">
        <f t="shared" si="394"/>
        <v>0</v>
      </c>
      <c r="I2599" s="125"/>
      <c r="J2599" s="125"/>
      <c r="K2599" s="125"/>
      <c r="L2599" s="125"/>
      <c r="M2599" s="125"/>
      <c r="N2599" s="125"/>
      <c r="O2599" s="262">
        <f t="shared" si="397"/>
        <v>0</v>
      </c>
      <c r="P2599" s="125"/>
      <c r="Q2599" s="125"/>
      <c r="R2599" s="262">
        <f t="shared" si="398"/>
        <v>0</v>
      </c>
      <c r="S2599" s="125"/>
      <c r="T2599" s="125"/>
      <c r="U2599" s="262">
        <f t="shared" si="400"/>
        <v>0</v>
      </c>
      <c r="V2599" s="125"/>
      <c r="W2599" s="125"/>
      <c r="X2599" s="262">
        <f t="shared" si="399"/>
        <v>0</v>
      </c>
      <c r="Y2599" s="125"/>
      <c r="Z2599" s="125"/>
      <c r="AA2599" s="125"/>
      <c r="AB2599" s="125"/>
      <c r="AC2599" s="125"/>
      <c r="AD2599" s="125"/>
      <c r="AE2599" s="125"/>
      <c r="AF2599" s="125"/>
      <c r="AG2599" s="125"/>
      <c r="AH2599" s="125"/>
      <c r="AI2599" s="125"/>
      <c r="AJ2599" s="125"/>
      <c r="AK2599" s="310">
        <v>152530</v>
      </c>
      <c r="AL2599" s="310">
        <f t="shared" si="395"/>
        <v>0</v>
      </c>
      <c r="AM2599" s="65" t="s">
        <v>654</v>
      </c>
      <c r="AN2599" s="65"/>
      <c r="AO2599" s="65"/>
      <c r="AP2599" s="65"/>
      <c r="AQ2599" s="65"/>
      <c r="AR2599" s="65"/>
      <c r="AS2599" s="66"/>
    </row>
    <row r="2600" spans="1:45" s="67" customFormat="1" ht="14.15" customHeight="1" x14ac:dyDescent="0.2">
      <c r="A2600" s="192">
        <v>2003040</v>
      </c>
      <c r="B2600" s="193" t="s">
        <v>112</v>
      </c>
      <c r="C2600" s="258">
        <f t="shared" si="396"/>
        <v>0</v>
      </c>
      <c r="D2600" s="137"/>
      <c r="E2600" s="126"/>
      <c r="F2600" s="126"/>
      <c r="G2600" s="126"/>
      <c r="H2600" s="262">
        <f t="shared" si="394"/>
        <v>0</v>
      </c>
      <c r="I2600" s="125"/>
      <c r="J2600" s="125"/>
      <c r="K2600" s="125"/>
      <c r="L2600" s="125"/>
      <c r="M2600" s="125"/>
      <c r="N2600" s="125"/>
      <c r="O2600" s="262">
        <f t="shared" si="397"/>
        <v>0</v>
      </c>
      <c r="P2600" s="125"/>
      <c r="Q2600" s="125"/>
      <c r="R2600" s="262">
        <f t="shared" si="398"/>
        <v>0</v>
      </c>
      <c r="S2600" s="125"/>
      <c r="T2600" s="125"/>
      <c r="U2600" s="262">
        <f t="shared" si="400"/>
        <v>0</v>
      </c>
      <c r="V2600" s="125"/>
      <c r="W2600" s="125"/>
      <c r="X2600" s="262">
        <f t="shared" si="399"/>
        <v>0</v>
      </c>
      <c r="Y2600" s="125"/>
      <c r="Z2600" s="125"/>
      <c r="AA2600" s="125"/>
      <c r="AB2600" s="125"/>
      <c r="AC2600" s="125"/>
      <c r="AD2600" s="125"/>
      <c r="AE2600" s="125"/>
      <c r="AF2600" s="125"/>
      <c r="AG2600" s="125"/>
      <c r="AH2600" s="125"/>
      <c r="AI2600" s="125"/>
      <c r="AJ2600" s="125"/>
      <c r="AK2600" s="310">
        <v>131810</v>
      </c>
      <c r="AL2600" s="310">
        <f t="shared" si="395"/>
        <v>0</v>
      </c>
      <c r="AM2600" s="65" t="s">
        <v>654</v>
      </c>
      <c r="AN2600" s="65"/>
      <c r="AO2600" s="65"/>
      <c r="AP2600" s="65"/>
      <c r="AQ2600" s="65"/>
      <c r="AR2600" s="65"/>
      <c r="AS2600" s="66"/>
    </row>
    <row r="2601" spans="1:45" s="67" customFormat="1" ht="14.15" customHeight="1" x14ac:dyDescent="0.2">
      <c r="A2601" s="192">
        <v>2003021</v>
      </c>
      <c r="B2601" s="193" t="s">
        <v>113</v>
      </c>
      <c r="C2601" s="258">
        <f t="shared" si="396"/>
        <v>0</v>
      </c>
      <c r="D2601" s="137"/>
      <c r="E2601" s="126"/>
      <c r="F2601" s="126"/>
      <c r="G2601" s="126"/>
      <c r="H2601" s="262">
        <f t="shared" si="394"/>
        <v>0</v>
      </c>
      <c r="I2601" s="125"/>
      <c r="J2601" s="125"/>
      <c r="K2601" s="125"/>
      <c r="L2601" s="125"/>
      <c r="M2601" s="125"/>
      <c r="N2601" s="125"/>
      <c r="O2601" s="262">
        <f t="shared" si="397"/>
        <v>0</v>
      </c>
      <c r="P2601" s="125"/>
      <c r="Q2601" s="125"/>
      <c r="R2601" s="262">
        <f t="shared" si="398"/>
        <v>0</v>
      </c>
      <c r="S2601" s="125"/>
      <c r="T2601" s="125"/>
      <c r="U2601" s="262">
        <f t="shared" si="400"/>
        <v>0</v>
      </c>
      <c r="V2601" s="125"/>
      <c r="W2601" s="125"/>
      <c r="X2601" s="262">
        <f t="shared" si="399"/>
        <v>0</v>
      </c>
      <c r="Y2601" s="125"/>
      <c r="Z2601" s="125"/>
      <c r="AA2601" s="125"/>
      <c r="AB2601" s="125"/>
      <c r="AC2601" s="125"/>
      <c r="AD2601" s="125"/>
      <c r="AE2601" s="125"/>
      <c r="AF2601" s="125"/>
      <c r="AG2601" s="125"/>
      <c r="AH2601" s="125"/>
      <c r="AI2601" s="125"/>
      <c r="AJ2601" s="125"/>
      <c r="AK2601" s="310">
        <v>81350</v>
      </c>
      <c r="AL2601" s="310">
        <f t="shared" si="395"/>
        <v>0</v>
      </c>
      <c r="AM2601" s="65" t="s">
        <v>654</v>
      </c>
      <c r="AN2601" s="65"/>
      <c r="AO2601" s="65"/>
      <c r="AP2601" s="65"/>
      <c r="AQ2601" s="65"/>
      <c r="AR2601" s="65"/>
      <c r="AS2601" s="66"/>
    </row>
    <row r="2602" spans="1:45" s="67" customFormat="1" ht="14.15" customHeight="1" x14ac:dyDescent="0.2">
      <c r="A2602" s="192">
        <v>2003022</v>
      </c>
      <c r="B2602" s="193" t="s">
        <v>864</v>
      </c>
      <c r="C2602" s="258">
        <f t="shared" si="396"/>
        <v>0</v>
      </c>
      <c r="D2602" s="137"/>
      <c r="E2602" s="126"/>
      <c r="F2602" s="126"/>
      <c r="G2602" s="126"/>
      <c r="H2602" s="262">
        <f t="shared" si="394"/>
        <v>0</v>
      </c>
      <c r="I2602" s="125"/>
      <c r="J2602" s="125"/>
      <c r="K2602" s="125"/>
      <c r="L2602" s="125"/>
      <c r="M2602" s="125"/>
      <c r="N2602" s="125"/>
      <c r="O2602" s="262">
        <f t="shared" si="397"/>
        <v>0</v>
      </c>
      <c r="P2602" s="125"/>
      <c r="Q2602" s="125"/>
      <c r="R2602" s="262">
        <f t="shared" si="398"/>
        <v>0</v>
      </c>
      <c r="S2602" s="125"/>
      <c r="T2602" s="125"/>
      <c r="U2602" s="262">
        <f t="shared" si="400"/>
        <v>0</v>
      </c>
      <c r="V2602" s="125"/>
      <c r="W2602" s="125"/>
      <c r="X2602" s="262">
        <f t="shared" si="399"/>
        <v>0</v>
      </c>
      <c r="Y2602" s="125"/>
      <c r="Z2602" s="125"/>
      <c r="AA2602" s="125"/>
      <c r="AB2602" s="125"/>
      <c r="AC2602" s="125"/>
      <c r="AD2602" s="125"/>
      <c r="AE2602" s="125"/>
      <c r="AF2602" s="125"/>
      <c r="AG2602" s="125"/>
      <c r="AH2602" s="125"/>
      <c r="AI2602" s="125"/>
      <c r="AJ2602" s="125"/>
      <c r="AK2602" s="310">
        <v>189290</v>
      </c>
      <c r="AL2602" s="310">
        <f t="shared" si="395"/>
        <v>0</v>
      </c>
      <c r="AM2602" s="65" t="s">
        <v>654</v>
      </c>
      <c r="AN2602" s="65"/>
      <c r="AO2602" s="65"/>
      <c r="AP2602" s="65"/>
      <c r="AQ2602" s="65"/>
      <c r="AR2602" s="65"/>
      <c r="AS2602" s="66"/>
    </row>
    <row r="2603" spans="1:45" s="67" customFormat="1" ht="20.25" customHeight="1" x14ac:dyDescent="0.2">
      <c r="A2603" s="192">
        <v>2003023</v>
      </c>
      <c r="B2603" s="193" t="s">
        <v>865</v>
      </c>
      <c r="C2603" s="258">
        <f t="shared" si="396"/>
        <v>0</v>
      </c>
      <c r="D2603" s="137"/>
      <c r="E2603" s="126"/>
      <c r="F2603" s="126"/>
      <c r="G2603" s="126"/>
      <c r="H2603" s="262">
        <f t="shared" si="394"/>
        <v>0</v>
      </c>
      <c r="I2603" s="125"/>
      <c r="J2603" s="125"/>
      <c r="K2603" s="125"/>
      <c r="L2603" s="125"/>
      <c r="M2603" s="125"/>
      <c r="N2603" s="125"/>
      <c r="O2603" s="262">
        <f t="shared" si="397"/>
        <v>0</v>
      </c>
      <c r="P2603" s="125"/>
      <c r="Q2603" s="125"/>
      <c r="R2603" s="262">
        <f t="shared" si="398"/>
        <v>0</v>
      </c>
      <c r="S2603" s="125"/>
      <c r="T2603" s="125"/>
      <c r="U2603" s="262">
        <f t="shared" si="400"/>
        <v>0</v>
      </c>
      <c r="V2603" s="125"/>
      <c r="W2603" s="125"/>
      <c r="X2603" s="262">
        <f t="shared" si="399"/>
        <v>0</v>
      </c>
      <c r="Y2603" s="125"/>
      <c r="Z2603" s="125"/>
      <c r="AA2603" s="125"/>
      <c r="AB2603" s="125"/>
      <c r="AC2603" s="125"/>
      <c r="AD2603" s="125"/>
      <c r="AE2603" s="125"/>
      <c r="AF2603" s="125"/>
      <c r="AG2603" s="125"/>
      <c r="AH2603" s="125"/>
      <c r="AI2603" s="125"/>
      <c r="AJ2603" s="125"/>
      <c r="AK2603" s="310">
        <v>309370</v>
      </c>
      <c r="AL2603" s="310">
        <f t="shared" si="395"/>
        <v>0</v>
      </c>
      <c r="AM2603" s="65" t="s">
        <v>654</v>
      </c>
      <c r="AN2603" s="65"/>
      <c r="AO2603" s="65"/>
      <c r="AP2603" s="65"/>
      <c r="AQ2603" s="65"/>
      <c r="AR2603" s="65"/>
      <c r="AS2603" s="66"/>
    </row>
    <row r="2604" spans="1:45" s="67" customFormat="1" ht="14.15" customHeight="1" x14ac:dyDescent="0.2">
      <c r="A2604" s="192">
        <v>2003024</v>
      </c>
      <c r="B2604" s="193" t="s">
        <v>1337</v>
      </c>
      <c r="C2604" s="258">
        <f t="shared" si="396"/>
        <v>0</v>
      </c>
      <c r="D2604" s="137"/>
      <c r="E2604" s="126"/>
      <c r="F2604" s="126"/>
      <c r="G2604" s="126"/>
      <c r="H2604" s="262">
        <f t="shared" si="394"/>
        <v>0</v>
      </c>
      <c r="I2604" s="125"/>
      <c r="J2604" s="125"/>
      <c r="K2604" s="125"/>
      <c r="L2604" s="125"/>
      <c r="M2604" s="125"/>
      <c r="N2604" s="125"/>
      <c r="O2604" s="262">
        <f t="shared" si="397"/>
        <v>0</v>
      </c>
      <c r="P2604" s="125"/>
      <c r="Q2604" s="125"/>
      <c r="R2604" s="262">
        <f t="shared" si="398"/>
        <v>0</v>
      </c>
      <c r="S2604" s="125"/>
      <c r="T2604" s="125"/>
      <c r="U2604" s="262">
        <f t="shared" si="400"/>
        <v>0</v>
      </c>
      <c r="V2604" s="125"/>
      <c r="W2604" s="125"/>
      <c r="X2604" s="262">
        <f t="shared" si="399"/>
        <v>0</v>
      </c>
      <c r="Y2604" s="125"/>
      <c r="Z2604" s="125"/>
      <c r="AA2604" s="125"/>
      <c r="AB2604" s="125"/>
      <c r="AC2604" s="125"/>
      <c r="AD2604" s="125"/>
      <c r="AE2604" s="125"/>
      <c r="AF2604" s="125"/>
      <c r="AG2604" s="125"/>
      <c r="AH2604" s="125"/>
      <c r="AI2604" s="125"/>
      <c r="AJ2604" s="125"/>
      <c r="AK2604" s="310">
        <v>203130</v>
      </c>
      <c r="AL2604" s="310">
        <f t="shared" si="395"/>
        <v>0</v>
      </c>
      <c r="AM2604" s="65" t="s">
        <v>654</v>
      </c>
      <c r="AN2604" s="65"/>
      <c r="AO2604" s="65"/>
      <c r="AP2604" s="65"/>
      <c r="AQ2604" s="65"/>
      <c r="AR2604" s="65"/>
      <c r="AS2604" s="66"/>
    </row>
    <row r="2605" spans="1:45" s="67" customFormat="1" ht="14.15" customHeight="1" x14ac:dyDescent="0.2">
      <c r="A2605" s="192">
        <v>2003025</v>
      </c>
      <c r="B2605" s="193" t="s">
        <v>485</v>
      </c>
      <c r="C2605" s="258">
        <f t="shared" si="396"/>
        <v>0</v>
      </c>
      <c r="D2605" s="137"/>
      <c r="E2605" s="126"/>
      <c r="F2605" s="126"/>
      <c r="G2605" s="126"/>
      <c r="H2605" s="262">
        <f t="shared" si="394"/>
        <v>0</v>
      </c>
      <c r="I2605" s="125"/>
      <c r="J2605" s="125"/>
      <c r="K2605" s="125"/>
      <c r="L2605" s="125"/>
      <c r="M2605" s="125"/>
      <c r="N2605" s="125"/>
      <c r="O2605" s="262">
        <f t="shared" si="397"/>
        <v>0</v>
      </c>
      <c r="P2605" s="125"/>
      <c r="Q2605" s="125"/>
      <c r="R2605" s="262">
        <f t="shared" si="398"/>
        <v>0</v>
      </c>
      <c r="S2605" s="125"/>
      <c r="T2605" s="125"/>
      <c r="U2605" s="262">
        <f t="shared" si="400"/>
        <v>0</v>
      </c>
      <c r="V2605" s="125"/>
      <c r="W2605" s="125"/>
      <c r="X2605" s="262">
        <f t="shared" si="399"/>
        <v>0</v>
      </c>
      <c r="Y2605" s="125"/>
      <c r="Z2605" s="125"/>
      <c r="AA2605" s="125"/>
      <c r="AB2605" s="125"/>
      <c r="AC2605" s="125"/>
      <c r="AD2605" s="125"/>
      <c r="AE2605" s="125"/>
      <c r="AF2605" s="125"/>
      <c r="AG2605" s="125"/>
      <c r="AH2605" s="125"/>
      <c r="AI2605" s="125"/>
      <c r="AJ2605" s="125"/>
      <c r="AK2605" s="310">
        <v>81350</v>
      </c>
      <c r="AL2605" s="310">
        <f t="shared" si="395"/>
        <v>0</v>
      </c>
      <c r="AM2605" s="65" t="s">
        <v>654</v>
      </c>
      <c r="AN2605" s="65"/>
      <c r="AO2605" s="65"/>
      <c r="AP2605" s="65"/>
      <c r="AQ2605" s="65"/>
      <c r="AR2605" s="65"/>
      <c r="AS2605" s="66"/>
    </row>
    <row r="2606" spans="1:45" s="67" customFormat="1" ht="14.15" customHeight="1" x14ac:dyDescent="0.2">
      <c r="A2606" s="192">
        <v>2003026</v>
      </c>
      <c r="B2606" s="193" t="s">
        <v>605</v>
      </c>
      <c r="C2606" s="258">
        <f t="shared" si="396"/>
        <v>0</v>
      </c>
      <c r="D2606" s="137"/>
      <c r="E2606" s="126"/>
      <c r="F2606" s="126"/>
      <c r="G2606" s="126"/>
      <c r="H2606" s="262">
        <f t="shared" si="394"/>
        <v>0</v>
      </c>
      <c r="I2606" s="125"/>
      <c r="J2606" s="125"/>
      <c r="K2606" s="125"/>
      <c r="L2606" s="125"/>
      <c r="M2606" s="125"/>
      <c r="N2606" s="125"/>
      <c r="O2606" s="126"/>
      <c r="P2606" s="126"/>
      <c r="Q2606" s="126"/>
      <c r="R2606" s="126"/>
      <c r="S2606" s="126"/>
      <c r="T2606" s="126"/>
      <c r="U2606" s="126"/>
      <c r="V2606" s="126"/>
      <c r="W2606" s="126"/>
      <c r="X2606" s="126"/>
      <c r="Y2606" s="126"/>
      <c r="Z2606" s="126"/>
      <c r="AA2606" s="125"/>
      <c r="AB2606" s="125"/>
      <c r="AC2606" s="125"/>
      <c r="AD2606" s="125"/>
      <c r="AE2606" s="125"/>
      <c r="AF2606" s="125"/>
      <c r="AG2606" s="125"/>
      <c r="AH2606" s="125"/>
      <c r="AI2606" s="125"/>
      <c r="AJ2606" s="125"/>
      <c r="AK2606" s="310">
        <v>38920</v>
      </c>
      <c r="AL2606" s="310">
        <f t="shared" si="395"/>
        <v>0</v>
      </c>
      <c r="AM2606" s="65" t="s">
        <v>654</v>
      </c>
      <c r="AN2606" s="65"/>
      <c r="AO2606" s="65"/>
      <c r="AP2606" s="65"/>
      <c r="AQ2606" s="65"/>
      <c r="AR2606" s="65"/>
      <c r="AS2606" s="66"/>
    </row>
    <row r="2607" spans="1:45" s="67" customFormat="1" ht="14.15" customHeight="1" x14ac:dyDescent="0.2">
      <c r="A2607" s="192">
        <v>2003027</v>
      </c>
      <c r="B2607" s="193" t="s">
        <v>606</v>
      </c>
      <c r="C2607" s="258">
        <f t="shared" si="396"/>
        <v>0</v>
      </c>
      <c r="D2607" s="137"/>
      <c r="E2607" s="126"/>
      <c r="F2607" s="126"/>
      <c r="G2607" s="126"/>
      <c r="H2607" s="262">
        <f t="shared" si="394"/>
        <v>0</v>
      </c>
      <c r="I2607" s="125"/>
      <c r="J2607" s="125"/>
      <c r="K2607" s="125"/>
      <c r="L2607" s="125"/>
      <c r="M2607" s="125"/>
      <c r="N2607" s="125"/>
      <c r="O2607" s="262">
        <f t="shared" si="397"/>
        <v>0</v>
      </c>
      <c r="P2607" s="125"/>
      <c r="Q2607" s="125"/>
      <c r="R2607" s="262">
        <f t="shared" si="398"/>
        <v>0</v>
      </c>
      <c r="S2607" s="125"/>
      <c r="T2607" s="125"/>
      <c r="U2607" s="262">
        <f t="shared" si="400"/>
        <v>0</v>
      </c>
      <c r="V2607" s="125"/>
      <c r="W2607" s="125"/>
      <c r="X2607" s="262">
        <f t="shared" si="399"/>
        <v>0</v>
      </c>
      <c r="Y2607" s="125"/>
      <c r="Z2607" s="125"/>
      <c r="AA2607" s="125"/>
      <c r="AB2607" s="125"/>
      <c r="AC2607" s="125"/>
      <c r="AD2607" s="125"/>
      <c r="AE2607" s="125"/>
      <c r="AF2607" s="125"/>
      <c r="AG2607" s="125"/>
      <c r="AH2607" s="125"/>
      <c r="AI2607" s="125"/>
      <c r="AJ2607" s="125"/>
      <c r="AK2607" s="310">
        <v>152530</v>
      </c>
      <c r="AL2607" s="310">
        <f t="shared" si="395"/>
        <v>0</v>
      </c>
      <c r="AM2607" s="65" t="s">
        <v>654</v>
      </c>
      <c r="AN2607" s="65"/>
      <c r="AO2607" s="65"/>
      <c r="AP2607" s="65"/>
      <c r="AQ2607" s="65"/>
      <c r="AR2607" s="65"/>
      <c r="AS2607" s="66"/>
    </row>
    <row r="2608" spans="1:45" s="67" customFormat="1" ht="14.15" customHeight="1" x14ac:dyDescent="0.2">
      <c r="A2608" s="192">
        <v>2003028</v>
      </c>
      <c r="B2608" s="193" t="s">
        <v>424</v>
      </c>
      <c r="C2608" s="258">
        <f t="shared" si="396"/>
        <v>0</v>
      </c>
      <c r="D2608" s="137"/>
      <c r="E2608" s="126"/>
      <c r="F2608" s="126"/>
      <c r="G2608" s="126"/>
      <c r="H2608" s="262">
        <f t="shared" si="394"/>
        <v>0</v>
      </c>
      <c r="I2608" s="125"/>
      <c r="J2608" s="125"/>
      <c r="K2608" s="125"/>
      <c r="L2608" s="125"/>
      <c r="M2608" s="125"/>
      <c r="N2608" s="125"/>
      <c r="O2608" s="262">
        <f t="shared" si="397"/>
        <v>0</v>
      </c>
      <c r="P2608" s="125"/>
      <c r="Q2608" s="125"/>
      <c r="R2608" s="262">
        <f t="shared" si="398"/>
        <v>0</v>
      </c>
      <c r="S2608" s="125"/>
      <c r="T2608" s="125"/>
      <c r="U2608" s="262">
        <f t="shared" si="400"/>
        <v>0</v>
      </c>
      <c r="V2608" s="125"/>
      <c r="W2608" s="125"/>
      <c r="X2608" s="262">
        <f t="shared" si="399"/>
        <v>0</v>
      </c>
      <c r="Y2608" s="125"/>
      <c r="Z2608" s="125"/>
      <c r="AA2608" s="125"/>
      <c r="AB2608" s="125"/>
      <c r="AC2608" s="125"/>
      <c r="AD2608" s="125"/>
      <c r="AE2608" s="125"/>
      <c r="AF2608" s="125"/>
      <c r="AG2608" s="125"/>
      <c r="AH2608" s="125"/>
      <c r="AI2608" s="125"/>
      <c r="AJ2608" s="125"/>
      <c r="AK2608" s="310">
        <v>464960</v>
      </c>
      <c r="AL2608" s="310">
        <f t="shared" si="395"/>
        <v>0</v>
      </c>
      <c r="AM2608" s="65" t="s">
        <v>654</v>
      </c>
      <c r="AN2608" s="65"/>
      <c r="AO2608" s="65"/>
      <c r="AP2608" s="65"/>
      <c r="AQ2608" s="65"/>
      <c r="AR2608" s="65"/>
      <c r="AS2608" s="66"/>
    </row>
    <row r="2609" spans="1:45" s="72" customFormat="1" ht="14.15" customHeight="1" x14ac:dyDescent="0.2">
      <c r="A2609" s="192">
        <v>2003029</v>
      </c>
      <c r="B2609" s="193" t="s">
        <v>1205</v>
      </c>
      <c r="C2609" s="258">
        <f t="shared" si="396"/>
        <v>0</v>
      </c>
      <c r="D2609" s="137"/>
      <c r="E2609" s="126"/>
      <c r="F2609" s="126"/>
      <c r="G2609" s="126"/>
      <c r="H2609" s="262">
        <f t="shared" si="394"/>
        <v>0</v>
      </c>
      <c r="I2609" s="125"/>
      <c r="J2609" s="125"/>
      <c r="K2609" s="125"/>
      <c r="L2609" s="125"/>
      <c r="M2609" s="125"/>
      <c r="N2609" s="125"/>
      <c r="O2609" s="262">
        <f t="shared" si="397"/>
        <v>0</v>
      </c>
      <c r="P2609" s="125"/>
      <c r="Q2609" s="125"/>
      <c r="R2609" s="262">
        <f t="shared" si="398"/>
        <v>0</v>
      </c>
      <c r="S2609" s="125"/>
      <c r="T2609" s="125"/>
      <c r="U2609" s="262">
        <f t="shared" si="400"/>
        <v>0</v>
      </c>
      <c r="V2609" s="125"/>
      <c r="W2609" s="125"/>
      <c r="X2609" s="262">
        <f t="shared" si="399"/>
        <v>0</v>
      </c>
      <c r="Y2609" s="125"/>
      <c r="Z2609" s="125"/>
      <c r="AA2609" s="125"/>
      <c r="AB2609" s="125"/>
      <c r="AC2609" s="125"/>
      <c r="AD2609" s="125"/>
      <c r="AE2609" s="125"/>
      <c r="AF2609" s="125"/>
      <c r="AG2609" s="125"/>
      <c r="AH2609" s="125"/>
      <c r="AI2609" s="125"/>
      <c r="AJ2609" s="125"/>
      <c r="AK2609" s="310">
        <v>264160</v>
      </c>
      <c r="AL2609" s="310">
        <f t="shared" si="395"/>
        <v>0</v>
      </c>
      <c r="AM2609" s="65" t="s">
        <v>654</v>
      </c>
      <c r="AN2609" s="65"/>
      <c r="AO2609" s="65"/>
      <c r="AP2609" s="65"/>
      <c r="AQ2609" s="65"/>
      <c r="AR2609" s="65"/>
      <c r="AS2609" s="71"/>
    </row>
    <row r="2610" spans="1:45" s="72" customFormat="1" ht="14.15" customHeight="1" x14ac:dyDescent="0.2">
      <c r="A2610" s="192">
        <v>2003042</v>
      </c>
      <c r="B2610" s="193" t="s">
        <v>3368</v>
      </c>
      <c r="C2610" s="266">
        <f t="shared" si="396"/>
        <v>0</v>
      </c>
      <c r="D2610" s="137"/>
      <c r="E2610" s="126"/>
      <c r="F2610" s="126"/>
      <c r="G2610" s="126"/>
      <c r="H2610" s="269">
        <f t="shared" si="394"/>
        <v>0</v>
      </c>
      <c r="I2610" s="125"/>
      <c r="J2610" s="125"/>
      <c r="K2610" s="125"/>
      <c r="L2610" s="125"/>
      <c r="M2610" s="125"/>
      <c r="N2610" s="125"/>
      <c r="O2610" s="269">
        <f t="shared" si="397"/>
        <v>0</v>
      </c>
      <c r="P2610" s="125"/>
      <c r="Q2610" s="125"/>
      <c r="R2610" s="269">
        <f t="shared" si="398"/>
        <v>0</v>
      </c>
      <c r="S2610" s="125"/>
      <c r="T2610" s="125"/>
      <c r="U2610" s="269">
        <f t="shared" si="400"/>
        <v>0</v>
      </c>
      <c r="V2610" s="125"/>
      <c r="W2610" s="125"/>
      <c r="X2610" s="269">
        <f t="shared" si="399"/>
        <v>0</v>
      </c>
      <c r="Y2610" s="125"/>
      <c r="Z2610" s="125"/>
      <c r="AA2610" s="125"/>
      <c r="AB2610" s="125"/>
      <c r="AC2610" s="125"/>
      <c r="AD2610" s="125"/>
      <c r="AE2610" s="125"/>
      <c r="AF2610" s="125"/>
      <c r="AG2610" s="125"/>
      <c r="AH2610" s="125"/>
      <c r="AI2610" s="125"/>
      <c r="AJ2610" s="125"/>
      <c r="AK2610" s="310">
        <v>645950</v>
      </c>
      <c r="AL2610" s="310">
        <f t="shared" si="395"/>
        <v>0</v>
      </c>
      <c r="AM2610" s="65" t="s">
        <v>654</v>
      </c>
      <c r="AN2610" s="65"/>
      <c r="AO2610" s="65"/>
      <c r="AP2610" s="65"/>
      <c r="AQ2610" s="65"/>
      <c r="AR2610" s="65"/>
      <c r="AS2610" s="71"/>
    </row>
    <row r="2611" spans="1:45" s="72" customFormat="1" ht="14.15" customHeight="1" x14ac:dyDescent="0.2">
      <c r="A2611" s="192">
        <v>2003043</v>
      </c>
      <c r="B2611" s="193" t="s">
        <v>3369</v>
      </c>
      <c r="C2611" s="266">
        <f t="shared" si="396"/>
        <v>0</v>
      </c>
      <c r="D2611" s="137"/>
      <c r="E2611" s="126"/>
      <c r="F2611" s="126"/>
      <c r="G2611" s="126"/>
      <c r="H2611" s="269">
        <f t="shared" si="394"/>
        <v>0</v>
      </c>
      <c r="I2611" s="125"/>
      <c r="J2611" s="125"/>
      <c r="K2611" s="125"/>
      <c r="L2611" s="125"/>
      <c r="M2611" s="125"/>
      <c r="N2611" s="125"/>
      <c r="O2611" s="269">
        <f t="shared" si="397"/>
        <v>0</v>
      </c>
      <c r="P2611" s="125"/>
      <c r="Q2611" s="125"/>
      <c r="R2611" s="269">
        <f t="shared" si="398"/>
        <v>0</v>
      </c>
      <c r="S2611" s="125"/>
      <c r="T2611" s="125"/>
      <c r="U2611" s="269">
        <f t="shared" si="400"/>
        <v>0</v>
      </c>
      <c r="V2611" s="125"/>
      <c r="W2611" s="125"/>
      <c r="X2611" s="269">
        <f t="shared" si="399"/>
        <v>0</v>
      </c>
      <c r="Y2611" s="125"/>
      <c r="Z2611" s="125"/>
      <c r="AA2611" s="125"/>
      <c r="AB2611" s="125"/>
      <c r="AC2611" s="125"/>
      <c r="AD2611" s="125"/>
      <c r="AE2611" s="125"/>
      <c r="AF2611" s="125"/>
      <c r="AG2611" s="125"/>
      <c r="AH2611" s="125"/>
      <c r="AI2611" s="125"/>
      <c r="AJ2611" s="125"/>
      <c r="AK2611" s="310">
        <v>620760</v>
      </c>
      <c r="AL2611" s="310">
        <f t="shared" si="395"/>
        <v>0</v>
      </c>
      <c r="AM2611" s="65" t="s">
        <v>654</v>
      </c>
      <c r="AN2611" s="65"/>
      <c r="AO2611" s="65"/>
      <c r="AP2611" s="65"/>
      <c r="AQ2611" s="65"/>
      <c r="AR2611" s="65"/>
      <c r="AS2611" s="71"/>
    </row>
    <row r="2612" spans="1:45" s="72" customFormat="1" ht="14.15" customHeight="1" x14ac:dyDescent="0.2">
      <c r="A2612" s="192" t="s">
        <v>3752</v>
      </c>
      <c r="B2612" s="193" t="s">
        <v>3757</v>
      </c>
      <c r="C2612" s="344">
        <f t="shared" si="396"/>
        <v>0</v>
      </c>
      <c r="D2612" s="137"/>
      <c r="E2612" s="126"/>
      <c r="F2612" s="126"/>
      <c r="G2612" s="126"/>
      <c r="H2612" s="290">
        <f t="shared" si="394"/>
        <v>0</v>
      </c>
      <c r="I2612" s="125"/>
      <c r="J2612" s="125"/>
      <c r="K2612" s="125"/>
      <c r="L2612" s="125"/>
      <c r="M2612" s="125"/>
      <c r="N2612" s="125"/>
      <c r="O2612" s="290">
        <f t="shared" si="397"/>
        <v>0</v>
      </c>
      <c r="P2612" s="125"/>
      <c r="Q2612" s="125"/>
      <c r="R2612" s="290">
        <f t="shared" si="398"/>
        <v>0</v>
      </c>
      <c r="S2612" s="125"/>
      <c r="T2612" s="125"/>
      <c r="U2612" s="290">
        <f t="shared" si="400"/>
        <v>0</v>
      </c>
      <c r="V2612" s="125"/>
      <c r="W2612" s="125"/>
      <c r="X2612" s="290">
        <f t="shared" si="399"/>
        <v>0</v>
      </c>
      <c r="Y2612" s="125"/>
      <c r="Z2612" s="125"/>
      <c r="AA2612" s="125"/>
      <c r="AB2612" s="125"/>
      <c r="AC2612" s="125"/>
      <c r="AD2612" s="125"/>
      <c r="AE2612" s="125"/>
      <c r="AF2612" s="125"/>
      <c r="AG2612" s="125"/>
      <c r="AH2612" s="125"/>
      <c r="AI2612" s="125"/>
      <c r="AJ2612" s="125"/>
      <c r="AK2612" s="310">
        <v>821500</v>
      </c>
      <c r="AL2612" s="310">
        <f t="shared" si="395"/>
        <v>0</v>
      </c>
      <c r="AM2612" s="65" t="s">
        <v>654</v>
      </c>
      <c r="AN2612" s="65"/>
      <c r="AO2612" s="65"/>
      <c r="AP2612" s="65"/>
      <c r="AQ2612" s="65"/>
      <c r="AR2612" s="65"/>
      <c r="AS2612" s="71"/>
    </row>
    <row r="2613" spans="1:45" s="72" customFormat="1" ht="14.15" customHeight="1" x14ac:dyDescent="0.2">
      <c r="A2613" s="192" t="s">
        <v>3753</v>
      </c>
      <c r="B2613" s="193" t="s">
        <v>3755</v>
      </c>
      <c r="C2613" s="344">
        <f t="shared" si="396"/>
        <v>0</v>
      </c>
      <c r="D2613" s="137"/>
      <c r="E2613" s="126"/>
      <c r="F2613" s="126"/>
      <c r="G2613" s="126"/>
      <c r="H2613" s="290">
        <f t="shared" si="394"/>
        <v>0</v>
      </c>
      <c r="I2613" s="125"/>
      <c r="J2613" s="125"/>
      <c r="K2613" s="125"/>
      <c r="L2613" s="125"/>
      <c r="M2613" s="125"/>
      <c r="N2613" s="125"/>
      <c r="O2613" s="290">
        <f t="shared" si="397"/>
        <v>0</v>
      </c>
      <c r="P2613" s="125"/>
      <c r="Q2613" s="125"/>
      <c r="R2613" s="290">
        <f t="shared" si="398"/>
        <v>0</v>
      </c>
      <c r="S2613" s="125"/>
      <c r="T2613" s="125"/>
      <c r="U2613" s="290">
        <f t="shared" si="400"/>
        <v>0</v>
      </c>
      <c r="V2613" s="125"/>
      <c r="W2613" s="125"/>
      <c r="X2613" s="290">
        <f t="shared" si="399"/>
        <v>0</v>
      </c>
      <c r="Y2613" s="125"/>
      <c r="Z2613" s="125"/>
      <c r="AA2613" s="125"/>
      <c r="AB2613" s="125"/>
      <c r="AC2613" s="125"/>
      <c r="AD2613" s="125"/>
      <c r="AE2613" s="125"/>
      <c r="AF2613" s="125"/>
      <c r="AG2613" s="125"/>
      <c r="AH2613" s="125"/>
      <c r="AI2613" s="125"/>
      <c r="AJ2613" s="125"/>
      <c r="AK2613" s="310">
        <v>1124790</v>
      </c>
      <c r="AL2613" s="310">
        <f t="shared" si="395"/>
        <v>0</v>
      </c>
      <c r="AM2613" s="65" t="s">
        <v>654</v>
      </c>
      <c r="AN2613" s="65"/>
      <c r="AO2613" s="65"/>
      <c r="AP2613" s="65"/>
      <c r="AQ2613" s="65"/>
      <c r="AR2613" s="65"/>
      <c r="AS2613" s="71"/>
    </row>
    <row r="2614" spans="1:45" s="72" customFormat="1" ht="14.15" customHeight="1" x14ac:dyDescent="0.2">
      <c r="A2614" s="192" t="s">
        <v>3754</v>
      </c>
      <c r="B2614" s="193" t="s">
        <v>3756</v>
      </c>
      <c r="C2614" s="344">
        <f t="shared" si="396"/>
        <v>0</v>
      </c>
      <c r="D2614" s="137"/>
      <c r="E2614" s="126"/>
      <c r="F2614" s="126"/>
      <c r="G2614" s="126"/>
      <c r="H2614" s="290">
        <f t="shared" si="394"/>
        <v>0</v>
      </c>
      <c r="I2614" s="125"/>
      <c r="J2614" s="125"/>
      <c r="K2614" s="125"/>
      <c r="L2614" s="125"/>
      <c r="M2614" s="125"/>
      <c r="N2614" s="125"/>
      <c r="O2614" s="290">
        <f t="shared" si="397"/>
        <v>0</v>
      </c>
      <c r="P2614" s="125"/>
      <c r="Q2614" s="125"/>
      <c r="R2614" s="290">
        <f t="shared" si="398"/>
        <v>0</v>
      </c>
      <c r="S2614" s="125"/>
      <c r="T2614" s="125"/>
      <c r="U2614" s="290">
        <f t="shared" si="400"/>
        <v>0</v>
      </c>
      <c r="V2614" s="125"/>
      <c r="W2614" s="125"/>
      <c r="X2614" s="290">
        <f t="shared" si="399"/>
        <v>0</v>
      </c>
      <c r="Y2614" s="125"/>
      <c r="Z2614" s="125"/>
      <c r="AA2614" s="125"/>
      <c r="AB2614" s="125"/>
      <c r="AC2614" s="125"/>
      <c r="AD2614" s="125"/>
      <c r="AE2614" s="125"/>
      <c r="AF2614" s="125"/>
      <c r="AG2614" s="125"/>
      <c r="AH2614" s="125"/>
      <c r="AI2614" s="125"/>
      <c r="AJ2614" s="125"/>
      <c r="AK2614" s="310">
        <v>620760</v>
      </c>
      <c r="AL2614" s="310">
        <f t="shared" si="395"/>
        <v>0</v>
      </c>
      <c r="AM2614" s="65" t="s">
        <v>654</v>
      </c>
      <c r="AN2614" s="65"/>
      <c r="AO2614" s="65"/>
      <c r="AP2614" s="65"/>
      <c r="AQ2614" s="65"/>
      <c r="AR2614" s="65"/>
      <c r="AS2614" s="71"/>
    </row>
    <row r="2615" spans="1:45" s="75" customFormat="1" ht="14.15" customHeight="1" x14ac:dyDescent="0.2">
      <c r="A2615" s="327"/>
      <c r="B2615" s="141" t="s">
        <v>467</v>
      </c>
      <c r="C2615" s="260">
        <f>SUM(C2577:C2614)</f>
        <v>4</v>
      </c>
      <c r="D2615" s="891"/>
      <c r="E2615" s="892"/>
      <c r="F2615" s="892"/>
      <c r="G2615" s="893"/>
      <c r="H2615" s="260">
        <f>SUM(H2577:H2614)</f>
        <v>2</v>
      </c>
      <c r="I2615" s="345">
        <f t="shared" ref="I2615:AJ2615" si="401">SUM(I2577:I2614)</f>
        <v>2</v>
      </c>
      <c r="J2615" s="345">
        <f t="shared" si="401"/>
        <v>0</v>
      </c>
      <c r="K2615" s="345">
        <f t="shared" si="401"/>
        <v>0</v>
      </c>
      <c r="L2615" s="345">
        <f t="shared" si="401"/>
        <v>2</v>
      </c>
      <c r="M2615" s="345">
        <f t="shared" si="401"/>
        <v>0</v>
      </c>
      <c r="N2615" s="345">
        <f t="shared" si="401"/>
        <v>0</v>
      </c>
      <c r="O2615" s="345">
        <f t="shared" si="401"/>
        <v>3</v>
      </c>
      <c r="P2615" s="345">
        <f t="shared" si="401"/>
        <v>3</v>
      </c>
      <c r="Q2615" s="345">
        <f t="shared" si="401"/>
        <v>0</v>
      </c>
      <c r="R2615" s="345">
        <f t="shared" si="401"/>
        <v>0</v>
      </c>
      <c r="S2615" s="345">
        <f t="shared" si="401"/>
        <v>0</v>
      </c>
      <c r="T2615" s="345">
        <f t="shared" si="401"/>
        <v>0</v>
      </c>
      <c r="U2615" s="345">
        <f t="shared" si="401"/>
        <v>0</v>
      </c>
      <c r="V2615" s="345">
        <f t="shared" si="401"/>
        <v>0</v>
      </c>
      <c r="W2615" s="345">
        <f t="shared" si="401"/>
        <v>0</v>
      </c>
      <c r="X2615" s="345">
        <f t="shared" si="401"/>
        <v>1</v>
      </c>
      <c r="Y2615" s="345">
        <f t="shared" si="401"/>
        <v>1</v>
      </c>
      <c r="Z2615" s="345">
        <f t="shared" si="401"/>
        <v>0</v>
      </c>
      <c r="AA2615" s="345">
        <f t="shared" si="401"/>
        <v>4</v>
      </c>
      <c r="AB2615" s="345">
        <f t="shared" si="401"/>
        <v>0</v>
      </c>
      <c r="AC2615" s="345">
        <f t="shared" si="401"/>
        <v>0</v>
      </c>
      <c r="AD2615" s="345">
        <f t="shared" si="401"/>
        <v>0</v>
      </c>
      <c r="AE2615" s="345">
        <f t="shared" si="401"/>
        <v>0</v>
      </c>
      <c r="AF2615" s="345">
        <f t="shared" si="401"/>
        <v>0</v>
      </c>
      <c r="AG2615" s="345">
        <f t="shared" si="401"/>
        <v>0</v>
      </c>
      <c r="AH2615" s="345">
        <f>SUM(AH2577:AH2614)</f>
        <v>0</v>
      </c>
      <c r="AI2615" s="345">
        <f t="shared" si="401"/>
        <v>0</v>
      </c>
      <c r="AJ2615" s="345">
        <f t="shared" si="401"/>
        <v>0</v>
      </c>
      <c r="AK2615" s="313">
        <f>SUM(AK2577:AK2614)</f>
        <v>12165550</v>
      </c>
      <c r="AL2615" s="313">
        <f>SUM(AL2577:AL2614)</f>
        <v>536540</v>
      </c>
      <c r="AM2615" s="65"/>
      <c r="AN2615" s="73"/>
      <c r="AO2615" s="73"/>
      <c r="AP2615" s="73"/>
      <c r="AQ2615" s="73"/>
      <c r="AR2615" s="73"/>
      <c r="AS2615" s="74"/>
    </row>
    <row r="2616" spans="1:45" s="96" customFormat="1" ht="14.15" customHeight="1" x14ac:dyDescent="0.2">
      <c r="A2616" s="327"/>
      <c r="B2616" s="138" t="s">
        <v>1895</v>
      </c>
      <c r="C2616" s="890"/>
      <c r="D2616" s="890"/>
      <c r="E2616" s="890"/>
      <c r="F2616" s="890"/>
      <c r="G2616" s="890"/>
      <c r="H2616" s="890"/>
      <c r="I2616" s="890"/>
      <c r="J2616" s="890"/>
      <c r="K2616" s="890"/>
      <c r="L2616" s="890"/>
      <c r="M2616" s="890"/>
      <c r="N2616" s="890"/>
      <c r="O2616" s="890"/>
      <c r="P2616" s="890"/>
      <c r="Q2616" s="890"/>
      <c r="R2616" s="890"/>
      <c r="S2616" s="890"/>
      <c r="T2616" s="890"/>
      <c r="U2616" s="890"/>
      <c r="V2616" s="890"/>
      <c r="W2616" s="890"/>
      <c r="X2616" s="890"/>
      <c r="Y2616" s="890"/>
      <c r="Z2616" s="890"/>
      <c r="AA2616" s="890"/>
      <c r="AB2616" s="890"/>
      <c r="AC2616" s="890"/>
      <c r="AD2616" s="890"/>
      <c r="AE2616" s="890"/>
      <c r="AF2616" s="890"/>
      <c r="AG2616" s="890"/>
      <c r="AH2616" s="890"/>
      <c r="AI2616" s="890"/>
      <c r="AJ2616" s="890"/>
      <c r="AK2616" s="890"/>
      <c r="AL2616" s="890"/>
      <c r="AM2616" s="94"/>
      <c r="AN2616" s="94"/>
      <c r="AO2616" s="94"/>
      <c r="AP2616" s="94"/>
      <c r="AQ2616" s="94"/>
      <c r="AR2616" s="94"/>
      <c r="AS2616" s="95"/>
    </row>
    <row r="2617" spans="1:45" s="77" customFormat="1" ht="14.15" customHeight="1" x14ac:dyDescent="0.2">
      <c r="A2617" s="175">
        <v>2004001</v>
      </c>
      <c r="B2617" s="176" t="s">
        <v>2383</v>
      </c>
      <c r="C2617" s="258">
        <f>SUM(D2617+G2617)</f>
        <v>0</v>
      </c>
      <c r="D2617" s="263">
        <f>SUM(E2617:F2617)</f>
        <v>0</v>
      </c>
      <c r="E2617" s="125"/>
      <c r="F2617" s="125"/>
      <c r="G2617" s="125"/>
      <c r="H2617" s="126"/>
      <c r="I2617" s="126"/>
      <c r="J2617" s="126"/>
      <c r="K2617" s="126"/>
      <c r="L2617" s="126"/>
      <c r="M2617" s="126"/>
      <c r="N2617" s="126"/>
      <c r="O2617" s="126"/>
      <c r="P2617" s="126"/>
      <c r="Q2617" s="126"/>
      <c r="R2617" s="126"/>
      <c r="S2617" s="126"/>
      <c r="T2617" s="126"/>
      <c r="U2617" s="126"/>
      <c r="V2617" s="126"/>
      <c r="W2617" s="126"/>
      <c r="X2617" s="126"/>
      <c r="Y2617" s="126"/>
      <c r="Z2617" s="126"/>
      <c r="AA2617" s="125"/>
      <c r="AB2617" s="125"/>
      <c r="AC2617" s="125"/>
      <c r="AD2617" s="125"/>
      <c r="AE2617" s="125"/>
      <c r="AF2617" s="125"/>
      <c r="AG2617" s="125"/>
      <c r="AH2617" s="125"/>
      <c r="AI2617" s="125"/>
      <c r="AJ2617" s="125"/>
      <c r="AK2617" s="310">
        <v>123930</v>
      </c>
      <c r="AL2617" s="310">
        <f>AK2617*E2617</f>
        <v>0</v>
      </c>
      <c r="AM2617" s="65" t="s">
        <v>654</v>
      </c>
      <c r="AN2617" s="65"/>
      <c r="AO2617" s="65"/>
      <c r="AP2617" s="65"/>
      <c r="AQ2617" s="65"/>
      <c r="AR2617" s="65"/>
      <c r="AS2617" s="76"/>
    </row>
    <row r="2618" spans="1:45" s="67" customFormat="1" ht="14.15" customHeight="1" x14ac:dyDescent="0.2">
      <c r="A2618" s="175">
        <v>2004002</v>
      </c>
      <c r="B2618" s="176" t="s">
        <v>2384</v>
      </c>
      <c r="C2618" s="258">
        <f>SUM(D2618+G2618)</f>
        <v>0</v>
      </c>
      <c r="D2618" s="263">
        <f>SUM(E2618:F2618)</f>
        <v>0</v>
      </c>
      <c r="E2618" s="125"/>
      <c r="F2618" s="125"/>
      <c r="G2618" s="125"/>
      <c r="H2618" s="126"/>
      <c r="I2618" s="126"/>
      <c r="J2618" s="126"/>
      <c r="K2618" s="126"/>
      <c r="L2618" s="126"/>
      <c r="M2618" s="126"/>
      <c r="N2618" s="126"/>
      <c r="O2618" s="126"/>
      <c r="P2618" s="126"/>
      <c r="Q2618" s="126"/>
      <c r="R2618" s="126"/>
      <c r="S2618" s="126"/>
      <c r="T2618" s="126"/>
      <c r="U2618" s="126"/>
      <c r="V2618" s="126"/>
      <c r="W2618" s="126"/>
      <c r="X2618" s="126"/>
      <c r="Y2618" s="126"/>
      <c r="Z2618" s="126"/>
      <c r="AA2618" s="125"/>
      <c r="AB2618" s="125"/>
      <c r="AC2618" s="125"/>
      <c r="AD2618" s="125"/>
      <c r="AE2618" s="125"/>
      <c r="AF2618" s="125"/>
      <c r="AG2618" s="125"/>
      <c r="AH2618" s="125"/>
      <c r="AI2618" s="125"/>
      <c r="AJ2618" s="125"/>
      <c r="AK2618" s="310">
        <v>118990</v>
      </c>
      <c r="AL2618" s="310">
        <f>AK2618*E2618</f>
        <v>0</v>
      </c>
      <c r="AM2618" s="65" t="s">
        <v>654</v>
      </c>
      <c r="AN2618" s="65"/>
      <c r="AO2618" s="65"/>
      <c r="AP2618" s="65"/>
      <c r="AQ2618" s="65"/>
      <c r="AR2618" s="65"/>
      <c r="AS2618" s="66"/>
    </row>
    <row r="2619" spans="1:45" s="67" customFormat="1" ht="14.15" customHeight="1" x14ac:dyDescent="0.2">
      <c r="A2619" s="175">
        <v>2004007</v>
      </c>
      <c r="B2619" s="176" t="s">
        <v>2931</v>
      </c>
      <c r="C2619" s="258">
        <f>SUM(D2619+G2619)</f>
        <v>0</v>
      </c>
      <c r="D2619" s="263">
        <f>SUM(E2619:F2619)</f>
        <v>0</v>
      </c>
      <c r="E2619" s="125"/>
      <c r="F2619" s="125"/>
      <c r="G2619" s="125"/>
      <c r="H2619" s="126"/>
      <c r="I2619" s="126"/>
      <c r="J2619" s="126"/>
      <c r="K2619" s="126"/>
      <c r="L2619" s="126"/>
      <c r="M2619" s="126"/>
      <c r="N2619" s="126"/>
      <c r="O2619" s="126"/>
      <c r="P2619" s="126"/>
      <c r="Q2619" s="126"/>
      <c r="R2619" s="126"/>
      <c r="S2619" s="126"/>
      <c r="T2619" s="126"/>
      <c r="U2619" s="126"/>
      <c r="V2619" s="126"/>
      <c r="W2619" s="126"/>
      <c r="X2619" s="126"/>
      <c r="Y2619" s="126"/>
      <c r="Z2619" s="126"/>
      <c r="AA2619" s="125"/>
      <c r="AB2619" s="125"/>
      <c r="AC2619" s="125"/>
      <c r="AD2619" s="125"/>
      <c r="AE2619" s="125"/>
      <c r="AF2619" s="125"/>
      <c r="AG2619" s="125"/>
      <c r="AH2619" s="125"/>
      <c r="AI2619" s="125"/>
      <c r="AJ2619" s="125"/>
      <c r="AK2619" s="310">
        <v>51450</v>
      </c>
      <c r="AL2619" s="310">
        <f>AK2619*E2619</f>
        <v>0</v>
      </c>
      <c r="AM2619" s="65" t="s">
        <v>654</v>
      </c>
      <c r="AN2619" s="65"/>
      <c r="AO2619" s="65"/>
      <c r="AP2619" s="65"/>
      <c r="AQ2619" s="65"/>
      <c r="AR2619" s="65"/>
      <c r="AS2619" s="66"/>
    </row>
    <row r="2620" spans="1:45" s="67" customFormat="1" ht="20" x14ac:dyDescent="0.2">
      <c r="A2620" s="175">
        <v>2004008</v>
      </c>
      <c r="B2620" s="176" t="s">
        <v>2943</v>
      </c>
      <c r="C2620" s="258">
        <f>SUM(D2620+G2620)</f>
        <v>0</v>
      </c>
      <c r="D2620" s="263">
        <f>SUM(E2620:F2620)</f>
        <v>0</v>
      </c>
      <c r="E2620" s="125"/>
      <c r="F2620" s="125"/>
      <c r="G2620" s="125"/>
      <c r="H2620" s="126"/>
      <c r="I2620" s="126"/>
      <c r="J2620" s="126"/>
      <c r="K2620" s="126"/>
      <c r="L2620" s="126"/>
      <c r="M2620" s="126"/>
      <c r="N2620" s="126"/>
      <c r="O2620" s="126"/>
      <c r="P2620" s="126"/>
      <c r="Q2620" s="126"/>
      <c r="R2620" s="126"/>
      <c r="S2620" s="126"/>
      <c r="T2620" s="126"/>
      <c r="U2620" s="126"/>
      <c r="V2620" s="126"/>
      <c r="W2620" s="126"/>
      <c r="X2620" s="126"/>
      <c r="Y2620" s="126"/>
      <c r="Z2620" s="126"/>
      <c r="AA2620" s="125"/>
      <c r="AB2620" s="125"/>
      <c r="AC2620" s="125"/>
      <c r="AD2620" s="125"/>
      <c r="AE2620" s="125"/>
      <c r="AF2620" s="125"/>
      <c r="AG2620" s="125"/>
      <c r="AH2620" s="125"/>
      <c r="AI2620" s="125"/>
      <c r="AJ2620" s="125"/>
      <c r="AK2620" s="310">
        <v>13600</v>
      </c>
      <c r="AL2620" s="310">
        <f>AK2620*E2620</f>
        <v>0</v>
      </c>
      <c r="AM2620" s="65" t="s">
        <v>654</v>
      </c>
      <c r="AN2620" s="65"/>
      <c r="AO2620" s="65"/>
      <c r="AP2620" s="65"/>
      <c r="AQ2620" s="65"/>
      <c r="AR2620" s="65"/>
      <c r="AS2620" s="66"/>
    </row>
    <row r="2621" spans="1:45" s="120" customFormat="1" ht="14.15" customHeight="1" x14ac:dyDescent="0.2">
      <c r="A2621" s="175">
        <v>2004006</v>
      </c>
      <c r="B2621" s="176" t="s">
        <v>2951</v>
      </c>
      <c r="C2621" s="258">
        <f t="shared" ref="C2621:C2627" si="402">SUM(I2621:N2621)</f>
        <v>0</v>
      </c>
      <c r="D2621" s="126"/>
      <c r="E2621" s="126"/>
      <c r="F2621" s="126"/>
      <c r="G2621" s="126"/>
      <c r="H2621" s="262">
        <f t="shared" ref="H2621:H2627" si="403">+I2621+J2621</f>
        <v>0</v>
      </c>
      <c r="I2621" s="125"/>
      <c r="J2621" s="125"/>
      <c r="K2621" s="125"/>
      <c r="L2621" s="125"/>
      <c r="M2621" s="125"/>
      <c r="N2621" s="125"/>
      <c r="O2621" s="262">
        <f t="shared" ref="O2621:O2627" si="404">SUM(P2621:Q2621)</f>
        <v>0</v>
      </c>
      <c r="P2621" s="125"/>
      <c r="Q2621" s="125"/>
      <c r="R2621" s="262">
        <f t="shared" ref="R2621:R2627" si="405">SUM(S2621:T2621)</f>
        <v>0</v>
      </c>
      <c r="S2621" s="125"/>
      <c r="T2621" s="125"/>
      <c r="U2621" s="262">
        <f t="shared" ref="U2621:U2627" si="406">SUM(V2621:W2621)</f>
        <v>0</v>
      </c>
      <c r="V2621" s="125"/>
      <c r="W2621" s="125"/>
      <c r="X2621" s="262">
        <f t="shared" ref="X2621:X2627" si="407">SUM(Y2621:Z2621)</f>
        <v>0</v>
      </c>
      <c r="Y2621" s="125"/>
      <c r="Z2621" s="125"/>
      <c r="AA2621" s="125"/>
      <c r="AB2621" s="125"/>
      <c r="AC2621" s="125"/>
      <c r="AD2621" s="125"/>
      <c r="AE2621" s="125"/>
      <c r="AF2621" s="125"/>
      <c r="AG2621" s="125"/>
      <c r="AH2621" s="125"/>
      <c r="AI2621" s="125"/>
      <c r="AJ2621" s="125"/>
      <c r="AK2621" s="310">
        <v>157430</v>
      </c>
      <c r="AL2621" s="310">
        <f t="shared" ref="AL2621:AL2627" si="408">+(I2621*AK2621)+(L2621*AK2621*0.5)</f>
        <v>0</v>
      </c>
      <c r="AM2621" s="827" t="s">
        <v>654</v>
      </c>
      <c r="AN2621" s="118"/>
      <c r="AO2621" s="118"/>
      <c r="AP2621" s="118"/>
      <c r="AQ2621" s="118"/>
      <c r="AR2621" s="118"/>
      <c r="AS2621" s="119"/>
    </row>
    <row r="2622" spans="1:45" s="120" customFormat="1" ht="14.15" customHeight="1" x14ac:dyDescent="0.2">
      <c r="A2622" s="175">
        <v>2004005</v>
      </c>
      <c r="B2622" s="176" t="s">
        <v>2952</v>
      </c>
      <c r="C2622" s="258">
        <f t="shared" si="402"/>
        <v>0</v>
      </c>
      <c r="D2622" s="126"/>
      <c r="E2622" s="126"/>
      <c r="F2622" s="126"/>
      <c r="G2622" s="126"/>
      <c r="H2622" s="262">
        <f t="shared" si="403"/>
        <v>0</v>
      </c>
      <c r="I2622" s="125"/>
      <c r="J2622" s="125"/>
      <c r="K2622" s="125"/>
      <c r="L2622" s="125"/>
      <c r="M2622" s="125"/>
      <c r="N2622" s="125"/>
      <c r="O2622" s="287">
        <f t="shared" si="404"/>
        <v>0</v>
      </c>
      <c r="P2622" s="125"/>
      <c r="Q2622" s="125"/>
      <c r="R2622" s="287">
        <f t="shared" si="405"/>
        <v>0</v>
      </c>
      <c r="S2622" s="125"/>
      <c r="T2622" s="125"/>
      <c r="U2622" s="287">
        <f t="shared" si="406"/>
        <v>0</v>
      </c>
      <c r="V2622" s="125"/>
      <c r="W2622" s="125"/>
      <c r="X2622" s="287">
        <f t="shared" si="407"/>
        <v>0</v>
      </c>
      <c r="Y2622" s="125"/>
      <c r="Z2622" s="125"/>
      <c r="AA2622" s="125"/>
      <c r="AB2622" s="125"/>
      <c r="AC2622" s="125"/>
      <c r="AD2622" s="125"/>
      <c r="AE2622" s="125"/>
      <c r="AF2622" s="125"/>
      <c r="AG2622" s="125"/>
      <c r="AH2622" s="125"/>
      <c r="AI2622" s="125"/>
      <c r="AJ2622" s="125"/>
      <c r="AK2622" s="310">
        <v>309370</v>
      </c>
      <c r="AL2622" s="310">
        <f t="shared" si="408"/>
        <v>0</v>
      </c>
      <c r="AM2622" s="827" t="s">
        <v>654</v>
      </c>
      <c r="AN2622" s="118"/>
      <c r="AO2622" s="118"/>
      <c r="AP2622" s="118"/>
      <c r="AQ2622" s="118"/>
      <c r="AR2622" s="118"/>
      <c r="AS2622" s="119"/>
    </row>
    <row r="2623" spans="1:45" s="120" customFormat="1" ht="14.15" customHeight="1" x14ac:dyDescent="0.2">
      <c r="A2623" s="175">
        <v>2004013</v>
      </c>
      <c r="B2623" s="176" t="s">
        <v>3370</v>
      </c>
      <c r="C2623" s="266">
        <f t="shared" si="402"/>
        <v>0</v>
      </c>
      <c r="D2623" s="126"/>
      <c r="E2623" s="126"/>
      <c r="F2623" s="126"/>
      <c r="G2623" s="126"/>
      <c r="H2623" s="269">
        <f t="shared" si="403"/>
        <v>0</v>
      </c>
      <c r="I2623" s="125"/>
      <c r="J2623" s="125"/>
      <c r="K2623" s="125"/>
      <c r="L2623" s="125"/>
      <c r="M2623" s="125"/>
      <c r="N2623" s="125"/>
      <c r="O2623" s="287">
        <f t="shared" si="404"/>
        <v>0</v>
      </c>
      <c r="P2623" s="125"/>
      <c r="Q2623" s="125"/>
      <c r="R2623" s="287">
        <f t="shared" si="405"/>
        <v>0</v>
      </c>
      <c r="S2623" s="125"/>
      <c r="T2623" s="125"/>
      <c r="U2623" s="287">
        <f t="shared" si="406"/>
        <v>0</v>
      </c>
      <c r="V2623" s="125"/>
      <c r="W2623" s="125"/>
      <c r="X2623" s="287">
        <f t="shared" si="407"/>
        <v>0</v>
      </c>
      <c r="Y2623" s="125"/>
      <c r="Z2623" s="125"/>
      <c r="AA2623" s="125"/>
      <c r="AB2623" s="125"/>
      <c r="AC2623" s="125"/>
      <c r="AD2623" s="125"/>
      <c r="AE2623" s="125"/>
      <c r="AF2623" s="125"/>
      <c r="AG2623" s="125"/>
      <c r="AH2623" s="125"/>
      <c r="AI2623" s="125"/>
      <c r="AJ2623" s="125"/>
      <c r="AK2623" s="310">
        <v>283430</v>
      </c>
      <c r="AL2623" s="310">
        <f t="shared" si="408"/>
        <v>0</v>
      </c>
      <c r="AM2623" s="827" t="s">
        <v>654</v>
      </c>
      <c r="AN2623" s="118"/>
      <c r="AO2623" s="118"/>
      <c r="AP2623" s="118"/>
      <c r="AQ2623" s="118"/>
      <c r="AR2623" s="118"/>
      <c r="AS2623" s="119"/>
    </row>
    <row r="2624" spans="1:45" s="120" customFormat="1" ht="14.15" customHeight="1" x14ac:dyDescent="0.2">
      <c r="A2624" s="175">
        <v>2004014</v>
      </c>
      <c r="B2624" s="176" t="s">
        <v>3371</v>
      </c>
      <c r="C2624" s="266">
        <f t="shared" si="402"/>
        <v>1</v>
      </c>
      <c r="D2624" s="126"/>
      <c r="E2624" s="126"/>
      <c r="F2624" s="126"/>
      <c r="G2624" s="126"/>
      <c r="H2624" s="269">
        <f t="shared" si="403"/>
        <v>1</v>
      </c>
      <c r="I2624" s="125">
        <v>1</v>
      </c>
      <c r="J2624" s="125"/>
      <c r="K2624" s="125"/>
      <c r="L2624" s="125"/>
      <c r="M2624" s="125"/>
      <c r="N2624" s="125"/>
      <c r="O2624" s="287">
        <f t="shared" si="404"/>
        <v>0</v>
      </c>
      <c r="P2624" s="125"/>
      <c r="Q2624" s="125"/>
      <c r="R2624" s="287">
        <f t="shared" si="405"/>
        <v>0</v>
      </c>
      <c r="S2624" s="125"/>
      <c r="T2624" s="125"/>
      <c r="U2624" s="287">
        <f t="shared" si="406"/>
        <v>0</v>
      </c>
      <c r="V2624" s="125"/>
      <c r="W2624" s="125"/>
      <c r="X2624" s="287">
        <f t="shared" si="407"/>
        <v>1</v>
      </c>
      <c r="Y2624" s="125">
        <v>1</v>
      </c>
      <c r="Z2624" s="125"/>
      <c r="AA2624" s="125">
        <v>1</v>
      </c>
      <c r="AB2624" s="125"/>
      <c r="AC2624" s="125"/>
      <c r="AD2624" s="125"/>
      <c r="AE2624" s="125"/>
      <c r="AF2624" s="125"/>
      <c r="AG2624" s="125"/>
      <c r="AH2624" s="125"/>
      <c r="AI2624" s="125"/>
      <c r="AJ2624" s="125"/>
      <c r="AK2624" s="310">
        <v>368450</v>
      </c>
      <c r="AL2624" s="310">
        <f t="shared" si="408"/>
        <v>368450</v>
      </c>
      <c r="AM2624" s="827" t="s">
        <v>654</v>
      </c>
      <c r="AN2624" s="118"/>
      <c r="AO2624" s="118"/>
      <c r="AP2624" s="118"/>
      <c r="AQ2624" s="118"/>
      <c r="AR2624" s="118"/>
      <c r="AS2624" s="119"/>
    </row>
    <row r="2625" spans="1:45" s="120" customFormat="1" ht="14.15" customHeight="1" x14ac:dyDescent="0.2">
      <c r="A2625" s="175">
        <v>2004015</v>
      </c>
      <c r="B2625" s="176" t="s">
        <v>3372</v>
      </c>
      <c r="C2625" s="266">
        <f t="shared" si="402"/>
        <v>0</v>
      </c>
      <c r="D2625" s="126"/>
      <c r="E2625" s="126"/>
      <c r="F2625" s="126"/>
      <c r="G2625" s="126"/>
      <c r="H2625" s="269">
        <f t="shared" si="403"/>
        <v>0</v>
      </c>
      <c r="I2625" s="125"/>
      <c r="J2625" s="125"/>
      <c r="K2625" s="125"/>
      <c r="L2625" s="125"/>
      <c r="M2625" s="125"/>
      <c r="N2625" s="125"/>
      <c r="O2625" s="287">
        <f t="shared" si="404"/>
        <v>0</v>
      </c>
      <c r="P2625" s="125"/>
      <c r="Q2625" s="125"/>
      <c r="R2625" s="287">
        <f t="shared" si="405"/>
        <v>0</v>
      </c>
      <c r="S2625" s="125"/>
      <c r="T2625" s="125"/>
      <c r="U2625" s="287">
        <f t="shared" si="406"/>
        <v>0</v>
      </c>
      <c r="V2625" s="125"/>
      <c r="W2625" s="125"/>
      <c r="X2625" s="287">
        <f t="shared" si="407"/>
        <v>0</v>
      </c>
      <c r="Y2625" s="125"/>
      <c r="Z2625" s="125"/>
      <c r="AA2625" s="125"/>
      <c r="AB2625" s="125"/>
      <c r="AC2625" s="125"/>
      <c r="AD2625" s="125"/>
      <c r="AE2625" s="125"/>
      <c r="AF2625" s="125"/>
      <c r="AG2625" s="125"/>
      <c r="AH2625" s="125"/>
      <c r="AI2625" s="125"/>
      <c r="AJ2625" s="125"/>
      <c r="AK2625" s="310">
        <v>283430</v>
      </c>
      <c r="AL2625" s="310">
        <f t="shared" si="408"/>
        <v>0</v>
      </c>
      <c r="AM2625" s="827" t="s">
        <v>654</v>
      </c>
      <c r="AN2625" s="118"/>
      <c r="AO2625" s="118"/>
      <c r="AP2625" s="118"/>
      <c r="AQ2625" s="118"/>
      <c r="AR2625" s="118"/>
      <c r="AS2625" s="119"/>
    </row>
    <row r="2626" spans="1:45" s="120" customFormat="1" ht="20" x14ac:dyDescent="0.2">
      <c r="A2626" s="175">
        <v>2004016</v>
      </c>
      <c r="B2626" s="176" t="s">
        <v>3373</v>
      </c>
      <c r="C2626" s="266">
        <f t="shared" si="402"/>
        <v>0</v>
      </c>
      <c r="D2626" s="126"/>
      <c r="E2626" s="126"/>
      <c r="F2626" s="126"/>
      <c r="G2626" s="126"/>
      <c r="H2626" s="269">
        <f t="shared" si="403"/>
        <v>0</v>
      </c>
      <c r="I2626" s="125"/>
      <c r="J2626" s="125"/>
      <c r="K2626" s="125"/>
      <c r="L2626" s="125"/>
      <c r="M2626" s="125"/>
      <c r="N2626" s="125"/>
      <c r="O2626" s="287">
        <f t="shared" si="404"/>
        <v>0</v>
      </c>
      <c r="P2626" s="125"/>
      <c r="Q2626" s="125"/>
      <c r="R2626" s="287">
        <f t="shared" si="405"/>
        <v>0</v>
      </c>
      <c r="S2626" s="125"/>
      <c r="T2626" s="125"/>
      <c r="U2626" s="287">
        <f t="shared" si="406"/>
        <v>0</v>
      </c>
      <c r="V2626" s="125"/>
      <c r="W2626" s="125"/>
      <c r="X2626" s="287">
        <f t="shared" si="407"/>
        <v>0</v>
      </c>
      <c r="Y2626" s="125"/>
      <c r="Z2626" s="125"/>
      <c r="AA2626" s="125"/>
      <c r="AB2626" s="125"/>
      <c r="AC2626" s="125"/>
      <c r="AD2626" s="125"/>
      <c r="AE2626" s="125"/>
      <c r="AF2626" s="125"/>
      <c r="AG2626" s="125"/>
      <c r="AH2626" s="125"/>
      <c r="AI2626" s="125"/>
      <c r="AJ2626" s="125"/>
      <c r="AK2626" s="310">
        <v>368450</v>
      </c>
      <c r="AL2626" s="310">
        <f t="shared" si="408"/>
        <v>0</v>
      </c>
      <c r="AM2626" s="827" t="s">
        <v>654</v>
      </c>
      <c r="AN2626" s="118"/>
      <c r="AO2626" s="118"/>
      <c r="AP2626" s="118"/>
      <c r="AQ2626" s="118"/>
      <c r="AR2626" s="118"/>
      <c r="AS2626" s="119"/>
    </row>
    <row r="2627" spans="1:45" s="120" customFormat="1" ht="14.15" customHeight="1" x14ac:dyDescent="0.2">
      <c r="A2627" s="175">
        <v>2004017</v>
      </c>
      <c r="B2627" s="176" t="s">
        <v>3374</v>
      </c>
      <c r="C2627" s="266">
        <f t="shared" si="402"/>
        <v>0</v>
      </c>
      <c r="D2627" s="126"/>
      <c r="E2627" s="126"/>
      <c r="F2627" s="126"/>
      <c r="G2627" s="126"/>
      <c r="H2627" s="269">
        <f t="shared" si="403"/>
        <v>0</v>
      </c>
      <c r="I2627" s="125"/>
      <c r="J2627" s="125"/>
      <c r="K2627" s="125"/>
      <c r="L2627" s="125"/>
      <c r="M2627" s="125"/>
      <c r="N2627" s="125"/>
      <c r="O2627" s="287">
        <f t="shared" si="404"/>
        <v>0</v>
      </c>
      <c r="P2627" s="125"/>
      <c r="Q2627" s="125"/>
      <c r="R2627" s="287">
        <f t="shared" si="405"/>
        <v>0</v>
      </c>
      <c r="S2627" s="125"/>
      <c r="T2627" s="125"/>
      <c r="U2627" s="287">
        <f t="shared" si="406"/>
        <v>0</v>
      </c>
      <c r="V2627" s="125"/>
      <c r="W2627" s="125"/>
      <c r="X2627" s="287">
        <f t="shared" si="407"/>
        <v>0</v>
      </c>
      <c r="Y2627" s="125"/>
      <c r="Z2627" s="125"/>
      <c r="AA2627" s="125"/>
      <c r="AB2627" s="125"/>
      <c r="AC2627" s="125"/>
      <c r="AD2627" s="125"/>
      <c r="AE2627" s="125"/>
      <c r="AF2627" s="125"/>
      <c r="AG2627" s="125"/>
      <c r="AH2627" s="125"/>
      <c r="AI2627" s="125"/>
      <c r="AJ2627" s="125"/>
      <c r="AK2627" s="310">
        <v>83950</v>
      </c>
      <c r="AL2627" s="310">
        <f t="shared" si="408"/>
        <v>0</v>
      </c>
      <c r="AM2627" s="827" t="s">
        <v>654</v>
      </c>
      <c r="AN2627" s="118"/>
      <c r="AO2627" s="118"/>
      <c r="AP2627" s="118"/>
      <c r="AQ2627" s="118"/>
      <c r="AR2627" s="118"/>
      <c r="AS2627" s="119"/>
    </row>
    <row r="2628" spans="1:45" s="67" customFormat="1" ht="14.15" customHeight="1" x14ac:dyDescent="0.2">
      <c r="A2628" s="175">
        <v>2004103</v>
      </c>
      <c r="B2628" s="176" t="s">
        <v>618</v>
      </c>
      <c r="C2628" s="258">
        <f>SUM(D2628+G2628)</f>
        <v>0</v>
      </c>
      <c r="D2628" s="263">
        <f>SUM(E2628:F2628)</f>
        <v>0</v>
      </c>
      <c r="E2628" s="125"/>
      <c r="F2628" s="125"/>
      <c r="G2628" s="125"/>
      <c r="H2628" s="126"/>
      <c r="I2628" s="126"/>
      <c r="J2628" s="126"/>
      <c r="K2628" s="126"/>
      <c r="L2628" s="126"/>
      <c r="M2628" s="126"/>
      <c r="N2628" s="126"/>
      <c r="O2628" s="126"/>
      <c r="P2628" s="126"/>
      <c r="Q2628" s="126"/>
      <c r="R2628" s="126"/>
      <c r="S2628" s="126"/>
      <c r="T2628" s="126"/>
      <c r="U2628" s="126"/>
      <c r="V2628" s="126"/>
      <c r="W2628" s="126"/>
      <c r="X2628" s="126"/>
      <c r="Y2628" s="126"/>
      <c r="Z2628" s="126"/>
      <c r="AA2628" s="125"/>
      <c r="AB2628" s="125"/>
      <c r="AC2628" s="125"/>
      <c r="AD2628" s="125"/>
      <c r="AE2628" s="125"/>
      <c r="AF2628" s="125"/>
      <c r="AG2628" s="125"/>
      <c r="AH2628" s="125"/>
      <c r="AI2628" s="125"/>
      <c r="AJ2628" s="125"/>
      <c r="AK2628" s="310">
        <v>157420</v>
      </c>
      <c r="AL2628" s="310">
        <f>AK2628*E2628</f>
        <v>0</v>
      </c>
      <c r="AM2628" s="65" t="s">
        <v>654</v>
      </c>
      <c r="AN2628" s="65"/>
      <c r="AO2628" s="65"/>
      <c r="AP2628" s="65"/>
      <c r="AQ2628" s="65"/>
      <c r="AR2628" s="65"/>
      <c r="AS2628" s="66"/>
    </row>
    <row r="2629" spans="1:45" s="72" customFormat="1" ht="14.15" customHeight="1" x14ac:dyDescent="0.2">
      <c r="A2629" s="175">
        <v>2004113</v>
      </c>
      <c r="B2629" s="176" t="s">
        <v>620</v>
      </c>
      <c r="C2629" s="258">
        <f>SUM(D2629+G2629)</f>
        <v>0</v>
      </c>
      <c r="D2629" s="263">
        <f>SUM(E2629:F2629)</f>
        <v>0</v>
      </c>
      <c r="E2629" s="125"/>
      <c r="F2629" s="125"/>
      <c r="G2629" s="125"/>
      <c r="H2629" s="126"/>
      <c r="I2629" s="126"/>
      <c r="J2629" s="126"/>
      <c r="K2629" s="126"/>
      <c r="L2629" s="126"/>
      <c r="M2629" s="126"/>
      <c r="N2629" s="126"/>
      <c r="O2629" s="126"/>
      <c r="P2629" s="126"/>
      <c r="Q2629" s="126"/>
      <c r="R2629" s="126"/>
      <c r="S2629" s="126"/>
      <c r="T2629" s="126"/>
      <c r="U2629" s="126"/>
      <c r="V2629" s="126"/>
      <c r="W2629" s="126"/>
      <c r="X2629" s="126"/>
      <c r="Y2629" s="126"/>
      <c r="Z2629" s="126"/>
      <c r="AA2629" s="125"/>
      <c r="AB2629" s="125"/>
      <c r="AC2629" s="125"/>
      <c r="AD2629" s="125"/>
      <c r="AE2629" s="125"/>
      <c r="AF2629" s="125"/>
      <c r="AG2629" s="125"/>
      <c r="AH2629" s="125"/>
      <c r="AI2629" s="125"/>
      <c r="AJ2629" s="125"/>
      <c r="AK2629" s="310">
        <v>165620</v>
      </c>
      <c r="AL2629" s="310">
        <f>AK2629*E2629</f>
        <v>0</v>
      </c>
      <c r="AM2629" s="65" t="s">
        <v>654</v>
      </c>
      <c r="AN2629" s="65"/>
      <c r="AO2629" s="65"/>
      <c r="AP2629" s="65"/>
      <c r="AQ2629" s="65"/>
      <c r="AR2629" s="65"/>
      <c r="AS2629" s="71"/>
    </row>
    <row r="2630" spans="1:45" s="75" customFormat="1" ht="20" x14ac:dyDescent="0.2">
      <c r="A2630" s="175">
        <v>2004003</v>
      </c>
      <c r="B2630" s="176" t="s">
        <v>2803</v>
      </c>
      <c r="C2630" s="260">
        <f>SUM(D2630+G2630)</f>
        <v>0</v>
      </c>
      <c r="D2630" s="263">
        <f>SUM(E2630:F2630)</f>
        <v>0</v>
      </c>
      <c r="E2630" s="125"/>
      <c r="F2630" s="125"/>
      <c r="G2630" s="125"/>
      <c r="H2630" s="131"/>
      <c r="I2630" s="131"/>
      <c r="J2630" s="131"/>
      <c r="K2630" s="131"/>
      <c r="L2630" s="131"/>
      <c r="M2630" s="131"/>
      <c r="N2630" s="131"/>
      <c r="O2630" s="131"/>
      <c r="P2630" s="131"/>
      <c r="Q2630" s="131"/>
      <c r="R2630" s="131"/>
      <c r="S2630" s="131"/>
      <c r="T2630" s="131"/>
      <c r="U2630" s="131"/>
      <c r="V2630" s="131"/>
      <c r="W2630" s="131"/>
      <c r="X2630" s="131"/>
      <c r="Y2630" s="131"/>
      <c r="Z2630" s="131"/>
      <c r="AA2630" s="132"/>
      <c r="AB2630" s="132"/>
      <c r="AC2630" s="132"/>
      <c r="AD2630" s="132"/>
      <c r="AE2630" s="132"/>
      <c r="AF2630" s="132"/>
      <c r="AG2630" s="132"/>
      <c r="AH2630" s="132"/>
      <c r="AI2630" s="132"/>
      <c r="AJ2630" s="132"/>
      <c r="AK2630" s="318">
        <v>198510</v>
      </c>
      <c r="AL2630" s="318">
        <f>AK2630*E2630</f>
        <v>0</v>
      </c>
      <c r="AM2630" s="73" t="s">
        <v>654</v>
      </c>
      <c r="AN2630" s="73"/>
      <c r="AO2630" s="73"/>
      <c r="AP2630" s="73"/>
      <c r="AQ2630" s="73"/>
      <c r="AR2630" s="73"/>
      <c r="AS2630" s="74"/>
    </row>
    <row r="2631" spans="1:45" s="75" customFormat="1" x14ac:dyDescent="0.2">
      <c r="A2631" s="327"/>
      <c r="B2631" s="141" t="s">
        <v>2627</v>
      </c>
      <c r="C2631" s="260">
        <f t="shared" ref="C2631:AL2631" si="409">SUM(C2617:C2630)</f>
        <v>1</v>
      </c>
      <c r="D2631" s="332">
        <f t="shared" si="409"/>
        <v>0</v>
      </c>
      <c r="E2631" s="332">
        <f t="shared" si="409"/>
        <v>0</v>
      </c>
      <c r="F2631" s="332">
        <f t="shared" si="409"/>
        <v>0</v>
      </c>
      <c r="G2631" s="332">
        <f t="shared" si="409"/>
        <v>0</v>
      </c>
      <c r="H2631" s="332">
        <f t="shared" si="409"/>
        <v>1</v>
      </c>
      <c r="I2631" s="332">
        <f t="shared" si="409"/>
        <v>1</v>
      </c>
      <c r="J2631" s="332">
        <f t="shared" si="409"/>
        <v>0</v>
      </c>
      <c r="K2631" s="332">
        <f t="shared" si="409"/>
        <v>0</v>
      </c>
      <c r="L2631" s="332">
        <f t="shared" si="409"/>
        <v>0</v>
      </c>
      <c r="M2631" s="332">
        <f t="shared" si="409"/>
        <v>0</v>
      </c>
      <c r="N2631" s="332">
        <f t="shared" si="409"/>
        <v>0</v>
      </c>
      <c r="O2631" s="332">
        <f t="shared" si="409"/>
        <v>0</v>
      </c>
      <c r="P2631" s="332">
        <f t="shared" si="409"/>
        <v>0</v>
      </c>
      <c r="Q2631" s="332">
        <f t="shared" si="409"/>
        <v>0</v>
      </c>
      <c r="R2631" s="332">
        <f t="shared" si="409"/>
        <v>0</v>
      </c>
      <c r="S2631" s="332">
        <f t="shared" si="409"/>
        <v>0</v>
      </c>
      <c r="T2631" s="332">
        <f t="shared" si="409"/>
        <v>0</v>
      </c>
      <c r="U2631" s="332">
        <f t="shared" si="409"/>
        <v>0</v>
      </c>
      <c r="V2631" s="332">
        <f t="shared" si="409"/>
        <v>0</v>
      </c>
      <c r="W2631" s="332">
        <f t="shared" si="409"/>
        <v>0</v>
      </c>
      <c r="X2631" s="332">
        <f t="shared" si="409"/>
        <v>1</v>
      </c>
      <c r="Y2631" s="332">
        <f t="shared" si="409"/>
        <v>1</v>
      </c>
      <c r="Z2631" s="332">
        <f t="shared" si="409"/>
        <v>0</v>
      </c>
      <c r="AA2631" s="332">
        <f t="shared" si="409"/>
        <v>1</v>
      </c>
      <c r="AB2631" s="332">
        <f t="shared" si="409"/>
        <v>0</v>
      </c>
      <c r="AC2631" s="332">
        <f t="shared" si="409"/>
        <v>0</v>
      </c>
      <c r="AD2631" s="332">
        <f t="shared" si="409"/>
        <v>0</v>
      </c>
      <c r="AE2631" s="332">
        <f t="shared" si="409"/>
        <v>0</v>
      </c>
      <c r="AF2631" s="332">
        <f t="shared" si="409"/>
        <v>0</v>
      </c>
      <c r="AG2631" s="332">
        <f t="shared" si="409"/>
        <v>0</v>
      </c>
      <c r="AH2631" s="332">
        <f t="shared" si="409"/>
        <v>0</v>
      </c>
      <c r="AI2631" s="332">
        <f t="shared" si="409"/>
        <v>0</v>
      </c>
      <c r="AJ2631" s="332">
        <f t="shared" si="409"/>
        <v>0</v>
      </c>
      <c r="AK2631" s="313">
        <f t="shared" si="409"/>
        <v>2684030</v>
      </c>
      <c r="AL2631" s="313">
        <f t="shared" si="409"/>
        <v>368450</v>
      </c>
      <c r="AM2631" s="65"/>
      <c r="AN2631" s="73"/>
      <c r="AO2631" s="73"/>
      <c r="AP2631" s="73"/>
      <c r="AQ2631" s="73"/>
      <c r="AR2631" s="73"/>
      <c r="AS2631" s="74"/>
    </row>
    <row r="2632" spans="1:45" s="75" customFormat="1" x14ac:dyDescent="0.2">
      <c r="A2632" s="894" t="s">
        <v>4399</v>
      </c>
      <c r="B2632" s="894"/>
      <c r="C2632" s="895"/>
      <c r="D2632" s="895"/>
      <c r="E2632" s="895"/>
      <c r="F2632" s="895"/>
      <c r="G2632" s="895"/>
      <c r="H2632" s="895"/>
      <c r="I2632" s="895"/>
      <c r="J2632" s="895"/>
      <c r="K2632" s="895"/>
      <c r="L2632" s="895"/>
      <c r="M2632" s="895"/>
      <c r="N2632" s="895"/>
      <c r="O2632" s="895"/>
      <c r="P2632" s="895"/>
      <c r="Q2632" s="895"/>
      <c r="R2632" s="895"/>
      <c r="S2632" s="895"/>
      <c r="T2632" s="895"/>
      <c r="U2632" s="895"/>
      <c r="V2632" s="895"/>
      <c r="W2632" s="895"/>
      <c r="X2632" s="895"/>
      <c r="Y2632" s="895"/>
      <c r="Z2632" s="895"/>
      <c r="AA2632" s="895"/>
      <c r="AB2632" s="895"/>
      <c r="AC2632" s="895"/>
      <c r="AD2632" s="895"/>
      <c r="AE2632" s="895"/>
      <c r="AF2632" s="895"/>
      <c r="AG2632" s="895"/>
      <c r="AH2632" s="895"/>
      <c r="AI2632" s="895"/>
      <c r="AJ2632" s="895"/>
      <c r="AK2632" s="895"/>
      <c r="AL2632" s="895"/>
      <c r="AM2632" s="73" t="s">
        <v>654</v>
      </c>
      <c r="AN2632" s="73"/>
      <c r="AO2632" s="73"/>
      <c r="AP2632" s="73"/>
      <c r="AQ2632" s="73"/>
      <c r="AR2632" s="73"/>
      <c r="AS2632" s="74"/>
    </row>
    <row r="2633" spans="1:45" s="77" customFormat="1" ht="14.15" customHeight="1" x14ac:dyDescent="0.2">
      <c r="A2633" s="211">
        <v>2101001</v>
      </c>
      <c r="B2633" s="212" t="s">
        <v>8</v>
      </c>
      <c r="C2633" s="281">
        <f t="shared" ref="C2633:C2649" si="410">SUM(D2633+G2633)</f>
        <v>0</v>
      </c>
      <c r="D2633" s="263">
        <f t="shared" ref="D2633:D2649" si="411">SUM(E2633:F2633)</f>
        <v>0</v>
      </c>
      <c r="E2633" s="125"/>
      <c r="F2633" s="125"/>
      <c r="G2633" s="125"/>
      <c r="H2633" s="126"/>
      <c r="I2633" s="126"/>
      <c r="J2633" s="126"/>
      <c r="K2633" s="126"/>
      <c r="L2633" s="126"/>
      <c r="M2633" s="126"/>
      <c r="N2633" s="126"/>
      <c r="O2633" s="126"/>
      <c r="P2633" s="126"/>
      <c r="Q2633" s="126"/>
      <c r="R2633" s="126"/>
      <c r="S2633" s="126"/>
      <c r="T2633" s="126"/>
      <c r="U2633" s="126"/>
      <c r="V2633" s="126"/>
      <c r="W2633" s="126"/>
      <c r="X2633" s="126"/>
      <c r="Y2633" s="126"/>
      <c r="Z2633" s="126"/>
      <c r="AA2633" s="125"/>
      <c r="AB2633" s="125"/>
      <c r="AC2633" s="125"/>
      <c r="AD2633" s="125"/>
      <c r="AE2633" s="125"/>
      <c r="AF2633" s="125"/>
      <c r="AG2633" s="125"/>
      <c r="AH2633" s="125"/>
      <c r="AI2633" s="125"/>
      <c r="AJ2633" s="125"/>
      <c r="AK2633" s="311"/>
      <c r="AL2633" s="150"/>
      <c r="AM2633" s="65" t="s">
        <v>654</v>
      </c>
      <c r="AN2633" s="65"/>
      <c r="AO2633" s="65"/>
      <c r="AP2633" s="65"/>
      <c r="AQ2633" s="65"/>
      <c r="AR2633" s="65"/>
      <c r="AS2633" s="76"/>
    </row>
    <row r="2634" spans="1:45" s="91" customFormat="1" ht="24" customHeight="1" x14ac:dyDescent="0.2">
      <c r="A2634" s="211">
        <v>2101002</v>
      </c>
      <c r="B2634" s="212" t="s">
        <v>1847</v>
      </c>
      <c r="C2634" s="281">
        <f t="shared" si="410"/>
        <v>0</v>
      </c>
      <c r="D2634" s="263">
        <f t="shared" si="411"/>
        <v>0</v>
      </c>
      <c r="E2634" s="125"/>
      <c r="F2634" s="125"/>
      <c r="G2634" s="125"/>
      <c r="H2634" s="126"/>
      <c r="I2634" s="126"/>
      <c r="J2634" s="126"/>
      <c r="K2634" s="126"/>
      <c r="L2634" s="126"/>
      <c r="M2634" s="126"/>
      <c r="N2634" s="126"/>
      <c r="O2634" s="126"/>
      <c r="P2634" s="126"/>
      <c r="Q2634" s="126"/>
      <c r="R2634" s="126"/>
      <c r="S2634" s="126"/>
      <c r="T2634" s="126"/>
      <c r="U2634" s="126"/>
      <c r="V2634" s="126"/>
      <c r="W2634" s="126"/>
      <c r="X2634" s="126"/>
      <c r="Y2634" s="126"/>
      <c r="Z2634" s="126"/>
      <c r="AA2634" s="125"/>
      <c r="AB2634" s="125"/>
      <c r="AC2634" s="125"/>
      <c r="AD2634" s="125"/>
      <c r="AE2634" s="125"/>
      <c r="AF2634" s="125"/>
      <c r="AG2634" s="125"/>
      <c r="AH2634" s="125"/>
      <c r="AI2634" s="125"/>
      <c r="AJ2634" s="125"/>
      <c r="AK2634" s="311"/>
      <c r="AL2634" s="150"/>
      <c r="AM2634" s="65" t="s">
        <v>654</v>
      </c>
      <c r="AN2634" s="65"/>
      <c r="AO2634" s="65"/>
      <c r="AP2634" s="65"/>
      <c r="AQ2634" s="65"/>
      <c r="AR2634" s="65"/>
      <c r="AS2634" s="90"/>
    </row>
    <row r="2635" spans="1:45" s="67" customFormat="1" ht="12" customHeight="1" x14ac:dyDescent="0.2">
      <c r="A2635" s="211">
        <v>2101003</v>
      </c>
      <c r="B2635" s="212" t="s">
        <v>172</v>
      </c>
      <c r="C2635" s="281">
        <f t="shared" si="410"/>
        <v>0</v>
      </c>
      <c r="D2635" s="263">
        <f t="shared" si="411"/>
        <v>0</v>
      </c>
      <c r="E2635" s="125"/>
      <c r="F2635" s="125"/>
      <c r="G2635" s="125"/>
      <c r="H2635" s="126"/>
      <c r="I2635" s="126"/>
      <c r="J2635" s="126"/>
      <c r="K2635" s="126"/>
      <c r="L2635" s="126"/>
      <c r="M2635" s="126"/>
      <c r="N2635" s="126"/>
      <c r="O2635" s="126"/>
      <c r="P2635" s="126"/>
      <c r="Q2635" s="126"/>
      <c r="R2635" s="126"/>
      <c r="S2635" s="126"/>
      <c r="T2635" s="126"/>
      <c r="U2635" s="126"/>
      <c r="V2635" s="126"/>
      <c r="W2635" s="126"/>
      <c r="X2635" s="126"/>
      <c r="Y2635" s="126"/>
      <c r="Z2635" s="126"/>
      <c r="AA2635" s="125"/>
      <c r="AB2635" s="125"/>
      <c r="AC2635" s="125"/>
      <c r="AD2635" s="125"/>
      <c r="AE2635" s="125"/>
      <c r="AF2635" s="125"/>
      <c r="AG2635" s="125"/>
      <c r="AH2635" s="125"/>
      <c r="AI2635" s="125"/>
      <c r="AJ2635" s="125"/>
      <c r="AK2635" s="311"/>
      <c r="AL2635" s="150"/>
      <c r="AM2635" s="65" t="s">
        <v>654</v>
      </c>
      <c r="AN2635" s="65"/>
      <c r="AO2635" s="65"/>
      <c r="AP2635" s="65"/>
      <c r="AQ2635" s="65"/>
      <c r="AR2635" s="65"/>
      <c r="AS2635" s="66"/>
    </row>
    <row r="2636" spans="1:45" s="67" customFormat="1" ht="12" customHeight="1" x14ac:dyDescent="0.2">
      <c r="A2636" s="211">
        <v>2105001</v>
      </c>
      <c r="B2636" s="212" t="s">
        <v>956</v>
      </c>
      <c r="C2636" s="258">
        <f t="shared" si="410"/>
        <v>0</v>
      </c>
      <c r="D2636" s="263">
        <f t="shared" si="411"/>
        <v>0</v>
      </c>
      <c r="E2636" s="125"/>
      <c r="F2636" s="125"/>
      <c r="G2636" s="125"/>
      <c r="H2636" s="126"/>
      <c r="I2636" s="126"/>
      <c r="J2636" s="126"/>
      <c r="K2636" s="126"/>
      <c r="L2636" s="126"/>
      <c r="M2636" s="126"/>
      <c r="N2636" s="126"/>
      <c r="O2636" s="126"/>
      <c r="P2636" s="126"/>
      <c r="Q2636" s="126"/>
      <c r="R2636" s="126"/>
      <c r="S2636" s="126"/>
      <c r="T2636" s="126"/>
      <c r="U2636" s="126"/>
      <c r="V2636" s="126"/>
      <c r="W2636" s="126"/>
      <c r="X2636" s="126"/>
      <c r="Y2636" s="126"/>
      <c r="Z2636" s="126"/>
      <c r="AA2636" s="125"/>
      <c r="AB2636" s="125"/>
      <c r="AC2636" s="125"/>
      <c r="AD2636" s="125"/>
      <c r="AE2636" s="125"/>
      <c r="AF2636" s="125"/>
      <c r="AG2636" s="125"/>
      <c r="AH2636" s="125"/>
      <c r="AI2636" s="125"/>
      <c r="AJ2636" s="125"/>
      <c r="AK2636" s="319">
        <v>18210</v>
      </c>
      <c r="AL2636" s="319">
        <f t="shared" ref="AL2636:AL2648" si="412">AK2636*E2636</f>
        <v>0</v>
      </c>
      <c r="AM2636" s="65" t="s">
        <v>654</v>
      </c>
      <c r="AN2636" s="65"/>
      <c r="AO2636" s="65"/>
      <c r="AP2636" s="65"/>
      <c r="AQ2636" s="65"/>
      <c r="AR2636" s="65"/>
      <c r="AS2636" s="66"/>
    </row>
    <row r="2637" spans="1:45" s="67" customFormat="1" ht="12" customHeight="1" x14ac:dyDescent="0.2">
      <c r="A2637" s="211">
        <v>2105002</v>
      </c>
      <c r="B2637" s="212" t="s">
        <v>564</v>
      </c>
      <c r="C2637" s="258">
        <f t="shared" si="410"/>
        <v>0</v>
      </c>
      <c r="D2637" s="263">
        <f t="shared" si="411"/>
        <v>0</v>
      </c>
      <c r="E2637" s="125"/>
      <c r="F2637" s="125"/>
      <c r="G2637" s="125"/>
      <c r="H2637" s="126"/>
      <c r="I2637" s="126"/>
      <c r="J2637" s="126"/>
      <c r="K2637" s="126"/>
      <c r="L2637" s="126"/>
      <c r="M2637" s="126"/>
      <c r="N2637" s="126"/>
      <c r="O2637" s="126"/>
      <c r="P2637" s="126"/>
      <c r="Q2637" s="126"/>
      <c r="R2637" s="126"/>
      <c r="S2637" s="126"/>
      <c r="T2637" s="126"/>
      <c r="U2637" s="126"/>
      <c r="V2637" s="126"/>
      <c r="W2637" s="126"/>
      <c r="X2637" s="126"/>
      <c r="Y2637" s="126"/>
      <c r="Z2637" s="126"/>
      <c r="AA2637" s="125"/>
      <c r="AB2637" s="125"/>
      <c r="AC2637" s="125"/>
      <c r="AD2637" s="125"/>
      <c r="AE2637" s="125"/>
      <c r="AF2637" s="125"/>
      <c r="AG2637" s="125"/>
      <c r="AH2637" s="125"/>
      <c r="AI2637" s="125"/>
      <c r="AJ2637" s="125"/>
      <c r="AK2637" s="319">
        <v>10910</v>
      </c>
      <c r="AL2637" s="319">
        <f t="shared" si="412"/>
        <v>0</v>
      </c>
      <c r="AM2637" s="65" t="s">
        <v>654</v>
      </c>
      <c r="AN2637" s="65"/>
      <c r="AO2637" s="65"/>
      <c r="AP2637" s="65"/>
      <c r="AQ2637" s="65"/>
      <c r="AR2637" s="65"/>
      <c r="AS2637" s="66"/>
    </row>
    <row r="2638" spans="1:45" s="67" customFormat="1" ht="12" customHeight="1" x14ac:dyDescent="0.2">
      <c r="A2638" s="211">
        <v>2105003</v>
      </c>
      <c r="B2638" s="212" t="s">
        <v>533</v>
      </c>
      <c r="C2638" s="258">
        <f t="shared" si="410"/>
        <v>0</v>
      </c>
      <c r="D2638" s="263">
        <f t="shared" si="411"/>
        <v>0</v>
      </c>
      <c r="E2638" s="125"/>
      <c r="F2638" s="125"/>
      <c r="G2638" s="125"/>
      <c r="H2638" s="126"/>
      <c r="I2638" s="126"/>
      <c r="J2638" s="126"/>
      <c r="K2638" s="126"/>
      <c r="L2638" s="126"/>
      <c r="M2638" s="126"/>
      <c r="N2638" s="126"/>
      <c r="O2638" s="126"/>
      <c r="P2638" s="126"/>
      <c r="Q2638" s="126"/>
      <c r="R2638" s="126"/>
      <c r="S2638" s="126"/>
      <c r="T2638" s="126"/>
      <c r="U2638" s="126"/>
      <c r="V2638" s="126"/>
      <c r="W2638" s="126"/>
      <c r="X2638" s="126"/>
      <c r="Y2638" s="126"/>
      <c r="Z2638" s="126"/>
      <c r="AA2638" s="125"/>
      <c r="AB2638" s="125"/>
      <c r="AC2638" s="125"/>
      <c r="AD2638" s="125"/>
      <c r="AE2638" s="125"/>
      <c r="AF2638" s="125"/>
      <c r="AG2638" s="125"/>
      <c r="AH2638" s="125"/>
      <c r="AI2638" s="125"/>
      <c r="AJ2638" s="125"/>
      <c r="AK2638" s="319">
        <v>25470</v>
      </c>
      <c r="AL2638" s="319">
        <f t="shared" si="412"/>
        <v>0</v>
      </c>
      <c r="AM2638" s="65" t="s">
        <v>654</v>
      </c>
      <c r="AN2638" s="65"/>
      <c r="AO2638" s="65"/>
      <c r="AP2638" s="65"/>
      <c r="AQ2638" s="65"/>
      <c r="AR2638" s="65"/>
      <c r="AS2638" s="66"/>
    </row>
    <row r="2639" spans="1:45" s="67" customFormat="1" ht="12" customHeight="1" x14ac:dyDescent="0.2">
      <c r="A2639" s="211">
        <v>2105004</v>
      </c>
      <c r="B2639" s="212" t="s">
        <v>534</v>
      </c>
      <c r="C2639" s="258">
        <f t="shared" si="410"/>
        <v>21</v>
      </c>
      <c r="D2639" s="263">
        <f t="shared" si="411"/>
        <v>20</v>
      </c>
      <c r="E2639" s="125">
        <v>20</v>
      </c>
      <c r="F2639" s="125"/>
      <c r="G2639" s="125">
        <v>1</v>
      </c>
      <c r="H2639" s="126"/>
      <c r="I2639" s="126"/>
      <c r="J2639" s="126"/>
      <c r="K2639" s="126"/>
      <c r="L2639" s="126"/>
      <c r="M2639" s="126"/>
      <c r="N2639" s="126"/>
      <c r="O2639" s="126"/>
      <c r="P2639" s="126"/>
      <c r="Q2639" s="126"/>
      <c r="R2639" s="126"/>
      <c r="S2639" s="126"/>
      <c r="T2639" s="126"/>
      <c r="U2639" s="126"/>
      <c r="V2639" s="126"/>
      <c r="W2639" s="126"/>
      <c r="X2639" s="126"/>
      <c r="Y2639" s="126"/>
      <c r="Z2639" s="126"/>
      <c r="AA2639" s="125"/>
      <c r="AB2639" s="125">
        <v>15</v>
      </c>
      <c r="AC2639" s="125">
        <v>6</v>
      </c>
      <c r="AD2639" s="125"/>
      <c r="AE2639" s="125"/>
      <c r="AF2639" s="125"/>
      <c r="AG2639" s="125"/>
      <c r="AH2639" s="125"/>
      <c r="AI2639" s="125"/>
      <c r="AJ2639" s="125"/>
      <c r="AK2639" s="319">
        <v>14540</v>
      </c>
      <c r="AL2639" s="319">
        <f t="shared" si="412"/>
        <v>290800</v>
      </c>
      <c r="AM2639" s="65" t="s">
        <v>654</v>
      </c>
      <c r="AN2639" s="65"/>
      <c r="AO2639" s="65"/>
      <c r="AP2639" s="65"/>
      <c r="AQ2639" s="65"/>
      <c r="AR2639" s="65"/>
      <c r="AS2639" s="66"/>
    </row>
    <row r="2640" spans="1:45" s="67" customFormat="1" ht="12" customHeight="1" x14ac:dyDescent="0.2">
      <c r="A2640" s="211">
        <v>2105005</v>
      </c>
      <c r="B2640" s="212" t="s">
        <v>535</v>
      </c>
      <c r="C2640" s="258">
        <f t="shared" si="410"/>
        <v>0</v>
      </c>
      <c r="D2640" s="263">
        <f t="shared" si="411"/>
        <v>0</v>
      </c>
      <c r="E2640" s="125"/>
      <c r="F2640" s="125"/>
      <c r="G2640" s="125"/>
      <c r="H2640" s="126"/>
      <c r="I2640" s="126"/>
      <c r="J2640" s="126"/>
      <c r="K2640" s="126"/>
      <c r="L2640" s="126"/>
      <c r="M2640" s="126"/>
      <c r="N2640" s="126"/>
      <c r="O2640" s="126"/>
      <c r="P2640" s="126"/>
      <c r="Q2640" s="126"/>
      <c r="R2640" s="126"/>
      <c r="S2640" s="126"/>
      <c r="T2640" s="126"/>
      <c r="U2640" s="126"/>
      <c r="V2640" s="126"/>
      <c r="W2640" s="126"/>
      <c r="X2640" s="126"/>
      <c r="Y2640" s="126"/>
      <c r="Z2640" s="126"/>
      <c r="AA2640" s="125"/>
      <c r="AB2640" s="125"/>
      <c r="AC2640" s="125"/>
      <c r="AD2640" s="125"/>
      <c r="AE2640" s="125"/>
      <c r="AF2640" s="125"/>
      <c r="AG2640" s="125"/>
      <c r="AH2640" s="125"/>
      <c r="AI2640" s="125"/>
      <c r="AJ2640" s="125"/>
      <c r="AK2640" s="319">
        <v>14540</v>
      </c>
      <c r="AL2640" s="319">
        <f t="shared" si="412"/>
        <v>0</v>
      </c>
      <c r="AM2640" s="65" t="s">
        <v>654</v>
      </c>
      <c r="AN2640" s="65"/>
      <c r="AO2640" s="65"/>
      <c r="AP2640" s="65"/>
      <c r="AQ2640" s="65"/>
      <c r="AR2640" s="65"/>
      <c r="AS2640" s="66"/>
    </row>
    <row r="2641" spans="1:45" s="67" customFormat="1" ht="12" customHeight="1" x14ac:dyDescent="0.2">
      <c r="A2641" s="211">
        <v>2105006</v>
      </c>
      <c r="B2641" s="212" t="s">
        <v>536</v>
      </c>
      <c r="C2641" s="258">
        <f t="shared" si="410"/>
        <v>60</v>
      </c>
      <c r="D2641" s="263">
        <f t="shared" si="411"/>
        <v>56</v>
      </c>
      <c r="E2641" s="125">
        <v>56</v>
      </c>
      <c r="F2641" s="125"/>
      <c r="G2641" s="125">
        <v>4</v>
      </c>
      <c r="H2641" s="126"/>
      <c r="I2641" s="126"/>
      <c r="J2641" s="126"/>
      <c r="K2641" s="126"/>
      <c r="L2641" s="126"/>
      <c r="M2641" s="126"/>
      <c r="N2641" s="126"/>
      <c r="O2641" s="126"/>
      <c r="P2641" s="126"/>
      <c r="Q2641" s="126"/>
      <c r="R2641" s="126"/>
      <c r="S2641" s="126"/>
      <c r="T2641" s="126"/>
      <c r="U2641" s="126"/>
      <c r="V2641" s="126"/>
      <c r="W2641" s="126"/>
      <c r="X2641" s="126"/>
      <c r="Y2641" s="126"/>
      <c r="Z2641" s="126"/>
      <c r="AA2641" s="125"/>
      <c r="AB2641" s="125">
        <v>42</v>
      </c>
      <c r="AC2641" s="125">
        <v>18</v>
      </c>
      <c r="AD2641" s="125"/>
      <c r="AE2641" s="125"/>
      <c r="AF2641" s="125"/>
      <c r="AG2641" s="125"/>
      <c r="AH2641" s="125"/>
      <c r="AI2641" s="125"/>
      <c r="AJ2641" s="125"/>
      <c r="AK2641" s="319">
        <v>14540</v>
      </c>
      <c r="AL2641" s="319">
        <f t="shared" si="412"/>
        <v>814240</v>
      </c>
      <c r="AM2641" s="65" t="s">
        <v>654</v>
      </c>
      <c r="AN2641" s="65"/>
      <c r="AO2641" s="65"/>
      <c r="AP2641" s="65"/>
      <c r="AQ2641" s="65"/>
      <c r="AR2641" s="65"/>
      <c r="AS2641" s="66"/>
    </row>
    <row r="2642" spans="1:45" s="67" customFormat="1" ht="12" customHeight="1" x14ac:dyDescent="0.2">
      <c r="A2642" s="211">
        <v>2105007</v>
      </c>
      <c r="B2642" s="212" t="s">
        <v>537</v>
      </c>
      <c r="C2642" s="258">
        <f t="shared" si="410"/>
        <v>36</v>
      </c>
      <c r="D2642" s="263">
        <f t="shared" si="411"/>
        <v>31</v>
      </c>
      <c r="E2642" s="125">
        <v>31</v>
      </c>
      <c r="F2642" s="125"/>
      <c r="G2642" s="125">
        <v>5</v>
      </c>
      <c r="H2642" s="126"/>
      <c r="I2642" s="126"/>
      <c r="J2642" s="126"/>
      <c r="K2642" s="126"/>
      <c r="L2642" s="126"/>
      <c r="M2642" s="126"/>
      <c r="N2642" s="126"/>
      <c r="O2642" s="126"/>
      <c r="P2642" s="126"/>
      <c r="Q2642" s="126"/>
      <c r="R2642" s="126"/>
      <c r="S2642" s="126"/>
      <c r="T2642" s="126"/>
      <c r="U2642" s="126"/>
      <c r="V2642" s="126"/>
      <c r="W2642" s="126"/>
      <c r="X2642" s="126"/>
      <c r="Y2642" s="126"/>
      <c r="Z2642" s="126"/>
      <c r="AA2642" s="125"/>
      <c r="AB2642" s="125">
        <v>11</v>
      </c>
      <c r="AC2642" s="125">
        <v>25</v>
      </c>
      <c r="AD2642" s="125"/>
      <c r="AE2642" s="125"/>
      <c r="AF2642" s="125"/>
      <c r="AG2642" s="125"/>
      <c r="AH2642" s="125"/>
      <c r="AI2642" s="125"/>
      <c r="AJ2642" s="125"/>
      <c r="AK2642" s="319">
        <v>14540</v>
      </c>
      <c r="AL2642" s="319">
        <f t="shared" si="412"/>
        <v>450740</v>
      </c>
      <c r="AM2642" s="65" t="s">
        <v>654</v>
      </c>
      <c r="AN2642" s="65"/>
      <c r="AO2642" s="65"/>
      <c r="AP2642" s="65"/>
      <c r="AQ2642" s="65"/>
      <c r="AR2642" s="65"/>
      <c r="AS2642" s="66"/>
    </row>
    <row r="2643" spans="1:45" s="67" customFormat="1" ht="12" customHeight="1" x14ac:dyDescent="0.2">
      <c r="A2643" s="211">
        <v>2105008</v>
      </c>
      <c r="B2643" s="212" t="s">
        <v>538</v>
      </c>
      <c r="C2643" s="258">
        <f t="shared" si="410"/>
        <v>0</v>
      </c>
      <c r="D2643" s="263">
        <f t="shared" si="411"/>
        <v>0</v>
      </c>
      <c r="E2643" s="125"/>
      <c r="F2643" s="125"/>
      <c r="G2643" s="125"/>
      <c r="H2643" s="126"/>
      <c r="I2643" s="126"/>
      <c r="J2643" s="126"/>
      <c r="K2643" s="126"/>
      <c r="L2643" s="126"/>
      <c r="M2643" s="126"/>
      <c r="N2643" s="126"/>
      <c r="O2643" s="126"/>
      <c r="P2643" s="126"/>
      <c r="Q2643" s="126"/>
      <c r="R2643" s="126"/>
      <c r="S2643" s="126"/>
      <c r="T2643" s="126"/>
      <c r="U2643" s="126"/>
      <c r="V2643" s="126"/>
      <c r="W2643" s="126"/>
      <c r="X2643" s="126"/>
      <c r="Y2643" s="126"/>
      <c r="Z2643" s="126"/>
      <c r="AA2643" s="125"/>
      <c r="AB2643" s="125"/>
      <c r="AC2643" s="125"/>
      <c r="AD2643" s="125"/>
      <c r="AE2643" s="125"/>
      <c r="AF2643" s="125"/>
      <c r="AG2643" s="125"/>
      <c r="AH2643" s="125"/>
      <c r="AI2643" s="125"/>
      <c r="AJ2643" s="125"/>
      <c r="AK2643" s="319">
        <v>34220</v>
      </c>
      <c r="AL2643" s="319">
        <f t="shared" si="412"/>
        <v>0</v>
      </c>
      <c r="AM2643" s="65" t="s">
        <v>654</v>
      </c>
      <c r="AN2643" s="65"/>
      <c r="AO2643" s="65"/>
      <c r="AP2643" s="65"/>
      <c r="AQ2643" s="65"/>
      <c r="AR2643" s="65"/>
      <c r="AS2643" s="66"/>
    </row>
    <row r="2644" spans="1:45" s="67" customFormat="1" ht="12" customHeight="1" x14ac:dyDescent="0.2">
      <c r="A2644" s="211">
        <v>2105009</v>
      </c>
      <c r="B2644" s="212" t="s">
        <v>539</v>
      </c>
      <c r="C2644" s="258">
        <f t="shared" si="410"/>
        <v>0</v>
      </c>
      <c r="D2644" s="263">
        <f t="shared" si="411"/>
        <v>0</v>
      </c>
      <c r="E2644" s="125"/>
      <c r="F2644" s="125"/>
      <c r="G2644" s="125"/>
      <c r="H2644" s="126"/>
      <c r="I2644" s="126"/>
      <c r="J2644" s="126"/>
      <c r="K2644" s="126"/>
      <c r="L2644" s="126"/>
      <c r="M2644" s="126"/>
      <c r="N2644" s="126"/>
      <c r="O2644" s="126"/>
      <c r="P2644" s="126"/>
      <c r="Q2644" s="126"/>
      <c r="R2644" s="126"/>
      <c r="S2644" s="126"/>
      <c r="T2644" s="126"/>
      <c r="U2644" s="126"/>
      <c r="V2644" s="126"/>
      <c r="W2644" s="126"/>
      <c r="X2644" s="126"/>
      <c r="Y2644" s="126"/>
      <c r="Z2644" s="126"/>
      <c r="AA2644" s="125"/>
      <c r="AB2644" s="125"/>
      <c r="AC2644" s="125"/>
      <c r="AD2644" s="125"/>
      <c r="AE2644" s="125"/>
      <c r="AF2644" s="125"/>
      <c r="AG2644" s="125"/>
      <c r="AH2644" s="125"/>
      <c r="AI2644" s="125"/>
      <c r="AJ2644" s="125"/>
      <c r="AK2644" s="319">
        <v>26950</v>
      </c>
      <c r="AL2644" s="319">
        <f t="shared" si="412"/>
        <v>0</v>
      </c>
      <c r="AM2644" s="65" t="s">
        <v>654</v>
      </c>
      <c r="AN2644" s="65"/>
      <c r="AO2644" s="65"/>
      <c r="AP2644" s="65"/>
      <c r="AQ2644" s="65"/>
      <c r="AR2644" s="65"/>
      <c r="AS2644" s="66"/>
    </row>
    <row r="2645" spans="1:45" s="67" customFormat="1" ht="12" customHeight="1" x14ac:dyDescent="0.2">
      <c r="A2645" s="211">
        <v>2105010</v>
      </c>
      <c r="B2645" s="212" t="s">
        <v>540</v>
      </c>
      <c r="C2645" s="258">
        <f t="shared" si="410"/>
        <v>0</v>
      </c>
      <c r="D2645" s="263">
        <f t="shared" si="411"/>
        <v>0</v>
      </c>
      <c r="E2645" s="125"/>
      <c r="F2645" s="125"/>
      <c r="G2645" s="125"/>
      <c r="H2645" s="126"/>
      <c r="I2645" s="126"/>
      <c r="J2645" s="126"/>
      <c r="K2645" s="126"/>
      <c r="L2645" s="126"/>
      <c r="M2645" s="126"/>
      <c r="N2645" s="126"/>
      <c r="O2645" s="126"/>
      <c r="P2645" s="126"/>
      <c r="Q2645" s="126"/>
      <c r="R2645" s="126"/>
      <c r="S2645" s="126"/>
      <c r="T2645" s="126"/>
      <c r="U2645" s="126"/>
      <c r="V2645" s="126"/>
      <c r="W2645" s="126"/>
      <c r="X2645" s="126"/>
      <c r="Y2645" s="126"/>
      <c r="Z2645" s="126"/>
      <c r="AA2645" s="125"/>
      <c r="AB2645" s="125"/>
      <c r="AC2645" s="125"/>
      <c r="AD2645" s="125"/>
      <c r="AE2645" s="125"/>
      <c r="AF2645" s="125"/>
      <c r="AG2645" s="125"/>
      <c r="AH2645" s="125"/>
      <c r="AI2645" s="125"/>
      <c r="AJ2645" s="125"/>
      <c r="AK2645" s="319">
        <v>25470</v>
      </c>
      <c r="AL2645" s="319">
        <f t="shared" si="412"/>
        <v>0</v>
      </c>
      <c r="AM2645" s="65" t="s">
        <v>654</v>
      </c>
      <c r="AN2645" s="65"/>
      <c r="AO2645" s="65"/>
      <c r="AP2645" s="65"/>
      <c r="AQ2645" s="65"/>
      <c r="AR2645" s="65"/>
      <c r="AS2645" s="66"/>
    </row>
    <row r="2646" spans="1:45" s="67" customFormat="1" ht="12" customHeight="1" x14ac:dyDescent="0.2">
      <c r="A2646" s="211">
        <v>2105011</v>
      </c>
      <c r="B2646" s="212" t="s">
        <v>541</v>
      </c>
      <c r="C2646" s="258">
        <f t="shared" si="410"/>
        <v>0</v>
      </c>
      <c r="D2646" s="263">
        <f t="shared" si="411"/>
        <v>0</v>
      </c>
      <c r="E2646" s="125"/>
      <c r="F2646" s="125"/>
      <c r="G2646" s="125"/>
      <c r="H2646" s="126"/>
      <c r="I2646" s="126"/>
      <c r="J2646" s="126"/>
      <c r="K2646" s="126"/>
      <c r="L2646" s="126"/>
      <c r="M2646" s="126"/>
      <c r="N2646" s="126"/>
      <c r="O2646" s="126"/>
      <c r="P2646" s="126"/>
      <c r="Q2646" s="126"/>
      <c r="R2646" s="126"/>
      <c r="S2646" s="126"/>
      <c r="T2646" s="126"/>
      <c r="U2646" s="126"/>
      <c r="V2646" s="126"/>
      <c r="W2646" s="126"/>
      <c r="X2646" s="126"/>
      <c r="Y2646" s="126"/>
      <c r="Z2646" s="126"/>
      <c r="AA2646" s="125"/>
      <c r="AB2646" s="125"/>
      <c r="AC2646" s="125"/>
      <c r="AD2646" s="125"/>
      <c r="AE2646" s="125"/>
      <c r="AF2646" s="125"/>
      <c r="AG2646" s="125"/>
      <c r="AH2646" s="125"/>
      <c r="AI2646" s="125"/>
      <c r="AJ2646" s="125"/>
      <c r="AK2646" s="319">
        <v>29950</v>
      </c>
      <c r="AL2646" s="319">
        <f t="shared" si="412"/>
        <v>0</v>
      </c>
      <c r="AM2646" s="65" t="s">
        <v>654</v>
      </c>
      <c r="AN2646" s="65"/>
      <c r="AO2646" s="65"/>
      <c r="AP2646" s="65"/>
      <c r="AQ2646" s="65"/>
      <c r="AR2646" s="65"/>
      <c r="AS2646" s="66"/>
    </row>
    <row r="2647" spans="1:45" s="67" customFormat="1" ht="12" customHeight="1" x14ac:dyDescent="0.2">
      <c r="A2647" s="211">
        <v>2105012</v>
      </c>
      <c r="B2647" s="212" t="s">
        <v>762</v>
      </c>
      <c r="C2647" s="258">
        <f t="shared" si="410"/>
        <v>0</v>
      </c>
      <c r="D2647" s="263">
        <f t="shared" si="411"/>
        <v>0</v>
      </c>
      <c r="E2647" s="125"/>
      <c r="F2647" s="125"/>
      <c r="G2647" s="125"/>
      <c r="H2647" s="126"/>
      <c r="I2647" s="126"/>
      <c r="J2647" s="126"/>
      <c r="K2647" s="126"/>
      <c r="L2647" s="126"/>
      <c r="M2647" s="126"/>
      <c r="N2647" s="126"/>
      <c r="O2647" s="126"/>
      <c r="P2647" s="126"/>
      <c r="Q2647" s="126"/>
      <c r="R2647" s="126"/>
      <c r="S2647" s="126"/>
      <c r="T2647" s="126"/>
      <c r="U2647" s="126"/>
      <c r="V2647" s="126"/>
      <c r="W2647" s="126"/>
      <c r="X2647" s="126"/>
      <c r="Y2647" s="126"/>
      <c r="Z2647" s="126"/>
      <c r="AA2647" s="125"/>
      <c r="AB2647" s="125"/>
      <c r="AC2647" s="125"/>
      <c r="AD2647" s="125"/>
      <c r="AE2647" s="125"/>
      <c r="AF2647" s="125"/>
      <c r="AG2647" s="125"/>
      <c r="AH2647" s="125"/>
      <c r="AI2647" s="125"/>
      <c r="AJ2647" s="125"/>
      <c r="AK2647" s="319">
        <v>36430</v>
      </c>
      <c r="AL2647" s="319">
        <f t="shared" si="412"/>
        <v>0</v>
      </c>
      <c r="AM2647" s="65" t="s">
        <v>654</v>
      </c>
      <c r="AN2647" s="65"/>
      <c r="AO2647" s="65"/>
      <c r="AP2647" s="65"/>
      <c r="AQ2647" s="65"/>
      <c r="AR2647" s="65"/>
      <c r="AS2647" s="66"/>
    </row>
    <row r="2648" spans="1:45" s="67" customFormat="1" ht="12" customHeight="1" x14ac:dyDescent="0.2">
      <c r="A2648" s="211">
        <v>2105013</v>
      </c>
      <c r="B2648" s="212" t="s">
        <v>763</v>
      </c>
      <c r="C2648" s="258">
        <f t="shared" si="410"/>
        <v>0</v>
      </c>
      <c r="D2648" s="263">
        <f t="shared" si="411"/>
        <v>0</v>
      </c>
      <c r="E2648" s="125"/>
      <c r="F2648" s="125"/>
      <c r="G2648" s="125"/>
      <c r="H2648" s="126"/>
      <c r="I2648" s="126"/>
      <c r="J2648" s="126"/>
      <c r="K2648" s="126"/>
      <c r="L2648" s="126"/>
      <c r="M2648" s="126"/>
      <c r="N2648" s="126"/>
      <c r="O2648" s="126"/>
      <c r="P2648" s="126"/>
      <c r="Q2648" s="126"/>
      <c r="R2648" s="126"/>
      <c r="S2648" s="126"/>
      <c r="T2648" s="126"/>
      <c r="U2648" s="126"/>
      <c r="V2648" s="126"/>
      <c r="W2648" s="126"/>
      <c r="X2648" s="126"/>
      <c r="Y2648" s="126"/>
      <c r="Z2648" s="126"/>
      <c r="AA2648" s="125"/>
      <c r="AB2648" s="125"/>
      <c r="AC2648" s="125"/>
      <c r="AD2648" s="125"/>
      <c r="AE2648" s="125"/>
      <c r="AF2648" s="125"/>
      <c r="AG2648" s="125"/>
      <c r="AH2648" s="125"/>
      <c r="AI2648" s="125"/>
      <c r="AJ2648" s="125"/>
      <c r="AK2648" s="319">
        <v>29110</v>
      </c>
      <c r="AL2648" s="319">
        <f t="shared" si="412"/>
        <v>0</v>
      </c>
      <c r="AM2648" s="65" t="s">
        <v>654</v>
      </c>
      <c r="AN2648" s="65"/>
      <c r="AO2648" s="65"/>
      <c r="AP2648" s="65"/>
      <c r="AQ2648" s="65"/>
      <c r="AR2648" s="65"/>
      <c r="AS2648" s="66"/>
    </row>
    <row r="2649" spans="1:45" s="72" customFormat="1" ht="14.15" customHeight="1" x14ac:dyDescent="0.2">
      <c r="A2649" s="211"/>
      <c r="B2649" s="212" t="s">
        <v>1733</v>
      </c>
      <c r="C2649" s="281">
        <f t="shared" si="410"/>
        <v>0</v>
      </c>
      <c r="D2649" s="277">
        <f t="shared" si="411"/>
        <v>0</v>
      </c>
      <c r="E2649" s="125"/>
      <c r="F2649" s="125"/>
      <c r="G2649" s="125"/>
      <c r="H2649" s="126"/>
      <c r="I2649" s="126"/>
      <c r="J2649" s="126"/>
      <c r="K2649" s="126"/>
      <c r="L2649" s="126"/>
      <c r="M2649" s="126"/>
      <c r="N2649" s="126"/>
      <c r="O2649" s="126"/>
      <c r="P2649" s="126"/>
      <c r="Q2649" s="126"/>
      <c r="R2649" s="126"/>
      <c r="S2649" s="126"/>
      <c r="T2649" s="126"/>
      <c r="U2649" s="126"/>
      <c r="V2649" s="126"/>
      <c r="W2649" s="126"/>
      <c r="X2649" s="126"/>
      <c r="Y2649" s="126"/>
      <c r="Z2649" s="126"/>
      <c r="AA2649" s="125"/>
      <c r="AB2649" s="125"/>
      <c r="AC2649" s="125"/>
      <c r="AD2649" s="125"/>
      <c r="AE2649" s="125"/>
      <c r="AF2649" s="125"/>
      <c r="AG2649" s="125"/>
      <c r="AH2649" s="125"/>
      <c r="AI2649" s="125"/>
      <c r="AJ2649" s="125"/>
      <c r="AK2649" s="311"/>
      <c r="AL2649" s="311"/>
      <c r="AM2649" s="65" t="s">
        <v>654</v>
      </c>
      <c r="AN2649" s="65"/>
      <c r="AO2649" s="65"/>
      <c r="AP2649" s="65"/>
      <c r="AQ2649" s="65"/>
      <c r="AR2649" s="65"/>
      <c r="AS2649" s="71"/>
    </row>
    <row r="2650" spans="1:45" s="75" customFormat="1" ht="12.75" customHeight="1" x14ac:dyDescent="0.2">
      <c r="A2650" s="327"/>
      <c r="B2650" s="141" t="s">
        <v>467</v>
      </c>
      <c r="C2650" s="260">
        <f>SUM(C2633:C2649)</f>
        <v>117</v>
      </c>
      <c r="D2650" s="260">
        <f>SUM(D2633:D2649)</f>
        <v>107</v>
      </c>
      <c r="E2650" s="260">
        <f>SUM(E2633:E2649)</f>
        <v>107</v>
      </c>
      <c r="F2650" s="260">
        <f>SUM(F2633:F2649)</f>
        <v>0</v>
      </c>
      <c r="G2650" s="260">
        <f>SUM(G2633:G2649)</f>
        <v>10</v>
      </c>
      <c r="H2650" s="891"/>
      <c r="I2650" s="892"/>
      <c r="J2650" s="892"/>
      <c r="K2650" s="892"/>
      <c r="L2650" s="892"/>
      <c r="M2650" s="892"/>
      <c r="N2650" s="892"/>
      <c r="O2650" s="892"/>
      <c r="P2650" s="892"/>
      <c r="Q2650" s="892"/>
      <c r="R2650" s="892"/>
      <c r="S2650" s="892"/>
      <c r="T2650" s="892"/>
      <c r="U2650" s="892"/>
      <c r="V2650" s="892"/>
      <c r="W2650" s="892"/>
      <c r="X2650" s="892"/>
      <c r="Y2650" s="892"/>
      <c r="Z2650" s="893"/>
      <c r="AA2650" s="260">
        <f t="shared" ref="AA2650:AL2650" si="413">SUM(AA2633:AA2649)</f>
        <v>0</v>
      </c>
      <c r="AB2650" s="260">
        <f t="shared" si="413"/>
        <v>68</v>
      </c>
      <c r="AC2650" s="260">
        <f t="shared" si="413"/>
        <v>49</v>
      </c>
      <c r="AD2650" s="260">
        <f t="shared" si="413"/>
        <v>0</v>
      </c>
      <c r="AE2650" s="260">
        <f t="shared" si="413"/>
        <v>0</v>
      </c>
      <c r="AF2650" s="260">
        <f t="shared" si="413"/>
        <v>0</v>
      </c>
      <c r="AG2650" s="260">
        <f t="shared" si="413"/>
        <v>0</v>
      </c>
      <c r="AH2650" s="260">
        <f t="shared" si="413"/>
        <v>0</v>
      </c>
      <c r="AI2650" s="260">
        <f t="shared" si="413"/>
        <v>0</v>
      </c>
      <c r="AJ2650" s="260">
        <f t="shared" si="413"/>
        <v>0</v>
      </c>
      <c r="AK2650" s="313">
        <f t="shared" si="413"/>
        <v>294880</v>
      </c>
      <c r="AL2650" s="313">
        <f t="shared" si="413"/>
        <v>1555780</v>
      </c>
      <c r="AM2650" s="73" t="s">
        <v>654</v>
      </c>
      <c r="AN2650" s="73"/>
      <c r="AO2650" s="73"/>
      <c r="AP2650" s="73"/>
      <c r="AQ2650" s="73"/>
      <c r="AR2650" s="73"/>
      <c r="AS2650" s="74"/>
    </row>
    <row r="2651" spans="1:45" s="75" customFormat="1" ht="14.15" customHeight="1" x14ac:dyDescent="0.2">
      <c r="A2651" s="327"/>
      <c r="B2651" s="141" t="s">
        <v>2673</v>
      </c>
      <c r="C2651" s="890"/>
      <c r="D2651" s="890"/>
      <c r="E2651" s="890"/>
      <c r="F2651" s="890"/>
      <c r="G2651" s="890"/>
      <c r="H2651" s="890"/>
      <c r="I2651" s="890"/>
      <c r="J2651" s="890"/>
      <c r="K2651" s="890"/>
      <c r="L2651" s="890"/>
      <c r="M2651" s="890"/>
      <c r="N2651" s="890"/>
      <c r="O2651" s="890"/>
      <c r="P2651" s="890"/>
      <c r="Q2651" s="890"/>
      <c r="R2651" s="890"/>
      <c r="S2651" s="890"/>
      <c r="T2651" s="890"/>
      <c r="U2651" s="890"/>
      <c r="V2651" s="890"/>
      <c r="W2651" s="890"/>
      <c r="X2651" s="890"/>
      <c r="Y2651" s="890"/>
      <c r="Z2651" s="890"/>
      <c r="AA2651" s="890"/>
      <c r="AB2651" s="890"/>
      <c r="AC2651" s="890"/>
      <c r="AD2651" s="890"/>
      <c r="AE2651" s="890"/>
      <c r="AF2651" s="890"/>
      <c r="AG2651" s="890"/>
      <c r="AH2651" s="890"/>
      <c r="AI2651" s="890"/>
      <c r="AJ2651" s="890"/>
      <c r="AK2651" s="890"/>
      <c r="AL2651" s="890"/>
      <c r="AM2651" s="73"/>
      <c r="AN2651" s="73"/>
      <c r="AO2651" s="73"/>
      <c r="AP2651" s="73"/>
      <c r="AQ2651" s="73"/>
      <c r="AR2651" s="73"/>
      <c r="AS2651" s="74"/>
    </row>
    <row r="2652" spans="1:45" s="77" customFormat="1" ht="14.15" customHeight="1" x14ac:dyDescent="0.2">
      <c r="A2652" s="139">
        <v>2104001</v>
      </c>
      <c r="B2652" s="140" t="s">
        <v>1338</v>
      </c>
      <c r="C2652" s="258">
        <f>SUM(I2652:N2652)</f>
        <v>0</v>
      </c>
      <c r="D2652" s="137"/>
      <c r="E2652" s="126"/>
      <c r="F2652" s="126"/>
      <c r="G2652" s="126"/>
      <c r="H2652" s="262">
        <f t="shared" ref="H2652:H2716" si="414">+I2652+J2652</f>
        <v>0</v>
      </c>
      <c r="I2652" s="125"/>
      <c r="J2652" s="125"/>
      <c r="K2652" s="125"/>
      <c r="L2652" s="125"/>
      <c r="M2652" s="125"/>
      <c r="N2652" s="125"/>
      <c r="O2652" s="126"/>
      <c r="P2652" s="126"/>
      <c r="Q2652" s="126"/>
      <c r="R2652" s="126"/>
      <c r="S2652" s="126"/>
      <c r="T2652" s="126"/>
      <c r="U2652" s="126"/>
      <c r="V2652" s="126"/>
      <c r="W2652" s="126"/>
      <c r="X2652" s="126"/>
      <c r="Y2652" s="126"/>
      <c r="Z2652" s="126"/>
      <c r="AA2652" s="125"/>
      <c r="AB2652" s="125"/>
      <c r="AC2652" s="125"/>
      <c r="AD2652" s="125"/>
      <c r="AE2652" s="125"/>
      <c r="AF2652" s="125"/>
      <c r="AG2652" s="125"/>
      <c r="AH2652" s="125"/>
      <c r="AI2652" s="125"/>
      <c r="AJ2652" s="125"/>
      <c r="AK2652" s="310">
        <v>159660</v>
      </c>
      <c r="AL2652" s="310">
        <f t="shared" ref="AL2652:AL2716" si="415">AK2652*I2652</f>
        <v>0</v>
      </c>
      <c r="AM2652" s="65" t="s">
        <v>654</v>
      </c>
      <c r="AN2652" s="65"/>
      <c r="AO2652" s="65"/>
      <c r="AP2652" s="65"/>
      <c r="AQ2652" s="65"/>
      <c r="AR2652" s="65"/>
      <c r="AS2652" s="76"/>
    </row>
    <row r="2653" spans="1:45" s="67" customFormat="1" ht="14.15" customHeight="1" x14ac:dyDescent="0.2">
      <c r="A2653" s="139">
        <v>2104002</v>
      </c>
      <c r="B2653" s="140" t="s">
        <v>607</v>
      </c>
      <c r="C2653" s="258">
        <f>SUM(I2653:N2653)</f>
        <v>1</v>
      </c>
      <c r="D2653" s="137"/>
      <c r="E2653" s="126"/>
      <c r="F2653" s="126"/>
      <c r="G2653" s="126"/>
      <c r="H2653" s="262">
        <f t="shared" si="414"/>
        <v>1</v>
      </c>
      <c r="I2653" s="125">
        <v>1</v>
      </c>
      <c r="J2653" s="125"/>
      <c r="K2653" s="125"/>
      <c r="L2653" s="125"/>
      <c r="M2653" s="125"/>
      <c r="N2653" s="125"/>
      <c r="O2653" s="126"/>
      <c r="P2653" s="126"/>
      <c r="Q2653" s="126"/>
      <c r="R2653" s="126"/>
      <c r="S2653" s="126"/>
      <c r="T2653" s="126"/>
      <c r="U2653" s="126"/>
      <c r="V2653" s="126"/>
      <c r="W2653" s="126"/>
      <c r="X2653" s="126"/>
      <c r="Y2653" s="126"/>
      <c r="Z2653" s="126"/>
      <c r="AA2653" s="125">
        <v>1</v>
      </c>
      <c r="AB2653" s="125"/>
      <c r="AC2653" s="125"/>
      <c r="AD2653" s="125"/>
      <c r="AE2653" s="125"/>
      <c r="AF2653" s="125"/>
      <c r="AG2653" s="125"/>
      <c r="AH2653" s="125"/>
      <c r="AI2653" s="125"/>
      <c r="AJ2653" s="125"/>
      <c r="AK2653" s="310">
        <v>158710</v>
      </c>
      <c r="AL2653" s="310">
        <f t="shared" si="415"/>
        <v>158710</v>
      </c>
      <c r="AM2653" s="65" t="s">
        <v>654</v>
      </c>
      <c r="AN2653" s="65"/>
      <c r="AO2653" s="65"/>
      <c r="AP2653" s="65"/>
      <c r="AQ2653" s="65"/>
      <c r="AR2653" s="65"/>
      <c r="AS2653" s="66"/>
    </row>
    <row r="2654" spans="1:45" s="67" customFormat="1" ht="14.15" customHeight="1" x14ac:dyDescent="0.2">
      <c r="A2654" s="139">
        <v>2104003</v>
      </c>
      <c r="B2654" s="140" t="s">
        <v>608</v>
      </c>
      <c r="C2654" s="258">
        <f t="shared" ref="C2654:C2718" si="416">SUM(I2654:N2654)</f>
        <v>0</v>
      </c>
      <c r="D2654" s="137"/>
      <c r="E2654" s="126"/>
      <c r="F2654" s="126"/>
      <c r="G2654" s="126"/>
      <c r="H2654" s="262">
        <f t="shared" si="414"/>
        <v>0</v>
      </c>
      <c r="I2654" s="125"/>
      <c r="J2654" s="125"/>
      <c r="K2654" s="125"/>
      <c r="L2654" s="125"/>
      <c r="M2654" s="125"/>
      <c r="N2654" s="125"/>
      <c r="O2654" s="126"/>
      <c r="P2654" s="126"/>
      <c r="Q2654" s="126"/>
      <c r="R2654" s="126"/>
      <c r="S2654" s="126"/>
      <c r="T2654" s="126"/>
      <c r="U2654" s="126"/>
      <c r="V2654" s="126"/>
      <c r="W2654" s="126"/>
      <c r="X2654" s="126"/>
      <c r="Y2654" s="126"/>
      <c r="Z2654" s="126"/>
      <c r="AA2654" s="125"/>
      <c r="AB2654" s="125"/>
      <c r="AC2654" s="125"/>
      <c r="AD2654" s="125"/>
      <c r="AE2654" s="125"/>
      <c r="AF2654" s="125"/>
      <c r="AG2654" s="125"/>
      <c r="AH2654" s="125"/>
      <c r="AI2654" s="125"/>
      <c r="AJ2654" s="125"/>
      <c r="AK2654" s="310">
        <v>130050</v>
      </c>
      <c r="AL2654" s="310">
        <f t="shared" si="415"/>
        <v>0</v>
      </c>
      <c r="AM2654" s="65" t="s">
        <v>654</v>
      </c>
      <c r="AN2654" s="65"/>
      <c r="AO2654" s="65"/>
      <c r="AP2654" s="65"/>
      <c r="AQ2654" s="65"/>
      <c r="AR2654" s="65"/>
      <c r="AS2654" s="66"/>
    </row>
    <row r="2655" spans="1:45" s="67" customFormat="1" ht="14.15" customHeight="1" x14ac:dyDescent="0.2">
      <c r="A2655" s="139">
        <v>2104004</v>
      </c>
      <c r="B2655" s="140" t="s">
        <v>609</v>
      </c>
      <c r="C2655" s="258">
        <f t="shared" si="416"/>
        <v>0</v>
      </c>
      <c r="D2655" s="137"/>
      <c r="E2655" s="126"/>
      <c r="F2655" s="126"/>
      <c r="G2655" s="126"/>
      <c r="H2655" s="262">
        <f t="shared" si="414"/>
        <v>0</v>
      </c>
      <c r="I2655" s="125"/>
      <c r="J2655" s="125"/>
      <c r="K2655" s="125"/>
      <c r="L2655" s="125"/>
      <c r="M2655" s="125"/>
      <c r="N2655" s="125"/>
      <c r="O2655" s="126"/>
      <c r="P2655" s="126"/>
      <c r="Q2655" s="126"/>
      <c r="R2655" s="126"/>
      <c r="S2655" s="126"/>
      <c r="T2655" s="126"/>
      <c r="U2655" s="126"/>
      <c r="V2655" s="126"/>
      <c r="W2655" s="126"/>
      <c r="X2655" s="126"/>
      <c r="Y2655" s="126"/>
      <c r="Z2655" s="126"/>
      <c r="AA2655" s="125"/>
      <c r="AB2655" s="125"/>
      <c r="AC2655" s="125"/>
      <c r="AD2655" s="125"/>
      <c r="AE2655" s="125"/>
      <c r="AF2655" s="125"/>
      <c r="AG2655" s="125"/>
      <c r="AH2655" s="125"/>
      <c r="AI2655" s="125"/>
      <c r="AJ2655" s="125"/>
      <c r="AK2655" s="310">
        <v>41220</v>
      </c>
      <c r="AL2655" s="310">
        <f t="shared" si="415"/>
        <v>0</v>
      </c>
      <c r="AM2655" s="65" t="s">
        <v>654</v>
      </c>
      <c r="AN2655" s="65"/>
      <c r="AO2655" s="65"/>
      <c r="AP2655" s="65"/>
      <c r="AQ2655" s="65"/>
      <c r="AR2655" s="65"/>
      <c r="AS2655" s="66"/>
    </row>
    <row r="2656" spans="1:45" s="67" customFormat="1" ht="14.15" customHeight="1" x14ac:dyDescent="0.2">
      <c r="A2656" s="139">
        <v>2104005</v>
      </c>
      <c r="B2656" s="140" t="s">
        <v>670</v>
      </c>
      <c r="C2656" s="258">
        <f t="shared" si="416"/>
        <v>0</v>
      </c>
      <c r="D2656" s="137"/>
      <c r="E2656" s="126"/>
      <c r="F2656" s="126"/>
      <c r="G2656" s="126"/>
      <c r="H2656" s="262">
        <f t="shared" si="414"/>
        <v>0</v>
      </c>
      <c r="I2656" s="125"/>
      <c r="J2656" s="125"/>
      <c r="K2656" s="125"/>
      <c r="L2656" s="125"/>
      <c r="M2656" s="125"/>
      <c r="N2656" s="125"/>
      <c r="O2656" s="126"/>
      <c r="P2656" s="126"/>
      <c r="Q2656" s="126"/>
      <c r="R2656" s="126"/>
      <c r="S2656" s="126"/>
      <c r="T2656" s="126"/>
      <c r="U2656" s="126"/>
      <c r="V2656" s="126"/>
      <c r="W2656" s="126"/>
      <c r="X2656" s="126"/>
      <c r="Y2656" s="126"/>
      <c r="Z2656" s="126"/>
      <c r="AA2656" s="125"/>
      <c r="AB2656" s="125"/>
      <c r="AC2656" s="125"/>
      <c r="AD2656" s="125"/>
      <c r="AE2656" s="125"/>
      <c r="AF2656" s="125"/>
      <c r="AG2656" s="125"/>
      <c r="AH2656" s="125"/>
      <c r="AI2656" s="125"/>
      <c r="AJ2656" s="125"/>
      <c r="AK2656" s="310">
        <v>130050</v>
      </c>
      <c r="AL2656" s="310">
        <f t="shared" si="415"/>
        <v>0</v>
      </c>
      <c r="AM2656" s="65" t="s">
        <v>654</v>
      </c>
      <c r="AN2656" s="65"/>
      <c r="AO2656" s="65"/>
      <c r="AP2656" s="65"/>
      <c r="AQ2656" s="65"/>
      <c r="AR2656" s="65"/>
      <c r="AS2656" s="66"/>
    </row>
    <row r="2657" spans="1:45" s="67" customFormat="1" ht="14.15" customHeight="1" x14ac:dyDescent="0.2">
      <c r="A2657" s="139">
        <v>2104006</v>
      </c>
      <c r="B2657" s="140" t="s">
        <v>1339</v>
      </c>
      <c r="C2657" s="258">
        <f t="shared" si="416"/>
        <v>0</v>
      </c>
      <c r="D2657" s="137"/>
      <c r="E2657" s="126"/>
      <c r="F2657" s="126"/>
      <c r="G2657" s="126"/>
      <c r="H2657" s="262">
        <f t="shared" si="414"/>
        <v>0</v>
      </c>
      <c r="I2657" s="125"/>
      <c r="J2657" s="125"/>
      <c r="K2657" s="125"/>
      <c r="L2657" s="125"/>
      <c r="M2657" s="125"/>
      <c r="N2657" s="125"/>
      <c r="O2657" s="126"/>
      <c r="P2657" s="126"/>
      <c r="Q2657" s="126"/>
      <c r="R2657" s="126"/>
      <c r="S2657" s="126"/>
      <c r="T2657" s="126"/>
      <c r="U2657" s="126"/>
      <c r="V2657" s="126"/>
      <c r="W2657" s="126"/>
      <c r="X2657" s="126"/>
      <c r="Y2657" s="126"/>
      <c r="Z2657" s="126"/>
      <c r="AA2657" s="125"/>
      <c r="AB2657" s="125"/>
      <c r="AC2657" s="125"/>
      <c r="AD2657" s="125"/>
      <c r="AE2657" s="125"/>
      <c r="AF2657" s="125"/>
      <c r="AG2657" s="125"/>
      <c r="AH2657" s="125"/>
      <c r="AI2657" s="125"/>
      <c r="AJ2657" s="125"/>
      <c r="AK2657" s="310">
        <v>27520</v>
      </c>
      <c r="AL2657" s="310">
        <f t="shared" si="415"/>
        <v>0</v>
      </c>
      <c r="AM2657" s="65" t="s">
        <v>654</v>
      </c>
      <c r="AN2657" s="65"/>
      <c r="AO2657" s="65"/>
      <c r="AP2657" s="65"/>
      <c r="AQ2657" s="65"/>
      <c r="AR2657" s="65"/>
      <c r="AS2657" s="66"/>
    </row>
    <row r="2658" spans="1:45" s="67" customFormat="1" ht="14.15" customHeight="1" x14ac:dyDescent="0.2">
      <c r="A2658" s="139">
        <v>2104007</v>
      </c>
      <c r="B2658" s="140" t="s">
        <v>2385</v>
      </c>
      <c r="C2658" s="258">
        <f t="shared" si="416"/>
        <v>0</v>
      </c>
      <c r="D2658" s="137"/>
      <c r="E2658" s="126"/>
      <c r="F2658" s="126"/>
      <c r="G2658" s="126"/>
      <c r="H2658" s="262">
        <f t="shared" si="414"/>
        <v>0</v>
      </c>
      <c r="I2658" s="125"/>
      <c r="J2658" s="125"/>
      <c r="K2658" s="125"/>
      <c r="L2658" s="125"/>
      <c r="M2658" s="125"/>
      <c r="N2658" s="125"/>
      <c r="O2658" s="126"/>
      <c r="P2658" s="126"/>
      <c r="Q2658" s="126"/>
      <c r="R2658" s="126"/>
      <c r="S2658" s="126"/>
      <c r="T2658" s="126"/>
      <c r="U2658" s="126"/>
      <c r="V2658" s="126"/>
      <c r="W2658" s="126"/>
      <c r="X2658" s="126"/>
      <c r="Y2658" s="126"/>
      <c r="Z2658" s="126"/>
      <c r="AA2658" s="125"/>
      <c r="AB2658" s="125"/>
      <c r="AC2658" s="125"/>
      <c r="AD2658" s="125"/>
      <c r="AE2658" s="125"/>
      <c r="AF2658" s="125"/>
      <c r="AG2658" s="125"/>
      <c r="AH2658" s="125"/>
      <c r="AI2658" s="125"/>
      <c r="AJ2658" s="125"/>
      <c r="AK2658" s="310">
        <v>168040</v>
      </c>
      <c r="AL2658" s="310">
        <f t="shared" si="415"/>
        <v>0</v>
      </c>
      <c r="AM2658" s="65" t="s">
        <v>654</v>
      </c>
      <c r="AN2658" s="65"/>
      <c r="AO2658" s="65"/>
      <c r="AP2658" s="65"/>
      <c r="AQ2658" s="65"/>
      <c r="AR2658" s="65"/>
      <c r="AS2658" s="66"/>
    </row>
    <row r="2659" spans="1:45" s="67" customFormat="1" ht="14.15" customHeight="1" x14ac:dyDescent="0.2">
      <c r="A2659" s="139">
        <v>2104008</v>
      </c>
      <c r="B2659" s="140" t="s">
        <v>2386</v>
      </c>
      <c r="C2659" s="258">
        <f t="shared" si="416"/>
        <v>0</v>
      </c>
      <c r="D2659" s="137"/>
      <c r="E2659" s="126"/>
      <c r="F2659" s="126"/>
      <c r="G2659" s="126"/>
      <c r="H2659" s="262">
        <f t="shared" si="414"/>
        <v>0</v>
      </c>
      <c r="I2659" s="125"/>
      <c r="J2659" s="125"/>
      <c r="K2659" s="125"/>
      <c r="L2659" s="125"/>
      <c r="M2659" s="125"/>
      <c r="N2659" s="125"/>
      <c r="O2659" s="262">
        <f t="shared" ref="O2659:O2723" si="417">SUM(P2659:Q2659)</f>
        <v>0</v>
      </c>
      <c r="P2659" s="125"/>
      <c r="Q2659" s="125"/>
      <c r="R2659" s="262">
        <f>SUM(S2659:T2659)</f>
        <v>0</v>
      </c>
      <c r="S2659" s="125"/>
      <c r="T2659" s="125"/>
      <c r="U2659" s="262">
        <f t="shared" ref="U2659:U2723" si="418">SUM(V2659:W2659)</f>
        <v>0</v>
      </c>
      <c r="V2659" s="125"/>
      <c r="W2659" s="125"/>
      <c r="X2659" s="262">
        <f>SUM(Y2659:Z2659)</f>
        <v>0</v>
      </c>
      <c r="Y2659" s="125"/>
      <c r="Z2659" s="125"/>
      <c r="AA2659" s="125"/>
      <c r="AB2659" s="125"/>
      <c r="AC2659" s="125"/>
      <c r="AD2659" s="125"/>
      <c r="AE2659" s="125"/>
      <c r="AF2659" s="125"/>
      <c r="AG2659" s="125"/>
      <c r="AH2659" s="125"/>
      <c r="AI2659" s="125"/>
      <c r="AJ2659" s="125"/>
      <c r="AK2659" s="310">
        <v>238740</v>
      </c>
      <c r="AL2659" s="310">
        <f t="shared" si="415"/>
        <v>0</v>
      </c>
      <c r="AM2659" s="65" t="s">
        <v>654</v>
      </c>
      <c r="AN2659" s="65"/>
      <c r="AO2659" s="65"/>
      <c r="AP2659" s="65"/>
      <c r="AQ2659" s="65"/>
      <c r="AR2659" s="65"/>
      <c r="AS2659" s="66"/>
    </row>
    <row r="2660" spans="1:45" s="67" customFormat="1" ht="14.15" customHeight="1" x14ac:dyDescent="0.2">
      <c r="A2660" s="139">
        <v>2104009</v>
      </c>
      <c r="B2660" s="140" t="s">
        <v>2387</v>
      </c>
      <c r="C2660" s="258">
        <f t="shared" si="416"/>
        <v>0</v>
      </c>
      <c r="D2660" s="137"/>
      <c r="E2660" s="126"/>
      <c r="F2660" s="126"/>
      <c r="G2660" s="126"/>
      <c r="H2660" s="262">
        <f t="shared" si="414"/>
        <v>0</v>
      </c>
      <c r="I2660" s="125"/>
      <c r="J2660" s="125"/>
      <c r="K2660" s="125"/>
      <c r="L2660" s="125"/>
      <c r="M2660" s="125"/>
      <c r="N2660" s="125"/>
      <c r="O2660" s="126"/>
      <c r="P2660" s="126"/>
      <c r="Q2660" s="126"/>
      <c r="R2660" s="126"/>
      <c r="S2660" s="126"/>
      <c r="T2660" s="126"/>
      <c r="U2660" s="126"/>
      <c r="V2660" s="126"/>
      <c r="W2660" s="126"/>
      <c r="X2660" s="126"/>
      <c r="Y2660" s="126"/>
      <c r="Z2660" s="126"/>
      <c r="AA2660" s="125"/>
      <c r="AB2660" s="125"/>
      <c r="AC2660" s="125"/>
      <c r="AD2660" s="125"/>
      <c r="AE2660" s="125"/>
      <c r="AF2660" s="125"/>
      <c r="AG2660" s="125"/>
      <c r="AH2660" s="125"/>
      <c r="AI2660" s="125"/>
      <c r="AJ2660" s="125"/>
      <c r="AK2660" s="310">
        <v>168040</v>
      </c>
      <c r="AL2660" s="310">
        <f t="shared" si="415"/>
        <v>0</v>
      </c>
      <c r="AM2660" s="65" t="s">
        <v>654</v>
      </c>
      <c r="AN2660" s="65"/>
      <c r="AO2660" s="65"/>
      <c r="AP2660" s="65"/>
      <c r="AQ2660" s="65"/>
      <c r="AR2660" s="65"/>
      <c r="AS2660" s="66"/>
    </row>
    <row r="2661" spans="1:45" s="67" customFormat="1" ht="14.15" customHeight="1" x14ac:dyDescent="0.2">
      <c r="A2661" s="139">
        <v>2104010</v>
      </c>
      <c r="B2661" s="140" t="s">
        <v>2963</v>
      </c>
      <c r="C2661" s="258">
        <f t="shared" si="416"/>
        <v>1</v>
      </c>
      <c r="D2661" s="137"/>
      <c r="E2661" s="126"/>
      <c r="F2661" s="126"/>
      <c r="G2661" s="126"/>
      <c r="H2661" s="262">
        <f t="shared" si="414"/>
        <v>1</v>
      </c>
      <c r="I2661" s="125">
        <v>1</v>
      </c>
      <c r="J2661" s="125"/>
      <c r="K2661" s="125"/>
      <c r="L2661" s="125"/>
      <c r="M2661" s="125"/>
      <c r="N2661" s="125"/>
      <c r="O2661" s="262">
        <f t="shared" si="417"/>
        <v>0</v>
      </c>
      <c r="P2661" s="125"/>
      <c r="Q2661" s="125"/>
      <c r="R2661" s="262">
        <f t="shared" ref="R2661:R2725" si="419">SUM(S2661:T2661)</f>
        <v>0</v>
      </c>
      <c r="S2661" s="125"/>
      <c r="T2661" s="125"/>
      <c r="U2661" s="262">
        <f t="shared" si="418"/>
        <v>0</v>
      </c>
      <c r="V2661" s="125"/>
      <c r="W2661" s="125"/>
      <c r="X2661" s="262">
        <f t="shared" ref="X2661:X2725" si="420">SUM(Y2661:Z2661)</f>
        <v>1</v>
      </c>
      <c r="Y2661" s="125">
        <v>1</v>
      </c>
      <c r="Z2661" s="125"/>
      <c r="AA2661" s="125">
        <v>1</v>
      </c>
      <c r="AB2661" s="125"/>
      <c r="AC2661" s="125"/>
      <c r="AD2661" s="125"/>
      <c r="AE2661" s="125"/>
      <c r="AF2661" s="125"/>
      <c r="AG2661" s="125"/>
      <c r="AH2661" s="125"/>
      <c r="AI2661" s="125"/>
      <c r="AJ2661" s="125"/>
      <c r="AK2661" s="310">
        <v>261690</v>
      </c>
      <c r="AL2661" s="310">
        <f t="shared" si="415"/>
        <v>261690</v>
      </c>
      <c r="AM2661" s="65" t="s">
        <v>654</v>
      </c>
      <c r="AN2661" s="65"/>
      <c r="AO2661" s="65"/>
      <c r="AP2661" s="65"/>
      <c r="AQ2661" s="65"/>
      <c r="AR2661" s="65"/>
      <c r="AS2661" s="66"/>
    </row>
    <row r="2662" spans="1:45" s="67" customFormat="1" ht="14.15" customHeight="1" x14ac:dyDescent="0.2">
      <c r="A2662" s="139">
        <v>2104011</v>
      </c>
      <c r="B2662" s="140" t="s">
        <v>2962</v>
      </c>
      <c r="C2662" s="258">
        <f t="shared" si="416"/>
        <v>1</v>
      </c>
      <c r="D2662" s="137"/>
      <c r="E2662" s="126"/>
      <c r="F2662" s="126"/>
      <c r="G2662" s="126"/>
      <c r="H2662" s="262">
        <f t="shared" si="414"/>
        <v>1</v>
      </c>
      <c r="I2662" s="125">
        <v>1</v>
      </c>
      <c r="J2662" s="125"/>
      <c r="K2662" s="125"/>
      <c r="L2662" s="125"/>
      <c r="M2662" s="125"/>
      <c r="N2662" s="125"/>
      <c r="O2662" s="262">
        <f t="shared" si="417"/>
        <v>0</v>
      </c>
      <c r="P2662" s="125"/>
      <c r="Q2662" s="125"/>
      <c r="R2662" s="262">
        <f t="shared" si="419"/>
        <v>0</v>
      </c>
      <c r="S2662" s="125"/>
      <c r="T2662" s="125"/>
      <c r="U2662" s="262">
        <f t="shared" si="418"/>
        <v>0</v>
      </c>
      <c r="V2662" s="125"/>
      <c r="W2662" s="125"/>
      <c r="X2662" s="262">
        <f t="shared" si="420"/>
        <v>1</v>
      </c>
      <c r="Y2662" s="125">
        <v>1</v>
      </c>
      <c r="Z2662" s="125"/>
      <c r="AA2662" s="125">
        <v>1</v>
      </c>
      <c r="AB2662" s="125"/>
      <c r="AC2662" s="125"/>
      <c r="AD2662" s="125"/>
      <c r="AE2662" s="125"/>
      <c r="AF2662" s="125"/>
      <c r="AG2662" s="125"/>
      <c r="AH2662" s="125"/>
      <c r="AI2662" s="125"/>
      <c r="AJ2662" s="125"/>
      <c r="AK2662" s="310">
        <v>178600</v>
      </c>
      <c r="AL2662" s="310">
        <f t="shared" si="415"/>
        <v>178600</v>
      </c>
      <c r="AM2662" s="65" t="s">
        <v>654</v>
      </c>
      <c r="AN2662" s="65"/>
      <c r="AO2662" s="65"/>
      <c r="AP2662" s="65"/>
      <c r="AQ2662" s="65"/>
      <c r="AR2662" s="65"/>
      <c r="AS2662" s="66"/>
    </row>
    <row r="2663" spans="1:45" s="67" customFormat="1" ht="14.15" customHeight="1" x14ac:dyDescent="0.2">
      <c r="A2663" s="139">
        <v>2104012</v>
      </c>
      <c r="B2663" s="140" t="s">
        <v>1226</v>
      </c>
      <c r="C2663" s="258">
        <f t="shared" si="416"/>
        <v>0</v>
      </c>
      <c r="D2663" s="137"/>
      <c r="E2663" s="126"/>
      <c r="F2663" s="126"/>
      <c r="G2663" s="126"/>
      <c r="H2663" s="262">
        <f t="shared" si="414"/>
        <v>0</v>
      </c>
      <c r="I2663" s="125"/>
      <c r="J2663" s="125"/>
      <c r="K2663" s="125"/>
      <c r="L2663" s="125"/>
      <c r="M2663" s="125"/>
      <c r="N2663" s="125"/>
      <c r="O2663" s="262">
        <f t="shared" si="417"/>
        <v>0</v>
      </c>
      <c r="P2663" s="125"/>
      <c r="Q2663" s="125"/>
      <c r="R2663" s="262">
        <f t="shared" si="419"/>
        <v>0</v>
      </c>
      <c r="S2663" s="125"/>
      <c r="T2663" s="125"/>
      <c r="U2663" s="262">
        <f t="shared" si="418"/>
        <v>0</v>
      </c>
      <c r="V2663" s="125"/>
      <c r="W2663" s="125"/>
      <c r="X2663" s="262">
        <f t="shared" si="420"/>
        <v>0</v>
      </c>
      <c r="Y2663" s="125"/>
      <c r="Z2663" s="125"/>
      <c r="AA2663" s="125"/>
      <c r="AB2663" s="125"/>
      <c r="AC2663" s="125"/>
      <c r="AD2663" s="125"/>
      <c r="AE2663" s="125"/>
      <c r="AF2663" s="125"/>
      <c r="AG2663" s="125"/>
      <c r="AH2663" s="125"/>
      <c r="AI2663" s="125"/>
      <c r="AJ2663" s="125"/>
      <c r="AK2663" s="310">
        <v>178570</v>
      </c>
      <c r="AL2663" s="310">
        <f t="shared" si="415"/>
        <v>0</v>
      </c>
      <c r="AM2663" s="65" t="s">
        <v>654</v>
      </c>
      <c r="AN2663" s="65"/>
      <c r="AO2663" s="65"/>
      <c r="AP2663" s="65"/>
      <c r="AQ2663" s="65"/>
      <c r="AR2663" s="65"/>
      <c r="AS2663" s="66"/>
    </row>
    <row r="2664" spans="1:45" s="67" customFormat="1" ht="14.15" customHeight="1" x14ac:dyDescent="0.2">
      <c r="A2664" s="139">
        <v>2104013</v>
      </c>
      <c r="B2664" s="140" t="s">
        <v>1340</v>
      </c>
      <c r="C2664" s="258">
        <f t="shared" si="416"/>
        <v>5</v>
      </c>
      <c r="D2664" s="137"/>
      <c r="E2664" s="126"/>
      <c r="F2664" s="126"/>
      <c r="G2664" s="126"/>
      <c r="H2664" s="262">
        <f t="shared" si="414"/>
        <v>5</v>
      </c>
      <c r="I2664" s="125">
        <v>5</v>
      </c>
      <c r="J2664" s="125"/>
      <c r="K2664" s="125"/>
      <c r="L2664" s="125"/>
      <c r="M2664" s="125"/>
      <c r="N2664" s="125"/>
      <c r="O2664" s="262">
        <f t="shared" si="417"/>
        <v>0</v>
      </c>
      <c r="P2664" s="125"/>
      <c r="Q2664" s="125"/>
      <c r="R2664" s="262">
        <f t="shared" si="419"/>
        <v>0</v>
      </c>
      <c r="S2664" s="125"/>
      <c r="T2664" s="125"/>
      <c r="U2664" s="262">
        <f t="shared" si="418"/>
        <v>0</v>
      </c>
      <c r="V2664" s="125"/>
      <c r="W2664" s="125"/>
      <c r="X2664" s="262">
        <f t="shared" si="420"/>
        <v>5</v>
      </c>
      <c r="Y2664" s="125">
        <v>5</v>
      </c>
      <c r="Z2664" s="125"/>
      <c r="AA2664" s="125">
        <v>5</v>
      </c>
      <c r="AB2664" s="125"/>
      <c r="AC2664" s="125"/>
      <c r="AD2664" s="125"/>
      <c r="AE2664" s="125"/>
      <c r="AF2664" s="125"/>
      <c r="AG2664" s="125"/>
      <c r="AH2664" s="125"/>
      <c r="AI2664" s="125"/>
      <c r="AJ2664" s="125"/>
      <c r="AK2664" s="310">
        <v>191740</v>
      </c>
      <c r="AL2664" s="310">
        <f t="shared" si="415"/>
        <v>958700</v>
      </c>
      <c r="AM2664" s="65" t="s">
        <v>654</v>
      </c>
      <c r="AN2664" s="65"/>
      <c r="AO2664" s="65"/>
      <c r="AP2664" s="65"/>
      <c r="AQ2664" s="65"/>
      <c r="AR2664" s="65"/>
      <c r="AS2664" s="66"/>
    </row>
    <row r="2665" spans="1:45" s="67" customFormat="1" ht="14.15" customHeight="1" x14ac:dyDescent="0.2">
      <c r="A2665" s="139">
        <v>2104014</v>
      </c>
      <c r="B2665" s="140" t="s">
        <v>1341</v>
      </c>
      <c r="C2665" s="258">
        <f t="shared" si="416"/>
        <v>0</v>
      </c>
      <c r="D2665" s="137"/>
      <c r="E2665" s="126"/>
      <c r="F2665" s="126"/>
      <c r="G2665" s="126"/>
      <c r="H2665" s="262">
        <f t="shared" si="414"/>
        <v>0</v>
      </c>
      <c r="I2665" s="125"/>
      <c r="J2665" s="125"/>
      <c r="K2665" s="125"/>
      <c r="L2665" s="125"/>
      <c r="M2665" s="125"/>
      <c r="N2665" s="125"/>
      <c r="O2665" s="262">
        <f t="shared" si="417"/>
        <v>0</v>
      </c>
      <c r="P2665" s="125"/>
      <c r="Q2665" s="125"/>
      <c r="R2665" s="262">
        <f t="shared" si="419"/>
        <v>0</v>
      </c>
      <c r="S2665" s="125"/>
      <c r="T2665" s="125"/>
      <c r="U2665" s="262">
        <f t="shared" si="418"/>
        <v>0</v>
      </c>
      <c r="V2665" s="125"/>
      <c r="W2665" s="125"/>
      <c r="X2665" s="262">
        <f t="shared" si="420"/>
        <v>0</v>
      </c>
      <c r="Y2665" s="125"/>
      <c r="Z2665" s="125"/>
      <c r="AA2665" s="125"/>
      <c r="AB2665" s="125"/>
      <c r="AC2665" s="125"/>
      <c r="AD2665" s="125"/>
      <c r="AE2665" s="125"/>
      <c r="AF2665" s="125"/>
      <c r="AG2665" s="125"/>
      <c r="AH2665" s="125"/>
      <c r="AI2665" s="125"/>
      <c r="AJ2665" s="125"/>
      <c r="AK2665" s="310">
        <v>191740</v>
      </c>
      <c r="AL2665" s="310">
        <f t="shared" si="415"/>
        <v>0</v>
      </c>
      <c r="AM2665" s="65" t="s">
        <v>654</v>
      </c>
      <c r="AN2665" s="65"/>
      <c r="AO2665" s="65"/>
      <c r="AP2665" s="65"/>
      <c r="AQ2665" s="65"/>
      <c r="AR2665" s="65"/>
      <c r="AS2665" s="66"/>
    </row>
    <row r="2666" spans="1:45" s="67" customFormat="1" ht="14.15" customHeight="1" x14ac:dyDescent="0.2">
      <c r="A2666" s="139">
        <v>2104015</v>
      </c>
      <c r="B2666" s="140" t="s">
        <v>1228</v>
      </c>
      <c r="C2666" s="258">
        <f t="shared" si="416"/>
        <v>0</v>
      </c>
      <c r="D2666" s="137"/>
      <c r="E2666" s="126"/>
      <c r="F2666" s="126"/>
      <c r="G2666" s="126"/>
      <c r="H2666" s="262">
        <f t="shared" si="414"/>
        <v>0</v>
      </c>
      <c r="I2666" s="125"/>
      <c r="J2666" s="125"/>
      <c r="K2666" s="125"/>
      <c r="L2666" s="125"/>
      <c r="M2666" s="125"/>
      <c r="N2666" s="125"/>
      <c r="O2666" s="262">
        <f t="shared" si="417"/>
        <v>0</v>
      </c>
      <c r="P2666" s="125"/>
      <c r="Q2666" s="125"/>
      <c r="R2666" s="262">
        <f t="shared" si="419"/>
        <v>0</v>
      </c>
      <c r="S2666" s="125"/>
      <c r="T2666" s="125"/>
      <c r="U2666" s="262">
        <f t="shared" si="418"/>
        <v>0</v>
      </c>
      <c r="V2666" s="125"/>
      <c r="W2666" s="125"/>
      <c r="X2666" s="262">
        <f t="shared" si="420"/>
        <v>0</v>
      </c>
      <c r="Y2666" s="125"/>
      <c r="Z2666" s="125"/>
      <c r="AA2666" s="125"/>
      <c r="AB2666" s="125"/>
      <c r="AC2666" s="125"/>
      <c r="AD2666" s="125"/>
      <c r="AE2666" s="125"/>
      <c r="AF2666" s="125"/>
      <c r="AG2666" s="125"/>
      <c r="AH2666" s="125"/>
      <c r="AI2666" s="125"/>
      <c r="AJ2666" s="125"/>
      <c r="AK2666" s="310">
        <v>191740</v>
      </c>
      <c r="AL2666" s="310">
        <f t="shared" si="415"/>
        <v>0</v>
      </c>
      <c r="AM2666" s="65" t="s">
        <v>654</v>
      </c>
      <c r="AN2666" s="65"/>
      <c r="AO2666" s="65"/>
      <c r="AP2666" s="65"/>
      <c r="AQ2666" s="65"/>
      <c r="AR2666" s="65"/>
      <c r="AS2666" s="66"/>
    </row>
    <row r="2667" spans="1:45" s="67" customFormat="1" ht="14.15" customHeight="1" x14ac:dyDescent="0.2">
      <c r="A2667" s="139">
        <v>2104016</v>
      </c>
      <c r="B2667" s="140" t="s">
        <v>2800</v>
      </c>
      <c r="C2667" s="258">
        <f t="shared" si="416"/>
        <v>0</v>
      </c>
      <c r="D2667" s="137"/>
      <c r="E2667" s="126"/>
      <c r="F2667" s="126"/>
      <c r="G2667" s="126"/>
      <c r="H2667" s="262">
        <f t="shared" si="414"/>
        <v>0</v>
      </c>
      <c r="I2667" s="125"/>
      <c r="J2667" s="125"/>
      <c r="K2667" s="125"/>
      <c r="L2667" s="125"/>
      <c r="M2667" s="125"/>
      <c r="N2667" s="125"/>
      <c r="O2667" s="262">
        <f t="shared" si="417"/>
        <v>0</v>
      </c>
      <c r="P2667" s="125"/>
      <c r="Q2667" s="125"/>
      <c r="R2667" s="262">
        <f t="shared" si="419"/>
        <v>0</v>
      </c>
      <c r="S2667" s="125"/>
      <c r="T2667" s="125"/>
      <c r="U2667" s="262">
        <f t="shared" si="418"/>
        <v>0</v>
      </c>
      <c r="V2667" s="125"/>
      <c r="W2667" s="125"/>
      <c r="X2667" s="262">
        <f t="shared" si="420"/>
        <v>0</v>
      </c>
      <c r="Y2667" s="125"/>
      <c r="Z2667" s="125"/>
      <c r="AA2667" s="125"/>
      <c r="AB2667" s="125"/>
      <c r="AC2667" s="125"/>
      <c r="AD2667" s="125"/>
      <c r="AE2667" s="125"/>
      <c r="AF2667" s="125"/>
      <c r="AG2667" s="125"/>
      <c r="AH2667" s="125"/>
      <c r="AI2667" s="125"/>
      <c r="AJ2667" s="125"/>
      <c r="AK2667" s="310">
        <v>178570</v>
      </c>
      <c r="AL2667" s="310">
        <f t="shared" si="415"/>
        <v>0</v>
      </c>
      <c r="AM2667" s="65" t="s">
        <v>654</v>
      </c>
      <c r="AN2667" s="65"/>
      <c r="AO2667" s="65"/>
      <c r="AP2667" s="65"/>
      <c r="AQ2667" s="65"/>
      <c r="AR2667" s="65"/>
      <c r="AS2667" s="66"/>
    </row>
    <row r="2668" spans="1:45" s="67" customFormat="1" ht="24" customHeight="1" x14ac:dyDescent="0.2">
      <c r="A2668" s="139">
        <v>2104017</v>
      </c>
      <c r="B2668" s="140" t="s">
        <v>1342</v>
      </c>
      <c r="C2668" s="258">
        <f t="shared" si="416"/>
        <v>0</v>
      </c>
      <c r="D2668" s="137"/>
      <c r="E2668" s="126"/>
      <c r="F2668" s="126"/>
      <c r="G2668" s="126"/>
      <c r="H2668" s="262">
        <f t="shared" si="414"/>
        <v>0</v>
      </c>
      <c r="I2668" s="125"/>
      <c r="J2668" s="125"/>
      <c r="K2668" s="125"/>
      <c r="L2668" s="125"/>
      <c r="M2668" s="125"/>
      <c r="N2668" s="125"/>
      <c r="O2668" s="262">
        <f t="shared" si="417"/>
        <v>0</v>
      </c>
      <c r="P2668" s="125"/>
      <c r="Q2668" s="125"/>
      <c r="R2668" s="262">
        <f t="shared" si="419"/>
        <v>0</v>
      </c>
      <c r="S2668" s="125"/>
      <c r="T2668" s="125"/>
      <c r="U2668" s="262">
        <f t="shared" si="418"/>
        <v>0</v>
      </c>
      <c r="V2668" s="125"/>
      <c r="W2668" s="125"/>
      <c r="X2668" s="262">
        <f t="shared" si="420"/>
        <v>0</v>
      </c>
      <c r="Y2668" s="125"/>
      <c r="Z2668" s="125"/>
      <c r="AA2668" s="125"/>
      <c r="AB2668" s="125"/>
      <c r="AC2668" s="125"/>
      <c r="AD2668" s="125"/>
      <c r="AE2668" s="125"/>
      <c r="AF2668" s="125"/>
      <c r="AG2668" s="125"/>
      <c r="AH2668" s="125"/>
      <c r="AI2668" s="125"/>
      <c r="AJ2668" s="125"/>
      <c r="AK2668" s="310">
        <v>251850</v>
      </c>
      <c r="AL2668" s="310">
        <f t="shared" si="415"/>
        <v>0</v>
      </c>
      <c r="AM2668" s="65" t="s">
        <v>654</v>
      </c>
      <c r="AN2668" s="65"/>
      <c r="AO2668" s="65"/>
      <c r="AP2668" s="65"/>
      <c r="AQ2668" s="65"/>
      <c r="AR2668" s="65"/>
      <c r="AS2668" s="66"/>
    </row>
    <row r="2669" spans="1:45" s="67" customFormat="1" ht="14.15" customHeight="1" x14ac:dyDescent="0.2">
      <c r="A2669" s="139">
        <v>2104018</v>
      </c>
      <c r="B2669" s="140" t="s">
        <v>1164</v>
      </c>
      <c r="C2669" s="258">
        <f t="shared" si="416"/>
        <v>0</v>
      </c>
      <c r="D2669" s="137"/>
      <c r="E2669" s="126"/>
      <c r="F2669" s="126"/>
      <c r="G2669" s="126"/>
      <c r="H2669" s="262">
        <f t="shared" si="414"/>
        <v>0</v>
      </c>
      <c r="I2669" s="125"/>
      <c r="J2669" s="125"/>
      <c r="K2669" s="125"/>
      <c r="L2669" s="125"/>
      <c r="M2669" s="125"/>
      <c r="N2669" s="125"/>
      <c r="O2669" s="262">
        <f t="shared" si="417"/>
        <v>0</v>
      </c>
      <c r="P2669" s="125"/>
      <c r="Q2669" s="125"/>
      <c r="R2669" s="262">
        <f t="shared" si="419"/>
        <v>0</v>
      </c>
      <c r="S2669" s="125"/>
      <c r="T2669" s="125"/>
      <c r="U2669" s="262">
        <f t="shared" si="418"/>
        <v>0</v>
      </c>
      <c r="V2669" s="125"/>
      <c r="W2669" s="125"/>
      <c r="X2669" s="262">
        <f t="shared" si="420"/>
        <v>0</v>
      </c>
      <c r="Y2669" s="125"/>
      <c r="Z2669" s="125"/>
      <c r="AA2669" s="125"/>
      <c r="AB2669" s="125"/>
      <c r="AC2669" s="125"/>
      <c r="AD2669" s="125"/>
      <c r="AE2669" s="125"/>
      <c r="AF2669" s="125"/>
      <c r="AG2669" s="125"/>
      <c r="AH2669" s="125"/>
      <c r="AI2669" s="125"/>
      <c r="AJ2669" s="125"/>
      <c r="AK2669" s="310">
        <v>639350</v>
      </c>
      <c r="AL2669" s="310">
        <f t="shared" si="415"/>
        <v>0</v>
      </c>
      <c r="AM2669" s="65" t="s">
        <v>654</v>
      </c>
      <c r="AN2669" s="65"/>
      <c r="AO2669" s="65"/>
      <c r="AP2669" s="65"/>
      <c r="AQ2669" s="65"/>
      <c r="AR2669" s="65"/>
      <c r="AS2669" s="66"/>
    </row>
    <row r="2670" spans="1:45" s="67" customFormat="1" ht="14.15" customHeight="1" x14ac:dyDescent="0.2">
      <c r="A2670" s="139">
        <v>2104019</v>
      </c>
      <c r="B2670" s="140" t="s">
        <v>695</v>
      </c>
      <c r="C2670" s="258">
        <f t="shared" si="416"/>
        <v>0</v>
      </c>
      <c r="D2670" s="137"/>
      <c r="E2670" s="126"/>
      <c r="F2670" s="126"/>
      <c r="G2670" s="126"/>
      <c r="H2670" s="262">
        <f t="shared" si="414"/>
        <v>0</v>
      </c>
      <c r="I2670" s="125"/>
      <c r="J2670" s="125"/>
      <c r="K2670" s="125"/>
      <c r="L2670" s="125"/>
      <c r="M2670" s="125"/>
      <c r="N2670" s="125"/>
      <c r="O2670" s="126"/>
      <c r="P2670" s="126"/>
      <c r="Q2670" s="126"/>
      <c r="R2670" s="126"/>
      <c r="S2670" s="126"/>
      <c r="T2670" s="126"/>
      <c r="U2670" s="126"/>
      <c r="V2670" s="126"/>
      <c r="W2670" s="126"/>
      <c r="X2670" s="126"/>
      <c r="Y2670" s="126"/>
      <c r="Z2670" s="126"/>
      <c r="AA2670" s="125"/>
      <c r="AB2670" s="125"/>
      <c r="AC2670" s="125"/>
      <c r="AD2670" s="125"/>
      <c r="AE2670" s="125"/>
      <c r="AF2670" s="125"/>
      <c r="AG2670" s="125"/>
      <c r="AH2670" s="125"/>
      <c r="AI2670" s="125"/>
      <c r="AJ2670" s="125"/>
      <c r="AK2670" s="310">
        <v>168040</v>
      </c>
      <c r="AL2670" s="310">
        <f t="shared" si="415"/>
        <v>0</v>
      </c>
      <c r="AM2670" s="65" t="s">
        <v>654</v>
      </c>
      <c r="AN2670" s="65"/>
      <c r="AO2670" s="65"/>
      <c r="AP2670" s="65"/>
      <c r="AQ2670" s="65"/>
      <c r="AR2670" s="65"/>
      <c r="AS2670" s="66"/>
    </row>
    <row r="2671" spans="1:45" s="67" customFormat="1" ht="14.15" customHeight="1" x14ac:dyDescent="0.2">
      <c r="A2671" s="139">
        <v>2104020</v>
      </c>
      <c r="B2671" s="140" t="s">
        <v>886</v>
      </c>
      <c r="C2671" s="258">
        <f t="shared" si="416"/>
        <v>1</v>
      </c>
      <c r="D2671" s="137"/>
      <c r="E2671" s="126"/>
      <c r="F2671" s="126"/>
      <c r="G2671" s="126"/>
      <c r="H2671" s="262">
        <f t="shared" si="414"/>
        <v>1</v>
      </c>
      <c r="I2671" s="125">
        <v>1</v>
      </c>
      <c r="J2671" s="125"/>
      <c r="K2671" s="125"/>
      <c r="L2671" s="125"/>
      <c r="M2671" s="125"/>
      <c r="N2671" s="125"/>
      <c r="O2671" s="126"/>
      <c r="P2671" s="126"/>
      <c r="Q2671" s="126"/>
      <c r="R2671" s="126"/>
      <c r="S2671" s="126"/>
      <c r="T2671" s="126"/>
      <c r="U2671" s="126"/>
      <c r="V2671" s="126"/>
      <c r="W2671" s="126"/>
      <c r="X2671" s="126"/>
      <c r="Y2671" s="126"/>
      <c r="Z2671" s="126"/>
      <c r="AA2671" s="125">
        <v>1</v>
      </c>
      <c r="AB2671" s="125"/>
      <c r="AC2671" s="125"/>
      <c r="AD2671" s="125"/>
      <c r="AE2671" s="125"/>
      <c r="AF2671" s="125"/>
      <c r="AG2671" s="125"/>
      <c r="AH2671" s="125"/>
      <c r="AI2671" s="125"/>
      <c r="AJ2671" s="125"/>
      <c r="AK2671" s="310">
        <v>168040</v>
      </c>
      <c r="AL2671" s="310">
        <f t="shared" si="415"/>
        <v>168040</v>
      </c>
      <c r="AM2671" s="65" t="s">
        <v>654</v>
      </c>
      <c r="AN2671" s="65"/>
      <c r="AO2671" s="65"/>
      <c r="AP2671" s="65"/>
      <c r="AQ2671" s="65"/>
      <c r="AR2671" s="65"/>
      <c r="AS2671" s="66"/>
    </row>
    <row r="2672" spans="1:45" s="67" customFormat="1" ht="14.15" customHeight="1" x14ac:dyDescent="0.2">
      <c r="A2672" s="139">
        <v>2104021</v>
      </c>
      <c r="B2672" s="140" t="s">
        <v>13</v>
      </c>
      <c r="C2672" s="258">
        <f t="shared" si="416"/>
        <v>0</v>
      </c>
      <c r="D2672" s="137"/>
      <c r="E2672" s="126"/>
      <c r="F2672" s="126"/>
      <c r="G2672" s="126"/>
      <c r="H2672" s="262">
        <f t="shared" si="414"/>
        <v>0</v>
      </c>
      <c r="I2672" s="125"/>
      <c r="J2672" s="125"/>
      <c r="K2672" s="125"/>
      <c r="L2672" s="125"/>
      <c r="M2672" s="125"/>
      <c r="N2672" s="125"/>
      <c r="O2672" s="262">
        <f t="shared" si="417"/>
        <v>0</v>
      </c>
      <c r="P2672" s="125"/>
      <c r="Q2672" s="125"/>
      <c r="R2672" s="262">
        <f t="shared" si="419"/>
        <v>0</v>
      </c>
      <c r="S2672" s="125"/>
      <c r="T2672" s="125"/>
      <c r="U2672" s="262">
        <f t="shared" si="418"/>
        <v>0</v>
      </c>
      <c r="V2672" s="125"/>
      <c r="W2672" s="125"/>
      <c r="X2672" s="262">
        <f t="shared" si="420"/>
        <v>0</v>
      </c>
      <c r="Y2672" s="125"/>
      <c r="Z2672" s="125"/>
      <c r="AA2672" s="125"/>
      <c r="AB2672" s="125"/>
      <c r="AC2672" s="125"/>
      <c r="AD2672" s="125"/>
      <c r="AE2672" s="125"/>
      <c r="AF2672" s="125"/>
      <c r="AG2672" s="125"/>
      <c r="AH2672" s="125"/>
      <c r="AI2672" s="125"/>
      <c r="AJ2672" s="125"/>
      <c r="AK2672" s="310">
        <v>378750</v>
      </c>
      <c r="AL2672" s="310">
        <f t="shared" si="415"/>
        <v>0</v>
      </c>
      <c r="AM2672" s="65" t="s">
        <v>654</v>
      </c>
      <c r="AN2672" s="65"/>
      <c r="AO2672" s="65"/>
      <c r="AP2672" s="65"/>
      <c r="AQ2672" s="65"/>
      <c r="AR2672" s="65"/>
      <c r="AS2672" s="66"/>
    </row>
    <row r="2673" spans="1:45" s="67" customFormat="1" ht="24" customHeight="1" x14ac:dyDescent="0.2">
      <c r="A2673" s="139">
        <v>2104022</v>
      </c>
      <c r="B2673" s="140" t="s">
        <v>1343</v>
      </c>
      <c r="C2673" s="258">
        <f t="shared" si="416"/>
        <v>0</v>
      </c>
      <c r="D2673" s="137"/>
      <c r="E2673" s="126"/>
      <c r="F2673" s="126"/>
      <c r="G2673" s="126"/>
      <c r="H2673" s="262">
        <f t="shared" si="414"/>
        <v>0</v>
      </c>
      <c r="I2673" s="125"/>
      <c r="J2673" s="125"/>
      <c r="K2673" s="125"/>
      <c r="L2673" s="125"/>
      <c r="M2673" s="125"/>
      <c r="N2673" s="125"/>
      <c r="O2673" s="262">
        <f t="shared" si="417"/>
        <v>0</v>
      </c>
      <c r="P2673" s="125"/>
      <c r="Q2673" s="125"/>
      <c r="R2673" s="262">
        <f t="shared" si="419"/>
        <v>0</v>
      </c>
      <c r="S2673" s="125"/>
      <c r="T2673" s="125"/>
      <c r="U2673" s="262">
        <f t="shared" si="418"/>
        <v>0</v>
      </c>
      <c r="V2673" s="125"/>
      <c r="W2673" s="125"/>
      <c r="X2673" s="262">
        <f t="shared" si="420"/>
        <v>0</v>
      </c>
      <c r="Y2673" s="125"/>
      <c r="Z2673" s="125"/>
      <c r="AA2673" s="125"/>
      <c r="AB2673" s="125"/>
      <c r="AC2673" s="125"/>
      <c r="AD2673" s="125"/>
      <c r="AE2673" s="125"/>
      <c r="AF2673" s="125"/>
      <c r="AG2673" s="125"/>
      <c r="AH2673" s="125"/>
      <c r="AI2673" s="125"/>
      <c r="AJ2673" s="125"/>
      <c r="AK2673" s="310">
        <v>270240</v>
      </c>
      <c r="AL2673" s="310">
        <f t="shared" si="415"/>
        <v>0</v>
      </c>
      <c r="AM2673" s="65" t="s">
        <v>654</v>
      </c>
      <c r="AN2673" s="65"/>
      <c r="AO2673" s="65"/>
      <c r="AP2673" s="65"/>
      <c r="AQ2673" s="65"/>
      <c r="AR2673" s="65"/>
      <c r="AS2673" s="66"/>
    </row>
    <row r="2674" spans="1:45" s="67" customFormat="1" ht="12" customHeight="1" x14ac:dyDescent="0.2">
      <c r="A2674" s="139">
        <v>2104023</v>
      </c>
      <c r="B2674" s="140" t="s">
        <v>2801</v>
      </c>
      <c r="C2674" s="258">
        <f t="shared" si="416"/>
        <v>0</v>
      </c>
      <c r="D2674" s="137"/>
      <c r="E2674" s="126"/>
      <c r="F2674" s="126"/>
      <c r="G2674" s="126"/>
      <c r="H2674" s="262">
        <f t="shared" si="414"/>
        <v>0</v>
      </c>
      <c r="I2674" s="125"/>
      <c r="J2674" s="125"/>
      <c r="K2674" s="125"/>
      <c r="L2674" s="125"/>
      <c r="M2674" s="125"/>
      <c r="N2674" s="125"/>
      <c r="O2674" s="262">
        <f t="shared" si="417"/>
        <v>0</v>
      </c>
      <c r="P2674" s="125"/>
      <c r="Q2674" s="125"/>
      <c r="R2674" s="262">
        <f t="shared" si="419"/>
        <v>0</v>
      </c>
      <c r="S2674" s="125"/>
      <c r="T2674" s="125"/>
      <c r="U2674" s="262">
        <f t="shared" si="418"/>
        <v>0</v>
      </c>
      <c r="V2674" s="125"/>
      <c r="W2674" s="125"/>
      <c r="X2674" s="262">
        <f t="shared" si="420"/>
        <v>0</v>
      </c>
      <c r="Y2674" s="125"/>
      <c r="Z2674" s="125"/>
      <c r="AA2674" s="125"/>
      <c r="AB2674" s="125"/>
      <c r="AC2674" s="125"/>
      <c r="AD2674" s="125"/>
      <c r="AE2674" s="125"/>
      <c r="AF2674" s="125"/>
      <c r="AG2674" s="125"/>
      <c r="AH2674" s="125"/>
      <c r="AI2674" s="125"/>
      <c r="AJ2674" s="125"/>
      <c r="AK2674" s="310">
        <v>210030</v>
      </c>
      <c r="AL2674" s="310">
        <f t="shared" si="415"/>
        <v>0</v>
      </c>
      <c r="AM2674" s="65" t="s">
        <v>654</v>
      </c>
      <c r="AN2674" s="65"/>
      <c r="AO2674" s="65"/>
      <c r="AP2674" s="65"/>
      <c r="AQ2674" s="65"/>
      <c r="AR2674" s="65"/>
      <c r="AS2674" s="66"/>
    </row>
    <row r="2675" spans="1:45" s="67" customFormat="1" x14ac:dyDescent="0.2">
      <c r="A2675" s="139">
        <v>2104024</v>
      </c>
      <c r="B2675" s="140" t="s">
        <v>1344</v>
      </c>
      <c r="C2675" s="258">
        <f t="shared" si="416"/>
        <v>0</v>
      </c>
      <c r="D2675" s="137"/>
      <c r="E2675" s="126"/>
      <c r="F2675" s="126"/>
      <c r="G2675" s="126"/>
      <c r="H2675" s="262">
        <f t="shared" si="414"/>
        <v>0</v>
      </c>
      <c r="I2675" s="125"/>
      <c r="J2675" s="125"/>
      <c r="K2675" s="125"/>
      <c r="L2675" s="125"/>
      <c r="M2675" s="125"/>
      <c r="N2675" s="125"/>
      <c r="O2675" s="262">
        <f t="shared" si="417"/>
        <v>0</v>
      </c>
      <c r="P2675" s="125"/>
      <c r="Q2675" s="125"/>
      <c r="R2675" s="262">
        <f t="shared" si="419"/>
        <v>0</v>
      </c>
      <c r="S2675" s="125"/>
      <c r="T2675" s="125"/>
      <c r="U2675" s="262">
        <f t="shared" si="418"/>
        <v>0</v>
      </c>
      <c r="V2675" s="125"/>
      <c r="W2675" s="125"/>
      <c r="X2675" s="262">
        <f t="shared" si="420"/>
        <v>0</v>
      </c>
      <c r="Y2675" s="125"/>
      <c r="Z2675" s="125"/>
      <c r="AA2675" s="125"/>
      <c r="AB2675" s="125"/>
      <c r="AC2675" s="125"/>
      <c r="AD2675" s="125"/>
      <c r="AE2675" s="125"/>
      <c r="AF2675" s="125"/>
      <c r="AG2675" s="125"/>
      <c r="AH2675" s="125"/>
      <c r="AI2675" s="125"/>
      <c r="AJ2675" s="125"/>
      <c r="AK2675" s="310">
        <v>270240</v>
      </c>
      <c r="AL2675" s="310">
        <f t="shared" si="415"/>
        <v>0</v>
      </c>
      <c r="AM2675" s="65" t="s">
        <v>654</v>
      </c>
      <c r="AN2675" s="65"/>
      <c r="AO2675" s="65"/>
      <c r="AP2675" s="65"/>
      <c r="AQ2675" s="65"/>
      <c r="AR2675" s="65"/>
      <c r="AS2675" s="66"/>
    </row>
    <row r="2676" spans="1:45" s="67" customFormat="1" ht="14.15" customHeight="1" x14ac:dyDescent="0.2">
      <c r="A2676" s="139">
        <v>2104025</v>
      </c>
      <c r="B2676" s="140" t="s">
        <v>1345</v>
      </c>
      <c r="C2676" s="258">
        <f t="shared" si="416"/>
        <v>0</v>
      </c>
      <c r="D2676" s="137"/>
      <c r="E2676" s="126"/>
      <c r="F2676" s="126"/>
      <c r="G2676" s="126"/>
      <c r="H2676" s="262">
        <f t="shared" si="414"/>
        <v>0</v>
      </c>
      <c r="I2676" s="125"/>
      <c r="J2676" s="125"/>
      <c r="K2676" s="125"/>
      <c r="L2676" s="125"/>
      <c r="M2676" s="125"/>
      <c r="N2676" s="125"/>
      <c r="O2676" s="262">
        <f t="shared" si="417"/>
        <v>0</v>
      </c>
      <c r="P2676" s="125"/>
      <c r="Q2676" s="125"/>
      <c r="R2676" s="262">
        <f t="shared" si="419"/>
        <v>0</v>
      </c>
      <c r="S2676" s="125"/>
      <c r="T2676" s="125"/>
      <c r="U2676" s="262">
        <f t="shared" si="418"/>
        <v>0</v>
      </c>
      <c r="V2676" s="125"/>
      <c r="W2676" s="125"/>
      <c r="X2676" s="262">
        <f t="shared" si="420"/>
        <v>0</v>
      </c>
      <c r="Y2676" s="125"/>
      <c r="Z2676" s="125"/>
      <c r="AA2676" s="125"/>
      <c r="AB2676" s="125"/>
      <c r="AC2676" s="125"/>
      <c r="AD2676" s="125"/>
      <c r="AE2676" s="125"/>
      <c r="AF2676" s="125"/>
      <c r="AG2676" s="125"/>
      <c r="AH2676" s="125"/>
      <c r="AI2676" s="125"/>
      <c r="AJ2676" s="125"/>
      <c r="AK2676" s="310">
        <v>270240</v>
      </c>
      <c r="AL2676" s="310">
        <f t="shared" si="415"/>
        <v>0</v>
      </c>
      <c r="AM2676" s="65" t="s">
        <v>654</v>
      </c>
      <c r="AN2676" s="65"/>
      <c r="AO2676" s="65"/>
      <c r="AP2676" s="65"/>
      <c r="AQ2676" s="65"/>
      <c r="AR2676" s="65"/>
      <c r="AS2676" s="66"/>
    </row>
    <row r="2677" spans="1:45" s="67" customFormat="1" ht="14.15" customHeight="1" x14ac:dyDescent="0.2">
      <c r="A2677" s="139">
        <v>2104026</v>
      </c>
      <c r="B2677" s="140" t="s">
        <v>1280</v>
      </c>
      <c r="C2677" s="258">
        <f t="shared" si="416"/>
        <v>0</v>
      </c>
      <c r="D2677" s="137"/>
      <c r="E2677" s="126"/>
      <c r="F2677" s="126"/>
      <c r="G2677" s="126"/>
      <c r="H2677" s="262">
        <f t="shared" si="414"/>
        <v>0</v>
      </c>
      <c r="I2677" s="125"/>
      <c r="J2677" s="125"/>
      <c r="K2677" s="125"/>
      <c r="L2677" s="125"/>
      <c r="M2677" s="125"/>
      <c r="N2677" s="125"/>
      <c r="O2677" s="262">
        <f t="shared" si="417"/>
        <v>0</v>
      </c>
      <c r="P2677" s="125"/>
      <c r="Q2677" s="125"/>
      <c r="R2677" s="262">
        <f t="shared" si="419"/>
        <v>0</v>
      </c>
      <c r="S2677" s="125"/>
      <c r="T2677" s="125"/>
      <c r="U2677" s="262">
        <f t="shared" si="418"/>
        <v>0</v>
      </c>
      <c r="V2677" s="125"/>
      <c r="W2677" s="125"/>
      <c r="X2677" s="262">
        <f t="shared" si="420"/>
        <v>0</v>
      </c>
      <c r="Y2677" s="125"/>
      <c r="Z2677" s="125"/>
      <c r="AA2677" s="125"/>
      <c r="AB2677" s="125"/>
      <c r="AC2677" s="125"/>
      <c r="AD2677" s="125"/>
      <c r="AE2677" s="125"/>
      <c r="AF2677" s="125"/>
      <c r="AG2677" s="125"/>
      <c r="AH2677" s="125"/>
      <c r="AI2677" s="125"/>
      <c r="AJ2677" s="125"/>
      <c r="AK2677" s="310">
        <v>216970</v>
      </c>
      <c r="AL2677" s="310">
        <f t="shared" si="415"/>
        <v>0</v>
      </c>
      <c r="AM2677" s="65" t="s">
        <v>654</v>
      </c>
      <c r="AN2677" s="65"/>
      <c r="AO2677" s="65"/>
      <c r="AP2677" s="65"/>
      <c r="AQ2677" s="65"/>
      <c r="AR2677" s="65"/>
      <c r="AS2677" s="66"/>
    </row>
    <row r="2678" spans="1:45" s="67" customFormat="1" ht="14.15" customHeight="1" x14ac:dyDescent="0.2">
      <c r="A2678" s="139">
        <v>2104027</v>
      </c>
      <c r="B2678" s="140" t="s">
        <v>1281</v>
      </c>
      <c r="C2678" s="258">
        <f t="shared" si="416"/>
        <v>0</v>
      </c>
      <c r="D2678" s="137"/>
      <c r="E2678" s="126"/>
      <c r="F2678" s="126"/>
      <c r="G2678" s="126"/>
      <c r="H2678" s="262">
        <f t="shared" si="414"/>
        <v>0</v>
      </c>
      <c r="I2678" s="125"/>
      <c r="J2678" s="125"/>
      <c r="K2678" s="125"/>
      <c r="L2678" s="125"/>
      <c r="M2678" s="125"/>
      <c r="N2678" s="125"/>
      <c r="O2678" s="262">
        <f t="shared" si="417"/>
        <v>0</v>
      </c>
      <c r="P2678" s="125"/>
      <c r="Q2678" s="125"/>
      <c r="R2678" s="262">
        <f t="shared" si="419"/>
        <v>0</v>
      </c>
      <c r="S2678" s="125"/>
      <c r="T2678" s="125"/>
      <c r="U2678" s="262">
        <f t="shared" si="418"/>
        <v>0</v>
      </c>
      <c r="V2678" s="125"/>
      <c r="W2678" s="125"/>
      <c r="X2678" s="262">
        <f t="shared" si="420"/>
        <v>0</v>
      </c>
      <c r="Y2678" s="125"/>
      <c r="Z2678" s="125"/>
      <c r="AA2678" s="125"/>
      <c r="AB2678" s="125"/>
      <c r="AC2678" s="125"/>
      <c r="AD2678" s="125"/>
      <c r="AE2678" s="125"/>
      <c r="AF2678" s="125"/>
      <c r="AG2678" s="125"/>
      <c r="AH2678" s="125"/>
      <c r="AI2678" s="125"/>
      <c r="AJ2678" s="125"/>
      <c r="AK2678" s="310">
        <v>293260</v>
      </c>
      <c r="AL2678" s="310">
        <f t="shared" si="415"/>
        <v>0</v>
      </c>
      <c r="AM2678" s="65" t="s">
        <v>654</v>
      </c>
      <c r="AN2678" s="65"/>
      <c r="AO2678" s="65"/>
      <c r="AP2678" s="65"/>
      <c r="AQ2678" s="65"/>
      <c r="AR2678" s="65"/>
      <c r="AS2678" s="66"/>
    </row>
    <row r="2679" spans="1:45" s="67" customFormat="1" ht="24" customHeight="1" x14ac:dyDescent="0.2">
      <c r="A2679" s="139">
        <v>2104028</v>
      </c>
      <c r="B2679" s="140" t="s">
        <v>1282</v>
      </c>
      <c r="C2679" s="258">
        <f t="shared" si="416"/>
        <v>0</v>
      </c>
      <c r="D2679" s="137"/>
      <c r="E2679" s="126"/>
      <c r="F2679" s="126"/>
      <c r="G2679" s="126"/>
      <c r="H2679" s="262">
        <f t="shared" si="414"/>
        <v>0</v>
      </c>
      <c r="I2679" s="125"/>
      <c r="J2679" s="125"/>
      <c r="K2679" s="125"/>
      <c r="L2679" s="125"/>
      <c r="M2679" s="125"/>
      <c r="N2679" s="125"/>
      <c r="O2679" s="262">
        <f t="shared" si="417"/>
        <v>0</v>
      </c>
      <c r="P2679" s="125"/>
      <c r="Q2679" s="125"/>
      <c r="R2679" s="262">
        <f t="shared" si="419"/>
        <v>0</v>
      </c>
      <c r="S2679" s="125"/>
      <c r="T2679" s="125"/>
      <c r="U2679" s="262">
        <f t="shared" si="418"/>
        <v>0</v>
      </c>
      <c r="V2679" s="125"/>
      <c r="W2679" s="125"/>
      <c r="X2679" s="262">
        <f t="shared" si="420"/>
        <v>0</v>
      </c>
      <c r="Y2679" s="125"/>
      <c r="Z2679" s="125"/>
      <c r="AA2679" s="125"/>
      <c r="AB2679" s="125"/>
      <c r="AC2679" s="125"/>
      <c r="AD2679" s="125"/>
      <c r="AE2679" s="125"/>
      <c r="AF2679" s="125"/>
      <c r="AG2679" s="125"/>
      <c r="AH2679" s="125"/>
      <c r="AI2679" s="125"/>
      <c r="AJ2679" s="125"/>
      <c r="AK2679" s="310">
        <v>705180</v>
      </c>
      <c r="AL2679" s="310">
        <f t="shared" si="415"/>
        <v>0</v>
      </c>
      <c r="AM2679" s="65" t="s">
        <v>654</v>
      </c>
      <c r="AN2679" s="65"/>
      <c r="AO2679" s="65"/>
      <c r="AP2679" s="65"/>
      <c r="AQ2679" s="65"/>
      <c r="AR2679" s="65"/>
      <c r="AS2679" s="66"/>
    </row>
    <row r="2680" spans="1:45" s="67" customFormat="1" ht="14.15" customHeight="1" x14ac:dyDescent="0.2">
      <c r="A2680" s="139">
        <v>2104029</v>
      </c>
      <c r="B2680" s="140" t="s">
        <v>2964</v>
      </c>
      <c r="C2680" s="258">
        <f t="shared" si="416"/>
        <v>0</v>
      </c>
      <c r="D2680" s="137"/>
      <c r="E2680" s="126"/>
      <c r="F2680" s="126"/>
      <c r="G2680" s="126"/>
      <c r="H2680" s="262">
        <f t="shared" si="414"/>
        <v>0</v>
      </c>
      <c r="I2680" s="125"/>
      <c r="J2680" s="125"/>
      <c r="K2680" s="125"/>
      <c r="L2680" s="125"/>
      <c r="M2680" s="125"/>
      <c r="N2680" s="125"/>
      <c r="O2680" s="262">
        <f t="shared" si="417"/>
        <v>0</v>
      </c>
      <c r="P2680" s="125"/>
      <c r="Q2680" s="125"/>
      <c r="R2680" s="262">
        <f t="shared" si="419"/>
        <v>0</v>
      </c>
      <c r="S2680" s="125"/>
      <c r="T2680" s="125"/>
      <c r="U2680" s="262">
        <f t="shared" si="418"/>
        <v>0</v>
      </c>
      <c r="V2680" s="125"/>
      <c r="W2680" s="125"/>
      <c r="X2680" s="262">
        <f t="shared" si="420"/>
        <v>0</v>
      </c>
      <c r="Y2680" s="125"/>
      <c r="Z2680" s="125"/>
      <c r="AA2680" s="125"/>
      <c r="AB2680" s="125"/>
      <c r="AC2680" s="125"/>
      <c r="AD2680" s="125"/>
      <c r="AE2680" s="125"/>
      <c r="AF2680" s="125"/>
      <c r="AG2680" s="125"/>
      <c r="AH2680" s="125"/>
      <c r="AI2680" s="125"/>
      <c r="AJ2680" s="125"/>
      <c r="AK2680" s="310">
        <v>149860</v>
      </c>
      <c r="AL2680" s="310">
        <f t="shared" si="415"/>
        <v>0</v>
      </c>
      <c r="AM2680" s="65" t="s">
        <v>654</v>
      </c>
      <c r="AN2680" s="65"/>
      <c r="AO2680" s="65"/>
      <c r="AP2680" s="65"/>
      <c r="AQ2680" s="65"/>
      <c r="AR2680" s="65"/>
      <c r="AS2680" s="66"/>
    </row>
    <row r="2681" spans="1:45" s="67" customFormat="1" ht="12" customHeight="1" x14ac:dyDescent="0.2">
      <c r="A2681" s="139">
        <v>2104030</v>
      </c>
      <c r="B2681" s="140" t="s">
        <v>1331</v>
      </c>
      <c r="C2681" s="258">
        <f t="shared" si="416"/>
        <v>0</v>
      </c>
      <c r="D2681" s="137"/>
      <c r="E2681" s="126"/>
      <c r="F2681" s="126"/>
      <c r="G2681" s="126"/>
      <c r="H2681" s="262">
        <f t="shared" si="414"/>
        <v>0</v>
      </c>
      <c r="I2681" s="125"/>
      <c r="J2681" s="125"/>
      <c r="K2681" s="125"/>
      <c r="L2681" s="125"/>
      <c r="M2681" s="125"/>
      <c r="N2681" s="125"/>
      <c r="O2681" s="262">
        <f t="shared" si="417"/>
        <v>0</v>
      </c>
      <c r="P2681" s="125"/>
      <c r="Q2681" s="125"/>
      <c r="R2681" s="262">
        <f t="shared" si="419"/>
        <v>0</v>
      </c>
      <c r="S2681" s="125"/>
      <c r="T2681" s="125"/>
      <c r="U2681" s="262">
        <f t="shared" si="418"/>
        <v>0</v>
      </c>
      <c r="V2681" s="125"/>
      <c r="W2681" s="125"/>
      <c r="X2681" s="262">
        <f t="shared" si="420"/>
        <v>0</v>
      </c>
      <c r="Y2681" s="125"/>
      <c r="Z2681" s="125"/>
      <c r="AA2681" s="125"/>
      <c r="AB2681" s="125"/>
      <c r="AC2681" s="125"/>
      <c r="AD2681" s="125"/>
      <c r="AE2681" s="125"/>
      <c r="AF2681" s="125"/>
      <c r="AG2681" s="125"/>
      <c r="AH2681" s="125"/>
      <c r="AI2681" s="125"/>
      <c r="AJ2681" s="125"/>
      <c r="AK2681" s="310">
        <v>191730</v>
      </c>
      <c r="AL2681" s="310">
        <f t="shared" si="415"/>
        <v>0</v>
      </c>
      <c r="AM2681" s="65" t="s">
        <v>654</v>
      </c>
      <c r="AN2681" s="65"/>
      <c r="AO2681" s="65"/>
      <c r="AP2681" s="65"/>
      <c r="AQ2681" s="65"/>
      <c r="AR2681" s="65"/>
      <c r="AS2681" s="66"/>
    </row>
    <row r="2682" spans="1:45" s="67" customFormat="1" ht="20" x14ac:dyDescent="0.2">
      <c r="A2682" s="139">
        <v>2104031</v>
      </c>
      <c r="B2682" s="140" t="s">
        <v>1346</v>
      </c>
      <c r="C2682" s="258">
        <f t="shared" si="416"/>
        <v>0</v>
      </c>
      <c r="D2682" s="137"/>
      <c r="E2682" s="126"/>
      <c r="F2682" s="126"/>
      <c r="G2682" s="126"/>
      <c r="H2682" s="262">
        <f t="shared" si="414"/>
        <v>0</v>
      </c>
      <c r="I2682" s="125"/>
      <c r="J2682" s="125"/>
      <c r="K2682" s="125"/>
      <c r="L2682" s="125"/>
      <c r="M2682" s="125"/>
      <c r="N2682" s="125"/>
      <c r="O2682" s="262">
        <f t="shared" si="417"/>
        <v>0</v>
      </c>
      <c r="P2682" s="125"/>
      <c r="Q2682" s="125"/>
      <c r="R2682" s="262">
        <f t="shared" si="419"/>
        <v>0</v>
      </c>
      <c r="S2682" s="125"/>
      <c r="T2682" s="125"/>
      <c r="U2682" s="262">
        <f t="shared" si="418"/>
        <v>0</v>
      </c>
      <c r="V2682" s="125"/>
      <c r="W2682" s="125"/>
      <c r="X2682" s="262">
        <f t="shared" si="420"/>
        <v>0</v>
      </c>
      <c r="Y2682" s="125"/>
      <c r="Z2682" s="125"/>
      <c r="AA2682" s="125"/>
      <c r="AB2682" s="125"/>
      <c r="AC2682" s="125"/>
      <c r="AD2682" s="125"/>
      <c r="AE2682" s="125"/>
      <c r="AF2682" s="125"/>
      <c r="AG2682" s="125"/>
      <c r="AH2682" s="125"/>
      <c r="AI2682" s="125"/>
      <c r="AJ2682" s="125"/>
      <c r="AK2682" s="310">
        <v>331230</v>
      </c>
      <c r="AL2682" s="310">
        <f t="shared" si="415"/>
        <v>0</v>
      </c>
      <c r="AM2682" s="65" t="s">
        <v>654</v>
      </c>
      <c r="AN2682" s="65"/>
      <c r="AO2682" s="65"/>
      <c r="AP2682" s="65"/>
      <c r="AQ2682" s="65"/>
      <c r="AR2682" s="65"/>
      <c r="AS2682" s="66"/>
    </row>
    <row r="2683" spans="1:45" s="67" customFormat="1" ht="14.15" customHeight="1" x14ac:dyDescent="0.2">
      <c r="A2683" s="139">
        <v>2104033</v>
      </c>
      <c r="B2683" s="140" t="s">
        <v>1371</v>
      </c>
      <c r="C2683" s="258">
        <f t="shared" si="416"/>
        <v>0</v>
      </c>
      <c r="D2683" s="137"/>
      <c r="E2683" s="126"/>
      <c r="F2683" s="126"/>
      <c r="G2683" s="126"/>
      <c r="H2683" s="262">
        <f t="shared" si="414"/>
        <v>0</v>
      </c>
      <c r="I2683" s="125"/>
      <c r="J2683" s="125"/>
      <c r="K2683" s="125"/>
      <c r="L2683" s="125"/>
      <c r="M2683" s="125"/>
      <c r="N2683" s="125"/>
      <c r="O2683" s="126"/>
      <c r="P2683" s="126"/>
      <c r="Q2683" s="126"/>
      <c r="R2683" s="126"/>
      <c r="S2683" s="126"/>
      <c r="T2683" s="126"/>
      <c r="U2683" s="126"/>
      <c r="V2683" s="126"/>
      <c r="W2683" s="126"/>
      <c r="X2683" s="126"/>
      <c r="Y2683" s="126"/>
      <c r="Z2683" s="126"/>
      <c r="AA2683" s="125"/>
      <c r="AB2683" s="125"/>
      <c r="AC2683" s="125"/>
      <c r="AD2683" s="125"/>
      <c r="AE2683" s="125"/>
      <c r="AF2683" s="125"/>
      <c r="AG2683" s="125"/>
      <c r="AH2683" s="125"/>
      <c r="AI2683" s="125"/>
      <c r="AJ2683" s="125"/>
      <c r="AK2683" s="310">
        <v>35330</v>
      </c>
      <c r="AL2683" s="310">
        <f t="shared" si="415"/>
        <v>0</v>
      </c>
      <c r="AM2683" s="65" t="s">
        <v>654</v>
      </c>
      <c r="AN2683" s="65"/>
      <c r="AO2683" s="65"/>
      <c r="AP2683" s="65"/>
      <c r="AQ2683" s="65"/>
      <c r="AR2683" s="65"/>
      <c r="AS2683" s="66"/>
    </row>
    <row r="2684" spans="1:45" s="67" customFormat="1" ht="14.15" customHeight="1" x14ac:dyDescent="0.2">
      <c r="A2684" s="139">
        <v>2104034</v>
      </c>
      <c r="B2684" s="140" t="s">
        <v>1372</v>
      </c>
      <c r="C2684" s="258">
        <f t="shared" si="416"/>
        <v>2</v>
      </c>
      <c r="D2684" s="137"/>
      <c r="E2684" s="126"/>
      <c r="F2684" s="126"/>
      <c r="G2684" s="126"/>
      <c r="H2684" s="262">
        <f t="shared" si="414"/>
        <v>2</v>
      </c>
      <c r="I2684" s="125">
        <v>2</v>
      </c>
      <c r="J2684" s="125"/>
      <c r="K2684" s="125"/>
      <c r="L2684" s="125"/>
      <c r="M2684" s="125"/>
      <c r="N2684" s="125"/>
      <c r="O2684" s="262">
        <f t="shared" si="417"/>
        <v>1</v>
      </c>
      <c r="P2684" s="125"/>
      <c r="Q2684" s="125">
        <v>1</v>
      </c>
      <c r="R2684" s="262">
        <f t="shared" si="419"/>
        <v>0</v>
      </c>
      <c r="S2684" s="125"/>
      <c r="T2684" s="125"/>
      <c r="U2684" s="262">
        <f t="shared" si="418"/>
        <v>0</v>
      </c>
      <c r="V2684" s="125"/>
      <c r="W2684" s="125"/>
      <c r="X2684" s="262">
        <f t="shared" si="420"/>
        <v>1</v>
      </c>
      <c r="Y2684" s="125">
        <v>1</v>
      </c>
      <c r="Z2684" s="125"/>
      <c r="AA2684" s="125">
        <v>2</v>
      </c>
      <c r="AB2684" s="125"/>
      <c r="AC2684" s="125"/>
      <c r="AD2684" s="125"/>
      <c r="AE2684" s="125"/>
      <c r="AF2684" s="125"/>
      <c r="AG2684" s="125"/>
      <c r="AH2684" s="125"/>
      <c r="AI2684" s="125"/>
      <c r="AJ2684" s="125"/>
      <c r="AK2684" s="310">
        <v>149860</v>
      </c>
      <c r="AL2684" s="310">
        <f t="shared" si="415"/>
        <v>299720</v>
      </c>
      <c r="AM2684" s="65" t="s">
        <v>654</v>
      </c>
      <c r="AN2684" s="65"/>
      <c r="AO2684" s="65"/>
      <c r="AP2684" s="65"/>
      <c r="AQ2684" s="65"/>
      <c r="AR2684" s="65"/>
      <c r="AS2684" s="66"/>
    </row>
    <row r="2685" spans="1:45" s="67" customFormat="1" ht="14.15" customHeight="1" x14ac:dyDescent="0.2">
      <c r="A2685" s="139">
        <v>2104035</v>
      </c>
      <c r="B2685" s="140" t="s">
        <v>565</v>
      </c>
      <c r="C2685" s="258">
        <f t="shared" si="416"/>
        <v>0</v>
      </c>
      <c r="D2685" s="137"/>
      <c r="E2685" s="126"/>
      <c r="F2685" s="126"/>
      <c r="G2685" s="126"/>
      <c r="H2685" s="262">
        <f t="shared" si="414"/>
        <v>0</v>
      </c>
      <c r="I2685" s="125"/>
      <c r="J2685" s="125"/>
      <c r="K2685" s="125"/>
      <c r="L2685" s="125"/>
      <c r="M2685" s="125"/>
      <c r="N2685" s="125"/>
      <c r="O2685" s="126"/>
      <c r="P2685" s="126"/>
      <c r="Q2685" s="126"/>
      <c r="R2685" s="126"/>
      <c r="S2685" s="126"/>
      <c r="T2685" s="126"/>
      <c r="U2685" s="126"/>
      <c r="V2685" s="126"/>
      <c r="W2685" s="126"/>
      <c r="X2685" s="126"/>
      <c r="Y2685" s="126"/>
      <c r="Z2685" s="126"/>
      <c r="AA2685" s="125"/>
      <c r="AB2685" s="125"/>
      <c r="AC2685" s="125"/>
      <c r="AD2685" s="125"/>
      <c r="AE2685" s="125"/>
      <c r="AF2685" s="125"/>
      <c r="AG2685" s="125"/>
      <c r="AH2685" s="125"/>
      <c r="AI2685" s="125"/>
      <c r="AJ2685" s="125"/>
      <c r="AK2685" s="310">
        <v>33430</v>
      </c>
      <c r="AL2685" s="310">
        <f t="shared" si="415"/>
        <v>0</v>
      </c>
      <c r="AM2685" s="65" t="s">
        <v>654</v>
      </c>
      <c r="AN2685" s="65"/>
      <c r="AO2685" s="65"/>
      <c r="AP2685" s="65"/>
      <c r="AQ2685" s="65"/>
      <c r="AR2685" s="65"/>
      <c r="AS2685" s="66"/>
    </row>
    <row r="2686" spans="1:45" s="67" customFormat="1" ht="14.15" customHeight="1" x14ac:dyDescent="0.2">
      <c r="A2686" s="139">
        <v>2104036</v>
      </c>
      <c r="B2686" s="140" t="s">
        <v>297</v>
      </c>
      <c r="C2686" s="258">
        <f t="shared" si="416"/>
        <v>0</v>
      </c>
      <c r="D2686" s="137"/>
      <c r="E2686" s="126"/>
      <c r="F2686" s="126"/>
      <c r="G2686" s="126"/>
      <c r="H2686" s="262">
        <f t="shared" si="414"/>
        <v>0</v>
      </c>
      <c r="I2686" s="125"/>
      <c r="J2686" s="125"/>
      <c r="K2686" s="125"/>
      <c r="L2686" s="125"/>
      <c r="M2686" s="125"/>
      <c r="N2686" s="125"/>
      <c r="O2686" s="126"/>
      <c r="P2686" s="126"/>
      <c r="Q2686" s="126"/>
      <c r="R2686" s="126"/>
      <c r="S2686" s="126"/>
      <c r="T2686" s="126"/>
      <c r="U2686" s="126"/>
      <c r="V2686" s="126"/>
      <c r="W2686" s="126"/>
      <c r="X2686" s="126"/>
      <c r="Y2686" s="126"/>
      <c r="Z2686" s="126"/>
      <c r="AA2686" s="125"/>
      <c r="AB2686" s="125"/>
      <c r="AC2686" s="125"/>
      <c r="AD2686" s="125"/>
      <c r="AE2686" s="125"/>
      <c r="AF2686" s="125"/>
      <c r="AG2686" s="125"/>
      <c r="AH2686" s="125"/>
      <c r="AI2686" s="125"/>
      <c r="AJ2686" s="125"/>
      <c r="AK2686" s="310">
        <v>50650</v>
      </c>
      <c r="AL2686" s="310">
        <f t="shared" si="415"/>
        <v>0</v>
      </c>
      <c r="AM2686" s="65" t="s">
        <v>654</v>
      </c>
      <c r="AN2686" s="65"/>
      <c r="AO2686" s="65"/>
      <c r="AP2686" s="65"/>
      <c r="AQ2686" s="65"/>
      <c r="AR2686" s="65"/>
      <c r="AS2686" s="66"/>
    </row>
    <row r="2687" spans="1:45" s="67" customFormat="1" ht="14.15" customHeight="1" x14ac:dyDescent="0.2">
      <c r="A2687" s="139">
        <v>2104037</v>
      </c>
      <c r="B2687" s="140" t="s">
        <v>298</v>
      </c>
      <c r="C2687" s="258">
        <f t="shared" si="416"/>
        <v>0</v>
      </c>
      <c r="D2687" s="137"/>
      <c r="E2687" s="126"/>
      <c r="F2687" s="126"/>
      <c r="G2687" s="126"/>
      <c r="H2687" s="262">
        <f t="shared" si="414"/>
        <v>0</v>
      </c>
      <c r="I2687" s="125"/>
      <c r="J2687" s="125"/>
      <c r="K2687" s="125"/>
      <c r="L2687" s="125"/>
      <c r="M2687" s="125"/>
      <c r="N2687" s="125"/>
      <c r="O2687" s="126"/>
      <c r="P2687" s="126"/>
      <c r="Q2687" s="126"/>
      <c r="R2687" s="126"/>
      <c r="S2687" s="126"/>
      <c r="T2687" s="126"/>
      <c r="U2687" s="126"/>
      <c r="V2687" s="126"/>
      <c r="W2687" s="126"/>
      <c r="X2687" s="126"/>
      <c r="Y2687" s="126"/>
      <c r="Z2687" s="126"/>
      <c r="AA2687" s="125"/>
      <c r="AB2687" s="125"/>
      <c r="AC2687" s="125"/>
      <c r="AD2687" s="125"/>
      <c r="AE2687" s="125"/>
      <c r="AF2687" s="125"/>
      <c r="AG2687" s="125"/>
      <c r="AH2687" s="125"/>
      <c r="AI2687" s="125"/>
      <c r="AJ2687" s="125"/>
      <c r="AK2687" s="310">
        <v>68340</v>
      </c>
      <c r="AL2687" s="310">
        <f t="shared" si="415"/>
        <v>0</v>
      </c>
      <c r="AM2687" s="65" t="s">
        <v>654</v>
      </c>
      <c r="AN2687" s="65"/>
      <c r="AO2687" s="65"/>
      <c r="AP2687" s="65"/>
      <c r="AQ2687" s="65"/>
      <c r="AR2687" s="65"/>
      <c r="AS2687" s="66"/>
    </row>
    <row r="2688" spans="1:45" s="67" customFormat="1" ht="14.15" customHeight="1" x14ac:dyDescent="0.2">
      <c r="A2688" s="139">
        <v>2104232</v>
      </c>
      <c r="B2688" s="140" t="s">
        <v>3895</v>
      </c>
      <c r="C2688" s="357">
        <f t="shared" si="416"/>
        <v>0</v>
      </c>
      <c r="D2688" s="137"/>
      <c r="E2688" s="126"/>
      <c r="F2688" s="126"/>
      <c r="G2688" s="126"/>
      <c r="H2688" s="290">
        <f t="shared" si="414"/>
        <v>0</v>
      </c>
      <c r="I2688" s="125"/>
      <c r="J2688" s="125"/>
      <c r="K2688" s="125"/>
      <c r="L2688" s="125"/>
      <c r="M2688" s="125"/>
      <c r="N2688" s="125"/>
      <c r="O2688" s="290">
        <f t="shared" si="417"/>
        <v>0</v>
      </c>
      <c r="P2688" s="125"/>
      <c r="Q2688" s="125"/>
      <c r="R2688" s="290">
        <f t="shared" si="419"/>
        <v>0</v>
      </c>
      <c r="S2688" s="125"/>
      <c r="T2688" s="125"/>
      <c r="U2688" s="290">
        <f t="shared" si="418"/>
        <v>0</v>
      </c>
      <c r="V2688" s="125"/>
      <c r="W2688" s="125"/>
      <c r="X2688" s="290">
        <f t="shared" si="420"/>
        <v>0</v>
      </c>
      <c r="Y2688" s="125"/>
      <c r="Z2688" s="125"/>
      <c r="AA2688" s="125"/>
      <c r="AB2688" s="125"/>
      <c r="AC2688" s="125"/>
      <c r="AD2688" s="125"/>
      <c r="AE2688" s="125"/>
      <c r="AF2688" s="125"/>
      <c r="AG2688" s="125"/>
      <c r="AH2688" s="125"/>
      <c r="AI2688" s="125"/>
      <c r="AJ2688" s="125"/>
      <c r="AK2688" s="310">
        <v>146560</v>
      </c>
      <c r="AL2688" s="310">
        <f t="shared" si="415"/>
        <v>0</v>
      </c>
      <c r="AM2688" s="65" t="s">
        <v>654</v>
      </c>
      <c r="AN2688" s="65"/>
      <c r="AO2688" s="65"/>
      <c r="AP2688" s="65"/>
      <c r="AQ2688" s="65"/>
      <c r="AR2688" s="65"/>
      <c r="AS2688" s="66"/>
    </row>
    <row r="2689" spans="1:45" s="67" customFormat="1" ht="14.15" customHeight="1" x14ac:dyDescent="0.2">
      <c r="A2689" s="139" t="s">
        <v>3894</v>
      </c>
      <c r="B2689" s="140" t="s">
        <v>3896</v>
      </c>
      <c r="C2689" s="357">
        <f t="shared" si="416"/>
        <v>0</v>
      </c>
      <c r="D2689" s="137"/>
      <c r="E2689" s="126"/>
      <c r="F2689" s="126"/>
      <c r="G2689" s="126"/>
      <c r="H2689" s="290">
        <f t="shared" si="414"/>
        <v>0</v>
      </c>
      <c r="I2689" s="125"/>
      <c r="J2689" s="125"/>
      <c r="K2689" s="125"/>
      <c r="L2689" s="125"/>
      <c r="M2689" s="125"/>
      <c r="N2689" s="125"/>
      <c r="O2689" s="290">
        <f t="shared" si="417"/>
        <v>0</v>
      </c>
      <c r="P2689" s="125"/>
      <c r="Q2689" s="125"/>
      <c r="R2689" s="290">
        <f t="shared" si="419"/>
        <v>0</v>
      </c>
      <c r="S2689" s="125"/>
      <c r="T2689" s="125"/>
      <c r="U2689" s="290">
        <f t="shared" si="418"/>
        <v>0</v>
      </c>
      <c r="V2689" s="125"/>
      <c r="W2689" s="125"/>
      <c r="X2689" s="290">
        <f t="shared" si="420"/>
        <v>0</v>
      </c>
      <c r="Y2689" s="125"/>
      <c r="Z2689" s="125"/>
      <c r="AA2689" s="125"/>
      <c r="AB2689" s="125"/>
      <c r="AC2689" s="125"/>
      <c r="AD2689" s="125"/>
      <c r="AE2689" s="125"/>
      <c r="AF2689" s="125"/>
      <c r="AG2689" s="125"/>
      <c r="AH2689" s="125"/>
      <c r="AI2689" s="125"/>
      <c r="AJ2689" s="125"/>
      <c r="AK2689" s="310">
        <v>205180</v>
      </c>
      <c r="AL2689" s="310">
        <f t="shared" si="415"/>
        <v>0</v>
      </c>
      <c r="AM2689" s="65" t="s">
        <v>654</v>
      </c>
      <c r="AN2689" s="65"/>
      <c r="AO2689" s="65"/>
      <c r="AP2689" s="65"/>
      <c r="AQ2689" s="65"/>
      <c r="AR2689" s="65"/>
      <c r="AS2689" s="66"/>
    </row>
    <row r="2690" spans="1:45" s="67" customFormat="1" ht="14.15" customHeight="1" x14ac:dyDescent="0.2">
      <c r="A2690" s="139">
        <v>2104038</v>
      </c>
      <c r="B2690" s="140" t="s">
        <v>3551</v>
      </c>
      <c r="C2690" s="258">
        <f t="shared" si="416"/>
        <v>0</v>
      </c>
      <c r="D2690" s="137"/>
      <c r="E2690" s="126"/>
      <c r="F2690" s="126"/>
      <c r="G2690" s="126"/>
      <c r="H2690" s="262">
        <f t="shared" si="414"/>
        <v>0</v>
      </c>
      <c r="I2690" s="125"/>
      <c r="J2690" s="125"/>
      <c r="K2690" s="125"/>
      <c r="L2690" s="125"/>
      <c r="M2690" s="125"/>
      <c r="N2690" s="125"/>
      <c r="O2690" s="126"/>
      <c r="P2690" s="126"/>
      <c r="Q2690" s="126"/>
      <c r="R2690" s="126"/>
      <c r="S2690" s="126"/>
      <c r="T2690" s="126"/>
      <c r="U2690" s="126"/>
      <c r="V2690" s="126"/>
      <c r="W2690" s="126"/>
      <c r="X2690" s="126"/>
      <c r="Y2690" s="126"/>
      <c r="Z2690" s="126"/>
      <c r="AA2690" s="125"/>
      <c r="AB2690" s="125"/>
      <c r="AC2690" s="125"/>
      <c r="AD2690" s="125"/>
      <c r="AE2690" s="125"/>
      <c r="AF2690" s="125"/>
      <c r="AG2690" s="125"/>
      <c r="AH2690" s="125"/>
      <c r="AI2690" s="125"/>
      <c r="AJ2690" s="125"/>
      <c r="AK2690" s="310">
        <v>168040</v>
      </c>
      <c r="AL2690" s="310">
        <f t="shared" si="415"/>
        <v>0</v>
      </c>
      <c r="AM2690" s="65" t="s">
        <v>654</v>
      </c>
      <c r="AN2690" s="65"/>
      <c r="AO2690" s="65"/>
      <c r="AP2690" s="65"/>
      <c r="AQ2690" s="65"/>
      <c r="AR2690" s="65"/>
      <c r="AS2690" s="66"/>
    </row>
    <row r="2691" spans="1:45" s="67" customFormat="1" ht="14.15" customHeight="1" x14ac:dyDescent="0.2">
      <c r="A2691" s="139">
        <v>2104039</v>
      </c>
      <c r="B2691" s="140" t="s">
        <v>299</v>
      </c>
      <c r="C2691" s="258">
        <f t="shared" si="416"/>
        <v>0</v>
      </c>
      <c r="D2691" s="137"/>
      <c r="E2691" s="126"/>
      <c r="F2691" s="126"/>
      <c r="G2691" s="126"/>
      <c r="H2691" s="262">
        <f t="shared" si="414"/>
        <v>0</v>
      </c>
      <c r="I2691" s="125"/>
      <c r="J2691" s="125"/>
      <c r="K2691" s="125"/>
      <c r="L2691" s="125"/>
      <c r="M2691" s="125"/>
      <c r="N2691" s="125"/>
      <c r="O2691" s="262">
        <f t="shared" si="417"/>
        <v>0</v>
      </c>
      <c r="P2691" s="125"/>
      <c r="Q2691" s="125"/>
      <c r="R2691" s="262">
        <f t="shared" si="419"/>
        <v>0</v>
      </c>
      <c r="S2691" s="125"/>
      <c r="T2691" s="125"/>
      <c r="U2691" s="262">
        <f t="shared" si="418"/>
        <v>0</v>
      </c>
      <c r="V2691" s="125"/>
      <c r="W2691" s="125"/>
      <c r="X2691" s="262">
        <f t="shared" si="420"/>
        <v>0</v>
      </c>
      <c r="Y2691" s="125"/>
      <c r="Z2691" s="125"/>
      <c r="AA2691" s="125"/>
      <c r="AB2691" s="125"/>
      <c r="AC2691" s="125"/>
      <c r="AD2691" s="125"/>
      <c r="AE2691" s="125"/>
      <c r="AF2691" s="125"/>
      <c r="AG2691" s="125"/>
      <c r="AH2691" s="125"/>
      <c r="AI2691" s="125"/>
      <c r="AJ2691" s="125"/>
      <c r="AK2691" s="310">
        <v>178570</v>
      </c>
      <c r="AL2691" s="310">
        <f t="shared" si="415"/>
        <v>0</v>
      </c>
      <c r="AM2691" s="65" t="s">
        <v>654</v>
      </c>
      <c r="AN2691" s="65"/>
      <c r="AO2691" s="65"/>
      <c r="AP2691" s="65"/>
      <c r="AQ2691" s="65"/>
      <c r="AR2691" s="65"/>
      <c r="AS2691" s="66"/>
    </row>
    <row r="2692" spans="1:45" s="67" customFormat="1" ht="14.15" customHeight="1" x14ac:dyDescent="0.2">
      <c r="A2692" s="139">
        <v>2104040</v>
      </c>
      <c r="B2692" s="140" t="s">
        <v>300</v>
      </c>
      <c r="C2692" s="258">
        <f t="shared" si="416"/>
        <v>0</v>
      </c>
      <c r="D2692" s="137"/>
      <c r="E2692" s="126"/>
      <c r="F2692" s="126"/>
      <c r="G2692" s="126"/>
      <c r="H2692" s="262">
        <f t="shared" si="414"/>
        <v>0</v>
      </c>
      <c r="I2692" s="125"/>
      <c r="J2692" s="125"/>
      <c r="K2692" s="125"/>
      <c r="L2692" s="125"/>
      <c r="M2692" s="125"/>
      <c r="N2692" s="125"/>
      <c r="O2692" s="262">
        <f t="shared" si="417"/>
        <v>0</v>
      </c>
      <c r="P2692" s="125"/>
      <c r="Q2692" s="125"/>
      <c r="R2692" s="262">
        <f t="shared" si="419"/>
        <v>0</v>
      </c>
      <c r="S2692" s="125"/>
      <c r="T2692" s="125"/>
      <c r="U2692" s="262">
        <f t="shared" si="418"/>
        <v>0</v>
      </c>
      <c r="V2692" s="125"/>
      <c r="W2692" s="125"/>
      <c r="X2692" s="262">
        <f t="shared" si="420"/>
        <v>0</v>
      </c>
      <c r="Y2692" s="125"/>
      <c r="Z2692" s="125"/>
      <c r="AA2692" s="125"/>
      <c r="AB2692" s="125"/>
      <c r="AC2692" s="125"/>
      <c r="AD2692" s="125"/>
      <c r="AE2692" s="125"/>
      <c r="AF2692" s="125"/>
      <c r="AG2692" s="125"/>
      <c r="AH2692" s="125"/>
      <c r="AI2692" s="125"/>
      <c r="AJ2692" s="125"/>
      <c r="AK2692" s="310">
        <v>507760</v>
      </c>
      <c r="AL2692" s="310">
        <f t="shared" si="415"/>
        <v>0</v>
      </c>
      <c r="AM2692" s="65" t="s">
        <v>654</v>
      </c>
      <c r="AN2692" s="65"/>
      <c r="AO2692" s="65"/>
      <c r="AP2692" s="65"/>
      <c r="AQ2692" s="65"/>
      <c r="AR2692" s="65"/>
      <c r="AS2692" s="66"/>
    </row>
    <row r="2693" spans="1:45" s="67" customFormat="1" ht="14.15" customHeight="1" x14ac:dyDescent="0.2">
      <c r="A2693" s="139">
        <v>2104041</v>
      </c>
      <c r="B2693" s="140" t="s">
        <v>301</v>
      </c>
      <c r="C2693" s="258">
        <f t="shared" si="416"/>
        <v>0</v>
      </c>
      <c r="D2693" s="137"/>
      <c r="E2693" s="126"/>
      <c r="F2693" s="126"/>
      <c r="G2693" s="126"/>
      <c r="H2693" s="262">
        <f t="shared" si="414"/>
        <v>0</v>
      </c>
      <c r="I2693" s="125"/>
      <c r="J2693" s="125"/>
      <c r="K2693" s="125"/>
      <c r="L2693" s="125"/>
      <c r="M2693" s="125"/>
      <c r="N2693" s="125"/>
      <c r="O2693" s="262">
        <f t="shared" si="417"/>
        <v>0</v>
      </c>
      <c r="P2693" s="125"/>
      <c r="Q2693" s="125"/>
      <c r="R2693" s="262">
        <f t="shared" si="419"/>
        <v>0</v>
      </c>
      <c r="S2693" s="125"/>
      <c r="T2693" s="125"/>
      <c r="U2693" s="262">
        <f t="shared" si="418"/>
        <v>0</v>
      </c>
      <c r="V2693" s="125"/>
      <c r="W2693" s="125"/>
      <c r="X2693" s="262">
        <f t="shared" si="420"/>
        <v>0</v>
      </c>
      <c r="Y2693" s="125"/>
      <c r="Z2693" s="125"/>
      <c r="AA2693" s="125"/>
      <c r="AB2693" s="125"/>
      <c r="AC2693" s="125"/>
      <c r="AD2693" s="125"/>
      <c r="AE2693" s="125"/>
      <c r="AF2693" s="125"/>
      <c r="AG2693" s="125"/>
      <c r="AH2693" s="125"/>
      <c r="AI2693" s="125"/>
      <c r="AJ2693" s="125"/>
      <c r="AK2693" s="310">
        <v>353870</v>
      </c>
      <c r="AL2693" s="310">
        <f t="shared" si="415"/>
        <v>0</v>
      </c>
      <c r="AM2693" s="65" t="s">
        <v>654</v>
      </c>
      <c r="AN2693" s="65"/>
      <c r="AO2693" s="65"/>
      <c r="AP2693" s="65"/>
      <c r="AQ2693" s="65"/>
      <c r="AR2693" s="65"/>
      <c r="AS2693" s="66"/>
    </row>
    <row r="2694" spans="1:45" s="67" customFormat="1" ht="14.15" customHeight="1" x14ac:dyDescent="0.2">
      <c r="A2694" s="139">
        <v>2104042</v>
      </c>
      <c r="B2694" s="140" t="s">
        <v>2965</v>
      </c>
      <c r="C2694" s="258">
        <f t="shared" si="416"/>
        <v>0</v>
      </c>
      <c r="D2694" s="137"/>
      <c r="E2694" s="126"/>
      <c r="F2694" s="126"/>
      <c r="G2694" s="126"/>
      <c r="H2694" s="262">
        <f t="shared" si="414"/>
        <v>0</v>
      </c>
      <c r="I2694" s="125"/>
      <c r="J2694" s="125"/>
      <c r="K2694" s="125"/>
      <c r="L2694" s="125"/>
      <c r="M2694" s="125"/>
      <c r="N2694" s="125"/>
      <c r="O2694" s="262">
        <f t="shared" si="417"/>
        <v>0</v>
      </c>
      <c r="P2694" s="125"/>
      <c r="Q2694" s="125"/>
      <c r="R2694" s="262">
        <f t="shared" si="419"/>
        <v>0</v>
      </c>
      <c r="S2694" s="125"/>
      <c r="T2694" s="125"/>
      <c r="U2694" s="262">
        <f t="shared" si="418"/>
        <v>0</v>
      </c>
      <c r="V2694" s="125"/>
      <c r="W2694" s="125"/>
      <c r="X2694" s="262">
        <f t="shared" si="420"/>
        <v>0</v>
      </c>
      <c r="Y2694" s="125"/>
      <c r="Z2694" s="125"/>
      <c r="AA2694" s="125"/>
      <c r="AB2694" s="125"/>
      <c r="AC2694" s="125"/>
      <c r="AD2694" s="125"/>
      <c r="AE2694" s="125"/>
      <c r="AF2694" s="125"/>
      <c r="AG2694" s="125"/>
      <c r="AH2694" s="125"/>
      <c r="AI2694" s="125"/>
      <c r="AJ2694" s="125"/>
      <c r="AK2694" s="310">
        <v>363740</v>
      </c>
      <c r="AL2694" s="310">
        <f t="shared" si="415"/>
        <v>0</v>
      </c>
      <c r="AM2694" s="65" t="s">
        <v>654</v>
      </c>
      <c r="AN2694" s="65"/>
      <c r="AO2694" s="65"/>
      <c r="AP2694" s="65"/>
      <c r="AQ2694" s="65"/>
      <c r="AR2694" s="65"/>
      <c r="AS2694" s="66"/>
    </row>
    <row r="2695" spans="1:45" s="67" customFormat="1" ht="14.15" customHeight="1" x14ac:dyDescent="0.2">
      <c r="A2695" s="139">
        <v>2104044</v>
      </c>
      <c r="B2695" s="140" t="s">
        <v>302</v>
      </c>
      <c r="C2695" s="258">
        <f t="shared" si="416"/>
        <v>0</v>
      </c>
      <c r="D2695" s="137"/>
      <c r="E2695" s="126"/>
      <c r="F2695" s="126"/>
      <c r="G2695" s="126"/>
      <c r="H2695" s="262">
        <f t="shared" si="414"/>
        <v>0</v>
      </c>
      <c r="I2695" s="125"/>
      <c r="J2695" s="125"/>
      <c r="K2695" s="125"/>
      <c r="L2695" s="125"/>
      <c r="M2695" s="125"/>
      <c r="N2695" s="125"/>
      <c r="O2695" s="262">
        <f t="shared" si="417"/>
        <v>0</v>
      </c>
      <c r="P2695" s="125"/>
      <c r="Q2695" s="125"/>
      <c r="R2695" s="262">
        <f t="shared" si="419"/>
        <v>0</v>
      </c>
      <c r="S2695" s="125"/>
      <c r="T2695" s="125"/>
      <c r="U2695" s="262">
        <f t="shared" si="418"/>
        <v>0</v>
      </c>
      <c r="V2695" s="125"/>
      <c r="W2695" s="125"/>
      <c r="X2695" s="262">
        <f t="shared" si="420"/>
        <v>0</v>
      </c>
      <c r="Y2695" s="125"/>
      <c r="Z2695" s="125"/>
      <c r="AA2695" s="125"/>
      <c r="AB2695" s="125"/>
      <c r="AC2695" s="125"/>
      <c r="AD2695" s="125"/>
      <c r="AE2695" s="125"/>
      <c r="AF2695" s="125"/>
      <c r="AG2695" s="125"/>
      <c r="AH2695" s="125"/>
      <c r="AI2695" s="125"/>
      <c r="AJ2695" s="125"/>
      <c r="AK2695" s="310">
        <v>270240</v>
      </c>
      <c r="AL2695" s="310">
        <f t="shared" si="415"/>
        <v>0</v>
      </c>
      <c r="AM2695" s="65" t="s">
        <v>654</v>
      </c>
      <c r="AN2695" s="65"/>
      <c r="AO2695" s="65"/>
      <c r="AP2695" s="65"/>
      <c r="AQ2695" s="65"/>
      <c r="AR2695" s="65"/>
      <c r="AS2695" s="66"/>
    </row>
    <row r="2696" spans="1:45" s="67" customFormat="1" ht="14.15" customHeight="1" x14ac:dyDescent="0.2">
      <c r="A2696" s="139">
        <v>2104045</v>
      </c>
      <c r="B2696" s="140" t="s">
        <v>303</v>
      </c>
      <c r="C2696" s="258">
        <f t="shared" si="416"/>
        <v>0</v>
      </c>
      <c r="D2696" s="137"/>
      <c r="E2696" s="126"/>
      <c r="F2696" s="126"/>
      <c r="G2696" s="126"/>
      <c r="H2696" s="262">
        <f t="shared" si="414"/>
        <v>0</v>
      </c>
      <c r="I2696" s="125"/>
      <c r="J2696" s="125"/>
      <c r="K2696" s="125"/>
      <c r="L2696" s="125"/>
      <c r="M2696" s="125"/>
      <c r="N2696" s="125"/>
      <c r="O2696" s="262">
        <f t="shared" si="417"/>
        <v>0</v>
      </c>
      <c r="P2696" s="125"/>
      <c r="Q2696" s="125"/>
      <c r="R2696" s="262">
        <f t="shared" si="419"/>
        <v>0</v>
      </c>
      <c r="S2696" s="125"/>
      <c r="T2696" s="125"/>
      <c r="U2696" s="262">
        <f t="shared" si="418"/>
        <v>0</v>
      </c>
      <c r="V2696" s="125"/>
      <c r="W2696" s="125"/>
      <c r="X2696" s="262">
        <f t="shared" si="420"/>
        <v>0</v>
      </c>
      <c r="Y2696" s="125"/>
      <c r="Z2696" s="125"/>
      <c r="AA2696" s="125"/>
      <c r="AB2696" s="125"/>
      <c r="AC2696" s="125"/>
      <c r="AD2696" s="125"/>
      <c r="AE2696" s="125"/>
      <c r="AF2696" s="125"/>
      <c r="AG2696" s="125"/>
      <c r="AH2696" s="125"/>
      <c r="AI2696" s="125"/>
      <c r="AJ2696" s="125"/>
      <c r="AK2696" s="310">
        <v>149930</v>
      </c>
      <c r="AL2696" s="310">
        <f t="shared" si="415"/>
        <v>0</v>
      </c>
      <c r="AM2696" s="65" t="s">
        <v>654</v>
      </c>
      <c r="AN2696" s="65"/>
      <c r="AO2696" s="65"/>
      <c r="AP2696" s="65"/>
      <c r="AQ2696" s="65"/>
      <c r="AR2696" s="65"/>
      <c r="AS2696" s="66"/>
    </row>
    <row r="2697" spans="1:45" s="67" customFormat="1" ht="14.15" customHeight="1" x14ac:dyDescent="0.2">
      <c r="A2697" s="139">
        <v>2104046</v>
      </c>
      <c r="B2697" s="140" t="s">
        <v>887</v>
      </c>
      <c r="C2697" s="258">
        <f t="shared" si="416"/>
        <v>0</v>
      </c>
      <c r="D2697" s="137"/>
      <c r="E2697" s="126"/>
      <c r="F2697" s="126"/>
      <c r="G2697" s="126"/>
      <c r="H2697" s="262">
        <f t="shared" si="414"/>
        <v>0</v>
      </c>
      <c r="I2697" s="125"/>
      <c r="J2697" s="125"/>
      <c r="K2697" s="125"/>
      <c r="L2697" s="125"/>
      <c r="M2697" s="125"/>
      <c r="N2697" s="125"/>
      <c r="O2697" s="262">
        <f t="shared" si="417"/>
        <v>0</v>
      </c>
      <c r="P2697" s="125"/>
      <c r="Q2697" s="125"/>
      <c r="R2697" s="262">
        <f t="shared" si="419"/>
        <v>0</v>
      </c>
      <c r="S2697" s="125"/>
      <c r="T2697" s="125"/>
      <c r="U2697" s="262">
        <f t="shared" si="418"/>
        <v>0</v>
      </c>
      <c r="V2697" s="125"/>
      <c r="W2697" s="125"/>
      <c r="X2697" s="262">
        <f t="shared" si="420"/>
        <v>0</v>
      </c>
      <c r="Y2697" s="125"/>
      <c r="Z2697" s="125"/>
      <c r="AA2697" s="125"/>
      <c r="AB2697" s="125"/>
      <c r="AC2697" s="125"/>
      <c r="AD2697" s="125"/>
      <c r="AE2697" s="125"/>
      <c r="AF2697" s="125"/>
      <c r="AG2697" s="125"/>
      <c r="AH2697" s="125"/>
      <c r="AI2697" s="125"/>
      <c r="AJ2697" s="125"/>
      <c r="AK2697" s="310">
        <v>191730</v>
      </c>
      <c r="AL2697" s="310">
        <f t="shared" si="415"/>
        <v>0</v>
      </c>
      <c r="AM2697" s="65" t="s">
        <v>654</v>
      </c>
      <c r="AN2697" s="65"/>
      <c r="AO2697" s="65"/>
      <c r="AP2697" s="65"/>
      <c r="AQ2697" s="65"/>
      <c r="AR2697" s="65"/>
      <c r="AS2697" s="66"/>
    </row>
    <row r="2698" spans="1:45" s="67" customFormat="1" ht="20" x14ac:dyDescent="0.2">
      <c r="A2698" s="139">
        <v>2104047</v>
      </c>
      <c r="B2698" s="140" t="s">
        <v>231</v>
      </c>
      <c r="C2698" s="258">
        <f t="shared" si="416"/>
        <v>0</v>
      </c>
      <c r="D2698" s="137"/>
      <c r="E2698" s="126"/>
      <c r="F2698" s="126"/>
      <c r="G2698" s="126"/>
      <c r="H2698" s="262">
        <f t="shared" si="414"/>
        <v>0</v>
      </c>
      <c r="I2698" s="125"/>
      <c r="J2698" s="125"/>
      <c r="K2698" s="125"/>
      <c r="L2698" s="125"/>
      <c r="M2698" s="125"/>
      <c r="N2698" s="125"/>
      <c r="O2698" s="262">
        <f t="shared" si="417"/>
        <v>0</v>
      </c>
      <c r="P2698" s="125"/>
      <c r="Q2698" s="125"/>
      <c r="R2698" s="262">
        <f t="shared" si="419"/>
        <v>0</v>
      </c>
      <c r="S2698" s="125"/>
      <c r="T2698" s="125"/>
      <c r="U2698" s="262">
        <f t="shared" si="418"/>
        <v>0</v>
      </c>
      <c r="V2698" s="125"/>
      <c r="W2698" s="125"/>
      <c r="X2698" s="262">
        <f t="shared" si="420"/>
        <v>0</v>
      </c>
      <c r="Y2698" s="125"/>
      <c r="Z2698" s="125"/>
      <c r="AA2698" s="125"/>
      <c r="AB2698" s="125"/>
      <c r="AC2698" s="125"/>
      <c r="AD2698" s="125"/>
      <c r="AE2698" s="125"/>
      <c r="AF2698" s="125"/>
      <c r="AG2698" s="125"/>
      <c r="AH2698" s="125"/>
      <c r="AI2698" s="125"/>
      <c r="AJ2698" s="125"/>
      <c r="AK2698" s="310">
        <v>210030</v>
      </c>
      <c r="AL2698" s="310">
        <f t="shared" si="415"/>
        <v>0</v>
      </c>
      <c r="AM2698" s="65" t="s">
        <v>654</v>
      </c>
      <c r="AN2698" s="65"/>
      <c r="AO2698" s="65"/>
      <c r="AP2698" s="65"/>
      <c r="AQ2698" s="65"/>
      <c r="AR2698" s="65"/>
      <c r="AS2698" s="66"/>
    </row>
    <row r="2699" spans="1:45" s="67" customFormat="1" ht="14.15" customHeight="1" x14ac:dyDescent="0.2">
      <c r="A2699" s="139">
        <v>2104048</v>
      </c>
      <c r="B2699" s="140" t="s">
        <v>3029</v>
      </c>
      <c r="C2699" s="258">
        <f t="shared" si="416"/>
        <v>0</v>
      </c>
      <c r="D2699" s="137"/>
      <c r="E2699" s="126"/>
      <c r="F2699" s="126"/>
      <c r="G2699" s="126"/>
      <c r="H2699" s="262">
        <f t="shared" si="414"/>
        <v>0</v>
      </c>
      <c r="I2699" s="125"/>
      <c r="J2699" s="125"/>
      <c r="K2699" s="125"/>
      <c r="L2699" s="125"/>
      <c r="M2699" s="125"/>
      <c r="N2699" s="125"/>
      <c r="O2699" s="262">
        <f t="shared" si="417"/>
        <v>0</v>
      </c>
      <c r="P2699" s="125"/>
      <c r="Q2699" s="125"/>
      <c r="R2699" s="262">
        <f t="shared" si="419"/>
        <v>0</v>
      </c>
      <c r="S2699" s="125"/>
      <c r="T2699" s="125"/>
      <c r="U2699" s="262">
        <f t="shared" si="418"/>
        <v>0</v>
      </c>
      <c r="V2699" s="125"/>
      <c r="W2699" s="125"/>
      <c r="X2699" s="262">
        <f t="shared" si="420"/>
        <v>0</v>
      </c>
      <c r="Y2699" s="125"/>
      <c r="Z2699" s="125"/>
      <c r="AA2699" s="125"/>
      <c r="AB2699" s="125"/>
      <c r="AC2699" s="125"/>
      <c r="AD2699" s="125"/>
      <c r="AE2699" s="125"/>
      <c r="AF2699" s="125"/>
      <c r="AG2699" s="125"/>
      <c r="AH2699" s="125"/>
      <c r="AI2699" s="125"/>
      <c r="AJ2699" s="125"/>
      <c r="AK2699" s="310">
        <v>251850</v>
      </c>
      <c r="AL2699" s="310">
        <f t="shared" si="415"/>
        <v>0</v>
      </c>
      <c r="AM2699" s="65" t="s">
        <v>654</v>
      </c>
      <c r="AN2699" s="65"/>
      <c r="AO2699" s="65"/>
      <c r="AP2699" s="65"/>
      <c r="AQ2699" s="65"/>
      <c r="AR2699" s="65"/>
      <c r="AS2699" s="66"/>
    </row>
    <row r="2700" spans="1:45" s="67" customFormat="1" ht="14.15" customHeight="1" x14ac:dyDescent="0.2">
      <c r="A2700" s="139">
        <v>2104049</v>
      </c>
      <c r="B2700" s="140" t="s">
        <v>3030</v>
      </c>
      <c r="C2700" s="258">
        <f t="shared" si="416"/>
        <v>0</v>
      </c>
      <c r="D2700" s="137"/>
      <c r="E2700" s="126"/>
      <c r="F2700" s="126"/>
      <c r="G2700" s="126"/>
      <c r="H2700" s="262">
        <f t="shared" si="414"/>
        <v>0</v>
      </c>
      <c r="I2700" s="125"/>
      <c r="J2700" s="125"/>
      <c r="K2700" s="125"/>
      <c r="L2700" s="125"/>
      <c r="M2700" s="125"/>
      <c r="N2700" s="125"/>
      <c r="O2700" s="262">
        <f t="shared" si="417"/>
        <v>0</v>
      </c>
      <c r="P2700" s="125"/>
      <c r="Q2700" s="125"/>
      <c r="R2700" s="262">
        <f t="shared" si="419"/>
        <v>0</v>
      </c>
      <c r="S2700" s="125"/>
      <c r="T2700" s="125"/>
      <c r="U2700" s="262">
        <f t="shared" si="418"/>
        <v>0</v>
      </c>
      <c r="V2700" s="125"/>
      <c r="W2700" s="125"/>
      <c r="X2700" s="262">
        <f t="shared" si="420"/>
        <v>0</v>
      </c>
      <c r="Y2700" s="125"/>
      <c r="Z2700" s="125"/>
      <c r="AA2700" s="125"/>
      <c r="AB2700" s="125"/>
      <c r="AC2700" s="125"/>
      <c r="AD2700" s="125"/>
      <c r="AE2700" s="125"/>
      <c r="AF2700" s="125"/>
      <c r="AG2700" s="125"/>
      <c r="AH2700" s="125"/>
      <c r="AI2700" s="125"/>
      <c r="AJ2700" s="125"/>
      <c r="AK2700" s="310">
        <v>178570</v>
      </c>
      <c r="AL2700" s="310">
        <f t="shared" si="415"/>
        <v>0</v>
      </c>
      <c r="AM2700" s="65" t="s">
        <v>654</v>
      </c>
      <c r="AN2700" s="65"/>
      <c r="AO2700" s="65"/>
      <c r="AP2700" s="65"/>
      <c r="AQ2700" s="65"/>
      <c r="AR2700" s="65"/>
      <c r="AS2700" s="66"/>
    </row>
    <row r="2701" spans="1:45" s="67" customFormat="1" ht="14.15" customHeight="1" x14ac:dyDescent="0.2">
      <c r="A2701" s="139">
        <v>2104050</v>
      </c>
      <c r="B2701" s="140" t="s">
        <v>3031</v>
      </c>
      <c r="C2701" s="258">
        <f t="shared" si="416"/>
        <v>0</v>
      </c>
      <c r="D2701" s="137"/>
      <c r="E2701" s="126"/>
      <c r="F2701" s="126"/>
      <c r="G2701" s="126"/>
      <c r="H2701" s="262">
        <f t="shared" si="414"/>
        <v>0</v>
      </c>
      <c r="I2701" s="125"/>
      <c r="J2701" s="125"/>
      <c r="K2701" s="125"/>
      <c r="L2701" s="125"/>
      <c r="M2701" s="125"/>
      <c r="N2701" s="125"/>
      <c r="O2701" s="262">
        <f t="shared" si="417"/>
        <v>0</v>
      </c>
      <c r="P2701" s="125"/>
      <c r="Q2701" s="125"/>
      <c r="R2701" s="262">
        <f t="shared" si="419"/>
        <v>0</v>
      </c>
      <c r="S2701" s="125"/>
      <c r="T2701" s="125"/>
      <c r="U2701" s="262">
        <f t="shared" si="418"/>
        <v>0</v>
      </c>
      <c r="V2701" s="125"/>
      <c r="W2701" s="125"/>
      <c r="X2701" s="262">
        <f t="shared" si="420"/>
        <v>0</v>
      </c>
      <c r="Y2701" s="125"/>
      <c r="Z2701" s="125"/>
      <c r="AA2701" s="125"/>
      <c r="AB2701" s="125"/>
      <c r="AC2701" s="125"/>
      <c r="AD2701" s="125"/>
      <c r="AE2701" s="125"/>
      <c r="AF2701" s="125"/>
      <c r="AG2701" s="125"/>
      <c r="AH2701" s="125"/>
      <c r="AI2701" s="125"/>
      <c r="AJ2701" s="125"/>
      <c r="AK2701" s="310">
        <v>270240</v>
      </c>
      <c r="AL2701" s="310">
        <f t="shared" si="415"/>
        <v>0</v>
      </c>
      <c r="AM2701" s="65" t="s">
        <v>654</v>
      </c>
      <c r="AN2701" s="65"/>
      <c r="AO2701" s="65"/>
      <c r="AP2701" s="65"/>
      <c r="AQ2701" s="65"/>
      <c r="AR2701" s="65"/>
      <c r="AS2701" s="66"/>
    </row>
    <row r="2702" spans="1:45" s="67" customFormat="1" ht="14.15" customHeight="1" x14ac:dyDescent="0.2">
      <c r="A2702" s="139">
        <v>2104051</v>
      </c>
      <c r="B2702" s="140" t="s">
        <v>1200</v>
      </c>
      <c r="C2702" s="258">
        <f t="shared" si="416"/>
        <v>0</v>
      </c>
      <c r="D2702" s="137"/>
      <c r="E2702" s="126"/>
      <c r="F2702" s="126"/>
      <c r="G2702" s="126"/>
      <c r="H2702" s="262">
        <f t="shared" si="414"/>
        <v>0</v>
      </c>
      <c r="I2702" s="125"/>
      <c r="J2702" s="125"/>
      <c r="K2702" s="125"/>
      <c r="L2702" s="125"/>
      <c r="M2702" s="125"/>
      <c r="N2702" s="125"/>
      <c r="O2702" s="262">
        <f t="shared" si="417"/>
        <v>0</v>
      </c>
      <c r="P2702" s="125"/>
      <c r="Q2702" s="125"/>
      <c r="R2702" s="262">
        <f t="shared" si="419"/>
        <v>0</v>
      </c>
      <c r="S2702" s="125"/>
      <c r="T2702" s="125"/>
      <c r="U2702" s="262">
        <f t="shared" si="418"/>
        <v>0</v>
      </c>
      <c r="V2702" s="125"/>
      <c r="W2702" s="125"/>
      <c r="X2702" s="262">
        <f t="shared" si="420"/>
        <v>0</v>
      </c>
      <c r="Y2702" s="125"/>
      <c r="Z2702" s="125"/>
      <c r="AA2702" s="125"/>
      <c r="AB2702" s="125"/>
      <c r="AC2702" s="125"/>
      <c r="AD2702" s="125"/>
      <c r="AE2702" s="125"/>
      <c r="AF2702" s="125"/>
      <c r="AG2702" s="125"/>
      <c r="AH2702" s="125"/>
      <c r="AI2702" s="125"/>
      <c r="AJ2702" s="125"/>
      <c r="AK2702" s="310">
        <v>270240</v>
      </c>
      <c r="AL2702" s="310">
        <f t="shared" si="415"/>
        <v>0</v>
      </c>
      <c r="AM2702" s="65" t="s">
        <v>654</v>
      </c>
      <c r="AN2702" s="65"/>
      <c r="AO2702" s="65"/>
      <c r="AP2702" s="65"/>
      <c r="AQ2702" s="65"/>
      <c r="AR2702" s="65"/>
      <c r="AS2702" s="66"/>
    </row>
    <row r="2703" spans="1:45" s="67" customFormat="1" ht="14.15" customHeight="1" x14ac:dyDescent="0.2">
      <c r="A2703" s="139">
        <v>2104052</v>
      </c>
      <c r="B2703" s="140" t="s">
        <v>1201</v>
      </c>
      <c r="C2703" s="258">
        <f t="shared" si="416"/>
        <v>0</v>
      </c>
      <c r="D2703" s="137"/>
      <c r="E2703" s="126"/>
      <c r="F2703" s="126"/>
      <c r="G2703" s="126"/>
      <c r="H2703" s="262">
        <f t="shared" si="414"/>
        <v>0</v>
      </c>
      <c r="I2703" s="125"/>
      <c r="J2703" s="125"/>
      <c r="K2703" s="125"/>
      <c r="L2703" s="125"/>
      <c r="M2703" s="125"/>
      <c r="N2703" s="125"/>
      <c r="O2703" s="262">
        <f t="shared" si="417"/>
        <v>0</v>
      </c>
      <c r="P2703" s="125"/>
      <c r="Q2703" s="125"/>
      <c r="R2703" s="262">
        <f t="shared" si="419"/>
        <v>0</v>
      </c>
      <c r="S2703" s="125"/>
      <c r="T2703" s="125"/>
      <c r="U2703" s="262">
        <f t="shared" si="418"/>
        <v>0</v>
      </c>
      <c r="V2703" s="125"/>
      <c r="W2703" s="125"/>
      <c r="X2703" s="262">
        <f t="shared" si="420"/>
        <v>0</v>
      </c>
      <c r="Y2703" s="125"/>
      <c r="Z2703" s="125"/>
      <c r="AA2703" s="125"/>
      <c r="AB2703" s="125"/>
      <c r="AC2703" s="125"/>
      <c r="AD2703" s="125"/>
      <c r="AE2703" s="125"/>
      <c r="AF2703" s="125"/>
      <c r="AG2703" s="125"/>
      <c r="AH2703" s="125"/>
      <c r="AI2703" s="125"/>
      <c r="AJ2703" s="125"/>
      <c r="AK2703" s="310">
        <v>191730</v>
      </c>
      <c r="AL2703" s="310">
        <f t="shared" si="415"/>
        <v>0</v>
      </c>
      <c r="AM2703" s="65" t="s">
        <v>654</v>
      </c>
      <c r="AN2703" s="65"/>
      <c r="AO2703" s="65"/>
      <c r="AP2703" s="65"/>
      <c r="AQ2703" s="65"/>
      <c r="AR2703" s="65"/>
      <c r="AS2703" s="66"/>
    </row>
    <row r="2704" spans="1:45" s="67" customFormat="1" ht="14.15" customHeight="1" x14ac:dyDescent="0.2">
      <c r="A2704" s="139">
        <v>2104053</v>
      </c>
      <c r="B2704" s="140" t="s">
        <v>1202</v>
      </c>
      <c r="C2704" s="258">
        <f t="shared" si="416"/>
        <v>0</v>
      </c>
      <c r="D2704" s="137"/>
      <c r="E2704" s="126"/>
      <c r="F2704" s="126"/>
      <c r="G2704" s="126"/>
      <c r="H2704" s="262">
        <f t="shared" si="414"/>
        <v>0</v>
      </c>
      <c r="I2704" s="125"/>
      <c r="J2704" s="125"/>
      <c r="K2704" s="125"/>
      <c r="L2704" s="125"/>
      <c r="M2704" s="125"/>
      <c r="N2704" s="125"/>
      <c r="O2704" s="262">
        <f t="shared" si="417"/>
        <v>0</v>
      </c>
      <c r="P2704" s="125"/>
      <c r="Q2704" s="125"/>
      <c r="R2704" s="262">
        <f t="shared" si="419"/>
        <v>0</v>
      </c>
      <c r="S2704" s="125"/>
      <c r="T2704" s="125"/>
      <c r="U2704" s="262">
        <f t="shared" si="418"/>
        <v>0</v>
      </c>
      <c r="V2704" s="125"/>
      <c r="W2704" s="125"/>
      <c r="X2704" s="262">
        <f t="shared" si="420"/>
        <v>0</v>
      </c>
      <c r="Y2704" s="125"/>
      <c r="Z2704" s="125"/>
      <c r="AA2704" s="125"/>
      <c r="AB2704" s="125"/>
      <c r="AC2704" s="125"/>
      <c r="AD2704" s="125"/>
      <c r="AE2704" s="125"/>
      <c r="AF2704" s="125"/>
      <c r="AG2704" s="125"/>
      <c r="AH2704" s="125"/>
      <c r="AI2704" s="125"/>
      <c r="AJ2704" s="125"/>
      <c r="AK2704" s="310">
        <v>216970</v>
      </c>
      <c r="AL2704" s="310">
        <f t="shared" si="415"/>
        <v>0</v>
      </c>
      <c r="AM2704" s="65" t="s">
        <v>654</v>
      </c>
      <c r="AN2704" s="65"/>
      <c r="AO2704" s="65"/>
      <c r="AP2704" s="65"/>
      <c r="AQ2704" s="65"/>
      <c r="AR2704" s="65"/>
      <c r="AS2704" s="66"/>
    </row>
    <row r="2705" spans="1:45" s="67" customFormat="1" ht="14.15" customHeight="1" x14ac:dyDescent="0.2">
      <c r="A2705" s="139">
        <v>2104054</v>
      </c>
      <c r="B2705" s="140" t="s">
        <v>232</v>
      </c>
      <c r="C2705" s="258">
        <f t="shared" si="416"/>
        <v>3</v>
      </c>
      <c r="D2705" s="137"/>
      <c r="E2705" s="126"/>
      <c r="F2705" s="126"/>
      <c r="G2705" s="126"/>
      <c r="H2705" s="262">
        <f t="shared" si="414"/>
        <v>3</v>
      </c>
      <c r="I2705" s="125">
        <v>3</v>
      </c>
      <c r="J2705" s="125"/>
      <c r="K2705" s="125"/>
      <c r="L2705" s="125"/>
      <c r="M2705" s="125"/>
      <c r="N2705" s="125"/>
      <c r="O2705" s="262">
        <f t="shared" si="417"/>
        <v>0</v>
      </c>
      <c r="P2705" s="125"/>
      <c r="Q2705" s="125"/>
      <c r="R2705" s="262">
        <f t="shared" si="419"/>
        <v>0</v>
      </c>
      <c r="S2705" s="125"/>
      <c r="T2705" s="125"/>
      <c r="U2705" s="262">
        <f t="shared" si="418"/>
        <v>0</v>
      </c>
      <c r="V2705" s="125"/>
      <c r="W2705" s="125"/>
      <c r="X2705" s="262">
        <f t="shared" si="420"/>
        <v>3</v>
      </c>
      <c r="Y2705" s="125">
        <v>3</v>
      </c>
      <c r="Z2705" s="125"/>
      <c r="AA2705" s="125">
        <v>3</v>
      </c>
      <c r="AB2705" s="125"/>
      <c r="AC2705" s="125"/>
      <c r="AD2705" s="125"/>
      <c r="AE2705" s="125"/>
      <c r="AF2705" s="125"/>
      <c r="AG2705" s="125"/>
      <c r="AH2705" s="125"/>
      <c r="AI2705" s="125"/>
      <c r="AJ2705" s="125"/>
      <c r="AK2705" s="310">
        <v>198580</v>
      </c>
      <c r="AL2705" s="310">
        <f t="shared" si="415"/>
        <v>595740</v>
      </c>
      <c r="AM2705" s="65" t="s">
        <v>654</v>
      </c>
      <c r="AN2705" s="65"/>
      <c r="AO2705" s="65"/>
      <c r="AP2705" s="65"/>
      <c r="AQ2705" s="65"/>
      <c r="AR2705" s="65"/>
      <c r="AS2705" s="66"/>
    </row>
    <row r="2706" spans="1:45" s="67" customFormat="1" ht="14.15" customHeight="1" x14ac:dyDescent="0.2">
      <c r="A2706" s="139">
        <v>2104055</v>
      </c>
      <c r="B2706" s="140" t="s">
        <v>3032</v>
      </c>
      <c r="C2706" s="258">
        <f t="shared" si="416"/>
        <v>1</v>
      </c>
      <c r="D2706" s="137"/>
      <c r="E2706" s="126"/>
      <c r="F2706" s="126"/>
      <c r="G2706" s="126"/>
      <c r="H2706" s="262">
        <f t="shared" si="414"/>
        <v>1</v>
      </c>
      <c r="I2706" s="125">
        <v>1</v>
      </c>
      <c r="J2706" s="125"/>
      <c r="K2706" s="125"/>
      <c r="L2706" s="125"/>
      <c r="M2706" s="125"/>
      <c r="N2706" s="125"/>
      <c r="O2706" s="262">
        <f t="shared" si="417"/>
        <v>0</v>
      </c>
      <c r="P2706" s="125"/>
      <c r="Q2706" s="125"/>
      <c r="R2706" s="262">
        <f t="shared" si="419"/>
        <v>0</v>
      </c>
      <c r="S2706" s="125"/>
      <c r="T2706" s="125"/>
      <c r="U2706" s="262">
        <f t="shared" si="418"/>
        <v>0</v>
      </c>
      <c r="V2706" s="125"/>
      <c r="W2706" s="125"/>
      <c r="X2706" s="262">
        <f t="shared" si="420"/>
        <v>1</v>
      </c>
      <c r="Y2706" s="125">
        <v>1</v>
      </c>
      <c r="Z2706" s="125"/>
      <c r="AA2706" s="125">
        <v>1</v>
      </c>
      <c r="AB2706" s="125"/>
      <c r="AC2706" s="125"/>
      <c r="AD2706" s="125"/>
      <c r="AE2706" s="125"/>
      <c r="AF2706" s="125"/>
      <c r="AG2706" s="125"/>
      <c r="AH2706" s="125"/>
      <c r="AI2706" s="125"/>
      <c r="AJ2706" s="125"/>
      <c r="AK2706" s="310">
        <v>191730</v>
      </c>
      <c r="AL2706" s="310">
        <f t="shared" si="415"/>
        <v>191730</v>
      </c>
      <c r="AM2706" s="65" t="s">
        <v>654</v>
      </c>
      <c r="AN2706" s="65"/>
      <c r="AO2706" s="65"/>
      <c r="AP2706" s="65"/>
      <c r="AQ2706" s="65"/>
      <c r="AR2706" s="65"/>
      <c r="AS2706" s="66"/>
    </row>
    <row r="2707" spans="1:45" s="67" customFormat="1" ht="14.15" customHeight="1" x14ac:dyDescent="0.2">
      <c r="A2707" s="139">
        <v>2104056</v>
      </c>
      <c r="B2707" s="140" t="s">
        <v>1365</v>
      </c>
      <c r="C2707" s="258">
        <f t="shared" si="416"/>
        <v>2</v>
      </c>
      <c r="D2707" s="137"/>
      <c r="E2707" s="126"/>
      <c r="F2707" s="126"/>
      <c r="G2707" s="126"/>
      <c r="H2707" s="262">
        <f t="shared" si="414"/>
        <v>1</v>
      </c>
      <c r="I2707" s="125">
        <v>1</v>
      </c>
      <c r="J2707" s="125"/>
      <c r="K2707" s="125">
        <v>1</v>
      </c>
      <c r="L2707" s="125"/>
      <c r="M2707" s="125"/>
      <c r="N2707" s="125"/>
      <c r="O2707" s="262">
        <f t="shared" si="417"/>
        <v>0</v>
      </c>
      <c r="P2707" s="125"/>
      <c r="Q2707" s="125"/>
      <c r="R2707" s="262">
        <f t="shared" si="419"/>
        <v>0</v>
      </c>
      <c r="S2707" s="125"/>
      <c r="T2707" s="125"/>
      <c r="U2707" s="262">
        <f t="shared" si="418"/>
        <v>0</v>
      </c>
      <c r="V2707" s="125"/>
      <c r="W2707" s="125"/>
      <c r="X2707" s="262">
        <f t="shared" si="420"/>
        <v>2</v>
      </c>
      <c r="Y2707" s="125">
        <v>2</v>
      </c>
      <c r="Z2707" s="125"/>
      <c r="AA2707" s="125">
        <v>2</v>
      </c>
      <c r="AB2707" s="125"/>
      <c r="AC2707" s="125"/>
      <c r="AD2707" s="125"/>
      <c r="AE2707" s="125"/>
      <c r="AF2707" s="125"/>
      <c r="AG2707" s="125"/>
      <c r="AH2707" s="125"/>
      <c r="AI2707" s="125"/>
      <c r="AJ2707" s="125"/>
      <c r="AK2707" s="310">
        <v>198580</v>
      </c>
      <c r="AL2707" s="310">
        <f t="shared" si="415"/>
        <v>198580</v>
      </c>
      <c r="AM2707" s="65" t="s">
        <v>654</v>
      </c>
      <c r="AN2707" s="65"/>
      <c r="AO2707" s="65"/>
      <c r="AP2707" s="65"/>
      <c r="AQ2707" s="65"/>
      <c r="AR2707" s="65"/>
      <c r="AS2707" s="66"/>
    </row>
    <row r="2708" spans="1:45" s="67" customFormat="1" ht="14.15" customHeight="1" x14ac:dyDescent="0.2">
      <c r="A2708" s="139">
        <v>2104057</v>
      </c>
      <c r="B2708" s="140" t="s">
        <v>3033</v>
      </c>
      <c r="C2708" s="258">
        <f t="shared" si="416"/>
        <v>0</v>
      </c>
      <c r="D2708" s="137"/>
      <c r="E2708" s="126"/>
      <c r="F2708" s="126"/>
      <c r="G2708" s="126"/>
      <c r="H2708" s="262">
        <f t="shared" si="414"/>
        <v>0</v>
      </c>
      <c r="I2708" s="125"/>
      <c r="J2708" s="125"/>
      <c r="K2708" s="125"/>
      <c r="L2708" s="125"/>
      <c r="M2708" s="125"/>
      <c r="N2708" s="125"/>
      <c r="O2708" s="262">
        <f t="shared" si="417"/>
        <v>0</v>
      </c>
      <c r="P2708" s="125"/>
      <c r="Q2708" s="125"/>
      <c r="R2708" s="262">
        <f t="shared" si="419"/>
        <v>0</v>
      </c>
      <c r="S2708" s="125"/>
      <c r="T2708" s="125"/>
      <c r="U2708" s="262">
        <f t="shared" si="418"/>
        <v>0</v>
      </c>
      <c r="V2708" s="125"/>
      <c r="W2708" s="125"/>
      <c r="X2708" s="262">
        <f t="shared" si="420"/>
        <v>0</v>
      </c>
      <c r="Y2708" s="125"/>
      <c r="Z2708" s="125"/>
      <c r="AA2708" s="125"/>
      <c r="AB2708" s="125"/>
      <c r="AC2708" s="125"/>
      <c r="AD2708" s="125"/>
      <c r="AE2708" s="125"/>
      <c r="AF2708" s="125"/>
      <c r="AG2708" s="125"/>
      <c r="AH2708" s="125"/>
      <c r="AI2708" s="125"/>
      <c r="AJ2708" s="125"/>
      <c r="AK2708" s="310">
        <v>191730</v>
      </c>
      <c r="AL2708" s="310">
        <f t="shared" si="415"/>
        <v>0</v>
      </c>
      <c r="AM2708" s="65" t="s">
        <v>654</v>
      </c>
      <c r="AN2708" s="65"/>
      <c r="AO2708" s="65"/>
      <c r="AP2708" s="65"/>
      <c r="AQ2708" s="65"/>
      <c r="AR2708" s="65"/>
      <c r="AS2708" s="66"/>
    </row>
    <row r="2709" spans="1:45" s="67" customFormat="1" ht="14.15" customHeight="1" x14ac:dyDescent="0.2">
      <c r="A2709" s="139">
        <v>2104058</v>
      </c>
      <c r="B2709" s="140" t="s">
        <v>3034</v>
      </c>
      <c r="C2709" s="258">
        <f t="shared" si="416"/>
        <v>0</v>
      </c>
      <c r="D2709" s="137"/>
      <c r="E2709" s="126"/>
      <c r="F2709" s="126"/>
      <c r="G2709" s="126"/>
      <c r="H2709" s="262">
        <f t="shared" si="414"/>
        <v>0</v>
      </c>
      <c r="I2709" s="125"/>
      <c r="J2709" s="125"/>
      <c r="K2709" s="125"/>
      <c r="L2709" s="125"/>
      <c r="M2709" s="125"/>
      <c r="N2709" s="125"/>
      <c r="O2709" s="262">
        <f t="shared" si="417"/>
        <v>0</v>
      </c>
      <c r="P2709" s="125"/>
      <c r="Q2709" s="125"/>
      <c r="R2709" s="262">
        <f t="shared" si="419"/>
        <v>0</v>
      </c>
      <c r="S2709" s="125"/>
      <c r="T2709" s="125"/>
      <c r="U2709" s="262">
        <f t="shared" si="418"/>
        <v>0</v>
      </c>
      <c r="V2709" s="125"/>
      <c r="W2709" s="125"/>
      <c r="X2709" s="262">
        <f t="shared" si="420"/>
        <v>0</v>
      </c>
      <c r="Y2709" s="125"/>
      <c r="Z2709" s="125"/>
      <c r="AA2709" s="125"/>
      <c r="AB2709" s="125"/>
      <c r="AC2709" s="125"/>
      <c r="AD2709" s="125"/>
      <c r="AE2709" s="125"/>
      <c r="AF2709" s="125"/>
      <c r="AG2709" s="125"/>
      <c r="AH2709" s="125"/>
      <c r="AI2709" s="125"/>
      <c r="AJ2709" s="125"/>
      <c r="AK2709" s="310">
        <v>191730</v>
      </c>
      <c r="AL2709" s="310">
        <f t="shared" si="415"/>
        <v>0</v>
      </c>
      <c r="AM2709" s="65" t="s">
        <v>654</v>
      </c>
      <c r="AN2709" s="65"/>
      <c r="AO2709" s="65"/>
      <c r="AP2709" s="65"/>
      <c r="AQ2709" s="65"/>
      <c r="AR2709" s="65"/>
      <c r="AS2709" s="66"/>
    </row>
    <row r="2710" spans="1:45" s="67" customFormat="1" ht="14.15" customHeight="1" x14ac:dyDescent="0.2">
      <c r="A2710" s="139">
        <v>2104059</v>
      </c>
      <c r="B2710" s="140" t="s">
        <v>3035</v>
      </c>
      <c r="C2710" s="258">
        <f t="shared" si="416"/>
        <v>0</v>
      </c>
      <c r="D2710" s="137"/>
      <c r="E2710" s="126"/>
      <c r="F2710" s="126"/>
      <c r="G2710" s="126"/>
      <c r="H2710" s="262">
        <f t="shared" si="414"/>
        <v>0</v>
      </c>
      <c r="I2710" s="125"/>
      <c r="J2710" s="125"/>
      <c r="K2710" s="125"/>
      <c r="L2710" s="125"/>
      <c r="M2710" s="125"/>
      <c r="N2710" s="125"/>
      <c r="O2710" s="262">
        <f t="shared" si="417"/>
        <v>0</v>
      </c>
      <c r="P2710" s="125"/>
      <c r="Q2710" s="125"/>
      <c r="R2710" s="262">
        <f t="shared" si="419"/>
        <v>0</v>
      </c>
      <c r="S2710" s="125"/>
      <c r="T2710" s="125"/>
      <c r="U2710" s="262">
        <f t="shared" si="418"/>
        <v>0</v>
      </c>
      <c r="V2710" s="125"/>
      <c r="W2710" s="125"/>
      <c r="X2710" s="262">
        <f t="shared" si="420"/>
        <v>0</v>
      </c>
      <c r="Y2710" s="125"/>
      <c r="Z2710" s="125"/>
      <c r="AA2710" s="125"/>
      <c r="AB2710" s="125"/>
      <c r="AC2710" s="125"/>
      <c r="AD2710" s="125"/>
      <c r="AE2710" s="125"/>
      <c r="AF2710" s="125"/>
      <c r="AG2710" s="125"/>
      <c r="AH2710" s="125"/>
      <c r="AI2710" s="125"/>
      <c r="AJ2710" s="125"/>
      <c r="AK2710" s="310">
        <v>216960</v>
      </c>
      <c r="AL2710" s="310">
        <f t="shared" si="415"/>
        <v>0</v>
      </c>
      <c r="AM2710" s="65" t="s">
        <v>654</v>
      </c>
      <c r="AN2710" s="65"/>
      <c r="AO2710" s="65"/>
      <c r="AP2710" s="65"/>
      <c r="AQ2710" s="65"/>
      <c r="AR2710" s="65"/>
      <c r="AS2710" s="66"/>
    </row>
    <row r="2711" spans="1:45" s="67" customFormat="1" ht="14.15" customHeight="1" x14ac:dyDescent="0.2">
      <c r="A2711" s="139">
        <v>2104060</v>
      </c>
      <c r="B2711" s="140" t="s">
        <v>1035</v>
      </c>
      <c r="C2711" s="258">
        <f t="shared" si="416"/>
        <v>0</v>
      </c>
      <c r="D2711" s="137"/>
      <c r="E2711" s="126"/>
      <c r="F2711" s="126"/>
      <c r="G2711" s="126"/>
      <c r="H2711" s="262">
        <f t="shared" si="414"/>
        <v>0</v>
      </c>
      <c r="I2711" s="125"/>
      <c r="J2711" s="125"/>
      <c r="K2711" s="125"/>
      <c r="L2711" s="125"/>
      <c r="M2711" s="125"/>
      <c r="N2711" s="125"/>
      <c r="O2711" s="262">
        <f t="shared" si="417"/>
        <v>0</v>
      </c>
      <c r="P2711" s="125"/>
      <c r="Q2711" s="125"/>
      <c r="R2711" s="262">
        <f t="shared" si="419"/>
        <v>0</v>
      </c>
      <c r="S2711" s="125"/>
      <c r="T2711" s="125"/>
      <c r="U2711" s="262">
        <f t="shared" si="418"/>
        <v>0</v>
      </c>
      <c r="V2711" s="125"/>
      <c r="W2711" s="125"/>
      <c r="X2711" s="262">
        <f t="shared" si="420"/>
        <v>0</v>
      </c>
      <c r="Y2711" s="125"/>
      <c r="Z2711" s="125"/>
      <c r="AA2711" s="125"/>
      <c r="AB2711" s="125"/>
      <c r="AC2711" s="125"/>
      <c r="AD2711" s="125"/>
      <c r="AE2711" s="125"/>
      <c r="AF2711" s="125"/>
      <c r="AG2711" s="125"/>
      <c r="AH2711" s="125"/>
      <c r="AI2711" s="125"/>
      <c r="AJ2711" s="125"/>
      <c r="AK2711" s="310">
        <v>191680</v>
      </c>
      <c r="AL2711" s="310">
        <f t="shared" si="415"/>
        <v>0</v>
      </c>
      <c r="AM2711" s="65" t="s">
        <v>654</v>
      </c>
      <c r="AN2711" s="65"/>
      <c r="AO2711" s="65"/>
      <c r="AP2711" s="65"/>
      <c r="AQ2711" s="65"/>
      <c r="AR2711" s="65"/>
      <c r="AS2711" s="66"/>
    </row>
    <row r="2712" spans="1:45" s="67" customFormat="1" ht="14.15" customHeight="1" x14ac:dyDescent="0.2">
      <c r="A2712" s="139">
        <v>2104061</v>
      </c>
      <c r="B2712" s="140" t="s">
        <v>2883</v>
      </c>
      <c r="C2712" s="258">
        <f t="shared" si="416"/>
        <v>0</v>
      </c>
      <c r="D2712" s="137"/>
      <c r="E2712" s="126"/>
      <c r="F2712" s="126"/>
      <c r="G2712" s="126"/>
      <c r="H2712" s="262">
        <f t="shared" si="414"/>
        <v>0</v>
      </c>
      <c r="I2712" s="125"/>
      <c r="J2712" s="125"/>
      <c r="K2712" s="125"/>
      <c r="L2712" s="125"/>
      <c r="M2712" s="125"/>
      <c r="N2712" s="125"/>
      <c r="O2712" s="262">
        <f t="shared" si="417"/>
        <v>0</v>
      </c>
      <c r="P2712" s="125"/>
      <c r="Q2712" s="125"/>
      <c r="R2712" s="262">
        <f t="shared" si="419"/>
        <v>0</v>
      </c>
      <c r="S2712" s="125"/>
      <c r="T2712" s="125"/>
      <c r="U2712" s="262">
        <f t="shared" si="418"/>
        <v>0</v>
      </c>
      <c r="V2712" s="125"/>
      <c r="W2712" s="125"/>
      <c r="X2712" s="262">
        <f t="shared" si="420"/>
        <v>0</v>
      </c>
      <c r="Y2712" s="125"/>
      <c r="Z2712" s="125"/>
      <c r="AA2712" s="125"/>
      <c r="AB2712" s="125"/>
      <c r="AC2712" s="125"/>
      <c r="AD2712" s="125"/>
      <c r="AE2712" s="125"/>
      <c r="AF2712" s="125"/>
      <c r="AG2712" s="125"/>
      <c r="AH2712" s="125"/>
      <c r="AI2712" s="125"/>
      <c r="AJ2712" s="125"/>
      <c r="AK2712" s="310">
        <v>210030</v>
      </c>
      <c r="AL2712" s="310">
        <f t="shared" si="415"/>
        <v>0</v>
      </c>
      <c r="AM2712" s="65" t="s">
        <v>654</v>
      </c>
      <c r="AN2712" s="65"/>
      <c r="AO2712" s="65"/>
      <c r="AP2712" s="65"/>
      <c r="AQ2712" s="65"/>
      <c r="AR2712" s="65"/>
      <c r="AS2712" s="66"/>
    </row>
    <row r="2713" spans="1:45" s="67" customFormat="1" ht="14.15" customHeight="1" x14ac:dyDescent="0.2">
      <c r="A2713" s="139">
        <v>2104062</v>
      </c>
      <c r="B2713" s="140" t="s">
        <v>3397</v>
      </c>
      <c r="C2713" s="258">
        <f t="shared" si="416"/>
        <v>0</v>
      </c>
      <c r="D2713" s="137"/>
      <c r="E2713" s="126"/>
      <c r="F2713" s="126"/>
      <c r="G2713" s="126"/>
      <c r="H2713" s="262">
        <f t="shared" si="414"/>
        <v>0</v>
      </c>
      <c r="I2713" s="125"/>
      <c r="J2713" s="125"/>
      <c r="K2713" s="125"/>
      <c r="L2713" s="125"/>
      <c r="M2713" s="125"/>
      <c r="N2713" s="125"/>
      <c r="O2713" s="262">
        <f t="shared" si="417"/>
        <v>0</v>
      </c>
      <c r="P2713" s="125"/>
      <c r="Q2713" s="125"/>
      <c r="R2713" s="262">
        <f t="shared" si="419"/>
        <v>0</v>
      </c>
      <c r="S2713" s="125"/>
      <c r="T2713" s="125"/>
      <c r="U2713" s="262">
        <f t="shared" si="418"/>
        <v>0</v>
      </c>
      <c r="V2713" s="125"/>
      <c r="W2713" s="125"/>
      <c r="X2713" s="262">
        <f t="shared" si="420"/>
        <v>0</v>
      </c>
      <c r="Y2713" s="125"/>
      <c r="Z2713" s="125"/>
      <c r="AA2713" s="125"/>
      <c r="AB2713" s="125"/>
      <c r="AC2713" s="125"/>
      <c r="AD2713" s="125"/>
      <c r="AE2713" s="125"/>
      <c r="AF2713" s="125"/>
      <c r="AG2713" s="125"/>
      <c r="AH2713" s="125"/>
      <c r="AI2713" s="125"/>
      <c r="AJ2713" s="125"/>
      <c r="AK2713" s="310">
        <v>363740</v>
      </c>
      <c r="AL2713" s="310">
        <f t="shared" si="415"/>
        <v>0</v>
      </c>
      <c r="AM2713" s="65" t="s">
        <v>654</v>
      </c>
      <c r="AN2713" s="65"/>
      <c r="AO2713" s="65"/>
      <c r="AP2713" s="65"/>
      <c r="AQ2713" s="65"/>
      <c r="AR2713" s="65"/>
      <c r="AS2713" s="66"/>
    </row>
    <row r="2714" spans="1:45" s="67" customFormat="1" ht="14.15" customHeight="1" x14ac:dyDescent="0.2">
      <c r="A2714" s="139">
        <v>2104063</v>
      </c>
      <c r="B2714" s="140" t="s">
        <v>1114</v>
      </c>
      <c r="C2714" s="258">
        <f t="shared" si="416"/>
        <v>0</v>
      </c>
      <c r="D2714" s="137"/>
      <c r="E2714" s="126"/>
      <c r="F2714" s="126"/>
      <c r="G2714" s="126"/>
      <c r="H2714" s="262">
        <f t="shared" si="414"/>
        <v>0</v>
      </c>
      <c r="I2714" s="125"/>
      <c r="J2714" s="125"/>
      <c r="K2714" s="125"/>
      <c r="L2714" s="125"/>
      <c r="M2714" s="125"/>
      <c r="N2714" s="125"/>
      <c r="O2714" s="262">
        <f t="shared" si="417"/>
        <v>0</v>
      </c>
      <c r="P2714" s="125"/>
      <c r="Q2714" s="125"/>
      <c r="R2714" s="262">
        <f t="shared" si="419"/>
        <v>0</v>
      </c>
      <c r="S2714" s="125"/>
      <c r="T2714" s="125"/>
      <c r="U2714" s="262">
        <f t="shared" si="418"/>
        <v>0</v>
      </c>
      <c r="V2714" s="125"/>
      <c r="W2714" s="125"/>
      <c r="X2714" s="262">
        <f t="shared" si="420"/>
        <v>0</v>
      </c>
      <c r="Y2714" s="125"/>
      <c r="Z2714" s="125"/>
      <c r="AA2714" s="125"/>
      <c r="AB2714" s="125"/>
      <c r="AC2714" s="125"/>
      <c r="AD2714" s="125"/>
      <c r="AE2714" s="125"/>
      <c r="AF2714" s="125"/>
      <c r="AG2714" s="125"/>
      <c r="AH2714" s="125"/>
      <c r="AI2714" s="125"/>
      <c r="AJ2714" s="125"/>
      <c r="AK2714" s="310">
        <v>198570</v>
      </c>
      <c r="AL2714" s="310">
        <f t="shared" si="415"/>
        <v>0</v>
      </c>
      <c r="AM2714" s="65" t="s">
        <v>654</v>
      </c>
      <c r="AN2714" s="65"/>
      <c r="AO2714" s="65"/>
      <c r="AP2714" s="65"/>
      <c r="AQ2714" s="65"/>
      <c r="AR2714" s="65"/>
      <c r="AS2714" s="66"/>
    </row>
    <row r="2715" spans="1:45" s="67" customFormat="1" ht="14.15" customHeight="1" x14ac:dyDescent="0.2">
      <c r="A2715" s="139">
        <v>2104064</v>
      </c>
      <c r="B2715" s="140" t="s">
        <v>2966</v>
      </c>
      <c r="C2715" s="258">
        <f t="shared" si="416"/>
        <v>0</v>
      </c>
      <c r="D2715" s="137"/>
      <c r="E2715" s="126"/>
      <c r="F2715" s="126"/>
      <c r="G2715" s="126"/>
      <c r="H2715" s="262">
        <f t="shared" si="414"/>
        <v>0</v>
      </c>
      <c r="I2715" s="125"/>
      <c r="J2715" s="125"/>
      <c r="K2715" s="125"/>
      <c r="L2715" s="125"/>
      <c r="M2715" s="125"/>
      <c r="N2715" s="125"/>
      <c r="O2715" s="262">
        <f t="shared" si="417"/>
        <v>0</v>
      </c>
      <c r="P2715" s="125"/>
      <c r="Q2715" s="125"/>
      <c r="R2715" s="262">
        <f t="shared" si="419"/>
        <v>0</v>
      </c>
      <c r="S2715" s="125"/>
      <c r="T2715" s="125"/>
      <c r="U2715" s="262">
        <f t="shared" si="418"/>
        <v>0</v>
      </c>
      <c r="V2715" s="125"/>
      <c r="W2715" s="125"/>
      <c r="X2715" s="262">
        <f t="shared" si="420"/>
        <v>0</v>
      </c>
      <c r="Y2715" s="125"/>
      <c r="Z2715" s="125"/>
      <c r="AA2715" s="125"/>
      <c r="AB2715" s="125"/>
      <c r="AC2715" s="125"/>
      <c r="AD2715" s="125"/>
      <c r="AE2715" s="125"/>
      <c r="AF2715" s="125"/>
      <c r="AG2715" s="125"/>
      <c r="AH2715" s="125"/>
      <c r="AI2715" s="125"/>
      <c r="AJ2715" s="125"/>
      <c r="AK2715" s="310">
        <v>178600</v>
      </c>
      <c r="AL2715" s="310">
        <f t="shared" si="415"/>
        <v>0</v>
      </c>
      <c r="AM2715" s="65" t="s">
        <v>654</v>
      </c>
      <c r="AN2715" s="65"/>
      <c r="AO2715" s="65"/>
      <c r="AP2715" s="65"/>
      <c r="AQ2715" s="65"/>
      <c r="AR2715" s="65"/>
      <c r="AS2715" s="66"/>
    </row>
    <row r="2716" spans="1:45" s="67" customFormat="1" ht="14.15" customHeight="1" x14ac:dyDescent="0.2">
      <c r="A2716" s="139">
        <v>2104065</v>
      </c>
      <c r="B2716" s="140" t="s">
        <v>3036</v>
      </c>
      <c r="C2716" s="258">
        <f t="shared" si="416"/>
        <v>0</v>
      </c>
      <c r="D2716" s="137"/>
      <c r="E2716" s="126"/>
      <c r="F2716" s="126"/>
      <c r="G2716" s="126"/>
      <c r="H2716" s="262">
        <f t="shared" si="414"/>
        <v>0</v>
      </c>
      <c r="I2716" s="125"/>
      <c r="J2716" s="125"/>
      <c r="K2716" s="125"/>
      <c r="L2716" s="125"/>
      <c r="M2716" s="125"/>
      <c r="N2716" s="125"/>
      <c r="O2716" s="262">
        <f t="shared" si="417"/>
        <v>0</v>
      </c>
      <c r="P2716" s="125"/>
      <c r="Q2716" s="125"/>
      <c r="R2716" s="262">
        <f t="shared" si="419"/>
        <v>0</v>
      </c>
      <c r="S2716" s="125"/>
      <c r="T2716" s="125"/>
      <c r="U2716" s="262">
        <f t="shared" si="418"/>
        <v>0</v>
      </c>
      <c r="V2716" s="125"/>
      <c r="W2716" s="125"/>
      <c r="X2716" s="262">
        <f t="shared" si="420"/>
        <v>0</v>
      </c>
      <c r="Y2716" s="125"/>
      <c r="Z2716" s="125"/>
      <c r="AA2716" s="125"/>
      <c r="AB2716" s="125"/>
      <c r="AC2716" s="125"/>
      <c r="AD2716" s="125"/>
      <c r="AE2716" s="125"/>
      <c r="AF2716" s="125"/>
      <c r="AG2716" s="125"/>
      <c r="AH2716" s="125"/>
      <c r="AI2716" s="125"/>
      <c r="AJ2716" s="125"/>
      <c r="AK2716" s="310">
        <v>191740</v>
      </c>
      <c r="AL2716" s="310">
        <f t="shared" si="415"/>
        <v>0</v>
      </c>
      <c r="AM2716" s="65" t="s">
        <v>654</v>
      </c>
      <c r="AN2716" s="65"/>
      <c r="AO2716" s="65"/>
      <c r="AP2716" s="65"/>
      <c r="AQ2716" s="65"/>
      <c r="AR2716" s="65"/>
      <c r="AS2716" s="66"/>
    </row>
    <row r="2717" spans="1:45" s="67" customFormat="1" ht="14.15" customHeight="1" x14ac:dyDescent="0.2">
      <c r="A2717" s="139">
        <v>2104066</v>
      </c>
      <c r="B2717" s="140" t="s">
        <v>497</v>
      </c>
      <c r="C2717" s="258">
        <f t="shared" si="416"/>
        <v>0</v>
      </c>
      <c r="D2717" s="137"/>
      <c r="E2717" s="126"/>
      <c r="F2717" s="126"/>
      <c r="G2717" s="126"/>
      <c r="H2717" s="262">
        <f t="shared" ref="H2717:H2780" si="421">+I2717+J2717</f>
        <v>0</v>
      </c>
      <c r="I2717" s="125"/>
      <c r="J2717" s="125"/>
      <c r="K2717" s="125"/>
      <c r="L2717" s="125"/>
      <c r="M2717" s="125"/>
      <c r="N2717" s="125"/>
      <c r="O2717" s="262">
        <f t="shared" si="417"/>
        <v>0</v>
      </c>
      <c r="P2717" s="125"/>
      <c r="Q2717" s="125"/>
      <c r="R2717" s="262">
        <f t="shared" si="419"/>
        <v>0</v>
      </c>
      <c r="S2717" s="125"/>
      <c r="T2717" s="125"/>
      <c r="U2717" s="262">
        <f t="shared" si="418"/>
        <v>0</v>
      </c>
      <c r="V2717" s="125"/>
      <c r="W2717" s="125"/>
      <c r="X2717" s="262">
        <f t="shared" si="420"/>
        <v>0</v>
      </c>
      <c r="Y2717" s="125"/>
      <c r="Z2717" s="125"/>
      <c r="AA2717" s="125"/>
      <c r="AB2717" s="125"/>
      <c r="AC2717" s="125"/>
      <c r="AD2717" s="125"/>
      <c r="AE2717" s="125"/>
      <c r="AF2717" s="125"/>
      <c r="AG2717" s="125"/>
      <c r="AH2717" s="125"/>
      <c r="AI2717" s="125"/>
      <c r="AJ2717" s="125"/>
      <c r="AK2717" s="310">
        <v>191730</v>
      </c>
      <c r="AL2717" s="310">
        <f t="shared" ref="AL2717:AL2780" si="422">AK2717*I2717</f>
        <v>0</v>
      </c>
      <c r="AM2717" s="65" t="s">
        <v>654</v>
      </c>
      <c r="AN2717" s="65"/>
      <c r="AO2717" s="65"/>
      <c r="AP2717" s="65"/>
      <c r="AQ2717" s="65"/>
      <c r="AR2717" s="65"/>
      <c r="AS2717" s="66"/>
    </row>
    <row r="2718" spans="1:45" s="67" customFormat="1" ht="14.15" customHeight="1" x14ac:dyDescent="0.2">
      <c r="A2718" s="139">
        <v>2104067</v>
      </c>
      <c r="B2718" s="140" t="s">
        <v>233</v>
      </c>
      <c r="C2718" s="258">
        <f t="shared" si="416"/>
        <v>0</v>
      </c>
      <c r="D2718" s="137"/>
      <c r="E2718" s="126"/>
      <c r="F2718" s="126"/>
      <c r="G2718" s="126"/>
      <c r="H2718" s="262">
        <f t="shared" si="421"/>
        <v>0</v>
      </c>
      <c r="I2718" s="125"/>
      <c r="J2718" s="125"/>
      <c r="K2718" s="125"/>
      <c r="L2718" s="125"/>
      <c r="M2718" s="125"/>
      <c r="N2718" s="125"/>
      <c r="O2718" s="262">
        <f t="shared" si="417"/>
        <v>0</v>
      </c>
      <c r="P2718" s="125"/>
      <c r="Q2718" s="125"/>
      <c r="R2718" s="262">
        <f t="shared" si="419"/>
        <v>0</v>
      </c>
      <c r="S2718" s="125"/>
      <c r="T2718" s="125"/>
      <c r="U2718" s="262">
        <f t="shared" si="418"/>
        <v>0</v>
      </c>
      <c r="V2718" s="125"/>
      <c r="W2718" s="125"/>
      <c r="X2718" s="262">
        <f t="shared" si="420"/>
        <v>0</v>
      </c>
      <c r="Y2718" s="125"/>
      <c r="Z2718" s="125"/>
      <c r="AA2718" s="125"/>
      <c r="AB2718" s="125"/>
      <c r="AC2718" s="125"/>
      <c r="AD2718" s="125"/>
      <c r="AE2718" s="125"/>
      <c r="AF2718" s="125"/>
      <c r="AG2718" s="125"/>
      <c r="AH2718" s="125"/>
      <c r="AI2718" s="125"/>
      <c r="AJ2718" s="125"/>
      <c r="AK2718" s="310">
        <v>191730</v>
      </c>
      <c r="AL2718" s="310">
        <f t="shared" si="422"/>
        <v>0</v>
      </c>
      <c r="AM2718" s="65" t="s">
        <v>654</v>
      </c>
      <c r="AN2718" s="65"/>
      <c r="AO2718" s="65"/>
      <c r="AP2718" s="65"/>
      <c r="AQ2718" s="65"/>
      <c r="AR2718" s="65"/>
      <c r="AS2718" s="66"/>
    </row>
    <row r="2719" spans="1:45" s="67" customFormat="1" ht="14.15" customHeight="1" x14ac:dyDescent="0.2">
      <c r="A2719" s="139">
        <v>2104068</v>
      </c>
      <c r="B2719" s="140" t="s">
        <v>498</v>
      </c>
      <c r="C2719" s="258">
        <f t="shared" ref="C2719:C2782" si="423">SUM(I2719:N2719)</f>
        <v>0</v>
      </c>
      <c r="D2719" s="137"/>
      <c r="E2719" s="126"/>
      <c r="F2719" s="126"/>
      <c r="G2719" s="126"/>
      <c r="H2719" s="262">
        <f t="shared" si="421"/>
        <v>0</v>
      </c>
      <c r="I2719" s="125"/>
      <c r="J2719" s="125"/>
      <c r="K2719" s="125"/>
      <c r="L2719" s="125"/>
      <c r="M2719" s="125"/>
      <c r="N2719" s="125"/>
      <c r="O2719" s="262">
        <f t="shared" si="417"/>
        <v>0</v>
      </c>
      <c r="P2719" s="125"/>
      <c r="Q2719" s="125"/>
      <c r="R2719" s="262">
        <f t="shared" si="419"/>
        <v>0</v>
      </c>
      <c r="S2719" s="125"/>
      <c r="T2719" s="125"/>
      <c r="U2719" s="262">
        <f t="shared" si="418"/>
        <v>0</v>
      </c>
      <c r="V2719" s="125"/>
      <c r="W2719" s="125"/>
      <c r="X2719" s="262">
        <f t="shared" si="420"/>
        <v>0</v>
      </c>
      <c r="Y2719" s="125"/>
      <c r="Z2719" s="125"/>
      <c r="AA2719" s="125"/>
      <c r="AB2719" s="125"/>
      <c r="AC2719" s="125"/>
      <c r="AD2719" s="125"/>
      <c r="AE2719" s="125"/>
      <c r="AF2719" s="125"/>
      <c r="AG2719" s="125"/>
      <c r="AH2719" s="125"/>
      <c r="AI2719" s="125"/>
      <c r="AJ2719" s="125"/>
      <c r="AK2719" s="310">
        <v>240680</v>
      </c>
      <c r="AL2719" s="310">
        <f t="shared" si="422"/>
        <v>0</v>
      </c>
      <c r="AM2719" s="65" t="s">
        <v>654</v>
      </c>
      <c r="AN2719" s="65"/>
      <c r="AO2719" s="65"/>
      <c r="AP2719" s="65"/>
      <c r="AQ2719" s="65"/>
      <c r="AR2719" s="65"/>
      <c r="AS2719" s="66"/>
    </row>
    <row r="2720" spans="1:45" s="67" customFormat="1" ht="14.15" customHeight="1" x14ac:dyDescent="0.2">
      <c r="A2720" s="139">
        <v>2104069</v>
      </c>
      <c r="B2720" s="140" t="s">
        <v>499</v>
      </c>
      <c r="C2720" s="258">
        <f t="shared" si="423"/>
        <v>0</v>
      </c>
      <c r="D2720" s="137"/>
      <c r="E2720" s="126"/>
      <c r="F2720" s="126"/>
      <c r="G2720" s="126"/>
      <c r="H2720" s="262">
        <f t="shared" si="421"/>
        <v>0</v>
      </c>
      <c r="I2720" s="125"/>
      <c r="J2720" s="125"/>
      <c r="K2720" s="125"/>
      <c r="L2720" s="125"/>
      <c r="M2720" s="125"/>
      <c r="N2720" s="125"/>
      <c r="O2720" s="262">
        <f t="shared" si="417"/>
        <v>0</v>
      </c>
      <c r="P2720" s="125"/>
      <c r="Q2720" s="125"/>
      <c r="R2720" s="262">
        <f t="shared" si="419"/>
        <v>0</v>
      </c>
      <c r="S2720" s="125"/>
      <c r="T2720" s="125"/>
      <c r="U2720" s="262">
        <f t="shared" si="418"/>
        <v>0</v>
      </c>
      <c r="V2720" s="125"/>
      <c r="W2720" s="125"/>
      <c r="X2720" s="262">
        <f t="shared" si="420"/>
        <v>0</v>
      </c>
      <c r="Y2720" s="125"/>
      <c r="Z2720" s="125"/>
      <c r="AA2720" s="125"/>
      <c r="AB2720" s="125"/>
      <c r="AC2720" s="125"/>
      <c r="AD2720" s="125"/>
      <c r="AE2720" s="125"/>
      <c r="AF2720" s="125"/>
      <c r="AG2720" s="125"/>
      <c r="AH2720" s="125"/>
      <c r="AI2720" s="125"/>
      <c r="AJ2720" s="125"/>
      <c r="AK2720" s="310">
        <v>216970</v>
      </c>
      <c r="AL2720" s="310">
        <f t="shared" si="422"/>
        <v>0</v>
      </c>
      <c r="AM2720" s="65" t="s">
        <v>654</v>
      </c>
      <c r="AN2720" s="65"/>
      <c r="AO2720" s="65"/>
      <c r="AP2720" s="65"/>
      <c r="AQ2720" s="65"/>
      <c r="AR2720" s="65"/>
      <c r="AS2720" s="66"/>
    </row>
    <row r="2721" spans="1:45" s="67" customFormat="1" ht="14.15" customHeight="1" x14ac:dyDescent="0.2">
      <c r="A2721" s="139">
        <v>2104070</v>
      </c>
      <c r="B2721" s="140" t="s">
        <v>2396</v>
      </c>
      <c r="C2721" s="258">
        <f t="shared" si="423"/>
        <v>0</v>
      </c>
      <c r="D2721" s="137"/>
      <c r="E2721" s="126"/>
      <c r="F2721" s="126"/>
      <c r="G2721" s="126"/>
      <c r="H2721" s="262">
        <f t="shared" si="421"/>
        <v>0</v>
      </c>
      <c r="I2721" s="125"/>
      <c r="J2721" s="125"/>
      <c r="K2721" s="125"/>
      <c r="L2721" s="125"/>
      <c r="M2721" s="125"/>
      <c r="N2721" s="125"/>
      <c r="O2721" s="262">
        <f t="shared" si="417"/>
        <v>0</v>
      </c>
      <c r="P2721" s="125"/>
      <c r="Q2721" s="125"/>
      <c r="R2721" s="262">
        <f t="shared" si="419"/>
        <v>0</v>
      </c>
      <c r="S2721" s="125"/>
      <c r="T2721" s="125"/>
      <c r="U2721" s="262">
        <f t="shared" si="418"/>
        <v>0</v>
      </c>
      <c r="V2721" s="125"/>
      <c r="W2721" s="125"/>
      <c r="X2721" s="262">
        <f t="shared" si="420"/>
        <v>0</v>
      </c>
      <c r="Y2721" s="125"/>
      <c r="Z2721" s="125"/>
      <c r="AA2721" s="125"/>
      <c r="AB2721" s="125"/>
      <c r="AC2721" s="125"/>
      <c r="AD2721" s="125"/>
      <c r="AE2721" s="125"/>
      <c r="AF2721" s="125"/>
      <c r="AG2721" s="125"/>
      <c r="AH2721" s="125"/>
      <c r="AI2721" s="125"/>
      <c r="AJ2721" s="125"/>
      <c r="AK2721" s="310">
        <v>216970</v>
      </c>
      <c r="AL2721" s="310">
        <f t="shared" si="422"/>
        <v>0</v>
      </c>
      <c r="AM2721" s="65" t="s">
        <v>654</v>
      </c>
      <c r="AN2721" s="65"/>
      <c r="AO2721" s="65"/>
      <c r="AP2721" s="65"/>
      <c r="AQ2721" s="65"/>
      <c r="AR2721" s="65"/>
      <c r="AS2721" s="66"/>
    </row>
    <row r="2722" spans="1:45" s="67" customFormat="1" ht="14.15" customHeight="1" x14ac:dyDescent="0.2">
      <c r="A2722" s="139">
        <v>2104071</v>
      </c>
      <c r="B2722" s="140" t="s">
        <v>596</v>
      </c>
      <c r="C2722" s="258">
        <f t="shared" si="423"/>
        <v>0</v>
      </c>
      <c r="D2722" s="137"/>
      <c r="E2722" s="126"/>
      <c r="F2722" s="126"/>
      <c r="G2722" s="126"/>
      <c r="H2722" s="262">
        <f t="shared" si="421"/>
        <v>0</v>
      </c>
      <c r="I2722" s="125"/>
      <c r="J2722" s="125"/>
      <c r="K2722" s="125"/>
      <c r="L2722" s="125"/>
      <c r="M2722" s="125"/>
      <c r="N2722" s="125"/>
      <c r="O2722" s="262">
        <f t="shared" si="417"/>
        <v>0</v>
      </c>
      <c r="P2722" s="125"/>
      <c r="Q2722" s="125"/>
      <c r="R2722" s="262">
        <f t="shared" si="419"/>
        <v>0</v>
      </c>
      <c r="S2722" s="125"/>
      <c r="T2722" s="125"/>
      <c r="U2722" s="262">
        <f t="shared" si="418"/>
        <v>0</v>
      </c>
      <c r="V2722" s="125"/>
      <c r="W2722" s="125"/>
      <c r="X2722" s="262">
        <f t="shared" si="420"/>
        <v>0</v>
      </c>
      <c r="Y2722" s="125"/>
      <c r="Z2722" s="125"/>
      <c r="AA2722" s="125"/>
      <c r="AB2722" s="125"/>
      <c r="AC2722" s="125"/>
      <c r="AD2722" s="125"/>
      <c r="AE2722" s="125"/>
      <c r="AF2722" s="125"/>
      <c r="AG2722" s="125"/>
      <c r="AH2722" s="125"/>
      <c r="AI2722" s="125"/>
      <c r="AJ2722" s="125"/>
      <c r="AK2722" s="310">
        <v>191730</v>
      </c>
      <c r="AL2722" s="310">
        <f t="shared" si="422"/>
        <v>0</v>
      </c>
      <c r="AM2722" s="65" t="s">
        <v>654</v>
      </c>
      <c r="AN2722" s="65"/>
      <c r="AO2722" s="65"/>
      <c r="AP2722" s="65"/>
      <c r="AQ2722" s="65"/>
      <c r="AR2722" s="65"/>
      <c r="AS2722" s="66"/>
    </row>
    <row r="2723" spans="1:45" s="67" customFormat="1" ht="14.15" customHeight="1" x14ac:dyDescent="0.2">
      <c r="A2723" s="139">
        <v>2104072</v>
      </c>
      <c r="B2723" s="140" t="s">
        <v>597</v>
      </c>
      <c r="C2723" s="258">
        <f t="shared" si="423"/>
        <v>0</v>
      </c>
      <c r="D2723" s="137"/>
      <c r="E2723" s="126"/>
      <c r="F2723" s="126"/>
      <c r="G2723" s="126"/>
      <c r="H2723" s="262">
        <f t="shared" si="421"/>
        <v>0</v>
      </c>
      <c r="I2723" s="125"/>
      <c r="J2723" s="125"/>
      <c r="K2723" s="125"/>
      <c r="L2723" s="125"/>
      <c r="M2723" s="125"/>
      <c r="N2723" s="125"/>
      <c r="O2723" s="262">
        <f t="shared" si="417"/>
        <v>0</v>
      </c>
      <c r="P2723" s="125"/>
      <c r="Q2723" s="125"/>
      <c r="R2723" s="262">
        <f t="shared" si="419"/>
        <v>0</v>
      </c>
      <c r="S2723" s="125"/>
      <c r="T2723" s="125"/>
      <c r="U2723" s="262">
        <f t="shared" si="418"/>
        <v>0</v>
      </c>
      <c r="V2723" s="125"/>
      <c r="W2723" s="125"/>
      <c r="X2723" s="262">
        <f t="shared" si="420"/>
        <v>0</v>
      </c>
      <c r="Y2723" s="125"/>
      <c r="Z2723" s="125"/>
      <c r="AA2723" s="125"/>
      <c r="AB2723" s="125"/>
      <c r="AC2723" s="125"/>
      <c r="AD2723" s="125"/>
      <c r="AE2723" s="125"/>
      <c r="AF2723" s="125"/>
      <c r="AG2723" s="125"/>
      <c r="AH2723" s="125"/>
      <c r="AI2723" s="125"/>
      <c r="AJ2723" s="125"/>
      <c r="AK2723" s="310">
        <v>191730</v>
      </c>
      <c r="AL2723" s="310">
        <f t="shared" si="422"/>
        <v>0</v>
      </c>
      <c r="AM2723" s="65" t="s">
        <v>654</v>
      </c>
      <c r="AN2723" s="65"/>
      <c r="AO2723" s="65"/>
      <c r="AP2723" s="65"/>
      <c r="AQ2723" s="65"/>
      <c r="AR2723" s="65"/>
      <c r="AS2723" s="66"/>
    </row>
    <row r="2724" spans="1:45" s="67" customFormat="1" ht="14.15" customHeight="1" x14ac:dyDescent="0.2">
      <c r="A2724" s="139">
        <v>2104073</v>
      </c>
      <c r="B2724" s="140" t="s">
        <v>598</v>
      </c>
      <c r="C2724" s="258">
        <f t="shared" si="423"/>
        <v>2</v>
      </c>
      <c r="D2724" s="137"/>
      <c r="E2724" s="126"/>
      <c r="F2724" s="126"/>
      <c r="G2724" s="126"/>
      <c r="H2724" s="262">
        <f t="shared" si="421"/>
        <v>2</v>
      </c>
      <c r="I2724" s="125">
        <v>2</v>
      </c>
      <c r="J2724" s="125"/>
      <c r="K2724" s="125"/>
      <c r="L2724" s="125"/>
      <c r="M2724" s="125"/>
      <c r="N2724" s="125"/>
      <c r="O2724" s="262">
        <f t="shared" ref="O2724:O2787" si="424">SUM(P2724:Q2724)</f>
        <v>0</v>
      </c>
      <c r="P2724" s="125"/>
      <c r="Q2724" s="125"/>
      <c r="R2724" s="262">
        <f t="shared" si="419"/>
        <v>0</v>
      </c>
      <c r="S2724" s="125"/>
      <c r="T2724" s="125"/>
      <c r="U2724" s="262">
        <f t="shared" ref="U2724:U2787" si="425">SUM(V2724:W2724)</f>
        <v>0</v>
      </c>
      <c r="V2724" s="125"/>
      <c r="W2724" s="125"/>
      <c r="X2724" s="262">
        <f t="shared" si="420"/>
        <v>2</v>
      </c>
      <c r="Y2724" s="125">
        <v>2</v>
      </c>
      <c r="Z2724" s="125"/>
      <c r="AA2724" s="125">
        <v>2</v>
      </c>
      <c r="AB2724" s="125"/>
      <c r="AC2724" s="125"/>
      <c r="AD2724" s="125"/>
      <c r="AE2724" s="125"/>
      <c r="AF2724" s="125"/>
      <c r="AG2724" s="125"/>
      <c r="AH2724" s="125"/>
      <c r="AI2724" s="125"/>
      <c r="AJ2724" s="125"/>
      <c r="AK2724" s="310">
        <v>191730</v>
      </c>
      <c r="AL2724" s="310">
        <f t="shared" si="422"/>
        <v>383460</v>
      </c>
      <c r="AM2724" s="65" t="s">
        <v>654</v>
      </c>
      <c r="AN2724" s="65"/>
      <c r="AO2724" s="65"/>
      <c r="AP2724" s="65"/>
      <c r="AQ2724" s="65"/>
      <c r="AR2724" s="65"/>
      <c r="AS2724" s="66"/>
    </row>
    <row r="2725" spans="1:45" s="67" customFormat="1" ht="14.15" customHeight="1" x14ac:dyDescent="0.2">
      <c r="A2725" s="139">
        <v>2104074</v>
      </c>
      <c r="B2725" s="140" t="s">
        <v>234</v>
      </c>
      <c r="C2725" s="258">
        <f t="shared" si="423"/>
        <v>1</v>
      </c>
      <c r="D2725" s="137"/>
      <c r="E2725" s="126"/>
      <c r="F2725" s="126"/>
      <c r="G2725" s="126"/>
      <c r="H2725" s="262">
        <f t="shared" si="421"/>
        <v>1</v>
      </c>
      <c r="I2725" s="125">
        <v>1</v>
      </c>
      <c r="J2725" s="125"/>
      <c r="K2725" s="125"/>
      <c r="L2725" s="125"/>
      <c r="M2725" s="125"/>
      <c r="N2725" s="125"/>
      <c r="O2725" s="262">
        <f t="shared" si="424"/>
        <v>1</v>
      </c>
      <c r="P2725" s="125">
        <v>1</v>
      </c>
      <c r="Q2725" s="125"/>
      <c r="R2725" s="262">
        <f t="shared" si="419"/>
        <v>0</v>
      </c>
      <c r="S2725" s="125"/>
      <c r="T2725" s="125"/>
      <c r="U2725" s="262">
        <f t="shared" si="425"/>
        <v>0</v>
      </c>
      <c r="V2725" s="125"/>
      <c r="W2725" s="125"/>
      <c r="X2725" s="262">
        <f t="shared" si="420"/>
        <v>0</v>
      </c>
      <c r="Y2725" s="125"/>
      <c r="Z2725" s="125"/>
      <c r="AA2725" s="125">
        <v>1</v>
      </c>
      <c r="AB2725" s="125"/>
      <c r="AC2725" s="125"/>
      <c r="AD2725" s="125"/>
      <c r="AE2725" s="125"/>
      <c r="AF2725" s="125"/>
      <c r="AG2725" s="125"/>
      <c r="AH2725" s="125"/>
      <c r="AI2725" s="125"/>
      <c r="AJ2725" s="125"/>
      <c r="AK2725" s="310">
        <v>191730</v>
      </c>
      <c r="AL2725" s="310">
        <f t="shared" si="422"/>
        <v>191730</v>
      </c>
      <c r="AM2725" s="65" t="s">
        <v>654</v>
      </c>
      <c r="AN2725" s="65"/>
      <c r="AO2725" s="65"/>
      <c r="AP2725" s="65"/>
      <c r="AQ2725" s="65"/>
      <c r="AR2725" s="65"/>
      <c r="AS2725" s="66"/>
    </row>
    <row r="2726" spans="1:45" s="67" customFormat="1" ht="14.15" customHeight="1" x14ac:dyDescent="0.2">
      <c r="A2726" s="139">
        <v>2104075</v>
      </c>
      <c r="B2726" s="140" t="s">
        <v>599</v>
      </c>
      <c r="C2726" s="258">
        <f t="shared" si="423"/>
        <v>0</v>
      </c>
      <c r="D2726" s="137"/>
      <c r="E2726" s="126"/>
      <c r="F2726" s="126"/>
      <c r="G2726" s="126"/>
      <c r="H2726" s="262">
        <f t="shared" si="421"/>
        <v>0</v>
      </c>
      <c r="I2726" s="125"/>
      <c r="J2726" s="125"/>
      <c r="K2726" s="125"/>
      <c r="L2726" s="125"/>
      <c r="M2726" s="125"/>
      <c r="N2726" s="125"/>
      <c r="O2726" s="262">
        <f t="shared" si="424"/>
        <v>0</v>
      </c>
      <c r="P2726" s="125"/>
      <c r="Q2726" s="125"/>
      <c r="R2726" s="262">
        <f t="shared" ref="R2726:R2789" si="426">SUM(S2726:T2726)</f>
        <v>0</v>
      </c>
      <c r="S2726" s="125"/>
      <c r="T2726" s="125"/>
      <c r="U2726" s="262">
        <f t="shared" si="425"/>
        <v>0</v>
      </c>
      <c r="V2726" s="125"/>
      <c r="W2726" s="125"/>
      <c r="X2726" s="262">
        <f t="shared" ref="X2726:X2789" si="427">SUM(Y2726:Z2726)</f>
        <v>0</v>
      </c>
      <c r="Y2726" s="125"/>
      <c r="Z2726" s="125"/>
      <c r="AA2726" s="125"/>
      <c r="AB2726" s="125"/>
      <c r="AC2726" s="125"/>
      <c r="AD2726" s="125"/>
      <c r="AE2726" s="125"/>
      <c r="AF2726" s="125"/>
      <c r="AG2726" s="125"/>
      <c r="AH2726" s="125"/>
      <c r="AI2726" s="125"/>
      <c r="AJ2726" s="125"/>
      <c r="AK2726" s="310">
        <v>191730</v>
      </c>
      <c r="AL2726" s="310">
        <f t="shared" si="422"/>
        <v>0</v>
      </c>
      <c r="AM2726" s="65" t="s">
        <v>654</v>
      </c>
      <c r="AN2726" s="65"/>
      <c r="AO2726" s="65"/>
      <c r="AP2726" s="65"/>
      <c r="AQ2726" s="65"/>
      <c r="AR2726" s="65"/>
      <c r="AS2726" s="66"/>
    </row>
    <row r="2727" spans="1:45" s="67" customFormat="1" ht="14.15" customHeight="1" x14ac:dyDescent="0.2">
      <c r="A2727" s="139">
        <v>2104076</v>
      </c>
      <c r="B2727" s="140" t="s">
        <v>600</v>
      </c>
      <c r="C2727" s="258">
        <f t="shared" si="423"/>
        <v>0</v>
      </c>
      <c r="D2727" s="137"/>
      <c r="E2727" s="126"/>
      <c r="F2727" s="126"/>
      <c r="G2727" s="126"/>
      <c r="H2727" s="262">
        <f t="shared" si="421"/>
        <v>0</v>
      </c>
      <c r="I2727" s="125"/>
      <c r="J2727" s="125"/>
      <c r="K2727" s="125"/>
      <c r="L2727" s="125"/>
      <c r="M2727" s="125"/>
      <c r="N2727" s="125"/>
      <c r="O2727" s="262">
        <f t="shared" si="424"/>
        <v>0</v>
      </c>
      <c r="P2727" s="125"/>
      <c r="Q2727" s="125"/>
      <c r="R2727" s="262">
        <f t="shared" si="426"/>
        <v>0</v>
      </c>
      <c r="S2727" s="125"/>
      <c r="T2727" s="125"/>
      <c r="U2727" s="262">
        <f t="shared" si="425"/>
        <v>0</v>
      </c>
      <c r="V2727" s="125"/>
      <c r="W2727" s="125"/>
      <c r="X2727" s="262">
        <f t="shared" si="427"/>
        <v>0</v>
      </c>
      <c r="Y2727" s="125"/>
      <c r="Z2727" s="125"/>
      <c r="AA2727" s="125"/>
      <c r="AB2727" s="125"/>
      <c r="AC2727" s="125"/>
      <c r="AD2727" s="125"/>
      <c r="AE2727" s="125"/>
      <c r="AF2727" s="125"/>
      <c r="AG2727" s="125"/>
      <c r="AH2727" s="125"/>
      <c r="AI2727" s="125"/>
      <c r="AJ2727" s="125"/>
      <c r="AK2727" s="310">
        <v>198580</v>
      </c>
      <c r="AL2727" s="310">
        <f t="shared" si="422"/>
        <v>0</v>
      </c>
      <c r="AM2727" s="65" t="s">
        <v>654</v>
      </c>
      <c r="AN2727" s="65"/>
      <c r="AO2727" s="65"/>
      <c r="AP2727" s="65"/>
      <c r="AQ2727" s="65"/>
      <c r="AR2727" s="65"/>
      <c r="AS2727" s="66"/>
    </row>
    <row r="2728" spans="1:45" s="67" customFormat="1" ht="14.15" customHeight="1" x14ac:dyDescent="0.2">
      <c r="A2728" s="139">
        <v>2104077</v>
      </c>
      <c r="B2728" s="140" t="s">
        <v>3037</v>
      </c>
      <c r="C2728" s="258">
        <f t="shared" si="423"/>
        <v>0</v>
      </c>
      <c r="D2728" s="137"/>
      <c r="E2728" s="126"/>
      <c r="F2728" s="126"/>
      <c r="G2728" s="126"/>
      <c r="H2728" s="262">
        <f t="shared" si="421"/>
        <v>0</v>
      </c>
      <c r="I2728" s="125"/>
      <c r="J2728" s="125"/>
      <c r="K2728" s="125"/>
      <c r="L2728" s="125"/>
      <c r="M2728" s="125"/>
      <c r="N2728" s="125"/>
      <c r="O2728" s="262">
        <f t="shared" si="424"/>
        <v>0</v>
      </c>
      <c r="P2728" s="125"/>
      <c r="Q2728" s="125"/>
      <c r="R2728" s="262">
        <f t="shared" si="426"/>
        <v>0</v>
      </c>
      <c r="S2728" s="125"/>
      <c r="T2728" s="125"/>
      <c r="U2728" s="262">
        <f t="shared" si="425"/>
        <v>0</v>
      </c>
      <c r="V2728" s="125"/>
      <c r="W2728" s="125"/>
      <c r="X2728" s="262">
        <f t="shared" si="427"/>
        <v>0</v>
      </c>
      <c r="Y2728" s="125"/>
      <c r="Z2728" s="125"/>
      <c r="AA2728" s="125"/>
      <c r="AB2728" s="125"/>
      <c r="AC2728" s="125"/>
      <c r="AD2728" s="125"/>
      <c r="AE2728" s="125"/>
      <c r="AF2728" s="125"/>
      <c r="AG2728" s="125"/>
      <c r="AH2728" s="125"/>
      <c r="AI2728" s="125"/>
      <c r="AJ2728" s="125"/>
      <c r="AK2728" s="310">
        <v>251850</v>
      </c>
      <c r="AL2728" s="310">
        <f t="shared" si="422"/>
        <v>0</v>
      </c>
      <c r="AM2728" s="65" t="s">
        <v>654</v>
      </c>
      <c r="AN2728" s="65"/>
      <c r="AO2728" s="65"/>
      <c r="AP2728" s="65"/>
      <c r="AQ2728" s="65"/>
      <c r="AR2728" s="65"/>
      <c r="AS2728" s="66"/>
    </row>
    <row r="2729" spans="1:45" s="67" customFormat="1" ht="14.15" customHeight="1" x14ac:dyDescent="0.2">
      <c r="A2729" s="139">
        <v>2104078</v>
      </c>
      <c r="B2729" s="140" t="s">
        <v>601</v>
      </c>
      <c r="C2729" s="258">
        <f t="shared" si="423"/>
        <v>0</v>
      </c>
      <c r="D2729" s="137"/>
      <c r="E2729" s="126"/>
      <c r="F2729" s="126"/>
      <c r="G2729" s="126"/>
      <c r="H2729" s="262">
        <f t="shared" si="421"/>
        <v>0</v>
      </c>
      <c r="I2729" s="125"/>
      <c r="J2729" s="125"/>
      <c r="K2729" s="125"/>
      <c r="L2729" s="125"/>
      <c r="M2729" s="125"/>
      <c r="N2729" s="125"/>
      <c r="O2729" s="262">
        <f t="shared" si="424"/>
        <v>0</v>
      </c>
      <c r="P2729" s="125"/>
      <c r="Q2729" s="125"/>
      <c r="R2729" s="262">
        <f t="shared" si="426"/>
        <v>0</v>
      </c>
      <c r="S2729" s="125"/>
      <c r="T2729" s="125"/>
      <c r="U2729" s="262">
        <f t="shared" si="425"/>
        <v>0</v>
      </c>
      <c r="V2729" s="125"/>
      <c r="W2729" s="125"/>
      <c r="X2729" s="262">
        <f t="shared" si="427"/>
        <v>0</v>
      </c>
      <c r="Y2729" s="125"/>
      <c r="Z2729" s="125"/>
      <c r="AA2729" s="125"/>
      <c r="AB2729" s="125"/>
      <c r="AC2729" s="125"/>
      <c r="AD2729" s="125"/>
      <c r="AE2729" s="125"/>
      <c r="AF2729" s="125"/>
      <c r="AG2729" s="125"/>
      <c r="AH2729" s="125"/>
      <c r="AI2729" s="125"/>
      <c r="AJ2729" s="125"/>
      <c r="AK2729" s="310">
        <v>251850</v>
      </c>
      <c r="AL2729" s="310">
        <f t="shared" si="422"/>
        <v>0</v>
      </c>
      <c r="AM2729" s="65" t="s">
        <v>654</v>
      </c>
      <c r="AN2729" s="65"/>
      <c r="AO2729" s="65"/>
      <c r="AP2729" s="65"/>
      <c r="AQ2729" s="65"/>
      <c r="AR2729" s="65"/>
      <c r="AS2729" s="66"/>
    </row>
    <row r="2730" spans="1:45" s="67" customFormat="1" ht="14.15" customHeight="1" x14ac:dyDescent="0.2">
      <c r="A2730" s="139">
        <v>2104079</v>
      </c>
      <c r="B2730" s="140" t="s">
        <v>3398</v>
      </c>
      <c r="C2730" s="258">
        <f t="shared" si="423"/>
        <v>0</v>
      </c>
      <c r="D2730" s="137"/>
      <c r="E2730" s="126"/>
      <c r="F2730" s="126"/>
      <c r="G2730" s="126"/>
      <c r="H2730" s="262">
        <f t="shared" si="421"/>
        <v>0</v>
      </c>
      <c r="I2730" s="125"/>
      <c r="J2730" s="125"/>
      <c r="K2730" s="125"/>
      <c r="L2730" s="125"/>
      <c r="M2730" s="125"/>
      <c r="N2730" s="125"/>
      <c r="O2730" s="262">
        <f t="shared" si="424"/>
        <v>0</v>
      </c>
      <c r="P2730" s="125"/>
      <c r="Q2730" s="125"/>
      <c r="R2730" s="262">
        <f t="shared" si="426"/>
        <v>0</v>
      </c>
      <c r="S2730" s="125"/>
      <c r="T2730" s="125"/>
      <c r="U2730" s="262">
        <f t="shared" si="425"/>
        <v>0</v>
      </c>
      <c r="V2730" s="125"/>
      <c r="W2730" s="125"/>
      <c r="X2730" s="262">
        <f t="shared" si="427"/>
        <v>0</v>
      </c>
      <c r="Y2730" s="125"/>
      <c r="Z2730" s="125"/>
      <c r="AA2730" s="125"/>
      <c r="AB2730" s="125"/>
      <c r="AC2730" s="125"/>
      <c r="AD2730" s="125"/>
      <c r="AE2730" s="125"/>
      <c r="AF2730" s="125"/>
      <c r="AG2730" s="125"/>
      <c r="AH2730" s="125"/>
      <c r="AI2730" s="125"/>
      <c r="AJ2730" s="125"/>
      <c r="AK2730" s="310">
        <v>363740</v>
      </c>
      <c r="AL2730" s="310">
        <f t="shared" si="422"/>
        <v>0</v>
      </c>
      <c r="AM2730" s="65" t="s">
        <v>654</v>
      </c>
      <c r="AN2730" s="65"/>
      <c r="AO2730" s="65"/>
      <c r="AP2730" s="65"/>
      <c r="AQ2730" s="65"/>
      <c r="AR2730" s="65"/>
      <c r="AS2730" s="66"/>
    </row>
    <row r="2731" spans="1:45" s="67" customFormat="1" ht="14.15" customHeight="1" x14ac:dyDescent="0.2">
      <c r="A2731" s="139">
        <v>2104080</v>
      </c>
      <c r="B2731" s="140" t="s">
        <v>602</v>
      </c>
      <c r="C2731" s="258">
        <f t="shared" si="423"/>
        <v>0</v>
      </c>
      <c r="D2731" s="137"/>
      <c r="E2731" s="126"/>
      <c r="F2731" s="126"/>
      <c r="G2731" s="126"/>
      <c r="H2731" s="262">
        <f t="shared" si="421"/>
        <v>0</v>
      </c>
      <c r="I2731" s="125"/>
      <c r="J2731" s="125"/>
      <c r="K2731" s="125"/>
      <c r="L2731" s="125"/>
      <c r="M2731" s="125"/>
      <c r="N2731" s="125"/>
      <c r="O2731" s="262">
        <f t="shared" si="424"/>
        <v>0</v>
      </c>
      <c r="P2731" s="125"/>
      <c r="Q2731" s="125"/>
      <c r="R2731" s="262">
        <f t="shared" si="426"/>
        <v>0</v>
      </c>
      <c r="S2731" s="125"/>
      <c r="T2731" s="125"/>
      <c r="U2731" s="262">
        <f t="shared" si="425"/>
        <v>0</v>
      </c>
      <c r="V2731" s="125"/>
      <c r="W2731" s="125"/>
      <c r="X2731" s="262">
        <f t="shared" si="427"/>
        <v>0</v>
      </c>
      <c r="Y2731" s="125"/>
      <c r="Z2731" s="125"/>
      <c r="AA2731" s="125"/>
      <c r="AB2731" s="125"/>
      <c r="AC2731" s="125"/>
      <c r="AD2731" s="125"/>
      <c r="AE2731" s="125"/>
      <c r="AF2731" s="125"/>
      <c r="AG2731" s="125"/>
      <c r="AH2731" s="125"/>
      <c r="AI2731" s="125"/>
      <c r="AJ2731" s="125"/>
      <c r="AK2731" s="310">
        <v>178570</v>
      </c>
      <c r="AL2731" s="310">
        <f t="shared" si="422"/>
        <v>0</v>
      </c>
      <c r="AM2731" s="65" t="s">
        <v>654</v>
      </c>
      <c r="AN2731" s="65"/>
      <c r="AO2731" s="65"/>
      <c r="AP2731" s="65"/>
      <c r="AQ2731" s="65"/>
      <c r="AR2731" s="65"/>
      <c r="AS2731" s="66"/>
    </row>
    <row r="2732" spans="1:45" s="67" customFormat="1" ht="14.15" customHeight="1" x14ac:dyDescent="0.2">
      <c r="A2732" s="139">
        <v>2104081</v>
      </c>
      <c r="B2732" s="140" t="s">
        <v>603</v>
      </c>
      <c r="C2732" s="258">
        <f t="shared" si="423"/>
        <v>0</v>
      </c>
      <c r="D2732" s="137"/>
      <c r="E2732" s="126"/>
      <c r="F2732" s="126"/>
      <c r="G2732" s="126"/>
      <c r="H2732" s="262">
        <f t="shared" si="421"/>
        <v>0</v>
      </c>
      <c r="I2732" s="125"/>
      <c r="J2732" s="125"/>
      <c r="K2732" s="125"/>
      <c r="L2732" s="125"/>
      <c r="M2732" s="125"/>
      <c r="N2732" s="125"/>
      <c r="O2732" s="262">
        <f t="shared" si="424"/>
        <v>0</v>
      </c>
      <c r="P2732" s="125"/>
      <c r="Q2732" s="125"/>
      <c r="R2732" s="262">
        <f t="shared" si="426"/>
        <v>0</v>
      </c>
      <c r="S2732" s="125"/>
      <c r="T2732" s="125"/>
      <c r="U2732" s="262">
        <f t="shared" si="425"/>
        <v>0</v>
      </c>
      <c r="V2732" s="125"/>
      <c r="W2732" s="125"/>
      <c r="X2732" s="262">
        <f t="shared" si="427"/>
        <v>0</v>
      </c>
      <c r="Y2732" s="125"/>
      <c r="Z2732" s="125"/>
      <c r="AA2732" s="125"/>
      <c r="AB2732" s="125"/>
      <c r="AC2732" s="125"/>
      <c r="AD2732" s="125"/>
      <c r="AE2732" s="125"/>
      <c r="AF2732" s="125"/>
      <c r="AG2732" s="125"/>
      <c r="AH2732" s="125"/>
      <c r="AI2732" s="125"/>
      <c r="AJ2732" s="125"/>
      <c r="AK2732" s="310">
        <v>178600</v>
      </c>
      <c r="AL2732" s="310">
        <f t="shared" si="422"/>
        <v>0</v>
      </c>
      <c r="AM2732" s="65" t="s">
        <v>654</v>
      </c>
      <c r="AN2732" s="65"/>
      <c r="AO2732" s="65"/>
      <c r="AP2732" s="65"/>
      <c r="AQ2732" s="65"/>
      <c r="AR2732" s="65"/>
      <c r="AS2732" s="66"/>
    </row>
    <row r="2733" spans="1:45" s="67" customFormat="1" ht="14.15" customHeight="1" x14ac:dyDescent="0.2">
      <c r="A2733" s="139">
        <v>2104083</v>
      </c>
      <c r="B2733" s="140" t="s">
        <v>604</v>
      </c>
      <c r="C2733" s="258">
        <f t="shared" si="423"/>
        <v>0</v>
      </c>
      <c r="D2733" s="137"/>
      <c r="E2733" s="126"/>
      <c r="F2733" s="126"/>
      <c r="G2733" s="126"/>
      <c r="H2733" s="262">
        <f t="shared" si="421"/>
        <v>0</v>
      </c>
      <c r="I2733" s="125"/>
      <c r="J2733" s="125"/>
      <c r="K2733" s="125"/>
      <c r="L2733" s="125"/>
      <c r="M2733" s="125"/>
      <c r="N2733" s="125"/>
      <c r="O2733" s="262">
        <f t="shared" si="424"/>
        <v>0</v>
      </c>
      <c r="P2733" s="125"/>
      <c r="Q2733" s="125"/>
      <c r="R2733" s="262">
        <f t="shared" si="426"/>
        <v>0</v>
      </c>
      <c r="S2733" s="125"/>
      <c r="T2733" s="125"/>
      <c r="U2733" s="262">
        <f t="shared" si="425"/>
        <v>0</v>
      </c>
      <c r="V2733" s="125"/>
      <c r="W2733" s="125"/>
      <c r="X2733" s="262">
        <f t="shared" si="427"/>
        <v>0</v>
      </c>
      <c r="Y2733" s="125"/>
      <c r="Z2733" s="125"/>
      <c r="AA2733" s="125"/>
      <c r="AB2733" s="125"/>
      <c r="AC2733" s="125"/>
      <c r="AD2733" s="125"/>
      <c r="AE2733" s="125"/>
      <c r="AF2733" s="125"/>
      <c r="AG2733" s="125"/>
      <c r="AH2733" s="125"/>
      <c r="AI2733" s="125"/>
      <c r="AJ2733" s="125"/>
      <c r="AK2733" s="310">
        <v>178570</v>
      </c>
      <c r="AL2733" s="310">
        <f t="shared" si="422"/>
        <v>0</v>
      </c>
      <c r="AM2733" s="65" t="s">
        <v>654</v>
      </c>
      <c r="AN2733" s="65"/>
      <c r="AO2733" s="65"/>
      <c r="AP2733" s="65"/>
      <c r="AQ2733" s="65"/>
      <c r="AR2733" s="65"/>
      <c r="AS2733" s="66"/>
    </row>
    <row r="2734" spans="1:45" s="67" customFormat="1" ht="14.15" customHeight="1" x14ac:dyDescent="0.2">
      <c r="A2734" s="139">
        <v>2104084</v>
      </c>
      <c r="B2734" s="140" t="s">
        <v>235</v>
      </c>
      <c r="C2734" s="258">
        <f t="shared" si="423"/>
        <v>0</v>
      </c>
      <c r="D2734" s="137"/>
      <c r="E2734" s="126"/>
      <c r="F2734" s="126"/>
      <c r="G2734" s="126"/>
      <c r="H2734" s="262">
        <f t="shared" si="421"/>
        <v>0</v>
      </c>
      <c r="I2734" s="125"/>
      <c r="J2734" s="125"/>
      <c r="K2734" s="125"/>
      <c r="L2734" s="125"/>
      <c r="M2734" s="125"/>
      <c r="N2734" s="125"/>
      <c r="O2734" s="262">
        <f t="shared" si="424"/>
        <v>0</v>
      </c>
      <c r="P2734" s="125"/>
      <c r="Q2734" s="125"/>
      <c r="R2734" s="262">
        <f t="shared" si="426"/>
        <v>0</v>
      </c>
      <c r="S2734" s="125"/>
      <c r="T2734" s="125"/>
      <c r="U2734" s="262">
        <f t="shared" si="425"/>
        <v>0</v>
      </c>
      <c r="V2734" s="125"/>
      <c r="W2734" s="125"/>
      <c r="X2734" s="262">
        <f t="shared" si="427"/>
        <v>0</v>
      </c>
      <c r="Y2734" s="125"/>
      <c r="Z2734" s="125"/>
      <c r="AA2734" s="125"/>
      <c r="AB2734" s="125"/>
      <c r="AC2734" s="125"/>
      <c r="AD2734" s="125"/>
      <c r="AE2734" s="125"/>
      <c r="AF2734" s="125"/>
      <c r="AG2734" s="125"/>
      <c r="AH2734" s="125"/>
      <c r="AI2734" s="125"/>
      <c r="AJ2734" s="125"/>
      <c r="AK2734" s="310">
        <v>178600</v>
      </c>
      <c r="AL2734" s="310">
        <f t="shared" si="422"/>
        <v>0</v>
      </c>
      <c r="AM2734" s="65" t="s">
        <v>654</v>
      </c>
      <c r="AN2734" s="65"/>
      <c r="AO2734" s="65"/>
      <c r="AP2734" s="65"/>
      <c r="AQ2734" s="65"/>
      <c r="AR2734" s="65"/>
      <c r="AS2734" s="66"/>
    </row>
    <row r="2735" spans="1:45" s="67" customFormat="1" ht="14.15" customHeight="1" x14ac:dyDescent="0.2">
      <c r="A2735" s="139">
        <v>2104085</v>
      </c>
      <c r="B2735" s="140" t="s">
        <v>1211</v>
      </c>
      <c r="C2735" s="258">
        <f t="shared" si="423"/>
        <v>1</v>
      </c>
      <c r="D2735" s="137"/>
      <c r="E2735" s="126"/>
      <c r="F2735" s="126"/>
      <c r="G2735" s="126"/>
      <c r="H2735" s="262">
        <f t="shared" si="421"/>
        <v>1</v>
      </c>
      <c r="I2735" s="125">
        <v>1</v>
      </c>
      <c r="J2735" s="125"/>
      <c r="K2735" s="125"/>
      <c r="L2735" s="125"/>
      <c r="M2735" s="125"/>
      <c r="N2735" s="125"/>
      <c r="O2735" s="262">
        <f t="shared" si="424"/>
        <v>0</v>
      </c>
      <c r="P2735" s="125"/>
      <c r="Q2735" s="125"/>
      <c r="R2735" s="262">
        <f t="shared" si="426"/>
        <v>0</v>
      </c>
      <c r="S2735" s="125"/>
      <c r="T2735" s="125"/>
      <c r="U2735" s="262">
        <f t="shared" si="425"/>
        <v>0</v>
      </c>
      <c r="V2735" s="125"/>
      <c r="W2735" s="125"/>
      <c r="X2735" s="262">
        <f t="shared" si="427"/>
        <v>1</v>
      </c>
      <c r="Y2735" s="125">
        <v>1</v>
      </c>
      <c r="Z2735" s="125"/>
      <c r="AA2735" s="125">
        <v>1</v>
      </c>
      <c r="AB2735" s="125"/>
      <c r="AC2735" s="125"/>
      <c r="AD2735" s="125"/>
      <c r="AE2735" s="125"/>
      <c r="AF2735" s="125"/>
      <c r="AG2735" s="125"/>
      <c r="AH2735" s="125"/>
      <c r="AI2735" s="125"/>
      <c r="AJ2735" s="125"/>
      <c r="AK2735" s="310">
        <v>191730</v>
      </c>
      <c r="AL2735" s="310">
        <f t="shared" si="422"/>
        <v>191730</v>
      </c>
      <c r="AM2735" s="65" t="s">
        <v>654</v>
      </c>
      <c r="AN2735" s="65"/>
      <c r="AO2735" s="65"/>
      <c r="AP2735" s="65"/>
      <c r="AQ2735" s="65"/>
      <c r="AR2735" s="65"/>
      <c r="AS2735" s="66"/>
    </row>
    <row r="2736" spans="1:45" s="67" customFormat="1" ht="14.15" customHeight="1" x14ac:dyDescent="0.2">
      <c r="A2736" s="139">
        <v>2104086</v>
      </c>
      <c r="B2736" s="140" t="s">
        <v>1212</v>
      </c>
      <c r="C2736" s="258">
        <f t="shared" si="423"/>
        <v>0</v>
      </c>
      <c r="D2736" s="137"/>
      <c r="E2736" s="126"/>
      <c r="F2736" s="126"/>
      <c r="G2736" s="126"/>
      <c r="H2736" s="262">
        <f t="shared" si="421"/>
        <v>0</v>
      </c>
      <c r="I2736" s="125"/>
      <c r="J2736" s="125"/>
      <c r="K2736" s="125"/>
      <c r="L2736" s="125"/>
      <c r="M2736" s="125"/>
      <c r="N2736" s="125"/>
      <c r="O2736" s="262">
        <f t="shared" si="424"/>
        <v>0</v>
      </c>
      <c r="P2736" s="125"/>
      <c r="Q2736" s="125"/>
      <c r="R2736" s="262">
        <f t="shared" si="426"/>
        <v>0</v>
      </c>
      <c r="S2736" s="125"/>
      <c r="T2736" s="125"/>
      <c r="U2736" s="262">
        <f t="shared" si="425"/>
        <v>0</v>
      </c>
      <c r="V2736" s="125"/>
      <c r="W2736" s="125"/>
      <c r="X2736" s="262">
        <f t="shared" si="427"/>
        <v>0</v>
      </c>
      <c r="Y2736" s="125"/>
      <c r="Z2736" s="125"/>
      <c r="AA2736" s="125"/>
      <c r="AB2736" s="125"/>
      <c r="AC2736" s="125"/>
      <c r="AD2736" s="125"/>
      <c r="AE2736" s="125"/>
      <c r="AF2736" s="125"/>
      <c r="AG2736" s="125"/>
      <c r="AH2736" s="125"/>
      <c r="AI2736" s="125"/>
      <c r="AJ2736" s="125"/>
      <c r="AK2736" s="310">
        <v>191730</v>
      </c>
      <c r="AL2736" s="310">
        <f t="shared" si="422"/>
        <v>0</v>
      </c>
      <c r="AM2736" s="65" t="s">
        <v>654</v>
      </c>
      <c r="AN2736" s="65"/>
      <c r="AO2736" s="65"/>
      <c r="AP2736" s="65"/>
      <c r="AQ2736" s="65"/>
      <c r="AR2736" s="65"/>
      <c r="AS2736" s="66"/>
    </row>
    <row r="2737" spans="1:45" s="67" customFormat="1" ht="14.15" customHeight="1" x14ac:dyDescent="0.2">
      <c r="A2737" s="139">
        <v>2104087</v>
      </c>
      <c r="B2737" s="140" t="s">
        <v>1213</v>
      </c>
      <c r="C2737" s="258">
        <f t="shared" si="423"/>
        <v>0</v>
      </c>
      <c r="D2737" s="137"/>
      <c r="E2737" s="126"/>
      <c r="F2737" s="126"/>
      <c r="G2737" s="126"/>
      <c r="H2737" s="262">
        <f t="shared" si="421"/>
        <v>0</v>
      </c>
      <c r="I2737" s="125"/>
      <c r="J2737" s="125"/>
      <c r="K2737" s="125"/>
      <c r="L2737" s="125"/>
      <c r="M2737" s="125"/>
      <c r="N2737" s="125"/>
      <c r="O2737" s="262">
        <f t="shared" si="424"/>
        <v>0</v>
      </c>
      <c r="P2737" s="125"/>
      <c r="Q2737" s="125"/>
      <c r="R2737" s="262">
        <f t="shared" si="426"/>
        <v>0</v>
      </c>
      <c r="S2737" s="125"/>
      <c r="T2737" s="125"/>
      <c r="U2737" s="262">
        <f t="shared" si="425"/>
        <v>0</v>
      </c>
      <c r="V2737" s="125"/>
      <c r="W2737" s="125"/>
      <c r="X2737" s="262">
        <f t="shared" si="427"/>
        <v>0</v>
      </c>
      <c r="Y2737" s="125"/>
      <c r="Z2737" s="125"/>
      <c r="AA2737" s="125"/>
      <c r="AB2737" s="125"/>
      <c r="AC2737" s="125"/>
      <c r="AD2737" s="125"/>
      <c r="AE2737" s="125"/>
      <c r="AF2737" s="125"/>
      <c r="AG2737" s="125"/>
      <c r="AH2737" s="125"/>
      <c r="AI2737" s="125"/>
      <c r="AJ2737" s="125"/>
      <c r="AK2737" s="310">
        <v>193270</v>
      </c>
      <c r="AL2737" s="310">
        <f t="shared" si="422"/>
        <v>0</v>
      </c>
      <c r="AM2737" s="65" t="s">
        <v>654</v>
      </c>
      <c r="AN2737" s="65"/>
      <c r="AO2737" s="65"/>
      <c r="AP2737" s="65"/>
      <c r="AQ2737" s="65"/>
      <c r="AR2737" s="65"/>
      <c r="AS2737" s="66"/>
    </row>
    <row r="2738" spans="1:45" s="67" customFormat="1" ht="14.15" customHeight="1" x14ac:dyDescent="0.2">
      <c r="A2738" s="139">
        <v>2104088</v>
      </c>
      <c r="B2738" s="140" t="s">
        <v>1214</v>
      </c>
      <c r="C2738" s="258">
        <f t="shared" si="423"/>
        <v>0</v>
      </c>
      <c r="D2738" s="137"/>
      <c r="E2738" s="126"/>
      <c r="F2738" s="126"/>
      <c r="G2738" s="126"/>
      <c r="H2738" s="262">
        <f t="shared" si="421"/>
        <v>0</v>
      </c>
      <c r="I2738" s="125"/>
      <c r="J2738" s="125"/>
      <c r="K2738" s="125"/>
      <c r="L2738" s="125"/>
      <c r="M2738" s="125"/>
      <c r="N2738" s="125"/>
      <c r="O2738" s="126"/>
      <c r="P2738" s="126"/>
      <c r="Q2738" s="126"/>
      <c r="R2738" s="126"/>
      <c r="S2738" s="126"/>
      <c r="T2738" s="126"/>
      <c r="U2738" s="126"/>
      <c r="V2738" s="126"/>
      <c r="W2738" s="126"/>
      <c r="X2738" s="126"/>
      <c r="Y2738" s="126"/>
      <c r="Z2738" s="126"/>
      <c r="AA2738" s="125"/>
      <c r="AB2738" s="125"/>
      <c r="AC2738" s="125"/>
      <c r="AD2738" s="125"/>
      <c r="AE2738" s="125"/>
      <c r="AF2738" s="125"/>
      <c r="AG2738" s="125"/>
      <c r="AH2738" s="125"/>
      <c r="AI2738" s="125"/>
      <c r="AJ2738" s="125"/>
      <c r="AK2738" s="310">
        <v>141630</v>
      </c>
      <c r="AL2738" s="310">
        <f t="shared" si="422"/>
        <v>0</v>
      </c>
      <c r="AM2738" s="65" t="s">
        <v>654</v>
      </c>
      <c r="AN2738" s="65"/>
      <c r="AO2738" s="65"/>
      <c r="AP2738" s="65"/>
      <c r="AQ2738" s="65"/>
      <c r="AR2738" s="65"/>
      <c r="AS2738" s="66"/>
    </row>
    <row r="2739" spans="1:45" s="67" customFormat="1" ht="14.15" customHeight="1" x14ac:dyDescent="0.2">
      <c r="A2739" s="139">
        <v>2104089</v>
      </c>
      <c r="B2739" s="140" t="s">
        <v>1215</v>
      </c>
      <c r="C2739" s="258">
        <f t="shared" si="423"/>
        <v>0</v>
      </c>
      <c r="D2739" s="137"/>
      <c r="E2739" s="126"/>
      <c r="F2739" s="126"/>
      <c r="G2739" s="126"/>
      <c r="H2739" s="262">
        <f t="shared" si="421"/>
        <v>0</v>
      </c>
      <c r="I2739" s="125"/>
      <c r="J2739" s="125"/>
      <c r="K2739" s="125"/>
      <c r="L2739" s="125"/>
      <c r="M2739" s="125"/>
      <c r="N2739" s="125"/>
      <c r="O2739" s="262">
        <f t="shared" si="424"/>
        <v>0</v>
      </c>
      <c r="P2739" s="125"/>
      <c r="Q2739" s="125"/>
      <c r="R2739" s="262">
        <f t="shared" si="426"/>
        <v>0</v>
      </c>
      <c r="S2739" s="125"/>
      <c r="T2739" s="125"/>
      <c r="U2739" s="262">
        <f t="shared" si="425"/>
        <v>0</v>
      </c>
      <c r="V2739" s="125"/>
      <c r="W2739" s="125"/>
      <c r="X2739" s="262">
        <f t="shared" si="427"/>
        <v>0</v>
      </c>
      <c r="Y2739" s="125"/>
      <c r="Z2739" s="125"/>
      <c r="AA2739" s="125"/>
      <c r="AB2739" s="125"/>
      <c r="AC2739" s="125"/>
      <c r="AD2739" s="125"/>
      <c r="AE2739" s="125"/>
      <c r="AF2739" s="125"/>
      <c r="AG2739" s="125"/>
      <c r="AH2739" s="125"/>
      <c r="AI2739" s="125"/>
      <c r="AJ2739" s="125"/>
      <c r="AK2739" s="310">
        <v>222300</v>
      </c>
      <c r="AL2739" s="310">
        <f t="shared" si="422"/>
        <v>0</v>
      </c>
      <c r="AM2739" s="65" t="s">
        <v>654</v>
      </c>
      <c r="AN2739" s="65"/>
      <c r="AO2739" s="65"/>
      <c r="AP2739" s="65"/>
      <c r="AQ2739" s="65"/>
      <c r="AR2739" s="65"/>
      <c r="AS2739" s="66"/>
    </row>
    <row r="2740" spans="1:45" s="67" customFormat="1" ht="14.15" customHeight="1" x14ac:dyDescent="0.2">
      <c r="A2740" s="139">
        <v>2104090</v>
      </c>
      <c r="B2740" s="140" t="s">
        <v>1216</v>
      </c>
      <c r="C2740" s="258">
        <f t="shared" si="423"/>
        <v>0</v>
      </c>
      <c r="D2740" s="137"/>
      <c r="E2740" s="126"/>
      <c r="F2740" s="126"/>
      <c r="G2740" s="126"/>
      <c r="H2740" s="262">
        <f t="shared" si="421"/>
        <v>0</v>
      </c>
      <c r="I2740" s="125"/>
      <c r="J2740" s="125"/>
      <c r="K2740" s="125"/>
      <c r="L2740" s="125"/>
      <c r="M2740" s="125"/>
      <c r="N2740" s="125"/>
      <c r="O2740" s="126"/>
      <c r="P2740" s="126"/>
      <c r="Q2740" s="126"/>
      <c r="R2740" s="126"/>
      <c r="S2740" s="126"/>
      <c r="T2740" s="126"/>
      <c r="U2740" s="126"/>
      <c r="V2740" s="126"/>
      <c r="W2740" s="126"/>
      <c r="X2740" s="126"/>
      <c r="Y2740" s="126"/>
      <c r="Z2740" s="126"/>
      <c r="AA2740" s="125"/>
      <c r="AB2740" s="125"/>
      <c r="AC2740" s="125"/>
      <c r="AD2740" s="125"/>
      <c r="AE2740" s="125"/>
      <c r="AF2740" s="125"/>
      <c r="AG2740" s="125"/>
      <c r="AH2740" s="125"/>
      <c r="AI2740" s="125"/>
      <c r="AJ2740" s="125"/>
      <c r="AK2740" s="310">
        <v>168040</v>
      </c>
      <c r="AL2740" s="310">
        <f t="shared" si="422"/>
        <v>0</v>
      </c>
      <c r="AM2740" s="65" t="s">
        <v>654</v>
      </c>
      <c r="AN2740" s="65"/>
      <c r="AO2740" s="65"/>
      <c r="AP2740" s="65"/>
      <c r="AQ2740" s="65"/>
      <c r="AR2740" s="65"/>
      <c r="AS2740" s="66"/>
    </row>
    <row r="2741" spans="1:45" s="67" customFormat="1" ht="14.15" customHeight="1" x14ac:dyDescent="0.2">
      <c r="A2741" s="139">
        <v>2104091</v>
      </c>
      <c r="B2741" s="140" t="s">
        <v>1217</v>
      </c>
      <c r="C2741" s="258">
        <f t="shared" si="423"/>
        <v>0</v>
      </c>
      <c r="D2741" s="137"/>
      <c r="E2741" s="126"/>
      <c r="F2741" s="126"/>
      <c r="G2741" s="126"/>
      <c r="H2741" s="262">
        <f t="shared" si="421"/>
        <v>0</v>
      </c>
      <c r="I2741" s="125"/>
      <c r="J2741" s="125"/>
      <c r="K2741" s="125"/>
      <c r="L2741" s="125"/>
      <c r="M2741" s="125"/>
      <c r="N2741" s="125"/>
      <c r="O2741" s="262">
        <f t="shared" si="424"/>
        <v>0</v>
      </c>
      <c r="P2741" s="125"/>
      <c r="Q2741" s="125"/>
      <c r="R2741" s="262">
        <f t="shared" si="426"/>
        <v>0</v>
      </c>
      <c r="S2741" s="125"/>
      <c r="T2741" s="125"/>
      <c r="U2741" s="262">
        <f t="shared" si="425"/>
        <v>0</v>
      </c>
      <c r="V2741" s="125"/>
      <c r="W2741" s="125"/>
      <c r="X2741" s="262">
        <f t="shared" si="427"/>
        <v>0</v>
      </c>
      <c r="Y2741" s="125"/>
      <c r="Z2741" s="125"/>
      <c r="AA2741" s="125"/>
      <c r="AB2741" s="125"/>
      <c r="AC2741" s="125"/>
      <c r="AD2741" s="125"/>
      <c r="AE2741" s="125"/>
      <c r="AF2741" s="125"/>
      <c r="AG2741" s="125"/>
      <c r="AH2741" s="125"/>
      <c r="AI2741" s="125"/>
      <c r="AJ2741" s="125"/>
      <c r="AK2741" s="310">
        <v>178570</v>
      </c>
      <c r="AL2741" s="310">
        <f t="shared" si="422"/>
        <v>0</v>
      </c>
      <c r="AM2741" s="65" t="s">
        <v>654</v>
      </c>
      <c r="AN2741" s="65"/>
      <c r="AO2741" s="65"/>
      <c r="AP2741" s="65"/>
      <c r="AQ2741" s="65"/>
      <c r="AR2741" s="65"/>
      <c r="AS2741" s="66"/>
    </row>
    <row r="2742" spans="1:45" s="67" customFormat="1" ht="20.25" customHeight="1" x14ac:dyDescent="0.2">
      <c r="A2742" s="139">
        <v>2104092</v>
      </c>
      <c r="B2742" s="140" t="s">
        <v>3038</v>
      </c>
      <c r="C2742" s="258">
        <f t="shared" si="423"/>
        <v>0</v>
      </c>
      <c r="D2742" s="137"/>
      <c r="E2742" s="126"/>
      <c r="F2742" s="126"/>
      <c r="G2742" s="126"/>
      <c r="H2742" s="262">
        <f t="shared" si="421"/>
        <v>0</v>
      </c>
      <c r="I2742" s="125"/>
      <c r="J2742" s="125"/>
      <c r="K2742" s="125"/>
      <c r="L2742" s="125"/>
      <c r="M2742" s="125"/>
      <c r="N2742" s="125"/>
      <c r="O2742" s="262">
        <f t="shared" si="424"/>
        <v>0</v>
      </c>
      <c r="P2742" s="125"/>
      <c r="Q2742" s="125"/>
      <c r="R2742" s="262">
        <f t="shared" si="426"/>
        <v>0</v>
      </c>
      <c r="S2742" s="125"/>
      <c r="T2742" s="125"/>
      <c r="U2742" s="262">
        <f t="shared" si="425"/>
        <v>0</v>
      </c>
      <c r="V2742" s="125"/>
      <c r="W2742" s="125"/>
      <c r="X2742" s="262">
        <f t="shared" si="427"/>
        <v>0</v>
      </c>
      <c r="Y2742" s="125"/>
      <c r="Z2742" s="125"/>
      <c r="AA2742" s="125"/>
      <c r="AB2742" s="125"/>
      <c r="AC2742" s="125"/>
      <c r="AD2742" s="125"/>
      <c r="AE2742" s="125"/>
      <c r="AF2742" s="125"/>
      <c r="AG2742" s="125"/>
      <c r="AH2742" s="125"/>
      <c r="AI2742" s="125"/>
      <c r="AJ2742" s="125"/>
      <c r="AK2742" s="310">
        <v>178600</v>
      </c>
      <c r="AL2742" s="310">
        <f t="shared" si="422"/>
        <v>0</v>
      </c>
      <c r="AM2742" s="65" t="s">
        <v>654</v>
      </c>
      <c r="AN2742" s="65"/>
      <c r="AO2742" s="65"/>
      <c r="AP2742" s="65"/>
      <c r="AQ2742" s="65"/>
      <c r="AR2742" s="65"/>
      <c r="AS2742" s="66"/>
    </row>
    <row r="2743" spans="1:45" s="67" customFormat="1" ht="14.15" customHeight="1" x14ac:dyDescent="0.2">
      <c r="A2743" s="139">
        <v>2104093</v>
      </c>
      <c r="B2743" s="140" t="s">
        <v>780</v>
      </c>
      <c r="C2743" s="258">
        <f t="shared" si="423"/>
        <v>0</v>
      </c>
      <c r="D2743" s="137"/>
      <c r="E2743" s="126"/>
      <c r="F2743" s="126"/>
      <c r="G2743" s="126"/>
      <c r="H2743" s="262">
        <f t="shared" si="421"/>
        <v>0</v>
      </c>
      <c r="I2743" s="125"/>
      <c r="J2743" s="125"/>
      <c r="K2743" s="125"/>
      <c r="L2743" s="125"/>
      <c r="M2743" s="125"/>
      <c r="N2743" s="125"/>
      <c r="O2743" s="126"/>
      <c r="P2743" s="126"/>
      <c r="Q2743" s="126"/>
      <c r="R2743" s="126"/>
      <c r="S2743" s="126"/>
      <c r="T2743" s="126"/>
      <c r="U2743" s="126"/>
      <c r="V2743" s="126"/>
      <c r="W2743" s="126"/>
      <c r="X2743" s="126"/>
      <c r="Y2743" s="126"/>
      <c r="Z2743" s="126"/>
      <c r="AA2743" s="125"/>
      <c r="AB2743" s="125"/>
      <c r="AC2743" s="125"/>
      <c r="AD2743" s="125"/>
      <c r="AE2743" s="125"/>
      <c r="AF2743" s="125"/>
      <c r="AG2743" s="125"/>
      <c r="AH2743" s="125"/>
      <c r="AI2743" s="125"/>
      <c r="AJ2743" s="125"/>
      <c r="AK2743" s="310">
        <v>168040</v>
      </c>
      <c r="AL2743" s="310">
        <f t="shared" si="422"/>
        <v>0</v>
      </c>
      <c r="AM2743" s="65" t="s">
        <v>654</v>
      </c>
      <c r="AN2743" s="65"/>
      <c r="AO2743" s="65"/>
      <c r="AP2743" s="65"/>
      <c r="AQ2743" s="65"/>
      <c r="AR2743" s="65"/>
      <c r="AS2743" s="66"/>
    </row>
    <row r="2744" spans="1:45" s="67" customFormat="1" ht="14.15" customHeight="1" x14ac:dyDescent="0.2">
      <c r="A2744" s="139">
        <v>2104094</v>
      </c>
      <c r="B2744" s="140" t="s">
        <v>554</v>
      </c>
      <c r="C2744" s="258">
        <f t="shared" si="423"/>
        <v>0</v>
      </c>
      <c r="D2744" s="137"/>
      <c r="E2744" s="126"/>
      <c r="F2744" s="126"/>
      <c r="G2744" s="126"/>
      <c r="H2744" s="262">
        <f t="shared" si="421"/>
        <v>0</v>
      </c>
      <c r="I2744" s="125"/>
      <c r="J2744" s="125"/>
      <c r="K2744" s="125"/>
      <c r="L2744" s="125"/>
      <c r="M2744" s="125"/>
      <c r="N2744" s="125"/>
      <c r="O2744" s="126"/>
      <c r="P2744" s="126"/>
      <c r="Q2744" s="126"/>
      <c r="R2744" s="126"/>
      <c r="S2744" s="126"/>
      <c r="T2744" s="126"/>
      <c r="U2744" s="126"/>
      <c r="V2744" s="126"/>
      <c r="W2744" s="126"/>
      <c r="X2744" s="126"/>
      <c r="Y2744" s="126"/>
      <c r="Z2744" s="126"/>
      <c r="AA2744" s="125"/>
      <c r="AB2744" s="125"/>
      <c r="AC2744" s="125"/>
      <c r="AD2744" s="125"/>
      <c r="AE2744" s="125"/>
      <c r="AF2744" s="125"/>
      <c r="AG2744" s="125"/>
      <c r="AH2744" s="125"/>
      <c r="AI2744" s="125"/>
      <c r="AJ2744" s="125"/>
      <c r="AK2744" s="310">
        <v>158710</v>
      </c>
      <c r="AL2744" s="310">
        <f t="shared" si="422"/>
        <v>0</v>
      </c>
      <c r="AM2744" s="65" t="s">
        <v>654</v>
      </c>
      <c r="AN2744" s="65"/>
      <c r="AO2744" s="65"/>
      <c r="AP2744" s="65"/>
      <c r="AQ2744" s="65"/>
      <c r="AR2744" s="65"/>
      <c r="AS2744" s="66"/>
    </row>
    <row r="2745" spans="1:45" s="67" customFormat="1" ht="12" customHeight="1" x14ac:dyDescent="0.2">
      <c r="A2745" s="139">
        <v>2104095</v>
      </c>
      <c r="B2745" s="140" t="s">
        <v>555</v>
      </c>
      <c r="C2745" s="258">
        <f t="shared" si="423"/>
        <v>0</v>
      </c>
      <c r="D2745" s="137"/>
      <c r="E2745" s="126"/>
      <c r="F2745" s="126"/>
      <c r="G2745" s="126"/>
      <c r="H2745" s="262">
        <f t="shared" si="421"/>
        <v>0</v>
      </c>
      <c r="I2745" s="125"/>
      <c r="J2745" s="125"/>
      <c r="K2745" s="125"/>
      <c r="L2745" s="125"/>
      <c r="M2745" s="125"/>
      <c r="N2745" s="125"/>
      <c r="O2745" s="126"/>
      <c r="P2745" s="126"/>
      <c r="Q2745" s="126"/>
      <c r="R2745" s="126"/>
      <c r="S2745" s="126"/>
      <c r="T2745" s="126"/>
      <c r="U2745" s="126"/>
      <c r="V2745" s="126"/>
      <c r="W2745" s="126"/>
      <c r="X2745" s="126"/>
      <c r="Y2745" s="126"/>
      <c r="Z2745" s="126"/>
      <c r="AA2745" s="125"/>
      <c r="AB2745" s="125"/>
      <c r="AC2745" s="125"/>
      <c r="AD2745" s="125"/>
      <c r="AE2745" s="125"/>
      <c r="AF2745" s="125"/>
      <c r="AG2745" s="125"/>
      <c r="AH2745" s="125"/>
      <c r="AI2745" s="125"/>
      <c r="AJ2745" s="125"/>
      <c r="AK2745" s="310">
        <v>168040</v>
      </c>
      <c r="AL2745" s="310">
        <f t="shared" si="422"/>
        <v>0</v>
      </c>
      <c r="AM2745" s="65" t="s">
        <v>654</v>
      </c>
      <c r="AN2745" s="65"/>
      <c r="AO2745" s="65"/>
      <c r="AP2745" s="65"/>
      <c r="AQ2745" s="65"/>
      <c r="AR2745" s="65"/>
      <c r="AS2745" s="66"/>
    </row>
    <row r="2746" spans="1:45" s="67" customFormat="1" ht="20" x14ac:dyDescent="0.2">
      <c r="A2746" s="139">
        <v>2104096</v>
      </c>
      <c r="B2746" s="140" t="s">
        <v>236</v>
      </c>
      <c r="C2746" s="258">
        <f t="shared" si="423"/>
        <v>0</v>
      </c>
      <c r="D2746" s="137"/>
      <c r="E2746" s="126"/>
      <c r="F2746" s="126"/>
      <c r="G2746" s="126"/>
      <c r="H2746" s="262">
        <f t="shared" si="421"/>
        <v>0</v>
      </c>
      <c r="I2746" s="125"/>
      <c r="J2746" s="125"/>
      <c r="K2746" s="125"/>
      <c r="L2746" s="125"/>
      <c r="M2746" s="125"/>
      <c r="N2746" s="125"/>
      <c r="O2746" s="262">
        <f t="shared" si="424"/>
        <v>0</v>
      </c>
      <c r="P2746" s="125"/>
      <c r="Q2746" s="125"/>
      <c r="R2746" s="262">
        <f t="shared" si="426"/>
        <v>0</v>
      </c>
      <c r="S2746" s="125"/>
      <c r="T2746" s="125"/>
      <c r="U2746" s="262">
        <f t="shared" si="425"/>
        <v>0</v>
      </c>
      <c r="V2746" s="125"/>
      <c r="W2746" s="125"/>
      <c r="X2746" s="262">
        <f t="shared" si="427"/>
        <v>0</v>
      </c>
      <c r="Y2746" s="125"/>
      <c r="Z2746" s="125"/>
      <c r="AA2746" s="125"/>
      <c r="AB2746" s="125"/>
      <c r="AC2746" s="125"/>
      <c r="AD2746" s="125"/>
      <c r="AE2746" s="125"/>
      <c r="AF2746" s="125"/>
      <c r="AG2746" s="125"/>
      <c r="AH2746" s="125"/>
      <c r="AI2746" s="125"/>
      <c r="AJ2746" s="125"/>
      <c r="AK2746" s="310">
        <v>202500</v>
      </c>
      <c r="AL2746" s="310">
        <f t="shared" si="422"/>
        <v>0</v>
      </c>
      <c r="AM2746" s="65" t="s">
        <v>654</v>
      </c>
      <c r="AN2746" s="65"/>
      <c r="AO2746" s="65"/>
      <c r="AP2746" s="65"/>
      <c r="AQ2746" s="65"/>
      <c r="AR2746" s="65"/>
      <c r="AS2746" s="66"/>
    </row>
    <row r="2747" spans="1:45" s="67" customFormat="1" ht="14.15" customHeight="1" x14ac:dyDescent="0.2">
      <c r="A2747" s="139">
        <v>2104097</v>
      </c>
      <c r="B2747" s="140" t="s">
        <v>558</v>
      </c>
      <c r="C2747" s="258">
        <f t="shared" si="423"/>
        <v>0</v>
      </c>
      <c r="D2747" s="137"/>
      <c r="E2747" s="126"/>
      <c r="F2747" s="126"/>
      <c r="G2747" s="126"/>
      <c r="H2747" s="262">
        <f t="shared" si="421"/>
        <v>0</v>
      </c>
      <c r="I2747" s="125"/>
      <c r="J2747" s="125"/>
      <c r="K2747" s="125"/>
      <c r="L2747" s="125"/>
      <c r="M2747" s="125"/>
      <c r="N2747" s="125"/>
      <c r="O2747" s="262">
        <f t="shared" si="424"/>
        <v>0</v>
      </c>
      <c r="P2747" s="125"/>
      <c r="Q2747" s="125"/>
      <c r="R2747" s="262">
        <f t="shared" si="426"/>
        <v>0</v>
      </c>
      <c r="S2747" s="125"/>
      <c r="T2747" s="125"/>
      <c r="U2747" s="262">
        <f t="shared" si="425"/>
        <v>0</v>
      </c>
      <c r="V2747" s="125"/>
      <c r="W2747" s="125"/>
      <c r="X2747" s="262">
        <f t="shared" si="427"/>
        <v>0</v>
      </c>
      <c r="Y2747" s="125"/>
      <c r="Z2747" s="125"/>
      <c r="AA2747" s="125"/>
      <c r="AB2747" s="125"/>
      <c r="AC2747" s="125"/>
      <c r="AD2747" s="125"/>
      <c r="AE2747" s="125"/>
      <c r="AF2747" s="125"/>
      <c r="AG2747" s="125"/>
      <c r="AH2747" s="125"/>
      <c r="AI2747" s="125"/>
      <c r="AJ2747" s="125"/>
      <c r="AK2747" s="310">
        <v>220920</v>
      </c>
      <c r="AL2747" s="310">
        <f t="shared" si="422"/>
        <v>0</v>
      </c>
      <c r="AM2747" s="65" t="s">
        <v>654</v>
      </c>
      <c r="AN2747" s="65"/>
      <c r="AO2747" s="65"/>
      <c r="AP2747" s="65"/>
      <c r="AQ2747" s="65"/>
      <c r="AR2747" s="65"/>
      <c r="AS2747" s="66"/>
    </row>
    <row r="2748" spans="1:45" s="67" customFormat="1" ht="14.15" customHeight="1" x14ac:dyDescent="0.2">
      <c r="A2748" s="139">
        <v>2104098</v>
      </c>
      <c r="B2748" s="140" t="s">
        <v>3039</v>
      </c>
      <c r="C2748" s="258">
        <f t="shared" si="423"/>
        <v>1</v>
      </c>
      <c r="D2748" s="137"/>
      <c r="E2748" s="126"/>
      <c r="F2748" s="126"/>
      <c r="G2748" s="126"/>
      <c r="H2748" s="262">
        <f t="shared" si="421"/>
        <v>1</v>
      </c>
      <c r="I2748" s="125">
        <v>1</v>
      </c>
      <c r="J2748" s="125"/>
      <c r="K2748" s="125"/>
      <c r="L2748" s="125"/>
      <c r="M2748" s="125"/>
      <c r="N2748" s="125"/>
      <c r="O2748" s="262">
        <f t="shared" si="424"/>
        <v>0</v>
      </c>
      <c r="P2748" s="125"/>
      <c r="Q2748" s="125"/>
      <c r="R2748" s="262">
        <f t="shared" si="426"/>
        <v>0</v>
      </c>
      <c r="S2748" s="125"/>
      <c r="T2748" s="125"/>
      <c r="U2748" s="262">
        <f t="shared" si="425"/>
        <v>0</v>
      </c>
      <c r="V2748" s="125"/>
      <c r="W2748" s="125"/>
      <c r="X2748" s="262">
        <f t="shared" si="427"/>
        <v>1</v>
      </c>
      <c r="Y2748" s="125">
        <v>1</v>
      </c>
      <c r="Z2748" s="125"/>
      <c r="AA2748" s="125">
        <v>1</v>
      </c>
      <c r="AB2748" s="125"/>
      <c r="AC2748" s="125"/>
      <c r="AD2748" s="125"/>
      <c r="AE2748" s="125"/>
      <c r="AF2748" s="125"/>
      <c r="AG2748" s="125"/>
      <c r="AH2748" s="125"/>
      <c r="AI2748" s="125"/>
      <c r="AJ2748" s="125"/>
      <c r="AK2748" s="310">
        <v>188990</v>
      </c>
      <c r="AL2748" s="310">
        <f t="shared" si="422"/>
        <v>188990</v>
      </c>
      <c r="AM2748" s="65" t="s">
        <v>654</v>
      </c>
      <c r="AN2748" s="65"/>
      <c r="AO2748" s="65"/>
      <c r="AP2748" s="65"/>
      <c r="AQ2748" s="65"/>
      <c r="AR2748" s="65"/>
      <c r="AS2748" s="66"/>
    </row>
    <row r="2749" spans="1:45" s="67" customFormat="1" ht="14.15" customHeight="1" x14ac:dyDescent="0.2">
      <c r="A2749" s="139">
        <v>2104099</v>
      </c>
      <c r="B2749" s="140" t="s">
        <v>559</v>
      </c>
      <c r="C2749" s="258">
        <f t="shared" si="423"/>
        <v>1</v>
      </c>
      <c r="D2749" s="137"/>
      <c r="E2749" s="126"/>
      <c r="F2749" s="126"/>
      <c r="G2749" s="126"/>
      <c r="H2749" s="262">
        <f t="shared" si="421"/>
        <v>0</v>
      </c>
      <c r="I2749" s="125"/>
      <c r="J2749" s="125"/>
      <c r="K2749" s="125">
        <v>1</v>
      </c>
      <c r="L2749" s="125"/>
      <c r="M2749" s="125"/>
      <c r="N2749" s="125"/>
      <c r="O2749" s="126"/>
      <c r="P2749" s="126"/>
      <c r="Q2749" s="126"/>
      <c r="R2749" s="126"/>
      <c r="S2749" s="126"/>
      <c r="T2749" s="126"/>
      <c r="U2749" s="126"/>
      <c r="V2749" s="126"/>
      <c r="W2749" s="126"/>
      <c r="X2749" s="126"/>
      <c r="Y2749" s="126"/>
      <c r="Z2749" s="126"/>
      <c r="AA2749" s="125">
        <v>1</v>
      </c>
      <c r="AB2749" s="125"/>
      <c r="AC2749" s="125"/>
      <c r="AD2749" s="125"/>
      <c r="AE2749" s="125"/>
      <c r="AF2749" s="125"/>
      <c r="AG2749" s="125"/>
      <c r="AH2749" s="125"/>
      <c r="AI2749" s="125"/>
      <c r="AJ2749" s="125"/>
      <c r="AK2749" s="310">
        <v>168040</v>
      </c>
      <c r="AL2749" s="310">
        <f t="shared" si="422"/>
        <v>0</v>
      </c>
      <c r="AM2749" s="65" t="s">
        <v>654</v>
      </c>
      <c r="AN2749" s="65"/>
      <c r="AO2749" s="65"/>
      <c r="AP2749" s="65"/>
      <c r="AQ2749" s="65"/>
      <c r="AR2749" s="65"/>
      <c r="AS2749" s="66"/>
    </row>
    <row r="2750" spans="1:45" s="67" customFormat="1" ht="14.15" customHeight="1" x14ac:dyDescent="0.2">
      <c r="A2750" s="139">
        <v>2104100</v>
      </c>
      <c r="B2750" s="140" t="s">
        <v>560</v>
      </c>
      <c r="C2750" s="258">
        <f t="shared" si="423"/>
        <v>0</v>
      </c>
      <c r="D2750" s="137"/>
      <c r="E2750" s="126"/>
      <c r="F2750" s="126"/>
      <c r="G2750" s="126"/>
      <c r="H2750" s="262">
        <f t="shared" si="421"/>
        <v>0</v>
      </c>
      <c r="I2750" s="125"/>
      <c r="J2750" s="125"/>
      <c r="K2750" s="125"/>
      <c r="L2750" s="125"/>
      <c r="M2750" s="125"/>
      <c r="N2750" s="125"/>
      <c r="O2750" s="126"/>
      <c r="P2750" s="126"/>
      <c r="Q2750" s="126"/>
      <c r="R2750" s="126"/>
      <c r="S2750" s="126"/>
      <c r="T2750" s="126"/>
      <c r="U2750" s="126"/>
      <c r="V2750" s="126"/>
      <c r="W2750" s="126"/>
      <c r="X2750" s="126"/>
      <c r="Y2750" s="126"/>
      <c r="Z2750" s="126"/>
      <c r="AA2750" s="125"/>
      <c r="AB2750" s="125"/>
      <c r="AC2750" s="125"/>
      <c r="AD2750" s="125"/>
      <c r="AE2750" s="125"/>
      <c r="AF2750" s="125"/>
      <c r="AG2750" s="125"/>
      <c r="AH2750" s="125"/>
      <c r="AI2750" s="125"/>
      <c r="AJ2750" s="125"/>
      <c r="AK2750" s="310">
        <v>25960</v>
      </c>
      <c r="AL2750" s="310">
        <f t="shared" si="422"/>
        <v>0</v>
      </c>
      <c r="AM2750" s="65" t="s">
        <v>654</v>
      </c>
      <c r="AN2750" s="65"/>
      <c r="AO2750" s="65"/>
      <c r="AP2750" s="65"/>
      <c r="AQ2750" s="65"/>
      <c r="AR2750" s="65"/>
      <c r="AS2750" s="66"/>
    </row>
    <row r="2751" spans="1:45" s="67" customFormat="1" ht="14.15" customHeight="1" x14ac:dyDescent="0.2">
      <c r="A2751" s="139">
        <v>2104101</v>
      </c>
      <c r="B2751" s="140" t="s">
        <v>468</v>
      </c>
      <c r="C2751" s="258">
        <f t="shared" si="423"/>
        <v>0</v>
      </c>
      <c r="D2751" s="137"/>
      <c r="E2751" s="126"/>
      <c r="F2751" s="126"/>
      <c r="G2751" s="126"/>
      <c r="H2751" s="262">
        <f t="shared" si="421"/>
        <v>0</v>
      </c>
      <c r="I2751" s="125"/>
      <c r="J2751" s="125"/>
      <c r="K2751" s="125"/>
      <c r="L2751" s="125"/>
      <c r="M2751" s="125"/>
      <c r="N2751" s="125"/>
      <c r="O2751" s="262">
        <f t="shared" si="424"/>
        <v>0</v>
      </c>
      <c r="P2751" s="125"/>
      <c r="Q2751" s="125"/>
      <c r="R2751" s="262">
        <f t="shared" si="426"/>
        <v>0</v>
      </c>
      <c r="S2751" s="125"/>
      <c r="T2751" s="125"/>
      <c r="U2751" s="262">
        <f t="shared" si="425"/>
        <v>0</v>
      </c>
      <c r="V2751" s="125"/>
      <c r="W2751" s="125"/>
      <c r="X2751" s="262">
        <f t="shared" si="427"/>
        <v>0</v>
      </c>
      <c r="Y2751" s="125"/>
      <c r="Z2751" s="125"/>
      <c r="AA2751" s="125"/>
      <c r="AB2751" s="125"/>
      <c r="AC2751" s="125"/>
      <c r="AD2751" s="125"/>
      <c r="AE2751" s="125"/>
      <c r="AF2751" s="125"/>
      <c r="AG2751" s="125"/>
      <c r="AH2751" s="125"/>
      <c r="AI2751" s="125"/>
      <c r="AJ2751" s="125"/>
      <c r="AK2751" s="310">
        <v>280090</v>
      </c>
      <c r="AL2751" s="310">
        <f t="shared" si="422"/>
        <v>0</v>
      </c>
      <c r="AM2751" s="65" t="s">
        <v>654</v>
      </c>
      <c r="AN2751" s="65"/>
      <c r="AO2751" s="65"/>
      <c r="AP2751" s="65"/>
      <c r="AQ2751" s="65"/>
      <c r="AR2751" s="65"/>
      <c r="AS2751" s="66"/>
    </row>
    <row r="2752" spans="1:45" s="67" customFormat="1" ht="14.15" customHeight="1" x14ac:dyDescent="0.2">
      <c r="A2752" s="139">
        <v>2104102</v>
      </c>
      <c r="B2752" s="140" t="s">
        <v>469</v>
      </c>
      <c r="C2752" s="258">
        <f t="shared" si="423"/>
        <v>0</v>
      </c>
      <c r="D2752" s="137"/>
      <c r="E2752" s="126"/>
      <c r="F2752" s="126"/>
      <c r="G2752" s="126"/>
      <c r="H2752" s="262">
        <f t="shared" si="421"/>
        <v>0</v>
      </c>
      <c r="I2752" s="125"/>
      <c r="J2752" s="125"/>
      <c r="K2752" s="125"/>
      <c r="L2752" s="125"/>
      <c r="M2752" s="125"/>
      <c r="N2752" s="125"/>
      <c r="O2752" s="262">
        <f t="shared" si="424"/>
        <v>0</v>
      </c>
      <c r="P2752" s="125"/>
      <c r="Q2752" s="125"/>
      <c r="R2752" s="262">
        <f t="shared" si="426"/>
        <v>0</v>
      </c>
      <c r="S2752" s="125"/>
      <c r="T2752" s="125"/>
      <c r="U2752" s="262">
        <f t="shared" si="425"/>
        <v>0</v>
      </c>
      <c r="V2752" s="125"/>
      <c r="W2752" s="125"/>
      <c r="X2752" s="262">
        <f t="shared" si="427"/>
        <v>0</v>
      </c>
      <c r="Y2752" s="125"/>
      <c r="Z2752" s="125"/>
      <c r="AA2752" s="125"/>
      <c r="AB2752" s="125"/>
      <c r="AC2752" s="125"/>
      <c r="AD2752" s="125"/>
      <c r="AE2752" s="125"/>
      <c r="AF2752" s="125"/>
      <c r="AG2752" s="125"/>
      <c r="AH2752" s="125"/>
      <c r="AI2752" s="125"/>
      <c r="AJ2752" s="125"/>
      <c r="AK2752" s="310">
        <v>685480</v>
      </c>
      <c r="AL2752" s="310">
        <f t="shared" si="422"/>
        <v>0</v>
      </c>
      <c r="AM2752" s="65" t="s">
        <v>654</v>
      </c>
      <c r="AN2752" s="65"/>
      <c r="AO2752" s="65"/>
      <c r="AP2752" s="65"/>
      <c r="AQ2752" s="65"/>
      <c r="AR2752" s="65"/>
      <c r="AS2752" s="66"/>
    </row>
    <row r="2753" spans="1:45" s="67" customFormat="1" ht="14.15" customHeight="1" x14ac:dyDescent="0.2">
      <c r="A2753" s="139">
        <v>2104103</v>
      </c>
      <c r="B2753" s="140" t="s">
        <v>470</v>
      </c>
      <c r="C2753" s="258">
        <f t="shared" si="423"/>
        <v>0</v>
      </c>
      <c r="D2753" s="137"/>
      <c r="E2753" s="126"/>
      <c r="F2753" s="126"/>
      <c r="G2753" s="126"/>
      <c r="H2753" s="262">
        <f t="shared" si="421"/>
        <v>0</v>
      </c>
      <c r="I2753" s="125"/>
      <c r="J2753" s="125"/>
      <c r="K2753" s="125"/>
      <c r="L2753" s="125"/>
      <c r="M2753" s="125"/>
      <c r="N2753" s="125"/>
      <c r="O2753" s="262">
        <f t="shared" si="424"/>
        <v>0</v>
      </c>
      <c r="P2753" s="125"/>
      <c r="Q2753" s="125"/>
      <c r="R2753" s="262">
        <f t="shared" si="426"/>
        <v>0</v>
      </c>
      <c r="S2753" s="125"/>
      <c r="T2753" s="125"/>
      <c r="U2753" s="262">
        <f t="shared" si="425"/>
        <v>0</v>
      </c>
      <c r="V2753" s="125"/>
      <c r="W2753" s="125"/>
      <c r="X2753" s="262">
        <f t="shared" si="427"/>
        <v>0</v>
      </c>
      <c r="Y2753" s="125"/>
      <c r="Z2753" s="125"/>
      <c r="AA2753" s="125"/>
      <c r="AB2753" s="125"/>
      <c r="AC2753" s="125"/>
      <c r="AD2753" s="125"/>
      <c r="AE2753" s="125"/>
      <c r="AF2753" s="125"/>
      <c r="AG2753" s="125"/>
      <c r="AH2753" s="125"/>
      <c r="AI2753" s="125"/>
      <c r="AJ2753" s="125"/>
      <c r="AK2753" s="310">
        <v>191680</v>
      </c>
      <c r="AL2753" s="310">
        <f t="shared" si="422"/>
        <v>0</v>
      </c>
      <c r="AM2753" s="65" t="s">
        <v>654</v>
      </c>
      <c r="AN2753" s="65"/>
      <c r="AO2753" s="65"/>
      <c r="AP2753" s="65"/>
      <c r="AQ2753" s="65"/>
      <c r="AR2753" s="65"/>
      <c r="AS2753" s="66"/>
    </row>
    <row r="2754" spans="1:45" s="67" customFormat="1" ht="14.15" customHeight="1" x14ac:dyDescent="0.2">
      <c r="A2754" s="139">
        <v>2104104</v>
      </c>
      <c r="B2754" s="140" t="s">
        <v>471</v>
      </c>
      <c r="C2754" s="258">
        <f t="shared" si="423"/>
        <v>0</v>
      </c>
      <c r="D2754" s="137"/>
      <c r="E2754" s="126"/>
      <c r="F2754" s="126"/>
      <c r="G2754" s="126"/>
      <c r="H2754" s="262">
        <f t="shared" si="421"/>
        <v>0</v>
      </c>
      <c r="I2754" s="125"/>
      <c r="J2754" s="125"/>
      <c r="K2754" s="125"/>
      <c r="L2754" s="125"/>
      <c r="M2754" s="125"/>
      <c r="N2754" s="125"/>
      <c r="O2754" s="262">
        <f t="shared" si="424"/>
        <v>0</v>
      </c>
      <c r="P2754" s="125"/>
      <c r="Q2754" s="125"/>
      <c r="R2754" s="262">
        <f t="shared" si="426"/>
        <v>0</v>
      </c>
      <c r="S2754" s="125"/>
      <c r="T2754" s="125"/>
      <c r="U2754" s="262">
        <f t="shared" si="425"/>
        <v>0</v>
      </c>
      <c r="V2754" s="125"/>
      <c r="W2754" s="125"/>
      <c r="X2754" s="262">
        <f t="shared" si="427"/>
        <v>0</v>
      </c>
      <c r="Y2754" s="125"/>
      <c r="Z2754" s="125"/>
      <c r="AA2754" s="125"/>
      <c r="AB2754" s="125"/>
      <c r="AC2754" s="125"/>
      <c r="AD2754" s="125"/>
      <c r="AE2754" s="125"/>
      <c r="AF2754" s="125"/>
      <c r="AG2754" s="125"/>
      <c r="AH2754" s="125"/>
      <c r="AI2754" s="125"/>
      <c r="AJ2754" s="125"/>
      <c r="AK2754" s="310">
        <v>305950</v>
      </c>
      <c r="AL2754" s="310">
        <f t="shared" si="422"/>
        <v>0</v>
      </c>
      <c r="AM2754" s="65" t="s">
        <v>654</v>
      </c>
      <c r="AN2754" s="65"/>
      <c r="AO2754" s="65"/>
      <c r="AP2754" s="65"/>
      <c r="AQ2754" s="65"/>
      <c r="AR2754" s="65"/>
      <c r="AS2754" s="66"/>
    </row>
    <row r="2755" spans="1:45" s="67" customFormat="1" ht="14.15" customHeight="1" x14ac:dyDescent="0.2">
      <c r="A2755" s="139">
        <v>2104105</v>
      </c>
      <c r="B2755" s="140" t="s">
        <v>3040</v>
      </c>
      <c r="C2755" s="258">
        <f t="shared" si="423"/>
        <v>0</v>
      </c>
      <c r="D2755" s="137"/>
      <c r="E2755" s="126"/>
      <c r="F2755" s="126"/>
      <c r="G2755" s="126"/>
      <c r="H2755" s="262">
        <f t="shared" si="421"/>
        <v>0</v>
      </c>
      <c r="I2755" s="125"/>
      <c r="J2755" s="125"/>
      <c r="K2755" s="125"/>
      <c r="L2755" s="125"/>
      <c r="M2755" s="125"/>
      <c r="N2755" s="125"/>
      <c r="O2755" s="262">
        <f t="shared" si="424"/>
        <v>0</v>
      </c>
      <c r="P2755" s="125"/>
      <c r="Q2755" s="125"/>
      <c r="R2755" s="262">
        <f t="shared" si="426"/>
        <v>0</v>
      </c>
      <c r="S2755" s="125"/>
      <c r="T2755" s="125"/>
      <c r="U2755" s="262">
        <f t="shared" si="425"/>
        <v>0</v>
      </c>
      <c r="V2755" s="125"/>
      <c r="W2755" s="125"/>
      <c r="X2755" s="262">
        <f t="shared" si="427"/>
        <v>0</v>
      </c>
      <c r="Y2755" s="125"/>
      <c r="Z2755" s="125"/>
      <c r="AA2755" s="125"/>
      <c r="AB2755" s="125"/>
      <c r="AC2755" s="125"/>
      <c r="AD2755" s="125"/>
      <c r="AE2755" s="125"/>
      <c r="AF2755" s="125"/>
      <c r="AG2755" s="125"/>
      <c r="AH2755" s="125"/>
      <c r="AI2755" s="125"/>
      <c r="AJ2755" s="125"/>
      <c r="AK2755" s="310">
        <v>178570</v>
      </c>
      <c r="AL2755" s="310">
        <f t="shared" si="422"/>
        <v>0</v>
      </c>
      <c r="AM2755" s="65" t="s">
        <v>654</v>
      </c>
      <c r="AN2755" s="65"/>
      <c r="AO2755" s="65"/>
      <c r="AP2755" s="65"/>
      <c r="AQ2755" s="65"/>
      <c r="AR2755" s="65"/>
      <c r="AS2755" s="66"/>
    </row>
    <row r="2756" spans="1:45" s="67" customFormat="1" ht="14.15" customHeight="1" x14ac:dyDescent="0.2">
      <c r="A2756" s="139">
        <v>2104106</v>
      </c>
      <c r="B2756" s="140" t="s">
        <v>472</v>
      </c>
      <c r="C2756" s="258">
        <f t="shared" si="423"/>
        <v>0</v>
      </c>
      <c r="D2756" s="137"/>
      <c r="E2756" s="126"/>
      <c r="F2756" s="126"/>
      <c r="G2756" s="126"/>
      <c r="H2756" s="262">
        <f t="shared" si="421"/>
        <v>0</v>
      </c>
      <c r="I2756" s="125"/>
      <c r="J2756" s="125"/>
      <c r="K2756" s="125"/>
      <c r="L2756" s="125"/>
      <c r="M2756" s="125"/>
      <c r="N2756" s="125"/>
      <c r="O2756" s="262">
        <f t="shared" si="424"/>
        <v>0</v>
      </c>
      <c r="P2756" s="125"/>
      <c r="Q2756" s="125"/>
      <c r="R2756" s="262">
        <f t="shared" si="426"/>
        <v>0</v>
      </c>
      <c r="S2756" s="125"/>
      <c r="T2756" s="125"/>
      <c r="U2756" s="262">
        <f t="shared" si="425"/>
        <v>0</v>
      </c>
      <c r="V2756" s="125"/>
      <c r="W2756" s="125"/>
      <c r="X2756" s="262">
        <f t="shared" si="427"/>
        <v>0</v>
      </c>
      <c r="Y2756" s="125"/>
      <c r="Z2756" s="125"/>
      <c r="AA2756" s="125"/>
      <c r="AB2756" s="125"/>
      <c r="AC2756" s="125"/>
      <c r="AD2756" s="125"/>
      <c r="AE2756" s="125"/>
      <c r="AF2756" s="125"/>
      <c r="AG2756" s="125"/>
      <c r="AH2756" s="125"/>
      <c r="AI2756" s="125"/>
      <c r="AJ2756" s="125"/>
      <c r="AK2756" s="310">
        <v>242860</v>
      </c>
      <c r="AL2756" s="310">
        <f t="shared" si="422"/>
        <v>0</v>
      </c>
      <c r="AM2756" s="65" t="s">
        <v>654</v>
      </c>
      <c r="AN2756" s="65"/>
      <c r="AO2756" s="65"/>
      <c r="AP2756" s="65"/>
      <c r="AQ2756" s="65"/>
      <c r="AR2756" s="65"/>
      <c r="AS2756" s="66"/>
    </row>
    <row r="2757" spans="1:45" s="67" customFormat="1" ht="14.15" customHeight="1" x14ac:dyDescent="0.2">
      <c r="A2757" s="139">
        <v>2104107</v>
      </c>
      <c r="B2757" s="140" t="s">
        <v>3041</v>
      </c>
      <c r="C2757" s="258">
        <f t="shared" si="423"/>
        <v>0</v>
      </c>
      <c r="D2757" s="137"/>
      <c r="E2757" s="126"/>
      <c r="F2757" s="126"/>
      <c r="G2757" s="126"/>
      <c r="H2757" s="262">
        <f t="shared" si="421"/>
        <v>0</v>
      </c>
      <c r="I2757" s="125"/>
      <c r="J2757" s="125"/>
      <c r="K2757" s="125"/>
      <c r="L2757" s="125"/>
      <c r="M2757" s="125"/>
      <c r="N2757" s="125"/>
      <c r="O2757" s="262">
        <f t="shared" si="424"/>
        <v>0</v>
      </c>
      <c r="P2757" s="125"/>
      <c r="Q2757" s="125"/>
      <c r="R2757" s="262">
        <f t="shared" si="426"/>
        <v>0</v>
      </c>
      <c r="S2757" s="125"/>
      <c r="T2757" s="125"/>
      <c r="U2757" s="262">
        <f t="shared" si="425"/>
        <v>0</v>
      </c>
      <c r="V2757" s="125"/>
      <c r="W2757" s="125"/>
      <c r="X2757" s="262">
        <f t="shared" si="427"/>
        <v>0</v>
      </c>
      <c r="Y2757" s="125"/>
      <c r="Z2757" s="125"/>
      <c r="AA2757" s="125"/>
      <c r="AB2757" s="125"/>
      <c r="AC2757" s="125"/>
      <c r="AD2757" s="125"/>
      <c r="AE2757" s="125"/>
      <c r="AF2757" s="125"/>
      <c r="AG2757" s="125"/>
      <c r="AH2757" s="125"/>
      <c r="AI2757" s="125"/>
      <c r="AJ2757" s="125"/>
      <c r="AK2757" s="310">
        <v>178570</v>
      </c>
      <c r="AL2757" s="310">
        <f t="shared" si="422"/>
        <v>0</v>
      </c>
      <c r="AM2757" s="65" t="s">
        <v>654</v>
      </c>
      <c r="AN2757" s="65"/>
      <c r="AO2757" s="65"/>
      <c r="AP2757" s="65"/>
      <c r="AQ2757" s="65"/>
      <c r="AR2757" s="65"/>
      <c r="AS2757" s="66"/>
    </row>
    <row r="2758" spans="1:45" s="67" customFormat="1" ht="14.15" customHeight="1" x14ac:dyDescent="0.2">
      <c r="A2758" s="139">
        <v>2104108</v>
      </c>
      <c r="B2758" s="140" t="s">
        <v>3042</v>
      </c>
      <c r="C2758" s="258">
        <f t="shared" si="423"/>
        <v>0</v>
      </c>
      <c r="D2758" s="137"/>
      <c r="E2758" s="126"/>
      <c r="F2758" s="126"/>
      <c r="G2758" s="126"/>
      <c r="H2758" s="262">
        <f t="shared" si="421"/>
        <v>0</v>
      </c>
      <c r="I2758" s="125"/>
      <c r="J2758" s="125"/>
      <c r="K2758" s="125"/>
      <c r="L2758" s="125"/>
      <c r="M2758" s="125"/>
      <c r="N2758" s="125"/>
      <c r="O2758" s="262">
        <f t="shared" si="424"/>
        <v>0</v>
      </c>
      <c r="P2758" s="125"/>
      <c r="Q2758" s="125"/>
      <c r="R2758" s="262">
        <f t="shared" si="426"/>
        <v>0</v>
      </c>
      <c r="S2758" s="125"/>
      <c r="T2758" s="125"/>
      <c r="U2758" s="262">
        <f t="shared" si="425"/>
        <v>0</v>
      </c>
      <c r="V2758" s="125"/>
      <c r="W2758" s="125"/>
      <c r="X2758" s="262">
        <f t="shared" si="427"/>
        <v>0</v>
      </c>
      <c r="Y2758" s="125"/>
      <c r="Z2758" s="125"/>
      <c r="AA2758" s="125"/>
      <c r="AB2758" s="125"/>
      <c r="AC2758" s="125"/>
      <c r="AD2758" s="125"/>
      <c r="AE2758" s="125"/>
      <c r="AF2758" s="125"/>
      <c r="AG2758" s="125"/>
      <c r="AH2758" s="125"/>
      <c r="AI2758" s="125"/>
      <c r="AJ2758" s="125"/>
      <c r="AK2758" s="310">
        <v>178570</v>
      </c>
      <c r="AL2758" s="310">
        <f t="shared" si="422"/>
        <v>0</v>
      </c>
      <c r="AM2758" s="65" t="s">
        <v>654</v>
      </c>
      <c r="AN2758" s="65"/>
      <c r="AO2758" s="65"/>
      <c r="AP2758" s="65"/>
      <c r="AQ2758" s="65"/>
      <c r="AR2758" s="65"/>
      <c r="AS2758" s="66"/>
    </row>
    <row r="2759" spans="1:45" s="67" customFormat="1" ht="14.15" customHeight="1" x14ac:dyDescent="0.2">
      <c r="A2759" s="139">
        <v>2104109</v>
      </c>
      <c r="B2759" s="140" t="s">
        <v>3043</v>
      </c>
      <c r="C2759" s="258">
        <f t="shared" si="423"/>
        <v>0</v>
      </c>
      <c r="D2759" s="137"/>
      <c r="E2759" s="126"/>
      <c r="F2759" s="126"/>
      <c r="G2759" s="126"/>
      <c r="H2759" s="262">
        <f t="shared" si="421"/>
        <v>0</v>
      </c>
      <c r="I2759" s="125"/>
      <c r="J2759" s="125"/>
      <c r="K2759" s="125"/>
      <c r="L2759" s="125"/>
      <c r="M2759" s="125"/>
      <c r="N2759" s="125"/>
      <c r="O2759" s="126"/>
      <c r="P2759" s="126"/>
      <c r="Q2759" s="126"/>
      <c r="R2759" s="126"/>
      <c r="S2759" s="126"/>
      <c r="T2759" s="126"/>
      <c r="U2759" s="126"/>
      <c r="V2759" s="126"/>
      <c r="W2759" s="126"/>
      <c r="X2759" s="126"/>
      <c r="Y2759" s="126"/>
      <c r="Z2759" s="126"/>
      <c r="AA2759" s="125"/>
      <c r="AB2759" s="125"/>
      <c r="AC2759" s="125"/>
      <c r="AD2759" s="125"/>
      <c r="AE2759" s="125"/>
      <c r="AF2759" s="125"/>
      <c r="AG2759" s="125"/>
      <c r="AH2759" s="125"/>
      <c r="AI2759" s="125"/>
      <c r="AJ2759" s="125"/>
      <c r="AK2759" s="310">
        <v>55840</v>
      </c>
      <c r="AL2759" s="310">
        <f t="shared" si="422"/>
        <v>0</v>
      </c>
      <c r="AM2759" s="65" t="s">
        <v>654</v>
      </c>
      <c r="AN2759" s="65"/>
      <c r="AO2759" s="65"/>
      <c r="AP2759" s="65"/>
      <c r="AQ2759" s="65"/>
      <c r="AR2759" s="65"/>
      <c r="AS2759" s="66"/>
    </row>
    <row r="2760" spans="1:45" s="67" customFormat="1" ht="14.15" customHeight="1" x14ac:dyDescent="0.2">
      <c r="A2760" s="139">
        <v>2104110</v>
      </c>
      <c r="B2760" s="140" t="s">
        <v>832</v>
      </c>
      <c r="C2760" s="258">
        <f t="shared" si="423"/>
        <v>0</v>
      </c>
      <c r="D2760" s="137"/>
      <c r="E2760" s="126"/>
      <c r="F2760" s="126"/>
      <c r="G2760" s="126"/>
      <c r="H2760" s="262">
        <f t="shared" si="421"/>
        <v>0</v>
      </c>
      <c r="I2760" s="125"/>
      <c r="J2760" s="125"/>
      <c r="K2760" s="125"/>
      <c r="L2760" s="125"/>
      <c r="M2760" s="125"/>
      <c r="N2760" s="125"/>
      <c r="O2760" s="262">
        <f t="shared" si="424"/>
        <v>0</v>
      </c>
      <c r="P2760" s="125"/>
      <c r="Q2760" s="125"/>
      <c r="R2760" s="262">
        <f t="shared" si="426"/>
        <v>0</v>
      </c>
      <c r="S2760" s="125"/>
      <c r="T2760" s="125"/>
      <c r="U2760" s="262">
        <f t="shared" si="425"/>
        <v>0</v>
      </c>
      <c r="V2760" s="125"/>
      <c r="W2760" s="125"/>
      <c r="X2760" s="262">
        <f t="shared" si="427"/>
        <v>0</v>
      </c>
      <c r="Y2760" s="125"/>
      <c r="Z2760" s="125"/>
      <c r="AA2760" s="125"/>
      <c r="AB2760" s="125"/>
      <c r="AC2760" s="125"/>
      <c r="AD2760" s="125"/>
      <c r="AE2760" s="125"/>
      <c r="AF2760" s="125"/>
      <c r="AG2760" s="125"/>
      <c r="AH2760" s="125"/>
      <c r="AI2760" s="125"/>
      <c r="AJ2760" s="125"/>
      <c r="AK2760" s="310">
        <v>527470</v>
      </c>
      <c r="AL2760" s="310">
        <f t="shared" si="422"/>
        <v>0</v>
      </c>
      <c r="AM2760" s="65" t="s">
        <v>654</v>
      </c>
      <c r="AN2760" s="65"/>
      <c r="AO2760" s="65"/>
      <c r="AP2760" s="65"/>
      <c r="AQ2760" s="65"/>
      <c r="AR2760" s="65"/>
      <c r="AS2760" s="66"/>
    </row>
    <row r="2761" spans="1:45" s="67" customFormat="1" ht="14.15" customHeight="1" x14ac:dyDescent="0.2">
      <c r="A2761" s="139">
        <v>2104111</v>
      </c>
      <c r="B2761" s="140" t="s">
        <v>3044</v>
      </c>
      <c r="C2761" s="258">
        <f t="shared" si="423"/>
        <v>0</v>
      </c>
      <c r="D2761" s="137"/>
      <c r="E2761" s="126"/>
      <c r="F2761" s="126"/>
      <c r="G2761" s="126"/>
      <c r="H2761" s="262">
        <f t="shared" si="421"/>
        <v>0</v>
      </c>
      <c r="I2761" s="125"/>
      <c r="J2761" s="125"/>
      <c r="K2761" s="125"/>
      <c r="L2761" s="125"/>
      <c r="M2761" s="125"/>
      <c r="N2761" s="125"/>
      <c r="O2761" s="262">
        <f t="shared" si="424"/>
        <v>0</v>
      </c>
      <c r="P2761" s="125"/>
      <c r="Q2761" s="125"/>
      <c r="R2761" s="262">
        <f t="shared" si="426"/>
        <v>0</v>
      </c>
      <c r="S2761" s="125"/>
      <c r="T2761" s="125"/>
      <c r="U2761" s="262">
        <f t="shared" si="425"/>
        <v>0</v>
      </c>
      <c r="V2761" s="125"/>
      <c r="W2761" s="125"/>
      <c r="X2761" s="262">
        <f t="shared" si="427"/>
        <v>0</v>
      </c>
      <c r="Y2761" s="125"/>
      <c r="Z2761" s="125"/>
      <c r="AA2761" s="125"/>
      <c r="AB2761" s="125"/>
      <c r="AC2761" s="125"/>
      <c r="AD2761" s="125"/>
      <c r="AE2761" s="125"/>
      <c r="AF2761" s="125"/>
      <c r="AG2761" s="125"/>
      <c r="AH2761" s="125"/>
      <c r="AI2761" s="125"/>
      <c r="AJ2761" s="125"/>
      <c r="AK2761" s="310">
        <v>178570</v>
      </c>
      <c r="AL2761" s="310">
        <f t="shared" si="422"/>
        <v>0</v>
      </c>
      <c r="AM2761" s="65" t="s">
        <v>654</v>
      </c>
      <c r="AN2761" s="65"/>
      <c r="AO2761" s="65"/>
      <c r="AP2761" s="65"/>
      <c r="AQ2761" s="65"/>
      <c r="AR2761" s="65"/>
      <c r="AS2761" s="66"/>
    </row>
    <row r="2762" spans="1:45" s="67" customFormat="1" ht="14.15" customHeight="1" x14ac:dyDescent="0.2">
      <c r="A2762" s="139">
        <v>2104112</v>
      </c>
      <c r="B2762" s="140" t="s">
        <v>1142</v>
      </c>
      <c r="C2762" s="258">
        <f t="shared" si="423"/>
        <v>0</v>
      </c>
      <c r="D2762" s="137"/>
      <c r="E2762" s="126"/>
      <c r="F2762" s="126"/>
      <c r="G2762" s="126"/>
      <c r="H2762" s="262">
        <f t="shared" si="421"/>
        <v>0</v>
      </c>
      <c r="I2762" s="125"/>
      <c r="J2762" s="125"/>
      <c r="K2762" s="125"/>
      <c r="L2762" s="125"/>
      <c r="M2762" s="125"/>
      <c r="N2762" s="125"/>
      <c r="O2762" s="262">
        <f t="shared" si="424"/>
        <v>0</v>
      </c>
      <c r="P2762" s="125"/>
      <c r="Q2762" s="125"/>
      <c r="R2762" s="262">
        <f t="shared" si="426"/>
        <v>0</v>
      </c>
      <c r="S2762" s="125"/>
      <c r="T2762" s="125"/>
      <c r="U2762" s="262">
        <f t="shared" si="425"/>
        <v>0</v>
      </c>
      <c r="V2762" s="125"/>
      <c r="W2762" s="125"/>
      <c r="X2762" s="262">
        <f t="shared" si="427"/>
        <v>0</v>
      </c>
      <c r="Y2762" s="125"/>
      <c r="Z2762" s="125"/>
      <c r="AA2762" s="125"/>
      <c r="AB2762" s="125"/>
      <c r="AC2762" s="125"/>
      <c r="AD2762" s="125"/>
      <c r="AE2762" s="125"/>
      <c r="AF2762" s="125"/>
      <c r="AG2762" s="125"/>
      <c r="AH2762" s="125"/>
      <c r="AI2762" s="125"/>
      <c r="AJ2762" s="125"/>
      <c r="AK2762" s="310">
        <v>541280</v>
      </c>
      <c r="AL2762" s="310">
        <f t="shared" si="422"/>
        <v>0</v>
      </c>
      <c r="AM2762" s="65" t="s">
        <v>654</v>
      </c>
      <c r="AN2762" s="65"/>
      <c r="AO2762" s="65"/>
      <c r="AP2762" s="65"/>
      <c r="AQ2762" s="65"/>
      <c r="AR2762" s="65"/>
      <c r="AS2762" s="66"/>
    </row>
    <row r="2763" spans="1:45" s="67" customFormat="1" ht="20" x14ac:dyDescent="0.2">
      <c r="A2763" s="139">
        <v>2104113</v>
      </c>
      <c r="B2763" s="140" t="s">
        <v>237</v>
      </c>
      <c r="C2763" s="258">
        <f t="shared" si="423"/>
        <v>7</v>
      </c>
      <c r="D2763" s="137"/>
      <c r="E2763" s="126"/>
      <c r="F2763" s="126"/>
      <c r="G2763" s="126"/>
      <c r="H2763" s="262">
        <f t="shared" si="421"/>
        <v>7</v>
      </c>
      <c r="I2763" s="125">
        <v>7</v>
      </c>
      <c r="J2763" s="125"/>
      <c r="K2763" s="125"/>
      <c r="L2763" s="125"/>
      <c r="M2763" s="125"/>
      <c r="N2763" s="125"/>
      <c r="O2763" s="262">
        <f t="shared" si="424"/>
        <v>7</v>
      </c>
      <c r="P2763" s="125">
        <v>4</v>
      </c>
      <c r="Q2763" s="125">
        <v>3</v>
      </c>
      <c r="R2763" s="262">
        <f t="shared" si="426"/>
        <v>0</v>
      </c>
      <c r="S2763" s="125"/>
      <c r="T2763" s="125"/>
      <c r="U2763" s="262">
        <f t="shared" si="425"/>
        <v>0</v>
      </c>
      <c r="V2763" s="125"/>
      <c r="W2763" s="125"/>
      <c r="X2763" s="262">
        <f t="shared" si="427"/>
        <v>0</v>
      </c>
      <c r="Y2763" s="125"/>
      <c r="Z2763" s="125"/>
      <c r="AA2763" s="125">
        <v>7</v>
      </c>
      <c r="AB2763" s="125"/>
      <c r="AC2763" s="125"/>
      <c r="AD2763" s="125"/>
      <c r="AE2763" s="125"/>
      <c r="AF2763" s="125"/>
      <c r="AG2763" s="125"/>
      <c r="AH2763" s="125"/>
      <c r="AI2763" s="125"/>
      <c r="AJ2763" s="125"/>
      <c r="AK2763" s="310">
        <v>770030</v>
      </c>
      <c r="AL2763" s="310">
        <f t="shared" si="422"/>
        <v>5390210</v>
      </c>
      <c r="AM2763" s="65" t="s">
        <v>654</v>
      </c>
      <c r="AN2763" s="65"/>
      <c r="AO2763" s="65"/>
      <c r="AP2763" s="65"/>
      <c r="AQ2763" s="65"/>
      <c r="AR2763" s="65"/>
      <c r="AS2763" s="66"/>
    </row>
    <row r="2764" spans="1:45" s="67" customFormat="1" ht="20" x14ac:dyDescent="0.2">
      <c r="A2764" s="139">
        <v>2104213</v>
      </c>
      <c r="B2764" s="140" t="s">
        <v>238</v>
      </c>
      <c r="C2764" s="258">
        <f t="shared" si="423"/>
        <v>1</v>
      </c>
      <c r="D2764" s="137"/>
      <c r="E2764" s="126"/>
      <c r="F2764" s="126"/>
      <c r="G2764" s="126"/>
      <c r="H2764" s="262">
        <f t="shared" si="421"/>
        <v>1</v>
      </c>
      <c r="I2764" s="125">
        <v>1</v>
      </c>
      <c r="J2764" s="125"/>
      <c r="K2764" s="125"/>
      <c r="L2764" s="125"/>
      <c r="M2764" s="125"/>
      <c r="N2764" s="125"/>
      <c r="O2764" s="262">
        <f t="shared" si="424"/>
        <v>1</v>
      </c>
      <c r="P2764" s="125"/>
      <c r="Q2764" s="125">
        <v>1</v>
      </c>
      <c r="R2764" s="262">
        <f t="shared" si="426"/>
        <v>0</v>
      </c>
      <c r="S2764" s="125"/>
      <c r="T2764" s="125"/>
      <c r="U2764" s="262">
        <f t="shared" si="425"/>
        <v>0</v>
      </c>
      <c r="V2764" s="125"/>
      <c r="W2764" s="125"/>
      <c r="X2764" s="262">
        <f t="shared" si="427"/>
        <v>0</v>
      </c>
      <c r="Y2764" s="125"/>
      <c r="Z2764" s="125"/>
      <c r="AA2764" s="125">
        <v>1</v>
      </c>
      <c r="AB2764" s="125"/>
      <c r="AC2764" s="125"/>
      <c r="AD2764" s="125"/>
      <c r="AE2764" s="125"/>
      <c r="AF2764" s="125"/>
      <c r="AG2764" s="125"/>
      <c r="AH2764" s="125"/>
      <c r="AI2764" s="125"/>
      <c r="AJ2764" s="125"/>
      <c r="AK2764" s="310">
        <v>3734000</v>
      </c>
      <c r="AL2764" s="310">
        <f t="shared" si="422"/>
        <v>3734000</v>
      </c>
      <c r="AM2764" s="65" t="s">
        <v>654</v>
      </c>
      <c r="AN2764" s="65"/>
      <c r="AO2764" s="65"/>
      <c r="AP2764" s="65"/>
      <c r="AQ2764" s="65"/>
      <c r="AR2764" s="65"/>
      <c r="AS2764" s="66"/>
    </row>
    <row r="2765" spans="1:45" s="67" customFormat="1" ht="24" customHeight="1" x14ac:dyDescent="0.2">
      <c r="A2765" s="139">
        <v>2104116</v>
      </c>
      <c r="B2765" s="140" t="s">
        <v>239</v>
      </c>
      <c r="C2765" s="258">
        <f t="shared" si="423"/>
        <v>0</v>
      </c>
      <c r="D2765" s="137"/>
      <c r="E2765" s="126"/>
      <c r="F2765" s="126"/>
      <c r="G2765" s="126"/>
      <c r="H2765" s="262">
        <f t="shared" si="421"/>
        <v>0</v>
      </c>
      <c r="I2765" s="125"/>
      <c r="J2765" s="125"/>
      <c r="K2765" s="125"/>
      <c r="L2765" s="125"/>
      <c r="M2765" s="125"/>
      <c r="N2765" s="125"/>
      <c r="O2765" s="262">
        <f t="shared" si="424"/>
        <v>0</v>
      </c>
      <c r="P2765" s="125"/>
      <c r="Q2765" s="125"/>
      <c r="R2765" s="262">
        <f t="shared" si="426"/>
        <v>0</v>
      </c>
      <c r="S2765" s="125"/>
      <c r="T2765" s="125"/>
      <c r="U2765" s="262">
        <f t="shared" si="425"/>
        <v>0</v>
      </c>
      <c r="V2765" s="125"/>
      <c r="W2765" s="125"/>
      <c r="X2765" s="262">
        <f t="shared" si="427"/>
        <v>0</v>
      </c>
      <c r="Y2765" s="125"/>
      <c r="Z2765" s="125"/>
      <c r="AA2765" s="125"/>
      <c r="AB2765" s="125"/>
      <c r="AC2765" s="125"/>
      <c r="AD2765" s="125"/>
      <c r="AE2765" s="125"/>
      <c r="AF2765" s="125"/>
      <c r="AG2765" s="125"/>
      <c r="AH2765" s="125"/>
      <c r="AI2765" s="125"/>
      <c r="AJ2765" s="125"/>
      <c r="AK2765" s="310">
        <v>416360</v>
      </c>
      <c r="AL2765" s="310">
        <f t="shared" si="422"/>
        <v>0</v>
      </c>
      <c r="AM2765" s="65" t="s">
        <v>654</v>
      </c>
      <c r="AN2765" s="65"/>
      <c r="AO2765" s="65"/>
      <c r="AP2765" s="65"/>
      <c r="AQ2765" s="65"/>
      <c r="AR2765" s="65"/>
      <c r="AS2765" s="66"/>
    </row>
    <row r="2766" spans="1:45" s="67" customFormat="1" ht="14.15" customHeight="1" x14ac:dyDescent="0.2">
      <c r="A2766" s="139">
        <v>2104117</v>
      </c>
      <c r="B2766" s="140" t="s">
        <v>240</v>
      </c>
      <c r="C2766" s="258">
        <f t="shared" si="423"/>
        <v>0</v>
      </c>
      <c r="D2766" s="137"/>
      <c r="E2766" s="126"/>
      <c r="F2766" s="126"/>
      <c r="G2766" s="126"/>
      <c r="H2766" s="262">
        <f t="shared" si="421"/>
        <v>0</v>
      </c>
      <c r="I2766" s="125"/>
      <c r="J2766" s="125"/>
      <c r="K2766" s="125"/>
      <c r="L2766" s="125"/>
      <c r="M2766" s="125"/>
      <c r="N2766" s="125"/>
      <c r="O2766" s="262">
        <f t="shared" si="424"/>
        <v>0</v>
      </c>
      <c r="P2766" s="125"/>
      <c r="Q2766" s="125"/>
      <c r="R2766" s="262">
        <f t="shared" si="426"/>
        <v>0</v>
      </c>
      <c r="S2766" s="125"/>
      <c r="T2766" s="125"/>
      <c r="U2766" s="262">
        <f t="shared" si="425"/>
        <v>0</v>
      </c>
      <c r="V2766" s="125"/>
      <c r="W2766" s="125"/>
      <c r="X2766" s="262">
        <f t="shared" si="427"/>
        <v>0</v>
      </c>
      <c r="Y2766" s="125"/>
      <c r="Z2766" s="125"/>
      <c r="AA2766" s="125"/>
      <c r="AB2766" s="125"/>
      <c r="AC2766" s="125"/>
      <c r="AD2766" s="125"/>
      <c r="AE2766" s="125"/>
      <c r="AF2766" s="125"/>
      <c r="AG2766" s="125"/>
      <c r="AH2766" s="125"/>
      <c r="AI2766" s="125"/>
      <c r="AJ2766" s="125"/>
      <c r="AK2766" s="310">
        <v>631090</v>
      </c>
      <c r="AL2766" s="310">
        <f t="shared" si="422"/>
        <v>0</v>
      </c>
      <c r="AM2766" s="65" t="s">
        <v>654</v>
      </c>
      <c r="AN2766" s="65"/>
      <c r="AO2766" s="65"/>
      <c r="AP2766" s="65"/>
      <c r="AQ2766" s="65"/>
      <c r="AR2766" s="65"/>
      <c r="AS2766" s="66"/>
    </row>
    <row r="2767" spans="1:45" s="67" customFormat="1" ht="14.15" customHeight="1" x14ac:dyDescent="0.2">
      <c r="A2767" s="139">
        <v>2104118</v>
      </c>
      <c r="B2767" s="140" t="s">
        <v>727</v>
      </c>
      <c r="C2767" s="258">
        <f t="shared" si="423"/>
        <v>0</v>
      </c>
      <c r="D2767" s="137"/>
      <c r="E2767" s="126"/>
      <c r="F2767" s="126"/>
      <c r="G2767" s="126"/>
      <c r="H2767" s="262">
        <f t="shared" si="421"/>
        <v>0</v>
      </c>
      <c r="I2767" s="125"/>
      <c r="J2767" s="125"/>
      <c r="K2767" s="125"/>
      <c r="L2767" s="125"/>
      <c r="M2767" s="125"/>
      <c r="N2767" s="125"/>
      <c r="O2767" s="262">
        <f t="shared" si="424"/>
        <v>0</v>
      </c>
      <c r="P2767" s="125"/>
      <c r="Q2767" s="125"/>
      <c r="R2767" s="262">
        <f t="shared" si="426"/>
        <v>0</v>
      </c>
      <c r="S2767" s="125"/>
      <c r="T2767" s="125"/>
      <c r="U2767" s="262">
        <f t="shared" si="425"/>
        <v>0</v>
      </c>
      <c r="V2767" s="125"/>
      <c r="W2767" s="125"/>
      <c r="X2767" s="262">
        <f t="shared" si="427"/>
        <v>0</v>
      </c>
      <c r="Y2767" s="125"/>
      <c r="Z2767" s="125"/>
      <c r="AA2767" s="125"/>
      <c r="AB2767" s="125"/>
      <c r="AC2767" s="125"/>
      <c r="AD2767" s="125"/>
      <c r="AE2767" s="125"/>
      <c r="AF2767" s="125"/>
      <c r="AG2767" s="125"/>
      <c r="AH2767" s="125"/>
      <c r="AI2767" s="125"/>
      <c r="AJ2767" s="125"/>
      <c r="AK2767" s="310">
        <v>178570</v>
      </c>
      <c r="AL2767" s="310">
        <f t="shared" si="422"/>
        <v>0</v>
      </c>
      <c r="AM2767" s="65" t="s">
        <v>654</v>
      </c>
      <c r="AN2767" s="65"/>
      <c r="AO2767" s="65"/>
      <c r="AP2767" s="65"/>
      <c r="AQ2767" s="65"/>
      <c r="AR2767" s="65"/>
      <c r="AS2767" s="66"/>
    </row>
    <row r="2768" spans="1:45" s="67" customFormat="1" ht="14.15" customHeight="1" x14ac:dyDescent="0.2">
      <c r="A2768" s="139">
        <v>2104119</v>
      </c>
      <c r="B2768" s="140" t="s">
        <v>241</v>
      </c>
      <c r="C2768" s="258">
        <f t="shared" si="423"/>
        <v>0</v>
      </c>
      <c r="D2768" s="137"/>
      <c r="E2768" s="126"/>
      <c r="F2768" s="126"/>
      <c r="G2768" s="126"/>
      <c r="H2768" s="262">
        <f t="shared" si="421"/>
        <v>0</v>
      </c>
      <c r="I2768" s="125"/>
      <c r="J2768" s="125"/>
      <c r="K2768" s="125"/>
      <c r="L2768" s="125"/>
      <c r="M2768" s="125"/>
      <c r="N2768" s="125"/>
      <c r="O2768" s="262">
        <f t="shared" si="424"/>
        <v>0</v>
      </c>
      <c r="P2768" s="125"/>
      <c r="Q2768" s="125"/>
      <c r="R2768" s="262">
        <f t="shared" si="426"/>
        <v>0</v>
      </c>
      <c r="S2768" s="125"/>
      <c r="T2768" s="125"/>
      <c r="U2768" s="262">
        <f t="shared" si="425"/>
        <v>0</v>
      </c>
      <c r="V2768" s="125"/>
      <c r="W2768" s="125"/>
      <c r="X2768" s="262">
        <f t="shared" si="427"/>
        <v>0</v>
      </c>
      <c r="Y2768" s="125"/>
      <c r="Z2768" s="125"/>
      <c r="AA2768" s="125"/>
      <c r="AB2768" s="125"/>
      <c r="AC2768" s="125"/>
      <c r="AD2768" s="125"/>
      <c r="AE2768" s="125"/>
      <c r="AF2768" s="125"/>
      <c r="AG2768" s="125"/>
      <c r="AH2768" s="125"/>
      <c r="AI2768" s="125"/>
      <c r="AJ2768" s="125"/>
      <c r="AK2768" s="310">
        <v>789370</v>
      </c>
      <c r="AL2768" s="310">
        <f t="shared" si="422"/>
        <v>0</v>
      </c>
      <c r="AM2768" s="65" t="s">
        <v>654</v>
      </c>
      <c r="AN2768" s="65"/>
      <c r="AO2768" s="65"/>
      <c r="AP2768" s="65"/>
      <c r="AQ2768" s="65"/>
      <c r="AR2768" s="65"/>
      <c r="AS2768" s="66"/>
    </row>
    <row r="2769" spans="1:45" s="67" customFormat="1" ht="14.15" customHeight="1" x14ac:dyDescent="0.2">
      <c r="A2769" s="139">
        <v>2104121</v>
      </c>
      <c r="B2769" s="140" t="s">
        <v>1118</v>
      </c>
      <c r="C2769" s="258">
        <f t="shared" si="423"/>
        <v>0</v>
      </c>
      <c r="D2769" s="137"/>
      <c r="E2769" s="126"/>
      <c r="F2769" s="126"/>
      <c r="G2769" s="126"/>
      <c r="H2769" s="262">
        <f t="shared" si="421"/>
        <v>0</v>
      </c>
      <c r="I2769" s="125"/>
      <c r="J2769" s="125"/>
      <c r="K2769" s="125"/>
      <c r="L2769" s="125"/>
      <c r="M2769" s="125"/>
      <c r="N2769" s="125"/>
      <c r="O2769" s="262">
        <f t="shared" si="424"/>
        <v>0</v>
      </c>
      <c r="P2769" s="125"/>
      <c r="Q2769" s="125"/>
      <c r="R2769" s="262">
        <f t="shared" si="426"/>
        <v>0</v>
      </c>
      <c r="S2769" s="125"/>
      <c r="T2769" s="125"/>
      <c r="U2769" s="262">
        <f t="shared" si="425"/>
        <v>0</v>
      </c>
      <c r="V2769" s="125"/>
      <c r="W2769" s="125"/>
      <c r="X2769" s="262">
        <f t="shared" si="427"/>
        <v>0</v>
      </c>
      <c r="Y2769" s="125"/>
      <c r="Z2769" s="125"/>
      <c r="AA2769" s="125"/>
      <c r="AB2769" s="125"/>
      <c r="AC2769" s="125"/>
      <c r="AD2769" s="125"/>
      <c r="AE2769" s="125"/>
      <c r="AF2769" s="125"/>
      <c r="AG2769" s="125"/>
      <c r="AH2769" s="125"/>
      <c r="AI2769" s="125"/>
      <c r="AJ2769" s="125"/>
      <c r="AK2769" s="310">
        <v>178570</v>
      </c>
      <c r="AL2769" s="310">
        <f t="shared" si="422"/>
        <v>0</v>
      </c>
      <c r="AM2769" s="65" t="s">
        <v>654</v>
      </c>
      <c r="AN2769" s="65"/>
      <c r="AO2769" s="65"/>
      <c r="AP2769" s="65"/>
      <c r="AQ2769" s="65"/>
      <c r="AR2769" s="65"/>
      <c r="AS2769" s="66"/>
    </row>
    <row r="2770" spans="1:45" s="67" customFormat="1" ht="14.15" customHeight="1" x14ac:dyDescent="0.2">
      <c r="A2770" s="139" t="s">
        <v>3897</v>
      </c>
      <c r="B2770" s="140" t="s">
        <v>3901</v>
      </c>
      <c r="C2770" s="357">
        <f t="shared" si="423"/>
        <v>0</v>
      </c>
      <c r="D2770" s="137"/>
      <c r="E2770" s="126"/>
      <c r="F2770" s="126"/>
      <c r="G2770" s="126"/>
      <c r="H2770" s="290">
        <f t="shared" si="421"/>
        <v>0</v>
      </c>
      <c r="I2770" s="125"/>
      <c r="J2770" s="125"/>
      <c r="K2770" s="125"/>
      <c r="L2770" s="125"/>
      <c r="M2770" s="125"/>
      <c r="N2770" s="125"/>
      <c r="O2770" s="290">
        <f t="shared" si="424"/>
        <v>0</v>
      </c>
      <c r="P2770" s="125"/>
      <c r="Q2770" s="125"/>
      <c r="R2770" s="290">
        <f t="shared" si="426"/>
        <v>0</v>
      </c>
      <c r="S2770" s="125"/>
      <c r="T2770" s="125"/>
      <c r="U2770" s="290">
        <f t="shared" si="425"/>
        <v>0</v>
      </c>
      <c r="V2770" s="125"/>
      <c r="W2770" s="125"/>
      <c r="X2770" s="290">
        <f t="shared" si="427"/>
        <v>0</v>
      </c>
      <c r="Y2770" s="125"/>
      <c r="Z2770" s="125"/>
      <c r="AA2770" s="125"/>
      <c r="AB2770" s="125"/>
      <c r="AC2770" s="125"/>
      <c r="AD2770" s="125"/>
      <c r="AE2770" s="125"/>
      <c r="AF2770" s="125"/>
      <c r="AG2770" s="125"/>
      <c r="AH2770" s="125"/>
      <c r="AI2770" s="125"/>
      <c r="AJ2770" s="125"/>
      <c r="AK2770" s="310">
        <v>410720</v>
      </c>
      <c r="AL2770" s="310">
        <f t="shared" si="422"/>
        <v>0</v>
      </c>
      <c r="AM2770" s="65" t="s">
        <v>654</v>
      </c>
      <c r="AN2770" s="65"/>
      <c r="AO2770" s="65"/>
      <c r="AP2770" s="65"/>
      <c r="AQ2770" s="65"/>
      <c r="AR2770" s="65"/>
      <c r="AS2770" s="66"/>
    </row>
    <row r="2771" spans="1:45" s="67" customFormat="1" ht="14.15" customHeight="1" x14ac:dyDescent="0.2">
      <c r="A2771" s="139" t="s">
        <v>3898</v>
      </c>
      <c r="B2771" s="140" t="s">
        <v>3902</v>
      </c>
      <c r="C2771" s="357">
        <f t="shared" si="423"/>
        <v>0</v>
      </c>
      <c r="D2771" s="137"/>
      <c r="E2771" s="126"/>
      <c r="F2771" s="126"/>
      <c r="G2771" s="126"/>
      <c r="H2771" s="290">
        <f t="shared" si="421"/>
        <v>0</v>
      </c>
      <c r="I2771" s="125"/>
      <c r="J2771" s="125"/>
      <c r="K2771" s="125"/>
      <c r="L2771" s="125"/>
      <c r="M2771" s="125"/>
      <c r="N2771" s="125"/>
      <c r="O2771" s="290">
        <f t="shared" si="424"/>
        <v>0</v>
      </c>
      <c r="P2771" s="125"/>
      <c r="Q2771" s="125"/>
      <c r="R2771" s="290">
        <f t="shared" si="426"/>
        <v>0</v>
      </c>
      <c r="S2771" s="125"/>
      <c r="T2771" s="125"/>
      <c r="U2771" s="290">
        <f t="shared" si="425"/>
        <v>0</v>
      </c>
      <c r="V2771" s="125"/>
      <c r="W2771" s="125"/>
      <c r="X2771" s="290">
        <f t="shared" si="427"/>
        <v>0</v>
      </c>
      <c r="Y2771" s="125"/>
      <c r="Z2771" s="125"/>
      <c r="AA2771" s="125"/>
      <c r="AB2771" s="125"/>
      <c r="AC2771" s="125"/>
      <c r="AD2771" s="125"/>
      <c r="AE2771" s="125"/>
      <c r="AF2771" s="125"/>
      <c r="AG2771" s="125"/>
      <c r="AH2771" s="125"/>
      <c r="AI2771" s="125"/>
      <c r="AJ2771" s="125"/>
      <c r="AK2771" s="310">
        <v>350240</v>
      </c>
      <c r="AL2771" s="310">
        <f t="shared" si="422"/>
        <v>0</v>
      </c>
      <c r="AM2771" s="65" t="s">
        <v>654</v>
      </c>
      <c r="AN2771" s="65"/>
      <c r="AO2771" s="65"/>
      <c r="AP2771" s="65"/>
      <c r="AQ2771" s="65"/>
      <c r="AR2771" s="65"/>
      <c r="AS2771" s="66"/>
    </row>
    <row r="2772" spans="1:45" s="67" customFormat="1" ht="14.15" customHeight="1" x14ac:dyDescent="0.2">
      <c r="A2772" s="139" t="s">
        <v>3899</v>
      </c>
      <c r="B2772" s="140" t="s">
        <v>3903</v>
      </c>
      <c r="C2772" s="357">
        <f t="shared" si="423"/>
        <v>1</v>
      </c>
      <c r="D2772" s="137"/>
      <c r="E2772" s="126"/>
      <c r="F2772" s="126"/>
      <c r="G2772" s="126"/>
      <c r="H2772" s="290">
        <f t="shared" si="421"/>
        <v>1</v>
      </c>
      <c r="I2772" s="125">
        <v>1</v>
      </c>
      <c r="J2772" s="125"/>
      <c r="K2772" s="125"/>
      <c r="L2772" s="125"/>
      <c r="M2772" s="125"/>
      <c r="N2772" s="125"/>
      <c r="O2772" s="290">
        <f t="shared" si="424"/>
        <v>1</v>
      </c>
      <c r="P2772" s="125">
        <v>1</v>
      </c>
      <c r="Q2772" s="125"/>
      <c r="R2772" s="290">
        <f t="shared" si="426"/>
        <v>0</v>
      </c>
      <c r="S2772" s="125"/>
      <c r="T2772" s="125"/>
      <c r="U2772" s="290">
        <f t="shared" si="425"/>
        <v>0</v>
      </c>
      <c r="V2772" s="125"/>
      <c r="W2772" s="125"/>
      <c r="X2772" s="290">
        <f t="shared" si="427"/>
        <v>0</v>
      </c>
      <c r="Y2772" s="125"/>
      <c r="Z2772" s="125"/>
      <c r="AA2772" s="125">
        <v>1</v>
      </c>
      <c r="AB2772" s="125"/>
      <c r="AC2772" s="125"/>
      <c r="AD2772" s="125"/>
      <c r="AE2772" s="125"/>
      <c r="AF2772" s="125"/>
      <c r="AG2772" s="125"/>
      <c r="AH2772" s="125"/>
      <c r="AI2772" s="125"/>
      <c r="AJ2772" s="125"/>
      <c r="AK2772" s="310">
        <v>514300</v>
      </c>
      <c r="AL2772" s="310">
        <f t="shared" si="422"/>
        <v>514300</v>
      </c>
      <c r="AM2772" s="65" t="s">
        <v>654</v>
      </c>
      <c r="AN2772" s="65"/>
      <c r="AO2772" s="65"/>
      <c r="AP2772" s="65"/>
      <c r="AQ2772" s="65"/>
      <c r="AR2772" s="65"/>
      <c r="AS2772" s="66"/>
    </row>
    <row r="2773" spans="1:45" s="67" customFormat="1" ht="14.15" customHeight="1" x14ac:dyDescent="0.2">
      <c r="A2773" s="139" t="s">
        <v>3900</v>
      </c>
      <c r="B2773" s="140" t="s">
        <v>3904</v>
      </c>
      <c r="C2773" s="357">
        <f t="shared" si="423"/>
        <v>0</v>
      </c>
      <c r="D2773" s="137"/>
      <c r="E2773" s="126"/>
      <c r="F2773" s="126"/>
      <c r="G2773" s="126"/>
      <c r="H2773" s="290">
        <f t="shared" si="421"/>
        <v>0</v>
      </c>
      <c r="I2773" s="125"/>
      <c r="J2773" s="125"/>
      <c r="K2773" s="125"/>
      <c r="L2773" s="125"/>
      <c r="M2773" s="125"/>
      <c r="N2773" s="125"/>
      <c r="O2773" s="290">
        <f t="shared" si="424"/>
        <v>0</v>
      </c>
      <c r="P2773" s="125"/>
      <c r="Q2773" s="125"/>
      <c r="R2773" s="290">
        <f t="shared" si="426"/>
        <v>0</v>
      </c>
      <c r="S2773" s="125"/>
      <c r="T2773" s="125"/>
      <c r="U2773" s="290">
        <f t="shared" si="425"/>
        <v>0</v>
      </c>
      <c r="V2773" s="125"/>
      <c r="W2773" s="125"/>
      <c r="X2773" s="290">
        <f t="shared" si="427"/>
        <v>0</v>
      </c>
      <c r="Y2773" s="125"/>
      <c r="Z2773" s="125"/>
      <c r="AA2773" s="125"/>
      <c r="AB2773" s="125"/>
      <c r="AC2773" s="125"/>
      <c r="AD2773" s="125"/>
      <c r="AE2773" s="125"/>
      <c r="AF2773" s="125"/>
      <c r="AG2773" s="125"/>
      <c r="AH2773" s="125"/>
      <c r="AI2773" s="125"/>
      <c r="AJ2773" s="125"/>
      <c r="AK2773" s="310">
        <v>771450</v>
      </c>
      <c r="AL2773" s="310">
        <f t="shared" si="422"/>
        <v>0</v>
      </c>
      <c r="AM2773" s="65" t="s">
        <v>654</v>
      </c>
      <c r="AN2773" s="65"/>
      <c r="AO2773" s="65"/>
      <c r="AP2773" s="65"/>
      <c r="AQ2773" s="65"/>
      <c r="AR2773" s="65"/>
      <c r="AS2773" s="66"/>
    </row>
    <row r="2774" spans="1:45" s="67" customFormat="1" ht="14.15" customHeight="1" x14ac:dyDescent="0.2">
      <c r="A2774" s="139">
        <v>2104122</v>
      </c>
      <c r="B2774" s="140" t="s">
        <v>2802</v>
      </c>
      <c r="C2774" s="258">
        <f t="shared" si="423"/>
        <v>0</v>
      </c>
      <c r="D2774" s="137"/>
      <c r="E2774" s="126"/>
      <c r="F2774" s="126"/>
      <c r="G2774" s="126"/>
      <c r="H2774" s="262">
        <f t="shared" si="421"/>
        <v>0</v>
      </c>
      <c r="I2774" s="125"/>
      <c r="J2774" s="125"/>
      <c r="K2774" s="125"/>
      <c r="L2774" s="125"/>
      <c r="M2774" s="125"/>
      <c r="N2774" s="125"/>
      <c r="O2774" s="262">
        <f t="shared" si="424"/>
        <v>0</v>
      </c>
      <c r="P2774" s="125"/>
      <c r="Q2774" s="125"/>
      <c r="R2774" s="262">
        <f t="shared" si="426"/>
        <v>0</v>
      </c>
      <c r="S2774" s="125"/>
      <c r="T2774" s="125"/>
      <c r="U2774" s="262">
        <f t="shared" si="425"/>
        <v>0</v>
      </c>
      <c r="V2774" s="125"/>
      <c r="W2774" s="125"/>
      <c r="X2774" s="262">
        <f t="shared" si="427"/>
        <v>0</v>
      </c>
      <c r="Y2774" s="125"/>
      <c r="Z2774" s="125"/>
      <c r="AA2774" s="125"/>
      <c r="AB2774" s="125"/>
      <c r="AC2774" s="125"/>
      <c r="AD2774" s="125"/>
      <c r="AE2774" s="125"/>
      <c r="AF2774" s="125"/>
      <c r="AG2774" s="125"/>
      <c r="AH2774" s="125"/>
      <c r="AI2774" s="125"/>
      <c r="AJ2774" s="125"/>
      <c r="AK2774" s="310">
        <v>282700</v>
      </c>
      <c r="AL2774" s="310">
        <f t="shared" si="422"/>
        <v>0</v>
      </c>
      <c r="AM2774" s="65" t="s">
        <v>654</v>
      </c>
      <c r="AN2774" s="65"/>
      <c r="AO2774" s="65"/>
      <c r="AP2774" s="65"/>
      <c r="AQ2774" s="65"/>
      <c r="AR2774" s="65"/>
      <c r="AS2774" s="66"/>
    </row>
    <row r="2775" spans="1:45" s="67" customFormat="1" ht="14.15" customHeight="1" x14ac:dyDescent="0.2">
      <c r="A2775" s="139">
        <v>2104123</v>
      </c>
      <c r="B2775" s="140" t="s">
        <v>3045</v>
      </c>
      <c r="C2775" s="258">
        <f t="shared" si="423"/>
        <v>0</v>
      </c>
      <c r="D2775" s="137"/>
      <c r="E2775" s="126"/>
      <c r="F2775" s="126"/>
      <c r="G2775" s="126"/>
      <c r="H2775" s="262">
        <f t="shared" si="421"/>
        <v>0</v>
      </c>
      <c r="I2775" s="125"/>
      <c r="J2775" s="125"/>
      <c r="K2775" s="125"/>
      <c r="L2775" s="125"/>
      <c r="M2775" s="125"/>
      <c r="N2775" s="125"/>
      <c r="O2775" s="262">
        <f t="shared" si="424"/>
        <v>0</v>
      </c>
      <c r="P2775" s="125"/>
      <c r="Q2775" s="125"/>
      <c r="R2775" s="262">
        <f t="shared" si="426"/>
        <v>0</v>
      </c>
      <c r="S2775" s="125"/>
      <c r="T2775" s="125"/>
      <c r="U2775" s="262">
        <f t="shared" si="425"/>
        <v>0</v>
      </c>
      <c r="V2775" s="125"/>
      <c r="W2775" s="125"/>
      <c r="X2775" s="262">
        <f t="shared" si="427"/>
        <v>0</v>
      </c>
      <c r="Y2775" s="125"/>
      <c r="Z2775" s="125"/>
      <c r="AA2775" s="125"/>
      <c r="AB2775" s="125"/>
      <c r="AC2775" s="125"/>
      <c r="AD2775" s="125"/>
      <c r="AE2775" s="125"/>
      <c r="AF2775" s="125"/>
      <c r="AG2775" s="125"/>
      <c r="AH2775" s="125"/>
      <c r="AI2775" s="125"/>
      <c r="AJ2775" s="125"/>
      <c r="AK2775" s="310">
        <v>305950</v>
      </c>
      <c r="AL2775" s="310">
        <f t="shared" si="422"/>
        <v>0</v>
      </c>
      <c r="AM2775" s="65" t="s">
        <v>654</v>
      </c>
      <c r="AN2775" s="65"/>
      <c r="AO2775" s="65"/>
      <c r="AP2775" s="65"/>
      <c r="AQ2775" s="65"/>
      <c r="AR2775" s="65"/>
      <c r="AS2775" s="66"/>
    </row>
    <row r="2776" spans="1:45" s="67" customFormat="1" ht="14.15" customHeight="1" x14ac:dyDescent="0.2">
      <c r="A2776" s="139">
        <v>2104124</v>
      </c>
      <c r="B2776" s="140" t="s">
        <v>118</v>
      </c>
      <c r="C2776" s="258">
        <f t="shared" si="423"/>
        <v>1</v>
      </c>
      <c r="D2776" s="137"/>
      <c r="E2776" s="126"/>
      <c r="F2776" s="126"/>
      <c r="G2776" s="126"/>
      <c r="H2776" s="262">
        <f t="shared" si="421"/>
        <v>1</v>
      </c>
      <c r="I2776" s="125">
        <v>1</v>
      </c>
      <c r="J2776" s="125"/>
      <c r="K2776" s="125"/>
      <c r="L2776" s="125"/>
      <c r="M2776" s="125"/>
      <c r="N2776" s="125"/>
      <c r="O2776" s="262">
        <f t="shared" si="424"/>
        <v>1</v>
      </c>
      <c r="P2776" s="125">
        <v>1</v>
      </c>
      <c r="Q2776" s="125"/>
      <c r="R2776" s="262">
        <f t="shared" si="426"/>
        <v>0</v>
      </c>
      <c r="S2776" s="125"/>
      <c r="T2776" s="125"/>
      <c r="U2776" s="262">
        <f t="shared" si="425"/>
        <v>0</v>
      </c>
      <c r="V2776" s="125"/>
      <c r="W2776" s="125"/>
      <c r="X2776" s="262">
        <f t="shared" si="427"/>
        <v>0</v>
      </c>
      <c r="Y2776" s="125"/>
      <c r="Z2776" s="125"/>
      <c r="AA2776" s="125">
        <v>1</v>
      </c>
      <c r="AB2776" s="125"/>
      <c r="AC2776" s="125"/>
      <c r="AD2776" s="125"/>
      <c r="AE2776" s="125"/>
      <c r="AF2776" s="125"/>
      <c r="AG2776" s="125"/>
      <c r="AH2776" s="125"/>
      <c r="AI2776" s="125"/>
      <c r="AJ2776" s="125"/>
      <c r="AK2776" s="310">
        <v>312610</v>
      </c>
      <c r="AL2776" s="310">
        <f t="shared" si="422"/>
        <v>312610</v>
      </c>
      <c r="AM2776" s="65" t="s">
        <v>654</v>
      </c>
      <c r="AN2776" s="65"/>
      <c r="AO2776" s="65"/>
      <c r="AP2776" s="65"/>
      <c r="AQ2776" s="65"/>
      <c r="AR2776" s="65"/>
      <c r="AS2776" s="66"/>
    </row>
    <row r="2777" spans="1:45" s="67" customFormat="1" ht="14.15" customHeight="1" x14ac:dyDescent="0.2">
      <c r="A2777" s="139">
        <v>2104125</v>
      </c>
      <c r="B2777" s="140" t="s">
        <v>57</v>
      </c>
      <c r="C2777" s="258">
        <f t="shared" si="423"/>
        <v>0</v>
      </c>
      <c r="D2777" s="137"/>
      <c r="E2777" s="126"/>
      <c r="F2777" s="126"/>
      <c r="G2777" s="126"/>
      <c r="H2777" s="262">
        <f t="shared" si="421"/>
        <v>0</v>
      </c>
      <c r="I2777" s="125"/>
      <c r="J2777" s="125"/>
      <c r="K2777" s="125"/>
      <c r="L2777" s="125"/>
      <c r="M2777" s="125"/>
      <c r="N2777" s="125"/>
      <c r="O2777" s="262">
        <f t="shared" si="424"/>
        <v>0</v>
      </c>
      <c r="P2777" s="125"/>
      <c r="Q2777" s="125"/>
      <c r="R2777" s="262">
        <f t="shared" si="426"/>
        <v>0</v>
      </c>
      <c r="S2777" s="125"/>
      <c r="T2777" s="125"/>
      <c r="U2777" s="262">
        <f t="shared" si="425"/>
        <v>0</v>
      </c>
      <c r="V2777" s="125"/>
      <c r="W2777" s="125"/>
      <c r="X2777" s="262">
        <f t="shared" si="427"/>
        <v>0</v>
      </c>
      <c r="Y2777" s="125"/>
      <c r="Z2777" s="125"/>
      <c r="AA2777" s="125"/>
      <c r="AB2777" s="125"/>
      <c r="AC2777" s="125"/>
      <c r="AD2777" s="125"/>
      <c r="AE2777" s="125"/>
      <c r="AF2777" s="125"/>
      <c r="AG2777" s="125"/>
      <c r="AH2777" s="125"/>
      <c r="AI2777" s="125"/>
      <c r="AJ2777" s="125"/>
      <c r="AK2777" s="310">
        <v>332310</v>
      </c>
      <c r="AL2777" s="310">
        <f t="shared" si="422"/>
        <v>0</v>
      </c>
      <c r="AM2777" s="65" t="s">
        <v>654</v>
      </c>
      <c r="AN2777" s="65"/>
      <c r="AO2777" s="65"/>
      <c r="AP2777" s="65"/>
      <c r="AQ2777" s="65"/>
      <c r="AR2777" s="65"/>
      <c r="AS2777" s="66"/>
    </row>
    <row r="2778" spans="1:45" s="67" customFormat="1" ht="14.15" customHeight="1" x14ac:dyDescent="0.2">
      <c r="A2778" s="139">
        <v>2104126</v>
      </c>
      <c r="B2778" s="140" t="s">
        <v>58</v>
      </c>
      <c r="C2778" s="258">
        <f t="shared" si="423"/>
        <v>0</v>
      </c>
      <c r="D2778" s="137"/>
      <c r="E2778" s="126"/>
      <c r="F2778" s="126"/>
      <c r="G2778" s="126"/>
      <c r="H2778" s="262">
        <f t="shared" si="421"/>
        <v>0</v>
      </c>
      <c r="I2778" s="125"/>
      <c r="J2778" s="125"/>
      <c r="K2778" s="125"/>
      <c r="L2778" s="125"/>
      <c r="M2778" s="125"/>
      <c r="N2778" s="125"/>
      <c r="O2778" s="262">
        <f t="shared" si="424"/>
        <v>0</v>
      </c>
      <c r="P2778" s="125"/>
      <c r="Q2778" s="125"/>
      <c r="R2778" s="262">
        <f t="shared" si="426"/>
        <v>0</v>
      </c>
      <c r="S2778" s="125"/>
      <c r="T2778" s="125"/>
      <c r="U2778" s="262">
        <f t="shared" si="425"/>
        <v>0</v>
      </c>
      <c r="V2778" s="125"/>
      <c r="W2778" s="125"/>
      <c r="X2778" s="262">
        <f t="shared" si="427"/>
        <v>0</v>
      </c>
      <c r="Y2778" s="125"/>
      <c r="Z2778" s="125"/>
      <c r="AA2778" s="125"/>
      <c r="AB2778" s="125"/>
      <c r="AC2778" s="125"/>
      <c r="AD2778" s="125"/>
      <c r="AE2778" s="125"/>
      <c r="AF2778" s="125"/>
      <c r="AG2778" s="125"/>
      <c r="AH2778" s="125"/>
      <c r="AI2778" s="125"/>
      <c r="AJ2778" s="125"/>
      <c r="AK2778" s="310">
        <v>572950</v>
      </c>
      <c r="AL2778" s="310">
        <f t="shared" si="422"/>
        <v>0</v>
      </c>
      <c r="AM2778" s="65" t="s">
        <v>654</v>
      </c>
      <c r="AN2778" s="65"/>
      <c r="AO2778" s="65"/>
      <c r="AP2778" s="65"/>
      <c r="AQ2778" s="65"/>
      <c r="AR2778" s="65"/>
      <c r="AS2778" s="66"/>
    </row>
    <row r="2779" spans="1:45" s="67" customFormat="1" ht="14.15" customHeight="1" x14ac:dyDescent="0.2">
      <c r="A2779" s="139">
        <v>2104127</v>
      </c>
      <c r="B2779" s="140" t="s">
        <v>2389</v>
      </c>
      <c r="C2779" s="258">
        <f t="shared" si="423"/>
        <v>0</v>
      </c>
      <c r="D2779" s="137"/>
      <c r="E2779" s="126"/>
      <c r="F2779" s="126"/>
      <c r="G2779" s="126"/>
      <c r="H2779" s="262">
        <f t="shared" si="421"/>
        <v>0</v>
      </c>
      <c r="I2779" s="125"/>
      <c r="J2779" s="125"/>
      <c r="K2779" s="125"/>
      <c r="L2779" s="125"/>
      <c r="M2779" s="125"/>
      <c r="N2779" s="125"/>
      <c r="O2779" s="262">
        <f t="shared" si="424"/>
        <v>0</v>
      </c>
      <c r="P2779" s="125"/>
      <c r="Q2779" s="125"/>
      <c r="R2779" s="262">
        <f t="shared" si="426"/>
        <v>0</v>
      </c>
      <c r="S2779" s="125"/>
      <c r="T2779" s="125"/>
      <c r="U2779" s="262">
        <f t="shared" si="425"/>
        <v>0</v>
      </c>
      <c r="V2779" s="125"/>
      <c r="W2779" s="125"/>
      <c r="X2779" s="262">
        <f t="shared" si="427"/>
        <v>0</v>
      </c>
      <c r="Y2779" s="125"/>
      <c r="Z2779" s="125"/>
      <c r="AA2779" s="125"/>
      <c r="AB2779" s="125"/>
      <c r="AC2779" s="125"/>
      <c r="AD2779" s="125"/>
      <c r="AE2779" s="125"/>
      <c r="AF2779" s="125"/>
      <c r="AG2779" s="125"/>
      <c r="AH2779" s="125"/>
      <c r="AI2779" s="125"/>
      <c r="AJ2779" s="125"/>
      <c r="AK2779" s="310">
        <v>463920</v>
      </c>
      <c r="AL2779" s="310">
        <f t="shared" si="422"/>
        <v>0</v>
      </c>
      <c r="AM2779" s="65" t="s">
        <v>654</v>
      </c>
      <c r="AN2779" s="65"/>
      <c r="AO2779" s="65"/>
      <c r="AP2779" s="65"/>
      <c r="AQ2779" s="65"/>
      <c r="AR2779" s="65"/>
      <c r="AS2779" s="66"/>
    </row>
    <row r="2780" spans="1:45" s="67" customFormat="1" ht="14.15" customHeight="1" x14ac:dyDescent="0.2">
      <c r="A2780" s="139">
        <v>2104128</v>
      </c>
      <c r="B2780" s="140" t="s">
        <v>2967</v>
      </c>
      <c r="C2780" s="258">
        <f t="shared" si="423"/>
        <v>0</v>
      </c>
      <c r="D2780" s="137"/>
      <c r="E2780" s="126"/>
      <c r="F2780" s="126"/>
      <c r="G2780" s="126"/>
      <c r="H2780" s="262">
        <f t="shared" si="421"/>
        <v>0</v>
      </c>
      <c r="I2780" s="125"/>
      <c r="J2780" s="125"/>
      <c r="K2780" s="125"/>
      <c r="L2780" s="125"/>
      <c r="M2780" s="125"/>
      <c r="N2780" s="125"/>
      <c r="O2780" s="262">
        <f t="shared" si="424"/>
        <v>0</v>
      </c>
      <c r="P2780" s="125"/>
      <c r="Q2780" s="125"/>
      <c r="R2780" s="262">
        <f t="shared" si="426"/>
        <v>0</v>
      </c>
      <c r="S2780" s="125"/>
      <c r="T2780" s="125"/>
      <c r="U2780" s="262">
        <f t="shared" si="425"/>
        <v>0</v>
      </c>
      <c r="V2780" s="125"/>
      <c r="W2780" s="125"/>
      <c r="X2780" s="262">
        <f t="shared" si="427"/>
        <v>0</v>
      </c>
      <c r="Y2780" s="125"/>
      <c r="Z2780" s="125"/>
      <c r="AA2780" s="125"/>
      <c r="AB2780" s="125"/>
      <c r="AC2780" s="125"/>
      <c r="AD2780" s="125"/>
      <c r="AE2780" s="125"/>
      <c r="AF2780" s="125"/>
      <c r="AG2780" s="125"/>
      <c r="AH2780" s="125"/>
      <c r="AI2780" s="125"/>
      <c r="AJ2780" s="125"/>
      <c r="AK2780" s="310">
        <v>333680</v>
      </c>
      <c r="AL2780" s="310">
        <f t="shared" si="422"/>
        <v>0</v>
      </c>
      <c r="AM2780" s="65" t="s">
        <v>654</v>
      </c>
      <c r="AN2780" s="65"/>
      <c r="AO2780" s="65"/>
      <c r="AP2780" s="65"/>
      <c r="AQ2780" s="65"/>
      <c r="AR2780" s="65"/>
      <c r="AS2780" s="66"/>
    </row>
    <row r="2781" spans="1:45" s="67" customFormat="1" ht="14.15" customHeight="1" x14ac:dyDescent="0.2">
      <c r="A2781" s="139">
        <v>2104228</v>
      </c>
      <c r="B2781" s="210" t="s">
        <v>2968</v>
      </c>
      <c r="C2781" s="258">
        <f t="shared" si="423"/>
        <v>0</v>
      </c>
      <c r="D2781" s="137"/>
      <c r="E2781" s="126"/>
      <c r="F2781" s="126"/>
      <c r="G2781" s="126"/>
      <c r="H2781" s="262">
        <f t="shared" ref="H2781:H2844" si="428">+I2781+J2781</f>
        <v>0</v>
      </c>
      <c r="I2781" s="125"/>
      <c r="J2781" s="125"/>
      <c r="K2781" s="125"/>
      <c r="L2781" s="125"/>
      <c r="M2781" s="125"/>
      <c r="N2781" s="125"/>
      <c r="O2781" s="262">
        <f t="shared" si="424"/>
        <v>0</v>
      </c>
      <c r="P2781" s="125"/>
      <c r="Q2781" s="125"/>
      <c r="R2781" s="262">
        <f t="shared" si="426"/>
        <v>0</v>
      </c>
      <c r="S2781" s="125"/>
      <c r="T2781" s="125"/>
      <c r="U2781" s="262">
        <f t="shared" si="425"/>
        <v>0</v>
      </c>
      <c r="V2781" s="125"/>
      <c r="W2781" s="125"/>
      <c r="X2781" s="262">
        <f t="shared" si="427"/>
        <v>0</v>
      </c>
      <c r="Y2781" s="125"/>
      <c r="Z2781" s="125"/>
      <c r="AA2781" s="125"/>
      <c r="AB2781" s="125"/>
      <c r="AC2781" s="125"/>
      <c r="AD2781" s="125"/>
      <c r="AE2781" s="125"/>
      <c r="AF2781" s="125"/>
      <c r="AG2781" s="125"/>
      <c r="AH2781" s="125"/>
      <c r="AI2781" s="125"/>
      <c r="AJ2781" s="125"/>
      <c r="AK2781" s="310">
        <v>776670</v>
      </c>
      <c r="AL2781" s="310">
        <f t="shared" ref="AL2781:AL2844" si="429">AK2781*I2781</f>
        <v>0</v>
      </c>
      <c r="AM2781" s="65" t="s">
        <v>654</v>
      </c>
      <c r="AN2781" s="65"/>
      <c r="AO2781" s="65"/>
      <c r="AP2781" s="65"/>
      <c r="AQ2781" s="65"/>
      <c r="AR2781" s="65"/>
      <c r="AS2781" s="66"/>
    </row>
    <row r="2782" spans="1:45" s="67" customFormat="1" ht="14.15" customHeight="1" x14ac:dyDescent="0.2">
      <c r="A2782" s="139">
        <v>2104129</v>
      </c>
      <c r="B2782" s="140" t="s">
        <v>81</v>
      </c>
      <c r="C2782" s="258">
        <f t="shared" si="423"/>
        <v>0</v>
      </c>
      <c r="D2782" s="137"/>
      <c r="E2782" s="126"/>
      <c r="F2782" s="126"/>
      <c r="G2782" s="126"/>
      <c r="H2782" s="262">
        <f t="shared" si="428"/>
        <v>0</v>
      </c>
      <c r="I2782" s="125"/>
      <c r="J2782" s="125"/>
      <c r="K2782" s="125"/>
      <c r="L2782" s="125"/>
      <c r="M2782" s="125"/>
      <c r="N2782" s="125"/>
      <c r="O2782" s="262">
        <f t="shared" si="424"/>
        <v>0</v>
      </c>
      <c r="P2782" s="125"/>
      <c r="Q2782" s="125"/>
      <c r="R2782" s="262">
        <f t="shared" si="426"/>
        <v>0</v>
      </c>
      <c r="S2782" s="125"/>
      <c r="T2782" s="125"/>
      <c r="U2782" s="262">
        <f t="shared" si="425"/>
        <v>0</v>
      </c>
      <c r="V2782" s="125"/>
      <c r="W2782" s="125"/>
      <c r="X2782" s="262">
        <f t="shared" si="427"/>
        <v>0</v>
      </c>
      <c r="Y2782" s="125"/>
      <c r="Z2782" s="125"/>
      <c r="AA2782" s="125"/>
      <c r="AB2782" s="125"/>
      <c r="AC2782" s="125"/>
      <c r="AD2782" s="125"/>
      <c r="AE2782" s="125"/>
      <c r="AF2782" s="125"/>
      <c r="AG2782" s="125"/>
      <c r="AH2782" s="125"/>
      <c r="AI2782" s="125"/>
      <c r="AJ2782" s="125"/>
      <c r="AK2782" s="310">
        <v>516440</v>
      </c>
      <c r="AL2782" s="310">
        <f t="shared" si="429"/>
        <v>0</v>
      </c>
      <c r="AM2782" s="65" t="s">
        <v>654</v>
      </c>
      <c r="AN2782" s="65"/>
      <c r="AO2782" s="65"/>
      <c r="AP2782" s="65"/>
      <c r="AQ2782" s="65"/>
      <c r="AR2782" s="65"/>
      <c r="AS2782" s="66"/>
    </row>
    <row r="2783" spans="1:45" s="67" customFormat="1" ht="14.15" customHeight="1" x14ac:dyDescent="0.2">
      <c r="A2783" s="139">
        <v>2104229</v>
      </c>
      <c r="B2783" s="140" t="s">
        <v>1227</v>
      </c>
      <c r="C2783" s="258">
        <f t="shared" ref="C2783:C2846" si="430">SUM(I2783:N2783)</f>
        <v>0</v>
      </c>
      <c r="D2783" s="137"/>
      <c r="E2783" s="126"/>
      <c r="F2783" s="126"/>
      <c r="G2783" s="126"/>
      <c r="H2783" s="262">
        <f t="shared" si="428"/>
        <v>0</v>
      </c>
      <c r="I2783" s="125"/>
      <c r="J2783" s="125"/>
      <c r="K2783" s="125"/>
      <c r="L2783" s="125"/>
      <c r="M2783" s="125"/>
      <c r="N2783" s="125"/>
      <c r="O2783" s="262">
        <f t="shared" si="424"/>
        <v>0</v>
      </c>
      <c r="P2783" s="125"/>
      <c r="Q2783" s="125"/>
      <c r="R2783" s="262">
        <f t="shared" si="426"/>
        <v>0</v>
      </c>
      <c r="S2783" s="125"/>
      <c r="T2783" s="125"/>
      <c r="U2783" s="262">
        <f t="shared" si="425"/>
        <v>0</v>
      </c>
      <c r="V2783" s="125"/>
      <c r="W2783" s="125"/>
      <c r="X2783" s="262">
        <f t="shared" si="427"/>
        <v>0</v>
      </c>
      <c r="Y2783" s="125"/>
      <c r="Z2783" s="125"/>
      <c r="AA2783" s="125"/>
      <c r="AB2783" s="125"/>
      <c r="AC2783" s="125"/>
      <c r="AD2783" s="125"/>
      <c r="AE2783" s="125"/>
      <c r="AF2783" s="125"/>
      <c r="AG2783" s="125"/>
      <c r="AH2783" s="125"/>
      <c r="AI2783" s="125"/>
      <c r="AJ2783" s="125"/>
      <c r="AK2783" s="310">
        <v>1524380</v>
      </c>
      <c r="AL2783" s="310">
        <f t="shared" si="429"/>
        <v>0</v>
      </c>
      <c r="AM2783" s="65" t="s">
        <v>654</v>
      </c>
      <c r="AN2783" s="65"/>
      <c r="AO2783" s="65"/>
      <c r="AP2783" s="65"/>
      <c r="AQ2783" s="65"/>
      <c r="AR2783" s="65"/>
      <c r="AS2783" s="66"/>
    </row>
    <row r="2784" spans="1:45" s="67" customFormat="1" ht="14.15" customHeight="1" x14ac:dyDescent="0.2">
      <c r="A2784" s="139">
        <v>2104130</v>
      </c>
      <c r="B2784" s="140" t="s">
        <v>1317</v>
      </c>
      <c r="C2784" s="258">
        <f t="shared" si="430"/>
        <v>0</v>
      </c>
      <c r="D2784" s="137"/>
      <c r="E2784" s="126"/>
      <c r="F2784" s="126"/>
      <c r="G2784" s="126"/>
      <c r="H2784" s="262">
        <f t="shared" si="428"/>
        <v>0</v>
      </c>
      <c r="I2784" s="125"/>
      <c r="J2784" s="125"/>
      <c r="K2784" s="125"/>
      <c r="L2784" s="125"/>
      <c r="M2784" s="125"/>
      <c r="N2784" s="125"/>
      <c r="O2784" s="262">
        <f t="shared" si="424"/>
        <v>0</v>
      </c>
      <c r="P2784" s="125"/>
      <c r="Q2784" s="125"/>
      <c r="R2784" s="262">
        <f t="shared" si="426"/>
        <v>0</v>
      </c>
      <c r="S2784" s="125"/>
      <c r="T2784" s="125"/>
      <c r="U2784" s="262">
        <f t="shared" si="425"/>
        <v>0</v>
      </c>
      <c r="V2784" s="125"/>
      <c r="W2784" s="125"/>
      <c r="X2784" s="262">
        <f t="shared" si="427"/>
        <v>0</v>
      </c>
      <c r="Y2784" s="125"/>
      <c r="Z2784" s="125"/>
      <c r="AA2784" s="125"/>
      <c r="AB2784" s="125"/>
      <c r="AC2784" s="125"/>
      <c r="AD2784" s="125"/>
      <c r="AE2784" s="125"/>
      <c r="AF2784" s="125"/>
      <c r="AG2784" s="125"/>
      <c r="AH2784" s="125"/>
      <c r="AI2784" s="125"/>
      <c r="AJ2784" s="125"/>
      <c r="AK2784" s="310">
        <v>296090</v>
      </c>
      <c r="AL2784" s="310">
        <f t="shared" si="429"/>
        <v>0</v>
      </c>
      <c r="AM2784" s="65" t="s">
        <v>654</v>
      </c>
      <c r="AN2784" s="65"/>
      <c r="AO2784" s="65"/>
      <c r="AP2784" s="65"/>
      <c r="AQ2784" s="65"/>
      <c r="AR2784" s="65"/>
      <c r="AS2784" s="66"/>
    </row>
    <row r="2785" spans="1:45" s="67" customFormat="1" x14ac:dyDescent="0.2">
      <c r="A2785" s="139">
        <v>2104131</v>
      </c>
      <c r="B2785" s="140" t="s">
        <v>242</v>
      </c>
      <c r="C2785" s="258">
        <f t="shared" si="430"/>
        <v>0</v>
      </c>
      <c r="D2785" s="137"/>
      <c r="E2785" s="126"/>
      <c r="F2785" s="126"/>
      <c r="G2785" s="126"/>
      <c r="H2785" s="262">
        <f t="shared" si="428"/>
        <v>0</v>
      </c>
      <c r="I2785" s="125"/>
      <c r="J2785" s="125"/>
      <c r="K2785" s="125"/>
      <c r="L2785" s="125"/>
      <c r="M2785" s="125"/>
      <c r="N2785" s="125"/>
      <c r="O2785" s="262">
        <f t="shared" si="424"/>
        <v>0</v>
      </c>
      <c r="P2785" s="125"/>
      <c r="Q2785" s="125"/>
      <c r="R2785" s="262">
        <f t="shared" si="426"/>
        <v>0</v>
      </c>
      <c r="S2785" s="125"/>
      <c r="T2785" s="125"/>
      <c r="U2785" s="262">
        <f t="shared" si="425"/>
        <v>0</v>
      </c>
      <c r="V2785" s="125"/>
      <c r="W2785" s="125"/>
      <c r="X2785" s="262">
        <f t="shared" si="427"/>
        <v>0</v>
      </c>
      <c r="Y2785" s="125"/>
      <c r="Z2785" s="125"/>
      <c r="AA2785" s="125"/>
      <c r="AB2785" s="125"/>
      <c r="AC2785" s="125"/>
      <c r="AD2785" s="125"/>
      <c r="AE2785" s="125"/>
      <c r="AF2785" s="125"/>
      <c r="AG2785" s="125"/>
      <c r="AH2785" s="125"/>
      <c r="AI2785" s="125"/>
      <c r="AJ2785" s="125"/>
      <c r="AK2785" s="310">
        <v>350550</v>
      </c>
      <c r="AL2785" s="310">
        <f t="shared" si="429"/>
        <v>0</v>
      </c>
      <c r="AM2785" s="65" t="s">
        <v>654</v>
      </c>
      <c r="AN2785" s="65"/>
      <c r="AO2785" s="65"/>
      <c r="AP2785" s="65"/>
      <c r="AQ2785" s="65"/>
      <c r="AR2785" s="65"/>
      <c r="AS2785" s="66"/>
    </row>
    <row r="2786" spans="1:45" s="67" customFormat="1" ht="19.5" customHeight="1" x14ac:dyDescent="0.2">
      <c r="A2786" s="139">
        <v>2104231</v>
      </c>
      <c r="B2786" s="140" t="s">
        <v>243</v>
      </c>
      <c r="C2786" s="258">
        <f t="shared" si="430"/>
        <v>0</v>
      </c>
      <c r="D2786" s="137"/>
      <c r="E2786" s="126"/>
      <c r="F2786" s="126"/>
      <c r="G2786" s="126"/>
      <c r="H2786" s="262">
        <f t="shared" si="428"/>
        <v>0</v>
      </c>
      <c r="I2786" s="125"/>
      <c r="J2786" s="125"/>
      <c r="K2786" s="125"/>
      <c r="L2786" s="125"/>
      <c r="M2786" s="125"/>
      <c r="N2786" s="125"/>
      <c r="O2786" s="262">
        <f t="shared" si="424"/>
        <v>0</v>
      </c>
      <c r="P2786" s="125"/>
      <c r="Q2786" s="125"/>
      <c r="R2786" s="262">
        <f t="shared" si="426"/>
        <v>0</v>
      </c>
      <c r="S2786" s="125"/>
      <c r="T2786" s="125"/>
      <c r="U2786" s="262">
        <f t="shared" si="425"/>
        <v>0</v>
      </c>
      <c r="V2786" s="125"/>
      <c r="W2786" s="125"/>
      <c r="X2786" s="262">
        <f t="shared" si="427"/>
        <v>0</v>
      </c>
      <c r="Y2786" s="125"/>
      <c r="Z2786" s="125"/>
      <c r="AA2786" s="125"/>
      <c r="AB2786" s="125"/>
      <c r="AC2786" s="125"/>
      <c r="AD2786" s="125"/>
      <c r="AE2786" s="125"/>
      <c r="AF2786" s="125"/>
      <c r="AG2786" s="125"/>
      <c r="AH2786" s="125"/>
      <c r="AI2786" s="125"/>
      <c r="AJ2786" s="125"/>
      <c r="AK2786" s="310">
        <v>561820</v>
      </c>
      <c r="AL2786" s="310">
        <f t="shared" si="429"/>
        <v>0</v>
      </c>
      <c r="AM2786" s="65" t="s">
        <v>654</v>
      </c>
      <c r="AN2786" s="65"/>
      <c r="AO2786" s="65"/>
      <c r="AP2786" s="65"/>
      <c r="AQ2786" s="65"/>
      <c r="AR2786" s="65"/>
      <c r="AS2786" s="66"/>
    </row>
    <row r="2787" spans="1:45" s="67" customFormat="1" ht="14.15" customHeight="1" x14ac:dyDescent="0.2">
      <c r="A2787" s="139">
        <v>2104132</v>
      </c>
      <c r="B2787" s="140" t="s">
        <v>806</v>
      </c>
      <c r="C2787" s="258">
        <f t="shared" si="430"/>
        <v>0</v>
      </c>
      <c r="D2787" s="137"/>
      <c r="E2787" s="126"/>
      <c r="F2787" s="126"/>
      <c r="G2787" s="126"/>
      <c r="H2787" s="262">
        <f t="shared" si="428"/>
        <v>0</v>
      </c>
      <c r="I2787" s="125"/>
      <c r="J2787" s="125"/>
      <c r="K2787" s="125"/>
      <c r="L2787" s="125"/>
      <c r="M2787" s="125"/>
      <c r="N2787" s="125"/>
      <c r="O2787" s="262">
        <f t="shared" si="424"/>
        <v>0</v>
      </c>
      <c r="P2787" s="125"/>
      <c r="Q2787" s="125"/>
      <c r="R2787" s="262">
        <f t="shared" si="426"/>
        <v>0</v>
      </c>
      <c r="S2787" s="125"/>
      <c r="T2787" s="125"/>
      <c r="U2787" s="262">
        <f t="shared" si="425"/>
        <v>0</v>
      </c>
      <c r="V2787" s="125"/>
      <c r="W2787" s="125"/>
      <c r="X2787" s="262">
        <f t="shared" si="427"/>
        <v>0</v>
      </c>
      <c r="Y2787" s="125"/>
      <c r="Z2787" s="125"/>
      <c r="AA2787" s="125"/>
      <c r="AB2787" s="125"/>
      <c r="AC2787" s="125"/>
      <c r="AD2787" s="125"/>
      <c r="AE2787" s="125"/>
      <c r="AF2787" s="125"/>
      <c r="AG2787" s="125"/>
      <c r="AH2787" s="125"/>
      <c r="AI2787" s="125"/>
      <c r="AJ2787" s="125"/>
      <c r="AK2787" s="310">
        <v>296090</v>
      </c>
      <c r="AL2787" s="310">
        <f t="shared" si="429"/>
        <v>0</v>
      </c>
      <c r="AM2787" s="65" t="s">
        <v>654</v>
      </c>
      <c r="AN2787" s="65"/>
      <c r="AO2787" s="65"/>
      <c r="AP2787" s="65"/>
      <c r="AQ2787" s="65"/>
      <c r="AR2787" s="65"/>
      <c r="AS2787" s="66"/>
    </row>
    <row r="2788" spans="1:45" s="67" customFormat="1" ht="14.15" customHeight="1" x14ac:dyDescent="0.2">
      <c r="A2788" s="139">
        <v>2104133</v>
      </c>
      <c r="B2788" s="140" t="s">
        <v>3046</v>
      </c>
      <c r="C2788" s="258">
        <f t="shared" si="430"/>
        <v>0</v>
      </c>
      <c r="D2788" s="137"/>
      <c r="E2788" s="126"/>
      <c r="F2788" s="126"/>
      <c r="G2788" s="126"/>
      <c r="H2788" s="262">
        <f t="shared" si="428"/>
        <v>0</v>
      </c>
      <c r="I2788" s="125"/>
      <c r="J2788" s="125"/>
      <c r="K2788" s="125"/>
      <c r="L2788" s="125"/>
      <c r="M2788" s="125"/>
      <c r="N2788" s="125"/>
      <c r="O2788" s="262">
        <f t="shared" ref="O2788:O2851" si="431">SUM(P2788:Q2788)</f>
        <v>0</v>
      </c>
      <c r="P2788" s="125"/>
      <c r="Q2788" s="125"/>
      <c r="R2788" s="262">
        <f t="shared" si="426"/>
        <v>0</v>
      </c>
      <c r="S2788" s="125"/>
      <c r="T2788" s="125"/>
      <c r="U2788" s="262">
        <f t="shared" ref="U2788:U2851" si="432">SUM(V2788:W2788)</f>
        <v>0</v>
      </c>
      <c r="V2788" s="125"/>
      <c r="W2788" s="125"/>
      <c r="X2788" s="262">
        <f t="shared" si="427"/>
        <v>0</v>
      </c>
      <c r="Y2788" s="125"/>
      <c r="Z2788" s="125"/>
      <c r="AA2788" s="125"/>
      <c r="AB2788" s="125"/>
      <c r="AC2788" s="125"/>
      <c r="AD2788" s="125"/>
      <c r="AE2788" s="125"/>
      <c r="AF2788" s="125"/>
      <c r="AG2788" s="125"/>
      <c r="AH2788" s="125"/>
      <c r="AI2788" s="125"/>
      <c r="AJ2788" s="125"/>
      <c r="AK2788" s="310">
        <v>270240</v>
      </c>
      <c r="AL2788" s="310">
        <f t="shared" si="429"/>
        <v>0</v>
      </c>
      <c r="AM2788" s="65" t="s">
        <v>654</v>
      </c>
      <c r="AN2788" s="65"/>
      <c r="AO2788" s="65"/>
      <c r="AP2788" s="65"/>
      <c r="AQ2788" s="65"/>
      <c r="AR2788" s="65"/>
      <c r="AS2788" s="66"/>
    </row>
    <row r="2789" spans="1:45" s="67" customFormat="1" ht="14.15" customHeight="1" x14ac:dyDescent="0.2">
      <c r="A2789" s="139">
        <v>2104134</v>
      </c>
      <c r="B2789" s="140" t="s">
        <v>807</v>
      </c>
      <c r="C2789" s="258">
        <f t="shared" si="430"/>
        <v>0</v>
      </c>
      <c r="D2789" s="137"/>
      <c r="E2789" s="126"/>
      <c r="F2789" s="126"/>
      <c r="G2789" s="126"/>
      <c r="H2789" s="262">
        <f t="shared" si="428"/>
        <v>0</v>
      </c>
      <c r="I2789" s="125"/>
      <c r="J2789" s="125"/>
      <c r="K2789" s="125"/>
      <c r="L2789" s="125"/>
      <c r="M2789" s="125"/>
      <c r="N2789" s="125"/>
      <c r="O2789" s="262">
        <f t="shared" si="431"/>
        <v>0</v>
      </c>
      <c r="P2789" s="125"/>
      <c r="Q2789" s="125"/>
      <c r="R2789" s="262">
        <f t="shared" si="426"/>
        <v>0</v>
      </c>
      <c r="S2789" s="125"/>
      <c r="T2789" s="125"/>
      <c r="U2789" s="262">
        <f t="shared" si="432"/>
        <v>0</v>
      </c>
      <c r="V2789" s="125"/>
      <c r="W2789" s="125"/>
      <c r="X2789" s="262">
        <f t="shared" si="427"/>
        <v>0</v>
      </c>
      <c r="Y2789" s="125"/>
      <c r="Z2789" s="125"/>
      <c r="AA2789" s="125"/>
      <c r="AB2789" s="125"/>
      <c r="AC2789" s="125"/>
      <c r="AD2789" s="125"/>
      <c r="AE2789" s="125"/>
      <c r="AF2789" s="125"/>
      <c r="AG2789" s="125"/>
      <c r="AH2789" s="125"/>
      <c r="AI2789" s="125"/>
      <c r="AJ2789" s="125"/>
      <c r="AK2789" s="310">
        <v>312610</v>
      </c>
      <c r="AL2789" s="310">
        <f t="shared" si="429"/>
        <v>0</v>
      </c>
      <c r="AM2789" s="65" t="s">
        <v>654</v>
      </c>
      <c r="AN2789" s="65"/>
      <c r="AO2789" s="65"/>
      <c r="AP2789" s="65"/>
      <c r="AQ2789" s="65"/>
      <c r="AR2789" s="65"/>
      <c r="AS2789" s="66"/>
    </row>
    <row r="2790" spans="1:45" s="67" customFormat="1" ht="14.15" customHeight="1" x14ac:dyDescent="0.2">
      <c r="A2790" s="139">
        <v>2104135</v>
      </c>
      <c r="B2790" s="140" t="s">
        <v>808</v>
      </c>
      <c r="C2790" s="258">
        <f t="shared" si="430"/>
        <v>0</v>
      </c>
      <c r="D2790" s="137"/>
      <c r="E2790" s="126"/>
      <c r="F2790" s="126"/>
      <c r="G2790" s="126"/>
      <c r="H2790" s="262">
        <f t="shared" si="428"/>
        <v>0</v>
      </c>
      <c r="I2790" s="125"/>
      <c r="J2790" s="125"/>
      <c r="K2790" s="125"/>
      <c r="L2790" s="125"/>
      <c r="M2790" s="125"/>
      <c r="N2790" s="125"/>
      <c r="O2790" s="262">
        <f t="shared" si="431"/>
        <v>0</v>
      </c>
      <c r="P2790" s="125"/>
      <c r="Q2790" s="125"/>
      <c r="R2790" s="262">
        <f t="shared" ref="R2790:R2853" si="433">SUM(S2790:T2790)</f>
        <v>0</v>
      </c>
      <c r="S2790" s="125"/>
      <c r="T2790" s="125"/>
      <c r="U2790" s="262">
        <f t="shared" si="432"/>
        <v>0</v>
      </c>
      <c r="V2790" s="125"/>
      <c r="W2790" s="125"/>
      <c r="X2790" s="262">
        <f t="shared" ref="X2790:X2853" si="434">SUM(Y2790:Z2790)</f>
        <v>0</v>
      </c>
      <c r="Y2790" s="125"/>
      <c r="Z2790" s="125"/>
      <c r="AA2790" s="125"/>
      <c r="AB2790" s="125"/>
      <c r="AC2790" s="125"/>
      <c r="AD2790" s="125"/>
      <c r="AE2790" s="125"/>
      <c r="AF2790" s="125"/>
      <c r="AG2790" s="125"/>
      <c r="AH2790" s="125"/>
      <c r="AI2790" s="125"/>
      <c r="AJ2790" s="125"/>
      <c r="AK2790" s="310">
        <v>455790</v>
      </c>
      <c r="AL2790" s="310">
        <f t="shared" si="429"/>
        <v>0</v>
      </c>
      <c r="AM2790" s="65" t="s">
        <v>654</v>
      </c>
      <c r="AN2790" s="65"/>
      <c r="AO2790" s="65"/>
      <c r="AP2790" s="65"/>
      <c r="AQ2790" s="65"/>
      <c r="AR2790" s="65"/>
      <c r="AS2790" s="66"/>
    </row>
    <row r="2791" spans="1:45" s="67" customFormat="1" ht="14.15" customHeight="1" x14ac:dyDescent="0.2">
      <c r="A2791" s="139">
        <v>2104136</v>
      </c>
      <c r="B2791" s="140" t="s">
        <v>809</v>
      </c>
      <c r="C2791" s="258">
        <f t="shared" si="430"/>
        <v>0</v>
      </c>
      <c r="D2791" s="137"/>
      <c r="E2791" s="126"/>
      <c r="F2791" s="126"/>
      <c r="G2791" s="126"/>
      <c r="H2791" s="262">
        <f t="shared" si="428"/>
        <v>0</v>
      </c>
      <c r="I2791" s="125"/>
      <c r="J2791" s="125"/>
      <c r="K2791" s="125"/>
      <c r="L2791" s="125"/>
      <c r="M2791" s="125"/>
      <c r="N2791" s="125"/>
      <c r="O2791" s="262">
        <f t="shared" si="431"/>
        <v>0</v>
      </c>
      <c r="P2791" s="125"/>
      <c r="Q2791" s="125"/>
      <c r="R2791" s="262">
        <f t="shared" si="433"/>
        <v>0</v>
      </c>
      <c r="S2791" s="125"/>
      <c r="T2791" s="125"/>
      <c r="U2791" s="262">
        <f t="shared" si="432"/>
        <v>0</v>
      </c>
      <c r="V2791" s="125"/>
      <c r="W2791" s="125"/>
      <c r="X2791" s="262">
        <f t="shared" si="434"/>
        <v>0</v>
      </c>
      <c r="Y2791" s="125"/>
      <c r="Z2791" s="125"/>
      <c r="AA2791" s="125"/>
      <c r="AB2791" s="125"/>
      <c r="AC2791" s="125"/>
      <c r="AD2791" s="125"/>
      <c r="AE2791" s="125"/>
      <c r="AF2791" s="125"/>
      <c r="AG2791" s="125"/>
      <c r="AH2791" s="125"/>
      <c r="AI2791" s="125"/>
      <c r="AJ2791" s="125"/>
      <c r="AK2791" s="310">
        <v>296090</v>
      </c>
      <c r="AL2791" s="310">
        <f t="shared" si="429"/>
        <v>0</v>
      </c>
      <c r="AM2791" s="65" t="s">
        <v>654</v>
      </c>
      <c r="AN2791" s="65"/>
      <c r="AO2791" s="65"/>
      <c r="AP2791" s="65"/>
      <c r="AQ2791" s="65"/>
      <c r="AR2791" s="65"/>
      <c r="AS2791" s="66"/>
    </row>
    <row r="2792" spans="1:45" s="67" customFormat="1" ht="14.15" customHeight="1" x14ac:dyDescent="0.2">
      <c r="A2792" s="139">
        <v>2104137</v>
      </c>
      <c r="B2792" s="140" t="s">
        <v>3047</v>
      </c>
      <c r="C2792" s="258">
        <f t="shared" si="430"/>
        <v>0</v>
      </c>
      <c r="D2792" s="137"/>
      <c r="E2792" s="126"/>
      <c r="F2792" s="126"/>
      <c r="G2792" s="126"/>
      <c r="H2792" s="262">
        <f t="shared" si="428"/>
        <v>0</v>
      </c>
      <c r="I2792" s="125"/>
      <c r="J2792" s="125"/>
      <c r="K2792" s="125"/>
      <c r="L2792" s="125"/>
      <c r="M2792" s="125"/>
      <c r="N2792" s="125"/>
      <c r="O2792" s="262">
        <f t="shared" si="431"/>
        <v>0</v>
      </c>
      <c r="P2792" s="125"/>
      <c r="Q2792" s="125"/>
      <c r="R2792" s="262">
        <f t="shared" si="433"/>
        <v>0</v>
      </c>
      <c r="S2792" s="125"/>
      <c r="T2792" s="125"/>
      <c r="U2792" s="262">
        <f t="shared" si="432"/>
        <v>0</v>
      </c>
      <c r="V2792" s="125"/>
      <c r="W2792" s="125"/>
      <c r="X2792" s="262">
        <f t="shared" si="434"/>
        <v>0</v>
      </c>
      <c r="Y2792" s="125"/>
      <c r="Z2792" s="125"/>
      <c r="AA2792" s="125"/>
      <c r="AB2792" s="125"/>
      <c r="AC2792" s="125"/>
      <c r="AD2792" s="125"/>
      <c r="AE2792" s="125"/>
      <c r="AF2792" s="125"/>
      <c r="AG2792" s="125"/>
      <c r="AH2792" s="125"/>
      <c r="AI2792" s="125"/>
      <c r="AJ2792" s="125"/>
      <c r="AK2792" s="310">
        <v>270240</v>
      </c>
      <c r="AL2792" s="310">
        <f t="shared" si="429"/>
        <v>0</v>
      </c>
      <c r="AM2792" s="65" t="s">
        <v>654</v>
      </c>
      <c r="AN2792" s="65"/>
      <c r="AO2792" s="65"/>
      <c r="AP2792" s="65"/>
      <c r="AQ2792" s="65"/>
      <c r="AR2792" s="65"/>
      <c r="AS2792" s="66"/>
    </row>
    <row r="2793" spans="1:45" s="67" customFormat="1" ht="14.15" customHeight="1" x14ac:dyDescent="0.2">
      <c r="A2793" s="139">
        <v>2104138</v>
      </c>
      <c r="B2793" s="140" t="s">
        <v>244</v>
      </c>
      <c r="C2793" s="258">
        <f t="shared" si="430"/>
        <v>1</v>
      </c>
      <c r="D2793" s="137"/>
      <c r="E2793" s="126"/>
      <c r="F2793" s="126"/>
      <c r="G2793" s="126"/>
      <c r="H2793" s="262">
        <f t="shared" si="428"/>
        <v>1</v>
      </c>
      <c r="I2793" s="125">
        <v>1</v>
      </c>
      <c r="J2793" s="125"/>
      <c r="K2793" s="125"/>
      <c r="L2793" s="125"/>
      <c r="M2793" s="125"/>
      <c r="N2793" s="125"/>
      <c r="O2793" s="262">
        <f t="shared" si="431"/>
        <v>1</v>
      </c>
      <c r="P2793" s="125">
        <v>1</v>
      </c>
      <c r="Q2793" s="125"/>
      <c r="R2793" s="262">
        <f t="shared" si="433"/>
        <v>0</v>
      </c>
      <c r="S2793" s="125"/>
      <c r="T2793" s="125"/>
      <c r="U2793" s="262">
        <f t="shared" si="432"/>
        <v>0</v>
      </c>
      <c r="V2793" s="125"/>
      <c r="W2793" s="125"/>
      <c r="X2793" s="262">
        <f t="shared" si="434"/>
        <v>0</v>
      </c>
      <c r="Y2793" s="125"/>
      <c r="Z2793" s="125"/>
      <c r="AA2793" s="125">
        <v>1</v>
      </c>
      <c r="AB2793" s="125"/>
      <c r="AC2793" s="125"/>
      <c r="AD2793" s="125"/>
      <c r="AE2793" s="125"/>
      <c r="AF2793" s="125"/>
      <c r="AG2793" s="125"/>
      <c r="AH2793" s="125"/>
      <c r="AI2793" s="125"/>
      <c r="AJ2793" s="125"/>
      <c r="AK2793" s="310">
        <v>364180</v>
      </c>
      <c r="AL2793" s="310">
        <f t="shared" si="429"/>
        <v>364180</v>
      </c>
      <c r="AM2793" s="65" t="s">
        <v>654</v>
      </c>
      <c r="AN2793" s="65"/>
      <c r="AO2793" s="65"/>
      <c r="AP2793" s="65"/>
      <c r="AQ2793" s="65"/>
      <c r="AR2793" s="65"/>
      <c r="AS2793" s="66"/>
    </row>
    <row r="2794" spans="1:45" s="67" customFormat="1" ht="14.15" customHeight="1" x14ac:dyDescent="0.2">
      <c r="A2794" s="139">
        <v>2104139</v>
      </c>
      <c r="B2794" s="140" t="s">
        <v>413</v>
      </c>
      <c r="C2794" s="258">
        <f t="shared" si="430"/>
        <v>0</v>
      </c>
      <c r="D2794" s="137"/>
      <c r="E2794" s="126"/>
      <c r="F2794" s="126"/>
      <c r="G2794" s="126"/>
      <c r="H2794" s="262">
        <f t="shared" si="428"/>
        <v>0</v>
      </c>
      <c r="I2794" s="125"/>
      <c r="J2794" s="125"/>
      <c r="K2794" s="125"/>
      <c r="L2794" s="125"/>
      <c r="M2794" s="125"/>
      <c r="N2794" s="125"/>
      <c r="O2794" s="262">
        <f t="shared" si="431"/>
        <v>0</v>
      </c>
      <c r="P2794" s="125"/>
      <c r="Q2794" s="125"/>
      <c r="R2794" s="262">
        <f t="shared" si="433"/>
        <v>0</v>
      </c>
      <c r="S2794" s="125"/>
      <c r="T2794" s="125"/>
      <c r="U2794" s="262">
        <f t="shared" si="432"/>
        <v>0</v>
      </c>
      <c r="V2794" s="125"/>
      <c r="W2794" s="125"/>
      <c r="X2794" s="262">
        <f t="shared" si="434"/>
        <v>0</v>
      </c>
      <c r="Y2794" s="125"/>
      <c r="Z2794" s="125"/>
      <c r="AA2794" s="125"/>
      <c r="AB2794" s="125"/>
      <c r="AC2794" s="125"/>
      <c r="AD2794" s="125"/>
      <c r="AE2794" s="125"/>
      <c r="AF2794" s="125"/>
      <c r="AG2794" s="125"/>
      <c r="AH2794" s="125"/>
      <c r="AI2794" s="125"/>
      <c r="AJ2794" s="125"/>
      <c r="AK2794" s="310">
        <v>296090</v>
      </c>
      <c r="AL2794" s="310">
        <f t="shared" si="429"/>
        <v>0</v>
      </c>
      <c r="AM2794" s="65" t="s">
        <v>654</v>
      </c>
      <c r="AN2794" s="65"/>
      <c r="AO2794" s="65"/>
      <c r="AP2794" s="65"/>
      <c r="AQ2794" s="65"/>
      <c r="AR2794" s="65"/>
      <c r="AS2794" s="66"/>
    </row>
    <row r="2795" spans="1:45" s="67" customFormat="1" ht="14.15" customHeight="1" x14ac:dyDescent="0.2">
      <c r="A2795" s="139">
        <v>2104140</v>
      </c>
      <c r="B2795" s="140" t="s">
        <v>414</v>
      </c>
      <c r="C2795" s="258">
        <f t="shared" si="430"/>
        <v>0</v>
      </c>
      <c r="D2795" s="137"/>
      <c r="E2795" s="126"/>
      <c r="F2795" s="126"/>
      <c r="G2795" s="126"/>
      <c r="H2795" s="262">
        <f t="shared" si="428"/>
        <v>0</v>
      </c>
      <c r="I2795" s="125"/>
      <c r="J2795" s="125"/>
      <c r="K2795" s="125"/>
      <c r="L2795" s="125"/>
      <c r="M2795" s="125"/>
      <c r="N2795" s="125"/>
      <c r="O2795" s="262">
        <f t="shared" si="431"/>
        <v>0</v>
      </c>
      <c r="P2795" s="125"/>
      <c r="Q2795" s="125"/>
      <c r="R2795" s="262">
        <f t="shared" si="433"/>
        <v>0</v>
      </c>
      <c r="S2795" s="125"/>
      <c r="T2795" s="125"/>
      <c r="U2795" s="262">
        <f t="shared" si="432"/>
        <v>0</v>
      </c>
      <c r="V2795" s="125"/>
      <c r="W2795" s="125"/>
      <c r="X2795" s="262">
        <f t="shared" si="434"/>
        <v>0</v>
      </c>
      <c r="Y2795" s="125"/>
      <c r="Z2795" s="125"/>
      <c r="AA2795" s="125"/>
      <c r="AB2795" s="125"/>
      <c r="AC2795" s="125"/>
      <c r="AD2795" s="125"/>
      <c r="AE2795" s="125"/>
      <c r="AF2795" s="125"/>
      <c r="AG2795" s="125"/>
      <c r="AH2795" s="125"/>
      <c r="AI2795" s="125"/>
      <c r="AJ2795" s="125"/>
      <c r="AK2795" s="310">
        <v>210030</v>
      </c>
      <c r="AL2795" s="310">
        <f t="shared" si="429"/>
        <v>0</v>
      </c>
      <c r="AM2795" s="65" t="s">
        <v>654</v>
      </c>
      <c r="AN2795" s="65"/>
      <c r="AO2795" s="65"/>
      <c r="AP2795" s="65"/>
      <c r="AQ2795" s="65"/>
      <c r="AR2795" s="65"/>
      <c r="AS2795" s="66"/>
    </row>
    <row r="2796" spans="1:45" s="67" customFormat="1" ht="14.15" customHeight="1" x14ac:dyDescent="0.2">
      <c r="A2796" s="139">
        <v>2104141</v>
      </c>
      <c r="B2796" s="140" t="s">
        <v>415</v>
      </c>
      <c r="C2796" s="258">
        <f t="shared" si="430"/>
        <v>0</v>
      </c>
      <c r="D2796" s="137"/>
      <c r="E2796" s="126"/>
      <c r="F2796" s="126"/>
      <c r="G2796" s="126"/>
      <c r="H2796" s="262">
        <f t="shared" si="428"/>
        <v>0</v>
      </c>
      <c r="I2796" s="125"/>
      <c r="J2796" s="125"/>
      <c r="K2796" s="125"/>
      <c r="L2796" s="125"/>
      <c r="M2796" s="125"/>
      <c r="N2796" s="125"/>
      <c r="O2796" s="262">
        <f t="shared" si="431"/>
        <v>0</v>
      </c>
      <c r="P2796" s="125"/>
      <c r="Q2796" s="125"/>
      <c r="R2796" s="262">
        <f t="shared" si="433"/>
        <v>0</v>
      </c>
      <c r="S2796" s="125"/>
      <c r="T2796" s="125"/>
      <c r="U2796" s="262">
        <f t="shared" si="432"/>
        <v>0</v>
      </c>
      <c r="V2796" s="125"/>
      <c r="W2796" s="125"/>
      <c r="X2796" s="262">
        <f t="shared" si="434"/>
        <v>0</v>
      </c>
      <c r="Y2796" s="125"/>
      <c r="Z2796" s="125"/>
      <c r="AA2796" s="125"/>
      <c r="AB2796" s="125"/>
      <c r="AC2796" s="125"/>
      <c r="AD2796" s="125"/>
      <c r="AE2796" s="125"/>
      <c r="AF2796" s="125"/>
      <c r="AG2796" s="125"/>
      <c r="AH2796" s="125"/>
      <c r="AI2796" s="125"/>
      <c r="AJ2796" s="125"/>
      <c r="AK2796" s="310">
        <v>296090</v>
      </c>
      <c r="AL2796" s="310">
        <f t="shared" si="429"/>
        <v>0</v>
      </c>
      <c r="AM2796" s="65" t="s">
        <v>654</v>
      </c>
      <c r="AN2796" s="65"/>
      <c r="AO2796" s="65"/>
      <c r="AP2796" s="65"/>
      <c r="AQ2796" s="65"/>
      <c r="AR2796" s="65"/>
      <c r="AS2796" s="66"/>
    </row>
    <row r="2797" spans="1:45" s="67" customFormat="1" ht="14.15" customHeight="1" x14ac:dyDescent="0.2">
      <c r="A2797" s="139">
        <v>2104142</v>
      </c>
      <c r="B2797" s="140" t="s">
        <v>2388</v>
      </c>
      <c r="C2797" s="258">
        <f t="shared" si="430"/>
        <v>0</v>
      </c>
      <c r="D2797" s="137"/>
      <c r="E2797" s="126"/>
      <c r="F2797" s="126"/>
      <c r="G2797" s="126"/>
      <c r="H2797" s="262">
        <f t="shared" si="428"/>
        <v>0</v>
      </c>
      <c r="I2797" s="125"/>
      <c r="J2797" s="125"/>
      <c r="K2797" s="125"/>
      <c r="L2797" s="125"/>
      <c r="M2797" s="125"/>
      <c r="N2797" s="125"/>
      <c r="O2797" s="262">
        <f t="shared" si="431"/>
        <v>0</v>
      </c>
      <c r="P2797" s="125"/>
      <c r="Q2797" s="125"/>
      <c r="R2797" s="262">
        <f t="shared" si="433"/>
        <v>0</v>
      </c>
      <c r="S2797" s="125"/>
      <c r="T2797" s="125"/>
      <c r="U2797" s="262">
        <f t="shared" si="432"/>
        <v>0</v>
      </c>
      <c r="V2797" s="125"/>
      <c r="W2797" s="125"/>
      <c r="X2797" s="262">
        <f t="shared" si="434"/>
        <v>0</v>
      </c>
      <c r="Y2797" s="125"/>
      <c r="Z2797" s="125"/>
      <c r="AA2797" s="125"/>
      <c r="AB2797" s="125"/>
      <c r="AC2797" s="125"/>
      <c r="AD2797" s="125"/>
      <c r="AE2797" s="125"/>
      <c r="AF2797" s="125"/>
      <c r="AG2797" s="125"/>
      <c r="AH2797" s="125"/>
      <c r="AI2797" s="125"/>
      <c r="AJ2797" s="125"/>
      <c r="AK2797" s="310">
        <v>220940</v>
      </c>
      <c r="AL2797" s="310">
        <f t="shared" si="429"/>
        <v>0</v>
      </c>
      <c r="AM2797" s="65" t="s">
        <v>654</v>
      </c>
      <c r="AN2797" s="65"/>
      <c r="AO2797" s="65"/>
      <c r="AP2797" s="65"/>
      <c r="AQ2797" s="65"/>
      <c r="AR2797" s="65"/>
      <c r="AS2797" s="66"/>
    </row>
    <row r="2798" spans="1:45" s="67" customFormat="1" ht="14.15" customHeight="1" x14ac:dyDescent="0.2">
      <c r="A2798" s="139">
        <v>2104143</v>
      </c>
      <c r="B2798" s="140" t="s">
        <v>416</v>
      </c>
      <c r="C2798" s="258">
        <f t="shared" si="430"/>
        <v>7</v>
      </c>
      <c r="D2798" s="137"/>
      <c r="E2798" s="126"/>
      <c r="F2798" s="126"/>
      <c r="G2798" s="126"/>
      <c r="H2798" s="262">
        <f t="shared" si="428"/>
        <v>5</v>
      </c>
      <c r="I2798" s="125">
        <v>5</v>
      </c>
      <c r="J2798" s="125"/>
      <c r="K2798" s="125"/>
      <c r="L2798" s="125">
        <v>2</v>
      </c>
      <c r="M2798" s="125"/>
      <c r="N2798" s="125"/>
      <c r="O2798" s="262">
        <f t="shared" si="431"/>
        <v>7</v>
      </c>
      <c r="P2798" s="125">
        <v>7</v>
      </c>
      <c r="Q2798" s="125"/>
      <c r="R2798" s="262">
        <f t="shared" si="433"/>
        <v>0</v>
      </c>
      <c r="S2798" s="125"/>
      <c r="T2798" s="125"/>
      <c r="U2798" s="262">
        <f t="shared" si="432"/>
        <v>0</v>
      </c>
      <c r="V2798" s="125"/>
      <c r="W2798" s="125"/>
      <c r="X2798" s="262">
        <f t="shared" si="434"/>
        <v>0</v>
      </c>
      <c r="Y2798" s="125"/>
      <c r="Z2798" s="125"/>
      <c r="AA2798" s="125">
        <v>7</v>
      </c>
      <c r="AB2798" s="125"/>
      <c r="AC2798" s="125"/>
      <c r="AD2798" s="125"/>
      <c r="AE2798" s="125"/>
      <c r="AF2798" s="125"/>
      <c r="AG2798" s="125"/>
      <c r="AH2798" s="125"/>
      <c r="AI2798" s="125"/>
      <c r="AJ2798" s="125"/>
      <c r="AK2798" s="310">
        <v>242860</v>
      </c>
      <c r="AL2798" s="310">
        <f t="shared" si="429"/>
        <v>1214300</v>
      </c>
      <c r="AM2798" s="65" t="s">
        <v>654</v>
      </c>
      <c r="AN2798" s="65"/>
      <c r="AO2798" s="65"/>
      <c r="AP2798" s="65"/>
      <c r="AQ2798" s="65"/>
      <c r="AR2798" s="65"/>
      <c r="AS2798" s="66"/>
    </row>
    <row r="2799" spans="1:45" s="67" customFormat="1" ht="14.15" customHeight="1" x14ac:dyDescent="0.2">
      <c r="A2799" s="139">
        <v>2104144</v>
      </c>
      <c r="B2799" s="140" t="s">
        <v>3048</v>
      </c>
      <c r="C2799" s="258">
        <f t="shared" si="430"/>
        <v>0</v>
      </c>
      <c r="D2799" s="137"/>
      <c r="E2799" s="126"/>
      <c r="F2799" s="126"/>
      <c r="G2799" s="126"/>
      <c r="H2799" s="262">
        <f t="shared" si="428"/>
        <v>0</v>
      </c>
      <c r="I2799" s="125"/>
      <c r="J2799" s="125"/>
      <c r="K2799" s="125"/>
      <c r="L2799" s="125"/>
      <c r="M2799" s="125"/>
      <c r="N2799" s="125"/>
      <c r="O2799" s="262">
        <f t="shared" si="431"/>
        <v>0</v>
      </c>
      <c r="P2799" s="125"/>
      <c r="Q2799" s="125"/>
      <c r="R2799" s="262">
        <f t="shared" si="433"/>
        <v>0</v>
      </c>
      <c r="S2799" s="125"/>
      <c r="T2799" s="125"/>
      <c r="U2799" s="262">
        <f t="shared" si="432"/>
        <v>0</v>
      </c>
      <c r="V2799" s="125"/>
      <c r="W2799" s="125"/>
      <c r="X2799" s="262">
        <f t="shared" si="434"/>
        <v>0</v>
      </c>
      <c r="Y2799" s="125"/>
      <c r="Z2799" s="125"/>
      <c r="AA2799" s="125"/>
      <c r="AB2799" s="125"/>
      <c r="AC2799" s="125"/>
      <c r="AD2799" s="125"/>
      <c r="AE2799" s="125"/>
      <c r="AF2799" s="125"/>
      <c r="AG2799" s="125"/>
      <c r="AH2799" s="125"/>
      <c r="AI2799" s="125"/>
      <c r="AJ2799" s="125"/>
      <c r="AK2799" s="310">
        <v>243440</v>
      </c>
      <c r="AL2799" s="310">
        <f t="shared" si="429"/>
        <v>0</v>
      </c>
      <c r="AM2799" s="65" t="s">
        <v>654</v>
      </c>
      <c r="AN2799" s="65"/>
      <c r="AO2799" s="65"/>
      <c r="AP2799" s="65"/>
      <c r="AQ2799" s="65"/>
      <c r="AR2799" s="65"/>
      <c r="AS2799" s="66"/>
    </row>
    <row r="2800" spans="1:45" s="67" customFormat="1" ht="14.15" customHeight="1" x14ac:dyDescent="0.2">
      <c r="A2800" s="139">
        <v>2104145</v>
      </c>
      <c r="B2800" s="140" t="s">
        <v>3049</v>
      </c>
      <c r="C2800" s="258">
        <f t="shared" si="430"/>
        <v>0</v>
      </c>
      <c r="D2800" s="137"/>
      <c r="E2800" s="126"/>
      <c r="F2800" s="126"/>
      <c r="G2800" s="126"/>
      <c r="H2800" s="262">
        <f t="shared" si="428"/>
        <v>0</v>
      </c>
      <c r="I2800" s="125"/>
      <c r="J2800" s="125"/>
      <c r="K2800" s="125"/>
      <c r="L2800" s="125"/>
      <c r="M2800" s="125"/>
      <c r="N2800" s="125"/>
      <c r="O2800" s="262">
        <f t="shared" si="431"/>
        <v>0</v>
      </c>
      <c r="P2800" s="125"/>
      <c r="Q2800" s="125"/>
      <c r="R2800" s="262">
        <f t="shared" si="433"/>
        <v>0</v>
      </c>
      <c r="S2800" s="125"/>
      <c r="T2800" s="125"/>
      <c r="U2800" s="262">
        <f t="shared" si="432"/>
        <v>0</v>
      </c>
      <c r="V2800" s="125"/>
      <c r="W2800" s="125"/>
      <c r="X2800" s="262">
        <f t="shared" si="434"/>
        <v>0</v>
      </c>
      <c r="Y2800" s="125"/>
      <c r="Z2800" s="125"/>
      <c r="AA2800" s="125"/>
      <c r="AB2800" s="125"/>
      <c r="AC2800" s="125"/>
      <c r="AD2800" s="125"/>
      <c r="AE2800" s="125"/>
      <c r="AF2800" s="125"/>
      <c r="AG2800" s="125"/>
      <c r="AH2800" s="125"/>
      <c r="AI2800" s="125"/>
      <c r="AJ2800" s="125"/>
      <c r="AK2800" s="310">
        <v>242860</v>
      </c>
      <c r="AL2800" s="310">
        <f t="shared" si="429"/>
        <v>0</v>
      </c>
      <c r="AM2800" s="65" t="s">
        <v>654</v>
      </c>
      <c r="AN2800" s="65"/>
      <c r="AO2800" s="65"/>
      <c r="AP2800" s="65"/>
      <c r="AQ2800" s="65"/>
      <c r="AR2800" s="65"/>
      <c r="AS2800" s="66"/>
    </row>
    <row r="2801" spans="1:45" s="67" customFormat="1" ht="20" x14ac:dyDescent="0.2">
      <c r="A2801" s="139">
        <v>2104146</v>
      </c>
      <c r="B2801" s="140" t="s">
        <v>3050</v>
      </c>
      <c r="C2801" s="258">
        <f t="shared" si="430"/>
        <v>0</v>
      </c>
      <c r="D2801" s="137"/>
      <c r="E2801" s="126"/>
      <c r="F2801" s="126"/>
      <c r="G2801" s="126"/>
      <c r="H2801" s="262">
        <f t="shared" si="428"/>
        <v>0</v>
      </c>
      <c r="I2801" s="125"/>
      <c r="J2801" s="125"/>
      <c r="K2801" s="125"/>
      <c r="L2801" s="125"/>
      <c r="M2801" s="125"/>
      <c r="N2801" s="125"/>
      <c r="O2801" s="262">
        <f t="shared" si="431"/>
        <v>0</v>
      </c>
      <c r="P2801" s="125"/>
      <c r="Q2801" s="125"/>
      <c r="R2801" s="262">
        <f t="shared" si="433"/>
        <v>0</v>
      </c>
      <c r="S2801" s="125"/>
      <c r="T2801" s="125"/>
      <c r="U2801" s="262">
        <f t="shared" si="432"/>
        <v>0</v>
      </c>
      <c r="V2801" s="125"/>
      <c r="W2801" s="125"/>
      <c r="X2801" s="262">
        <f t="shared" si="434"/>
        <v>0</v>
      </c>
      <c r="Y2801" s="125"/>
      <c r="Z2801" s="125"/>
      <c r="AA2801" s="125"/>
      <c r="AB2801" s="125"/>
      <c r="AC2801" s="125"/>
      <c r="AD2801" s="125"/>
      <c r="AE2801" s="125"/>
      <c r="AF2801" s="125"/>
      <c r="AG2801" s="125"/>
      <c r="AH2801" s="125"/>
      <c r="AI2801" s="125"/>
      <c r="AJ2801" s="125"/>
      <c r="AK2801" s="310">
        <v>324670</v>
      </c>
      <c r="AL2801" s="310">
        <f t="shared" si="429"/>
        <v>0</v>
      </c>
      <c r="AM2801" s="65" t="s">
        <v>654</v>
      </c>
      <c r="AN2801" s="65"/>
      <c r="AO2801" s="65"/>
      <c r="AP2801" s="65"/>
      <c r="AQ2801" s="65"/>
      <c r="AR2801" s="65"/>
      <c r="AS2801" s="66"/>
    </row>
    <row r="2802" spans="1:45" s="67" customFormat="1" ht="14.15" customHeight="1" x14ac:dyDescent="0.2">
      <c r="A2802" s="139">
        <v>2104147</v>
      </c>
      <c r="B2802" s="140" t="s">
        <v>866</v>
      </c>
      <c r="C2802" s="258">
        <f t="shared" si="430"/>
        <v>0</v>
      </c>
      <c r="D2802" s="137"/>
      <c r="E2802" s="126"/>
      <c r="F2802" s="126"/>
      <c r="G2802" s="126"/>
      <c r="H2802" s="262">
        <f t="shared" si="428"/>
        <v>0</v>
      </c>
      <c r="I2802" s="125"/>
      <c r="J2802" s="125"/>
      <c r="K2802" s="125"/>
      <c r="L2802" s="125"/>
      <c r="M2802" s="125"/>
      <c r="N2802" s="125"/>
      <c r="O2802" s="262">
        <f t="shared" si="431"/>
        <v>0</v>
      </c>
      <c r="P2802" s="125"/>
      <c r="Q2802" s="125"/>
      <c r="R2802" s="262">
        <f t="shared" si="433"/>
        <v>0</v>
      </c>
      <c r="S2802" s="125"/>
      <c r="T2802" s="125"/>
      <c r="U2802" s="262">
        <f t="shared" si="432"/>
        <v>0</v>
      </c>
      <c r="V2802" s="125"/>
      <c r="W2802" s="125"/>
      <c r="X2802" s="262">
        <f t="shared" si="434"/>
        <v>0</v>
      </c>
      <c r="Y2802" s="125"/>
      <c r="Z2802" s="125"/>
      <c r="AA2802" s="125"/>
      <c r="AB2802" s="125"/>
      <c r="AC2802" s="125"/>
      <c r="AD2802" s="125"/>
      <c r="AE2802" s="125"/>
      <c r="AF2802" s="125"/>
      <c r="AG2802" s="125"/>
      <c r="AH2802" s="125"/>
      <c r="AI2802" s="125"/>
      <c r="AJ2802" s="125"/>
      <c r="AK2802" s="310">
        <v>353870</v>
      </c>
      <c r="AL2802" s="310">
        <f t="shared" si="429"/>
        <v>0</v>
      </c>
      <c r="AM2802" s="65" t="s">
        <v>654</v>
      </c>
      <c r="AN2802" s="65"/>
      <c r="AO2802" s="65"/>
      <c r="AP2802" s="65"/>
      <c r="AQ2802" s="65"/>
      <c r="AR2802" s="65"/>
      <c r="AS2802" s="66"/>
    </row>
    <row r="2803" spans="1:45" s="67" customFormat="1" ht="14.15" customHeight="1" x14ac:dyDescent="0.2">
      <c r="A2803" s="139">
        <v>2104148</v>
      </c>
      <c r="B2803" s="140" t="s">
        <v>3051</v>
      </c>
      <c r="C2803" s="258">
        <f t="shared" si="430"/>
        <v>0</v>
      </c>
      <c r="D2803" s="137"/>
      <c r="E2803" s="126"/>
      <c r="F2803" s="126"/>
      <c r="G2803" s="126"/>
      <c r="H2803" s="262">
        <f t="shared" si="428"/>
        <v>0</v>
      </c>
      <c r="I2803" s="125"/>
      <c r="J2803" s="125"/>
      <c r="K2803" s="125"/>
      <c r="L2803" s="125"/>
      <c r="M2803" s="125"/>
      <c r="N2803" s="125"/>
      <c r="O2803" s="262">
        <f t="shared" si="431"/>
        <v>0</v>
      </c>
      <c r="P2803" s="125"/>
      <c r="Q2803" s="125"/>
      <c r="R2803" s="262">
        <f t="shared" si="433"/>
        <v>0</v>
      </c>
      <c r="S2803" s="125"/>
      <c r="T2803" s="125"/>
      <c r="U2803" s="262">
        <f t="shared" si="432"/>
        <v>0</v>
      </c>
      <c r="V2803" s="125"/>
      <c r="W2803" s="125"/>
      <c r="X2803" s="262">
        <f t="shared" si="434"/>
        <v>0</v>
      </c>
      <c r="Y2803" s="125"/>
      <c r="Z2803" s="125"/>
      <c r="AA2803" s="125"/>
      <c r="AB2803" s="125"/>
      <c r="AC2803" s="125"/>
      <c r="AD2803" s="125"/>
      <c r="AE2803" s="125"/>
      <c r="AF2803" s="125"/>
      <c r="AG2803" s="125"/>
      <c r="AH2803" s="125"/>
      <c r="AI2803" s="125"/>
      <c r="AJ2803" s="125"/>
      <c r="AK2803" s="310">
        <v>308600</v>
      </c>
      <c r="AL2803" s="310">
        <f t="shared" si="429"/>
        <v>0</v>
      </c>
      <c r="AM2803" s="65" t="s">
        <v>654</v>
      </c>
      <c r="AN2803" s="65"/>
      <c r="AO2803" s="65"/>
      <c r="AP2803" s="65"/>
      <c r="AQ2803" s="65"/>
      <c r="AR2803" s="65"/>
      <c r="AS2803" s="66"/>
    </row>
    <row r="2804" spans="1:45" s="67" customFormat="1" ht="14.15" customHeight="1" x14ac:dyDescent="0.2">
      <c r="A2804" s="139">
        <v>2104149</v>
      </c>
      <c r="B2804" s="140" t="s">
        <v>3052</v>
      </c>
      <c r="C2804" s="258">
        <f t="shared" si="430"/>
        <v>0</v>
      </c>
      <c r="D2804" s="137"/>
      <c r="E2804" s="126"/>
      <c r="F2804" s="126"/>
      <c r="G2804" s="126"/>
      <c r="H2804" s="262">
        <f t="shared" si="428"/>
        <v>0</v>
      </c>
      <c r="I2804" s="125"/>
      <c r="J2804" s="125"/>
      <c r="K2804" s="125"/>
      <c r="L2804" s="125"/>
      <c r="M2804" s="125"/>
      <c r="N2804" s="125"/>
      <c r="O2804" s="262">
        <f t="shared" si="431"/>
        <v>0</v>
      </c>
      <c r="P2804" s="125"/>
      <c r="Q2804" s="125"/>
      <c r="R2804" s="262">
        <f t="shared" si="433"/>
        <v>0</v>
      </c>
      <c r="S2804" s="125"/>
      <c r="T2804" s="125"/>
      <c r="U2804" s="262">
        <f t="shared" si="432"/>
        <v>0</v>
      </c>
      <c r="V2804" s="125"/>
      <c r="W2804" s="125"/>
      <c r="X2804" s="262">
        <f t="shared" si="434"/>
        <v>0</v>
      </c>
      <c r="Y2804" s="125"/>
      <c r="Z2804" s="125"/>
      <c r="AA2804" s="125"/>
      <c r="AB2804" s="125"/>
      <c r="AC2804" s="125"/>
      <c r="AD2804" s="125"/>
      <c r="AE2804" s="125"/>
      <c r="AF2804" s="125"/>
      <c r="AG2804" s="125"/>
      <c r="AH2804" s="125"/>
      <c r="AI2804" s="125"/>
      <c r="AJ2804" s="125"/>
      <c r="AK2804" s="310">
        <v>178570</v>
      </c>
      <c r="AL2804" s="310">
        <f t="shared" si="429"/>
        <v>0</v>
      </c>
      <c r="AM2804" s="65" t="s">
        <v>654</v>
      </c>
      <c r="AN2804" s="65"/>
      <c r="AO2804" s="65"/>
      <c r="AP2804" s="65"/>
      <c r="AQ2804" s="65"/>
      <c r="AR2804" s="65"/>
      <c r="AS2804" s="66"/>
    </row>
    <row r="2805" spans="1:45" s="67" customFormat="1" ht="14.15" customHeight="1" x14ac:dyDescent="0.2">
      <c r="A2805" s="139">
        <v>2104150</v>
      </c>
      <c r="B2805" s="140" t="s">
        <v>3053</v>
      </c>
      <c r="C2805" s="258">
        <f t="shared" si="430"/>
        <v>1</v>
      </c>
      <c r="D2805" s="137"/>
      <c r="E2805" s="126"/>
      <c r="F2805" s="126"/>
      <c r="G2805" s="126"/>
      <c r="H2805" s="262">
        <f t="shared" si="428"/>
        <v>0</v>
      </c>
      <c r="I2805" s="125"/>
      <c r="J2805" s="125"/>
      <c r="K2805" s="125"/>
      <c r="L2805" s="125">
        <v>1</v>
      </c>
      <c r="M2805" s="125"/>
      <c r="N2805" s="125"/>
      <c r="O2805" s="262">
        <f t="shared" si="431"/>
        <v>0</v>
      </c>
      <c r="P2805" s="125"/>
      <c r="Q2805" s="125"/>
      <c r="R2805" s="262">
        <f t="shared" si="433"/>
        <v>0</v>
      </c>
      <c r="S2805" s="125"/>
      <c r="T2805" s="125"/>
      <c r="U2805" s="262">
        <f t="shared" si="432"/>
        <v>0</v>
      </c>
      <c r="V2805" s="125"/>
      <c r="W2805" s="125"/>
      <c r="X2805" s="262">
        <f t="shared" si="434"/>
        <v>1</v>
      </c>
      <c r="Y2805" s="125">
        <v>1</v>
      </c>
      <c r="Z2805" s="125"/>
      <c r="AA2805" s="125">
        <v>1</v>
      </c>
      <c r="AB2805" s="125"/>
      <c r="AC2805" s="125"/>
      <c r="AD2805" s="125"/>
      <c r="AE2805" s="125"/>
      <c r="AF2805" s="125"/>
      <c r="AG2805" s="125"/>
      <c r="AH2805" s="125"/>
      <c r="AI2805" s="125"/>
      <c r="AJ2805" s="125"/>
      <c r="AK2805" s="310">
        <v>191730</v>
      </c>
      <c r="AL2805" s="310">
        <f t="shared" si="429"/>
        <v>0</v>
      </c>
      <c r="AM2805" s="65" t="s">
        <v>654</v>
      </c>
      <c r="AN2805" s="65"/>
      <c r="AO2805" s="65"/>
      <c r="AP2805" s="65"/>
      <c r="AQ2805" s="65"/>
      <c r="AR2805" s="65"/>
      <c r="AS2805" s="66"/>
    </row>
    <row r="2806" spans="1:45" s="67" customFormat="1" ht="14.15" customHeight="1" x14ac:dyDescent="0.2">
      <c r="A2806" s="139">
        <v>2104151</v>
      </c>
      <c r="B2806" s="140" t="s">
        <v>2390</v>
      </c>
      <c r="C2806" s="258">
        <f t="shared" si="430"/>
        <v>0</v>
      </c>
      <c r="D2806" s="137"/>
      <c r="E2806" s="126"/>
      <c r="F2806" s="126"/>
      <c r="G2806" s="126"/>
      <c r="H2806" s="262">
        <f t="shared" si="428"/>
        <v>0</v>
      </c>
      <c r="I2806" s="125"/>
      <c r="J2806" s="125"/>
      <c r="K2806" s="125"/>
      <c r="L2806" s="125"/>
      <c r="M2806" s="125"/>
      <c r="N2806" s="125"/>
      <c r="O2806" s="262">
        <f t="shared" si="431"/>
        <v>0</v>
      </c>
      <c r="P2806" s="125"/>
      <c r="Q2806" s="125"/>
      <c r="R2806" s="262">
        <f t="shared" si="433"/>
        <v>0</v>
      </c>
      <c r="S2806" s="125"/>
      <c r="T2806" s="125"/>
      <c r="U2806" s="262">
        <f t="shared" si="432"/>
        <v>0</v>
      </c>
      <c r="V2806" s="125"/>
      <c r="W2806" s="125"/>
      <c r="X2806" s="262">
        <f t="shared" si="434"/>
        <v>0</v>
      </c>
      <c r="Y2806" s="125"/>
      <c r="Z2806" s="125"/>
      <c r="AA2806" s="125"/>
      <c r="AB2806" s="125"/>
      <c r="AC2806" s="125"/>
      <c r="AD2806" s="125"/>
      <c r="AE2806" s="125"/>
      <c r="AF2806" s="125"/>
      <c r="AG2806" s="125"/>
      <c r="AH2806" s="125"/>
      <c r="AI2806" s="125"/>
      <c r="AJ2806" s="125"/>
      <c r="AK2806" s="310">
        <v>300580</v>
      </c>
      <c r="AL2806" s="310">
        <f t="shared" si="429"/>
        <v>0</v>
      </c>
      <c r="AM2806" s="65" t="s">
        <v>654</v>
      </c>
      <c r="AN2806" s="65"/>
      <c r="AO2806" s="65"/>
      <c r="AP2806" s="65"/>
      <c r="AQ2806" s="65"/>
      <c r="AR2806" s="65"/>
      <c r="AS2806" s="66"/>
    </row>
    <row r="2807" spans="1:45" s="67" customFormat="1" ht="14.15" customHeight="1" x14ac:dyDescent="0.2">
      <c r="A2807" s="139">
        <v>2104152</v>
      </c>
      <c r="B2807" s="140" t="s">
        <v>1031</v>
      </c>
      <c r="C2807" s="258">
        <f t="shared" si="430"/>
        <v>1</v>
      </c>
      <c r="D2807" s="137"/>
      <c r="E2807" s="126"/>
      <c r="F2807" s="126"/>
      <c r="G2807" s="126"/>
      <c r="H2807" s="262">
        <f t="shared" si="428"/>
        <v>1</v>
      </c>
      <c r="I2807" s="125">
        <v>1</v>
      </c>
      <c r="J2807" s="125"/>
      <c r="K2807" s="125"/>
      <c r="L2807" s="125"/>
      <c r="M2807" s="125"/>
      <c r="N2807" s="125"/>
      <c r="O2807" s="262">
        <f t="shared" si="431"/>
        <v>0</v>
      </c>
      <c r="P2807" s="125"/>
      <c r="Q2807" s="125"/>
      <c r="R2807" s="262">
        <f t="shared" si="433"/>
        <v>0</v>
      </c>
      <c r="S2807" s="125"/>
      <c r="T2807" s="125"/>
      <c r="U2807" s="262">
        <f t="shared" si="432"/>
        <v>0</v>
      </c>
      <c r="V2807" s="125"/>
      <c r="W2807" s="125"/>
      <c r="X2807" s="262">
        <f t="shared" si="434"/>
        <v>1</v>
      </c>
      <c r="Y2807" s="125">
        <v>1</v>
      </c>
      <c r="Z2807" s="125"/>
      <c r="AA2807" s="125">
        <v>1</v>
      </c>
      <c r="AB2807" s="125"/>
      <c r="AC2807" s="125"/>
      <c r="AD2807" s="125"/>
      <c r="AE2807" s="125"/>
      <c r="AF2807" s="125"/>
      <c r="AG2807" s="125"/>
      <c r="AH2807" s="125"/>
      <c r="AI2807" s="125"/>
      <c r="AJ2807" s="125"/>
      <c r="AK2807" s="310">
        <v>222300</v>
      </c>
      <c r="AL2807" s="310">
        <f t="shared" si="429"/>
        <v>222300</v>
      </c>
      <c r="AM2807" s="65" t="s">
        <v>654</v>
      </c>
      <c r="AN2807" s="65"/>
      <c r="AO2807" s="65"/>
      <c r="AP2807" s="65"/>
      <c r="AQ2807" s="65"/>
      <c r="AR2807" s="65"/>
      <c r="AS2807" s="66"/>
    </row>
    <row r="2808" spans="1:45" s="67" customFormat="1" ht="14.15" customHeight="1" x14ac:dyDescent="0.2">
      <c r="A2808" s="139">
        <v>2104153</v>
      </c>
      <c r="B2808" s="140" t="s">
        <v>3399</v>
      </c>
      <c r="C2808" s="258">
        <f t="shared" si="430"/>
        <v>0</v>
      </c>
      <c r="D2808" s="137"/>
      <c r="E2808" s="126"/>
      <c r="F2808" s="126"/>
      <c r="G2808" s="126"/>
      <c r="H2808" s="262">
        <f t="shared" si="428"/>
        <v>0</v>
      </c>
      <c r="I2808" s="125"/>
      <c r="J2808" s="125"/>
      <c r="K2808" s="125"/>
      <c r="L2808" s="125"/>
      <c r="M2808" s="125"/>
      <c r="N2808" s="125"/>
      <c r="O2808" s="262">
        <f t="shared" si="431"/>
        <v>0</v>
      </c>
      <c r="P2808" s="125"/>
      <c r="Q2808" s="125"/>
      <c r="R2808" s="262">
        <f t="shared" si="433"/>
        <v>0</v>
      </c>
      <c r="S2808" s="125"/>
      <c r="T2808" s="125"/>
      <c r="U2808" s="262">
        <f t="shared" si="432"/>
        <v>0</v>
      </c>
      <c r="V2808" s="125"/>
      <c r="W2808" s="125"/>
      <c r="X2808" s="262">
        <f t="shared" si="434"/>
        <v>0</v>
      </c>
      <c r="Y2808" s="125"/>
      <c r="Z2808" s="125"/>
      <c r="AA2808" s="125"/>
      <c r="AB2808" s="125"/>
      <c r="AC2808" s="125"/>
      <c r="AD2808" s="125"/>
      <c r="AE2808" s="125"/>
      <c r="AF2808" s="125"/>
      <c r="AG2808" s="125"/>
      <c r="AH2808" s="125"/>
      <c r="AI2808" s="125"/>
      <c r="AJ2808" s="125"/>
      <c r="AK2808" s="310">
        <v>541280</v>
      </c>
      <c r="AL2808" s="310">
        <f t="shared" si="429"/>
        <v>0</v>
      </c>
      <c r="AM2808" s="65" t="s">
        <v>654</v>
      </c>
      <c r="AN2808" s="65"/>
      <c r="AO2808" s="65"/>
      <c r="AP2808" s="65"/>
      <c r="AQ2808" s="65"/>
      <c r="AR2808" s="65"/>
      <c r="AS2808" s="66"/>
    </row>
    <row r="2809" spans="1:45" s="67" customFormat="1" ht="14.15" customHeight="1" x14ac:dyDescent="0.2">
      <c r="A2809" s="139">
        <v>2104154</v>
      </c>
      <c r="B2809" s="140" t="s">
        <v>1032</v>
      </c>
      <c r="C2809" s="258">
        <f t="shared" si="430"/>
        <v>0</v>
      </c>
      <c r="D2809" s="137"/>
      <c r="E2809" s="126"/>
      <c r="F2809" s="126"/>
      <c r="G2809" s="126"/>
      <c r="H2809" s="262">
        <f t="shared" si="428"/>
        <v>0</v>
      </c>
      <c r="I2809" s="125"/>
      <c r="J2809" s="125"/>
      <c r="K2809" s="125"/>
      <c r="L2809" s="125"/>
      <c r="M2809" s="125"/>
      <c r="N2809" s="125"/>
      <c r="O2809" s="262">
        <f t="shared" si="431"/>
        <v>0</v>
      </c>
      <c r="P2809" s="125"/>
      <c r="Q2809" s="125"/>
      <c r="R2809" s="262">
        <f t="shared" si="433"/>
        <v>0</v>
      </c>
      <c r="S2809" s="125"/>
      <c r="T2809" s="125"/>
      <c r="U2809" s="262">
        <f t="shared" si="432"/>
        <v>0</v>
      </c>
      <c r="V2809" s="125"/>
      <c r="W2809" s="125"/>
      <c r="X2809" s="262">
        <f t="shared" si="434"/>
        <v>0</v>
      </c>
      <c r="Y2809" s="125"/>
      <c r="Z2809" s="125"/>
      <c r="AA2809" s="125"/>
      <c r="AB2809" s="125"/>
      <c r="AC2809" s="125"/>
      <c r="AD2809" s="125"/>
      <c r="AE2809" s="125"/>
      <c r="AF2809" s="125"/>
      <c r="AG2809" s="125"/>
      <c r="AH2809" s="125"/>
      <c r="AI2809" s="125"/>
      <c r="AJ2809" s="125"/>
      <c r="AK2809" s="310">
        <v>191730</v>
      </c>
      <c r="AL2809" s="310">
        <f t="shared" si="429"/>
        <v>0</v>
      </c>
      <c r="AM2809" s="65" t="s">
        <v>654</v>
      </c>
      <c r="AN2809" s="65"/>
      <c r="AO2809" s="65"/>
      <c r="AP2809" s="65"/>
      <c r="AQ2809" s="65"/>
      <c r="AR2809" s="65"/>
      <c r="AS2809" s="66"/>
    </row>
    <row r="2810" spans="1:45" s="67" customFormat="1" ht="14.15" customHeight="1" x14ac:dyDescent="0.2">
      <c r="A2810" s="139">
        <v>2104155</v>
      </c>
      <c r="B2810" s="140" t="s">
        <v>34</v>
      </c>
      <c r="C2810" s="258">
        <f t="shared" si="430"/>
        <v>0</v>
      </c>
      <c r="D2810" s="137"/>
      <c r="E2810" s="126"/>
      <c r="F2810" s="126"/>
      <c r="G2810" s="126"/>
      <c r="H2810" s="262">
        <f t="shared" si="428"/>
        <v>0</v>
      </c>
      <c r="I2810" s="125"/>
      <c r="J2810" s="125"/>
      <c r="K2810" s="125"/>
      <c r="L2810" s="125"/>
      <c r="M2810" s="125"/>
      <c r="N2810" s="125"/>
      <c r="O2810" s="262">
        <f t="shared" si="431"/>
        <v>0</v>
      </c>
      <c r="P2810" s="125"/>
      <c r="Q2810" s="125"/>
      <c r="R2810" s="262">
        <f t="shared" si="433"/>
        <v>0</v>
      </c>
      <c r="S2810" s="125"/>
      <c r="T2810" s="125"/>
      <c r="U2810" s="262">
        <f t="shared" si="432"/>
        <v>0</v>
      </c>
      <c r="V2810" s="125"/>
      <c r="W2810" s="125"/>
      <c r="X2810" s="262">
        <f t="shared" si="434"/>
        <v>0</v>
      </c>
      <c r="Y2810" s="125"/>
      <c r="Z2810" s="125"/>
      <c r="AA2810" s="125"/>
      <c r="AB2810" s="125"/>
      <c r="AC2810" s="125"/>
      <c r="AD2810" s="125"/>
      <c r="AE2810" s="125"/>
      <c r="AF2810" s="125"/>
      <c r="AG2810" s="125"/>
      <c r="AH2810" s="125"/>
      <c r="AI2810" s="125"/>
      <c r="AJ2810" s="125"/>
      <c r="AK2810" s="310">
        <v>227530</v>
      </c>
      <c r="AL2810" s="310">
        <f t="shared" si="429"/>
        <v>0</v>
      </c>
      <c r="AM2810" s="65" t="s">
        <v>654</v>
      </c>
      <c r="AN2810" s="65"/>
      <c r="AO2810" s="65"/>
      <c r="AP2810" s="65"/>
      <c r="AQ2810" s="65"/>
      <c r="AR2810" s="65"/>
      <c r="AS2810" s="66"/>
    </row>
    <row r="2811" spans="1:45" s="67" customFormat="1" ht="14.15" customHeight="1" x14ac:dyDescent="0.2">
      <c r="A2811" s="139">
        <v>2104156</v>
      </c>
      <c r="B2811" s="140" t="s">
        <v>35</v>
      </c>
      <c r="C2811" s="258">
        <f t="shared" si="430"/>
        <v>0</v>
      </c>
      <c r="D2811" s="137"/>
      <c r="E2811" s="126"/>
      <c r="F2811" s="126"/>
      <c r="G2811" s="126"/>
      <c r="H2811" s="262">
        <f t="shared" si="428"/>
        <v>0</v>
      </c>
      <c r="I2811" s="125"/>
      <c r="J2811" s="125"/>
      <c r="K2811" s="125"/>
      <c r="L2811" s="125"/>
      <c r="M2811" s="125"/>
      <c r="N2811" s="125"/>
      <c r="O2811" s="262">
        <f t="shared" si="431"/>
        <v>0</v>
      </c>
      <c r="P2811" s="125"/>
      <c r="Q2811" s="125"/>
      <c r="R2811" s="262">
        <f t="shared" si="433"/>
        <v>0</v>
      </c>
      <c r="S2811" s="125"/>
      <c r="T2811" s="125"/>
      <c r="U2811" s="262">
        <f t="shared" si="432"/>
        <v>0</v>
      </c>
      <c r="V2811" s="125"/>
      <c r="W2811" s="125"/>
      <c r="X2811" s="262">
        <f t="shared" si="434"/>
        <v>0</v>
      </c>
      <c r="Y2811" s="125"/>
      <c r="Z2811" s="125"/>
      <c r="AA2811" s="125"/>
      <c r="AB2811" s="125"/>
      <c r="AC2811" s="125"/>
      <c r="AD2811" s="125"/>
      <c r="AE2811" s="125"/>
      <c r="AF2811" s="125"/>
      <c r="AG2811" s="125"/>
      <c r="AH2811" s="125"/>
      <c r="AI2811" s="125"/>
      <c r="AJ2811" s="125"/>
      <c r="AK2811" s="310">
        <v>293260</v>
      </c>
      <c r="AL2811" s="310">
        <f t="shared" si="429"/>
        <v>0</v>
      </c>
      <c r="AM2811" s="65" t="s">
        <v>654</v>
      </c>
      <c r="AN2811" s="65"/>
      <c r="AO2811" s="65"/>
      <c r="AP2811" s="65"/>
      <c r="AQ2811" s="65"/>
      <c r="AR2811" s="65"/>
      <c r="AS2811" s="66"/>
    </row>
    <row r="2812" spans="1:45" s="67" customFormat="1" ht="14.15" customHeight="1" x14ac:dyDescent="0.2">
      <c r="A2812" s="139">
        <v>2104157</v>
      </c>
      <c r="B2812" s="140" t="s">
        <v>121</v>
      </c>
      <c r="C2812" s="258">
        <f t="shared" si="430"/>
        <v>0</v>
      </c>
      <c r="D2812" s="137"/>
      <c r="E2812" s="126"/>
      <c r="F2812" s="126"/>
      <c r="G2812" s="126"/>
      <c r="H2812" s="262">
        <f t="shared" si="428"/>
        <v>0</v>
      </c>
      <c r="I2812" s="125"/>
      <c r="J2812" s="125"/>
      <c r="K2812" s="125"/>
      <c r="L2812" s="125"/>
      <c r="M2812" s="125"/>
      <c r="N2812" s="125"/>
      <c r="O2812" s="262">
        <f t="shared" si="431"/>
        <v>0</v>
      </c>
      <c r="P2812" s="125"/>
      <c r="Q2812" s="125"/>
      <c r="R2812" s="262">
        <f t="shared" si="433"/>
        <v>0</v>
      </c>
      <c r="S2812" s="125"/>
      <c r="T2812" s="125"/>
      <c r="U2812" s="262">
        <f t="shared" si="432"/>
        <v>0</v>
      </c>
      <c r="V2812" s="125"/>
      <c r="W2812" s="125"/>
      <c r="X2812" s="262">
        <f t="shared" si="434"/>
        <v>0</v>
      </c>
      <c r="Y2812" s="125"/>
      <c r="Z2812" s="125"/>
      <c r="AA2812" s="125"/>
      <c r="AB2812" s="125"/>
      <c r="AC2812" s="125"/>
      <c r="AD2812" s="125"/>
      <c r="AE2812" s="125"/>
      <c r="AF2812" s="125"/>
      <c r="AG2812" s="125"/>
      <c r="AH2812" s="125"/>
      <c r="AI2812" s="125"/>
      <c r="AJ2812" s="125"/>
      <c r="AK2812" s="310">
        <v>191740</v>
      </c>
      <c r="AL2812" s="310">
        <f t="shared" si="429"/>
        <v>0</v>
      </c>
      <c r="AM2812" s="65" t="s">
        <v>654</v>
      </c>
      <c r="AN2812" s="65"/>
      <c r="AO2812" s="65"/>
      <c r="AP2812" s="65"/>
      <c r="AQ2812" s="65"/>
      <c r="AR2812" s="65"/>
      <c r="AS2812" s="66"/>
    </row>
    <row r="2813" spans="1:45" s="67" customFormat="1" ht="14.15" customHeight="1" x14ac:dyDescent="0.2">
      <c r="A2813" s="139">
        <v>2104158</v>
      </c>
      <c r="B2813" s="140" t="s">
        <v>122</v>
      </c>
      <c r="C2813" s="258">
        <f t="shared" si="430"/>
        <v>0</v>
      </c>
      <c r="D2813" s="137"/>
      <c r="E2813" s="126"/>
      <c r="F2813" s="126"/>
      <c r="G2813" s="126"/>
      <c r="H2813" s="262">
        <f t="shared" si="428"/>
        <v>0</v>
      </c>
      <c r="I2813" s="125"/>
      <c r="J2813" s="125"/>
      <c r="K2813" s="125"/>
      <c r="L2813" s="125"/>
      <c r="M2813" s="125"/>
      <c r="N2813" s="125"/>
      <c r="O2813" s="262">
        <f t="shared" si="431"/>
        <v>0</v>
      </c>
      <c r="P2813" s="125"/>
      <c r="Q2813" s="125"/>
      <c r="R2813" s="262">
        <f t="shared" si="433"/>
        <v>0</v>
      </c>
      <c r="S2813" s="125"/>
      <c r="T2813" s="125"/>
      <c r="U2813" s="262">
        <f t="shared" si="432"/>
        <v>0</v>
      </c>
      <c r="V2813" s="125"/>
      <c r="W2813" s="125"/>
      <c r="X2813" s="262">
        <f t="shared" si="434"/>
        <v>0</v>
      </c>
      <c r="Y2813" s="125"/>
      <c r="Z2813" s="125"/>
      <c r="AA2813" s="125"/>
      <c r="AB2813" s="125"/>
      <c r="AC2813" s="125"/>
      <c r="AD2813" s="125"/>
      <c r="AE2813" s="125"/>
      <c r="AF2813" s="125"/>
      <c r="AG2813" s="125"/>
      <c r="AH2813" s="125"/>
      <c r="AI2813" s="125"/>
      <c r="AJ2813" s="125"/>
      <c r="AK2813" s="310">
        <v>191740</v>
      </c>
      <c r="AL2813" s="310">
        <f t="shared" si="429"/>
        <v>0</v>
      </c>
      <c r="AM2813" s="65" t="s">
        <v>654</v>
      </c>
      <c r="AN2813" s="65"/>
      <c r="AO2813" s="65"/>
      <c r="AP2813" s="65"/>
      <c r="AQ2813" s="65"/>
      <c r="AR2813" s="65"/>
      <c r="AS2813" s="66"/>
    </row>
    <row r="2814" spans="1:45" s="67" customFormat="1" ht="14.15" customHeight="1" x14ac:dyDescent="0.2">
      <c r="A2814" s="139">
        <v>2104159</v>
      </c>
      <c r="B2814" s="140" t="s">
        <v>781</v>
      </c>
      <c r="C2814" s="258">
        <f t="shared" si="430"/>
        <v>0</v>
      </c>
      <c r="D2814" s="137"/>
      <c r="E2814" s="126"/>
      <c r="F2814" s="126"/>
      <c r="G2814" s="126"/>
      <c r="H2814" s="262">
        <f t="shared" si="428"/>
        <v>0</v>
      </c>
      <c r="I2814" s="125"/>
      <c r="J2814" s="125"/>
      <c r="K2814" s="125"/>
      <c r="L2814" s="125"/>
      <c r="M2814" s="125"/>
      <c r="N2814" s="125"/>
      <c r="O2814" s="262">
        <f t="shared" si="431"/>
        <v>0</v>
      </c>
      <c r="P2814" s="125"/>
      <c r="Q2814" s="125"/>
      <c r="R2814" s="262">
        <f t="shared" si="433"/>
        <v>0</v>
      </c>
      <c r="S2814" s="125"/>
      <c r="T2814" s="125"/>
      <c r="U2814" s="262">
        <f t="shared" si="432"/>
        <v>0</v>
      </c>
      <c r="V2814" s="125"/>
      <c r="W2814" s="125"/>
      <c r="X2814" s="262">
        <f t="shared" si="434"/>
        <v>0</v>
      </c>
      <c r="Y2814" s="125"/>
      <c r="Z2814" s="125"/>
      <c r="AA2814" s="125"/>
      <c r="AB2814" s="125"/>
      <c r="AC2814" s="125"/>
      <c r="AD2814" s="125"/>
      <c r="AE2814" s="125"/>
      <c r="AF2814" s="125"/>
      <c r="AG2814" s="125"/>
      <c r="AH2814" s="125"/>
      <c r="AI2814" s="125"/>
      <c r="AJ2814" s="125"/>
      <c r="AK2814" s="310">
        <v>274880</v>
      </c>
      <c r="AL2814" s="310">
        <f t="shared" si="429"/>
        <v>0</v>
      </c>
      <c r="AM2814" s="65" t="s">
        <v>654</v>
      </c>
      <c r="AN2814" s="65"/>
      <c r="AO2814" s="65"/>
      <c r="AP2814" s="65"/>
      <c r="AQ2814" s="65"/>
      <c r="AR2814" s="65"/>
      <c r="AS2814" s="66"/>
    </row>
    <row r="2815" spans="1:45" s="67" customFormat="1" ht="14.15" customHeight="1" x14ac:dyDescent="0.2">
      <c r="A2815" s="139">
        <v>2104160</v>
      </c>
      <c r="B2815" s="140" t="s">
        <v>123</v>
      </c>
      <c r="C2815" s="258">
        <f t="shared" si="430"/>
        <v>0</v>
      </c>
      <c r="D2815" s="137"/>
      <c r="E2815" s="126"/>
      <c r="F2815" s="126"/>
      <c r="G2815" s="126"/>
      <c r="H2815" s="262">
        <f t="shared" si="428"/>
        <v>0</v>
      </c>
      <c r="I2815" s="125"/>
      <c r="J2815" s="125"/>
      <c r="K2815" s="125"/>
      <c r="L2815" s="125"/>
      <c r="M2815" s="125"/>
      <c r="N2815" s="125"/>
      <c r="O2815" s="126"/>
      <c r="P2815" s="126"/>
      <c r="Q2815" s="126"/>
      <c r="R2815" s="126"/>
      <c r="S2815" s="126"/>
      <c r="T2815" s="126"/>
      <c r="U2815" s="126"/>
      <c r="V2815" s="126"/>
      <c r="W2815" s="126"/>
      <c r="X2815" s="126"/>
      <c r="Y2815" s="126"/>
      <c r="Z2815" s="126"/>
      <c r="AA2815" s="125"/>
      <c r="AB2815" s="125"/>
      <c r="AC2815" s="125"/>
      <c r="AD2815" s="125"/>
      <c r="AE2815" s="125"/>
      <c r="AF2815" s="125"/>
      <c r="AG2815" s="125"/>
      <c r="AH2815" s="125"/>
      <c r="AI2815" s="125"/>
      <c r="AJ2815" s="125"/>
      <c r="AK2815" s="310">
        <v>168040</v>
      </c>
      <c r="AL2815" s="310">
        <f t="shared" si="429"/>
        <v>0</v>
      </c>
      <c r="AM2815" s="65" t="s">
        <v>654</v>
      </c>
      <c r="AN2815" s="65"/>
      <c r="AO2815" s="65"/>
      <c r="AP2815" s="65"/>
      <c r="AQ2815" s="65"/>
      <c r="AR2815" s="65"/>
      <c r="AS2815" s="66"/>
    </row>
    <row r="2816" spans="1:45" s="67" customFormat="1" ht="14.15" customHeight="1" x14ac:dyDescent="0.2">
      <c r="A2816" s="139">
        <v>2104161</v>
      </c>
      <c r="B2816" s="140" t="s">
        <v>3054</v>
      </c>
      <c r="C2816" s="258">
        <f t="shared" si="430"/>
        <v>1</v>
      </c>
      <c r="D2816" s="137"/>
      <c r="E2816" s="126"/>
      <c r="F2816" s="126"/>
      <c r="G2816" s="126"/>
      <c r="H2816" s="262">
        <f t="shared" si="428"/>
        <v>0</v>
      </c>
      <c r="I2816" s="125"/>
      <c r="J2816" s="125"/>
      <c r="K2816" s="125"/>
      <c r="L2816" s="125">
        <v>1</v>
      </c>
      <c r="M2816" s="125"/>
      <c r="N2816" s="125"/>
      <c r="O2816" s="262">
        <f t="shared" si="431"/>
        <v>1</v>
      </c>
      <c r="P2816" s="125">
        <v>1</v>
      </c>
      <c r="Q2816" s="125"/>
      <c r="R2816" s="262">
        <f t="shared" si="433"/>
        <v>0</v>
      </c>
      <c r="S2816" s="125"/>
      <c r="T2816" s="125"/>
      <c r="U2816" s="262">
        <f t="shared" si="432"/>
        <v>0</v>
      </c>
      <c r="V2816" s="125"/>
      <c r="W2816" s="125"/>
      <c r="X2816" s="262">
        <f t="shared" si="434"/>
        <v>0</v>
      </c>
      <c r="Y2816" s="125"/>
      <c r="Z2816" s="125"/>
      <c r="AA2816" s="125">
        <v>1</v>
      </c>
      <c r="AB2816" s="125"/>
      <c r="AC2816" s="125"/>
      <c r="AD2816" s="125"/>
      <c r="AE2816" s="125"/>
      <c r="AF2816" s="125"/>
      <c r="AG2816" s="125"/>
      <c r="AH2816" s="125"/>
      <c r="AI2816" s="125"/>
      <c r="AJ2816" s="125"/>
      <c r="AK2816" s="310">
        <v>191740</v>
      </c>
      <c r="AL2816" s="310">
        <f t="shared" si="429"/>
        <v>0</v>
      </c>
      <c r="AM2816" s="65" t="s">
        <v>654</v>
      </c>
      <c r="AN2816" s="65"/>
      <c r="AO2816" s="65"/>
      <c r="AP2816" s="65"/>
      <c r="AQ2816" s="65"/>
      <c r="AR2816" s="65"/>
      <c r="AS2816" s="66"/>
    </row>
    <row r="2817" spans="1:45" s="67" customFormat="1" ht="14.15" customHeight="1" x14ac:dyDescent="0.2">
      <c r="A2817" s="139">
        <v>2104162</v>
      </c>
      <c r="B2817" s="140" t="s">
        <v>3055</v>
      </c>
      <c r="C2817" s="258">
        <f t="shared" si="430"/>
        <v>0</v>
      </c>
      <c r="D2817" s="137"/>
      <c r="E2817" s="126"/>
      <c r="F2817" s="126"/>
      <c r="G2817" s="126"/>
      <c r="H2817" s="262">
        <f t="shared" si="428"/>
        <v>0</v>
      </c>
      <c r="I2817" s="125"/>
      <c r="J2817" s="125"/>
      <c r="K2817" s="125"/>
      <c r="L2817" s="125"/>
      <c r="M2817" s="125"/>
      <c r="N2817" s="125"/>
      <c r="O2817" s="262">
        <f t="shared" si="431"/>
        <v>0</v>
      </c>
      <c r="P2817" s="125"/>
      <c r="Q2817" s="125"/>
      <c r="R2817" s="262">
        <f t="shared" si="433"/>
        <v>0</v>
      </c>
      <c r="S2817" s="125"/>
      <c r="T2817" s="125"/>
      <c r="U2817" s="262">
        <f t="shared" si="432"/>
        <v>0</v>
      </c>
      <c r="V2817" s="125"/>
      <c r="W2817" s="125"/>
      <c r="X2817" s="262">
        <f t="shared" si="434"/>
        <v>0</v>
      </c>
      <c r="Y2817" s="125"/>
      <c r="Z2817" s="125"/>
      <c r="AA2817" s="125"/>
      <c r="AB2817" s="125"/>
      <c r="AC2817" s="125"/>
      <c r="AD2817" s="125"/>
      <c r="AE2817" s="125"/>
      <c r="AF2817" s="125"/>
      <c r="AG2817" s="125"/>
      <c r="AH2817" s="125"/>
      <c r="AI2817" s="125"/>
      <c r="AJ2817" s="125"/>
      <c r="AK2817" s="310">
        <v>251850</v>
      </c>
      <c r="AL2817" s="310">
        <f t="shared" si="429"/>
        <v>0</v>
      </c>
      <c r="AM2817" s="65" t="s">
        <v>654</v>
      </c>
      <c r="AN2817" s="65"/>
      <c r="AO2817" s="65"/>
      <c r="AP2817" s="65"/>
      <c r="AQ2817" s="65"/>
      <c r="AR2817" s="65"/>
      <c r="AS2817" s="66"/>
    </row>
    <row r="2818" spans="1:45" s="67" customFormat="1" ht="14.15" customHeight="1" x14ac:dyDescent="0.2">
      <c r="A2818" s="139">
        <v>2104163</v>
      </c>
      <c r="B2818" s="140" t="s">
        <v>124</v>
      </c>
      <c r="C2818" s="258">
        <f t="shared" si="430"/>
        <v>0</v>
      </c>
      <c r="D2818" s="137"/>
      <c r="E2818" s="126"/>
      <c r="F2818" s="126"/>
      <c r="G2818" s="126"/>
      <c r="H2818" s="262">
        <f t="shared" si="428"/>
        <v>0</v>
      </c>
      <c r="I2818" s="125"/>
      <c r="J2818" s="125"/>
      <c r="K2818" s="125"/>
      <c r="L2818" s="125"/>
      <c r="M2818" s="125"/>
      <c r="N2818" s="125"/>
      <c r="O2818" s="262">
        <f t="shared" si="431"/>
        <v>0</v>
      </c>
      <c r="P2818" s="125"/>
      <c r="Q2818" s="125"/>
      <c r="R2818" s="262">
        <f t="shared" si="433"/>
        <v>0</v>
      </c>
      <c r="S2818" s="125"/>
      <c r="T2818" s="125"/>
      <c r="U2818" s="262">
        <f t="shared" si="432"/>
        <v>0</v>
      </c>
      <c r="V2818" s="125"/>
      <c r="W2818" s="125"/>
      <c r="X2818" s="262">
        <f t="shared" si="434"/>
        <v>0</v>
      </c>
      <c r="Y2818" s="125"/>
      <c r="Z2818" s="125"/>
      <c r="AA2818" s="125"/>
      <c r="AB2818" s="125"/>
      <c r="AC2818" s="125"/>
      <c r="AD2818" s="125"/>
      <c r="AE2818" s="125"/>
      <c r="AF2818" s="125"/>
      <c r="AG2818" s="125"/>
      <c r="AH2818" s="125"/>
      <c r="AI2818" s="125"/>
      <c r="AJ2818" s="125"/>
      <c r="AK2818" s="310">
        <v>251850</v>
      </c>
      <c r="AL2818" s="310">
        <f t="shared" si="429"/>
        <v>0</v>
      </c>
      <c r="AM2818" s="65" t="s">
        <v>654</v>
      </c>
      <c r="AN2818" s="65"/>
      <c r="AO2818" s="65"/>
      <c r="AP2818" s="65"/>
      <c r="AQ2818" s="65"/>
      <c r="AR2818" s="65"/>
      <c r="AS2818" s="66"/>
    </row>
    <row r="2819" spans="1:45" s="67" customFormat="1" ht="14.15" customHeight="1" x14ac:dyDescent="0.2">
      <c r="A2819" s="139">
        <v>2104164</v>
      </c>
      <c r="B2819" s="140" t="s">
        <v>2391</v>
      </c>
      <c r="C2819" s="258">
        <f t="shared" si="430"/>
        <v>0</v>
      </c>
      <c r="D2819" s="137"/>
      <c r="E2819" s="126"/>
      <c r="F2819" s="126"/>
      <c r="G2819" s="126"/>
      <c r="H2819" s="262">
        <f t="shared" si="428"/>
        <v>0</v>
      </c>
      <c r="I2819" s="125"/>
      <c r="J2819" s="125"/>
      <c r="K2819" s="125"/>
      <c r="L2819" s="125"/>
      <c r="M2819" s="125"/>
      <c r="N2819" s="125"/>
      <c r="O2819" s="262">
        <f t="shared" si="431"/>
        <v>0</v>
      </c>
      <c r="P2819" s="125"/>
      <c r="Q2819" s="125"/>
      <c r="R2819" s="262">
        <f t="shared" si="433"/>
        <v>0</v>
      </c>
      <c r="S2819" s="125"/>
      <c r="T2819" s="125"/>
      <c r="U2819" s="262">
        <f t="shared" si="432"/>
        <v>0</v>
      </c>
      <c r="V2819" s="125"/>
      <c r="W2819" s="125"/>
      <c r="X2819" s="262">
        <f t="shared" si="434"/>
        <v>0</v>
      </c>
      <c r="Y2819" s="125"/>
      <c r="Z2819" s="125"/>
      <c r="AA2819" s="125"/>
      <c r="AB2819" s="125"/>
      <c r="AC2819" s="125"/>
      <c r="AD2819" s="125"/>
      <c r="AE2819" s="125"/>
      <c r="AF2819" s="125"/>
      <c r="AG2819" s="125"/>
      <c r="AH2819" s="125"/>
      <c r="AI2819" s="125"/>
      <c r="AJ2819" s="125"/>
      <c r="AK2819" s="310">
        <v>246770</v>
      </c>
      <c r="AL2819" s="310">
        <f t="shared" si="429"/>
        <v>0</v>
      </c>
      <c r="AM2819" s="65" t="s">
        <v>654</v>
      </c>
      <c r="AN2819" s="65"/>
      <c r="AO2819" s="65"/>
      <c r="AP2819" s="65"/>
      <c r="AQ2819" s="65"/>
      <c r="AR2819" s="65"/>
      <c r="AS2819" s="66"/>
    </row>
    <row r="2820" spans="1:45" s="67" customFormat="1" ht="14.15" customHeight="1" x14ac:dyDescent="0.2">
      <c r="A2820" s="139">
        <v>2104165</v>
      </c>
      <c r="B2820" s="140" t="s">
        <v>125</v>
      </c>
      <c r="C2820" s="258">
        <f t="shared" si="430"/>
        <v>0</v>
      </c>
      <c r="D2820" s="137"/>
      <c r="E2820" s="126"/>
      <c r="F2820" s="126"/>
      <c r="G2820" s="126"/>
      <c r="H2820" s="262">
        <f t="shared" si="428"/>
        <v>0</v>
      </c>
      <c r="I2820" s="125"/>
      <c r="J2820" s="125"/>
      <c r="K2820" s="125"/>
      <c r="L2820" s="125"/>
      <c r="M2820" s="125"/>
      <c r="N2820" s="125"/>
      <c r="O2820" s="262">
        <f t="shared" si="431"/>
        <v>0</v>
      </c>
      <c r="P2820" s="125"/>
      <c r="Q2820" s="125"/>
      <c r="R2820" s="262">
        <f t="shared" si="433"/>
        <v>0</v>
      </c>
      <c r="S2820" s="125"/>
      <c r="T2820" s="125"/>
      <c r="U2820" s="262">
        <f t="shared" si="432"/>
        <v>0</v>
      </c>
      <c r="V2820" s="125"/>
      <c r="W2820" s="125"/>
      <c r="X2820" s="262">
        <f t="shared" si="434"/>
        <v>0</v>
      </c>
      <c r="Y2820" s="125"/>
      <c r="Z2820" s="125"/>
      <c r="AA2820" s="125"/>
      <c r="AB2820" s="125"/>
      <c r="AC2820" s="125"/>
      <c r="AD2820" s="125"/>
      <c r="AE2820" s="125"/>
      <c r="AF2820" s="125"/>
      <c r="AG2820" s="125"/>
      <c r="AH2820" s="125"/>
      <c r="AI2820" s="125"/>
      <c r="AJ2820" s="125"/>
      <c r="AK2820" s="310">
        <v>292850</v>
      </c>
      <c r="AL2820" s="310">
        <f t="shared" si="429"/>
        <v>0</v>
      </c>
      <c r="AM2820" s="65" t="s">
        <v>654</v>
      </c>
      <c r="AN2820" s="65"/>
      <c r="AO2820" s="65"/>
      <c r="AP2820" s="65"/>
      <c r="AQ2820" s="65"/>
      <c r="AR2820" s="65"/>
      <c r="AS2820" s="66"/>
    </row>
    <row r="2821" spans="1:45" s="67" customFormat="1" ht="14.15" customHeight="1" x14ac:dyDescent="0.2">
      <c r="A2821" s="139">
        <v>2104166</v>
      </c>
      <c r="B2821" s="140" t="s">
        <v>126</v>
      </c>
      <c r="C2821" s="258">
        <f t="shared" si="430"/>
        <v>0</v>
      </c>
      <c r="D2821" s="137"/>
      <c r="E2821" s="126"/>
      <c r="F2821" s="126"/>
      <c r="G2821" s="126"/>
      <c r="H2821" s="262">
        <f t="shared" si="428"/>
        <v>0</v>
      </c>
      <c r="I2821" s="125"/>
      <c r="J2821" s="125"/>
      <c r="K2821" s="125"/>
      <c r="L2821" s="125"/>
      <c r="M2821" s="125"/>
      <c r="N2821" s="125"/>
      <c r="O2821" s="262">
        <f t="shared" si="431"/>
        <v>0</v>
      </c>
      <c r="P2821" s="125"/>
      <c r="Q2821" s="125"/>
      <c r="R2821" s="262">
        <f t="shared" si="433"/>
        <v>0</v>
      </c>
      <c r="S2821" s="125"/>
      <c r="T2821" s="125"/>
      <c r="U2821" s="262">
        <f t="shared" si="432"/>
        <v>0</v>
      </c>
      <c r="V2821" s="125"/>
      <c r="W2821" s="125"/>
      <c r="X2821" s="262">
        <f t="shared" si="434"/>
        <v>0</v>
      </c>
      <c r="Y2821" s="125"/>
      <c r="Z2821" s="125"/>
      <c r="AA2821" s="125"/>
      <c r="AB2821" s="125"/>
      <c r="AC2821" s="125"/>
      <c r="AD2821" s="125"/>
      <c r="AE2821" s="125"/>
      <c r="AF2821" s="125"/>
      <c r="AG2821" s="125"/>
      <c r="AH2821" s="125"/>
      <c r="AI2821" s="125"/>
      <c r="AJ2821" s="125"/>
      <c r="AK2821" s="310">
        <v>178570</v>
      </c>
      <c r="AL2821" s="310">
        <f t="shared" si="429"/>
        <v>0</v>
      </c>
      <c r="AM2821" s="65" t="s">
        <v>654</v>
      </c>
      <c r="AN2821" s="65"/>
      <c r="AO2821" s="65"/>
      <c r="AP2821" s="65"/>
      <c r="AQ2821" s="65"/>
      <c r="AR2821" s="65"/>
      <c r="AS2821" s="66"/>
    </row>
    <row r="2822" spans="1:45" s="67" customFormat="1" ht="14.15" customHeight="1" x14ac:dyDescent="0.2">
      <c r="A2822" s="139">
        <v>2104167</v>
      </c>
      <c r="B2822" s="140" t="s">
        <v>127</v>
      </c>
      <c r="C2822" s="258">
        <f t="shared" si="430"/>
        <v>0</v>
      </c>
      <c r="D2822" s="137"/>
      <c r="E2822" s="126"/>
      <c r="F2822" s="126"/>
      <c r="G2822" s="126"/>
      <c r="H2822" s="262">
        <f t="shared" si="428"/>
        <v>0</v>
      </c>
      <c r="I2822" s="125"/>
      <c r="J2822" s="125"/>
      <c r="K2822" s="125"/>
      <c r="L2822" s="125"/>
      <c r="M2822" s="125"/>
      <c r="N2822" s="125"/>
      <c r="O2822" s="262">
        <f t="shared" si="431"/>
        <v>0</v>
      </c>
      <c r="P2822" s="125"/>
      <c r="Q2822" s="125"/>
      <c r="R2822" s="262">
        <f t="shared" si="433"/>
        <v>0</v>
      </c>
      <c r="S2822" s="125"/>
      <c r="T2822" s="125"/>
      <c r="U2822" s="262">
        <f t="shared" si="432"/>
        <v>0</v>
      </c>
      <c r="V2822" s="125"/>
      <c r="W2822" s="125"/>
      <c r="X2822" s="262">
        <f t="shared" si="434"/>
        <v>0</v>
      </c>
      <c r="Y2822" s="125"/>
      <c r="Z2822" s="125"/>
      <c r="AA2822" s="125"/>
      <c r="AB2822" s="125"/>
      <c r="AC2822" s="125"/>
      <c r="AD2822" s="125"/>
      <c r="AE2822" s="125"/>
      <c r="AF2822" s="125"/>
      <c r="AG2822" s="125"/>
      <c r="AH2822" s="125"/>
      <c r="AI2822" s="125"/>
      <c r="AJ2822" s="125"/>
      <c r="AK2822" s="310">
        <v>191730</v>
      </c>
      <c r="AL2822" s="310">
        <f t="shared" si="429"/>
        <v>0</v>
      </c>
      <c r="AM2822" s="65" t="s">
        <v>654</v>
      </c>
      <c r="AN2822" s="65"/>
      <c r="AO2822" s="65"/>
      <c r="AP2822" s="65"/>
      <c r="AQ2822" s="65"/>
      <c r="AR2822" s="65"/>
      <c r="AS2822" s="66"/>
    </row>
    <row r="2823" spans="1:45" s="67" customFormat="1" ht="14.15" customHeight="1" x14ac:dyDescent="0.2">
      <c r="A2823" s="139">
        <v>2104168</v>
      </c>
      <c r="B2823" s="140" t="s">
        <v>3056</v>
      </c>
      <c r="C2823" s="258">
        <f t="shared" si="430"/>
        <v>1</v>
      </c>
      <c r="D2823" s="137"/>
      <c r="E2823" s="126"/>
      <c r="F2823" s="126"/>
      <c r="G2823" s="126"/>
      <c r="H2823" s="262">
        <f t="shared" si="428"/>
        <v>0</v>
      </c>
      <c r="I2823" s="125"/>
      <c r="J2823" s="125"/>
      <c r="K2823" s="125"/>
      <c r="L2823" s="125">
        <v>1</v>
      </c>
      <c r="M2823" s="125"/>
      <c r="N2823" s="125"/>
      <c r="O2823" s="262">
        <f t="shared" si="431"/>
        <v>1</v>
      </c>
      <c r="P2823" s="125">
        <v>1</v>
      </c>
      <c r="Q2823" s="125"/>
      <c r="R2823" s="262">
        <f t="shared" si="433"/>
        <v>0</v>
      </c>
      <c r="S2823" s="125"/>
      <c r="T2823" s="125"/>
      <c r="U2823" s="262">
        <f t="shared" si="432"/>
        <v>0</v>
      </c>
      <c r="V2823" s="125"/>
      <c r="W2823" s="125"/>
      <c r="X2823" s="262">
        <f t="shared" si="434"/>
        <v>0</v>
      </c>
      <c r="Y2823" s="125"/>
      <c r="Z2823" s="125"/>
      <c r="AA2823" s="125">
        <v>1</v>
      </c>
      <c r="AB2823" s="125"/>
      <c r="AC2823" s="125"/>
      <c r="AD2823" s="125"/>
      <c r="AE2823" s="125"/>
      <c r="AF2823" s="125"/>
      <c r="AG2823" s="125"/>
      <c r="AH2823" s="125"/>
      <c r="AI2823" s="125"/>
      <c r="AJ2823" s="125"/>
      <c r="AK2823" s="310">
        <v>198580</v>
      </c>
      <c r="AL2823" s="310">
        <f t="shared" si="429"/>
        <v>0</v>
      </c>
      <c r="AM2823" s="65" t="s">
        <v>654</v>
      </c>
      <c r="AN2823" s="65"/>
      <c r="AO2823" s="65"/>
      <c r="AP2823" s="65"/>
      <c r="AQ2823" s="65"/>
      <c r="AR2823" s="65"/>
      <c r="AS2823" s="66"/>
    </row>
    <row r="2824" spans="1:45" s="67" customFormat="1" ht="20" x14ac:dyDescent="0.2">
      <c r="A2824" s="139">
        <v>2104169</v>
      </c>
      <c r="B2824" s="140" t="s">
        <v>3057</v>
      </c>
      <c r="C2824" s="258">
        <f t="shared" si="430"/>
        <v>0</v>
      </c>
      <c r="D2824" s="137"/>
      <c r="E2824" s="126"/>
      <c r="F2824" s="126"/>
      <c r="G2824" s="126"/>
      <c r="H2824" s="262">
        <f t="shared" si="428"/>
        <v>0</v>
      </c>
      <c r="I2824" s="125"/>
      <c r="J2824" s="125"/>
      <c r="K2824" s="125"/>
      <c r="L2824" s="125"/>
      <c r="M2824" s="125"/>
      <c r="N2824" s="125"/>
      <c r="O2824" s="262">
        <f t="shared" si="431"/>
        <v>0</v>
      </c>
      <c r="P2824" s="125"/>
      <c r="Q2824" s="125"/>
      <c r="R2824" s="262">
        <f t="shared" si="433"/>
        <v>0</v>
      </c>
      <c r="S2824" s="125"/>
      <c r="T2824" s="125"/>
      <c r="U2824" s="262">
        <f t="shared" si="432"/>
        <v>0</v>
      </c>
      <c r="V2824" s="125"/>
      <c r="W2824" s="125"/>
      <c r="X2824" s="262">
        <f t="shared" si="434"/>
        <v>0</v>
      </c>
      <c r="Y2824" s="125"/>
      <c r="Z2824" s="125"/>
      <c r="AA2824" s="125"/>
      <c r="AB2824" s="125"/>
      <c r="AC2824" s="125"/>
      <c r="AD2824" s="125"/>
      <c r="AE2824" s="125"/>
      <c r="AF2824" s="125"/>
      <c r="AG2824" s="125"/>
      <c r="AH2824" s="125"/>
      <c r="AI2824" s="125"/>
      <c r="AJ2824" s="125"/>
      <c r="AK2824" s="310">
        <v>324670</v>
      </c>
      <c r="AL2824" s="310">
        <f t="shared" si="429"/>
        <v>0</v>
      </c>
      <c r="AM2824" s="65" t="s">
        <v>654</v>
      </c>
      <c r="AN2824" s="65"/>
      <c r="AO2824" s="65"/>
      <c r="AP2824" s="65"/>
      <c r="AQ2824" s="65"/>
      <c r="AR2824" s="65"/>
      <c r="AS2824" s="66"/>
    </row>
    <row r="2825" spans="1:45" s="67" customFormat="1" ht="14.15" customHeight="1" x14ac:dyDescent="0.2">
      <c r="A2825" s="139">
        <v>2104170</v>
      </c>
      <c r="B2825" s="140" t="s">
        <v>743</v>
      </c>
      <c r="C2825" s="258">
        <f t="shared" si="430"/>
        <v>1</v>
      </c>
      <c r="D2825" s="137"/>
      <c r="E2825" s="126"/>
      <c r="F2825" s="126"/>
      <c r="G2825" s="126"/>
      <c r="H2825" s="262">
        <f t="shared" si="428"/>
        <v>1</v>
      </c>
      <c r="I2825" s="125">
        <v>1</v>
      </c>
      <c r="J2825" s="125"/>
      <c r="K2825" s="125"/>
      <c r="L2825" s="125"/>
      <c r="M2825" s="125"/>
      <c r="N2825" s="125"/>
      <c r="O2825" s="262">
        <f t="shared" si="431"/>
        <v>1</v>
      </c>
      <c r="P2825" s="125">
        <v>1</v>
      </c>
      <c r="Q2825" s="125"/>
      <c r="R2825" s="262">
        <f t="shared" si="433"/>
        <v>0</v>
      </c>
      <c r="S2825" s="125"/>
      <c r="T2825" s="125"/>
      <c r="U2825" s="262">
        <f t="shared" si="432"/>
        <v>0</v>
      </c>
      <c r="V2825" s="125"/>
      <c r="W2825" s="125"/>
      <c r="X2825" s="262">
        <f t="shared" si="434"/>
        <v>0</v>
      </c>
      <c r="Y2825" s="125"/>
      <c r="Z2825" s="125"/>
      <c r="AA2825" s="125">
        <v>1</v>
      </c>
      <c r="AB2825" s="125"/>
      <c r="AC2825" s="125"/>
      <c r="AD2825" s="125"/>
      <c r="AE2825" s="125"/>
      <c r="AF2825" s="125"/>
      <c r="AG2825" s="125"/>
      <c r="AH2825" s="125"/>
      <c r="AI2825" s="125"/>
      <c r="AJ2825" s="125"/>
      <c r="AK2825" s="310">
        <v>178570</v>
      </c>
      <c r="AL2825" s="310">
        <f t="shared" si="429"/>
        <v>178570</v>
      </c>
      <c r="AM2825" s="65" t="s">
        <v>654</v>
      </c>
      <c r="AN2825" s="65"/>
      <c r="AO2825" s="65"/>
      <c r="AP2825" s="65"/>
      <c r="AQ2825" s="65"/>
      <c r="AR2825" s="65"/>
      <c r="AS2825" s="66"/>
    </row>
    <row r="2826" spans="1:45" s="67" customFormat="1" ht="14.15" customHeight="1" x14ac:dyDescent="0.2">
      <c r="A2826" s="139">
        <v>2104171</v>
      </c>
      <c r="B2826" s="140" t="s">
        <v>744</v>
      </c>
      <c r="C2826" s="258">
        <f t="shared" si="430"/>
        <v>0</v>
      </c>
      <c r="D2826" s="137"/>
      <c r="E2826" s="126"/>
      <c r="F2826" s="126"/>
      <c r="G2826" s="126"/>
      <c r="H2826" s="262">
        <f t="shared" si="428"/>
        <v>0</v>
      </c>
      <c r="I2826" s="125"/>
      <c r="J2826" s="125"/>
      <c r="K2826" s="125"/>
      <c r="L2826" s="125"/>
      <c r="M2826" s="125"/>
      <c r="N2826" s="125"/>
      <c r="O2826" s="262">
        <f t="shared" si="431"/>
        <v>0</v>
      </c>
      <c r="P2826" s="125"/>
      <c r="Q2826" s="125"/>
      <c r="R2826" s="262">
        <f t="shared" si="433"/>
        <v>0</v>
      </c>
      <c r="S2826" s="125"/>
      <c r="T2826" s="125"/>
      <c r="U2826" s="262">
        <f t="shared" si="432"/>
        <v>0</v>
      </c>
      <c r="V2826" s="125"/>
      <c r="W2826" s="125"/>
      <c r="X2826" s="262">
        <f t="shared" si="434"/>
        <v>0</v>
      </c>
      <c r="Y2826" s="125"/>
      <c r="Z2826" s="125"/>
      <c r="AA2826" s="125"/>
      <c r="AB2826" s="125"/>
      <c r="AC2826" s="125"/>
      <c r="AD2826" s="125"/>
      <c r="AE2826" s="125"/>
      <c r="AF2826" s="125"/>
      <c r="AG2826" s="125"/>
      <c r="AH2826" s="125"/>
      <c r="AI2826" s="125"/>
      <c r="AJ2826" s="125"/>
      <c r="AK2826" s="310">
        <v>220920</v>
      </c>
      <c r="AL2826" s="310">
        <f t="shared" si="429"/>
        <v>0</v>
      </c>
      <c r="AM2826" s="65" t="s">
        <v>654</v>
      </c>
      <c r="AN2826" s="65"/>
      <c r="AO2826" s="65"/>
      <c r="AP2826" s="65"/>
      <c r="AQ2826" s="65"/>
      <c r="AR2826" s="65"/>
      <c r="AS2826" s="66"/>
    </row>
    <row r="2827" spans="1:45" s="67" customFormat="1" ht="14.15" customHeight="1" x14ac:dyDescent="0.2">
      <c r="A2827" s="139">
        <v>2104172</v>
      </c>
      <c r="B2827" s="140" t="s">
        <v>3058</v>
      </c>
      <c r="C2827" s="258">
        <f t="shared" si="430"/>
        <v>0</v>
      </c>
      <c r="D2827" s="137"/>
      <c r="E2827" s="126"/>
      <c r="F2827" s="126"/>
      <c r="G2827" s="126"/>
      <c r="H2827" s="262">
        <f t="shared" si="428"/>
        <v>0</v>
      </c>
      <c r="I2827" s="125"/>
      <c r="J2827" s="125"/>
      <c r="K2827" s="125"/>
      <c r="L2827" s="125"/>
      <c r="M2827" s="125"/>
      <c r="N2827" s="125"/>
      <c r="O2827" s="262">
        <f t="shared" si="431"/>
        <v>0</v>
      </c>
      <c r="P2827" s="125"/>
      <c r="Q2827" s="125"/>
      <c r="R2827" s="262">
        <f t="shared" si="433"/>
        <v>0</v>
      </c>
      <c r="S2827" s="125"/>
      <c r="T2827" s="125"/>
      <c r="U2827" s="262">
        <f t="shared" si="432"/>
        <v>0</v>
      </c>
      <c r="V2827" s="125"/>
      <c r="W2827" s="125"/>
      <c r="X2827" s="262">
        <f t="shared" si="434"/>
        <v>0</v>
      </c>
      <c r="Y2827" s="125"/>
      <c r="Z2827" s="125"/>
      <c r="AA2827" s="125"/>
      <c r="AB2827" s="125"/>
      <c r="AC2827" s="125"/>
      <c r="AD2827" s="125"/>
      <c r="AE2827" s="125"/>
      <c r="AF2827" s="125"/>
      <c r="AG2827" s="125"/>
      <c r="AH2827" s="125"/>
      <c r="AI2827" s="125"/>
      <c r="AJ2827" s="125"/>
      <c r="AK2827" s="310">
        <v>198580</v>
      </c>
      <c r="AL2827" s="310">
        <f t="shared" si="429"/>
        <v>0</v>
      </c>
      <c r="AM2827" s="65" t="s">
        <v>654</v>
      </c>
      <c r="AN2827" s="65"/>
      <c r="AO2827" s="65"/>
      <c r="AP2827" s="65"/>
      <c r="AQ2827" s="65"/>
      <c r="AR2827" s="65"/>
      <c r="AS2827" s="66"/>
    </row>
    <row r="2828" spans="1:45" s="67" customFormat="1" ht="14.15" customHeight="1" x14ac:dyDescent="0.2">
      <c r="A2828" s="139">
        <v>2104173</v>
      </c>
      <c r="B2828" s="140" t="s">
        <v>2392</v>
      </c>
      <c r="C2828" s="258">
        <f t="shared" si="430"/>
        <v>0</v>
      </c>
      <c r="D2828" s="137"/>
      <c r="E2828" s="126"/>
      <c r="F2828" s="126"/>
      <c r="G2828" s="126"/>
      <c r="H2828" s="262">
        <f t="shared" si="428"/>
        <v>0</v>
      </c>
      <c r="I2828" s="125"/>
      <c r="J2828" s="125"/>
      <c r="K2828" s="125"/>
      <c r="L2828" s="125"/>
      <c r="M2828" s="125"/>
      <c r="N2828" s="125"/>
      <c r="O2828" s="262">
        <f t="shared" si="431"/>
        <v>0</v>
      </c>
      <c r="P2828" s="125"/>
      <c r="Q2828" s="125"/>
      <c r="R2828" s="262">
        <f t="shared" si="433"/>
        <v>0</v>
      </c>
      <c r="S2828" s="125"/>
      <c r="T2828" s="125"/>
      <c r="U2828" s="262">
        <f t="shared" si="432"/>
        <v>0</v>
      </c>
      <c r="V2828" s="125"/>
      <c r="W2828" s="125"/>
      <c r="X2828" s="262">
        <f t="shared" si="434"/>
        <v>0</v>
      </c>
      <c r="Y2828" s="125"/>
      <c r="Z2828" s="125"/>
      <c r="AA2828" s="125"/>
      <c r="AB2828" s="125"/>
      <c r="AC2828" s="125"/>
      <c r="AD2828" s="125"/>
      <c r="AE2828" s="125"/>
      <c r="AF2828" s="125"/>
      <c r="AG2828" s="125"/>
      <c r="AH2828" s="125"/>
      <c r="AI2828" s="125"/>
      <c r="AJ2828" s="125"/>
      <c r="AK2828" s="310">
        <v>274740</v>
      </c>
      <c r="AL2828" s="310">
        <f t="shared" si="429"/>
        <v>0</v>
      </c>
      <c r="AM2828" s="65" t="s">
        <v>654</v>
      </c>
      <c r="AN2828" s="65"/>
      <c r="AO2828" s="65"/>
      <c r="AP2828" s="65"/>
      <c r="AQ2828" s="65"/>
      <c r="AR2828" s="65"/>
      <c r="AS2828" s="66"/>
    </row>
    <row r="2829" spans="1:45" s="67" customFormat="1" ht="14.15" customHeight="1" x14ac:dyDescent="0.2">
      <c r="A2829" s="139">
        <v>2104174</v>
      </c>
      <c r="B2829" s="140" t="s">
        <v>583</v>
      </c>
      <c r="C2829" s="258">
        <f t="shared" si="430"/>
        <v>0</v>
      </c>
      <c r="D2829" s="137"/>
      <c r="E2829" s="126"/>
      <c r="F2829" s="126"/>
      <c r="G2829" s="126"/>
      <c r="H2829" s="262">
        <f t="shared" si="428"/>
        <v>0</v>
      </c>
      <c r="I2829" s="125"/>
      <c r="J2829" s="125"/>
      <c r="K2829" s="125"/>
      <c r="L2829" s="125"/>
      <c r="M2829" s="125"/>
      <c r="N2829" s="125"/>
      <c r="O2829" s="262">
        <f t="shared" si="431"/>
        <v>0</v>
      </c>
      <c r="P2829" s="125"/>
      <c r="Q2829" s="125"/>
      <c r="R2829" s="262">
        <f t="shared" si="433"/>
        <v>0</v>
      </c>
      <c r="S2829" s="125"/>
      <c r="T2829" s="125"/>
      <c r="U2829" s="262">
        <f t="shared" si="432"/>
        <v>0</v>
      </c>
      <c r="V2829" s="125"/>
      <c r="W2829" s="125"/>
      <c r="X2829" s="262">
        <f t="shared" si="434"/>
        <v>0</v>
      </c>
      <c r="Y2829" s="125"/>
      <c r="Z2829" s="125"/>
      <c r="AA2829" s="125"/>
      <c r="AB2829" s="125"/>
      <c r="AC2829" s="125"/>
      <c r="AD2829" s="125"/>
      <c r="AE2829" s="125"/>
      <c r="AF2829" s="125"/>
      <c r="AG2829" s="125"/>
      <c r="AH2829" s="125"/>
      <c r="AI2829" s="125"/>
      <c r="AJ2829" s="125"/>
      <c r="AK2829" s="310">
        <v>383380</v>
      </c>
      <c r="AL2829" s="310">
        <f t="shared" si="429"/>
        <v>0</v>
      </c>
      <c r="AM2829" s="65" t="s">
        <v>654</v>
      </c>
      <c r="AN2829" s="65"/>
      <c r="AO2829" s="65"/>
      <c r="AP2829" s="65"/>
      <c r="AQ2829" s="65"/>
      <c r="AR2829" s="65"/>
      <c r="AS2829" s="66"/>
    </row>
    <row r="2830" spans="1:45" s="67" customFormat="1" ht="14.15" customHeight="1" x14ac:dyDescent="0.2">
      <c r="A2830" s="139">
        <v>2104175</v>
      </c>
      <c r="B2830" s="140" t="s">
        <v>3059</v>
      </c>
      <c r="C2830" s="258">
        <f t="shared" si="430"/>
        <v>0</v>
      </c>
      <c r="D2830" s="137"/>
      <c r="E2830" s="126"/>
      <c r="F2830" s="126"/>
      <c r="G2830" s="126"/>
      <c r="H2830" s="262">
        <f t="shared" si="428"/>
        <v>0</v>
      </c>
      <c r="I2830" s="125"/>
      <c r="J2830" s="125"/>
      <c r="K2830" s="125"/>
      <c r="L2830" s="125"/>
      <c r="M2830" s="125"/>
      <c r="N2830" s="125"/>
      <c r="O2830" s="262">
        <f t="shared" si="431"/>
        <v>0</v>
      </c>
      <c r="P2830" s="125"/>
      <c r="Q2830" s="125"/>
      <c r="R2830" s="262">
        <f t="shared" si="433"/>
        <v>0</v>
      </c>
      <c r="S2830" s="125"/>
      <c r="T2830" s="125"/>
      <c r="U2830" s="262">
        <f t="shared" si="432"/>
        <v>0</v>
      </c>
      <c r="V2830" s="125"/>
      <c r="W2830" s="125"/>
      <c r="X2830" s="262">
        <f t="shared" si="434"/>
        <v>0</v>
      </c>
      <c r="Y2830" s="125"/>
      <c r="Z2830" s="125"/>
      <c r="AA2830" s="125"/>
      <c r="AB2830" s="125"/>
      <c r="AC2830" s="125"/>
      <c r="AD2830" s="125"/>
      <c r="AE2830" s="125"/>
      <c r="AF2830" s="125"/>
      <c r="AG2830" s="125"/>
      <c r="AH2830" s="125"/>
      <c r="AI2830" s="125"/>
      <c r="AJ2830" s="125"/>
      <c r="AK2830" s="310">
        <v>191730</v>
      </c>
      <c r="AL2830" s="310">
        <f t="shared" si="429"/>
        <v>0</v>
      </c>
      <c r="AM2830" s="65" t="s">
        <v>654</v>
      </c>
      <c r="AN2830" s="65"/>
      <c r="AO2830" s="65"/>
      <c r="AP2830" s="65"/>
      <c r="AQ2830" s="65"/>
      <c r="AR2830" s="65"/>
      <c r="AS2830" s="66"/>
    </row>
    <row r="2831" spans="1:45" s="67" customFormat="1" ht="14.15" customHeight="1" x14ac:dyDescent="0.2">
      <c r="A2831" s="139">
        <v>2104176</v>
      </c>
      <c r="B2831" s="140" t="s">
        <v>190</v>
      </c>
      <c r="C2831" s="258">
        <f t="shared" si="430"/>
        <v>0</v>
      </c>
      <c r="D2831" s="137"/>
      <c r="E2831" s="126"/>
      <c r="F2831" s="126"/>
      <c r="G2831" s="126"/>
      <c r="H2831" s="262">
        <f t="shared" si="428"/>
        <v>0</v>
      </c>
      <c r="I2831" s="125"/>
      <c r="J2831" s="125"/>
      <c r="K2831" s="125"/>
      <c r="L2831" s="125"/>
      <c r="M2831" s="125"/>
      <c r="N2831" s="125"/>
      <c r="O2831" s="262">
        <f t="shared" si="431"/>
        <v>0</v>
      </c>
      <c r="P2831" s="125"/>
      <c r="Q2831" s="125"/>
      <c r="R2831" s="262">
        <f t="shared" si="433"/>
        <v>0</v>
      </c>
      <c r="S2831" s="125"/>
      <c r="T2831" s="125"/>
      <c r="U2831" s="262">
        <f t="shared" si="432"/>
        <v>0</v>
      </c>
      <c r="V2831" s="125"/>
      <c r="W2831" s="125"/>
      <c r="X2831" s="262">
        <f t="shared" si="434"/>
        <v>0</v>
      </c>
      <c r="Y2831" s="125"/>
      <c r="Z2831" s="125"/>
      <c r="AA2831" s="125"/>
      <c r="AB2831" s="125"/>
      <c r="AC2831" s="125"/>
      <c r="AD2831" s="125"/>
      <c r="AE2831" s="125"/>
      <c r="AF2831" s="125"/>
      <c r="AG2831" s="125"/>
      <c r="AH2831" s="125"/>
      <c r="AI2831" s="125"/>
      <c r="AJ2831" s="125"/>
      <c r="AK2831" s="310">
        <v>216970</v>
      </c>
      <c r="AL2831" s="310">
        <f t="shared" si="429"/>
        <v>0</v>
      </c>
      <c r="AM2831" s="65" t="s">
        <v>654</v>
      </c>
      <c r="AN2831" s="65"/>
      <c r="AO2831" s="65"/>
      <c r="AP2831" s="65"/>
      <c r="AQ2831" s="65"/>
      <c r="AR2831" s="65"/>
      <c r="AS2831" s="66"/>
    </row>
    <row r="2832" spans="1:45" s="67" customFormat="1" ht="14.15" customHeight="1" x14ac:dyDescent="0.2">
      <c r="A2832" s="139">
        <v>2104177</v>
      </c>
      <c r="B2832" s="140" t="s">
        <v>4574</v>
      </c>
      <c r="C2832" s="258">
        <f t="shared" si="430"/>
        <v>0</v>
      </c>
      <c r="D2832" s="137"/>
      <c r="E2832" s="126"/>
      <c r="F2832" s="126"/>
      <c r="G2832" s="126"/>
      <c r="H2832" s="262">
        <f t="shared" si="428"/>
        <v>0</v>
      </c>
      <c r="I2832" s="125"/>
      <c r="J2832" s="125"/>
      <c r="K2832" s="125"/>
      <c r="L2832" s="125"/>
      <c r="M2832" s="125"/>
      <c r="N2832" s="125"/>
      <c r="O2832" s="262">
        <f t="shared" si="431"/>
        <v>0</v>
      </c>
      <c r="P2832" s="125"/>
      <c r="Q2832" s="125"/>
      <c r="R2832" s="262">
        <f t="shared" si="433"/>
        <v>0</v>
      </c>
      <c r="S2832" s="125"/>
      <c r="T2832" s="125"/>
      <c r="U2832" s="262">
        <f t="shared" si="432"/>
        <v>0</v>
      </c>
      <c r="V2832" s="125"/>
      <c r="W2832" s="125"/>
      <c r="X2832" s="262">
        <f t="shared" si="434"/>
        <v>0</v>
      </c>
      <c r="Y2832" s="125"/>
      <c r="Z2832" s="125"/>
      <c r="AA2832" s="125"/>
      <c r="AB2832" s="125"/>
      <c r="AC2832" s="125"/>
      <c r="AD2832" s="125"/>
      <c r="AE2832" s="125"/>
      <c r="AF2832" s="125"/>
      <c r="AG2832" s="125"/>
      <c r="AH2832" s="125"/>
      <c r="AI2832" s="125"/>
      <c r="AJ2832" s="125"/>
      <c r="AK2832" s="310">
        <v>178570</v>
      </c>
      <c r="AL2832" s="310">
        <f t="shared" si="429"/>
        <v>0</v>
      </c>
      <c r="AM2832" s="65" t="s">
        <v>654</v>
      </c>
      <c r="AN2832" s="65"/>
      <c r="AO2832" s="65"/>
      <c r="AP2832" s="65"/>
      <c r="AQ2832" s="65"/>
      <c r="AR2832" s="65"/>
      <c r="AS2832" s="66"/>
    </row>
    <row r="2833" spans="1:45" s="67" customFormat="1" ht="14.15" customHeight="1" x14ac:dyDescent="0.2">
      <c r="A2833" s="139">
        <v>2104178</v>
      </c>
      <c r="B2833" s="140" t="s">
        <v>142</v>
      </c>
      <c r="C2833" s="258">
        <f t="shared" si="430"/>
        <v>0</v>
      </c>
      <c r="D2833" s="137"/>
      <c r="E2833" s="126"/>
      <c r="F2833" s="126"/>
      <c r="G2833" s="126"/>
      <c r="H2833" s="262">
        <f t="shared" si="428"/>
        <v>0</v>
      </c>
      <c r="I2833" s="125"/>
      <c r="J2833" s="125"/>
      <c r="K2833" s="125"/>
      <c r="L2833" s="125"/>
      <c r="M2833" s="125"/>
      <c r="N2833" s="125"/>
      <c r="O2833" s="262">
        <f t="shared" si="431"/>
        <v>0</v>
      </c>
      <c r="P2833" s="125"/>
      <c r="Q2833" s="125"/>
      <c r="R2833" s="262">
        <f t="shared" si="433"/>
        <v>0</v>
      </c>
      <c r="S2833" s="125"/>
      <c r="T2833" s="125"/>
      <c r="U2833" s="262">
        <f t="shared" si="432"/>
        <v>0</v>
      </c>
      <c r="V2833" s="125"/>
      <c r="W2833" s="125"/>
      <c r="X2833" s="262">
        <f t="shared" si="434"/>
        <v>0</v>
      </c>
      <c r="Y2833" s="125"/>
      <c r="Z2833" s="125"/>
      <c r="AA2833" s="125"/>
      <c r="AB2833" s="125"/>
      <c r="AC2833" s="125"/>
      <c r="AD2833" s="125"/>
      <c r="AE2833" s="125"/>
      <c r="AF2833" s="125"/>
      <c r="AG2833" s="125"/>
      <c r="AH2833" s="125"/>
      <c r="AI2833" s="125"/>
      <c r="AJ2833" s="125"/>
      <c r="AK2833" s="310">
        <v>191740</v>
      </c>
      <c r="AL2833" s="310">
        <f t="shared" si="429"/>
        <v>0</v>
      </c>
      <c r="AM2833" s="65" t="s">
        <v>654</v>
      </c>
      <c r="AN2833" s="65"/>
      <c r="AO2833" s="65"/>
      <c r="AP2833" s="65"/>
      <c r="AQ2833" s="65"/>
      <c r="AR2833" s="65"/>
      <c r="AS2833" s="66"/>
    </row>
    <row r="2834" spans="1:45" s="67" customFormat="1" ht="14.15" customHeight="1" x14ac:dyDescent="0.2">
      <c r="A2834" s="139">
        <v>2104179</v>
      </c>
      <c r="B2834" s="140" t="s">
        <v>782</v>
      </c>
      <c r="C2834" s="258">
        <f t="shared" si="430"/>
        <v>1</v>
      </c>
      <c r="D2834" s="137"/>
      <c r="E2834" s="126"/>
      <c r="F2834" s="126"/>
      <c r="G2834" s="126"/>
      <c r="H2834" s="262">
        <f t="shared" si="428"/>
        <v>1</v>
      </c>
      <c r="I2834" s="125">
        <v>1</v>
      </c>
      <c r="J2834" s="125"/>
      <c r="K2834" s="125"/>
      <c r="L2834" s="125"/>
      <c r="M2834" s="125"/>
      <c r="N2834" s="125"/>
      <c r="O2834" s="262">
        <f t="shared" si="431"/>
        <v>0</v>
      </c>
      <c r="P2834" s="125"/>
      <c r="Q2834" s="125"/>
      <c r="R2834" s="262">
        <f t="shared" si="433"/>
        <v>0</v>
      </c>
      <c r="S2834" s="125"/>
      <c r="T2834" s="125"/>
      <c r="U2834" s="262">
        <f t="shared" si="432"/>
        <v>0</v>
      </c>
      <c r="V2834" s="125"/>
      <c r="W2834" s="125"/>
      <c r="X2834" s="262">
        <f t="shared" si="434"/>
        <v>1</v>
      </c>
      <c r="Y2834" s="125">
        <v>1</v>
      </c>
      <c r="Z2834" s="125"/>
      <c r="AA2834" s="125">
        <v>1</v>
      </c>
      <c r="AB2834" s="125"/>
      <c r="AC2834" s="125"/>
      <c r="AD2834" s="125"/>
      <c r="AE2834" s="125"/>
      <c r="AF2834" s="125"/>
      <c r="AG2834" s="125"/>
      <c r="AH2834" s="125"/>
      <c r="AI2834" s="125"/>
      <c r="AJ2834" s="125"/>
      <c r="AK2834" s="310">
        <v>240680</v>
      </c>
      <c r="AL2834" s="310">
        <f t="shared" si="429"/>
        <v>240680</v>
      </c>
      <c r="AM2834" s="65" t="s">
        <v>654</v>
      </c>
      <c r="AN2834" s="65"/>
      <c r="AO2834" s="65"/>
      <c r="AP2834" s="65"/>
      <c r="AQ2834" s="65"/>
      <c r="AR2834" s="65"/>
      <c r="AS2834" s="66"/>
    </row>
    <row r="2835" spans="1:45" s="67" customFormat="1" ht="14.15" customHeight="1" x14ac:dyDescent="0.2">
      <c r="A2835" s="139">
        <v>2104180</v>
      </c>
      <c r="B2835" s="140" t="s">
        <v>143</v>
      </c>
      <c r="C2835" s="258">
        <f t="shared" si="430"/>
        <v>0</v>
      </c>
      <c r="D2835" s="137"/>
      <c r="E2835" s="126"/>
      <c r="F2835" s="126"/>
      <c r="G2835" s="126"/>
      <c r="H2835" s="262">
        <f t="shared" si="428"/>
        <v>0</v>
      </c>
      <c r="I2835" s="125"/>
      <c r="J2835" s="125"/>
      <c r="K2835" s="125"/>
      <c r="L2835" s="125"/>
      <c r="M2835" s="125"/>
      <c r="N2835" s="125"/>
      <c r="O2835" s="262">
        <f t="shared" si="431"/>
        <v>0</v>
      </c>
      <c r="P2835" s="125"/>
      <c r="Q2835" s="125"/>
      <c r="R2835" s="262">
        <f t="shared" si="433"/>
        <v>0</v>
      </c>
      <c r="S2835" s="125"/>
      <c r="T2835" s="125"/>
      <c r="U2835" s="262">
        <f t="shared" si="432"/>
        <v>0</v>
      </c>
      <c r="V2835" s="125"/>
      <c r="W2835" s="125"/>
      <c r="X2835" s="262">
        <f t="shared" si="434"/>
        <v>0</v>
      </c>
      <c r="Y2835" s="125"/>
      <c r="Z2835" s="125"/>
      <c r="AA2835" s="125"/>
      <c r="AB2835" s="125"/>
      <c r="AC2835" s="125"/>
      <c r="AD2835" s="125"/>
      <c r="AE2835" s="125"/>
      <c r="AF2835" s="125"/>
      <c r="AG2835" s="125"/>
      <c r="AH2835" s="125"/>
      <c r="AI2835" s="125"/>
      <c r="AJ2835" s="125"/>
      <c r="AK2835" s="310">
        <v>216970</v>
      </c>
      <c r="AL2835" s="310">
        <f t="shared" si="429"/>
        <v>0</v>
      </c>
      <c r="AM2835" s="65" t="s">
        <v>654</v>
      </c>
      <c r="AN2835" s="65"/>
      <c r="AO2835" s="65"/>
      <c r="AP2835" s="65"/>
      <c r="AQ2835" s="65"/>
      <c r="AR2835" s="65"/>
      <c r="AS2835" s="66"/>
    </row>
    <row r="2836" spans="1:45" s="67" customFormat="1" ht="14.15" customHeight="1" x14ac:dyDescent="0.2">
      <c r="A2836" s="139">
        <v>2104181</v>
      </c>
      <c r="B2836" s="140" t="s">
        <v>783</v>
      </c>
      <c r="C2836" s="258">
        <f t="shared" si="430"/>
        <v>0</v>
      </c>
      <c r="D2836" s="137"/>
      <c r="E2836" s="126"/>
      <c r="F2836" s="126"/>
      <c r="G2836" s="126"/>
      <c r="H2836" s="262">
        <f t="shared" si="428"/>
        <v>0</v>
      </c>
      <c r="I2836" s="125"/>
      <c r="J2836" s="125"/>
      <c r="K2836" s="125"/>
      <c r="L2836" s="125"/>
      <c r="M2836" s="125"/>
      <c r="N2836" s="125"/>
      <c r="O2836" s="262">
        <f t="shared" si="431"/>
        <v>0</v>
      </c>
      <c r="P2836" s="125"/>
      <c r="Q2836" s="125"/>
      <c r="R2836" s="262">
        <f t="shared" si="433"/>
        <v>0</v>
      </c>
      <c r="S2836" s="125"/>
      <c r="T2836" s="125"/>
      <c r="U2836" s="262">
        <f t="shared" si="432"/>
        <v>0</v>
      </c>
      <c r="V2836" s="125"/>
      <c r="W2836" s="125"/>
      <c r="X2836" s="262">
        <f t="shared" si="434"/>
        <v>0</v>
      </c>
      <c r="Y2836" s="125"/>
      <c r="Z2836" s="125"/>
      <c r="AA2836" s="125"/>
      <c r="AB2836" s="125"/>
      <c r="AC2836" s="125"/>
      <c r="AD2836" s="125"/>
      <c r="AE2836" s="125"/>
      <c r="AF2836" s="125"/>
      <c r="AG2836" s="125"/>
      <c r="AH2836" s="125"/>
      <c r="AI2836" s="125"/>
      <c r="AJ2836" s="125"/>
      <c r="AK2836" s="310">
        <v>198580</v>
      </c>
      <c r="AL2836" s="310">
        <f t="shared" si="429"/>
        <v>0</v>
      </c>
      <c r="AM2836" s="65" t="s">
        <v>654</v>
      </c>
      <c r="AN2836" s="65"/>
      <c r="AO2836" s="65"/>
      <c r="AP2836" s="65"/>
      <c r="AQ2836" s="65"/>
      <c r="AR2836" s="65"/>
      <c r="AS2836" s="66"/>
    </row>
    <row r="2837" spans="1:45" s="67" customFormat="1" ht="14.15" customHeight="1" x14ac:dyDescent="0.2">
      <c r="A2837" s="139">
        <v>2104182</v>
      </c>
      <c r="B2837" s="140" t="s">
        <v>1033</v>
      </c>
      <c r="C2837" s="258">
        <f t="shared" si="430"/>
        <v>0</v>
      </c>
      <c r="D2837" s="137"/>
      <c r="E2837" s="126"/>
      <c r="F2837" s="126"/>
      <c r="G2837" s="126"/>
      <c r="H2837" s="262">
        <f t="shared" si="428"/>
        <v>0</v>
      </c>
      <c r="I2837" s="125"/>
      <c r="J2837" s="125"/>
      <c r="K2837" s="125"/>
      <c r="L2837" s="125"/>
      <c r="M2837" s="125"/>
      <c r="N2837" s="125"/>
      <c r="O2837" s="262">
        <f t="shared" si="431"/>
        <v>0</v>
      </c>
      <c r="P2837" s="125"/>
      <c r="Q2837" s="125"/>
      <c r="R2837" s="262">
        <f t="shared" si="433"/>
        <v>0</v>
      </c>
      <c r="S2837" s="125"/>
      <c r="T2837" s="125"/>
      <c r="U2837" s="262">
        <f t="shared" si="432"/>
        <v>0</v>
      </c>
      <c r="V2837" s="125"/>
      <c r="W2837" s="125"/>
      <c r="X2837" s="262">
        <f t="shared" si="434"/>
        <v>0</v>
      </c>
      <c r="Y2837" s="125"/>
      <c r="Z2837" s="125"/>
      <c r="AA2837" s="125"/>
      <c r="AB2837" s="125"/>
      <c r="AC2837" s="125"/>
      <c r="AD2837" s="125"/>
      <c r="AE2837" s="125"/>
      <c r="AF2837" s="125"/>
      <c r="AG2837" s="125"/>
      <c r="AH2837" s="125"/>
      <c r="AI2837" s="125"/>
      <c r="AJ2837" s="125"/>
      <c r="AK2837" s="310">
        <v>191730</v>
      </c>
      <c r="AL2837" s="310">
        <f t="shared" si="429"/>
        <v>0</v>
      </c>
      <c r="AM2837" s="65" t="s">
        <v>654</v>
      </c>
      <c r="AN2837" s="65"/>
      <c r="AO2837" s="65"/>
      <c r="AP2837" s="65"/>
      <c r="AQ2837" s="65"/>
      <c r="AR2837" s="65"/>
      <c r="AS2837" s="66"/>
    </row>
    <row r="2838" spans="1:45" s="67" customFormat="1" ht="14.15" customHeight="1" x14ac:dyDescent="0.2">
      <c r="A2838" s="139">
        <v>2104183</v>
      </c>
      <c r="B2838" s="140" t="s">
        <v>784</v>
      </c>
      <c r="C2838" s="258">
        <f t="shared" si="430"/>
        <v>3</v>
      </c>
      <c r="D2838" s="137"/>
      <c r="E2838" s="126"/>
      <c r="F2838" s="126"/>
      <c r="G2838" s="126"/>
      <c r="H2838" s="262">
        <f t="shared" si="428"/>
        <v>2</v>
      </c>
      <c r="I2838" s="125">
        <v>2</v>
      </c>
      <c r="J2838" s="125"/>
      <c r="K2838" s="125"/>
      <c r="L2838" s="125">
        <v>1</v>
      </c>
      <c r="M2838" s="125"/>
      <c r="N2838" s="125"/>
      <c r="O2838" s="262">
        <f t="shared" si="431"/>
        <v>1</v>
      </c>
      <c r="P2838" s="125">
        <v>1</v>
      </c>
      <c r="Q2838" s="125"/>
      <c r="R2838" s="262">
        <f t="shared" si="433"/>
        <v>2</v>
      </c>
      <c r="S2838" s="125">
        <v>2</v>
      </c>
      <c r="T2838" s="125"/>
      <c r="U2838" s="262">
        <f t="shared" si="432"/>
        <v>0</v>
      </c>
      <c r="V2838" s="125"/>
      <c r="W2838" s="125"/>
      <c r="X2838" s="262">
        <f t="shared" si="434"/>
        <v>0</v>
      </c>
      <c r="Y2838" s="125"/>
      <c r="Z2838" s="125"/>
      <c r="AA2838" s="125">
        <v>3</v>
      </c>
      <c r="AB2838" s="125"/>
      <c r="AC2838" s="125"/>
      <c r="AD2838" s="125"/>
      <c r="AE2838" s="125"/>
      <c r="AF2838" s="125"/>
      <c r="AG2838" s="125"/>
      <c r="AH2838" s="125"/>
      <c r="AI2838" s="125"/>
      <c r="AJ2838" s="125"/>
      <c r="AK2838" s="310">
        <v>178600</v>
      </c>
      <c r="AL2838" s="310">
        <f t="shared" si="429"/>
        <v>357200</v>
      </c>
      <c r="AM2838" s="65" t="s">
        <v>654</v>
      </c>
      <c r="AN2838" s="65"/>
      <c r="AO2838" s="65"/>
      <c r="AP2838" s="65"/>
      <c r="AQ2838" s="65"/>
      <c r="AR2838" s="65"/>
      <c r="AS2838" s="66"/>
    </row>
    <row r="2839" spans="1:45" s="67" customFormat="1" ht="14.15" customHeight="1" x14ac:dyDescent="0.2">
      <c r="A2839" s="139">
        <v>2104184</v>
      </c>
      <c r="B2839" s="140" t="s">
        <v>3060</v>
      </c>
      <c r="C2839" s="258">
        <f t="shared" si="430"/>
        <v>0</v>
      </c>
      <c r="D2839" s="137"/>
      <c r="E2839" s="126"/>
      <c r="F2839" s="126"/>
      <c r="G2839" s="126"/>
      <c r="H2839" s="262">
        <f t="shared" si="428"/>
        <v>0</v>
      </c>
      <c r="I2839" s="125"/>
      <c r="J2839" s="125"/>
      <c r="K2839" s="125"/>
      <c r="L2839" s="125"/>
      <c r="M2839" s="125"/>
      <c r="N2839" s="125"/>
      <c r="O2839" s="262">
        <f t="shared" si="431"/>
        <v>0</v>
      </c>
      <c r="P2839" s="125"/>
      <c r="Q2839" s="125"/>
      <c r="R2839" s="262">
        <f t="shared" si="433"/>
        <v>0</v>
      </c>
      <c r="S2839" s="125"/>
      <c r="T2839" s="125"/>
      <c r="U2839" s="262">
        <f t="shared" si="432"/>
        <v>0</v>
      </c>
      <c r="V2839" s="125"/>
      <c r="W2839" s="125"/>
      <c r="X2839" s="262">
        <f t="shared" si="434"/>
        <v>0</v>
      </c>
      <c r="Y2839" s="125"/>
      <c r="Z2839" s="125"/>
      <c r="AA2839" s="125"/>
      <c r="AB2839" s="125"/>
      <c r="AC2839" s="125"/>
      <c r="AD2839" s="125"/>
      <c r="AE2839" s="125"/>
      <c r="AF2839" s="125"/>
      <c r="AG2839" s="125"/>
      <c r="AH2839" s="125"/>
      <c r="AI2839" s="125"/>
      <c r="AJ2839" s="125"/>
      <c r="AK2839" s="310">
        <v>191740</v>
      </c>
      <c r="AL2839" s="310">
        <f t="shared" si="429"/>
        <v>0</v>
      </c>
      <c r="AM2839" s="65" t="s">
        <v>654</v>
      </c>
      <c r="AN2839" s="65"/>
      <c r="AO2839" s="65"/>
      <c r="AP2839" s="65"/>
      <c r="AQ2839" s="65"/>
      <c r="AR2839" s="65"/>
      <c r="AS2839" s="66"/>
    </row>
    <row r="2840" spans="1:45" s="67" customFormat="1" ht="14.15" customHeight="1" x14ac:dyDescent="0.2">
      <c r="A2840" s="139">
        <v>2104185</v>
      </c>
      <c r="B2840" s="140" t="s">
        <v>1034</v>
      </c>
      <c r="C2840" s="258">
        <f t="shared" si="430"/>
        <v>0</v>
      </c>
      <c r="D2840" s="137"/>
      <c r="E2840" s="126"/>
      <c r="F2840" s="126"/>
      <c r="G2840" s="126"/>
      <c r="H2840" s="262">
        <f t="shared" si="428"/>
        <v>0</v>
      </c>
      <c r="I2840" s="125"/>
      <c r="J2840" s="125"/>
      <c r="K2840" s="125"/>
      <c r="L2840" s="125"/>
      <c r="M2840" s="125"/>
      <c r="N2840" s="125"/>
      <c r="O2840" s="262">
        <f t="shared" si="431"/>
        <v>0</v>
      </c>
      <c r="P2840" s="125"/>
      <c r="Q2840" s="125"/>
      <c r="R2840" s="262">
        <f t="shared" si="433"/>
        <v>0</v>
      </c>
      <c r="S2840" s="125"/>
      <c r="T2840" s="125"/>
      <c r="U2840" s="262">
        <f t="shared" si="432"/>
        <v>0</v>
      </c>
      <c r="V2840" s="125"/>
      <c r="W2840" s="125"/>
      <c r="X2840" s="262">
        <f t="shared" si="434"/>
        <v>0</v>
      </c>
      <c r="Y2840" s="125"/>
      <c r="Z2840" s="125"/>
      <c r="AA2840" s="125"/>
      <c r="AB2840" s="125"/>
      <c r="AC2840" s="125"/>
      <c r="AD2840" s="125"/>
      <c r="AE2840" s="125"/>
      <c r="AF2840" s="125"/>
      <c r="AG2840" s="125"/>
      <c r="AH2840" s="125"/>
      <c r="AI2840" s="125"/>
      <c r="AJ2840" s="125"/>
      <c r="AK2840" s="310">
        <v>216970</v>
      </c>
      <c r="AL2840" s="310">
        <f t="shared" si="429"/>
        <v>0</v>
      </c>
      <c r="AM2840" s="65" t="s">
        <v>654</v>
      </c>
      <c r="AN2840" s="65"/>
      <c r="AO2840" s="65"/>
      <c r="AP2840" s="65"/>
      <c r="AQ2840" s="65"/>
      <c r="AR2840" s="65"/>
      <c r="AS2840" s="66"/>
    </row>
    <row r="2841" spans="1:45" s="67" customFormat="1" ht="14.15" customHeight="1" x14ac:dyDescent="0.2">
      <c r="A2841" s="139">
        <v>2104186</v>
      </c>
      <c r="B2841" s="140" t="s">
        <v>38</v>
      </c>
      <c r="C2841" s="258">
        <f t="shared" si="430"/>
        <v>0</v>
      </c>
      <c r="D2841" s="137"/>
      <c r="E2841" s="126"/>
      <c r="F2841" s="126"/>
      <c r="G2841" s="126"/>
      <c r="H2841" s="262">
        <f t="shared" si="428"/>
        <v>0</v>
      </c>
      <c r="I2841" s="125"/>
      <c r="J2841" s="125"/>
      <c r="K2841" s="125"/>
      <c r="L2841" s="125"/>
      <c r="M2841" s="125"/>
      <c r="N2841" s="125"/>
      <c r="O2841" s="262">
        <f t="shared" si="431"/>
        <v>0</v>
      </c>
      <c r="P2841" s="125"/>
      <c r="Q2841" s="125"/>
      <c r="R2841" s="262">
        <f t="shared" si="433"/>
        <v>0</v>
      </c>
      <c r="S2841" s="125"/>
      <c r="T2841" s="125"/>
      <c r="U2841" s="262">
        <f t="shared" si="432"/>
        <v>0</v>
      </c>
      <c r="V2841" s="125"/>
      <c r="W2841" s="125"/>
      <c r="X2841" s="262">
        <f t="shared" si="434"/>
        <v>0</v>
      </c>
      <c r="Y2841" s="125"/>
      <c r="Z2841" s="125"/>
      <c r="AA2841" s="125"/>
      <c r="AB2841" s="125"/>
      <c r="AC2841" s="125"/>
      <c r="AD2841" s="125"/>
      <c r="AE2841" s="125"/>
      <c r="AF2841" s="125"/>
      <c r="AG2841" s="125"/>
      <c r="AH2841" s="125"/>
      <c r="AI2841" s="125"/>
      <c r="AJ2841" s="125"/>
      <c r="AK2841" s="310">
        <v>198570</v>
      </c>
      <c r="AL2841" s="310">
        <f t="shared" si="429"/>
        <v>0</v>
      </c>
      <c r="AM2841" s="65" t="s">
        <v>654</v>
      </c>
      <c r="AN2841" s="65"/>
      <c r="AO2841" s="65"/>
      <c r="AP2841" s="65"/>
      <c r="AQ2841" s="65"/>
      <c r="AR2841" s="65"/>
      <c r="AS2841" s="66"/>
    </row>
    <row r="2842" spans="1:45" s="67" customFormat="1" ht="14.15" customHeight="1" x14ac:dyDescent="0.2">
      <c r="A2842" s="139">
        <v>2104187</v>
      </c>
      <c r="B2842" s="140" t="s">
        <v>39</v>
      </c>
      <c r="C2842" s="258">
        <f t="shared" si="430"/>
        <v>0</v>
      </c>
      <c r="D2842" s="137"/>
      <c r="E2842" s="126"/>
      <c r="F2842" s="126"/>
      <c r="G2842" s="126"/>
      <c r="H2842" s="262">
        <f t="shared" si="428"/>
        <v>0</v>
      </c>
      <c r="I2842" s="125"/>
      <c r="J2842" s="125"/>
      <c r="K2842" s="125"/>
      <c r="L2842" s="125"/>
      <c r="M2842" s="125"/>
      <c r="N2842" s="125"/>
      <c r="O2842" s="262">
        <f t="shared" si="431"/>
        <v>0</v>
      </c>
      <c r="P2842" s="125"/>
      <c r="Q2842" s="125"/>
      <c r="R2842" s="262">
        <f t="shared" si="433"/>
        <v>0</v>
      </c>
      <c r="S2842" s="125"/>
      <c r="T2842" s="125"/>
      <c r="U2842" s="262">
        <f t="shared" si="432"/>
        <v>0</v>
      </c>
      <c r="V2842" s="125"/>
      <c r="W2842" s="125"/>
      <c r="X2842" s="262">
        <f t="shared" si="434"/>
        <v>0</v>
      </c>
      <c r="Y2842" s="125"/>
      <c r="Z2842" s="125"/>
      <c r="AA2842" s="125"/>
      <c r="AB2842" s="125"/>
      <c r="AC2842" s="125"/>
      <c r="AD2842" s="125"/>
      <c r="AE2842" s="125"/>
      <c r="AF2842" s="125"/>
      <c r="AG2842" s="125"/>
      <c r="AH2842" s="125"/>
      <c r="AI2842" s="125"/>
      <c r="AJ2842" s="125"/>
      <c r="AK2842" s="310">
        <v>178570</v>
      </c>
      <c r="AL2842" s="310">
        <f t="shared" si="429"/>
        <v>0</v>
      </c>
      <c r="AM2842" s="65" t="s">
        <v>654</v>
      </c>
      <c r="AN2842" s="65"/>
      <c r="AO2842" s="65"/>
      <c r="AP2842" s="65"/>
      <c r="AQ2842" s="65"/>
      <c r="AR2842" s="65"/>
      <c r="AS2842" s="66"/>
    </row>
    <row r="2843" spans="1:45" s="67" customFormat="1" ht="14.15" customHeight="1" x14ac:dyDescent="0.2">
      <c r="A2843" s="139">
        <v>2104188</v>
      </c>
      <c r="B2843" s="140" t="s">
        <v>40</v>
      </c>
      <c r="C2843" s="258">
        <f t="shared" si="430"/>
        <v>0</v>
      </c>
      <c r="D2843" s="137"/>
      <c r="E2843" s="126"/>
      <c r="F2843" s="126"/>
      <c r="G2843" s="126"/>
      <c r="H2843" s="262">
        <f t="shared" si="428"/>
        <v>0</v>
      </c>
      <c r="I2843" s="125"/>
      <c r="J2843" s="125"/>
      <c r="K2843" s="125"/>
      <c r="L2843" s="125"/>
      <c r="M2843" s="125"/>
      <c r="N2843" s="125"/>
      <c r="O2843" s="262">
        <f t="shared" si="431"/>
        <v>0</v>
      </c>
      <c r="P2843" s="125"/>
      <c r="Q2843" s="125"/>
      <c r="R2843" s="262">
        <f t="shared" si="433"/>
        <v>0</v>
      </c>
      <c r="S2843" s="125"/>
      <c r="T2843" s="125"/>
      <c r="U2843" s="262">
        <f t="shared" si="432"/>
        <v>0</v>
      </c>
      <c r="V2843" s="125"/>
      <c r="W2843" s="125"/>
      <c r="X2843" s="262">
        <f t="shared" si="434"/>
        <v>0</v>
      </c>
      <c r="Y2843" s="125"/>
      <c r="Z2843" s="125"/>
      <c r="AA2843" s="125"/>
      <c r="AB2843" s="125"/>
      <c r="AC2843" s="125"/>
      <c r="AD2843" s="125"/>
      <c r="AE2843" s="125"/>
      <c r="AF2843" s="125"/>
      <c r="AG2843" s="125"/>
      <c r="AH2843" s="125"/>
      <c r="AI2843" s="125"/>
      <c r="AJ2843" s="125"/>
      <c r="AK2843" s="310">
        <v>178570</v>
      </c>
      <c r="AL2843" s="310">
        <f t="shared" si="429"/>
        <v>0</v>
      </c>
      <c r="AM2843" s="65" t="s">
        <v>654</v>
      </c>
      <c r="AN2843" s="65"/>
      <c r="AO2843" s="65"/>
      <c r="AP2843" s="65"/>
      <c r="AQ2843" s="65"/>
      <c r="AR2843" s="65"/>
      <c r="AS2843" s="66"/>
    </row>
    <row r="2844" spans="1:45" s="67" customFormat="1" ht="14.15" customHeight="1" x14ac:dyDescent="0.2">
      <c r="A2844" s="139">
        <v>2104189</v>
      </c>
      <c r="B2844" s="140" t="s">
        <v>41</v>
      </c>
      <c r="C2844" s="258">
        <f t="shared" si="430"/>
        <v>0</v>
      </c>
      <c r="D2844" s="137"/>
      <c r="E2844" s="126"/>
      <c r="F2844" s="126"/>
      <c r="G2844" s="126"/>
      <c r="H2844" s="262">
        <f t="shared" si="428"/>
        <v>0</v>
      </c>
      <c r="I2844" s="125"/>
      <c r="J2844" s="125"/>
      <c r="K2844" s="125"/>
      <c r="L2844" s="125"/>
      <c r="M2844" s="125"/>
      <c r="N2844" s="125"/>
      <c r="O2844" s="262">
        <f t="shared" si="431"/>
        <v>0</v>
      </c>
      <c r="P2844" s="125"/>
      <c r="Q2844" s="125"/>
      <c r="R2844" s="262">
        <f t="shared" si="433"/>
        <v>0</v>
      </c>
      <c r="S2844" s="125"/>
      <c r="T2844" s="125"/>
      <c r="U2844" s="262">
        <f t="shared" si="432"/>
        <v>0</v>
      </c>
      <c r="V2844" s="125"/>
      <c r="W2844" s="125"/>
      <c r="X2844" s="262">
        <f t="shared" si="434"/>
        <v>0</v>
      </c>
      <c r="Y2844" s="125"/>
      <c r="Z2844" s="125"/>
      <c r="AA2844" s="125"/>
      <c r="AB2844" s="125"/>
      <c r="AC2844" s="125"/>
      <c r="AD2844" s="125"/>
      <c r="AE2844" s="125"/>
      <c r="AF2844" s="125"/>
      <c r="AG2844" s="125"/>
      <c r="AH2844" s="125"/>
      <c r="AI2844" s="125"/>
      <c r="AJ2844" s="125"/>
      <c r="AK2844" s="310">
        <v>178570</v>
      </c>
      <c r="AL2844" s="310">
        <f t="shared" si="429"/>
        <v>0</v>
      </c>
      <c r="AM2844" s="65" t="s">
        <v>654</v>
      </c>
      <c r="AN2844" s="65"/>
      <c r="AO2844" s="65"/>
      <c r="AP2844" s="65"/>
      <c r="AQ2844" s="65"/>
      <c r="AR2844" s="65"/>
      <c r="AS2844" s="66"/>
    </row>
    <row r="2845" spans="1:45" s="67" customFormat="1" ht="14.15" customHeight="1" x14ac:dyDescent="0.2">
      <c r="A2845" s="139">
        <v>2104190</v>
      </c>
      <c r="B2845" s="140" t="s">
        <v>504</v>
      </c>
      <c r="C2845" s="258">
        <f t="shared" si="430"/>
        <v>0</v>
      </c>
      <c r="D2845" s="137"/>
      <c r="E2845" s="126"/>
      <c r="F2845" s="126"/>
      <c r="G2845" s="126"/>
      <c r="H2845" s="262">
        <f t="shared" ref="H2845:H2860" si="435">+I2845+J2845</f>
        <v>0</v>
      </c>
      <c r="I2845" s="125"/>
      <c r="J2845" s="125"/>
      <c r="K2845" s="125"/>
      <c r="L2845" s="125"/>
      <c r="M2845" s="125"/>
      <c r="N2845" s="125"/>
      <c r="O2845" s="262">
        <f t="shared" si="431"/>
        <v>0</v>
      </c>
      <c r="P2845" s="125"/>
      <c r="Q2845" s="125"/>
      <c r="R2845" s="262">
        <f t="shared" si="433"/>
        <v>0</v>
      </c>
      <c r="S2845" s="125"/>
      <c r="T2845" s="125"/>
      <c r="U2845" s="262">
        <f t="shared" si="432"/>
        <v>0</v>
      </c>
      <c r="V2845" s="125"/>
      <c r="W2845" s="125"/>
      <c r="X2845" s="262">
        <f t="shared" si="434"/>
        <v>0</v>
      </c>
      <c r="Y2845" s="125"/>
      <c r="Z2845" s="125"/>
      <c r="AA2845" s="125"/>
      <c r="AB2845" s="125"/>
      <c r="AC2845" s="125"/>
      <c r="AD2845" s="125"/>
      <c r="AE2845" s="125"/>
      <c r="AF2845" s="125"/>
      <c r="AG2845" s="125"/>
      <c r="AH2845" s="125"/>
      <c r="AI2845" s="125"/>
      <c r="AJ2845" s="125"/>
      <c r="AK2845" s="310">
        <v>178600</v>
      </c>
      <c r="AL2845" s="310">
        <f t="shared" ref="AL2845:AL2857" si="436">AK2845*I2845</f>
        <v>0</v>
      </c>
      <c r="AM2845" s="65" t="s">
        <v>654</v>
      </c>
      <c r="AN2845" s="65"/>
      <c r="AO2845" s="65"/>
      <c r="AP2845" s="65"/>
      <c r="AQ2845" s="65"/>
      <c r="AR2845" s="65"/>
      <c r="AS2845" s="66"/>
    </row>
    <row r="2846" spans="1:45" s="67" customFormat="1" ht="14.15" customHeight="1" x14ac:dyDescent="0.2">
      <c r="A2846" s="139">
        <v>2104191</v>
      </c>
      <c r="B2846" s="140" t="s">
        <v>3061</v>
      </c>
      <c r="C2846" s="258">
        <f t="shared" si="430"/>
        <v>0</v>
      </c>
      <c r="D2846" s="137"/>
      <c r="E2846" s="126"/>
      <c r="F2846" s="126"/>
      <c r="G2846" s="126"/>
      <c r="H2846" s="262">
        <f t="shared" si="435"/>
        <v>0</v>
      </c>
      <c r="I2846" s="125"/>
      <c r="J2846" s="125"/>
      <c r="K2846" s="125"/>
      <c r="L2846" s="125"/>
      <c r="M2846" s="125"/>
      <c r="N2846" s="125"/>
      <c r="O2846" s="262">
        <f t="shared" si="431"/>
        <v>0</v>
      </c>
      <c r="P2846" s="125"/>
      <c r="Q2846" s="125"/>
      <c r="R2846" s="262">
        <f t="shared" si="433"/>
        <v>0</v>
      </c>
      <c r="S2846" s="125"/>
      <c r="T2846" s="125"/>
      <c r="U2846" s="262">
        <f t="shared" si="432"/>
        <v>0</v>
      </c>
      <c r="V2846" s="125"/>
      <c r="W2846" s="125"/>
      <c r="X2846" s="262">
        <f t="shared" si="434"/>
        <v>0</v>
      </c>
      <c r="Y2846" s="125"/>
      <c r="Z2846" s="125"/>
      <c r="AA2846" s="125"/>
      <c r="AB2846" s="125"/>
      <c r="AC2846" s="125"/>
      <c r="AD2846" s="125"/>
      <c r="AE2846" s="125"/>
      <c r="AF2846" s="125"/>
      <c r="AG2846" s="125"/>
      <c r="AH2846" s="125"/>
      <c r="AI2846" s="125"/>
      <c r="AJ2846" s="125"/>
      <c r="AK2846" s="310">
        <v>191740</v>
      </c>
      <c r="AL2846" s="310">
        <f t="shared" si="436"/>
        <v>0</v>
      </c>
      <c r="AM2846" s="65" t="s">
        <v>654</v>
      </c>
      <c r="AN2846" s="65"/>
      <c r="AO2846" s="65"/>
      <c r="AP2846" s="65"/>
      <c r="AQ2846" s="65"/>
      <c r="AR2846" s="65"/>
      <c r="AS2846" s="66"/>
    </row>
    <row r="2847" spans="1:45" s="67" customFormat="1" ht="14.15" customHeight="1" x14ac:dyDescent="0.2">
      <c r="A2847" s="139">
        <v>2104192</v>
      </c>
      <c r="B2847" s="140" t="s">
        <v>505</v>
      </c>
      <c r="C2847" s="258">
        <f t="shared" ref="C2847:C2863" si="437">SUM(I2847:N2847)</f>
        <v>0</v>
      </c>
      <c r="D2847" s="137"/>
      <c r="E2847" s="126"/>
      <c r="F2847" s="126"/>
      <c r="G2847" s="126"/>
      <c r="H2847" s="262">
        <f t="shared" si="435"/>
        <v>0</v>
      </c>
      <c r="I2847" s="125"/>
      <c r="J2847" s="125"/>
      <c r="K2847" s="125"/>
      <c r="L2847" s="125"/>
      <c r="M2847" s="125"/>
      <c r="N2847" s="125"/>
      <c r="O2847" s="262">
        <f t="shared" si="431"/>
        <v>0</v>
      </c>
      <c r="P2847" s="125"/>
      <c r="Q2847" s="125"/>
      <c r="R2847" s="262">
        <f t="shared" si="433"/>
        <v>0</v>
      </c>
      <c r="S2847" s="125"/>
      <c r="T2847" s="125"/>
      <c r="U2847" s="262">
        <f t="shared" si="432"/>
        <v>0</v>
      </c>
      <c r="V2847" s="125"/>
      <c r="W2847" s="125"/>
      <c r="X2847" s="262">
        <f t="shared" si="434"/>
        <v>0</v>
      </c>
      <c r="Y2847" s="125"/>
      <c r="Z2847" s="125"/>
      <c r="AA2847" s="125"/>
      <c r="AB2847" s="125"/>
      <c r="AC2847" s="125"/>
      <c r="AD2847" s="125"/>
      <c r="AE2847" s="125"/>
      <c r="AF2847" s="125"/>
      <c r="AG2847" s="125"/>
      <c r="AH2847" s="125"/>
      <c r="AI2847" s="125"/>
      <c r="AJ2847" s="125"/>
      <c r="AK2847" s="310">
        <v>191740</v>
      </c>
      <c r="AL2847" s="310">
        <f t="shared" si="436"/>
        <v>0</v>
      </c>
      <c r="AM2847" s="65" t="s">
        <v>654</v>
      </c>
      <c r="AN2847" s="65"/>
      <c r="AO2847" s="65"/>
      <c r="AP2847" s="65"/>
      <c r="AQ2847" s="65"/>
      <c r="AR2847" s="65"/>
      <c r="AS2847" s="66"/>
    </row>
    <row r="2848" spans="1:45" s="67" customFormat="1" ht="14.15" customHeight="1" x14ac:dyDescent="0.2">
      <c r="A2848" s="139">
        <v>2104193</v>
      </c>
      <c r="B2848" s="140" t="s">
        <v>506</v>
      </c>
      <c r="C2848" s="258">
        <f t="shared" si="437"/>
        <v>0</v>
      </c>
      <c r="D2848" s="137"/>
      <c r="E2848" s="126"/>
      <c r="F2848" s="126"/>
      <c r="G2848" s="126"/>
      <c r="H2848" s="262">
        <f t="shared" si="435"/>
        <v>0</v>
      </c>
      <c r="I2848" s="125"/>
      <c r="J2848" s="125"/>
      <c r="K2848" s="125"/>
      <c r="L2848" s="125"/>
      <c r="M2848" s="125"/>
      <c r="N2848" s="125"/>
      <c r="O2848" s="262">
        <f t="shared" si="431"/>
        <v>0</v>
      </c>
      <c r="P2848" s="125"/>
      <c r="Q2848" s="125"/>
      <c r="R2848" s="262">
        <f t="shared" si="433"/>
        <v>0</v>
      </c>
      <c r="S2848" s="125"/>
      <c r="T2848" s="125"/>
      <c r="U2848" s="262">
        <f t="shared" si="432"/>
        <v>0</v>
      </c>
      <c r="V2848" s="125"/>
      <c r="W2848" s="125"/>
      <c r="X2848" s="262">
        <f t="shared" si="434"/>
        <v>0</v>
      </c>
      <c r="Y2848" s="125"/>
      <c r="Z2848" s="125"/>
      <c r="AA2848" s="125"/>
      <c r="AB2848" s="125"/>
      <c r="AC2848" s="125"/>
      <c r="AD2848" s="125"/>
      <c r="AE2848" s="125"/>
      <c r="AF2848" s="125"/>
      <c r="AG2848" s="125"/>
      <c r="AH2848" s="125"/>
      <c r="AI2848" s="125"/>
      <c r="AJ2848" s="125"/>
      <c r="AK2848" s="310">
        <v>178570</v>
      </c>
      <c r="AL2848" s="310">
        <f t="shared" si="436"/>
        <v>0</v>
      </c>
      <c r="AM2848" s="65" t="s">
        <v>654</v>
      </c>
      <c r="AN2848" s="65"/>
      <c r="AO2848" s="65"/>
      <c r="AP2848" s="65"/>
      <c r="AQ2848" s="65"/>
      <c r="AR2848" s="65"/>
      <c r="AS2848" s="66"/>
    </row>
    <row r="2849" spans="1:45" s="67" customFormat="1" ht="14.15" customHeight="1" x14ac:dyDescent="0.2">
      <c r="A2849" s="139">
        <v>2104194</v>
      </c>
      <c r="B2849" s="140" t="s">
        <v>507</v>
      </c>
      <c r="C2849" s="258">
        <f t="shared" si="437"/>
        <v>0</v>
      </c>
      <c r="D2849" s="137"/>
      <c r="E2849" s="126"/>
      <c r="F2849" s="126"/>
      <c r="G2849" s="126"/>
      <c r="H2849" s="262">
        <f t="shared" si="435"/>
        <v>0</v>
      </c>
      <c r="I2849" s="125"/>
      <c r="J2849" s="125"/>
      <c r="K2849" s="125"/>
      <c r="L2849" s="125"/>
      <c r="M2849" s="125"/>
      <c r="N2849" s="125"/>
      <c r="O2849" s="262">
        <f t="shared" si="431"/>
        <v>0</v>
      </c>
      <c r="P2849" s="125"/>
      <c r="Q2849" s="125"/>
      <c r="R2849" s="262">
        <f t="shared" si="433"/>
        <v>0</v>
      </c>
      <c r="S2849" s="125"/>
      <c r="T2849" s="125"/>
      <c r="U2849" s="262">
        <f t="shared" si="432"/>
        <v>0</v>
      </c>
      <c r="V2849" s="125"/>
      <c r="W2849" s="125"/>
      <c r="X2849" s="262">
        <f t="shared" si="434"/>
        <v>0</v>
      </c>
      <c r="Y2849" s="125"/>
      <c r="Z2849" s="125"/>
      <c r="AA2849" s="125"/>
      <c r="AB2849" s="125"/>
      <c r="AC2849" s="125"/>
      <c r="AD2849" s="125"/>
      <c r="AE2849" s="125"/>
      <c r="AF2849" s="125"/>
      <c r="AG2849" s="125"/>
      <c r="AH2849" s="125"/>
      <c r="AI2849" s="125"/>
      <c r="AJ2849" s="125"/>
      <c r="AK2849" s="310">
        <v>178570</v>
      </c>
      <c r="AL2849" s="310">
        <f t="shared" si="436"/>
        <v>0</v>
      </c>
      <c r="AM2849" s="65" t="s">
        <v>654</v>
      </c>
      <c r="AN2849" s="65"/>
      <c r="AO2849" s="65"/>
      <c r="AP2849" s="65"/>
      <c r="AQ2849" s="65"/>
      <c r="AR2849" s="65"/>
      <c r="AS2849" s="66"/>
    </row>
    <row r="2850" spans="1:45" s="67" customFormat="1" ht="14.15" customHeight="1" x14ac:dyDescent="0.2">
      <c r="A2850" s="139">
        <v>2104195</v>
      </c>
      <c r="B2850" s="140" t="s">
        <v>4575</v>
      </c>
      <c r="C2850" s="258">
        <f t="shared" si="437"/>
        <v>0</v>
      </c>
      <c r="D2850" s="137"/>
      <c r="E2850" s="126"/>
      <c r="F2850" s="126"/>
      <c r="G2850" s="126"/>
      <c r="H2850" s="262">
        <f t="shared" si="435"/>
        <v>0</v>
      </c>
      <c r="I2850" s="125"/>
      <c r="J2850" s="125"/>
      <c r="K2850" s="125"/>
      <c r="L2850" s="125"/>
      <c r="M2850" s="125"/>
      <c r="N2850" s="125"/>
      <c r="O2850" s="262">
        <f t="shared" si="431"/>
        <v>0</v>
      </c>
      <c r="P2850" s="125"/>
      <c r="Q2850" s="125"/>
      <c r="R2850" s="262">
        <f t="shared" si="433"/>
        <v>0</v>
      </c>
      <c r="S2850" s="125"/>
      <c r="T2850" s="125"/>
      <c r="U2850" s="262">
        <f t="shared" si="432"/>
        <v>0</v>
      </c>
      <c r="V2850" s="125"/>
      <c r="W2850" s="125"/>
      <c r="X2850" s="262">
        <f t="shared" si="434"/>
        <v>0</v>
      </c>
      <c r="Y2850" s="125"/>
      <c r="Z2850" s="125"/>
      <c r="AA2850" s="125"/>
      <c r="AB2850" s="125"/>
      <c r="AC2850" s="125"/>
      <c r="AD2850" s="125"/>
      <c r="AE2850" s="125"/>
      <c r="AF2850" s="125"/>
      <c r="AG2850" s="125"/>
      <c r="AH2850" s="125"/>
      <c r="AI2850" s="125"/>
      <c r="AJ2850" s="125"/>
      <c r="AK2850" s="310">
        <v>178570</v>
      </c>
      <c r="AL2850" s="310">
        <f t="shared" si="436"/>
        <v>0</v>
      </c>
      <c r="AM2850" s="65" t="s">
        <v>654</v>
      </c>
      <c r="AN2850" s="65"/>
      <c r="AO2850" s="65"/>
      <c r="AP2850" s="65"/>
      <c r="AQ2850" s="65"/>
      <c r="AR2850" s="65"/>
      <c r="AS2850" s="66"/>
    </row>
    <row r="2851" spans="1:45" s="67" customFormat="1" ht="14.15" customHeight="1" x14ac:dyDescent="0.2">
      <c r="A2851" s="139">
        <v>2104196</v>
      </c>
      <c r="B2851" s="140" t="s">
        <v>9</v>
      </c>
      <c r="C2851" s="258">
        <f t="shared" si="437"/>
        <v>5</v>
      </c>
      <c r="D2851" s="137"/>
      <c r="E2851" s="126"/>
      <c r="F2851" s="126"/>
      <c r="G2851" s="126"/>
      <c r="H2851" s="262">
        <f t="shared" si="435"/>
        <v>3</v>
      </c>
      <c r="I2851" s="125">
        <v>3</v>
      </c>
      <c r="J2851" s="125"/>
      <c r="K2851" s="125"/>
      <c r="L2851" s="125">
        <v>2</v>
      </c>
      <c r="M2851" s="125"/>
      <c r="N2851" s="125"/>
      <c r="O2851" s="262">
        <f t="shared" si="431"/>
        <v>5</v>
      </c>
      <c r="P2851" s="125">
        <v>5</v>
      </c>
      <c r="Q2851" s="125"/>
      <c r="R2851" s="262">
        <f t="shared" si="433"/>
        <v>0</v>
      </c>
      <c r="S2851" s="125"/>
      <c r="T2851" s="125"/>
      <c r="U2851" s="262">
        <f t="shared" si="432"/>
        <v>0</v>
      </c>
      <c r="V2851" s="125"/>
      <c r="W2851" s="125"/>
      <c r="X2851" s="262">
        <f t="shared" si="434"/>
        <v>0</v>
      </c>
      <c r="Y2851" s="125"/>
      <c r="Z2851" s="125"/>
      <c r="AA2851" s="125">
        <v>5</v>
      </c>
      <c r="AB2851" s="125"/>
      <c r="AC2851" s="125"/>
      <c r="AD2851" s="125"/>
      <c r="AE2851" s="125"/>
      <c r="AF2851" s="125"/>
      <c r="AG2851" s="125"/>
      <c r="AH2851" s="125"/>
      <c r="AI2851" s="125"/>
      <c r="AJ2851" s="125"/>
      <c r="AK2851" s="310">
        <v>198570</v>
      </c>
      <c r="AL2851" s="310">
        <f t="shared" si="436"/>
        <v>595710</v>
      </c>
      <c r="AM2851" s="65" t="s">
        <v>654</v>
      </c>
      <c r="AN2851" s="65"/>
      <c r="AO2851" s="65"/>
      <c r="AP2851" s="65"/>
      <c r="AQ2851" s="65"/>
      <c r="AR2851" s="65"/>
      <c r="AS2851" s="66"/>
    </row>
    <row r="2852" spans="1:45" s="67" customFormat="1" ht="14.15" customHeight="1" x14ac:dyDescent="0.2">
      <c r="A2852" s="139">
        <v>2104197</v>
      </c>
      <c r="B2852" s="140" t="s">
        <v>10</v>
      </c>
      <c r="C2852" s="258">
        <f t="shared" si="437"/>
        <v>0</v>
      </c>
      <c r="D2852" s="137"/>
      <c r="E2852" s="126"/>
      <c r="F2852" s="126"/>
      <c r="G2852" s="126"/>
      <c r="H2852" s="262">
        <f t="shared" si="435"/>
        <v>0</v>
      </c>
      <c r="I2852" s="125"/>
      <c r="J2852" s="125"/>
      <c r="K2852" s="125"/>
      <c r="L2852" s="125"/>
      <c r="M2852" s="125"/>
      <c r="N2852" s="125"/>
      <c r="O2852" s="262">
        <f t="shared" ref="O2852:O2862" si="438">SUM(P2852:Q2852)</f>
        <v>0</v>
      </c>
      <c r="P2852" s="125"/>
      <c r="Q2852" s="125"/>
      <c r="R2852" s="262">
        <f t="shared" si="433"/>
        <v>0</v>
      </c>
      <c r="S2852" s="125"/>
      <c r="T2852" s="125"/>
      <c r="U2852" s="262">
        <f t="shared" ref="U2852:U2863" si="439">SUM(V2852:W2852)</f>
        <v>0</v>
      </c>
      <c r="V2852" s="125"/>
      <c r="W2852" s="125"/>
      <c r="X2852" s="262">
        <f t="shared" si="434"/>
        <v>0</v>
      </c>
      <c r="Y2852" s="125"/>
      <c r="Z2852" s="125"/>
      <c r="AA2852" s="125"/>
      <c r="AB2852" s="125"/>
      <c r="AC2852" s="125"/>
      <c r="AD2852" s="125"/>
      <c r="AE2852" s="125"/>
      <c r="AF2852" s="125"/>
      <c r="AG2852" s="125"/>
      <c r="AH2852" s="125"/>
      <c r="AI2852" s="125"/>
      <c r="AJ2852" s="125"/>
      <c r="AK2852" s="310">
        <v>178600</v>
      </c>
      <c r="AL2852" s="310">
        <f t="shared" si="436"/>
        <v>0</v>
      </c>
      <c r="AM2852" s="65" t="s">
        <v>654</v>
      </c>
      <c r="AN2852" s="65"/>
      <c r="AO2852" s="65"/>
      <c r="AP2852" s="65"/>
      <c r="AQ2852" s="65"/>
      <c r="AR2852" s="65"/>
      <c r="AS2852" s="66"/>
    </row>
    <row r="2853" spans="1:45" s="67" customFormat="1" ht="14.15" customHeight="1" x14ac:dyDescent="0.2">
      <c r="A2853" s="139">
        <v>2104198</v>
      </c>
      <c r="B2853" s="140" t="s">
        <v>11</v>
      </c>
      <c r="C2853" s="258">
        <f t="shared" si="437"/>
        <v>2</v>
      </c>
      <c r="D2853" s="137"/>
      <c r="E2853" s="126"/>
      <c r="F2853" s="126"/>
      <c r="G2853" s="126"/>
      <c r="H2853" s="262">
        <f t="shared" si="435"/>
        <v>1</v>
      </c>
      <c r="I2853" s="125">
        <v>1</v>
      </c>
      <c r="J2853" s="125"/>
      <c r="K2853" s="125"/>
      <c r="L2853" s="125">
        <v>1</v>
      </c>
      <c r="M2853" s="125"/>
      <c r="N2853" s="125"/>
      <c r="O2853" s="262">
        <f t="shared" si="438"/>
        <v>2</v>
      </c>
      <c r="P2853" s="125">
        <v>2</v>
      </c>
      <c r="Q2853" s="125"/>
      <c r="R2853" s="262">
        <f t="shared" si="433"/>
        <v>0</v>
      </c>
      <c r="S2853" s="125"/>
      <c r="T2853" s="125"/>
      <c r="U2853" s="262">
        <f t="shared" si="439"/>
        <v>0</v>
      </c>
      <c r="V2853" s="125"/>
      <c r="W2853" s="125"/>
      <c r="X2853" s="262">
        <f t="shared" si="434"/>
        <v>0</v>
      </c>
      <c r="Y2853" s="125"/>
      <c r="Z2853" s="125"/>
      <c r="AA2853" s="125">
        <v>2</v>
      </c>
      <c r="AB2853" s="125"/>
      <c r="AC2853" s="125"/>
      <c r="AD2853" s="125"/>
      <c r="AE2853" s="125"/>
      <c r="AF2853" s="125"/>
      <c r="AG2853" s="125"/>
      <c r="AH2853" s="125"/>
      <c r="AI2853" s="125"/>
      <c r="AJ2853" s="125"/>
      <c r="AK2853" s="310">
        <v>178600</v>
      </c>
      <c r="AL2853" s="310">
        <f t="shared" si="436"/>
        <v>178600</v>
      </c>
      <c r="AM2853" s="65" t="s">
        <v>654</v>
      </c>
      <c r="AN2853" s="65"/>
      <c r="AO2853" s="65"/>
      <c r="AP2853" s="65"/>
      <c r="AQ2853" s="65"/>
      <c r="AR2853" s="65"/>
      <c r="AS2853" s="66"/>
    </row>
    <row r="2854" spans="1:45" s="67" customFormat="1" ht="14.15" customHeight="1" x14ac:dyDescent="0.2">
      <c r="A2854" s="139">
        <v>2104199</v>
      </c>
      <c r="B2854" s="140" t="s">
        <v>12</v>
      </c>
      <c r="C2854" s="258">
        <f t="shared" si="437"/>
        <v>0</v>
      </c>
      <c r="D2854" s="137"/>
      <c r="E2854" s="126"/>
      <c r="F2854" s="126"/>
      <c r="G2854" s="126"/>
      <c r="H2854" s="262">
        <f t="shared" si="435"/>
        <v>0</v>
      </c>
      <c r="I2854" s="125"/>
      <c r="J2854" s="125"/>
      <c r="K2854" s="125"/>
      <c r="L2854" s="125"/>
      <c r="M2854" s="125"/>
      <c r="N2854" s="125"/>
      <c r="O2854" s="262">
        <f t="shared" si="438"/>
        <v>0</v>
      </c>
      <c r="P2854" s="125"/>
      <c r="Q2854" s="125"/>
      <c r="R2854" s="262">
        <f t="shared" ref="R2854:R2863" si="440">SUM(S2854:T2854)</f>
        <v>0</v>
      </c>
      <c r="S2854" s="125"/>
      <c r="T2854" s="125"/>
      <c r="U2854" s="262">
        <f t="shared" si="439"/>
        <v>0</v>
      </c>
      <c r="V2854" s="125"/>
      <c r="W2854" s="125"/>
      <c r="X2854" s="262">
        <f t="shared" ref="X2854:X2863" si="441">SUM(Y2854:Z2854)</f>
        <v>0</v>
      </c>
      <c r="Y2854" s="125"/>
      <c r="Z2854" s="125"/>
      <c r="AA2854" s="125"/>
      <c r="AB2854" s="125"/>
      <c r="AC2854" s="125"/>
      <c r="AD2854" s="125"/>
      <c r="AE2854" s="125"/>
      <c r="AF2854" s="125"/>
      <c r="AG2854" s="125"/>
      <c r="AH2854" s="125"/>
      <c r="AI2854" s="125"/>
      <c r="AJ2854" s="125"/>
      <c r="AK2854" s="310">
        <v>202500</v>
      </c>
      <c r="AL2854" s="310">
        <f t="shared" si="436"/>
        <v>0</v>
      </c>
      <c r="AM2854" s="65" t="s">
        <v>654</v>
      </c>
      <c r="AN2854" s="65"/>
      <c r="AO2854" s="65"/>
      <c r="AP2854" s="65"/>
      <c r="AQ2854" s="65"/>
      <c r="AR2854" s="65"/>
      <c r="AS2854" s="66"/>
    </row>
    <row r="2855" spans="1:45" s="67" customFormat="1" ht="14.15" customHeight="1" x14ac:dyDescent="0.2">
      <c r="A2855" s="139">
        <v>2104200</v>
      </c>
      <c r="B2855" s="140" t="s">
        <v>4576</v>
      </c>
      <c r="C2855" s="258">
        <f t="shared" si="437"/>
        <v>0</v>
      </c>
      <c r="D2855" s="137"/>
      <c r="E2855" s="126"/>
      <c r="F2855" s="126"/>
      <c r="G2855" s="126"/>
      <c r="H2855" s="262">
        <f t="shared" si="435"/>
        <v>0</v>
      </c>
      <c r="I2855" s="125"/>
      <c r="J2855" s="125"/>
      <c r="K2855" s="125"/>
      <c r="L2855" s="125"/>
      <c r="M2855" s="125"/>
      <c r="N2855" s="125"/>
      <c r="O2855" s="262">
        <f t="shared" si="438"/>
        <v>0</v>
      </c>
      <c r="P2855" s="125"/>
      <c r="Q2855" s="125"/>
      <c r="R2855" s="262">
        <f t="shared" si="440"/>
        <v>0</v>
      </c>
      <c r="S2855" s="125"/>
      <c r="T2855" s="125"/>
      <c r="U2855" s="262">
        <f t="shared" si="439"/>
        <v>0</v>
      </c>
      <c r="V2855" s="125"/>
      <c r="W2855" s="125"/>
      <c r="X2855" s="262">
        <f t="shared" si="441"/>
        <v>0</v>
      </c>
      <c r="Y2855" s="125"/>
      <c r="Z2855" s="125"/>
      <c r="AA2855" s="125"/>
      <c r="AB2855" s="125"/>
      <c r="AC2855" s="125"/>
      <c r="AD2855" s="125"/>
      <c r="AE2855" s="125"/>
      <c r="AF2855" s="125"/>
      <c r="AG2855" s="125"/>
      <c r="AH2855" s="125"/>
      <c r="AI2855" s="125"/>
      <c r="AJ2855" s="125"/>
      <c r="AK2855" s="310">
        <v>178600</v>
      </c>
      <c r="AL2855" s="310">
        <f t="shared" si="436"/>
        <v>0</v>
      </c>
      <c r="AM2855" s="65" t="s">
        <v>654</v>
      </c>
      <c r="AN2855" s="65"/>
      <c r="AO2855" s="65"/>
      <c r="AP2855" s="65"/>
      <c r="AQ2855" s="65"/>
      <c r="AR2855" s="65"/>
      <c r="AS2855" s="66"/>
    </row>
    <row r="2856" spans="1:45" s="67" customFormat="1" ht="14.15" customHeight="1" x14ac:dyDescent="0.2">
      <c r="A2856" s="139">
        <v>2104201</v>
      </c>
      <c r="B2856" s="140" t="s">
        <v>3062</v>
      </c>
      <c r="C2856" s="258">
        <f t="shared" si="437"/>
        <v>0</v>
      </c>
      <c r="D2856" s="137"/>
      <c r="E2856" s="126"/>
      <c r="F2856" s="126"/>
      <c r="G2856" s="126"/>
      <c r="H2856" s="262">
        <f t="shared" si="435"/>
        <v>0</v>
      </c>
      <c r="I2856" s="125"/>
      <c r="J2856" s="125"/>
      <c r="K2856" s="125"/>
      <c r="L2856" s="125"/>
      <c r="M2856" s="125"/>
      <c r="N2856" s="125"/>
      <c r="O2856" s="262">
        <f t="shared" si="438"/>
        <v>0</v>
      </c>
      <c r="P2856" s="125"/>
      <c r="Q2856" s="125"/>
      <c r="R2856" s="262">
        <f t="shared" si="440"/>
        <v>0</v>
      </c>
      <c r="S2856" s="125"/>
      <c r="T2856" s="125"/>
      <c r="U2856" s="262">
        <f t="shared" si="439"/>
        <v>0</v>
      </c>
      <c r="V2856" s="125"/>
      <c r="W2856" s="125"/>
      <c r="X2856" s="262">
        <f t="shared" si="441"/>
        <v>0</v>
      </c>
      <c r="Y2856" s="125"/>
      <c r="Z2856" s="125"/>
      <c r="AA2856" s="125"/>
      <c r="AB2856" s="125"/>
      <c r="AC2856" s="125"/>
      <c r="AD2856" s="125"/>
      <c r="AE2856" s="125"/>
      <c r="AF2856" s="125"/>
      <c r="AG2856" s="125"/>
      <c r="AH2856" s="125"/>
      <c r="AI2856" s="125"/>
      <c r="AJ2856" s="125"/>
      <c r="AK2856" s="310">
        <v>178570</v>
      </c>
      <c r="AL2856" s="310">
        <f t="shared" si="436"/>
        <v>0</v>
      </c>
      <c r="AM2856" s="65" t="s">
        <v>654</v>
      </c>
      <c r="AN2856" s="65"/>
      <c r="AO2856" s="65"/>
      <c r="AP2856" s="65"/>
      <c r="AQ2856" s="65"/>
      <c r="AR2856" s="65"/>
      <c r="AS2856" s="66"/>
    </row>
    <row r="2857" spans="1:45" s="72" customFormat="1" ht="14.15" customHeight="1" x14ac:dyDescent="0.2">
      <c r="A2857" s="139">
        <v>2104202</v>
      </c>
      <c r="B2857" s="140" t="s">
        <v>3378</v>
      </c>
      <c r="C2857" s="258">
        <f t="shared" si="437"/>
        <v>1</v>
      </c>
      <c r="D2857" s="137"/>
      <c r="E2857" s="126"/>
      <c r="F2857" s="126"/>
      <c r="G2857" s="126"/>
      <c r="H2857" s="262">
        <f t="shared" si="435"/>
        <v>1</v>
      </c>
      <c r="I2857" s="125">
        <v>1</v>
      </c>
      <c r="J2857" s="125"/>
      <c r="K2857" s="125"/>
      <c r="L2857" s="125"/>
      <c r="M2857" s="125"/>
      <c r="N2857" s="125"/>
      <c r="O2857" s="262">
        <f t="shared" si="438"/>
        <v>1</v>
      </c>
      <c r="P2857" s="125">
        <v>1</v>
      </c>
      <c r="Q2857" s="125"/>
      <c r="R2857" s="262">
        <f t="shared" si="440"/>
        <v>0</v>
      </c>
      <c r="S2857" s="125"/>
      <c r="T2857" s="125"/>
      <c r="U2857" s="262">
        <f t="shared" si="439"/>
        <v>0</v>
      </c>
      <c r="V2857" s="125"/>
      <c r="W2857" s="125"/>
      <c r="X2857" s="262">
        <f t="shared" si="441"/>
        <v>0</v>
      </c>
      <c r="Y2857" s="125"/>
      <c r="Z2857" s="125"/>
      <c r="AA2857" s="125">
        <v>1</v>
      </c>
      <c r="AB2857" s="125"/>
      <c r="AC2857" s="125"/>
      <c r="AD2857" s="125"/>
      <c r="AE2857" s="125"/>
      <c r="AF2857" s="125"/>
      <c r="AG2857" s="125"/>
      <c r="AH2857" s="125"/>
      <c r="AI2857" s="125"/>
      <c r="AJ2857" s="125"/>
      <c r="AK2857" s="310">
        <v>191740</v>
      </c>
      <c r="AL2857" s="310">
        <f t="shared" si="436"/>
        <v>191740</v>
      </c>
      <c r="AM2857" s="65" t="s">
        <v>654</v>
      </c>
      <c r="AN2857" s="65"/>
      <c r="AO2857" s="65"/>
      <c r="AP2857" s="65"/>
      <c r="AQ2857" s="65"/>
      <c r="AR2857" s="65"/>
      <c r="AS2857" s="71"/>
    </row>
    <row r="2858" spans="1:45" s="75" customFormat="1" ht="14.15" customHeight="1" x14ac:dyDescent="0.2">
      <c r="A2858" s="327"/>
      <c r="B2858" s="141" t="s">
        <v>2628</v>
      </c>
      <c r="C2858" s="260">
        <f>SUM(C2652:C2857)</f>
        <v>58</v>
      </c>
      <c r="D2858" s="891"/>
      <c r="E2858" s="892"/>
      <c r="F2858" s="892"/>
      <c r="G2858" s="893"/>
      <c r="H2858" s="260">
        <f t="shared" ref="H2858:AL2858" si="442">SUM(H2652:H2857)</f>
        <v>47</v>
      </c>
      <c r="I2858" s="260">
        <f t="shared" si="442"/>
        <v>47</v>
      </c>
      <c r="J2858" s="260">
        <f t="shared" si="442"/>
        <v>0</v>
      </c>
      <c r="K2858" s="260">
        <f t="shared" si="442"/>
        <v>2</v>
      </c>
      <c r="L2858" s="260">
        <f t="shared" si="442"/>
        <v>9</v>
      </c>
      <c r="M2858" s="260">
        <f t="shared" si="442"/>
        <v>0</v>
      </c>
      <c r="N2858" s="260">
        <f t="shared" si="442"/>
        <v>0</v>
      </c>
      <c r="O2858" s="260">
        <f t="shared" si="442"/>
        <v>32</v>
      </c>
      <c r="P2858" s="260">
        <f t="shared" si="442"/>
        <v>27</v>
      </c>
      <c r="Q2858" s="260">
        <f t="shared" si="442"/>
        <v>5</v>
      </c>
      <c r="R2858" s="260">
        <f t="shared" si="442"/>
        <v>2</v>
      </c>
      <c r="S2858" s="260">
        <f t="shared" si="442"/>
        <v>2</v>
      </c>
      <c r="T2858" s="260">
        <f t="shared" si="442"/>
        <v>0</v>
      </c>
      <c r="U2858" s="260">
        <f t="shared" si="442"/>
        <v>0</v>
      </c>
      <c r="V2858" s="260">
        <f t="shared" si="442"/>
        <v>0</v>
      </c>
      <c r="W2858" s="260">
        <f t="shared" si="442"/>
        <v>0</v>
      </c>
      <c r="X2858" s="260">
        <f t="shared" si="442"/>
        <v>21</v>
      </c>
      <c r="Y2858" s="260">
        <f t="shared" si="442"/>
        <v>21</v>
      </c>
      <c r="Z2858" s="260">
        <f t="shared" si="442"/>
        <v>0</v>
      </c>
      <c r="AA2858" s="260">
        <f t="shared" si="442"/>
        <v>58</v>
      </c>
      <c r="AB2858" s="260">
        <f t="shared" si="442"/>
        <v>0</v>
      </c>
      <c r="AC2858" s="260">
        <f t="shared" si="442"/>
        <v>0</v>
      </c>
      <c r="AD2858" s="260">
        <f t="shared" si="442"/>
        <v>0</v>
      </c>
      <c r="AE2858" s="260">
        <f t="shared" si="442"/>
        <v>0</v>
      </c>
      <c r="AF2858" s="260">
        <f t="shared" si="442"/>
        <v>0</v>
      </c>
      <c r="AG2858" s="260">
        <f t="shared" si="442"/>
        <v>0</v>
      </c>
      <c r="AH2858" s="260">
        <f t="shared" si="442"/>
        <v>0</v>
      </c>
      <c r="AI2858" s="260">
        <f t="shared" si="442"/>
        <v>0</v>
      </c>
      <c r="AJ2858" s="260">
        <f t="shared" si="442"/>
        <v>0</v>
      </c>
      <c r="AK2858" s="306">
        <f t="shared" si="442"/>
        <v>56296480</v>
      </c>
      <c r="AL2858" s="306">
        <f t="shared" si="442"/>
        <v>17461820</v>
      </c>
      <c r="AM2858" s="65"/>
      <c r="AN2858" s="73"/>
      <c r="AO2858" s="73"/>
      <c r="AP2858" s="73"/>
      <c r="AQ2858" s="73"/>
      <c r="AR2858" s="73"/>
      <c r="AS2858" s="74"/>
    </row>
    <row r="2859" spans="1:45" s="77" customFormat="1" ht="14.15" customHeight="1" x14ac:dyDescent="0.2">
      <c r="A2859" s="139"/>
      <c r="B2859" s="140" t="s">
        <v>2621</v>
      </c>
      <c r="C2859" s="258">
        <f t="shared" si="437"/>
        <v>0</v>
      </c>
      <c r="D2859" s="137"/>
      <c r="E2859" s="126"/>
      <c r="F2859" s="126"/>
      <c r="G2859" s="126"/>
      <c r="H2859" s="262">
        <f t="shared" si="435"/>
        <v>0</v>
      </c>
      <c r="I2859" s="125"/>
      <c r="J2859" s="125"/>
      <c r="K2859" s="125"/>
      <c r="L2859" s="125"/>
      <c r="M2859" s="125"/>
      <c r="N2859" s="125"/>
      <c r="O2859" s="262">
        <f t="shared" si="438"/>
        <v>0</v>
      </c>
      <c r="P2859" s="125"/>
      <c r="Q2859" s="125"/>
      <c r="R2859" s="262">
        <f t="shared" si="440"/>
        <v>0</v>
      </c>
      <c r="S2859" s="125"/>
      <c r="T2859" s="125"/>
      <c r="U2859" s="262">
        <f t="shared" si="439"/>
        <v>0</v>
      </c>
      <c r="V2859" s="125"/>
      <c r="W2859" s="125"/>
      <c r="X2859" s="262">
        <f t="shared" si="441"/>
        <v>0</v>
      </c>
      <c r="Y2859" s="125"/>
      <c r="Z2859" s="125"/>
      <c r="AA2859" s="125"/>
      <c r="AB2859" s="125"/>
      <c r="AC2859" s="125"/>
      <c r="AD2859" s="125"/>
      <c r="AE2859" s="125"/>
      <c r="AF2859" s="125"/>
      <c r="AG2859" s="125"/>
      <c r="AH2859" s="125"/>
      <c r="AI2859" s="125"/>
      <c r="AJ2859" s="125"/>
      <c r="AK2859" s="311"/>
      <c r="AL2859" s="131"/>
      <c r="AM2859" s="65" t="s">
        <v>654</v>
      </c>
      <c r="AN2859" s="65"/>
      <c r="AO2859" s="65"/>
      <c r="AP2859" s="65"/>
      <c r="AQ2859" s="65"/>
      <c r="AR2859" s="65"/>
      <c r="AS2859" s="76"/>
    </row>
    <row r="2860" spans="1:45" s="67" customFormat="1" ht="14.15" customHeight="1" x14ac:dyDescent="0.2">
      <c r="A2860" s="139"/>
      <c r="B2860" s="140" t="s">
        <v>2622</v>
      </c>
      <c r="C2860" s="258">
        <f t="shared" si="437"/>
        <v>0</v>
      </c>
      <c r="D2860" s="137"/>
      <c r="E2860" s="126"/>
      <c r="F2860" s="126"/>
      <c r="G2860" s="126"/>
      <c r="H2860" s="262">
        <f t="shared" si="435"/>
        <v>0</v>
      </c>
      <c r="I2860" s="125"/>
      <c r="J2860" s="125"/>
      <c r="K2860" s="125"/>
      <c r="L2860" s="125"/>
      <c r="M2860" s="125"/>
      <c r="N2860" s="125"/>
      <c r="O2860" s="262">
        <f>SUM(P2860:Q2860)</f>
        <v>0</v>
      </c>
      <c r="P2860" s="125"/>
      <c r="Q2860" s="125"/>
      <c r="R2860" s="262">
        <f t="shared" si="440"/>
        <v>0</v>
      </c>
      <c r="S2860" s="125"/>
      <c r="T2860" s="125"/>
      <c r="U2860" s="262">
        <f t="shared" si="439"/>
        <v>0</v>
      </c>
      <c r="V2860" s="125"/>
      <c r="W2860" s="125"/>
      <c r="X2860" s="262">
        <f t="shared" si="441"/>
        <v>0</v>
      </c>
      <c r="Y2860" s="125"/>
      <c r="Z2860" s="125"/>
      <c r="AA2860" s="125"/>
      <c r="AB2860" s="125"/>
      <c r="AC2860" s="125"/>
      <c r="AD2860" s="125"/>
      <c r="AE2860" s="125"/>
      <c r="AF2860" s="125"/>
      <c r="AG2860" s="125"/>
      <c r="AH2860" s="125"/>
      <c r="AI2860" s="125"/>
      <c r="AJ2860" s="125"/>
      <c r="AK2860" s="311"/>
      <c r="AL2860" s="131"/>
      <c r="AM2860" s="65" t="s">
        <v>654</v>
      </c>
      <c r="AN2860" s="65"/>
      <c r="AO2860" s="65"/>
      <c r="AP2860" s="65"/>
      <c r="AQ2860" s="65"/>
      <c r="AR2860" s="65"/>
      <c r="AS2860" s="66"/>
    </row>
    <row r="2861" spans="1:45" s="67" customFormat="1" ht="14.15" customHeight="1" x14ac:dyDescent="0.2">
      <c r="A2861" s="139"/>
      <c r="B2861" s="140" t="s">
        <v>2459</v>
      </c>
      <c r="C2861" s="258">
        <f t="shared" si="437"/>
        <v>0</v>
      </c>
      <c r="D2861" s="137"/>
      <c r="E2861" s="126"/>
      <c r="F2861" s="126"/>
      <c r="G2861" s="126"/>
      <c r="H2861" s="262">
        <f>+I2861</f>
        <v>0</v>
      </c>
      <c r="I2861" s="125"/>
      <c r="J2861" s="125"/>
      <c r="K2861" s="125"/>
      <c r="L2861" s="125"/>
      <c r="M2861" s="125"/>
      <c r="N2861" s="125"/>
      <c r="O2861" s="262">
        <f t="shared" si="438"/>
        <v>0</v>
      </c>
      <c r="P2861" s="125"/>
      <c r="Q2861" s="125"/>
      <c r="R2861" s="262">
        <f t="shared" si="440"/>
        <v>0</v>
      </c>
      <c r="S2861" s="125"/>
      <c r="T2861" s="125"/>
      <c r="U2861" s="262">
        <f t="shared" si="439"/>
        <v>0</v>
      </c>
      <c r="V2861" s="125"/>
      <c r="W2861" s="125"/>
      <c r="X2861" s="262">
        <f t="shared" si="441"/>
        <v>0</v>
      </c>
      <c r="Y2861" s="125"/>
      <c r="Z2861" s="125"/>
      <c r="AA2861" s="125"/>
      <c r="AB2861" s="125"/>
      <c r="AC2861" s="125"/>
      <c r="AD2861" s="125"/>
      <c r="AE2861" s="125"/>
      <c r="AF2861" s="125"/>
      <c r="AG2861" s="125"/>
      <c r="AH2861" s="125"/>
      <c r="AI2861" s="125"/>
      <c r="AJ2861" s="125"/>
      <c r="AK2861" s="311"/>
      <c r="AL2861" s="131"/>
      <c r="AM2861" s="65" t="s">
        <v>654</v>
      </c>
      <c r="AN2861" s="65"/>
      <c r="AO2861" s="65"/>
      <c r="AP2861" s="65"/>
      <c r="AQ2861" s="65"/>
      <c r="AR2861" s="65"/>
      <c r="AS2861" s="66"/>
    </row>
    <row r="2862" spans="1:45" s="67" customFormat="1" ht="14.15" customHeight="1" x14ac:dyDescent="0.2">
      <c r="A2862" s="139"/>
      <c r="B2862" s="140" t="s">
        <v>1713</v>
      </c>
      <c r="C2862" s="258">
        <f t="shared" si="437"/>
        <v>0</v>
      </c>
      <c r="D2862" s="137"/>
      <c r="E2862" s="126"/>
      <c r="F2862" s="126"/>
      <c r="G2862" s="126"/>
      <c r="H2862" s="262">
        <f>+I2862</f>
        <v>0</v>
      </c>
      <c r="I2862" s="125"/>
      <c r="J2862" s="125"/>
      <c r="K2862" s="125"/>
      <c r="L2862" s="125"/>
      <c r="M2862" s="125"/>
      <c r="N2862" s="125"/>
      <c r="O2862" s="262">
        <f t="shared" si="438"/>
        <v>0</v>
      </c>
      <c r="P2862" s="125"/>
      <c r="Q2862" s="125"/>
      <c r="R2862" s="262">
        <f t="shared" si="440"/>
        <v>0</v>
      </c>
      <c r="S2862" s="125"/>
      <c r="T2862" s="125"/>
      <c r="U2862" s="262">
        <f t="shared" si="439"/>
        <v>0</v>
      </c>
      <c r="V2862" s="125"/>
      <c r="W2862" s="125"/>
      <c r="X2862" s="262">
        <f t="shared" si="441"/>
        <v>0</v>
      </c>
      <c r="Y2862" s="125"/>
      <c r="Z2862" s="125"/>
      <c r="AA2862" s="125"/>
      <c r="AB2862" s="125"/>
      <c r="AC2862" s="125"/>
      <c r="AD2862" s="125"/>
      <c r="AE2862" s="125"/>
      <c r="AF2862" s="125"/>
      <c r="AG2862" s="125"/>
      <c r="AH2862" s="125"/>
      <c r="AI2862" s="125"/>
      <c r="AJ2862" s="125"/>
      <c r="AK2862" s="311"/>
      <c r="AL2862" s="131"/>
      <c r="AM2862" s="65" t="s">
        <v>654</v>
      </c>
      <c r="AN2862" s="65"/>
      <c r="AO2862" s="65"/>
      <c r="AP2862" s="65"/>
      <c r="AQ2862" s="65"/>
      <c r="AR2862" s="65"/>
      <c r="AS2862" s="66"/>
    </row>
    <row r="2863" spans="1:45" s="72" customFormat="1" ht="14.15" customHeight="1" x14ac:dyDescent="0.2">
      <c r="A2863" s="139"/>
      <c r="B2863" s="140" t="s">
        <v>1714</v>
      </c>
      <c r="C2863" s="258">
        <f t="shared" si="437"/>
        <v>0</v>
      </c>
      <c r="D2863" s="137"/>
      <c r="E2863" s="126"/>
      <c r="F2863" s="126"/>
      <c r="G2863" s="126"/>
      <c r="H2863" s="262">
        <f>+I2863</f>
        <v>0</v>
      </c>
      <c r="I2863" s="125"/>
      <c r="J2863" s="125"/>
      <c r="K2863" s="125"/>
      <c r="L2863" s="125"/>
      <c r="M2863" s="125"/>
      <c r="N2863" s="125"/>
      <c r="O2863" s="262">
        <f>SUM(P2863:Q2863)</f>
        <v>0</v>
      </c>
      <c r="P2863" s="125"/>
      <c r="Q2863" s="125"/>
      <c r="R2863" s="262">
        <f t="shared" si="440"/>
        <v>0</v>
      </c>
      <c r="S2863" s="125"/>
      <c r="T2863" s="125"/>
      <c r="U2863" s="262">
        <f t="shared" si="439"/>
        <v>0</v>
      </c>
      <c r="V2863" s="125"/>
      <c r="W2863" s="125"/>
      <c r="X2863" s="262">
        <f t="shared" si="441"/>
        <v>0</v>
      </c>
      <c r="Y2863" s="125"/>
      <c r="Z2863" s="125"/>
      <c r="AA2863" s="125"/>
      <c r="AB2863" s="125"/>
      <c r="AC2863" s="125"/>
      <c r="AD2863" s="125"/>
      <c r="AE2863" s="125"/>
      <c r="AF2863" s="125"/>
      <c r="AG2863" s="125"/>
      <c r="AH2863" s="125"/>
      <c r="AI2863" s="125"/>
      <c r="AJ2863" s="125"/>
      <c r="AK2863" s="311"/>
      <c r="AL2863" s="131"/>
      <c r="AM2863" s="65" t="s">
        <v>654</v>
      </c>
      <c r="AN2863" s="65"/>
      <c r="AO2863" s="65"/>
      <c r="AP2863" s="65"/>
      <c r="AQ2863" s="65"/>
      <c r="AR2863" s="65"/>
      <c r="AS2863" s="71"/>
    </row>
    <row r="2864" spans="1:45" s="75" customFormat="1" ht="14.15" customHeight="1" x14ac:dyDescent="0.2">
      <c r="A2864" s="327"/>
      <c r="B2864" s="141" t="s">
        <v>2629</v>
      </c>
      <c r="C2864" s="260">
        <f>SUM(C2859:C2863)</f>
        <v>0</v>
      </c>
      <c r="D2864" s="891"/>
      <c r="E2864" s="892"/>
      <c r="F2864" s="892"/>
      <c r="G2864" s="893"/>
      <c r="H2864" s="260">
        <f t="shared" ref="H2864:AJ2864" si="443">SUM(H2859:H2863)</f>
        <v>0</v>
      </c>
      <c r="I2864" s="260">
        <f t="shared" si="443"/>
        <v>0</v>
      </c>
      <c r="J2864" s="260">
        <f t="shared" si="443"/>
        <v>0</v>
      </c>
      <c r="K2864" s="260">
        <f t="shared" si="443"/>
        <v>0</v>
      </c>
      <c r="L2864" s="260">
        <f t="shared" si="443"/>
        <v>0</v>
      </c>
      <c r="M2864" s="260">
        <f t="shared" si="443"/>
        <v>0</v>
      </c>
      <c r="N2864" s="260">
        <f t="shared" si="443"/>
        <v>0</v>
      </c>
      <c r="O2864" s="260">
        <f t="shared" si="443"/>
        <v>0</v>
      </c>
      <c r="P2864" s="260">
        <f t="shared" si="443"/>
        <v>0</v>
      </c>
      <c r="Q2864" s="260">
        <f t="shared" si="443"/>
        <v>0</v>
      </c>
      <c r="R2864" s="260">
        <f t="shared" si="443"/>
        <v>0</v>
      </c>
      <c r="S2864" s="260">
        <f t="shared" si="443"/>
        <v>0</v>
      </c>
      <c r="T2864" s="260">
        <f t="shared" si="443"/>
        <v>0</v>
      </c>
      <c r="U2864" s="260">
        <f t="shared" si="443"/>
        <v>0</v>
      </c>
      <c r="V2864" s="260">
        <f t="shared" si="443"/>
        <v>0</v>
      </c>
      <c r="W2864" s="260">
        <f t="shared" si="443"/>
        <v>0</v>
      </c>
      <c r="X2864" s="260">
        <f t="shared" si="443"/>
        <v>0</v>
      </c>
      <c r="Y2864" s="260">
        <f t="shared" si="443"/>
        <v>0</v>
      </c>
      <c r="Z2864" s="260">
        <f t="shared" si="443"/>
        <v>0</v>
      </c>
      <c r="AA2864" s="260">
        <f t="shared" si="443"/>
        <v>0</v>
      </c>
      <c r="AB2864" s="260">
        <f t="shared" si="443"/>
        <v>0</v>
      </c>
      <c r="AC2864" s="260">
        <f t="shared" si="443"/>
        <v>0</v>
      </c>
      <c r="AD2864" s="260">
        <f t="shared" si="443"/>
        <v>0</v>
      </c>
      <c r="AE2864" s="260">
        <f t="shared" si="443"/>
        <v>0</v>
      </c>
      <c r="AF2864" s="260">
        <f t="shared" si="443"/>
        <v>0</v>
      </c>
      <c r="AG2864" s="260">
        <f t="shared" si="443"/>
        <v>0</v>
      </c>
      <c r="AH2864" s="260">
        <f t="shared" si="443"/>
        <v>0</v>
      </c>
      <c r="AI2864" s="260">
        <f t="shared" si="443"/>
        <v>0</v>
      </c>
      <c r="AJ2864" s="260">
        <f t="shared" si="443"/>
        <v>0</v>
      </c>
      <c r="AK2864" s="310"/>
      <c r="AL2864" s="260"/>
      <c r="AM2864" s="73"/>
      <c r="AN2864" s="73"/>
      <c r="AO2864" s="73"/>
      <c r="AP2864" s="73"/>
      <c r="AQ2864" s="73"/>
      <c r="AR2864" s="73"/>
      <c r="AS2864" s="74"/>
    </row>
    <row r="2865" spans="1:45" s="75" customFormat="1" ht="14.15" customHeight="1" x14ac:dyDescent="0.2">
      <c r="A2865" s="327"/>
      <c r="B2865" s="141" t="s">
        <v>2627</v>
      </c>
      <c r="C2865" s="260">
        <f>C2858</f>
        <v>58</v>
      </c>
      <c r="D2865" s="891"/>
      <c r="E2865" s="892"/>
      <c r="F2865" s="892"/>
      <c r="G2865" s="893"/>
      <c r="H2865" s="260">
        <f>H2858</f>
        <v>47</v>
      </c>
      <c r="I2865" s="260">
        <f t="shared" ref="I2865:AK2865" si="444">I2858</f>
        <v>47</v>
      </c>
      <c r="J2865" s="260">
        <f t="shared" si="444"/>
        <v>0</v>
      </c>
      <c r="K2865" s="260">
        <f t="shared" si="444"/>
        <v>2</v>
      </c>
      <c r="L2865" s="260">
        <f t="shared" si="444"/>
        <v>9</v>
      </c>
      <c r="M2865" s="260">
        <f t="shared" si="444"/>
        <v>0</v>
      </c>
      <c r="N2865" s="260">
        <f t="shared" si="444"/>
        <v>0</v>
      </c>
      <c r="O2865" s="260">
        <f t="shared" si="444"/>
        <v>32</v>
      </c>
      <c r="P2865" s="260">
        <f t="shared" si="444"/>
        <v>27</v>
      </c>
      <c r="Q2865" s="260">
        <f t="shared" si="444"/>
        <v>5</v>
      </c>
      <c r="R2865" s="260">
        <f t="shared" si="444"/>
        <v>2</v>
      </c>
      <c r="S2865" s="260">
        <f t="shared" si="444"/>
        <v>2</v>
      </c>
      <c r="T2865" s="260">
        <f t="shared" si="444"/>
        <v>0</v>
      </c>
      <c r="U2865" s="260">
        <f t="shared" si="444"/>
        <v>0</v>
      </c>
      <c r="V2865" s="260">
        <f t="shared" si="444"/>
        <v>0</v>
      </c>
      <c r="W2865" s="260">
        <f t="shared" si="444"/>
        <v>0</v>
      </c>
      <c r="X2865" s="260">
        <f t="shared" si="444"/>
        <v>21</v>
      </c>
      <c r="Y2865" s="260">
        <f t="shared" si="444"/>
        <v>21</v>
      </c>
      <c r="Z2865" s="260">
        <f t="shared" si="444"/>
        <v>0</v>
      </c>
      <c r="AA2865" s="260">
        <f t="shared" si="444"/>
        <v>58</v>
      </c>
      <c r="AB2865" s="260">
        <f t="shared" si="444"/>
        <v>0</v>
      </c>
      <c r="AC2865" s="260">
        <f t="shared" si="444"/>
        <v>0</v>
      </c>
      <c r="AD2865" s="260">
        <f t="shared" si="444"/>
        <v>0</v>
      </c>
      <c r="AE2865" s="260">
        <f t="shared" si="444"/>
        <v>0</v>
      </c>
      <c r="AF2865" s="260">
        <f t="shared" si="444"/>
        <v>0</v>
      </c>
      <c r="AG2865" s="260">
        <f t="shared" si="444"/>
        <v>0</v>
      </c>
      <c r="AH2865" s="260">
        <f t="shared" si="444"/>
        <v>0</v>
      </c>
      <c r="AI2865" s="260">
        <f t="shared" si="444"/>
        <v>0</v>
      </c>
      <c r="AJ2865" s="260">
        <f t="shared" si="444"/>
        <v>0</v>
      </c>
      <c r="AK2865" s="306">
        <f t="shared" si="444"/>
        <v>56296480</v>
      </c>
      <c r="AL2865" s="260">
        <f>SUM(AL2858+AL2864)</f>
        <v>17461820</v>
      </c>
      <c r="AM2865" s="73" t="s">
        <v>654</v>
      </c>
      <c r="AN2865" s="73"/>
      <c r="AO2865" s="73"/>
      <c r="AP2865" s="73"/>
      <c r="AQ2865" s="73"/>
      <c r="AR2865" s="73"/>
      <c r="AS2865" s="74"/>
    </row>
    <row r="2866" spans="1:45" s="75" customFormat="1" ht="14.15" customHeight="1" x14ac:dyDescent="0.2">
      <c r="A2866" s="327"/>
      <c r="B2866" s="138" t="s">
        <v>2671</v>
      </c>
      <c r="C2866" s="890"/>
      <c r="D2866" s="890"/>
      <c r="E2866" s="890"/>
      <c r="F2866" s="890"/>
      <c r="G2866" s="890"/>
      <c r="H2866" s="890"/>
      <c r="I2866" s="890"/>
      <c r="J2866" s="890"/>
      <c r="K2866" s="890"/>
      <c r="L2866" s="890"/>
      <c r="M2866" s="890"/>
      <c r="N2866" s="890"/>
      <c r="O2866" s="890"/>
      <c r="P2866" s="890"/>
      <c r="Q2866" s="890"/>
      <c r="R2866" s="890"/>
      <c r="S2866" s="890"/>
      <c r="T2866" s="890"/>
      <c r="U2866" s="890"/>
      <c r="V2866" s="890"/>
      <c r="W2866" s="890"/>
      <c r="X2866" s="890"/>
      <c r="Y2866" s="890"/>
      <c r="Z2866" s="890"/>
      <c r="AA2866" s="890"/>
      <c r="AB2866" s="890"/>
      <c r="AC2866" s="890"/>
      <c r="AD2866" s="890"/>
      <c r="AE2866" s="890"/>
      <c r="AF2866" s="890"/>
      <c r="AG2866" s="890"/>
      <c r="AH2866" s="890"/>
      <c r="AI2866" s="890"/>
      <c r="AJ2866" s="890"/>
      <c r="AK2866" s="890"/>
      <c r="AL2866" s="890"/>
      <c r="AM2866" s="73"/>
      <c r="AN2866" s="73"/>
      <c r="AO2866" s="73"/>
      <c r="AP2866" s="73"/>
      <c r="AQ2866" s="73"/>
      <c r="AR2866" s="73"/>
      <c r="AS2866" s="74"/>
    </row>
    <row r="2867" spans="1:45" s="77" customFormat="1" ht="14.15" customHeight="1" x14ac:dyDescent="0.2">
      <c r="A2867" s="145">
        <v>2106001</v>
      </c>
      <c r="B2867" s="146" t="s">
        <v>785</v>
      </c>
      <c r="C2867" s="258">
        <f>SUM(I2867:N2867)</f>
        <v>0</v>
      </c>
      <c r="D2867" s="137"/>
      <c r="E2867" s="126"/>
      <c r="F2867" s="126"/>
      <c r="G2867" s="126"/>
      <c r="H2867" s="262">
        <f>+I2867+J2867</f>
        <v>0</v>
      </c>
      <c r="I2867" s="125"/>
      <c r="J2867" s="125"/>
      <c r="K2867" s="125"/>
      <c r="L2867" s="125"/>
      <c r="M2867" s="125"/>
      <c r="N2867" s="125"/>
      <c r="O2867" s="262">
        <f>SUM(P2867:Q2867)</f>
        <v>0</v>
      </c>
      <c r="P2867" s="125"/>
      <c r="Q2867" s="125"/>
      <c r="R2867" s="262">
        <f>SUM(S2867:T2867)</f>
        <v>0</v>
      </c>
      <c r="S2867" s="125"/>
      <c r="T2867" s="125"/>
      <c r="U2867" s="262">
        <f>SUM(V2867:W2867)</f>
        <v>0</v>
      </c>
      <c r="V2867" s="125"/>
      <c r="W2867" s="125"/>
      <c r="X2867" s="262">
        <f>SUM(Y2867:Z2867)</f>
        <v>0</v>
      </c>
      <c r="Y2867" s="125"/>
      <c r="Z2867" s="125"/>
      <c r="AA2867" s="125"/>
      <c r="AB2867" s="125"/>
      <c r="AC2867" s="125"/>
      <c r="AD2867" s="125"/>
      <c r="AE2867" s="125"/>
      <c r="AF2867" s="125"/>
      <c r="AG2867" s="125"/>
      <c r="AH2867" s="125"/>
      <c r="AI2867" s="125"/>
      <c r="AJ2867" s="125"/>
      <c r="AK2867" s="310">
        <v>235910</v>
      </c>
      <c r="AL2867" s="310">
        <f>AK2867*I2867</f>
        <v>0</v>
      </c>
      <c r="AM2867" s="65" t="s">
        <v>654</v>
      </c>
      <c r="AN2867" s="65"/>
      <c r="AO2867" s="65"/>
      <c r="AP2867" s="65"/>
      <c r="AQ2867" s="65"/>
      <c r="AR2867" s="65"/>
      <c r="AS2867" s="76"/>
    </row>
    <row r="2868" spans="1:45" s="67" customFormat="1" ht="14.15" customHeight="1" x14ac:dyDescent="0.2">
      <c r="A2868" s="145">
        <v>2106002</v>
      </c>
      <c r="B2868" s="146" t="s">
        <v>1286</v>
      </c>
      <c r="C2868" s="258">
        <f>SUM(I2868:N2868)</f>
        <v>0</v>
      </c>
      <c r="D2868" s="137"/>
      <c r="E2868" s="126"/>
      <c r="F2868" s="126"/>
      <c r="G2868" s="126"/>
      <c r="H2868" s="262">
        <f>+I2868+J2868</f>
        <v>0</v>
      </c>
      <c r="I2868" s="125"/>
      <c r="J2868" s="125"/>
      <c r="K2868" s="125"/>
      <c r="L2868" s="125"/>
      <c r="M2868" s="125"/>
      <c r="N2868" s="125"/>
      <c r="O2868" s="262">
        <f>SUM(P2868:Q2868)</f>
        <v>0</v>
      </c>
      <c r="P2868" s="125"/>
      <c r="Q2868" s="125"/>
      <c r="R2868" s="262">
        <f>SUM(S2868:T2868)</f>
        <v>0</v>
      </c>
      <c r="S2868" s="125"/>
      <c r="T2868" s="125"/>
      <c r="U2868" s="262">
        <f>SUM(V2868:W2868)</f>
        <v>0</v>
      </c>
      <c r="V2868" s="125"/>
      <c r="W2868" s="125"/>
      <c r="X2868" s="262">
        <f>SUM(Y2868:Z2868)</f>
        <v>0</v>
      </c>
      <c r="Y2868" s="125"/>
      <c r="Z2868" s="125"/>
      <c r="AA2868" s="125"/>
      <c r="AB2868" s="125"/>
      <c r="AC2868" s="125"/>
      <c r="AD2868" s="125"/>
      <c r="AE2868" s="125"/>
      <c r="AF2868" s="125"/>
      <c r="AG2868" s="125"/>
      <c r="AH2868" s="125"/>
      <c r="AI2868" s="125"/>
      <c r="AJ2868" s="125"/>
      <c r="AK2868" s="310">
        <v>131450</v>
      </c>
      <c r="AL2868" s="310">
        <f>AK2868*I2868</f>
        <v>0</v>
      </c>
      <c r="AM2868" s="65" t="s">
        <v>654</v>
      </c>
      <c r="AN2868" s="65"/>
      <c r="AO2868" s="65"/>
      <c r="AP2868" s="65"/>
      <c r="AQ2868" s="65"/>
      <c r="AR2868" s="65"/>
      <c r="AS2868" s="66"/>
    </row>
    <row r="2869" spans="1:45" s="72" customFormat="1" ht="14.15" customHeight="1" x14ac:dyDescent="0.2">
      <c r="A2869" s="145">
        <v>2106003</v>
      </c>
      <c r="B2869" s="146" t="s">
        <v>770</v>
      </c>
      <c r="C2869" s="258">
        <f>SUM(I2869:N2869)</f>
        <v>5</v>
      </c>
      <c r="D2869" s="137"/>
      <c r="E2869" s="126"/>
      <c r="F2869" s="126"/>
      <c r="G2869" s="126"/>
      <c r="H2869" s="262">
        <f>+I2869+J2869</f>
        <v>2</v>
      </c>
      <c r="I2869" s="125">
        <v>2</v>
      </c>
      <c r="J2869" s="125"/>
      <c r="K2869" s="125"/>
      <c r="L2869" s="125">
        <v>3</v>
      </c>
      <c r="M2869" s="125"/>
      <c r="N2869" s="125"/>
      <c r="O2869" s="262">
        <f>SUM(P2869:Q2869)</f>
        <v>3</v>
      </c>
      <c r="P2869" s="125">
        <v>3</v>
      </c>
      <c r="Q2869" s="125"/>
      <c r="R2869" s="262">
        <f>SUM(S2869:T2869)</f>
        <v>2</v>
      </c>
      <c r="S2869" s="125">
        <v>2</v>
      </c>
      <c r="T2869" s="125"/>
      <c r="U2869" s="262">
        <f>SUM(V2869:W2869)</f>
        <v>0</v>
      </c>
      <c r="V2869" s="125"/>
      <c r="W2869" s="125"/>
      <c r="X2869" s="262">
        <f>SUM(Y2869:Z2869)</f>
        <v>0</v>
      </c>
      <c r="Y2869" s="125"/>
      <c r="Z2869" s="125"/>
      <c r="AA2869" s="125">
        <v>5</v>
      </c>
      <c r="AB2869" s="125"/>
      <c r="AC2869" s="125"/>
      <c r="AD2869" s="125"/>
      <c r="AE2869" s="125"/>
      <c r="AF2869" s="125"/>
      <c r="AG2869" s="125"/>
      <c r="AH2869" s="125"/>
      <c r="AI2869" s="125"/>
      <c r="AJ2869" s="125"/>
      <c r="AK2869" s="310">
        <v>65840</v>
      </c>
      <c r="AL2869" s="310">
        <f>AK2869*I2869</f>
        <v>131680</v>
      </c>
      <c r="AM2869" s="65" t="s">
        <v>654</v>
      </c>
      <c r="AN2869" s="65"/>
      <c r="AO2869" s="65"/>
      <c r="AP2869" s="65"/>
      <c r="AQ2869" s="65"/>
      <c r="AR2869" s="65"/>
      <c r="AS2869" s="71"/>
    </row>
    <row r="2870" spans="1:45" s="75" customFormat="1" ht="14.15" customHeight="1" x14ac:dyDescent="0.2">
      <c r="A2870" s="327"/>
      <c r="B2870" s="141" t="s">
        <v>467</v>
      </c>
      <c r="C2870" s="260">
        <f>SUM(C2867:C2869)</f>
        <v>5</v>
      </c>
      <c r="D2870" s="891"/>
      <c r="E2870" s="892"/>
      <c r="F2870" s="892"/>
      <c r="G2870" s="893"/>
      <c r="H2870" s="260">
        <f t="shared" ref="H2870:AL2870" si="445">SUM(H2867:H2869)</f>
        <v>2</v>
      </c>
      <c r="I2870" s="260">
        <f t="shared" si="445"/>
        <v>2</v>
      </c>
      <c r="J2870" s="260">
        <f t="shared" si="445"/>
        <v>0</v>
      </c>
      <c r="K2870" s="260">
        <f t="shared" si="445"/>
        <v>0</v>
      </c>
      <c r="L2870" s="260">
        <f t="shared" si="445"/>
        <v>3</v>
      </c>
      <c r="M2870" s="260">
        <f t="shared" si="445"/>
        <v>0</v>
      </c>
      <c r="N2870" s="260">
        <f t="shared" si="445"/>
        <v>0</v>
      </c>
      <c r="O2870" s="260">
        <f t="shared" si="445"/>
        <v>3</v>
      </c>
      <c r="P2870" s="260">
        <f t="shared" si="445"/>
        <v>3</v>
      </c>
      <c r="Q2870" s="260">
        <f t="shared" si="445"/>
        <v>0</v>
      </c>
      <c r="R2870" s="260">
        <f t="shared" si="445"/>
        <v>2</v>
      </c>
      <c r="S2870" s="260">
        <f t="shared" si="445"/>
        <v>2</v>
      </c>
      <c r="T2870" s="260">
        <f t="shared" si="445"/>
        <v>0</v>
      </c>
      <c r="U2870" s="260">
        <f t="shared" si="445"/>
        <v>0</v>
      </c>
      <c r="V2870" s="260">
        <f t="shared" si="445"/>
        <v>0</v>
      </c>
      <c r="W2870" s="260">
        <f t="shared" si="445"/>
        <v>0</v>
      </c>
      <c r="X2870" s="260">
        <f t="shared" si="445"/>
        <v>0</v>
      </c>
      <c r="Y2870" s="260">
        <f t="shared" si="445"/>
        <v>0</v>
      </c>
      <c r="Z2870" s="260">
        <f t="shared" si="445"/>
        <v>0</v>
      </c>
      <c r="AA2870" s="260">
        <f t="shared" si="445"/>
        <v>5</v>
      </c>
      <c r="AB2870" s="260">
        <f t="shared" si="445"/>
        <v>0</v>
      </c>
      <c r="AC2870" s="260">
        <f t="shared" si="445"/>
        <v>0</v>
      </c>
      <c r="AD2870" s="260">
        <f t="shared" si="445"/>
        <v>0</v>
      </c>
      <c r="AE2870" s="260">
        <f t="shared" si="445"/>
        <v>0</v>
      </c>
      <c r="AF2870" s="260">
        <f t="shared" si="445"/>
        <v>0</v>
      </c>
      <c r="AG2870" s="260">
        <f t="shared" si="445"/>
        <v>0</v>
      </c>
      <c r="AH2870" s="260">
        <f t="shared" si="445"/>
        <v>0</v>
      </c>
      <c r="AI2870" s="260">
        <f t="shared" si="445"/>
        <v>0</v>
      </c>
      <c r="AJ2870" s="260">
        <f t="shared" si="445"/>
        <v>0</v>
      </c>
      <c r="AK2870" s="306">
        <f t="shared" si="445"/>
        <v>433200</v>
      </c>
      <c r="AL2870" s="306">
        <f t="shared" si="445"/>
        <v>131680</v>
      </c>
      <c r="AM2870" s="65"/>
      <c r="AN2870" s="73"/>
      <c r="AO2870" s="73"/>
      <c r="AP2870" s="73"/>
      <c r="AQ2870" s="73"/>
      <c r="AR2870" s="73"/>
      <c r="AS2870" s="74"/>
    </row>
    <row r="2871" spans="1:45" s="75" customFormat="1" ht="14.15" customHeight="1" x14ac:dyDescent="0.2">
      <c r="A2871" s="327"/>
      <c r="B2871" s="144" t="s">
        <v>4400</v>
      </c>
      <c r="C2871" s="889"/>
      <c r="D2871" s="889"/>
      <c r="E2871" s="889"/>
      <c r="F2871" s="889"/>
      <c r="G2871" s="889"/>
      <c r="H2871" s="889"/>
      <c r="I2871" s="889"/>
      <c r="J2871" s="889"/>
      <c r="K2871" s="889"/>
      <c r="L2871" s="889"/>
      <c r="M2871" s="889"/>
      <c r="N2871" s="889"/>
      <c r="O2871" s="889"/>
      <c r="P2871" s="889"/>
      <c r="Q2871" s="889"/>
      <c r="R2871" s="889"/>
      <c r="S2871" s="889"/>
      <c r="T2871" s="889"/>
      <c r="U2871" s="889"/>
      <c r="V2871" s="889"/>
      <c r="W2871" s="889"/>
      <c r="X2871" s="889"/>
      <c r="Y2871" s="889"/>
      <c r="Z2871" s="889"/>
      <c r="AA2871" s="889"/>
      <c r="AB2871" s="889"/>
      <c r="AC2871" s="889"/>
      <c r="AD2871" s="889"/>
      <c r="AE2871" s="889"/>
      <c r="AF2871" s="889"/>
      <c r="AG2871" s="889"/>
      <c r="AH2871" s="889"/>
      <c r="AI2871" s="889"/>
      <c r="AJ2871" s="889"/>
      <c r="AK2871" s="889"/>
      <c r="AL2871" s="889"/>
      <c r="AM2871" s="73" t="s">
        <v>654</v>
      </c>
      <c r="AN2871" s="73"/>
      <c r="AO2871" s="73"/>
      <c r="AP2871" s="73"/>
      <c r="AQ2871" s="73"/>
      <c r="AR2871" s="73"/>
      <c r="AS2871" s="74"/>
    </row>
    <row r="2872" spans="1:45" s="77" customFormat="1" ht="20" x14ac:dyDescent="0.2">
      <c r="A2872" s="148">
        <v>2107001</v>
      </c>
      <c r="B2872" s="149" t="s">
        <v>786</v>
      </c>
      <c r="C2872" s="290">
        <f t="shared" ref="C2872:C2935" si="446">SUM(D2872+G2872)</f>
        <v>7</v>
      </c>
      <c r="D2872" s="263">
        <f t="shared" ref="D2872:D2935" si="447">SUM(E2872:F2872)</f>
        <v>7</v>
      </c>
      <c r="E2872" s="125">
        <v>7</v>
      </c>
      <c r="F2872" s="125"/>
      <c r="G2872" s="125"/>
      <c r="H2872" s="126"/>
      <c r="I2872" s="126"/>
      <c r="J2872" s="126"/>
      <c r="K2872" s="126"/>
      <c r="L2872" s="126"/>
      <c r="M2872" s="126"/>
      <c r="N2872" s="126"/>
      <c r="O2872" s="126"/>
      <c r="P2872" s="126"/>
      <c r="Q2872" s="126"/>
      <c r="R2872" s="126"/>
      <c r="S2872" s="126"/>
      <c r="T2872" s="126"/>
      <c r="U2872" s="126"/>
      <c r="V2872" s="126"/>
      <c r="W2872" s="126"/>
      <c r="X2872" s="126"/>
      <c r="Y2872" s="126"/>
      <c r="Z2872" s="126"/>
      <c r="AA2872" s="125"/>
      <c r="AB2872" s="125">
        <v>6</v>
      </c>
      <c r="AC2872" s="125">
        <v>1</v>
      </c>
      <c r="AD2872" s="125"/>
      <c r="AE2872" s="125"/>
      <c r="AF2872" s="125"/>
      <c r="AG2872" s="125"/>
      <c r="AH2872" s="125"/>
      <c r="AI2872" s="125"/>
      <c r="AJ2872" s="125"/>
      <c r="AK2872" s="310">
        <v>74200</v>
      </c>
      <c r="AL2872" s="310">
        <f t="shared" ref="AL2872:AL2881" si="448">AK2872*E2872</f>
        <v>519400</v>
      </c>
      <c r="AM2872" s="65" t="s">
        <v>654</v>
      </c>
      <c r="AN2872" s="65"/>
      <c r="AO2872" s="65"/>
      <c r="AP2872" s="65"/>
      <c r="AQ2872" s="65"/>
      <c r="AR2872" s="65"/>
      <c r="AS2872" s="76"/>
    </row>
    <row r="2873" spans="1:45" s="67" customFormat="1" ht="12" customHeight="1" x14ac:dyDescent="0.2">
      <c r="A2873" s="148">
        <v>2107002</v>
      </c>
      <c r="B2873" s="149" t="s">
        <v>514</v>
      </c>
      <c r="C2873" s="258">
        <f t="shared" si="446"/>
        <v>8</v>
      </c>
      <c r="D2873" s="263">
        <f t="shared" si="447"/>
        <v>8</v>
      </c>
      <c r="E2873" s="125">
        <v>8</v>
      </c>
      <c r="F2873" s="125"/>
      <c r="G2873" s="125"/>
      <c r="H2873" s="126"/>
      <c r="I2873" s="126"/>
      <c r="J2873" s="126"/>
      <c r="K2873" s="126"/>
      <c r="L2873" s="126"/>
      <c r="M2873" s="126"/>
      <c r="N2873" s="126"/>
      <c r="O2873" s="126"/>
      <c r="P2873" s="126"/>
      <c r="Q2873" s="126"/>
      <c r="R2873" s="126"/>
      <c r="S2873" s="126"/>
      <c r="T2873" s="126"/>
      <c r="U2873" s="126"/>
      <c r="V2873" s="126"/>
      <c r="W2873" s="126"/>
      <c r="X2873" s="126"/>
      <c r="Y2873" s="126"/>
      <c r="Z2873" s="126"/>
      <c r="AA2873" s="125"/>
      <c r="AB2873" s="125"/>
      <c r="AC2873" s="125">
        <v>8</v>
      </c>
      <c r="AD2873" s="125"/>
      <c r="AE2873" s="125"/>
      <c r="AF2873" s="125"/>
      <c r="AG2873" s="125"/>
      <c r="AH2873" s="125"/>
      <c r="AI2873" s="125"/>
      <c r="AJ2873" s="125"/>
      <c r="AK2873" s="310">
        <v>91330</v>
      </c>
      <c r="AL2873" s="310">
        <f t="shared" si="448"/>
        <v>730640</v>
      </c>
      <c r="AM2873" s="65" t="s">
        <v>654</v>
      </c>
      <c r="AN2873" s="65"/>
      <c r="AO2873" s="65"/>
      <c r="AP2873" s="65"/>
      <c r="AQ2873" s="65"/>
      <c r="AR2873" s="65"/>
      <c r="AS2873" s="66"/>
    </row>
    <row r="2874" spans="1:45" s="67" customFormat="1" ht="12" customHeight="1" x14ac:dyDescent="0.2">
      <c r="A2874" s="148">
        <v>2107003</v>
      </c>
      <c r="B2874" s="149" t="s">
        <v>1917</v>
      </c>
      <c r="C2874" s="258">
        <f t="shared" si="446"/>
        <v>0</v>
      </c>
      <c r="D2874" s="263">
        <f t="shared" si="447"/>
        <v>0</v>
      </c>
      <c r="E2874" s="125"/>
      <c r="F2874" s="125"/>
      <c r="G2874" s="125"/>
      <c r="H2874" s="126"/>
      <c r="I2874" s="126"/>
      <c r="J2874" s="126"/>
      <c r="K2874" s="126"/>
      <c r="L2874" s="126"/>
      <c r="M2874" s="126"/>
      <c r="N2874" s="126"/>
      <c r="O2874" s="126"/>
      <c r="P2874" s="126"/>
      <c r="Q2874" s="126"/>
      <c r="R2874" s="126"/>
      <c r="S2874" s="126"/>
      <c r="T2874" s="126"/>
      <c r="U2874" s="126"/>
      <c r="V2874" s="126"/>
      <c r="W2874" s="126"/>
      <c r="X2874" s="126"/>
      <c r="Y2874" s="126"/>
      <c r="Z2874" s="126"/>
      <c r="AA2874" s="125"/>
      <c r="AB2874" s="125"/>
      <c r="AC2874" s="125"/>
      <c r="AD2874" s="125"/>
      <c r="AE2874" s="125"/>
      <c r="AF2874" s="125"/>
      <c r="AG2874" s="125"/>
      <c r="AH2874" s="125"/>
      <c r="AI2874" s="125"/>
      <c r="AJ2874" s="125"/>
      <c r="AK2874" s="310">
        <v>32700</v>
      </c>
      <c r="AL2874" s="310">
        <f t="shared" si="448"/>
        <v>0</v>
      </c>
      <c r="AM2874" s="65" t="s">
        <v>654</v>
      </c>
      <c r="AN2874" s="65"/>
      <c r="AO2874" s="65"/>
      <c r="AP2874" s="65"/>
      <c r="AQ2874" s="65"/>
      <c r="AR2874" s="65"/>
      <c r="AS2874" s="66"/>
    </row>
    <row r="2875" spans="1:45" s="67" customFormat="1" ht="12" customHeight="1" x14ac:dyDescent="0.2">
      <c r="A2875" s="148">
        <v>2107004</v>
      </c>
      <c r="B2875" s="149" t="s">
        <v>787</v>
      </c>
      <c r="C2875" s="258">
        <f t="shared" si="446"/>
        <v>2</v>
      </c>
      <c r="D2875" s="263">
        <f t="shared" si="447"/>
        <v>2</v>
      </c>
      <c r="E2875" s="125">
        <v>2</v>
      </c>
      <c r="F2875" s="125"/>
      <c r="G2875" s="125"/>
      <c r="H2875" s="126"/>
      <c r="I2875" s="126"/>
      <c r="J2875" s="126"/>
      <c r="K2875" s="126"/>
      <c r="L2875" s="126"/>
      <c r="M2875" s="126"/>
      <c r="N2875" s="126"/>
      <c r="O2875" s="126"/>
      <c r="P2875" s="126"/>
      <c r="Q2875" s="126"/>
      <c r="R2875" s="126"/>
      <c r="S2875" s="126"/>
      <c r="T2875" s="126"/>
      <c r="U2875" s="126"/>
      <c r="V2875" s="126"/>
      <c r="W2875" s="126"/>
      <c r="X2875" s="126"/>
      <c r="Y2875" s="126"/>
      <c r="Z2875" s="126"/>
      <c r="AA2875" s="125"/>
      <c r="AB2875" s="125"/>
      <c r="AC2875" s="125">
        <v>2</v>
      </c>
      <c r="AD2875" s="125"/>
      <c r="AE2875" s="125"/>
      <c r="AF2875" s="125"/>
      <c r="AG2875" s="125"/>
      <c r="AH2875" s="125"/>
      <c r="AI2875" s="125"/>
      <c r="AJ2875" s="125"/>
      <c r="AK2875" s="310">
        <v>127800</v>
      </c>
      <c r="AL2875" s="310">
        <f t="shared" si="448"/>
        <v>255600</v>
      </c>
      <c r="AM2875" s="65" t="s">
        <v>654</v>
      </c>
      <c r="AN2875" s="65"/>
      <c r="AO2875" s="65"/>
      <c r="AP2875" s="65"/>
      <c r="AQ2875" s="65"/>
      <c r="AR2875" s="65"/>
      <c r="AS2875" s="66"/>
    </row>
    <row r="2876" spans="1:45" s="67" customFormat="1" ht="20" x14ac:dyDescent="0.2">
      <c r="A2876" s="148">
        <v>2107005</v>
      </c>
      <c r="B2876" s="149" t="s">
        <v>788</v>
      </c>
      <c r="C2876" s="290">
        <f t="shared" si="446"/>
        <v>106</v>
      </c>
      <c r="D2876" s="263">
        <f t="shared" si="447"/>
        <v>104</v>
      </c>
      <c r="E2876" s="125">
        <v>104</v>
      </c>
      <c r="F2876" s="125"/>
      <c r="G2876" s="125">
        <v>2</v>
      </c>
      <c r="H2876" s="126"/>
      <c r="I2876" s="126"/>
      <c r="J2876" s="126"/>
      <c r="K2876" s="126"/>
      <c r="L2876" s="126"/>
      <c r="M2876" s="126"/>
      <c r="N2876" s="126"/>
      <c r="O2876" s="126"/>
      <c r="P2876" s="126"/>
      <c r="Q2876" s="126"/>
      <c r="R2876" s="126"/>
      <c r="S2876" s="126"/>
      <c r="T2876" s="126"/>
      <c r="U2876" s="126"/>
      <c r="V2876" s="126"/>
      <c r="W2876" s="126"/>
      <c r="X2876" s="126"/>
      <c r="Y2876" s="126"/>
      <c r="Z2876" s="126"/>
      <c r="AA2876" s="125">
        <v>20</v>
      </c>
      <c r="AB2876" s="125">
        <v>86</v>
      </c>
      <c r="AC2876" s="125"/>
      <c r="AD2876" s="125"/>
      <c r="AE2876" s="125"/>
      <c r="AF2876" s="125"/>
      <c r="AG2876" s="125"/>
      <c r="AH2876" s="125"/>
      <c r="AI2876" s="125"/>
      <c r="AJ2876" s="125"/>
      <c r="AK2876" s="310">
        <v>102710</v>
      </c>
      <c r="AL2876" s="310">
        <f t="shared" si="448"/>
        <v>10681840</v>
      </c>
      <c r="AM2876" s="65" t="s">
        <v>654</v>
      </c>
      <c r="AN2876" s="65"/>
      <c r="AO2876" s="65"/>
      <c r="AP2876" s="65"/>
      <c r="AQ2876" s="65"/>
      <c r="AR2876" s="65"/>
      <c r="AS2876" s="66"/>
    </row>
    <row r="2877" spans="1:45" s="67" customFormat="1" ht="12" customHeight="1" x14ac:dyDescent="0.2">
      <c r="A2877" s="148">
        <v>2107006</v>
      </c>
      <c r="B2877" s="149" t="s">
        <v>1154</v>
      </c>
      <c r="C2877" s="258">
        <f t="shared" si="446"/>
        <v>16</v>
      </c>
      <c r="D2877" s="263">
        <f t="shared" si="447"/>
        <v>16</v>
      </c>
      <c r="E2877" s="125">
        <v>16</v>
      </c>
      <c r="F2877" s="125"/>
      <c r="G2877" s="125"/>
      <c r="H2877" s="126"/>
      <c r="I2877" s="126"/>
      <c r="J2877" s="126"/>
      <c r="K2877" s="126"/>
      <c r="L2877" s="126"/>
      <c r="M2877" s="126"/>
      <c r="N2877" s="126"/>
      <c r="O2877" s="126"/>
      <c r="P2877" s="126"/>
      <c r="Q2877" s="126"/>
      <c r="R2877" s="126"/>
      <c r="S2877" s="126"/>
      <c r="T2877" s="126"/>
      <c r="U2877" s="126"/>
      <c r="V2877" s="126"/>
      <c r="W2877" s="126"/>
      <c r="X2877" s="126"/>
      <c r="Y2877" s="126"/>
      <c r="Z2877" s="126"/>
      <c r="AA2877" s="125"/>
      <c r="AB2877" s="125">
        <v>16</v>
      </c>
      <c r="AC2877" s="125"/>
      <c r="AD2877" s="125"/>
      <c r="AE2877" s="125"/>
      <c r="AF2877" s="125"/>
      <c r="AG2877" s="125"/>
      <c r="AH2877" s="125"/>
      <c r="AI2877" s="125"/>
      <c r="AJ2877" s="125"/>
      <c r="AK2877" s="310">
        <v>51360</v>
      </c>
      <c r="AL2877" s="310">
        <f t="shared" si="448"/>
        <v>821760</v>
      </c>
      <c r="AM2877" s="65" t="s">
        <v>654</v>
      </c>
      <c r="AN2877" s="65"/>
      <c r="AO2877" s="65"/>
      <c r="AP2877" s="65"/>
      <c r="AQ2877" s="65"/>
      <c r="AR2877" s="65"/>
      <c r="AS2877" s="66"/>
    </row>
    <row r="2878" spans="1:45" s="67" customFormat="1" ht="12" customHeight="1" x14ac:dyDescent="0.2">
      <c r="A2878" s="148">
        <v>2107007</v>
      </c>
      <c r="B2878" s="149" t="s">
        <v>530</v>
      </c>
      <c r="C2878" s="258">
        <f t="shared" si="446"/>
        <v>0</v>
      </c>
      <c r="D2878" s="263">
        <f t="shared" si="447"/>
        <v>0</v>
      </c>
      <c r="E2878" s="125"/>
      <c r="F2878" s="125"/>
      <c r="G2878" s="125"/>
      <c r="H2878" s="126"/>
      <c r="I2878" s="126"/>
      <c r="J2878" s="126"/>
      <c r="K2878" s="126"/>
      <c r="L2878" s="126"/>
      <c r="M2878" s="126"/>
      <c r="N2878" s="126"/>
      <c r="O2878" s="126"/>
      <c r="P2878" s="126"/>
      <c r="Q2878" s="126"/>
      <c r="R2878" s="126"/>
      <c r="S2878" s="126"/>
      <c r="T2878" s="126"/>
      <c r="U2878" s="126"/>
      <c r="V2878" s="126"/>
      <c r="W2878" s="126"/>
      <c r="X2878" s="126"/>
      <c r="Y2878" s="126"/>
      <c r="Z2878" s="126"/>
      <c r="AA2878" s="125"/>
      <c r="AB2878" s="125"/>
      <c r="AC2878" s="125"/>
      <c r="AD2878" s="125"/>
      <c r="AE2878" s="125"/>
      <c r="AF2878" s="125"/>
      <c r="AG2878" s="125"/>
      <c r="AH2878" s="125"/>
      <c r="AI2878" s="125"/>
      <c r="AJ2878" s="125"/>
      <c r="AK2878" s="310">
        <v>103710</v>
      </c>
      <c r="AL2878" s="310">
        <f t="shared" si="448"/>
        <v>0</v>
      </c>
      <c r="AM2878" s="65" t="s">
        <v>654</v>
      </c>
      <c r="AN2878" s="65"/>
      <c r="AO2878" s="65"/>
      <c r="AP2878" s="65"/>
      <c r="AQ2878" s="65"/>
      <c r="AR2878" s="65"/>
      <c r="AS2878" s="66"/>
    </row>
    <row r="2879" spans="1:45" s="67" customFormat="1" ht="12" customHeight="1" x14ac:dyDescent="0.2">
      <c r="A2879" s="148">
        <v>2107008</v>
      </c>
      <c r="B2879" s="149" t="s">
        <v>531</v>
      </c>
      <c r="C2879" s="258">
        <f t="shared" si="446"/>
        <v>0</v>
      </c>
      <c r="D2879" s="263">
        <f t="shared" si="447"/>
        <v>0</v>
      </c>
      <c r="E2879" s="125"/>
      <c r="F2879" s="125"/>
      <c r="G2879" s="125"/>
      <c r="H2879" s="126"/>
      <c r="I2879" s="126"/>
      <c r="J2879" s="126"/>
      <c r="K2879" s="126"/>
      <c r="L2879" s="126"/>
      <c r="M2879" s="126"/>
      <c r="N2879" s="126"/>
      <c r="O2879" s="126"/>
      <c r="P2879" s="126"/>
      <c r="Q2879" s="126"/>
      <c r="R2879" s="126"/>
      <c r="S2879" s="126"/>
      <c r="T2879" s="126"/>
      <c r="U2879" s="126"/>
      <c r="V2879" s="126"/>
      <c r="W2879" s="126"/>
      <c r="X2879" s="126"/>
      <c r="Y2879" s="126"/>
      <c r="Z2879" s="126"/>
      <c r="AA2879" s="125"/>
      <c r="AB2879" s="125"/>
      <c r="AC2879" s="125"/>
      <c r="AD2879" s="125"/>
      <c r="AE2879" s="125"/>
      <c r="AF2879" s="125"/>
      <c r="AG2879" s="125"/>
      <c r="AH2879" s="125"/>
      <c r="AI2879" s="125"/>
      <c r="AJ2879" s="125"/>
      <c r="AK2879" s="310">
        <v>92470</v>
      </c>
      <c r="AL2879" s="310">
        <f t="shared" si="448"/>
        <v>0</v>
      </c>
      <c r="AM2879" s="65" t="s">
        <v>654</v>
      </c>
      <c r="AN2879" s="65"/>
      <c r="AO2879" s="65"/>
      <c r="AP2879" s="65"/>
      <c r="AQ2879" s="65"/>
      <c r="AR2879" s="65"/>
      <c r="AS2879" s="66"/>
    </row>
    <row r="2880" spans="1:45" s="67" customFormat="1" ht="12" customHeight="1" x14ac:dyDescent="0.2">
      <c r="A2880" s="148">
        <v>2107009</v>
      </c>
      <c r="B2880" s="149" t="s">
        <v>789</v>
      </c>
      <c r="C2880" s="258">
        <f t="shared" si="446"/>
        <v>1</v>
      </c>
      <c r="D2880" s="263">
        <f t="shared" si="447"/>
        <v>1</v>
      </c>
      <c r="E2880" s="125">
        <v>1</v>
      </c>
      <c r="F2880" s="125"/>
      <c r="G2880" s="125"/>
      <c r="H2880" s="126"/>
      <c r="I2880" s="126"/>
      <c r="J2880" s="126"/>
      <c r="K2880" s="126"/>
      <c r="L2880" s="126"/>
      <c r="M2880" s="126"/>
      <c r="N2880" s="126"/>
      <c r="O2880" s="126"/>
      <c r="P2880" s="126"/>
      <c r="Q2880" s="126"/>
      <c r="R2880" s="126"/>
      <c r="S2880" s="126"/>
      <c r="T2880" s="126"/>
      <c r="U2880" s="126"/>
      <c r="V2880" s="126"/>
      <c r="W2880" s="126"/>
      <c r="X2880" s="126"/>
      <c r="Y2880" s="126"/>
      <c r="Z2880" s="126"/>
      <c r="AA2880" s="125"/>
      <c r="AB2880" s="125">
        <v>1</v>
      </c>
      <c r="AC2880" s="125"/>
      <c r="AD2880" s="125"/>
      <c r="AE2880" s="125"/>
      <c r="AF2880" s="125"/>
      <c r="AG2880" s="125"/>
      <c r="AH2880" s="125"/>
      <c r="AI2880" s="125"/>
      <c r="AJ2880" s="125"/>
      <c r="AK2880" s="310">
        <v>95340</v>
      </c>
      <c r="AL2880" s="310">
        <f t="shared" si="448"/>
        <v>95340</v>
      </c>
      <c r="AM2880" s="65" t="s">
        <v>654</v>
      </c>
      <c r="AN2880" s="65"/>
      <c r="AO2880" s="65"/>
      <c r="AP2880" s="65"/>
      <c r="AQ2880" s="65"/>
      <c r="AR2880" s="65"/>
      <c r="AS2880" s="66"/>
    </row>
    <row r="2881" spans="1:45" s="72" customFormat="1" ht="12" customHeight="1" x14ac:dyDescent="0.2">
      <c r="A2881" s="148">
        <v>2107010</v>
      </c>
      <c r="B2881" s="149" t="s">
        <v>4577</v>
      </c>
      <c r="C2881" s="258">
        <f t="shared" si="446"/>
        <v>46</v>
      </c>
      <c r="D2881" s="263">
        <f t="shared" si="447"/>
        <v>46</v>
      </c>
      <c r="E2881" s="125">
        <v>46</v>
      </c>
      <c r="F2881" s="125"/>
      <c r="G2881" s="125"/>
      <c r="H2881" s="126"/>
      <c r="I2881" s="126"/>
      <c r="J2881" s="126"/>
      <c r="K2881" s="126"/>
      <c r="L2881" s="126"/>
      <c r="M2881" s="126"/>
      <c r="N2881" s="126"/>
      <c r="O2881" s="126"/>
      <c r="P2881" s="126"/>
      <c r="Q2881" s="126"/>
      <c r="R2881" s="126"/>
      <c r="S2881" s="126"/>
      <c r="T2881" s="126"/>
      <c r="U2881" s="126"/>
      <c r="V2881" s="126"/>
      <c r="W2881" s="126"/>
      <c r="X2881" s="126"/>
      <c r="Y2881" s="126"/>
      <c r="Z2881" s="126"/>
      <c r="AA2881" s="125"/>
      <c r="AB2881" s="125">
        <v>46</v>
      </c>
      <c r="AC2881" s="125"/>
      <c r="AD2881" s="125"/>
      <c r="AE2881" s="125"/>
      <c r="AF2881" s="125"/>
      <c r="AG2881" s="125"/>
      <c r="AH2881" s="125"/>
      <c r="AI2881" s="125"/>
      <c r="AJ2881" s="125"/>
      <c r="AK2881" s="310">
        <v>95340</v>
      </c>
      <c r="AL2881" s="310">
        <f t="shared" si="448"/>
        <v>4385640</v>
      </c>
      <c r="AM2881" s="65" t="s">
        <v>654</v>
      </c>
      <c r="AN2881" s="65"/>
      <c r="AO2881" s="65"/>
      <c r="AP2881" s="65"/>
      <c r="AQ2881" s="65"/>
      <c r="AR2881" s="65"/>
      <c r="AS2881" s="71"/>
    </row>
    <row r="2882" spans="1:45" s="75" customFormat="1" ht="11.25" customHeight="1" x14ac:dyDescent="0.2">
      <c r="A2882" s="327"/>
      <c r="B2882" s="141" t="s">
        <v>467</v>
      </c>
      <c r="C2882" s="260">
        <f>SUM(C2872:C2881)</f>
        <v>186</v>
      </c>
      <c r="D2882" s="260">
        <f>SUM(D2872:D2881)</f>
        <v>184</v>
      </c>
      <c r="E2882" s="260">
        <f>SUM(E2872:E2881)</f>
        <v>184</v>
      </c>
      <c r="F2882" s="260">
        <f>SUM(F2872:F2881)</f>
        <v>0</v>
      </c>
      <c r="G2882" s="260">
        <f>SUM(G2872:G2881)</f>
        <v>2</v>
      </c>
      <c r="H2882" s="891"/>
      <c r="I2882" s="892"/>
      <c r="J2882" s="892"/>
      <c r="K2882" s="892"/>
      <c r="L2882" s="892"/>
      <c r="M2882" s="892"/>
      <c r="N2882" s="892"/>
      <c r="O2882" s="892"/>
      <c r="P2882" s="892"/>
      <c r="Q2882" s="892"/>
      <c r="R2882" s="892"/>
      <c r="S2882" s="892"/>
      <c r="T2882" s="892"/>
      <c r="U2882" s="892"/>
      <c r="V2882" s="892"/>
      <c r="W2882" s="892"/>
      <c r="X2882" s="892"/>
      <c r="Y2882" s="892"/>
      <c r="Z2882" s="893"/>
      <c r="AA2882" s="260">
        <f t="shared" ref="AA2882:AL2882" si="449">SUM(AA2872:AA2881)</f>
        <v>20</v>
      </c>
      <c r="AB2882" s="260">
        <f t="shared" si="449"/>
        <v>155</v>
      </c>
      <c r="AC2882" s="260">
        <f t="shared" si="449"/>
        <v>11</v>
      </c>
      <c r="AD2882" s="260">
        <f t="shared" si="449"/>
        <v>0</v>
      </c>
      <c r="AE2882" s="260">
        <f t="shared" si="449"/>
        <v>0</v>
      </c>
      <c r="AF2882" s="260">
        <f t="shared" si="449"/>
        <v>0</v>
      </c>
      <c r="AG2882" s="260">
        <f t="shared" si="449"/>
        <v>0</v>
      </c>
      <c r="AH2882" s="260">
        <f t="shared" si="449"/>
        <v>0</v>
      </c>
      <c r="AI2882" s="260">
        <f t="shared" si="449"/>
        <v>0</v>
      </c>
      <c r="AJ2882" s="260">
        <f t="shared" si="449"/>
        <v>0</v>
      </c>
      <c r="AK2882" s="306">
        <f t="shared" si="449"/>
        <v>866960</v>
      </c>
      <c r="AL2882" s="306">
        <f t="shared" si="449"/>
        <v>17490220</v>
      </c>
      <c r="AM2882" s="73" t="s">
        <v>654</v>
      </c>
      <c r="AN2882" s="73"/>
      <c r="AO2882" s="73"/>
      <c r="AP2882" s="73"/>
      <c r="AQ2882" s="73"/>
      <c r="AR2882" s="73"/>
      <c r="AS2882" s="74"/>
    </row>
    <row r="2883" spans="1:45" s="75" customFormat="1" ht="11.25" customHeight="1" x14ac:dyDescent="0.2">
      <c r="A2883" s="894" t="s">
        <v>2486</v>
      </c>
      <c r="B2883" s="894"/>
      <c r="C2883" s="895"/>
      <c r="D2883" s="895"/>
      <c r="E2883" s="895"/>
      <c r="F2883" s="895"/>
      <c r="G2883" s="895"/>
      <c r="H2883" s="895"/>
      <c r="I2883" s="895"/>
      <c r="J2883" s="895"/>
      <c r="K2883" s="895"/>
      <c r="L2883" s="895"/>
      <c r="M2883" s="895"/>
      <c r="N2883" s="895"/>
      <c r="O2883" s="895"/>
      <c r="P2883" s="895"/>
      <c r="Q2883" s="895"/>
      <c r="R2883" s="895"/>
      <c r="S2883" s="895"/>
      <c r="T2883" s="895"/>
      <c r="U2883" s="895"/>
      <c r="V2883" s="895"/>
      <c r="W2883" s="895"/>
      <c r="X2883" s="895"/>
      <c r="Y2883" s="895"/>
      <c r="Z2883" s="895"/>
      <c r="AA2883" s="895"/>
      <c r="AB2883" s="895"/>
      <c r="AC2883" s="895"/>
      <c r="AD2883" s="895"/>
      <c r="AE2883" s="895"/>
      <c r="AF2883" s="895"/>
      <c r="AG2883" s="895"/>
      <c r="AH2883" s="895"/>
      <c r="AI2883" s="895"/>
      <c r="AJ2883" s="895"/>
      <c r="AK2883" s="895"/>
      <c r="AL2883" s="895"/>
      <c r="AM2883" s="73"/>
      <c r="AN2883" s="73"/>
      <c r="AO2883" s="73"/>
      <c r="AP2883" s="73"/>
      <c r="AQ2883" s="73"/>
      <c r="AR2883" s="73"/>
      <c r="AS2883" s="74"/>
    </row>
    <row r="2884" spans="1:45" s="67" customFormat="1" ht="12" customHeight="1" x14ac:dyDescent="0.2">
      <c r="A2884" s="186">
        <v>2301002</v>
      </c>
      <c r="B2884" s="213" t="s">
        <v>1219</v>
      </c>
      <c r="C2884" s="258">
        <f t="shared" si="446"/>
        <v>0</v>
      </c>
      <c r="D2884" s="263">
        <f t="shared" si="447"/>
        <v>0</v>
      </c>
      <c r="E2884" s="125"/>
      <c r="F2884" s="125"/>
      <c r="G2884" s="125"/>
      <c r="H2884" s="126"/>
      <c r="I2884" s="126"/>
      <c r="J2884" s="126"/>
      <c r="K2884" s="126"/>
      <c r="L2884" s="126"/>
      <c r="M2884" s="126"/>
      <c r="N2884" s="126"/>
      <c r="O2884" s="126"/>
      <c r="P2884" s="126"/>
      <c r="Q2884" s="126"/>
      <c r="R2884" s="126"/>
      <c r="S2884" s="126"/>
      <c r="T2884" s="126"/>
      <c r="U2884" s="126"/>
      <c r="V2884" s="126"/>
      <c r="W2884" s="126"/>
      <c r="X2884" s="126"/>
      <c r="Y2884" s="126"/>
      <c r="Z2884" s="126"/>
      <c r="AA2884" s="125"/>
      <c r="AB2884" s="125"/>
      <c r="AC2884" s="125"/>
      <c r="AD2884" s="125"/>
      <c r="AE2884" s="125"/>
      <c r="AF2884" s="125"/>
      <c r="AG2884" s="125"/>
      <c r="AH2884" s="125"/>
      <c r="AI2884" s="125"/>
      <c r="AJ2884" s="125"/>
      <c r="AK2884" s="311"/>
      <c r="AL2884" s="131"/>
      <c r="AM2884" s="65" t="s">
        <v>654</v>
      </c>
      <c r="AN2884" s="65"/>
      <c r="AO2884" s="65"/>
      <c r="AP2884" s="65"/>
      <c r="AQ2884" s="65"/>
      <c r="AR2884" s="65"/>
      <c r="AS2884" s="66"/>
    </row>
    <row r="2885" spans="1:45" s="67" customFormat="1" ht="12" customHeight="1" x14ac:dyDescent="0.2">
      <c r="A2885" s="186">
        <v>2301008</v>
      </c>
      <c r="B2885" s="213" t="s">
        <v>1896</v>
      </c>
      <c r="C2885" s="258">
        <f t="shared" si="446"/>
        <v>0</v>
      </c>
      <c r="D2885" s="263">
        <f t="shared" si="447"/>
        <v>0</v>
      </c>
      <c r="E2885" s="125"/>
      <c r="F2885" s="125"/>
      <c r="G2885" s="125"/>
      <c r="H2885" s="126"/>
      <c r="I2885" s="126"/>
      <c r="J2885" s="126"/>
      <c r="K2885" s="126"/>
      <c r="L2885" s="126"/>
      <c r="M2885" s="126"/>
      <c r="N2885" s="126"/>
      <c r="O2885" s="126"/>
      <c r="P2885" s="126"/>
      <c r="Q2885" s="126"/>
      <c r="R2885" s="126"/>
      <c r="S2885" s="126"/>
      <c r="T2885" s="126"/>
      <c r="U2885" s="126"/>
      <c r="V2885" s="126"/>
      <c r="W2885" s="126"/>
      <c r="X2885" s="126"/>
      <c r="Y2885" s="126"/>
      <c r="Z2885" s="126"/>
      <c r="AA2885" s="125"/>
      <c r="AB2885" s="125"/>
      <c r="AC2885" s="125"/>
      <c r="AD2885" s="125"/>
      <c r="AE2885" s="125"/>
      <c r="AF2885" s="125"/>
      <c r="AG2885" s="125"/>
      <c r="AH2885" s="125"/>
      <c r="AI2885" s="125"/>
      <c r="AJ2885" s="125"/>
      <c r="AK2885" s="311"/>
      <c r="AL2885" s="131"/>
      <c r="AM2885" s="65" t="s">
        <v>654</v>
      </c>
      <c r="AN2885" s="65"/>
      <c r="AO2885" s="65"/>
      <c r="AP2885" s="65"/>
      <c r="AQ2885" s="65"/>
      <c r="AR2885" s="65"/>
      <c r="AS2885" s="66"/>
    </row>
    <row r="2886" spans="1:45" s="67" customFormat="1" ht="12" customHeight="1" x14ac:dyDescent="0.2">
      <c r="A2886" s="186">
        <v>2301011</v>
      </c>
      <c r="B2886" s="213" t="s">
        <v>1897</v>
      </c>
      <c r="C2886" s="258">
        <f t="shared" si="446"/>
        <v>0</v>
      </c>
      <c r="D2886" s="263">
        <f t="shared" si="447"/>
        <v>0</v>
      </c>
      <c r="E2886" s="125"/>
      <c r="F2886" s="125"/>
      <c r="G2886" s="125"/>
      <c r="H2886" s="126"/>
      <c r="I2886" s="126"/>
      <c r="J2886" s="126"/>
      <c r="K2886" s="126"/>
      <c r="L2886" s="126"/>
      <c r="M2886" s="126"/>
      <c r="N2886" s="126"/>
      <c r="O2886" s="126"/>
      <c r="P2886" s="126"/>
      <c r="Q2886" s="126"/>
      <c r="R2886" s="126"/>
      <c r="S2886" s="126"/>
      <c r="T2886" s="126"/>
      <c r="U2886" s="126"/>
      <c r="V2886" s="126"/>
      <c r="W2886" s="126"/>
      <c r="X2886" s="126"/>
      <c r="Y2886" s="126"/>
      <c r="Z2886" s="126"/>
      <c r="AA2886" s="125"/>
      <c r="AB2886" s="125"/>
      <c r="AC2886" s="125"/>
      <c r="AD2886" s="125"/>
      <c r="AE2886" s="125"/>
      <c r="AF2886" s="125"/>
      <c r="AG2886" s="125"/>
      <c r="AH2886" s="125"/>
      <c r="AI2886" s="125"/>
      <c r="AJ2886" s="125"/>
      <c r="AK2886" s="311"/>
      <c r="AL2886" s="131"/>
      <c r="AM2886" s="65" t="s">
        <v>654</v>
      </c>
      <c r="AN2886" s="65"/>
      <c r="AO2886" s="65"/>
      <c r="AP2886" s="65"/>
      <c r="AQ2886" s="65"/>
      <c r="AR2886" s="65"/>
      <c r="AS2886" s="66"/>
    </row>
    <row r="2887" spans="1:45" s="67" customFormat="1" ht="12" customHeight="1" x14ac:dyDescent="0.2">
      <c r="A2887" s="186">
        <v>2301020</v>
      </c>
      <c r="B2887" s="213" t="s">
        <v>1898</v>
      </c>
      <c r="C2887" s="258">
        <f t="shared" si="446"/>
        <v>0</v>
      </c>
      <c r="D2887" s="263">
        <f t="shared" si="447"/>
        <v>0</v>
      </c>
      <c r="E2887" s="125"/>
      <c r="F2887" s="125"/>
      <c r="G2887" s="125"/>
      <c r="H2887" s="126"/>
      <c r="I2887" s="126"/>
      <c r="J2887" s="126"/>
      <c r="K2887" s="126"/>
      <c r="L2887" s="126"/>
      <c r="M2887" s="126"/>
      <c r="N2887" s="126"/>
      <c r="O2887" s="126"/>
      <c r="P2887" s="126"/>
      <c r="Q2887" s="126"/>
      <c r="R2887" s="126"/>
      <c r="S2887" s="126"/>
      <c r="T2887" s="126"/>
      <c r="U2887" s="126"/>
      <c r="V2887" s="126"/>
      <c r="W2887" s="126"/>
      <c r="X2887" s="126"/>
      <c r="Y2887" s="126"/>
      <c r="Z2887" s="126"/>
      <c r="AA2887" s="125"/>
      <c r="AB2887" s="125"/>
      <c r="AC2887" s="125"/>
      <c r="AD2887" s="125"/>
      <c r="AE2887" s="125"/>
      <c r="AF2887" s="125"/>
      <c r="AG2887" s="125"/>
      <c r="AH2887" s="125"/>
      <c r="AI2887" s="125"/>
      <c r="AJ2887" s="125"/>
      <c r="AK2887" s="311"/>
      <c r="AL2887" s="131"/>
      <c r="AM2887" s="65" t="s">
        <v>654</v>
      </c>
      <c r="AN2887" s="65"/>
      <c r="AO2887" s="65"/>
      <c r="AP2887" s="65"/>
      <c r="AQ2887" s="65"/>
      <c r="AR2887" s="65"/>
      <c r="AS2887" s="66"/>
    </row>
    <row r="2888" spans="1:45" s="67" customFormat="1" ht="12" customHeight="1" x14ac:dyDescent="0.2">
      <c r="A2888" s="186">
        <v>2301021</v>
      </c>
      <c r="B2888" s="213" t="s">
        <v>1899</v>
      </c>
      <c r="C2888" s="258">
        <f t="shared" si="446"/>
        <v>0</v>
      </c>
      <c r="D2888" s="263">
        <f t="shared" si="447"/>
        <v>0</v>
      </c>
      <c r="E2888" s="125"/>
      <c r="F2888" s="125"/>
      <c r="G2888" s="125"/>
      <c r="H2888" s="126"/>
      <c r="I2888" s="126"/>
      <c r="J2888" s="126"/>
      <c r="K2888" s="126"/>
      <c r="L2888" s="126"/>
      <c r="M2888" s="126"/>
      <c r="N2888" s="126"/>
      <c r="O2888" s="126"/>
      <c r="P2888" s="126"/>
      <c r="Q2888" s="126"/>
      <c r="R2888" s="126"/>
      <c r="S2888" s="126"/>
      <c r="T2888" s="126"/>
      <c r="U2888" s="126"/>
      <c r="V2888" s="126"/>
      <c r="W2888" s="126"/>
      <c r="X2888" s="126"/>
      <c r="Y2888" s="126"/>
      <c r="Z2888" s="126"/>
      <c r="AA2888" s="125"/>
      <c r="AB2888" s="125"/>
      <c r="AC2888" s="125"/>
      <c r="AD2888" s="125"/>
      <c r="AE2888" s="125"/>
      <c r="AF2888" s="125"/>
      <c r="AG2888" s="125"/>
      <c r="AH2888" s="125"/>
      <c r="AI2888" s="125"/>
      <c r="AJ2888" s="125"/>
      <c r="AK2888" s="311"/>
      <c r="AL2888" s="131"/>
      <c r="AM2888" s="65" t="s">
        <v>654</v>
      </c>
      <c r="AN2888" s="65"/>
      <c r="AO2888" s="65"/>
      <c r="AP2888" s="65"/>
      <c r="AQ2888" s="65"/>
      <c r="AR2888" s="65"/>
      <c r="AS2888" s="66"/>
    </row>
    <row r="2889" spans="1:45" s="67" customFormat="1" ht="12" customHeight="1" x14ac:dyDescent="0.2">
      <c r="A2889" s="186">
        <v>2301022</v>
      </c>
      <c r="B2889" s="213" t="s">
        <v>1900</v>
      </c>
      <c r="C2889" s="258">
        <f t="shared" si="446"/>
        <v>0</v>
      </c>
      <c r="D2889" s="263">
        <f t="shared" si="447"/>
        <v>0</v>
      </c>
      <c r="E2889" s="125"/>
      <c r="F2889" s="125"/>
      <c r="G2889" s="125"/>
      <c r="H2889" s="126"/>
      <c r="I2889" s="126"/>
      <c r="J2889" s="126"/>
      <c r="K2889" s="126"/>
      <c r="L2889" s="126"/>
      <c r="M2889" s="126"/>
      <c r="N2889" s="126"/>
      <c r="O2889" s="126"/>
      <c r="P2889" s="126"/>
      <c r="Q2889" s="126"/>
      <c r="R2889" s="126"/>
      <c r="S2889" s="126"/>
      <c r="T2889" s="126"/>
      <c r="U2889" s="126"/>
      <c r="V2889" s="126"/>
      <c r="W2889" s="126"/>
      <c r="X2889" s="126"/>
      <c r="Y2889" s="126"/>
      <c r="Z2889" s="126"/>
      <c r="AA2889" s="125"/>
      <c r="AB2889" s="125"/>
      <c r="AC2889" s="125"/>
      <c r="AD2889" s="125"/>
      <c r="AE2889" s="125"/>
      <c r="AF2889" s="125"/>
      <c r="AG2889" s="125"/>
      <c r="AH2889" s="125"/>
      <c r="AI2889" s="125"/>
      <c r="AJ2889" s="125"/>
      <c r="AK2889" s="311"/>
      <c r="AL2889" s="131"/>
      <c r="AM2889" s="65" t="s">
        <v>654</v>
      </c>
      <c r="AN2889" s="65"/>
      <c r="AO2889" s="65"/>
      <c r="AP2889" s="65"/>
      <c r="AQ2889" s="65"/>
      <c r="AR2889" s="65"/>
      <c r="AS2889" s="66"/>
    </row>
    <row r="2890" spans="1:45" s="67" customFormat="1" ht="12" customHeight="1" x14ac:dyDescent="0.2">
      <c r="A2890" s="186">
        <v>2301024</v>
      </c>
      <c r="B2890" s="213" t="s">
        <v>1901</v>
      </c>
      <c r="C2890" s="258">
        <f t="shared" si="446"/>
        <v>0</v>
      </c>
      <c r="D2890" s="263">
        <f t="shared" si="447"/>
        <v>0</v>
      </c>
      <c r="E2890" s="125"/>
      <c r="F2890" s="125"/>
      <c r="G2890" s="125"/>
      <c r="H2890" s="126"/>
      <c r="I2890" s="126"/>
      <c r="J2890" s="126"/>
      <c r="K2890" s="126"/>
      <c r="L2890" s="126"/>
      <c r="M2890" s="126"/>
      <c r="N2890" s="126"/>
      <c r="O2890" s="126"/>
      <c r="P2890" s="126"/>
      <c r="Q2890" s="126"/>
      <c r="R2890" s="126"/>
      <c r="S2890" s="126"/>
      <c r="T2890" s="126"/>
      <c r="U2890" s="126"/>
      <c r="V2890" s="126"/>
      <c r="W2890" s="126"/>
      <c r="X2890" s="126"/>
      <c r="Y2890" s="126"/>
      <c r="Z2890" s="126"/>
      <c r="AA2890" s="125"/>
      <c r="AB2890" s="125"/>
      <c r="AC2890" s="125"/>
      <c r="AD2890" s="125"/>
      <c r="AE2890" s="125"/>
      <c r="AF2890" s="125"/>
      <c r="AG2890" s="125"/>
      <c r="AH2890" s="125"/>
      <c r="AI2890" s="125"/>
      <c r="AJ2890" s="125"/>
      <c r="AK2890" s="311"/>
      <c r="AL2890" s="131"/>
      <c r="AM2890" s="65" t="s">
        <v>654</v>
      </c>
      <c r="AN2890" s="65"/>
      <c r="AO2890" s="65"/>
      <c r="AP2890" s="65"/>
      <c r="AQ2890" s="65"/>
      <c r="AR2890" s="65"/>
      <c r="AS2890" s="66"/>
    </row>
    <row r="2891" spans="1:45" s="67" customFormat="1" ht="12" customHeight="1" x14ac:dyDescent="0.2">
      <c r="A2891" s="186">
        <v>2301029</v>
      </c>
      <c r="B2891" s="213" t="s">
        <v>1902</v>
      </c>
      <c r="C2891" s="258">
        <f t="shared" si="446"/>
        <v>0</v>
      </c>
      <c r="D2891" s="263">
        <f t="shared" si="447"/>
        <v>0</v>
      </c>
      <c r="E2891" s="125"/>
      <c r="F2891" s="125"/>
      <c r="G2891" s="125"/>
      <c r="H2891" s="126"/>
      <c r="I2891" s="126"/>
      <c r="J2891" s="126"/>
      <c r="K2891" s="126"/>
      <c r="L2891" s="126"/>
      <c r="M2891" s="126"/>
      <c r="N2891" s="126"/>
      <c r="O2891" s="126"/>
      <c r="P2891" s="126"/>
      <c r="Q2891" s="126"/>
      <c r="R2891" s="126"/>
      <c r="S2891" s="126"/>
      <c r="T2891" s="126"/>
      <c r="U2891" s="126"/>
      <c r="V2891" s="126"/>
      <c r="W2891" s="126"/>
      <c r="X2891" s="126"/>
      <c r="Y2891" s="126"/>
      <c r="Z2891" s="126"/>
      <c r="AA2891" s="125"/>
      <c r="AB2891" s="125"/>
      <c r="AC2891" s="125"/>
      <c r="AD2891" s="125"/>
      <c r="AE2891" s="125"/>
      <c r="AF2891" s="125"/>
      <c r="AG2891" s="125"/>
      <c r="AH2891" s="125"/>
      <c r="AI2891" s="125"/>
      <c r="AJ2891" s="125"/>
      <c r="AK2891" s="311"/>
      <c r="AL2891" s="131"/>
      <c r="AM2891" s="65" t="s">
        <v>654</v>
      </c>
      <c r="AN2891" s="65"/>
      <c r="AO2891" s="65"/>
      <c r="AP2891" s="65"/>
      <c r="AQ2891" s="65"/>
      <c r="AR2891" s="65"/>
      <c r="AS2891" s="66"/>
    </row>
    <row r="2892" spans="1:45" s="67" customFormat="1" ht="12" customHeight="1" x14ac:dyDescent="0.2">
      <c r="A2892" s="186">
        <v>2301030</v>
      </c>
      <c r="B2892" s="213" t="s">
        <v>1903</v>
      </c>
      <c r="C2892" s="258">
        <f t="shared" si="446"/>
        <v>0</v>
      </c>
      <c r="D2892" s="263">
        <f t="shared" si="447"/>
        <v>0</v>
      </c>
      <c r="E2892" s="125"/>
      <c r="F2892" s="125"/>
      <c r="G2892" s="125"/>
      <c r="H2892" s="126"/>
      <c r="I2892" s="126"/>
      <c r="J2892" s="126"/>
      <c r="K2892" s="126"/>
      <c r="L2892" s="126"/>
      <c r="M2892" s="126"/>
      <c r="N2892" s="126"/>
      <c r="O2892" s="126"/>
      <c r="P2892" s="126"/>
      <c r="Q2892" s="126"/>
      <c r="R2892" s="126"/>
      <c r="S2892" s="126"/>
      <c r="T2892" s="126"/>
      <c r="U2892" s="126"/>
      <c r="V2892" s="126"/>
      <c r="W2892" s="126"/>
      <c r="X2892" s="126"/>
      <c r="Y2892" s="126"/>
      <c r="Z2892" s="126"/>
      <c r="AA2892" s="125"/>
      <c r="AB2892" s="125"/>
      <c r="AC2892" s="125"/>
      <c r="AD2892" s="125"/>
      <c r="AE2892" s="125"/>
      <c r="AF2892" s="125"/>
      <c r="AG2892" s="125"/>
      <c r="AH2892" s="125"/>
      <c r="AI2892" s="125"/>
      <c r="AJ2892" s="125"/>
      <c r="AK2892" s="311"/>
      <c r="AL2892" s="131"/>
      <c r="AM2892" s="65" t="s">
        <v>654</v>
      </c>
      <c r="AN2892" s="65"/>
      <c r="AO2892" s="65"/>
      <c r="AP2892" s="65"/>
      <c r="AQ2892" s="65"/>
      <c r="AR2892" s="65"/>
      <c r="AS2892" s="66"/>
    </row>
    <row r="2893" spans="1:45" s="67" customFormat="1" ht="12" customHeight="1" x14ac:dyDescent="0.2">
      <c r="A2893" s="186">
        <v>2301031</v>
      </c>
      <c r="B2893" s="213" t="s">
        <v>1904</v>
      </c>
      <c r="C2893" s="258">
        <f t="shared" si="446"/>
        <v>0</v>
      </c>
      <c r="D2893" s="263">
        <f t="shared" si="447"/>
        <v>0</v>
      </c>
      <c r="E2893" s="125"/>
      <c r="F2893" s="125"/>
      <c r="G2893" s="125"/>
      <c r="H2893" s="126"/>
      <c r="I2893" s="126"/>
      <c r="J2893" s="126"/>
      <c r="K2893" s="126"/>
      <c r="L2893" s="126"/>
      <c r="M2893" s="126"/>
      <c r="N2893" s="126"/>
      <c r="O2893" s="126"/>
      <c r="P2893" s="126"/>
      <c r="Q2893" s="126"/>
      <c r="R2893" s="126"/>
      <c r="S2893" s="126"/>
      <c r="T2893" s="126"/>
      <c r="U2893" s="126"/>
      <c r="V2893" s="126"/>
      <c r="W2893" s="126"/>
      <c r="X2893" s="126"/>
      <c r="Y2893" s="126"/>
      <c r="Z2893" s="126"/>
      <c r="AA2893" s="125"/>
      <c r="AB2893" s="125"/>
      <c r="AC2893" s="125"/>
      <c r="AD2893" s="125"/>
      <c r="AE2893" s="125"/>
      <c r="AF2893" s="125"/>
      <c r="AG2893" s="125"/>
      <c r="AH2893" s="125"/>
      <c r="AI2893" s="125"/>
      <c r="AJ2893" s="125"/>
      <c r="AK2893" s="311"/>
      <c r="AL2893" s="131"/>
      <c r="AM2893" s="65" t="s">
        <v>654</v>
      </c>
      <c r="AN2893" s="65"/>
      <c r="AO2893" s="65"/>
      <c r="AP2893" s="65"/>
      <c r="AQ2893" s="65"/>
      <c r="AR2893" s="65"/>
      <c r="AS2893" s="66"/>
    </row>
    <row r="2894" spans="1:45" s="67" customFormat="1" ht="12" customHeight="1" x14ac:dyDescent="0.2">
      <c r="A2894" s="186">
        <v>2301032</v>
      </c>
      <c r="B2894" s="213" t="s">
        <v>1905</v>
      </c>
      <c r="C2894" s="258">
        <f t="shared" si="446"/>
        <v>0</v>
      </c>
      <c r="D2894" s="263">
        <f t="shared" si="447"/>
        <v>0</v>
      </c>
      <c r="E2894" s="125"/>
      <c r="F2894" s="125"/>
      <c r="G2894" s="125"/>
      <c r="H2894" s="126"/>
      <c r="I2894" s="126"/>
      <c r="J2894" s="126"/>
      <c r="K2894" s="126"/>
      <c r="L2894" s="126"/>
      <c r="M2894" s="126"/>
      <c r="N2894" s="126"/>
      <c r="O2894" s="126"/>
      <c r="P2894" s="126"/>
      <c r="Q2894" s="126"/>
      <c r="R2894" s="126"/>
      <c r="S2894" s="126"/>
      <c r="T2894" s="126"/>
      <c r="U2894" s="126"/>
      <c r="V2894" s="126"/>
      <c r="W2894" s="126"/>
      <c r="X2894" s="126"/>
      <c r="Y2894" s="126"/>
      <c r="Z2894" s="126"/>
      <c r="AA2894" s="125"/>
      <c r="AB2894" s="125"/>
      <c r="AC2894" s="125"/>
      <c r="AD2894" s="125"/>
      <c r="AE2894" s="125"/>
      <c r="AF2894" s="125"/>
      <c r="AG2894" s="125"/>
      <c r="AH2894" s="125"/>
      <c r="AI2894" s="125"/>
      <c r="AJ2894" s="125"/>
      <c r="AK2894" s="311"/>
      <c r="AL2894" s="131"/>
      <c r="AM2894" s="65" t="s">
        <v>654</v>
      </c>
      <c r="AN2894" s="65"/>
      <c r="AO2894" s="65"/>
      <c r="AP2894" s="65"/>
      <c r="AQ2894" s="65"/>
      <c r="AR2894" s="65"/>
      <c r="AS2894" s="66"/>
    </row>
    <row r="2895" spans="1:45" s="67" customFormat="1" ht="12" customHeight="1" x14ac:dyDescent="0.2">
      <c r="A2895" s="186">
        <v>2301033</v>
      </c>
      <c r="B2895" s="213" t="s">
        <v>1906</v>
      </c>
      <c r="C2895" s="258">
        <f t="shared" si="446"/>
        <v>0</v>
      </c>
      <c r="D2895" s="263">
        <f t="shared" si="447"/>
        <v>0</v>
      </c>
      <c r="E2895" s="125"/>
      <c r="F2895" s="125"/>
      <c r="G2895" s="125"/>
      <c r="H2895" s="126"/>
      <c r="I2895" s="126"/>
      <c r="J2895" s="126"/>
      <c r="K2895" s="126"/>
      <c r="L2895" s="126"/>
      <c r="M2895" s="126"/>
      <c r="N2895" s="126"/>
      <c r="O2895" s="126"/>
      <c r="P2895" s="126"/>
      <c r="Q2895" s="126"/>
      <c r="R2895" s="126"/>
      <c r="S2895" s="126"/>
      <c r="T2895" s="126"/>
      <c r="U2895" s="126"/>
      <c r="V2895" s="126"/>
      <c r="W2895" s="126"/>
      <c r="X2895" s="126"/>
      <c r="Y2895" s="126"/>
      <c r="Z2895" s="126"/>
      <c r="AA2895" s="125"/>
      <c r="AB2895" s="125"/>
      <c r="AC2895" s="125"/>
      <c r="AD2895" s="125"/>
      <c r="AE2895" s="125"/>
      <c r="AF2895" s="125"/>
      <c r="AG2895" s="125"/>
      <c r="AH2895" s="125"/>
      <c r="AI2895" s="125"/>
      <c r="AJ2895" s="125"/>
      <c r="AK2895" s="311"/>
      <c r="AL2895" s="131"/>
      <c r="AM2895" s="65" t="s">
        <v>654</v>
      </c>
      <c r="AN2895" s="65"/>
      <c r="AO2895" s="65"/>
      <c r="AP2895" s="65"/>
      <c r="AQ2895" s="65"/>
      <c r="AR2895" s="65"/>
      <c r="AS2895" s="66"/>
    </row>
    <row r="2896" spans="1:45" s="67" customFormat="1" ht="12" customHeight="1" x14ac:dyDescent="0.2">
      <c r="A2896" s="186">
        <v>2301034</v>
      </c>
      <c r="B2896" s="213" t="s">
        <v>1907</v>
      </c>
      <c r="C2896" s="258">
        <f t="shared" si="446"/>
        <v>0</v>
      </c>
      <c r="D2896" s="263">
        <f t="shared" si="447"/>
        <v>0</v>
      </c>
      <c r="E2896" s="125"/>
      <c r="F2896" s="125"/>
      <c r="G2896" s="125"/>
      <c r="H2896" s="126"/>
      <c r="I2896" s="126"/>
      <c r="J2896" s="126"/>
      <c r="K2896" s="126"/>
      <c r="L2896" s="126"/>
      <c r="M2896" s="126"/>
      <c r="N2896" s="126"/>
      <c r="O2896" s="126"/>
      <c r="P2896" s="126"/>
      <c r="Q2896" s="126"/>
      <c r="R2896" s="126"/>
      <c r="S2896" s="126"/>
      <c r="T2896" s="126"/>
      <c r="U2896" s="126"/>
      <c r="V2896" s="126"/>
      <c r="W2896" s="126"/>
      <c r="X2896" s="126"/>
      <c r="Y2896" s="126"/>
      <c r="Z2896" s="126"/>
      <c r="AA2896" s="125"/>
      <c r="AB2896" s="125"/>
      <c r="AC2896" s="125"/>
      <c r="AD2896" s="125"/>
      <c r="AE2896" s="125"/>
      <c r="AF2896" s="125"/>
      <c r="AG2896" s="125"/>
      <c r="AH2896" s="125"/>
      <c r="AI2896" s="125"/>
      <c r="AJ2896" s="125"/>
      <c r="AK2896" s="311"/>
      <c r="AL2896" s="131"/>
      <c r="AM2896" s="65" t="s">
        <v>654</v>
      </c>
      <c r="AN2896" s="65"/>
      <c r="AO2896" s="65"/>
      <c r="AP2896" s="65"/>
      <c r="AQ2896" s="65"/>
      <c r="AR2896" s="65"/>
      <c r="AS2896" s="66"/>
    </row>
    <row r="2897" spans="1:45" s="67" customFormat="1" ht="12" customHeight="1" x14ac:dyDescent="0.2">
      <c r="A2897" s="186">
        <v>2301035</v>
      </c>
      <c r="B2897" s="213" t="s">
        <v>1782</v>
      </c>
      <c r="C2897" s="258">
        <f t="shared" si="446"/>
        <v>0</v>
      </c>
      <c r="D2897" s="263">
        <f t="shared" si="447"/>
        <v>0</v>
      </c>
      <c r="E2897" s="125"/>
      <c r="F2897" s="125"/>
      <c r="G2897" s="125"/>
      <c r="H2897" s="126"/>
      <c r="I2897" s="126"/>
      <c r="J2897" s="126"/>
      <c r="K2897" s="126"/>
      <c r="L2897" s="126"/>
      <c r="M2897" s="126"/>
      <c r="N2897" s="126"/>
      <c r="O2897" s="126"/>
      <c r="P2897" s="126"/>
      <c r="Q2897" s="126"/>
      <c r="R2897" s="126"/>
      <c r="S2897" s="126"/>
      <c r="T2897" s="126"/>
      <c r="U2897" s="126"/>
      <c r="V2897" s="126"/>
      <c r="W2897" s="126"/>
      <c r="X2897" s="126"/>
      <c r="Y2897" s="126"/>
      <c r="Z2897" s="126"/>
      <c r="AA2897" s="125"/>
      <c r="AB2897" s="125"/>
      <c r="AC2897" s="125"/>
      <c r="AD2897" s="125"/>
      <c r="AE2897" s="125"/>
      <c r="AF2897" s="125"/>
      <c r="AG2897" s="125"/>
      <c r="AH2897" s="125"/>
      <c r="AI2897" s="125"/>
      <c r="AJ2897" s="125"/>
      <c r="AK2897" s="311"/>
      <c r="AL2897" s="131"/>
      <c r="AM2897" s="65" t="s">
        <v>654</v>
      </c>
      <c r="AN2897" s="65"/>
      <c r="AO2897" s="65"/>
      <c r="AP2897" s="65"/>
      <c r="AQ2897" s="65"/>
      <c r="AR2897" s="65"/>
      <c r="AS2897" s="66"/>
    </row>
    <row r="2898" spans="1:45" s="67" customFormat="1" ht="12" customHeight="1" x14ac:dyDescent="0.2">
      <c r="A2898" s="186">
        <v>2301036</v>
      </c>
      <c r="B2898" s="213" t="s">
        <v>1908</v>
      </c>
      <c r="C2898" s="258">
        <f t="shared" si="446"/>
        <v>0</v>
      </c>
      <c r="D2898" s="263">
        <f t="shared" si="447"/>
        <v>0</v>
      </c>
      <c r="E2898" s="125"/>
      <c r="F2898" s="125"/>
      <c r="G2898" s="125"/>
      <c r="H2898" s="126"/>
      <c r="I2898" s="126"/>
      <c r="J2898" s="126"/>
      <c r="K2898" s="126"/>
      <c r="L2898" s="126"/>
      <c r="M2898" s="126"/>
      <c r="N2898" s="126"/>
      <c r="O2898" s="126"/>
      <c r="P2898" s="126"/>
      <c r="Q2898" s="126"/>
      <c r="R2898" s="126"/>
      <c r="S2898" s="126"/>
      <c r="T2898" s="126"/>
      <c r="U2898" s="126"/>
      <c r="V2898" s="126"/>
      <c r="W2898" s="126"/>
      <c r="X2898" s="126"/>
      <c r="Y2898" s="126"/>
      <c r="Z2898" s="126"/>
      <c r="AA2898" s="125"/>
      <c r="AB2898" s="125"/>
      <c r="AC2898" s="125"/>
      <c r="AD2898" s="125"/>
      <c r="AE2898" s="125"/>
      <c r="AF2898" s="125"/>
      <c r="AG2898" s="125"/>
      <c r="AH2898" s="125"/>
      <c r="AI2898" s="125"/>
      <c r="AJ2898" s="125"/>
      <c r="AK2898" s="311"/>
      <c r="AL2898" s="131"/>
      <c r="AM2898" s="65" t="s">
        <v>654</v>
      </c>
      <c r="AN2898" s="65"/>
      <c r="AO2898" s="65"/>
      <c r="AP2898" s="65"/>
      <c r="AQ2898" s="65"/>
      <c r="AR2898" s="65"/>
      <c r="AS2898" s="66"/>
    </row>
    <row r="2899" spans="1:45" s="67" customFormat="1" ht="12" customHeight="1" x14ac:dyDescent="0.2">
      <c r="A2899" s="186">
        <v>2301037</v>
      </c>
      <c r="B2899" s="213" t="s">
        <v>1783</v>
      </c>
      <c r="C2899" s="258">
        <f t="shared" si="446"/>
        <v>0</v>
      </c>
      <c r="D2899" s="263">
        <f t="shared" si="447"/>
        <v>0</v>
      </c>
      <c r="E2899" s="125"/>
      <c r="F2899" s="125"/>
      <c r="G2899" s="125"/>
      <c r="H2899" s="126"/>
      <c r="I2899" s="126"/>
      <c r="J2899" s="126"/>
      <c r="K2899" s="126"/>
      <c r="L2899" s="126"/>
      <c r="M2899" s="126"/>
      <c r="N2899" s="126"/>
      <c r="O2899" s="126"/>
      <c r="P2899" s="126"/>
      <c r="Q2899" s="126"/>
      <c r="R2899" s="126"/>
      <c r="S2899" s="126"/>
      <c r="T2899" s="126"/>
      <c r="U2899" s="126"/>
      <c r="V2899" s="126"/>
      <c r="W2899" s="126"/>
      <c r="X2899" s="126"/>
      <c r="Y2899" s="126"/>
      <c r="Z2899" s="126"/>
      <c r="AA2899" s="125"/>
      <c r="AB2899" s="125"/>
      <c r="AC2899" s="125"/>
      <c r="AD2899" s="125"/>
      <c r="AE2899" s="125"/>
      <c r="AF2899" s="125"/>
      <c r="AG2899" s="125"/>
      <c r="AH2899" s="125"/>
      <c r="AI2899" s="125"/>
      <c r="AJ2899" s="125"/>
      <c r="AK2899" s="311"/>
      <c r="AL2899" s="131"/>
      <c r="AM2899" s="65" t="s">
        <v>654</v>
      </c>
      <c r="AN2899" s="65"/>
      <c r="AO2899" s="65"/>
      <c r="AP2899" s="65"/>
      <c r="AQ2899" s="65"/>
      <c r="AR2899" s="65"/>
      <c r="AS2899" s="66"/>
    </row>
    <row r="2900" spans="1:45" s="67" customFormat="1" ht="12" customHeight="1" x14ac:dyDescent="0.2">
      <c r="A2900" s="186">
        <v>2301038</v>
      </c>
      <c r="B2900" s="213" t="s">
        <v>1909</v>
      </c>
      <c r="C2900" s="258">
        <f t="shared" si="446"/>
        <v>0</v>
      </c>
      <c r="D2900" s="263">
        <f t="shared" si="447"/>
        <v>0</v>
      </c>
      <c r="E2900" s="125"/>
      <c r="F2900" s="125"/>
      <c r="G2900" s="125"/>
      <c r="H2900" s="126"/>
      <c r="I2900" s="126"/>
      <c r="J2900" s="126"/>
      <c r="K2900" s="126"/>
      <c r="L2900" s="126"/>
      <c r="M2900" s="126"/>
      <c r="N2900" s="126"/>
      <c r="O2900" s="126"/>
      <c r="P2900" s="126"/>
      <c r="Q2900" s="126"/>
      <c r="R2900" s="126"/>
      <c r="S2900" s="126"/>
      <c r="T2900" s="126"/>
      <c r="U2900" s="126"/>
      <c r="V2900" s="126"/>
      <c r="W2900" s="126"/>
      <c r="X2900" s="126"/>
      <c r="Y2900" s="126"/>
      <c r="Z2900" s="126"/>
      <c r="AA2900" s="125"/>
      <c r="AB2900" s="125"/>
      <c r="AC2900" s="125"/>
      <c r="AD2900" s="125"/>
      <c r="AE2900" s="125"/>
      <c r="AF2900" s="125"/>
      <c r="AG2900" s="125"/>
      <c r="AH2900" s="125"/>
      <c r="AI2900" s="125"/>
      <c r="AJ2900" s="125"/>
      <c r="AK2900" s="311"/>
      <c r="AL2900" s="131"/>
      <c r="AM2900" s="65" t="s">
        <v>654</v>
      </c>
      <c r="AN2900" s="65"/>
      <c r="AO2900" s="65"/>
      <c r="AP2900" s="65"/>
      <c r="AQ2900" s="65"/>
      <c r="AR2900" s="65"/>
      <c r="AS2900" s="66"/>
    </row>
    <row r="2901" spans="1:45" s="67" customFormat="1" ht="12" customHeight="1" x14ac:dyDescent="0.2">
      <c r="A2901" s="186">
        <v>2301040</v>
      </c>
      <c r="B2901" s="213" t="s">
        <v>1910</v>
      </c>
      <c r="C2901" s="258">
        <f t="shared" si="446"/>
        <v>0</v>
      </c>
      <c r="D2901" s="263">
        <f t="shared" si="447"/>
        <v>0</v>
      </c>
      <c r="E2901" s="125"/>
      <c r="F2901" s="125"/>
      <c r="G2901" s="125"/>
      <c r="H2901" s="126"/>
      <c r="I2901" s="126"/>
      <c r="J2901" s="126"/>
      <c r="K2901" s="126"/>
      <c r="L2901" s="126"/>
      <c r="M2901" s="126"/>
      <c r="N2901" s="126"/>
      <c r="O2901" s="126"/>
      <c r="P2901" s="126"/>
      <c r="Q2901" s="126"/>
      <c r="R2901" s="126"/>
      <c r="S2901" s="126"/>
      <c r="T2901" s="126"/>
      <c r="U2901" s="126"/>
      <c r="V2901" s="126"/>
      <c r="W2901" s="126"/>
      <c r="X2901" s="126"/>
      <c r="Y2901" s="126"/>
      <c r="Z2901" s="126"/>
      <c r="AA2901" s="125"/>
      <c r="AB2901" s="125"/>
      <c r="AC2901" s="125"/>
      <c r="AD2901" s="125"/>
      <c r="AE2901" s="125"/>
      <c r="AF2901" s="125"/>
      <c r="AG2901" s="125"/>
      <c r="AH2901" s="125"/>
      <c r="AI2901" s="125"/>
      <c r="AJ2901" s="125"/>
      <c r="AK2901" s="311"/>
      <c r="AL2901" s="131"/>
      <c r="AM2901" s="65" t="s">
        <v>654</v>
      </c>
      <c r="AN2901" s="65"/>
      <c r="AO2901" s="65"/>
      <c r="AP2901" s="65"/>
      <c r="AQ2901" s="65"/>
      <c r="AR2901" s="65"/>
      <c r="AS2901" s="66"/>
    </row>
    <row r="2902" spans="1:45" s="67" customFormat="1" ht="12" customHeight="1" x14ac:dyDescent="0.2">
      <c r="A2902" s="186">
        <v>2301041</v>
      </c>
      <c r="B2902" s="213" t="s">
        <v>1911</v>
      </c>
      <c r="C2902" s="258">
        <f t="shared" si="446"/>
        <v>0</v>
      </c>
      <c r="D2902" s="263">
        <f t="shared" si="447"/>
        <v>0</v>
      </c>
      <c r="E2902" s="125"/>
      <c r="F2902" s="125"/>
      <c r="G2902" s="125"/>
      <c r="H2902" s="126"/>
      <c r="I2902" s="126"/>
      <c r="J2902" s="126"/>
      <c r="K2902" s="126"/>
      <c r="L2902" s="126"/>
      <c r="M2902" s="126"/>
      <c r="N2902" s="126"/>
      <c r="O2902" s="126"/>
      <c r="P2902" s="126"/>
      <c r="Q2902" s="126"/>
      <c r="R2902" s="126"/>
      <c r="S2902" s="126"/>
      <c r="T2902" s="126"/>
      <c r="U2902" s="126"/>
      <c r="V2902" s="126"/>
      <c r="W2902" s="126"/>
      <c r="X2902" s="126"/>
      <c r="Y2902" s="126"/>
      <c r="Z2902" s="126"/>
      <c r="AA2902" s="125"/>
      <c r="AB2902" s="125"/>
      <c r="AC2902" s="125"/>
      <c r="AD2902" s="125"/>
      <c r="AE2902" s="125"/>
      <c r="AF2902" s="125"/>
      <c r="AG2902" s="125"/>
      <c r="AH2902" s="125"/>
      <c r="AI2902" s="125"/>
      <c r="AJ2902" s="125"/>
      <c r="AK2902" s="311"/>
      <c r="AL2902" s="131"/>
      <c r="AM2902" s="65" t="s">
        <v>654</v>
      </c>
      <c r="AN2902" s="65"/>
      <c r="AO2902" s="65"/>
      <c r="AP2902" s="65"/>
      <c r="AQ2902" s="65"/>
      <c r="AR2902" s="65"/>
      <c r="AS2902" s="66"/>
    </row>
    <row r="2903" spans="1:45" s="67" customFormat="1" ht="12" customHeight="1" x14ac:dyDescent="0.2">
      <c r="A2903" s="186">
        <v>2301042</v>
      </c>
      <c r="B2903" s="213" t="s">
        <v>1912</v>
      </c>
      <c r="C2903" s="258">
        <f t="shared" si="446"/>
        <v>0</v>
      </c>
      <c r="D2903" s="263">
        <f t="shared" si="447"/>
        <v>0</v>
      </c>
      <c r="E2903" s="125"/>
      <c r="F2903" s="125"/>
      <c r="G2903" s="125"/>
      <c r="H2903" s="126"/>
      <c r="I2903" s="126"/>
      <c r="J2903" s="126"/>
      <c r="K2903" s="126"/>
      <c r="L2903" s="126"/>
      <c r="M2903" s="126"/>
      <c r="N2903" s="126"/>
      <c r="O2903" s="126"/>
      <c r="P2903" s="126"/>
      <c r="Q2903" s="126"/>
      <c r="R2903" s="126"/>
      <c r="S2903" s="126"/>
      <c r="T2903" s="126"/>
      <c r="U2903" s="126"/>
      <c r="V2903" s="126"/>
      <c r="W2903" s="126"/>
      <c r="X2903" s="126"/>
      <c r="Y2903" s="126"/>
      <c r="Z2903" s="126"/>
      <c r="AA2903" s="125"/>
      <c r="AB2903" s="125"/>
      <c r="AC2903" s="125"/>
      <c r="AD2903" s="125"/>
      <c r="AE2903" s="125"/>
      <c r="AF2903" s="125"/>
      <c r="AG2903" s="125"/>
      <c r="AH2903" s="125"/>
      <c r="AI2903" s="125"/>
      <c r="AJ2903" s="125"/>
      <c r="AK2903" s="311"/>
      <c r="AL2903" s="131"/>
      <c r="AM2903" s="65" t="s">
        <v>654</v>
      </c>
      <c r="AN2903" s="65"/>
      <c r="AO2903" s="65"/>
      <c r="AP2903" s="65"/>
      <c r="AQ2903" s="65"/>
      <c r="AR2903" s="65"/>
      <c r="AS2903" s="66"/>
    </row>
    <row r="2904" spans="1:45" s="67" customFormat="1" ht="12" customHeight="1" x14ac:dyDescent="0.2">
      <c r="A2904" s="186">
        <v>2301043</v>
      </c>
      <c r="B2904" s="213" t="s">
        <v>1784</v>
      </c>
      <c r="C2904" s="258">
        <f t="shared" si="446"/>
        <v>0</v>
      </c>
      <c r="D2904" s="263">
        <f t="shared" si="447"/>
        <v>0</v>
      </c>
      <c r="E2904" s="125"/>
      <c r="F2904" s="125"/>
      <c r="G2904" s="125"/>
      <c r="H2904" s="126"/>
      <c r="I2904" s="126"/>
      <c r="J2904" s="126"/>
      <c r="K2904" s="126"/>
      <c r="L2904" s="126"/>
      <c r="M2904" s="126"/>
      <c r="N2904" s="126"/>
      <c r="O2904" s="126"/>
      <c r="P2904" s="126"/>
      <c r="Q2904" s="126"/>
      <c r="R2904" s="126"/>
      <c r="S2904" s="126"/>
      <c r="T2904" s="126"/>
      <c r="U2904" s="126"/>
      <c r="V2904" s="126"/>
      <c r="W2904" s="126"/>
      <c r="X2904" s="126"/>
      <c r="Y2904" s="126"/>
      <c r="Z2904" s="126"/>
      <c r="AA2904" s="125"/>
      <c r="AB2904" s="125"/>
      <c r="AC2904" s="125"/>
      <c r="AD2904" s="125"/>
      <c r="AE2904" s="125"/>
      <c r="AF2904" s="125"/>
      <c r="AG2904" s="125"/>
      <c r="AH2904" s="125"/>
      <c r="AI2904" s="125"/>
      <c r="AJ2904" s="125"/>
      <c r="AK2904" s="311"/>
      <c r="AL2904" s="131"/>
      <c r="AM2904" s="65" t="s">
        <v>654</v>
      </c>
      <c r="AN2904" s="65"/>
      <c r="AO2904" s="65"/>
      <c r="AP2904" s="65"/>
      <c r="AQ2904" s="65"/>
      <c r="AR2904" s="65"/>
      <c r="AS2904" s="66"/>
    </row>
    <row r="2905" spans="1:45" s="67" customFormat="1" ht="12" customHeight="1" x14ac:dyDescent="0.2">
      <c r="A2905" s="186">
        <v>2301044</v>
      </c>
      <c r="B2905" s="213" t="s">
        <v>1913</v>
      </c>
      <c r="C2905" s="258">
        <f t="shared" si="446"/>
        <v>0</v>
      </c>
      <c r="D2905" s="263">
        <f t="shared" si="447"/>
        <v>0</v>
      </c>
      <c r="E2905" s="125"/>
      <c r="F2905" s="125"/>
      <c r="G2905" s="125"/>
      <c r="H2905" s="126"/>
      <c r="I2905" s="126"/>
      <c r="J2905" s="126"/>
      <c r="K2905" s="126"/>
      <c r="L2905" s="126"/>
      <c r="M2905" s="126"/>
      <c r="N2905" s="126"/>
      <c r="O2905" s="126"/>
      <c r="P2905" s="126"/>
      <c r="Q2905" s="126"/>
      <c r="R2905" s="126"/>
      <c r="S2905" s="126"/>
      <c r="T2905" s="126"/>
      <c r="U2905" s="126"/>
      <c r="V2905" s="126"/>
      <c r="W2905" s="126"/>
      <c r="X2905" s="126"/>
      <c r="Y2905" s="126"/>
      <c r="Z2905" s="126"/>
      <c r="AA2905" s="125"/>
      <c r="AB2905" s="125"/>
      <c r="AC2905" s="125"/>
      <c r="AD2905" s="125"/>
      <c r="AE2905" s="125"/>
      <c r="AF2905" s="125"/>
      <c r="AG2905" s="125"/>
      <c r="AH2905" s="125"/>
      <c r="AI2905" s="125"/>
      <c r="AJ2905" s="125"/>
      <c r="AK2905" s="311"/>
      <c r="AL2905" s="131"/>
      <c r="AM2905" s="65" t="s">
        <v>654</v>
      </c>
      <c r="AN2905" s="65"/>
      <c r="AO2905" s="65"/>
      <c r="AP2905" s="65"/>
      <c r="AQ2905" s="65"/>
      <c r="AR2905" s="65"/>
      <c r="AS2905" s="66"/>
    </row>
    <row r="2906" spans="1:45" s="67" customFormat="1" ht="12" customHeight="1" x14ac:dyDescent="0.2">
      <c r="A2906" s="186">
        <v>2301045</v>
      </c>
      <c r="B2906" s="213" t="s">
        <v>1914</v>
      </c>
      <c r="C2906" s="258">
        <f t="shared" si="446"/>
        <v>1</v>
      </c>
      <c r="D2906" s="263">
        <f t="shared" si="447"/>
        <v>1</v>
      </c>
      <c r="E2906" s="125">
        <v>1</v>
      </c>
      <c r="F2906" s="125"/>
      <c r="G2906" s="125"/>
      <c r="H2906" s="126"/>
      <c r="I2906" s="126"/>
      <c r="J2906" s="126"/>
      <c r="K2906" s="126"/>
      <c r="L2906" s="126"/>
      <c r="M2906" s="126"/>
      <c r="N2906" s="126"/>
      <c r="O2906" s="126"/>
      <c r="P2906" s="126"/>
      <c r="Q2906" s="126"/>
      <c r="R2906" s="126"/>
      <c r="S2906" s="126"/>
      <c r="T2906" s="126"/>
      <c r="U2906" s="126"/>
      <c r="V2906" s="126"/>
      <c r="W2906" s="126"/>
      <c r="X2906" s="126"/>
      <c r="Y2906" s="126"/>
      <c r="Z2906" s="126"/>
      <c r="AA2906" s="125"/>
      <c r="AB2906" s="125">
        <v>1</v>
      </c>
      <c r="AC2906" s="125"/>
      <c r="AD2906" s="125"/>
      <c r="AE2906" s="125"/>
      <c r="AF2906" s="125"/>
      <c r="AG2906" s="125"/>
      <c r="AH2906" s="125"/>
      <c r="AI2906" s="125"/>
      <c r="AJ2906" s="125"/>
      <c r="AK2906" s="311"/>
      <c r="AL2906" s="131"/>
      <c r="AM2906" s="65" t="s">
        <v>654</v>
      </c>
      <c r="AN2906" s="65"/>
      <c r="AO2906" s="65"/>
      <c r="AP2906" s="65"/>
      <c r="AQ2906" s="65"/>
      <c r="AR2906" s="65"/>
      <c r="AS2906" s="66"/>
    </row>
    <row r="2907" spans="1:45" s="67" customFormat="1" ht="12" customHeight="1" x14ac:dyDescent="0.2">
      <c r="A2907" s="186">
        <v>2301067</v>
      </c>
      <c r="B2907" s="213" t="s">
        <v>1915</v>
      </c>
      <c r="C2907" s="258">
        <f t="shared" si="446"/>
        <v>0</v>
      </c>
      <c r="D2907" s="263">
        <f t="shared" si="447"/>
        <v>0</v>
      </c>
      <c r="E2907" s="125"/>
      <c r="F2907" s="125"/>
      <c r="G2907" s="125"/>
      <c r="H2907" s="126"/>
      <c r="I2907" s="126"/>
      <c r="J2907" s="126"/>
      <c r="K2907" s="126"/>
      <c r="L2907" s="126"/>
      <c r="M2907" s="126"/>
      <c r="N2907" s="126"/>
      <c r="O2907" s="126"/>
      <c r="P2907" s="126"/>
      <c r="Q2907" s="126"/>
      <c r="R2907" s="126"/>
      <c r="S2907" s="126"/>
      <c r="T2907" s="126"/>
      <c r="U2907" s="126"/>
      <c r="V2907" s="126"/>
      <c r="W2907" s="126"/>
      <c r="X2907" s="126"/>
      <c r="Y2907" s="126"/>
      <c r="Z2907" s="126"/>
      <c r="AA2907" s="125"/>
      <c r="AB2907" s="125"/>
      <c r="AC2907" s="125"/>
      <c r="AD2907" s="125"/>
      <c r="AE2907" s="125"/>
      <c r="AF2907" s="125"/>
      <c r="AG2907" s="125"/>
      <c r="AH2907" s="125"/>
      <c r="AI2907" s="125"/>
      <c r="AJ2907" s="125"/>
      <c r="AK2907" s="311"/>
      <c r="AL2907" s="131"/>
      <c r="AM2907" s="65" t="s">
        <v>654</v>
      </c>
      <c r="AN2907" s="65"/>
      <c r="AO2907" s="65"/>
      <c r="AP2907" s="65"/>
      <c r="AQ2907" s="65"/>
      <c r="AR2907" s="65"/>
      <c r="AS2907" s="66"/>
    </row>
    <row r="2908" spans="1:45" s="67" customFormat="1" ht="12" customHeight="1" x14ac:dyDescent="0.2">
      <c r="A2908" s="186">
        <v>5099074</v>
      </c>
      <c r="B2908" s="213" t="s">
        <v>1806</v>
      </c>
      <c r="C2908" s="258">
        <f t="shared" si="446"/>
        <v>0</v>
      </c>
      <c r="D2908" s="263">
        <f t="shared" si="447"/>
        <v>0</v>
      </c>
      <c r="E2908" s="125"/>
      <c r="F2908" s="125"/>
      <c r="G2908" s="125"/>
      <c r="H2908" s="126"/>
      <c r="I2908" s="126"/>
      <c r="J2908" s="126"/>
      <c r="K2908" s="126"/>
      <c r="L2908" s="126"/>
      <c r="M2908" s="126"/>
      <c r="N2908" s="126"/>
      <c r="O2908" s="126"/>
      <c r="P2908" s="126"/>
      <c r="Q2908" s="126"/>
      <c r="R2908" s="126"/>
      <c r="S2908" s="126"/>
      <c r="T2908" s="126"/>
      <c r="U2908" s="126"/>
      <c r="V2908" s="126"/>
      <c r="W2908" s="126"/>
      <c r="X2908" s="126"/>
      <c r="Y2908" s="126"/>
      <c r="Z2908" s="126"/>
      <c r="AA2908" s="125"/>
      <c r="AB2908" s="125"/>
      <c r="AC2908" s="125"/>
      <c r="AD2908" s="125"/>
      <c r="AE2908" s="125"/>
      <c r="AF2908" s="125"/>
      <c r="AG2908" s="125"/>
      <c r="AH2908" s="125"/>
      <c r="AI2908" s="125"/>
      <c r="AJ2908" s="125"/>
      <c r="AK2908" s="311"/>
      <c r="AL2908" s="131"/>
      <c r="AM2908" s="65" t="s">
        <v>654</v>
      </c>
      <c r="AN2908" s="65"/>
      <c r="AO2908" s="65"/>
      <c r="AP2908" s="65"/>
      <c r="AQ2908" s="65"/>
      <c r="AR2908" s="65"/>
      <c r="AS2908" s="66"/>
    </row>
    <row r="2909" spans="1:45" s="67" customFormat="1" ht="12" customHeight="1" x14ac:dyDescent="0.2">
      <c r="A2909" s="186">
        <v>5099075</v>
      </c>
      <c r="B2909" s="213" t="s">
        <v>1807</v>
      </c>
      <c r="C2909" s="258">
        <f t="shared" si="446"/>
        <v>0</v>
      </c>
      <c r="D2909" s="263">
        <f t="shared" si="447"/>
        <v>0</v>
      </c>
      <c r="E2909" s="125"/>
      <c r="F2909" s="125"/>
      <c r="G2909" s="125"/>
      <c r="H2909" s="126"/>
      <c r="I2909" s="126"/>
      <c r="J2909" s="126"/>
      <c r="K2909" s="126"/>
      <c r="L2909" s="126"/>
      <c r="M2909" s="126"/>
      <c r="N2909" s="126"/>
      <c r="O2909" s="126"/>
      <c r="P2909" s="126"/>
      <c r="Q2909" s="126"/>
      <c r="R2909" s="126"/>
      <c r="S2909" s="126"/>
      <c r="T2909" s="126"/>
      <c r="U2909" s="126"/>
      <c r="V2909" s="126"/>
      <c r="W2909" s="126"/>
      <c r="X2909" s="126"/>
      <c r="Y2909" s="126"/>
      <c r="Z2909" s="126"/>
      <c r="AA2909" s="125"/>
      <c r="AB2909" s="125"/>
      <c r="AC2909" s="125"/>
      <c r="AD2909" s="125"/>
      <c r="AE2909" s="125"/>
      <c r="AF2909" s="125"/>
      <c r="AG2909" s="125"/>
      <c r="AH2909" s="125"/>
      <c r="AI2909" s="125"/>
      <c r="AJ2909" s="125"/>
      <c r="AK2909" s="311"/>
      <c r="AL2909" s="131"/>
      <c r="AM2909" s="65" t="s">
        <v>654</v>
      </c>
      <c r="AN2909" s="65"/>
      <c r="AO2909" s="65"/>
      <c r="AP2909" s="65"/>
      <c r="AQ2909" s="65"/>
      <c r="AR2909" s="65"/>
      <c r="AS2909" s="66"/>
    </row>
    <row r="2910" spans="1:45" s="67" customFormat="1" ht="12" customHeight="1" x14ac:dyDescent="0.2">
      <c r="A2910" s="186">
        <v>5099076</v>
      </c>
      <c r="B2910" s="213" t="s">
        <v>1808</v>
      </c>
      <c r="C2910" s="258">
        <f t="shared" si="446"/>
        <v>0</v>
      </c>
      <c r="D2910" s="263">
        <f t="shared" si="447"/>
        <v>0</v>
      </c>
      <c r="E2910" s="125"/>
      <c r="F2910" s="125"/>
      <c r="G2910" s="125"/>
      <c r="H2910" s="126"/>
      <c r="I2910" s="126"/>
      <c r="J2910" s="126"/>
      <c r="K2910" s="126"/>
      <c r="L2910" s="126"/>
      <c r="M2910" s="126"/>
      <c r="N2910" s="126"/>
      <c r="O2910" s="126"/>
      <c r="P2910" s="126"/>
      <c r="Q2910" s="126"/>
      <c r="R2910" s="126"/>
      <c r="S2910" s="126"/>
      <c r="T2910" s="126"/>
      <c r="U2910" s="126"/>
      <c r="V2910" s="126"/>
      <c r="W2910" s="126"/>
      <c r="X2910" s="126"/>
      <c r="Y2910" s="126"/>
      <c r="Z2910" s="126"/>
      <c r="AA2910" s="125"/>
      <c r="AB2910" s="125"/>
      <c r="AC2910" s="125"/>
      <c r="AD2910" s="125"/>
      <c r="AE2910" s="125"/>
      <c r="AF2910" s="125"/>
      <c r="AG2910" s="125"/>
      <c r="AH2910" s="125"/>
      <c r="AI2910" s="125"/>
      <c r="AJ2910" s="125"/>
      <c r="AK2910" s="311"/>
      <c r="AL2910" s="131"/>
      <c r="AM2910" s="65" t="s">
        <v>654</v>
      </c>
      <c r="AN2910" s="65"/>
      <c r="AO2910" s="65"/>
      <c r="AP2910" s="65"/>
      <c r="AQ2910" s="65"/>
      <c r="AR2910" s="65"/>
      <c r="AS2910" s="66"/>
    </row>
    <row r="2911" spans="1:45" s="67" customFormat="1" ht="12" customHeight="1" x14ac:dyDescent="0.2">
      <c r="A2911" s="186">
        <v>5099065</v>
      </c>
      <c r="B2911" s="213" t="s">
        <v>1817</v>
      </c>
      <c r="C2911" s="258">
        <f t="shared" si="446"/>
        <v>0</v>
      </c>
      <c r="D2911" s="263">
        <f t="shared" si="447"/>
        <v>0</v>
      </c>
      <c r="E2911" s="125"/>
      <c r="F2911" s="125"/>
      <c r="G2911" s="125"/>
      <c r="H2911" s="126"/>
      <c r="I2911" s="126"/>
      <c r="J2911" s="126"/>
      <c r="K2911" s="126"/>
      <c r="L2911" s="126"/>
      <c r="M2911" s="126"/>
      <c r="N2911" s="126"/>
      <c r="O2911" s="126"/>
      <c r="P2911" s="126"/>
      <c r="Q2911" s="126"/>
      <c r="R2911" s="126"/>
      <c r="S2911" s="126"/>
      <c r="T2911" s="126"/>
      <c r="U2911" s="126"/>
      <c r="V2911" s="126"/>
      <c r="W2911" s="126"/>
      <c r="X2911" s="126"/>
      <c r="Y2911" s="126"/>
      <c r="Z2911" s="126"/>
      <c r="AA2911" s="125"/>
      <c r="AB2911" s="125"/>
      <c r="AC2911" s="125"/>
      <c r="AD2911" s="125"/>
      <c r="AE2911" s="125"/>
      <c r="AF2911" s="125"/>
      <c r="AG2911" s="125"/>
      <c r="AH2911" s="125"/>
      <c r="AI2911" s="125"/>
      <c r="AJ2911" s="125"/>
      <c r="AK2911" s="311"/>
      <c r="AL2911" s="131"/>
      <c r="AM2911" s="65" t="s">
        <v>654</v>
      </c>
      <c r="AN2911" s="65"/>
      <c r="AO2911" s="65"/>
      <c r="AP2911" s="65"/>
      <c r="AQ2911" s="65"/>
      <c r="AR2911" s="65"/>
      <c r="AS2911" s="66"/>
    </row>
    <row r="2912" spans="1:45" s="67" customFormat="1" ht="12" customHeight="1" x14ac:dyDescent="0.2">
      <c r="A2912" s="186">
        <v>5099066</v>
      </c>
      <c r="B2912" s="213" t="s">
        <v>1818</v>
      </c>
      <c r="C2912" s="258">
        <f t="shared" si="446"/>
        <v>0</v>
      </c>
      <c r="D2912" s="263">
        <f t="shared" si="447"/>
        <v>0</v>
      </c>
      <c r="E2912" s="125"/>
      <c r="F2912" s="125"/>
      <c r="G2912" s="125"/>
      <c r="H2912" s="126"/>
      <c r="I2912" s="126"/>
      <c r="J2912" s="126"/>
      <c r="K2912" s="126"/>
      <c r="L2912" s="126"/>
      <c r="M2912" s="126"/>
      <c r="N2912" s="126"/>
      <c r="O2912" s="126"/>
      <c r="P2912" s="126"/>
      <c r="Q2912" s="126"/>
      <c r="R2912" s="126"/>
      <c r="S2912" s="126"/>
      <c r="T2912" s="126"/>
      <c r="U2912" s="126"/>
      <c r="V2912" s="126"/>
      <c r="W2912" s="126"/>
      <c r="X2912" s="126"/>
      <c r="Y2912" s="126"/>
      <c r="Z2912" s="126"/>
      <c r="AA2912" s="125"/>
      <c r="AB2912" s="125"/>
      <c r="AC2912" s="125"/>
      <c r="AD2912" s="125"/>
      <c r="AE2912" s="125"/>
      <c r="AF2912" s="125"/>
      <c r="AG2912" s="125"/>
      <c r="AH2912" s="125"/>
      <c r="AI2912" s="125"/>
      <c r="AJ2912" s="125"/>
      <c r="AK2912" s="311"/>
      <c r="AL2912" s="131"/>
      <c r="AM2912" s="65" t="s">
        <v>654</v>
      </c>
      <c r="AN2912" s="65"/>
      <c r="AO2912" s="65"/>
      <c r="AP2912" s="65"/>
      <c r="AQ2912" s="65"/>
      <c r="AR2912" s="65"/>
      <c r="AS2912" s="66"/>
    </row>
    <row r="2913" spans="1:45" s="67" customFormat="1" ht="12" customHeight="1" x14ac:dyDescent="0.2">
      <c r="A2913" s="186">
        <v>5099067</v>
      </c>
      <c r="B2913" s="213" t="s">
        <v>1819</v>
      </c>
      <c r="C2913" s="258">
        <f t="shared" si="446"/>
        <v>0</v>
      </c>
      <c r="D2913" s="263">
        <f t="shared" si="447"/>
        <v>0</v>
      </c>
      <c r="E2913" s="125"/>
      <c r="F2913" s="125"/>
      <c r="G2913" s="125"/>
      <c r="H2913" s="126"/>
      <c r="I2913" s="126"/>
      <c r="J2913" s="126"/>
      <c r="K2913" s="126"/>
      <c r="L2913" s="126"/>
      <c r="M2913" s="126"/>
      <c r="N2913" s="126"/>
      <c r="O2913" s="126"/>
      <c r="P2913" s="126"/>
      <c r="Q2913" s="126"/>
      <c r="R2913" s="126"/>
      <c r="S2913" s="126"/>
      <c r="T2913" s="126"/>
      <c r="U2913" s="126"/>
      <c r="V2913" s="126"/>
      <c r="W2913" s="126"/>
      <c r="X2913" s="126"/>
      <c r="Y2913" s="126"/>
      <c r="Z2913" s="126"/>
      <c r="AA2913" s="125"/>
      <c r="AB2913" s="125"/>
      <c r="AC2913" s="125"/>
      <c r="AD2913" s="125"/>
      <c r="AE2913" s="125"/>
      <c r="AF2913" s="125"/>
      <c r="AG2913" s="125"/>
      <c r="AH2913" s="125"/>
      <c r="AI2913" s="125"/>
      <c r="AJ2913" s="125"/>
      <c r="AK2913" s="311"/>
      <c r="AL2913" s="131"/>
      <c r="AM2913" s="65" t="s">
        <v>654</v>
      </c>
      <c r="AN2913" s="65"/>
      <c r="AO2913" s="65"/>
      <c r="AP2913" s="65"/>
      <c r="AQ2913" s="65"/>
      <c r="AR2913" s="65"/>
      <c r="AS2913" s="66"/>
    </row>
    <row r="2914" spans="1:45" s="67" customFormat="1" ht="12" customHeight="1" x14ac:dyDescent="0.2">
      <c r="A2914" s="186">
        <v>5099068</v>
      </c>
      <c r="B2914" s="213" t="s">
        <v>1809</v>
      </c>
      <c r="C2914" s="258">
        <f t="shared" si="446"/>
        <v>0</v>
      </c>
      <c r="D2914" s="263">
        <f t="shared" si="447"/>
        <v>0</v>
      </c>
      <c r="E2914" s="125"/>
      <c r="F2914" s="125"/>
      <c r="G2914" s="125"/>
      <c r="H2914" s="126"/>
      <c r="I2914" s="126"/>
      <c r="J2914" s="126"/>
      <c r="K2914" s="126"/>
      <c r="L2914" s="126"/>
      <c r="M2914" s="126"/>
      <c r="N2914" s="126"/>
      <c r="O2914" s="126"/>
      <c r="P2914" s="126"/>
      <c r="Q2914" s="126"/>
      <c r="R2914" s="126"/>
      <c r="S2914" s="126"/>
      <c r="T2914" s="126"/>
      <c r="U2914" s="126"/>
      <c r="V2914" s="126"/>
      <c r="W2914" s="126"/>
      <c r="X2914" s="126"/>
      <c r="Y2914" s="126"/>
      <c r="Z2914" s="126"/>
      <c r="AA2914" s="125"/>
      <c r="AB2914" s="125"/>
      <c r="AC2914" s="125"/>
      <c r="AD2914" s="125"/>
      <c r="AE2914" s="125"/>
      <c r="AF2914" s="125"/>
      <c r="AG2914" s="125"/>
      <c r="AH2914" s="125"/>
      <c r="AI2914" s="125"/>
      <c r="AJ2914" s="125"/>
      <c r="AK2914" s="311"/>
      <c r="AL2914" s="131"/>
      <c r="AM2914" s="65" t="s">
        <v>654</v>
      </c>
      <c r="AN2914" s="65"/>
      <c r="AO2914" s="65"/>
      <c r="AP2914" s="65"/>
      <c r="AQ2914" s="65"/>
      <c r="AR2914" s="65"/>
      <c r="AS2914" s="66"/>
    </row>
    <row r="2915" spans="1:45" s="67" customFormat="1" ht="12" customHeight="1" x14ac:dyDescent="0.2">
      <c r="A2915" s="186">
        <v>5099069</v>
      </c>
      <c r="B2915" s="213" t="s">
        <v>1810</v>
      </c>
      <c r="C2915" s="258">
        <f t="shared" si="446"/>
        <v>0</v>
      </c>
      <c r="D2915" s="263">
        <f t="shared" si="447"/>
        <v>0</v>
      </c>
      <c r="E2915" s="125"/>
      <c r="F2915" s="125"/>
      <c r="G2915" s="125"/>
      <c r="H2915" s="126"/>
      <c r="I2915" s="126"/>
      <c r="J2915" s="126"/>
      <c r="K2915" s="126"/>
      <c r="L2915" s="126"/>
      <c r="M2915" s="126"/>
      <c r="N2915" s="126"/>
      <c r="O2915" s="126"/>
      <c r="P2915" s="126"/>
      <c r="Q2915" s="126"/>
      <c r="R2915" s="126"/>
      <c r="S2915" s="126"/>
      <c r="T2915" s="126"/>
      <c r="U2915" s="126"/>
      <c r="V2915" s="126"/>
      <c r="W2915" s="126"/>
      <c r="X2915" s="126"/>
      <c r="Y2915" s="126"/>
      <c r="Z2915" s="126"/>
      <c r="AA2915" s="125"/>
      <c r="AB2915" s="125"/>
      <c r="AC2915" s="125"/>
      <c r="AD2915" s="125"/>
      <c r="AE2915" s="125"/>
      <c r="AF2915" s="125"/>
      <c r="AG2915" s="125"/>
      <c r="AH2915" s="125"/>
      <c r="AI2915" s="125"/>
      <c r="AJ2915" s="125"/>
      <c r="AK2915" s="311"/>
      <c r="AL2915" s="131"/>
      <c r="AM2915" s="65" t="s">
        <v>654</v>
      </c>
      <c r="AN2915" s="65"/>
      <c r="AO2915" s="65"/>
      <c r="AP2915" s="65"/>
      <c r="AQ2915" s="65"/>
      <c r="AR2915" s="65"/>
      <c r="AS2915" s="66"/>
    </row>
    <row r="2916" spans="1:45" s="67" customFormat="1" ht="12" customHeight="1" x14ac:dyDescent="0.2">
      <c r="A2916" s="186">
        <v>5099070</v>
      </c>
      <c r="B2916" s="213" t="s">
        <v>1811</v>
      </c>
      <c r="C2916" s="258">
        <f t="shared" si="446"/>
        <v>0</v>
      </c>
      <c r="D2916" s="263">
        <f t="shared" si="447"/>
        <v>0</v>
      </c>
      <c r="E2916" s="125"/>
      <c r="F2916" s="125"/>
      <c r="G2916" s="125"/>
      <c r="H2916" s="126"/>
      <c r="I2916" s="126"/>
      <c r="J2916" s="126"/>
      <c r="K2916" s="126"/>
      <c r="L2916" s="126"/>
      <c r="M2916" s="126"/>
      <c r="N2916" s="126"/>
      <c r="O2916" s="126"/>
      <c r="P2916" s="126"/>
      <c r="Q2916" s="126"/>
      <c r="R2916" s="126"/>
      <c r="S2916" s="126"/>
      <c r="T2916" s="126"/>
      <c r="U2916" s="126"/>
      <c r="V2916" s="126"/>
      <c r="W2916" s="126"/>
      <c r="X2916" s="126"/>
      <c r="Y2916" s="126"/>
      <c r="Z2916" s="126"/>
      <c r="AA2916" s="125"/>
      <c r="AB2916" s="125"/>
      <c r="AC2916" s="125"/>
      <c r="AD2916" s="125"/>
      <c r="AE2916" s="125"/>
      <c r="AF2916" s="125"/>
      <c r="AG2916" s="125"/>
      <c r="AH2916" s="125"/>
      <c r="AI2916" s="125"/>
      <c r="AJ2916" s="125"/>
      <c r="AK2916" s="311"/>
      <c r="AL2916" s="131"/>
      <c r="AM2916" s="65" t="s">
        <v>654</v>
      </c>
      <c r="AN2916" s="65"/>
      <c r="AO2916" s="65"/>
      <c r="AP2916" s="65"/>
      <c r="AQ2916" s="65"/>
      <c r="AR2916" s="65"/>
      <c r="AS2916" s="66"/>
    </row>
    <row r="2917" spans="1:45" s="67" customFormat="1" ht="12" customHeight="1" x14ac:dyDescent="0.2">
      <c r="A2917" s="186">
        <v>5099071</v>
      </c>
      <c r="B2917" s="213" t="s">
        <v>1812</v>
      </c>
      <c r="C2917" s="258">
        <f t="shared" si="446"/>
        <v>0</v>
      </c>
      <c r="D2917" s="263">
        <f t="shared" si="447"/>
        <v>0</v>
      </c>
      <c r="E2917" s="125"/>
      <c r="F2917" s="125"/>
      <c r="G2917" s="125"/>
      <c r="H2917" s="126"/>
      <c r="I2917" s="126"/>
      <c r="J2917" s="126"/>
      <c r="K2917" s="126"/>
      <c r="L2917" s="126"/>
      <c r="M2917" s="126"/>
      <c r="N2917" s="126"/>
      <c r="O2917" s="126"/>
      <c r="P2917" s="126"/>
      <c r="Q2917" s="126"/>
      <c r="R2917" s="126"/>
      <c r="S2917" s="126"/>
      <c r="T2917" s="126"/>
      <c r="U2917" s="126"/>
      <c r="V2917" s="126"/>
      <c r="W2917" s="126"/>
      <c r="X2917" s="126"/>
      <c r="Y2917" s="126"/>
      <c r="Z2917" s="126"/>
      <c r="AA2917" s="125"/>
      <c r="AB2917" s="125"/>
      <c r="AC2917" s="125"/>
      <c r="AD2917" s="125"/>
      <c r="AE2917" s="125"/>
      <c r="AF2917" s="125"/>
      <c r="AG2917" s="125"/>
      <c r="AH2917" s="125"/>
      <c r="AI2917" s="125"/>
      <c r="AJ2917" s="125"/>
      <c r="AK2917" s="311"/>
      <c r="AL2917" s="131"/>
      <c r="AM2917" s="65" t="s">
        <v>654</v>
      </c>
      <c r="AN2917" s="65"/>
      <c r="AO2917" s="65"/>
      <c r="AP2917" s="65"/>
      <c r="AQ2917" s="65"/>
      <c r="AR2917" s="65"/>
      <c r="AS2917" s="66"/>
    </row>
    <row r="2918" spans="1:45" s="67" customFormat="1" ht="12" customHeight="1" x14ac:dyDescent="0.2">
      <c r="A2918" s="186">
        <v>5099072</v>
      </c>
      <c r="B2918" s="213" t="s">
        <v>1820</v>
      </c>
      <c r="C2918" s="258">
        <f t="shared" si="446"/>
        <v>0</v>
      </c>
      <c r="D2918" s="263">
        <f t="shared" si="447"/>
        <v>0</v>
      </c>
      <c r="E2918" s="125"/>
      <c r="F2918" s="125"/>
      <c r="G2918" s="125"/>
      <c r="H2918" s="126"/>
      <c r="I2918" s="126"/>
      <c r="J2918" s="126"/>
      <c r="K2918" s="126"/>
      <c r="L2918" s="126"/>
      <c r="M2918" s="126"/>
      <c r="N2918" s="126"/>
      <c r="O2918" s="126"/>
      <c r="P2918" s="126"/>
      <c r="Q2918" s="126"/>
      <c r="R2918" s="126"/>
      <c r="S2918" s="126"/>
      <c r="T2918" s="126"/>
      <c r="U2918" s="126"/>
      <c r="V2918" s="126"/>
      <c r="W2918" s="126"/>
      <c r="X2918" s="126"/>
      <c r="Y2918" s="126"/>
      <c r="Z2918" s="126"/>
      <c r="AA2918" s="125"/>
      <c r="AB2918" s="125"/>
      <c r="AC2918" s="125"/>
      <c r="AD2918" s="125"/>
      <c r="AE2918" s="125"/>
      <c r="AF2918" s="125"/>
      <c r="AG2918" s="125"/>
      <c r="AH2918" s="125"/>
      <c r="AI2918" s="125"/>
      <c r="AJ2918" s="125"/>
      <c r="AK2918" s="311"/>
      <c r="AL2918" s="131"/>
      <c r="AM2918" s="65" t="s">
        <v>654</v>
      </c>
      <c r="AN2918" s="65"/>
      <c r="AO2918" s="65"/>
      <c r="AP2918" s="65"/>
      <c r="AQ2918" s="65"/>
      <c r="AR2918" s="65"/>
      <c r="AS2918" s="66"/>
    </row>
    <row r="2919" spans="1:45" s="67" customFormat="1" ht="12" customHeight="1" x14ac:dyDescent="0.2">
      <c r="A2919" s="186">
        <v>5099073</v>
      </c>
      <c r="B2919" s="213" t="s">
        <v>1821</v>
      </c>
      <c r="C2919" s="258">
        <f t="shared" si="446"/>
        <v>0</v>
      </c>
      <c r="D2919" s="263">
        <f t="shared" si="447"/>
        <v>0</v>
      </c>
      <c r="E2919" s="125"/>
      <c r="F2919" s="125"/>
      <c r="G2919" s="125"/>
      <c r="H2919" s="126"/>
      <c r="I2919" s="126"/>
      <c r="J2919" s="126"/>
      <c r="K2919" s="126"/>
      <c r="L2919" s="126"/>
      <c r="M2919" s="126"/>
      <c r="N2919" s="126"/>
      <c r="O2919" s="126"/>
      <c r="P2919" s="126"/>
      <c r="Q2919" s="126"/>
      <c r="R2919" s="126"/>
      <c r="S2919" s="126"/>
      <c r="T2919" s="126"/>
      <c r="U2919" s="126"/>
      <c r="V2919" s="126"/>
      <c r="W2919" s="126"/>
      <c r="X2919" s="126"/>
      <c r="Y2919" s="126"/>
      <c r="Z2919" s="126"/>
      <c r="AA2919" s="125"/>
      <c r="AB2919" s="125"/>
      <c r="AC2919" s="125"/>
      <c r="AD2919" s="125"/>
      <c r="AE2919" s="125"/>
      <c r="AF2919" s="125"/>
      <c r="AG2919" s="125"/>
      <c r="AH2919" s="125"/>
      <c r="AI2919" s="125"/>
      <c r="AJ2919" s="125"/>
      <c r="AK2919" s="311"/>
      <c r="AL2919" s="131"/>
      <c r="AM2919" s="65" t="s">
        <v>654</v>
      </c>
      <c r="AN2919" s="65"/>
      <c r="AO2919" s="65"/>
      <c r="AP2919" s="65"/>
      <c r="AQ2919" s="65"/>
      <c r="AR2919" s="65"/>
      <c r="AS2919" s="66"/>
    </row>
    <row r="2920" spans="1:45" s="67" customFormat="1" ht="12" customHeight="1" x14ac:dyDescent="0.2">
      <c r="A2920" s="186">
        <v>5099077</v>
      </c>
      <c r="B2920" s="213" t="s">
        <v>1822</v>
      </c>
      <c r="C2920" s="258">
        <f t="shared" si="446"/>
        <v>0</v>
      </c>
      <c r="D2920" s="263">
        <f t="shared" si="447"/>
        <v>0</v>
      </c>
      <c r="E2920" s="125"/>
      <c r="F2920" s="125"/>
      <c r="G2920" s="125"/>
      <c r="H2920" s="126"/>
      <c r="I2920" s="126"/>
      <c r="J2920" s="126"/>
      <c r="K2920" s="126"/>
      <c r="L2920" s="126"/>
      <c r="M2920" s="126"/>
      <c r="N2920" s="126"/>
      <c r="O2920" s="126"/>
      <c r="P2920" s="126"/>
      <c r="Q2920" s="126"/>
      <c r="R2920" s="126"/>
      <c r="S2920" s="126"/>
      <c r="T2920" s="126"/>
      <c r="U2920" s="126"/>
      <c r="V2920" s="126"/>
      <c r="W2920" s="126"/>
      <c r="X2920" s="126"/>
      <c r="Y2920" s="126"/>
      <c r="Z2920" s="126"/>
      <c r="AA2920" s="125"/>
      <c r="AB2920" s="125"/>
      <c r="AC2920" s="125"/>
      <c r="AD2920" s="125"/>
      <c r="AE2920" s="125"/>
      <c r="AF2920" s="125"/>
      <c r="AG2920" s="125"/>
      <c r="AH2920" s="125"/>
      <c r="AI2920" s="125"/>
      <c r="AJ2920" s="125"/>
      <c r="AK2920" s="311"/>
      <c r="AL2920" s="131"/>
      <c r="AM2920" s="65" t="s">
        <v>654</v>
      </c>
      <c r="AN2920" s="65"/>
      <c r="AO2920" s="65"/>
      <c r="AP2920" s="65"/>
      <c r="AQ2920" s="65"/>
      <c r="AR2920" s="65"/>
      <c r="AS2920" s="66"/>
    </row>
    <row r="2921" spans="1:45" s="67" customFormat="1" ht="12" customHeight="1" x14ac:dyDescent="0.2">
      <c r="A2921" s="186">
        <v>5099078</v>
      </c>
      <c r="B2921" s="213" t="s">
        <v>1823</v>
      </c>
      <c r="C2921" s="258">
        <f t="shared" si="446"/>
        <v>0</v>
      </c>
      <c r="D2921" s="263">
        <f t="shared" si="447"/>
        <v>0</v>
      </c>
      <c r="E2921" s="125"/>
      <c r="F2921" s="125"/>
      <c r="G2921" s="125"/>
      <c r="H2921" s="126"/>
      <c r="I2921" s="126"/>
      <c r="J2921" s="126"/>
      <c r="K2921" s="126"/>
      <c r="L2921" s="126"/>
      <c r="M2921" s="126"/>
      <c r="N2921" s="126"/>
      <c r="O2921" s="126"/>
      <c r="P2921" s="126"/>
      <c r="Q2921" s="126"/>
      <c r="R2921" s="126"/>
      <c r="S2921" s="126"/>
      <c r="T2921" s="126"/>
      <c r="U2921" s="126"/>
      <c r="V2921" s="126"/>
      <c r="W2921" s="126"/>
      <c r="X2921" s="126"/>
      <c r="Y2921" s="126"/>
      <c r="Z2921" s="126"/>
      <c r="AA2921" s="125"/>
      <c r="AB2921" s="125"/>
      <c r="AC2921" s="125"/>
      <c r="AD2921" s="125"/>
      <c r="AE2921" s="125"/>
      <c r="AF2921" s="125"/>
      <c r="AG2921" s="125"/>
      <c r="AH2921" s="125"/>
      <c r="AI2921" s="125"/>
      <c r="AJ2921" s="125"/>
      <c r="AK2921" s="311"/>
      <c r="AL2921" s="131"/>
      <c r="AM2921" s="65" t="s">
        <v>654</v>
      </c>
      <c r="AN2921" s="65"/>
      <c r="AO2921" s="65"/>
      <c r="AP2921" s="65"/>
      <c r="AQ2921" s="65"/>
      <c r="AR2921" s="65"/>
      <c r="AS2921" s="66"/>
    </row>
    <row r="2922" spans="1:45" s="67" customFormat="1" ht="12" customHeight="1" x14ac:dyDescent="0.2">
      <c r="A2922" s="186">
        <v>5099079</v>
      </c>
      <c r="B2922" s="213" t="s">
        <v>1824</v>
      </c>
      <c r="C2922" s="258">
        <f t="shared" si="446"/>
        <v>0</v>
      </c>
      <c r="D2922" s="263">
        <f t="shared" si="447"/>
        <v>0</v>
      </c>
      <c r="E2922" s="125"/>
      <c r="F2922" s="125"/>
      <c r="G2922" s="125"/>
      <c r="H2922" s="126"/>
      <c r="I2922" s="126"/>
      <c r="J2922" s="126"/>
      <c r="K2922" s="126"/>
      <c r="L2922" s="126"/>
      <c r="M2922" s="126"/>
      <c r="N2922" s="126"/>
      <c r="O2922" s="126"/>
      <c r="P2922" s="126"/>
      <c r="Q2922" s="126"/>
      <c r="R2922" s="126"/>
      <c r="S2922" s="126"/>
      <c r="T2922" s="126"/>
      <c r="U2922" s="126"/>
      <c r="V2922" s="126"/>
      <c r="W2922" s="126"/>
      <c r="X2922" s="126"/>
      <c r="Y2922" s="126"/>
      <c r="Z2922" s="126"/>
      <c r="AA2922" s="125"/>
      <c r="AB2922" s="125"/>
      <c r="AC2922" s="125"/>
      <c r="AD2922" s="125"/>
      <c r="AE2922" s="125"/>
      <c r="AF2922" s="125"/>
      <c r="AG2922" s="125"/>
      <c r="AH2922" s="125"/>
      <c r="AI2922" s="125"/>
      <c r="AJ2922" s="125"/>
      <c r="AK2922" s="311"/>
      <c r="AL2922" s="131"/>
      <c r="AM2922" s="65" t="s">
        <v>654</v>
      </c>
      <c r="AN2922" s="65"/>
      <c r="AO2922" s="65"/>
      <c r="AP2922" s="65"/>
      <c r="AQ2922" s="65"/>
      <c r="AR2922" s="65"/>
      <c r="AS2922" s="66"/>
    </row>
    <row r="2923" spans="1:45" s="67" customFormat="1" ht="12" customHeight="1" x14ac:dyDescent="0.2">
      <c r="A2923" s="186">
        <v>5099080</v>
      </c>
      <c r="B2923" s="213" t="s">
        <v>1825</v>
      </c>
      <c r="C2923" s="258">
        <f t="shared" si="446"/>
        <v>0</v>
      </c>
      <c r="D2923" s="263">
        <f t="shared" si="447"/>
        <v>0</v>
      </c>
      <c r="E2923" s="125"/>
      <c r="F2923" s="125"/>
      <c r="G2923" s="125"/>
      <c r="H2923" s="126"/>
      <c r="I2923" s="126"/>
      <c r="J2923" s="126"/>
      <c r="K2923" s="126"/>
      <c r="L2923" s="126"/>
      <c r="M2923" s="126"/>
      <c r="N2923" s="126"/>
      <c r="O2923" s="126"/>
      <c r="P2923" s="126"/>
      <c r="Q2923" s="126"/>
      <c r="R2923" s="126"/>
      <c r="S2923" s="126"/>
      <c r="T2923" s="126"/>
      <c r="U2923" s="126"/>
      <c r="V2923" s="126"/>
      <c r="W2923" s="126"/>
      <c r="X2923" s="126"/>
      <c r="Y2923" s="126"/>
      <c r="Z2923" s="126"/>
      <c r="AA2923" s="125"/>
      <c r="AB2923" s="125"/>
      <c r="AC2923" s="125"/>
      <c r="AD2923" s="125"/>
      <c r="AE2923" s="125"/>
      <c r="AF2923" s="125"/>
      <c r="AG2923" s="125"/>
      <c r="AH2923" s="125"/>
      <c r="AI2923" s="125"/>
      <c r="AJ2923" s="125"/>
      <c r="AK2923" s="311"/>
      <c r="AL2923" s="131"/>
      <c r="AM2923" s="65" t="s">
        <v>654</v>
      </c>
      <c r="AN2923" s="65"/>
      <c r="AO2923" s="65"/>
      <c r="AP2923" s="65"/>
      <c r="AQ2923" s="65"/>
      <c r="AR2923" s="65"/>
      <c r="AS2923" s="66"/>
    </row>
    <row r="2924" spans="1:45" s="67" customFormat="1" ht="12" customHeight="1" x14ac:dyDescent="0.2">
      <c r="A2924" s="186">
        <v>5099081</v>
      </c>
      <c r="B2924" s="213" t="s">
        <v>1826</v>
      </c>
      <c r="C2924" s="258">
        <f t="shared" si="446"/>
        <v>0</v>
      </c>
      <c r="D2924" s="263">
        <f t="shared" si="447"/>
        <v>0</v>
      </c>
      <c r="E2924" s="125"/>
      <c r="F2924" s="125"/>
      <c r="G2924" s="125"/>
      <c r="H2924" s="126"/>
      <c r="I2924" s="126"/>
      <c r="J2924" s="126"/>
      <c r="K2924" s="126"/>
      <c r="L2924" s="126"/>
      <c r="M2924" s="126"/>
      <c r="N2924" s="126"/>
      <c r="O2924" s="126"/>
      <c r="P2924" s="126"/>
      <c r="Q2924" s="126"/>
      <c r="R2924" s="126"/>
      <c r="S2924" s="126"/>
      <c r="T2924" s="126"/>
      <c r="U2924" s="126"/>
      <c r="V2924" s="126"/>
      <c r="W2924" s="126"/>
      <c r="X2924" s="126"/>
      <c r="Y2924" s="126"/>
      <c r="Z2924" s="126"/>
      <c r="AA2924" s="125"/>
      <c r="AB2924" s="125"/>
      <c r="AC2924" s="125"/>
      <c r="AD2924" s="125"/>
      <c r="AE2924" s="125"/>
      <c r="AF2924" s="125"/>
      <c r="AG2924" s="125"/>
      <c r="AH2924" s="125"/>
      <c r="AI2924" s="125"/>
      <c r="AJ2924" s="125"/>
      <c r="AK2924" s="311"/>
      <c r="AL2924" s="131"/>
      <c r="AM2924" s="65" t="s">
        <v>654</v>
      </c>
      <c r="AN2924" s="65"/>
      <c r="AO2924" s="65"/>
      <c r="AP2924" s="65"/>
      <c r="AQ2924" s="65"/>
      <c r="AR2924" s="65"/>
      <c r="AS2924" s="66"/>
    </row>
    <row r="2925" spans="1:45" s="67" customFormat="1" ht="12" customHeight="1" x14ac:dyDescent="0.2">
      <c r="A2925" s="186">
        <v>5099082</v>
      </c>
      <c r="B2925" s="213" t="s">
        <v>1827</v>
      </c>
      <c r="C2925" s="258">
        <f t="shared" si="446"/>
        <v>0</v>
      </c>
      <c r="D2925" s="263">
        <f t="shared" si="447"/>
        <v>0</v>
      </c>
      <c r="E2925" s="125"/>
      <c r="F2925" s="125"/>
      <c r="G2925" s="125"/>
      <c r="H2925" s="126"/>
      <c r="I2925" s="126"/>
      <c r="J2925" s="126"/>
      <c r="K2925" s="126"/>
      <c r="L2925" s="126"/>
      <c r="M2925" s="126"/>
      <c r="N2925" s="126"/>
      <c r="O2925" s="126"/>
      <c r="P2925" s="126"/>
      <c r="Q2925" s="126"/>
      <c r="R2925" s="126"/>
      <c r="S2925" s="126"/>
      <c r="T2925" s="126"/>
      <c r="U2925" s="126"/>
      <c r="V2925" s="126"/>
      <c r="W2925" s="126"/>
      <c r="X2925" s="126"/>
      <c r="Y2925" s="126"/>
      <c r="Z2925" s="126"/>
      <c r="AA2925" s="125"/>
      <c r="AB2925" s="125"/>
      <c r="AC2925" s="125"/>
      <c r="AD2925" s="125"/>
      <c r="AE2925" s="125"/>
      <c r="AF2925" s="125"/>
      <c r="AG2925" s="125"/>
      <c r="AH2925" s="125"/>
      <c r="AI2925" s="125"/>
      <c r="AJ2925" s="125"/>
      <c r="AK2925" s="311"/>
      <c r="AL2925" s="131"/>
      <c r="AM2925" s="65" t="s">
        <v>654</v>
      </c>
      <c r="AN2925" s="65"/>
      <c r="AO2925" s="65"/>
      <c r="AP2925" s="65"/>
      <c r="AQ2925" s="65"/>
      <c r="AR2925" s="65"/>
      <c r="AS2925" s="66"/>
    </row>
    <row r="2926" spans="1:45" s="67" customFormat="1" ht="12" customHeight="1" x14ac:dyDescent="0.2">
      <c r="A2926" s="186">
        <v>5099083</v>
      </c>
      <c r="B2926" s="213" t="s">
        <v>1828</v>
      </c>
      <c r="C2926" s="258">
        <f t="shared" si="446"/>
        <v>0</v>
      </c>
      <c r="D2926" s="263">
        <f t="shared" si="447"/>
        <v>0</v>
      </c>
      <c r="E2926" s="125"/>
      <c r="F2926" s="125"/>
      <c r="G2926" s="125"/>
      <c r="H2926" s="126"/>
      <c r="I2926" s="126"/>
      <c r="J2926" s="126"/>
      <c r="K2926" s="126"/>
      <c r="L2926" s="126"/>
      <c r="M2926" s="126"/>
      <c r="N2926" s="126"/>
      <c r="O2926" s="126"/>
      <c r="P2926" s="126"/>
      <c r="Q2926" s="126"/>
      <c r="R2926" s="126"/>
      <c r="S2926" s="126"/>
      <c r="T2926" s="126"/>
      <c r="U2926" s="126"/>
      <c r="V2926" s="126"/>
      <c r="W2926" s="126"/>
      <c r="X2926" s="126"/>
      <c r="Y2926" s="126"/>
      <c r="Z2926" s="126"/>
      <c r="AA2926" s="125"/>
      <c r="AB2926" s="125"/>
      <c r="AC2926" s="125"/>
      <c r="AD2926" s="125"/>
      <c r="AE2926" s="125"/>
      <c r="AF2926" s="125"/>
      <c r="AG2926" s="125"/>
      <c r="AH2926" s="125"/>
      <c r="AI2926" s="125"/>
      <c r="AJ2926" s="125"/>
      <c r="AK2926" s="311"/>
      <c r="AL2926" s="131"/>
      <c r="AM2926" s="65" t="s">
        <v>654</v>
      </c>
      <c r="AN2926" s="65"/>
      <c r="AO2926" s="65"/>
      <c r="AP2926" s="65"/>
      <c r="AQ2926" s="65"/>
      <c r="AR2926" s="65"/>
      <c r="AS2926" s="66"/>
    </row>
    <row r="2927" spans="1:45" s="67" customFormat="1" ht="12" customHeight="1" x14ac:dyDescent="0.2">
      <c r="A2927" s="186">
        <v>5099084</v>
      </c>
      <c r="B2927" s="213" t="s">
        <v>1829</v>
      </c>
      <c r="C2927" s="258">
        <f t="shared" si="446"/>
        <v>0</v>
      </c>
      <c r="D2927" s="263">
        <f t="shared" si="447"/>
        <v>0</v>
      </c>
      <c r="E2927" s="125"/>
      <c r="F2927" s="125"/>
      <c r="G2927" s="125"/>
      <c r="H2927" s="126"/>
      <c r="I2927" s="126"/>
      <c r="J2927" s="126"/>
      <c r="K2927" s="126"/>
      <c r="L2927" s="126"/>
      <c r="M2927" s="126"/>
      <c r="N2927" s="126"/>
      <c r="O2927" s="126"/>
      <c r="P2927" s="126"/>
      <c r="Q2927" s="126"/>
      <c r="R2927" s="126"/>
      <c r="S2927" s="126"/>
      <c r="T2927" s="126"/>
      <c r="U2927" s="126"/>
      <c r="V2927" s="126"/>
      <c r="W2927" s="126"/>
      <c r="X2927" s="126"/>
      <c r="Y2927" s="126"/>
      <c r="Z2927" s="126"/>
      <c r="AA2927" s="125"/>
      <c r="AB2927" s="125"/>
      <c r="AC2927" s="125"/>
      <c r="AD2927" s="125"/>
      <c r="AE2927" s="125"/>
      <c r="AF2927" s="125"/>
      <c r="AG2927" s="125"/>
      <c r="AH2927" s="125"/>
      <c r="AI2927" s="125"/>
      <c r="AJ2927" s="125"/>
      <c r="AK2927" s="311"/>
      <c r="AL2927" s="131"/>
      <c r="AM2927" s="65" t="s">
        <v>654</v>
      </c>
      <c r="AN2927" s="65"/>
      <c r="AO2927" s="65"/>
      <c r="AP2927" s="65"/>
      <c r="AQ2927" s="65"/>
      <c r="AR2927" s="65"/>
      <c r="AS2927" s="66"/>
    </row>
    <row r="2928" spans="1:45" s="67" customFormat="1" ht="12" customHeight="1" x14ac:dyDescent="0.2">
      <c r="A2928" s="186">
        <v>5099085</v>
      </c>
      <c r="B2928" s="213" t="s">
        <v>1830</v>
      </c>
      <c r="C2928" s="258">
        <f t="shared" si="446"/>
        <v>0</v>
      </c>
      <c r="D2928" s="263">
        <f t="shared" si="447"/>
        <v>0</v>
      </c>
      <c r="E2928" s="125"/>
      <c r="F2928" s="125"/>
      <c r="G2928" s="125"/>
      <c r="H2928" s="126"/>
      <c r="I2928" s="126"/>
      <c r="J2928" s="126"/>
      <c r="K2928" s="126"/>
      <c r="L2928" s="126"/>
      <c r="M2928" s="126"/>
      <c r="N2928" s="126"/>
      <c r="O2928" s="126"/>
      <c r="P2928" s="126"/>
      <c r="Q2928" s="126"/>
      <c r="R2928" s="126"/>
      <c r="S2928" s="126"/>
      <c r="T2928" s="126"/>
      <c r="U2928" s="126"/>
      <c r="V2928" s="126"/>
      <c r="W2928" s="126"/>
      <c r="X2928" s="126"/>
      <c r="Y2928" s="126"/>
      <c r="Z2928" s="126"/>
      <c r="AA2928" s="125"/>
      <c r="AB2928" s="125"/>
      <c r="AC2928" s="125"/>
      <c r="AD2928" s="125"/>
      <c r="AE2928" s="125"/>
      <c r="AF2928" s="125"/>
      <c r="AG2928" s="125"/>
      <c r="AH2928" s="125"/>
      <c r="AI2928" s="125"/>
      <c r="AJ2928" s="125"/>
      <c r="AK2928" s="311"/>
      <c r="AL2928" s="131"/>
      <c r="AM2928" s="65" t="s">
        <v>654</v>
      </c>
      <c r="AN2928" s="65"/>
      <c r="AO2928" s="65"/>
      <c r="AP2928" s="65"/>
      <c r="AQ2928" s="65"/>
      <c r="AR2928" s="65"/>
      <c r="AS2928" s="66"/>
    </row>
    <row r="2929" spans="1:45" s="67" customFormat="1" ht="12" customHeight="1" x14ac:dyDescent="0.2">
      <c r="A2929" s="186">
        <v>5099086</v>
      </c>
      <c r="B2929" s="213" t="s">
        <v>1831</v>
      </c>
      <c r="C2929" s="258">
        <f t="shared" si="446"/>
        <v>0</v>
      </c>
      <c r="D2929" s="263">
        <f t="shared" si="447"/>
        <v>0</v>
      </c>
      <c r="E2929" s="125"/>
      <c r="F2929" s="125"/>
      <c r="G2929" s="125"/>
      <c r="H2929" s="126"/>
      <c r="I2929" s="126"/>
      <c r="J2929" s="126"/>
      <c r="K2929" s="126"/>
      <c r="L2929" s="126"/>
      <c r="M2929" s="126"/>
      <c r="N2929" s="126"/>
      <c r="O2929" s="126"/>
      <c r="P2929" s="126"/>
      <c r="Q2929" s="126"/>
      <c r="R2929" s="126"/>
      <c r="S2929" s="126"/>
      <c r="T2929" s="126"/>
      <c r="U2929" s="126"/>
      <c r="V2929" s="126"/>
      <c r="W2929" s="126"/>
      <c r="X2929" s="126"/>
      <c r="Y2929" s="126"/>
      <c r="Z2929" s="126"/>
      <c r="AA2929" s="125"/>
      <c r="AB2929" s="125"/>
      <c r="AC2929" s="125"/>
      <c r="AD2929" s="125"/>
      <c r="AE2929" s="125"/>
      <c r="AF2929" s="125"/>
      <c r="AG2929" s="125"/>
      <c r="AH2929" s="125"/>
      <c r="AI2929" s="125"/>
      <c r="AJ2929" s="125"/>
      <c r="AK2929" s="311"/>
      <c r="AL2929" s="131"/>
      <c r="AM2929" s="65" t="s">
        <v>654</v>
      </c>
      <c r="AN2929" s="65"/>
      <c r="AO2929" s="65"/>
      <c r="AP2929" s="65"/>
      <c r="AQ2929" s="65"/>
      <c r="AR2929" s="65"/>
      <c r="AS2929" s="66"/>
    </row>
    <row r="2930" spans="1:45" s="67" customFormat="1" ht="12" customHeight="1" x14ac:dyDescent="0.2">
      <c r="A2930" s="186">
        <v>5099087</v>
      </c>
      <c r="B2930" s="213" t="s">
        <v>1832</v>
      </c>
      <c r="C2930" s="258">
        <f t="shared" si="446"/>
        <v>0</v>
      </c>
      <c r="D2930" s="263">
        <f t="shared" si="447"/>
        <v>0</v>
      </c>
      <c r="E2930" s="125"/>
      <c r="F2930" s="125"/>
      <c r="G2930" s="125"/>
      <c r="H2930" s="126"/>
      <c r="I2930" s="126"/>
      <c r="J2930" s="126"/>
      <c r="K2930" s="126"/>
      <c r="L2930" s="126"/>
      <c r="M2930" s="126"/>
      <c r="N2930" s="126"/>
      <c r="O2930" s="126"/>
      <c r="P2930" s="126"/>
      <c r="Q2930" s="126"/>
      <c r="R2930" s="126"/>
      <c r="S2930" s="126"/>
      <c r="T2930" s="126"/>
      <c r="U2930" s="126"/>
      <c r="V2930" s="126"/>
      <c r="W2930" s="126"/>
      <c r="X2930" s="126"/>
      <c r="Y2930" s="126"/>
      <c r="Z2930" s="126"/>
      <c r="AA2930" s="125"/>
      <c r="AB2930" s="125"/>
      <c r="AC2930" s="125"/>
      <c r="AD2930" s="125"/>
      <c r="AE2930" s="125"/>
      <c r="AF2930" s="125"/>
      <c r="AG2930" s="125"/>
      <c r="AH2930" s="125"/>
      <c r="AI2930" s="125"/>
      <c r="AJ2930" s="125"/>
      <c r="AK2930" s="311"/>
      <c r="AL2930" s="131"/>
      <c r="AM2930" s="65" t="s">
        <v>654</v>
      </c>
      <c r="AN2930" s="65"/>
      <c r="AO2930" s="65"/>
      <c r="AP2930" s="65"/>
      <c r="AQ2930" s="65"/>
      <c r="AR2930" s="65"/>
      <c r="AS2930" s="66"/>
    </row>
    <row r="2931" spans="1:45" s="67" customFormat="1" ht="12" customHeight="1" x14ac:dyDescent="0.2">
      <c r="A2931" s="186">
        <v>5099088</v>
      </c>
      <c r="B2931" s="213" t="s">
        <v>1833</v>
      </c>
      <c r="C2931" s="258">
        <f t="shared" si="446"/>
        <v>0</v>
      </c>
      <c r="D2931" s="263">
        <f t="shared" si="447"/>
        <v>0</v>
      </c>
      <c r="E2931" s="125"/>
      <c r="F2931" s="125"/>
      <c r="G2931" s="125"/>
      <c r="H2931" s="126"/>
      <c r="I2931" s="126"/>
      <c r="J2931" s="126"/>
      <c r="K2931" s="126"/>
      <c r="L2931" s="126"/>
      <c r="M2931" s="126"/>
      <c r="N2931" s="126"/>
      <c r="O2931" s="126"/>
      <c r="P2931" s="126"/>
      <c r="Q2931" s="126"/>
      <c r="R2931" s="126"/>
      <c r="S2931" s="126"/>
      <c r="T2931" s="126"/>
      <c r="U2931" s="126"/>
      <c r="V2931" s="126"/>
      <c r="W2931" s="126"/>
      <c r="X2931" s="126"/>
      <c r="Y2931" s="126"/>
      <c r="Z2931" s="126"/>
      <c r="AA2931" s="125"/>
      <c r="AB2931" s="125"/>
      <c r="AC2931" s="125"/>
      <c r="AD2931" s="125"/>
      <c r="AE2931" s="125"/>
      <c r="AF2931" s="125"/>
      <c r="AG2931" s="125"/>
      <c r="AH2931" s="125"/>
      <c r="AI2931" s="125"/>
      <c r="AJ2931" s="125"/>
      <c r="AK2931" s="311"/>
      <c r="AL2931" s="131"/>
      <c r="AM2931" s="65" t="s">
        <v>654</v>
      </c>
      <c r="AN2931" s="65"/>
      <c r="AO2931" s="65"/>
      <c r="AP2931" s="65"/>
      <c r="AQ2931" s="65"/>
      <c r="AR2931" s="65"/>
      <c r="AS2931" s="66"/>
    </row>
    <row r="2932" spans="1:45" s="67" customFormat="1" ht="12" customHeight="1" x14ac:dyDescent="0.2">
      <c r="A2932" s="186">
        <v>5099089</v>
      </c>
      <c r="B2932" s="213" t="s">
        <v>1834</v>
      </c>
      <c r="C2932" s="258">
        <f t="shared" si="446"/>
        <v>0</v>
      </c>
      <c r="D2932" s="263">
        <f t="shared" si="447"/>
        <v>0</v>
      </c>
      <c r="E2932" s="125"/>
      <c r="F2932" s="125"/>
      <c r="G2932" s="125"/>
      <c r="H2932" s="126"/>
      <c r="I2932" s="126"/>
      <c r="J2932" s="126"/>
      <c r="K2932" s="126"/>
      <c r="L2932" s="126"/>
      <c r="M2932" s="126"/>
      <c r="N2932" s="126"/>
      <c r="O2932" s="126"/>
      <c r="P2932" s="126"/>
      <c r="Q2932" s="126"/>
      <c r="R2932" s="126"/>
      <c r="S2932" s="126"/>
      <c r="T2932" s="126"/>
      <c r="U2932" s="126"/>
      <c r="V2932" s="126"/>
      <c r="W2932" s="126"/>
      <c r="X2932" s="126"/>
      <c r="Y2932" s="126"/>
      <c r="Z2932" s="126"/>
      <c r="AA2932" s="125"/>
      <c r="AB2932" s="125"/>
      <c r="AC2932" s="125"/>
      <c r="AD2932" s="125"/>
      <c r="AE2932" s="125"/>
      <c r="AF2932" s="125"/>
      <c r="AG2932" s="125"/>
      <c r="AH2932" s="125"/>
      <c r="AI2932" s="125"/>
      <c r="AJ2932" s="125"/>
      <c r="AK2932" s="311"/>
      <c r="AL2932" s="131"/>
      <c r="AM2932" s="65" t="s">
        <v>654</v>
      </c>
      <c r="AN2932" s="65"/>
      <c r="AO2932" s="65"/>
      <c r="AP2932" s="65"/>
      <c r="AQ2932" s="65"/>
      <c r="AR2932" s="65"/>
      <c r="AS2932" s="66"/>
    </row>
    <row r="2933" spans="1:45" s="67" customFormat="1" ht="12" customHeight="1" x14ac:dyDescent="0.2">
      <c r="A2933" s="186">
        <v>5099090</v>
      </c>
      <c r="B2933" s="213" t="s">
        <v>1835</v>
      </c>
      <c r="C2933" s="258">
        <f t="shared" si="446"/>
        <v>0</v>
      </c>
      <c r="D2933" s="263">
        <f t="shared" si="447"/>
        <v>0</v>
      </c>
      <c r="E2933" s="125"/>
      <c r="F2933" s="125"/>
      <c r="G2933" s="125"/>
      <c r="H2933" s="126"/>
      <c r="I2933" s="126"/>
      <c r="J2933" s="126"/>
      <c r="K2933" s="126"/>
      <c r="L2933" s="126"/>
      <c r="M2933" s="126"/>
      <c r="N2933" s="126"/>
      <c r="O2933" s="126"/>
      <c r="P2933" s="126"/>
      <c r="Q2933" s="126"/>
      <c r="R2933" s="126"/>
      <c r="S2933" s="126"/>
      <c r="T2933" s="126"/>
      <c r="U2933" s="126"/>
      <c r="V2933" s="126"/>
      <c r="W2933" s="126"/>
      <c r="X2933" s="126"/>
      <c r="Y2933" s="126"/>
      <c r="Z2933" s="126"/>
      <c r="AA2933" s="125"/>
      <c r="AB2933" s="125"/>
      <c r="AC2933" s="125"/>
      <c r="AD2933" s="125"/>
      <c r="AE2933" s="125"/>
      <c r="AF2933" s="125"/>
      <c r="AG2933" s="125"/>
      <c r="AH2933" s="125"/>
      <c r="AI2933" s="125"/>
      <c r="AJ2933" s="125"/>
      <c r="AK2933" s="311"/>
      <c r="AL2933" s="131"/>
      <c r="AM2933" s="65" t="s">
        <v>654</v>
      </c>
      <c r="AN2933" s="65"/>
      <c r="AO2933" s="65"/>
      <c r="AP2933" s="65"/>
      <c r="AQ2933" s="65"/>
      <c r="AR2933" s="65"/>
      <c r="AS2933" s="66"/>
    </row>
    <row r="2934" spans="1:45" s="67" customFormat="1" ht="12" customHeight="1" x14ac:dyDescent="0.2">
      <c r="A2934" s="186">
        <v>5099061</v>
      </c>
      <c r="B2934" s="213" t="s">
        <v>1813</v>
      </c>
      <c r="C2934" s="258">
        <f t="shared" si="446"/>
        <v>0</v>
      </c>
      <c r="D2934" s="263">
        <f t="shared" si="447"/>
        <v>0</v>
      </c>
      <c r="E2934" s="125"/>
      <c r="F2934" s="125"/>
      <c r="G2934" s="125"/>
      <c r="H2934" s="126"/>
      <c r="I2934" s="126"/>
      <c r="J2934" s="126"/>
      <c r="K2934" s="126"/>
      <c r="L2934" s="126"/>
      <c r="M2934" s="126"/>
      <c r="N2934" s="126"/>
      <c r="O2934" s="126"/>
      <c r="P2934" s="126"/>
      <c r="Q2934" s="126"/>
      <c r="R2934" s="126"/>
      <c r="S2934" s="126"/>
      <c r="T2934" s="126"/>
      <c r="U2934" s="126"/>
      <c r="V2934" s="126"/>
      <c r="W2934" s="126"/>
      <c r="X2934" s="126"/>
      <c r="Y2934" s="126"/>
      <c r="Z2934" s="126"/>
      <c r="AA2934" s="125"/>
      <c r="AB2934" s="125"/>
      <c r="AC2934" s="125"/>
      <c r="AD2934" s="125"/>
      <c r="AE2934" s="125"/>
      <c r="AF2934" s="125"/>
      <c r="AG2934" s="125"/>
      <c r="AH2934" s="125"/>
      <c r="AI2934" s="125"/>
      <c r="AJ2934" s="125"/>
      <c r="AK2934" s="311"/>
      <c r="AL2934" s="131"/>
      <c r="AM2934" s="65" t="s">
        <v>654</v>
      </c>
      <c r="AN2934" s="65"/>
      <c r="AO2934" s="65"/>
      <c r="AP2934" s="65"/>
      <c r="AQ2934" s="65"/>
      <c r="AR2934" s="65"/>
      <c r="AS2934" s="66"/>
    </row>
    <row r="2935" spans="1:45" s="67" customFormat="1" ht="12" customHeight="1" x14ac:dyDescent="0.2">
      <c r="A2935" s="186">
        <v>5099062</v>
      </c>
      <c r="B2935" s="213" t="s">
        <v>1814</v>
      </c>
      <c r="C2935" s="258">
        <f t="shared" si="446"/>
        <v>0</v>
      </c>
      <c r="D2935" s="263">
        <f t="shared" si="447"/>
        <v>0</v>
      </c>
      <c r="E2935" s="125"/>
      <c r="F2935" s="125"/>
      <c r="G2935" s="125"/>
      <c r="H2935" s="126"/>
      <c r="I2935" s="126"/>
      <c r="J2935" s="126"/>
      <c r="K2935" s="126"/>
      <c r="L2935" s="126"/>
      <c r="M2935" s="126"/>
      <c r="N2935" s="126"/>
      <c r="O2935" s="126"/>
      <c r="P2935" s="126"/>
      <c r="Q2935" s="126"/>
      <c r="R2935" s="126"/>
      <c r="S2935" s="126"/>
      <c r="T2935" s="126"/>
      <c r="U2935" s="126"/>
      <c r="V2935" s="126"/>
      <c r="W2935" s="126"/>
      <c r="X2935" s="126"/>
      <c r="Y2935" s="126"/>
      <c r="Z2935" s="126"/>
      <c r="AA2935" s="125"/>
      <c r="AB2935" s="125"/>
      <c r="AC2935" s="125"/>
      <c r="AD2935" s="125"/>
      <c r="AE2935" s="125"/>
      <c r="AF2935" s="125"/>
      <c r="AG2935" s="125"/>
      <c r="AH2935" s="125"/>
      <c r="AI2935" s="125"/>
      <c r="AJ2935" s="125"/>
      <c r="AK2935" s="311"/>
      <c r="AL2935" s="131"/>
      <c r="AM2935" s="65" t="s">
        <v>654</v>
      </c>
      <c r="AN2935" s="65"/>
      <c r="AO2935" s="65"/>
      <c r="AP2935" s="65"/>
      <c r="AQ2935" s="65"/>
      <c r="AR2935" s="65"/>
      <c r="AS2935" s="66"/>
    </row>
    <row r="2936" spans="1:45" s="72" customFormat="1" ht="12" customHeight="1" x14ac:dyDescent="0.2">
      <c r="A2936" s="186"/>
      <c r="B2936" s="213" t="s">
        <v>1802</v>
      </c>
      <c r="C2936" s="258">
        <f t="shared" ref="C2936:C2957" si="450">SUM(D2936+G2936)</f>
        <v>0</v>
      </c>
      <c r="D2936" s="263">
        <f t="shared" ref="D2936:D2957" si="451">SUM(E2936:F2936)</f>
        <v>0</v>
      </c>
      <c r="E2936" s="125"/>
      <c r="F2936" s="125"/>
      <c r="G2936" s="125"/>
      <c r="H2936" s="126"/>
      <c r="I2936" s="126"/>
      <c r="J2936" s="126"/>
      <c r="K2936" s="126"/>
      <c r="L2936" s="126"/>
      <c r="M2936" s="126"/>
      <c r="N2936" s="126"/>
      <c r="O2936" s="126"/>
      <c r="P2936" s="126"/>
      <c r="Q2936" s="126"/>
      <c r="R2936" s="126"/>
      <c r="S2936" s="126"/>
      <c r="T2936" s="126"/>
      <c r="U2936" s="126"/>
      <c r="V2936" s="126"/>
      <c r="W2936" s="126"/>
      <c r="X2936" s="126"/>
      <c r="Y2936" s="126"/>
      <c r="Z2936" s="126"/>
      <c r="AA2936" s="125"/>
      <c r="AB2936" s="125"/>
      <c r="AC2936" s="125"/>
      <c r="AD2936" s="125"/>
      <c r="AE2936" s="125"/>
      <c r="AF2936" s="125"/>
      <c r="AG2936" s="125"/>
      <c r="AH2936" s="125"/>
      <c r="AI2936" s="125"/>
      <c r="AJ2936" s="125"/>
      <c r="AK2936" s="311"/>
      <c r="AL2936" s="131"/>
      <c r="AM2936" s="65" t="s">
        <v>654</v>
      </c>
      <c r="AN2936" s="65"/>
      <c r="AO2936" s="65"/>
      <c r="AP2936" s="65"/>
      <c r="AQ2936" s="65"/>
      <c r="AR2936" s="65"/>
      <c r="AS2936" s="71"/>
    </row>
    <row r="2937" spans="1:45" s="75" customFormat="1" ht="11.25" customHeight="1" x14ac:dyDescent="0.2">
      <c r="A2937" s="327"/>
      <c r="B2937" s="141" t="s">
        <v>467</v>
      </c>
      <c r="C2937" s="260">
        <f>SUM(C2884:C2936)</f>
        <v>1</v>
      </c>
      <c r="D2937" s="260">
        <f>SUM(D2884:D2936)</f>
        <v>1</v>
      </c>
      <c r="E2937" s="260">
        <f>SUM(E2884:E2936)</f>
        <v>1</v>
      </c>
      <c r="F2937" s="260">
        <f>SUM(F2884:F2936)</f>
        <v>0</v>
      </c>
      <c r="G2937" s="260">
        <f>SUM(G2884:G2936)</f>
        <v>0</v>
      </c>
      <c r="H2937" s="891"/>
      <c r="I2937" s="892"/>
      <c r="J2937" s="892"/>
      <c r="K2937" s="892"/>
      <c r="L2937" s="892"/>
      <c r="M2937" s="892"/>
      <c r="N2937" s="892"/>
      <c r="O2937" s="892"/>
      <c r="P2937" s="892"/>
      <c r="Q2937" s="892"/>
      <c r="R2937" s="892"/>
      <c r="S2937" s="892"/>
      <c r="T2937" s="892"/>
      <c r="U2937" s="892"/>
      <c r="V2937" s="892"/>
      <c r="W2937" s="892"/>
      <c r="X2937" s="892"/>
      <c r="Y2937" s="892"/>
      <c r="Z2937" s="893"/>
      <c r="AA2937" s="260">
        <f t="shared" ref="AA2937:AJ2937" si="452">SUM(AA2884:AA2936)</f>
        <v>0</v>
      </c>
      <c r="AB2937" s="260">
        <f t="shared" si="452"/>
        <v>1</v>
      </c>
      <c r="AC2937" s="260">
        <f t="shared" si="452"/>
        <v>0</v>
      </c>
      <c r="AD2937" s="260">
        <f t="shared" si="452"/>
        <v>0</v>
      </c>
      <c r="AE2937" s="260">
        <f t="shared" si="452"/>
        <v>0</v>
      </c>
      <c r="AF2937" s="260">
        <f t="shared" si="452"/>
        <v>0</v>
      </c>
      <c r="AG2937" s="260">
        <f t="shared" si="452"/>
        <v>0</v>
      </c>
      <c r="AH2937" s="260">
        <f t="shared" si="452"/>
        <v>0</v>
      </c>
      <c r="AI2937" s="260">
        <f t="shared" si="452"/>
        <v>0</v>
      </c>
      <c r="AJ2937" s="260">
        <f t="shared" si="452"/>
        <v>0</v>
      </c>
      <c r="AK2937" s="310"/>
      <c r="AL2937" s="260"/>
      <c r="AM2937" s="73"/>
      <c r="AN2937" s="73"/>
      <c r="AO2937" s="73"/>
      <c r="AP2937" s="73"/>
      <c r="AQ2937" s="73"/>
      <c r="AR2937" s="73"/>
      <c r="AS2937" s="74"/>
    </row>
    <row r="2938" spans="1:45" s="75" customFormat="1" ht="11.25" customHeight="1" x14ac:dyDescent="0.2">
      <c r="A2938" s="327"/>
      <c r="B2938" s="138" t="s">
        <v>4401</v>
      </c>
      <c r="C2938" s="890"/>
      <c r="D2938" s="890"/>
      <c r="E2938" s="890"/>
      <c r="F2938" s="890"/>
      <c r="G2938" s="890"/>
      <c r="H2938" s="890"/>
      <c r="I2938" s="890"/>
      <c r="J2938" s="890"/>
      <c r="K2938" s="890"/>
      <c r="L2938" s="890"/>
      <c r="M2938" s="890"/>
      <c r="N2938" s="890"/>
      <c r="O2938" s="890"/>
      <c r="P2938" s="890"/>
      <c r="Q2938" s="890"/>
      <c r="R2938" s="890"/>
      <c r="S2938" s="890"/>
      <c r="T2938" s="890"/>
      <c r="U2938" s="890"/>
      <c r="V2938" s="890"/>
      <c r="W2938" s="890"/>
      <c r="X2938" s="890"/>
      <c r="Y2938" s="890"/>
      <c r="Z2938" s="890"/>
      <c r="AA2938" s="890"/>
      <c r="AB2938" s="890"/>
      <c r="AC2938" s="890"/>
      <c r="AD2938" s="890"/>
      <c r="AE2938" s="890"/>
      <c r="AF2938" s="890"/>
      <c r="AG2938" s="890"/>
      <c r="AH2938" s="890"/>
      <c r="AI2938" s="890"/>
      <c r="AJ2938" s="890"/>
      <c r="AK2938" s="890"/>
      <c r="AL2938" s="890"/>
      <c r="AM2938" s="73" t="s">
        <v>654</v>
      </c>
      <c r="AN2938" s="73"/>
      <c r="AO2938" s="73"/>
      <c r="AP2938" s="73"/>
      <c r="AQ2938" s="73"/>
      <c r="AR2938" s="73"/>
      <c r="AS2938" s="74"/>
    </row>
    <row r="2939" spans="1:45" s="72" customFormat="1" ht="12" customHeight="1" x14ac:dyDescent="0.2">
      <c r="A2939" s="154">
        <v>2201102</v>
      </c>
      <c r="B2939" s="155" t="s">
        <v>805</v>
      </c>
      <c r="C2939" s="258">
        <f t="shared" si="450"/>
        <v>3</v>
      </c>
      <c r="D2939" s="263">
        <f t="shared" si="451"/>
        <v>3</v>
      </c>
      <c r="E2939" s="125">
        <v>3</v>
      </c>
      <c r="F2939" s="125"/>
      <c r="G2939" s="125"/>
      <c r="H2939" s="126"/>
      <c r="I2939" s="126"/>
      <c r="J2939" s="126"/>
      <c r="K2939" s="126"/>
      <c r="L2939" s="126"/>
      <c r="M2939" s="126"/>
      <c r="N2939" s="126"/>
      <c r="O2939" s="126"/>
      <c r="P2939" s="126"/>
      <c r="Q2939" s="126"/>
      <c r="R2939" s="126"/>
      <c r="S2939" s="126"/>
      <c r="T2939" s="126"/>
      <c r="U2939" s="126"/>
      <c r="V2939" s="126"/>
      <c r="W2939" s="126"/>
      <c r="X2939" s="126"/>
      <c r="Y2939" s="126"/>
      <c r="Z2939" s="126"/>
      <c r="AA2939" s="125">
        <v>3</v>
      </c>
      <c r="AB2939" s="125"/>
      <c r="AC2939" s="125"/>
      <c r="AD2939" s="125"/>
      <c r="AE2939" s="125"/>
      <c r="AF2939" s="125"/>
      <c r="AG2939" s="125"/>
      <c r="AH2939" s="125"/>
      <c r="AI2939" s="125"/>
      <c r="AJ2939" s="125"/>
      <c r="AK2939" s="310">
        <v>34150</v>
      </c>
      <c r="AL2939" s="310">
        <f>AK2939*E2939</f>
        <v>102450</v>
      </c>
      <c r="AM2939" s="65" t="s">
        <v>654</v>
      </c>
      <c r="AN2939" s="65"/>
      <c r="AO2939" s="65"/>
      <c r="AP2939" s="65"/>
      <c r="AQ2939" s="65"/>
      <c r="AR2939" s="65"/>
      <c r="AS2939" s="71"/>
    </row>
    <row r="2940" spans="1:45" s="75" customFormat="1" ht="11.25" customHeight="1" x14ac:dyDescent="0.2">
      <c r="A2940" s="327"/>
      <c r="B2940" s="141" t="s">
        <v>467</v>
      </c>
      <c r="C2940" s="260">
        <f>C2939</f>
        <v>3</v>
      </c>
      <c r="D2940" s="260">
        <f>D2939</f>
        <v>3</v>
      </c>
      <c r="E2940" s="260">
        <f>E2939</f>
        <v>3</v>
      </c>
      <c r="F2940" s="260">
        <f>F2939</f>
        <v>0</v>
      </c>
      <c r="G2940" s="260">
        <f>G2939</f>
        <v>0</v>
      </c>
      <c r="H2940" s="891"/>
      <c r="I2940" s="892"/>
      <c r="J2940" s="892"/>
      <c r="K2940" s="892"/>
      <c r="L2940" s="892"/>
      <c r="M2940" s="892"/>
      <c r="N2940" s="892"/>
      <c r="O2940" s="892"/>
      <c r="P2940" s="892"/>
      <c r="Q2940" s="892"/>
      <c r="R2940" s="892"/>
      <c r="S2940" s="892"/>
      <c r="T2940" s="892"/>
      <c r="U2940" s="892"/>
      <c r="V2940" s="892"/>
      <c r="W2940" s="892"/>
      <c r="X2940" s="892"/>
      <c r="Y2940" s="892"/>
      <c r="Z2940" s="893"/>
      <c r="AA2940" s="260">
        <f t="shared" ref="AA2940:AJ2940" si="453">AA2939</f>
        <v>3</v>
      </c>
      <c r="AB2940" s="260">
        <f t="shared" si="453"/>
        <v>0</v>
      </c>
      <c r="AC2940" s="260">
        <f t="shared" si="453"/>
        <v>0</v>
      </c>
      <c r="AD2940" s="260">
        <f t="shared" si="453"/>
        <v>0</v>
      </c>
      <c r="AE2940" s="260">
        <f t="shared" si="453"/>
        <v>0</v>
      </c>
      <c r="AF2940" s="260">
        <f t="shared" si="453"/>
        <v>0</v>
      </c>
      <c r="AG2940" s="260">
        <f t="shared" si="453"/>
        <v>0</v>
      </c>
      <c r="AH2940" s="260">
        <f t="shared" si="453"/>
        <v>0</v>
      </c>
      <c r="AI2940" s="260">
        <f t="shared" si="453"/>
        <v>0</v>
      </c>
      <c r="AJ2940" s="260">
        <f t="shared" si="453"/>
        <v>0</v>
      </c>
      <c r="AK2940" s="306">
        <f>AK2939</f>
        <v>34150</v>
      </c>
      <c r="AL2940" s="306">
        <f>AL2939</f>
        <v>102450</v>
      </c>
      <c r="AM2940" s="73" t="s">
        <v>654</v>
      </c>
      <c r="AN2940" s="73"/>
      <c r="AO2940" s="73"/>
      <c r="AP2940" s="73"/>
      <c r="AQ2940" s="73"/>
      <c r="AR2940" s="73"/>
      <c r="AS2940" s="74"/>
    </row>
    <row r="2941" spans="1:45" s="75" customFormat="1" ht="11.25" customHeight="1" x14ac:dyDescent="0.25">
      <c r="A2941" s="240"/>
      <c r="B2941" s="141" t="s">
        <v>2487</v>
      </c>
      <c r="C2941" s="890"/>
      <c r="D2941" s="890"/>
      <c r="E2941" s="890"/>
      <c r="F2941" s="890"/>
      <c r="G2941" s="890"/>
      <c r="H2941" s="890"/>
      <c r="I2941" s="890"/>
      <c r="J2941" s="890"/>
      <c r="K2941" s="890"/>
      <c r="L2941" s="890"/>
      <c r="M2941" s="890"/>
      <c r="N2941" s="890"/>
      <c r="O2941" s="890"/>
      <c r="P2941" s="890"/>
      <c r="Q2941" s="890"/>
      <c r="R2941" s="890"/>
      <c r="S2941" s="890"/>
      <c r="T2941" s="890"/>
      <c r="U2941" s="890"/>
      <c r="V2941" s="890"/>
      <c r="W2941" s="890"/>
      <c r="X2941" s="890"/>
      <c r="Y2941" s="890"/>
      <c r="Z2941" s="890"/>
      <c r="AA2941" s="890"/>
      <c r="AB2941" s="890"/>
      <c r="AC2941" s="890"/>
      <c r="AD2941" s="890"/>
      <c r="AE2941" s="890"/>
      <c r="AF2941" s="890"/>
      <c r="AG2941" s="890"/>
      <c r="AH2941" s="890"/>
      <c r="AI2941" s="890"/>
      <c r="AJ2941" s="890"/>
      <c r="AK2941" s="890"/>
      <c r="AL2941" s="890"/>
      <c r="AM2941" s="73"/>
      <c r="AN2941" s="73"/>
      <c r="AO2941" s="73"/>
      <c r="AP2941" s="73"/>
      <c r="AQ2941" s="73"/>
      <c r="AR2941" s="73"/>
      <c r="AS2941" s="74"/>
    </row>
    <row r="2942" spans="1:45" s="67" customFormat="1" ht="24" customHeight="1" x14ac:dyDescent="0.2">
      <c r="A2942" s="214">
        <v>2201001</v>
      </c>
      <c r="B2942" s="215" t="s">
        <v>1479</v>
      </c>
      <c r="C2942" s="290">
        <f t="shared" si="450"/>
        <v>39</v>
      </c>
      <c r="D2942" s="263">
        <f t="shared" si="451"/>
        <v>39</v>
      </c>
      <c r="E2942" s="125">
        <v>39</v>
      </c>
      <c r="F2942" s="125"/>
      <c r="G2942" s="125"/>
      <c r="H2942" s="126"/>
      <c r="I2942" s="126"/>
      <c r="J2942" s="126"/>
      <c r="K2942" s="126"/>
      <c r="L2942" s="126"/>
      <c r="M2942" s="126"/>
      <c r="N2942" s="126"/>
      <c r="O2942" s="126"/>
      <c r="P2942" s="126"/>
      <c r="Q2942" s="126"/>
      <c r="R2942" s="126"/>
      <c r="S2942" s="126"/>
      <c r="T2942" s="126"/>
      <c r="U2942" s="126"/>
      <c r="V2942" s="126"/>
      <c r="W2942" s="126"/>
      <c r="X2942" s="126"/>
      <c r="Y2942" s="126"/>
      <c r="Z2942" s="126"/>
      <c r="AA2942" s="125"/>
      <c r="AB2942" s="125">
        <v>39</v>
      </c>
      <c r="AC2942" s="125"/>
      <c r="AD2942" s="125"/>
      <c r="AE2942" s="125"/>
      <c r="AF2942" s="125"/>
      <c r="AG2942" s="125"/>
      <c r="AH2942" s="125"/>
      <c r="AI2942" s="125"/>
      <c r="AJ2942" s="125"/>
      <c r="AK2942" s="311"/>
      <c r="AL2942" s="131"/>
      <c r="AM2942" s="65" t="s">
        <v>654</v>
      </c>
      <c r="AN2942" s="65"/>
      <c r="AO2942" s="65"/>
      <c r="AP2942" s="65"/>
      <c r="AQ2942" s="65"/>
      <c r="AR2942" s="65"/>
      <c r="AS2942" s="66"/>
    </row>
    <row r="2943" spans="1:45" s="67" customFormat="1" ht="12" customHeight="1" x14ac:dyDescent="0.2">
      <c r="A2943" s="214">
        <v>2201002</v>
      </c>
      <c r="B2943" s="215" t="s">
        <v>1480</v>
      </c>
      <c r="C2943" s="258">
        <f t="shared" si="450"/>
        <v>0</v>
      </c>
      <c r="D2943" s="263">
        <f t="shared" si="451"/>
        <v>0</v>
      </c>
      <c r="E2943" s="125"/>
      <c r="F2943" s="125"/>
      <c r="G2943" s="125"/>
      <c r="H2943" s="126"/>
      <c r="I2943" s="126"/>
      <c r="J2943" s="126"/>
      <c r="K2943" s="126"/>
      <c r="L2943" s="126"/>
      <c r="M2943" s="126"/>
      <c r="N2943" s="126"/>
      <c r="O2943" s="126"/>
      <c r="P2943" s="126"/>
      <c r="Q2943" s="126"/>
      <c r="R2943" s="126"/>
      <c r="S2943" s="126"/>
      <c r="T2943" s="126"/>
      <c r="U2943" s="126"/>
      <c r="V2943" s="126"/>
      <c r="W2943" s="126"/>
      <c r="X2943" s="126"/>
      <c r="Y2943" s="126"/>
      <c r="Z2943" s="126"/>
      <c r="AA2943" s="125"/>
      <c r="AB2943" s="125"/>
      <c r="AC2943" s="125"/>
      <c r="AD2943" s="125"/>
      <c r="AE2943" s="125"/>
      <c r="AF2943" s="125"/>
      <c r="AG2943" s="125"/>
      <c r="AH2943" s="125"/>
      <c r="AI2943" s="125"/>
      <c r="AJ2943" s="125"/>
      <c r="AK2943" s="311"/>
      <c r="AL2943" s="131"/>
      <c r="AM2943" s="65" t="s">
        <v>654</v>
      </c>
      <c r="AN2943" s="65"/>
      <c r="AO2943" s="65"/>
      <c r="AP2943" s="65"/>
      <c r="AQ2943" s="65"/>
      <c r="AR2943" s="65"/>
      <c r="AS2943" s="66"/>
    </row>
    <row r="2944" spans="1:45" s="67" customFormat="1" ht="12" customHeight="1" x14ac:dyDescent="0.2">
      <c r="A2944" s="214"/>
      <c r="B2944" s="276" t="s">
        <v>1919</v>
      </c>
      <c r="C2944" s="258">
        <f t="shared" si="450"/>
        <v>0</v>
      </c>
      <c r="D2944" s="263">
        <f t="shared" si="451"/>
        <v>0</v>
      </c>
      <c r="E2944" s="125"/>
      <c r="F2944" s="125"/>
      <c r="G2944" s="125"/>
      <c r="H2944" s="126"/>
      <c r="I2944" s="126"/>
      <c r="J2944" s="126"/>
      <c r="K2944" s="126"/>
      <c r="L2944" s="126"/>
      <c r="M2944" s="126"/>
      <c r="N2944" s="126"/>
      <c r="O2944" s="126"/>
      <c r="P2944" s="126"/>
      <c r="Q2944" s="126"/>
      <c r="R2944" s="126"/>
      <c r="S2944" s="126"/>
      <c r="T2944" s="126"/>
      <c r="U2944" s="126"/>
      <c r="V2944" s="126"/>
      <c r="W2944" s="126"/>
      <c r="X2944" s="126"/>
      <c r="Y2944" s="126"/>
      <c r="Z2944" s="126"/>
      <c r="AA2944" s="125"/>
      <c r="AB2944" s="125"/>
      <c r="AC2944" s="125"/>
      <c r="AD2944" s="125"/>
      <c r="AE2944" s="125"/>
      <c r="AF2944" s="125"/>
      <c r="AG2944" s="125"/>
      <c r="AH2944" s="125"/>
      <c r="AI2944" s="125"/>
      <c r="AJ2944" s="125"/>
      <c r="AK2944" s="311"/>
      <c r="AL2944" s="131"/>
      <c r="AM2944" s="65" t="s">
        <v>654</v>
      </c>
      <c r="AN2944" s="65"/>
      <c r="AO2944" s="65"/>
      <c r="AP2944" s="65"/>
      <c r="AQ2944" s="65"/>
      <c r="AR2944" s="65"/>
      <c r="AS2944" s="66"/>
    </row>
    <row r="2945" spans="1:45" s="67" customFormat="1" ht="12" customHeight="1" x14ac:dyDescent="0.2">
      <c r="A2945" s="214"/>
      <c r="B2945" s="216" t="s">
        <v>1581</v>
      </c>
      <c r="C2945" s="258">
        <f t="shared" si="450"/>
        <v>73</v>
      </c>
      <c r="D2945" s="263">
        <f t="shared" si="451"/>
        <v>73</v>
      </c>
      <c r="E2945" s="125">
        <v>73</v>
      </c>
      <c r="F2945" s="125"/>
      <c r="G2945" s="125"/>
      <c r="H2945" s="126"/>
      <c r="I2945" s="126"/>
      <c r="J2945" s="126"/>
      <c r="K2945" s="126"/>
      <c r="L2945" s="126"/>
      <c r="M2945" s="126"/>
      <c r="N2945" s="126"/>
      <c r="O2945" s="126"/>
      <c r="P2945" s="126"/>
      <c r="Q2945" s="126"/>
      <c r="R2945" s="126"/>
      <c r="S2945" s="126"/>
      <c r="T2945" s="126"/>
      <c r="U2945" s="126"/>
      <c r="V2945" s="126"/>
      <c r="W2945" s="126"/>
      <c r="X2945" s="126"/>
      <c r="Y2945" s="126"/>
      <c r="Z2945" s="126"/>
      <c r="AA2945" s="125">
        <v>28</v>
      </c>
      <c r="AB2945" s="125">
        <v>45</v>
      </c>
      <c r="AC2945" s="125"/>
      <c r="AD2945" s="125"/>
      <c r="AE2945" s="125"/>
      <c r="AF2945" s="125"/>
      <c r="AG2945" s="125"/>
      <c r="AH2945" s="125"/>
      <c r="AI2945" s="125">
        <v>73</v>
      </c>
      <c r="AJ2945" s="125"/>
      <c r="AK2945" s="311"/>
      <c r="AL2945" s="131"/>
      <c r="AM2945" s="65" t="s">
        <v>654</v>
      </c>
      <c r="AN2945" s="65"/>
      <c r="AO2945" s="65"/>
      <c r="AP2945" s="65"/>
      <c r="AQ2945" s="65"/>
      <c r="AR2945" s="65"/>
      <c r="AS2945" s="66"/>
    </row>
    <row r="2946" spans="1:45" s="67" customFormat="1" ht="12" customHeight="1" x14ac:dyDescent="0.2">
      <c r="A2946" s="214"/>
      <c r="B2946" s="216" t="s">
        <v>1582</v>
      </c>
      <c r="C2946" s="258">
        <f t="shared" si="450"/>
        <v>0</v>
      </c>
      <c r="D2946" s="263">
        <f t="shared" si="451"/>
        <v>0</v>
      </c>
      <c r="E2946" s="125"/>
      <c r="F2946" s="125"/>
      <c r="G2946" s="125"/>
      <c r="H2946" s="126"/>
      <c r="I2946" s="126"/>
      <c r="J2946" s="126"/>
      <c r="K2946" s="126"/>
      <c r="L2946" s="126"/>
      <c r="M2946" s="126"/>
      <c r="N2946" s="126"/>
      <c r="O2946" s="126"/>
      <c r="P2946" s="126"/>
      <c r="Q2946" s="126"/>
      <c r="R2946" s="126"/>
      <c r="S2946" s="126"/>
      <c r="T2946" s="126"/>
      <c r="U2946" s="126"/>
      <c r="V2946" s="126"/>
      <c r="W2946" s="126"/>
      <c r="X2946" s="126"/>
      <c r="Y2946" s="126"/>
      <c r="Z2946" s="126"/>
      <c r="AA2946" s="125"/>
      <c r="AB2946" s="125"/>
      <c r="AC2946" s="125"/>
      <c r="AD2946" s="125"/>
      <c r="AE2946" s="125"/>
      <c r="AF2946" s="125"/>
      <c r="AG2946" s="125"/>
      <c r="AH2946" s="125"/>
      <c r="AI2946" s="125"/>
      <c r="AJ2946" s="125"/>
      <c r="AK2946" s="311"/>
      <c r="AL2946" s="131"/>
      <c r="AM2946" s="65" t="s">
        <v>654</v>
      </c>
      <c r="AN2946" s="65"/>
      <c r="AO2946" s="65"/>
      <c r="AP2946" s="65"/>
      <c r="AQ2946" s="65"/>
      <c r="AR2946" s="65"/>
      <c r="AS2946" s="66"/>
    </row>
    <row r="2947" spans="1:45" s="67" customFormat="1" ht="12" customHeight="1" x14ac:dyDescent="0.2">
      <c r="A2947" s="214"/>
      <c r="B2947" s="216" t="s">
        <v>1583</v>
      </c>
      <c r="C2947" s="258">
        <f t="shared" si="450"/>
        <v>0</v>
      </c>
      <c r="D2947" s="263">
        <f t="shared" si="451"/>
        <v>0</v>
      </c>
      <c r="E2947" s="125"/>
      <c r="F2947" s="125"/>
      <c r="G2947" s="125"/>
      <c r="H2947" s="126"/>
      <c r="I2947" s="126"/>
      <c r="J2947" s="126"/>
      <c r="K2947" s="126"/>
      <c r="L2947" s="126"/>
      <c r="M2947" s="126"/>
      <c r="N2947" s="126"/>
      <c r="O2947" s="126"/>
      <c r="P2947" s="126"/>
      <c r="Q2947" s="126"/>
      <c r="R2947" s="126"/>
      <c r="S2947" s="126"/>
      <c r="T2947" s="126"/>
      <c r="U2947" s="126"/>
      <c r="V2947" s="126"/>
      <c r="W2947" s="126"/>
      <c r="X2947" s="126"/>
      <c r="Y2947" s="126"/>
      <c r="Z2947" s="126"/>
      <c r="AA2947" s="125"/>
      <c r="AB2947" s="125"/>
      <c r="AC2947" s="125"/>
      <c r="AD2947" s="125"/>
      <c r="AE2947" s="125"/>
      <c r="AF2947" s="125"/>
      <c r="AG2947" s="125"/>
      <c r="AH2947" s="125"/>
      <c r="AI2947" s="125"/>
      <c r="AJ2947" s="125"/>
      <c r="AK2947" s="311"/>
      <c r="AL2947" s="131"/>
      <c r="AM2947" s="65" t="s">
        <v>654</v>
      </c>
      <c r="AN2947" s="65"/>
      <c r="AO2947" s="65"/>
      <c r="AP2947" s="65"/>
      <c r="AQ2947" s="65"/>
      <c r="AR2947" s="65"/>
      <c r="AS2947" s="66"/>
    </row>
    <row r="2948" spans="1:45" s="72" customFormat="1" ht="12" customHeight="1" x14ac:dyDescent="0.2">
      <c r="A2948" s="214"/>
      <c r="B2948" s="216" t="s">
        <v>1753</v>
      </c>
      <c r="C2948" s="258">
        <f t="shared" si="450"/>
        <v>0</v>
      </c>
      <c r="D2948" s="263">
        <f t="shared" si="451"/>
        <v>0</v>
      </c>
      <c r="E2948" s="125"/>
      <c r="F2948" s="125"/>
      <c r="G2948" s="125"/>
      <c r="H2948" s="126"/>
      <c r="I2948" s="126"/>
      <c r="J2948" s="126"/>
      <c r="K2948" s="126"/>
      <c r="L2948" s="126"/>
      <c r="M2948" s="126"/>
      <c r="N2948" s="126"/>
      <c r="O2948" s="126"/>
      <c r="P2948" s="126"/>
      <c r="Q2948" s="126"/>
      <c r="R2948" s="126"/>
      <c r="S2948" s="126"/>
      <c r="T2948" s="126"/>
      <c r="U2948" s="126"/>
      <c r="V2948" s="126"/>
      <c r="W2948" s="126"/>
      <c r="X2948" s="126"/>
      <c r="Y2948" s="126"/>
      <c r="Z2948" s="126"/>
      <c r="AA2948" s="125"/>
      <c r="AB2948" s="125"/>
      <c r="AC2948" s="125"/>
      <c r="AD2948" s="125"/>
      <c r="AE2948" s="125"/>
      <c r="AF2948" s="125"/>
      <c r="AG2948" s="125"/>
      <c r="AH2948" s="125"/>
      <c r="AI2948" s="125"/>
      <c r="AJ2948" s="125"/>
      <c r="AK2948" s="311"/>
      <c r="AL2948" s="131"/>
      <c r="AM2948" s="65" t="s">
        <v>654</v>
      </c>
      <c r="AN2948" s="65"/>
      <c r="AO2948" s="65"/>
      <c r="AP2948" s="65"/>
      <c r="AQ2948" s="65"/>
      <c r="AR2948" s="65"/>
      <c r="AS2948" s="71"/>
    </row>
    <row r="2949" spans="1:45" s="75" customFormat="1" ht="11.25" customHeight="1" x14ac:dyDescent="0.2">
      <c r="A2949" s="327"/>
      <c r="B2949" s="141" t="s">
        <v>467</v>
      </c>
      <c r="C2949" s="260">
        <f>SUM(C2942:C2948)</f>
        <v>112</v>
      </c>
      <c r="D2949" s="260">
        <f>SUM(D2942:D2948)</f>
        <v>112</v>
      </c>
      <c r="E2949" s="260">
        <f>SUM(E2942:E2948)</f>
        <v>112</v>
      </c>
      <c r="F2949" s="260">
        <f>SUM(F2942:F2948)</f>
        <v>0</v>
      </c>
      <c r="G2949" s="260">
        <f>SUM(G2942:G2948)</f>
        <v>0</v>
      </c>
      <c r="H2949" s="891"/>
      <c r="I2949" s="892"/>
      <c r="J2949" s="892"/>
      <c r="K2949" s="892"/>
      <c r="L2949" s="892"/>
      <c r="M2949" s="892"/>
      <c r="N2949" s="892"/>
      <c r="O2949" s="892"/>
      <c r="P2949" s="892"/>
      <c r="Q2949" s="892"/>
      <c r="R2949" s="892"/>
      <c r="S2949" s="892"/>
      <c r="T2949" s="892"/>
      <c r="U2949" s="892"/>
      <c r="V2949" s="892"/>
      <c r="W2949" s="892"/>
      <c r="X2949" s="892"/>
      <c r="Y2949" s="892"/>
      <c r="Z2949" s="893"/>
      <c r="AA2949" s="260">
        <f t="shared" ref="AA2949:AJ2949" si="454">SUM(AA2942:AA2948)</f>
        <v>28</v>
      </c>
      <c r="AB2949" s="260">
        <f t="shared" si="454"/>
        <v>84</v>
      </c>
      <c r="AC2949" s="260">
        <f t="shared" si="454"/>
        <v>0</v>
      </c>
      <c r="AD2949" s="260">
        <f t="shared" si="454"/>
        <v>0</v>
      </c>
      <c r="AE2949" s="260">
        <f t="shared" si="454"/>
        <v>0</v>
      </c>
      <c r="AF2949" s="260">
        <f t="shared" si="454"/>
        <v>0</v>
      </c>
      <c r="AG2949" s="260">
        <f t="shared" si="454"/>
        <v>0</v>
      </c>
      <c r="AH2949" s="260">
        <f t="shared" si="454"/>
        <v>0</v>
      </c>
      <c r="AI2949" s="260">
        <f t="shared" si="454"/>
        <v>73</v>
      </c>
      <c r="AJ2949" s="260">
        <f t="shared" si="454"/>
        <v>0</v>
      </c>
      <c r="AK2949" s="306"/>
      <c r="AL2949" s="260"/>
      <c r="AM2949" s="73"/>
      <c r="AN2949" s="73"/>
      <c r="AO2949" s="73"/>
      <c r="AP2949" s="73"/>
      <c r="AQ2949" s="73"/>
      <c r="AR2949" s="73"/>
      <c r="AS2949" s="74"/>
    </row>
    <row r="2950" spans="1:45" s="75" customFormat="1" x14ac:dyDescent="0.2">
      <c r="A2950" s="327"/>
      <c r="B2950" s="141" t="s">
        <v>4402</v>
      </c>
      <c r="C2950" s="890"/>
      <c r="D2950" s="890"/>
      <c r="E2950" s="890"/>
      <c r="F2950" s="890"/>
      <c r="G2950" s="890"/>
      <c r="H2950" s="890"/>
      <c r="I2950" s="890"/>
      <c r="J2950" s="890"/>
      <c r="K2950" s="890"/>
      <c r="L2950" s="890"/>
      <c r="M2950" s="890"/>
      <c r="N2950" s="890"/>
      <c r="O2950" s="890"/>
      <c r="P2950" s="890"/>
      <c r="Q2950" s="890"/>
      <c r="R2950" s="890"/>
      <c r="S2950" s="890"/>
      <c r="T2950" s="890"/>
      <c r="U2950" s="890"/>
      <c r="V2950" s="890"/>
      <c r="W2950" s="890"/>
      <c r="X2950" s="890"/>
      <c r="Y2950" s="890"/>
      <c r="Z2950" s="890"/>
      <c r="AA2950" s="890"/>
      <c r="AB2950" s="890"/>
      <c r="AC2950" s="890"/>
      <c r="AD2950" s="890"/>
      <c r="AE2950" s="890"/>
      <c r="AF2950" s="890"/>
      <c r="AG2950" s="890"/>
      <c r="AH2950" s="890"/>
      <c r="AI2950" s="890"/>
      <c r="AJ2950" s="890"/>
      <c r="AK2950" s="890"/>
      <c r="AL2950" s="890"/>
      <c r="AM2950" s="73" t="s">
        <v>654</v>
      </c>
      <c r="AN2950" s="73"/>
      <c r="AO2950" s="73"/>
      <c r="AP2950" s="73"/>
      <c r="AQ2950" s="73"/>
      <c r="AR2950" s="73"/>
      <c r="AS2950" s="74"/>
    </row>
    <row r="2951" spans="1:45" s="67" customFormat="1" ht="12" customHeight="1" x14ac:dyDescent="0.2">
      <c r="A2951" s="139">
        <v>2401061</v>
      </c>
      <c r="B2951" s="140" t="s">
        <v>745</v>
      </c>
      <c r="C2951" s="258">
        <f t="shared" si="450"/>
        <v>0</v>
      </c>
      <c r="D2951" s="263">
        <f t="shared" si="451"/>
        <v>0</v>
      </c>
      <c r="E2951" s="125"/>
      <c r="F2951" s="125"/>
      <c r="G2951" s="125"/>
      <c r="H2951" s="126"/>
      <c r="I2951" s="126"/>
      <c r="J2951" s="126"/>
      <c r="K2951" s="126"/>
      <c r="L2951" s="126"/>
      <c r="M2951" s="126"/>
      <c r="N2951" s="126"/>
      <c r="O2951" s="126"/>
      <c r="P2951" s="126"/>
      <c r="Q2951" s="126"/>
      <c r="R2951" s="126"/>
      <c r="S2951" s="126"/>
      <c r="T2951" s="126"/>
      <c r="U2951" s="126"/>
      <c r="V2951" s="126"/>
      <c r="W2951" s="126"/>
      <c r="X2951" s="126"/>
      <c r="Y2951" s="126"/>
      <c r="Z2951" s="126"/>
      <c r="AA2951" s="125"/>
      <c r="AB2951" s="125"/>
      <c r="AC2951" s="125"/>
      <c r="AD2951" s="125"/>
      <c r="AE2951" s="125"/>
      <c r="AF2951" s="125"/>
      <c r="AG2951" s="125"/>
      <c r="AH2951" s="125"/>
      <c r="AI2951" s="125"/>
      <c r="AJ2951" s="125"/>
      <c r="AK2951" s="310">
        <v>22500</v>
      </c>
      <c r="AL2951" s="310">
        <f t="shared" ref="AL2951:AL2957" si="455">AK2951*E2951</f>
        <v>0</v>
      </c>
      <c r="AM2951" s="65" t="s">
        <v>654</v>
      </c>
      <c r="AN2951" s="65"/>
      <c r="AO2951" s="65"/>
      <c r="AP2951" s="65"/>
      <c r="AQ2951" s="65"/>
      <c r="AR2951" s="65"/>
      <c r="AS2951" s="66"/>
    </row>
    <row r="2952" spans="1:45" s="67" customFormat="1" ht="12" customHeight="1" x14ac:dyDescent="0.2">
      <c r="A2952" s="139">
        <v>2401062</v>
      </c>
      <c r="B2952" s="140" t="s">
        <v>747</v>
      </c>
      <c r="C2952" s="258">
        <f t="shared" si="450"/>
        <v>0</v>
      </c>
      <c r="D2952" s="263">
        <f t="shared" si="451"/>
        <v>0</v>
      </c>
      <c r="E2952" s="125"/>
      <c r="F2952" s="125"/>
      <c r="G2952" s="125"/>
      <c r="H2952" s="126"/>
      <c r="I2952" s="126"/>
      <c r="J2952" s="126"/>
      <c r="K2952" s="126"/>
      <c r="L2952" s="126"/>
      <c r="M2952" s="126"/>
      <c r="N2952" s="126"/>
      <c r="O2952" s="126"/>
      <c r="P2952" s="126"/>
      <c r="Q2952" s="126"/>
      <c r="R2952" s="126"/>
      <c r="S2952" s="126"/>
      <c r="T2952" s="126"/>
      <c r="U2952" s="126"/>
      <c r="V2952" s="126"/>
      <c r="W2952" s="126"/>
      <c r="X2952" s="126"/>
      <c r="Y2952" s="126"/>
      <c r="Z2952" s="126"/>
      <c r="AA2952" s="125"/>
      <c r="AB2952" s="125"/>
      <c r="AC2952" s="125"/>
      <c r="AD2952" s="125"/>
      <c r="AE2952" s="125"/>
      <c r="AF2952" s="125"/>
      <c r="AG2952" s="125"/>
      <c r="AH2952" s="125"/>
      <c r="AI2952" s="125"/>
      <c r="AJ2952" s="125"/>
      <c r="AK2952" s="310">
        <v>70780</v>
      </c>
      <c r="AL2952" s="310">
        <f t="shared" si="455"/>
        <v>0</v>
      </c>
      <c r="AM2952" s="65" t="s">
        <v>654</v>
      </c>
      <c r="AN2952" s="65"/>
      <c r="AO2952" s="65"/>
      <c r="AP2952" s="65"/>
      <c r="AQ2952" s="65"/>
      <c r="AR2952" s="65"/>
      <c r="AS2952" s="66"/>
    </row>
    <row r="2953" spans="1:45" s="67" customFormat="1" ht="12" customHeight="1" x14ac:dyDescent="0.2">
      <c r="A2953" s="139">
        <v>2401063</v>
      </c>
      <c r="B2953" s="140" t="s">
        <v>950</v>
      </c>
      <c r="C2953" s="258">
        <f t="shared" si="450"/>
        <v>0</v>
      </c>
      <c r="D2953" s="263">
        <f t="shared" si="451"/>
        <v>0</v>
      </c>
      <c r="E2953" s="125"/>
      <c r="F2953" s="125"/>
      <c r="G2953" s="125"/>
      <c r="H2953" s="126"/>
      <c r="I2953" s="126"/>
      <c r="J2953" s="126"/>
      <c r="K2953" s="126"/>
      <c r="L2953" s="126"/>
      <c r="M2953" s="126"/>
      <c r="N2953" s="126"/>
      <c r="O2953" s="126"/>
      <c r="P2953" s="126"/>
      <c r="Q2953" s="126"/>
      <c r="R2953" s="126"/>
      <c r="S2953" s="126"/>
      <c r="T2953" s="126"/>
      <c r="U2953" s="126"/>
      <c r="V2953" s="126"/>
      <c r="W2953" s="126"/>
      <c r="X2953" s="126"/>
      <c r="Y2953" s="126"/>
      <c r="Z2953" s="126"/>
      <c r="AA2953" s="125"/>
      <c r="AB2953" s="125"/>
      <c r="AC2953" s="125"/>
      <c r="AD2953" s="125"/>
      <c r="AE2953" s="125"/>
      <c r="AF2953" s="125"/>
      <c r="AG2953" s="125"/>
      <c r="AH2953" s="125"/>
      <c r="AI2953" s="125"/>
      <c r="AJ2953" s="125"/>
      <c r="AK2953" s="310">
        <v>87730</v>
      </c>
      <c r="AL2953" s="310">
        <f t="shared" si="455"/>
        <v>0</v>
      </c>
      <c r="AM2953" s="65" t="s">
        <v>654</v>
      </c>
      <c r="AN2953" s="65"/>
      <c r="AO2953" s="65"/>
      <c r="AP2953" s="65"/>
      <c r="AQ2953" s="65"/>
      <c r="AR2953" s="65"/>
      <c r="AS2953" s="66"/>
    </row>
    <row r="2954" spans="1:45" s="67" customFormat="1" ht="12" customHeight="1" x14ac:dyDescent="0.2">
      <c r="A2954" s="139">
        <v>2401064</v>
      </c>
      <c r="B2954" s="140" t="s">
        <v>952</v>
      </c>
      <c r="C2954" s="258">
        <f t="shared" si="450"/>
        <v>88</v>
      </c>
      <c r="D2954" s="263">
        <f t="shared" si="451"/>
        <v>88</v>
      </c>
      <c r="E2954" s="125">
        <v>88</v>
      </c>
      <c r="F2954" s="125"/>
      <c r="G2954" s="125"/>
      <c r="H2954" s="126"/>
      <c r="I2954" s="126"/>
      <c r="J2954" s="126"/>
      <c r="K2954" s="126"/>
      <c r="L2954" s="126"/>
      <c r="M2954" s="126"/>
      <c r="N2954" s="126"/>
      <c r="O2954" s="126"/>
      <c r="P2954" s="126"/>
      <c r="Q2954" s="126"/>
      <c r="R2954" s="126"/>
      <c r="S2954" s="126"/>
      <c r="T2954" s="126"/>
      <c r="U2954" s="126"/>
      <c r="V2954" s="126"/>
      <c r="W2954" s="126"/>
      <c r="X2954" s="126"/>
      <c r="Y2954" s="126"/>
      <c r="Z2954" s="126"/>
      <c r="AA2954" s="125">
        <v>52</v>
      </c>
      <c r="AB2954" s="125">
        <v>32</v>
      </c>
      <c r="AC2954" s="125">
        <v>4</v>
      </c>
      <c r="AD2954" s="125"/>
      <c r="AE2954" s="125"/>
      <c r="AF2954" s="125"/>
      <c r="AG2954" s="125"/>
      <c r="AH2954" s="125"/>
      <c r="AI2954" s="125"/>
      <c r="AJ2954" s="125"/>
      <c r="AK2954" s="310">
        <v>3090</v>
      </c>
      <c r="AL2954" s="310">
        <f t="shared" si="455"/>
        <v>271920</v>
      </c>
      <c r="AM2954" s="65" t="s">
        <v>654</v>
      </c>
      <c r="AN2954" s="65"/>
      <c r="AO2954" s="65"/>
      <c r="AP2954" s="65"/>
      <c r="AQ2954" s="65"/>
      <c r="AR2954" s="65"/>
      <c r="AS2954" s="66"/>
    </row>
    <row r="2955" spans="1:45" s="67" customFormat="1" ht="12" customHeight="1" x14ac:dyDescent="0.2">
      <c r="A2955" s="139">
        <v>2401065</v>
      </c>
      <c r="B2955" s="140" t="s">
        <v>338</v>
      </c>
      <c r="C2955" s="258">
        <f t="shared" si="450"/>
        <v>0</v>
      </c>
      <c r="D2955" s="263">
        <f t="shared" si="451"/>
        <v>0</v>
      </c>
      <c r="E2955" s="125"/>
      <c r="F2955" s="125"/>
      <c r="G2955" s="125"/>
      <c r="H2955" s="126"/>
      <c r="I2955" s="126"/>
      <c r="J2955" s="126"/>
      <c r="K2955" s="126"/>
      <c r="L2955" s="126"/>
      <c r="M2955" s="126"/>
      <c r="N2955" s="126"/>
      <c r="O2955" s="126"/>
      <c r="P2955" s="126"/>
      <c r="Q2955" s="126"/>
      <c r="R2955" s="126"/>
      <c r="S2955" s="126"/>
      <c r="T2955" s="126"/>
      <c r="U2955" s="126"/>
      <c r="V2955" s="126"/>
      <c r="W2955" s="126"/>
      <c r="X2955" s="126"/>
      <c r="Y2955" s="126"/>
      <c r="Z2955" s="126"/>
      <c r="AA2955" s="125"/>
      <c r="AB2955" s="125"/>
      <c r="AC2955" s="125"/>
      <c r="AD2955" s="125"/>
      <c r="AE2955" s="125"/>
      <c r="AF2955" s="125"/>
      <c r="AG2955" s="125"/>
      <c r="AH2955" s="125"/>
      <c r="AI2955" s="125"/>
      <c r="AJ2955" s="125"/>
      <c r="AK2955" s="310">
        <v>70</v>
      </c>
      <c r="AL2955" s="310">
        <f t="shared" si="455"/>
        <v>0</v>
      </c>
      <c r="AM2955" s="65" t="s">
        <v>654</v>
      </c>
      <c r="AN2955" s="65"/>
      <c r="AO2955" s="65"/>
      <c r="AP2955" s="65"/>
      <c r="AQ2955" s="65"/>
      <c r="AR2955" s="65"/>
      <c r="AS2955" s="66"/>
    </row>
    <row r="2956" spans="1:45" s="67" customFormat="1" ht="12" customHeight="1" x14ac:dyDescent="0.2">
      <c r="A2956" s="139">
        <v>2401066</v>
      </c>
      <c r="B2956" s="140" t="s">
        <v>340</v>
      </c>
      <c r="C2956" s="258">
        <f t="shared" si="450"/>
        <v>0</v>
      </c>
      <c r="D2956" s="263">
        <f t="shared" si="451"/>
        <v>0</v>
      </c>
      <c r="E2956" s="125"/>
      <c r="F2956" s="125"/>
      <c r="G2956" s="125"/>
      <c r="H2956" s="126"/>
      <c r="I2956" s="126"/>
      <c r="J2956" s="126"/>
      <c r="K2956" s="126"/>
      <c r="L2956" s="126"/>
      <c r="M2956" s="126"/>
      <c r="N2956" s="126"/>
      <c r="O2956" s="126"/>
      <c r="P2956" s="126"/>
      <c r="Q2956" s="126"/>
      <c r="R2956" s="126"/>
      <c r="S2956" s="126"/>
      <c r="T2956" s="126"/>
      <c r="U2956" s="126"/>
      <c r="V2956" s="126"/>
      <c r="W2956" s="126"/>
      <c r="X2956" s="126"/>
      <c r="Y2956" s="126"/>
      <c r="Z2956" s="126"/>
      <c r="AA2956" s="125"/>
      <c r="AB2956" s="125"/>
      <c r="AC2956" s="125"/>
      <c r="AD2956" s="125"/>
      <c r="AE2956" s="125"/>
      <c r="AF2956" s="125"/>
      <c r="AG2956" s="125"/>
      <c r="AH2956" s="125"/>
      <c r="AI2956" s="125"/>
      <c r="AJ2956" s="125"/>
      <c r="AK2956" s="310">
        <v>186260</v>
      </c>
      <c r="AL2956" s="310">
        <f t="shared" si="455"/>
        <v>0</v>
      </c>
      <c r="AM2956" s="65" t="s">
        <v>654</v>
      </c>
      <c r="AN2956" s="65"/>
      <c r="AO2956" s="65"/>
      <c r="AP2956" s="65"/>
      <c r="AQ2956" s="65"/>
      <c r="AR2956" s="65"/>
      <c r="AS2956" s="66"/>
    </row>
    <row r="2957" spans="1:45" s="72" customFormat="1" ht="12" customHeight="1" x14ac:dyDescent="0.2">
      <c r="A2957" s="139">
        <v>2401067</v>
      </c>
      <c r="B2957" s="140" t="s">
        <v>342</v>
      </c>
      <c r="C2957" s="258">
        <f t="shared" si="450"/>
        <v>0</v>
      </c>
      <c r="D2957" s="263">
        <f t="shared" si="451"/>
        <v>0</v>
      </c>
      <c r="E2957" s="125"/>
      <c r="F2957" s="125"/>
      <c r="G2957" s="125"/>
      <c r="H2957" s="126"/>
      <c r="I2957" s="126"/>
      <c r="J2957" s="126"/>
      <c r="K2957" s="126"/>
      <c r="L2957" s="126"/>
      <c r="M2957" s="126"/>
      <c r="N2957" s="126"/>
      <c r="O2957" s="126"/>
      <c r="P2957" s="126"/>
      <c r="Q2957" s="126"/>
      <c r="R2957" s="126"/>
      <c r="S2957" s="126"/>
      <c r="T2957" s="126"/>
      <c r="U2957" s="126"/>
      <c r="V2957" s="126"/>
      <c r="W2957" s="126"/>
      <c r="X2957" s="126"/>
      <c r="Y2957" s="126"/>
      <c r="Z2957" s="126"/>
      <c r="AA2957" s="125"/>
      <c r="AB2957" s="125"/>
      <c r="AC2957" s="125"/>
      <c r="AD2957" s="125"/>
      <c r="AE2957" s="125"/>
      <c r="AF2957" s="125"/>
      <c r="AG2957" s="125"/>
      <c r="AH2957" s="125"/>
      <c r="AI2957" s="125"/>
      <c r="AJ2957" s="125"/>
      <c r="AK2957" s="310">
        <v>12660</v>
      </c>
      <c r="AL2957" s="310">
        <f t="shared" si="455"/>
        <v>0</v>
      </c>
      <c r="AM2957" s="65" t="s">
        <v>654</v>
      </c>
      <c r="AN2957" s="65"/>
      <c r="AO2957" s="65"/>
      <c r="AP2957" s="65"/>
      <c r="AQ2957" s="65"/>
      <c r="AR2957" s="65"/>
      <c r="AS2957" s="71"/>
    </row>
    <row r="2958" spans="1:45" s="75" customFormat="1" ht="12.75" customHeight="1" x14ac:dyDescent="0.2">
      <c r="A2958" s="327"/>
      <c r="B2958" s="141" t="s">
        <v>467</v>
      </c>
      <c r="C2958" s="260">
        <f>SUM(C2951:C2957)</f>
        <v>88</v>
      </c>
      <c r="D2958" s="260">
        <f>SUM(D2951:D2957)</f>
        <v>88</v>
      </c>
      <c r="E2958" s="260">
        <f>SUM(E2951:E2957)</f>
        <v>88</v>
      </c>
      <c r="F2958" s="260">
        <f>SUM(F2951:F2957)</f>
        <v>0</v>
      </c>
      <c r="G2958" s="260">
        <f>SUM(G2951:G2957)</f>
        <v>0</v>
      </c>
      <c r="H2958" s="891"/>
      <c r="I2958" s="892"/>
      <c r="J2958" s="892"/>
      <c r="K2958" s="892"/>
      <c r="L2958" s="892"/>
      <c r="M2958" s="892"/>
      <c r="N2958" s="892"/>
      <c r="O2958" s="892"/>
      <c r="P2958" s="892"/>
      <c r="Q2958" s="892"/>
      <c r="R2958" s="892"/>
      <c r="S2958" s="892"/>
      <c r="T2958" s="892"/>
      <c r="U2958" s="892"/>
      <c r="V2958" s="892"/>
      <c r="W2958" s="892"/>
      <c r="X2958" s="892"/>
      <c r="Y2958" s="892"/>
      <c r="Z2958" s="893"/>
      <c r="AA2958" s="260">
        <f t="shared" ref="AA2958:AJ2958" si="456">SUM(AA2951:AA2957)</f>
        <v>52</v>
      </c>
      <c r="AB2958" s="260">
        <f t="shared" si="456"/>
        <v>32</v>
      </c>
      <c r="AC2958" s="260">
        <f t="shared" si="456"/>
        <v>4</v>
      </c>
      <c r="AD2958" s="260">
        <f t="shared" si="456"/>
        <v>0</v>
      </c>
      <c r="AE2958" s="260">
        <f t="shared" si="456"/>
        <v>0</v>
      </c>
      <c r="AF2958" s="260">
        <f t="shared" si="456"/>
        <v>0</v>
      </c>
      <c r="AG2958" s="260">
        <f t="shared" si="456"/>
        <v>0</v>
      </c>
      <c r="AH2958" s="260">
        <f t="shared" si="456"/>
        <v>0</v>
      </c>
      <c r="AI2958" s="260">
        <f t="shared" si="456"/>
        <v>0</v>
      </c>
      <c r="AJ2958" s="260">
        <f t="shared" si="456"/>
        <v>0</v>
      </c>
      <c r="AK2958" s="306">
        <f>SUM(AK2951:AK2957)</f>
        <v>383090</v>
      </c>
      <c r="AL2958" s="306">
        <f>SUM(AL2951:AL2957)</f>
        <v>271920</v>
      </c>
      <c r="AM2958" s="65"/>
      <c r="AN2958" s="73"/>
      <c r="AO2958" s="73"/>
      <c r="AP2958" s="73"/>
      <c r="AQ2958" s="73"/>
      <c r="AR2958" s="73"/>
      <c r="AS2958" s="74"/>
    </row>
    <row r="2959" spans="1:45" s="75" customFormat="1" ht="12.75" customHeight="1" x14ac:dyDescent="0.2">
      <c r="A2959" s="327"/>
      <c r="B2959" s="141" t="s">
        <v>4403</v>
      </c>
      <c r="C2959" s="896"/>
      <c r="D2959" s="897"/>
      <c r="E2959" s="897"/>
      <c r="F2959" s="897"/>
      <c r="G2959" s="897"/>
      <c r="H2959" s="897"/>
      <c r="I2959" s="897"/>
      <c r="J2959" s="897"/>
      <c r="K2959" s="897"/>
      <c r="L2959" s="897"/>
      <c r="M2959" s="897"/>
      <c r="N2959" s="897"/>
      <c r="O2959" s="897"/>
      <c r="P2959" s="897"/>
      <c r="Q2959" s="897"/>
      <c r="R2959" s="897"/>
      <c r="S2959" s="897"/>
      <c r="T2959" s="897"/>
      <c r="U2959" s="897"/>
      <c r="V2959" s="897"/>
      <c r="W2959" s="897"/>
      <c r="X2959" s="897"/>
      <c r="Y2959" s="897"/>
      <c r="Z2959" s="897"/>
      <c r="AA2959" s="897"/>
      <c r="AB2959" s="897"/>
      <c r="AC2959" s="897"/>
      <c r="AD2959" s="897"/>
      <c r="AE2959" s="897"/>
      <c r="AF2959" s="897"/>
      <c r="AG2959" s="897"/>
      <c r="AH2959" s="897"/>
      <c r="AI2959" s="897"/>
      <c r="AJ2959" s="897"/>
      <c r="AK2959" s="897"/>
      <c r="AL2959" s="898"/>
      <c r="AM2959" s="73" t="s">
        <v>654</v>
      </c>
      <c r="AN2959" s="73"/>
      <c r="AO2959" s="73"/>
      <c r="AP2959" s="73"/>
      <c r="AQ2959" s="73"/>
      <c r="AR2959" s="73"/>
      <c r="AS2959" s="74"/>
    </row>
    <row r="2960" spans="1:45" s="75" customFormat="1" x14ac:dyDescent="0.2">
      <c r="A2960" s="327"/>
      <c r="B2960" s="138" t="s">
        <v>4221</v>
      </c>
      <c r="C2960" s="890"/>
      <c r="D2960" s="890"/>
      <c r="E2960" s="890"/>
      <c r="F2960" s="890"/>
      <c r="G2960" s="890"/>
      <c r="H2960" s="890"/>
      <c r="I2960" s="890"/>
      <c r="J2960" s="890"/>
      <c r="K2960" s="890"/>
      <c r="L2960" s="890"/>
      <c r="M2960" s="890"/>
      <c r="N2960" s="890"/>
      <c r="O2960" s="890"/>
      <c r="P2960" s="890"/>
      <c r="Q2960" s="890"/>
      <c r="R2960" s="890"/>
      <c r="S2960" s="890"/>
      <c r="T2960" s="890"/>
      <c r="U2960" s="890"/>
      <c r="V2960" s="890"/>
      <c r="W2960" s="890"/>
      <c r="X2960" s="890"/>
      <c r="Y2960" s="890"/>
      <c r="Z2960" s="890"/>
      <c r="AA2960" s="890"/>
      <c r="AB2960" s="890"/>
      <c r="AC2960" s="890"/>
      <c r="AD2960" s="890"/>
      <c r="AE2960" s="890"/>
      <c r="AF2960" s="890"/>
      <c r="AG2960" s="890"/>
      <c r="AH2960" s="890"/>
      <c r="AI2960" s="890"/>
      <c r="AJ2960" s="890"/>
      <c r="AK2960" s="890"/>
      <c r="AL2960" s="890"/>
      <c r="AM2960" s="73" t="s">
        <v>654</v>
      </c>
      <c r="AN2960" s="73"/>
      <c r="AO2960" s="73"/>
      <c r="AP2960" s="73"/>
      <c r="AQ2960" s="73"/>
      <c r="AR2960" s="73"/>
      <c r="AS2960" s="74"/>
    </row>
    <row r="2961" spans="1:45" s="67" customFormat="1" ht="12" customHeight="1" x14ac:dyDescent="0.2">
      <c r="A2961" s="842" t="s">
        <v>4222</v>
      </c>
      <c r="B2961" s="242" t="s">
        <v>2498</v>
      </c>
      <c r="C2961" s="352">
        <f t="shared" ref="C2961:C2975" si="457">SUM(D2961+G2961)</f>
        <v>0</v>
      </c>
      <c r="D2961" s="353">
        <f t="shared" ref="D2961:D2975" si="458">SUM(E2961:F2961)</f>
        <v>0</v>
      </c>
      <c r="E2961" s="125"/>
      <c r="F2961" s="125"/>
      <c r="G2961" s="125"/>
      <c r="H2961" s="126"/>
      <c r="I2961" s="126"/>
      <c r="J2961" s="126"/>
      <c r="K2961" s="126"/>
      <c r="L2961" s="126"/>
      <c r="M2961" s="126"/>
      <c r="N2961" s="126"/>
      <c r="O2961" s="126"/>
      <c r="P2961" s="126"/>
      <c r="Q2961" s="126"/>
      <c r="R2961" s="126"/>
      <c r="S2961" s="126"/>
      <c r="T2961" s="126"/>
      <c r="U2961" s="126"/>
      <c r="V2961" s="126"/>
      <c r="W2961" s="126"/>
      <c r="X2961" s="126"/>
      <c r="Y2961" s="126"/>
      <c r="Z2961" s="126"/>
      <c r="AA2961" s="125"/>
      <c r="AB2961" s="125"/>
      <c r="AC2961" s="125"/>
      <c r="AD2961" s="125"/>
      <c r="AE2961" s="125"/>
      <c r="AF2961" s="125"/>
      <c r="AG2961" s="125"/>
      <c r="AH2961" s="125"/>
      <c r="AI2961" s="125"/>
      <c r="AJ2961" s="125"/>
      <c r="AK2961" s="310">
        <v>4000</v>
      </c>
      <c r="AL2961" s="310">
        <f t="shared" ref="AL2961:AL2975" si="459">AK2961*E2961</f>
        <v>0</v>
      </c>
      <c r="AM2961" s="65" t="s">
        <v>654</v>
      </c>
      <c r="AN2961" s="65"/>
      <c r="AO2961" s="65"/>
      <c r="AP2961" s="65"/>
      <c r="AQ2961" s="65"/>
      <c r="AR2961" s="65"/>
      <c r="AS2961" s="66"/>
    </row>
    <row r="2962" spans="1:45" s="67" customFormat="1" ht="12" customHeight="1" x14ac:dyDescent="0.2">
      <c r="A2962" s="842">
        <v>2701102</v>
      </c>
      <c r="B2962" s="242" t="s">
        <v>4225</v>
      </c>
      <c r="C2962" s="352">
        <f t="shared" si="457"/>
        <v>192</v>
      </c>
      <c r="D2962" s="353">
        <f t="shared" si="458"/>
        <v>192</v>
      </c>
      <c r="E2962" s="125">
        <v>192</v>
      </c>
      <c r="F2962" s="125"/>
      <c r="G2962" s="125"/>
      <c r="H2962" s="126"/>
      <c r="I2962" s="126"/>
      <c r="J2962" s="126"/>
      <c r="K2962" s="126"/>
      <c r="L2962" s="126"/>
      <c r="M2962" s="126"/>
      <c r="N2962" s="126"/>
      <c r="O2962" s="126"/>
      <c r="P2962" s="126"/>
      <c r="Q2962" s="126"/>
      <c r="R2962" s="126"/>
      <c r="S2962" s="126"/>
      <c r="T2962" s="126"/>
      <c r="U2962" s="126"/>
      <c r="V2962" s="126"/>
      <c r="W2962" s="126"/>
      <c r="X2962" s="126"/>
      <c r="Y2962" s="126"/>
      <c r="Z2962" s="126"/>
      <c r="AA2962" s="125"/>
      <c r="AB2962" s="125">
        <v>192</v>
      </c>
      <c r="AC2962" s="125"/>
      <c r="AD2962" s="125"/>
      <c r="AE2962" s="125"/>
      <c r="AF2962" s="125"/>
      <c r="AG2962" s="125"/>
      <c r="AH2962" s="125"/>
      <c r="AI2962" s="125"/>
      <c r="AJ2962" s="125"/>
      <c r="AK2962" s="310">
        <v>4000</v>
      </c>
      <c r="AL2962" s="310">
        <f t="shared" si="459"/>
        <v>768000</v>
      </c>
      <c r="AM2962" s="65" t="s">
        <v>654</v>
      </c>
      <c r="AN2962" s="65"/>
      <c r="AO2962" s="65"/>
      <c r="AP2962" s="65"/>
      <c r="AQ2962" s="65"/>
      <c r="AR2962" s="65"/>
      <c r="AS2962" s="66"/>
    </row>
    <row r="2963" spans="1:45" s="67" customFormat="1" ht="12" customHeight="1" x14ac:dyDescent="0.2">
      <c r="A2963" s="842">
        <v>2701103</v>
      </c>
      <c r="B2963" s="242" t="s">
        <v>4226</v>
      </c>
      <c r="C2963" s="352">
        <f t="shared" si="457"/>
        <v>0</v>
      </c>
      <c r="D2963" s="353">
        <f t="shared" si="458"/>
        <v>0</v>
      </c>
      <c r="E2963" s="125"/>
      <c r="F2963" s="125"/>
      <c r="G2963" s="125"/>
      <c r="H2963" s="126"/>
      <c r="I2963" s="126"/>
      <c r="J2963" s="126"/>
      <c r="K2963" s="126"/>
      <c r="L2963" s="126"/>
      <c r="M2963" s="126"/>
      <c r="N2963" s="126"/>
      <c r="O2963" s="126"/>
      <c r="P2963" s="126"/>
      <c r="Q2963" s="126"/>
      <c r="R2963" s="126"/>
      <c r="S2963" s="126"/>
      <c r="T2963" s="126"/>
      <c r="U2963" s="126"/>
      <c r="V2963" s="126"/>
      <c r="W2963" s="126"/>
      <c r="X2963" s="126"/>
      <c r="Y2963" s="126"/>
      <c r="Z2963" s="126"/>
      <c r="AA2963" s="125"/>
      <c r="AB2963" s="125"/>
      <c r="AC2963" s="125"/>
      <c r="AD2963" s="125"/>
      <c r="AE2963" s="125"/>
      <c r="AF2963" s="125"/>
      <c r="AG2963" s="125"/>
      <c r="AH2963" s="125"/>
      <c r="AI2963" s="125"/>
      <c r="AJ2963" s="125"/>
      <c r="AK2963" s="310">
        <v>4000</v>
      </c>
      <c r="AL2963" s="310">
        <f t="shared" si="459"/>
        <v>0</v>
      </c>
      <c r="AM2963" s="65" t="s">
        <v>654</v>
      </c>
      <c r="AN2963" s="65"/>
      <c r="AO2963" s="65"/>
      <c r="AP2963" s="65"/>
      <c r="AQ2963" s="65"/>
      <c r="AR2963" s="65"/>
      <c r="AS2963" s="66"/>
    </row>
    <row r="2964" spans="1:45" s="67" customFormat="1" ht="12" customHeight="1" x14ac:dyDescent="0.2">
      <c r="A2964" s="842">
        <v>2701104</v>
      </c>
      <c r="B2964" s="242" t="s">
        <v>4227</v>
      </c>
      <c r="C2964" s="352">
        <f t="shared" si="457"/>
        <v>0</v>
      </c>
      <c r="D2964" s="353">
        <f t="shared" si="458"/>
        <v>0</v>
      </c>
      <c r="E2964" s="125"/>
      <c r="F2964" s="125"/>
      <c r="G2964" s="125"/>
      <c r="H2964" s="126"/>
      <c r="I2964" s="126"/>
      <c r="J2964" s="126"/>
      <c r="K2964" s="126"/>
      <c r="L2964" s="126"/>
      <c r="M2964" s="126"/>
      <c r="N2964" s="126"/>
      <c r="O2964" s="126"/>
      <c r="P2964" s="126"/>
      <c r="Q2964" s="126"/>
      <c r="R2964" s="126"/>
      <c r="S2964" s="126"/>
      <c r="T2964" s="126"/>
      <c r="U2964" s="126"/>
      <c r="V2964" s="126"/>
      <c r="W2964" s="126"/>
      <c r="X2964" s="126"/>
      <c r="Y2964" s="126"/>
      <c r="Z2964" s="126"/>
      <c r="AA2964" s="125"/>
      <c r="AB2964" s="125"/>
      <c r="AC2964" s="125"/>
      <c r="AD2964" s="125"/>
      <c r="AE2964" s="125"/>
      <c r="AF2964" s="125"/>
      <c r="AG2964" s="125"/>
      <c r="AH2964" s="125"/>
      <c r="AI2964" s="125"/>
      <c r="AJ2964" s="125"/>
      <c r="AK2964" s="310">
        <v>4000</v>
      </c>
      <c r="AL2964" s="310">
        <f t="shared" si="459"/>
        <v>0</v>
      </c>
      <c r="AM2964" s="65" t="s">
        <v>654</v>
      </c>
      <c r="AN2964" s="65"/>
      <c r="AO2964" s="65"/>
      <c r="AP2964" s="65"/>
      <c r="AQ2964" s="65"/>
      <c r="AR2964" s="65"/>
      <c r="AS2964" s="66"/>
    </row>
    <row r="2965" spans="1:45" s="67" customFormat="1" ht="12" customHeight="1" x14ac:dyDescent="0.2">
      <c r="A2965" s="842">
        <v>2701105</v>
      </c>
      <c r="B2965" s="242" t="s">
        <v>4228</v>
      </c>
      <c r="C2965" s="352">
        <f t="shared" si="457"/>
        <v>0</v>
      </c>
      <c r="D2965" s="353">
        <f t="shared" si="458"/>
        <v>0</v>
      </c>
      <c r="E2965" s="125"/>
      <c r="F2965" s="125"/>
      <c r="G2965" s="125"/>
      <c r="H2965" s="126"/>
      <c r="I2965" s="126"/>
      <c r="J2965" s="126"/>
      <c r="K2965" s="126"/>
      <c r="L2965" s="126"/>
      <c r="M2965" s="126"/>
      <c r="N2965" s="126"/>
      <c r="O2965" s="126"/>
      <c r="P2965" s="126"/>
      <c r="Q2965" s="126"/>
      <c r="R2965" s="126"/>
      <c r="S2965" s="126"/>
      <c r="T2965" s="126"/>
      <c r="U2965" s="126"/>
      <c r="V2965" s="126"/>
      <c r="W2965" s="126"/>
      <c r="X2965" s="126"/>
      <c r="Y2965" s="126"/>
      <c r="Z2965" s="126"/>
      <c r="AA2965" s="125"/>
      <c r="AB2965" s="125"/>
      <c r="AC2965" s="125"/>
      <c r="AD2965" s="125"/>
      <c r="AE2965" s="125"/>
      <c r="AF2965" s="125"/>
      <c r="AG2965" s="125"/>
      <c r="AH2965" s="125"/>
      <c r="AI2965" s="125"/>
      <c r="AJ2965" s="125"/>
      <c r="AK2965" s="310">
        <v>4000</v>
      </c>
      <c r="AL2965" s="310">
        <f t="shared" si="459"/>
        <v>0</v>
      </c>
      <c r="AM2965" s="65" t="s">
        <v>654</v>
      </c>
      <c r="AN2965" s="65"/>
      <c r="AO2965" s="65"/>
      <c r="AP2965" s="65"/>
      <c r="AQ2965" s="65"/>
      <c r="AR2965" s="65"/>
      <c r="AS2965" s="66"/>
    </row>
    <row r="2966" spans="1:45" s="67" customFormat="1" ht="12" customHeight="1" x14ac:dyDescent="0.2">
      <c r="A2966" s="842">
        <v>2701106</v>
      </c>
      <c r="B2966" s="242" t="s">
        <v>4229</v>
      </c>
      <c r="C2966" s="352">
        <f t="shared" si="457"/>
        <v>210</v>
      </c>
      <c r="D2966" s="353">
        <f t="shared" si="458"/>
        <v>210</v>
      </c>
      <c r="E2966" s="125">
        <v>210</v>
      </c>
      <c r="F2966" s="125"/>
      <c r="G2966" s="125"/>
      <c r="H2966" s="126"/>
      <c r="I2966" s="126"/>
      <c r="J2966" s="126"/>
      <c r="K2966" s="126"/>
      <c r="L2966" s="126"/>
      <c r="M2966" s="126"/>
      <c r="N2966" s="126"/>
      <c r="O2966" s="126"/>
      <c r="P2966" s="126"/>
      <c r="Q2966" s="126"/>
      <c r="R2966" s="126"/>
      <c r="S2966" s="126"/>
      <c r="T2966" s="126"/>
      <c r="U2966" s="126"/>
      <c r="V2966" s="126"/>
      <c r="W2966" s="126"/>
      <c r="X2966" s="126"/>
      <c r="Y2966" s="126"/>
      <c r="Z2966" s="126"/>
      <c r="AA2966" s="125"/>
      <c r="AB2966" s="125">
        <v>210</v>
      </c>
      <c r="AC2966" s="125"/>
      <c r="AD2966" s="125"/>
      <c r="AE2966" s="125"/>
      <c r="AF2966" s="125"/>
      <c r="AG2966" s="125"/>
      <c r="AH2966" s="125"/>
      <c r="AI2966" s="125"/>
      <c r="AJ2966" s="125"/>
      <c r="AK2966" s="310">
        <v>4000</v>
      </c>
      <c r="AL2966" s="310">
        <f t="shared" si="459"/>
        <v>840000</v>
      </c>
      <c r="AM2966" s="65" t="s">
        <v>654</v>
      </c>
      <c r="AN2966" s="65"/>
      <c r="AO2966" s="65"/>
      <c r="AP2966" s="65"/>
      <c r="AQ2966" s="65"/>
      <c r="AR2966" s="65"/>
      <c r="AS2966" s="66"/>
    </row>
    <row r="2967" spans="1:45" s="67" customFormat="1" ht="12" customHeight="1" x14ac:dyDescent="0.2">
      <c r="A2967" s="842">
        <v>2701107</v>
      </c>
      <c r="B2967" s="242" t="s">
        <v>4230</v>
      </c>
      <c r="C2967" s="352">
        <f t="shared" si="457"/>
        <v>408</v>
      </c>
      <c r="D2967" s="353">
        <f t="shared" si="458"/>
        <v>408</v>
      </c>
      <c r="E2967" s="125">
        <v>408</v>
      </c>
      <c r="F2967" s="125"/>
      <c r="G2967" s="125"/>
      <c r="H2967" s="126"/>
      <c r="I2967" s="126"/>
      <c r="J2967" s="126"/>
      <c r="K2967" s="126"/>
      <c r="L2967" s="126"/>
      <c r="M2967" s="126"/>
      <c r="N2967" s="126"/>
      <c r="O2967" s="126"/>
      <c r="P2967" s="126"/>
      <c r="Q2967" s="126"/>
      <c r="R2967" s="126"/>
      <c r="S2967" s="126"/>
      <c r="T2967" s="126"/>
      <c r="U2967" s="126"/>
      <c r="V2967" s="126"/>
      <c r="W2967" s="126"/>
      <c r="X2967" s="126"/>
      <c r="Y2967" s="126"/>
      <c r="Z2967" s="126"/>
      <c r="AA2967" s="125"/>
      <c r="AB2967" s="125">
        <v>408</v>
      </c>
      <c r="AC2967" s="125"/>
      <c r="AD2967" s="125"/>
      <c r="AE2967" s="125"/>
      <c r="AF2967" s="125"/>
      <c r="AG2967" s="125"/>
      <c r="AH2967" s="125"/>
      <c r="AI2967" s="125"/>
      <c r="AJ2967" s="125"/>
      <c r="AK2967" s="310">
        <v>4000</v>
      </c>
      <c r="AL2967" s="310">
        <f t="shared" si="459"/>
        <v>1632000</v>
      </c>
      <c r="AM2967" s="65" t="s">
        <v>654</v>
      </c>
      <c r="AN2967" s="65"/>
      <c r="AO2967" s="65"/>
      <c r="AP2967" s="65"/>
      <c r="AQ2967" s="65"/>
      <c r="AR2967" s="65"/>
      <c r="AS2967" s="66"/>
    </row>
    <row r="2968" spans="1:45" s="67" customFormat="1" ht="12" customHeight="1" x14ac:dyDescent="0.2">
      <c r="A2968" s="842">
        <v>2701108</v>
      </c>
      <c r="B2968" s="242" t="s">
        <v>4231</v>
      </c>
      <c r="C2968" s="352">
        <f t="shared" si="457"/>
        <v>0</v>
      </c>
      <c r="D2968" s="353">
        <f t="shared" si="458"/>
        <v>0</v>
      </c>
      <c r="E2968" s="125"/>
      <c r="F2968" s="125"/>
      <c r="G2968" s="125"/>
      <c r="H2968" s="126"/>
      <c r="I2968" s="126"/>
      <c r="J2968" s="126"/>
      <c r="K2968" s="126"/>
      <c r="L2968" s="126"/>
      <c r="M2968" s="126"/>
      <c r="N2968" s="126"/>
      <c r="O2968" s="126"/>
      <c r="P2968" s="126"/>
      <c r="Q2968" s="126"/>
      <c r="R2968" s="126"/>
      <c r="S2968" s="126"/>
      <c r="T2968" s="126"/>
      <c r="U2968" s="126"/>
      <c r="V2968" s="126"/>
      <c r="W2968" s="126"/>
      <c r="X2968" s="126"/>
      <c r="Y2968" s="126"/>
      <c r="Z2968" s="126"/>
      <c r="AA2968" s="125"/>
      <c r="AB2968" s="125"/>
      <c r="AC2968" s="125"/>
      <c r="AD2968" s="125"/>
      <c r="AE2968" s="125"/>
      <c r="AF2968" s="125"/>
      <c r="AG2968" s="125"/>
      <c r="AH2968" s="125"/>
      <c r="AI2968" s="125"/>
      <c r="AJ2968" s="125"/>
      <c r="AK2968" s="310">
        <v>4000</v>
      </c>
      <c r="AL2968" s="310">
        <f t="shared" si="459"/>
        <v>0</v>
      </c>
      <c r="AM2968" s="65" t="s">
        <v>654</v>
      </c>
      <c r="AN2968" s="65"/>
      <c r="AO2968" s="65"/>
      <c r="AP2968" s="65"/>
      <c r="AQ2968" s="65"/>
      <c r="AR2968" s="65"/>
      <c r="AS2968" s="66"/>
    </row>
    <row r="2969" spans="1:45" s="67" customFormat="1" ht="12" customHeight="1" x14ac:dyDescent="0.2">
      <c r="A2969" s="842">
        <v>2701109</v>
      </c>
      <c r="B2969" s="242" t="s">
        <v>4232</v>
      </c>
      <c r="C2969" s="352">
        <f t="shared" si="457"/>
        <v>0</v>
      </c>
      <c r="D2969" s="353">
        <f t="shared" si="458"/>
        <v>0</v>
      </c>
      <c r="E2969" s="125"/>
      <c r="F2969" s="125"/>
      <c r="G2969" s="125"/>
      <c r="H2969" s="126"/>
      <c r="I2969" s="126"/>
      <c r="J2969" s="126"/>
      <c r="K2969" s="126"/>
      <c r="L2969" s="126"/>
      <c r="M2969" s="126"/>
      <c r="N2969" s="126"/>
      <c r="O2969" s="126"/>
      <c r="P2969" s="126"/>
      <c r="Q2969" s="126"/>
      <c r="R2969" s="126"/>
      <c r="S2969" s="126"/>
      <c r="T2969" s="126"/>
      <c r="U2969" s="126"/>
      <c r="V2969" s="126"/>
      <c r="W2969" s="126"/>
      <c r="X2969" s="126"/>
      <c r="Y2969" s="126"/>
      <c r="Z2969" s="126"/>
      <c r="AA2969" s="125"/>
      <c r="AB2969" s="125"/>
      <c r="AC2969" s="125"/>
      <c r="AD2969" s="125"/>
      <c r="AE2969" s="125"/>
      <c r="AF2969" s="125"/>
      <c r="AG2969" s="125"/>
      <c r="AH2969" s="125"/>
      <c r="AI2969" s="125"/>
      <c r="AJ2969" s="125"/>
      <c r="AK2969" s="310">
        <v>4000</v>
      </c>
      <c r="AL2969" s="310">
        <f t="shared" si="459"/>
        <v>0</v>
      </c>
      <c r="AM2969" s="65" t="s">
        <v>654</v>
      </c>
      <c r="AN2969" s="65"/>
      <c r="AO2969" s="65"/>
      <c r="AP2969" s="65"/>
      <c r="AQ2969" s="65"/>
      <c r="AR2969" s="65"/>
      <c r="AS2969" s="66"/>
    </row>
    <row r="2970" spans="1:45" s="67" customFormat="1" ht="12" customHeight="1" x14ac:dyDescent="0.2">
      <c r="A2970" s="842">
        <v>2701110</v>
      </c>
      <c r="B2970" s="242" t="s">
        <v>4233</v>
      </c>
      <c r="C2970" s="352">
        <f t="shared" si="457"/>
        <v>0</v>
      </c>
      <c r="D2970" s="353">
        <f t="shared" si="458"/>
        <v>0</v>
      </c>
      <c r="E2970" s="125"/>
      <c r="F2970" s="125"/>
      <c r="G2970" s="125"/>
      <c r="H2970" s="126"/>
      <c r="I2970" s="126"/>
      <c r="J2970" s="126"/>
      <c r="K2970" s="126"/>
      <c r="L2970" s="126"/>
      <c r="M2970" s="126"/>
      <c r="N2970" s="126"/>
      <c r="O2970" s="126"/>
      <c r="P2970" s="126"/>
      <c r="Q2970" s="126"/>
      <c r="R2970" s="126"/>
      <c r="S2970" s="126"/>
      <c r="T2970" s="126"/>
      <c r="U2970" s="126"/>
      <c r="V2970" s="126"/>
      <c r="W2970" s="126"/>
      <c r="X2970" s="126"/>
      <c r="Y2970" s="126"/>
      <c r="Z2970" s="126"/>
      <c r="AA2970" s="125"/>
      <c r="AB2970" s="125"/>
      <c r="AC2970" s="125"/>
      <c r="AD2970" s="125"/>
      <c r="AE2970" s="125"/>
      <c r="AF2970" s="125"/>
      <c r="AG2970" s="125"/>
      <c r="AH2970" s="125"/>
      <c r="AI2970" s="125"/>
      <c r="AJ2970" s="125"/>
      <c r="AK2970" s="310">
        <v>4000</v>
      </c>
      <c r="AL2970" s="310">
        <f t="shared" si="459"/>
        <v>0</v>
      </c>
      <c r="AM2970" s="65" t="s">
        <v>654</v>
      </c>
      <c r="AN2970" s="65"/>
      <c r="AO2970" s="65"/>
      <c r="AP2970" s="65"/>
      <c r="AQ2970" s="65"/>
      <c r="AR2970" s="65"/>
      <c r="AS2970" s="66"/>
    </row>
    <row r="2971" spans="1:45" s="67" customFormat="1" ht="12" customHeight="1" x14ac:dyDescent="0.2">
      <c r="A2971" s="842">
        <v>2701111</v>
      </c>
      <c r="B2971" s="242" t="s">
        <v>4234</v>
      </c>
      <c r="C2971" s="352">
        <f t="shared" si="457"/>
        <v>0</v>
      </c>
      <c r="D2971" s="353">
        <f t="shared" si="458"/>
        <v>0</v>
      </c>
      <c r="E2971" s="125"/>
      <c r="F2971" s="125"/>
      <c r="G2971" s="125"/>
      <c r="H2971" s="126"/>
      <c r="I2971" s="126"/>
      <c r="J2971" s="126"/>
      <c r="K2971" s="126"/>
      <c r="L2971" s="126"/>
      <c r="M2971" s="126"/>
      <c r="N2971" s="126"/>
      <c r="O2971" s="126"/>
      <c r="P2971" s="126"/>
      <c r="Q2971" s="126"/>
      <c r="R2971" s="126"/>
      <c r="S2971" s="126"/>
      <c r="T2971" s="126"/>
      <c r="U2971" s="126"/>
      <c r="V2971" s="126"/>
      <c r="W2971" s="126"/>
      <c r="X2971" s="126"/>
      <c r="Y2971" s="126"/>
      <c r="Z2971" s="126"/>
      <c r="AA2971" s="125"/>
      <c r="AB2971" s="125"/>
      <c r="AC2971" s="125"/>
      <c r="AD2971" s="125"/>
      <c r="AE2971" s="125"/>
      <c r="AF2971" s="125"/>
      <c r="AG2971" s="125"/>
      <c r="AH2971" s="125"/>
      <c r="AI2971" s="125"/>
      <c r="AJ2971" s="125"/>
      <c r="AK2971" s="310">
        <v>4000</v>
      </c>
      <c r="AL2971" s="310">
        <f t="shared" si="459"/>
        <v>0</v>
      </c>
      <c r="AM2971" s="65" t="s">
        <v>654</v>
      </c>
      <c r="AN2971" s="65"/>
      <c r="AO2971" s="65"/>
      <c r="AP2971" s="65"/>
      <c r="AQ2971" s="65"/>
      <c r="AR2971" s="65"/>
      <c r="AS2971" s="66"/>
    </row>
    <row r="2972" spans="1:45" s="67" customFormat="1" ht="12" customHeight="1" x14ac:dyDescent="0.2">
      <c r="A2972" s="842">
        <v>2701112</v>
      </c>
      <c r="B2972" s="242" t="s">
        <v>1162</v>
      </c>
      <c r="C2972" s="352">
        <f t="shared" si="457"/>
        <v>0</v>
      </c>
      <c r="D2972" s="353">
        <f t="shared" si="458"/>
        <v>0</v>
      </c>
      <c r="E2972" s="125"/>
      <c r="F2972" s="125"/>
      <c r="G2972" s="125"/>
      <c r="H2972" s="126"/>
      <c r="I2972" s="126"/>
      <c r="J2972" s="126"/>
      <c r="K2972" s="126"/>
      <c r="L2972" s="126"/>
      <c r="M2972" s="126"/>
      <c r="N2972" s="126"/>
      <c r="O2972" s="126"/>
      <c r="P2972" s="126"/>
      <c r="Q2972" s="126"/>
      <c r="R2972" s="126"/>
      <c r="S2972" s="126"/>
      <c r="T2972" s="126"/>
      <c r="U2972" s="126"/>
      <c r="V2972" s="126"/>
      <c r="W2972" s="126"/>
      <c r="X2972" s="126"/>
      <c r="Y2972" s="126"/>
      <c r="Z2972" s="126"/>
      <c r="AA2972" s="125"/>
      <c r="AB2972" s="125"/>
      <c r="AC2972" s="125"/>
      <c r="AD2972" s="125"/>
      <c r="AE2972" s="125"/>
      <c r="AF2972" s="125"/>
      <c r="AG2972" s="125"/>
      <c r="AH2972" s="125"/>
      <c r="AI2972" s="125"/>
      <c r="AJ2972" s="125"/>
      <c r="AK2972" s="310">
        <v>11220</v>
      </c>
      <c r="AL2972" s="310">
        <f t="shared" si="459"/>
        <v>0</v>
      </c>
      <c r="AM2972" s="65" t="s">
        <v>654</v>
      </c>
      <c r="AN2972" s="65"/>
      <c r="AO2972" s="65"/>
      <c r="AP2972" s="65"/>
      <c r="AQ2972" s="65"/>
      <c r="AR2972" s="65"/>
      <c r="AS2972" s="66"/>
    </row>
    <row r="2973" spans="1:45" s="67" customFormat="1" ht="12" customHeight="1" x14ac:dyDescent="0.2">
      <c r="A2973" s="842">
        <v>2701113</v>
      </c>
      <c r="B2973" s="242" t="s">
        <v>4235</v>
      </c>
      <c r="C2973" s="352">
        <f t="shared" si="457"/>
        <v>0</v>
      </c>
      <c r="D2973" s="353">
        <f t="shared" si="458"/>
        <v>0</v>
      </c>
      <c r="E2973" s="125"/>
      <c r="F2973" s="125"/>
      <c r="G2973" s="125"/>
      <c r="H2973" s="126"/>
      <c r="I2973" s="126"/>
      <c r="J2973" s="126"/>
      <c r="K2973" s="126"/>
      <c r="L2973" s="126"/>
      <c r="M2973" s="126"/>
      <c r="N2973" s="126"/>
      <c r="O2973" s="126"/>
      <c r="P2973" s="126"/>
      <c r="Q2973" s="126"/>
      <c r="R2973" s="126"/>
      <c r="S2973" s="126"/>
      <c r="T2973" s="126"/>
      <c r="U2973" s="126"/>
      <c r="V2973" s="126"/>
      <c r="W2973" s="126"/>
      <c r="X2973" s="126"/>
      <c r="Y2973" s="126"/>
      <c r="Z2973" s="126"/>
      <c r="AA2973" s="125"/>
      <c r="AB2973" s="125"/>
      <c r="AC2973" s="125"/>
      <c r="AD2973" s="125"/>
      <c r="AE2973" s="125"/>
      <c r="AF2973" s="125"/>
      <c r="AG2973" s="125"/>
      <c r="AH2973" s="125"/>
      <c r="AI2973" s="125"/>
      <c r="AJ2973" s="125"/>
      <c r="AK2973" s="310">
        <v>3680</v>
      </c>
      <c r="AL2973" s="310">
        <f t="shared" si="459"/>
        <v>0</v>
      </c>
      <c r="AM2973" s="65" t="s">
        <v>654</v>
      </c>
      <c r="AN2973" s="65"/>
      <c r="AO2973" s="65"/>
      <c r="AP2973" s="65"/>
      <c r="AQ2973" s="65"/>
      <c r="AR2973" s="65"/>
      <c r="AS2973" s="66"/>
    </row>
    <row r="2974" spans="1:45" s="67" customFormat="1" ht="12" customHeight="1" x14ac:dyDescent="0.2">
      <c r="A2974" s="842" t="s">
        <v>4223</v>
      </c>
      <c r="B2974" s="242" t="s">
        <v>1163</v>
      </c>
      <c r="C2974" s="352">
        <f t="shared" si="457"/>
        <v>0</v>
      </c>
      <c r="D2974" s="353">
        <f t="shared" si="458"/>
        <v>0</v>
      </c>
      <c r="E2974" s="125"/>
      <c r="F2974" s="125"/>
      <c r="G2974" s="125"/>
      <c r="H2974" s="126"/>
      <c r="I2974" s="126"/>
      <c r="J2974" s="126"/>
      <c r="K2974" s="126"/>
      <c r="L2974" s="126"/>
      <c r="M2974" s="126"/>
      <c r="N2974" s="126"/>
      <c r="O2974" s="126"/>
      <c r="P2974" s="126"/>
      <c r="Q2974" s="126"/>
      <c r="R2974" s="126"/>
      <c r="S2974" s="126"/>
      <c r="T2974" s="126"/>
      <c r="U2974" s="126"/>
      <c r="V2974" s="126"/>
      <c r="W2974" s="126"/>
      <c r="X2974" s="126"/>
      <c r="Y2974" s="126"/>
      <c r="Z2974" s="126"/>
      <c r="AA2974" s="125"/>
      <c r="AB2974" s="125"/>
      <c r="AC2974" s="125"/>
      <c r="AD2974" s="125"/>
      <c r="AE2974" s="125"/>
      <c r="AF2974" s="125"/>
      <c r="AG2974" s="125"/>
      <c r="AH2974" s="125"/>
      <c r="AI2974" s="125"/>
      <c r="AJ2974" s="125"/>
      <c r="AK2974" s="310">
        <v>6340</v>
      </c>
      <c r="AL2974" s="310">
        <f t="shared" si="459"/>
        <v>0</v>
      </c>
      <c r="AM2974" s="65" t="s">
        <v>654</v>
      </c>
      <c r="AN2974" s="65"/>
      <c r="AO2974" s="65"/>
      <c r="AP2974" s="65"/>
      <c r="AQ2974" s="65"/>
      <c r="AR2974" s="65"/>
      <c r="AS2974" s="66"/>
    </row>
    <row r="2975" spans="1:45" s="67" customFormat="1" ht="12" customHeight="1" x14ac:dyDescent="0.2">
      <c r="A2975" s="842" t="s">
        <v>4224</v>
      </c>
      <c r="B2975" s="242" t="s">
        <v>4236</v>
      </c>
      <c r="C2975" s="352">
        <f t="shared" si="457"/>
        <v>793</v>
      </c>
      <c r="D2975" s="353">
        <f t="shared" si="458"/>
        <v>722</v>
      </c>
      <c r="E2975" s="125">
        <v>722</v>
      </c>
      <c r="F2975" s="125"/>
      <c r="G2975" s="125">
        <v>71</v>
      </c>
      <c r="H2975" s="126"/>
      <c r="I2975" s="126"/>
      <c r="J2975" s="126"/>
      <c r="K2975" s="126"/>
      <c r="L2975" s="126"/>
      <c r="M2975" s="126"/>
      <c r="N2975" s="126"/>
      <c r="O2975" s="126"/>
      <c r="P2975" s="126"/>
      <c r="Q2975" s="126"/>
      <c r="R2975" s="126"/>
      <c r="S2975" s="126"/>
      <c r="T2975" s="126"/>
      <c r="U2975" s="126"/>
      <c r="V2975" s="126"/>
      <c r="W2975" s="126"/>
      <c r="X2975" s="126"/>
      <c r="Y2975" s="126"/>
      <c r="Z2975" s="126"/>
      <c r="AA2975" s="125"/>
      <c r="AB2975" s="125"/>
      <c r="AC2975" s="125">
        <v>793</v>
      </c>
      <c r="AD2975" s="125"/>
      <c r="AE2975" s="125"/>
      <c r="AF2975" s="125"/>
      <c r="AG2975" s="125"/>
      <c r="AH2975" s="125"/>
      <c r="AI2975" s="125"/>
      <c r="AJ2975" s="125"/>
      <c r="AK2975" s="310">
        <v>5270</v>
      </c>
      <c r="AL2975" s="310">
        <f t="shared" si="459"/>
        <v>3804940</v>
      </c>
      <c r="AM2975" s="65" t="s">
        <v>654</v>
      </c>
      <c r="AN2975" s="65"/>
      <c r="AO2975" s="65"/>
      <c r="AP2975" s="65"/>
      <c r="AQ2975" s="65"/>
      <c r="AR2975" s="65"/>
      <c r="AS2975" s="66"/>
    </row>
    <row r="2976" spans="1:45" s="75" customFormat="1" ht="12.75" customHeight="1" x14ac:dyDescent="0.2">
      <c r="A2976" s="327"/>
      <c r="B2976" s="141" t="s">
        <v>467</v>
      </c>
      <c r="C2976" s="260">
        <f>SUM(C2961:C2975)</f>
        <v>1603</v>
      </c>
      <c r="D2976" s="366">
        <f>SUM(D2961:D2975)</f>
        <v>1532</v>
      </c>
      <c r="E2976" s="366">
        <f>SUM(E2961:E2975)</f>
        <v>1532</v>
      </c>
      <c r="F2976" s="366">
        <f>SUM(F2961:F2975)</f>
        <v>0</v>
      </c>
      <c r="G2976" s="366">
        <f>SUM(G2961:G2975)</f>
        <v>71</v>
      </c>
      <c r="H2976" s="891"/>
      <c r="I2976" s="892"/>
      <c r="J2976" s="892"/>
      <c r="K2976" s="892"/>
      <c r="L2976" s="892"/>
      <c r="M2976" s="892"/>
      <c r="N2976" s="892"/>
      <c r="O2976" s="892"/>
      <c r="P2976" s="892"/>
      <c r="Q2976" s="892"/>
      <c r="R2976" s="892"/>
      <c r="S2976" s="892"/>
      <c r="T2976" s="892"/>
      <c r="U2976" s="892"/>
      <c r="V2976" s="892"/>
      <c r="W2976" s="892"/>
      <c r="X2976" s="892"/>
      <c r="Y2976" s="892"/>
      <c r="Z2976" s="893"/>
      <c r="AA2976" s="260">
        <f>SUM(AA2961:AA2975)</f>
        <v>0</v>
      </c>
      <c r="AB2976" s="366">
        <f t="shared" ref="AB2976:AJ2976" si="460">SUM(AB2961:AB2975)</f>
        <v>810</v>
      </c>
      <c r="AC2976" s="366">
        <f t="shared" si="460"/>
        <v>793</v>
      </c>
      <c r="AD2976" s="366">
        <f t="shared" si="460"/>
        <v>0</v>
      </c>
      <c r="AE2976" s="366">
        <f t="shared" si="460"/>
        <v>0</v>
      </c>
      <c r="AF2976" s="366">
        <f t="shared" si="460"/>
        <v>0</v>
      </c>
      <c r="AG2976" s="366">
        <f t="shared" si="460"/>
        <v>0</v>
      </c>
      <c r="AH2976" s="366">
        <f t="shared" si="460"/>
        <v>0</v>
      </c>
      <c r="AI2976" s="366">
        <f t="shared" si="460"/>
        <v>0</v>
      </c>
      <c r="AJ2976" s="366">
        <f t="shared" si="460"/>
        <v>0</v>
      </c>
      <c r="AK2976" s="306">
        <f>SUM(AK2961:AK2975)</f>
        <v>70510</v>
      </c>
      <c r="AL2976" s="306">
        <f>SUM(AL2961:AL2975)</f>
        <v>7044940</v>
      </c>
      <c r="AM2976" s="65"/>
      <c r="AN2976" s="73"/>
      <c r="AO2976" s="73"/>
      <c r="AP2976" s="73"/>
      <c r="AQ2976" s="73"/>
      <c r="AR2976" s="73"/>
      <c r="AS2976" s="74"/>
    </row>
    <row r="2977" spans="1:45" s="75" customFormat="1" ht="12.75" customHeight="1" x14ac:dyDescent="0.2">
      <c r="A2977" s="368"/>
      <c r="B2977" s="141" t="s">
        <v>4237</v>
      </c>
      <c r="C2977" s="891"/>
      <c r="D2977" s="892"/>
      <c r="E2977" s="892"/>
      <c r="F2977" s="892"/>
      <c r="G2977" s="892"/>
      <c r="H2977" s="892"/>
      <c r="I2977" s="892"/>
      <c r="J2977" s="892"/>
      <c r="K2977" s="892"/>
      <c r="L2977" s="892"/>
      <c r="M2977" s="892"/>
      <c r="N2977" s="892"/>
      <c r="O2977" s="892"/>
      <c r="P2977" s="892"/>
      <c r="Q2977" s="892"/>
      <c r="R2977" s="892"/>
      <c r="S2977" s="892"/>
      <c r="T2977" s="892"/>
      <c r="U2977" s="892"/>
      <c r="V2977" s="892"/>
      <c r="W2977" s="892"/>
      <c r="X2977" s="892"/>
      <c r="Y2977" s="892"/>
      <c r="Z2977" s="893"/>
      <c r="AA2977" s="366"/>
      <c r="AB2977" s="366"/>
      <c r="AC2977" s="366"/>
      <c r="AD2977" s="366"/>
      <c r="AE2977" s="366"/>
      <c r="AF2977" s="366"/>
      <c r="AG2977" s="366"/>
      <c r="AH2977" s="366"/>
      <c r="AI2977" s="366"/>
      <c r="AJ2977" s="366"/>
      <c r="AK2977" s="306"/>
      <c r="AL2977" s="306"/>
      <c r="AM2977" s="65" t="s">
        <v>654</v>
      </c>
      <c r="AN2977" s="73"/>
      <c r="AO2977" s="73"/>
      <c r="AP2977" s="73"/>
      <c r="AQ2977" s="73"/>
      <c r="AR2977" s="73"/>
      <c r="AS2977" s="74"/>
    </row>
    <row r="2978" spans="1:45" s="75" customFormat="1" ht="14.15" customHeight="1" x14ac:dyDescent="0.2">
      <c r="A2978" s="842">
        <v>2702101</v>
      </c>
      <c r="B2978" s="243" t="s">
        <v>4244</v>
      </c>
      <c r="C2978" s="352">
        <f t="shared" ref="C2978:C2994" si="461">SUM(D2978+G2978)</f>
        <v>0</v>
      </c>
      <c r="D2978" s="353">
        <f t="shared" ref="D2978:D2994" si="462">SUM(E2978:F2978)</f>
        <v>0</v>
      </c>
      <c r="E2978" s="125"/>
      <c r="F2978" s="125"/>
      <c r="G2978" s="125"/>
      <c r="H2978" s="126"/>
      <c r="I2978" s="126"/>
      <c r="J2978" s="126"/>
      <c r="K2978" s="126"/>
      <c r="L2978" s="126"/>
      <c r="M2978" s="126"/>
      <c r="N2978" s="126"/>
      <c r="O2978" s="126"/>
      <c r="P2978" s="126"/>
      <c r="Q2978" s="126"/>
      <c r="R2978" s="126"/>
      <c r="S2978" s="126"/>
      <c r="T2978" s="126"/>
      <c r="U2978" s="126"/>
      <c r="V2978" s="126"/>
      <c r="W2978" s="126"/>
      <c r="X2978" s="126"/>
      <c r="Y2978" s="126"/>
      <c r="Z2978" s="126"/>
      <c r="AA2978" s="125"/>
      <c r="AB2978" s="125"/>
      <c r="AC2978" s="125"/>
      <c r="AD2978" s="125"/>
      <c r="AE2978" s="125"/>
      <c r="AF2978" s="125"/>
      <c r="AG2978" s="125"/>
      <c r="AH2978" s="125"/>
      <c r="AI2978" s="125"/>
      <c r="AJ2978" s="125"/>
      <c r="AK2978" s="318">
        <v>3370</v>
      </c>
      <c r="AL2978" s="318">
        <f t="shared" ref="AL2978:AL2994" si="463">AK2978*E2978</f>
        <v>0</v>
      </c>
      <c r="AM2978" s="65" t="s">
        <v>654</v>
      </c>
      <c r="AN2978" s="73"/>
      <c r="AO2978" s="73"/>
      <c r="AP2978" s="73"/>
      <c r="AQ2978" s="73"/>
      <c r="AR2978" s="73"/>
      <c r="AS2978" s="74"/>
    </row>
    <row r="2979" spans="1:45" s="75" customFormat="1" ht="14.15" customHeight="1" x14ac:dyDescent="0.2">
      <c r="A2979" s="842">
        <v>2702102</v>
      </c>
      <c r="B2979" s="243" t="s">
        <v>4245</v>
      </c>
      <c r="C2979" s="352">
        <f t="shared" si="461"/>
        <v>65</v>
      </c>
      <c r="D2979" s="353">
        <f t="shared" si="462"/>
        <v>54</v>
      </c>
      <c r="E2979" s="125">
        <v>54</v>
      </c>
      <c r="F2979" s="125"/>
      <c r="G2979" s="125">
        <v>11</v>
      </c>
      <c r="H2979" s="126"/>
      <c r="I2979" s="126"/>
      <c r="J2979" s="126"/>
      <c r="K2979" s="126"/>
      <c r="L2979" s="126"/>
      <c r="M2979" s="126"/>
      <c r="N2979" s="126"/>
      <c r="O2979" s="126"/>
      <c r="P2979" s="126"/>
      <c r="Q2979" s="126"/>
      <c r="R2979" s="126"/>
      <c r="S2979" s="126"/>
      <c r="T2979" s="126"/>
      <c r="U2979" s="126"/>
      <c r="V2979" s="126"/>
      <c r="W2979" s="126"/>
      <c r="X2979" s="126"/>
      <c r="Y2979" s="126"/>
      <c r="Z2979" s="126"/>
      <c r="AA2979" s="125"/>
      <c r="AB2979" s="125"/>
      <c r="AC2979" s="125">
        <v>65</v>
      </c>
      <c r="AD2979" s="125"/>
      <c r="AE2979" s="125"/>
      <c r="AF2979" s="125"/>
      <c r="AG2979" s="125"/>
      <c r="AH2979" s="125"/>
      <c r="AI2979" s="125"/>
      <c r="AJ2979" s="125"/>
      <c r="AK2979" s="318">
        <v>3370</v>
      </c>
      <c r="AL2979" s="318">
        <f t="shared" si="463"/>
        <v>181980</v>
      </c>
      <c r="AM2979" s="65" t="s">
        <v>654</v>
      </c>
      <c r="AN2979" s="73"/>
      <c r="AO2979" s="73"/>
      <c r="AP2979" s="73"/>
      <c r="AQ2979" s="73"/>
      <c r="AR2979" s="73"/>
      <c r="AS2979" s="74"/>
    </row>
    <row r="2980" spans="1:45" s="75" customFormat="1" ht="14.15" customHeight="1" x14ac:dyDescent="0.2">
      <c r="A2980" s="842">
        <v>2702103</v>
      </c>
      <c r="B2980" s="243" t="s">
        <v>4246</v>
      </c>
      <c r="C2980" s="352">
        <f t="shared" si="461"/>
        <v>0</v>
      </c>
      <c r="D2980" s="353">
        <f t="shared" si="462"/>
        <v>0</v>
      </c>
      <c r="E2980" s="125"/>
      <c r="F2980" s="125"/>
      <c r="G2980" s="125"/>
      <c r="H2980" s="126"/>
      <c r="I2980" s="126"/>
      <c r="J2980" s="126"/>
      <c r="K2980" s="126"/>
      <c r="L2980" s="126"/>
      <c r="M2980" s="126"/>
      <c r="N2980" s="126"/>
      <c r="O2980" s="126"/>
      <c r="P2980" s="126"/>
      <c r="Q2980" s="126"/>
      <c r="R2980" s="126"/>
      <c r="S2980" s="126"/>
      <c r="T2980" s="126"/>
      <c r="U2980" s="126"/>
      <c r="V2980" s="126"/>
      <c r="W2980" s="126"/>
      <c r="X2980" s="126"/>
      <c r="Y2980" s="126"/>
      <c r="Z2980" s="126"/>
      <c r="AA2980" s="125"/>
      <c r="AB2980" s="125"/>
      <c r="AC2980" s="125"/>
      <c r="AD2980" s="125"/>
      <c r="AE2980" s="125"/>
      <c r="AF2980" s="125"/>
      <c r="AG2980" s="125"/>
      <c r="AH2980" s="125"/>
      <c r="AI2980" s="125"/>
      <c r="AJ2980" s="125"/>
      <c r="AK2980" s="318">
        <v>3370</v>
      </c>
      <c r="AL2980" s="318">
        <f t="shared" si="463"/>
        <v>0</v>
      </c>
      <c r="AM2980" s="65" t="s">
        <v>654</v>
      </c>
      <c r="AN2980" s="73"/>
      <c r="AO2980" s="73"/>
      <c r="AP2980" s="73"/>
      <c r="AQ2980" s="73"/>
      <c r="AR2980" s="73"/>
      <c r="AS2980" s="74"/>
    </row>
    <row r="2981" spans="1:45" s="75" customFormat="1" ht="14.15" customHeight="1" x14ac:dyDescent="0.2">
      <c r="A2981" s="842">
        <v>2702104</v>
      </c>
      <c r="B2981" s="243" t="s">
        <v>4247</v>
      </c>
      <c r="C2981" s="352">
        <f t="shared" si="461"/>
        <v>0</v>
      </c>
      <c r="D2981" s="353">
        <f t="shared" si="462"/>
        <v>0</v>
      </c>
      <c r="E2981" s="125"/>
      <c r="F2981" s="125"/>
      <c r="G2981" s="125"/>
      <c r="H2981" s="126"/>
      <c r="I2981" s="126"/>
      <c r="J2981" s="126"/>
      <c r="K2981" s="126"/>
      <c r="L2981" s="126"/>
      <c r="M2981" s="126"/>
      <c r="N2981" s="126"/>
      <c r="O2981" s="126"/>
      <c r="P2981" s="126"/>
      <c r="Q2981" s="126"/>
      <c r="R2981" s="126"/>
      <c r="S2981" s="126"/>
      <c r="T2981" s="126"/>
      <c r="U2981" s="126"/>
      <c r="V2981" s="126"/>
      <c r="W2981" s="126"/>
      <c r="X2981" s="126"/>
      <c r="Y2981" s="126"/>
      <c r="Z2981" s="126"/>
      <c r="AA2981" s="125"/>
      <c r="AB2981" s="125"/>
      <c r="AC2981" s="125"/>
      <c r="AD2981" s="125"/>
      <c r="AE2981" s="125"/>
      <c r="AF2981" s="125"/>
      <c r="AG2981" s="125"/>
      <c r="AH2981" s="125"/>
      <c r="AI2981" s="125"/>
      <c r="AJ2981" s="125"/>
      <c r="AK2981" s="318">
        <v>3370</v>
      </c>
      <c r="AL2981" s="318">
        <f t="shared" si="463"/>
        <v>0</v>
      </c>
      <c r="AM2981" s="65" t="s">
        <v>654</v>
      </c>
      <c r="AN2981" s="73"/>
      <c r="AO2981" s="73"/>
      <c r="AP2981" s="73"/>
      <c r="AQ2981" s="73"/>
      <c r="AR2981" s="73"/>
      <c r="AS2981" s="74"/>
    </row>
    <row r="2982" spans="1:45" s="75" customFormat="1" ht="14.15" customHeight="1" x14ac:dyDescent="0.2">
      <c r="A2982" s="842" t="s">
        <v>4238</v>
      </c>
      <c r="B2982" s="243" t="s">
        <v>440</v>
      </c>
      <c r="C2982" s="352">
        <f t="shared" si="461"/>
        <v>0</v>
      </c>
      <c r="D2982" s="353">
        <f t="shared" si="462"/>
        <v>0</v>
      </c>
      <c r="E2982" s="125"/>
      <c r="F2982" s="125"/>
      <c r="G2982" s="125"/>
      <c r="H2982" s="126"/>
      <c r="I2982" s="126"/>
      <c r="J2982" s="126"/>
      <c r="K2982" s="126"/>
      <c r="L2982" s="126"/>
      <c r="M2982" s="126"/>
      <c r="N2982" s="126"/>
      <c r="O2982" s="126"/>
      <c r="P2982" s="126"/>
      <c r="Q2982" s="126"/>
      <c r="R2982" s="126"/>
      <c r="S2982" s="126"/>
      <c r="T2982" s="126"/>
      <c r="U2982" s="126"/>
      <c r="V2982" s="126"/>
      <c r="W2982" s="126"/>
      <c r="X2982" s="126"/>
      <c r="Y2982" s="126"/>
      <c r="Z2982" s="126"/>
      <c r="AA2982" s="125"/>
      <c r="AB2982" s="125"/>
      <c r="AC2982" s="125"/>
      <c r="AD2982" s="125"/>
      <c r="AE2982" s="125"/>
      <c r="AF2982" s="125"/>
      <c r="AG2982" s="125"/>
      <c r="AH2982" s="125"/>
      <c r="AI2982" s="125"/>
      <c r="AJ2982" s="125"/>
      <c r="AK2982" s="318">
        <v>4770</v>
      </c>
      <c r="AL2982" s="318">
        <f t="shared" si="463"/>
        <v>0</v>
      </c>
      <c r="AM2982" s="65" t="s">
        <v>654</v>
      </c>
      <c r="AN2982" s="73"/>
      <c r="AO2982" s="73"/>
      <c r="AP2982" s="73"/>
      <c r="AQ2982" s="73"/>
      <c r="AR2982" s="73"/>
      <c r="AS2982" s="74"/>
    </row>
    <row r="2983" spans="1:45" s="75" customFormat="1" ht="14.15" customHeight="1" x14ac:dyDescent="0.2">
      <c r="A2983" s="842" t="s">
        <v>4239</v>
      </c>
      <c r="B2983" s="243" t="s">
        <v>441</v>
      </c>
      <c r="C2983" s="352">
        <f t="shared" si="461"/>
        <v>0</v>
      </c>
      <c r="D2983" s="353">
        <f t="shared" si="462"/>
        <v>0</v>
      </c>
      <c r="E2983" s="125"/>
      <c r="F2983" s="125"/>
      <c r="G2983" s="125"/>
      <c r="H2983" s="126"/>
      <c r="I2983" s="126"/>
      <c r="J2983" s="126"/>
      <c r="K2983" s="126"/>
      <c r="L2983" s="126"/>
      <c r="M2983" s="126"/>
      <c r="N2983" s="126"/>
      <c r="O2983" s="126"/>
      <c r="P2983" s="126"/>
      <c r="Q2983" s="126"/>
      <c r="R2983" s="126"/>
      <c r="S2983" s="126"/>
      <c r="T2983" s="126"/>
      <c r="U2983" s="126"/>
      <c r="V2983" s="126"/>
      <c r="W2983" s="126"/>
      <c r="X2983" s="126"/>
      <c r="Y2983" s="126"/>
      <c r="Z2983" s="126"/>
      <c r="AA2983" s="125"/>
      <c r="AB2983" s="125"/>
      <c r="AC2983" s="125"/>
      <c r="AD2983" s="125"/>
      <c r="AE2983" s="125"/>
      <c r="AF2983" s="125"/>
      <c r="AG2983" s="125"/>
      <c r="AH2983" s="125"/>
      <c r="AI2983" s="125"/>
      <c r="AJ2983" s="125"/>
      <c r="AK2983" s="318">
        <v>2730</v>
      </c>
      <c r="AL2983" s="318">
        <f t="shared" si="463"/>
        <v>0</v>
      </c>
      <c r="AM2983" s="65" t="s">
        <v>654</v>
      </c>
      <c r="AN2983" s="73"/>
      <c r="AO2983" s="73"/>
      <c r="AP2983" s="73"/>
      <c r="AQ2983" s="73"/>
      <c r="AR2983" s="73"/>
      <c r="AS2983" s="74"/>
    </row>
    <row r="2984" spans="1:45" s="75" customFormat="1" ht="14.15" customHeight="1" x14ac:dyDescent="0.2">
      <c r="A2984" s="842" t="s">
        <v>4240</v>
      </c>
      <c r="B2984" s="243" t="s">
        <v>384</v>
      </c>
      <c r="C2984" s="352">
        <f t="shared" si="461"/>
        <v>0</v>
      </c>
      <c r="D2984" s="353">
        <f t="shared" si="462"/>
        <v>0</v>
      </c>
      <c r="E2984" s="125"/>
      <c r="F2984" s="125"/>
      <c r="G2984" s="125"/>
      <c r="H2984" s="126"/>
      <c r="I2984" s="126"/>
      <c r="J2984" s="126"/>
      <c r="K2984" s="126"/>
      <c r="L2984" s="126"/>
      <c r="M2984" s="126"/>
      <c r="N2984" s="126"/>
      <c r="O2984" s="126"/>
      <c r="P2984" s="126"/>
      <c r="Q2984" s="126"/>
      <c r="R2984" s="126"/>
      <c r="S2984" s="126"/>
      <c r="T2984" s="126"/>
      <c r="U2984" s="126"/>
      <c r="V2984" s="126"/>
      <c r="W2984" s="126"/>
      <c r="X2984" s="126"/>
      <c r="Y2984" s="126"/>
      <c r="Z2984" s="126"/>
      <c r="AA2984" s="125"/>
      <c r="AB2984" s="125"/>
      <c r="AC2984" s="125"/>
      <c r="AD2984" s="125"/>
      <c r="AE2984" s="125"/>
      <c r="AF2984" s="125"/>
      <c r="AG2984" s="125"/>
      <c r="AH2984" s="125"/>
      <c r="AI2984" s="125"/>
      <c r="AJ2984" s="125"/>
      <c r="AK2984" s="318">
        <v>31390</v>
      </c>
      <c r="AL2984" s="318">
        <f t="shared" si="463"/>
        <v>0</v>
      </c>
      <c r="AM2984" s="65" t="s">
        <v>654</v>
      </c>
      <c r="AN2984" s="73"/>
      <c r="AO2984" s="73"/>
      <c r="AP2984" s="73"/>
      <c r="AQ2984" s="73"/>
      <c r="AR2984" s="73"/>
      <c r="AS2984" s="74"/>
    </row>
    <row r="2985" spans="1:45" s="75" customFormat="1" ht="14.15" customHeight="1" x14ac:dyDescent="0.2">
      <c r="A2985" s="842" t="s">
        <v>4241</v>
      </c>
      <c r="B2985" s="243" t="s">
        <v>4248</v>
      </c>
      <c r="C2985" s="352">
        <f t="shared" si="461"/>
        <v>0</v>
      </c>
      <c r="D2985" s="353">
        <f t="shared" si="462"/>
        <v>0</v>
      </c>
      <c r="E2985" s="125"/>
      <c r="F2985" s="125"/>
      <c r="G2985" s="125"/>
      <c r="H2985" s="126"/>
      <c r="I2985" s="126"/>
      <c r="J2985" s="126"/>
      <c r="K2985" s="126"/>
      <c r="L2985" s="126"/>
      <c r="M2985" s="126"/>
      <c r="N2985" s="126"/>
      <c r="O2985" s="126"/>
      <c r="P2985" s="126"/>
      <c r="Q2985" s="126"/>
      <c r="R2985" s="126"/>
      <c r="S2985" s="126"/>
      <c r="T2985" s="126"/>
      <c r="U2985" s="126"/>
      <c r="V2985" s="126"/>
      <c r="W2985" s="126"/>
      <c r="X2985" s="126"/>
      <c r="Y2985" s="126"/>
      <c r="Z2985" s="126"/>
      <c r="AA2985" s="125"/>
      <c r="AB2985" s="125"/>
      <c r="AC2985" s="125"/>
      <c r="AD2985" s="125"/>
      <c r="AE2985" s="125"/>
      <c r="AF2985" s="125"/>
      <c r="AG2985" s="125"/>
      <c r="AH2985" s="125"/>
      <c r="AI2985" s="125"/>
      <c r="AJ2985" s="125"/>
      <c r="AK2985" s="318">
        <v>8360</v>
      </c>
      <c r="AL2985" s="318">
        <f t="shared" si="463"/>
        <v>0</v>
      </c>
      <c r="AM2985" s="65" t="s">
        <v>654</v>
      </c>
      <c r="AN2985" s="73"/>
      <c r="AO2985" s="73"/>
      <c r="AP2985" s="73"/>
      <c r="AQ2985" s="73"/>
      <c r="AR2985" s="73"/>
      <c r="AS2985" s="74"/>
    </row>
    <row r="2986" spans="1:45" s="75" customFormat="1" ht="14.15" customHeight="1" x14ac:dyDescent="0.2">
      <c r="A2986" s="842" t="s">
        <v>4242</v>
      </c>
      <c r="B2986" s="243" t="s">
        <v>2884</v>
      </c>
      <c r="C2986" s="352">
        <f t="shared" si="461"/>
        <v>0</v>
      </c>
      <c r="D2986" s="353">
        <f t="shared" si="462"/>
        <v>0</v>
      </c>
      <c r="E2986" s="125"/>
      <c r="F2986" s="125"/>
      <c r="G2986" s="125"/>
      <c r="H2986" s="126"/>
      <c r="I2986" s="126"/>
      <c r="J2986" s="126"/>
      <c r="K2986" s="126"/>
      <c r="L2986" s="126"/>
      <c r="M2986" s="126"/>
      <c r="N2986" s="126"/>
      <c r="O2986" s="126"/>
      <c r="P2986" s="126"/>
      <c r="Q2986" s="126"/>
      <c r="R2986" s="126"/>
      <c r="S2986" s="126"/>
      <c r="T2986" s="126"/>
      <c r="U2986" s="126"/>
      <c r="V2986" s="126"/>
      <c r="W2986" s="126"/>
      <c r="X2986" s="126"/>
      <c r="Y2986" s="126"/>
      <c r="Z2986" s="126"/>
      <c r="AA2986" s="125"/>
      <c r="AB2986" s="125"/>
      <c r="AC2986" s="125"/>
      <c r="AD2986" s="125"/>
      <c r="AE2986" s="125"/>
      <c r="AF2986" s="125"/>
      <c r="AG2986" s="125"/>
      <c r="AH2986" s="125"/>
      <c r="AI2986" s="125"/>
      <c r="AJ2986" s="125"/>
      <c r="AK2986" s="318">
        <v>17730</v>
      </c>
      <c r="AL2986" s="318">
        <f t="shared" si="463"/>
        <v>0</v>
      </c>
      <c r="AM2986" s="65" t="s">
        <v>654</v>
      </c>
      <c r="AN2986" s="73"/>
      <c r="AO2986" s="73"/>
      <c r="AP2986" s="73"/>
      <c r="AQ2986" s="73"/>
      <c r="AR2986" s="73"/>
      <c r="AS2986" s="74"/>
    </row>
    <row r="2987" spans="1:45" s="75" customFormat="1" ht="14.15" customHeight="1" x14ac:dyDescent="0.2">
      <c r="A2987" s="842">
        <v>2702110</v>
      </c>
      <c r="B2987" s="243" t="s">
        <v>4249</v>
      </c>
      <c r="C2987" s="352">
        <f t="shared" si="461"/>
        <v>0</v>
      </c>
      <c r="D2987" s="353">
        <f t="shared" si="462"/>
        <v>0</v>
      </c>
      <c r="E2987" s="125"/>
      <c r="F2987" s="125"/>
      <c r="G2987" s="125"/>
      <c r="H2987" s="126"/>
      <c r="I2987" s="126"/>
      <c r="J2987" s="126"/>
      <c r="K2987" s="126"/>
      <c r="L2987" s="126"/>
      <c r="M2987" s="126"/>
      <c r="N2987" s="126"/>
      <c r="O2987" s="126"/>
      <c r="P2987" s="126"/>
      <c r="Q2987" s="126"/>
      <c r="R2987" s="126"/>
      <c r="S2987" s="126"/>
      <c r="T2987" s="126"/>
      <c r="U2987" s="126"/>
      <c r="V2987" s="126"/>
      <c r="W2987" s="126"/>
      <c r="X2987" s="126"/>
      <c r="Y2987" s="126"/>
      <c r="Z2987" s="126"/>
      <c r="AA2987" s="125"/>
      <c r="AB2987" s="125"/>
      <c r="AC2987" s="125"/>
      <c r="AD2987" s="125"/>
      <c r="AE2987" s="125"/>
      <c r="AF2987" s="125"/>
      <c r="AG2987" s="125"/>
      <c r="AH2987" s="125"/>
      <c r="AI2987" s="125"/>
      <c r="AJ2987" s="125"/>
      <c r="AK2987" s="318">
        <v>17730</v>
      </c>
      <c r="AL2987" s="318">
        <f t="shared" si="463"/>
        <v>0</v>
      </c>
      <c r="AM2987" s="65" t="s">
        <v>654</v>
      </c>
      <c r="AN2987" s="73"/>
      <c r="AO2987" s="73"/>
      <c r="AP2987" s="73"/>
      <c r="AQ2987" s="73"/>
      <c r="AR2987" s="73"/>
      <c r="AS2987" s="74"/>
    </row>
    <row r="2988" spans="1:45" s="75" customFormat="1" ht="14.15" customHeight="1" x14ac:dyDescent="0.2">
      <c r="A2988" s="842">
        <v>2702111</v>
      </c>
      <c r="B2988" s="243" t="s">
        <v>4250</v>
      </c>
      <c r="C2988" s="352">
        <f t="shared" si="461"/>
        <v>0</v>
      </c>
      <c r="D2988" s="353">
        <f t="shared" si="462"/>
        <v>0</v>
      </c>
      <c r="E2988" s="125"/>
      <c r="F2988" s="125"/>
      <c r="G2988" s="125"/>
      <c r="H2988" s="126"/>
      <c r="I2988" s="126"/>
      <c r="J2988" s="126"/>
      <c r="K2988" s="126"/>
      <c r="L2988" s="126"/>
      <c r="M2988" s="126"/>
      <c r="N2988" s="126"/>
      <c r="O2988" s="126"/>
      <c r="P2988" s="126"/>
      <c r="Q2988" s="126"/>
      <c r="R2988" s="126"/>
      <c r="S2988" s="126"/>
      <c r="T2988" s="126"/>
      <c r="U2988" s="126"/>
      <c r="V2988" s="126"/>
      <c r="W2988" s="126"/>
      <c r="X2988" s="126"/>
      <c r="Y2988" s="126"/>
      <c r="Z2988" s="126"/>
      <c r="AA2988" s="125"/>
      <c r="AB2988" s="125"/>
      <c r="AC2988" s="125"/>
      <c r="AD2988" s="125"/>
      <c r="AE2988" s="125"/>
      <c r="AF2988" s="125"/>
      <c r="AG2988" s="125"/>
      <c r="AH2988" s="125"/>
      <c r="AI2988" s="125"/>
      <c r="AJ2988" s="125"/>
      <c r="AK2988" s="318">
        <v>32100</v>
      </c>
      <c r="AL2988" s="318">
        <f t="shared" si="463"/>
        <v>0</v>
      </c>
      <c r="AM2988" s="65" t="s">
        <v>654</v>
      </c>
      <c r="AN2988" s="73"/>
      <c r="AO2988" s="73"/>
      <c r="AP2988" s="73"/>
      <c r="AQ2988" s="73"/>
      <c r="AR2988" s="73"/>
      <c r="AS2988" s="74"/>
    </row>
    <row r="2989" spans="1:45" s="75" customFormat="1" ht="14.15" customHeight="1" x14ac:dyDescent="0.2">
      <c r="A2989" s="842">
        <v>2702112</v>
      </c>
      <c r="B2989" s="243" t="s">
        <v>4251</v>
      </c>
      <c r="C2989" s="352">
        <f t="shared" si="461"/>
        <v>0</v>
      </c>
      <c r="D2989" s="353">
        <f t="shared" si="462"/>
        <v>0</v>
      </c>
      <c r="E2989" s="125"/>
      <c r="F2989" s="125"/>
      <c r="G2989" s="125"/>
      <c r="H2989" s="126"/>
      <c r="I2989" s="126"/>
      <c r="J2989" s="126"/>
      <c r="K2989" s="126"/>
      <c r="L2989" s="126"/>
      <c r="M2989" s="126"/>
      <c r="N2989" s="126"/>
      <c r="O2989" s="126"/>
      <c r="P2989" s="126"/>
      <c r="Q2989" s="126"/>
      <c r="R2989" s="126"/>
      <c r="S2989" s="126"/>
      <c r="T2989" s="126"/>
      <c r="U2989" s="126"/>
      <c r="V2989" s="126"/>
      <c r="W2989" s="126"/>
      <c r="X2989" s="126"/>
      <c r="Y2989" s="126"/>
      <c r="Z2989" s="126"/>
      <c r="AA2989" s="125"/>
      <c r="AB2989" s="125"/>
      <c r="AC2989" s="125"/>
      <c r="AD2989" s="125"/>
      <c r="AE2989" s="125"/>
      <c r="AF2989" s="125"/>
      <c r="AG2989" s="125"/>
      <c r="AH2989" s="125"/>
      <c r="AI2989" s="125"/>
      <c r="AJ2989" s="125"/>
      <c r="AK2989" s="318">
        <v>48150</v>
      </c>
      <c r="AL2989" s="318">
        <f t="shared" si="463"/>
        <v>0</v>
      </c>
      <c r="AM2989" s="65" t="s">
        <v>654</v>
      </c>
      <c r="AN2989" s="73"/>
      <c r="AO2989" s="73"/>
      <c r="AP2989" s="73"/>
      <c r="AQ2989" s="73"/>
      <c r="AR2989" s="73"/>
      <c r="AS2989" s="74"/>
    </row>
    <row r="2990" spans="1:45" s="75" customFormat="1" ht="20.25" customHeight="1" x14ac:dyDescent="0.2">
      <c r="A2990" s="842" t="s">
        <v>4243</v>
      </c>
      <c r="B2990" s="243" t="s">
        <v>4252</v>
      </c>
      <c r="C2990" s="352">
        <f t="shared" si="461"/>
        <v>0</v>
      </c>
      <c r="D2990" s="353">
        <f t="shared" si="462"/>
        <v>0</v>
      </c>
      <c r="E2990" s="125"/>
      <c r="F2990" s="125"/>
      <c r="G2990" s="125"/>
      <c r="H2990" s="126"/>
      <c r="I2990" s="126"/>
      <c r="J2990" s="126"/>
      <c r="K2990" s="126"/>
      <c r="L2990" s="126"/>
      <c r="M2990" s="126"/>
      <c r="N2990" s="126"/>
      <c r="O2990" s="126"/>
      <c r="P2990" s="126"/>
      <c r="Q2990" s="126"/>
      <c r="R2990" s="126"/>
      <c r="S2990" s="126"/>
      <c r="T2990" s="126"/>
      <c r="U2990" s="126"/>
      <c r="V2990" s="126"/>
      <c r="W2990" s="126"/>
      <c r="X2990" s="126"/>
      <c r="Y2990" s="126"/>
      <c r="Z2990" s="126"/>
      <c r="AA2990" s="125"/>
      <c r="AB2990" s="125"/>
      <c r="AC2990" s="125"/>
      <c r="AD2990" s="125"/>
      <c r="AE2990" s="125"/>
      <c r="AF2990" s="125"/>
      <c r="AG2990" s="125"/>
      <c r="AH2990" s="125"/>
      <c r="AI2990" s="125"/>
      <c r="AJ2990" s="125"/>
      <c r="AK2990" s="318">
        <v>57780</v>
      </c>
      <c r="AL2990" s="318">
        <f t="shared" si="463"/>
        <v>0</v>
      </c>
      <c r="AM2990" s="65" t="s">
        <v>654</v>
      </c>
      <c r="AN2990" s="73"/>
      <c r="AO2990" s="73"/>
      <c r="AP2990" s="73"/>
      <c r="AQ2990" s="73"/>
      <c r="AR2990" s="73"/>
      <c r="AS2990" s="74"/>
    </row>
    <row r="2991" spans="1:45" s="75" customFormat="1" ht="14.15" customHeight="1" x14ac:dyDescent="0.2">
      <c r="A2991" s="842">
        <v>2702114</v>
      </c>
      <c r="B2991" s="243" t="s">
        <v>4253</v>
      </c>
      <c r="C2991" s="352">
        <f t="shared" si="461"/>
        <v>0</v>
      </c>
      <c r="D2991" s="353">
        <f t="shared" si="462"/>
        <v>0</v>
      </c>
      <c r="E2991" s="125"/>
      <c r="F2991" s="125"/>
      <c r="G2991" s="125"/>
      <c r="H2991" s="126"/>
      <c r="I2991" s="126"/>
      <c r="J2991" s="126"/>
      <c r="K2991" s="126"/>
      <c r="L2991" s="126"/>
      <c r="M2991" s="126"/>
      <c r="N2991" s="126"/>
      <c r="O2991" s="126"/>
      <c r="P2991" s="126"/>
      <c r="Q2991" s="126"/>
      <c r="R2991" s="126"/>
      <c r="S2991" s="126"/>
      <c r="T2991" s="126"/>
      <c r="U2991" s="126"/>
      <c r="V2991" s="126"/>
      <c r="W2991" s="126"/>
      <c r="X2991" s="126"/>
      <c r="Y2991" s="126"/>
      <c r="Z2991" s="126"/>
      <c r="AA2991" s="125"/>
      <c r="AB2991" s="125"/>
      <c r="AC2991" s="125"/>
      <c r="AD2991" s="125"/>
      <c r="AE2991" s="125"/>
      <c r="AF2991" s="125"/>
      <c r="AG2991" s="125"/>
      <c r="AH2991" s="125"/>
      <c r="AI2991" s="125"/>
      <c r="AJ2991" s="125"/>
      <c r="AK2991" s="318">
        <v>51580</v>
      </c>
      <c r="AL2991" s="318">
        <f t="shared" si="463"/>
        <v>0</v>
      </c>
      <c r="AM2991" s="65" t="s">
        <v>654</v>
      </c>
      <c r="AN2991" s="73"/>
      <c r="AO2991" s="73"/>
      <c r="AP2991" s="73"/>
      <c r="AQ2991" s="73"/>
      <c r="AR2991" s="73"/>
      <c r="AS2991" s="74"/>
    </row>
    <row r="2992" spans="1:45" s="75" customFormat="1" ht="14.15" customHeight="1" x14ac:dyDescent="0.2">
      <c r="A2992" s="842">
        <v>2702115</v>
      </c>
      <c r="B2992" s="243" t="s">
        <v>4254</v>
      </c>
      <c r="C2992" s="352">
        <f t="shared" si="461"/>
        <v>0</v>
      </c>
      <c r="D2992" s="353">
        <f t="shared" si="462"/>
        <v>0</v>
      </c>
      <c r="E2992" s="125"/>
      <c r="F2992" s="125"/>
      <c r="G2992" s="125"/>
      <c r="H2992" s="126"/>
      <c r="I2992" s="126"/>
      <c r="J2992" s="126"/>
      <c r="K2992" s="126"/>
      <c r="L2992" s="126"/>
      <c r="M2992" s="126"/>
      <c r="N2992" s="126"/>
      <c r="O2992" s="126"/>
      <c r="P2992" s="126"/>
      <c r="Q2992" s="126"/>
      <c r="R2992" s="126"/>
      <c r="S2992" s="126"/>
      <c r="T2992" s="126"/>
      <c r="U2992" s="126"/>
      <c r="V2992" s="126"/>
      <c r="W2992" s="126"/>
      <c r="X2992" s="126"/>
      <c r="Y2992" s="126"/>
      <c r="Z2992" s="126"/>
      <c r="AA2992" s="125"/>
      <c r="AB2992" s="125"/>
      <c r="AC2992" s="125"/>
      <c r="AD2992" s="125"/>
      <c r="AE2992" s="125"/>
      <c r="AF2992" s="125"/>
      <c r="AG2992" s="125"/>
      <c r="AH2992" s="125"/>
      <c r="AI2992" s="125"/>
      <c r="AJ2992" s="125"/>
      <c r="AK2992" s="318">
        <v>51580</v>
      </c>
      <c r="AL2992" s="318">
        <f t="shared" si="463"/>
        <v>0</v>
      </c>
      <c r="AM2992" s="65" t="s">
        <v>654</v>
      </c>
      <c r="AN2992" s="73"/>
      <c r="AO2992" s="73"/>
      <c r="AP2992" s="73"/>
      <c r="AQ2992" s="73"/>
      <c r="AR2992" s="73"/>
      <c r="AS2992" s="74"/>
    </row>
    <row r="2993" spans="1:45" s="75" customFormat="1" ht="14.15" customHeight="1" x14ac:dyDescent="0.2">
      <c r="A2993" s="842">
        <v>2702116</v>
      </c>
      <c r="B2993" s="243" t="s">
        <v>4255</v>
      </c>
      <c r="C2993" s="352">
        <f t="shared" si="461"/>
        <v>0</v>
      </c>
      <c r="D2993" s="353">
        <f t="shared" si="462"/>
        <v>0</v>
      </c>
      <c r="E2993" s="125"/>
      <c r="F2993" s="125"/>
      <c r="G2993" s="125"/>
      <c r="H2993" s="126"/>
      <c r="I2993" s="126"/>
      <c r="J2993" s="126"/>
      <c r="K2993" s="126"/>
      <c r="L2993" s="126"/>
      <c r="M2993" s="126"/>
      <c r="N2993" s="126"/>
      <c r="O2993" s="126"/>
      <c r="P2993" s="126"/>
      <c r="Q2993" s="126"/>
      <c r="R2993" s="126"/>
      <c r="S2993" s="126"/>
      <c r="T2993" s="126"/>
      <c r="U2993" s="126"/>
      <c r="V2993" s="126"/>
      <c r="W2993" s="126"/>
      <c r="X2993" s="126"/>
      <c r="Y2993" s="126"/>
      <c r="Z2993" s="126"/>
      <c r="AA2993" s="125"/>
      <c r="AB2993" s="125"/>
      <c r="AC2993" s="125"/>
      <c r="AD2993" s="125"/>
      <c r="AE2993" s="125"/>
      <c r="AF2993" s="125"/>
      <c r="AG2993" s="125"/>
      <c r="AH2993" s="125"/>
      <c r="AI2993" s="125"/>
      <c r="AJ2993" s="125"/>
      <c r="AK2993" s="318">
        <v>71510</v>
      </c>
      <c r="AL2993" s="318">
        <f t="shared" si="463"/>
        <v>0</v>
      </c>
      <c r="AM2993" s="65" t="s">
        <v>654</v>
      </c>
      <c r="AN2993" s="73"/>
      <c r="AO2993" s="73"/>
      <c r="AP2993" s="73"/>
      <c r="AQ2993" s="73"/>
      <c r="AR2993" s="73"/>
      <c r="AS2993" s="74"/>
    </row>
    <row r="2994" spans="1:45" s="75" customFormat="1" ht="14.15" customHeight="1" x14ac:dyDescent="0.2">
      <c r="A2994" s="842">
        <v>2702117</v>
      </c>
      <c r="B2994" s="243" t="s">
        <v>4256</v>
      </c>
      <c r="C2994" s="352">
        <f t="shared" si="461"/>
        <v>0</v>
      </c>
      <c r="D2994" s="353">
        <f t="shared" si="462"/>
        <v>0</v>
      </c>
      <c r="E2994" s="125"/>
      <c r="F2994" s="125"/>
      <c r="G2994" s="125"/>
      <c r="H2994" s="126"/>
      <c r="I2994" s="126"/>
      <c r="J2994" s="126"/>
      <c r="K2994" s="126"/>
      <c r="L2994" s="126"/>
      <c r="M2994" s="126"/>
      <c r="N2994" s="126"/>
      <c r="O2994" s="126"/>
      <c r="P2994" s="126"/>
      <c r="Q2994" s="126"/>
      <c r="R2994" s="126"/>
      <c r="S2994" s="126"/>
      <c r="T2994" s="126"/>
      <c r="U2994" s="126"/>
      <c r="V2994" s="126"/>
      <c r="W2994" s="126"/>
      <c r="X2994" s="126"/>
      <c r="Y2994" s="126"/>
      <c r="Z2994" s="126"/>
      <c r="AA2994" s="125"/>
      <c r="AB2994" s="125"/>
      <c r="AC2994" s="125"/>
      <c r="AD2994" s="125"/>
      <c r="AE2994" s="125"/>
      <c r="AF2994" s="125"/>
      <c r="AG2994" s="125"/>
      <c r="AH2994" s="125"/>
      <c r="AI2994" s="125"/>
      <c r="AJ2994" s="125"/>
      <c r="AK2994" s="318">
        <v>10660</v>
      </c>
      <c r="AL2994" s="318">
        <f t="shared" si="463"/>
        <v>0</v>
      </c>
      <c r="AM2994" s="65" t="s">
        <v>654</v>
      </c>
      <c r="AN2994" s="73"/>
      <c r="AO2994" s="73"/>
      <c r="AP2994" s="73"/>
      <c r="AQ2994" s="73"/>
      <c r="AR2994" s="73"/>
      <c r="AS2994" s="74"/>
    </row>
    <row r="2995" spans="1:45" s="75" customFormat="1" ht="14.15" customHeight="1" x14ac:dyDescent="0.2">
      <c r="A2995" s="373"/>
      <c r="B2995" s="141" t="s">
        <v>467</v>
      </c>
      <c r="C2995" s="366">
        <f>SUM(C2978:C2994)</f>
        <v>65</v>
      </c>
      <c r="D2995" s="366">
        <f t="shared" ref="D2995:G2995" si="464">SUM(D2978:D2994)</f>
        <v>54</v>
      </c>
      <c r="E2995" s="366">
        <f t="shared" si="464"/>
        <v>54</v>
      </c>
      <c r="F2995" s="366">
        <f t="shared" si="464"/>
        <v>0</v>
      </c>
      <c r="G2995" s="366">
        <f t="shared" si="464"/>
        <v>11</v>
      </c>
      <c r="H2995" s="891"/>
      <c r="I2995" s="892"/>
      <c r="J2995" s="892"/>
      <c r="K2995" s="892"/>
      <c r="L2995" s="892"/>
      <c r="M2995" s="892"/>
      <c r="N2995" s="892"/>
      <c r="O2995" s="892"/>
      <c r="P2995" s="892"/>
      <c r="Q2995" s="892"/>
      <c r="R2995" s="892"/>
      <c r="S2995" s="892"/>
      <c r="T2995" s="892"/>
      <c r="U2995" s="892"/>
      <c r="V2995" s="892"/>
      <c r="W2995" s="892"/>
      <c r="X2995" s="892"/>
      <c r="Y2995" s="892"/>
      <c r="Z2995" s="893"/>
      <c r="AA2995" s="366">
        <f>SUM(AA2978:AA2994)</f>
        <v>0</v>
      </c>
      <c r="AB2995" s="845">
        <f>SUM(AB2978:AB2994)</f>
        <v>0</v>
      </c>
      <c r="AC2995" s="845">
        <f>SUM(AC2978:AC2994)</f>
        <v>65</v>
      </c>
      <c r="AD2995" s="845">
        <f>SUM(AD2978:AD2994)</f>
        <v>0</v>
      </c>
      <c r="AE2995" s="845">
        <f t="shared" ref="AE2995:AJ2995" si="465">SUM(AE2978:AE2994)</f>
        <v>0</v>
      </c>
      <c r="AF2995" s="845">
        <f t="shared" si="465"/>
        <v>0</v>
      </c>
      <c r="AG2995" s="845">
        <f t="shared" si="465"/>
        <v>0</v>
      </c>
      <c r="AH2995" s="845">
        <f t="shared" si="465"/>
        <v>0</v>
      </c>
      <c r="AI2995" s="845">
        <f t="shared" si="465"/>
        <v>0</v>
      </c>
      <c r="AJ2995" s="845">
        <f t="shared" si="465"/>
        <v>0</v>
      </c>
      <c r="AK2995" s="306">
        <f>SUM(AK2978:AK2994)</f>
        <v>419550</v>
      </c>
      <c r="AL2995" s="306">
        <f>SUM(AL2978:AL2994)</f>
        <v>181980</v>
      </c>
      <c r="AM2995" s="65"/>
      <c r="AN2995" s="73"/>
      <c r="AO2995" s="73"/>
      <c r="AP2995" s="73"/>
      <c r="AQ2995" s="73"/>
      <c r="AR2995" s="73"/>
      <c r="AS2995" s="74"/>
    </row>
    <row r="2996" spans="1:45" s="75" customFormat="1" ht="14.15" customHeight="1" x14ac:dyDescent="0.2">
      <c r="A2996" s="327"/>
      <c r="B2996" s="138" t="s">
        <v>4257</v>
      </c>
      <c r="C2996" s="890"/>
      <c r="D2996" s="890"/>
      <c r="E2996" s="890"/>
      <c r="F2996" s="890"/>
      <c r="G2996" s="890"/>
      <c r="H2996" s="890"/>
      <c r="I2996" s="890"/>
      <c r="J2996" s="890"/>
      <c r="K2996" s="890"/>
      <c r="L2996" s="890"/>
      <c r="M2996" s="890"/>
      <c r="N2996" s="890"/>
      <c r="O2996" s="890"/>
      <c r="P2996" s="890"/>
      <c r="Q2996" s="890"/>
      <c r="R2996" s="890"/>
      <c r="S2996" s="890"/>
      <c r="T2996" s="890"/>
      <c r="U2996" s="890"/>
      <c r="V2996" s="890"/>
      <c r="W2996" s="890"/>
      <c r="X2996" s="890"/>
      <c r="Y2996" s="890"/>
      <c r="Z2996" s="890"/>
      <c r="AA2996" s="890"/>
      <c r="AB2996" s="890"/>
      <c r="AC2996" s="890"/>
      <c r="AD2996" s="890"/>
      <c r="AE2996" s="890"/>
      <c r="AF2996" s="890"/>
      <c r="AG2996" s="890"/>
      <c r="AH2996" s="890"/>
      <c r="AI2996" s="890"/>
      <c r="AJ2996" s="890"/>
      <c r="AK2996" s="890"/>
      <c r="AL2996" s="890"/>
      <c r="AM2996" s="73" t="s">
        <v>654</v>
      </c>
      <c r="AN2996" s="73"/>
      <c r="AO2996" s="73"/>
      <c r="AP2996" s="73"/>
      <c r="AQ2996" s="73"/>
      <c r="AR2996" s="73"/>
      <c r="AS2996" s="74"/>
    </row>
    <row r="2997" spans="1:45" s="67" customFormat="1" ht="14.15" customHeight="1" x14ac:dyDescent="0.2">
      <c r="A2997" s="842" t="s">
        <v>4258</v>
      </c>
      <c r="B2997" s="242" t="s">
        <v>633</v>
      </c>
      <c r="C2997" s="367">
        <f t="shared" ref="C2997:C3012" si="466">SUM(D2997+G2997)</f>
        <v>27</v>
      </c>
      <c r="D2997" s="367">
        <f t="shared" ref="D2997:D3012" si="467">SUM(E2997:F2997)</f>
        <v>27</v>
      </c>
      <c r="E2997" s="125">
        <v>27</v>
      </c>
      <c r="F2997" s="125"/>
      <c r="G2997" s="125"/>
      <c r="H2997" s="126"/>
      <c r="I2997" s="126"/>
      <c r="J2997" s="126"/>
      <c r="K2997" s="126"/>
      <c r="L2997" s="126"/>
      <c r="M2997" s="126"/>
      <c r="N2997" s="126"/>
      <c r="O2997" s="126"/>
      <c r="P2997" s="126"/>
      <c r="Q2997" s="126"/>
      <c r="R2997" s="126"/>
      <c r="S2997" s="126"/>
      <c r="T2997" s="126"/>
      <c r="U2997" s="126"/>
      <c r="V2997" s="126"/>
      <c r="W2997" s="126"/>
      <c r="X2997" s="126"/>
      <c r="Y2997" s="126"/>
      <c r="Z2997" s="126"/>
      <c r="AA2997" s="125">
        <v>2</v>
      </c>
      <c r="AB2997" s="125">
        <v>25</v>
      </c>
      <c r="AC2997" s="125"/>
      <c r="AD2997" s="125"/>
      <c r="AE2997" s="125"/>
      <c r="AF2997" s="125"/>
      <c r="AG2997" s="125"/>
      <c r="AH2997" s="125"/>
      <c r="AI2997" s="125"/>
      <c r="AJ2997" s="125"/>
      <c r="AK2997" s="310">
        <v>5260</v>
      </c>
      <c r="AL2997" s="310">
        <f t="shared" ref="AL2997:AL3012" si="468">AK2997*E2997</f>
        <v>142020</v>
      </c>
      <c r="AM2997" s="65" t="s">
        <v>654</v>
      </c>
      <c r="AN2997" s="65"/>
      <c r="AO2997" s="65"/>
      <c r="AP2997" s="65"/>
      <c r="AQ2997" s="65"/>
      <c r="AR2997" s="65"/>
      <c r="AS2997" s="66"/>
    </row>
    <row r="2998" spans="1:45" s="67" customFormat="1" ht="14.15" customHeight="1" x14ac:dyDescent="0.2">
      <c r="A2998" s="842" t="s">
        <v>4259</v>
      </c>
      <c r="B2998" s="242" t="s">
        <v>672</v>
      </c>
      <c r="C2998" s="367">
        <f t="shared" si="466"/>
        <v>1</v>
      </c>
      <c r="D2998" s="367">
        <f t="shared" si="467"/>
        <v>0</v>
      </c>
      <c r="E2998" s="125"/>
      <c r="F2998" s="125"/>
      <c r="G2998" s="125">
        <v>1</v>
      </c>
      <c r="H2998" s="126"/>
      <c r="I2998" s="126"/>
      <c r="J2998" s="126"/>
      <c r="K2998" s="126"/>
      <c r="L2998" s="126"/>
      <c r="M2998" s="126"/>
      <c r="N2998" s="126"/>
      <c r="O2998" s="126"/>
      <c r="P2998" s="126"/>
      <c r="Q2998" s="126"/>
      <c r="R2998" s="126"/>
      <c r="S2998" s="126"/>
      <c r="T2998" s="126"/>
      <c r="U2998" s="126"/>
      <c r="V2998" s="126"/>
      <c r="W2998" s="126"/>
      <c r="X2998" s="126"/>
      <c r="Y2998" s="126"/>
      <c r="Z2998" s="126"/>
      <c r="AA2998" s="125"/>
      <c r="AB2998" s="125"/>
      <c r="AC2998" s="125">
        <v>1</v>
      </c>
      <c r="AD2998" s="125"/>
      <c r="AE2998" s="125"/>
      <c r="AF2998" s="125"/>
      <c r="AG2998" s="125"/>
      <c r="AH2998" s="125"/>
      <c r="AI2998" s="125"/>
      <c r="AJ2998" s="125"/>
      <c r="AK2998" s="310">
        <v>4310</v>
      </c>
      <c r="AL2998" s="310">
        <f t="shared" si="468"/>
        <v>0</v>
      </c>
      <c r="AM2998" s="65" t="s">
        <v>654</v>
      </c>
      <c r="AN2998" s="65"/>
      <c r="AO2998" s="65"/>
      <c r="AP2998" s="65"/>
      <c r="AQ2998" s="65"/>
      <c r="AR2998" s="65"/>
      <c r="AS2998" s="66"/>
    </row>
    <row r="2999" spans="1:45" s="67" customFormat="1" ht="14.15" customHeight="1" x14ac:dyDescent="0.2">
      <c r="A2999" s="842" t="s">
        <v>4260</v>
      </c>
      <c r="B2999" s="242" t="s">
        <v>16</v>
      </c>
      <c r="C2999" s="367">
        <f t="shared" si="466"/>
        <v>11</v>
      </c>
      <c r="D2999" s="367">
        <f t="shared" si="467"/>
        <v>11</v>
      </c>
      <c r="E2999" s="125">
        <v>11</v>
      </c>
      <c r="F2999" s="125"/>
      <c r="G2999" s="125"/>
      <c r="H2999" s="126"/>
      <c r="I2999" s="126"/>
      <c r="J2999" s="126"/>
      <c r="K2999" s="126"/>
      <c r="L2999" s="126"/>
      <c r="M2999" s="126"/>
      <c r="N2999" s="126"/>
      <c r="O2999" s="126"/>
      <c r="P2999" s="126"/>
      <c r="Q2999" s="126"/>
      <c r="R2999" s="126"/>
      <c r="S2999" s="126"/>
      <c r="T2999" s="126"/>
      <c r="U2999" s="126"/>
      <c r="V2999" s="126"/>
      <c r="W2999" s="126"/>
      <c r="X2999" s="126"/>
      <c r="Y2999" s="126"/>
      <c r="Z2999" s="126"/>
      <c r="AA2999" s="125"/>
      <c r="AB2999" s="125">
        <v>11</v>
      </c>
      <c r="AC2999" s="125"/>
      <c r="AD2999" s="125"/>
      <c r="AE2999" s="125"/>
      <c r="AF2999" s="125"/>
      <c r="AG2999" s="125"/>
      <c r="AH2999" s="125"/>
      <c r="AI2999" s="125"/>
      <c r="AJ2999" s="125"/>
      <c r="AK2999" s="310">
        <v>8200</v>
      </c>
      <c r="AL2999" s="310">
        <f t="shared" si="468"/>
        <v>90200</v>
      </c>
      <c r="AM2999" s="65" t="s">
        <v>654</v>
      </c>
      <c r="AN2999" s="65"/>
      <c r="AO2999" s="65"/>
      <c r="AP2999" s="65"/>
      <c r="AQ2999" s="65"/>
      <c r="AR2999" s="65"/>
      <c r="AS2999" s="66"/>
    </row>
    <row r="3000" spans="1:45" s="67" customFormat="1" ht="14.15" customHeight="1" x14ac:dyDescent="0.2">
      <c r="A3000" s="842" t="s">
        <v>4261</v>
      </c>
      <c r="B3000" s="242" t="s">
        <v>1160</v>
      </c>
      <c r="C3000" s="367">
        <f t="shared" si="466"/>
        <v>0</v>
      </c>
      <c r="D3000" s="367">
        <f t="shared" si="467"/>
        <v>0</v>
      </c>
      <c r="E3000" s="125"/>
      <c r="F3000" s="125"/>
      <c r="G3000" s="125"/>
      <c r="H3000" s="126"/>
      <c r="I3000" s="126"/>
      <c r="J3000" s="126"/>
      <c r="K3000" s="126"/>
      <c r="L3000" s="126"/>
      <c r="M3000" s="126"/>
      <c r="N3000" s="126"/>
      <c r="O3000" s="126"/>
      <c r="P3000" s="126"/>
      <c r="Q3000" s="126"/>
      <c r="R3000" s="126"/>
      <c r="S3000" s="126"/>
      <c r="T3000" s="126"/>
      <c r="U3000" s="126"/>
      <c r="V3000" s="126"/>
      <c r="W3000" s="126"/>
      <c r="X3000" s="126"/>
      <c r="Y3000" s="126"/>
      <c r="Z3000" s="126"/>
      <c r="AA3000" s="125"/>
      <c r="AB3000" s="125"/>
      <c r="AC3000" s="125"/>
      <c r="AD3000" s="125"/>
      <c r="AE3000" s="125"/>
      <c r="AF3000" s="125"/>
      <c r="AG3000" s="125"/>
      <c r="AH3000" s="125"/>
      <c r="AI3000" s="125"/>
      <c r="AJ3000" s="125"/>
      <c r="AK3000" s="310">
        <v>17120</v>
      </c>
      <c r="AL3000" s="310">
        <f t="shared" si="468"/>
        <v>0</v>
      </c>
      <c r="AM3000" s="65" t="s">
        <v>654</v>
      </c>
      <c r="AN3000" s="65"/>
      <c r="AO3000" s="65"/>
      <c r="AP3000" s="65"/>
      <c r="AQ3000" s="65"/>
      <c r="AR3000" s="65"/>
      <c r="AS3000" s="66"/>
    </row>
    <row r="3001" spans="1:45" s="67" customFormat="1" ht="14.15" customHeight="1" x14ac:dyDescent="0.2">
      <c r="A3001" s="842" t="s">
        <v>4262</v>
      </c>
      <c r="B3001" s="242" t="s">
        <v>1161</v>
      </c>
      <c r="C3001" s="367">
        <f t="shared" si="466"/>
        <v>4</v>
      </c>
      <c r="D3001" s="367">
        <f t="shared" si="467"/>
        <v>3</v>
      </c>
      <c r="E3001" s="125">
        <v>3</v>
      </c>
      <c r="F3001" s="125"/>
      <c r="G3001" s="125">
        <v>1</v>
      </c>
      <c r="H3001" s="126"/>
      <c r="I3001" s="126"/>
      <c r="J3001" s="126"/>
      <c r="K3001" s="126"/>
      <c r="L3001" s="126"/>
      <c r="M3001" s="126"/>
      <c r="N3001" s="126"/>
      <c r="O3001" s="126"/>
      <c r="P3001" s="126"/>
      <c r="Q3001" s="126"/>
      <c r="R3001" s="126"/>
      <c r="S3001" s="126"/>
      <c r="T3001" s="126"/>
      <c r="U3001" s="126"/>
      <c r="V3001" s="126"/>
      <c r="W3001" s="126"/>
      <c r="X3001" s="126"/>
      <c r="Y3001" s="126"/>
      <c r="Z3001" s="126"/>
      <c r="AA3001" s="125"/>
      <c r="AB3001" s="125">
        <v>1</v>
      </c>
      <c r="AC3001" s="125">
        <v>3</v>
      </c>
      <c r="AD3001" s="125"/>
      <c r="AE3001" s="125"/>
      <c r="AF3001" s="125"/>
      <c r="AG3001" s="125"/>
      <c r="AH3001" s="125"/>
      <c r="AI3001" s="125"/>
      <c r="AJ3001" s="125"/>
      <c r="AK3001" s="310">
        <v>3010</v>
      </c>
      <c r="AL3001" s="310">
        <f t="shared" si="468"/>
        <v>9030</v>
      </c>
      <c r="AM3001" s="65" t="s">
        <v>654</v>
      </c>
      <c r="AN3001" s="65"/>
      <c r="AO3001" s="65"/>
      <c r="AP3001" s="65"/>
      <c r="AQ3001" s="65"/>
      <c r="AR3001" s="65"/>
      <c r="AS3001" s="66"/>
    </row>
    <row r="3002" spans="1:45" s="67" customFormat="1" ht="14.15" customHeight="1" x14ac:dyDescent="0.2">
      <c r="A3002" s="842" t="s">
        <v>4263</v>
      </c>
      <c r="B3002" s="242" t="s">
        <v>4269</v>
      </c>
      <c r="C3002" s="367">
        <f t="shared" si="466"/>
        <v>20</v>
      </c>
      <c r="D3002" s="367">
        <f t="shared" si="467"/>
        <v>20</v>
      </c>
      <c r="E3002" s="125">
        <v>20</v>
      </c>
      <c r="F3002" s="125"/>
      <c r="G3002" s="125"/>
      <c r="H3002" s="126"/>
      <c r="I3002" s="126"/>
      <c r="J3002" s="126"/>
      <c r="K3002" s="126"/>
      <c r="L3002" s="126"/>
      <c r="M3002" s="126"/>
      <c r="N3002" s="126"/>
      <c r="O3002" s="126"/>
      <c r="P3002" s="126"/>
      <c r="Q3002" s="126"/>
      <c r="R3002" s="126"/>
      <c r="S3002" s="126"/>
      <c r="T3002" s="126"/>
      <c r="U3002" s="126"/>
      <c r="V3002" s="126"/>
      <c r="W3002" s="126"/>
      <c r="X3002" s="126"/>
      <c r="Y3002" s="126"/>
      <c r="Z3002" s="126"/>
      <c r="AA3002" s="125"/>
      <c r="AB3002" s="125">
        <v>20</v>
      </c>
      <c r="AC3002" s="125"/>
      <c r="AD3002" s="125"/>
      <c r="AE3002" s="125"/>
      <c r="AF3002" s="125"/>
      <c r="AG3002" s="125"/>
      <c r="AH3002" s="125"/>
      <c r="AI3002" s="125"/>
      <c r="AJ3002" s="125"/>
      <c r="AK3002" s="310">
        <v>10760</v>
      </c>
      <c r="AL3002" s="310">
        <f t="shared" si="468"/>
        <v>215200</v>
      </c>
      <c r="AM3002" s="65" t="s">
        <v>654</v>
      </c>
      <c r="AN3002" s="65"/>
      <c r="AO3002" s="65"/>
      <c r="AP3002" s="65"/>
      <c r="AQ3002" s="65"/>
      <c r="AR3002" s="65"/>
      <c r="AS3002" s="66"/>
    </row>
    <row r="3003" spans="1:45" s="67" customFormat="1" ht="14.15" customHeight="1" x14ac:dyDescent="0.2">
      <c r="A3003" s="842" t="s">
        <v>4264</v>
      </c>
      <c r="B3003" s="242" t="s">
        <v>2496</v>
      </c>
      <c r="C3003" s="367">
        <f t="shared" si="466"/>
        <v>70</v>
      </c>
      <c r="D3003" s="367">
        <f t="shared" si="467"/>
        <v>65</v>
      </c>
      <c r="E3003" s="125">
        <v>65</v>
      </c>
      <c r="F3003" s="125"/>
      <c r="G3003" s="125">
        <v>5</v>
      </c>
      <c r="H3003" s="126"/>
      <c r="I3003" s="126"/>
      <c r="J3003" s="126"/>
      <c r="K3003" s="126"/>
      <c r="L3003" s="126"/>
      <c r="M3003" s="126"/>
      <c r="N3003" s="126"/>
      <c r="O3003" s="126"/>
      <c r="P3003" s="126"/>
      <c r="Q3003" s="126"/>
      <c r="R3003" s="126"/>
      <c r="S3003" s="126"/>
      <c r="T3003" s="126"/>
      <c r="U3003" s="126"/>
      <c r="V3003" s="126"/>
      <c r="W3003" s="126"/>
      <c r="X3003" s="126"/>
      <c r="Y3003" s="126"/>
      <c r="Z3003" s="126"/>
      <c r="AA3003" s="125">
        <v>3</v>
      </c>
      <c r="AB3003" s="125">
        <v>1</v>
      </c>
      <c r="AC3003" s="125">
        <v>66</v>
      </c>
      <c r="AD3003" s="125"/>
      <c r="AE3003" s="125"/>
      <c r="AF3003" s="125"/>
      <c r="AG3003" s="125"/>
      <c r="AH3003" s="125"/>
      <c r="AI3003" s="125"/>
      <c r="AJ3003" s="125"/>
      <c r="AK3003" s="310">
        <v>4780</v>
      </c>
      <c r="AL3003" s="310">
        <f t="shared" si="468"/>
        <v>310700</v>
      </c>
      <c r="AM3003" s="65" t="s">
        <v>654</v>
      </c>
      <c r="AN3003" s="65"/>
      <c r="AO3003" s="65"/>
      <c r="AP3003" s="65"/>
      <c r="AQ3003" s="65"/>
      <c r="AR3003" s="65"/>
      <c r="AS3003" s="66"/>
    </row>
    <row r="3004" spans="1:45" s="67" customFormat="1" ht="14.15" customHeight="1" x14ac:dyDescent="0.2">
      <c r="A3004" s="842" t="s">
        <v>4265</v>
      </c>
      <c r="B3004" s="242" t="s">
        <v>2497</v>
      </c>
      <c r="C3004" s="367">
        <f t="shared" si="466"/>
        <v>368</v>
      </c>
      <c r="D3004" s="367">
        <f t="shared" si="467"/>
        <v>339</v>
      </c>
      <c r="E3004" s="125">
        <v>339</v>
      </c>
      <c r="F3004" s="125"/>
      <c r="G3004" s="125">
        <v>29</v>
      </c>
      <c r="H3004" s="126"/>
      <c r="I3004" s="126"/>
      <c r="J3004" s="126"/>
      <c r="K3004" s="126"/>
      <c r="L3004" s="126"/>
      <c r="M3004" s="126"/>
      <c r="N3004" s="126"/>
      <c r="O3004" s="126"/>
      <c r="P3004" s="126"/>
      <c r="Q3004" s="126"/>
      <c r="R3004" s="126"/>
      <c r="S3004" s="126"/>
      <c r="T3004" s="126"/>
      <c r="U3004" s="126"/>
      <c r="V3004" s="126"/>
      <c r="W3004" s="126"/>
      <c r="X3004" s="126"/>
      <c r="Y3004" s="126"/>
      <c r="Z3004" s="126"/>
      <c r="AA3004" s="125">
        <v>4</v>
      </c>
      <c r="AB3004" s="125">
        <v>11</v>
      </c>
      <c r="AC3004" s="125">
        <v>353</v>
      </c>
      <c r="AD3004" s="125"/>
      <c r="AE3004" s="125"/>
      <c r="AF3004" s="125"/>
      <c r="AG3004" s="125"/>
      <c r="AH3004" s="125"/>
      <c r="AI3004" s="125"/>
      <c r="AJ3004" s="125"/>
      <c r="AK3004" s="310">
        <v>3010</v>
      </c>
      <c r="AL3004" s="310">
        <f t="shared" si="468"/>
        <v>1020390</v>
      </c>
      <c r="AM3004" s="65" t="s">
        <v>654</v>
      </c>
      <c r="AN3004" s="65"/>
      <c r="AO3004" s="65"/>
      <c r="AP3004" s="65"/>
      <c r="AQ3004" s="65"/>
      <c r="AR3004" s="65"/>
      <c r="AS3004" s="66"/>
    </row>
    <row r="3005" spans="1:45" s="67" customFormat="1" ht="14.15" customHeight="1" x14ac:dyDescent="0.2">
      <c r="A3005" s="842" t="s">
        <v>4266</v>
      </c>
      <c r="B3005" s="242" t="s">
        <v>4270</v>
      </c>
      <c r="C3005" s="367">
        <f t="shared" si="466"/>
        <v>11</v>
      </c>
      <c r="D3005" s="367">
        <f t="shared" si="467"/>
        <v>11</v>
      </c>
      <c r="E3005" s="125">
        <v>11</v>
      </c>
      <c r="F3005" s="125"/>
      <c r="G3005" s="125"/>
      <c r="H3005" s="126"/>
      <c r="I3005" s="126"/>
      <c r="J3005" s="126"/>
      <c r="K3005" s="126"/>
      <c r="L3005" s="126"/>
      <c r="M3005" s="126"/>
      <c r="N3005" s="126"/>
      <c r="O3005" s="126"/>
      <c r="P3005" s="126"/>
      <c r="Q3005" s="126"/>
      <c r="R3005" s="126"/>
      <c r="S3005" s="126"/>
      <c r="T3005" s="126"/>
      <c r="U3005" s="126"/>
      <c r="V3005" s="126"/>
      <c r="W3005" s="126"/>
      <c r="X3005" s="126"/>
      <c r="Y3005" s="126"/>
      <c r="Z3005" s="126"/>
      <c r="AA3005" s="125">
        <v>3</v>
      </c>
      <c r="AB3005" s="125">
        <v>8</v>
      </c>
      <c r="AC3005" s="125"/>
      <c r="AD3005" s="125"/>
      <c r="AE3005" s="125"/>
      <c r="AF3005" s="125"/>
      <c r="AG3005" s="125"/>
      <c r="AH3005" s="125"/>
      <c r="AI3005" s="125"/>
      <c r="AJ3005" s="125"/>
      <c r="AK3005" s="310">
        <v>11620</v>
      </c>
      <c r="AL3005" s="310">
        <f t="shared" si="468"/>
        <v>127820</v>
      </c>
      <c r="AM3005" s="65" t="s">
        <v>654</v>
      </c>
      <c r="AN3005" s="65"/>
      <c r="AO3005" s="65"/>
      <c r="AP3005" s="65"/>
      <c r="AQ3005" s="65"/>
      <c r="AR3005" s="65"/>
      <c r="AS3005" s="66"/>
    </row>
    <row r="3006" spans="1:45" s="67" customFormat="1" ht="14.15" customHeight="1" x14ac:dyDescent="0.2">
      <c r="A3006" s="842" t="s">
        <v>4267</v>
      </c>
      <c r="B3006" s="242" t="s">
        <v>774</v>
      </c>
      <c r="C3006" s="367">
        <f t="shared" si="466"/>
        <v>13</v>
      </c>
      <c r="D3006" s="367">
        <f t="shared" si="467"/>
        <v>12</v>
      </c>
      <c r="E3006" s="125">
        <v>12</v>
      </c>
      <c r="F3006" s="125"/>
      <c r="G3006" s="125">
        <v>1</v>
      </c>
      <c r="H3006" s="126"/>
      <c r="I3006" s="126"/>
      <c r="J3006" s="126"/>
      <c r="K3006" s="126"/>
      <c r="L3006" s="126"/>
      <c r="M3006" s="126"/>
      <c r="N3006" s="126"/>
      <c r="O3006" s="126"/>
      <c r="P3006" s="126"/>
      <c r="Q3006" s="126"/>
      <c r="R3006" s="126"/>
      <c r="S3006" s="126"/>
      <c r="T3006" s="126"/>
      <c r="U3006" s="126"/>
      <c r="V3006" s="126"/>
      <c r="W3006" s="126"/>
      <c r="X3006" s="126"/>
      <c r="Y3006" s="126"/>
      <c r="Z3006" s="126"/>
      <c r="AA3006" s="125">
        <v>1</v>
      </c>
      <c r="AB3006" s="125">
        <v>5</v>
      </c>
      <c r="AC3006" s="125">
        <v>7</v>
      </c>
      <c r="AD3006" s="125"/>
      <c r="AE3006" s="125"/>
      <c r="AF3006" s="125"/>
      <c r="AG3006" s="125"/>
      <c r="AH3006" s="125"/>
      <c r="AI3006" s="125"/>
      <c r="AJ3006" s="125"/>
      <c r="AK3006" s="310">
        <v>11060</v>
      </c>
      <c r="AL3006" s="310">
        <f t="shared" si="468"/>
        <v>132720</v>
      </c>
      <c r="AM3006" s="65" t="s">
        <v>654</v>
      </c>
      <c r="AN3006" s="65"/>
      <c r="AO3006" s="65"/>
      <c r="AP3006" s="65"/>
      <c r="AQ3006" s="65"/>
      <c r="AR3006" s="65"/>
      <c r="AS3006" s="66"/>
    </row>
    <row r="3007" spans="1:45" s="67" customFormat="1" ht="14.15" customHeight="1" x14ac:dyDescent="0.2">
      <c r="A3007" s="842" t="s">
        <v>4268</v>
      </c>
      <c r="B3007" s="242" t="s">
        <v>775</v>
      </c>
      <c r="C3007" s="367">
        <f t="shared" si="466"/>
        <v>74</v>
      </c>
      <c r="D3007" s="367">
        <f t="shared" si="467"/>
        <v>60</v>
      </c>
      <c r="E3007" s="125">
        <v>60</v>
      </c>
      <c r="F3007" s="125"/>
      <c r="G3007" s="125">
        <v>14</v>
      </c>
      <c r="H3007" s="126"/>
      <c r="I3007" s="126"/>
      <c r="J3007" s="126"/>
      <c r="K3007" s="126"/>
      <c r="L3007" s="126"/>
      <c r="M3007" s="126"/>
      <c r="N3007" s="126"/>
      <c r="O3007" s="126"/>
      <c r="P3007" s="126"/>
      <c r="Q3007" s="126"/>
      <c r="R3007" s="126"/>
      <c r="S3007" s="126"/>
      <c r="T3007" s="126"/>
      <c r="U3007" s="126"/>
      <c r="V3007" s="126"/>
      <c r="W3007" s="126"/>
      <c r="X3007" s="126"/>
      <c r="Y3007" s="126"/>
      <c r="Z3007" s="126"/>
      <c r="AA3007" s="125">
        <v>2</v>
      </c>
      <c r="AB3007" s="125">
        <v>7</v>
      </c>
      <c r="AC3007" s="125">
        <v>65</v>
      </c>
      <c r="AD3007" s="125"/>
      <c r="AE3007" s="125"/>
      <c r="AF3007" s="125"/>
      <c r="AG3007" s="125"/>
      <c r="AH3007" s="125"/>
      <c r="AI3007" s="125"/>
      <c r="AJ3007" s="125"/>
      <c r="AK3007" s="310">
        <v>6840</v>
      </c>
      <c r="AL3007" s="310">
        <f t="shared" si="468"/>
        <v>410400</v>
      </c>
      <c r="AM3007" s="65" t="s">
        <v>654</v>
      </c>
      <c r="AN3007" s="65"/>
      <c r="AO3007" s="65"/>
      <c r="AP3007" s="65"/>
      <c r="AQ3007" s="65"/>
      <c r="AR3007" s="65"/>
      <c r="AS3007" s="66"/>
    </row>
    <row r="3008" spans="1:45" s="67" customFormat="1" ht="14.15" customHeight="1" x14ac:dyDescent="0.2">
      <c r="A3008" s="842">
        <v>2703112</v>
      </c>
      <c r="B3008" s="242" t="s">
        <v>4271</v>
      </c>
      <c r="C3008" s="367">
        <f t="shared" si="466"/>
        <v>3</v>
      </c>
      <c r="D3008" s="367">
        <f t="shared" si="467"/>
        <v>3</v>
      </c>
      <c r="E3008" s="125">
        <v>3</v>
      </c>
      <c r="F3008" s="125"/>
      <c r="G3008" s="125"/>
      <c r="H3008" s="126"/>
      <c r="I3008" s="126"/>
      <c r="J3008" s="126"/>
      <c r="K3008" s="126"/>
      <c r="L3008" s="126"/>
      <c r="M3008" s="126"/>
      <c r="N3008" s="126"/>
      <c r="O3008" s="126"/>
      <c r="P3008" s="126"/>
      <c r="Q3008" s="126"/>
      <c r="R3008" s="126"/>
      <c r="S3008" s="126"/>
      <c r="T3008" s="126"/>
      <c r="U3008" s="126"/>
      <c r="V3008" s="126"/>
      <c r="W3008" s="126"/>
      <c r="X3008" s="126"/>
      <c r="Y3008" s="126"/>
      <c r="Z3008" s="126"/>
      <c r="AA3008" s="125"/>
      <c r="AB3008" s="125">
        <v>3</v>
      </c>
      <c r="AC3008" s="125"/>
      <c r="AD3008" s="125"/>
      <c r="AE3008" s="125"/>
      <c r="AF3008" s="125"/>
      <c r="AG3008" s="125"/>
      <c r="AH3008" s="125"/>
      <c r="AI3008" s="125"/>
      <c r="AJ3008" s="125"/>
      <c r="AK3008" s="310">
        <v>23000</v>
      </c>
      <c r="AL3008" s="310">
        <f t="shared" si="468"/>
        <v>69000</v>
      </c>
      <c r="AM3008" s="65" t="s">
        <v>654</v>
      </c>
      <c r="AN3008" s="65"/>
      <c r="AO3008" s="65"/>
      <c r="AP3008" s="65"/>
      <c r="AQ3008" s="65"/>
      <c r="AR3008" s="65"/>
      <c r="AS3008" s="66"/>
    </row>
    <row r="3009" spans="1:45" s="67" customFormat="1" ht="14.15" customHeight="1" x14ac:dyDescent="0.2">
      <c r="A3009" s="842">
        <v>2703113</v>
      </c>
      <c r="B3009" s="242" t="s">
        <v>4272</v>
      </c>
      <c r="C3009" s="367">
        <f t="shared" si="466"/>
        <v>1</v>
      </c>
      <c r="D3009" s="367">
        <f t="shared" si="467"/>
        <v>0</v>
      </c>
      <c r="E3009" s="125"/>
      <c r="F3009" s="125"/>
      <c r="G3009" s="125">
        <v>1</v>
      </c>
      <c r="H3009" s="126"/>
      <c r="I3009" s="126"/>
      <c r="J3009" s="126"/>
      <c r="K3009" s="126"/>
      <c r="L3009" s="126"/>
      <c r="M3009" s="126"/>
      <c r="N3009" s="126"/>
      <c r="O3009" s="126"/>
      <c r="P3009" s="126"/>
      <c r="Q3009" s="126"/>
      <c r="R3009" s="126"/>
      <c r="S3009" s="126"/>
      <c r="T3009" s="126"/>
      <c r="U3009" s="126"/>
      <c r="V3009" s="126"/>
      <c r="W3009" s="126"/>
      <c r="X3009" s="126"/>
      <c r="Y3009" s="126"/>
      <c r="Z3009" s="126"/>
      <c r="AA3009" s="125"/>
      <c r="AB3009" s="125"/>
      <c r="AC3009" s="125">
        <v>1</v>
      </c>
      <c r="AD3009" s="125"/>
      <c r="AE3009" s="125"/>
      <c r="AF3009" s="125"/>
      <c r="AG3009" s="125"/>
      <c r="AH3009" s="125"/>
      <c r="AI3009" s="125"/>
      <c r="AJ3009" s="125"/>
      <c r="AK3009" s="310">
        <v>4160</v>
      </c>
      <c r="AL3009" s="310">
        <f t="shared" si="468"/>
        <v>0</v>
      </c>
      <c r="AM3009" s="65" t="s">
        <v>654</v>
      </c>
      <c r="AN3009" s="65"/>
      <c r="AO3009" s="65"/>
      <c r="AP3009" s="65"/>
      <c r="AQ3009" s="65"/>
      <c r="AR3009" s="65"/>
      <c r="AS3009" s="66"/>
    </row>
    <row r="3010" spans="1:45" s="67" customFormat="1" ht="14.15" customHeight="1" x14ac:dyDescent="0.2">
      <c r="A3010" s="842">
        <v>2703114</v>
      </c>
      <c r="B3010" s="242" t="s">
        <v>4273</v>
      </c>
      <c r="C3010" s="367">
        <f t="shared" si="466"/>
        <v>5</v>
      </c>
      <c r="D3010" s="367">
        <f t="shared" si="467"/>
        <v>5</v>
      </c>
      <c r="E3010" s="125">
        <v>5</v>
      </c>
      <c r="F3010" s="125"/>
      <c r="G3010" s="125"/>
      <c r="H3010" s="126"/>
      <c r="I3010" s="126"/>
      <c r="J3010" s="126"/>
      <c r="K3010" s="126"/>
      <c r="L3010" s="126"/>
      <c r="M3010" s="126"/>
      <c r="N3010" s="126"/>
      <c r="O3010" s="126"/>
      <c r="P3010" s="126"/>
      <c r="Q3010" s="126"/>
      <c r="R3010" s="126"/>
      <c r="S3010" s="126"/>
      <c r="T3010" s="126"/>
      <c r="U3010" s="126"/>
      <c r="V3010" s="126"/>
      <c r="W3010" s="126"/>
      <c r="X3010" s="126"/>
      <c r="Y3010" s="126"/>
      <c r="Z3010" s="126"/>
      <c r="AA3010" s="125"/>
      <c r="AB3010" s="125"/>
      <c r="AC3010" s="125">
        <v>5</v>
      </c>
      <c r="AD3010" s="125"/>
      <c r="AE3010" s="125"/>
      <c r="AF3010" s="125"/>
      <c r="AG3010" s="125"/>
      <c r="AH3010" s="125"/>
      <c r="AI3010" s="125"/>
      <c r="AJ3010" s="125"/>
      <c r="AK3010" s="310">
        <v>8790</v>
      </c>
      <c r="AL3010" s="310">
        <f t="shared" si="468"/>
        <v>43950</v>
      </c>
      <c r="AM3010" s="65" t="s">
        <v>654</v>
      </c>
      <c r="AN3010" s="65"/>
      <c r="AO3010" s="65"/>
      <c r="AP3010" s="65"/>
      <c r="AQ3010" s="65"/>
      <c r="AR3010" s="65"/>
      <c r="AS3010" s="66"/>
    </row>
    <row r="3011" spans="1:45" s="67" customFormat="1" ht="14.15" customHeight="1" x14ac:dyDescent="0.2">
      <c r="A3011" s="842">
        <v>2703115</v>
      </c>
      <c r="B3011" s="242" t="s">
        <v>4274</v>
      </c>
      <c r="C3011" s="367">
        <f t="shared" si="466"/>
        <v>1</v>
      </c>
      <c r="D3011" s="367">
        <f t="shared" si="467"/>
        <v>1</v>
      </c>
      <c r="E3011" s="125">
        <v>1</v>
      </c>
      <c r="F3011" s="125"/>
      <c r="G3011" s="125"/>
      <c r="H3011" s="126"/>
      <c r="I3011" s="126"/>
      <c r="J3011" s="126"/>
      <c r="K3011" s="126"/>
      <c r="L3011" s="126"/>
      <c r="M3011" s="126"/>
      <c r="N3011" s="126"/>
      <c r="O3011" s="126"/>
      <c r="P3011" s="126"/>
      <c r="Q3011" s="126"/>
      <c r="R3011" s="126"/>
      <c r="S3011" s="126"/>
      <c r="T3011" s="126"/>
      <c r="U3011" s="126"/>
      <c r="V3011" s="126"/>
      <c r="W3011" s="126"/>
      <c r="X3011" s="126"/>
      <c r="Y3011" s="126"/>
      <c r="Z3011" s="126"/>
      <c r="AA3011" s="125"/>
      <c r="AB3011" s="125"/>
      <c r="AC3011" s="125">
        <v>1</v>
      </c>
      <c r="AD3011" s="125"/>
      <c r="AE3011" s="125"/>
      <c r="AF3011" s="125"/>
      <c r="AG3011" s="125"/>
      <c r="AH3011" s="125"/>
      <c r="AI3011" s="125"/>
      <c r="AJ3011" s="125"/>
      <c r="AK3011" s="310">
        <v>3000</v>
      </c>
      <c r="AL3011" s="310">
        <f t="shared" si="468"/>
        <v>3000</v>
      </c>
      <c r="AM3011" s="65" t="s">
        <v>654</v>
      </c>
      <c r="AN3011" s="65"/>
      <c r="AO3011" s="65"/>
      <c r="AP3011" s="65"/>
      <c r="AQ3011" s="65"/>
      <c r="AR3011" s="65"/>
      <c r="AS3011" s="66"/>
    </row>
    <row r="3012" spans="1:45" s="67" customFormat="1" ht="14.15" customHeight="1" x14ac:dyDescent="0.2">
      <c r="A3012" s="842">
        <v>2703116</v>
      </c>
      <c r="B3012" s="242" t="s">
        <v>4275</v>
      </c>
      <c r="C3012" s="367">
        <f t="shared" si="466"/>
        <v>0</v>
      </c>
      <c r="D3012" s="367">
        <f t="shared" si="467"/>
        <v>0</v>
      </c>
      <c r="E3012" s="125"/>
      <c r="F3012" s="125"/>
      <c r="G3012" s="125"/>
      <c r="H3012" s="126"/>
      <c r="I3012" s="126"/>
      <c r="J3012" s="126"/>
      <c r="K3012" s="126"/>
      <c r="L3012" s="126"/>
      <c r="M3012" s="126"/>
      <c r="N3012" s="126"/>
      <c r="O3012" s="126"/>
      <c r="P3012" s="126"/>
      <c r="Q3012" s="126"/>
      <c r="R3012" s="126"/>
      <c r="S3012" s="126"/>
      <c r="T3012" s="126"/>
      <c r="U3012" s="126"/>
      <c r="V3012" s="126"/>
      <c r="W3012" s="126"/>
      <c r="X3012" s="126"/>
      <c r="Y3012" s="126"/>
      <c r="Z3012" s="126"/>
      <c r="AA3012" s="125"/>
      <c r="AB3012" s="125"/>
      <c r="AC3012" s="125"/>
      <c r="AD3012" s="125"/>
      <c r="AE3012" s="125"/>
      <c r="AF3012" s="125"/>
      <c r="AG3012" s="125"/>
      <c r="AH3012" s="125"/>
      <c r="AI3012" s="125"/>
      <c r="AJ3012" s="125"/>
      <c r="AK3012" s="310">
        <v>7000</v>
      </c>
      <c r="AL3012" s="310">
        <f t="shared" si="468"/>
        <v>0</v>
      </c>
      <c r="AM3012" s="65" t="s">
        <v>654</v>
      </c>
      <c r="AN3012" s="65"/>
      <c r="AO3012" s="65"/>
      <c r="AP3012" s="65"/>
      <c r="AQ3012" s="65"/>
      <c r="AR3012" s="65"/>
      <c r="AS3012" s="66"/>
    </row>
    <row r="3013" spans="1:45" s="75" customFormat="1" ht="12.75" customHeight="1" x14ac:dyDescent="0.2">
      <c r="A3013" s="327"/>
      <c r="B3013" s="141" t="s">
        <v>2628</v>
      </c>
      <c r="C3013" s="260">
        <f>SUM(C2997:C3012)</f>
        <v>609</v>
      </c>
      <c r="D3013" s="366">
        <f>SUM(D2997:D3012)</f>
        <v>557</v>
      </c>
      <c r="E3013" s="366">
        <f>SUM(E2997:E3012)</f>
        <v>557</v>
      </c>
      <c r="F3013" s="366">
        <f>SUM(F2997:F3012)</f>
        <v>0</v>
      </c>
      <c r="G3013" s="366">
        <f>SUM(G2997:G3012)</f>
        <v>52</v>
      </c>
      <c r="H3013" s="891"/>
      <c r="I3013" s="892"/>
      <c r="J3013" s="892"/>
      <c r="K3013" s="892"/>
      <c r="L3013" s="892"/>
      <c r="M3013" s="892"/>
      <c r="N3013" s="892"/>
      <c r="O3013" s="892"/>
      <c r="P3013" s="892"/>
      <c r="Q3013" s="892"/>
      <c r="R3013" s="892"/>
      <c r="S3013" s="892"/>
      <c r="T3013" s="892"/>
      <c r="U3013" s="892"/>
      <c r="V3013" s="892"/>
      <c r="W3013" s="892"/>
      <c r="X3013" s="892"/>
      <c r="Y3013" s="892"/>
      <c r="Z3013" s="893"/>
      <c r="AA3013" s="260">
        <f>SUM(AA2997:AA3012)</f>
        <v>15</v>
      </c>
      <c r="AB3013" s="366">
        <f t="shared" ref="AB3013:AJ3013" si="469">SUM(AB2997:AB3012)</f>
        <v>92</v>
      </c>
      <c r="AC3013" s="366">
        <f t="shared" si="469"/>
        <v>502</v>
      </c>
      <c r="AD3013" s="366">
        <f t="shared" si="469"/>
        <v>0</v>
      </c>
      <c r="AE3013" s="366">
        <f t="shared" si="469"/>
        <v>0</v>
      </c>
      <c r="AF3013" s="366">
        <f t="shared" si="469"/>
        <v>0</v>
      </c>
      <c r="AG3013" s="366">
        <f t="shared" si="469"/>
        <v>0</v>
      </c>
      <c r="AH3013" s="366">
        <f t="shared" si="469"/>
        <v>0</v>
      </c>
      <c r="AI3013" s="366">
        <f t="shared" si="469"/>
        <v>0</v>
      </c>
      <c r="AJ3013" s="366">
        <f t="shared" si="469"/>
        <v>0</v>
      </c>
      <c r="AK3013" s="306">
        <f>SUM(AK2997:AK3012)</f>
        <v>131920</v>
      </c>
      <c r="AL3013" s="306">
        <f>SUM(AL2997:AL3012)</f>
        <v>2574430</v>
      </c>
      <c r="AM3013" s="65"/>
      <c r="AN3013" s="73"/>
      <c r="AO3013" s="73"/>
      <c r="AP3013" s="73"/>
      <c r="AQ3013" s="73"/>
      <c r="AR3013" s="73"/>
      <c r="AS3013" s="74"/>
    </row>
    <row r="3014" spans="1:45" s="75" customFormat="1" ht="12.75" customHeight="1" x14ac:dyDescent="0.2">
      <c r="A3014" s="368"/>
      <c r="B3014" s="141" t="s">
        <v>4276</v>
      </c>
      <c r="C3014" s="890"/>
      <c r="D3014" s="890"/>
      <c r="E3014" s="890"/>
      <c r="F3014" s="890"/>
      <c r="G3014" s="890"/>
      <c r="H3014" s="890"/>
      <c r="I3014" s="890"/>
      <c r="J3014" s="890"/>
      <c r="K3014" s="890"/>
      <c r="L3014" s="890"/>
      <c r="M3014" s="890"/>
      <c r="N3014" s="890"/>
      <c r="O3014" s="890"/>
      <c r="P3014" s="890"/>
      <c r="Q3014" s="890"/>
      <c r="R3014" s="890"/>
      <c r="S3014" s="890"/>
      <c r="T3014" s="890"/>
      <c r="U3014" s="890"/>
      <c r="V3014" s="890"/>
      <c r="W3014" s="890"/>
      <c r="X3014" s="890"/>
      <c r="Y3014" s="890"/>
      <c r="Z3014" s="890"/>
      <c r="AA3014" s="890"/>
      <c r="AB3014" s="890"/>
      <c r="AC3014" s="890"/>
      <c r="AD3014" s="890"/>
      <c r="AE3014" s="890"/>
      <c r="AF3014" s="890"/>
      <c r="AG3014" s="890"/>
      <c r="AH3014" s="890"/>
      <c r="AI3014" s="890"/>
      <c r="AJ3014" s="890"/>
      <c r="AK3014" s="890"/>
      <c r="AL3014" s="890"/>
      <c r="AM3014" s="73" t="s">
        <v>654</v>
      </c>
      <c r="AN3014" s="73"/>
      <c r="AO3014" s="73"/>
      <c r="AP3014" s="73"/>
      <c r="AQ3014" s="73"/>
      <c r="AR3014" s="73"/>
      <c r="AS3014" s="74"/>
    </row>
    <row r="3015" spans="1:45" s="67" customFormat="1" ht="14.15" customHeight="1" x14ac:dyDescent="0.2">
      <c r="A3015" s="842" t="s">
        <v>4277</v>
      </c>
      <c r="B3015" s="242" t="s">
        <v>1278</v>
      </c>
      <c r="C3015" s="398">
        <f t="shared" ref="C3015:C3044" si="470">SUM(D3015+G3015)</f>
        <v>0</v>
      </c>
      <c r="D3015" s="398">
        <f t="shared" ref="D3015:D3044" si="471">SUM(E3015:F3015)</f>
        <v>0</v>
      </c>
      <c r="E3015" s="125"/>
      <c r="F3015" s="125"/>
      <c r="G3015" s="125"/>
      <c r="H3015" s="126"/>
      <c r="I3015" s="126"/>
      <c r="J3015" s="126"/>
      <c r="K3015" s="126"/>
      <c r="L3015" s="126"/>
      <c r="M3015" s="126"/>
      <c r="N3015" s="126"/>
      <c r="O3015" s="126"/>
      <c r="P3015" s="126"/>
      <c r="Q3015" s="126"/>
      <c r="R3015" s="126"/>
      <c r="S3015" s="126"/>
      <c r="T3015" s="126"/>
      <c r="U3015" s="126"/>
      <c r="V3015" s="126"/>
      <c r="W3015" s="126"/>
      <c r="X3015" s="126"/>
      <c r="Y3015" s="126"/>
      <c r="Z3015" s="126"/>
      <c r="AA3015" s="125"/>
      <c r="AB3015" s="125"/>
      <c r="AC3015" s="125"/>
      <c r="AD3015" s="125"/>
      <c r="AE3015" s="125"/>
      <c r="AF3015" s="125"/>
      <c r="AG3015" s="125"/>
      <c r="AH3015" s="125"/>
      <c r="AI3015" s="125"/>
      <c r="AJ3015" s="125"/>
      <c r="AK3015" s="310">
        <v>11410</v>
      </c>
      <c r="AL3015" s="310">
        <f t="shared" ref="AL3015:AL3044" si="472">AK3015*E3015</f>
        <v>0</v>
      </c>
      <c r="AM3015" s="65" t="s">
        <v>654</v>
      </c>
      <c r="AN3015" s="65"/>
      <c r="AO3015" s="65"/>
      <c r="AP3015" s="65"/>
      <c r="AQ3015" s="65"/>
      <c r="AR3015" s="65"/>
      <c r="AS3015" s="66"/>
    </row>
    <row r="3016" spans="1:45" s="67" customFormat="1" ht="14.15" customHeight="1" x14ac:dyDescent="0.2">
      <c r="A3016" s="842" t="s">
        <v>4278</v>
      </c>
      <c r="B3016" s="242" t="s">
        <v>4306</v>
      </c>
      <c r="C3016" s="398">
        <f t="shared" si="470"/>
        <v>0</v>
      </c>
      <c r="D3016" s="398">
        <f t="shared" si="471"/>
        <v>0</v>
      </c>
      <c r="E3016" s="125"/>
      <c r="F3016" s="125"/>
      <c r="G3016" s="125"/>
      <c r="H3016" s="126"/>
      <c r="I3016" s="126"/>
      <c r="J3016" s="126"/>
      <c r="K3016" s="126"/>
      <c r="L3016" s="126"/>
      <c r="M3016" s="126"/>
      <c r="N3016" s="126"/>
      <c r="O3016" s="126"/>
      <c r="P3016" s="126"/>
      <c r="Q3016" s="126"/>
      <c r="R3016" s="126"/>
      <c r="S3016" s="126"/>
      <c r="T3016" s="126"/>
      <c r="U3016" s="126"/>
      <c r="V3016" s="126"/>
      <c r="W3016" s="126"/>
      <c r="X3016" s="126"/>
      <c r="Y3016" s="126"/>
      <c r="Z3016" s="126"/>
      <c r="AA3016" s="125"/>
      <c r="AB3016" s="125"/>
      <c r="AC3016" s="125"/>
      <c r="AD3016" s="125"/>
      <c r="AE3016" s="125"/>
      <c r="AF3016" s="125"/>
      <c r="AG3016" s="125"/>
      <c r="AH3016" s="125"/>
      <c r="AI3016" s="125"/>
      <c r="AJ3016" s="125"/>
      <c r="AK3016" s="310">
        <v>21830</v>
      </c>
      <c r="AL3016" s="310">
        <f t="shared" si="472"/>
        <v>0</v>
      </c>
      <c r="AM3016" s="65" t="s">
        <v>654</v>
      </c>
      <c r="AN3016" s="65"/>
      <c r="AO3016" s="65"/>
      <c r="AP3016" s="65"/>
      <c r="AQ3016" s="65"/>
      <c r="AR3016" s="65"/>
      <c r="AS3016" s="66"/>
    </row>
    <row r="3017" spans="1:45" s="67" customFormat="1" ht="14.15" customHeight="1" x14ac:dyDescent="0.2">
      <c r="A3017" s="842" t="s">
        <v>4279</v>
      </c>
      <c r="B3017" s="242" t="s">
        <v>438</v>
      </c>
      <c r="C3017" s="398">
        <f t="shared" si="470"/>
        <v>0</v>
      </c>
      <c r="D3017" s="398">
        <f t="shared" si="471"/>
        <v>0</v>
      </c>
      <c r="E3017" s="125"/>
      <c r="F3017" s="125"/>
      <c r="G3017" s="125"/>
      <c r="H3017" s="126"/>
      <c r="I3017" s="126"/>
      <c r="J3017" s="126"/>
      <c r="K3017" s="126"/>
      <c r="L3017" s="126"/>
      <c r="M3017" s="126"/>
      <c r="N3017" s="126"/>
      <c r="O3017" s="126"/>
      <c r="P3017" s="126"/>
      <c r="Q3017" s="126"/>
      <c r="R3017" s="126"/>
      <c r="S3017" s="126"/>
      <c r="T3017" s="126"/>
      <c r="U3017" s="126"/>
      <c r="V3017" s="126"/>
      <c r="W3017" s="126"/>
      <c r="X3017" s="126"/>
      <c r="Y3017" s="126"/>
      <c r="Z3017" s="126"/>
      <c r="AA3017" s="125"/>
      <c r="AB3017" s="125"/>
      <c r="AC3017" s="125"/>
      <c r="AD3017" s="125"/>
      <c r="AE3017" s="125"/>
      <c r="AF3017" s="125"/>
      <c r="AG3017" s="125"/>
      <c r="AH3017" s="125"/>
      <c r="AI3017" s="125"/>
      <c r="AJ3017" s="125"/>
      <c r="AK3017" s="310">
        <v>47370</v>
      </c>
      <c r="AL3017" s="310">
        <f t="shared" si="472"/>
        <v>0</v>
      </c>
      <c r="AM3017" s="65" t="s">
        <v>654</v>
      </c>
      <c r="AN3017" s="65"/>
      <c r="AO3017" s="65"/>
      <c r="AP3017" s="65"/>
      <c r="AQ3017" s="65"/>
      <c r="AR3017" s="65"/>
      <c r="AS3017" s="66"/>
    </row>
    <row r="3018" spans="1:45" s="67" customFormat="1" ht="14.15" customHeight="1" x14ac:dyDescent="0.2">
      <c r="A3018" s="842" t="s">
        <v>4280</v>
      </c>
      <c r="B3018" s="242" t="s">
        <v>439</v>
      </c>
      <c r="C3018" s="398">
        <f t="shared" si="470"/>
        <v>0</v>
      </c>
      <c r="D3018" s="398">
        <f t="shared" si="471"/>
        <v>0</v>
      </c>
      <c r="E3018" s="125"/>
      <c r="F3018" s="125"/>
      <c r="G3018" s="125"/>
      <c r="H3018" s="126"/>
      <c r="I3018" s="126"/>
      <c r="J3018" s="126"/>
      <c r="K3018" s="126"/>
      <c r="L3018" s="126"/>
      <c r="M3018" s="126"/>
      <c r="N3018" s="126"/>
      <c r="O3018" s="126"/>
      <c r="P3018" s="126"/>
      <c r="Q3018" s="126"/>
      <c r="R3018" s="126"/>
      <c r="S3018" s="126"/>
      <c r="T3018" s="126"/>
      <c r="U3018" s="126"/>
      <c r="V3018" s="126"/>
      <c r="W3018" s="126"/>
      <c r="X3018" s="126"/>
      <c r="Y3018" s="126"/>
      <c r="Z3018" s="126"/>
      <c r="AA3018" s="125"/>
      <c r="AB3018" s="125"/>
      <c r="AC3018" s="125"/>
      <c r="AD3018" s="125"/>
      <c r="AE3018" s="125"/>
      <c r="AF3018" s="125"/>
      <c r="AG3018" s="125"/>
      <c r="AH3018" s="125"/>
      <c r="AI3018" s="125"/>
      <c r="AJ3018" s="125"/>
      <c r="AK3018" s="310">
        <v>71180</v>
      </c>
      <c r="AL3018" s="310">
        <f t="shared" si="472"/>
        <v>0</v>
      </c>
      <c r="AM3018" s="65" t="s">
        <v>654</v>
      </c>
      <c r="AN3018" s="65"/>
      <c r="AO3018" s="65"/>
      <c r="AP3018" s="65"/>
      <c r="AQ3018" s="65"/>
      <c r="AR3018" s="65"/>
      <c r="AS3018" s="66"/>
    </row>
    <row r="3019" spans="1:45" s="67" customFormat="1" ht="14.15" customHeight="1" x14ac:dyDescent="0.2">
      <c r="A3019" s="842" t="s">
        <v>4281</v>
      </c>
      <c r="B3019" s="242" t="s">
        <v>318</v>
      </c>
      <c r="C3019" s="398">
        <f t="shared" si="470"/>
        <v>0</v>
      </c>
      <c r="D3019" s="398">
        <f t="shared" si="471"/>
        <v>0</v>
      </c>
      <c r="E3019" s="125"/>
      <c r="F3019" s="125"/>
      <c r="G3019" s="125"/>
      <c r="H3019" s="126"/>
      <c r="I3019" s="126"/>
      <c r="J3019" s="126"/>
      <c r="K3019" s="126"/>
      <c r="L3019" s="126"/>
      <c r="M3019" s="126"/>
      <c r="N3019" s="126"/>
      <c r="O3019" s="126"/>
      <c r="P3019" s="126"/>
      <c r="Q3019" s="126"/>
      <c r="R3019" s="126"/>
      <c r="S3019" s="126"/>
      <c r="T3019" s="126"/>
      <c r="U3019" s="126"/>
      <c r="V3019" s="126"/>
      <c r="W3019" s="126"/>
      <c r="X3019" s="126"/>
      <c r="Y3019" s="126"/>
      <c r="Z3019" s="126"/>
      <c r="AA3019" s="125"/>
      <c r="AB3019" s="125"/>
      <c r="AC3019" s="125"/>
      <c r="AD3019" s="125"/>
      <c r="AE3019" s="125"/>
      <c r="AF3019" s="125"/>
      <c r="AG3019" s="125"/>
      <c r="AH3019" s="125"/>
      <c r="AI3019" s="125"/>
      <c r="AJ3019" s="125"/>
      <c r="AK3019" s="310">
        <v>23590</v>
      </c>
      <c r="AL3019" s="310">
        <f t="shared" si="472"/>
        <v>0</v>
      </c>
      <c r="AM3019" s="65" t="s">
        <v>654</v>
      </c>
      <c r="AN3019" s="65"/>
      <c r="AO3019" s="65"/>
      <c r="AP3019" s="65"/>
      <c r="AQ3019" s="65"/>
      <c r="AR3019" s="65"/>
      <c r="AS3019" s="66"/>
    </row>
    <row r="3020" spans="1:45" s="67" customFormat="1" ht="14.15" customHeight="1" x14ac:dyDescent="0.2">
      <c r="A3020" s="842" t="s">
        <v>4282</v>
      </c>
      <c r="B3020" s="242" t="s">
        <v>319</v>
      </c>
      <c r="C3020" s="398">
        <f t="shared" si="470"/>
        <v>0</v>
      </c>
      <c r="D3020" s="398">
        <f t="shared" si="471"/>
        <v>0</v>
      </c>
      <c r="E3020" s="125"/>
      <c r="F3020" s="125"/>
      <c r="G3020" s="125"/>
      <c r="H3020" s="126"/>
      <c r="I3020" s="126"/>
      <c r="J3020" s="126"/>
      <c r="K3020" s="126"/>
      <c r="L3020" s="126"/>
      <c r="M3020" s="126"/>
      <c r="N3020" s="126"/>
      <c r="O3020" s="126"/>
      <c r="P3020" s="126"/>
      <c r="Q3020" s="126"/>
      <c r="R3020" s="126"/>
      <c r="S3020" s="126"/>
      <c r="T3020" s="126"/>
      <c r="U3020" s="126"/>
      <c r="V3020" s="126"/>
      <c r="W3020" s="126"/>
      <c r="X3020" s="126"/>
      <c r="Y3020" s="126"/>
      <c r="Z3020" s="126"/>
      <c r="AA3020" s="125"/>
      <c r="AB3020" s="125"/>
      <c r="AC3020" s="125"/>
      <c r="AD3020" s="125"/>
      <c r="AE3020" s="125"/>
      <c r="AF3020" s="125"/>
      <c r="AG3020" s="125"/>
      <c r="AH3020" s="125"/>
      <c r="AI3020" s="125"/>
      <c r="AJ3020" s="125"/>
      <c r="AK3020" s="310">
        <v>9470</v>
      </c>
      <c r="AL3020" s="310">
        <f t="shared" si="472"/>
        <v>0</v>
      </c>
      <c r="AM3020" s="65" t="s">
        <v>654</v>
      </c>
      <c r="AN3020" s="65"/>
      <c r="AO3020" s="65"/>
      <c r="AP3020" s="65"/>
      <c r="AQ3020" s="65"/>
      <c r="AR3020" s="65"/>
      <c r="AS3020" s="66"/>
    </row>
    <row r="3021" spans="1:45" s="67" customFormat="1" ht="14.15" customHeight="1" x14ac:dyDescent="0.2">
      <c r="A3021" s="842" t="s">
        <v>4283</v>
      </c>
      <c r="B3021" s="242" t="s">
        <v>320</v>
      </c>
      <c r="C3021" s="398">
        <f t="shared" si="470"/>
        <v>0</v>
      </c>
      <c r="D3021" s="398">
        <f t="shared" si="471"/>
        <v>0</v>
      </c>
      <c r="E3021" s="125"/>
      <c r="F3021" s="125"/>
      <c r="G3021" s="125"/>
      <c r="H3021" s="126"/>
      <c r="I3021" s="126"/>
      <c r="J3021" s="126"/>
      <c r="K3021" s="126"/>
      <c r="L3021" s="126"/>
      <c r="M3021" s="126"/>
      <c r="N3021" s="126"/>
      <c r="O3021" s="126"/>
      <c r="P3021" s="126"/>
      <c r="Q3021" s="126"/>
      <c r="R3021" s="126"/>
      <c r="S3021" s="126"/>
      <c r="T3021" s="126"/>
      <c r="U3021" s="126"/>
      <c r="V3021" s="126"/>
      <c r="W3021" s="126"/>
      <c r="X3021" s="126"/>
      <c r="Y3021" s="126"/>
      <c r="Z3021" s="126"/>
      <c r="AA3021" s="125"/>
      <c r="AB3021" s="125"/>
      <c r="AC3021" s="125"/>
      <c r="AD3021" s="125"/>
      <c r="AE3021" s="125"/>
      <c r="AF3021" s="125"/>
      <c r="AG3021" s="125"/>
      <c r="AH3021" s="125"/>
      <c r="AI3021" s="125"/>
      <c r="AJ3021" s="125"/>
      <c r="AK3021" s="310">
        <v>7280</v>
      </c>
      <c r="AL3021" s="310">
        <f t="shared" si="472"/>
        <v>0</v>
      </c>
      <c r="AM3021" s="65" t="s">
        <v>654</v>
      </c>
      <c r="AN3021" s="65"/>
      <c r="AO3021" s="65"/>
      <c r="AP3021" s="65"/>
      <c r="AQ3021" s="65"/>
      <c r="AR3021" s="65"/>
      <c r="AS3021" s="66"/>
    </row>
    <row r="3022" spans="1:45" s="67" customFormat="1" ht="14.15" customHeight="1" x14ac:dyDescent="0.2">
      <c r="A3022" s="842" t="s">
        <v>4284</v>
      </c>
      <c r="B3022" s="242" t="s">
        <v>1320</v>
      </c>
      <c r="C3022" s="398">
        <f t="shared" si="470"/>
        <v>0</v>
      </c>
      <c r="D3022" s="398">
        <f t="shared" si="471"/>
        <v>0</v>
      </c>
      <c r="E3022" s="125"/>
      <c r="F3022" s="125"/>
      <c r="G3022" s="125"/>
      <c r="H3022" s="126"/>
      <c r="I3022" s="126"/>
      <c r="J3022" s="126"/>
      <c r="K3022" s="126"/>
      <c r="L3022" s="126"/>
      <c r="M3022" s="126"/>
      <c r="N3022" s="126"/>
      <c r="O3022" s="126"/>
      <c r="P3022" s="126"/>
      <c r="Q3022" s="126"/>
      <c r="R3022" s="126"/>
      <c r="S3022" s="126"/>
      <c r="T3022" s="126"/>
      <c r="U3022" s="126"/>
      <c r="V3022" s="126"/>
      <c r="W3022" s="126"/>
      <c r="X3022" s="126"/>
      <c r="Y3022" s="126"/>
      <c r="Z3022" s="126"/>
      <c r="AA3022" s="125"/>
      <c r="AB3022" s="125"/>
      <c r="AC3022" s="125"/>
      <c r="AD3022" s="125"/>
      <c r="AE3022" s="125"/>
      <c r="AF3022" s="125"/>
      <c r="AG3022" s="125"/>
      <c r="AH3022" s="125"/>
      <c r="AI3022" s="125"/>
      <c r="AJ3022" s="125"/>
      <c r="AK3022" s="310">
        <v>5700</v>
      </c>
      <c r="AL3022" s="310">
        <f t="shared" si="472"/>
        <v>0</v>
      </c>
      <c r="AM3022" s="65" t="s">
        <v>654</v>
      </c>
      <c r="AN3022" s="65"/>
      <c r="AO3022" s="65"/>
      <c r="AP3022" s="65"/>
      <c r="AQ3022" s="65"/>
      <c r="AR3022" s="65"/>
      <c r="AS3022" s="66"/>
    </row>
    <row r="3023" spans="1:45" s="67" customFormat="1" ht="14.15" customHeight="1" x14ac:dyDescent="0.2">
      <c r="A3023" s="842" t="s">
        <v>4285</v>
      </c>
      <c r="B3023" s="242" t="s">
        <v>1321</v>
      </c>
      <c r="C3023" s="398">
        <f t="shared" si="470"/>
        <v>0</v>
      </c>
      <c r="D3023" s="398">
        <f t="shared" si="471"/>
        <v>0</v>
      </c>
      <c r="E3023" s="125"/>
      <c r="F3023" s="125"/>
      <c r="G3023" s="125"/>
      <c r="H3023" s="126"/>
      <c r="I3023" s="126"/>
      <c r="J3023" s="126"/>
      <c r="K3023" s="126"/>
      <c r="L3023" s="126"/>
      <c r="M3023" s="126"/>
      <c r="N3023" s="126"/>
      <c r="O3023" s="126"/>
      <c r="P3023" s="126"/>
      <c r="Q3023" s="126"/>
      <c r="R3023" s="126"/>
      <c r="S3023" s="126"/>
      <c r="T3023" s="126"/>
      <c r="U3023" s="126"/>
      <c r="V3023" s="126"/>
      <c r="W3023" s="126"/>
      <c r="X3023" s="126"/>
      <c r="Y3023" s="126"/>
      <c r="Z3023" s="126"/>
      <c r="AA3023" s="125"/>
      <c r="AB3023" s="125"/>
      <c r="AC3023" s="125"/>
      <c r="AD3023" s="125"/>
      <c r="AE3023" s="125"/>
      <c r="AF3023" s="125"/>
      <c r="AG3023" s="125"/>
      <c r="AH3023" s="125"/>
      <c r="AI3023" s="125"/>
      <c r="AJ3023" s="125"/>
      <c r="AK3023" s="310">
        <v>42760</v>
      </c>
      <c r="AL3023" s="310">
        <f t="shared" si="472"/>
        <v>0</v>
      </c>
      <c r="AM3023" s="65" t="s">
        <v>654</v>
      </c>
      <c r="AN3023" s="65"/>
      <c r="AO3023" s="65"/>
      <c r="AP3023" s="65"/>
      <c r="AQ3023" s="65"/>
      <c r="AR3023" s="65"/>
      <c r="AS3023" s="66"/>
    </row>
    <row r="3024" spans="1:45" s="67" customFormat="1" ht="14.15" customHeight="1" x14ac:dyDescent="0.2">
      <c r="A3024" s="842" t="s">
        <v>4286</v>
      </c>
      <c r="B3024" s="242" t="s">
        <v>383</v>
      </c>
      <c r="C3024" s="398">
        <f t="shared" si="470"/>
        <v>0</v>
      </c>
      <c r="D3024" s="398">
        <f t="shared" si="471"/>
        <v>0</v>
      </c>
      <c r="E3024" s="125"/>
      <c r="F3024" s="125"/>
      <c r="G3024" s="125"/>
      <c r="H3024" s="126"/>
      <c r="I3024" s="126"/>
      <c r="J3024" s="126"/>
      <c r="K3024" s="126"/>
      <c r="L3024" s="126"/>
      <c r="M3024" s="126"/>
      <c r="N3024" s="126"/>
      <c r="O3024" s="126"/>
      <c r="P3024" s="126"/>
      <c r="Q3024" s="126"/>
      <c r="R3024" s="126"/>
      <c r="S3024" s="126"/>
      <c r="T3024" s="126"/>
      <c r="U3024" s="126"/>
      <c r="V3024" s="126"/>
      <c r="W3024" s="126"/>
      <c r="X3024" s="126"/>
      <c r="Y3024" s="126"/>
      <c r="Z3024" s="126"/>
      <c r="AA3024" s="125"/>
      <c r="AB3024" s="125"/>
      <c r="AC3024" s="125"/>
      <c r="AD3024" s="125"/>
      <c r="AE3024" s="125"/>
      <c r="AF3024" s="125"/>
      <c r="AG3024" s="125"/>
      <c r="AH3024" s="125"/>
      <c r="AI3024" s="125"/>
      <c r="AJ3024" s="125"/>
      <c r="AK3024" s="310">
        <v>21830</v>
      </c>
      <c r="AL3024" s="310">
        <f t="shared" si="472"/>
        <v>0</v>
      </c>
      <c r="AM3024" s="65" t="s">
        <v>654</v>
      </c>
      <c r="AN3024" s="65"/>
      <c r="AO3024" s="65"/>
      <c r="AP3024" s="65"/>
      <c r="AQ3024" s="65"/>
      <c r="AR3024" s="65"/>
      <c r="AS3024" s="66"/>
    </row>
    <row r="3025" spans="1:45" s="67" customFormat="1" ht="14.15" customHeight="1" x14ac:dyDescent="0.2">
      <c r="A3025" s="842" t="s">
        <v>4287</v>
      </c>
      <c r="B3025" s="242" t="s">
        <v>4307</v>
      </c>
      <c r="C3025" s="398">
        <f t="shared" si="470"/>
        <v>0</v>
      </c>
      <c r="D3025" s="398">
        <f t="shared" si="471"/>
        <v>0</v>
      </c>
      <c r="E3025" s="125"/>
      <c r="F3025" s="125"/>
      <c r="G3025" s="125"/>
      <c r="H3025" s="126"/>
      <c r="I3025" s="126"/>
      <c r="J3025" s="126"/>
      <c r="K3025" s="126"/>
      <c r="L3025" s="126"/>
      <c r="M3025" s="126"/>
      <c r="N3025" s="126"/>
      <c r="O3025" s="126"/>
      <c r="P3025" s="126"/>
      <c r="Q3025" s="126"/>
      <c r="R3025" s="126"/>
      <c r="S3025" s="126"/>
      <c r="T3025" s="126"/>
      <c r="U3025" s="126"/>
      <c r="V3025" s="126"/>
      <c r="W3025" s="126"/>
      <c r="X3025" s="126"/>
      <c r="Y3025" s="126"/>
      <c r="Z3025" s="126"/>
      <c r="AA3025" s="125"/>
      <c r="AB3025" s="125"/>
      <c r="AC3025" s="125"/>
      <c r="AD3025" s="125"/>
      <c r="AE3025" s="125"/>
      <c r="AF3025" s="125"/>
      <c r="AG3025" s="125"/>
      <c r="AH3025" s="125"/>
      <c r="AI3025" s="125"/>
      <c r="AJ3025" s="125"/>
      <c r="AK3025" s="310">
        <v>119970</v>
      </c>
      <c r="AL3025" s="310">
        <f t="shared" si="472"/>
        <v>0</v>
      </c>
      <c r="AM3025" s="65" t="s">
        <v>654</v>
      </c>
      <c r="AN3025" s="65"/>
      <c r="AO3025" s="65"/>
      <c r="AP3025" s="65"/>
      <c r="AQ3025" s="65"/>
      <c r="AR3025" s="65"/>
      <c r="AS3025" s="66"/>
    </row>
    <row r="3026" spans="1:45" s="67" customFormat="1" ht="14.15" customHeight="1" x14ac:dyDescent="0.2">
      <c r="A3026" s="842" t="s">
        <v>4288</v>
      </c>
      <c r="B3026" s="242" t="s">
        <v>4308</v>
      </c>
      <c r="C3026" s="398">
        <f t="shared" si="470"/>
        <v>0</v>
      </c>
      <c r="D3026" s="398">
        <f t="shared" si="471"/>
        <v>0</v>
      </c>
      <c r="E3026" s="125"/>
      <c r="F3026" s="125"/>
      <c r="G3026" s="125"/>
      <c r="H3026" s="126"/>
      <c r="I3026" s="126"/>
      <c r="J3026" s="126"/>
      <c r="K3026" s="126"/>
      <c r="L3026" s="126"/>
      <c r="M3026" s="126"/>
      <c r="N3026" s="126"/>
      <c r="O3026" s="126"/>
      <c r="P3026" s="126"/>
      <c r="Q3026" s="126"/>
      <c r="R3026" s="126"/>
      <c r="S3026" s="126"/>
      <c r="T3026" s="126"/>
      <c r="U3026" s="126"/>
      <c r="V3026" s="126"/>
      <c r="W3026" s="126"/>
      <c r="X3026" s="126"/>
      <c r="Y3026" s="126"/>
      <c r="Z3026" s="126"/>
      <c r="AA3026" s="125"/>
      <c r="AB3026" s="125"/>
      <c r="AC3026" s="125"/>
      <c r="AD3026" s="125"/>
      <c r="AE3026" s="125"/>
      <c r="AF3026" s="125"/>
      <c r="AG3026" s="125"/>
      <c r="AH3026" s="125"/>
      <c r="AI3026" s="125"/>
      <c r="AJ3026" s="125"/>
      <c r="AK3026" s="310">
        <v>145450</v>
      </c>
      <c r="AL3026" s="310">
        <f t="shared" si="472"/>
        <v>0</v>
      </c>
      <c r="AM3026" s="65" t="s">
        <v>654</v>
      </c>
      <c r="AN3026" s="65"/>
      <c r="AO3026" s="65"/>
      <c r="AP3026" s="65"/>
      <c r="AQ3026" s="65"/>
      <c r="AR3026" s="65"/>
      <c r="AS3026" s="66"/>
    </row>
    <row r="3027" spans="1:45" s="67" customFormat="1" ht="14.15" customHeight="1" x14ac:dyDescent="0.2">
      <c r="A3027" s="842" t="s">
        <v>4289</v>
      </c>
      <c r="B3027" s="242" t="s">
        <v>4309</v>
      </c>
      <c r="C3027" s="398">
        <f t="shared" si="470"/>
        <v>0</v>
      </c>
      <c r="D3027" s="398">
        <f t="shared" si="471"/>
        <v>0</v>
      </c>
      <c r="E3027" s="125"/>
      <c r="F3027" s="125"/>
      <c r="G3027" s="125"/>
      <c r="H3027" s="126"/>
      <c r="I3027" s="126"/>
      <c r="J3027" s="126"/>
      <c r="K3027" s="126"/>
      <c r="L3027" s="126"/>
      <c r="M3027" s="126"/>
      <c r="N3027" s="126"/>
      <c r="O3027" s="126"/>
      <c r="P3027" s="126"/>
      <c r="Q3027" s="126"/>
      <c r="R3027" s="126"/>
      <c r="S3027" s="126"/>
      <c r="T3027" s="126"/>
      <c r="U3027" s="126"/>
      <c r="V3027" s="126"/>
      <c r="W3027" s="126"/>
      <c r="X3027" s="126"/>
      <c r="Y3027" s="126"/>
      <c r="Z3027" s="126"/>
      <c r="AA3027" s="125"/>
      <c r="AB3027" s="125"/>
      <c r="AC3027" s="125"/>
      <c r="AD3027" s="125"/>
      <c r="AE3027" s="125"/>
      <c r="AF3027" s="125"/>
      <c r="AG3027" s="125"/>
      <c r="AH3027" s="125"/>
      <c r="AI3027" s="125"/>
      <c r="AJ3027" s="125"/>
      <c r="AK3027" s="310">
        <v>86860</v>
      </c>
      <c r="AL3027" s="310">
        <f t="shared" si="472"/>
        <v>0</v>
      </c>
      <c r="AM3027" s="65" t="s">
        <v>654</v>
      </c>
      <c r="AN3027" s="65"/>
      <c r="AO3027" s="65"/>
      <c r="AP3027" s="65"/>
      <c r="AQ3027" s="65"/>
      <c r="AR3027" s="65"/>
      <c r="AS3027" s="66"/>
    </row>
    <row r="3028" spans="1:45" s="67" customFormat="1" ht="14.15" customHeight="1" x14ac:dyDescent="0.2">
      <c r="A3028" s="842" t="s">
        <v>4290</v>
      </c>
      <c r="B3028" s="242" t="s">
        <v>17</v>
      </c>
      <c r="C3028" s="398">
        <f t="shared" si="470"/>
        <v>0</v>
      </c>
      <c r="D3028" s="398">
        <f t="shared" si="471"/>
        <v>0</v>
      </c>
      <c r="E3028" s="125"/>
      <c r="F3028" s="125"/>
      <c r="G3028" s="125"/>
      <c r="H3028" s="126"/>
      <c r="I3028" s="126"/>
      <c r="J3028" s="126"/>
      <c r="K3028" s="126"/>
      <c r="L3028" s="126"/>
      <c r="M3028" s="126"/>
      <c r="N3028" s="126"/>
      <c r="O3028" s="126"/>
      <c r="P3028" s="126"/>
      <c r="Q3028" s="126"/>
      <c r="R3028" s="126"/>
      <c r="S3028" s="126"/>
      <c r="T3028" s="126"/>
      <c r="U3028" s="126"/>
      <c r="V3028" s="126"/>
      <c r="W3028" s="126"/>
      <c r="X3028" s="126"/>
      <c r="Y3028" s="126"/>
      <c r="Z3028" s="126"/>
      <c r="AA3028" s="125"/>
      <c r="AB3028" s="125"/>
      <c r="AC3028" s="125"/>
      <c r="AD3028" s="125"/>
      <c r="AE3028" s="125"/>
      <c r="AF3028" s="125"/>
      <c r="AG3028" s="125"/>
      <c r="AH3028" s="125"/>
      <c r="AI3028" s="125"/>
      <c r="AJ3028" s="125"/>
      <c r="AK3028" s="310">
        <v>75130</v>
      </c>
      <c r="AL3028" s="310">
        <f t="shared" si="472"/>
        <v>0</v>
      </c>
      <c r="AM3028" s="65" t="s">
        <v>654</v>
      </c>
      <c r="AN3028" s="65"/>
      <c r="AO3028" s="65"/>
      <c r="AP3028" s="65"/>
      <c r="AQ3028" s="65"/>
      <c r="AR3028" s="65"/>
      <c r="AS3028" s="66"/>
    </row>
    <row r="3029" spans="1:45" s="67" customFormat="1" ht="14.15" customHeight="1" x14ac:dyDescent="0.2">
      <c r="A3029" s="842" t="s">
        <v>4291</v>
      </c>
      <c r="B3029" s="242" t="s">
        <v>18</v>
      </c>
      <c r="C3029" s="398">
        <f t="shared" si="470"/>
        <v>0</v>
      </c>
      <c r="D3029" s="398">
        <f t="shared" si="471"/>
        <v>0</v>
      </c>
      <c r="E3029" s="125"/>
      <c r="F3029" s="125"/>
      <c r="G3029" s="125"/>
      <c r="H3029" s="126"/>
      <c r="I3029" s="126"/>
      <c r="J3029" s="126"/>
      <c r="K3029" s="126"/>
      <c r="L3029" s="126"/>
      <c r="M3029" s="126"/>
      <c r="N3029" s="126"/>
      <c r="O3029" s="126"/>
      <c r="P3029" s="126"/>
      <c r="Q3029" s="126"/>
      <c r="R3029" s="126"/>
      <c r="S3029" s="126"/>
      <c r="T3029" s="126"/>
      <c r="U3029" s="126"/>
      <c r="V3029" s="126"/>
      <c r="W3029" s="126"/>
      <c r="X3029" s="126"/>
      <c r="Y3029" s="126"/>
      <c r="Z3029" s="126"/>
      <c r="AA3029" s="125"/>
      <c r="AB3029" s="125"/>
      <c r="AC3029" s="125"/>
      <c r="AD3029" s="125"/>
      <c r="AE3029" s="125"/>
      <c r="AF3029" s="125"/>
      <c r="AG3029" s="125"/>
      <c r="AH3029" s="125"/>
      <c r="AI3029" s="125"/>
      <c r="AJ3029" s="125"/>
      <c r="AK3029" s="310">
        <v>54920</v>
      </c>
      <c r="AL3029" s="310">
        <f t="shared" si="472"/>
        <v>0</v>
      </c>
      <c r="AM3029" s="65" t="s">
        <v>654</v>
      </c>
      <c r="AN3029" s="65"/>
      <c r="AO3029" s="65"/>
      <c r="AP3029" s="65"/>
      <c r="AQ3029" s="65"/>
      <c r="AR3029" s="65"/>
      <c r="AS3029" s="66"/>
    </row>
    <row r="3030" spans="1:45" s="67" customFormat="1" ht="14.15" customHeight="1" x14ac:dyDescent="0.2">
      <c r="A3030" s="842" t="s">
        <v>4292</v>
      </c>
      <c r="B3030" s="242" t="s">
        <v>777</v>
      </c>
      <c r="C3030" s="398">
        <f t="shared" si="470"/>
        <v>0</v>
      </c>
      <c r="D3030" s="398">
        <f t="shared" si="471"/>
        <v>0</v>
      </c>
      <c r="E3030" s="125"/>
      <c r="F3030" s="125"/>
      <c r="G3030" s="125"/>
      <c r="H3030" s="126"/>
      <c r="I3030" s="126"/>
      <c r="J3030" s="126"/>
      <c r="K3030" s="126"/>
      <c r="L3030" s="126"/>
      <c r="M3030" s="126"/>
      <c r="N3030" s="126"/>
      <c r="O3030" s="126"/>
      <c r="P3030" s="126"/>
      <c r="Q3030" s="126"/>
      <c r="R3030" s="126"/>
      <c r="S3030" s="126"/>
      <c r="T3030" s="126"/>
      <c r="U3030" s="126"/>
      <c r="V3030" s="126"/>
      <c r="W3030" s="126"/>
      <c r="X3030" s="126"/>
      <c r="Y3030" s="126"/>
      <c r="Z3030" s="126"/>
      <c r="AA3030" s="125"/>
      <c r="AB3030" s="125"/>
      <c r="AC3030" s="125"/>
      <c r="AD3030" s="125"/>
      <c r="AE3030" s="125"/>
      <c r="AF3030" s="125"/>
      <c r="AG3030" s="125"/>
      <c r="AH3030" s="125"/>
      <c r="AI3030" s="125"/>
      <c r="AJ3030" s="125"/>
      <c r="AK3030" s="310">
        <v>49120</v>
      </c>
      <c r="AL3030" s="310">
        <f t="shared" si="472"/>
        <v>0</v>
      </c>
      <c r="AM3030" s="65" t="s">
        <v>654</v>
      </c>
      <c r="AN3030" s="65"/>
      <c r="AO3030" s="65"/>
      <c r="AP3030" s="65"/>
      <c r="AQ3030" s="65"/>
      <c r="AR3030" s="65"/>
      <c r="AS3030" s="66"/>
    </row>
    <row r="3031" spans="1:45" s="67" customFormat="1" ht="14.15" customHeight="1" x14ac:dyDescent="0.2">
      <c r="A3031" s="842" t="s">
        <v>4293</v>
      </c>
      <c r="B3031" s="242" t="s">
        <v>4310</v>
      </c>
      <c r="C3031" s="398">
        <f t="shared" si="470"/>
        <v>1</v>
      </c>
      <c r="D3031" s="398">
        <f t="shared" si="471"/>
        <v>1</v>
      </c>
      <c r="E3031" s="125">
        <v>1</v>
      </c>
      <c r="F3031" s="125"/>
      <c r="G3031" s="125"/>
      <c r="H3031" s="126"/>
      <c r="I3031" s="126"/>
      <c r="J3031" s="126"/>
      <c r="K3031" s="126"/>
      <c r="L3031" s="126"/>
      <c r="M3031" s="126"/>
      <c r="N3031" s="126"/>
      <c r="O3031" s="126"/>
      <c r="P3031" s="126"/>
      <c r="Q3031" s="126"/>
      <c r="R3031" s="126"/>
      <c r="S3031" s="126"/>
      <c r="T3031" s="126"/>
      <c r="U3031" s="126"/>
      <c r="V3031" s="126"/>
      <c r="W3031" s="126"/>
      <c r="X3031" s="126"/>
      <c r="Y3031" s="126"/>
      <c r="Z3031" s="126"/>
      <c r="AA3031" s="125"/>
      <c r="AB3031" s="125">
        <v>1</v>
      </c>
      <c r="AC3031" s="125"/>
      <c r="AD3031" s="125"/>
      <c r="AE3031" s="125"/>
      <c r="AF3031" s="125"/>
      <c r="AG3031" s="125"/>
      <c r="AH3031" s="125"/>
      <c r="AI3031" s="125"/>
      <c r="AJ3031" s="125"/>
      <c r="AK3031" s="310">
        <v>12300</v>
      </c>
      <c r="AL3031" s="310">
        <f t="shared" si="472"/>
        <v>12300</v>
      </c>
      <c r="AM3031" s="65" t="s">
        <v>654</v>
      </c>
      <c r="AN3031" s="65"/>
      <c r="AO3031" s="65"/>
      <c r="AP3031" s="65"/>
      <c r="AQ3031" s="65"/>
      <c r="AR3031" s="65"/>
      <c r="AS3031" s="66"/>
    </row>
    <row r="3032" spans="1:45" s="67" customFormat="1" ht="14.15" customHeight="1" x14ac:dyDescent="0.2">
      <c r="A3032" s="842" t="s">
        <v>4294</v>
      </c>
      <c r="B3032" s="242" t="s">
        <v>4311</v>
      </c>
      <c r="C3032" s="398">
        <f t="shared" si="470"/>
        <v>0</v>
      </c>
      <c r="D3032" s="398">
        <f t="shared" si="471"/>
        <v>0</v>
      </c>
      <c r="E3032" s="125"/>
      <c r="F3032" s="125"/>
      <c r="G3032" s="125"/>
      <c r="H3032" s="126"/>
      <c r="I3032" s="126"/>
      <c r="J3032" s="126"/>
      <c r="K3032" s="126"/>
      <c r="L3032" s="126"/>
      <c r="M3032" s="126"/>
      <c r="N3032" s="126"/>
      <c r="O3032" s="126"/>
      <c r="P3032" s="126"/>
      <c r="Q3032" s="126"/>
      <c r="R3032" s="126"/>
      <c r="S3032" s="126"/>
      <c r="T3032" s="126"/>
      <c r="U3032" s="126"/>
      <c r="V3032" s="126"/>
      <c r="W3032" s="126"/>
      <c r="X3032" s="126"/>
      <c r="Y3032" s="126"/>
      <c r="Z3032" s="126"/>
      <c r="AA3032" s="125"/>
      <c r="AB3032" s="125"/>
      <c r="AC3032" s="125"/>
      <c r="AD3032" s="125"/>
      <c r="AE3032" s="125"/>
      <c r="AF3032" s="125"/>
      <c r="AG3032" s="125"/>
      <c r="AH3032" s="125"/>
      <c r="AI3032" s="125"/>
      <c r="AJ3032" s="125"/>
      <c r="AK3032" s="310">
        <v>12850</v>
      </c>
      <c r="AL3032" s="310">
        <f t="shared" si="472"/>
        <v>0</v>
      </c>
      <c r="AM3032" s="65" t="s">
        <v>654</v>
      </c>
      <c r="AN3032" s="65"/>
      <c r="AO3032" s="65"/>
      <c r="AP3032" s="65"/>
      <c r="AQ3032" s="65"/>
      <c r="AR3032" s="65"/>
      <c r="AS3032" s="66"/>
    </row>
    <row r="3033" spans="1:45" s="67" customFormat="1" ht="14.15" customHeight="1" x14ac:dyDescent="0.2">
      <c r="A3033" s="842" t="s">
        <v>4295</v>
      </c>
      <c r="B3033" s="242" t="s">
        <v>4312</v>
      </c>
      <c r="C3033" s="398">
        <f t="shared" si="470"/>
        <v>0</v>
      </c>
      <c r="D3033" s="398">
        <f t="shared" si="471"/>
        <v>0</v>
      </c>
      <c r="E3033" s="125"/>
      <c r="F3033" s="125"/>
      <c r="G3033" s="125"/>
      <c r="H3033" s="126"/>
      <c r="I3033" s="126"/>
      <c r="J3033" s="126"/>
      <c r="K3033" s="126"/>
      <c r="L3033" s="126"/>
      <c r="M3033" s="126"/>
      <c r="N3033" s="126"/>
      <c r="O3033" s="126"/>
      <c r="P3033" s="126"/>
      <c r="Q3033" s="126"/>
      <c r="R3033" s="126"/>
      <c r="S3033" s="126"/>
      <c r="T3033" s="126"/>
      <c r="U3033" s="126"/>
      <c r="V3033" s="126"/>
      <c r="W3033" s="126"/>
      <c r="X3033" s="126"/>
      <c r="Y3033" s="126"/>
      <c r="Z3033" s="126"/>
      <c r="AA3033" s="125"/>
      <c r="AB3033" s="125"/>
      <c r="AC3033" s="125"/>
      <c r="AD3033" s="125"/>
      <c r="AE3033" s="125"/>
      <c r="AF3033" s="125"/>
      <c r="AG3033" s="125"/>
      <c r="AH3033" s="125"/>
      <c r="AI3033" s="125"/>
      <c r="AJ3033" s="125"/>
      <c r="AK3033" s="310">
        <v>17120</v>
      </c>
      <c r="AL3033" s="310">
        <f t="shared" si="472"/>
        <v>0</v>
      </c>
      <c r="AM3033" s="65" t="s">
        <v>654</v>
      </c>
      <c r="AN3033" s="65"/>
      <c r="AO3033" s="65"/>
      <c r="AP3033" s="65"/>
      <c r="AQ3033" s="65"/>
      <c r="AR3033" s="65"/>
      <c r="AS3033" s="66"/>
    </row>
    <row r="3034" spans="1:45" s="67" customFormat="1" ht="14.15" customHeight="1" x14ac:dyDescent="0.2">
      <c r="A3034" s="842" t="s">
        <v>4296</v>
      </c>
      <c r="B3034" s="242" t="s">
        <v>4313</v>
      </c>
      <c r="C3034" s="398">
        <f t="shared" si="470"/>
        <v>0</v>
      </c>
      <c r="D3034" s="398">
        <f t="shared" si="471"/>
        <v>0</v>
      </c>
      <c r="E3034" s="125"/>
      <c r="F3034" s="125"/>
      <c r="G3034" s="125"/>
      <c r="H3034" s="126"/>
      <c r="I3034" s="126"/>
      <c r="J3034" s="126"/>
      <c r="K3034" s="126"/>
      <c r="L3034" s="126"/>
      <c r="M3034" s="126"/>
      <c r="N3034" s="126"/>
      <c r="O3034" s="126"/>
      <c r="P3034" s="126"/>
      <c r="Q3034" s="126"/>
      <c r="R3034" s="126"/>
      <c r="S3034" s="126"/>
      <c r="T3034" s="126"/>
      <c r="U3034" s="126"/>
      <c r="V3034" s="126"/>
      <c r="W3034" s="126"/>
      <c r="X3034" s="126"/>
      <c r="Y3034" s="126"/>
      <c r="Z3034" s="126"/>
      <c r="AA3034" s="125"/>
      <c r="AB3034" s="125"/>
      <c r="AC3034" s="125"/>
      <c r="AD3034" s="125"/>
      <c r="AE3034" s="125"/>
      <c r="AF3034" s="125"/>
      <c r="AG3034" s="125"/>
      <c r="AH3034" s="125"/>
      <c r="AI3034" s="125"/>
      <c r="AJ3034" s="125"/>
      <c r="AK3034" s="310">
        <v>4000</v>
      </c>
      <c r="AL3034" s="310">
        <f t="shared" si="472"/>
        <v>0</v>
      </c>
      <c r="AM3034" s="65" t="s">
        <v>654</v>
      </c>
      <c r="AN3034" s="65"/>
      <c r="AO3034" s="65"/>
      <c r="AP3034" s="65"/>
      <c r="AQ3034" s="65"/>
      <c r="AR3034" s="65"/>
      <c r="AS3034" s="66"/>
    </row>
    <row r="3035" spans="1:45" s="67" customFormat="1" ht="14.15" customHeight="1" x14ac:dyDescent="0.2">
      <c r="A3035" s="842" t="s">
        <v>4297</v>
      </c>
      <c r="B3035" s="242" t="s">
        <v>4314</v>
      </c>
      <c r="C3035" s="398">
        <f t="shared" si="470"/>
        <v>0</v>
      </c>
      <c r="D3035" s="398">
        <f t="shared" si="471"/>
        <v>0</v>
      </c>
      <c r="E3035" s="125"/>
      <c r="F3035" s="125"/>
      <c r="G3035" s="125"/>
      <c r="H3035" s="126"/>
      <c r="I3035" s="126"/>
      <c r="J3035" s="126"/>
      <c r="K3035" s="126"/>
      <c r="L3035" s="126"/>
      <c r="M3035" s="126"/>
      <c r="N3035" s="126"/>
      <c r="O3035" s="126"/>
      <c r="P3035" s="126"/>
      <c r="Q3035" s="126"/>
      <c r="R3035" s="126"/>
      <c r="S3035" s="126"/>
      <c r="T3035" s="126"/>
      <c r="U3035" s="126"/>
      <c r="V3035" s="126"/>
      <c r="W3035" s="126"/>
      <c r="X3035" s="126"/>
      <c r="Y3035" s="126"/>
      <c r="Z3035" s="126"/>
      <c r="AA3035" s="125"/>
      <c r="AB3035" s="125"/>
      <c r="AC3035" s="125"/>
      <c r="AD3035" s="125"/>
      <c r="AE3035" s="125"/>
      <c r="AF3035" s="125"/>
      <c r="AG3035" s="125"/>
      <c r="AH3035" s="125"/>
      <c r="AI3035" s="125"/>
      <c r="AJ3035" s="125"/>
      <c r="AK3035" s="310">
        <v>6280</v>
      </c>
      <c r="AL3035" s="310">
        <f t="shared" si="472"/>
        <v>0</v>
      </c>
      <c r="AM3035" s="65" t="s">
        <v>654</v>
      </c>
      <c r="AN3035" s="65"/>
      <c r="AO3035" s="65"/>
      <c r="AP3035" s="65"/>
      <c r="AQ3035" s="65"/>
      <c r="AR3035" s="65"/>
      <c r="AS3035" s="66"/>
    </row>
    <row r="3036" spans="1:45" s="67" customFormat="1" ht="14.15" customHeight="1" x14ac:dyDescent="0.2">
      <c r="A3036" s="842">
        <v>2704022</v>
      </c>
      <c r="B3036" s="242" t="s">
        <v>4315</v>
      </c>
      <c r="C3036" s="398">
        <f t="shared" si="470"/>
        <v>0</v>
      </c>
      <c r="D3036" s="398">
        <f t="shared" si="471"/>
        <v>0</v>
      </c>
      <c r="E3036" s="125"/>
      <c r="F3036" s="125"/>
      <c r="G3036" s="125"/>
      <c r="H3036" s="126"/>
      <c r="I3036" s="126"/>
      <c r="J3036" s="126"/>
      <c r="K3036" s="126"/>
      <c r="L3036" s="126"/>
      <c r="M3036" s="126"/>
      <c r="N3036" s="126"/>
      <c r="O3036" s="126"/>
      <c r="P3036" s="126"/>
      <c r="Q3036" s="126"/>
      <c r="R3036" s="126"/>
      <c r="S3036" s="126"/>
      <c r="T3036" s="126"/>
      <c r="U3036" s="126"/>
      <c r="V3036" s="126"/>
      <c r="W3036" s="126"/>
      <c r="X3036" s="126"/>
      <c r="Y3036" s="126"/>
      <c r="Z3036" s="126"/>
      <c r="AA3036" s="125"/>
      <c r="AB3036" s="125"/>
      <c r="AC3036" s="125"/>
      <c r="AD3036" s="125"/>
      <c r="AE3036" s="125"/>
      <c r="AF3036" s="125"/>
      <c r="AG3036" s="125"/>
      <c r="AH3036" s="125"/>
      <c r="AI3036" s="125"/>
      <c r="AJ3036" s="125"/>
      <c r="AK3036" s="310">
        <v>4000</v>
      </c>
      <c r="AL3036" s="310">
        <f t="shared" si="472"/>
        <v>0</v>
      </c>
      <c r="AM3036" s="65" t="s">
        <v>654</v>
      </c>
      <c r="AN3036" s="65"/>
      <c r="AO3036" s="65"/>
      <c r="AP3036" s="65"/>
      <c r="AQ3036" s="65"/>
      <c r="AR3036" s="65"/>
      <c r="AS3036" s="66"/>
    </row>
    <row r="3037" spans="1:45" s="67" customFormat="1" ht="14.15" customHeight="1" x14ac:dyDescent="0.2">
      <c r="A3037" s="842" t="s">
        <v>4298</v>
      </c>
      <c r="B3037" s="242" t="s">
        <v>4316</v>
      </c>
      <c r="C3037" s="398">
        <f t="shared" si="470"/>
        <v>0</v>
      </c>
      <c r="D3037" s="398">
        <f t="shared" si="471"/>
        <v>0</v>
      </c>
      <c r="E3037" s="125"/>
      <c r="F3037" s="125"/>
      <c r="G3037" s="125"/>
      <c r="H3037" s="126"/>
      <c r="I3037" s="126"/>
      <c r="J3037" s="126"/>
      <c r="K3037" s="126"/>
      <c r="L3037" s="126"/>
      <c r="M3037" s="126"/>
      <c r="N3037" s="126"/>
      <c r="O3037" s="126"/>
      <c r="P3037" s="126"/>
      <c r="Q3037" s="126"/>
      <c r="R3037" s="126"/>
      <c r="S3037" s="126"/>
      <c r="T3037" s="126"/>
      <c r="U3037" s="126"/>
      <c r="V3037" s="126"/>
      <c r="W3037" s="126"/>
      <c r="X3037" s="126"/>
      <c r="Y3037" s="126"/>
      <c r="Z3037" s="126"/>
      <c r="AA3037" s="125"/>
      <c r="AB3037" s="125"/>
      <c r="AC3037" s="125"/>
      <c r="AD3037" s="125"/>
      <c r="AE3037" s="125"/>
      <c r="AF3037" s="125"/>
      <c r="AG3037" s="125"/>
      <c r="AH3037" s="125"/>
      <c r="AI3037" s="125"/>
      <c r="AJ3037" s="125"/>
      <c r="AK3037" s="310">
        <v>10850</v>
      </c>
      <c r="AL3037" s="310">
        <f t="shared" si="472"/>
        <v>0</v>
      </c>
      <c r="AM3037" s="65" t="s">
        <v>654</v>
      </c>
      <c r="AN3037" s="65"/>
      <c r="AO3037" s="65"/>
      <c r="AP3037" s="65"/>
      <c r="AQ3037" s="65"/>
      <c r="AR3037" s="65"/>
      <c r="AS3037" s="66"/>
    </row>
    <row r="3038" spans="1:45" s="67" customFormat="1" ht="14.15" customHeight="1" x14ac:dyDescent="0.2">
      <c r="A3038" s="842" t="s">
        <v>4299</v>
      </c>
      <c r="B3038" s="242" t="s">
        <v>4317</v>
      </c>
      <c r="C3038" s="398">
        <f t="shared" si="470"/>
        <v>0</v>
      </c>
      <c r="D3038" s="398">
        <f t="shared" si="471"/>
        <v>0</v>
      </c>
      <c r="E3038" s="125"/>
      <c r="F3038" s="125"/>
      <c r="G3038" s="125"/>
      <c r="H3038" s="126"/>
      <c r="I3038" s="126"/>
      <c r="J3038" s="126"/>
      <c r="K3038" s="126"/>
      <c r="L3038" s="126"/>
      <c r="M3038" s="126"/>
      <c r="N3038" s="126"/>
      <c r="O3038" s="126"/>
      <c r="P3038" s="126"/>
      <c r="Q3038" s="126"/>
      <c r="R3038" s="126"/>
      <c r="S3038" s="126"/>
      <c r="T3038" s="126"/>
      <c r="U3038" s="126"/>
      <c r="V3038" s="126"/>
      <c r="W3038" s="126"/>
      <c r="X3038" s="126"/>
      <c r="Y3038" s="126"/>
      <c r="Z3038" s="126"/>
      <c r="AA3038" s="125"/>
      <c r="AB3038" s="125"/>
      <c r="AC3038" s="125"/>
      <c r="AD3038" s="125"/>
      <c r="AE3038" s="125"/>
      <c r="AF3038" s="125"/>
      <c r="AG3038" s="125"/>
      <c r="AH3038" s="125"/>
      <c r="AI3038" s="125"/>
      <c r="AJ3038" s="125"/>
      <c r="AK3038" s="310">
        <v>14370</v>
      </c>
      <c r="AL3038" s="310">
        <f t="shared" si="472"/>
        <v>0</v>
      </c>
      <c r="AM3038" s="65" t="s">
        <v>654</v>
      </c>
      <c r="AN3038" s="65"/>
      <c r="AO3038" s="65"/>
      <c r="AP3038" s="65"/>
      <c r="AQ3038" s="65"/>
      <c r="AR3038" s="65"/>
      <c r="AS3038" s="66"/>
    </row>
    <row r="3039" spans="1:45" s="67" customFormat="1" ht="14.15" customHeight="1" x14ac:dyDescent="0.2">
      <c r="A3039" s="842" t="s">
        <v>4300</v>
      </c>
      <c r="B3039" s="242" t="s">
        <v>4318</v>
      </c>
      <c r="C3039" s="398">
        <f t="shared" si="470"/>
        <v>0</v>
      </c>
      <c r="D3039" s="398">
        <f t="shared" si="471"/>
        <v>0</v>
      </c>
      <c r="E3039" s="125"/>
      <c r="F3039" s="125"/>
      <c r="G3039" s="125"/>
      <c r="H3039" s="126"/>
      <c r="I3039" s="126"/>
      <c r="J3039" s="126"/>
      <c r="K3039" s="126"/>
      <c r="L3039" s="126"/>
      <c r="M3039" s="126"/>
      <c r="N3039" s="126"/>
      <c r="O3039" s="126"/>
      <c r="P3039" s="126"/>
      <c r="Q3039" s="126"/>
      <c r="R3039" s="126"/>
      <c r="S3039" s="126"/>
      <c r="T3039" s="126"/>
      <c r="U3039" s="126"/>
      <c r="V3039" s="126"/>
      <c r="W3039" s="126"/>
      <c r="X3039" s="126"/>
      <c r="Y3039" s="126"/>
      <c r="Z3039" s="126"/>
      <c r="AA3039" s="125"/>
      <c r="AB3039" s="125"/>
      <c r="AC3039" s="125"/>
      <c r="AD3039" s="125"/>
      <c r="AE3039" s="125"/>
      <c r="AF3039" s="125"/>
      <c r="AG3039" s="125"/>
      <c r="AH3039" s="125"/>
      <c r="AI3039" s="125"/>
      <c r="AJ3039" s="125"/>
      <c r="AK3039" s="310">
        <v>8370</v>
      </c>
      <c r="AL3039" s="310">
        <f t="shared" si="472"/>
        <v>0</v>
      </c>
      <c r="AM3039" s="65" t="s">
        <v>654</v>
      </c>
      <c r="AN3039" s="65"/>
      <c r="AO3039" s="65"/>
      <c r="AP3039" s="65"/>
      <c r="AQ3039" s="65"/>
      <c r="AR3039" s="65"/>
      <c r="AS3039" s="66"/>
    </row>
    <row r="3040" spans="1:45" s="67" customFormat="1" ht="14.15" customHeight="1" x14ac:dyDescent="0.2">
      <c r="A3040" s="842" t="s">
        <v>4301</v>
      </c>
      <c r="B3040" s="242" t="s">
        <v>4319</v>
      </c>
      <c r="C3040" s="398">
        <f t="shared" si="470"/>
        <v>0</v>
      </c>
      <c r="D3040" s="398">
        <f t="shared" si="471"/>
        <v>0</v>
      </c>
      <c r="E3040" s="125"/>
      <c r="F3040" s="125"/>
      <c r="G3040" s="125"/>
      <c r="H3040" s="126"/>
      <c r="I3040" s="126"/>
      <c r="J3040" s="126"/>
      <c r="K3040" s="126"/>
      <c r="L3040" s="126"/>
      <c r="M3040" s="126"/>
      <c r="N3040" s="126"/>
      <c r="O3040" s="126"/>
      <c r="P3040" s="126"/>
      <c r="Q3040" s="126"/>
      <c r="R3040" s="126"/>
      <c r="S3040" s="126"/>
      <c r="T3040" s="126"/>
      <c r="U3040" s="126"/>
      <c r="V3040" s="126"/>
      <c r="W3040" s="126"/>
      <c r="X3040" s="126"/>
      <c r="Y3040" s="126"/>
      <c r="Z3040" s="126"/>
      <c r="AA3040" s="125"/>
      <c r="AB3040" s="125"/>
      <c r="AC3040" s="125"/>
      <c r="AD3040" s="125"/>
      <c r="AE3040" s="125"/>
      <c r="AF3040" s="125"/>
      <c r="AG3040" s="125"/>
      <c r="AH3040" s="125"/>
      <c r="AI3040" s="125"/>
      <c r="AJ3040" s="125"/>
      <c r="AK3040" s="310">
        <v>6280</v>
      </c>
      <c r="AL3040" s="310">
        <f t="shared" si="472"/>
        <v>0</v>
      </c>
      <c r="AM3040" s="65" t="s">
        <v>654</v>
      </c>
      <c r="AN3040" s="65"/>
      <c r="AO3040" s="65"/>
      <c r="AP3040" s="65"/>
      <c r="AQ3040" s="65"/>
      <c r="AR3040" s="65"/>
      <c r="AS3040" s="66"/>
    </row>
    <row r="3041" spans="1:45" s="67" customFormat="1" ht="14.15" customHeight="1" x14ac:dyDescent="0.2">
      <c r="A3041" s="842" t="s">
        <v>4302</v>
      </c>
      <c r="B3041" s="242" t="s">
        <v>4320</v>
      </c>
      <c r="C3041" s="398">
        <f t="shared" si="470"/>
        <v>0</v>
      </c>
      <c r="D3041" s="398">
        <f t="shared" si="471"/>
        <v>0</v>
      </c>
      <c r="E3041" s="125"/>
      <c r="F3041" s="125"/>
      <c r="G3041" s="125"/>
      <c r="H3041" s="126"/>
      <c r="I3041" s="126"/>
      <c r="J3041" s="126"/>
      <c r="K3041" s="126"/>
      <c r="L3041" s="126"/>
      <c r="M3041" s="126"/>
      <c r="N3041" s="126"/>
      <c r="O3041" s="126"/>
      <c r="P3041" s="126"/>
      <c r="Q3041" s="126"/>
      <c r="R3041" s="126"/>
      <c r="S3041" s="126"/>
      <c r="T3041" s="126"/>
      <c r="U3041" s="126"/>
      <c r="V3041" s="126"/>
      <c r="W3041" s="126"/>
      <c r="X3041" s="126"/>
      <c r="Y3041" s="126"/>
      <c r="Z3041" s="126"/>
      <c r="AA3041" s="125"/>
      <c r="AB3041" s="125"/>
      <c r="AC3041" s="125"/>
      <c r="AD3041" s="125"/>
      <c r="AE3041" s="125"/>
      <c r="AF3041" s="125"/>
      <c r="AG3041" s="125"/>
      <c r="AH3041" s="125"/>
      <c r="AI3041" s="125"/>
      <c r="AJ3041" s="125"/>
      <c r="AK3041" s="310">
        <v>4000</v>
      </c>
      <c r="AL3041" s="310">
        <f t="shared" si="472"/>
        <v>0</v>
      </c>
      <c r="AM3041" s="65" t="s">
        <v>654</v>
      </c>
      <c r="AN3041" s="65"/>
      <c r="AO3041" s="65"/>
      <c r="AP3041" s="65"/>
      <c r="AQ3041" s="65"/>
      <c r="AR3041" s="65"/>
      <c r="AS3041" s="66"/>
    </row>
    <row r="3042" spans="1:45" s="67" customFormat="1" ht="14.15" customHeight="1" x14ac:dyDescent="0.2">
      <c r="A3042" s="842" t="s">
        <v>4303</v>
      </c>
      <c r="B3042" s="242" t="s">
        <v>4321</v>
      </c>
      <c r="C3042" s="398">
        <f t="shared" si="470"/>
        <v>0</v>
      </c>
      <c r="D3042" s="398">
        <f t="shared" si="471"/>
        <v>0</v>
      </c>
      <c r="E3042" s="125"/>
      <c r="F3042" s="125"/>
      <c r="G3042" s="125"/>
      <c r="H3042" s="126"/>
      <c r="I3042" s="126"/>
      <c r="J3042" s="126"/>
      <c r="K3042" s="126"/>
      <c r="L3042" s="126"/>
      <c r="M3042" s="126"/>
      <c r="N3042" s="126"/>
      <c r="O3042" s="126"/>
      <c r="P3042" s="126"/>
      <c r="Q3042" s="126"/>
      <c r="R3042" s="126"/>
      <c r="S3042" s="126"/>
      <c r="T3042" s="126"/>
      <c r="U3042" s="126"/>
      <c r="V3042" s="126"/>
      <c r="W3042" s="126"/>
      <c r="X3042" s="126"/>
      <c r="Y3042" s="126"/>
      <c r="Z3042" s="126"/>
      <c r="AA3042" s="125"/>
      <c r="AB3042" s="125"/>
      <c r="AC3042" s="125"/>
      <c r="AD3042" s="125"/>
      <c r="AE3042" s="125"/>
      <c r="AF3042" s="125"/>
      <c r="AG3042" s="125"/>
      <c r="AH3042" s="125"/>
      <c r="AI3042" s="125"/>
      <c r="AJ3042" s="125"/>
      <c r="AK3042" s="310">
        <v>43660</v>
      </c>
      <c r="AL3042" s="310">
        <f t="shared" si="472"/>
        <v>0</v>
      </c>
      <c r="AM3042" s="65" t="s">
        <v>654</v>
      </c>
      <c r="AN3042" s="65"/>
      <c r="AO3042" s="65"/>
      <c r="AP3042" s="65"/>
      <c r="AQ3042" s="65"/>
      <c r="AR3042" s="65"/>
      <c r="AS3042" s="66"/>
    </row>
    <row r="3043" spans="1:45" s="67" customFormat="1" ht="14.15" customHeight="1" x14ac:dyDescent="0.2">
      <c r="A3043" s="842" t="s">
        <v>4304</v>
      </c>
      <c r="B3043" s="242" t="s">
        <v>4322</v>
      </c>
      <c r="C3043" s="398">
        <f t="shared" si="470"/>
        <v>0</v>
      </c>
      <c r="D3043" s="398">
        <f t="shared" si="471"/>
        <v>0</v>
      </c>
      <c r="E3043" s="125"/>
      <c r="F3043" s="125"/>
      <c r="G3043" s="125"/>
      <c r="H3043" s="126"/>
      <c r="I3043" s="126"/>
      <c r="J3043" s="126"/>
      <c r="K3043" s="126"/>
      <c r="L3043" s="126"/>
      <c r="M3043" s="126"/>
      <c r="N3043" s="126"/>
      <c r="O3043" s="126"/>
      <c r="P3043" s="126"/>
      <c r="Q3043" s="126"/>
      <c r="R3043" s="126"/>
      <c r="S3043" s="126"/>
      <c r="T3043" s="126"/>
      <c r="U3043" s="126"/>
      <c r="V3043" s="126"/>
      <c r="W3043" s="126"/>
      <c r="X3043" s="126"/>
      <c r="Y3043" s="126"/>
      <c r="Z3043" s="126"/>
      <c r="AA3043" s="125"/>
      <c r="AB3043" s="125"/>
      <c r="AC3043" s="125"/>
      <c r="AD3043" s="125"/>
      <c r="AE3043" s="125"/>
      <c r="AF3043" s="125"/>
      <c r="AG3043" s="125"/>
      <c r="AH3043" s="125"/>
      <c r="AI3043" s="125"/>
      <c r="AJ3043" s="125"/>
      <c r="AK3043" s="310">
        <v>5700</v>
      </c>
      <c r="AL3043" s="310">
        <f t="shared" si="472"/>
        <v>0</v>
      </c>
      <c r="AM3043" s="65" t="s">
        <v>654</v>
      </c>
      <c r="AN3043" s="65"/>
      <c r="AO3043" s="65"/>
      <c r="AP3043" s="65"/>
      <c r="AQ3043" s="65"/>
      <c r="AR3043" s="65"/>
      <c r="AS3043" s="66"/>
    </row>
    <row r="3044" spans="1:45" s="67" customFormat="1" ht="14.15" customHeight="1" x14ac:dyDescent="0.2">
      <c r="A3044" s="842" t="s">
        <v>4305</v>
      </c>
      <c r="B3044" s="242" t="s">
        <v>4323</v>
      </c>
      <c r="C3044" s="398">
        <f t="shared" si="470"/>
        <v>0</v>
      </c>
      <c r="D3044" s="398">
        <f t="shared" si="471"/>
        <v>0</v>
      </c>
      <c r="E3044" s="125"/>
      <c r="F3044" s="125"/>
      <c r="G3044" s="125"/>
      <c r="H3044" s="126"/>
      <c r="I3044" s="126"/>
      <c r="J3044" s="126"/>
      <c r="K3044" s="126"/>
      <c r="L3044" s="126"/>
      <c r="M3044" s="126"/>
      <c r="N3044" s="126"/>
      <c r="O3044" s="126"/>
      <c r="P3044" s="126"/>
      <c r="Q3044" s="126"/>
      <c r="R3044" s="126"/>
      <c r="S3044" s="126"/>
      <c r="T3044" s="126"/>
      <c r="U3044" s="126"/>
      <c r="V3044" s="126"/>
      <c r="W3044" s="126"/>
      <c r="X3044" s="126"/>
      <c r="Y3044" s="126"/>
      <c r="Z3044" s="126"/>
      <c r="AA3044" s="125"/>
      <c r="AB3044" s="125"/>
      <c r="AC3044" s="125"/>
      <c r="AD3044" s="125"/>
      <c r="AE3044" s="125"/>
      <c r="AF3044" s="125"/>
      <c r="AG3044" s="125"/>
      <c r="AH3044" s="125"/>
      <c r="AI3044" s="125"/>
      <c r="AJ3044" s="125"/>
      <c r="AK3044" s="310">
        <v>90160</v>
      </c>
      <c r="AL3044" s="310">
        <f t="shared" si="472"/>
        <v>0</v>
      </c>
      <c r="AM3044" s="65" t="s">
        <v>654</v>
      </c>
      <c r="AN3044" s="65"/>
      <c r="AO3044" s="65"/>
      <c r="AP3044" s="65"/>
      <c r="AQ3044" s="65"/>
      <c r="AR3044" s="65"/>
      <c r="AS3044" s="66"/>
    </row>
    <row r="3045" spans="1:45" s="75" customFormat="1" ht="12.75" customHeight="1" x14ac:dyDescent="0.2">
      <c r="A3045" s="368"/>
      <c r="B3045" s="141" t="s">
        <v>818</v>
      </c>
      <c r="C3045" s="366">
        <f>SUM(C3015:C3044)</f>
        <v>1</v>
      </c>
      <c r="D3045" s="366">
        <f t="shared" ref="D3045:G3045" si="473">SUM(D3015:D3044)</f>
        <v>1</v>
      </c>
      <c r="E3045" s="366">
        <f t="shared" si="473"/>
        <v>1</v>
      </c>
      <c r="F3045" s="366">
        <f t="shared" si="473"/>
        <v>0</v>
      </c>
      <c r="G3045" s="366">
        <f t="shared" si="473"/>
        <v>0</v>
      </c>
      <c r="H3045" s="891"/>
      <c r="I3045" s="892"/>
      <c r="J3045" s="892"/>
      <c r="K3045" s="892"/>
      <c r="L3045" s="892"/>
      <c r="M3045" s="892"/>
      <c r="N3045" s="892"/>
      <c r="O3045" s="892"/>
      <c r="P3045" s="892"/>
      <c r="Q3045" s="892"/>
      <c r="R3045" s="892"/>
      <c r="S3045" s="892"/>
      <c r="T3045" s="892"/>
      <c r="U3045" s="892"/>
      <c r="V3045" s="892"/>
      <c r="W3045" s="892"/>
      <c r="X3045" s="892"/>
      <c r="Y3045" s="892"/>
      <c r="Z3045" s="893"/>
      <c r="AA3045" s="366">
        <f>SUM(AA3015:AA3044)</f>
        <v>0</v>
      </c>
      <c r="AB3045" s="366">
        <f t="shared" ref="AB3045:AJ3045" si="474">SUM(AB3015:AB3044)</f>
        <v>1</v>
      </c>
      <c r="AC3045" s="366">
        <f t="shared" si="474"/>
        <v>0</v>
      </c>
      <c r="AD3045" s="366">
        <f t="shared" si="474"/>
        <v>0</v>
      </c>
      <c r="AE3045" s="366">
        <f t="shared" si="474"/>
        <v>0</v>
      </c>
      <c r="AF3045" s="366">
        <f t="shared" si="474"/>
        <v>0</v>
      </c>
      <c r="AG3045" s="366">
        <f t="shared" si="474"/>
        <v>0</v>
      </c>
      <c r="AH3045" s="366">
        <f t="shared" si="474"/>
        <v>0</v>
      </c>
      <c r="AI3045" s="366">
        <f t="shared" si="474"/>
        <v>0</v>
      </c>
      <c r="AJ3045" s="366">
        <f t="shared" si="474"/>
        <v>0</v>
      </c>
      <c r="AK3045" s="306">
        <f>SUM(AK3015:AK3044)</f>
        <v>1033810</v>
      </c>
      <c r="AL3045" s="306">
        <f>SUM(AL3015:AL3044)</f>
        <v>12300</v>
      </c>
      <c r="AM3045" s="65"/>
      <c r="AN3045" s="73"/>
      <c r="AO3045" s="73"/>
      <c r="AP3045" s="73"/>
      <c r="AQ3045" s="73"/>
      <c r="AR3045" s="73"/>
      <c r="AS3045" s="74"/>
    </row>
    <row r="3046" spans="1:45" s="75" customFormat="1" ht="12.75" customHeight="1" x14ac:dyDescent="0.2">
      <c r="A3046" s="327"/>
      <c r="B3046" s="141" t="s">
        <v>4404</v>
      </c>
      <c r="C3046" s="890"/>
      <c r="D3046" s="890"/>
      <c r="E3046" s="890"/>
      <c r="F3046" s="890"/>
      <c r="G3046" s="890"/>
      <c r="H3046" s="890"/>
      <c r="I3046" s="890"/>
      <c r="J3046" s="890"/>
      <c r="K3046" s="890"/>
      <c r="L3046" s="890"/>
      <c r="M3046" s="890"/>
      <c r="N3046" s="890"/>
      <c r="O3046" s="890"/>
      <c r="P3046" s="890"/>
      <c r="Q3046" s="890"/>
      <c r="R3046" s="890"/>
      <c r="S3046" s="890"/>
      <c r="T3046" s="890"/>
      <c r="U3046" s="890"/>
      <c r="V3046" s="890"/>
      <c r="W3046" s="890"/>
      <c r="X3046" s="890"/>
      <c r="Y3046" s="890"/>
      <c r="Z3046" s="890"/>
      <c r="AA3046" s="890"/>
      <c r="AB3046" s="890"/>
      <c r="AC3046" s="890"/>
      <c r="AD3046" s="890"/>
      <c r="AE3046" s="890"/>
      <c r="AF3046" s="890"/>
      <c r="AG3046" s="890"/>
      <c r="AH3046" s="890"/>
      <c r="AI3046" s="890"/>
      <c r="AJ3046" s="890"/>
      <c r="AK3046" s="890"/>
      <c r="AL3046" s="890"/>
      <c r="AM3046" s="73" t="s">
        <v>654</v>
      </c>
      <c r="AN3046" s="73"/>
      <c r="AO3046" s="73"/>
      <c r="AP3046" s="73"/>
      <c r="AQ3046" s="73"/>
      <c r="AR3046" s="73"/>
      <c r="AS3046" s="74"/>
    </row>
    <row r="3047" spans="1:45" s="67" customFormat="1" ht="12" customHeight="1" x14ac:dyDescent="0.2">
      <c r="A3047" s="842">
        <v>2705001</v>
      </c>
      <c r="B3047" s="242" t="s">
        <v>776</v>
      </c>
      <c r="C3047" s="369">
        <f>SUM(I3047:N3047)</f>
        <v>5</v>
      </c>
      <c r="D3047" s="137"/>
      <c r="E3047" s="137"/>
      <c r="F3047" s="137"/>
      <c r="G3047" s="137"/>
      <c r="H3047" s="290">
        <f t="shared" ref="H3047:H3068" si="475">+I3047+J3047</f>
        <v>5</v>
      </c>
      <c r="I3047" s="125">
        <v>5</v>
      </c>
      <c r="J3047" s="125"/>
      <c r="K3047" s="125"/>
      <c r="L3047" s="125"/>
      <c r="M3047" s="125"/>
      <c r="N3047" s="125"/>
      <c r="O3047" s="126"/>
      <c r="P3047" s="126"/>
      <c r="Q3047" s="126"/>
      <c r="R3047" s="126"/>
      <c r="S3047" s="126"/>
      <c r="T3047" s="126"/>
      <c r="U3047" s="126"/>
      <c r="V3047" s="126"/>
      <c r="W3047" s="126"/>
      <c r="X3047" s="126"/>
      <c r="Y3047" s="126"/>
      <c r="Z3047" s="126"/>
      <c r="AA3047" s="125"/>
      <c r="AB3047" s="125"/>
      <c r="AC3047" s="125">
        <v>5</v>
      </c>
      <c r="AD3047" s="125"/>
      <c r="AE3047" s="125"/>
      <c r="AF3047" s="125"/>
      <c r="AG3047" s="125"/>
      <c r="AH3047" s="125"/>
      <c r="AI3047" s="125"/>
      <c r="AJ3047" s="125"/>
      <c r="AK3047" s="310">
        <v>13360</v>
      </c>
      <c r="AL3047" s="310">
        <f t="shared" ref="AL3047:AL3072" si="476">AK3047*I3047</f>
        <v>66800</v>
      </c>
      <c r="AM3047" s="65" t="s">
        <v>654</v>
      </c>
      <c r="AN3047" s="65"/>
      <c r="AO3047" s="65"/>
      <c r="AP3047" s="65"/>
      <c r="AQ3047" s="65"/>
      <c r="AR3047" s="65"/>
      <c r="AS3047" s="66"/>
    </row>
    <row r="3048" spans="1:45" s="67" customFormat="1" ht="12" customHeight="1" x14ac:dyDescent="0.2">
      <c r="A3048" s="842" t="s">
        <v>4326</v>
      </c>
      <c r="B3048" s="242" t="s">
        <v>59</v>
      </c>
      <c r="C3048" s="369">
        <f>SUM(I3048:N3048)</f>
        <v>0</v>
      </c>
      <c r="D3048" s="137"/>
      <c r="E3048" s="137"/>
      <c r="F3048" s="137"/>
      <c r="G3048" s="137"/>
      <c r="H3048" s="290">
        <f t="shared" si="475"/>
        <v>0</v>
      </c>
      <c r="I3048" s="125"/>
      <c r="J3048" s="125"/>
      <c r="K3048" s="125"/>
      <c r="L3048" s="125"/>
      <c r="M3048" s="125"/>
      <c r="N3048" s="125"/>
      <c r="O3048" s="126"/>
      <c r="P3048" s="126"/>
      <c r="Q3048" s="126"/>
      <c r="R3048" s="126"/>
      <c r="S3048" s="126"/>
      <c r="T3048" s="126"/>
      <c r="U3048" s="126"/>
      <c r="V3048" s="126"/>
      <c r="W3048" s="126"/>
      <c r="X3048" s="126"/>
      <c r="Y3048" s="126"/>
      <c r="Z3048" s="126"/>
      <c r="AA3048" s="125"/>
      <c r="AB3048" s="125"/>
      <c r="AC3048" s="125"/>
      <c r="AD3048" s="125"/>
      <c r="AE3048" s="125"/>
      <c r="AF3048" s="125"/>
      <c r="AG3048" s="125"/>
      <c r="AH3048" s="125"/>
      <c r="AI3048" s="125"/>
      <c r="AJ3048" s="125"/>
      <c r="AK3048" s="310">
        <v>14280</v>
      </c>
      <c r="AL3048" s="310">
        <f t="shared" si="476"/>
        <v>0</v>
      </c>
      <c r="AM3048" s="65" t="s">
        <v>654</v>
      </c>
      <c r="AN3048" s="65"/>
      <c r="AO3048" s="65"/>
      <c r="AP3048" s="65"/>
      <c r="AQ3048" s="65"/>
      <c r="AR3048" s="65"/>
      <c r="AS3048" s="66"/>
    </row>
    <row r="3049" spans="1:45" s="67" customFormat="1" ht="12" customHeight="1" x14ac:dyDescent="0.2">
      <c r="A3049" s="842" t="s">
        <v>4327</v>
      </c>
      <c r="B3049" s="242" t="s">
        <v>335</v>
      </c>
      <c r="C3049" s="369">
        <f t="shared" ref="C3049:C3068" si="477">SUM(I3049:N3049)</f>
        <v>0</v>
      </c>
      <c r="D3049" s="137"/>
      <c r="E3049" s="137"/>
      <c r="F3049" s="137"/>
      <c r="G3049" s="137"/>
      <c r="H3049" s="290">
        <f t="shared" si="475"/>
        <v>0</v>
      </c>
      <c r="I3049" s="125"/>
      <c r="J3049" s="125"/>
      <c r="K3049" s="125"/>
      <c r="L3049" s="125"/>
      <c r="M3049" s="125"/>
      <c r="N3049" s="125"/>
      <c r="O3049" s="290">
        <f>SUM(P3049:Q3049)</f>
        <v>0</v>
      </c>
      <c r="P3049" s="125"/>
      <c r="Q3049" s="125"/>
      <c r="R3049" s="290">
        <f>SUM(S3049:T3049)</f>
        <v>0</v>
      </c>
      <c r="S3049" s="125"/>
      <c r="T3049" s="125"/>
      <c r="U3049" s="290">
        <f>SUM(V3049:W3049)</f>
        <v>0</v>
      </c>
      <c r="V3049" s="125"/>
      <c r="W3049" s="125"/>
      <c r="X3049" s="290">
        <f>SUM(Y3049:Z3049)</f>
        <v>0</v>
      </c>
      <c r="Y3049" s="125"/>
      <c r="Z3049" s="125"/>
      <c r="AA3049" s="125"/>
      <c r="AB3049" s="125"/>
      <c r="AC3049" s="125"/>
      <c r="AD3049" s="125"/>
      <c r="AE3049" s="125"/>
      <c r="AF3049" s="125"/>
      <c r="AG3049" s="125"/>
      <c r="AH3049" s="125"/>
      <c r="AI3049" s="125"/>
      <c r="AJ3049" s="125"/>
      <c r="AK3049" s="310">
        <v>79180</v>
      </c>
      <c r="AL3049" s="310">
        <f t="shared" si="476"/>
        <v>0</v>
      </c>
      <c r="AM3049" s="65" t="s">
        <v>654</v>
      </c>
      <c r="AN3049" s="65"/>
      <c r="AO3049" s="65"/>
      <c r="AP3049" s="65"/>
      <c r="AQ3049" s="65"/>
      <c r="AR3049" s="65"/>
      <c r="AS3049" s="66"/>
    </row>
    <row r="3050" spans="1:45" s="67" customFormat="1" ht="12" customHeight="1" x14ac:dyDescent="0.2">
      <c r="A3050" s="842" t="s">
        <v>4328</v>
      </c>
      <c r="B3050" s="242" t="s">
        <v>336</v>
      </c>
      <c r="C3050" s="369">
        <f t="shared" si="477"/>
        <v>0</v>
      </c>
      <c r="D3050" s="137"/>
      <c r="E3050" s="137"/>
      <c r="F3050" s="137"/>
      <c r="G3050" s="137"/>
      <c r="H3050" s="290">
        <f t="shared" si="475"/>
        <v>0</v>
      </c>
      <c r="I3050" s="125"/>
      <c r="J3050" s="125"/>
      <c r="K3050" s="125"/>
      <c r="L3050" s="125"/>
      <c r="M3050" s="125"/>
      <c r="N3050" s="125"/>
      <c r="O3050" s="290">
        <f t="shared" ref="O3050:O3051" si="478">SUM(P3050:Q3050)</f>
        <v>0</v>
      </c>
      <c r="P3050" s="125"/>
      <c r="Q3050" s="125"/>
      <c r="R3050" s="290">
        <f t="shared" ref="R3050:R3051" si="479">SUM(S3050:T3050)</f>
        <v>0</v>
      </c>
      <c r="S3050" s="125"/>
      <c r="T3050" s="125"/>
      <c r="U3050" s="290">
        <f t="shared" ref="U3050:U3051" si="480">SUM(V3050:W3050)</f>
        <v>0</v>
      </c>
      <c r="V3050" s="125"/>
      <c r="W3050" s="125"/>
      <c r="X3050" s="290">
        <f>SUM(Y3050:Z3050)</f>
        <v>0</v>
      </c>
      <c r="Y3050" s="125"/>
      <c r="Z3050" s="125"/>
      <c r="AA3050" s="125"/>
      <c r="AB3050" s="125"/>
      <c r="AC3050" s="125"/>
      <c r="AD3050" s="125"/>
      <c r="AE3050" s="125"/>
      <c r="AF3050" s="125"/>
      <c r="AG3050" s="125"/>
      <c r="AH3050" s="125"/>
      <c r="AI3050" s="125"/>
      <c r="AJ3050" s="125"/>
      <c r="AK3050" s="310">
        <v>147630</v>
      </c>
      <c r="AL3050" s="310">
        <f t="shared" si="476"/>
        <v>0</v>
      </c>
      <c r="AM3050" s="65" t="s">
        <v>654</v>
      </c>
      <c r="AN3050" s="65"/>
      <c r="AO3050" s="65"/>
      <c r="AP3050" s="65"/>
      <c r="AQ3050" s="65"/>
      <c r="AR3050" s="65"/>
      <c r="AS3050" s="66"/>
    </row>
    <row r="3051" spans="1:45" s="67" customFormat="1" ht="12" customHeight="1" x14ac:dyDescent="0.2">
      <c r="A3051" s="842" t="s">
        <v>4329</v>
      </c>
      <c r="B3051" s="242" t="s">
        <v>1123</v>
      </c>
      <c r="C3051" s="369">
        <f t="shared" si="477"/>
        <v>0</v>
      </c>
      <c r="D3051" s="137"/>
      <c r="E3051" s="137"/>
      <c r="F3051" s="137"/>
      <c r="G3051" s="137"/>
      <c r="H3051" s="290">
        <f t="shared" si="475"/>
        <v>0</v>
      </c>
      <c r="I3051" s="125"/>
      <c r="J3051" s="125"/>
      <c r="K3051" s="125"/>
      <c r="L3051" s="125"/>
      <c r="M3051" s="125"/>
      <c r="N3051" s="125"/>
      <c r="O3051" s="290">
        <f t="shared" si="478"/>
        <v>0</v>
      </c>
      <c r="P3051" s="125"/>
      <c r="Q3051" s="125"/>
      <c r="R3051" s="290">
        <f t="shared" si="479"/>
        <v>0</v>
      </c>
      <c r="S3051" s="125"/>
      <c r="T3051" s="125"/>
      <c r="U3051" s="290">
        <f t="shared" si="480"/>
        <v>0</v>
      </c>
      <c r="V3051" s="125"/>
      <c r="W3051" s="125"/>
      <c r="X3051" s="290">
        <f t="shared" ref="X3051" si="481">SUM(Y3051:Z3051)</f>
        <v>0</v>
      </c>
      <c r="Y3051" s="125"/>
      <c r="Z3051" s="125"/>
      <c r="AA3051" s="125"/>
      <c r="AB3051" s="125"/>
      <c r="AC3051" s="125"/>
      <c r="AD3051" s="125"/>
      <c r="AE3051" s="125"/>
      <c r="AF3051" s="125"/>
      <c r="AG3051" s="125"/>
      <c r="AH3051" s="125"/>
      <c r="AI3051" s="125"/>
      <c r="AJ3051" s="125"/>
      <c r="AK3051" s="310">
        <v>110920</v>
      </c>
      <c r="AL3051" s="310">
        <f t="shared" si="476"/>
        <v>0</v>
      </c>
      <c r="AM3051" s="65" t="s">
        <v>654</v>
      </c>
      <c r="AN3051" s="65"/>
      <c r="AO3051" s="65"/>
      <c r="AP3051" s="65"/>
      <c r="AQ3051" s="65"/>
      <c r="AR3051" s="65"/>
      <c r="AS3051" s="66"/>
    </row>
    <row r="3052" spans="1:45" s="67" customFormat="1" ht="12" customHeight="1" x14ac:dyDescent="0.2">
      <c r="A3052" s="842" t="s">
        <v>4330</v>
      </c>
      <c r="B3052" s="242" t="s">
        <v>1124</v>
      </c>
      <c r="C3052" s="369">
        <f t="shared" si="477"/>
        <v>0</v>
      </c>
      <c r="D3052" s="137"/>
      <c r="E3052" s="137"/>
      <c r="F3052" s="137"/>
      <c r="G3052" s="137"/>
      <c r="H3052" s="290">
        <f t="shared" si="475"/>
        <v>0</v>
      </c>
      <c r="I3052" s="125"/>
      <c r="J3052" s="125"/>
      <c r="K3052" s="125"/>
      <c r="L3052" s="125"/>
      <c r="M3052" s="125"/>
      <c r="N3052" s="125"/>
      <c r="O3052" s="290">
        <f t="shared" ref="O3052" si="482">SUM(P3052:Q3052)</f>
        <v>0</v>
      </c>
      <c r="P3052" s="125"/>
      <c r="Q3052" s="125"/>
      <c r="R3052" s="290">
        <f t="shared" ref="R3052" si="483">SUM(S3052:T3052)</f>
        <v>0</v>
      </c>
      <c r="S3052" s="125"/>
      <c r="T3052" s="125"/>
      <c r="U3052" s="290">
        <f t="shared" ref="U3052" si="484">SUM(V3052:W3052)</f>
        <v>0</v>
      </c>
      <c r="V3052" s="125"/>
      <c r="W3052" s="125"/>
      <c r="X3052" s="290">
        <f t="shared" ref="X3052" si="485">SUM(Y3052:Z3052)</f>
        <v>0</v>
      </c>
      <c r="Y3052" s="125"/>
      <c r="Z3052" s="125"/>
      <c r="AA3052" s="125"/>
      <c r="AB3052" s="125"/>
      <c r="AC3052" s="125"/>
      <c r="AD3052" s="125"/>
      <c r="AE3052" s="125"/>
      <c r="AF3052" s="125"/>
      <c r="AG3052" s="125"/>
      <c r="AH3052" s="125"/>
      <c r="AI3052" s="125"/>
      <c r="AJ3052" s="125"/>
      <c r="AK3052" s="310">
        <v>169770</v>
      </c>
      <c r="AL3052" s="310">
        <f t="shared" si="476"/>
        <v>0</v>
      </c>
      <c r="AM3052" s="65" t="s">
        <v>654</v>
      </c>
      <c r="AN3052" s="65"/>
      <c r="AO3052" s="65"/>
      <c r="AP3052" s="65"/>
      <c r="AQ3052" s="65"/>
      <c r="AR3052" s="65"/>
      <c r="AS3052" s="66"/>
    </row>
    <row r="3053" spans="1:45" s="67" customFormat="1" ht="12" customHeight="1" x14ac:dyDescent="0.2">
      <c r="A3053" s="842">
        <v>2705007</v>
      </c>
      <c r="B3053" s="242" t="s">
        <v>1125</v>
      </c>
      <c r="C3053" s="369">
        <f t="shared" si="477"/>
        <v>0</v>
      </c>
      <c r="D3053" s="137"/>
      <c r="E3053" s="137"/>
      <c r="F3053" s="137"/>
      <c r="G3053" s="137"/>
      <c r="H3053" s="290">
        <f t="shared" si="475"/>
        <v>0</v>
      </c>
      <c r="I3053" s="125"/>
      <c r="J3053" s="125"/>
      <c r="K3053" s="125"/>
      <c r="L3053" s="125"/>
      <c r="M3053" s="125"/>
      <c r="N3053" s="125"/>
      <c r="O3053" s="126"/>
      <c r="P3053" s="126"/>
      <c r="Q3053" s="126"/>
      <c r="R3053" s="126"/>
      <c r="S3053" s="126"/>
      <c r="T3053" s="126"/>
      <c r="U3053" s="126"/>
      <c r="V3053" s="126"/>
      <c r="W3053" s="126"/>
      <c r="X3053" s="126"/>
      <c r="Y3053" s="126"/>
      <c r="Z3053" s="126"/>
      <c r="AA3053" s="125"/>
      <c r="AB3053" s="125"/>
      <c r="AC3053" s="125"/>
      <c r="AD3053" s="125"/>
      <c r="AE3053" s="125"/>
      <c r="AF3053" s="125"/>
      <c r="AG3053" s="125"/>
      <c r="AH3053" s="125"/>
      <c r="AI3053" s="125"/>
      <c r="AJ3053" s="125"/>
      <c r="AK3053" s="310">
        <v>45030</v>
      </c>
      <c r="AL3053" s="310">
        <f t="shared" si="476"/>
        <v>0</v>
      </c>
      <c r="AM3053" s="65" t="s">
        <v>654</v>
      </c>
      <c r="AN3053" s="65"/>
      <c r="AO3053" s="65"/>
      <c r="AP3053" s="65"/>
      <c r="AQ3053" s="65"/>
      <c r="AR3053" s="65"/>
      <c r="AS3053" s="66"/>
    </row>
    <row r="3054" spans="1:45" s="67" customFormat="1" ht="12" customHeight="1" x14ac:dyDescent="0.2">
      <c r="A3054" s="842" t="s">
        <v>4331</v>
      </c>
      <c r="B3054" s="242" t="s">
        <v>1126</v>
      </c>
      <c r="C3054" s="369">
        <f t="shared" si="477"/>
        <v>0</v>
      </c>
      <c r="D3054" s="137"/>
      <c r="E3054" s="137"/>
      <c r="F3054" s="137"/>
      <c r="G3054" s="137"/>
      <c r="H3054" s="290">
        <f t="shared" si="475"/>
        <v>0</v>
      </c>
      <c r="I3054" s="125"/>
      <c r="J3054" s="125"/>
      <c r="K3054" s="125"/>
      <c r="L3054" s="125"/>
      <c r="M3054" s="125"/>
      <c r="N3054" s="125"/>
      <c r="O3054" s="290">
        <f t="shared" ref="O3054" si="486">SUM(P3054:Q3054)</f>
        <v>0</v>
      </c>
      <c r="P3054" s="125"/>
      <c r="Q3054" s="125"/>
      <c r="R3054" s="290">
        <f t="shared" ref="R3054" si="487">SUM(S3054:T3054)</f>
        <v>0</v>
      </c>
      <c r="S3054" s="125"/>
      <c r="T3054" s="125"/>
      <c r="U3054" s="290">
        <f t="shared" ref="U3054" si="488">SUM(V3054:W3054)</f>
        <v>0</v>
      </c>
      <c r="V3054" s="125"/>
      <c r="W3054" s="125"/>
      <c r="X3054" s="290">
        <f>SUM(Y3054:Z3054)</f>
        <v>0</v>
      </c>
      <c r="Y3054" s="125"/>
      <c r="Z3054" s="125"/>
      <c r="AA3054" s="125"/>
      <c r="AB3054" s="125"/>
      <c r="AC3054" s="125"/>
      <c r="AD3054" s="125"/>
      <c r="AE3054" s="125"/>
      <c r="AF3054" s="125"/>
      <c r="AG3054" s="125"/>
      <c r="AH3054" s="125"/>
      <c r="AI3054" s="125"/>
      <c r="AJ3054" s="125"/>
      <c r="AK3054" s="310">
        <v>170700</v>
      </c>
      <c r="AL3054" s="310">
        <f t="shared" si="476"/>
        <v>0</v>
      </c>
      <c r="AM3054" s="65" t="s">
        <v>654</v>
      </c>
      <c r="AN3054" s="65"/>
      <c r="AO3054" s="65"/>
      <c r="AP3054" s="65"/>
      <c r="AQ3054" s="65"/>
      <c r="AR3054" s="65"/>
      <c r="AS3054" s="66"/>
    </row>
    <row r="3055" spans="1:45" s="67" customFormat="1" ht="12" customHeight="1" x14ac:dyDescent="0.2">
      <c r="A3055" s="842" t="s">
        <v>4332</v>
      </c>
      <c r="B3055" s="242" t="s">
        <v>2499</v>
      </c>
      <c r="C3055" s="369">
        <f t="shared" si="477"/>
        <v>1</v>
      </c>
      <c r="D3055" s="137"/>
      <c r="E3055" s="137"/>
      <c r="F3055" s="137"/>
      <c r="G3055" s="137"/>
      <c r="H3055" s="290">
        <f t="shared" si="475"/>
        <v>1</v>
      </c>
      <c r="I3055" s="125">
        <v>1</v>
      </c>
      <c r="J3055" s="125"/>
      <c r="K3055" s="125"/>
      <c r="L3055" s="125"/>
      <c r="M3055" s="125"/>
      <c r="N3055" s="125"/>
      <c r="O3055" s="126"/>
      <c r="P3055" s="126"/>
      <c r="Q3055" s="126"/>
      <c r="R3055" s="126"/>
      <c r="S3055" s="126"/>
      <c r="T3055" s="126"/>
      <c r="U3055" s="126"/>
      <c r="V3055" s="126"/>
      <c r="W3055" s="126"/>
      <c r="X3055" s="126"/>
      <c r="Y3055" s="126"/>
      <c r="Z3055" s="126"/>
      <c r="AA3055" s="125"/>
      <c r="AB3055" s="125"/>
      <c r="AC3055" s="125">
        <v>1</v>
      </c>
      <c r="AD3055" s="125"/>
      <c r="AE3055" s="125"/>
      <c r="AF3055" s="125"/>
      <c r="AG3055" s="125"/>
      <c r="AH3055" s="125"/>
      <c r="AI3055" s="125"/>
      <c r="AJ3055" s="125"/>
      <c r="AK3055" s="310">
        <v>36550</v>
      </c>
      <c r="AL3055" s="310">
        <f t="shared" si="476"/>
        <v>36550</v>
      </c>
      <c r="AM3055" s="65" t="s">
        <v>654</v>
      </c>
      <c r="AN3055" s="65"/>
      <c r="AO3055" s="65"/>
      <c r="AP3055" s="65"/>
      <c r="AQ3055" s="65"/>
      <c r="AR3055" s="65"/>
      <c r="AS3055" s="66"/>
    </row>
    <row r="3056" spans="1:45" s="67" customFormat="1" ht="12" customHeight="1" x14ac:dyDescent="0.2">
      <c r="A3056" s="842">
        <v>2705010</v>
      </c>
      <c r="B3056" s="242" t="s">
        <v>4346</v>
      </c>
      <c r="C3056" s="369">
        <f t="shared" si="477"/>
        <v>0</v>
      </c>
      <c r="D3056" s="137"/>
      <c r="E3056" s="137"/>
      <c r="F3056" s="137"/>
      <c r="G3056" s="137"/>
      <c r="H3056" s="290">
        <f t="shared" si="475"/>
        <v>0</v>
      </c>
      <c r="I3056" s="125"/>
      <c r="J3056" s="125"/>
      <c r="K3056" s="125"/>
      <c r="L3056" s="125"/>
      <c r="M3056" s="125"/>
      <c r="N3056" s="125"/>
      <c r="O3056" s="126"/>
      <c r="P3056" s="126"/>
      <c r="Q3056" s="126"/>
      <c r="R3056" s="126"/>
      <c r="S3056" s="126"/>
      <c r="T3056" s="126"/>
      <c r="U3056" s="126"/>
      <c r="V3056" s="126"/>
      <c r="W3056" s="126"/>
      <c r="X3056" s="126"/>
      <c r="Y3056" s="126"/>
      <c r="Z3056" s="126"/>
      <c r="AA3056" s="125"/>
      <c r="AB3056" s="125"/>
      <c r="AC3056" s="125"/>
      <c r="AD3056" s="125"/>
      <c r="AE3056" s="125"/>
      <c r="AF3056" s="125"/>
      <c r="AG3056" s="125"/>
      <c r="AH3056" s="125"/>
      <c r="AI3056" s="125"/>
      <c r="AJ3056" s="125"/>
      <c r="AK3056" s="310">
        <v>36550</v>
      </c>
      <c r="AL3056" s="310">
        <f t="shared" si="476"/>
        <v>0</v>
      </c>
      <c r="AM3056" s="65" t="s">
        <v>654</v>
      </c>
      <c r="AN3056" s="65"/>
      <c r="AO3056" s="65"/>
      <c r="AP3056" s="65"/>
      <c r="AQ3056" s="65"/>
      <c r="AR3056" s="65"/>
      <c r="AS3056" s="66"/>
    </row>
    <row r="3057" spans="1:45" s="67" customFormat="1" ht="12" customHeight="1" x14ac:dyDescent="0.2">
      <c r="A3057" s="842" t="s">
        <v>4333</v>
      </c>
      <c r="B3057" s="242" t="s">
        <v>1127</v>
      </c>
      <c r="C3057" s="369">
        <f t="shared" si="477"/>
        <v>0</v>
      </c>
      <c r="D3057" s="137"/>
      <c r="E3057" s="137"/>
      <c r="F3057" s="137"/>
      <c r="G3057" s="137"/>
      <c r="H3057" s="290">
        <f t="shared" si="475"/>
        <v>0</v>
      </c>
      <c r="I3057" s="125"/>
      <c r="J3057" s="125"/>
      <c r="K3057" s="125"/>
      <c r="L3057" s="125"/>
      <c r="M3057" s="125"/>
      <c r="N3057" s="125"/>
      <c r="O3057" s="290">
        <f t="shared" ref="O3057" si="489">SUM(P3057:Q3057)</f>
        <v>0</v>
      </c>
      <c r="P3057" s="125"/>
      <c r="Q3057" s="125"/>
      <c r="R3057" s="290">
        <f t="shared" ref="R3057" si="490">SUM(S3057:T3057)</f>
        <v>0</v>
      </c>
      <c r="S3057" s="125"/>
      <c r="T3057" s="125"/>
      <c r="U3057" s="290">
        <f t="shared" ref="U3057" si="491">SUM(V3057:W3057)</f>
        <v>0</v>
      </c>
      <c r="V3057" s="125"/>
      <c r="W3057" s="125"/>
      <c r="X3057" s="290">
        <f>SUM(Y3057:Z3057)</f>
        <v>0</v>
      </c>
      <c r="Y3057" s="125"/>
      <c r="Z3057" s="125"/>
      <c r="AA3057" s="125"/>
      <c r="AB3057" s="125"/>
      <c r="AC3057" s="125"/>
      <c r="AD3057" s="125"/>
      <c r="AE3057" s="125"/>
      <c r="AF3057" s="125"/>
      <c r="AG3057" s="125"/>
      <c r="AH3057" s="125"/>
      <c r="AI3057" s="125"/>
      <c r="AJ3057" s="125"/>
      <c r="AK3057" s="310">
        <v>147630</v>
      </c>
      <c r="AL3057" s="310">
        <f t="shared" si="476"/>
        <v>0</v>
      </c>
      <c r="AM3057" s="65" t="s">
        <v>654</v>
      </c>
      <c r="AN3057" s="65"/>
      <c r="AO3057" s="65"/>
      <c r="AP3057" s="65"/>
      <c r="AQ3057" s="65"/>
      <c r="AR3057" s="65"/>
      <c r="AS3057" s="66"/>
    </row>
    <row r="3058" spans="1:45" s="67" customFormat="1" ht="12" customHeight="1" x14ac:dyDescent="0.2">
      <c r="A3058" s="842" t="s">
        <v>4334</v>
      </c>
      <c r="B3058" s="242" t="s">
        <v>2500</v>
      </c>
      <c r="C3058" s="369">
        <f t="shared" si="477"/>
        <v>0</v>
      </c>
      <c r="D3058" s="137"/>
      <c r="E3058" s="137"/>
      <c r="F3058" s="137"/>
      <c r="G3058" s="137"/>
      <c r="H3058" s="290">
        <f t="shared" si="475"/>
        <v>0</v>
      </c>
      <c r="I3058" s="125"/>
      <c r="J3058" s="125"/>
      <c r="K3058" s="125"/>
      <c r="L3058" s="125"/>
      <c r="M3058" s="125"/>
      <c r="N3058" s="125"/>
      <c r="O3058" s="290">
        <f t="shared" ref="O3058" si="492">SUM(P3058:Q3058)</f>
        <v>0</v>
      </c>
      <c r="P3058" s="125"/>
      <c r="Q3058" s="125"/>
      <c r="R3058" s="290">
        <f t="shared" ref="R3058" si="493">SUM(S3058:T3058)</f>
        <v>0</v>
      </c>
      <c r="S3058" s="125"/>
      <c r="T3058" s="125"/>
      <c r="U3058" s="290">
        <f t="shared" ref="U3058" si="494">SUM(V3058:W3058)</f>
        <v>0</v>
      </c>
      <c r="V3058" s="125"/>
      <c r="W3058" s="125"/>
      <c r="X3058" s="290">
        <f t="shared" ref="X3058" si="495">SUM(Y3058:Z3058)</f>
        <v>0</v>
      </c>
      <c r="Y3058" s="125"/>
      <c r="Z3058" s="125"/>
      <c r="AA3058" s="125"/>
      <c r="AB3058" s="125"/>
      <c r="AC3058" s="125"/>
      <c r="AD3058" s="125"/>
      <c r="AE3058" s="125"/>
      <c r="AF3058" s="125"/>
      <c r="AG3058" s="125"/>
      <c r="AH3058" s="125"/>
      <c r="AI3058" s="125"/>
      <c r="AJ3058" s="125"/>
      <c r="AK3058" s="310">
        <v>128550</v>
      </c>
      <c r="AL3058" s="310">
        <f t="shared" si="476"/>
        <v>0</v>
      </c>
      <c r="AM3058" s="65" t="s">
        <v>654</v>
      </c>
      <c r="AN3058" s="65"/>
      <c r="AO3058" s="65"/>
      <c r="AP3058" s="65"/>
      <c r="AQ3058" s="65"/>
      <c r="AR3058" s="65"/>
      <c r="AS3058" s="66"/>
    </row>
    <row r="3059" spans="1:45" s="67" customFormat="1" ht="12" customHeight="1" x14ac:dyDescent="0.2">
      <c r="A3059" s="842" t="s">
        <v>4335</v>
      </c>
      <c r="B3059" s="242" t="s">
        <v>915</v>
      </c>
      <c r="C3059" s="369">
        <f t="shared" si="477"/>
        <v>0</v>
      </c>
      <c r="D3059" s="137"/>
      <c r="E3059" s="137"/>
      <c r="F3059" s="137"/>
      <c r="G3059" s="137"/>
      <c r="H3059" s="290">
        <f t="shared" si="475"/>
        <v>0</v>
      </c>
      <c r="I3059" s="125"/>
      <c r="J3059" s="125"/>
      <c r="K3059" s="125"/>
      <c r="L3059" s="125"/>
      <c r="M3059" s="125"/>
      <c r="N3059" s="125"/>
      <c r="O3059" s="126"/>
      <c r="P3059" s="126"/>
      <c r="Q3059" s="126"/>
      <c r="R3059" s="126"/>
      <c r="S3059" s="126"/>
      <c r="T3059" s="126"/>
      <c r="U3059" s="126"/>
      <c r="V3059" s="126"/>
      <c r="W3059" s="126"/>
      <c r="X3059" s="126"/>
      <c r="Y3059" s="126"/>
      <c r="Z3059" s="126"/>
      <c r="AA3059" s="125"/>
      <c r="AB3059" s="125"/>
      <c r="AC3059" s="125"/>
      <c r="AD3059" s="125"/>
      <c r="AE3059" s="125"/>
      <c r="AF3059" s="125"/>
      <c r="AG3059" s="125"/>
      <c r="AH3059" s="125"/>
      <c r="AI3059" s="125"/>
      <c r="AJ3059" s="125"/>
      <c r="AK3059" s="310">
        <v>50970</v>
      </c>
      <c r="AL3059" s="310">
        <f t="shared" si="476"/>
        <v>0</v>
      </c>
      <c r="AM3059" s="65" t="s">
        <v>654</v>
      </c>
      <c r="AN3059" s="65"/>
      <c r="AO3059" s="65"/>
      <c r="AP3059" s="65"/>
      <c r="AQ3059" s="65"/>
      <c r="AR3059" s="65"/>
      <c r="AS3059" s="66"/>
    </row>
    <row r="3060" spans="1:45" s="67" customFormat="1" ht="12" customHeight="1" x14ac:dyDescent="0.2">
      <c r="A3060" s="842" t="s">
        <v>4336</v>
      </c>
      <c r="B3060" s="242" t="s">
        <v>916</v>
      </c>
      <c r="C3060" s="369">
        <f t="shared" si="477"/>
        <v>0</v>
      </c>
      <c r="D3060" s="137"/>
      <c r="E3060" s="137"/>
      <c r="F3060" s="137"/>
      <c r="G3060" s="137"/>
      <c r="H3060" s="290">
        <f t="shared" si="475"/>
        <v>0</v>
      </c>
      <c r="I3060" s="125"/>
      <c r="J3060" s="125"/>
      <c r="K3060" s="125"/>
      <c r="L3060" s="125"/>
      <c r="M3060" s="125"/>
      <c r="N3060" s="125"/>
      <c r="O3060" s="126"/>
      <c r="P3060" s="126"/>
      <c r="Q3060" s="126"/>
      <c r="R3060" s="126"/>
      <c r="S3060" s="126"/>
      <c r="T3060" s="126"/>
      <c r="U3060" s="126"/>
      <c r="V3060" s="126"/>
      <c r="W3060" s="126"/>
      <c r="X3060" s="126"/>
      <c r="Y3060" s="126"/>
      <c r="Z3060" s="126"/>
      <c r="AA3060" s="125"/>
      <c r="AB3060" s="125"/>
      <c r="AC3060" s="125"/>
      <c r="AD3060" s="125"/>
      <c r="AE3060" s="125"/>
      <c r="AF3060" s="125"/>
      <c r="AG3060" s="125"/>
      <c r="AH3060" s="125"/>
      <c r="AI3060" s="125"/>
      <c r="AJ3060" s="125"/>
      <c r="AK3060" s="310">
        <v>33790</v>
      </c>
      <c r="AL3060" s="310">
        <f t="shared" si="476"/>
        <v>0</v>
      </c>
      <c r="AM3060" s="65" t="s">
        <v>654</v>
      </c>
      <c r="AN3060" s="65"/>
      <c r="AO3060" s="65"/>
      <c r="AP3060" s="65"/>
      <c r="AQ3060" s="65"/>
      <c r="AR3060" s="65"/>
      <c r="AS3060" s="66"/>
    </row>
    <row r="3061" spans="1:45" s="67" customFormat="1" ht="12" customHeight="1" x14ac:dyDescent="0.2">
      <c r="A3061" s="842" t="s">
        <v>4337</v>
      </c>
      <c r="B3061" s="242" t="s">
        <v>1279</v>
      </c>
      <c r="C3061" s="369">
        <f t="shared" si="477"/>
        <v>0</v>
      </c>
      <c r="D3061" s="137"/>
      <c r="E3061" s="137"/>
      <c r="F3061" s="137"/>
      <c r="G3061" s="137"/>
      <c r="H3061" s="290">
        <f t="shared" si="475"/>
        <v>0</v>
      </c>
      <c r="I3061" s="125"/>
      <c r="J3061" s="125"/>
      <c r="K3061" s="125"/>
      <c r="L3061" s="125"/>
      <c r="M3061" s="125"/>
      <c r="N3061" s="125"/>
      <c r="O3061" s="290">
        <f t="shared" ref="O3061" si="496">SUM(P3061:Q3061)</f>
        <v>0</v>
      </c>
      <c r="P3061" s="125"/>
      <c r="Q3061" s="125"/>
      <c r="R3061" s="290">
        <f t="shared" ref="R3061" si="497">SUM(S3061:T3061)</f>
        <v>0</v>
      </c>
      <c r="S3061" s="125"/>
      <c r="T3061" s="125"/>
      <c r="U3061" s="290">
        <f t="shared" ref="U3061" si="498">SUM(V3061:W3061)</f>
        <v>0</v>
      </c>
      <c r="V3061" s="125"/>
      <c r="W3061" s="125"/>
      <c r="X3061" s="290">
        <f t="shared" ref="X3061" si="499">SUM(Y3061:Z3061)</f>
        <v>0</v>
      </c>
      <c r="Y3061" s="125"/>
      <c r="Z3061" s="125"/>
      <c r="AA3061" s="125"/>
      <c r="AB3061" s="125"/>
      <c r="AC3061" s="125"/>
      <c r="AD3061" s="125"/>
      <c r="AE3061" s="125"/>
      <c r="AF3061" s="125"/>
      <c r="AG3061" s="125"/>
      <c r="AH3061" s="125"/>
      <c r="AI3061" s="125"/>
      <c r="AJ3061" s="125"/>
      <c r="AK3061" s="310">
        <v>162580</v>
      </c>
      <c r="AL3061" s="310">
        <f t="shared" si="476"/>
        <v>0</v>
      </c>
      <c r="AM3061" s="65" t="s">
        <v>654</v>
      </c>
      <c r="AN3061" s="65"/>
      <c r="AO3061" s="65"/>
      <c r="AP3061" s="65"/>
      <c r="AQ3061" s="65"/>
      <c r="AR3061" s="65"/>
      <c r="AS3061" s="66"/>
    </row>
    <row r="3062" spans="1:45" s="67" customFormat="1" ht="12" customHeight="1" x14ac:dyDescent="0.2">
      <c r="A3062" s="842" t="s">
        <v>4338</v>
      </c>
      <c r="B3062" s="242" t="s">
        <v>917</v>
      </c>
      <c r="C3062" s="369">
        <f t="shared" si="477"/>
        <v>0</v>
      </c>
      <c r="D3062" s="137"/>
      <c r="E3062" s="137"/>
      <c r="F3062" s="137"/>
      <c r="G3062" s="137"/>
      <c r="H3062" s="290">
        <f t="shared" si="475"/>
        <v>0</v>
      </c>
      <c r="I3062" s="125"/>
      <c r="J3062" s="125"/>
      <c r="K3062" s="125"/>
      <c r="L3062" s="125"/>
      <c r="M3062" s="125"/>
      <c r="N3062" s="125"/>
      <c r="O3062" s="126"/>
      <c r="P3062" s="126"/>
      <c r="Q3062" s="126"/>
      <c r="R3062" s="126"/>
      <c r="S3062" s="126"/>
      <c r="T3062" s="126"/>
      <c r="U3062" s="126"/>
      <c r="V3062" s="126"/>
      <c r="W3062" s="126"/>
      <c r="X3062" s="126"/>
      <c r="Y3062" s="126"/>
      <c r="Z3062" s="126"/>
      <c r="AA3062" s="125"/>
      <c r="AB3062" s="125"/>
      <c r="AC3062" s="125"/>
      <c r="AD3062" s="125"/>
      <c r="AE3062" s="125"/>
      <c r="AF3062" s="125"/>
      <c r="AG3062" s="125"/>
      <c r="AH3062" s="125"/>
      <c r="AI3062" s="125"/>
      <c r="AJ3062" s="125"/>
      <c r="AK3062" s="310">
        <v>36550</v>
      </c>
      <c r="AL3062" s="310">
        <f t="shared" si="476"/>
        <v>0</v>
      </c>
      <c r="AM3062" s="65" t="s">
        <v>654</v>
      </c>
      <c r="AN3062" s="65"/>
      <c r="AO3062" s="65"/>
      <c r="AP3062" s="65"/>
      <c r="AQ3062" s="65"/>
      <c r="AR3062" s="65"/>
      <c r="AS3062" s="66"/>
    </row>
    <row r="3063" spans="1:45" s="67" customFormat="1" ht="12" customHeight="1" x14ac:dyDescent="0.2">
      <c r="A3063" s="842" t="s">
        <v>4339</v>
      </c>
      <c r="B3063" s="242" t="s">
        <v>918</v>
      </c>
      <c r="C3063" s="369">
        <f t="shared" si="477"/>
        <v>0</v>
      </c>
      <c r="D3063" s="137"/>
      <c r="E3063" s="137"/>
      <c r="F3063" s="137"/>
      <c r="G3063" s="137"/>
      <c r="H3063" s="290">
        <f t="shared" si="475"/>
        <v>0</v>
      </c>
      <c r="I3063" s="125"/>
      <c r="J3063" s="125"/>
      <c r="K3063" s="125"/>
      <c r="L3063" s="125"/>
      <c r="M3063" s="125"/>
      <c r="N3063" s="125"/>
      <c r="O3063" s="126"/>
      <c r="P3063" s="126"/>
      <c r="Q3063" s="126"/>
      <c r="R3063" s="126"/>
      <c r="S3063" s="126"/>
      <c r="T3063" s="126"/>
      <c r="U3063" s="126"/>
      <c r="V3063" s="126"/>
      <c r="W3063" s="126"/>
      <c r="X3063" s="126"/>
      <c r="Y3063" s="126"/>
      <c r="Z3063" s="126"/>
      <c r="AA3063" s="125"/>
      <c r="AB3063" s="125"/>
      <c r="AC3063" s="125"/>
      <c r="AD3063" s="125"/>
      <c r="AE3063" s="125"/>
      <c r="AF3063" s="125"/>
      <c r="AG3063" s="125"/>
      <c r="AH3063" s="125"/>
      <c r="AI3063" s="125"/>
      <c r="AJ3063" s="125"/>
      <c r="AK3063" s="310">
        <v>36550</v>
      </c>
      <c r="AL3063" s="310">
        <f t="shared" si="476"/>
        <v>0</v>
      </c>
      <c r="AM3063" s="65" t="s">
        <v>654</v>
      </c>
      <c r="AN3063" s="65"/>
      <c r="AO3063" s="65"/>
      <c r="AP3063" s="65"/>
      <c r="AQ3063" s="65"/>
      <c r="AR3063" s="65"/>
      <c r="AS3063" s="66"/>
    </row>
    <row r="3064" spans="1:45" s="67" customFormat="1" ht="12" customHeight="1" x14ac:dyDescent="0.2">
      <c r="A3064" s="842" t="s">
        <v>4340</v>
      </c>
      <c r="B3064" s="242" t="s">
        <v>1102</v>
      </c>
      <c r="C3064" s="369">
        <f t="shared" si="477"/>
        <v>4</v>
      </c>
      <c r="D3064" s="137"/>
      <c r="E3064" s="137"/>
      <c r="F3064" s="137"/>
      <c r="G3064" s="137"/>
      <c r="H3064" s="290">
        <f t="shared" si="475"/>
        <v>3</v>
      </c>
      <c r="I3064" s="125">
        <v>3</v>
      </c>
      <c r="J3064" s="125"/>
      <c r="K3064" s="125">
        <v>1</v>
      </c>
      <c r="L3064" s="125"/>
      <c r="M3064" s="125"/>
      <c r="N3064" s="125"/>
      <c r="O3064" s="126"/>
      <c r="P3064" s="126"/>
      <c r="Q3064" s="126"/>
      <c r="R3064" s="126"/>
      <c r="S3064" s="126"/>
      <c r="T3064" s="126"/>
      <c r="U3064" s="126"/>
      <c r="V3064" s="126"/>
      <c r="W3064" s="126"/>
      <c r="X3064" s="126"/>
      <c r="Y3064" s="126"/>
      <c r="Z3064" s="126"/>
      <c r="AA3064" s="125">
        <v>1</v>
      </c>
      <c r="AB3064" s="125"/>
      <c r="AC3064" s="125">
        <v>3</v>
      </c>
      <c r="AD3064" s="125"/>
      <c r="AE3064" s="125"/>
      <c r="AF3064" s="125"/>
      <c r="AG3064" s="125"/>
      <c r="AH3064" s="125"/>
      <c r="AI3064" s="125"/>
      <c r="AJ3064" s="125"/>
      <c r="AK3064" s="310">
        <v>69780</v>
      </c>
      <c r="AL3064" s="310">
        <f t="shared" si="476"/>
        <v>209340</v>
      </c>
      <c r="AM3064" s="65" t="s">
        <v>654</v>
      </c>
      <c r="AN3064" s="65"/>
      <c r="AO3064" s="65"/>
      <c r="AP3064" s="65"/>
      <c r="AQ3064" s="65"/>
      <c r="AR3064" s="65"/>
      <c r="AS3064" s="66"/>
    </row>
    <row r="3065" spans="1:45" s="67" customFormat="1" ht="12" customHeight="1" x14ac:dyDescent="0.2">
      <c r="A3065" s="842" t="s">
        <v>4341</v>
      </c>
      <c r="B3065" s="242" t="s">
        <v>92</v>
      </c>
      <c r="C3065" s="369">
        <f t="shared" si="477"/>
        <v>7</v>
      </c>
      <c r="D3065" s="137"/>
      <c r="E3065" s="137"/>
      <c r="F3065" s="137"/>
      <c r="G3065" s="137"/>
      <c r="H3065" s="290">
        <f t="shared" si="475"/>
        <v>7</v>
      </c>
      <c r="I3065" s="125">
        <v>7</v>
      </c>
      <c r="J3065" s="125"/>
      <c r="K3065" s="125"/>
      <c r="L3065" s="125"/>
      <c r="M3065" s="125"/>
      <c r="N3065" s="125"/>
      <c r="O3065" s="126"/>
      <c r="P3065" s="126"/>
      <c r="Q3065" s="126"/>
      <c r="R3065" s="126"/>
      <c r="S3065" s="126"/>
      <c r="T3065" s="126"/>
      <c r="U3065" s="126"/>
      <c r="V3065" s="126"/>
      <c r="W3065" s="126"/>
      <c r="X3065" s="126"/>
      <c r="Y3065" s="126"/>
      <c r="Z3065" s="126"/>
      <c r="AA3065" s="125">
        <v>1</v>
      </c>
      <c r="AB3065" s="125"/>
      <c r="AC3065" s="125">
        <v>6</v>
      </c>
      <c r="AD3065" s="125"/>
      <c r="AE3065" s="125"/>
      <c r="AF3065" s="125"/>
      <c r="AG3065" s="125"/>
      <c r="AH3065" s="125"/>
      <c r="AI3065" s="125"/>
      <c r="AJ3065" s="125"/>
      <c r="AK3065" s="310">
        <v>60660</v>
      </c>
      <c r="AL3065" s="310">
        <f t="shared" si="476"/>
        <v>424620</v>
      </c>
      <c r="AM3065" s="65" t="s">
        <v>654</v>
      </c>
      <c r="AN3065" s="65"/>
      <c r="AO3065" s="65"/>
      <c r="AP3065" s="65"/>
      <c r="AQ3065" s="65"/>
      <c r="AR3065" s="65"/>
      <c r="AS3065" s="66"/>
    </row>
    <row r="3066" spans="1:45" s="67" customFormat="1" ht="12" customHeight="1" x14ac:dyDescent="0.2">
      <c r="A3066" s="842" t="s">
        <v>4342</v>
      </c>
      <c r="B3066" s="242" t="s">
        <v>93</v>
      </c>
      <c r="C3066" s="369">
        <f t="shared" si="477"/>
        <v>14</v>
      </c>
      <c r="D3066" s="137"/>
      <c r="E3066" s="137"/>
      <c r="F3066" s="137"/>
      <c r="G3066" s="137"/>
      <c r="H3066" s="290">
        <f t="shared" si="475"/>
        <v>13</v>
      </c>
      <c r="I3066" s="125">
        <v>13</v>
      </c>
      <c r="J3066" s="125"/>
      <c r="K3066" s="125">
        <v>1</v>
      </c>
      <c r="L3066" s="125"/>
      <c r="M3066" s="125"/>
      <c r="N3066" s="125"/>
      <c r="O3066" s="126"/>
      <c r="P3066" s="126"/>
      <c r="Q3066" s="126"/>
      <c r="R3066" s="126"/>
      <c r="S3066" s="126"/>
      <c r="T3066" s="126"/>
      <c r="U3066" s="126"/>
      <c r="V3066" s="126"/>
      <c r="W3066" s="126"/>
      <c r="X3066" s="126"/>
      <c r="Y3066" s="126"/>
      <c r="Z3066" s="126"/>
      <c r="AA3066" s="125">
        <v>3</v>
      </c>
      <c r="AB3066" s="125"/>
      <c r="AC3066" s="125">
        <v>11</v>
      </c>
      <c r="AD3066" s="125"/>
      <c r="AE3066" s="125"/>
      <c r="AF3066" s="125"/>
      <c r="AG3066" s="125"/>
      <c r="AH3066" s="125"/>
      <c r="AI3066" s="125"/>
      <c r="AJ3066" s="125"/>
      <c r="AK3066" s="310">
        <v>36550</v>
      </c>
      <c r="AL3066" s="310">
        <f t="shared" si="476"/>
        <v>475150</v>
      </c>
      <c r="AM3066" s="65" t="s">
        <v>654</v>
      </c>
      <c r="AN3066" s="65"/>
      <c r="AO3066" s="65"/>
      <c r="AP3066" s="65"/>
      <c r="AQ3066" s="65"/>
      <c r="AR3066" s="65"/>
      <c r="AS3066" s="66"/>
    </row>
    <row r="3067" spans="1:45" s="67" customFormat="1" ht="12" customHeight="1" x14ac:dyDescent="0.2">
      <c r="A3067" s="842" t="s">
        <v>4343</v>
      </c>
      <c r="B3067" s="242" t="s">
        <v>1229</v>
      </c>
      <c r="C3067" s="369">
        <f t="shared" si="477"/>
        <v>0</v>
      </c>
      <c r="D3067" s="137"/>
      <c r="E3067" s="137"/>
      <c r="F3067" s="137"/>
      <c r="G3067" s="137"/>
      <c r="H3067" s="290">
        <f t="shared" si="475"/>
        <v>0</v>
      </c>
      <c r="I3067" s="125"/>
      <c r="J3067" s="125"/>
      <c r="K3067" s="125"/>
      <c r="L3067" s="125"/>
      <c r="M3067" s="125"/>
      <c r="N3067" s="125"/>
      <c r="O3067" s="290">
        <f t="shared" ref="O3067:O3068" si="500">SUM(P3067:Q3067)</f>
        <v>0</v>
      </c>
      <c r="P3067" s="125"/>
      <c r="Q3067" s="125"/>
      <c r="R3067" s="290">
        <f t="shared" ref="R3067:R3068" si="501">SUM(S3067:T3067)</f>
        <v>0</v>
      </c>
      <c r="S3067" s="125"/>
      <c r="T3067" s="125"/>
      <c r="U3067" s="290">
        <f t="shared" ref="U3067:U3068" si="502">SUM(V3067:W3067)</f>
        <v>0</v>
      </c>
      <c r="V3067" s="125"/>
      <c r="W3067" s="125"/>
      <c r="X3067" s="290">
        <f t="shared" ref="X3067:X3068" si="503">SUM(Y3067:Z3067)</f>
        <v>0</v>
      </c>
      <c r="Y3067" s="125"/>
      <c r="Z3067" s="125"/>
      <c r="AA3067" s="125"/>
      <c r="AB3067" s="125"/>
      <c r="AC3067" s="125"/>
      <c r="AD3067" s="125"/>
      <c r="AE3067" s="125"/>
      <c r="AF3067" s="125"/>
      <c r="AG3067" s="125"/>
      <c r="AH3067" s="125"/>
      <c r="AI3067" s="125"/>
      <c r="AJ3067" s="125"/>
      <c r="AK3067" s="310">
        <v>194460</v>
      </c>
      <c r="AL3067" s="310">
        <f t="shared" si="476"/>
        <v>0</v>
      </c>
      <c r="AM3067" s="65" t="s">
        <v>654</v>
      </c>
      <c r="AN3067" s="65"/>
      <c r="AO3067" s="65"/>
      <c r="AP3067" s="65"/>
      <c r="AQ3067" s="65"/>
      <c r="AR3067" s="65"/>
      <c r="AS3067" s="66"/>
    </row>
    <row r="3068" spans="1:45" s="67" customFormat="1" ht="12" customHeight="1" x14ac:dyDescent="0.2">
      <c r="A3068" s="842" t="s">
        <v>4347</v>
      </c>
      <c r="B3068" s="242" t="s">
        <v>1230</v>
      </c>
      <c r="C3068" s="369">
        <f t="shared" si="477"/>
        <v>0</v>
      </c>
      <c r="D3068" s="137"/>
      <c r="E3068" s="137"/>
      <c r="F3068" s="137"/>
      <c r="G3068" s="137"/>
      <c r="H3068" s="290">
        <f t="shared" si="475"/>
        <v>0</v>
      </c>
      <c r="I3068" s="125"/>
      <c r="J3068" s="125"/>
      <c r="K3068" s="125"/>
      <c r="L3068" s="125"/>
      <c r="M3068" s="125"/>
      <c r="N3068" s="125"/>
      <c r="O3068" s="290">
        <f t="shared" si="500"/>
        <v>0</v>
      </c>
      <c r="P3068" s="125"/>
      <c r="Q3068" s="125"/>
      <c r="R3068" s="290">
        <f t="shared" si="501"/>
        <v>0</v>
      </c>
      <c r="S3068" s="125"/>
      <c r="T3068" s="125"/>
      <c r="U3068" s="290">
        <f t="shared" si="502"/>
        <v>0</v>
      </c>
      <c r="V3068" s="125"/>
      <c r="W3068" s="125"/>
      <c r="X3068" s="290">
        <f t="shared" si="503"/>
        <v>0</v>
      </c>
      <c r="Y3068" s="125"/>
      <c r="Z3068" s="125"/>
      <c r="AA3068" s="125"/>
      <c r="AB3068" s="125"/>
      <c r="AC3068" s="125"/>
      <c r="AD3068" s="125"/>
      <c r="AE3068" s="125"/>
      <c r="AF3068" s="125"/>
      <c r="AG3068" s="125"/>
      <c r="AH3068" s="125"/>
      <c r="AI3068" s="125"/>
      <c r="AJ3068" s="125"/>
      <c r="AK3068" s="310">
        <v>194460</v>
      </c>
      <c r="AL3068" s="310">
        <f t="shared" si="476"/>
        <v>0</v>
      </c>
      <c r="AM3068" s="65" t="s">
        <v>654</v>
      </c>
      <c r="AN3068" s="65"/>
      <c r="AO3068" s="65"/>
      <c r="AP3068" s="65"/>
      <c r="AQ3068" s="65"/>
      <c r="AR3068" s="65"/>
      <c r="AS3068" s="66"/>
    </row>
    <row r="3069" spans="1:45" s="67" customFormat="1" ht="12" customHeight="1" x14ac:dyDescent="0.2">
      <c r="A3069" s="842" t="s">
        <v>4324</v>
      </c>
      <c r="B3069" s="242" t="s">
        <v>1231</v>
      </c>
      <c r="C3069" s="369">
        <f>SUM(E3069:G3069)</f>
        <v>4</v>
      </c>
      <c r="D3069" s="367">
        <f>SUM(E3069:F3069)</f>
        <v>3</v>
      </c>
      <c r="E3069" s="125">
        <v>3</v>
      </c>
      <c r="F3069" s="125"/>
      <c r="G3069" s="125">
        <v>1</v>
      </c>
      <c r="H3069" s="137"/>
      <c r="I3069" s="137"/>
      <c r="J3069" s="137"/>
      <c r="K3069" s="137"/>
      <c r="L3069" s="137"/>
      <c r="M3069" s="137"/>
      <c r="N3069" s="137"/>
      <c r="O3069" s="137"/>
      <c r="P3069" s="137"/>
      <c r="Q3069" s="137"/>
      <c r="R3069" s="137"/>
      <c r="S3069" s="137"/>
      <c r="T3069" s="137"/>
      <c r="U3069" s="137"/>
      <c r="V3069" s="137"/>
      <c r="W3069" s="137"/>
      <c r="X3069" s="137"/>
      <c r="Y3069" s="137"/>
      <c r="Z3069" s="137"/>
      <c r="AA3069" s="125"/>
      <c r="AB3069" s="125"/>
      <c r="AC3069" s="125">
        <v>4</v>
      </c>
      <c r="AD3069" s="125"/>
      <c r="AE3069" s="125"/>
      <c r="AF3069" s="125"/>
      <c r="AG3069" s="125"/>
      <c r="AH3069" s="125"/>
      <c r="AI3069" s="125"/>
      <c r="AJ3069" s="125"/>
      <c r="AK3069" s="310">
        <v>36550</v>
      </c>
      <c r="AL3069" s="310">
        <f>AK3069*D3069</f>
        <v>109650</v>
      </c>
      <c r="AM3069" s="65" t="s">
        <v>654</v>
      </c>
      <c r="AN3069" s="65"/>
      <c r="AO3069" s="65"/>
      <c r="AP3069" s="65"/>
      <c r="AQ3069" s="65"/>
      <c r="AR3069" s="65"/>
      <c r="AS3069" s="66"/>
    </row>
    <row r="3070" spans="1:45" s="67" customFormat="1" ht="12" customHeight="1" x14ac:dyDescent="0.2">
      <c r="A3070" s="842" t="s">
        <v>4325</v>
      </c>
      <c r="B3070" s="242" t="s">
        <v>1232</v>
      </c>
      <c r="C3070" s="369">
        <f>SUM(E3070:G3070)</f>
        <v>7</v>
      </c>
      <c r="D3070" s="367">
        <f>SUM(E3070:F3070)</f>
        <v>6</v>
      </c>
      <c r="E3070" s="125">
        <v>6</v>
      </c>
      <c r="F3070" s="125"/>
      <c r="G3070" s="125">
        <v>1</v>
      </c>
      <c r="H3070" s="137"/>
      <c r="I3070" s="137"/>
      <c r="J3070" s="137"/>
      <c r="K3070" s="137"/>
      <c r="L3070" s="137"/>
      <c r="M3070" s="137"/>
      <c r="N3070" s="137"/>
      <c r="O3070" s="137"/>
      <c r="P3070" s="137"/>
      <c r="Q3070" s="137"/>
      <c r="R3070" s="137"/>
      <c r="S3070" s="137"/>
      <c r="T3070" s="137"/>
      <c r="U3070" s="137"/>
      <c r="V3070" s="137"/>
      <c r="W3070" s="137"/>
      <c r="X3070" s="137"/>
      <c r="Y3070" s="137"/>
      <c r="Z3070" s="137"/>
      <c r="AA3070" s="125"/>
      <c r="AB3070" s="125"/>
      <c r="AC3070" s="125">
        <v>7</v>
      </c>
      <c r="AD3070" s="125"/>
      <c r="AE3070" s="125"/>
      <c r="AF3070" s="125"/>
      <c r="AG3070" s="125"/>
      <c r="AH3070" s="125"/>
      <c r="AI3070" s="125"/>
      <c r="AJ3070" s="125"/>
      <c r="AK3070" s="310">
        <v>67210</v>
      </c>
      <c r="AL3070" s="310">
        <f>AK3070*D3070</f>
        <v>403260</v>
      </c>
      <c r="AM3070" s="65" t="s">
        <v>654</v>
      </c>
      <c r="AN3070" s="65"/>
      <c r="AO3070" s="65"/>
      <c r="AP3070" s="65"/>
      <c r="AQ3070" s="65"/>
      <c r="AR3070" s="65"/>
      <c r="AS3070" s="66"/>
    </row>
    <row r="3071" spans="1:45" s="67" customFormat="1" ht="12" customHeight="1" x14ac:dyDescent="0.2">
      <c r="A3071" s="842" t="s">
        <v>4344</v>
      </c>
      <c r="B3071" s="242" t="s">
        <v>2501</v>
      </c>
      <c r="C3071" s="369">
        <f t="shared" ref="C3071:C3072" si="504">SUM(I3071:N3071)</f>
        <v>0</v>
      </c>
      <c r="D3071" s="137"/>
      <c r="E3071" s="137"/>
      <c r="F3071" s="137"/>
      <c r="G3071" s="137"/>
      <c r="H3071" s="290">
        <f t="shared" ref="H3071:H3072" si="505">+I3071+J3071</f>
        <v>0</v>
      </c>
      <c r="I3071" s="125"/>
      <c r="J3071" s="125"/>
      <c r="K3071" s="125"/>
      <c r="L3071" s="125"/>
      <c r="M3071" s="125"/>
      <c r="N3071" s="125"/>
      <c r="O3071" s="290">
        <f t="shared" ref="O3071:O3072" si="506">SUM(P3071:Q3071)</f>
        <v>0</v>
      </c>
      <c r="P3071" s="125"/>
      <c r="Q3071" s="125"/>
      <c r="R3071" s="290">
        <f t="shared" ref="R3071:R3072" si="507">SUM(S3071:T3071)</f>
        <v>0</v>
      </c>
      <c r="S3071" s="125"/>
      <c r="T3071" s="125"/>
      <c r="U3071" s="290">
        <f t="shared" ref="U3071:U3072" si="508">SUM(V3071:W3071)</f>
        <v>0</v>
      </c>
      <c r="V3071" s="125"/>
      <c r="W3071" s="125"/>
      <c r="X3071" s="290">
        <f t="shared" ref="X3071:X3072" si="509">SUM(Y3071:Z3071)</f>
        <v>0</v>
      </c>
      <c r="Y3071" s="125"/>
      <c r="Z3071" s="125"/>
      <c r="AA3071" s="125"/>
      <c r="AB3071" s="125"/>
      <c r="AC3071" s="125"/>
      <c r="AD3071" s="125"/>
      <c r="AE3071" s="125"/>
      <c r="AF3071" s="125"/>
      <c r="AG3071" s="125"/>
      <c r="AH3071" s="125"/>
      <c r="AI3071" s="125"/>
      <c r="AJ3071" s="125"/>
      <c r="AK3071" s="310">
        <v>76030</v>
      </c>
      <c r="AL3071" s="310">
        <f t="shared" si="476"/>
        <v>0</v>
      </c>
      <c r="AM3071" s="65" t="s">
        <v>654</v>
      </c>
      <c r="AN3071" s="65"/>
      <c r="AO3071" s="65"/>
      <c r="AP3071" s="65"/>
      <c r="AQ3071" s="65"/>
      <c r="AR3071" s="65"/>
      <c r="AS3071" s="66"/>
    </row>
    <row r="3072" spans="1:45" s="72" customFormat="1" ht="12" customHeight="1" x14ac:dyDescent="0.2">
      <c r="A3072" s="842" t="s">
        <v>4345</v>
      </c>
      <c r="B3072" s="242" t="s">
        <v>19</v>
      </c>
      <c r="C3072" s="369">
        <f t="shared" si="504"/>
        <v>0</v>
      </c>
      <c r="D3072" s="137"/>
      <c r="E3072" s="137"/>
      <c r="F3072" s="137"/>
      <c r="G3072" s="137"/>
      <c r="H3072" s="290">
        <f t="shared" si="505"/>
        <v>0</v>
      </c>
      <c r="I3072" s="125"/>
      <c r="J3072" s="125"/>
      <c r="K3072" s="125"/>
      <c r="L3072" s="125"/>
      <c r="M3072" s="125"/>
      <c r="N3072" s="125"/>
      <c r="O3072" s="290">
        <f t="shared" si="506"/>
        <v>0</v>
      </c>
      <c r="P3072" s="125"/>
      <c r="Q3072" s="125"/>
      <c r="R3072" s="290">
        <f t="shared" si="507"/>
        <v>0</v>
      </c>
      <c r="S3072" s="125"/>
      <c r="T3072" s="125"/>
      <c r="U3072" s="290">
        <f t="shared" si="508"/>
        <v>0</v>
      </c>
      <c r="V3072" s="125"/>
      <c r="W3072" s="125"/>
      <c r="X3072" s="290">
        <f t="shared" si="509"/>
        <v>0</v>
      </c>
      <c r="Y3072" s="125"/>
      <c r="Z3072" s="125"/>
      <c r="AA3072" s="125"/>
      <c r="AB3072" s="125"/>
      <c r="AC3072" s="125"/>
      <c r="AD3072" s="125"/>
      <c r="AE3072" s="125"/>
      <c r="AF3072" s="125"/>
      <c r="AG3072" s="125"/>
      <c r="AH3072" s="125"/>
      <c r="AI3072" s="125"/>
      <c r="AJ3072" s="125"/>
      <c r="AK3072" s="310">
        <v>34680</v>
      </c>
      <c r="AL3072" s="310">
        <f t="shared" si="476"/>
        <v>0</v>
      </c>
      <c r="AM3072" s="65" t="s">
        <v>654</v>
      </c>
      <c r="AN3072" s="65"/>
      <c r="AO3072" s="65"/>
      <c r="AP3072" s="65"/>
      <c r="AQ3072" s="65"/>
      <c r="AR3072" s="65"/>
      <c r="AS3072" s="71"/>
    </row>
    <row r="3073" spans="1:45" s="75" customFormat="1" x14ac:dyDescent="0.2">
      <c r="A3073" s="327"/>
      <c r="B3073" s="141" t="s">
        <v>467</v>
      </c>
      <c r="C3073" s="260">
        <f>SUM(C3047:C3068) +C3071+C3072</f>
        <v>31</v>
      </c>
      <c r="D3073" s="260">
        <f>SUM(D3069:D3070)</f>
        <v>9</v>
      </c>
      <c r="E3073" s="366">
        <f t="shared" ref="E3073:G3073" si="510">SUM(E3069:E3070)</f>
        <v>9</v>
      </c>
      <c r="F3073" s="366">
        <f t="shared" si="510"/>
        <v>0</v>
      </c>
      <c r="G3073" s="366">
        <f t="shared" si="510"/>
        <v>2</v>
      </c>
      <c r="H3073" s="366">
        <f>SUM(H3047:H3068) +H3071+H3072</f>
        <v>29</v>
      </c>
      <c r="I3073" s="366">
        <f t="shared" ref="I3073:N3073" si="511">SUM(I3047:I3068) +I3071+I3072</f>
        <v>29</v>
      </c>
      <c r="J3073" s="366">
        <f t="shared" si="511"/>
        <v>0</v>
      </c>
      <c r="K3073" s="366">
        <f t="shared" si="511"/>
        <v>2</v>
      </c>
      <c r="L3073" s="366">
        <f t="shared" si="511"/>
        <v>0</v>
      </c>
      <c r="M3073" s="366">
        <f t="shared" si="511"/>
        <v>0</v>
      </c>
      <c r="N3073" s="366">
        <f t="shared" si="511"/>
        <v>0</v>
      </c>
      <c r="O3073" s="260">
        <f>SUM(O3047:O3072)</f>
        <v>0</v>
      </c>
      <c r="P3073" s="366">
        <f t="shared" ref="P3073:AJ3073" si="512">SUM(P3047:P3072)</f>
        <v>0</v>
      </c>
      <c r="Q3073" s="366">
        <f t="shared" si="512"/>
        <v>0</v>
      </c>
      <c r="R3073" s="366">
        <f t="shared" si="512"/>
        <v>0</v>
      </c>
      <c r="S3073" s="366">
        <f t="shared" si="512"/>
        <v>0</v>
      </c>
      <c r="T3073" s="366">
        <f t="shared" si="512"/>
        <v>0</v>
      </c>
      <c r="U3073" s="366">
        <f t="shared" si="512"/>
        <v>0</v>
      </c>
      <c r="V3073" s="366">
        <f t="shared" si="512"/>
        <v>0</v>
      </c>
      <c r="W3073" s="366">
        <f t="shared" si="512"/>
        <v>0</v>
      </c>
      <c r="X3073" s="366">
        <f t="shared" si="512"/>
        <v>0</v>
      </c>
      <c r="Y3073" s="366">
        <f t="shared" si="512"/>
        <v>0</v>
      </c>
      <c r="Z3073" s="366">
        <f t="shared" si="512"/>
        <v>0</v>
      </c>
      <c r="AA3073" s="366">
        <f t="shared" si="512"/>
        <v>5</v>
      </c>
      <c r="AB3073" s="366">
        <f t="shared" si="512"/>
        <v>0</v>
      </c>
      <c r="AC3073" s="366">
        <f t="shared" si="512"/>
        <v>37</v>
      </c>
      <c r="AD3073" s="366">
        <f t="shared" si="512"/>
        <v>0</v>
      </c>
      <c r="AE3073" s="366">
        <f t="shared" si="512"/>
        <v>0</v>
      </c>
      <c r="AF3073" s="366">
        <f t="shared" si="512"/>
        <v>0</v>
      </c>
      <c r="AG3073" s="366">
        <f t="shared" si="512"/>
        <v>0</v>
      </c>
      <c r="AH3073" s="366">
        <f t="shared" si="512"/>
        <v>0</v>
      </c>
      <c r="AI3073" s="366">
        <f t="shared" si="512"/>
        <v>0</v>
      </c>
      <c r="AJ3073" s="366">
        <f t="shared" si="512"/>
        <v>0</v>
      </c>
      <c r="AK3073" s="313">
        <f>SUM(AK3047:AK3072)</f>
        <v>2190970</v>
      </c>
      <c r="AL3073" s="313">
        <f>SUM(AL3047:AL3068)+AL3071+AL3072</f>
        <v>1212460</v>
      </c>
      <c r="AM3073" s="73" t="s">
        <v>654</v>
      </c>
      <c r="AN3073" s="73"/>
      <c r="AO3073" s="73"/>
      <c r="AP3073" s="73"/>
      <c r="AQ3073" s="73"/>
      <c r="AR3073" s="73"/>
      <c r="AS3073" s="74"/>
    </row>
    <row r="3074" spans="1:45" s="67" customFormat="1" ht="12" customHeight="1" x14ac:dyDescent="0.2">
      <c r="A3074" s="145"/>
      <c r="B3074" s="146" t="s">
        <v>1709</v>
      </c>
      <c r="C3074" s="400">
        <f>SUM(I3074:N3074)</f>
        <v>0</v>
      </c>
      <c r="D3074" s="137"/>
      <c r="E3074" s="126"/>
      <c r="F3074" s="126"/>
      <c r="G3074" s="126"/>
      <c r="H3074" s="290">
        <f t="shared" ref="H3074:H3082" si="513">+I3074+J3074</f>
        <v>0</v>
      </c>
      <c r="I3074" s="125"/>
      <c r="J3074" s="125"/>
      <c r="K3074" s="125"/>
      <c r="L3074" s="125"/>
      <c r="M3074" s="125"/>
      <c r="N3074" s="125"/>
      <c r="O3074" s="126"/>
      <c r="P3074" s="126"/>
      <c r="Q3074" s="126"/>
      <c r="R3074" s="126"/>
      <c r="S3074" s="126"/>
      <c r="T3074" s="126"/>
      <c r="U3074" s="126"/>
      <c r="V3074" s="126"/>
      <c r="W3074" s="126"/>
      <c r="X3074" s="126"/>
      <c r="Y3074" s="126"/>
      <c r="Z3074" s="126"/>
      <c r="AA3074" s="125"/>
      <c r="AB3074" s="125"/>
      <c r="AC3074" s="125"/>
      <c r="AD3074" s="125"/>
      <c r="AE3074" s="125"/>
      <c r="AF3074" s="125"/>
      <c r="AG3074" s="125"/>
      <c r="AH3074" s="125"/>
      <c r="AI3074" s="125"/>
      <c r="AJ3074" s="125"/>
      <c r="AK3074" s="311"/>
      <c r="AL3074" s="131"/>
      <c r="AM3074" s="65" t="s">
        <v>654</v>
      </c>
      <c r="AN3074" s="65"/>
      <c r="AO3074" s="65"/>
      <c r="AP3074" s="65"/>
      <c r="AQ3074" s="65"/>
      <c r="AR3074" s="65"/>
      <c r="AS3074" s="66"/>
    </row>
    <row r="3075" spans="1:45" s="67" customFormat="1" ht="12" customHeight="1" x14ac:dyDescent="0.2">
      <c r="A3075" s="145"/>
      <c r="B3075" s="146" t="s">
        <v>1727</v>
      </c>
      <c r="C3075" s="400">
        <f t="shared" ref="C3075:C3082" si="514">SUM(I3075:N3075)</f>
        <v>0</v>
      </c>
      <c r="D3075" s="137"/>
      <c r="E3075" s="126"/>
      <c r="F3075" s="126"/>
      <c r="G3075" s="126"/>
      <c r="H3075" s="290">
        <f t="shared" si="513"/>
        <v>0</v>
      </c>
      <c r="I3075" s="125"/>
      <c r="J3075" s="125"/>
      <c r="K3075" s="125"/>
      <c r="L3075" s="125"/>
      <c r="M3075" s="125"/>
      <c r="N3075" s="125"/>
      <c r="O3075" s="126"/>
      <c r="P3075" s="126"/>
      <c r="Q3075" s="126"/>
      <c r="R3075" s="126"/>
      <c r="S3075" s="126"/>
      <c r="T3075" s="126"/>
      <c r="U3075" s="126"/>
      <c r="V3075" s="126"/>
      <c r="W3075" s="126"/>
      <c r="X3075" s="126"/>
      <c r="Y3075" s="126"/>
      <c r="Z3075" s="126"/>
      <c r="AA3075" s="125"/>
      <c r="AB3075" s="125"/>
      <c r="AC3075" s="125"/>
      <c r="AD3075" s="125"/>
      <c r="AE3075" s="125"/>
      <c r="AF3075" s="125"/>
      <c r="AG3075" s="125"/>
      <c r="AH3075" s="125"/>
      <c r="AI3075" s="125"/>
      <c r="AJ3075" s="125"/>
      <c r="AK3075" s="311"/>
      <c r="AL3075" s="131"/>
      <c r="AM3075" s="65" t="s">
        <v>654</v>
      </c>
      <c r="AN3075" s="65"/>
      <c r="AO3075" s="65"/>
      <c r="AP3075" s="65"/>
      <c r="AQ3075" s="65"/>
      <c r="AR3075" s="65"/>
      <c r="AS3075" s="66"/>
    </row>
    <row r="3076" spans="1:45" s="67" customFormat="1" ht="12" customHeight="1" x14ac:dyDescent="0.2">
      <c r="A3076" s="145"/>
      <c r="B3076" s="146" t="s">
        <v>1728</v>
      </c>
      <c r="C3076" s="400">
        <f t="shared" si="514"/>
        <v>0</v>
      </c>
      <c r="D3076" s="137"/>
      <c r="E3076" s="126"/>
      <c r="F3076" s="126"/>
      <c r="G3076" s="126"/>
      <c r="H3076" s="290">
        <f t="shared" si="513"/>
        <v>0</v>
      </c>
      <c r="I3076" s="125"/>
      <c r="J3076" s="125"/>
      <c r="K3076" s="125"/>
      <c r="L3076" s="125"/>
      <c r="M3076" s="125"/>
      <c r="N3076" s="125"/>
      <c r="O3076" s="126"/>
      <c r="P3076" s="126"/>
      <c r="Q3076" s="126"/>
      <c r="R3076" s="126"/>
      <c r="S3076" s="126"/>
      <c r="T3076" s="126"/>
      <c r="U3076" s="126"/>
      <c r="V3076" s="126"/>
      <c r="W3076" s="126"/>
      <c r="X3076" s="126"/>
      <c r="Y3076" s="126"/>
      <c r="Z3076" s="126"/>
      <c r="AA3076" s="125"/>
      <c r="AB3076" s="125"/>
      <c r="AC3076" s="125"/>
      <c r="AD3076" s="125"/>
      <c r="AE3076" s="125"/>
      <c r="AF3076" s="125"/>
      <c r="AG3076" s="125"/>
      <c r="AH3076" s="125"/>
      <c r="AI3076" s="125"/>
      <c r="AJ3076" s="125"/>
      <c r="AK3076" s="311"/>
      <c r="AL3076" s="131"/>
      <c r="AM3076" s="65" t="s">
        <v>654</v>
      </c>
      <c r="AN3076" s="65"/>
      <c r="AO3076" s="65"/>
      <c r="AP3076" s="65"/>
      <c r="AQ3076" s="65"/>
      <c r="AR3076" s="65"/>
      <c r="AS3076" s="66"/>
    </row>
    <row r="3077" spans="1:45" s="67" customFormat="1" ht="12" customHeight="1" x14ac:dyDescent="0.2">
      <c r="A3077" s="145">
        <v>5099022</v>
      </c>
      <c r="B3077" s="146" t="s">
        <v>1674</v>
      </c>
      <c r="C3077" s="400">
        <f t="shared" si="514"/>
        <v>0</v>
      </c>
      <c r="D3077" s="137"/>
      <c r="E3077" s="126"/>
      <c r="F3077" s="126"/>
      <c r="G3077" s="126"/>
      <c r="H3077" s="290">
        <f t="shared" si="513"/>
        <v>0</v>
      </c>
      <c r="I3077" s="125"/>
      <c r="J3077" s="125"/>
      <c r="K3077" s="125"/>
      <c r="L3077" s="125"/>
      <c r="M3077" s="125"/>
      <c r="N3077" s="125"/>
      <c r="O3077" s="126"/>
      <c r="P3077" s="126"/>
      <c r="Q3077" s="126"/>
      <c r="R3077" s="126"/>
      <c r="S3077" s="126"/>
      <c r="T3077" s="126"/>
      <c r="U3077" s="126"/>
      <c r="V3077" s="126"/>
      <c r="W3077" s="126"/>
      <c r="X3077" s="126"/>
      <c r="Y3077" s="126"/>
      <c r="Z3077" s="126"/>
      <c r="AA3077" s="125"/>
      <c r="AB3077" s="125"/>
      <c r="AC3077" s="125"/>
      <c r="AD3077" s="125"/>
      <c r="AE3077" s="125"/>
      <c r="AF3077" s="125"/>
      <c r="AG3077" s="125"/>
      <c r="AH3077" s="125"/>
      <c r="AI3077" s="125"/>
      <c r="AJ3077" s="125"/>
      <c r="AK3077" s="311"/>
      <c r="AL3077" s="131"/>
      <c r="AM3077" s="65" t="s">
        <v>654</v>
      </c>
      <c r="AN3077" s="65"/>
      <c r="AO3077" s="65"/>
      <c r="AP3077" s="65"/>
      <c r="AQ3077" s="65"/>
      <c r="AR3077" s="65"/>
      <c r="AS3077" s="66"/>
    </row>
    <row r="3078" spans="1:45" s="67" customFormat="1" ht="12" customHeight="1" x14ac:dyDescent="0.2">
      <c r="A3078" s="145">
        <v>5099023</v>
      </c>
      <c r="B3078" s="146" t="s">
        <v>1723</v>
      </c>
      <c r="C3078" s="400">
        <f t="shared" si="514"/>
        <v>0</v>
      </c>
      <c r="D3078" s="137"/>
      <c r="E3078" s="126"/>
      <c r="F3078" s="126"/>
      <c r="G3078" s="126"/>
      <c r="H3078" s="290">
        <f t="shared" si="513"/>
        <v>0</v>
      </c>
      <c r="I3078" s="125"/>
      <c r="J3078" s="125"/>
      <c r="K3078" s="125"/>
      <c r="L3078" s="125"/>
      <c r="M3078" s="125"/>
      <c r="N3078" s="125"/>
      <c r="O3078" s="126"/>
      <c r="P3078" s="126"/>
      <c r="Q3078" s="126"/>
      <c r="R3078" s="126"/>
      <c r="S3078" s="126"/>
      <c r="T3078" s="126"/>
      <c r="U3078" s="126"/>
      <c r="V3078" s="126"/>
      <c r="W3078" s="126"/>
      <c r="X3078" s="126"/>
      <c r="Y3078" s="126"/>
      <c r="Z3078" s="126"/>
      <c r="AA3078" s="125"/>
      <c r="AB3078" s="125"/>
      <c r="AC3078" s="125"/>
      <c r="AD3078" s="125"/>
      <c r="AE3078" s="125"/>
      <c r="AF3078" s="125"/>
      <c r="AG3078" s="125"/>
      <c r="AH3078" s="125"/>
      <c r="AI3078" s="125"/>
      <c r="AJ3078" s="125"/>
      <c r="AK3078" s="311"/>
      <c r="AL3078" s="131"/>
      <c r="AM3078" s="65" t="s">
        <v>654</v>
      </c>
      <c r="AN3078" s="65"/>
      <c r="AO3078" s="65"/>
      <c r="AP3078" s="65"/>
      <c r="AQ3078" s="65"/>
      <c r="AR3078" s="65"/>
      <c r="AS3078" s="66"/>
    </row>
    <row r="3079" spans="1:45" s="67" customFormat="1" ht="12" customHeight="1" x14ac:dyDescent="0.2">
      <c r="A3079" s="145">
        <v>5099024</v>
      </c>
      <c r="B3079" s="146" t="s">
        <v>1724</v>
      </c>
      <c r="C3079" s="400">
        <f t="shared" si="514"/>
        <v>0</v>
      </c>
      <c r="D3079" s="137"/>
      <c r="E3079" s="126"/>
      <c r="F3079" s="126"/>
      <c r="G3079" s="126"/>
      <c r="H3079" s="290">
        <f t="shared" si="513"/>
        <v>0</v>
      </c>
      <c r="I3079" s="125"/>
      <c r="J3079" s="125"/>
      <c r="K3079" s="125"/>
      <c r="L3079" s="125"/>
      <c r="M3079" s="125"/>
      <c r="N3079" s="125"/>
      <c r="O3079" s="126"/>
      <c r="P3079" s="126"/>
      <c r="Q3079" s="126"/>
      <c r="R3079" s="126"/>
      <c r="S3079" s="126"/>
      <c r="T3079" s="126"/>
      <c r="U3079" s="126"/>
      <c r="V3079" s="126"/>
      <c r="W3079" s="126"/>
      <c r="X3079" s="126"/>
      <c r="Y3079" s="126"/>
      <c r="Z3079" s="126"/>
      <c r="AA3079" s="125"/>
      <c r="AB3079" s="125"/>
      <c r="AC3079" s="125"/>
      <c r="AD3079" s="125"/>
      <c r="AE3079" s="125"/>
      <c r="AF3079" s="125"/>
      <c r="AG3079" s="125"/>
      <c r="AH3079" s="125"/>
      <c r="AI3079" s="125"/>
      <c r="AJ3079" s="125"/>
      <c r="AK3079" s="311"/>
      <c r="AL3079" s="131"/>
      <c r="AM3079" s="65" t="s">
        <v>654</v>
      </c>
      <c r="AN3079" s="65"/>
      <c r="AO3079" s="65"/>
      <c r="AP3079" s="65"/>
      <c r="AQ3079" s="65"/>
      <c r="AR3079" s="65"/>
      <c r="AS3079" s="66"/>
    </row>
    <row r="3080" spans="1:45" s="67" customFormat="1" ht="12" customHeight="1" x14ac:dyDescent="0.2">
      <c r="A3080" s="145">
        <v>5099025</v>
      </c>
      <c r="B3080" s="146" t="s">
        <v>1725</v>
      </c>
      <c r="C3080" s="400">
        <f t="shared" si="514"/>
        <v>0</v>
      </c>
      <c r="D3080" s="137"/>
      <c r="E3080" s="126"/>
      <c r="F3080" s="126"/>
      <c r="G3080" s="126"/>
      <c r="H3080" s="290">
        <f t="shared" si="513"/>
        <v>0</v>
      </c>
      <c r="I3080" s="125"/>
      <c r="J3080" s="125"/>
      <c r="K3080" s="125"/>
      <c r="L3080" s="125"/>
      <c r="M3080" s="125"/>
      <c r="N3080" s="125"/>
      <c r="O3080" s="126"/>
      <c r="P3080" s="126"/>
      <c r="Q3080" s="126"/>
      <c r="R3080" s="126"/>
      <c r="S3080" s="126"/>
      <c r="T3080" s="126"/>
      <c r="U3080" s="126"/>
      <c r="V3080" s="126"/>
      <c r="W3080" s="126"/>
      <c r="X3080" s="126"/>
      <c r="Y3080" s="126"/>
      <c r="Z3080" s="126"/>
      <c r="AA3080" s="125"/>
      <c r="AB3080" s="125"/>
      <c r="AC3080" s="125"/>
      <c r="AD3080" s="125"/>
      <c r="AE3080" s="125"/>
      <c r="AF3080" s="125"/>
      <c r="AG3080" s="125"/>
      <c r="AH3080" s="125"/>
      <c r="AI3080" s="125"/>
      <c r="AJ3080" s="125"/>
      <c r="AK3080" s="311"/>
      <c r="AL3080" s="131"/>
      <c r="AM3080" s="65" t="s">
        <v>654</v>
      </c>
      <c r="AN3080" s="65"/>
      <c r="AO3080" s="65"/>
      <c r="AP3080" s="65"/>
      <c r="AQ3080" s="65"/>
      <c r="AR3080" s="65"/>
      <c r="AS3080" s="66"/>
    </row>
    <row r="3081" spans="1:45" s="72" customFormat="1" ht="12" customHeight="1" x14ac:dyDescent="0.2">
      <c r="A3081" s="145" t="s">
        <v>2669</v>
      </c>
      <c r="B3081" s="146" t="s">
        <v>2674</v>
      </c>
      <c r="C3081" s="400">
        <f t="shared" si="514"/>
        <v>0</v>
      </c>
      <c r="D3081" s="137"/>
      <c r="E3081" s="126"/>
      <c r="F3081" s="126"/>
      <c r="G3081" s="126"/>
      <c r="H3081" s="290">
        <f t="shared" si="513"/>
        <v>0</v>
      </c>
      <c r="I3081" s="125"/>
      <c r="J3081" s="125"/>
      <c r="K3081" s="125"/>
      <c r="L3081" s="125"/>
      <c r="M3081" s="125"/>
      <c r="N3081" s="125"/>
      <c r="O3081" s="126"/>
      <c r="P3081" s="126"/>
      <c r="Q3081" s="126"/>
      <c r="R3081" s="126"/>
      <c r="S3081" s="126"/>
      <c r="T3081" s="126"/>
      <c r="U3081" s="126"/>
      <c r="V3081" s="126"/>
      <c r="W3081" s="126"/>
      <c r="X3081" s="126"/>
      <c r="Y3081" s="126"/>
      <c r="Z3081" s="126"/>
      <c r="AA3081" s="125"/>
      <c r="AB3081" s="125"/>
      <c r="AC3081" s="125"/>
      <c r="AD3081" s="125"/>
      <c r="AE3081" s="125"/>
      <c r="AF3081" s="125"/>
      <c r="AG3081" s="125"/>
      <c r="AH3081" s="125"/>
      <c r="AI3081" s="125"/>
      <c r="AJ3081" s="125"/>
      <c r="AK3081" s="311"/>
      <c r="AL3081" s="131"/>
      <c r="AM3081" s="65" t="s">
        <v>654</v>
      </c>
      <c r="AN3081" s="65"/>
      <c r="AO3081" s="65"/>
      <c r="AP3081" s="65"/>
      <c r="AQ3081" s="65"/>
      <c r="AR3081" s="65"/>
      <c r="AS3081" s="71"/>
    </row>
    <row r="3082" spans="1:45" s="72" customFormat="1" ht="12" customHeight="1" x14ac:dyDescent="0.2">
      <c r="A3082" s="145"/>
      <c r="B3082" s="146" t="s">
        <v>1567</v>
      </c>
      <c r="C3082" s="400">
        <f t="shared" si="514"/>
        <v>0</v>
      </c>
      <c r="D3082" s="137"/>
      <c r="E3082" s="126"/>
      <c r="F3082" s="126"/>
      <c r="G3082" s="126"/>
      <c r="H3082" s="290">
        <f t="shared" si="513"/>
        <v>0</v>
      </c>
      <c r="I3082" s="125"/>
      <c r="J3082" s="125"/>
      <c r="K3082" s="125"/>
      <c r="L3082" s="125"/>
      <c r="M3082" s="125"/>
      <c r="N3082" s="125"/>
      <c r="O3082" s="126"/>
      <c r="P3082" s="126"/>
      <c r="Q3082" s="126"/>
      <c r="R3082" s="126"/>
      <c r="S3082" s="126"/>
      <c r="T3082" s="126"/>
      <c r="U3082" s="126"/>
      <c r="V3082" s="126"/>
      <c r="W3082" s="126"/>
      <c r="X3082" s="126"/>
      <c r="Y3082" s="126"/>
      <c r="Z3082" s="126"/>
      <c r="AA3082" s="125"/>
      <c r="AB3082" s="125"/>
      <c r="AC3082" s="125"/>
      <c r="AD3082" s="125"/>
      <c r="AE3082" s="125"/>
      <c r="AF3082" s="125"/>
      <c r="AG3082" s="125"/>
      <c r="AH3082" s="125"/>
      <c r="AI3082" s="125"/>
      <c r="AJ3082" s="125"/>
      <c r="AK3082" s="311"/>
      <c r="AL3082" s="131"/>
      <c r="AM3082" s="65" t="s">
        <v>654</v>
      </c>
      <c r="AN3082" s="65"/>
      <c r="AO3082" s="65"/>
      <c r="AP3082" s="65"/>
      <c r="AQ3082" s="65"/>
      <c r="AR3082" s="65"/>
      <c r="AS3082" s="71"/>
    </row>
    <row r="3083" spans="1:45" s="75" customFormat="1" ht="14.15" customHeight="1" x14ac:dyDescent="0.2">
      <c r="A3083" s="399"/>
      <c r="B3083" s="141" t="s">
        <v>2629</v>
      </c>
      <c r="C3083" s="397">
        <f>SUM(C3074:C3082)</f>
        <v>0</v>
      </c>
      <c r="D3083" s="891"/>
      <c r="E3083" s="892"/>
      <c r="F3083" s="892"/>
      <c r="G3083" s="893"/>
      <c r="H3083" s="397">
        <f t="shared" ref="H3083:AC3083" si="515">SUM(H3074:H3082)</f>
        <v>0</v>
      </c>
      <c r="I3083" s="397">
        <f t="shared" si="515"/>
        <v>0</v>
      </c>
      <c r="J3083" s="397">
        <f t="shared" si="515"/>
        <v>0</v>
      </c>
      <c r="K3083" s="397">
        <f t="shared" si="515"/>
        <v>0</v>
      </c>
      <c r="L3083" s="397">
        <f t="shared" si="515"/>
        <v>0</v>
      </c>
      <c r="M3083" s="397">
        <f t="shared" si="515"/>
        <v>0</v>
      </c>
      <c r="N3083" s="397">
        <f t="shared" si="515"/>
        <v>0</v>
      </c>
      <c r="O3083" s="397">
        <f t="shared" si="515"/>
        <v>0</v>
      </c>
      <c r="P3083" s="397">
        <f t="shared" si="515"/>
        <v>0</v>
      </c>
      <c r="Q3083" s="397">
        <f t="shared" si="515"/>
        <v>0</v>
      </c>
      <c r="R3083" s="397">
        <f t="shared" si="515"/>
        <v>0</v>
      </c>
      <c r="S3083" s="397">
        <f t="shared" si="515"/>
        <v>0</v>
      </c>
      <c r="T3083" s="397">
        <f t="shared" si="515"/>
        <v>0</v>
      </c>
      <c r="U3083" s="397">
        <f t="shared" si="515"/>
        <v>0</v>
      </c>
      <c r="V3083" s="397">
        <f t="shared" si="515"/>
        <v>0</v>
      </c>
      <c r="W3083" s="397">
        <f t="shared" si="515"/>
        <v>0</v>
      </c>
      <c r="X3083" s="397">
        <f t="shared" si="515"/>
        <v>0</v>
      </c>
      <c r="Y3083" s="397">
        <f t="shared" si="515"/>
        <v>0</v>
      </c>
      <c r="Z3083" s="397">
        <f t="shared" si="515"/>
        <v>0</v>
      </c>
      <c r="AA3083" s="397">
        <f t="shared" si="515"/>
        <v>0</v>
      </c>
      <c r="AB3083" s="397">
        <f t="shared" si="515"/>
        <v>0</v>
      </c>
      <c r="AC3083" s="397">
        <f t="shared" si="515"/>
        <v>0</v>
      </c>
      <c r="AD3083" s="397">
        <f t="shared" ref="AD3083:AJ3083" si="516">SUM(AD3074:AD3082)</f>
        <v>0</v>
      </c>
      <c r="AE3083" s="397">
        <f t="shared" si="516"/>
        <v>0</v>
      </c>
      <c r="AF3083" s="397">
        <f t="shared" si="516"/>
        <v>0</v>
      </c>
      <c r="AG3083" s="397">
        <f t="shared" si="516"/>
        <v>0</v>
      </c>
      <c r="AH3083" s="397">
        <f t="shared" si="516"/>
        <v>0</v>
      </c>
      <c r="AI3083" s="397">
        <f t="shared" si="516"/>
        <v>0</v>
      </c>
      <c r="AJ3083" s="397">
        <f t="shared" si="516"/>
        <v>0</v>
      </c>
      <c r="AK3083" s="310"/>
      <c r="AL3083" s="397"/>
      <c r="AM3083" s="65"/>
      <c r="AN3083" s="73"/>
      <c r="AO3083" s="73"/>
      <c r="AP3083" s="73"/>
      <c r="AQ3083" s="73"/>
      <c r="AR3083" s="73"/>
      <c r="AS3083" s="74"/>
    </row>
    <row r="3084" spans="1:45" s="75" customFormat="1" ht="14.15" customHeight="1" x14ac:dyDescent="0.2">
      <c r="A3084" s="399"/>
      <c r="B3084" s="141" t="s">
        <v>2627</v>
      </c>
      <c r="C3084" s="397">
        <f>SUM(C3073,C3083)</f>
        <v>31</v>
      </c>
      <c r="D3084" s="891"/>
      <c r="E3084" s="892"/>
      <c r="F3084" s="892"/>
      <c r="G3084" s="893"/>
      <c r="H3084" s="397">
        <f t="shared" ref="H3084:AL3084" si="517">SUM(H3073,H3083)</f>
        <v>29</v>
      </c>
      <c r="I3084" s="397">
        <f t="shared" si="517"/>
        <v>29</v>
      </c>
      <c r="J3084" s="397">
        <f t="shared" si="517"/>
        <v>0</v>
      </c>
      <c r="K3084" s="397">
        <f t="shared" si="517"/>
        <v>2</v>
      </c>
      <c r="L3084" s="397">
        <f t="shared" si="517"/>
        <v>0</v>
      </c>
      <c r="M3084" s="397">
        <f t="shared" si="517"/>
        <v>0</v>
      </c>
      <c r="N3084" s="397">
        <f t="shared" si="517"/>
        <v>0</v>
      </c>
      <c r="O3084" s="397">
        <f t="shared" si="517"/>
        <v>0</v>
      </c>
      <c r="P3084" s="397">
        <f t="shared" si="517"/>
        <v>0</v>
      </c>
      <c r="Q3084" s="397">
        <f t="shared" si="517"/>
        <v>0</v>
      </c>
      <c r="R3084" s="397">
        <f t="shared" si="517"/>
        <v>0</v>
      </c>
      <c r="S3084" s="397">
        <f t="shared" si="517"/>
        <v>0</v>
      </c>
      <c r="T3084" s="397">
        <f t="shared" si="517"/>
        <v>0</v>
      </c>
      <c r="U3084" s="397">
        <f t="shared" si="517"/>
        <v>0</v>
      </c>
      <c r="V3084" s="397">
        <f t="shared" si="517"/>
        <v>0</v>
      </c>
      <c r="W3084" s="397">
        <f t="shared" si="517"/>
        <v>0</v>
      </c>
      <c r="X3084" s="397">
        <f t="shared" si="517"/>
        <v>0</v>
      </c>
      <c r="Y3084" s="397">
        <f t="shared" si="517"/>
        <v>0</v>
      </c>
      <c r="Z3084" s="397">
        <f t="shared" si="517"/>
        <v>0</v>
      </c>
      <c r="AA3084" s="397">
        <f t="shared" si="517"/>
        <v>5</v>
      </c>
      <c r="AB3084" s="397">
        <f t="shared" si="517"/>
        <v>0</v>
      </c>
      <c r="AC3084" s="397">
        <f t="shared" si="517"/>
        <v>37</v>
      </c>
      <c r="AD3084" s="397">
        <f t="shared" si="517"/>
        <v>0</v>
      </c>
      <c r="AE3084" s="397">
        <f t="shared" si="517"/>
        <v>0</v>
      </c>
      <c r="AF3084" s="397">
        <f t="shared" si="517"/>
        <v>0</v>
      </c>
      <c r="AG3084" s="397">
        <f t="shared" si="517"/>
        <v>0</v>
      </c>
      <c r="AH3084" s="397">
        <f t="shared" si="517"/>
        <v>0</v>
      </c>
      <c r="AI3084" s="397">
        <f t="shared" si="517"/>
        <v>0</v>
      </c>
      <c r="AJ3084" s="397">
        <f t="shared" si="517"/>
        <v>0</v>
      </c>
      <c r="AK3084" s="306">
        <f t="shared" si="517"/>
        <v>2190970</v>
      </c>
      <c r="AL3084" s="313">
        <f t="shared" si="517"/>
        <v>1212460</v>
      </c>
      <c r="AM3084" s="65"/>
      <c r="AN3084" s="73"/>
      <c r="AO3084" s="73"/>
      <c r="AP3084" s="73"/>
      <c r="AQ3084" s="73"/>
      <c r="AR3084" s="73"/>
      <c r="AS3084" s="74"/>
    </row>
    <row r="3085" spans="1:45" s="75" customFormat="1" ht="14.15" customHeight="1" x14ac:dyDescent="0.2">
      <c r="A3085" s="327"/>
      <c r="B3085" s="144" t="s">
        <v>4405</v>
      </c>
      <c r="C3085" s="890"/>
      <c r="D3085" s="890"/>
      <c r="E3085" s="890"/>
      <c r="F3085" s="890"/>
      <c r="G3085" s="890"/>
      <c r="H3085" s="890"/>
      <c r="I3085" s="890"/>
      <c r="J3085" s="890"/>
      <c r="K3085" s="890"/>
      <c r="L3085" s="890"/>
      <c r="M3085" s="890"/>
      <c r="N3085" s="890"/>
      <c r="O3085" s="890"/>
      <c r="P3085" s="890"/>
      <c r="Q3085" s="890"/>
      <c r="R3085" s="890"/>
      <c r="S3085" s="890"/>
      <c r="T3085" s="890"/>
      <c r="U3085" s="890"/>
      <c r="V3085" s="890"/>
      <c r="W3085" s="890"/>
      <c r="X3085" s="890"/>
      <c r="Y3085" s="890"/>
      <c r="Z3085" s="890"/>
      <c r="AA3085" s="890"/>
      <c r="AB3085" s="890"/>
      <c r="AC3085" s="890"/>
      <c r="AD3085" s="890"/>
      <c r="AE3085" s="890"/>
      <c r="AF3085" s="890"/>
      <c r="AG3085" s="890"/>
      <c r="AH3085" s="890"/>
      <c r="AI3085" s="890"/>
      <c r="AJ3085" s="890"/>
      <c r="AK3085" s="890"/>
      <c r="AL3085" s="890"/>
      <c r="AM3085" s="73" t="s">
        <v>654</v>
      </c>
      <c r="AN3085" s="73"/>
      <c r="AO3085" s="73"/>
      <c r="AP3085" s="73"/>
      <c r="AQ3085" s="73"/>
      <c r="AR3085" s="73"/>
      <c r="AS3085" s="74"/>
    </row>
    <row r="3086" spans="1:45" s="67" customFormat="1" ht="12" customHeight="1" x14ac:dyDescent="0.2">
      <c r="A3086" s="168">
        <v>5099026</v>
      </c>
      <c r="B3086" s="169" t="s">
        <v>1726</v>
      </c>
      <c r="C3086" s="258">
        <f>SUM(D3086+G3086)</f>
        <v>0</v>
      </c>
      <c r="D3086" s="263">
        <f t="shared" ref="D3086:D3092" si="518">SUM(E3086:F3086)</f>
        <v>0</v>
      </c>
      <c r="E3086" s="125"/>
      <c r="F3086" s="125"/>
      <c r="G3086" s="125"/>
      <c r="H3086" s="126"/>
      <c r="I3086" s="126"/>
      <c r="J3086" s="126"/>
      <c r="K3086" s="126"/>
      <c r="L3086" s="126"/>
      <c r="M3086" s="126"/>
      <c r="N3086" s="126"/>
      <c r="O3086" s="126"/>
      <c r="P3086" s="126"/>
      <c r="Q3086" s="126"/>
      <c r="R3086" s="126"/>
      <c r="S3086" s="126"/>
      <c r="T3086" s="126"/>
      <c r="U3086" s="126"/>
      <c r="V3086" s="126"/>
      <c r="W3086" s="126"/>
      <c r="X3086" s="126"/>
      <c r="Y3086" s="126"/>
      <c r="Z3086" s="126"/>
      <c r="AA3086" s="125"/>
      <c r="AB3086" s="125"/>
      <c r="AC3086" s="125"/>
      <c r="AD3086" s="125"/>
      <c r="AE3086" s="125"/>
      <c r="AF3086" s="125"/>
      <c r="AG3086" s="125"/>
      <c r="AH3086" s="125"/>
      <c r="AI3086" s="125"/>
      <c r="AJ3086" s="125"/>
      <c r="AK3086" s="311"/>
      <c r="AL3086" s="131"/>
      <c r="AM3086" s="65" t="s">
        <v>654</v>
      </c>
      <c r="AN3086" s="65"/>
      <c r="AO3086" s="65"/>
      <c r="AP3086" s="65"/>
      <c r="AQ3086" s="65"/>
      <c r="AR3086" s="65"/>
      <c r="AS3086" s="66"/>
    </row>
    <row r="3087" spans="1:45" s="67" customFormat="1" ht="12" customHeight="1" x14ac:dyDescent="0.2">
      <c r="A3087" s="168"/>
      <c r="B3087" s="217" t="s">
        <v>2343</v>
      </c>
      <c r="C3087" s="257">
        <f>SUM(D3087+G3087)</f>
        <v>0</v>
      </c>
      <c r="D3087" s="259">
        <f>SUM(E3087:F3087)</f>
        <v>0</v>
      </c>
      <c r="E3087" s="233">
        <f>SUM(E3088:E3091)</f>
        <v>0</v>
      </c>
      <c r="F3087" s="233">
        <f>SUM(F3088:F3091)</f>
        <v>0</v>
      </c>
      <c r="G3087" s="233">
        <f>SUM(G3088:G3091)</f>
        <v>0</v>
      </c>
      <c r="H3087" s="126"/>
      <c r="I3087" s="126"/>
      <c r="J3087" s="126"/>
      <c r="K3087" s="126"/>
      <c r="L3087" s="126"/>
      <c r="M3087" s="126"/>
      <c r="N3087" s="126"/>
      <c r="O3087" s="126"/>
      <c r="P3087" s="126"/>
      <c r="Q3087" s="126"/>
      <c r="R3087" s="126"/>
      <c r="S3087" s="126"/>
      <c r="T3087" s="126"/>
      <c r="U3087" s="126"/>
      <c r="V3087" s="126"/>
      <c r="W3087" s="126"/>
      <c r="X3087" s="126"/>
      <c r="Y3087" s="126"/>
      <c r="Z3087" s="126"/>
      <c r="AA3087" s="233">
        <f>SUM(AA3088:AA3091)</f>
        <v>0</v>
      </c>
      <c r="AB3087" s="233">
        <f t="shared" ref="AB3087:AI3087" si="519">SUM(AB3088:AB3091)</f>
        <v>0</v>
      </c>
      <c r="AC3087" s="233">
        <f t="shared" si="519"/>
        <v>0</v>
      </c>
      <c r="AD3087" s="233">
        <f t="shared" si="519"/>
        <v>0</v>
      </c>
      <c r="AE3087" s="233">
        <f t="shared" si="519"/>
        <v>0</v>
      </c>
      <c r="AF3087" s="233">
        <f t="shared" si="519"/>
        <v>0</v>
      </c>
      <c r="AG3087" s="233">
        <f t="shared" si="519"/>
        <v>0</v>
      </c>
      <c r="AH3087" s="233">
        <f t="shared" si="519"/>
        <v>0</v>
      </c>
      <c r="AI3087" s="233">
        <f t="shared" si="519"/>
        <v>0</v>
      </c>
      <c r="AJ3087" s="233">
        <f>SUM(AJ3088:AJ3091)</f>
        <v>0</v>
      </c>
      <c r="AK3087" s="311"/>
      <c r="AL3087" s="131"/>
      <c r="AM3087" s="65" t="s">
        <v>654</v>
      </c>
      <c r="AN3087" s="65"/>
      <c r="AO3087" s="65"/>
      <c r="AP3087" s="65"/>
      <c r="AQ3087" s="65"/>
      <c r="AR3087" s="65"/>
      <c r="AS3087" s="66"/>
    </row>
    <row r="3088" spans="1:45" s="67" customFormat="1" ht="12" customHeight="1" x14ac:dyDescent="0.2">
      <c r="A3088" s="168">
        <v>5099028</v>
      </c>
      <c r="B3088" s="169" t="s">
        <v>1687</v>
      </c>
      <c r="C3088" s="258">
        <f t="shared" ref="C3088:C3138" si="520">SUM(D3088+G3088)</f>
        <v>0</v>
      </c>
      <c r="D3088" s="263">
        <f t="shared" si="518"/>
        <v>0</v>
      </c>
      <c r="E3088" s="125"/>
      <c r="F3088" s="125"/>
      <c r="G3088" s="125"/>
      <c r="H3088" s="126"/>
      <c r="I3088" s="126"/>
      <c r="J3088" s="126"/>
      <c r="K3088" s="126"/>
      <c r="L3088" s="126"/>
      <c r="M3088" s="126"/>
      <c r="N3088" s="126"/>
      <c r="O3088" s="126"/>
      <c r="P3088" s="126"/>
      <c r="Q3088" s="126"/>
      <c r="R3088" s="126"/>
      <c r="S3088" s="126"/>
      <c r="T3088" s="126"/>
      <c r="U3088" s="126"/>
      <c r="V3088" s="126"/>
      <c r="W3088" s="126"/>
      <c r="X3088" s="126"/>
      <c r="Y3088" s="126"/>
      <c r="Z3088" s="126"/>
      <c r="AA3088" s="125"/>
      <c r="AB3088" s="125"/>
      <c r="AC3088" s="125"/>
      <c r="AD3088" s="125"/>
      <c r="AE3088" s="125"/>
      <c r="AF3088" s="125"/>
      <c r="AG3088" s="125"/>
      <c r="AH3088" s="125"/>
      <c r="AI3088" s="125"/>
      <c r="AJ3088" s="125"/>
      <c r="AK3088" s="311"/>
      <c r="AL3088" s="131"/>
      <c r="AM3088" s="65" t="s">
        <v>654</v>
      </c>
      <c r="AN3088" s="65"/>
      <c r="AO3088" s="65"/>
      <c r="AP3088" s="65"/>
      <c r="AQ3088" s="65"/>
      <c r="AR3088" s="65"/>
      <c r="AS3088" s="66"/>
    </row>
    <row r="3089" spans="1:45" s="67" customFormat="1" ht="12" customHeight="1" x14ac:dyDescent="0.2">
      <c r="A3089" s="168">
        <v>5099029</v>
      </c>
      <c r="B3089" s="169" t="s">
        <v>1688</v>
      </c>
      <c r="C3089" s="258">
        <f t="shared" si="520"/>
        <v>0</v>
      </c>
      <c r="D3089" s="263">
        <f t="shared" si="518"/>
        <v>0</v>
      </c>
      <c r="E3089" s="125"/>
      <c r="F3089" s="125"/>
      <c r="G3089" s="125"/>
      <c r="H3089" s="126"/>
      <c r="I3089" s="126"/>
      <c r="J3089" s="126"/>
      <c r="K3089" s="126"/>
      <c r="L3089" s="126"/>
      <c r="M3089" s="126"/>
      <c r="N3089" s="126"/>
      <c r="O3089" s="126"/>
      <c r="P3089" s="126"/>
      <c r="Q3089" s="126"/>
      <c r="R3089" s="126"/>
      <c r="S3089" s="126"/>
      <c r="T3089" s="126"/>
      <c r="U3089" s="126"/>
      <c r="V3089" s="126"/>
      <c r="W3089" s="126"/>
      <c r="X3089" s="126"/>
      <c r="Y3089" s="126"/>
      <c r="Z3089" s="126"/>
      <c r="AA3089" s="125"/>
      <c r="AB3089" s="125"/>
      <c r="AC3089" s="125"/>
      <c r="AD3089" s="125"/>
      <c r="AE3089" s="125"/>
      <c r="AF3089" s="125"/>
      <c r="AG3089" s="125"/>
      <c r="AH3089" s="125"/>
      <c r="AI3089" s="125"/>
      <c r="AJ3089" s="125"/>
      <c r="AK3089" s="311"/>
      <c r="AL3089" s="131"/>
      <c r="AM3089" s="65" t="s">
        <v>654</v>
      </c>
      <c r="AN3089" s="65"/>
      <c r="AO3089" s="65"/>
      <c r="AP3089" s="65"/>
      <c r="AQ3089" s="65"/>
      <c r="AR3089" s="65"/>
      <c r="AS3089" s="66"/>
    </row>
    <row r="3090" spans="1:45" s="67" customFormat="1" ht="12" customHeight="1" x14ac:dyDescent="0.2">
      <c r="A3090" s="168">
        <v>5099030</v>
      </c>
      <c r="B3090" s="169" t="s">
        <v>1689</v>
      </c>
      <c r="C3090" s="258">
        <f t="shared" si="520"/>
        <v>0</v>
      </c>
      <c r="D3090" s="263">
        <f t="shared" si="518"/>
        <v>0</v>
      </c>
      <c r="E3090" s="125"/>
      <c r="F3090" s="125"/>
      <c r="G3090" s="125"/>
      <c r="H3090" s="126"/>
      <c r="I3090" s="126"/>
      <c r="J3090" s="126"/>
      <c r="K3090" s="126"/>
      <c r="L3090" s="126"/>
      <c r="M3090" s="126"/>
      <c r="N3090" s="126"/>
      <c r="O3090" s="126"/>
      <c r="P3090" s="126"/>
      <c r="Q3090" s="126"/>
      <c r="R3090" s="126"/>
      <c r="S3090" s="126"/>
      <c r="T3090" s="126"/>
      <c r="U3090" s="126"/>
      <c r="V3090" s="126"/>
      <c r="W3090" s="126"/>
      <c r="X3090" s="126"/>
      <c r="Y3090" s="126"/>
      <c r="Z3090" s="126"/>
      <c r="AA3090" s="125"/>
      <c r="AB3090" s="125"/>
      <c r="AC3090" s="125"/>
      <c r="AD3090" s="125"/>
      <c r="AE3090" s="125"/>
      <c r="AF3090" s="125"/>
      <c r="AG3090" s="125"/>
      <c r="AH3090" s="125"/>
      <c r="AI3090" s="125"/>
      <c r="AJ3090" s="125"/>
      <c r="AK3090" s="311"/>
      <c r="AL3090" s="131"/>
      <c r="AM3090" s="65" t="s">
        <v>654</v>
      </c>
      <c r="AN3090" s="65"/>
      <c r="AO3090" s="65"/>
      <c r="AP3090" s="65"/>
      <c r="AQ3090" s="65"/>
      <c r="AR3090" s="65"/>
      <c r="AS3090" s="66"/>
    </row>
    <row r="3091" spans="1:45" s="67" customFormat="1" ht="12" customHeight="1" x14ac:dyDescent="0.2">
      <c r="A3091" s="168">
        <v>5099031</v>
      </c>
      <c r="B3091" s="169" t="s">
        <v>1690</v>
      </c>
      <c r="C3091" s="258">
        <f t="shared" si="520"/>
        <v>0</v>
      </c>
      <c r="D3091" s="263">
        <f t="shared" si="518"/>
        <v>0</v>
      </c>
      <c r="E3091" s="125"/>
      <c r="F3091" s="125"/>
      <c r="G3091" s="125"/>
      <c r="H3091" s="126"/>
      <c r="I3091" s="126"/>
      <c r="J3091" s="126"/>
      <c r="K3091" s="126"/>
      <c r="L3091" s="126"/>
      <c r="M3091" s="126"/>
      <c r="N3091" s="126"/>
      <c r="O3091" s="126"/>
      <c r="P3091" s="126"/>
      <c r="Q3091" s="126"/>
      <c r="R3091" s="126"/>
      <c r="S3091" s="126"/>
      <c r="T3091" s="126"/>
      <c r="U3091" s="126"/>
      <c r="V3091" s="126"/>
      <c r="W3091" s="126"/>
      <c r="X3091" s="126"/>
      <c r="Y3091" s="126"/>
      <c r="Z3091" s="126"/>
      <c r="AA3091" s="125"/>
      <c r="AB3091" s="125"/>
      <c r="AC3091" s="125"/>
      <c r="AD3091" s="125"/>
      <c r="AE3091" s="125"/>
      <c r="AF3091" s="125"/>
      <c r="AG3091" s="125"/>
      <c r="AH3091" s="125"/>
      <c r="AI3091" s="125"/>
      <c r="AJ3091" s="125"/>
      <c r="AK3091" s="311"/>
      <c r="AL3091" s="131"/>
      <c r="AM3091" s="65" t="s">
        <v>654</v>
      </c>
      <c r="AN3091" s="65"/>
      <c r="AO3091" s="65"/>
      <c r="AP3091" s="65"/>
      <c r="AQ3091" s="65"/>
      <c r="AR3091" s="65"/>
      <c r="AS3091" s="66"/>
    </row>
    <row r="3092" spans="1:45" s="67" customFormat="1" ht="12" customHeight="1" x14ac:dyDescent="0.2">
      <c r="A3092" s="168"/>
      <c r="B3092" s="217" t="s">
        <v>2344</v>
      </c>
      <c r="C3092" s="257">
        <f t="shared" si="520"/>
        <v>0</v>
      </c>
      <c r="D3092" s="259">
        <f t="shared" si="518"/>
        <v>0</v>
      </c>
      <c r="E3092" s="233">
        <f>SUM(E3093:E3095)</f>
        <v>0</v>
      </c>
      <c r="F3092" s="233">
        <f>SUM(F3093:F3095)</f>
        <v>0</v>
      </c>
      <c r="G3092" s="233">
        <f>SUM(G3093:G3095)</f>
        <v>0</v>
      </c>
      <c r="H3092" s="126"/>
      <c r="I3092" s="126"/>
      <c r="J3092" s="126"/>
      <c r="K3092" s="126"/>
      <c r="L3092" s="126"/>
      <c r="M3092" s="126"/>
      <c r="N3092" s="126"/>
      <c r="O3092" s="126"/>
      <c r="P3092" s="126"/>
      <c r="Q3092" s="126"/>
      <c r="R3092" s="126"/>
      <c r="S3092" s="126"/>
      <c r="T3092" s="126"/>
      <c r="U3092" s="126"/>
      <c r="V3092" s="126"/>
      <c r="W3092" s="126"/>
      <c r="X3092" s="126"/>
      <c r="Y3092" s="126"/>
      <c r="Z3092" s="126"/>
      <c r="AA3092" s="233">
        <f>SUM(AA3093:AA3095)</f>
        <v>0</v>
      </c>
      <c r="AB3092" s="233">
        <f t="shared" ref="AB3092:AJ3092" si="521">SUM(AB3093:AB3095)</f>
        <v>0</v>
      </c>
      <c r="AC3092" s="233">
        <f t="shared" si="521"/>
        <v>0</v>
      </c>
      <c r="AD3092" s="233">
        <f t="shared" si="521"/>
        <v>0</v>
      </c>
      <c r="AE3092" s="233">
        <f t="shared" si="521"/>
        <v>0</v>
      </c>
      <c r="AF3092" s="233">
        <f t="shared" si="521"/>
        <v>0</v>
      </c>
      <c r="AG3092" s="233">
        <f t="shared" si="521"/>
        <v>0</v>
      </c>
      <c r="AH3092" s="233">
        <f t="shared" si="521"/>
        <v>0</v>
      </c>
      <c r="AI3092" s="233">
        <f t="shared" si="521"/>
        <v>0</v>
      </c>
      <c r="AJ3092" s="233">
        <f t="shared" si="521"/>
        <v>0</v>
      </c>
      <c r="AK3092" s="311"/>
      <c r="AL3092" s="131"/>
      <c r="AM3092" s="65" t="s">
        <v>654</v>
      </c>
      <c r="AN3092" s="65"/>
      <c r="AO3092" s="65"/>
      <c r="AP3092" s="65"/>
      <c r="AQ3092" s="65"/>
      <c r="AR3092" s="65"/>
      <c r="AS3092" s="66"/>
    </row>
    <row r="3093" spans="1:45" s="67" customFormat="1" ht="12" customHeight="1" x14ac:dyDescent="0.2">
      <c r="A3093" s="168">
        <v>5099032</v>
      </c>
      <c r="B3093" s="169" t="s">
        <v>1691</v>
      </c>
      <c r="C3093" s="258">
        <f t="shared" si="520"/>
        <v>0</v>
      </c>
      <c r="D3093" s="263">
        <f t="shared" ref="D3093:D3138" si="522">SUM(E3093:F3093)</f>
        <v>0</v>
      </c>
      <c r="E3093" s="125"/>
      <c r="F3093" s="125"/>
      <c r="G3093" s="125"/>
      <c r="H3093" s="126"/>
      <c r="I3093" s="126"/>
      <c r="J3093" s="126"/>
      <c r="K3093" s="126"/>
      <c r="L3093" s="126"/>
      <c r="M3093" s="126"/>
      <c r="N3093" s="126"/>
      <c r="O3093" s="126"/>
      <c r="P3093" s="126"/>
      <c r="Q3093" s="126"/>
      <c r="R3093" s="126"/>
      <c r="S3093" s="126"/>
      <c r="T3093" s="126"/>
      <c r="U3093" s="126"/>
      <c r="V3093" s="126"/>
      <c r="W3093" s="126"/>
      <c r="X3093" s="126"/>
      <c r="Y3093" s="126"/>
      <c r="Z3093" s="126"/>
      <c r="AA3093" s="125"/>
      <c r="AB3093" s="125"/>
      <c r="AC3093" s="125"/>
      <c r="AD3093" s="125"/>
      <c r="AE3093" s="125"/>
      <c r="AF3093" s="125"/>
      <c r="AG3093" s="125"/>
      <c r="AH3093" s="125"/>
      <c r="AI3093" s="125"/>
      <c r="AJ3093" s="125"/>
      <c r="AK3093" s="311"/>
      <c r="AL3093" s="131"/>
      <c r="AM3093" s="65" t="s">
        <v>654</v>
      </c>
      <c r="AN3093" s="65"/>
      <c r="AO3093" s="65"/>
      <c r="AP3093" s="65"/>
      <c r="AQ3093" s="65"/>
      <c r="AR3093" s="65"/>
      <c r="AS3093" s="66"/>
    </row>
    <row r="3094" spans="1:45" s="67" customFormat="1" ht="12" customHeight="1" x14ac:dyDescent="0.2">
      <c r="A3094" s="168"/>
      <c r="B3094" s="218" t="s">
        <v>1590</v>
      </c>
      <c r="C3094" s="258">
        <f t="shared" si="520"/>
        <v>0</v>
      </c>
      <c r="D3094" s="263">
        <f t="shared" si="522"/>
        <v>0</v>
      </c>
      <c r="E3094" s="125"/>
      <c r="F3094" s="125"/>
      <c r="G3094" s="125"/>
      <c r="H3094" s="126"/>
      <c r="I3094" s="126"/>
      <c r="J3094" s="126"/>
      <c r="K3094" s="126"/>
      <c r="L3094" s="126"/>
      <c r="M3094" s="126"/>
      <c r="N3094" s="126"/>
      <c r="O3094" s="126"/>
      <c r="P3094" s="126"/>
      <c r="Q3094" s="126"/>
      <c r="R3094" s="126"/>
      <c r="S3094" s="126"/>
      <c r="T3094" s="126"/>
      <c r="U3094" s="126"/>
      <c r="V3094" s="126"/>
      <c r="W3094" s="126"/>
      <c r="X3094" s="126"/>
      <c r="Y3094" s="126"/>
      <c r="Z3094" s="126"/>
      <c r="AA3094" s="125"/>
      <c r="AB3094" s="125"/>
      <c r="AC3094" s="125"/>
      <c r="AD3094" s="125"/>
      <c r="AE3094" s="125"/>
      <c r="AF3094" s="125"/>
      <c r="AG3094" s="125"/>
      <c r="AH3094" s="125"/>
      <c r="AI3094" s="125"/>
      <c r="AJ3094" s="125"/>
      <c r="AK3094" s="311"/>
      <c r="AL3094" s="131"/>
      <c r="AM3094" s="65" t="s">
        <v>654</v>
      </c>
      <c r="AN3094" s="65"/>
      <c r="AO3094" s="65"/>
      <c r="AP3094" s="65"/>
      <c r="AQ3094" s="65"/>
      <c r="AR3094" s="65"/>
      <c r="AS3094" s="66"/>
    </row>
    <row r="3095" spans="1:45" s="67" customFormat="1" ht="12" customHeight="1" x14ac:dyDescent="0.2">
      <c r="A3095" s="168"/>
      <c r="B3095" s="218" t="s">
        <v>1591</v>
      </c>
      <c r="C3095" s="258">
        <f t="shared" si="520"/>
        <v>0</v>
      </c>
      <c r="D3095" s="263">
        <f t="shared" si="522"/>
        <v>0</v>
      </c>
      <c r="E3095" s="125"/>
      <c r="F3095" s="125"/>
      <c r="G3095" s="125"/>
      <c r="H3095" s="126"/>
      <c r="I3095" s="126"/>
      <c r="J3095" s="126"/>
      <c r="K3095" s="126"/>
      <c r="L3095" s="126"/>
      <c r="M3095" s="126"/>
      <c r="N3095" s="126"/>
      <c r="O3095" s="126"/>
      <c r="P3095" s="126"/>
      <c r="Q3095" s="126"/>
      <c r="R3095" s="126"/>
      <c r="S3095" s="126"/>
      <c r="T3095" s="126"/>
      <c r="U3095" s="126"/>
      <c r="V3095" s="126"/>
      <c r="W3095" s="126"/>
      <c r="X3095" s="126"/>
      <c r="Y3095" s="126"/>
      <c r="Z3095" s="126"/>
      <c r="AA3095" s="125"/>
      <c r="AB3095" s="125"/>
      <c r="AC3095" s="125"/>
      <c r="AD3095" s="125"/>
      <c r="AE3095" s="125"/>
      <c r="AF3095" s="125"/>
      <c r="AG3095" s="125"/>
      <c r="AH3095" s="125"/>
      <c r="AI3095" s="125"/>
      <c r="AJ3095" s="125"/>
      <c r="AK3095" s="311"/>
      <c r="AL3095" s="131"/>
      <c r="AM3095" s="65" t="s">
        <v>654</v>
      </c>
      <c r="AN3095" s="65"/>
      <c r="AO3095" s="65"/>
      <c r="AP3095" s="65"/>
      <c r="AQ3095" s="65"/>
      <c r="AR3095" s="65"/>
      <c r="AS3095" s="66"/>
    </row>
    <row r="3096" spans="1:45" s="67" customFormat="1" ht="12" customHeight="1" x14ac:dyDescent="0.2">
      <c r="A3096" s="168"/>
      <c r="B3096" s="217" t="s">
        <v>2345</v>
      </c>
      <c r="C3096" s="257">
        <f>SUM(D3096+G3096)</f>
        <v>10</v>
      </c>
      <c r="D3096" s="259">
        <f t="shared" si="522"/>
        <v>10</v>
      </c>
      <c r="E3096" s="233">
        <f>SUM(E3097:E3100)</f>
        <v>10</v>
      </c>
      <c r="F3096" s="233">
        <f>SUM(F3097:F3100)</f>
        <v>0</v>
      </c>
      <c r="G3096" s="233">
        <f>SUM(G3097:G3100)</f>
        <v>0</v>
      </c>
      <c r="H3096" s="126"/>
      <c r="I3096" s="126"/>
      <c r="J3096" s="126"/>
      <c r="K3096" s="126"/>
      <c r="L3096" s="126"/>
      <c r="M3096" s="126"/>
      <c r="N3096" s="126"/>
      <c r="O3096" s="126"/>
      <c r="P3096" s="126"/>
      <c r="Q3096" s="126"/>
      <c r="R3096" s="126"/>
      <c r="S3096" s="126"/>
      <c r="T3096" s="126"/>
      <c r="U3096" s="126"/>
      <c r="V3096" s="126"/>
      <c r="W3096" s="126"/>
      <c r="X3096" s="126"/>
      <c r="Y3096" s="126"/>
      <c r="Z3096" s="126"/>
      <c r="AA3096" s="233">
        <f>SUM(AA3097:AA3100)</f>
        <v>0</v>
      </c>
      <c r="AB3096" s="233">
        <f t="shared" ref="AB3096:AJ3096" si="523">SUM(AB3097:AB3100)</f>
        <v>10</v>
      </c>
      <c r="AC3096" s="233">
        <f t="shared" si="523"/>
        <v>0</v>
      </c>
      <c r="AD3096" s="233">
        <f t="shared" si="523"/>
        <v>0</v>
      </c>
      <c r="AE3096" s="233">
        <f t="shared" si="523"/>
        <v>0</v>
      </c>
      <c r="AF3096" s="233">
        <f t="shared" si="523"/>
        <v>0</v>
      </c>
      <c r="AG3096" s="233">
        <f t="shared" si="523"/>
        <v>0</v>
      </c>
      <c r="AH3096" s="233">
        <f t="shared" si="523"/>
        <v>0</v>
      </c>
      <c r="AI3096" s="233">
        <f t="shared" si="523"/>
        <v>0</v>
      </c>
      <c r="AJ3096" s="233">
        <f t="shared" si="523"/>
        <v>0</v>
      </c>
      <c r="AK3096" s="311"/>
      <c r="AL3096" s="131"/>
      <c r="AM3096" s="65" t="s">
        <v>654</v>
      </c>
      <c r="AN3096" s="65"/>
      <c r="AO3096" s="65"/>
      <c r="AP3096" s="65"/>
      <c r="AQ3096" s="65"/>
      <c r="AR3096" s="65"/>
      <c r="AS3096" s="66"/>
    </row>
    <row r="3097" spans="1:45" s="67" customFormat="1" ht="12" customHeight="1" x14ac:dyDescent="0.2">
      <c r="A3097" s="168">
        <v>5099033</v>
      </c>
      <c r="B3097" s="169" t="s">
        <v>1707</v>
      </c>
      <c r="C3097" s="258">
        <f t="shared" si="520"/>
        <v>2</v>
      </c>
      <c r="D3097" s="263">
        <f t="shared" si="522"/>
        <v>2</v>
      </c>
      <c r="E3097" s="125">
        <v>2</v>
      </c>
      <c r="F3097" s="125"/>
      <c r="G3097" s="125"/>
      <c r="H3097" s="126"/>
      <c r="I3097" s="126"/>
      <c r="J3097" s="126"/>
      <c r="K3097" s="126"/>
      <c r="L3097" s="126"/>
      <c r="M3097" s="126"/>
      <c r="N3097" s="126"/>
      <c r="O3097" s="126"/>
      <c r="P3097" s="126"/>
      <c r="Q3097" s="126"/>
      <c r="R3097" s="126"/>
      <c r="S3097" s="126"/>
      <c r="T3097" s="126"/>
      <c r="U3097" s="126"/>
      <c r="V3097" s="126"/>
      <c r="W3097" s="126"/>
      <c r="X3097" s="126"/>
      <c r="Y3097" s="126"/>
      <c r="Z3097" s="126"/>
      <c r="AA3097" s="125"/>
      <c r="AB3097" s="125">
        <v>2</v>
      </c>
      <c r="AC3097" s="125"/>
      <c r="AD3097" s="125"/>
      <c r="AE3097" s="125"/>
      <c r="AF3097" s="125"/>
      <c r="AG3097" s="125"/>
      <c r="AH3097" s="125"/>
      <c r="AI3097" s="125"/>
      <c r="AJ3097" s="125"/>
      <c r="AK3097" s="311"/>
      <c r="AL3097" s="131"/>
      <c r="AM3097" s="65" t="s">
        <v>654</v>
      </c>
      <c r="AN3097" s="65"/>
      <c r="AO3097" s="65"/>
      <c r="AP3097" s="65"/>
      <c r="AQ3097" s="65"/>
      <c r="AR3097" s="65"/>
      <c r="AS3097" s="66"/>
    </row>
    <row r="3098" spans="1:45" s="67" customFormat="1" ht="12" customHeight="1" x14ac:dyDescent="0.2">
      <c r="A3098" s="168">
        <v>5099034</v>
      </c>
      <c r="B3098" s="169" t="s">
        <v>1692</v>
      </c>
      <c r="C3098" s="258">
        <f t="shared" si="520"/>
        <v>0</v>
      </c>
      <c r="D3098" s="263">
        <f t="shared" si="522"/>
        <v>0</v>
      </c>
      <c r="E3098" s="125"/>
      <c r="F3098" s="125"/>
      <c r="G3098" s="125"/>
      <c r="H3098" s="126"/>
      <c r="I3098" s="126"/>
      <c r="J3098" s="126"/>
      <c r="K3098" s="126"/>
      <c r="L3098" s="126"/>
      <c r="M3098" s="126"/>
      <c r="N3098" s="126"/>
      <c r="O3098" s="126"/>
      <c r="P3098" s="126"/>
      <c r="Q3098" s="126"/>
      <c r="R3098" s="126"/>
      <c r="S3098" s="126"/>
      <c r="T3098" s="126"/>
      <c r="U3098" s="126"/>
      <c r="V3098" s="126"/>
      <c r="W3098" s="126"/>
      <c r="X3098" s="126"/>
      <c r="Y3098" s="126"/>
      <c r="Z3098" s="126"/>
      <c r="AA3098" s="125"/>
      <c r="AB3098" s="125"/>
      <c r="AC3098" s="125"/>
      <c r="AD3098" s="125"/>
      <c r="AE3098" s="125"/>
      <c r="AF3098" s="125"/>
      <c r="AG3098" s="125"/>
      <c r="AH3098" s="125"/>
      <c r="AI3098" s="125"/>
      <c r="AJ3098" s="125"/>
      <c r="AK3098" s="311"/>
      <c r="AL3098" s="131"/>
      <c r="AM3098" s="65" t="s">
        <v>654</v>
      </c>
      <c r="AN3098" s="65"/>
      <c r="AO3098" s="65"/>
      <c r="AP3098" s="65"/>
      <c r="AQ3098" s="65"/>
      <c r="AR3098" s="65"/>
      <c r="AS3098" s="66"/>
    </row>
    <row r="3099" spans="1:45" s="67" customFormat="1" ht="12" customHeight="1" x14ac:dyDescent="0.2">
      <c r="A3099" s="168">
        <v>5099035</v>
      </c>
      <c r="B3099" s="169" t="s">
        <v>1693</v>
      </c>
      <c r="C3099" s="258">
        <f t="shared" si="520"/>
        <v>0</v>
      </c>
      <c r="D3099" s="263">
        <f t="shared" si="522"/>
        <v>0</v>
      </c>
      <c r="E3099" s="125"/>
      <c r="F3099" s="125"/>
      <c r="G3099" s="125"/>
      <c r="H3099" s="126"/>
      <c r="I3099" s="126"/>
      <c r="J3099" s="126"/>
      <c r="K3099" s="126"/>
      <c r="L3099" s="126"/>
      <c r="M3099" s="126"/>
      <c r="N3099" s="126"/>
      <c r="O3099" s="126"/>
      <c r="P3099" s="126"/>
      <c r="Q3099" s="126"/>
      <c r="R3099" s="126"/>
      <c r="S3099" s="126"/>
      <c r="T3099" s="126"/>
      <c r="U3099" s="126"/>
      <c r="V3099" s="126"/>
      <c r="W3099" s="126"/>
      <c r="X3099" s="126"/>
      <c r="Y3099" s="126"/>
      <c r="Z3099" s="126"/>
      <c r="AA3099" s="125"/>
      <c r="AB3099" s="125"/>
      <c r="AC3099" s="125"/>
      <c r="AD3099" s="125"/>
      <c r="AE3099" s="125"/>
      <c r="AF3099" s="125"/>
      <c r="AG3099" s="125"/>
      <c r="AH3099" s="125"/>
      <c r="AI3099" s="125"/>
      <c r="AJ3099" s="125"/>
      <c r="AK3099" s="311"/>
      <c r="AL3099" s="131"/>
      <c r="AM3099" s="65" t="s">
        <v>654</v>
      </c>
      <c r="AN3099" s="65"/>
      <c r="AO3099" s="65"/>
      <c r="AP3099" s="65"/>
      <c r="AQ3099" s="65"/>
      <c r="AR3099" s="65"/>
      <c r="AS3099" s="66"/>
    </row>
    <row r="3100" spans="1:45" s="67" customFormat="1" ht="12" customHeight="1" x14ac:dyDescent="0.2">
      <c r="A3100" s="168"/>
      <c r="B3100" s="169" t="s">
        <v>1679</v>
      </c>
      <c r="C3100" s="258">
        <f t="shared" si="520"/>
        <v>8</v>
      </c>
      <c r="D3100" s="263">
        <f t="shared" si="522"/>
        <v>8</v>
      </c>
      <c r="E3100" s="125">
        <v>8</v>
      </c>
      <c r="F3100" s="125"/>
      <c r="G3100" s="125"/>
      <c r="H3100" s="126"/>
      <c r="I3100" s="126"/>
      <c r="J3100" s="126"/>
      <c r="K3100" s="126"/>
      <c r="L3100" s="126"/>
      <c r="M3100" s="126"/>
      <c r="N3100" s="126"/>
      <c r="O3100" s="126"/>
      <c r="P3100" s="126"/>
      <c r="Q3100" s="126"/>
      <c r="R3100" s="126"/>
      <c r="S3100" s="126"/>
      <c r="T3100" s="126"/>
      <c r="U3100" s="126"/>
      <c r="V3100" s="126"/>
      <c r="W3100" s="126"/>
      <c r="X3100" s="126"/>
      <c r="Y3100" s="126"/>
      <c r="Z3100" s="126"/>
      <c r="AA3100" s="125"/>
      <c r="AB3100" s="125">
        <v>8</v>
      </c>
      <c r="AC3100" s="125"/>
      <c r="AD3100" s="125"/>
      <c r="AE3100" s="125"/>
      <c r="AF3100" s="125"/>
      <c r="AG3100" s="125"/>
      <c r="AH3100" s="125"/>
      <c r="AI3100" s="125"/>
      <c r="AJ3100" s="125"/>
      <c r="AK3100" s="311"/>
      <c r="AL3100" s="131"/>
      <c r="AM3100" s="65" t="s">
        <v>654</v>
      </c>
      <c r="AN3100" s="65"/>
      <c r="AO3100" s="65"/>
      <c r="AP3100" s="65"/>
      <c r="AQ3100" s="65"/>
      <c r="AR3100" s="65"/>
      <c r="AS3100" s="66"/>
    </row>
    <row r="3101" spans="1:45" s="67" customFormat="1" ht="12" customHeight="1" x14ac:dyDescent="0.2">
      <c r="A3101" s="168"/>
      <c r="B3101" s="217" t="s">
        <v>2346</v>
      </c>
      <c r="C3101" s="257">
        <f t="shared" si="520"/>
        <v>0</v>
      </c>
      <c r="D3101" s="259">
        <f t="shared" si="522"/>
        <v>0</v>
      </c>
      <c r="E3101" s="233">
        <f>SUM(E3102:E3104)</f>
        <v>0</v>
      </c>
      <c r="F3101" s="233">
        <f>SUM(F3102:F3104)</f>
        <v>0</v>
      </c>
      <c r="G3101" s="233">
        <f>SUM(G3102:G3104)</f>
        <v>0</v>
      </c>
      <c r="H3101" s="126"/>
      <c r="I3101" s="126"/>
      <c r="J3101" s="126"/>
      <c r="K3101" s="126"/>
      <c r="L3101" s="126"/>
      <c r="M3101" s="126"/>
      <c r="N3101" s="126"/>
      <c r="O3101" s="126"/>
      <c r="P3101" s="126"/>
      <c r="Q3101" s="126"/>
      <c r="R3101" s="126"/>
      <c r="S3101" s="126"/>
      <c r="T3101" s="126"/>
      <c r="U3101" s="126"/>
      <c r="V3101" s="126"/>
      <c r="W3101" s="126"/>
      <c r="X3101" s="126"/>
      <c r="Y3101" s="126"/>
      <c r="Z3101" s="126"/>
      <c r="AA3101" s="233">
        <f>SUM(AA3102:AA3104)</f>
        <v>0</v>
      </c>
      <c r="AB3101" s="233">
        <f t="shared" ref="AB3101:AJ3101" si="524">SUM(AB3102:AB3104)</f>
        <v>0</v>
      </c>
      <c r="AC3101" s="233">
        <f t="shared" si="524"/>
        <v>0</v>
      </c>
      <c r="AD3101" s="233">
        <f t="shared" si="524"/>
        <v>0</v>
      </c>
      <c r="AE3101" s="233">
        <f t="shared" si="524"/>
        <v>0</v>
      </c>
      <c r="AF3101" s="233">
        <f t="shared" si="524"/>
        <v>0</v>
      </c>
      <c r="AG3101" s="233">
        <f t="shared" si="524"/>
        <v>0</v>
      </c>
      <c r="AH3101" s="233">
        <f t="shared" si="524"/>
        <v>0</v>
      </c>
      <c r="AI3101" s="233">
        <f t="shared" si="524"/>
        <v>0</v>
      </c>
      <c r="AJ3101" s="233">
        <f t="shared" si="524"/>
        <v>0</v>
      </c>
      <c r="AK3101" s="311"/>
      <c r="AL3101" s="131"/>
      <c r="AM3101" s="65" t="s">
        <v>654</v>
      </c>
      <c r="AN3101" s="65"/>
      <c r="AO3101" s="65"/>
      <c r="AP3101" s="65"/>
      <c r="AQ3101" s="65"/>
      <c r="AR3101" s="65"/>
      <c r="AS3101" s="66"/>
    </row>
    <row r="3102" spans="1:45" s="67" customFormat="1" ht="12" customHeight="1" x14ac:dyDescent="0.2">
      <c r="A3102" s="168">
        <v>5099036</v>
      </c>
      <c r="B3102" s="169" t="s">
        <v>1694</v>
      </c>
      <c r="C3102" s="258">
        <f t="shared" si="520"/>
        <v>0</v>
      </c>
      <c r="D3102" s="263">
        <f t="shared" si="522"/>
        <v>0</v>
      </c>
      <c r="E3102" s="125"/>
      <c r="F3102" s="125"/>
      <c r="G3102" s="125"/>
      <c r="H3102" s="126"/>
      <c r="I3102" s="126"/>
      <c r="J3102" s="126"/>
      <c r="K3102" s="126"/>
      <c r="L3102" s="126"/>
      <c r="M3102" s="126"/>
      <c r="N3102" s="126"/>
      <c r="O3102" s="126"/>
      <c r="P3102" s="126"/>
      <c r="Q3102" s="126"/>
      <c r="R3102" s="126"/>
      <c r="S3102" s="126"/>
      <c r="T3102" s="126"/>
      <c r="U3102" s="126"/>
      <c r="V3102" s="126"/>
      <c r="W3102" s="126"/>
      <c r="X3102" s="126"/>
      <c r="Y3102" s="126"/>
      <c r="Z3102" s="126"/>
      <c r="AA3102" s="125"/>
      <c r="AB3102" s="125"/>
      <c r="AC3102" s="125"/>
      <c r="AD3102" s="125"/>
      <c r="AE3102" s="125"/>
      <c r="AF3102" s="125"/>
      <c r="AG3102" s="125"/>
      <c r="AH3102" s="125"/>
      <c r="AI3102" s="125"/>
      <c r="AJ3102" s="125"/>
      <c r="AK3102" s="311"/>
      <c r="AL3102" s="131"/>
      <c r="AM3102" s="65" t="s">
        <v>654</v>
      </c>
      <c r="AN3102" s="65"/>
      <c r="AO3102" s="65"/>
      <c r="AP3102" s="65"/>
      <c r="AQ3102" s="65"/>
      <c r="AR3102" s="65"/>
      <c r="AS3102" s="66"/>
    </row>
    <row r="3103" spans="1:45" s="67" customFormat="1" ht="12" customHeight="1" x14ac:dyDescent="0.2">
      <c r="A3103" s="168">
        <v>5099037</v>
      </c>
      <c r="B3103" s="169" t="s">
        <v>1695</v>
      </c>
      <c r="C3103" s="258">
        <f t="shared" si="520"/>
        <v>0</v>
      </c>
      <c r="D3103" s="263">
        <f t="shared" si="522"/>
        <v>0</v>
      </c>
      <c r="E3103" s="125"/>
      <c r="F3103" s="125"/>
      <c r="G3103" s="125"/>
      <c r="H3103" s="126"/>
      <c r="I3103" s="126"/>
      <c r="J3103" s="126"/>
      <c r="K3103" s="126"/>
      <c r="L3103" s="126"/>
      <c r="M3103" s="126"/>
      <c r="N3103" s="126"/>
      <c r="O3103" s="126"/>
      <c r="P3103" s="126"/>
      <c r="Q3103" s="126"/>
      <c r="R3103" s="126"/>
      <c r="S3103" s="126"/>
      <c r="T3103" s="126"/>
      <c r="U3103" s="126"/>
      <c r="V3103" s="126"/>
      <c r="W3103" s="126"/>
      <c r="X3103" s="126"/>
      <c r="Y3103" s="126"/>
      <c r="Z3103" s="126"/>
      <c r="AA3103" s="125"/>
      <c r="AB3103" s="125"/>
      <c r="AC3103" s="125"/>
      <c r="AD3103" s="125"/>
      <c r="AE3103" s="125"/>
      <c r="AF3103" s="125"/>
      <c r="AG3103" s="125"/>
      <c r="AH3103" s="125"/>
      <c r="AI3103" s="125"/>
      <c r="AJ3103" s="125"/>
      <c r="AK3103" s="311"/>
      <c r="AL3103" s="131"/>
      <c r="AM3103" s="65" t="s">
        <v>654</v>
      </c>
      <c r="AN3103" s="65"/>
      <c r="AO3103" s="65"/>
      <c r="AP3103" s="65"/>
      <c r="AQ3103" s="65"/>
      <c r="AR3103" s="65"/>
      <c r="AS3103" s="66"/>
    </row>
    <row r="3104" spans="1:45" s="67" customFormat="1" ht="12" customHeight="1" x14ac:dyDescent="0.2">
      <c r="A3104" s="168"/>
      <c r="B3104" s="218" t="s">
        <v>1589</v>
      </c>
      <c r="C3104" s="258">
        <f t="shared" si="520"/>
        <v>0</v>
      </c>
      <c r="D3104" s="263">
        <f t="shared" si="522"/>
        <v>0</v>
      </c>
      <c r="E3104" s="125"/>
      <c r="F3104" s="125"/>
      <c r="G3104" s="125"/>
      <c r="H3104" s="126"/>
      <c r="I3104" s="126"/>
      <c r="J3104" s="126"/>
      <c r="K3104" s="126"/>
      <c r="L3104" s="126"/>
      <c r="M3104" s="126"/>
      <c r="N3104" s="126"/>
      <c r="O3104" s="126"/>
      <c r="P3104" s="126"/>
      <c r="Q3104" s="126"/>
      <c r="R3104" s="126"/>
      <c r="S3104" s="126"/>
      <c r="T3104" s="126"/>
      <c r="U3104" s="126"/>
      <c r="V3104" s="126"/>
      <c r="W3104" s="126"/>
      <c r="X3104" s="126"/>
      <c r="Y3104" s="126"/>
      <c r="Z3104" s="126"/>
      <c r="AA3104" s="125"/>
      <c r="AB3104" s="125"/>
      <c r="AC3104" s="125"/>
      <c r="AD3104" s="125"/>
      <c r="AE3104" s="125"/>
      <c r="AF3104" s="125"/>
      <c r="AG3104" s="125"/>
      <c r="AH3104" s="125"/>
      <c r="AI3104" s="125"/>
      <c r="AJ3104" s="125"/>
      <c r="AK3104" s="311"/>
      <c r="AL3104" s="131"/>
      <c r="AM3104" s="65" t="s">
        <v>654</v>
      </c>
      <c r="AN3104" s="65"/>
      <c r="AO3104" s="65"/>
      <c r="AP3104" s="65"/>
      <c r="AQ3104" s="65"/>
      <c r="AR3104" s="65"/>
      <c r="AS3104" s="66"/>
    </row>
    <row r="3105" spans="1:45" s="67" customFormat="1" ht="12" customHeight="1" x14ac:dyDescent="0.2">
      <c r="A3105" s="168"/>
      <c r="B3105" s="217" t="s">
        <v>2347</v>
      </c>
      <c r="C3105" s="257">
        <f t="shared" si="520"/>
        <v>0</v>
      </c>
      <c r="D3105" s="259">
        <f t="shared" si="522"/>
        <v>0</v>
      </c>
      <c r="E3105" s="233">
        <f>SUM(E3106:E3107)</f>
        <v>0</v>
      </c>
      <c r="F3105" s="233">
        <f>SUM(F3106:F3107)</f>
        <v>0</v>
      </c>
      <c r="G3105" s="233">
        <f>SUM(G3106:G3107)</f>
        <v>0</v>
      </c>
      <c r="H3105" s="126"/>
      <c r="I3105" s="126"/>
      <c r="J3105" s="126"/>
      <c r="K3105" s="126"/>
      <c r="L3105" s="126"/>
      <c r="M3105" s="126"/>
      <c r="N3105" s="126"/>
      <c r="O3105" s="126"/>
      <c r="P3105" s="126"/>
      <c r="Q3105" s="126"/>
      <c r="R3105" s="126"/>
      <c r="S3105" s="126"/>
      <c r="T3105" s="126"/>
      <c r="U3105" s="126"/>
      <c r="V3105" s="126"/>
      <c r="W3105" s="126"/>
      <c r="X3105" s="126"/>
      <c r="Y3105" s="126"/>
      <c r="Z3105" s="126"/>
      <c r="AA3105" s="233">
        <f>SUM(AA3106:AA3107)</f>
        <v>0</v>
      </c>
      <c r="AB3105" s="233">
        <f t="shared" ref="AB3105:AJ3105" si="525">SUM(AB3106:AB3107)</f>
        <v>0</v>
      </c>
      <c r="AC3105" s="233">
        <f t="shared" si="525"/>
        <v>0</v>
      </c>
      <c r="AD3105" s="233">
        <f t="shared" si="525"/>
        <v>0</v>
      </c>
      <c r="AE3105" s="233">
        <f t="shared" si="525"/>
        <v>0</v>
      </c>
      <c r="AF3105" s="233">
        <f t="shared" si="525"/>
        <v>0</v>
      </c>
      <c r="AG3105" s="233">
        <f t="shared" si="525"/>
        <v>0</v>
      </c>
      <c r="AH3105" s="233">
        <f t="shared" si="525"/>
        <v>0</v>
      </c>
      <c r="AI3105" s="233">
        <f t="shared" si="525"/>
        <v>0</v>
      </c>
      <c r="AJ3105" s="233">
        <f t="shared" si="525"/>
        <v>0</v>
      </c>
      <c r="AK3105" s="311"/>
      <c r="AL3105" s="131"/>
      <c r="AM3105" s="65" t="s">
        <v>654</v>
      </c>
      <c r="AN3105" s="65"/>
      <c r="AO3105" s="65"/>
      <c r="AP3105" s="65"/>
      <c r="AQ3105" s="65"/>
      <c r="AR3105" s="65"/>
      <c r="AS3105" s="66"/>
    </row>
    <row r="3106" spans="1:45" s="67" customFormat="1" ht="12" customHeight="1" x14ac:dyDescent="0.2">
      <c r="A3106" s="168">
        <v>5099038</v>
      </c>
      <c r="B3106" s="169" t="s">
        <v>1696</v>
      </c>
      <c r="C3106" s="258">
        <f t="shared" si="520"/>
        <v>0</v>
      </c>
      <c r="D3106" s="263">
        <f t="shared" si="522"/>
        <v>0</v>
      </c>
      <c r="E3106" s="125"/>
      <c r="F3106" s="125"/>
      <c r="G3106" s="125"/>
      <c r="H3106" s="126"/>
      <c r="I3106" s="126"/>
      <c r="J3106" s="126"/>
      <c r="K3106" s="126"/>
      <c r="L3106" s="126"/>
      <c r="M3106" s="126"/>
      <c r="N3106" s="126"/>
      <c r="O3106" s="126"/>
      <c r="P3106" s="126"/>
      <c r="Q3106" s="126"/>
      <c r="R3106" s="126"/>
      <c r="S3106" s="126"/>
      <c r="T3106" s="126"/>
      <c r="U3106" s="126"/>
      <c r="V3106" s="126"/>
      <c r="W3106" s="126"/>
      <c r="X3106" s="126"/>
      <c r="Y3106" s="126"/>
      <c r="Z3106" s="126"/>
      <c r="AA3106" s="125"/>
      <c r="AB3106" s="125"/>
      <c r="AC3106" s="125"/>
      <c r="AD3106" s="125"/>
      <c r="AE3106" s="125"/>
      <c r="AF3106" s="125"/>
      <c r="AG3106" s="125"/>
      <c r="AH3106" s="125"/>
      <c r="AI3106" s="125"/>
      <c r="AJ3106" s="125"/>
      <c r="AK3106" s="311"/>
      <c r="AL3106" s="131"/>
      <c r="AM3106" s="65" t="s">
        <v>654</v>
      </c>
      <c r="AN3106" s="65"/>
      <c r="AO3106" s="65"/>
      <c r="AP3106" s="65"/>
      <c r="AQ3106" s="65"/>
      <c r="AR3106" s="65"/>
      <c r="AS3106" s="66"/>
    </row>
    <row r="3107" spans="1:45" s="67" customFormat="1" ht="12" customHeight="1" x14ac:dyDescent="0.2">
      <c r="A3107" s="219"/>
      <c r="B3107" s="220" t="s">
        <v>1678</v>
      </c>
      <c r="C3107" s="258">
        <f t="shared" si="520"/>
        <v>0</v>
      </c>
      <c r="D3107" s="263">
        <f t="shared" si="522"/>
        <v>0</v>
      </c>
      <c r="E3107" s="125"/>
      <c r="F3107" s="125"/>
      <c r="G3107" s="125"/>
      <c r="H3107" s="126"/>
      <c r="I3107" s="126"/>
      <c r="J3107" s="126"/>
      <c r="K3107" s="126"/>
      <c r="L3107" s="126"/>
      <c r="M3107" s="126"/>
      <c r="N3107" s="126"/>
      <c r="O3107" s="126"/>
      <c r="P3107" s="126"/>
      <c r="Q3107" s="126"/>
      <c r="R3107" s="126"/>
      <c r="S3107" s="126"/>
      <c r="T3107" s="126"/>
      <c r="U3107" s="126"/>
      <c r="V3107" s="126"/>
      <c r="W3107" s="126"/>
      <c r="X3107" s="126"/>
      <c r="Y3107" s="126"/>
      <c r="Z3107" s="126"/>
      <c r="AA3107" s="125"/>
      <c r="AB3107" s="125"/>
      <c r="AC3107" s="125"/>
      <c r="AD3107" s="125"/>
      <c r="AE3107" s="125"/>
      <c r="AF3107" s="125"/>
      <c r="AG3107" s="125"/>
      <c r="AH3107" s="125"/>
      <c r="AI3107" s="125"/>
      <c r="AJ3107" s="125"/>
      <c r="AK3107" s="311"/>
      <c r="AL3107" s="131"/>
      <c r="AM3107" s="65" t="s">
        <v>654</v>
      </c>
      <c r="AN3107" s="65"/>
      <c r="AO3107" s="65"/>
      <c r="AP3107" s="65"/>
      <c r="AQ3107" s="65"/>
      <c r="AR3107" s="65"/>
      <c r="AS3107" s="66"/>
    </row>
    <row r="3108" spans="1:45" s="67" customFormat="1" ht="12" customHeight="1" x14ac:dyDescent="0.2">
      <c r="A3108" s="168"/>
      <c r="B3108" s="217" t="s">
        <v>2348</v>
      </c>
      <c r="C3108" s="257">
        <f t="shared" si="520"/>
        <v>0</v>
      </c>
      <c r="D3108" s="259">
        <f t="shared" si="522"/>
        <v>0</v>
      </c>
      <c r="E3108" s="233">
        <f>SUM(E3109:E3111)</f>
        <v>0</v>
      </c>
      <c r="F3108" s="233">
        <f>SUM(F3109:F3111)</f>
        <v>0</v>
      </c>
      <c r="G3108" s="233">
        <f>SUM(G3109:G3111)</f>
        <v>0</v>
      </c>
      <c r="H3108" s="126"/>
      <c r="I3108" s="126"/>
      <c r="J3108" s="126"/>
      <c r="K3108" s="126"/>
      <c r="L3108" s="126"/>
      <c r="M3108" s="126"/>
      <c r="N3108" s="126"/>
      <c r="O3108" s="126"/>
      <c r="P3108" s="126"/>
      <c r="Q3108" s="126"/>
      <c r="R3108" s="126"/>
      <c r="S3108" s="126"/>
      <c r="T3108" s="126"/>
      <c r="U3108" s="126"/>
      <c r="V3108" s="126"/>
      <c r="W3108" s="126"/>
      <c r="X3108" s="126"/>
      <c r="Y3108" s="126"/>
      <c r="Z3108" s="126"/>
      <c r="AA3108" s="233">
        <f>SUM(AA3109:AA3111)</f>
        <v>0</v>
      </c>
      <c r="AB3108" s="233">
        <f t="shared" ref="AB3108:AJ3108" si="526">SUM(AB3109:AB3111)</f>
        <v>0</v>
      </c>
      <c r="AC3108" s="233">
        <f t="shared" si="526"/>
        <v>0</v>
      </c>
      <c r="AD3108" s="233">
        <f t="shared" si="526"/>
        <v>0</v>
      </c>
      <c r="AE3108" s="233">
        <f t="shared" si="526"/>
        <v>0</v>
      </c>
      <c r="AF3108" s="233">
        <f t="shared" si="526"/>
        <v>0</v>
      </c>
      <c r="AG3108" s="233">
        <f t="shared" si="526"/>
        <v>0</v>
      </c>
      <c r="AH3108" s="233">
        <f t="shared" si="526"/>
        <v>0</v>
      </c>
      <c r="AI3108" s="233">
        <f t="shared" si="526"/>
        <v>0</v>
      </c>
      <c r="AJ3108" s="233">
        <f t="shared" si="526"/>
        <v>0</v>
      </c>
      <c r="AK3108" s="311"/>
      <c r="AL3108" s="131"/>
      <c r="AM3108" s="65" t="s">
        <v>654</v>
      </c>
      <c r="AN3108" s="65"/>
      <c r="AO3108" s="65"/>
      <c r="AP3108" s="65"/>
      <c r="AQ3108" s="65"/>
      <c r="AR3108" s="65"/>
      <c r="AS3108" s="66"/>
    </row>
    <row r="3109" spans="1:45" s="67" customFormat="1" ht="12" customHeight="1" x14ac:dyDescent="0.2">
      <c r="A3109" s="168">
        <v>5099041</v>
      </c>
      <c r="B3109" s="169" t="s">
        <v>1698</v>
      </c>
      <c r="C3109" s="258">
        <f t="shared" si="520"/>
        <v>0</v>
      </c>
      <c r="D3109" s="263">
        <f t="shared" si="522"/>
        <v>0</v>
      </c>
      <c r="E3109" s="125"/>
      <c r="F3109" s="125"/>
      <c r="G3109" s="125"/>
      <c r="H3109" s="126"/>
      <c r="I3109" s="126"/>
      <c r="J3109" s="126"/>
      <c r="K3109" s="126"/>
      <c r="L3109" s="126"/>
      <c r="M3109" s="126"/>
      <c r="N3109" s="126"/>
      <c r="O3109" s="126"/>
      <c r="P3109" s="126"/>
      <c r="Q3109" s="126"/>
      <c r="R3109" s="126"/>
      <c r="S3109" s="126"/>
      <c r="T3109" s="126"/>
      <c r="U3109" s="126"/>
      <c r="V3109" s="126"/>
      <c r="W3109" s="126"/>
      <c r="X3109" s="126"/>
      <c r="Y3109" s="126"/>
      <c r="Z3109" s="126"/>
      <c r="AA3109" s="125"/>
      <c r="AB3109" s="125"/>
      <c r="AC3109" s="125"/>
      <c r="AD3109" s="125"/>
      <c r="AE3109" s="125"/>
      <c r="AF3109" s="125"/>
      <c r="AG3109" s="125"/>
      <c r="AH3109" s="125"/>
      <c r="AI3109" s="125"/>
      <c r="AJ3109" s="125"/>
      <c r="AK3109" s="311"/>
      <c r="AL3109" s="131"/>
      <c r="AM3109" s="65" t="s">
        <v>654</v>
      </c>
      <c r="AN3109" s="65"/>
      <c r="AO3109" s="65"/>
      <c r="AP3109" s="65"/>
      <c r="AQ3109" s="65"/>
      <c r="AR3109" s="65"/>
      <c r="AS3109" s="66"/>
    </row>
    <row r="3110" spans="1:45" s="67" customFormat="1" ht="12" customHeight="1" x14ac:dyDescent="0.2">
      <c r="A3110" s="168">
        <v>5099042</v>
      </c>
      <c r="B3110" s="169" t="s">
        <v>1699</v>
      </c>
      <c r="C3110" s="258">
        <f t="shared" si="520"/>
        <v>0</v>
      </c>
      <c r="D3110" s="263">
        <f t="shared" si="522"/>
        <v>0</v>
      </c>
      <c r="E3110" s="125"/>
      <c r="F3110" s="125"/>
      <c r="G3110" s="125"/>
      <c r="H3110" s="126"/>
      <c r="I3110" s="126"/>
      <c r="J3110" s="126"/>
      <c r="K3110" s="126"/>
      <c r="L3110" s="126"/>
      <c r="M3110" s="126"/>
      <c r="N3110" s="126"/>
      <c r="O3110" s="126"/>
      <c r="P3110" s="126"/>
      <c r="Q3110" s="126"/>
      <c r="R3110" s="126"/>
      <c r="S3110" s="126"/>
      <c r="T3110" s="126"/>
      <c r="U3110" s="126"/>
      <c r="V3110" s="126"/>
      <c r="W3110" s="126"/>
      <c r="X3110" s="126"/>
      <c r="Y3110" s="126"/>
      <c r="Z3110" s="126"/>
      <c r="AA3110" s="125"/>
      <c r="AB3110" s="125"/>
      <c r="AC3110" s="125"/>
      <c r="AD3110" s="125"/>
      <c r="AE3110" s="125"/>
      <c r="AF3110" s="125"/>
      <c r="AG3110" s="125"/>
      <c r="AH3110" s="125"/>
      <c r="AI3110" s="125"/>
      <c r="AJ3110" s="125"/>
      <c r="AK3110" s="311"/>
      <c r="AL3110" s="131"/>
      <c r="AM3110" s="65" t="s">
        <v>654</v>
      </c>
      <c r="AN3110" s="65"/>
      <c r="AO3110" s="65"/>
      <c r="AP3110" s="65"/>
      <c r="AQ3110" s="65"/>
      <c r="AR3110" s="65"/>
      <c r="AS3110" s="66"/>
    </row>
    <row r="3111" spans="1:45" s="67" customFormat="1" ht="12" customHeight="1" x14ac:dyDescent="0.2">
      <c r="A3111" s="168">
        <v>5099043</v>
      </c>
      <c r="B3111" s="169" t="s">
        <v>1700</v>
      </c>
      <c r="C3111" s="258">
        <f t="shared" si="520"/>
        <v>0</v>
      </c>
      <c r="D3111" s="263">
        <f t="shared" si="522"/>
        <v>0</v>
      </c>
      <c r="E3111" s="125"/>
      <c r="F3111" s="125"/>
      <c r="G3111" s="125"/>
      <c r="H3111" s="126"/>
      <c r="I3111" s="126"/>
      <c r="J3111" s="126"/>
      <c r="K3111" s="126"/>
      <c r="L3111" s="126"/>
      <c r="M3111" s="126"/>
      <c r="N3111" s="126"/>
      <c r="O3111" s="126"/>
      <c r="P3111" s="126"/>
      <c r="Q3111" s="126"/>
      <c r="R3111" s="126"/>
      <c r="S3111" s="126"/>
      <c r="T3111" s="126"/>
      <c r="U3111" s="126"/>
      <c r="V3111" s="126"/>
      <c r="W3111" s="126"/>
      <c r="X3111" s="126"/>
      <c r="Y3111" s="126"/>
      <c r="Z3111" s="126"/>
      <c r="AA3111" s="125"/>
      <c r="AB3111" s="125"/>
      <c r="AC3111" s="125"/>
      <c r="AD3111" s="125"/>
      <c r="AE3111" s="125"/>
      <c r="AF3111" s="125"/>
      <c r="AG3111" s="125"/>
      <c r="AH3111" s="125"/>
      <c r="AI3111" s="125"/>
      <c r="AJ3111" s="125"/>
      <c r="AK3111" s="311"/>
      <c r="AL3111" s="131"/>
      <c r="AM3111" s="65" t="s">
        <v>654</v>
      </c>
      <c r="AN3111" s="65"/>
      <c r="AO3111" s="65"/>
      <c r="AP3111" s="65"/>
      <c r="AQ3111" s="65"/>
      <c r="AR3111" s="65"/>
      <c r="AS3111" s="66"/>
    </row>
    <row r="3112" spans="1:45" s="67" customFormat="1" ht="12" customHeight="1" x14ac:dyDescent="0.2">
      <c r="A3112" s="219"/>
      <c r="B3112" s="217" t="s">
        <v>2349</v>
      </c>
      <c r="C3112" s="257">
        <f t="shared" si="520"/>
        <v>0</v>
      </c>
      <c r="D3112" s="259">
        <f t="shared" si="522"/>
        <v>0</v>
      </c>
      <c r="E3112" s="233">
        <f>SUM(E3113:E3128)</f>
        <v>0</v>
      </c>
      <c r="F3112" s="233">
        <f>SUM(F3113:F3128)</f>
        <v>0</v>
      </c>
      <c r="G3112" s="233">
        <f>SUM(G3113:G3128)</f>
        <v>0</v>
      </c>
      <c r="H3112" s="126"/>
      <c r="I3112" s="126"/>
      <c r="J3112" s="126"/>
      <c r="K3112" s="126"/>
      <c r="L3112" s="126"/>
      <c r="M3112" s="126"/>
      <c r="N3112" s="126"/>
      <c r="O3112" s="126"/>
      <c r="P3112" s="126"/>
      <c r="Q3112" s="126"/>
      <c r="R3112" s="126"/>
      <c r="S3112" s="126"/>
      <c r="T3112" s="126"/>
      <c r="U3112" s="126"/>
      <c r="V3112" s="126"/>
      <c r="W3112" s="126"/>
      <c r="X3112" s="126"/>
      <c r="Y3112" s="126"/>
      <c r="Z3112" s="126"/>
      <c r="AA3112" s="233">
        <f>SUM(AA3113:AA3128)</f>
        <v>0</v>
      </c>
      <c r="AB3112" s="233">
        <f t="shared" ref="AB3112:AJ3112" si="527">SUM(AB3113:AB3128)</f>
        <v>0</v>
      </c>
      <c r="AC3112" s="233">
        <f t="shared" si="527"/>
        <v>0</v>
      </c>
      <c r="AD3112" s="233">
        <f t="shared" si="527"/>
        <v>0</v>
      </c>
      <c r="AE3112" s="233">
        <f t="shared" si="527"/>
        <v>0</v>
      </c>
      <c r="AF3112" s="233">
        <f t="shared" si="527"/>
        <v>0</v>
      </c>
      <c r="AG3112" s="233">
        <f t="shared" si="527"/>
        <v>0</v>
      </c>
      <c r="AH3112" s="233">
        <f t="shared" si="527"/>
        <v>0</v>
      </c>
      <c r="AI3112" s="233">
        <f t="shared" si="527"/>
        <v>0</v>
      </c>
      <c r="AJ3112" s="233">
        <f t="shared" si="527"/>
        <v>0</v>
      </c>
      <c r="AK3112" s="311"/>
      <c r="AL3112" s="131"/>
      <c r="AM3112" s="65" t="s">
        <v>654</v>
      </c>
      <c r="AN3112" s="65"/>
      <c r="AO3112" s="65"/>
      <c r="AP3112" s="65"/>
      <c r="AQ3112" s="65"/>
      <c r="AR3112" s="65"/>
      <c r="AS3112" s="66"/>
    </row>
    <row r="3113" spans="1:45" s="67" customFormat="1" ht="12" customHeight="1" x14ac:dyDescent="0.2">
      <c r="A3113" s="168">
        <v>5099057</v>
      </c>
      <c r="B3113" s="169" t="s">
        <v>1701</v>
      </c>
      <c r="C3113" s="258">
        <f t="shared" si="520"/>
        <v>0</v>
      </c>
      <c r="D3113" s="263">
        <f t="shared" si="522"/>
        <v>0</v>
      </c>
      <c r="E3113" s="125"/>
      <c r="F3113" s="125"/>
      <c r="G3113" s="125"/>
      <c r="H3113" s="126"/>
      <c r="I3113" s="126"/>
      <c r="J3113" s="126"/>
      <c r="K3113" s="126"/>
      <c r="L3113" s="126"/>
      <c r="M3113" s="126"/>
      <c r="N3113" s="126"/>
      <c r="O3113" s="126"/>
      <c r="P3113" s="126"/>
      <c r="Q3113" s="126"/>
      <c r="R3113" s="126"/>
      <c r="S3113" s="126"/>
      <c r="T3113" s="126"/>
      <c r="U3113" s="126"/>
      <c r="V3113" s="126"/>
      <c r="W3113" s="126"/>
      <c r="X3113" s="126"/>
      <c r="Y3113" s="126"/>
      <c r="Z3113" s="126"/>
      <c r="AA3113" s="125"/>
      <c r="AB3113" s="125"/>
      <c r="AC3113" s="125"/>
      <c r="AD3113" s="125"/>
      <c r="AE3113" s="125"/>
      <c r="AF3113" s="125"/>
      <c r="AG3113" s="125"/>
      <c r="AH3113" s="125"/>
      <c r="AI3113" s="125"/>
      <c r="AJ3113" s="125"/>
      <c r="AK3113" s="311"/>
      <c r="AL3113" s="131"/>
      <c r="AM3113" s="65" t="s">
        <v>654</v>
      </c>
      <c r="AN3113" s="65"/>
      <c r="AO3113" s="65"/>
      <c r="AP3113" s="65"/>
      <c r="AQ3113" s="65"/>
      <c r="AR3113" s="65"/>
      <c r="AS3113" s="66"/>
    </row>
    <row r="3114" spans="1:45" s="67" customFormat="1" ht="12" customHeight="1" x14ac:dyDescent="0.2">
      <c r="A3114" s="168">
        <v>5099058</v>
      </c>
      <c r="B3114" s="169" t="s">
        <v>1854</v>
      </c>
      <c r="C3114" s="258">
        <f t="shared" si="520"/>
        <v>0</v>
      </c>
      <c r="D3114" s="263">
        <f t="shared" si="522"/>
        <v>0</v>
      </c>
      <c r="E3114" s="125"/>
      <c r="F3114" s="125"/>
      <c r="G3114" s="125"/>
      <c r="H3114" s="126"/>
      <c r="I3114" s="126"/>
      <c r="J3114" s="126"/>
      <c r="K3114" s="126"/>
      <c r="L3114" s="126"/>
      <c r="M3114" s="126"/>
      <c r="N3114" s="126"/>
      <c r="O3114" s="126"/>
      <c r="P3114" s="126"/>
      <c r="Q3114" s="126"/>
      <c r="R3114" s="126"/>
      <c r="S3114" s="126"/>
      <c r="T3114" s="126"/>
      <c r="U3114" s="126"/>
      <c r="V3114" s="126"/>
      <c r="W3114" s="126"/>
      <c r="X3114" s="126"/>
      <c r="Y3114" s="126"/>
      <c r="Z3114" s="126"/>
      <c r="AA3114" s="125"/>
      <c r="AB3114" s="125"/>
      <c r="AC3114" s="125"/>
      <c r="AD3114" s="125"/>
      <c r="AE3114" s="125"/>
      <c r="AF3114" s="125"/>
      <c r="AG3114" s="125"/>
      <c r="AH3114" s="125"/>
      <c r="AI3114" s="125"/>
      <c r="AJ3114" s="125"/>
      <c r="AK3114" s="311"/>
      <c r="AL3114" s="131"/>
      <c r="AM3114" s="65" t="s">
        <v>654</v>
      </c>
      <c r="AN3114" s="65"/>
      <c r="AO3114" s="65"/>
      <c r="AP3114" s="65"/>
      <c r="AQ3114" s="65"/>
      <c r="AR3114" s="65"/>
      <c r="AS3114" s="66"/>
    </row>
    <row r="3115" spans="1:45" s="67" customFormat="1" ht="12" customHeight="1" x14ac:dyDescent="0.2">
      <c r="A3115" s="168"/>
      <c r="B3115" s="169" t="s">
        <v>1682</v>
      </c>
      <c r="C3115" s="258">
        <f t="shared" si="520"/>
        <v>0</v>
      </c>
      <c r="D3115" s="263">
        <f t="shared" si="522"/>
        <v>0</v>
      </c>
      <c r="E3115" s="125"/>
      <c r="F3115" s="125"/>
      <c r="G3115" s="125"/>
      <c r="H3115" s="126"/>
      <c r="I3115" s="126"/>
      <c r="J3115" s="126"/>
      <c r="K3115" s="126"/>
      <c r="L3115" s="126"/>
      <c r="M3115" s="126"/>
      <c r="N3115" s="126"/>
      <c r="O3115" s="126"/>
      <c r="P3115" s="126"/>
      <c r="Q3115" s="126"/>
      <c r="R3115" s="126"/>
      <c r="S3115" s="126"/>
      <c r="T3115" s="126"/>
      <c r="U3115" s="126"/>
      <c r="V3115" s="126"/>
      <c r="W3115" s="126"/>
      <c r="X3115" s="126"/>
      <c r="Y3115" s="126"/>
      <c r="Z3115" s="126"/>
      <c r="AA3115" s="125"/>
      <c r="AB3115" s="125"/>
      <c r="AC3115" s="125"/>
      <c r="AD3115" s="125"/>
      <c r="AE3115" s="125"/>
      <c r="AF3115" s="125"/>
      <c r="AG3115" s="125"/>
      <c r="AH3115" s="125"/>
      <c r="AI3115" s="125"/>
      <c r="AJ3115" s="125"/>
      <c r="AK3115" s="311"/>
      <c r="AL3115" s="131"/>
      <c r="AM3115" s="65" t="s">
        <v>654</v>
      </c>
      <c r="AN3115" s="65"/>
      <c r="AO3115" s="65"/>
      <c r="AP3115" s="65"/>
      <c r="AQ3115" s="65"/>
      <c r="AR3115" s="65"/>
      <c r="AS3115" s="66"/>
    </row>
    <row r="3116" spans="1:45" s="67" customFormat="1" ht="12" customHeight="1" x14ac:dyDescent="0.2">
      <c r="A3116" s="168"/>
      <c r="B3116" s="169" t="s">
        <v>1683</v>
      </c>
      <c r="C3116" s="258">
        <f t="shared" si="520"/>
        <v>0</v>
      </c>
      <c r="D3116" s="263">
        <f t="shared" si="522"/>
        <v>0</v>
      </c>
      <c r="E3116" s="125"/>
      <c r="F3116" s="125"/>
      <c r="G3116" s="125"/>
      <c r="H3116" s="126"/>
      <c r="I3116" s="126"/>
      <c r="J3116" s="126"/>
      <c r="K3116" s="126"/>
      <c r="L3116" s="126"/>
      <c r="M3116" s="126"/>
      <c r="N3116" s="126"/>
      <c r="O3116" s="126"/>
      <c r="P3116" s="126"/>
      <c r="Q3116" s="126"/>
      <c r="R3116" s="126"/>
      <c r="S3116" s="126"/>
      <c r="T3116" s="126"/>
      <c r="U3116" s="126"/>
      <c r="V3116" s="126"/>
      <c r="W3116" s="126"/>
      <c r="X3116" s="126"/>
      <c r="Y3116" s="126"/>
      <c r="Z3116" s="126"/>
      <c r="AA3116" s="125"/>
      <c r="AB3116" s="125"/>
      <c r="AC3116" s="125"/>
      <c r="AD3116" s="125"/>
      <c r="AE3116" s="125"/>
      <c r="AF3116" s="125"/>
      <c r="AG3116" s="125"/>
      <c r="AH3116" s="125"/>
      <c r="AI3116" s="125"/>
      <c r="AJ3116" s="125"/>
      <c r="AK3116" s="311"/>
      <c r="AL3116" s="131"/>
      <c r="AM3116" s="65" t="s">
        <v>654</v>
      </c>
      <c r="AN3116" s="65"/>
      <c r="AO3116" s="65"/>
      <c r="AP3116" s="65"/>
      <c r="AQ3116" s="65"/>
      <c r="AR3116" s="65"/>
      <c r="AS3116" s="66"/>
    </row>
    <row r="3117" spans="1:45" s="67" customFormat="1" ht="12" customHeight="1" x14ac:dyDescent="0.2">
      <c r="A3117" s="168"/>
      <c r="B3117" s="169" t="s">
        <v>1680</v>
      </c>
      <c r="C3117" s="258">
        <f t="shared" si="520"/>
        <v>0</v>
      </c>
      <c r="D3117" s="263">
        <f t="shared" si="522"/>
        <v>0</v>
      </c>
      <c r="E3117" s="125"/>
      <c r="F3117" s="125"/>
      <c r="G3117" s="125"/>
      <c r="H3117" s="126"/>
      <c r="I3117" s="126"/>
      <c r="J3117" s="126"/>
      <c r="K3117" s="126"/>
      <c r="L3117" s="126"/>
      <c r="M3117" s="126"/>
      <c r="N3117" s="126"/>
      <c r="O3117" s="126"/>
      <c r="P3117" s="126"/>
      <c r="Q3117" s="126"/>
      <c r="R3117" s="126"/>
      <c r="S3117" s="126"/>
      <c r="T3117" s="126"/>
      <c r="U3117" s="126"/>
      <c r="V3117" s="126"/>
      <c r="W3117" s="126"/>
      <c r="X3117" s="126"/>
      <c r="Y3117" s="126"/>
      <c r="Z3117" s="126"/>
      <c r="AA3117" s="125"/>
      <c r="AB3117" s="125"/>
      <c r="AC3117" s="125"/>
      <c r="AD3117" s="125"/>
      <c r="AE3117" s="125"/>
      <c r="AF3117" s="125"/>
      <c r="AG3117" s="125"/>
      <c r="AH3117" s="125"/>
      <c r="AI3117" s="125"/>
      <c r="AJ3117" s="125"/>
      <c r="AK3117" s="311"/>
      <c r="AL3117" s="131"/>
      <c r="AM3117" s="65" t="s">
        <v>654</v>
      </c>
      <c r="AN3117" s="65"/>
      <c r="AO3117" s="65"/>
      <c r="AP3117" s="65"/>
      <c r="AQ3117" s="65"/>
      <c r="AR3117" s="65"/>
      <c r="AS3117" s="66"/>
    </row>
    <row r="3118" spans="1:45" s="67" customFormat="1" ht="12" customHeight="1" x14ac:dyDescent="0.2">
      <c r="A3118" s="168"/>
      <c r="B3118" s="169" t="s">
        <v>1684</v>
      </c>
      <c r="C3118" s="258">
        <f t="shared" si="520"/>
        <v>0</v>
      </c>
      <c r="D3118" s="263">
        <f t="shared" si="522"/>
        <v>0</v>
      </c>
      <c r="E3118" s="125"/>
      <c r="F3118" s="125"/>
      <c r="G3118" s="125"/>
      <c r="H3118" s="126"/>
      <c r="I3118" s="126"/>
      <c r="J3118" s="126"/>
      <c r="K3118" s="126"/>
      <c r="L3118" s="126"/>
      <c r="M3118" s="126"/>
      <c r="N3118" s="126"/>
      <c r="O3118" s="126"/>
      <c r="P3118" s="126"/>
      <c r="Q3118" s="126"/>
      <c r="R3118" s="126"/>
      <c r="S3118" s="126"/>
      <c r="T3118" s="126"/>
      <c r="U3118" s="126"/>
      <c r="V3118" s="126"/>
      <c r="W3118" s="126"/>
      <c r="X3118" s="126"/>
      <c r="Y3118" s="126"/>
      <c r="Z3118" s="126"/>
      <c r="AA3118" s="125"/>
      <c r="AB3118" s="125"/>
      <c r="AC3118" s="125"/>
      <c r="AD3118" s="125"/>
      <c r="AE3118" s="125"/>
      <c r="AF3118" s="125"/>
      <c r="AG3118" s="125"/>
      <c r="AH3118" s="125"/>
      <c r="AI3118" s="125"/>
      <c r="AJ3118" s="125"/>
      <c r="AK3118" s="311"/>
      <c r="AL3118" s="131"/>
      <c r="AM3118" s="65" t="s">
        <v>654</v>
      </c>
      <c r="AN3118" s="65"/>
      <c r="AO3118" s="65"/>
      <c r="AP3118" s="65"/>
      <c r="AQ3118" s="65"/>
      <c r="AR3118" s="65"/>
      <c r="AS3118" s="66"/>
    </row>
    <row r="3119" spans="1:45" s="67" customFormat="1" ht="12" customHeight="1" x14ac:dyDescent="0.2">
      <c r="A3119" s="168"/>
      <c r="B3119" s="169" t="s">
        <v>1681</v>
      </c>
      <c r="C3119" s="258">
        <f t="shared" si="520"/>
        <v>0</v>
      </c>
      <c r="D3119" s="263">
        <f t="shared" si="522"/>
        <v>0</v>
      </c>
      <c r="E3119" s="125"/>
      <c r="F3119" s="125"/>
      <c r="G3119" s="125"/>
      <c r="H3119" s="126"/>
      <c r="I3119" s="126"/>
      <c r="J3119" s="126"/>
      <c r="K3119" s="126"/>
      <c r="L3119" s="126"/>
      <c r="M3119" s="126"/>
      <c r="N3119" s="126"/>
      <c r="O3119" s="126"/>
      <c r="P3119" s="126"/>
      <c r="Q3119" s="126"/>
      <c r="R3119" s="126"/>
      <c r="S3119" s="126"/>
      <c r="T3119" s="126"/>
      <c r="U3119" s="126"/>
      <c r="V3119" s="126"/>
      <c r="W3119" s="126"/>
      <c r="X3119" s="126"/>
      <c r="Y3119" s="126"/>
      <c r="Z3119" s="126"/>
      <c r="AA3119" s="125"/>
      <c r="AB3119" s="125"/>
      <c r="AC3119" s="125"/>
      <c r="AD3119" s="125"/>
      <c r="AE3119" s="125"/>
      <c r="AF3119" s="125"/>
      <c r="AG3119" s="125"/>
      <c r="AH3119" s="125"/>
      <c r="AI3119" s="125"/>
      <c r="AJ3119" s="125"/>
      <c r="AK3119" s="311"/>
      <c r="AL3119" s="131"/>
      <c r="AM3119" s="65" t="s">
        <v>654</v>
      </c>
      <c r="AN3119" s="65"/>
      <c r="AO3119" s="65"/>
      <c r="AP3119" s="65"/>
      <c r="AQ3119" s="65"/>
      <c r="AR3119" s="65"/>
      <c r="AS3119" s="66"/>
    </row>
    <row r="3120" spans="1:45" s="67" customFormat="1" ht="12" customHeight="1" x14ac:dyDescent="0.2">
      <c r="A3120" s="168"/>
      <c r="B3120" s="169" t="s">
        <v>1685</v>
      </c>
      <c r="C3120" s="258">
        <f t="shared" si="520"/>
        <v>0</v>
      </c>
      <c r="D3120" s="263">
        <f t="shared" si="522"/>
        <v>0</v>
      </c>
      <c r="E3120" s="125"/>
      <c r="F3120" s="125"/>
      <c r="G3120" s="125"/>
      <c r="H3120" s="126"/>
      <c r="I3120" s="126"/>
      <c r="J3120" s="126"/>
      <c r="K3120" s="126"/>
      <c r="L3120" s="126"/>
      <c r="M3120" s="126"/>
      <c r="N3120" s="126"/>
      <c r="O3120" s="126"/>
      <c r="P3120" s="126"/>
      <c r="Q3120" s="126"/>
      <c r="R3120" s="126"/>
      <c r="S3120" s="126"/>
      <c r="T3120" s="126"/>
      <c r="U3120" s="126"/>
      <c r="V3120" s="126"/>
      <c r="W3120" s="126"/>
      <c r="X3120" s="126"/>
      <c r="Y3120" s="126"/>
      <c r="Z3120" s="126"/>
      <c r="AA3120" s="125"/>
      <c r="AB3120" s="125"/>
      <c r="AC3120" s="125"/>
      <c r="AD3120" s="125"/>
      <c r="AE3120" s="125"/>
      <c r="AF3120" s="125"/>
      <c r="AG3120" s="125"/>
      <c r="AH3120" s="125"/>
      <c r="AI3120" s="125"/>
      <c r="AJ3120" s="125"/>
      <c r="AK3120" s="311"/>
      <c r="AL3120" s="131"/>
      <c r="AM3120" s="65" t="s">
        <v>654</v>
      </c>
      <c r="AN3120" s="65"/>
      <c r="AO3120" s="65"/>
      <c r="AP3120" s="65"/>
      <c r="AQ3120" s="65"/>
      <c r="AR3120" s="65"/>
      <c r="AS3120" s="66"/>
    </row>
    <row r="3121" spans="1:45" s="67" customFormat="1" ht="12" customHeight="1" x14ac:dyDescent="0.2">
      <c r="A3121" s="168"/>
      <c r="B3121" s="169" t="s">
        <v>1686</v>
      </c>
      <c r="C3121" s="258">
        <f t="shared" si="520"/>
        <v>0</v>
      </c>
      <c r="D3121" s="263">
        <f t="shared" si="522"/>
        <v>0</v>
      </c>
      <c r="E3121" s="125"/>
      <c r="F3121" s="125"/>
      <c r="G3121" s="125"/>
      <c r="H3121" s="126"/>
      <c r="I3121" s="126"/>
      <c r="J3121" s="126"/>
      <c r="K3121" s="126"/>
      <c r="L3121" s="126"/>
      <c r="M3121" s="126"/>
      <c r="N3121" s="126"/>
      <c r="O3121" s="126"/>
      <c r="P3121" s="126"/>
      <c r="Q3121" s="126"/>
      <c r="R3121" s="126"/>
      <c r="S3121" s="126"/>
      <c r="T3121" s="126"/>
      <c r="U3121" s="126"/>
      <c r="V3121" s="126"/>
      <c r="W3121" s="126"/>
      <c r="X3121" s="126"/>
      <c r="Y3121" s="126"/>
      <c r="Z3121" s="126"/>
      <c r="AA3121" s="125"/>
      <c r="AB3121" s="125"/>
      <c r="AC3121" s="125"/>
      <c r="AD3121" s="125"/>
      <c r="AE3121" s="125"/>
      <c r="AF3121" s="125"/>
      <c r="AG3121" s="125"/>
      <c r="AH3121" s="125"/>
      <c r="AI3121" s="125"/>
      <c r="AJ3121" s="125"/>
      <c r="AK3121" s="311"/>
      <c r="AL3121" s="131"/>
      <c r="AM3121" s="65" t="s">
        <v>654</v>
      </c>
      <c r="AN3121" s="65"/>
      <c r="AO3121" s="65"/>
      <c r="AP3121" s="65"/>
      <c r="AQ3121" s="65"/>
      <c r="AR3121" s="65"/>
      <c r="AS3121" s="66"/>
    </row>
    <row r="3122" spans="1:45" s="67" customFormat="1" ht="12" customHeight="1" x14ac:dyDescent="0.2">
      <c r="A3122" s="168"/>
      <c r="B3122" s="169" t="s">
        <v>1710</v>
      </c>
      <c r="C3122" s="258">
        <f t="shared" si="520"/>
        <v>0</v>
      </c>
      <c r="D3122" s="263">
        <f t="shared" si="522"/>
        <v>0</v>
      </c>
      <c r="E3122" s="125"/>
      <c r="F3122" s="125"/>
      <c r="G3122" s="125"/>
      <c r="H3122" s="126"/>
      <c r="I3122" s="126"/>
      <c r="J3122" s="126"/>
      <c r="K3122" s="126"/>
      <c r="L3122" s="126"/>
      <c r="M3122" s="126"/>
      <c r="N3122" s="126"/>
      <c r="O3122" s="126"/>
      <c r="P3122" s="126"/>
      <c r="Q3122" s="126"/>
      <c r="R3122" s="126"/>
      <c r="S3122" s="126"/>
      <c r="T3122" s="126"/>
      <c r="U3122" s="126"/>
      <c r="V3122" s="126"/>
      <c r="W3122" s="126"/>
      <c r="X3122" s="126"/>
      <c r="Y3122" s="126"/>
      <c r="Z3122" s="126"/>
      <c r="AA3122" s="125"/>
      <c r="AB3122" s="125"/>
      <c r="AC3122" s="125"/>
      <c r="AD3122" s="125"/>
      <c r="AE3122" s="125"/>
      <c r="AF3122" s="125"/>
      <c r="AG3122" s="125"/>
      <c r="AH3122" s="125"/>
      <c r="AI3122" s="125"/>
      <c r="AJ3122" s="125"/>
      <c r="AK3122" s="311"/>
      <c r="AL3122" s="131"/>
      <c r="AM3122" s="65" t="s">
        <v>654</v>
      </c>
      <c r="AN3122" s="65"/>
      <c r="AO3122" s="65"/>
      <c r="AP3122" s="65"/>
      <c r="AQ3122" s="65"/>
      <c r="AR3122" s="65"/>
      <c r="AS3122" s="66"/>
    </row>
    <row r="3123" spans="1:45" s="67" customFormat="1" ht="12" customHeight="1" x14ac:dyDescent="0.2">
      <c r="A3123" s="168"/>
      <c r="B3123" s="169" t="s">
        <v>1729</v>
      </c>
      <c r="C3123" s="258">
        <f t="shared" si="520"/>
        <v>0</v>
      </c>
      <c r="D3123" s="263">
        <f t="shared" si="522"/>
        <v>0</v>
      </c>
      <c r="E3123" s="125"/>
      <c r="F3123" s="125"/>
      <c r="G3123" s="125"/>
      <c r="H3123" s="126"/>
      <c r="I3123" s="126"/>
      <c r="J3123" s="126"/>
      <c r="K3123" s="126"/>
      <c r="L3123" s="126"/>
      <c r="M3123" s="126"/>
      <c r="N3123" s="126"/>
      <c r="O3123" s="126"/>
      <c r="P3123" s="126"/>
      <c r="Q3123" s="126"/>
      <c r="R3123" s="126"/>
      <c r="S3123" s="126"/>
      <c r="T3123" s="126"/>
      <c r="U3123" s="126"/>
      <c r="V3123" s="126"/>
      <c r="W3123" s="126"/>
      <c r="X3123" s="126"/>
      <c r="Y3123" s="126"/>
      <c r="Z3123" s="126"/>
      <c r="AA3123" s="125"/>
      <c r="AB3123" s="125"/>
      <c r="AC3123" s="125"/>
      <c r="AD3123" s="125"/>
      <c r="AE3123" s="125"/>
      <c r="AF3123" s="125"/>
      <c r="AG3123" s="125"/>
      <c r="AH3123" s="125"/>
      <c r="AI3123" s="125"/>
      <c r="AJ3123" s="125"/>
      <c r="AK3123" s="311"/>
      <c r="AL3123" s="131"/>
      <c r="AM3123" s="65" t="s">
        <v>654</v>
      </c>
      <c r="AN3123" s="65"/>
      <c r="AO3123" s="65"/>
      <c r="AP3123" s="65"/>
      <c r="AQ3123" s="65"/>
      <c r="AR3123" s="65"/>
      <c r="AS3123" s="66"/>
    </row>
    <row r="3124" spans="1:45" s="67" customFormat="1" ht="12" customHeight="1" x14ac:dyDescent="0.2">
      <c r="A3124" s="168"/>
      <c r="B3124" s="169" t="s">
        <v>1730</v>
      </c>
      <c r="C3124" s="258">
        <f t="shared" si="520"/>
        <v>0</v>
      </c>
      <c r="D3124" s="263">
        <f t="shared" si="522"/>
        <v>0</v>
      </c>
      <c r="E3124" s="125"/>
      <c r="F3124" s="125"/>
      <c r="G3124" s="125"/>
      <c r="H3124" s="126"/>
      <c r="I3124" s="126"/>
      <c r="J3124" s="126"/>
      <c r="K3124" s="126"/>
      <c r="L3124" s="126"/>
      <c r="M3124" s="126"/>
      <c r="N3124" s="126"/>
      <c r="O3124" s="126"/>
      <c r="P3124" s="126"/>
      <c r="Q3124" s="126"/>
      <c r="R3124" s="126"/>
      <c r="S3124" s="126"/>
      <c r="T3124" s="126"/>
      <c r="U3124" s="126"/>
      <c r="V3124" s="126"/>
      <c r="W3124" s="126"/>
      <c r="X3124" s="126"/>
      <c r="Y3124" s="126"/>
      <c r="Z3124" s="126"/>
      <c r="AA3124" s="125"/>
      <c r="AB3124" s="125"/>
      <c r="AC3124" s="125"/>
      <c r="AD3124" s="125"/>
      <c r="AE3124" s="125"/>
      <c r="AF3124" s="125"/>
      <c r="AG3124" s="125"/>
      <c r="AH3124" s="125"/>
      <c r="AI3124" s="125"/>
      <c r="AJ3124" s="125"/>
      <c r="AK3124" s="311"/>
      <c r="AL3124" s="131"/>
      <c r="AM3124" s="65" t="s">
        <v>654</v>
      </c>
      <c r="AN3124" s="65"/>
      <c r="AO3124" s="65"/>
      <c r="AP3124" s="65"/>
      <c r="AQ3124" s="65"/>
      <c r="AR3124" s="65"/>
      <c r="AS3124" s="66"/>
    </row>
    <row r="3125" spans="1:45" s="67" customFormat="1" ht="12" customHeight="1" x14ac:dyDescent="0.2">
      <c r="A3125" s="168"/>
      <c r="B3125" s="169" t="s">
        <v>1731</v>
      </c>
      <c r="C3125" s="258">
        <f t="shared" si="520"/>
        <v>0</v>
      </c>
      <c r="D3125" s="263">
        <f t="shared" si="522"/>
        <v>0</v>
      </c>
      <c r="E3125" s="125"/>
      <c r="F3125" s="125"/>
      <c r="G3125" s="125"/>
      <c r="H3125" s="126"/>
      <c r="I3125" s="126"/>
      <c r="J3125" s="126"/>
      <c r="K3125" s="126"/>
      <c r="L3125" s="126"/>
      <c r="M3125" s="126"/>
      <c r="N3125" s="126"/>
      <c r="O3125" s="126"/>
      <c r="P3125" s="126"/>
      <c r="Q3125" s="126"/>
      <c r="R3125" s="126"/>
      <c r="S3125" s="126"/>
      <c r="T3125" s="126"/>
      <c r="U3125" s="126"/>
      <c r="V3125" s="126"/>
      <c r="W3125" s="126"/>
      <c r="X3125" s="126"/>
      <c r="Y3125" s="126"/>
      <c r="Z3125" s="126"/>
      <c r="AA3125" s="125"/>
      <c r="AB3125" s="125"/>
      <c r="AC3125" s="125"/>
      <c r="AD3125" s="125"/>
      <c r="AE3125" s="125"/>
      <c r="AF3125" s="125"/>
      <c r="AG3125" s="125"/>
      <c r="AH3125" s="125"/>
      <c r="AI3125" s="125"/>
      <c r="AJ3125" s="125"/>
      <c r="AK3125" s="311"/>
      <c r="AL3125" s="131"/>
      <c r="AM3125" s="65" t="s">
        <v>654</v>
      </c>
      <c r="AN3125" s="65"/>
      <c r="AO3125" s="65"/>
      <c r="AP3125" s="65"/>
      <c r="AQ3125" s="65"/>
      <c r="AR3125" s="65"/>
      <c r="AS3125" s="66"/>
    </row>
    <row r="3126" spans="1:45" s="67" customFormat="1" ht="12" customHeight="1" x14ac:dyDescent="0.2">
      <c r="A3126" s="168"/>
      <c r="B3126" s="169" t="s">
        <v>1675</v>
      </c>
      <c r="C3126" s="258">
        <f t="shared" si="520"/>
        <v>0</v>
      </c>
      <c r="D3126" s="263">
        <f t="shared" si="522"/>
        <v>0</v>
      </c>
      <c r="E3126" s="125"/>
      <c r="F3126" s="125"/>
      <c r="G3126" s="125"/>
      <c r="H3126" s="126"/>
      <c r="I3126" s="126"/>
      <c r="J3126" s="126"/>
      <c r="K3126" s="126"/>
      <c r="L3126" s="126"/>
      <c r="M3126" s="126"/>
      <c r="N3126" s="126"/>
      <c r="O3126" s="126"/>
      <c r="P3126" s="126"/>
      <c r="Q3126" s="126"/>
      <c r="R3126" s="126"/>
      <c r="S3126" s="126"/>
      <c r="T3126" s="126"/>
      <c r="U3126" s="126"/>
      <c r="V3126" s="126"/>
      <c r="W3126" s="126"/>
      <c r="X3126" s="126"/>
      <c r="Y3126" s="126"/>
      <c r="Z3126" s="126"/>
      <c r="AA3126" s="125"/>
      <c r="AB3126" s="125"/>
      <c r="AC3126" s="125"/>
      <c r="AD3126" s="125"/>
      <c r="AE3126" s="125"/>
      <c r="AF3126" s="125"/>
      <c r="AG3126" s="125"/>
      <c r="AH3126" s="125"/>
      <c r="AI3126" s="125"/>
      <c r="AJ3126" s="125"/>
      <c r="AK3126" s="311"/>
      <c r="AL3126" s="131"/>
      <c r="AM3126" s="65" t="s">
        <v>654</v>
      </c>
      <c r="AN3126" s="65"/>
      <c r="AO3126" s="65"/>
      <c r="AP3126" s="65"/>
      <c r="AQ3126" s="65"/>
      <c r="AR3126" s="65"/>
      <c r="AS3126" s="66"/>
    </row>
    <row r="3127" spans="1:45" s="67" customFormat="1" ht="12" customHeight="1" x14ac:dyDescent="0.2">
      <c r="A3127" s="168"/>
      <c r="B3127" s="169" t="s">
        <v>1676</v>
      </c>
      <c r="C3127" s="258">
        <f t="shared" si="520"/>
        <v>0</v>
      </c>
      <c r="D3127" s="263">
        <f t="shared" si="522"/>
        <v>0</v>
      </c>
      <c r="E3127" s="125"/>
      <c r="F3127" s="125"/>
      <c r="G3127" s="125"/>
      <c r="H3127" s="126"/>
      <c r="I3127" s="126"/>
      <c r="J3127" s="126"/>
      <c r="K3127" s="126"/>
      <c r="L3127" s="126"/>
      <c r="M3127" s="126"/>
      <c r="N3127" s="126"/>
      <c r="O3127" s="126"/>
      <c r="P3127" s="126"/>
      <c r="Q3127" s="126"/>
      <c r="R3127" s="126"/>
      <c r="S3127" s="126"/>
      <c r="T3127" s="126"/>
      <c r="U3127" s="126"/>
      <c r="V3127" s="126"/>
      <c r="W3127" s="126"/>
      <c r="X3127" s="126"/>
      <c r="Y3127" s="126"/>
      <c r="Z3127" s="126"/>
      <c r="AA3127" s="125"/>
      <c r="AB3127" s="125"/>
      <c r="AC3127" s="125"/>
      <c r="AD3127" s="125"/>
      <c r="AE3127" s="125"/>
      <c r="AF3127" s="125"/>
      <c r="AG3127" s="125"/>
      <c r="AH3127" s="125"/>
      <c r="AI3127" s="125"/>
      <c r="AJ3127" s="125"/>
      <c r="AK3127" s="311"/>
      <c r="AL3127" s="131"/>
      <c r="AM3127" s="65" t="s">
        <v>654</v>
      </c>
      <c r="AN3127" s="65"/>
      <c r="AO3127" s="65"/>
      <c r="AP3127" s="65"/>
      <c r="AQ3127" s="65"/>
      <c r="AR3127" s="65"/>
      <c r="AS3127" s="66"/>
    </row>
    <row r="3128" spans="1:45" s="67" customFormat="1" ht="12" customHeight="1" x14ac:dyDescent="0.2">
      <c r="A3128" s="168"/>
      <c r="B3128" s="169" t="s">
        <v>1677</v>
      </c>
      <c r="C3128" s="258">
        <f t="shared" si="520"/>
        <v>0</v>
      </c>
      <c r="D3128" s="263">
        <f t="shared" si="522"/>
        <v>0</v>
      </c>
      <c r="E3128" s="125"/>
      <c r="F3128" s="125"/>
      <c r="G3128" s="125"/>
      <c r="H3128" s="126"/>
      <c r="I3128" s="126"/>
      <c r="J3128" s="126"/>
      <c r="K3128" s="126"/>
      <c r="L3128" s="126"/>
      <c r="M3128" s="126"/>
      <c r="N3128" s="126"/>
      <c r="O3128" s="126"/>
      <c r="P3128" s="126"/>
      <c r="Q3128" s="126"/>
      <c r="R3128" s="126"/>
      <c r="S3128" s="126"/>
      <c r="T3128" s="126"/>
      <c r="U3128" s="126"/>
      <c r="V3128" s="126"/>
      <c r="W3128" s="126"/>
      <c r="X3128" s="126"/>
      <c r="Y3128" s="126"/>
      <c r="Z3128" s="126"/>
      <c r="AA3128" s="125"/>
      <c r="AB3128" s="125"/>
      <c r="AC3128" s="125"/>
      <c r="AD3128" s="125"/>
      <c r="AE3128" s="125"/>
      <c r="AF3128" s="125"/>
      <c r="AG3128" s="125"/>
      <c r="AH3128" s="125"/>
      <c r="AI3128" s="125"/>
      <c r="AJ3128" s="125"/>
      <c r="AK3128" s="311"/>
      <c r="AL3128" s="131"/>
      <c r="AM3128" s="65" t="s">
        <v>654</v>
      </c>
      <c r="AN3128" s="65"/>
      <c r="AO3128" s="65"/>
      <c r="AP3128" s="65"/>
      <c r="AQ3128" s="65"/>
      <c r="AR3128" s="65"/>
      <c r="AS3128" s="66"/>
    </row>
    <row r="3129" spans="1:45" s="67" customFormat="1" ht="12" customHeight="1" x14ac:dyDescent="0.2">
      <c r="A3129" s="219"/>
      <c r="B3129" s="217" t="s">
        <v>1705</v>
      </c>
      <c r="C3129" s="257">
        <f t="shared" si="520"/>
        <v>0</v>
      </c>
      <c r="D3129" s="259">
        <f t="shared" si="522"/>
        <v>0</v>
      </c>
      <c r="E3129" s="233">
        <f>SUM(E3130:E3131)</f>
        <v>0</v>
      </c>
      <c r="F3129" s="233">
        <f>SUM(F3130:F3131)</f>
        <v>0</v>
      </c>
      <c r="G3129" s="233">
        <f>SUM(G3130:G3131)</f>
        <v>0</v>
      </c>
      <c r="H3129" s="126"/>
      <c r="I3129" s="126"/>
      <c r="J3129" s="126"/>
      <c r="K3129" s="126"/>
      <c r="L3129" s="126"/>
      <c r="M3129" s="126"/>
      <c r="N3129" s="126"/>
      <c r="O3129" s="126"/>
      <c r="P3129" s="126"/>
      <c r="Q3129" s="126"/>
      <c r="R3129" s="126"/>
      <c r="S3129" s="126"/>
      <c r="T3129" s="126"/>
      <c r="U3129" s="126"/>
      <c r="V3129" s="126"/>
      <c r="W3129" s="126"/>
      <c r="X3129" s="126"/>
      <c r="Y3129" s="126"/>
      <c r="Z3129" s="126"/>
      <c r="AA3129" s="233">
        <f>SUM(AA3130:AA3131)</f>
        <v>0</v>
      </c>
      <c r="AB3129" s="233">
        <f t="shared" ref="AB3129:AJ3129" si="528">SUM(AB3130:AB3131)</f>
        <v>0</v>
      </c>
      <c r="AC3129" s="233">
        <f t="shared" si="528"/>
        <v>0</v>
      </c>
      <c r="AD3129" s="233">
        <f t="shared" si="528"/>
        <v>0</v>
      </c>
      <c r="AE3129" s="233">
        <f t="shared" si="528"/>
        <v>0</v>
      </c>
      <c r="AF3129" s="233">
        <f t="shared" si="528"/>
        <v>0</v>
      </c>
      <c r="AG3129" s="233">
        <f t="shared" si="528"/>
        <v>0</v>
      </c>
      <c r="AH3129" s="233">
        <f t="shared" si="528"/>
        <v>0</v>
      </c>
      <c r="AI3129" s="233">
        <f t="shared" si="528"/>
        <v>0</v>
      </c>
      <c r="AJ3129" s="233">
        <f t="shared" si="528"/>
        <v>0</v>
      </c>
      <c r="AK3129" s="311"/>
      <c r="AL3129" s="131"/>
      <c r="AM3129" s="65" t="s">
        <v>654</v>
      </c>
      <c r="AN3129" s="65"/>
      <c r="AO3129" s="65"/>
      <c r="AP3129" s="65"/>
      <c r="AQ3129" s="65"/>
      <c r="AR3129" s="65"/>
      <c r="AS3129" s="66"/>
    </row>
    <row r="3130" spans="1:45" s="67" customFormat="1" ht="12" customHeight="1" x14ac:dyDescent="0.2">
      <c r="A3130" s="168">
        <v>5099059</v>
      </c>
      <c r="B3130" s="169" t="s">
        <v>1839</v>
      </c>
      <c r="C3130" s="258">
        <f t="shared" si="520"/>
        <v>0</v>
      </c>
      <c r="D3130" s="263">
        <f t="shared" si="522"/>
        <v>0</v>
      </c>
      <c r="E3130" s="125"/>
      <c r="F3130" s="125"/>
      <c r="G3130" s="125"/>
      <c r="H3130" s="126"/>
      <c r="I3130" s="126"/>
      <c r="J3130" s="126"/>
      <c r="K3130" s="126"/>
      <c r="L3130" s="126"/>
      <c r="M3130" s="126"/>
      <c r="N3130" s="126"/>
      <c r="O3130" s="126"/>
      <c r="P3130" s="126"/>
      <c r="Q3130" s="126"/>
      <c r="R3130" s="126"/>
      <c r="S3130" s="126"/>
      <c r="T3130" s="126"/>
      <c r="U3130" s="126"/>
      <c r="V3130" s="126"/>
      <c r="W3130" s="126"/>
      <c r="X3130" s="126"/>
      <c r="Y3130" s="126"/>
      <c r="Z3130" s="126"/>
      <c r="AA3130" s="125"/>
      <c r="AB3130" s="125"/>
      <c r="AC3130" s="125"/>
      <c r="AD3130" s="125"/>
      <c r="AE3130" s="125"/>
      <c r="AF3130" s="125"/>
      <c r="AG3130" s="125"/>
      <c r="AH3130" s="125"/>
      <c r="AI3130" s="125"/>
      <c r="AJ3130" s="125"/>
      <c r="AK3130" s="311"/>
      <c r="AL3130" s="131"/>
      <c r="AM3130" s="65" t="s">
        <v>654</v>
      </c>
      <c r="AN3130" s="65"/>
      <c r="AO3130" s="65"/>
      <c r="AP3130" s="65"/>
      <c r="AQ3130" s="65"/>
      <c r="AR3130" s="65"/>
      <c r="AS3130" s="66"/>
    </row>
    <row r="3131" spans="1:45" s="67" customFormat="1" ht="12" customHeight="1" x14ac:dyDescent="0.2">
      <c r="A3131" s="168">
        <v>5099060</v>
      </c>
      <c r="B3131" s="169" t="s">
        <v>1840</v>
      </c>
      <c r="C3131" s="258">
        <f t="shared" si="520"/>
        <v>0</v>
      </c>
      <c r="D3131" s="263">
        <f t="shared" si="522"/>
        <v>0</v>
      </c>
      <c r="E3131" s="125"/>
      <c r="F3131" s="125"/>
      <c r="G3131" s="125"/>
      <c r="H3131" s="126"/>
      <c r="I3131" s="126"/>
      <c r="J3131" s="126"/>
      <c r="K3131" s="126"/>
      <c r="L3131" s="126"/>
      <c r="M3131" s="126"/>
      <c r="N3131" s="126"/>
      <c r="O3131" s="126"/>
      <c r="P3131" s="126"/>
      <c r="Q3131" s="126"/>
      <c r="R3131" s="126"/>
      <c r="S3131" s="126"/>
      <c r="T3131" s="126"/>
      <c r="U3131" s="126"/>
      <c r="V3131" s="126"/>
      <c r="W3131" s="126"/>
      <c r="X3131" s="126"/>
      <c r="Y3131" s="126"/>
      <c r="Z3131" s="126"/>
      <c r="AA3131" s="125"/>
      <c r="AB3131" s="125"/>
      <c r="AC3131" s="125"/>
      <c r="AD3131" s="125"/>
      <c r="AE3131" s="125"/>
      <c r="AF3131" s="125"/>
      <c r="AG3131" s="125"/>
      <c r="AH3131" s="125"/>
      <c r="AI3131" s="125"/>
      <c r="AJ3131" s="125"/>
      <c r="AK3131" s="311"/>
      <c r="AL3131" s="131"/>
      <c r="AM3131" s="65" t="s">
        <v>654</v>
      </c>
      <c r="AN3131" s="65"/>
      <c r="AO3131" s="65"/>
      <c r="AP3131" s="65"/>
      <c r="AQ3131" s="65"/>
      <c r="AR3131" s="65"/>
      <c r="AS3131" s="66"/>
    </row>
    <row r="3132" spans="1:45" s="67" customFormat="1" ht="12" customHeight="1" x14ac:dyDescent="0.2">
      <c r="A3132" s="219"/>
      <c r="B3132" s="217" t="s">
        <v>1706</v>
      </c>
      <c r="C3132" s="257">
        <f t="shared" si="520"/>
        <v>0</v>
      </c>
      <c r="D3132" s="259">
        <f t="shared" si="522"/>
        <v>0</v>
      </c>
      <c r="E3132" s="233">
        <f>SUM(E3133)</f>
        <v>0</v>
      </c>
      <c r="F3132" s="233">
        <f>SUM(F3133)</f>
        <v>0</v>
      </c>
      <c r="G3132" s="233">
        <f>SUM(G3133)</f>
        <v>0</v>
      </c>
      <c r="H3132" s="126"/>
      <c r="I3132" s="126"/>
      <c r="J3132" s="126"/>
      <c r="K3132" s="126"/>
      <c r="L3132" s="126"/>
      <c r="M3132" s="126"/>
      <c r="N3132" s="126"/>
      <c r="O3132" s="126"/>
      <c r="P3132" s="126"/>
      <c r="Q3132" s="126"/>
      <c r="R3132" s="126"/>
      <c r="S3132" s="126"/>
      <c r="T3132" s="126"/>
      <c r="U3132" s="126"/>
      <c r="V3132" s="126"/>
      <c r="W3132" s="126"/>
      <c r="X3132" s="126"/>
      <c r="Y3132" s="126"/>
      <c r="Z3132" s="126"/>
      <c r="AA3132" s="233">
        <f>SUM(AA3133)</f>
        <v>0</v>
      </c>
      <c r="AB3132" s="233">
        <f t="shared" ref="AB3132:AJ3132" si="529">SUM(AB3133)</f>
        <v>0</v>
      </c>
      <c r="AC3132" s="233">
        <f t="shared" si="529"/>
        <v>0</v>
      </c>
      <c r="AD3132" s="233">
        <f t="shared" si="529"/>
        <v>0</v>
      </c>
      <c r="AE3132" s="233">
        <f t="shared" si="529"/>
        <v>0</v>
      </c>
      <c r="AF3132" s="233">
        <f t="shared" si="529"/>
        <v>0</v>
      </c>
      <c r="AG3132" s="233">
        <f t="shared" si="529"/>
        <v>0</v>
      </c>
      <c r="AH3132" s="233">
        <f t="shared" si="529"/>
        <v>0</v>
      </c>
      <c r="AI3132" s="233">
        <f t="shared" si="529"/>
        <v>0</v>
      </c>
      <c r="AJ3132" s="233">
        <f t="shared" si="529"/>
        <v>0</v>
      </c>
      <c r="AK3132" s="311"/>
      <c r="AL3132" s="131"/>
      <c r="AM3132" s="65" t="s">
        <v>654</v>
      </c>
      <c r="AN3132" s="65"/>
      <c r="AO3132" s="65"/>
      <c r="AP3132" s="65"/>
      <c r="AQ3132" s="65"/>
      <c r="AR3132" s="65"/>
      <c r="AS3132" s="66"/>
    </row>
    <row r="3133" spans="1:45" s="72" customFormat="1" ht="24" customHeight="1" x14ac:dyDescent="0.2">
      <c r="A3133" s="168">
        <v>5099039</v>
      </c>
      <c r="B3133" s="169" t="s">
        <v>1697</v>
      </c>
      <c r="C3133" s="258">
        <f t="shared" si="520"/>
        <v>0</v>
      </c>
      <c r="D3133" s="263">
        <f t="shared" si="522"/>
        <v>0</v>
      </c>
      <c r="E3133" s="125"/>
      <c r="F3133" s="125"/>
      <c r="G3133" s="125"/>
      <c r="H3133" s="126"/>
      <c r="I3133" s="126"/>
      <c r="J3133" s="126"/>
      <c r="K3133" s="126"/>
      <c r="L3133" s="126"/>
      <c r="M3133" s="126"/>
      <c r="N3133" s="126"/>
      <c r="O3133" s="126"/>
      <c r="P3133" s="126"/>
      <c r="Q3133" s="126"/>
      <c r="R3133" s="126"/>
      <c r="S3133" s="126"/>
      <c r="T3133" s="126"/>
      <c r="U3133" s="126"/>
      <c r="V3133" s="126"/>
      <c r="W3133" s="126"/>
      <c r="X3133" s="126"/>
      <c r="Y3133" s="126"/>
      <c r="Z3133" s="126"/>
      <c r="AA3133" s="125"/>
      <c r="AB3133" s="125"/>
      <c r="AC3133" s="125"/>
      <c r="AD3133" s="125"/>
      <c r="AE3133" s="125"/>
      <c r="AF3133" s="125"/>
      <c r="AG3133" s="125"/>
      <c r="AH3133" s="125"/>
      <c r="AI3133" s="125"/>
      <c r="AJ3133" s="125"/>
      <c r="AK3133" s="311"/>
      <c r="AL3133" s="131"/>
      <c r="AM3133" s="65" t="s">
        <v>654</v>
      </c>
      <c r="AN3133" s="65"/>
      <c r="AO3133" s="65"/>
      <c r="AP3133" s="65"/>
      <c r="AQ3133" s="65"/>
      <c r="AR3133" s="65"/>
      <c r="AS3133" s="71"/>
    </row>
    <row r="3134" spans="1:45" s="75" customFormat="1" ht="14.15" customHeight="1" x14ac:dyDescent="0.2">
      <c r="A3134" s="327"/>
      <c r="B3134" s="141" t="s">
        <v>467</v>
      </c>
      <c r="C3134" s="260">
        <f>SUM(C3086,C3088:C3091,C3093:C3095,C3097:C3100,   C3102:C3104, C3106:C3107, C3109:C3111, C3133,C3130:C3131,C3113:C3128)</f>
        <v>10</v>
      </c>
      <c r="D3134" s="260">
        <f>SUM(D3086,D3088:D3091,D3093:D3095,D3097:D3100,   D3102:D3104, D3106:D3107, D3109:D3111, D3133,D3130:D3131,D3113:D3128)</f>
        <v>10</v>
      </c>
      <c r="E3134" s="260">
        <f>SUM(E3086,E3088:E3091,E3093:E3095,E3097:E3100,   E3102:E3104, E3106:E3107, E3109:E3111, E3133,E3130:E3131,E3113:E3128)</f>
        <v>10</v>
      </c>
      <c r="F3134" s="260">
        <f>SUM(F3086,F3088:F3091,F3093:F3095,F3097:F3100,   F3102:F3104, F3106:F3107, F3109:F3111, F3133,F3130:F3131,F3113:F3128)</f>
        <v>0</v>
      </c>
      <c r="G3134" s="260">
        <f>SUM(G3086,G3088:G3091,G3093:G3095,G3097:G3100,   G3102:G3104, G3106:G3107, G3109:G3111, G3133,G3130:G3131,G3113:G3128)</f>
        <v>0</v>
      </c>
      <c r="H3134" s="891"/>
      <c r="I3134" s="892"/>
      <c r="J3134" s="892"/>
      <c r="K3134" s="892"/>
      <c r="L3134" s="892"/>
      <c r="M3134" s="892"/>
      <c r="N3134" s="892"/>
      <c r="O3134" s="892"/>
      <c r="P3134" s="892"/>
      <c r="Q3134" s="892"/>
      <c r="R3134" s="892"/>
      <c r="S3134" s="892"/>
      <c r="T3134" s="892"/>
      <c r="U3134" s="892"/>
      <c r="V3134" s="892"/>
      <c r="W3134" s="892"/>
      <c r="X3134" s="892"/>
      <c r="Y3134" s="892"/>
      <c r="Z3134" s="893"/>
      <c r="AA3134" s="260">
        <f>SUM(AA3086,AA3088:AA3091,AA3093:AA3095,AA3097:AA3100,   AA3102:AA3104, AA3106:AA3107, AA3109:AA3111, AA3133,AA3130:AA3131,AA3113:AA3128)</f>
        <v>0</v>
      </c>
      <c r="AB3134" s="260">
        <f t="shared" ref="AB3134:AG3134" si="530">SUM(AB3086,AB3088:AB3091,AB3093:AB3095,AB3097:AB3100,   AB3102:AB3104, AB3106:AB3107, AB3109:AB3111, AB3133,AB3130:AB3131,AB3113:AB3128)</f>
        <v>10</v>
      </c>
      <c r="AC3134" s="260">
        <f t="shared" si="530"/>
        <v>0</v>
      </c>
      <c r="AD3134" s="260">
        <f t="shared" si="530"/>
        <v>0</v>
      </c>
      <c r="AE3134" s="260">
        <f t="shared" si="530"/>
        <v>0</v>
      </c>
      <c r="AF3134" s="260">
        <f t="shared" si="530"/>
        <v>0</v>
      </c>
      <c r="AG3134" s="260">
        <f t="shared" si="530"/>
        <v>0</v>
      </c>
      <c r="AH3134" s="260">
        <f>SUM(AH3086,AH3088:AH3091,AH3093:AH3095,AH3097:AH3100,   AH3102:AH3104, AH3106:AH3107, AH3109:AH3111, AH3133,AH3130:AH3131,AH3113:AH3128)</f>
        <v>0</v>
      </c>
      <c r="AI3134" s="260">
        <f>SUM(AI3086,AI3088:AI3091,AI3093:AI3095,AI3097:AI3100,   AI3102:AI3104, AI3106:AI3107, AI3109:AI3111, AI3133,AI3130:AI3131,AI3113:AI3128)</f>
        <v>0</v>
      </c>
      <c r="AJ3134" s="260">
        <f>SUM(AJ3086,AJ3088:AJ3091,AJ3093:AJ3095,AJ3097:AJ3100,   AJ3102:AJ3104, AJ3106:AJ3107, AJ3109:AJ3111, AJ3133,AJ3130:AJ3131,AJ3113:AJ3128)</f>
        <v>0</v>
      </c>
      <c r="AK3134" s="310"/>
      <c r="AL3134" s="260"/>
      <c r="AM3134" s="73" t="s">
        <v>654</v>
      </c>
      <c r="AN3134" s="73"/>
      <c r="AO3134" s="73"/>
      <c r="AP3134" s="73"/>
      <c r="AQ3134" s="73"/>
      <c r="AR3134" s="73"/>
      <c r="AS3134" s="74"/>
    </row>
    <row r="3135" spans="1:45" s="75" customFormat="1" ht="14.15" customHeight="1" x14ac:dyDescent="0.2">
      <c r="A3135" s="327"/>
      <c r="B3135" s="141" t="s">
        <v>4406</v>
      </c>
      <c r="C3135" s="896"/>
      <c r="D3135" s="897"/>
      <c r="E3135" s="897"/>
      <c r="F3135" s="897"/>
      <c r="G3135" s="897"/>
      <c r="H3135" s="897"/>
      <c r="I3135" s="897"/>
      <c r="J3135" s="897"/>
      <c r="K3135" s="897"/>
      <c r="L3135" s="897"/>
      <c r="M3135" s="897"/>
      <c r="N3135" s="897"/>
      <c r="O3135" s="897"/>
      <c r="P3135" s="897"/>
      <c r="Q3135" s="897"/>
      <c r="R3135" s="897"/>
      <c r="S3135" s="897"/>
      <c r="T3135" s="897"/>
      <c r="U3135" s="897"/>
      <c r="V3135" s="897"/>
      <c r="W3135" s="897"/>
      <c r="X3135" s="897"/>
      <c r="Y3135" s="897"/>
      <c r="Z3135" s="897"/>
      <c r="AA3135" s="897"/>
      <c r="AB3135" s="897"/>
      <c r="AC3135" s="897"/>
      <c r="AD3135" s="897"/>
      <c r="AE3135" s="897"/>
      <c r="AF3135" s="897"/>
      <c r="AG3135" s="897"/>
      <c r="AH3135" s="897"/>
      <c r="AI3135" s="897"/>
      <c r="AJ3135" s="897"/>
      <c r="AK3135" s="897"/>
      <c r="AL3135" s="898"/>
      <c r="AM3135" s="73" t="s">
        <v>654</v>
      </c>
      <c r="AN3135" s="73"/>
      <c r="AO3135" s="73"/>
      <c r="AP3135" s="73"/>
      <c r="AQ3135" s="73"/>
      <c r="AR3135" s="73"/>
      <c r="AS3135" s="74"/>
    </row>
    <row r="3136" spans="1:45" s="75" customFormat="1" ht="14.15" customHeight="1" x14ac:dyDescent="0.2">
      <c r="A3136" s="327"/>
      <c r="B3136" s="138" t="s">
        <v>1233</v>
      </c>
      <c r="C3136" s="890"/>
      <c r="D3136" s="890"/>
      <c r="E3136" s="890"/>
      <c r="F3136" s="890"/>
      <c r="G3136" s="890"/>
      <c r="H3136" s="890"/>
      <c r="I3136" s="890"/>
      <c r="J3136" s="890"/>
      <c r="K3136" s="890"/>
      <c r="L3136" s="890"/>
      <c r="M3136" s="890"/>
      <c r="N3136" s="890"/>
      <c r="O3136" s="890"/>
      <c r="P3136" s="890"/>
      <c r="Q3136" s="890"/>
      <c r="R3136" s="890"/>
      <c r="S3136" s="890"/>
      <c r="T3136" s="890"/>
      <c r="U3136" s="890"/>
      <c r="V3136" s="890"/>
      <c r="W3136" s="890"/>
      <c r="X3136" s="890"/>
      <c r="Y3136" s="890"/>
      <c r="Z3136" s="890"/>
      <c r="AA3136" s="890"/>
      <c r="AB3136" s="890"/>
      <c r="AC3136" s="890"/>
      <c r="AD3136" s="890"/>
      <c r="AE3136" s="890"/>
      <c r="AF3136" s="890"/>
      <c r="AG3136" s="890"/>
      <c r="AH3136" s="890"/>
      <c r="AI3136" s="890"/>
      <c r="AJ3136" s="890"/>
      <c r="AK3136" s="890"/>
      <c r="AL3136" s="890"/>
      <c r="AM3136" s="73"/>
      <c r="AN3136" s="73"/>
      <c r="AO3136" s="73"/>
      <c r="AP3136" s="73"/>
      <c r="AQ3136" s="73"/>
      <c r="AR3136" s="73"/>
      <c r="AS3136" s="74"/>
    </row>
    <row r="3137" spans="1:45" s="67" customFormat="1" ht="14.15" customHeight="1" x14ac:dyDescent="0.2">
      <c r="A3137" s="186">
        <v>3001001</v>
      </c>
      <c r="B3137" s="187" t="s">
        <v>71</v>
      </c>
      <c r="C3137" s="258">
        <f t="shared" si="520"/>
        <v>0</v>
      </c>
      <c r="D3137" s="263">
        <f t="shared" si="522"/>
        <v>0</v>
      </c>
      <c r="E3137" s="125"/>
      <c r="F3137" s="125"/>
      <c r="G3137" s="125"/>
      <c r="H3137" s="126"/>
      <c r="I3137" s="126"/>
      <c r="J3137" s="126"/>
      <c r="K3137" s="126"/>
      <c r="L3137" s="126"/>
      <c r="M3137" s="126"/>
      <c r="N3137" s="126"/>
      <c r="O3137" s="126"/>
      <c r="P3137" s="126"/>
      <c r="Q3137" s="126"/>
      <c r="R3137" s="126"/>
      <c r="S3137" s="126"/>
      <c r="T3137" s="126"/>
      <c r="U3137" s="126"/>
      <c r="V3137" s="126"/>
      <c r="W3137" s="126"/>
      <c r="X3137" s="126"/>
      <c r="Y3137" s="126"/>
      <c r="Z3137" s="126"/>
      <c r="AA3137" s="125"/>
      <c r="AB3137" s="125"/>
      <c r="AC3137" s="125"/>
      <c r="AD3137" s="125"/>
      <c r="AE3137" s="125"/>
      <c r="AF3137" s="125"/>
      <c r="AG3137" s="125"/>
      <c r="AH3137" s="125"/>
      <c r="AI3137" s="125"/>
      <c r="AJ3137" s="125"/>
      <c r="AK3137" s="310">
        <v>23570</v>
      </c>
      <c r="AL3137" s="310">
        <f>AK3137*E3137</f>
        <v>0</v>
      </c>
      <c r="AM3137" s="65" t="s">
        <v>654</v>
      </c>
      <c r="AN3137" s="65"/>
      <c r="AO3137" s="65"/>
      <c r="AP3137" s="65"/>
      <c r="AQ3137" s="65"/>
      <c r="AR3137" s="65"/>
      <c r="AS3137" s="66"/>
    </row>
    <row r="3138" spans="1:45" s="72" customFormat="1" ht="14.15" customHeight="1" x14ac:dyDescent="0.2">
      <c r="A3138" s="186">
        <v>3001002</v>
      </c>
      <c r="B3138" s="187" t="s">
        <v>73</v>
      </c>
      <c r="C3138" s="258">
        <f t="shared" si="520"/>
        <v>0</v>
      </c>
      <c r="D3138" s="263">
        <f t="shared" si="522"/>
        <v>0</v>
      </c>
      <c r="E3138" s="125"/>
      <c r="F3138" s="125"/>
      <c r="G3138" s="125"/>
      <c r="H3138" s="126"/>
      <c r="I3138" s="126"/>
      <c r="J3138" s="126"/>
      <c r="K3138" s="126"/>
      <c r="L3138" s="126"/>
      <c r="M3138" s="126"/>
      <c r="N3138" s="126"/>
      <c r="O3138" s="126"/>
      <c r="P3138" s="126"/>
      <c r="Q3138" s="126"/>
      <c r="R3138" s="126"/>
      <c r="S3138" s="126"/>
      <c r="T3138" s="126"/>
      <c r="U3138" s="126"/>
      <c r="V3138" s="126"/>
      <c r="W3138" s="126"/>
      <c r="X3138" s="126"/>
      <c r="Y3138" s="126"/>
      <c r="Z3138" s="126"/>
      <c r="AA3138" s="125"/>
      <c r="AB3138" s="125"/>
      <c r="AC3138" s="125"/>
      <c r="AD3138" s="125"/>
      <c r="AE3138" s="125"/>
      <c r="AF3138" s="125"/>
      <c r="AG3138" s="125"/>
      <c r="AH3138" s="125"/>
      <c r="AI3138" s="125"/>
      <c r="AJ3138" s="125"/>
      <c r="AK3138" s="310">
        <v>295500</v>
      </c>
      <c r="AL3138" s="310">
        <f>AK3138*E3138</f>
        <v>0</v>
      </c>
      <c r="AM3138" s="65" t="s">
        <v>654</v>
      </c>
      <c r="AN3138" s="65"/>
      <c r="AO3138" s="65"/>
      <c r="AP3138" s="65"/>
      <c r="AQ3138" s="65"/>
      <c r="AR3138" s="65"/>
      <c r="AS3138" s="71"/>
    </row>
    <row r="3139" spans="1:45" s="75" customFormat="1" ht="14.15" customHeight="1" x14ac:dyDescent="0.2">
      <c r="A3139" s="327"/>
      <c r="B3139" s="141" t="s">
        <v>467</v>
      </c>
      <c r="C3139" s="260">
        <f>SUM(C3137:C3138)</f>
        <v>0</v>
      </c>
      <c r="D3139" s="260">
        <f>SUM(D3137:D3138)</f>
        <v>0</v>
      </c>
      <c r="E3139" s="260">
        <f>SUM(E3137:E3138)</f>
        <v>0</v>
      </c>
      <c r="F3139" s="260">
        <f>SUM(F3137:F3138)</f>
        <v>0</v>
      </c>
      <c r="G3139" s="260">
        <f>SUM(G3137:G3138)</f>
        <v>0</v>
      </c>
      <c r="H3139" s="891"/>
      <c r="I3139" s="892"/>
      <c r="J3139" s="892"/>
      <c r="K3139" s="892"/>
      <c r="L3139" s="892"/>
      <c r="M3139" s="892"/>
      <c r="N3139" s="892"/>
      <c r="O3139" s="892"/>
      <c r="P3139" s="892"/>
      <c r="Q3139" s="892"/>
      <c r="R3139" s="892"/>
      <c r="S3139" s="892"/>
      <c r="T3139" s="892"/>
      <c r="U3139" s="892"/>
      <c r="V3139" s="892"/>
      <c r="W3139" s="892"/>
      <c r="X3139" s="892"/>
      <c r="Y3139" s="892"/>
      <c r="Z3139" s="893"/>
      <c r="AA3139" s="260">
        <f t="shared" ref="AA3139:AL3139" si="531">SUM(AA3137:AA3138)</f>
        <v>0</v>
      </c>
      <c r="AB3139" s="260">
        <f t="shared" si="531"/>
        <v>0</v>
      </c>
      <c r="AC3139" s="260">
        <f t="shared" si="531"/>
        <v>0</v>
      </c>
      <c r="AD3139" s="260">
        <f t="shared" si="531"/>
        <v>0</v>
      </c>
      <c r="AE3139" s="260">
        <f t="shared" si="531"/>
        <v>0</v>
      </c>
      <c r="AF3139" s="260">
        <f t="shared" si="531"/>
        <v>0</v>
      </c>
      <c r="AG3139" s="260">
        <f t="shared" si="531"/>
        <v>0</v>
      </c>
      <c r="AH3139" s="260">
        <f t="shared" si="531"/>
        <v>0</v>
      </c>
      <c r="AI3139" s="260">
        <f t="shared" si="531"/>
        <v>0</v>
      </c>
      <c r="AJ3139" s="260">
        <f t="shared" si="531"/>
        <v>0</v>
      </c>
      <c r="AK3139" s="306">
        <f t="shared" si="531"/>
        <v>319070</v>
      </c>
      <c r="AL3139" s="306">
        <f t="shared" si="531"/>
        <v>0</v>
      </c>
      <c r="AM3139" s="65"/>
      <c r="AN3139" s="73"/>
      <c r="AO3139" s="73"/>
      <c r="AP3139" s="73"/>
      <c r="AQ3139" s="73"/>
      <c r="AR3139" s="73"/>
      <c r="AS3139" s="74"/>
    </row>
    <row r="3140" spans="1:45" s="75" customFormat="1" ht="14.15" customHeight="1" x14ac:dyDescent="0.2">
      <c r="A3140" s="327"/>
      <c r="B3140" s="138" t="s">
        <v>4407</v>
      </c>
      <c r="C3140" s="890"/>
      <c r="D3140" s="890"/>
      <c r="E3140" s="890"/>
      <c r="F3140" s="890"/>
      <c r="G3140" s="890"/>
      <c r="H3140" s="890"/>
      <c r="I3140" s="890"/>
      <c r="J3140" s="890"/>
      <c r="K3140" s="890"/>
      <c r="L3140" s="890"/>
      <c r="M3140" s="890"/>
      <c r="N3140" s="890"/>
      <c r="O3140" s="890"/>
      <c r="P3140" s="890"/>
      <c r="Q3140" s="890"/>
      <c r="R3140" s="890"/>
      <c r="S3140" s="890"/>
      <c r="T3140" s="890"/>
      <c r="U3140" s="890"/>
      <c r="V3140" s="890"/>
      <c r="W3140" s="890"/>
      <c r="X3140" s="890"/>
      <c r="Y3140" s="890"/>
      <c r="Z3140" s="890"/>
      <c r="AA3140" s="890"/>
      <c r="AB3140" s="890"/>
      <c r="AC3140" s="890"/>
      <c r="AD3140" s="890"/>
      <c r="AE3140" s="890"/>
      <c r="AF3140" s="890"/>
      <c r="AG3140" s="890"/>
      <c r="AH3140" s="890"/>
      <c r="AI3140" s="890"/>
      <c r="AJ3140" s="890"/>
      <c r="AK3140" s="890"/>
      <c r="AL3140" s="890"/>
      <c r="AM3140" s="73" t="s">
        <v>654</v>
      </c>
      <c r="AN3140" s="73"/>
      <c r="AO3140" s="73"/>
      <c r="AP3140" s="73"/>
      <c r="AQ3140" s="73"/>
      <c r="AR3140" s="73"/>
      <c r="AS3140" s="74"/>
    </row>
    <row r="3141" spans="1:45" s="67" customFormat="1" ht="14.15" customHeight="1" x14ac:dyDescent="0.2">
      <c r="A3141" s="164"/>
      <c r="B3141" s="221" t="s">
        <v>1667</v>
      </c>
      <c r="C3141" s="258">
        <f t="shared" ref="C3141:C3154" si="532">SUM(D3141+G3141)</f>
        <v>0</v>
      </c>
      <c r="D3141" s="263">
        <f t="shared" ref="D3141:D3154" si="533">SUM(E3141:F3141)</f>
        <v>0</v>
      </c>
      <c r="E3141" s="125"/>
      <c r="F3141" s="125"/>
      <c r="G3141" s="125"/>
      <c r="H3141" s="126"/>
      <c r="I3141" s="126"/>
      <c r="J3141" s="126"/>
      <c r="K3141" s="126"/>
      <c r="L3141" s="126"/>
      <c r="M3141" s="126"/>
      <c r="N3141" s="126"/>
      <c r="O3141" s="126"/>
      <c r="P3141" s="126"/>
      <c r="Q3141" s="126"/>
      <c r="R3141" s="126"/>
      <c r="S3141" s="126"/>
      <c r="T3141" s="126"/>
      <c r="U3141" s="126"/>
      <c r="V3141" s="126"/>
      <c r="W3141" s="126"/>
      <c r="X3141" s="126"/>
      <c r="Y3141" s="126"/>
      <c r="Z3141" s="126"/>
      <c r="AA3141" s="125"/>
      <c r="AB3141" s="125"/>
      <c r="AC3141" s="125"/>
      <c r="AD3141" s="125"/>
      <c r="AE3141" s="125"/>
      <c r="AF3141" s="125"/>
      <c r="AG3141" s="125"/>
      <c r="AH3141" s="125"/>
      <c r="AI3141" s="125"/>
      <c r="AJ3141" s="125"/>
      <c r="AK3141" s="311"/>
      <c r="AL3141" s="131"/>
      <c r="AM3141" s="65" t="s">
        <v>654</v>
      </c>
      <c r="AN3141" s="65"/>
      <c r="AO3141" s="65"/>
      <c r="AP3141" s="65"/>
      <c r="AQ3141" s="65"/>
      <c r="AR3141" s="65"/>
      <c r="AS3141" s="66"/>
    </row>
    <row r="3142" spans="1:45" s="67" customFormat="1" ht="14.15" customHeight="1" x14ac:dyDescent="0.2">
      <c r="A3142" s="164"/>
      <c r="B3142" s="221" t="s">
        <v>1703</v>
      </c>
      <c r="C3142" s="258">
        <f t="shared" si="532"/>
        <v>0</v>
      </c>
      <c r="D3142" s="263">
        <f t="shared" si="533"/>
        <v>0</v>
      </c>
      <c r="E3142" s="125"/>
      <c r="F3142" s="125"/>
      <c r="G3142" s="125"/>
      <c r="H3142" s="126"/>
      <c r="I3142" s="126"/>
      <c r="J3142" s="126"/>
      <c r="K3142" s="126"/>
      <c r="L3142" s="126"/>
      <c r="M3142" s="126"/>
      <c r="N3142" s="126"/>
      <c r="O3142" s="126"/>
      <c r="P3142" s="126"/>
      <c r="Q3142" s="126"/>
      <c r="R3142" s="126"/>
      <c r="S3142" s="126"/>
      <c r="T3142" s="126"/>
      <c r="U3142" s="126"/>
      <c r="V3142" s="126"/>
      <c r="W3142" s="126"/>
      <c r="X3142" s="126"/>
      <c r="Y3142" s="126"/>
      <c r="Z3142" s="126"/>
      <c r="AA3142" s="125"/>
      <c r="AB3142" s="125"/>
      <c r="AC3142" s="125"/>
      <c r="AD3142" s="125"/>
      <c r="AE3142" s="125"/>
      <c r="AF3142" s="125"/>
      <c r="AG3142" s="125"/>
      <c r="AH3142" s="125"/>
      <c r="AI3142" s="125"/>
      <c r="AJ3142" s="125"/>
      <c r="AK3142" s="311"/>
      <c r="AL3142" s="131"/>
      <c r="AM3142" s="65" t="s">
        <v>654</v>
      </c>
      <c r="AN3142" s="65"/>
      <c r="AO3142" s="65"/>
      <c r="AP3142" s="65"/>
      <c r="AQ3142" s="65"/>
      <c r="AR3142" s="65"/>
      <c r="AS3142" s="66"/>
    </row>
    <row r="3143" spans="1:45" s="67" customFormat="1" ht="14.15" customHeight="1" x14ac:dyDescent="0.2">
      <c r="A3143" s="162"/>
      <c r="B3143" s="222" t="s">
        <v>2831</v>
      </c>
      <c r="C3143" s="258">
        <f t="shared" si="532"/>
        <v>0</v>
      </c>
      <c r="D3143" s="263">
        <f t="shared" si="533"/>
        <v>0</v>
      </c>
      <c r="E3143" s="125"/>
      <c r="F3143" s="125"/>
      <c r="G3143" s="125"/>
      <c r="H3143" s="126"/>
      <c r="I3143" s="126"/>
      <c r="J3143" s="126"/>
      <c r="K3143" s="126"/>
      <c r="L3143" s="126"/>
      <c r="M3143" s="126"/>
      <c r="N3143" s="126"/>
      <c r="O3143" s="126"/>
      <c r="P3143" s="126"/>
      <c r="Q3143" s="126"/>
      <c r="R3143" s="126"/>
      <c r="S3143" s="126"/>
      <c r="T3143" s="126"/>
      <c r="U3143" s="126"/>
      <c r="V3143" s="126"/>
      <c r="W3143" s="126"/>
      <c r="X3143" s="126"/>
      <c r="Y3143" s="126"/>
      <c r="Z3143" s="126"/>
      <c r="AA3143" s="125"/>
      <c r="AB3143" s="125"/>
      <c r="AC3143" s="125"/>
      <c r="AD3143" s="125"/>
      <c r="AE3143" s="125"/>
      <c r="AF3143" s="125"/>
      <c r="AG3143" s="125"/>
      <c r="AH3143" s="125"/>
      <c r="AI3143" s="125"/>
      <c r="AJ3143" s="125"/>
      <c r="AK3143" s="311"/>
      <c r="AL3143" s="131"/>
      <c r="AM3143" s="65" t="s">
        <v>654</v>
      </c>
      <c r="AN3143" s="65"/>
      <c r="AO3143" s="65"/>
      <c r="AP3143" s="65"/>
      <c r="AQ3143" s="65"/>
      <c r="AR3143" s="65"/>
      <c r="AS3143" s="66"/>
    </row>
    <row r="3144" spans="1:45" s="67" customFormat="1" ht="14.15" customHeight="1" x14ac:dyDescent="0.2">
      <c r="A3144" s="162"/>
      <c r="B3144" s="222" t="s">
        <v>2832</v>
      </c>
      <c r="C3144" s="258">
        <f t="shared" si="532"/>
        <v>0</v>
      </c>
      <c r="D3144" s="263">
        <f t="shared" si="533"/>
        <v>0</v>
      </c>
      <c r="E3144" s="125"/>
      <c r="F3144" s="125"/>
      <c r="G3144" s="125"/>
      <c r="H3144" s="126"/>
      <c r="I3144" s="126"/>
      <c r="J3144" s="126"/>
      <c r="K3144" s="126"/>
      <c r="L3144" s="126"/>
      <c r="M3144" s="126"/>
      <c r="N3144" s="126"/>
      <c r="O3144" s="126"/>
      <c r="P3144" s="126"/>
      <c r="Q3144" s="126"/>
      <c r="R3144" s="126"/>
      <c r="S3144" s="126"/>
      <c r="T3144" s="126"/>
      <c r="U3144" s="126"/>
      <c r="V3144" s="126"/>
      <c r="W3144" s="126"/>
      <c r="X3144" s="126"/>
      <c r="Y3144" s="126"/>
      <c r="Z3144" s="126"/>
      <c r="AA3144" s="125"/>
      <c r="AB3144" s="125"/>
      <c r="AC3144" s="125"/>
      <c r="AD3144" s="125"/>
      <c r="AE3144" s="125"/>
      <c r="AF3144" s="125"/>
      <c r="AG3144" s="125"/>
      <c r="AH3144" s="125"/>
      <c r="AI3144" s="125"/>
      <c r="AJ3144" s="125"/>
      <c r="AK3144" s="311"/>
      <c r="AL3144" s="131"/>
      <c r="AM3144" s="65" t="s">
        <v>654</v>
      </c>
      <c r="AN3144" s="65"/>
      <c r="AO3144" s="65"/>
      <c r="AP3144" s="65"/>
      <c r="AQ3144" s="65"/>
      <c r="AR3144" s="65"/>
      <c r="AS3144" s="66"/>
    </row>
    <row r="3145" spans="1:45" s="67" customFormat="1" ht="14.15" customHeight="1" x14ac:dyDescent="0.2">
      <c r="A3145" s="162"/>
      <c r="B3145" s="222" t="s">
        <v>2833</v>
      </c>
      <c r="C3145" s="258">
        <f t="shared" si="532"/>
        <v>0</v>
      </c>
      <c r="D3145" s="263">
        <f t="shared" si="533"/>
        <v>0</v>
      </c>
      <c r="E3145" s="125"/>
      <c r="F3145" s="125"/>
      <c r="G3145" s="125"/>
      <c r="H3145" s="126"/>
      <c r="I3145" s="126"/>
      <c r="J3145" s="126"/>
      <c r="K3145" s="126"/>
      <c r="L3145" s="126"/>
      <c r="M3145" s="126"/>
      <c r="N3145" s="126"/>
      <c r="O3145" s="126"/>
      <c r="P3145" s="126"/>
      <c r="Q3145" s="126"/>
      <c r="R3145" s="126"/>
      <c r="S3145" s="126"/>
      <c r="T3145" s="126"/>
      <c r="U3145" s="126"/>
      <c r="V3145" s="126"/>
      <c r="W3145" s="126"/>
      <c r="X3145" s="126"/>
      <c r="Y3145" s="126"/>
      <c r="Z3145" s="126"/>
      <c r="AA3145" s="125"/>
      <c r="AB3145" s="125"/>
      <c r="AC3145" s="125"/>
      <c r="AD3145" s="125"/>
      <c r="AE3145" s="125"/>
      <c r="AF3145" s="125"/>
      <c r="AG3145" s="125"/>
      <c r="AH3145" s="125"/>
      <c r="AI3145" s="125"/>
      <c r="AJ3145" s="125"/>
      <c r="AK3145" s="311"/>
      <c r="AL3145" s="131"/>
      <c r="AM3145" s="65" t="s">
        <v>654</v>
      </c>
      <c r="AN3145" s="65"/>
      <c r="AO3145" s="65"/>
      <c r="AP3145" s="65"/>
      <c r="AQ3145" s="65"/>
      <c r="AR3145" s="65"/>
      <c r="AS3145" s="66"/>
    </row>
    <row r="3146" spans="1:45" s="67" customFormat="1" ht="14.15" customHeight="1" x14ac:dyDescent="0.2">
      <c r="A3146" s="162"/>
      <c r="B3146" s="222" t="s">
        <v>2834</v>
      </c>
      <c r="C3146" s="258">
        <f t="shared" si="532"/>
        <v>0</v>
      </c>
      <c r="D3146" s="263">
        <f t="shared" si="533"/>
        <v>0</v>
      </c>
      <c r="E3146" s="125"/>
      <c r="F3146" s="125"/>
      <c r="G3146" s="125"/>
      <c r="H3146" s="126"/>
      <c r="I3146" s="126"/>
      <c r="J3146" s="126"/>
      <c r="K3146" s="126"/>
      <c r="L3146" s="126"/>
      <c r="M3146" s="126"/>
      <c r="N3146" s="126"/>
      <c r="O3146" s="126"/>
      <c r="P3146" s="126"/>
      <c r="Q3146" s="126"/>
      <c r="R3146" s="126"/>
      <c r="S3146" s="126"/>
      <c r="T3146" s="126"/>
      <c r="U3146" s="126"/>
      <c r="V3146" s="126"/>
      <c r="W3146" s="126"/>
      <c r="X3146" s="126"/>
      <c r="Y3146" s="126"/>
      <c r="Z3146" s="126"/>
      <c r="AA3146" s="125"/>
      <c r="AB3146" s="125"/>
      <c r="AC3146" s="125"/>
      <c r="AD3146" s="125"/>
      <c r="AE3146" s="125"/>
      <c r="AF3146" s="125"/>
      <c r="AG3146" s="125"/>
      <c r="AH3146" s="125"/>
      <c r="AI3146" s="125"/>
      <c r="AJ3146" s="125"/>
      <c r="AK3146" s="311"/>
      <c r="AL3146" s="131"/>
      <c r="AM3146" s="65" t="s">
        <v>654</v>
      </c>
      <c r="AN3146" s="65"/>
      <c r="AO3146" s="65"/>
      <c r="AP3146" s="65"/>
      <c r="AQ3146" s="65"/>
      <c r="AR3146" s="65"/>
      <c r="AS3146" s="66"/>
    </row>
    <row r="3147" spans="1:45" s="72" customFormat="1" ht="14.15" customHeight="1" x14ac:dyDescent="0.2">
      <c r="A3147" s="162"/>
      <c r="B3147" s="222" t="s">
        <v>2835</v>
      </c>
      <c r="C3147" s="258">
        <f t="shared" si="532"/>
        <v>0</v>
      </c>
      <c r="D3147" s="263">
        <f t="shared" si="533"/>
        <v>0</v>
      </c>
      <c r="E3147" s="125"/>
      <c r="F3147" s="125"/>
      <c r="G3147" s="125"/>
      <c r="H3147" s="126"/>
      <c r="I3147" s="126"/>
      <c r="J3147" s="126"/>
      <c r="K3147" s="126"/>
      <c r="L3147" s="126"/>
      <c r="M3147" s="126"/>
      <c r="N3147" s="126"/>
      <c r="O3147" s="126"/>
      <c r="P3147" s="126"/>
      <c r="Q3147" s="126"/>
      <c r="R3147" s="126"/>
      <c r="S3147" s="126"/>
      <c r="T3147" s="126"/>
      <c r="U3147" s="126"/>
      <c r="V3147" s="126"/>
      <c r="W3147" s="126"/>
      <c r="X3147" s="126"/>
      <c r="Y3147" s="126"/>
      <c r="Z3147" s="126"/>
      <c r="AA3147" s="125"/>
      <c r="AB3147" s="125"/>
      <c r="AC3147" s="125"/>
      <c r="AD3147" s="125"/>
      <c r="AE3147" s="125"/>
      <c r="AF3147" s="125"/>
      <c r="AG3147" s="125"/>
      <c r="AH3147" s="125"/>
      <c r="AI3147" s="125"/>
      <c r="AJ3147" s="125"/>
      <c r="AK3147" s="311"/>
      <c r="AL3147" s="131"/>
      <c r="AM3147" s="65" t="s">
        <v>654</v>
      </c>
      <c r="AN3147" s="65"/>
      <c r="AO3147" s="65"/>
      <c r="AP3147" s="65"/>
      <c r="AQ3147" s="65"/>
      <c r="AR3147" s="65"/>
      <c r="AS3147" s="71"/>
    </row>
    <row r="3148" spans="1:45" s="75" customFormat="1" ht="14.15" customHeight="1" x14ac:dyDescent="0.2">
      <c r="A3148" s="238"/>
      <c r="B3148" s="161" t="s">
        <v>467</v>
      </c>
      <c r="C3148" s="260">
        <f>SUM(C3141:C3147)</f>
        <v>0</v>
      </c>
      <c r="D3148" s="260">
        <f>SUM(D3141:D3147)</f>
        <v>0</v>
      </c>
      <c r="E3148" s="260">
        <f>SUM(E3141:E3147)</f>
        <v>0</v>
      </c>
      <c r="F3148" s="260">
        <f>SUM(F3141:F3147)</f>
        <v>0</v>
      </c>
      <c r="G3148" s="260">
        <f>SUM(G3141:G3147)</f>
        <v>0</v>
      </c>
      <c r="H3148" s="891"/>
      <c r="I3148" s="892"/>
      <c r="J3148" s="892"/>
      <c r="K3148" s="892"/>
      <c r="L3148" s="892"/>
      <c r="M3148" s="892"/>
      <c r="N3148" s="892"/>
      <c r="O3148" s="892"/>
      <c r="P3148" s="892"/>
      <c r="Q3148" s="892"/>
      <c r="R3148" s="892"/>
      <c r="S3148" s="892"/>
      <c r="T3148" s="892"/>
      <c r="U3148" s="892"/>
      <c r="V3148" s="892"/>
      <c r="W3148" s="892"/>
      <c r="X3148" s="892"/>
      <c r="Y3148" s="892"/>
      <c r="Z3148" s="893"/>
      <c r="AA3148" s="260">
        <f t="shared" ref="AA3148:AJ3148" si="534">SUM(AA3141:AA3147)</f>
        <v>0</v>
      </c>
      <c r="AB3148" s="260">
        <f t="shared" si="534"/>
        <v>0</v>
      </c>
      <c r="AC3148" s="260">
        <f t="shared" si="534"/>
        <v>0</v>
      </c>
      <c r="AD3148" s="260">
        <f t="shared" si="534"/>
        <v>0</v>
      </c>
      <c r="AE3148" s="260">
        <f t="shared" si="534"/>
        <v>0</v>
      </c>
      <c r="AF3148" s="260">
        <f t="shared" si="534"/>
        <v>0</v>
      </c>
      <c r="AG3148" s="260">
        <f t="shared" si="534"/>
        <v>0</v>
      </c>
      <c r="AH3148" s="260">
        <f t="shared" si="534"/>
        <v>0</v>
      </c>
      <c r="AI3148" s="260">
        <f t="shared" si="534"/>
        <v>0</v>
      </c>
      <c r="AJ3148" s="260">
        <f t="shared" si="534"/>
        <v>0</v>
      </c>
      <c r="AK3148" s="310"/>
      <c r="AL3148" s="260"/>
      <c r="AM3148" s="73" t="s">
        <v>654</v>
      </c>
      <c r="AN3148" s="73"/>
      <c r="AO3148" s="73"/>
      <c r="AP3148" s="73"/>
      <c r="AQ3148" s="73"/>
      <c r="AR3148" s="73"/>
      <c r="AS3148" s="74"/>
    </row>
    <row r="3149" spans="1:45" s="75" customFormat="1" ht="14.15" customHeight="1" x14ac:dyDescent="0.2">
      <c r="A3149" s="327"/>
      <c r="B3149" s="138" t="s">
        <v>1918</v>
      </c>
      <c r="C3149" s="890"/>
      <c r="D3149" s="890"/>
      <c r="E3149" s="890"/>
      <c r="F3149" s="890"/>
      <c r="G3149" s="890"/>
      <c r="H3149" s="890"/>
      <c r="I3149" s="890"/>
      <c r="J3149" s="890"/>
      <c r="K3149" s="890"/>
      <c r="L3149" s="890"/>
      <c r="M3149" s="890"/>
      <c r="N3149" s="890"/>
      <c r="O3149" s="890"/>
      <c r="P3149" s="890"/>
      <c r="Q3149" s="890"/>
      <c r="R3149" s="890"/>
      <c r="S3149" s="890"/>
      <c r="T3149" s="890"/>
      <c r="U3149" s="890"/>
      <c r="V3149" s="890"/>
      <c r="W3149" s="890"/>
      <c r="X3149" s="890"/>
      <c r="Y3149" s="890"/>
      <c r="Z3149" s="890"/>
      <c r="AA3149" s="890"/>
      <c r="AB3149" s="890"/>
      <c r="AC3149" s="890"/>
      <c r="AD3149" s="890"/>
      <c r="AE3149" s="890"/>
      <c r="AF3149" s="890"/>
      <c r="AG3149" s="890"/>
      <c r="AH3149" s="890"/>
      <c r="AI3149" s="890"/>
      <c r="AJ3149" s="890"/>
      <c r="AK3149" s="890"/>
      <c r="AL3149" s="890"/>
      <c r="AM3149" s="73" t="s">
        <v>654</v>
      </c>
      <c r="AN3149" s="73"/>
      <c r="AO3149" s="73"/>
      <c r="AP3149" s="73"/>
      <c r="AQ3149" s="73"/>
      <c r="AR3149" s="73"/>
      <c r="AS3149" s="74"/>
    </row>
    <row r="3150" spans="1:45" s="67" customFormat="1" ht="14.15" customHeight="1" x14ac:dyDescent="0.2">
      <c r="A3150" s="139">
        <v>3003001</v>
      </c>
      <c r="B3150" s="140" t="s">
        <v>343</v>
      </c>
      <c r="C3150" s="258">
        <f t="shared" si="532"/>
        <v>0</v>
      </c>
      <c r="D3150" s="263">
        <f t="shared" si="533"/>
        <v>0</v>
      </c>
      <c r="E3150" s="125"/>
      <c r="F3150" s="125"/>
      <c r="G3150" s="125"/>
      <c r="H3150" s="126"/>
      <c r="I3150" s="126"/>
      <c r="J3150" s="126"/>
      <c r="K3150" s="126"/>
      <c r="L3150" s="126"/>
      <c r="M3150" s="126"/>
      <c r="N3150" s="126"/>
      <c r="O3150" s="126"/>
      <c r="P3150" s="126"/>
      <c r="Q3150" s="126"/>
      <c r="R3150" s="126"/>
      <c r="S3150" s="126"/>
      <c r="T3150" s="126"/>
      <c r="U3150" s="126"/>
      <c r="V3150" s="126"/>
      <c r="W3150" s="126"/>
      <c r="X3150" s="126"/>
      <c r="Y3150" s="126"/>
      <c r="Z3150" s="126"/>
      <c r="AA3150" s="125"/>
      <c r="AB3150" s="125"/>
      <c r="AC3150" s="125"/>
      <c r="AD3150" s="125"/>
      <c r="AE3150" s="125"/>
      <c r="AF3150" s="125"/>
      <c r="AG3150" s="125"/>
      <c r="AH3150" s="125"/>
      <c r="AI3150" s="125"/>
      <c r="AJ3150" s="125"/>
      <c r="AK3150" s="310">
        <v>8420</v>
      </c>
      <c r="AL3150" s="310">
        <f>AK3150*E3150</f>
        <v>0</v>
      </c>
      <c r="AM3150" s="65" t="s">
        <v>654</v>
      </c>
      <c r="AN3150" s="65"/>
      <c r="AO3150" s="65"/>
      <c r="AP3150" s="65"/>
      <c r="AQ3150" s="65"/>
      <c r="AR3150" s="65"/>
      <c r="AS3150" s="66"/>
    </row>
    <row r="3151" spans="1:45" s="67" customFormat="1" ht="14.15" customHeight="1" x14ac:dyDescent="0.2">
      <c r="A3151" s="139">
        <v>3003002</v>
      </c>
      <c r="B3151" s="140" t="s">
        <v>344</v>
      </c>
      <c r="C3151" s="258">
        <f t="shared" si="532"/>
        <v>0</v>
      </c>
      <c r="D3151" s="263">
        <f t="shared" si="533"/>
        <v>0</v>
      </c>
      <c r="E3151" s="125"/>
      <c r="F3151" s="125"/>
      <c r="G3151" s="125"/>
      <c r="H3151" s="126"/>
      <c r="I3151" s="126"/>
      <c r="J3151" s="126"/>
      <c r="K3151" s="126"/>
      <c r="L3151" s="126"/>
      <c r="M3151" s="126"/>
      <c r="N3151" s="126"/>
      <c r="O3151" s="126"/>
      <c r="P3151" s="126"/>
      <c r="Q3151" s="126"/>
      <c r="R3151" s="126"/>
      <c r="S3151" s="126"/>
      <c r="T3151" s="126"/>
      <c r="U3151" s="126"/>
      <c r="V3151" s="126"/>
      <c r="W3151" s="126"/>
      <c r="X3151" s="126"/>
      <c r="Y3151" s="126"/>
      <c r="Z3151" s="126"/>
      <c r="AA3151" s="125"/>
      <c r="AB3151" s="125"/>
      <c r="AC3151" s="125"/>
      <c r="AD3151" s="125"/>
      <c r="AE3151" s="125"/>
      <c r="AF3151" s="125"/>
      <c r="AG3151" s="125"/>
      <c r="AH3151" s="125"/>
      <c r="AI3151" s="125"/>
      <c r="AJ3151" s="125"/>
      <c r="AK3151" s="310">
        <v>4480</v>
      </c>
      <c r="AL3151" s="310">
        <f>AK3151*E3151</f>
        <v>0</v>
      </c>
      <c r="AM3151" s="65" t="s">
        <v>654</v>
      </c>
      <c r="AN3151" s="65"/>
      <c r="AO3151" s="65"/>
      <c r="AP3151" s="65"/>
      <c r="AQ3151" s="65"/>
      <c r="AR3151" s="65"/>
      <c r="AS3151" s="66"/>
    </row>
    <row r="3152" spans="1:45" s="67" customFormat="1" ht="14.15" customHeight="1" x14ac:dyDescent="0.2">
      <c r="A3152" s="139">
        <v>3003003</v>
      </c>
      <c r="B3152" s="140" t="s">
        <v>345</v>
      </c>
      <c r="C3152" s="258">
        <f t="shared" si="532"/>
        <v>0</v>
      </c>
      <c r="D3152" s="263">
        <f t="shared" si="533"/>
        <v>0</v>
      </c>
      <c r="E3152" s="125"/>
      <c r="F3152" s="125"/>
      <c r="G3152" s="125"/>
      <c r="H3152" s="126"/>
      <c r="I3152" s="126"/>
      <c r="J3152" s="126"/>
      <c r="K3152" s="126"/>
      <c r="L3152" s="126"/>
      <c r="M3152" s="126"/>
      <c r="N3152" s="126"/>
      <c r="O3152" s="126"/>
      <c r="P3152" s="126"/>
      <c r="Q3152" s="126"/>
      <c r="R3152" s="126"/>
      <c r="S3152" s="126"/>
      <c r="T3152" s="126"/>
      <c r="U3152" s="126"/>
      <c r="V3152" s="126"/>
      <c r="W3152" s="126"/>
      <c r="X3152" s="126"/>
      <c r="Y3152" s="126"/>
      <c r="Z3152" s="126"/>
      <c r="AA3152" s="125"/>
      <c r="AB3152" s="125"/>
      <c r="AC3152" s="125"/>
      <c r="AD3152" s="125"/>
      <c r="AE3152" s="125"/>
      <c r="AF3152" s="125"/>
      <c r="AG3152" s="125"/>
      <c r="AH3152" s="125"/>
      <c r="AI3152" s="125"/>
      <c r="AJ3152" s="125"/>
      <c r="AK3152" s="310">
        <v>16880</v>
      </c>
      <c r="AL3152" s="310">
        <f>AK3152*E3152</f>
        <v>0</v>
      </c>
      <c r="AM3152" s="65" t="s">
        <v>654</v>
      </c>
      <c r="AN3152" s="65"/>
      <c r="AO3152" s="65"/>
      <c r="AP3152" s="65"/>
      <c r="AQ3152" s="65"/>
      <c r="AR3152" s="65"/>
      <c r="AS3152" s="66"/>
    </row>
    <row r="3153" spans="1:45" s="67" customFormat="1" ht="14.15" customHeight="1" x14ac:dyDescent="0.2">
      <c r="A3153" s="139">
        <v>3003004</v>
      </c>
      <c r="B3153" s="140" t="s">
        <v>346</v>
      </c>
      <c r="C3153" s="258">
        <f t="shared" si="532"/>
        <v>0</v>
      </c>
      <c r="D3153" s="263">
        <f t="shared" si="533"/>
        <v>0</v>
      </c>
      <c r="E3153" s="125"/>
      <c r="F3153" s="125"/>
      <c r="G3153" s="125"/>
      <c r="H3153" s="126"/>
      <c r="I3153" s="126"/>
      <c r="J3153" s="126"/>
      <c r="K3153" s="126"/>
      <c r="L3153" s="126"/>
      <c r="M3153" s="126"/>
      <c r="N3153" s="126"/>
      <c r="O3153" s="126"/>
      <c r="P3153" s="126"/>
      <c r="Q3153" s="126"/>
      <c r="R3153" s="126"/>
      <c r="S3153" s="126"/>
      <c r="T3153" s="126"/>
      <c r="U3153" s="126"/>
      <c r="V3153" s="126"/>
      <c r="W3153" s="126"/>
      <c r="X3153" s="126"/>
      <c r="Y3153" s="126"/>
      <c r="Z3153" s="126"/>
      <c r="AA3153" s="125"/>
      <c r="AB3153" s="125"/>
      <c r="AC3153" s="125"/>
      <c r="AD3153" s="125"/>
      <c r="AE3153" s="125"/>
      <c r="AF3153" s="125"/>
      <c r="AG3153" s="125"/>
      <c r="AH3153" s="125"/>
      <c r="AI3153" s="125"/>
      <c r="AJ3153" s="125"/>
      <c r="AK3153" s="310">
        <v>173110</v>
      </c>
      <c r="AL3153" s="310">
        <f>AK3153*E3153</f>
        <v>0</v>
      </c>
      <c r="AM3153" s="65" t="s">
        <v>654</v>
      </c>
      <c r="AN3153" s="65"/>
      <c r="AO3153" s="65"/>
      <c r="AP3153" s="65"/>
      <c r="AQ3153" s="65"/>
      <c r="AR3153" s="65"/>
      <c r="AS3153" s="66"/>
    </row>
    <row r="3154" spans="1:45" s="72" customFormat="1" ht="14.15" customHeight="1" x14ac:dyDescent="0.2">
      <c r="A3154" s="139">
        <v>3003005</v>
      </c>
      <c r="B3154" s="140" t="s">
        <v>347</v>
      </c>
      <c r="C3154" s="258">
        <f t="shared" si="532"/>
        <v>0</v>
      </c>
      <c r="D3154" s="263">
        <f t="shared" si="533"/>
        <v>0</v>
      </c>
      <c r="E3154" s="125"/>
      <c r="F3154" s="125"/>
      <c r="G3154" s="125"/>
      <c r="H3154" s="126"/>
      <c r="I3154" s="126"/>
      <c r="J3154" s="126"/>
      <c r="K3154" s="126"/>
      <c r="L3154" s="126"/>
      <c r="M3154" s="126"/>
      <c r="N3154" s="126"/>
      <c r="O3154" s="126"/>
      <c r="P3154" s="126"/>
      <c r="Q3154" s="126"/>
      <c r="R3154" s="126"/>
      <c r="S3154" s="126"/>
      <c r="T3154" s="126"/>
      <c r="U3154" s="126"/>
      <c r="V3154" s="126"/>
      <c r="W3154" s="126"/>
      <c r="X3154" s="126"/>
      <c r="Y3154" s="126"/>
      <c r="Z3154" s="126"/>
      <c r="AA3154" s="125"/>
      <c r="AB3154" s="125"/>
      <c r="AC3154" s="125"/>
      <c r="AD3154" s="125"/>
      <c r="AE3154" s="125"/>
      <c r="AF3154" s="125"/>
      <c r="AG3154" s="125"/>
      <c r="AH3154" s="125"/>
      <c r="AI3154" s="125"/>
      <c r="AJ3154" s="125"/>
      <c r="AK3154" s="310">
        <v>950770</v>
      </c>
      <c r="AL3154" s="310">
        <f>AK3154*E3154</f>
        <v>0</v>
      </c>
      <c r="AM3154" s="65" t="s">
        <v>654</v>
      </c>
      <c r="AN3154" s="65"/>
      <c r="AO3154" s="65"/>
      <c r="AP3154" s="65"/>
      <c r="AQ3154" s="65"/>
      <c r="AR3154" s="65"/>
      <c r="AS3154" s="71"/>
    </row>
    <row r="3155" spans="1:45" s="75" customFormat="1" ht="14.15" customHeight="1" x14ac:dyDescent="0.2">
      <c r="A3155" s="327"/>
      <c r="B3155" s="141" t="s">
        <v>467</v>
      </c>
      <c r="C3155" s="260">
        <f>SUM(C3150:C3154)</f>
        <v>0</v>
      </c>
      <c r="D3155" s="260">
        <f>SUM(D3150:D3154)</f>
        <v>0</v>
      </c>
      <c r="E3155" s="260">
        <f>SUM(E3150:E3154)</f>
        <v>0</v>
      </c>
      <c r="F3155" s="260">
        <f>SUM(F3150:F3154)</f>
        <v>0</v>
      </c>
      <c r="G3155" s="260">
        <f>SUM(G3150:G3154)</f>
        <v>0</v>
      </c>
      <c r="H3155" s="891"/>
      <c r="I3155" s="892"/>
      <c r="J3155" s="892"/>
      <c r="K3155" s="892"/>
      <c r="L3155" s="892"/>
      <c r="M3155" s="892"/>
      <c r="N3155" s="892"/>
      <c r="O3155" s="892"/>
      <c r="P3155" s="892"/>
      <c r="Q3155" s="892"/>
      <c r="R3155" s="892"/>
      <c r="S3155" s="892"/>
      <c r="T3155" s="892"/>
      <c r="U3155" s="892"/>
      <c r="V3155" s="892"/>
      <c r="W3155" s="892"/>
      <c r="X3155" s="892"/>
      <c r="Y3155" s="892"/>
      <c r="Z3155" s="893"/>
      <c r="AA3155" s="260">
        <f t="shared" ref="AA3155:AL3155" si="535">SUM(AA3150:AA3154)</f>
        <v>0</v>
      </c>
      <c r="AB3155" s="260">
        <f t="shared" si="535"/>
        <v>0</v>
      </c>
      <c r="AC3155" s="260">
        <f t="shared" si="535"/>
        <v>0</v>
      </c>
      <c r="AD3155" s="260">
        <f t="shared" si="535"/>
        <v>0</v>
      </c>
      <c r="AE3155" s="260">
        <f t="shared" si="535"/>
        <v>0</v>
      </c>
      <c r="AF3155" s="260">
        <f t="shared" si="535"/>
        <v>0</v>
      </c>
      <c r="AG3155" s="260">
        <f t="shared" si="535"/>
        <v>0</v>
      </c>
      <c r="AH3155" s="260">
        <f t="shared" si="535"/>
        <v>0</v>
      </c>
      <c r="AI3155" s="260">
        <f t="shared" si="535"/>
        <v>0</v>
      </c>
      <c r="AJ3155" s="260">
        <f t="shared" si="535"/>
        <v>0</v>
      </c>
      <c r="AK3155" s="306">
        <f t="shared" si="535"/>
        <v>1153660</v>
      </c>
      <c r="AL3155" s="306">
        <f t="shared" si="535"/>
        <v>0</v>
      </c>
      <c r="AM3155" s="65" t="s">
        <v>654</v>
      </c>
      <c r="AN3155" s="73"/>
      <c r="AO3155" s="73"/>
      <c r="AP3155" s="73"/>
      <c r="AQ3155" s="73"/>
      <c r="AR3155" s="73"/>
      <c r="AS3155" s="74"/>
    </row>
    <row r="3156" spans="1:45" s="224" customFormat="1" x14ac:dyDescent="0.2">
      <c r="A3156" s="61"/>
      <c r="B3156" s="62"/>
      <c r="C3156" s="63"/>
      <c r="D3156" s="60"/>
      <c r="E3156" s="60"/>
      <c r="F3156" s="60"/>
      <c r="G3156" s="60"/>
      <c r="H3156" s="60"/>
      <c r="I3156" s="60"/>
      <c r="J3156" s="60"/>
      <c r="K3156" s="60"/>
      <c r="L3156" s="60"/>
      <c r="M3156" s="60"/>
      <c r="N3156" s="60"/>
      <c r="O3156" s="60"/>
      <c r="P3156" s="60"/>
      <c r="Q3156" s="60"/>
      <c r="R3156" s="60"/>
      <c r="S3156" s="60"/>
      <c r="T3156" s="60"/>
      <c r="U3156" s="60"/>
      <c r="V3156" s="60"/>
      <c r="W3156" s="60"/>
      <c r="X3156" s="60"/>
      <c r="Y3156" s="60"/>
      <c r="Z3156" s="60"/>
      <c r="AA3156" s="60"/>
      <c r="AB3156" s="60"/>
      <c r="AC3156" s="60"/>
      <c r="AD3156" s="60"/>
      <c r="AE3156" s="60"/>
      <c r="AF3156" s="60"/>
      <c r="AG3156" s="60"/>
      <c r="AH3156" s="60"/>
      <c r="AI3156" s="60"/>
      <c r="AJ3156" s="60"/>
      <c r="AK3156" s="322"/>
      <c r="AL3156" s="64"/>
      <c r="AM3156" s="223" t="s">
        <v>654</v>
      </c>
      <c r="AN3156" s="223"/>
      <c r="AO3156" s="223"/>
      <c r="AP3156" s="223"/>
      <c r="AQ3156" s="223"/>
      <c r="AR3156" s="223"/>
    </row>
    <row r="3157" spans="1:45" x14ac:dyDescent="0.2">
      <c r="AM3157" s="65" t="s">
        <v>654</v>
      </c>
      <c r="AN3157" s="65"/>
      <c r="AO3157" s="65"/>
      <c r="AP3157" s="65"/>
      <c r="AQ3157" s="65"/>
      <c r="AR3157" s="65"/>
    </row>
    <row r="3158" spans="1:45" x14ac:dyDescent="0.2">
      <c r="AM3158" s="65" t="s">
        <v>654</v>
      </c>
      <c r="AN3158" s="65"/>
      <c r="AO3158" s="65"/>
      <c r="AP3158" s="65"/>
      <c r="AQ3158" s="65"/>
      <c r="AR3158" s="65"/>
    </row>
    <row r="3159" spans="1:45" x14ac:dyDescent="0.2">
      <c r="AM3159" s="65" t="s">
        <v>654</v>
      </c>
      <c r="AN3159" s="65"/>
      <c r="AO3159" s="65"/>
      <c r="AP3159" s="65"/>
      <c r="AQ3159" s="65"/>
      <c r="AR3159" s="65"/>
    </row>
    <row r="3160" spans="1:45" x14ac:dyDescent="0.2">
      <c r="AM3160" s="65" t="s">
        <v>654</v>
      </c>
      <c r="AN3160" s="65"/>
      <c r="AO3160" s="65"/>
      <c r="AP3160" s="65"/>
      <c r="AQ3160" s="65"/>
      <c r="AR3160" s="65"/>
    </row>
    <row r="3161" spans="1:45" x14ac:dyDescent="0.2">
      <c r="AM3161" s="65" t="s">
        <v>654</v>
      </c>
      <c r="AN3161" s="65"/>
      <c r="AO3161" s="65"/>
      <c r="AP3161" s="65"/>
      <c r="AQ3161" s="65"/>
      <c r="AR3161" s="65"/>
    </row>
    <row r="3162" spans="1:45" x14ac:dyDescent="0.2">
      <c r="AM3162" s="65" t="s">
        <v>654</v>
      </c>
      <c r="AN3162" s="65"/>
      <c r="AO3162" s="65"/>
      <c r="AP3162" s="65"/>
      <c r="AQ3162" s="65"/>
      <c r="AR3162" s="65"/>
    </row>
    <row r="3163" spans="1:45" x14ac:dyDescent="0.2">
      <c r="AM3163" s="65" t="s">
        <v>654</v>
      </c>
      <c r="AN3163" s="65"/>
      <c r="AO3163" s="65"/>
      <c r="AP3163" s="65"/>
      <c r="AQ3163" s="65"/>
      <c r="AR3163" s="65"/>
    </row>
    <row r="3164" spans="1:45" x14ac:dyDescent="0.2">
      <c r="AM3164" s="65" t="s">
        <v>654</v>
      </c>
      <c r="AN3164" s="65"/>
      <c r="AO3164" s="65"/>
      <c r="AP3164" s="65"/>
      <c r="AQ3164" s="65"/>
      <c r="AR3164" s="65"/>
    </row>
    <row r="3165" spans="1:45" x14ac:dyDescent="0.2">
      <c r="AM3165" s="65" t="s">
        <v>654</v>
      </c>
      <c r="AN3165" s="65"/>
      <c r="AO3165" s="65"/>
      <c r="AP3165" s="65"/>
      <c r="AQ3165" s="65"/>
      <c r="AR3165" s="65"/>
    </row>
    <row r="3166" spans="1:45" x14ac:dyDescent="0.2">
      <c r="AM3166" s="65" t="s">
        <v>654</v>
      </c>
      <c r="AN3166" s="65"/>
      <c r="AO3166" s="65"/>
      <c r="AP3166" s="65"/>
      <c r="AQ3166" s="65"/>
      <c r="AR3166" s="65"/>
    </row>
    <row r="3167" spans="1:45" x14ac:dyDescent="0.2">
      <c r="AM3167" s="65" t="s">
        <v>654</v>
      </c>
      <c r="AN3167" s="65"/>
      <c r="AO3167" s="65"/>
      <c r="AP3167" s="65"/>
      <c r="AQ3167" s="65"/>
      <c r="AR3167" s="65"/>
    </row>
    <row r="3168" spans="1:45" x14ac:dyDescent="0.2">
      <c r="AM3168" s="65" t="s">
        <v>654</v>
      </c>
      <c r="AN3168" s="65"/>
      <c r="AO3168" s="65"/>
      <c r="AP3168" s="65"/>
      <c r="AQ3168" s="65"/>
      <c r="AR3168" s="65"/>
    </row>
    <row r="3169" spans="39:44" x14ac:dyDescent="0.2">
      <c r="AM3169" s="65" t="s">
        <v>654</v>
      </c>
      <c r="AN3169" s="65"/>
      <c r="AO3169" s="65"/>
      <c r="AP3169" s="65"/>
      <c r="AQ3169" s="65"/>
      <c r="AR3169" s="65"/>
    </row>
    <row r="3170" spans="39:44" x14ac:dyDescent="0.2">
      <c r="AM3170" s="65" t="s">
        <v>654</v>
      </c>
      <c r="AN3170" s="65"/>
      <c r="AO3170" s="65"/>
      <c r="AP3170" s="65"/>
      <c r="AQ3170" s="65"/>
      <c r="AR3170" s="65"/>
    </row>
    <row r="3171" spans="39:44" x14ac:dyDescent="0.2">
      <c r="AM3171" s="65" t="s">
        <v>654</v>
      </c>
      <c r="AN3171" s="65"/>
      <c r="AO3171" s="65"/>
      <c r="AP3171" s="65"/>
      <c r="AQ3171" s="65"/>
      <c r="AR3171" s="65"/>
    </row>
    <row r="3172" spans="39:44" x14ac:dyDescent="0.2">
      <c r="AM3172" s="65" t="s">
        <v>654</v>
      </c>
      <c r="AN3172" s="65"/>
      <c r="AO3172" s="65"/>
      <c r="AP3172" s="65"/>
      <c r="AQ3172" s="65"/>
      <c r="AR3172" s="65"/>
    </row>
    <row r="3173" spans="39:44" x14ac:dyDescent="0.2">
      <c r="AM3173" s="65" t="s">
        <v>654</v>
      </c>
      <c r="AN3173" s="65"/>
      <c r="AO3173" s="65"/>
      <c r="AP3173" s="65"/>
      <c r="AQ3173" s="65"/>
      <c r="AR3173" s="65"/>
    </row>
    <row r="3174" spans="39:44" x14ac:dyDescent="0.2">
      <c r="AM3174" s="65" t="s">
        <v>654</v>
      </c>
      <c r="AN3174" s="65"/>
      <c r="AO3174" s="65"/>
      <c r="AP3174" s="65"/>
      <c r="AQ3174" s="65"/>
      <c r="AR3174" s="65"/>
    </row>
    <row r="3175" spans="39:44" x14ac:dyDescent="0.2">
      <c r="AM3175" s="65" t="s">
        <v>654</v>
      </c>
      <c r="AN3175" s="65"/>
      <c r="AO3175" s="65"/>
      <c r="AP3175" s="65"/>
      <c r="AQ3175" s="65"/>
      <c r="AR3175" s="65"/>
    </row>
    <row r="3176" spans="39:44" x14ac:dyDescent="0.2">
      <c r="AM3176" s="65" t="s">
        <v>654</v>
      </c>
      <c r="AN3176" s="65"/>
      <c r="AO3176" s="65"/>
      <c r="AP3176" s="65"/>
      <c r="AQ3176" s="65"/>
      <c r="AR3176" s="65"/>
    </row>
    <row r="3177" spans="39:44" x14ac:dyDescent="0.2">
      <c r="AM3177" s="65" t="s">
        <v>654</v>
      </c>
      <c r="AN3177" s="65"/>
      <c r="AO3177" s="65"/>
      <c r="AP3177" s="65"/>
      <c r="AQ3177" s="65"/>
      <c r="AR3177" s="65"/>
    </row>
    <row r="3178" spans="39:44" x14ac:dyDescent="0.2">
      <c r="AM3178" s="65" t="s">
        <v>654</v>
      </c>
      <c r="AN3178" s="65"/>
      <c r="AO3178" s="65"/>
      <c r="AP3178" s="65"/>
      <c r="AQ3178" s="65"/>
      <c r="AR3178" s="65"/>
    </row>
    <row r="3179" spans="39:44" x14ac:dyDescent="0.2">
      <c r="AM3179" s="65" t="s">
        <v>654</v>
      </c>
      <c r="AN3179" s="65"/>
      <c r="AO3179" s="65"/>
      <c r="AP3179" s="65"/>
      <c r="AQ3179" s="65"/>
      <c r="AR3179" s="65"/>
    </row>
    <row r="3180" spans="39:44" x14ac:dyDescent="0.2">
      <c r="AM3180" s="65" t="s">
        <v>654</v>
      </c>
      <c r="AN3180" s="65"/>
      <c r="AO3180" s="65"/>
      <c r="AP3180" s="65"/>
      <c r="AQ3180" s="65"/>
      <c r="AR3180" s="65"/>
    </row>
    <row r="3181" spans="39:44" x14ac:dyDescent="0.2">
      <c r="AM3181" s="65" t="s">
        <v>654</v>
      </c>
      <c r="AN3181" s="65"/>
      <c r="AO3181" s="65"/>
      <c r="AP3181" s="65"/>
      <c r="AQ3181" s="65"/>
      <c r="AR3181" s="65"/>
    </row>
    <row r="3182" spans="39:44" x14ac:dyDescent="0.2">
      <c r="AM3182" s="65" t="s">
        <v>654</v>
      </c>
      <c r="AN3182" s="65"/>
      <c r="AO3182" s="65"/>
      <c r="AP3182" s="65"/>
      <c r="AQ3182" s="65"/>
      <c r="AR3182" s="65"/>
    </row>
    <row r="3183" spans="39:44" x14ac:dyDescent="0.2">
      <c r="AM3183" s="65" t="s">
        <v>654</v>
      </c>
      <c r="AN3183" s="65"/>
      <c r="AO3183" s="65"/>
      <c r="AP3183" s="65"/>
      <c r="AQ3183" s="65"/>
      <c r="AR3183" s="65"/>
    </row>
    <row r="3184" spans="39:44" x14ac:dyDescent="0.2">
      <c r="AM3184" s="65" t="s">
        <v>654</v>
      </c>
      <c r="AN3184" s="65"/>
      <c r="AO3184" s="65"/>
      <c r="AP3184" s="65"/>
      <c r="AQ3184" s="65"/>
      <c r="AR3184" s="65"/>
    </row>
    <row r="3185" spans="39:44" x14ac:dyDescent="0.2">
      <c r="AM3185" s="65" t="s">
        <v>654</v>
      </c>
      <c r="AN3185" s="65"/>
      <c r="AO3185" s="65"/>
      <c r="AP3185" s="65"/>
      <c r="AQ3185" s="65"/>
      <c r="AR3185" s="65"/>
    </row>
    <row r="3186" spans="39:44" x14ac:dyDescent="0.2">
      <c r="AM3186" s="65" t="s">
        <v>654</v>
      </c>
      <c r="AN3186" s="65"/>
      <c r="AO3186" s="65"/>
      <c r="AP3186" s="65"/>
      <c r="AQ3186" s="65"/>
      <c r="AR3186" s="65"/>
    </row>
    <row r="3187" spans="39:44" x14ac:dyDescent="0.2">
      <c r="AM3187" s="65" t="s">
        <v>654</v>
      </c>
      <c r="AN3187" s="65"/>
      <c r="AO3187" s="65"/>
      <c r="AP3187" s="65"/>
      <c r="AQ3187" s="65"/>
      <c r="AR3187" s="65"/>
    </row>
    <row r="3188" spans="39:44" x14ac:dyDescent="0.2">
      <c r="AM3188" s="65" t="s">
        <v>654</v>
      </c>
      <c r="AN3188" s="65"/>
      <c r="AO3188" s="65"/>
      <c r="AP3188" s="65"/>
      <c r="AQ3188" s="65"/>
      <c r="AR3188" s="65"/>
    </row>
    <row r="3189" spans="39:44" x14ac:dyDescent="0.2">
      <c r="AM3189" s="65" t="s">
        <v>654</v>
      </c>
      <c r="AN3189" s="65"/>
      <c r="AO3189" s="65"/>
      <c r="AP3189" s="65"/>
      <c r="AQ3189" s="65"/>
      <c r="AR3189" s="65"/>
    </row>
    <row r="3190" spans="39:44" x14ac:dyDescent="0.2">
      <c r="AM3190" s="65" t="s">
        <v>654</v>
      </c>
      <c r="AN3190" s="65"/>
      <c r="AO3190" s="65"/>
      <c r="AP3190" s="65"/>
      <c r="AQ3190" s="65"/>
      <c r="AR3190" s="65"/>
    </row>
    <row r="3191" spans="39:44" x14ac:dyDescent="0.2">
      <c r="AM3191" s="65" t="s">
        <v>654</v>
      </c>
      <c r="AN3191" s="65"/>
      <c r="AO3191" s="65"/>
      <c r="AP3191" s="65"/>
      <c r="AQ3191" s="65"/>
      <c r="AR3191" s="65"/>
    </row>
    <row r="3192" spans="39:44" x14ac:dyDescent="0.2">
      <c r="AM3192" s="65" t="s">
        <v>654</v>
      </c>
      <c r="AN3192" s="65"/>
      <c r="AO3192" s="65"/>
      <c r="AP3192" s="65"/>
      <c r="AQ3192" s="65"/>
      <c r="AR3192" s="65"/>
    </row>
    <row r="3193" spans="39:44" x14ac:dyDescent="0.2">
      <c r="AM3193" s="65" t="s">
        <v>654</v>
      </c>
      <c r="AN3193" s="65"/>
      <c r="AO3193" s="65"/>
      <c r="AP3193" s="65"/>
      <c r="AQ3193" s="65"/>
      <c r="AR3193" s="65"/>
    </row>
    <row r="3194" spans="39:44" x14ac:dyDescent="0.2">
      <c r="AM3194" s="65" t="s">
        <v>654</v>
      </c>
      <c r="AN3194" s="65"/>
      <c r="AO3194" s="65"/>
      <c r="AP3194" s="65"/>
      <c r="AQ3194" s="65"/>
      <c r="AR3194" s="65"/>
    </row>
    <row r="3195" spans="39:44" x14ac:dyDescent="0.2">
      <c r="AM3195" s="65" t="s">
        <v>654</v>
      </c>
      <c r="AN3195" s="65"/>
      <c r="AO3195" s="65"/>
      <c r="AP3195" s="65"/>
      <c r="AQ3195" s="65"/>
      <c r="AR3195" s="65"/>
    </row>
    <row r="3196" spans="39:44" x14ac:dyDescent="0.2">
      <c r="AM3196" s="65" t="s">
        <v>654</v>
      </c>
      <c r="AN3196" s="65"/>
      <c r="AO3196" s="65"/>
      <c r="AP3196" s="65"/>
      <c r="AQ3196" s="65"/>
      <c r="AR3196" s="65"/>
    </row>
    <row r="3197" spans="39:44" x14ac:dyDescent="0.2">
      <c r="AM3197" s="65" t="s">
        <v>654</v>
      </c>
      <c r="AN3197" s="65"/>
      <c r="AO3197" s="65"/>
      <c r="AP3197" s="65"/>
      <c r="AQ3197" s="65"/>
      <c r="AR3197" s="65"/>
    </row>
    <row r="3198" spans="39:44" x14ac:dyDescent="0.2">
      <c r="AM3198" s="65" t="s">
        <v>654</v>
      </c>
      <c r="AN3198" s="65"/>
      <c r="AO3198" s="65"/>
      <c r="AP3198" s="65"/>
      <c r="AQ3198" s="65"/>
      <c r="AR3198" s="65"/>
    </row>
    <row r="3199" spans="39:44" x14ac:dyDescent="0.2">
      <c r="AM3199" s="65" t="s">
        <v>654</v>
      </c>
      <c r="AN3199" s="65"/>
      <c r="AO3199" s="65"/>
      <c r="AP3199" s="65"/>
      <c r="AQ3199" s="65"/>
      <c r="AR3199" s="65"/>
    </row>
    <row r="3200" spans="39:44" x14ac:dyDescent="0.2">
      <c r="AM3200" s="65" t="s">
        <v>654</v>
      </c>
      <c r="AN3200" s="65"/>
      <c r="AO3200" s="65"/>
      <c r="AP3200" s="65"/>
      <c r="AQ3200" s="65"/>
      <c r="AR3200" s="65"/>
    </row>
    <row r="3201" spans="1:44" x14ac:dyDescent="0.2">
      <c r="AM3201" s="65" t="s">
        <v>654</v>
      </c>
      <c r="AN3201" s="65"/>
      <c r="AO3201" s="65"/>
      <c r="AP3201" s="65"/>
      <c r="AQ3201" s="65"/>
      <c r="AR3201" s="65"/>
    </row>
    <row r="3202" spans="1:44" x14ac:dyDescent="0.2">
      <c r="AM3202" s="65" t="s">
        <v>654</v>
      </c>
      <c r="AN3202" s="65"/>
      <c r="AO3202" s="65"/>
      <c r="AP3202" s="65"/>
      <c r="AQ3202" s="65"/>
      <c r="AR3202" s="65"/>
    </row>
    <row r="3203" spans="1:44" x14ac:dyDescent="0.2">
      <c r="AM3203" s="65" t="s">
        <v>654</v>
      </c>
      <c r="AN3203" s="65"/>
      <c r="AO3203" s="65"/>
      <c r="AP3203" s="65"/>
      <c r="AQ3203" s="65"/>
      <c r="AR3203" s="65"/>
    </row>
    <row r="3204" spans="1:44" ht="10.5" customHeight="1" x14ac:dyDescent="0.2">
      <c r="AM3204" s="65" t="s">
        <v>654</v>
      </c>
      <c r="AN3204" s="65"/>
      <c r="AO3204" s="65"/>
      <c r="AP3204" s="65"/>
      <c r="AQ3204" s="65"/>
      <c r="AR3204" s="65"/>
    </row>
    <row r="3205" spans="1:44" x14ac:dyDescent="0.2">
      <c r="A3205" s="55"/>
      <c r="B3205" s="58"/>
      <c r="C3205" s="59"/>
      <c r="D3205" s="56"/>
      <c r="E3205" s="56"/>
      <c r="F3205" s="56"/>
      <c r="G3205" s="56"/>
      <c r="H3205" s="56"/>
      <c r="I3205" s="56"/>
      <c r="J3205" s="56"/>
      <c r="K3205" s="56"/>
      <c r="L3205" s="56"/>
      <c r="M3205" s="56"/>
      <c r="N3205" s="56"/>
      <c r="O3205" s="56"/>
      <c r="P3205" s="56"/>
      <c r="Q3205" s="56"/>
      <c r="R3205" s="56"/>
      <c r="S3205" s="56"/>
      <c r="T3205" s="56"/>
      <c r="U3205" s="56"/>
      <c r="V3205" s="56"/>
      <c r="W3205" s="56"/>
      <c r="X3205" s="56"/>
      <c r="Y3205" s="56"/>
      <c r="Z3205" s="56"/>
      <c r="AA3205" s="56"/>
      <c r="AB3205" s="56"/>
      <c r="AC3205" s="56"/>
      <c r="AD3205" s="56"/>
      <c r="AE3205" s="56"/>
      <c r="AF3205" s="56"/>
      <c r="AG3205" s="56"/>
      <c r="AH3205" s="56"/>
      <c r="AI3205" s="56"/>
      <c r="AJ3205" s="56"/>
      <c r="AK3205" s="323"/>
      <c r="AL3205" s="225"/>
      <c r="AM3205" s="65" t="s">
        <v>654</v>
      </c>
      <c r="AN3205" s="65"/>
      <c r="AO3205" s="65"/>
      <c r="AP3205" s="65"/>
      <c r="AQ3205" s="65"/>
      <c r="AR3205" s="65"/>
    </row>
    <row r="3206" spans="1:44" x14ac:dyDescent="0.2">
      <c r="A3206" s="55"/>
      <c r="B3206" s="58"/>
      <c r="C3206" s="59"/>
      <c r="D3206" s="56"/>
      <c r="E3206" s="56"/>
      <c r="F3206" s="56"/>
      <c r="G3206" s="56"/>
      <c r="H3206" s="56"/>
      <c r="I3206" s="56"/>
      <c r="J3206" s="56"/>
      <c r="K3206" s="56"/>
      <c r="L3206" s="56"/>
      <c r="M3206" s="56"/>
      <c r="N3206" s="56"/>
      <c r="O3206" s="56"/>
      <c r="P3206" s="56"/>
      <c r="Q3206" s="56"/>
      <c r="R3206" s="56"/>
      <c r="S3206" s="56"/>
      <c r="T3206" s="56"/>
      <c r="U3206" s="56"/>
      <c r="V3206" s="56"/>
      <c r="W3206" s="56"/>
      <c r="X3206" s="56"/>
      <c r="Y3206" s="56"/>
      <c r="Z3206" s="56"/>
      <c r="AA3206" s="56"/>
      <c r="AB3206" s="56"/>
      <c r="AC3206" s="56"/>
      <c r="AD3206" s="56"/>
      <c r="AE3206" s="56"/>
      <c r="AF3206" s="56"/>
      <c r="AG3206" s="56"/>
      <c r="AH3206" s="56"/>
      <c r="AI3206" s="56"/>
      <c r="AJ3206" s="56"/>
      <c r="AK3206" s="323"/>
      <c r="AL3206" s="225"/>
      <c r="AM3206" s="65" t="s">
        <v>654</v>
      </c>
      <c r="AN3206" s="65"/>
      <c r="AO3206" s="65"/>
      <c r="AP3206" s="65"/>
      <c r="AQ3206" s="65"/>
      <c r="AR3206" s="65"/>
    </row>
    <row r="3207" spans="1:44" x14ac:dyDescent="0.2">
      <c r="A3207" s="55"/>
      <c r="B3207" s="58"/>
      <c r="C3207" s="59"/>
      <c r="D3207" s="56"/>
      <c r="E3207" s="56"/>
      <c r="F3207" s="56"/>
      <c r="G3207" s="56"/>
      <c r="H3207" s="56"/>
      <c r="I3207" s="56"/>
      <c r="J3207" s="56"/>
      <c r="K3207" s="56"/>
      <c r="L3207" s="56"/>
      <c r="M3207" s="56"/>
      <c r="N3207" s="56"/>
      <c r="O3207" s="56"/>
      <c r="P3207" s="56"/>
      <c r="Q3207" s="56"/>
      <c r="R3207" s="56"/>
      <c r="S3207" s="56"/>
      <c r="T3207" s="56"/>
      <c r="U3207" s="56"/>
      <c r="V3207" s="56"/>
      <c r="W3207" s="56"/>
      <c r="X3207" s="56"/>
      <c r="Y3207" s="56"/>
      <c r="Z3207" s="56"/>
      <c r="AA3207" s="56"/>
      <c r="AB3207" s="56"/>
      <c r="AC3207" s="56"/>
      <c r="AD3207" s="56"/>
      <c r="AE3207" s="56"/>
      <c r="AF3207" s="56"/>
      <c r="AG3207" s="56"/>
      <c r="AH3207" s="56"/>
      <c r="AI3207" s="56"/>
      <c r="AJ3207" s="56"/>
      <c r="AK3207" s="323"/>
      <c r="AL3207" s="225"/>
      <c r="AM3207" s="65" t="s">
        <v>654</v>
      </c>
      <c r="AN3207" s="65"/>
      <c r="AO3207" s="65"/>
      <c r="AP3207" s="65"/>
      <c r="AQ3207" s="65"/>
      <c r="AR3207" s="65"/>
    </row>
    <row r="3208" spans="1:44" x14ac:dyDescent="0.2">
      <c r="A3208" s="55"/>
      <c r="B3208" s="58"/>
      <c r="C3208" s="59"/>
      <c r="D3208" s="56"/>
      <c r="E3208" s="56"/>
      <c r="F3208" s="56"/>
      <c r="G3208" s="56"/>
      <c r="H3208" s="56"/>
      <c r="I3208" s="56"/>
      <c r="J3208" s="56"/>
      <c r="K3208" s="56"/>
      <c r="L3208" s="56"/>
      <c r="M3208" s="56"/>
      <c r="N3208" s="56"/>
      <c r="O3208" s="56"/>
      <c r="P3208" s="56"/>
      <c r="Q3208" s="56"/>
      <c r="R3208" s="56"/>
      <c r="S3208" s="56"/>
      <c r="T3208" s="56"/>
      <c r="U3208" s="56"/>
      <c r="V3208" s="56"/>
      <c r="W3208" s="56"/>
      <c r="X3208" s="56"/>
      <c r="Y3208" s="56"/>
      <c r="Z3208" s="56"/>
      <c r="AA3208" s="56"/>
      <c r="AB3208" s="56"/>
      <c r="AC3208" s="56"/>
      <c r="AD3208" s="56"/>
      <c r="AE3208" s="56"/>
      <c r="AF3208" s="56"/>
      <c r="AG3208" s="56"/>
      <c r="AH3208" s="56"/>
      <c r="AI3208" s="56"/>
      <c r="AJ3208" s="56"/>
      <c r="AK3208" s="323"/>
      <c r="AL3208" s="225"/>
      <c r="AM3208" s="65" t="s">
        <v>654</v>
      </c>
      <c r="AN3208" s="65"/>
      <c r="AO3208" s="65"/>
      <c r="AP3208" s="65"/>
      <c r="AQ3208" s="65"/>
      <c r="AR3208" s="65"/>
    </row>
    <row r="3209" spans="1:44" x14ac:dyDescent="0.2">
      <c r="A3209" s="55"/>
      <c r="B3209" s="58"/>
      <c r="C3209" s="59"/>
      <c r="D3209" s="56"/>
      <c r="E3209" s="56"/>
      <c r="F3209" s="56"/>
      <c r="G3209" s="56"/>
      <c r="H3209" s="56"/>
      <c r="I3209" s="56"/>
      <c r="J3209" s="56"/>
      <c r="K3209" s="56"/>
      <c r="L3209" s="56"/>
      <c r="M3209" s="56"/>
      <c r="N3209" s="56"/>
      <c r="O3209" s="56"/>
      <c r="P3209" s="56"/>
      <c r="Q3209" s="56"/>
      <c r="R3209" s="56"/>
      <c r="S3209" s="56"/>
      <c r="T3209" s="56"/>
      <c r="U3209" s="56"/>
      <c r="V3209" s="56"/>
      <c r="W3209" s="56"/>
      <c r="X3209" s="56"/>
      <c r="Y3209" s="56"/>
      <c r="Z3209" s="56"/>
      <c r="AA3209" s="56"/>
      <c r="AB3209" s="56"/>
      <c r="AC3209" s="56"/>
      <c r="AD3209" s="56"/>
      <c r="AE3209" s="56"/>
      <c r="AF3209" s="56"/>
      <c r="AG3209" s="56"/>
      <c r="AH3209" s="56"/>
      <c r="AI3209" s="56"/>
      <c r="AJ3209" s="56"/>
      <c r="AK3209" s="323"/>
      <c r="AL3209" s="225"/>
      <c r="AM3209" s="65" t="s">
        <v>654</v>
      </c>
      <c r="AN3209" s="65"/>
      <c r="AO3209" s="65"/>
      <c r="AP3209" s="65"/>
      <c r="AQ3209" s="65"/>
      <c r="AR3209" s="65"/>
    </row>
    <row r="3210" spans="1:44" x14ac:dyDescent="0.2">
      <c r="AM3210" s="121" t="s">
        <v>654</v>
      </c>
    </row>
    <row r="3211" spans="1:44" x14ac:dyDescent="0.2">
      <c r="AM3211" s="121" t="s">
        <v>654</v>
      </c>
    </row>
    <row r="3212" spans="1:44" x14ac:dyDescent="0.2">
      <c r="AM3212" s="121" t="s">
        <v>654</v>
      </c>
    </row>
    <row r="3213" spans="1:44" x14ac:dyDescent="0.2">
      <c r="AM3213" s="121" t="s">
        <v>654</v>
      </c>
    </row>
    <row r="3214" spans="1:44" x14ac:dyDescent="0.2">
      <c r="AM3214" s="121" t="s">
        <v>654</v>
      </c>
    </row>
    <row r="3215" spans="1:44" x14ac:dyDescent="0.2">
      <c r="AM3215" s="121" t="s">
        <v>654</v>
      </c>
    </row>
    <row r="3216" spans="1:44" x14ac:dyDescent="0.2">
      <c r="AM3216" s="121" t="s">
        <v>654</v>
      </c>
    </row>
    <row r="3217" spans="39:39" x14ac:dyDescent="0.2">
      <c r="AM3217" s="121" t="s">
        <v>654</v>
      </c>
    </row>
    <row r="3218" spans="39:39" x14ac:dyDescent="0.2">
      <c r="AM3218" s="121" t="s">
        <v>654</v>
      </c>
    </row>
    <row r="3219" spans="39:39" x14ac:dyDescent="0.2">
      <c r="AM3219" s="121" t="s">
        <v>654</v>
      </c>
    </row>
    <row r="3220" spans="39:39" x14ac:dyDescent="0.2">
      <c r="AM3220" s="121" t="s">
        <v>654</v>
      </c>
    </row>
    <row r="3221" spans="39:39" x14ac:dyDescent="0.2">
      <c r="AM3221" s="121" t="s">
        <v>654</v>
      </c>
    </row>
    <row r="3222" spans="39:39" x14ac:dyDescent="0.2">
      <c r="AM3222" s="121" t="s">
        <v>654</v>
      </c>
    </row>
    <row r="3223" spans="39:39" x14ac:dyDescent="0.2">
      <c r="AM3223" s="121" t="s">
        <v>654</v>
      </c>
    </row>
    <row r="3224" spans="39:39" x14ac:dyDescent="0.2">
      <c r="AM3224" s="121" t="s">
        <v>654</v>
      </c>
    </row>
    <row r="3225" spans="39:39" x14ac:dyDescent="0.2">
      <c r="AM3225" s="121" t="s">
        <v>654</v>
      </c>
    </row>
    <row r="3226" spans="39:39" x14ac:dyDescent="0.2">
      <c r="AM3226" s="121" t="s">
        <v>654</v>
      </c>
    </row>
    <row r="3227" spans="39:39" x14ac:dyDescent="0.2">
      <c r="AM3227" s="121" t="s">
        <v>654</v>
      </c>
    </row>
    <row r="3228" spans="39:39" x14ac:dyDescent="0.2">
      <c r="AM3228" s="121" t="s">
        <v>654</v>
      </c>
    </row>
    <row r="3229" spans="39:39" x14ac:dyDescent="0.2">
      <c r="AM3229" s="121" t="s">
        <v>654</v>
      </c>
    </row>
    <row r="3230" spans="39:39" x14ac:dyDescent="0.2">
      <c r="AM3230" s="121" t="s">
        <v>654</v>
      </c>
    </row>
    <row r="3231" spans="39:39" x14ac:dyDescent="0.2">
      <c r="AM3231" s="121" t="s">
        <v>654</v>
      </c>
    </row>
    <row r="3232" spans="39:39" x14ac:dyDescent="0.2">
      <c r="AM3232" s="121" t="s">
        <v>654</v>
      </c>
    </row>
    <row r="3233" spans="1:44" x14ac:dyDescent="0.2">
      <c r="AM3233" s="121" t="s">
        <v>654</v>
      </c>
    </row>
    <row r="3234" spans="1:44" x14ac:dyDescent="0.2">
      <c r="AM3234" s="121" t="s">
        <v>654</v>
      </c>
    </row>
    <row r="3235" spans="1:44" x14ac:dyDescent="0.2">
      <c r="A3235" s="55"/>
      <c r="B3235" s="55"/>
      <c r="C3235" s="55"/>
      <c r="D3235" s="55"/>
      <c r="E3235" s="55"/>
      <c r="F3235" s="55"/>
      <c r="G3235" s="55"/>
      <c r="H3235" s="55"/>
      <c r="I3235" s="55"/>
      <c r="J3235" s="55"/>
      <c r="K3235" s="55"/>
      <c r="L3235" s="55"/>
      <c r="M3235" s="55"/>
      <c r="N3235" s="55"/>
      <c r="O3235" s="55"/>
      <c r="P3235" s="55"/>
      <c r="Q3235" s="55"/>
      <c r="R3235" s="55"/>
      <c r="S3235" s="55"/>
      <c r="T3235" s="55"/>
      <c r="U3235" s="55"/>
      <c r="V3235" s="55"/>
      <c r="W3235" s="55"/>
      <c r="X3235" s="55"/>
      <c r="Y3235" s="55"/>
      <c r="Z3235" s="55"/>
      <c r="AA3235" s="55"/>
      <c r="AB3235" s="55"/>
      <c r="AC3235" s="55"/>
      <c r="AD3235" s="55"/>
      <c r="AE3235" s="55"/>
      <c r="AF3235" s="55"/>
      <c r="AG3235" s="55"/>
      <c r="AH3235" s="55"/>
      <c r="AI3235" s="55"/>
      <c r="AJ3235" s="55"/>
      <c r="AK3235" s="324"/>
      <c r="AL3235" s="55"/>
      <c r="AM3235" s="122" t="s">
        <v>654</v>
      </c>
      <c r="AN3235" s="122"/>
      <c r="AO3235" s="122"/>
      <c r="AP3235" s="122"/>
      <c r="AQ3235" s="122"/>
      <c r="AR3235" s="122"/>
    </row>
    <row r="3236" spans="1:44" x14ac:dyDescent="0.2">
      <c r="A3236" s="55"/>
      <c r="B3236" s="55"/>
      <c r="C3236" s="55"/>
      <c r="D3236" s="55"/>
      <c r="E3236" s="55"/>
      <c r="F3236" s="55"/>
      <c r="G3236" s="55"/>
      <c r="H3236" s="55"/>
      <c r="I3236" s="55"/>
      <c r="J3236" s="55"/>
      <c r="K3236" s="55"/>
      <c r="L3236" s="55"/>
      <c r="M3236" s="55"/>
      <c r="N3236" s="55"/>
      <c r="O3236" s="55"/>
      <c r="P3236" s="55"/>
      <c r="Q3236" s="55"/>
      <c r="R3236" s="55"/>
      <c r="S3236" s="55"/>
      <c r="T3236" s="55"/>
      <c r="U3236" s="55"/>
      <c r="V3236" s="55"/>
      <c r="W3236" s="55"/>
      <c r="X3236" s="55"/>
      <c r="Y3236" s="55"/>
      <c r="Z3236" s="55"/>
      <c r="AA3236" s="55"/>
      <c r="AB3236" s="55"/>
      <c r="AC3236" s="55"/>
      <c r="AD3236" s="55"/>
      <c r="AE3236" s="55"/>
      <c r="AF3236" s="55"/>
      <c r="AG3236" s="55"/>
      <c r="AH3236" s="55"/>
      <c r="AI3236" s="55"/>
      <c r="AJ3236" s="55"/>
      <c r="AK3236" s="324"/>
      <c r="AL3236" s="55"/>
      <c r="AM3236" s="122" t="s">
        <v>654</v>
      </c>
      <c r="AN3236" s="122"/>
      <c r="AO3236" s="122"/>
      <c r="AP3236" s="122"/>
      <c r="AQ3236" s="122"/>
      <c r="AR3236" s="122"/>
    </row>
    <row r="3237" spans="1:44" x14ac:dyDescent="0.2">
      <c r="A3237" s="55"/>
      <c r="B3237" s="55"/>
      <c r="C3237" s="55"/>
      <c r="D3237" s="55"/>
      <c r="E3237" s="55"/>
      <c r="F3237" s="55"/>
      <c r="G3237" s="55"/>
      <c r="H3237" s="55"/>
      <c r="I3237" s="55"/>
      <c r="J3237" s="55"/>
      <c r="K3237" s="55"/>
      <c r="L3237" s="55"/>
      <c r="M3237" s="55"/>
      <c r="N3237" s="55"/>
      <c r="O3237" s="55"/>
      <c r="P3237" s="55"/>
      <c r="Q3237" s="55"/>
      <c r="R3237" s="55"/>
      <c r="S3237" s="55"/>
      <c r="T3237" s="55"/>
      <c r="U3237" s="55"/>
      <c r="V3237" s="55"/>
      <c r="W3237" s="55"/>
      <c r="X3237" s="55"/>
      <c r="Y3237" s="55"/>
      <c r="Z3237" s="55"/>
      <c r="AA3237" s="55"/>
      <c r="AB3237" s="55"/>
      <c r="AC3237" s="55"/>
      <c r="AD3237" s="55"/>
      <c r="AE3237" s="55"/>
      <c r="AF3237" s="55"/>
      <c r="AG3237" s="55"/>
      <c r="AH3237" s="55"/>
      <c r="AI3237" s="55"/>
      <c r="AJ3237" s="55"/>
      <c r="AK3237" s="324"/>
      <c r="AL3237" s="55"/>
      <c r="AM3237" s="122" t="s">
        <v>654</v>
      </c>
      <c r="AN3237" s="122"/>
      <c r="AO3237" s="122"/>
      <c r="AP3237" s="122"/>
      <c r="AQ3237" s="122"/>
      <c r="AR3237" s="122"/>
    </row>
    <row r="3238" spans="1:44" x14ac:dyDescent="0.2">
      <c r="A3238" s="55"/>
      <c r="B3238" s="55"/>
      <c r="C3238" s="55"/>
      <c r="D3238" s="55"/>
      <c r="E3238" s="55"/>
      <c r="F3238" s="55"/>
      <c r="G3238" s="55"/>
      <c r="H3238" s="55"/>
      <c r="I3238" s="55"/>
      <c r="J3238" s="55"/>
      <c r="K3238" s="55"/>
      <c r="L3238" s="55"/>
      <c r="M3238" s="55"/>
      <c r="N3238" s="55"/>
      <c r="O3238" s="55"/>
      <c r="P3238" s="55"/>
      <c r="Q3238" s="55"/>
      <c r="R3238" s="55"/>
      <c r="S3238" s="55"/>
      <c r="T3238" s="55"/>
      <c r="U3238" s="55"/>
      <c r="V3238" s="55"/>
      <c r="W3238" s="55"/>
      <c r="X3238" s="55"/>
      <c r="Y3238" s="55"/>
      <c r="Z3238" s="55"/>
      <c r="AA3238" s="55"/>
      <c r="AB3238" s="55"/>
      <c r="AC3238" s="55"/>
      <c r="AD3238" s="55"/>
      <c r="AE3238" s="55"/>
      <c r="AF3238" s="55"/>
      <c r="AG3238" s="55"/>
      <c r="AH3238" s="55"/>
      <c r="AI3238" s="55"/>
      <c r="AJ3238" s="55"/>
      <c r="AK3238" s="324"/>
      <c r="AL3238" s="55"/>
      <c r="AM3238" s="122" t="s">
        <v>654</v>
      </c>
      <c r="AN3238" s="122"/>
      <c r="AO3238" s="122"/>
      <c r="AP3238" s="122"/>
      <c r="AQ3238" s="122"/>
      <c r="AR3238" s="122"/>
    </row>
    <row r="3239" spans="1:44" x14ac:dyDescent="0.2">
      <c r="A3239" s="55"/>
      <c r="B3239" s="55"/>
      <c r="C3239" s="55"/>
      <c r="D3239" s="55"/>
      <c r="E3239" s="55"/>
      <c r="F3239" s="55"/>
      <c r="G3239" s="55"/>
      <c r="H3239" s="55"/>
      <c r="I3239" s="55"/>
      <c r="J3239" s="55"/>
      <c r="K3239" s="55"/>
      <c r="L3239" s="55"/>
      <c r="M3239" s="55"/>
      <c r="N3239" s="55"/>
      <c r="O3239" s="55"/>
      <c r="P3239" s="55"/>
      <c r="Q3239" s="55"/>
      <c r="R3239" s="55"/>
      <c r="S3239" s="55"/>
      <c r="T3239" s="55"/>
      <c r="U3239" s="55"/>
      <c r="V3239" s="55"/>
      <c r="W3239" s="55"/>
      <c r="X3239" s="55"/>
      <c r="Y3239" s="55"/>
      <c r="Z3239" s="55"/>
      <c r="AA3239" s="55"/>
      <c r="AB3239" s="55"/>
      <c r="AC3239" s="55"/>
      <c r="AD3239" s="55"/>
      <c r="AE3239" s="55"/>
      <c r="AF3239" s="55"/>
      <c r="AG3239" s="55"/>
      <c r="AH3239" s="55"/>
      <c r="AI3239" s="55"/>
      <c r="AJ3239" s="55"/>
      <c r="AK3239" s="324"/>
      <c r="AL3239" s="55"/>
      <c r="AM3239" s="122" t="s">
        <v>654</v>
      </c>
      <c r="AN3239" s="122"/>
      <c r="AO3239" s="122"/>
      <c r="AP3239" s="122"/>
      <c r="AQ3239" s="122"/>
      <c r="AR3239" s="122"/>
    </row>
    <row r="3240" spans="1:44" x14ac:dyDescent="0.2">
      <c r="A3240" s="55"/>
      <c r="B3240" s="55"/>
      <c r="C3240" s="55"/>
      <c r="D3240" s="55"/>
      <c r="E3240" s="55"/>
      <c r="F3240" s="55"/>
      <c r="G3240" s="55"/>
      <c r="H3240" s="55"/>
      <c r="I3240" s="55"/>
      <c r="J3240" s="55"/>
      <c r="K3240" s="55"/>
      <c r="L3240" s="55"/>
      <c r="M3240" s="55"/>
      <c r="N3240" s="55"/>
      <c r="O3240" s="55"/>
      <c r="P3240" s="55"/>
      <c r="Q3240" s="55"/>
      <c r="R3240" s="55"/>
      <c r="S3240" s="55"/>
      <c r="T3240" s="55"/>
      <c r="U3240" s="55"/>
      <c r="V3240" s="55"/>
      <c r="W3240" s="55"/>
      <c r="X3240" s="55"/>
      <c r="Y3240" s="55"/>
      <c r="Z3240" s="55"/>
      <c r="AA3240" s="55"/>
      <c r="AB3240" s="55"/>
      <c r="AC3240" s="55"/>
      <c r="AD3240" s="55"/>
      <c r="AE3240" s="55"/>
      <c r="AF3240" s="55"/>
      <c r="AG3240" s="55"/>
      <c r="AH3240" s="55"/>
      <c r="AI3240" s="55"/>
      <c r="AJ3240" s="55"/>
      <c r="AK3240" s="324"/>
      <c r="AL3240" s="55"/>
      <c r="AM3240" s="122" t="s">
        <v>654</v>
      </c>
      <c r="AN3240" s="122"/>
      <c r="AO3240" s="122"/>
      <c r="AP3240" s="122"/>
      <c r="AQ3240" s="122"/>
      <c r="AR3240" s="122"/>
    </row>
    <row r="3241" spans="1:44" x14ac:dyDescent="0.2">
      <c r="A3241" s="55"/>
      <c r="B3241" s="55"/>
      <c r="C3241" s="55"/>
      <c r="D3241" s="55"/>
      <c r="E3241" s="55"/>
      <c r="F3241" s="55"/>
      <c r="G3241" s="55"/>
      <c r="H3241" s="55"/>
      <c r="I3241" s="55"/>
      <c r="J3241" s="55"/>
      <c r="K3241" s="55"/>
      <c r="L3241" s="55"/>
      <c r="M3241" s="55"/>
      <c r="N3241" s="55"/>
      <c r="O3241" s="55"/>
      <c r="P3241" s="55"/>
      <c r="Q3241" s="55"/>
      <c r="R3241" s="55"/>
      <c r="S3241" s="55"/>
      <c r="T3241" s="55"/>
      <c r="U3241" s="55"/>
      <c r="V3241" s="55"/>
      <c r="W3241" s="55"/>
      <c r="X3241" s="55"/>
      <c r="Y3241" s="55"/>
      <c r="Z3241" s="55"/>
      <c r="AA3241" s="55"/>
      <c r="AB3241" s="55"/>
      <c r="AC3241" s="55"/>
      <c r="AD3241" s="55"/>
      <c r="AE3241" s="55"/>
      <c r="AF3241" s="55"/>
      <c r="AG3241" s="55"/>
      <c r="AH3241" s="55"/>
      <c r="AI3241" s="55"/>
      <c r="AJ3241" s="55"/>
      <c r="AK3241" s="324"/>
      <c r="AL3241" s="55"/>
      <c r="AM3241" s="122" t="s">
        <v>654</v>
      </c>
      <c r="AN3241" s="122"/>
      <c r="AO3241" s="122"/>
      <c r="AP3241" s="122"/>
      <c r="AQ3241" s="122"/>
      <c r="AR3241" s="122"/>
    </row>
    <row r="3242" spans="1:44" x14ac:dyDescent="0.2">
      <c r="A3242" s="55"/>
      <c r="B3242" s="55"/>
      <c r="C3242" s="55"/>
      <c r="D3242" s="55"/>
      <c r="E3242" s="55"/>
      <c r="F3242" s="55"/>
      <c r="G3242" s="55"/>
      <c r="H3242" s="55"/>
      <c r="I3242" s="55"/>
      <c r="J3242" s="55"/>
      <c r="K3242" s="55"/>
      <c r="L3242" s="55"/>
      <c r="M3242" s="55"/>
      <c r="N3242" s="55"/>
      <c r="O3242" s="55"/>
      <c r="P3242" s="55"/>
      <c r="Q3242" s="55"/>
      <c r="R3242" s="55"/>
      <c r="S3242" s="55"/>
      <c r="T3242" s="55"/>
      <c r="U3242" s="55"/>
      <c r="V3242" s="55"/>
      <c r="W3242" s="55"/>
      <c r="X3242" s="55"/>
      <c r="Y3242" s="55"/>
      <c r="Z3242" s="55"/>
      <c r="AA3242" s="55"/>
      <c r="AB3242" s="55"/>
      <c r="AC3242" s="55"/>
      <c r="AD3242" s="55"/>
      <c r="AE3242" s="55"/>
      <c r="AF3242" s="55"/>
      <c r="AG3242" s="55"/>
      <c r="AH3242" s="55"/>
      <c r="AI3242" s="55"/>
      <c r="AJ3242" s="55"/>
      <c r="AK3242" s="324"/>
      <c r="AL3242" s="55"/>
      <c r="AM3242" s="122" t="s">
        <v>654</v>
      </c>
      <c r="AN3242" s="122"/>
      <c r="AO3242" s="122"/>
      <c r="AP3242" s="122"/>
      <c r="AQ3242" s="122"/>
      <c r="AR3242" s="122"/>
    </row>
    <row r="3243" spans="1:44" x14ac:dyDescent="0.2">
      <c r="A3243" s="55"/>
      <c r="B3243" s="55"/>
      <c r="C3243" s="55"/>
      <c r="D3243" s="55"/>
      <c r="E3243" s="55"/>
      <c r="F3243" s="55"/>
      <c r="G3243" s="55"/>
      <c r="H3243" s="55"/>
      <c r="I3243" s="55"/>
      <c r="J3243" s="55"/>
      <c r="K3243" s="55"/>
      <c r="L3243" s="55"/>
      <c r="M3243" s="55"/>
      <c r="N3243" s="55"/>
      <c r="O3243" s="55"/>
      <c r="P3243" s="55"/>
      <c r="Q3243" s="55"/>
      <c r="R3243" s="55"/>
      <c r="S3243" s="55"/>
      <c r="T3243" s="55"/>
      <c r="U3243" s="55"/>
      <c r="V3243" s="55"/>
      <c r="W3243" s="55"/>
      <c r="X3243" s="55"/>
      <c r="Y3243" s="55"/>
      <c r="Z3243" s="55"/>
      <c r="AA3243" s="55"/>
      <c r="AB3243" s="55"/>
      <c r="AC3243" s="55"/>
      <c r="AD3243" s="55"/>
      <c r="AE3243" s="55"/>
      <c r="AF3243" s="55"/>
      <c r="AG3243" s="55"/>
      <c r="AH3243" s="55"/>
      <c r="AI3243" s="55"/>
      <c r="AJ3243" s="55"/>
      <c r="AK3243" s="324"/>
      <c r="AL3243" s="55"/>
      <c r="AM3243" s="122" t="s">
        <v>654</v>
      </c>
      <c r="AN3243" s="122"/>
      <c r="AO3243" s="122"/>
      <c r="AP3243" s="122"/>
      <c r="AQ3243" s="122"/>
      <c r="AR3243" s="122"/>
    </row>
    <row r="3244" spans="1:44" x14ac:dyDescent="0.2">
      <c r="A3244" s="55"/>
      <c r="B3244" s="55"/>
      <c r="C3244" s="55"/>
      <c r="D3244" s="55"/>
      <c r="E3244" s="55"/>
      <c r="F3244" s="55"/>
      <c r="G3244" s="55"/>
      <c r="H3244" s="55"/>
      <c r="I3244" s="55"/>
      <c r="J3244" s="55"/>
      <c r="K3244" s="55"/>
      <c r="L3244" s="55"/>
      <c r="M3244" s="55"/>
      <c r="N3244" s="55"/>
      <c r="O3244" s="55"/>
      <c r="P3244" s="55"/>
      <c r="Q3244" s="55"/>
      <c r="R3244" s="55"/>
      <c r="S3244" s="55"/>
      <c r="T3244" s="55"/>
      <c r="U3244" s="55"/>
      <c r="V3244" s="55"/>
      <c r="W3244" s="55"/>
      <c r="X3244" s="55"/>
      <c r="Y3244" s="55"/>
      <c r="Z3244" s="55"/>
      <c r="AA3244" s="55"/>
      <c r="AB3244" s="55"/>
      <c r="AC3244" s="55"/>
      <c r="AD3244" s="55"/>
      <c r="AE3244" s="55"/>
      <c r="AF3244" s="55"/>
      <c r="AG3244" s="55"/>
      <c r="AH3244" s="55"/>
      <c r="AI3244" s="55"/>
      <c r="AJ3244" s="55"/>
      <c r="AK3244" s="324"/>
      <c r="AL3244" s="55"/>
      <c r="AM3244" s="122" t="s">
        <v>654</v>
      </c>
      <c r="AN3244" s="122"/>
      <c r="AO3244" s="122"/>
      <c r="AP3244" s="122"/>
      <c r="AQ3244" s="122"/>
      <c r="AR3244" s="122"/>
    </row>
    <row r="3245" spans="1:44" x14ac:dyDescent="0.2">
      <c r="A3245" s="55"/>
      <c r="B3245" s="55"/>
      <c r="C3245" s="55"/>
      <c r="D3245" s="55"/>
      <c r="E3245" s="55"/>
      <c r="F3245" s="55"/>
      <c r="G3245" s="55"/>
      <c r="H3245" s="55"/>
      <c r="I3245" s="55"/>
      <c r="J3245" s="55"/>
      <c r="K3245" s="55"/>
      <c r="L3245" s="55"/>
      <c r="M3245" s="55"/>
      <c r="N3245" s="55"/>
      <c r="O3245" s="55"/>
      <c r="P3245" s="55"/>
      <c r="Q3245" s="55"/>
      <c r="R3245" s="55"/>
      <c r="S3245" s="55"/>
      <c r="T3245" s="55"/>
      <c r="U3245" s="55"/>
      <c r="V3245" s="55"/>
      <c r="W3245" s="55"/>
      <c r="X3245" s="55"/>
      <c r="Y3245" s="55"/>
      <c r="Z3245" s="55"/>
      <c r="AA3245" s="55"/>
      <c r="AB3245" s="55"/>
      <c r="AC3245" s="55"/>
      <c r="AD3245" s="55"/>
      <c r="AE3245" s="55"/>
      <c r="AF3245" s="55"/>
      <c r="AG3245" s="55"/>
      <c r="AH3245" s="55"/>
      <c r="AI3245" s="55"/>
      <c r="AJ3245" s="55"/>
      <c r="AK3245" s="324"/>
      <c r="AL3245" s="55"/>
      <c r="AM3245" s="122" t="s">
        <v>654</v>
      </c>
      <c r="AN3245" s="122"/>
      <c r="AO3245" s="122"/>
      <c r="AP3245" s="122"/>
      <c r="AQ3245" s="122"/>
      <c r="AR3245" s="122"/>
    </row>
    <row r="3246" spans="1:44" x14ac:dyDescent="0.2">
      <c r="A3246" s="55"/>
      <c r="B3246" s="55"/>
      <c r="C3246" s="55"/>
      <c r="D3246" s="55"/>
      <c r="E3246" s="55"/>
      <c r="F3246" s="55"/>
      <c r="G3246" s="55"/>
      <c r="H3246" s="55"/>
      <c r="I3246" s="55"/>
      <c r="J3246" s="55"/>
      <c r="K3246" s="55"/>
      <c r="L3246" s="55"/>
      <c r="M3246" s="55"/>
      <c r="N3246" s="55"/>
      <c r="O3246" s="55"/>
      <c r="P3246" s="55"/>
      <c r="Q3246" s="55"/>
      <c r="R3246" s="55"/>
      <c r="S3246" s="55"/>
      <c r="T3246" s="55"/>
      <c r="U3246" s="55"/>
      <c r="V3246" s="55"/>
      <c r="W3246" s="55"/>
      <c r="X3246" s="55"/>
      <c r="Y3246" s="55"/>
      <c r="Z3246" s="55"/>
      <c r="AA3246" s="55"/>
      <c r="AB3246" s="55"/>
      <c r="AC3246" s="55"/>
      <c r="AD3246" s="55"/>
      <c r="AE3246" s="55"/>
      <c r="AF3246" s="55"/>
      <c r="AG3246" s="55"/>
      <c r="AH3246" s="55"/>
      <c r="AI3246" s="55"/>
      <c r="AJ3246" s="55"/>
      <c r="AK3246" s="324"/>
      <c r="AL3246" s="55"/>
      <c r="AM3246" s="122" t="s">
        <v>654</v>
      </c>
      <c r="AN3246" s="122"/>
      <c r="AO3246" s="122"/>
      <c r="AP3246" s="122"/>
      <c r="AQ3246" s="122"/>
      <c r="AR3246" s="122"/>
    </row>
    <row r="3247" spans="1:44" x14ac:dyDescent="0.2">
      <c r="A3247" s="55"/>
      <c r="B3247" s="55"/>
      <c r="C3247" s="55"/>
      <c r="D3247" s="55"/>
      <c r="E3247" s="55"/>
      <c r="F3247" s="55"/>
      <c r="G3247" s="55"/>
      <c r="H3247" s="55"/>
      <c r="I3247" s="55"/>
      <c r="J3247" s="55"/>
      <c r="K3247" s="55"/>
      <c r="L3247" s="55"/>
      <c r="M3247" s="55"/>
      <c r="N3247" s="55"/>
      <c r="O3247" s="55"/>
      <c r="P3247" s="55"/>
      <c r="Q3247" s="55"/>
      <c r="R3247" s="55"/>
      <c r="S3247" s="55"/>
      <c r="T3247" s="55"/>
      <c r="U3247" s="55"/>
      <c r="V3247" s="55"/>
      <c r="W3247" s="55"/>
      <c r="X3247" s="55"/>
      <c r="Y3247" s="55"/>
      <c r="Z3247" s="55"/>
      <c r="AA3247" s="55"/>
      <c r="AB3247" s="55"/>
      <c r="AC3247" s="55"/>
      <c r="AD3247" s="55"/>
      <c r="AE3247" s="55"/>
      <c r="AF3247" s="55"/>
      <c r="AG3247" s="55"/>
      <c r="AH3247" s="55"/>
      <c r="AI3247" s="55"/>
      <c r="AJ3247" s="55"/>
      <c r="AK3247" s="324"/>
      <c r="AL3247" s="55"/>
      <c r="AM3247" s="122" t="s">
        <v>654</v>
      </c>
      <c r="AN3247" s="122"/>
      <c r="AO3247" s="122"/>
      <c r="AP3247" s="122"/>
      <c r="AQ3247" s="122"/>
      <c r="AR3247" s="122"/>
    </row>
    <row r="3248" spans="1:44" x14ac:dyDescent="0.2">
      <c r="A3248" s="55"/>
      <c r="B3248" s="55"/>
      <c r="C3248" s="55"/>
      <c r="D3248" s="55"/>
      <c r="E3248" s="55"/>
      <c r="F3248" s="55"/>
      <c r="G3248" s="55"/>
      <c r="H3248" s="55"/>
      <c r="I3248" s="55"/>
      <c r="J3248" s="55"/>
      <c r="K3248" s="55"/>
      <c r="L3248" s="55"/>
      <c r="M3248" s="55"/>
      <c r="N3248" s="55"/>
      <c r="O3248" s="55"/>
      <c r="P3248" s="55"/>
      <c r="Q3248" s="55"/>
      <c r="R3248" s="55"/>
      <c r="S3248" s="55"/>
      <c r="T3248" s="55"/>
      <c r="U3248" s="55"/>
      <c r="V3248" s="55"/>
      <c r="W3248" s="55"/>
      <c r="X3248" s="55"/>
      <c r="Y3248" s="55"/>
      <c r="Z3248" s="55"/>
      <c r="AA3248" s="55"/>
      <c r="AB3248" s="55"/>
      <c r="AC3248" s="55"/>
      <c r="AD3248" s="55"/>
      <c r="AE3248" s="55"/>
      <c r="AF3248" s="55"/>
      <c r="AG3248" s="55"/>
      <c r="AH3248" s="55"/>
      <c r="AI3248" s="55"/>
      <c r="AJ3248" s="55"/>
      <c r="AK3248" s="324"/>
      <c r="AL3248" s="55"/>
      <c r="AM3248" s="122" t="s">
        <v>654</v>
      </c>
      <c r="AN3248" s="122"/>
      <c r="AO3248" s="122"/>
      <c r="AP3248" s="122"/>
      <c r="AQ3248" s="122"/>
      <c r="AR3248" s="122"/>
    </row>
    <row r="3249" spans="1:44" x14ac:dyDescent="0.2">
      <c r="A3249" s="55"/>
      <c r="B3249" s="55"/>
      <c r="C3249" s="55"/>
      <c r="D3249" s="55"/>
      <c r="E3249" s="55"/>
      <c r="F3249" s="55"/>
      <c r="G3249" s="55"/>
      <c r="H3249" s="55"/>
      <c r="I3249" s="55"/>
      <c r="J3249" s="55"/>
      <c r="K3249" s="55"/>
      <c r="L3249" s="55"/>
      <c r="M3249" s="55"/>
      <c r="N3249" s="55"/>
      <c r="O3249" s="55"/>
      <c r="P3249" s="55"/>
      <c r="Q3249" s="55"/>
      <c r="R3249" s="55"/>
      <c r="S3249" s="55"/>
      <c r="T3249" s="55"/>
      <c r="U3249" s="55"/>
      <c r="V3249" s="55"/>
      <c r="W3249" s="55"/>
      <c r="X3249" s="55"/>
      <c r="Y3249" s="55"/>
      <c r="Z3249" s="55"/>
      <c r="AA3249" s="55"/>
      <c r="AB3249" s="55"/>
      <c r="AC3249" s="55"/>
      <c r="AD3249" s="55"/>
      <c r="AE3249" s="55"/>
      <c r="AF3249" s="55"/>
      <c r="AG3249" s="55"/>
      <c r="AH3249" s="55"/>
      <c r="AI3249" s="55"/>
      <c r="AJ3249" s="55"/>
      <c r="AK3249" s="324"/>
      <c r="AL3249" s="55"/>
      <c r="AM3249" s="122" t="s">
        <v>654</v>
      </c>
      <c r="AN3249" s="122"/>
      <c r="AO3249" s="122"/>
      <c r="AP3249" s="122"/>
      <c r="AQ3249" s="122"/>
      <c r="AR3249" s="122"/>
    </row>
    <row r="3250" spans="1:44" x14ac:dyDescent="0.2">
      <c r="A3250" s="55"/>
      <c r="B3250" s="55"/>
      <c r="C3250" s="55"/>
      <c r="D3250" s="55"/>
      <c r="E3250" s="55"/>
      <c r="F3250" s="55"/>
      <c r="G3250" s="55"/>
      <c r="H3250" s="55"/>
      <c r="I3250" s="55"/>
      <c r="J3250" s="55"/>
      <c r="K3250" s="55"/>
      <c r="L3250" s="55"/>
      <c r="M3250" s="55"/>
      <c r="N3250" s="55"/>
      <c r="O3250" s="55"/>
      <c r="P3250" s="55"/>
      <c r="Q3250" s="55"/>
      <c r="R3250" s="55"/>
      <c r="S3250" s="55"/>
      <c r="T3250" s="55"/>
      <c r="U3250" s="55"/>
      <c r="V3250" s="55"/>
      <c r="W3250" s="55"/>
      <c r="X3250" s="55"/>
      <c r="Y3250" s="55"/>
      <c r="Z3250" s="55"/>
      <c r="AA3250" s="55"/>
      <c r="AB3250" s="55"/>
      <c r="AC3250" s="55"/>
      <c r="AD3250" s="55"/>
      <c r="AE3250" s="55"/>
      <c r="AF3250" s="55"/>
      <c r="AG3250" s="55"/>
      <c r="AH3250" s="55"/>
      <c r="AI3250" s="55"/>
      <c r="AJ3250" s="55"/>
      <c r="AK3250" s="324"/>
      <c r="AL3250" s="55"/>
      <c r="AM3250" s="122" t="s">
        <v>654</v>
      </c>
      <c r="AN3250" s="122"/>
      <c r="AO3250" s="122"/>
      <c r="AP3250" s="122"/>
      <c r="AQ3250" s="122"/>
      <c r="AR3250" s="122"/>
    </row>
    <row r="3251" spans="1:44" x14ac:dyDescent="0.2">
      <c r="A3251" s="55"/>
      <c r="B3251" s="55"/>
      <c r="C3251" s="55"/>
      <c r="D3251" s="55"/>
      <c r="E3251" s="55"/>
      <c r="F3251" s="55"/>
      <c r="G3251" s="55"/>
      <c r="H3251" s="55"/>
      <c r="I3251" s="55"/>
      <c r="J3251" s="55"/>
      <c r="K3251" s="55"/>
      <c r="L3251" s="55"/>
      <c r="M3251" s="55"/>
      <c r="N3251" s="55"/>
      <c r="O3251" s="55"/>
      <c r="P3251" s="55"/>
      <c r="Q3251" s="55"/>
      <c r="R3251" s="55"/>
      <c r="S3251" s="55"/>
      <c r="T3251" s="55"/>
      <c r="U3251" s="55"/>
      <c r="V3251" s="55"/>
      <c r="W3251" s="55"/>
      <c r="X3251" s="55"/>
      <c r="Y3251" s="55"/>
      <c r="Z3251" s="55"/>
      <c r="AA3251" s="55"/>
      <c r="AB3251" s="55"/>
      <c r="AC3251" s="55"/>
      <c r="AD3251" s="55"/>
      <c r="AE3251" s="55"/>
      <c r="AF3251" s="55"/>
      <c r="AG3251" s="55"/>
      <c r="AH3251" s="55"/>
      <c r="AI3251" s="55"/>
      <c r="AJ3251" s="55"/>
      <c r="AK3251" s="324"/>
      <c r="AL3251" s="55"/>
      <c r="AM3251" s="122" t="s">
        <v>654</v>
      </c>
      <c r="AN3251" s="122"/>
      <c r="AO3251" s="122"/>
      <c r="AP3251" s="122"/>
      <c r="AQ3251" s="122"/>
      <c r="AR3251" s="122"/>
    </row>
    <row r="3252" spans="1:44" x14ac:dyDescent="0.2">
      <c r="A3252" s="55"/>
      <c r="B3252" s="55"/>
      <c r="C3252" s="55"/>
      <c r="D3252" s="55"/>
      <c r="E3252" s="55"/>
      <c r="F3252" s="55"/>
      <c r="G3252" s="55"/>
      <c r="H3252" s="55"/>
      <c r="I3252" s="55"/>
      <c r="J3252" s="55"/>
      <c r="K3252" s="55"/>
      <c r="L3252" s="55"/>
      <c r="M3252" s="55"/>
      <c r="N3252" s="55"/>
      <c r="O3252" s="55"/>
      <c r="P3252" s="55"/>
      <c r="Q3252" s="55"/>
      <c r="R3252" s="55"/>
      <c r="S3252" s="55"/>
      <c r="T3252" s="55"/>
      <c r="U3252" s="55"/>
      <c r="V3252" s="55"/>
      <c r="W3252" s="55"/>
      <c r="X3252" s="55"/>
      <c r="Y3252" s="55"/>
      <c r="Z3252" s="55"/>
      <c r="AA3252" s="55"/>
      <c r="AB3252" s="55"/>
      <c r="AC3252" s="55"/>
      <c r="AD3252" s="55"/>
      <c r="AE3252" s="55"/>
      <c r="AF3252" s="55"/>
      <c r="AG3252" s="55"/>
      <c r="AH3252" s="55"/>
      <c r="AI3252" s="55"/>
      <c r="AJ3252" s="55"/>
      <c r="AK3252" s="324"/>
      <c r="AL3252" s="55"/>
      <c r="AM3252" s="122" t="s">
        <v>654</v>
      </c>
      <c r="AN3252" s="122"/>
      <c r="AO3252" s="122"/>
      <c r="AP3252" s="122"/>
      <c r="AQ3252" s="122"/>
      <c r="AR3252" s="122"/>
    </row>
    <row r="3253" spans="1:44" x14ac:dyDescent="0.2">
      <c r="A3253" s="55"/>
      <c r="B3253" s="55"/>
      <c r="C3253" s="55"/>
      <c r="D3253" s="55"/>
      <c r="E3253" s="55"/>
      <c r="F3253" s="55"/>
      <c r="G3253" s="55"/>
      <c r="H3253" s="55"/>
      <c r="I3253" s="55"/>
      <c r="J3253" s="55"/>
      <c r="K3253" s="55"/>
      <c r="L3253" s="55"/>
      <c r="M3253" s="55"/>
      <c r="N3253" s="55"/>
      <c r="O3253" s="55"/>
      <c r="P3253" s="55"/>
      <c r="Q3253" s="55"/>
      <c r="R3253" s="55"/>
      <c r="S3253" s="55"/>
      <c r="T3253" s="55"/>
      <c r="U3253" s="55"/>
      <c r="V3253" s="55"/>
      <c r="W3253" s="55"/>
      <c r="X3253" s="55"/>
      <c r="Y3253" s="55"/>
      <c r="Z3253" s="55"/>
      <c r="AA3253" s="55"/>
      <c r="AB3253" s="55"/>
      <c r="AC3253" s="55"/>
      <c r="AD3253" s="55"/>
      <c r="AE3253" s="55"/>
      <c r="AF3253" s="55"/>
      <c r="AG3253" s="55"/>
      <c r="AH3253" s="55"/>
      <c r="AI3253" s="55"/>
      <c r="AJ3253" s="55"/>
      <c r="AK3253" s="324"/>
      <c r="AL3253" s="55"/>
      <c r="AM3253" s="122" t="s">
        <v>654</v>
      </c>
      <c r="AN3253" s="122"/>
      <c r="AO3253" s="122"/>
      <c r="AP3253" s="122"/>
      <c r="AQ3253" s="122"/>
      <c r="AR3253" s="122"/>
    </row>
    <row r="3254" spans="1:44" x14ac:dyDescent="0.2">
      <c r="A3254" s="55"/>
      <c r="B3254" s="55"/>
      <c r="C3254" s="55"/>
      <c r="D3254" s="55"/>
      <c r="E3254" s="55"/>
      <c r="F3254" s="55"/>
      <c r="G3254" s="55"/>
      <c r="H3254" s="55"/>
      <c r="I3254" s="55"/>
      <c r="J3254" s="55"/>
      <c r="K3254" s="55"/>
      <c r="L3254" s="55"/>
      <c r="M3254" s="55"/>
      <c r="N3254" s="55"/>
      <c r="O3254" s="55"/>
      <c r="P3254" s="55"/>
      <c r="Q3254" s="55"/>
      <c r="R3254" s="55"/>
      <c r="S3254" s="55"/>
      <c r="T3254" s="55"/>
      <c r="U3254" s="55"/>
      <c r="V3254" s="55"/>
      <c r="W3254" s="55"/>
      <c r="X3254" s="55"/>
      <c r="Y3254" s="55"/>
      <c r="Z3254" s="55"/>
      <c r="AA3254" s="55"/>
      <c r="AB3254" s="55"/>
      <c r="AC3254" s="55"/>
      <c r="AD3254" s="55"/>
      <c r="AE3254" s="55"/>
      <c r="AF3254" s="55"/>
      <c r="AG3254" s="55"/>
      <c r="AH3254" s="55"/>
      <c r="AI3254" s="55"/>
      <c r="AJ3254" s="55"/>
      <c r="AK3254" s="324"/>
      <c r="AL3254" s="55"/>
      <c r="AM3254" s="122" t="s">
        <v>654</v>
      </c>
      <c r="AN3254" s="122"/>
      <c r="AO3254" s="122"/>
      <c r="AP3254" s="122"/>
      <c r="AQ3254" s="122"/>
      <c r="AR3254" s="122"/>
    </row>
    <row r="3255" spans="1:44" x14ac:dyDescent="0.2">
      <c r="A3255" s="55"/>
      <c r="B3255" s="55"/>
      <c r="C3255" s="55"/>
      <c r="D3255" s="55"/>
      <c r="E3255" s="55"/>
      <c r="F3255" s="55"/>
      <c r="G3255" s="55"/>
      <c r="H3255" s="55"/>
      <c r="I3255" s="55"/>
      <c r="J3255" s="55"/>
      <c r="K3255" s="55"/>
      <c r="L3255" s="55"/>
      <c r="M3255" s="55"/>
      <c r="N3255" s="55"/>
      <c r="O3255" s="55"/>
      <c r="P3255" s="55"/>
      <c r="Q3255" s="55"/>
      <c r="R3255" s="55"/>
      <c r="S3255" s="55"/>
      <c r="T3255" s="55"/>
      <c r="U3255" s="55"/>
      <c r="V3255" s="55"/>
      <c r="W3255" s="55"/>
      <c r="X3255" s="55"/>
      <c r="Y3255" s="55"/>
      <c r="Z3255" s="55"/>
      <c r="AA3255" s="55"/>
      <c r="AB3255" s="55"/>
      <c r="AC3255" s="55"/>
      <c r="AD3255" s="55"/>
      <c r="AE3255" s="55"/>
      <c r="AF3255" s="55"/>
      <c r="AG3255" s="55"/>
      <c r="AH3255" s="55"/>
      <c r="AI3255" s="55"/>
      <c r="AJ3255" s="55"/>
      <c r="AK3255" s="324"/>
      <c r="AL3255" s="55"/>
      <c r="AM3255" s="122" t="s">
        <v>654</v>
      </c>
      <c r="AN3255" s="122"/>
      <c r="AO3255" s="122"/>
      <c r="AP3255" s="122"/>
      <c r="AQ3255" s="122"/>
      <c r="AR3255" s="122"/>
    </row>
    <row r="3256" spans="1:44" x14ac:dyDescent="0.2">
      <c r="A3256" s="55"/>
      <c r="B3256" s="55"/>
      <c r="C3256" s="55"/>
      <c r="D3256" s="55"/>
      <c r="E3256" s="55"/>
      <c r="F3256" s="55"/>
      <c r="G3256" s="55"/>
      <c r="H3256" s="55"/>
      <c r="I3256" s="55"/>
      <c r="J3256" s="55"/>
      <c r="K3256" s="55"/>
      <c r="L3256" s="55"/>
      <c r="M3256" s="55"/>
      <c r="N3256" s="55"/>
      <c r="O3256" s="55"/>
      <c r="P3256" s="55"/>
      <c r="Q3256" s="55"/>
      <c r="R3256" s="55"/>
      <c r="S3256" s="55"/>
      <c r="T3256" s="55"/>
      <c r="U3256" s="55"/>
      <c r="V3256" s="55"/>
      <c r="W3256" s="55"/>
      <c r="X3256" s="55"/>
      <c r="Y3256" s="55"/>
      <c r="Z3256" s="55"/>
      <c r="AA3256" s="55"/>
      <c r="AB3256" s="55"/>
      <c r="AC3256" s="55"/>
      <c r="AD3256" s="55"/>
      <c r="AE3256" s="55"/>
      <c r="AF3256" s="55"/>
      <c r="AG3256" s="55"/>
      <c r="AH3256" s="55"/>
      <c r="AI3256" s="55"/>
      <c r="AJ3256" s="55"/>
      <c r="AK3256" s="324"/>
      <c r="AL3256" s="55"/>
      <c r="AM3256" s="122" t="s">
        <v>654</v>
      </c>
      <c r="AN3256" s="122"/>
      <c r="AO3256" s="122"/>
      <c r="AP3256" s="122"/>
      <c r="AQ3256" s="122"/>
      <c r="AR3256" s="122"/>
    </row>
    <row r="3257" spans="1:44" x14ac:dyDescent="0.2">
      <c r="A3257" s="55"/>
      <c r="B3257" s="55"/>
      <c r="C3257" s="55"/>
      <c r="D3257" s="55"/>
      <c r="E3257" s="55"/>
      <c r="F3257" s="55"/>
      <c r="G3257" s="55"/>
      <c r="H3257" s="55"/>
      <c r="I3257" s="55"/>
      <c r="J3257" s="55"/>
      <c r="K3257" s="55"/>
      <c r="L3257" s="55"/>
      <c r="M3257" s="55"/>
      <c r="N3257" s="55"/>
      <c r="O3257" s="55"/>
      <c r="P3257" s="55"/>
      <c r="Q3257" s="55"/>
      <c r="R3257" s="55"/>
      <c r="S3257" s="55"/>
      <c r="T3257" s="55"/>
      <c r="U3257" s="55"/>
      <c r="V3257" s="55"/>
      <c r="W3257" s="55"/>
      <c r="X3257" s="55"/>
      <c r="Y3257" s="55"/>
      <c r="Z3257" s="55"/>
      <c r="AA3257" s="55"/>
      <c r="AB3257" s="55"/>
      <c r="AC3257" s="55"/>
      <c r="AD3257" s="55"/>
      <c r="AE3257" s="55"/>
      <c r="AF3257" s="55"/>
      <c r="AG3257" s="55"/>
      <c r="AH3257" s="55"/>
      <c r="AI3257" s="55"/>
      <c r="AJ3257" s="55"/>
      <c r="AK3257" s="324"/>
      <c r="AL3257" s="55"/>
      <c r="AM3257" s="122" t="s">
        <v>654</v>
      </c>
      <c r="AN3257" s="122"/>
      <c r="AO3257" s="122"/>
      <c r="AP3257" s="122"/>
      <c r="AQ3257" s="122"/>
      <c r="AR3257" s="122"/>
    </row>
    <row r="3258" spans="1:44" x14ac:dyDescent="0.2">
      <c r="A3258" s="55"/>
      <c r="B3258" s="55"/>
      <c r="C3258" s="55"/>
      <c r="D3258" s="55"/>
      <c r="E3258" s="55"/>
      <c r="F3258" s="55"/>
      <c r="G3258" s="55"/>
      <c r="H3258" s="55"/>
      <c r="I3258" s="55"/>
      <c r="J3258" s="55"/>
      <c r="K3258" s="55"/>
      <c r="L3258" s="55"/>
      <c r="M3258" s="55"/>
      <c r="N3258" s="55"/>
      <c r="O3258" s="55"/>
      <c r="P3258" s="55"/>
      <c r="Q3258" s="55"/>
      <c r="R3258" s="55"/>
      <c r="S3258" s="55"/>
      <c r="T3258" s="55"/>
      <c r="U3258" s="55"/>
      <c r="V3258" s="55"/>
      <c r="W3258" s="55"/>
      <c r="X3258" s="55"/>
      <c r="Y3258" s="55"/>
      <c r="Z3258" s="55"/>
      <c r="AA3258" s="55"/>
      <c r="AB3258" s="55"/>
      <c r="AC3258" s="55"/>
      <c r="AD3258" s="55"/>
      <c r="AE3258" s="55"/>
      <c r="AF3258" s="55"/>
      <c r="AG3258" s="55"/>
      <c r="AH3258" s="55"/>
      <c r="AI3258" s="55"/>
      <c r="AJ3258" s="55"/>
      <c r="AK3258" s="324"/>
      <c r="AL3258" s="55"/>
      <c r="AM3258" s="122" t="s">
        <v>654</v>
      </c>
      <c r="AN3258" s="122"/>
      <c r="AO3258" s="122"/>
      <c r="AP3258" s="122"/>
      <c r="AQ3258" s="122"/>
      <c r="AR3258" s="122"/>
    </row>
    <row r="3259" spans="1:44" x14ac:dyDescent="0.2">
      <c r="A3259" s="55"/>
      <c r="B3259" s="55"/>
      <c r="C3259" s="55"/>
      <c r="D3259" s="55"/>
      <c r="E3259" s="55"/>
      <c r="F3259" s="55"/>
      <c r="G3259" s="55"/>
      <c r="H3259" s="55"/>
      <c r="I3259" s="55"/>
      <c r="J3259" s="55"/>
      <c r="K3259" s="55"/>
      <c r="L3259" s="55"/>
      <c r="M3259" s="55"/>
      <c r="N3259" s="55"/>
      <c r="O3259" s="55"/>
      <c r="P3259" s="55"/>
      <c r="Q3259" s="55"/>
      <c r="R3259" s="55"/>
      <c r="S3259" s="55"/>
      <c r="T3259" s="55"/>
      <c r="U3259" s="55"/>
      <c r="V3259" s="55"/>
      <c r="W3259" s="55"/>
      <c r="X3259" s="55"/>
      <c r="Y3259" s="55"/>
      <c r="Z3259" s="55"/>
      <c r="AA3259" s="55"/>
      <c r="AB3259" s="55"/>
      <c r="AC3259" s="55"/>
      <c r="AD3259" s="55"/>
      <c r="AE3259" s="55"/>
      <c r="AF3259" s="55"/>
      <c r="AG3259" s="55"/>
      <c r="AH3259" s="55"/>
      <c r="AI3259" s="55"/>
      <c r="AJ3259" s="55"/>
      <c r="AK3259" s="324"/>
      <c r="AL3259" s="55"/>
      <c r="AM3259" s="122" t="s">
        <v>654</v>
      </c>
      <c r="AN3259" s="122"/>
      <c r="AO3259" s="122"/>
      <c r="AP3259" s="122"/>
      <c r="AQ3259" s="122"/>
      <c r="AR3259" s="122"/>
    </row>
    <row r="3260" spans="1:44" x14ac:dyDescent="0.2">
      <c r="A3260" s="55"/>
      <c r="B3260" s="55"/>
      <c r="C3260" s="55"/>
      <c r="D3260" s="55"/>
      <c r="E3260" s="55"/>
      <c r="F3260" s="55"/>
      <c r="G3260" s="55"/>
      <c r="H3260" s="55"/>
      <c r="I3260" s="55"/>
      <c r="J3260" s="55"/>
      <c r="K3260" s="55"/>
      <c r="L3260" s="55"/>
      <c r="M3260" s="55"/>
      <c r="N3260" s="55"/>
      <c r="O3260" s="55"/>
      <c r="P3260" s="55"/>
      <c r="Q3260" s="55"/>
      <c r="R3260" s="55"/>
      <c r="S3260" s="55"/>
      <c r="T3260" s="55"/>
      <c r="U3260" s="55"/>
      <c r="V3260" s="55"/>
      <c r="W3260" s="55"/>
      <c r="X3260" s="55"/>
      <c r="Y3260" s="55"/>
      <c r="Z3260" s="55"/>
      <c r="AA3260" s="55"/>
      <c r="AB3260" s="55"/>
      <c r="AC3260" s="55"/>
      <c r="AD3260" s="55"/>
      <c r="AE3260" s="55"/>
      <c r="AF3260" s="55"/>
      <c r="AG3260" s="55"/>
      <c r="AH3260" s="55"/>
      <c r="AI3260" s="55"/>
      <c r="AJ3260" s="55"/>
      <c r="AK3260" s="324"/>
      <c r="AL3260" s="55"/>
      <c r="AM3260" s="122" t="s">
        <v>654</v>
      </c>
      <c r="AN3260" s="122"/>
      <c r="AO3260" s="122"/>
      <c r="AP3260" s="122"/>
      <c r="AQ3260" s="122"/>
      <c r="AR3260" s="122"/>
    </row>
    <row r="3261" spans="1:44" x14ac:dyDescent="0.2">
      <c r="A3261" s="55"/>
      <c r="B3261" s="55"/>
      <c r="C3261" s="55"/>
      <c r="D3261" s="55"/>
      <c r="E3261" s="55"/>
      <c r="F3261" s="55"/>
      <c r="G3261" s="55"/>
      <c r="H3261" s="55"/>
      <c r="I3261" s="55"/>
      <c r="J3261" s="55"/>
      <c r="K3261" s="55"/>
      <c r="L3261" s="55"/>
      <c r="M3261" s="55"/>
      <c r="N3261" s="55"/>
      <c r="O3261" s="55"/>
      <c r="P3261" s="55"/>
      <c r="Q3261" s="55"/>
      <c r="R3261" s="55"/>
      <c r="S3261" s="55"/>
      <c r="T3261" s="55"/>
      <c r="U3261" s="55"/>
      <c r="V3261" s="55"/>
      <c r="W3261" s="55"/>
      <c r="X3261" s="55"/>
      <c r="Y3261" s="55"/>
      <c r="Z3261" s="55"/>
      <c r="AA3261" s="55"/>
      <c r="AB3261" s="55"/>
      <c r="AC3261" s="55"/>
      <c r="AD3261" s="55"/>
      <c r="AE3261" s="55"/>
      <c r="AF3261" s="55"/>
      <c r="AG3261" s="55"/>
      <c r="AH3261" s="55"/>
      <c r="AI3261" s="55"/>
      <c r="AJ3261" s="55"/>
      <c r="AK3261" s="324"/>
      <c r="AL3261" s="55"/>
      <c r="AM3261" s="122" t="s">
        <v>654</v>
      </c>
      <c r="AN3261" s="122"/>
      <c r="AO3261" s="122"/>
      <c r="AP3261" s="122"/>
      <c r="AQ3261" s="122"/>
      <c r="AR3261" s="122"/>
    </row>
    <row r="3262" spans="1:44" x14ac:dyDescent="0.2">
      <c r="A3262" s="55"/>
      <c r="B3262" s="55"/>
      <c r="C3262" s="55"/>
      <c r="D3262" s="55"/>
      <c r="E3262" s="55"/>
      <c r="F3262" s="55"/>
      <c r="G3262" s="55"/>
      <c r="H3262" s="55"/>
      <c r="I3262" s="55"/>
      <c r="J3262" s="55"/>
      <c r="K3262" s="55"/>
      <c r="L3262" s="55"/>
      <c r="M3262" s="55"/>
      <c r="N3262" s="55"/>
      <c r="O3262" s="55"/>
      <c r="P3262" s="55"/>
      <c r="Q3262" s="55"/>
      <c r="R3262" s="55"/>
      <c r="S3262" s="55"/>
      <c r="T3262" s="55"/>
      <c r="U3262" s="55"/>
      <c r="V3262" s="55"/>
      <c r="W3262" s="55"/>
      <c r="X3262" s="55"/>
      <c r="Y3262" s="55"/>
      <c r="Z3262" s="55"/>
      <c r="AA3262" s="55"/>
      <c r="AB3262" s="55"/>
      <c r="AC3262" s="55"/>
      <c r="AD3262" s="55"/>
      <c r="AE3262" s="55"/>
      <c r="AF3262" s="55"/>
      <c r="AG3262" s="55"/>
      <c r="AH3262" s="55"/>
      <c r="AI3262" s="55"/>
      <c r="AJ3262" s="55"/>
      <c r="AK3262" s="324"/>
      <c r="AL3262" s="55"/>
      <c r="AM3262" s="122" t="s">
        <v>654</v>
      </c>
      <c r="AN3262" s="122"/>
      <c r="AO3262" s="122"/>
      <c r="AP3262" s="122"/>
      <c r="AQ3262" s="122"/>
      <c r="AR3262" s="122"/>
    </row>
    <row r="3263" spans="1:44" x14ac:dyDescent="0.2">
      <c r="A3263" s="55"/>
      <c r="B3263" s="55"/>
      <c r="C3263" s="55"/>
      <c r="D3263" s="55"/>
      <c r="E3263" s="55"/>
      <c r="F3263" s="55"/>
      <c r="G3263" s="55"/>
      <c r="H3263" s="55"/>
      <c r="I3263" s="55"/>
      <c r="J3263" s="55"/>
      <c r="K3263" s="55"/>
      <c r="L3263" s="55"/>
      <c r="M3263" s="55"/>
      <c r="N3263" s="55"/>
      <c r="O3263" s="55"/>
      <c r="P3263" s="55"/>
      <c r="Q3263" s="55"/>
      <c r="R3263" s="55"/>
      <c r="S3263" s="55"/>
      <c r="T3263" s="55"/>
      <c r="U3263" s="55"/>
      <c r="V3263" s="55"/>
      <c r="W3263" s="55"/>
      <c r="X3263" s="55"/>
      <c r="Y3263" s="55"/>
      <c r="Z3263" s="55"/>
      <c r="AA3263" s="55"/>
      <c r="AB3263" s="55"/>
      <c r="AC3263" s="55"/>
      <c r="AD3263" s="55"/>
      <c r="AE3263" s="55"/>
      <c r="AF3263" s="55"/>
      <c r="AG3263" s="55"/>
      <c r="AH3263" s="55"/>
      <c r="AI3263" s="55"/>
      <c r="AJ3263" s="55"/>
      <c r="AK3263" s="324"/>
      <c r="AL3263" s="55"/>
      <c r="AM3263" s="122" t="s">
        <v>654</v>
      </c>
      <c r="AN3263" s="122"/>
      <c r="AO3263" s="122"/>
      <c r="AP3263" s="122"/>
      <c r="AQ3263" s="122"/>
      <c r="AR3263" s="122"/>
    </row>
    <row r="3264" spans="1:44" x14ac:dyDescent="0.2">
      <c r="A3264" s="55"/>
      <c r="B3264" s="55"/>
      <c r="C3264" s="55"/>
      <c r="D3264" s="55"/>
      <c r="E3264" s="55"/>
      <c r="F3264" s="55"/>
      <c r="G3264" s="55"/>
      <c r="H3264" s="55"/>
      <c r="I3264" s="55"/>
      <c r="J3264" s="55"/>
      <c r="K3264" s="55"/>
      <c r="L3264" s="55"/>
      <c r="M3264" s="55"/>
      <c r="N3264" s="55"/>
      <c r="O3264" s="55"/>
      <c r="P3264" s="55"/>
      <c r="Q3264" s="55"/>
      <c r="R3264" s="55"/>
      <c r="S3264" s="55"/>
      <c r="T3264" s="55"/>
      <c r="U3264" s="55"/>
      <c r="V3264" s="55"/>
      <c r="W3264" s="55"/>
      <c r="X3264" s="55"/>
      <c r="Y3264" s="55"/>
      <c r="Z3264" s="55"/>
      <c r="AA3264" s="55"/>
      <c r="AB3264" s="55"/>
      <c r="AC3264" s="55"/>
      <c r="AD3264" s="55"/>
      <c r="AE3264" s="55"/>
      <c r="AF3264" s="55"/>
      <c r="AG3264" s="55"/>
      <c r="AH3264" s="55"/>
      <c r="AI3264" s="55"/>
      <c r="AJ3264" s="55"/>
      <c r="AK3264" s="324"/>
      <c r="AL3264" s="55"/>
      <c r="AM3264" s="122" t="s">
        <v>654</v>
      </c>
      <c r="AN3264" s="122"/>
      <c r="AO3264" s="122"/>
      <c r="AP3264" s="122"/>
      <c r="AQ3264" s="122"/>
      <c r="AR3264" s="122"/>
    </row>
    <row r="3265" spans="1:44" x14ac:dyDescent="0.2">
      <c r="A3265" s="55"/>
      <c r="B3265" s="55"/>
      <c r="C3265" s="55"/>
      <c r="D3265" s="55"/>
      <c r="E3265" s="55"/>
      <c r="F3265" s="55"/>
      <c r="G3265" s="55"/>
      <c r="H3265" s="55"/>
      <c r="I3265" s="55"/>
      <c r="J3265" s="55"/>
      <c r="K3265" s="55"/>
      <c r="L3265" s="55"/>
      <c r="M3265" s="55"/>
      <c r="N3265" s="55"/>
      <c r="O3265" s="55"/>
      <c r="P3265" s="55"/>
      <c r="Q3265" s="55"/>
      <c r="R3265" s="55"/>
      <c r="S3265" s="55"/>
      <c r="T3265" s="55"/>
      <c r="U3265" s="55"/>
      <c r="V3265" s="55"/>
      <c r="W3265" s="55"/>
      <c r="X3265" s="55"/>
      <c r="Y3265" s="55"/>
      <c r="Z3265" s="55"/>
      <c r="AA3265" s="55"/>
      <c r="AB3265" s="55"/>
      <c r="AC3265" s="55"/>
      <c r="AD3265" s="55"/>
      <c r="AE3265" s="55"/>
      <c r="AF3265" s="55"/>
      <c r="AG3265" s="55"/>
      <c r="AH3265" s="55"/>
      <c r="AI3265" s="55"/>
      <c r="AJ3265" s="55"/>
      <c r="AK3265" s="324"/>
      <c r="AL3265" s="55"/>
      <c r="AM3265" s="122" t="s">
        <v>654</v>
      </c>
      <c r="AN3265" s="122"/>
      <c r="AO3265" s="122"/>
      <c r="AP3265" s="122"/>
      <c r="AQ3265" s="122"/>
      <c r="AR3265" s="122"/>
    </row>
    <row r="3266" spans="1:44" x14ac:dyDescent="0.2">
      <c r="A3266" s="55"/>
      <c r="B3266" s="55"/>
      <c r="C3266" s="55"/>
      <c r="D3266" s="55"/>
      <c r="E3266" s="55"/>
      <c r="F3266" s="55"/>
      <c r="G3266" s="55"/>
      <c r="H3266" s="55"/>
      <c r="I3266" s="55"/>
      <c r="J3266" s="55"/>
      <c r="K3266" s="55"/>
      <c r="L3266" s="55"/>
      <c r="M3266" s="55"/>
      <c r="N3266" s="55"/>
      <c r="O3266" s="55"/>
      <c r="P3266" s="55"/>
      <c r="Q3266" s="55"/>
      <c r="R3266" s="55"/>
      <c r="S3266" s="55"/>
      <c r="T3266" s="55"/>
      <c r="U3266" s="55"/>
      <c r="V3266" s="55"/>
      <c r="W3266" s="55"/>
      <c r="X3266" s="55"/>
      <c r="Y3266" s="55"/>
      <c r="Z3266" s="55"/>
      <c r="AA3266" s="55"/>
      <c r="AB3266" s="55"/>
      <c r="AC3266" s="55"/>
      <c r="AD3266" s="55"/>
      <c r="AE3266" s="55"/>
      <c r="AF3266" s="55"/>
      <c r="AG3266" s="55"/>
      <c r="AH3266" s="55"/>
      <c r="AI3266" s="55"/>
      <c r="AJ3266" s="55"/>
      <c r="AK3266" s="324"/>
      <c r="AL3266" s="55"/>
      <c r="AM3266" s="122" t="s">
        <v>654</v>
      </c>
      <c r="AN3266" s="122"/>
      <c r="AO3266" s="122"/>
      <c r="AP3266" s="122"/>
      <c r="AQ3266" s="122"/>
      <c r="AR3266" s="122"/>
    </row>
    <row r="3267" spans="1:44" x14ac:dyDescent="0.2">
      <c r="AM3267" s="121" t="s">
        <v>654</v>
      </c>
    </row>
    <row r="3268" spans="1:44" x14ac:dyDescent="0.2">
      <c r="AM3268" s="121" t="s">
        <v>654</v>
      </c>
    </row>
    <row r="3269" spans="1:44" x14ac:dyDescent="0.2"/>
    <row r="3270" spans="1:44" x14ac:dyDescent="0.2"/>
    <row r="3271" spans="1:44" x14ac:dyDescent="0.2"/>
    <row r="3272" spans="1:44" x14ac:dyDescent="0.2"/>
    <row r="3273" spans="1:44" x14ac:dyDescent="0.2"/>
    <row r="3274" spans="1:44" x14ac:dyDescent="0.2"/>
    <row r="3275" spans="1:44" x14ac:dyDescent="0.2"/>
    <row r="3276" spans="1:44" x14ac:dyDescent="0.2"/>
    <row r="3277" spans="1:44" x14ac:dyDescent="0.2"/>
    <row r="3278" spans="1:44" x14ac:dyDescent="0.2"/>
    <row r="3279" spans="1:44" x14ac:dyDescent="0.2"/>
    <row r="3280" spans="1:44" x14ac:dyDescent="0.2"/>
    <row r="3281" x14ac:dyDescent="0.2"/>
    <row r="3282" x14ac:dyDescent="0.2"/>
    <row r="3283" x14ac:dyDescent="0.2"/>
    <row r="3284" x14ac:dyDescent="0.2"/>
    <row r="3285" x14ac:dyDescent="0.2"/>
    <row r="3286" x14ac:dyDescent="0.2"/>
    <row r="3287" x14ac:dyDescent="0.2"/>
    <row r="3288" x14ac:dyDescent="0.2"/>
    <row r="3289" x14ac:dyDescent="0.2"/>
    <row r="3290" x14ac:dyDescent="0.2"/>
    <row r="3291" x14ac:dyDescent="0.2"/>
    <row r="3292" x14ac:dyDescent="0.2"/>
    <row r="3293" x14ac:dyDescent="0.2"/>
    <row r="3294" x14ac:dyDescent="0.2"/>
    <row r="3295" x14ac:dyDescent="0.2"/>
    <row r="3296" x14ac:dyDescent="0.2"/>
    <row r="3297" x14ac:dyDescent="0.2"/>
    <row r="3298" x14ac:dyDescent="0.2"/>
    <row r="3299" x14ac:dyDescent="0.2"/>
    <row r="3300" x14ac:dyDescent="0.2"/>
    <row r="3301" x14ac:dyDescent="0.2"/>
    <row r="3302" x14ac:dyDescent="0.2"/>
    <row r="3303" x14ac:dyDescent="0.2"/>
    <row r="3304" x14ac:dyDescent="0.2"/>
    <row r="3305" x14ac:dyDescent="0.2"/>
    <row r="3306" x14ac:dyDescent="0.2"/>
    <row r="3307" x14ac:dyDescent="0.2"/>
    <row r="3308" x14ac:dyDescent="0.2"/>
    <row r="3309" x14ac:dyDescent="0.2"/>
    <row r="3310" x14ac:dyDescent="0.2"/>
    <row r="3311" x14ac:dyDescent="0.2"/>
    <row r="3312" x14ac:dyDescent="0.2"/>
    <row r="3313" x14ac:dyDescent="0.2"/>
    <row r="3314" x14ac:dyDescent="0.2"/>
    <row r="3315" x14ac:dyDescent="0.2"/>
    <row r="3316" x14ac:dyDescent="0.2"/>
    <row r="3317" x14ac:dyDescent="0.2"/>
    <row r="3318" x14ac:dyDescent="0.2"/>
    <row r="3319" x14ac:dyDescent="0.2"/>
    <row r="3320" x14ac:dyDescent="0.2"/>
    <row r="3321" x14ac:dyDescent="0.2"/>
    <row r="3322" x14ac:dyDescent="0.2"/>
    <row r="3323" x14ac:dyDescent="0.2"/>
    <row r="3324" x14ac:dyDescent="0.2"/>
    <row r="3325" x14ac:dyDescent="0.2"/>
    <row r="3326" x14ac:dyDescent="0.2"/>
    <row r="3327" x14ac:dyDescent="0.2"/>
    <row r="3328" x14ac:dyDescent="0.2"/>
    <row r="3329" x14ac:dyDescent="0.2"/>
    <row r="3330" x14ac:dyDescent="0.2"/>
    <row r="3331" x14ac:dyDescent="0.2"/>
    <row r="3332" x14ac:dyDescent="0.2"/>
    <row r="3333" x14ac:dyDescent="0.2"/>
    <row r="3334" x14ac:dyDescent="0.2"/>
    <row r="3335" x14ac:dyDescent="0.2"/>
    <row r="3336" x14ac:dyDescent="0.2"/>
    <row r="3337" x14ac:dyDescent="0.2"/>
    <row r="3338" x14ac:dyDescent="0.2"/>
    <row r="3339" x14ac:dyDescent="0.2"/>
    <row r="3340" x14ac:dyDescent="0.2"/>
    <row r="3341" x14ac:dyDescent="0.2"/>
    <row r="3342" x14ac:dyDescent="0.2"/>
    <row r="3343" x14ac:dyDescent="0.2"/>
    <row r="3344" x14ac:dyDescent="0.2"/>
    <row r="3345" x14ac:dyDescent="0.2"/>
    <row r="3346" x14ac:dyDescent="0.2"/>
    <row r="3347" x14ac:dyDescent="0.2"/>
    <row r="3348" x14ac:dyDescent="0.2"/>
    <row r="3349" x14ac:dyDescent="0.2"/>
    <row r="3350" x14ac:dyDescent="0.2"/>
    <row r="3351" x14ac:dyDescent="0.2"/>
    <row r="3352" x14ac:dyDescent="0.2"/>
    <row r="3353" x14ac:dyDescent="0.2"/>
    <row r="3354" x14ac:dyDescent="0.2"/>
    <row r="3355" x14ac:dyDescent="0.2"/>
    <row r="3356" x14ac:dyDescent="0.2"/>
    <row r="3357" x14ac:dyDescent="0.2"/>
    <row r="3358" x14ac:dyDescent="0.2"/>
    <row r="3359" x14ac:dyDescent="0.2"/>
    <row r="3360" x14ac:dyDescent="0.2"/>
    <row r="3361" x14ac:dyDescent="0.2"/>
    <row r="3362" x14ac:dyDescent="0.2"/>
    <row r="3363" x14ac:dyDescent="0.2"/>
    <row r="3364" x14ac:dyDescent="0.2"/>
    <row r="3365" x14ac:dyDescent="0.2"/>
    <row r="3366" x14ac:dyDescent="0.2"/>
    <row r="3367" x14ac:dyDescent="0.2"/>
    <row r="3368" x14ac:dyDescent="0.2"/>
    <row r="3369" x14ac:dyDescent="0.2"/>
    <row r="3370" x14ac:dyDescent="0.2"/>
    <row r="3371" x14ac:dyDescent="0.2"/>
    <row r="3372" x14ac:dyDescent="0.2"/>
    <row r="3373" x14ac:dyDescent="0.2"/>
    <row r="3374" x14ac:dyDescent="0.2"/>
    <row r="3375" x14ac:dyDescent="0.2"/>
    <row r="3376" x14ac:dyDescent="0.2"/>
    <row r="3377" x14ac:dyDescent="0.2"/>
    <row r="3378" x14ac:dyDescent="0.2"/>
    <row r="3379" x14ac:dyDescent="0.2"/>
    <row r="3380" x14ac:dyDescent="0.2"/>
    <row r="3381" x14ac:dyDescent="0.2"/>
    <row r="3382" x14ac:dyDescent="0.2"/>
    <row r="3383" x14ac:dyDescent="0.2"/>
    <row r="3384" x14ac:dyDescent="0.2"/>
    <row r="3385" x14ac:dyDescent="0.2"/>
    <row r="3386" x14ac:dyDescent="0.2"/>
    <row r="3387" x14ac:dyDescent="0.2"/>
    <row r="3388" x14ac:dyDescent="0.2"/>
    <row r="3389" x14ac:dyDescent="0.2"/>
    <row r="3390" x14ac:dyDescent="0.2"/>
    <row r="3391" x14ac:dyDescent="0.2"/>
    <row r="3392" x14ac:dyDescent="0.2"/>
    <row r="3393" x14ac:dyDescent="0.2"/>
    <row r="3394" x14ac:dyDescent="0.2"/>
    <row r="3395" x14ac:dyDescent="0.2"/>
    <row r="3396" x14ac:dyDescent="0.2"/>
    <row r="3397" x14ac:dyDescent="0.2"/>
    <row r="3398" x14ac:dyDescent="0.2"/>
    <row r="3399" x14ac:dyDescent="0.2"/>
    <row r="3400" x14ac:dyDescent="0.2"/>
    <row r="3401" x14ac:dyDescent="0.2"/>
    <row r="3402" x14ac:dyDescent="0.2"/>
    <row r="3403" x14ac:dyDescent="0.2"/>
    <row r="3404" x14ac:dyDescent="0.2"/>
    <row r="3405" x14ac:dyDescent="0.2"/>
    <row r="3406" x14ac:dyDescent="0.2"/>
    <row r="3407" x14ac:dyDescent="0.2"/>
    <row r="3408" x14ac:dyDescent="0.2"/>
    <row r="3409" x14ac:dyDescent="0.2"/>
    <row r="3410" x14ac:dyDescent="0.2"/>
    <row r="3411" x14ac:dyDescent="0.2"/>
    <row r="3412" x14ac:dyDescent="0.2"/>
    <row r="3413" x14ac:dyDescent="0.2"/>
    <row r="3414" x14ac:dyDescent="0.2"/>
    <row r="3415" x14ac:dyDescent="0.2"/>
    <row r="3416" x14ac:dyDescent="0.2"/>
    <row r="3417" x14ac:dyDescent="0.2"/>
    <row r="3418" x14ac:dyDescent="0.2"/>
    <row r="3419" x14ac:dyDescent="0.2"/>
    <row r="3420" x14ac:dyDescent="0.2"/>
    <row r="3421" x14ac:dyDescent="0.2"/>
    <row r="3422" x14ac:dyDescent="0.2"/>
    <row r="3423" x14ac:dyDescent="0.2"/>
    <row r="3424" x14ac:dyDescent="0.2"/>
    <row r="3425" x14ac:dyDescent="0.2"/>
    <row r="3426" x14ac:dyDescent="0.2"/>
    <row r="3427" x14ac:dyDescent="0.2"/>
    <row r="3428" x14ac:dyDescent="0.2"/>
    <row r="3429" x14ac:dyDescent="0.2"/>
    <row r="3430" x14ac:dyDescent="0.2"/>
    <row r="3431" x14ac:dyDescent="0.2"/>
    <row r="3432" x14ac:dyDescent="0.2"/>
    <row r="3433" x14ac:dyDescent="0.2"/>
    <row r="3434" x14ac:dyDescent="0.2"/>
    <row r="3435" x14ac:dyDescent="0.2"/>
    <row r="3436" x14ac:dyDescent="0.2"/>
    <row r="3437" x14ac:dyDescent="0.2"/>
    <row r="3438" x14ac:dyDescent="0.2"/>
    <row r="3439" x14ac:dyDescent="0.2"/>
    <row r="3440" x14ac:dyDescent="0.2"/>
    <row r="3441" x14ac:dyDescent="0.2"/>
    <row r="3442" x14ac:dyDescent="0.2"/>
    <row r="3443" x14ac:dyDescent="0.2"/>
    <row r="3444" x14ac:dyDescent="0.2"/>
    <row r="3445" x14ac:dyDescent="0.2"/>
    <row r="3446" x14ac:dyDescent="0.2"/>
    <row r="3447" x14ac:dyDescent="0.2"/>
    <row r="3448" x14ac:dyDescent="0.2"/>
    <row r="3449" x14ac:dyDescent="0.2"/>
    <row r="3450" x14ac:dyDescent="0.2"/>
    <row r="3451" x14ac:dyDescent="0.2"/>
    <row r="3452" x14ac:dyDescent="0.2"/>
    <row r="3453" x14ac:dyDescent="0.2"/>
    <row r="3454" x14ac:dyDescent="0.2"/>
    <row r="3455" x14ac:dyDescent="0.2"/>
    <row r="3456" x14ac:dyDescent="0.2"/>
    <row r="3457" x14ac:dyDescent="0.2"/>
    <row r="3458" x14ac:dyDescent="0.2"/>
    <row r="3459" x14ac:dyDescent="0.2"/>
    <row r="3460" x14ac:dyDescent="0.2"/>
    <row r="3461" x14ac:dyDescent="0.2"/>
    <row r="3462" x14ac:dyDescent="0.2"/>
    <row r="3463" x14ac:dyDescent="0.2"/>
    <row r="3464" x14ac:dyDescent="0.2"/>
    <row r="3465" x14ac:dyDescent="0.2"/>
    <row r="3466" x14ac:dyDescent="0.2"/>
    <row r="3467" x14ac:dyDescent="0.2"/>
    <row r="3468" x14ac:dyDescent="0.2"/>
    <row r="3469" x14ac:dyDescent="0.2"/>
    <row r="3470" x14ac:dyDescent="0.2"/>
    <row r="3471" x14ac:dyDescent="0.2"/>
    <row r="3472" x14ac:dyDescent="0.2"/>
    <row r="3473" x14ac:dyDescent="0.2"/>
    <row r="3474" x14ac:dyDescent="0.2"/>
    <row r="3475" x14ac:dyDescent="0.2"/>
    <row r="3476" x14ac:dyDescent="0.2"/>
    <row r="3477" x14ac:dyDescent="0.2"/>
    <row r="3478" x14ac:dyDescent="0.2"/>
    <row r="3479" x14ac:dyDescent="0.2"/>
    <row r="3480" x14ac:dyDescent="0.2"/>
    <row r="3481" x14ac:dyDescent="0.2"/>
    <row r="3482" x14ac:dyDescent="0.2"/>
    <row r="3483" x14ac:dyDescent="0.2"/>
    <row r="3484" x14ac:dyDescent="0.2"/>
    <row r="3485" x14ac:dyDescent="0.2"/>
    <row r="3486" x14ac:dyDescent="0.2"/>
    <row r="3487" x14ac:dyDescent="0.2"/>
    <row r="3488" x14ac:dyDescent="0.2"/>
    <row r="3489" x14ac:dyDescent="0.2"/>
    <row r="3490" x14ac:dyDescent="0.2"/>
    <row r="3491" x14ac:dyDescent="0.2"/>
    <row r="3492" x14ac:dyDescent="0.2"/>
    <row r="3493" x14ac:dyDescent="0.2"/>
    <row r="3494" x14ac:dyDescent="0.2"/>
    <row r="3495" x14ac:dyDescent="0.2"/>
    <row r="3496" x14ac:dyDescent="0.2"/>
    <row r="3497" x14ac:dyDescent="0.2"/>
    <row r="3498" x14ac:dyDescent="0.2"/>
    <row r="3499" x14ac:dyDescent="0.2"/>
    <row r="3500" x14ac:dyDescent="0.2"/>
    <row r="3501" x14ac:dyDescent="0.2"/>
    <row r="3502" x14ac:dyDescent="0.2"/>
    <row r="3503" x14ac:dyDescent="0.2"/>
    <row r="3504" x14ac:dyDescent="0.2"/>
    <row r="3505" x14ac:dyDescent="0.2"/>
    <row r="3506" x14ac:dyDescent="0.2"/>
    <row r="3507" x14ac:dyDescent="0.2"/>
    <row r="3508" x14ac:dyDescent="0.2"/>
    <row r="3509" x14ac:dyDescent="0.2"/>
    <row r="3510" x14ac:dyDescent="0.2"/>
    <row r="3511" x14ac:dyDescent="0.2"/>
    <row r="3512" x14ac:dyDescent="0.2"/>
    <row r="3513" x14ac:dyDescent="0.2"/>
    <row r="3514" x14ac:dyDescent="0.2"/>
    <row r="3515" x14ac:dyDescent="0.2"/>
    <row r="3516" x14ac:dyDescent="0.2"/>
    <row r="3517" x14ac:dyDescent="0.2"/>
    <row r="3518" x14ac:dyDescent="0.2"/>
    <row r="3519" x14ac:dyDescent="0.2"/>
    <row r="3520" x14ac:dyDescent="0.2"/>
    <row r="3521" x14ac:dyDescent="0.2"/>
    <row r="3522" x14ac:dyDescent="0.2"/>
    <row r="3523" x14ac:dyDescent="0.2"/>
    <row r="3524" x14ac:dyDescent="0.2"/>
    <row r="3525" x14ac:dyDescent="0.2"/>
    <row r="3526" x14ac:dyDescent="0.2"/>
    <row r="3527" x14ac:dyDescent="0.2"/>
    <row r="3528" x14ac:dyDescent="0.2"/>
    <row r="3529" x14ac:dyDescent="0.2"/>
    <row r="3530" x14ac:dyDescent="0.2"/>
    <row r="3531" x14ac:dyDescent="0.2"/>
    <row r="3532" x14ac:dyDescent="0.2"/>
    <row r="3533" x14ac:dyDescent="0.2"/>
    <row r="3534" x14ac:dyDescent="0.2"/>
    <row r="3535" x14ac:dyDescent="0.2"/>
    <row r="3536" x14ac:dyDescent="0.2"/>
    <row r="3537" x14ac:dyDescent="0.2"/>
    <row r="3538" x14ac:dyDescent="0.2"/>
    <row r="3539" x14ac:dyDescent="0.2"/>
    <row r="3540" x14ac:dyDescent="0.2"/>
    <row r="3541" x14ac:dyDescent="0.2"/>
    <row r="3542" x14ac:dyDescent="0.2"/>
    <row r="3543" x14ac:dyDescent="0.2"/>
    <row r="3544" x14ac:dyDescent="0.2"/>
    <row r="3545" x14ac:dyDescent="0.2"/>
    <row r="3546" x14ac:dyDescent="0.2"/>
    <row r="3547" x14ac:dyDescent="0.2"/>
    <row r="3548" x14ac:dyDescent="0.2"/>
    <row r="3549" x14ac:dyDescent="0.2"/>
    <row r="3550" x14ac:dyDescent="0.2"/>
    <row r="3551" x14ac:dyDescent="0.2"/>
    <row r="3552" x14ac:dyDescent="0.2"/>
    <row r="3553" x14ac:dyDescent="0.2"/>
    <row r="3554" x14ac:dyDescent="0.2"/>
    <row r="3555" x14ac:dyDescent="0.2"/>
    <row r="3556" x14ac:dyDescent="0.2"/>
    <row r="3557" x14ac:dyDescent="0.2"/>
    <row r="3558" x14ac:dyDescent="0.2"/>
    <row r="3559" x14ac:dyDescent="0.2"/>
    <row r="3560" x14ac:dyDescent="0.2"/>
    <row r="3561" x14ac:dyDescent="0.2"/>
    <row r="3562" x14ac:dyDescent="0.2"/>
    <row r="3563" x14ac:dyDescent="0.2"/>
    <row r="3564" x14ac:dyDescent="0.2"/>
    <row r="3565" x14ac:dyDescent="0.2"/>
    <row r="3566" x14ac:dyDescent="0.2"/>
    <row r="3567" x14ac:dyDescent="0.2"/>
    <row r="3568" x14ac:dyDescent="0.2"/>
    <row r="3569" x14ac:dyDescent="0.2"/>
    <row r="3570" x14ac:dyDescent="0.2"/>
    <row r="3571" x14ac:dyDescent="0.2"/>
    <row r="3572" x14ac:dyDescent="0.2"/>
    <row r="3573" x14ac:dyDescent="0.2"/>
    <row r="3574" x14ac:dyDescent="0.2"/>
    <row r="3575" x14ac:dyDescent="0.2"/>
    <row r="3576" x14ac:dyDescent="0.2"/>
    <row r="3577" x14ac:dyDescent="0.2"/>
    <row r="3578" x14ac:dyDescent="0.2"/>
    <row r="3579" x14ac:dyDescent="0.2"/>
    <row r="3580" x14ac:dyDescent="0.2"/>
    <row r="3581" x14ac:dyDescent="0.2"/>
    <row r="3582" x14ac:dyDescent="0.2"/>
    <row r="3583" x14ac:dyDescent="0.2"/>
    <row r="3584" x14ac:dyDescent="0.2"/>
    <row r="3585" x14ac:dyDescent="0.2"/>
    <row r="3586" x14ac:dyDescent="0.2"/>
    <row r="3587" x14ac:dyDescent="0.2"/>
    <row r="3588" x14ac:dyDescent="0.2"/>
    <row r="3589" x14ac:dyDescent="0.2"/>
    <row r="3590" x14ac:dyDescent="0.2"/>
    <row r="3591" x14ac:dyDescent="0.2"/>
    <row r="3592" x14ac:dyDescent="0.2"/>
    <row r="3593" x14ac:dyDescent="0.2"/>
    <row r="3594" x14ac:dyDescent="0.2"/>
    <row r="3595" x14ac:dyDescent="0.2"/>
    <row r="3596" x14ac:dyDescent="0.2"/>
    <row r="3597" x14ac:dyDescent="0.2"/>
    <row r="3598" x14ac:dyDescent="0.2"/>
    <row r="3599" x14ac:dyDescent="0.2"/>
    <row r="3600" x14ac:dyDescent="0.2"/>
    <row r="3601" x14ac:dyDescent="0.2"/>
    <row r="3602" x14ac:dyDescent="0.2"/>
    <row r="3603" x14ac:dyDescent="0.2"/>
    <row r="3604" x14ac:dyDescent="0.2"/>
    <row r="3605" x14ac:dyDescent="0.2"/>
    <row r="3606" x14ac:dyDescent="0.2"/>
    <row r="3607" x14ac:dyDescent="0.2"/>
    <row r="3608" x14ac:dyDescent="0.2"/>
    <row r="3609" x14ac:dyDescent="0.2"/>
    <row r="3610" x14ac:dyDescent="0.2"/>
    <row r="3611" x14ac:dyDescent="0.2"/>
    <row r="3612" x14ac:dyDescent="0.2"/>
    <row r="3613" x14ac:dyDescent="0.2"/>
    <row r="3614" x14ac:dyDescent="0.2"/>
    <row r="3615" x14ac:dyDescent="0.2"/>
    <row r="3616" x14ac:dyDescent="0.2"/>
    <row r="3617" x14ac:dyDescent="0.2"/>
    <row r="3618" x14ac:dyDescent="0.2"/>
    <row r="3619" x14ac:dyDescent="0.2"/>
    <row r="3620" x14ac:dyDescent="0.2"/>
    <row r="3621" x14ac:dyDescent="0.2"/>
    <row r="3622" x14ac:dyDescent="0.2"/>
    <row r="3623" x14ac:dyDescent="0.2"/>
    <row r="3624" x14ac:dyDescent="0.2"/>
    <row r="3625" x14ac:dyDescent="0.2"/>
    <row r="3626" x14ac:dyDescent="0.2"/>
    <row r="3627" x14ac:dyDescent="0.2"/>
    <row r="3628" x14ac:dyDescent="0.2"/>
    <row r="3629" x14ac:dyDescent="0.2"/>
    <row r="3630" x14ac:dyDescent="0.2"/>
    <row r="3631" x14ac:dyDescent="0.2"/>
    <row r="3632" x14ac:dyDescent="0.2"/>
    <row r="3633" x14ac:dyDescent="0.2"/>
    <row r="3634" x14ac:dyDescent="0.2"/>
    <row r="3635" x14ac:dyDescent="0.2"/>
    <row r="3636" x14ac:dyDescent="0.2"/>
    <row r="3637" x14ac:dyDescent="0.2"/>
    <row r="3638" x14ac:dyDescent="0.2"/>
    <row r="3639" x14ac:dyDescent="0.2"/>
    <row r="3640" x14ac:dyDescent="0.2"/>
    <row r="3641" x14ac:dyDescent="0.2"/>
    <row r="3642" x14ac:dyDescent="0.2"/>
    <row r="3643" x14ac:dyDescent="0.2"/>
    <row r="3644" x14ac:dyDescent="0.2"/>
    <row r="3645" x14ac:dyDescent="0.2"/>
    <row r="3646" x14ac:dyDescent="0.2"/>
    <row r="3647" x14ac:dyDescent="0.2"/>
    <row r="3648" x14ac:dyDescent="0.2"/>
    <row r="3649" x14ac:dyDescent="0.2"/>
    <row r="3650" x14ac:dyDescent="0.2"/>
    <row r="3651" x14ac:dyDescent="0.2"/>
    <row r="3652" x14ac:dyDescent="0.2"/>
    <row r="3653" x14ac:dyDescent="0.2"/>
    <row r="3654" x14ac:dyDescent="0.2"/>
    <row r="3655" x14ac:dyDescent="0.2"/>
    <row r="3656" x14ac:dyDescent="0.2"/>
    <row r="3657" x14ac:dyDescent="0.2"/>
    <row r="3658" x14ac:dyDescent="0.2"/>
    <row r="3659" x14ac:dyDescent="0.2"/>
    <row r="3660" x14ac:dyDescent="0.2"/>
    <row r="3661" x14ac:dyDescent="0.2"/>
    <row r="3662" x14ac:dyDescent="0.2"/>
    <row r="3663" x14ac:dyDescent="0.2"/>
    <row r="3664" x14ac:dyDescent="0.2"/>
    <row r="3665" x14ac:dyDescent="0.2"/>
    <row r="3666" x14ac:dyDescent="0.2"/>
    <row r="3667" x14ac:dyDescent="0.2"/>
    <row r="3668" x14ac:dyDescent="0.2"/>
    <row r="3669" x14ac:dyDescent="0.2"/>
    <row r="3670" x14ac:dyDescent="0.2"/>
    <row r="3671" x14ac:dyDescent="0.2"/>
    <row r="3672" x14ac:dyDescent="0.2"/>
    <row r="3673" x14ac:dyDescent="0.2"/>
    <row r="3674" x14ac:dyDescent="0.2"/>
    <row r="3675" x14ac:dyDescent="0.2"/>
    <row r="3676" x14ac:dyDescent="0.2"/>
    <row r="3677" x14ac:dyDescent="0.2"/>
    <row r="3678" x14ac:dyDescent="0.2"/>
    <row r="3679" x14ac:dyDescent="0.2"/>
    <row r="3680" x14ac:dyDescent="0.2"/>
    <row r="3681" x14ac:dyDescent="0.2"/>
    <row r="3682" x14ac:dyDescent="0.2"/>
    <row r="3683" x14ac:dyDescent="0.2"/>
    <row r="3684" x14ac:dyDescent="0.2"/>
    <row r="3685" x14ac:dyDescent="0.2"/>
    <row r="3686" x14ac:dyDescent="0.2"/>
    <row r="3687" x14ac:dyDescent="0.2"/>
    <row r="3688" x14ac:dyDescent="0.2"/>
    <row r="3689" x14ac:dyDescent="0.2"/>
    <row r="3690" x14ac:dyDescent="0.2"/>
    <row r="3691" x14ac:dyDescent="0.2"/>
    <row r="3692" x14ac:dyDescent="0.2"/>
    <row r="3693" x14ac:dyDescent="0.2"/>
    <row r="3694" x14ac:dyDescent="0.2"/>
    <row r="3695" x14ac:dyDescent="0.2"/>
    <row r="3696" x14ac:dyDescent="0.2"/>
    <row r="3697" x14ac:dyDescent="0.2"/>
    <row r="3698" x14ac:dyDescent="0.2"/>
    <row r="3699" x14ac:dyDescent="0.2"/>
    <row r="3700" x14ac:dyDescent="0.2"/>
    <row r="3701" x14ac:dyDescent="0.2"/>
    <row r="3702" x14ac:dyDescent="0.2"/>
    <row r="3703" x14ac:dyDescent="0.2"/>
    <row r="3704" x14ac:dyDescent="0.2"/>
    <row r="3705" x14ac:dyDescent="0.2"/>
    <row r="3706" x14ac:dyDescent="0.2"/>
    <row r="3707" x14ac:dyDescent="0.2"/>
    <row r="3708" x14ac:dyDescent="0.2"/>
    <row r="3709" x14ac:dyDescent="0.2"/>
    <row r="3710" x14ac:dyDescent="0.2"/>
    <row r="3711" x14ac:dyDescent="0.2"/>
    <row r="3712" x14ac:dyDescent="0.2"/>
    <row r="3713" x14ac:dyDescent="0.2"/>
    <row r="3714" x14ac:dyDescent="0.2"/>
    <row r="3715" x14ac:dyDescent="0.2"/>
    <row r="3716" x14ac:dyDescent="0.2"/>
    <row r="3717" x14ac:dyDescent="0.2"/>
    <row r="3718" x14ac:dyDescent="0.2"/>
    <row r="3719" x14ac:dyDescent="0.2"/>
    <row r="3720" x14ac:dyDescent="0.2"/>
    <row r="3721" x14ac:dyDescent="0.2"/>
    <row r="3722" x14ac:dyDescent="0.2"/>
    <row r="3723" x14ac:dyDescent="0.2"/>
    <row r="3724" x14ac:dyDescent="0.2"/>
    <row r="3725" x14ac:dyDescent="0.2"/>
    <row r="3726" x14ac:dyDescent="0.2"/>
    <row r="3727" x14ac:dyDescent="0.2"/>
    <row r="3728" x14ac:dyDescent="0.2"/>
    <row r="3729" x14ac:dyDescent="0.2"/>
    <row r="3730" x14ac:dyDescent="0.2"/>
    <row r="3731" x14ac:dyDescent="0.2"/>
    <row r="3732" x14ac:dyDescent="0.2"/>
    <row r="3733" x14ac:dyDescent="0.2"/>
    <row r="3734" x14ac:dyDescent="0.2"/>
    <row r="3735" x14ac:dyDescent="0.2"/>
    <row r="3736" x14ac:dyDescent="0.2"/>
    <row r="3737" x14ac:dyDescent="0.2"/>
    <row r="3738" x14ac:dyDescent="0.2"/>
    <row r="3739" x14ac:dyDescent="0.2"/>
    <row r="3740" x14ac:dyDescent="0.2"/>
    <row r="3741" x14ac:dyDescent="0.2"/>
    <row r="3742" x14ac:dyDescent="0.2"/>
    <row r="3743" x14ac:dyDescent="0.2"/>
    <row r="3744" x14ac:dyDescent="0.2"/>
    <row r="3745" x14ac:dyDescent="0.2"/>
    <row r="3746" x14ac:dyDescent="0.2"/>
    <row r="3747" x14ac:dyDescent="0.2"/>
    <row r="3748" x14ac:dyDescent="0.2"/>
    <row r="3749" x14ac:dyDescent="0.2"/>
    <row r="3750" x14ac:dyDescent="0.2"/>
    <row r="3751" x14ac:dyDescent="0.2"/>
    <row r="3752" x14ac:dyDescent="0.2"/>
    <row r="3753" x14ac:dyDescent="0.2"/>
    <row r="3754" x14ac:dyDescent="0.2"/>
    <row r="3755" x14ac:dyDescent="0.2"/>
    <row r="3756" x14ac:dyDescent="0.2"/>
    <row r="3757" x14ac:dyDescent="0.2"/>
    <row r="3758" x14ac:dyDescent="0.2"/>
    <row r="3759" x14ac:dyDescent="0.2"/>
    <row r="3760" x14ac:dyDescent="0.2"/>
    <row r="3761" x14ac:dyDescent="0.2"/>
    <row r="3762" x14ac:dyDescent="0.2"/>
    <row r="3763" x14ac:dyDescent="0.2"/>
    <row r="3764" x14ac:dyDescent="0.2"/>
    <row r="3765" x14ac:dyDescent="0.2"/>
    <row r="3766" x14ac:dyDescent="0.2"/>
    <row r="3767" x14ac:dyDescent="0.2"/>
    <row r="3768" x14ac:dyDescent="0.2"/>
    <row r="3769" x14ac:dyDescent="0.2"/>
    <row r="3770" x14ac:dyDescent="0.2"/>
    <row r="3771" x14ac:dyDescent="0.2"/>
    <row r="3772" x14ac:dyDescent="0.2"/>
    <row r="3773" x14ac:dyDescent="0.2"/>
    <row r="3774" x14ac:dyDescent="0.2"/>
    <row r="3775" x14ac:dyDescent="0.2"/>
    <row r="3776" x14ac:dyDescent="0.2"/>
    <row r="3777" x14ac:dyDescent="0.2"/>
    <row r="3778" x14ac:dyDescent="0.2"/>
    <row r="3779" x14ac:dyDescent="0.2"/>
    <row r="3780" x14ac:dyDescent="0.2"/>
    <row r="3781" x14ac:dyDescent="0.2"/>
    <row r="3782" x14ac:dyDescent="0.2"/>
    <row r="3783" x14ac:dyDescent="0.2"/>
    <row r="3784" x14ac:dyDescent="0.2"/>
    <row r="3785" x14ac:dyDescent="0.2"/>
    <row r="3786" x14ac:dyDescent="0.2"/>
    <row r="3787" x14ac:dyDescent="0.2"/>
    <row r="3788" x14ac:dyDescent="0.2"/>
    <row r="3789" x14ac:dyDescent="0.2"/>
    <row r="3790" x14ac:dyDescent="0.2"/>
    <row r="3791" x14ac:dyDescent="0.2"/>
    <row r="3792" x14ac:dyDescent="0.2"/>
    <row r="3793" x14ac:dyDescent="0.2"/>
    <row r="3794" x14ac:dyDescent="0.2"/>
    <row r="3795" x14ac:dyDescent="0.2"/>
    <row r="3796" x14ac:dyDescent="0.2"/>
    <row r="3797" x14ac:dyDescent="0.2"/>
    <row r="3798" x14ac:dyDescent="0.2"/>
    <row r="3799" x14ac:dyDescent="0.2"/>
    <row r="3800" x14ac:dyDescent="0.2"/>
    <row r="3801" x14ac:dyDescent="0.2"/>
    <row r="3802" x14ac:dyDescent="0.2"/>
    <row r="3803" x14ac:dyDescent="0.2"/>
    <row r="3804" x14ac:dyDescent="0.2"/>
    <row r="3805" x14ac:dyDescent="0.2"/>
    <row r="3806" x14ac:dyDescent="0.2"/>
    <row r="3807" x14ac:dyDescent="0.2"/>
    <row r="3808" x14ac:dyDescent="0.2"/>
    <row r="3809" x14ac:dyDescent="0.2"/>
    <row r="3810" x14ac:dyDescent="0.2"/>
    <row r="3811" x14ac:dyDescent="0.2"/>
    <row r="3812" x14ac:dyDescent="0.2"/>
    <row r="3813" x14ac:dyDescent="0.2"/>
    <row r="3814" x14ac:dyDescent="0.2"/>
    <row r="3815" x14ac:dyDescent="0.2"/>
    <row r="3816" x14ac:dyDescent="0.2"/>
    <row r="3817" x14ac:dyDescent="0.2"/>
    <row r="3818" x14ac:dyDescent="0.2"/>
    <row r="3819" x14ac:dyDescent="0.2"/>
    <row r="3820" x14ac:dyDescent="0.2"/>
    <row r="3821" x14ac:dyDescent="0.2"/>
    <row r="3822" x14ac:dyDescent="0.2"/>
    <row r="3823" x14ac:dyDescent="0.2"/>
    <row r="3824" x14ac:dyDescent="0.2"/>
    <row r="3825" x14ac:dyDescent="0.2"/>
    <row r="3826" x14ac:dyDescent="0.2"/>
    <row r="3827" x14ac:dyDescent="0.2"/>
    <row r="3828" x14ac:dyDescent="0.2"/>
    <row r="3829" x14ac:dyDescent="0.2"/>
    <row r="3830" x14ac:dyDescent="0.2"/>
    <row r="3831" x14ac:dyDescent="0.2"/>
    <row r="3832" x14ac:dyDescent="0.2"/>
    <row r="3833" x14ac:dyDescent="0.2"/>
    <row r="3834" x14ac:dyDescent="0.2"/>
    <row r="3835" x14ac:dyDescent="0.2"/>
    <row r="3836" x14ac:dyDescent="0.2"/>
    <row r="3837" x14ac:dyDescent="0.2"/>
    <row r="3838" x14ac:dyDescent="0.2"/>
    <row r="3839" x14ac:dyDescent="0.2"/>
    <row r="3840" x14ac:dyDescent="0.2"/>
    <row r="3841" x14ac:dyDescent="0.2"/>
    <row r="3842" x14ac:dyDescent="0.2"/>
    <row r="3843" x14ac:dyDescent="0.2"/>
    <row r="3844" x14ac:dyDescent="0.2"/>
    <row r="3845" x14ac:dyDescent="0.2"/>
    <row r="3846" x14ac:dyDescent="0.2"/>
    <row r="3847" x14ac:dyDescent="0.2"/>
    <row r="3848" x14ac:dyDescent="0.2"/>
    <row r="3849" x14ac:dyDescent="0.2"/>
    <row r="3850" x14ac:dyDescent="0.2"/>
    <row r="3851" x14ac:dyDescent="0.2"/>
    <row r="3852" x14ac:dyDescent="0.2"/>
    <row r="3853" x14ac:dyDescent="0.2"/>
    <row r="3854" x14ac:dyDescent="0.2"/>
    <row r="3855" x14ac:dyDescent="0.2"/>
    <row r="3856" x14ac:dyDescent="0.2"/>
    <row r="3857" x14ac:dyDescent="0.2"/>
    <row r="3858" x14ac:dyDescent="0.2"/>
    <row r="3859" x14ac:dyDescent="0.2"/>
    <row r="3860" x14ac:dyDescent="0.2"/>
    <row r="3861" x14ac:dyDescent="0.2"/>
    <row r="3862" x14ac:dyDescent="0.2"/>
    <row r="3863" x14ac:dyDescent="0.2"/>
    <row r="3864" x14ac:dyDescent="0.2"/>
    <row r="3865" x14ac:dyDescent="0.2"/>
    <row r="3866" x14ac:dyDescent="0.2"/>
    <row r="3867" x14ac:dyDescent="0.2"/>
    <row r="3868" x14ac:dyDescent="0.2"/>
    <row r="3869" x14ac:dyDescent="0.2"/>
    <row r="3870" x14ac:dyDescent="0.2"/>
    <row r="3871" x14ac:dyDescent="0.2"/>
    <row r="3872" x14ac:dyDescent="0.2"/>
    <row r="3873" x14ac:dyDescent="0.2"/>
    <row r="3874" x14ac:dyDescent="0.2"/>
    <row r="3875" x14ac:dyDescent="0.2"/>
    <row r="3876" x14ac:dyDescent="0.2"/>
    <row r="3877" x14ac:dyDescent="0.2"/>
    <row r="3878" x14ac:dyDescent="0.2"/>
    <row r="3879" x14ac:dyDescent="0.2"/>
    <row r="3880" x14ac:dyDescent="0.2"/>
    <row r="3881" x14ac:dyDescent="0.2"/>
    <row r="3882" x14ac:dyDescent="0.2"/>
    <row r="3883" x14ac:dyDescent="0.2"/>
    <row r="3884" x14ac:dyDescent="0.2"/>
    <row r="3885" x14ac:dyDescent="0.2"/>
    <row r="3886" x14ac:dyDescent="0.2"/>
    <row r="3887" x14ac:dyDescent="0.2"/>
    <row r="3888" x14ac:dyDescent="0.2"/>
    <row r="3889" x14ac:dyDescent="0.2"/>
    <row r="3890" x14ac:dyDescent="0.2"/>
    <row r="3891" x14ac:dyDescent="0.2"/>
    <row r="3892" x14ac:dyDescent="0.2"/>
    <row r="3893" x14ac:dyDescent="0.2"/>
    <row r="3894" x14ac:dyDescent="0.2"/>
    <row r="3895" x14ac:dyDescent="0.2"/>
    <row r="3896" x14ac:dyDescent="0.2"/>
    <row r="3897" x14ac:dyDescent="0.2"/>
    <row r="3898" x14ac:dyDescent="0.2"/>
    <row r="3899" x14ac:dyDescent="0.2"/>
    <row r="3900" x14ac:dyDescent="0.2"/>
    <row r="3901" x14ac:dyDescent="0.2"/>
    <row r="3902" x14ac:dyDescent="0.2"/>
    <row r="3903" x14ac:dyDescent="0.2"/>
    <row r="3904" x14ac:dyDescent="0.2"/>
    <row r="3905" x14ac:dyDescent="0.2"/>
    <row r="3906" x14ac:dyDescent="0.2"/>
    <row r="3907" x14ac:dyDescent="0.2"/>
    <row r="3908" x14ac:dyDescent="0.2"/>
    <row r="3909" x14ac:dyDescent="0.2"/>
    <row r="3910" x14ac:dyDescent="0.2"/>
    <row r="3911" x14ac:dyDescent="0.2"/>
    <row r="3912" x14ac:dyDescent="0.2"/>
    <row r="3913" x14ac:dyDescent="0.2"/>
    <row r="3914" x14ac:dyDescent="0.2"/>
    <row r="3915" x14ac:dyDescent="0.2"/>
    <row r="3916" x14ac:dyDescent="0.2"/>
    <row r="3917" x14ac:dyDescent="0.2"/>
    <row r="3918" x14ac:dyDescent="0.2"/>
    <row r="3919" x14ac:dyDescent="0.2"/>
    <row r="3920" x14ac:dyDescent="0.2"/>
    <row r="3921" x14ac:dyDescent="0.2"/>
    <row r="3922" x14ac:dyDescent="0.2"/>
    <row r="3923" x14ac:dyDescent="0.2"/>
    <row r="3924" x14ac:dyDescent="0.2"/>
    <row r="3925" x14ac:dyDescent="0.2"/>
    <row r="3926" x14ac:dyDescent="0.2"/>
    <row r="3927" x14ac:dyDescent="0.2"/>
    <row r="3928" x14ac:dyDescent="0.2"/>
    <row r="3929" x14ac:dyDescent="0.2"/>
    <row r="3930" x14ac:dyDescent="0.2"/>
    <row r="3931" x14ac:dyDescent="0.2"/>
    <row r="3932" x14ac:dyDescent="0.2"/>
    <row r="3933" x14ac:dyDescent="0.2"/>
    <row r="3934" x14ac:dyDescent="0.2"/>
    <row r="3935" x14ac:dyDescent="0.2"/>
    <row r="3936" x14ac:dyDescent="0.2"/>
    <row r="3937" x14ac:dyDescent="0.2"/>
    <row r="3938" x14ac:dyDescent="0.2"/>
    <row r="3939" x14ac:dyDescent="0.2"/>
    <row r="3940" x14ac:dyDescent="0.2"/>
    <row r="3941" x14ac:dyDescent="0.2"/>
    <row r="3942" x14ac:dyDescent="0.2"/>
    <row r="3943" x14ac:dyDescent="0.2"/>
    <row r="3944" x14ac:dyDescent="0.2"/>
    <row r="3945" x14ac:dyDescent="0.2"/>
    <row r="3946" x14ac:dyDescent="0.2"/>
    <row r="3947" x14ac:dyDescent="0.2"/>
    <row r="3948" x14ac:dyDescent="0.2"/>
    <row r="3949" x14ac:dyDescent="0.2"/>
    <row r="3950" x14ac:dyDescent="0.2"/>
    <row r="3951" x14ac:dyDescent="0.2"/>
    <row r="3952" x14ac:dyDescent="0.2"/>
    <row r="3953" x14ac:dyDescent="0.2"/>
    <row r="3954" x14ac:dyDescent="0.2"/>
    <row r="3955" x14ac:dyDescent="0.2"/>
    <row r="3956" x14ac:dyDescent="0.2"/>
    <row r="3957" x14ac:dyDescent="0.2"/>
    <row r="3958" x14ac:dyDescent="0.2"/>
    <row r="3959" x14ac:dyDescent="0.2"/>
    <row r="3960" x14ac:dyDescent="0.2"/>
    <row r="3961" x14ac:dyDescent="0.2"/>
    <row r="3962" x14ac:dyDescent="0.2"/>
    <row r="3963" x14ac:dyDescent="0.2"/>
    <row r="3964" x14ac:dyDescent="0.2"/>
    <row r="3965" x14ac:dyDescent="0.2"/>
    <row r="3966" x14ac:dyDescent="0.2"/>
    <row r="3967" x14ac:dyDescent="0.2"/>
    <row r="3968" x14ac:dyDescent="0.2"/>
    <row r="3969" x14ac:dyDescent="0.2"/>
    <row r="3970" x14ac:dyDescent="0.2"/>
    <row r="3971" x14ac:dyDescent="0.2"/>
    <row r="3972" x14ac:dyDescent="0.2"/>
    <row r="3973" x14ac:dyDescent="0.2"/>
    <row r="3974" x14ac:dyDescent="0.2"/>
    <row r="3975" x14ac:dyDescent="0.2"/>
    <row r="3976" x14ac:dyDescent="0.2"/>
    <row r="3977" x14ac:dyDescent="0.2"/>
    <row r="3978" x14ac:dyDescent="0.2"/>
    <row r="3979" x14ac:dyDescent="0.2"/>
    <row r="3980" x14ac:dyDescent="0.2"/>
    <row r="3981" x14ac:dyDescent="0.2"/>
    <row r="3982" x14ac:dyDescent="0.2"/>
    <row r="3983" x14ac:dyDescent="0.2"/>
    <row r="3984" x14ac:dyDescent="0.2"/>
    <row r="3985" x14ac:dyDescent="0.2"/>
    <row r="3986" x14ac:dyDescent="0.2"/>
    <row r="3987" x14ac:dyDescent="0.2"/>
    <row r="3988" x14ac:dyDescent="0.2"/>
    <row r="3989" x14ac:dyDescent="0.2"/>
    <row r="3990" x14ac:dyDescent="0.2"/>
    <row r="3991" x14ac:dyDescent="0.2"/>
    <row r="3992" x14ac:dyDescent="0.2"/>
    <row r="3993" x14ac:dyDescent="0.2"/>
    <row r="3994" x14ac:dyDescent="0.2"/>
    <row r="3995" x14ac:dyDescent="0.2"/>
    <row r="3996" x14ac:dyDescent="0.2"/>
    <row r="3997" x14ac:dyDescent="0.2"/>
    <row r="3998" x14ac:dyDescent="0.2"/>
    <row r="3999" x14ac:dyDescent="0.2"/>
    <row r="4000" x14ac:dyDescent="0.2"/>
    <row r="4001" x14ac:dyDescent="0.2"/>
    <row r="4002" x14ac:dyDescent="0.2"/>
    <row r="4003" x14ac:dyDescent="0.2"/>
    <row r="4004" x14ac:dyDescent="0.2"/>
    <row r="4005" x14ac:dyDescent="0.2"/>
    <row r="4006" x14ac:dyDescent="0.2"/>
    <row r="4007" x14ac:dyDescent="0.2"/>
    <row r="4008" x14ac:dyDescent="0.2"/>
    <row r="4009" x14ac:dyDescent="0.2"/>
    <row r="4010" x14ac:dyDescent="0.2"/>
    <row r="4011" x14ac:dyDescent="0.2"/>
    <row r="4012" x14ac:dyDescent="0.2"/>
    <row r="4013" x14ac:dyDescent="0.2"/>
    <row r="4014" x14ac:dyDescent="0.2"/>
    <row r="4015" x14ac:dyDescent="0.2"/>
    <row r="4016" x14ac:dyDescent="0.2"/>
    <row r="4017" x14ac:dyDescent="0.2"/>
    <row r="4018" x14ac:dyDescent="0.2"/>
    <row r="4019" x14ac:dyDescent="0.2"/>
    <row r="4020" x14ac:dyDescent="0.2"/>
    <row r="4021" x14ac:dyDescent="0.2"/>
    <row r="4022" x14ac:dyDescent="0.2"/>
    <row r="4023" x14ac:dyDescent="0.2"/>
    <row r="4024" x14ac:dyDescent="0.2"/>
    <row r="4025" x14ac:dyDescent="0.2"/>
    <row r="4026" x14ac:dyDescent="0.2"/>
    <row r="4027" x14ac:dyDescent="0.2"/>
    <row r="4028" x14ac:dyDescent="0.2"/>
    <row r="4029" x14ac:dyDescent="0.2"/>
    <row r="4030" x14ac:dyDescent="0.2"/>
    <row r="4031" x14ac:dyDescent="0.2"/>
    <row r="4032" x14ac:dyDescent="0.2"/>
    <row r="4033" x14ac:dyDescent="0.2"/>
    <row r="4034" x14ac:dyDescent="0.2"/>
    <row r="4035" x14ac:dyDescent="0.2"/>
    <row r="4036" x14ac:dyDescent="0.2"/>
    <row r="4037" x14ac:dyDescent="0.2"/>
    <row r="4038" x14ac:dyDescent="0.2"/>
    <row r="4039" x14ac:dyDescent="0.2"/>
    <row r="4040" x14ac:dyDescent="0.2"/>
    <row r="4041" x14ac:dyDescent="0.2"/>
    <row r="4042" x14ac:dyDescent="0.2"/>
    <row r="4043" x14ac:dyDescent="0.2"/>
    <row r="4044" x14ac:dyDescent="0.2"/>
    <row r="4045" x14ac:dyDescent="0.2"/>
    <row r="4046" x14ac:dyDescent="0.2"/>
    <row r="4047" x14ac:dyDescent="0.2"/>
    <row r="4048" x14ac:dyDescent="0.2"/>
    <row r="4049" x14ac:dyDescent="0.2"/>
    <row r="4050" x14ac:dyDescent="0.2"/>
    <row r="4051" x14ac:dyDescent="0.2"/>
    <row r="4052" x14ac:dyDescent="0.2"/>
    <row r="4053" x14ac:dyDescent="0.2"/>
    <row r="4054" x14ac:dyDescent="0.2"/>
    <row r="4055" x14ac:dyDescent="0.2"/>
    <row r="4056" x14ac:dyDescent="0.2"/>
    <row r="4057" x14ac:dyDescent="0.2"/>
    <row r="4058" x14ac:dyDescent="0.2"/>
    <row r="4059" x14ac:dyDescent="0.2"/>
    <row r="4060" x14ac:dyDescent="0.2"/>
    <row r="4061" x14ac:dyDescent="0.2"/>
    <row r="4062" x14ac:dyDescent="0.2"/>
    <row r="4063" x14ac:dyDescent="0.2"/>
    <row r="4064" x14ac:dyDescent="0.2"/>
    <row r="4065" x14ac:dyDescent="0.2"/>
    <row r="4066" x14ac:dyDescent="0.2"/>
    <row r="4067" x14ac:dyDescent="0.2"/>
    <row r="4068" x14ac:dyDescent="0.2"/>
    <row r="4069" x14ac:dyDescent="0.2"/>
    <row r="4070" x14ac:dyDescent="0.2"/>
    <row r="4071" x14ac:dyDescent="0.2"/>
    <row r="4072" x14ac:dyDescent="0.2"/>
    <row r="4073" x14ac:dyDescent="0.2"/>
    <row r="4074" x14ac:dyDescent="0.2"/>
    <row r="4075" x14ac:dyDescent="0.2"/>
    <row r="4076" x14ac:dyDescent="0.2"/>
    <row r="4077" x14ac:dyDescent="0.2"/>
    <row r="4078" x14ac:dyDescent="0.2"/>
    <row r="4079" x14ac:dyDescent="0.2"/>
    <row r="4080" x14ac:dyDescent="0.2"/>
    <row r="4081" x14ac:dyDescent="0.2"/>
    <row r="4082" x14ac:dyDescent="0.2"/>
    <row r="4083" x14ac:dyDescent="0.2"/>
    <row r="4084" x14ac:dyDescent="0.2"/>
    <row r="4085" x14ac:dyDescent="0.2"/>
    <row r="4086" x14ac:dyDescent="0.2"/>
    <row r="4087" x14ac:dyDescent="0.2"/>
    <row r="4088" x14ac:dyDescent="0.2"/>
    <row r="4089" x14ac:dyDescent="0.2"/>
    <row r="4090" x14ac:dyDescent="0.2"/>
    <row r="4091" x14ac:dyDescent="0.2"/>
    <row r="4092" x14ac:dyDescent="0.2"/>
    <row r="4093" x14ac:dyDescent="0.2"/>
    <row r="4094" x14ac:dyDescent="0.2"/>
    <row r="4095" x14ac:dyDescent="0.2"/>
    <row r="4096" x14ac:dyDescent="0.2"/>
    <row r="4097" x14ac:dyDescent="0.2"/>
    <row r="4098" x14ac:dyDescent="0.2"/>
    <row r="4099" x14ac:dyDescent="0.2"/>
    <row r="4100" x14ac:dyDescent="0.2"/>
    <row r="4101" x14ac:dyDescent="0.2"/>
    <row r="4102" x14ac:dyDescent="0.2"/>
    <row r="4103" x14ac:dyDescent="0.2"/>
    <row r="4104" x14ac:dyDescent="0.2"/>
    <row r="4105" x14ac:dyDescent="0.2"/>
    <row r="4106" x14ac:dyDescent="0.2"/>
    <row r="4107" x14ac:dyDescent="0.2"/>
    <row r="4108" x14ac:dyDescent="0.2"/>
    <row r="4109" x14ac:dyDescent="0.2"/>
    <row r="4110" x14ac:dyDescent="0.2"/>
    <row r="4111" x14ac:dyDescent="0.2"/>
    <row r="4112" x14ac:dyDescent="0.2"/>
    <row r="4113" x14ac:dyDescent="0.2"/>
    <row r="4114" x14ac:dyDescent="0.2"/>
    <row r="4115" x14ac:dyDescent="0.2"/>
    <row r="4116" x14ac:dyDescent="0.2"/>
    <row r="4117" x14ac:dyDescent="0.2"/>
    <row r="4118" x14ac:dyDescent="0.2"/>
    <row r="4119" x14ac:dyDescent="0.2"/>
    <row r="4120" x14ac:dyDescent="0.2"/>
    <row r="4121" x14ac:dyDescent="0.2"/>
    <row r="4122" x14ac:dyDescent="0.2"/>
    <row r="4123" x14ac:dyDescent="0.2"/>
    <row r="4124" x14ac:dyDescent="0.2"/>
    <row r="4125" x14ac:dyDescent="0.2"/>
    <row r="4126" x14ac:dyDescent="0.2"/>
    <row r="4127" x14ac:dyDescent="0.2"/>
    <row r="4128" x14ac:dyDescent="0.2"/>
    <row r="4129" x14ac:dyDescent="0.2"/>
    <row r="4130" x14ac:dyDescent="0.2"/>
    <row r="4131" x14ac:dyDescent="0.2"/>
    <row r="4132" x14ac:dyDescent="0.2"/>
    <row r="4133" x14ac:dyDescent="0.2"/>
    <row r="4134" x14ac:dyDescent="0.2"/>
    <row r="4135" x14ac:dyDescent="0.2"/>
    <row r="4136" x14ac:dyDescent="0.2"/>
    <row r="4137" x14ac:dyDescent="0.2"/>
    <row r="4138" x14ac:dyDescent="0.2"/>
    <row r="4139" x14ac:dyDescent="0.2"/>
    <row r="4140" x14ac:dyDescent="0.2"/>
    <row r="4141" x14ac:dyDescent="0.2"/>
    <row r="4142" x14ac:dyDescent="0.2"/>
    <row r="4143" x14ac:dyDescent="0.2"/>
    <row r="4144" x14ac:dyDescent="0.2"/>
    <row r="4145" x14ac:dyDescent="0.2"/>
    <row r="4146" x14ac:dyDescent="0.2"/>
    <row r="4147" x14ac:dyDescent="0.2"/>
    <row r="4148" x14ac:dyDescent="0.2"/>
    <row r="4149" x14ac:dyDescent="0.2"/>
    <row r="4150" x14ac:dyDescent="0.2"/>
    <row r="4151" x14ac:dyDescent="0.2"/>
    <row r="4152" x14ac:dyDescent="0.2"/>
    <row r="4153" x14ac:dyDescent="0.2"/>
    <row r="4154" x14ac:dyDescent="0.2"/>
    <row r="4155" x14ac:dyDescent="0.2"/>
    <row r="4156" x14ac:dyDescent="0.2"/>
    <row r="4157" x14ac:dyDescent="0.2"/>
    <row r="4158" x14ac:dyDescent="0.2"/>
    <row r="4159" x14ac:dyDescent="0.2"/>
    <row r="4160" x14ac:dyDescent="0.2"/>
    <row r="4161" x14ac:dyDescent="0.2"/>
    <row r="4162" x14ac:dyDescent="0.2"/>
    <row r="4163" x14ac:dyDescent="0.2"/>
    <row r="4164" x14ac:dyDescent="0.2"/>
    <row r="4165" x14ac:dyDescent="0.2"/>
    <row r="4166" x14ac:dyDescent="0.2"/>
    <row r="4167" x14ac:dyDescent="0.2"/>
    <row r="4168" x14ac:dyDescent="0.2"/>
    <row r="4169" x14ac:dyDescent="0.2"/>
    <row r="4170" x14ac:dyDescent="0.2"/>
    <row r="4171" x14ac:dyDescent="0.2"/>
    <row r="4172" x14ac:dyDescent="0.2"/>
    <row r="4173" x14ac:dyDescent="0.2"/>
    <row r="4174" x14ac:dyDescent="0.2"/>
    <row r="4175" x14ac:dyDescent="0.2"/>
    <row r="4176" x14ac:dyDescent="0.2"/>
    <row r="4177" x14ac:dyDescent="0.2"/>
    <row r="4178" x14ac:dyDescent="0.2"/>
    <row r="4179" x14ac:dyDescent="0.2"/>
    <row r="4180" x14ac:dyDescent="0.2"/>
    <row r="4181" x14ac:dyDescent="0.2"/>
    <row r="4182" x14ac:dyDescent="0.2"/>
    <row r="4183" x14ac:dyDescent="0.2"/>
    <row r="4184" x14ac:dyDescent="0.2"/>
    <row r="4185" x14ac:dyDescent="0.2"/>
    <row r="4186" x14ac:dyDescent="0.2"/>
    <row r="4187" x14ac:dyDescent="0.2"/>
    <row r="4188" x14ac:dyDescent="0.2"/>
    <row r="4189" x14ac:dyDescent="0.2"/>
    <row r="4190" x14ac:dyDescent="0.2"/>
    <row r="4191" x14ac:dyDescent="0.2"/>
    <row r="4192" x14ac:dyDescent="0.2"/>
    <row r="4193" x14ac:dyDescent="0.2"/>
    <row r="4194" x14ac:dyDescent="0.2"/>
    <row r="4195" x14ac:dyDescent="0.2"/>
    <row r="4196" x14ac:dyDescent="0.2"/>
    <row r="4197" x14ac:dyDescent="0.2"/>
    <row r="4198" x14ac:dyDescent="0.2"/>
    <row r="4199" x14ac:dyDescent="0.2"/>
    <row r="4200" x14ac:dyDescent="0.2"/>
    <row r="4201" x14ac:dyDescent="0.2"/>
    <row r="4202" x14ac:dyDescent="0.2"/>
    <row r="4203" x14ac:dyDescent="0.2"/>
    <row r="4204" x14ac:dyDescent="0.2"/>
    <row r="4205" x14ac:dyDescent="0.2"/>
    <row r="4206" x14ac:dyDescent="0.2"/>
    <row r="4207" x14ac:dyDescent="0.2"/>
    <row r="4208" x14ac:dyDescent="0.2"/>
    <row r="4209" x14ac:dyDescent="0.2"/>
    <row r="4210" x14ac:dyDescent="0.2"/>
    <row r="4211" x14ac:dyDescent="0.2"/>
    <row r="4212" x14ac:dyDescent="0.2"/>
    <row r="4213" x14ac:dyDescent="0.2"/>
    <row r="4214" x14ac:dyDescent="0.2"/>
    <row r="4215" x14ac:dyDescent="0.2"/>
    <row r="4216" x14ac:dyDescent="0.2"/>
    <row r="4217" x14ac:dyDescent="0.2"/>
    <row r="4218" x14ac:dyDescent="0.2"/>
    <row r="4219" x14ac:dyDescent="0.2"/>
    <row r="4220" x14ac:dyDescent="0.2"/>
    <row r="4221" x14ac:dyDescent="0.2"/>
    <row r="4222" x14ac:dyDescent="0.2"/>
    <row r="4223" x14ac:dyDescent="0.2"/>
    <row r="4224" x14ac:dyDescent="0.2"/>
    <row r="4225" x14ac:dyDescent="0.2"/>
    <row r="4226" x14ac:dyDescent="0.2"/>
    <row r="4227" x14ac:dyDescent="0.2"/>
    <row r="4228" x14ac:dyDescent="0.2"/>
    <row r="4229" x14ac:dyDescent="0.2"/>
    <row r="4230" x14ac:dyDescent="0.2"/>
    <row r="4231" x14ac:dyDescent="0.2"/>
    <row r="4232" x14ac:dyDescent="0.2"/>
    <row r="4233" x14ac:dyDescent="0.2"/>
    <row r="4234" x14ac:dyDescent="0.2"/>
    <row r="4235" x14ac:dyDescent="0.2"/>
    <row r="4236" x14ac:dyDescent="0.2"/>
    <row r="4237" x14ac:dyDescent="0.2"/>
    <row r="4238" x14ac:dyDescent="0.2"/>
    <row r="4239" x14ac:dyDescent="0.2"/>
    <row r="4240" x14ac:dyDescent="0.2"/>
    <row r="4241" x14ac:dyDescent="0.2"/>
    <row r="4242" x14ac:dyDescent="0.2"/>
    <row r="4243" x14ac:dyDescent="0.2"/>
    <row r="4244" x14ac:dyDescent="0.2"/>
    <row r="4245" x14ac:dyDescent="0.2"/>
    <row r="4246" x14ac:dyDescent="0.2"/>
    <row r="4247" x14ac:dyDescent="0.2"/>
    <row r="4248" x14ac:dyDescent="0.2"/>
    <row r="4249" x14ac:dyDescent="0.2"/>
    <row r="4250" x14ac:dyDescent="0.2"/>
    <row r="4251" x14ac:dyDescent="0.2"/>
    <row r="4252" x14ac:dyDescent="0.2"/>
    <row r="4253" x14ac:dyDescent="0.2"/>
    <row r="4254" x14ac:dyDescent="0.2"/>
    <row r="4255" x14ac:dyDescent="0.2"/>
    <row r="4256" x14ac:dyDescent="0.2"/>
    <row r="4257" x14ac:dyDescent="0.2"/>
    <row r="4258" x14ac:dyDescent="0.2"/>
    <row r="4259" x14ac:dyDescent="0.2"/>
    <row r="4260" x14ac:dyDescent="0.2"/>
    <row r="4261" x14ac:dyDescent="0.2"/>
    <row r="4262" x14ac:dyDescent="0.2"/>
    <row r="4263" x14ac:dyDescent="0.2"/>
    <row r="4264" x14ac:dyDescent="0.2"/>
    <row r="4265" x14ac:dyDescent="0.2"/>
    <row r="4266" x14ac:dyDescent="0.2"/>
    <row r="4267" x14ac:dyDescent="0.2"/>
    <row r="4268" x14ac:dyDescent="0.2"/>
    <row r="4269" x14ac:dyDescent="0.2"/>
    <row r="4270" x14ac:dyDescent="0.2"/>
    <row r="4271" x14ac:dyDescent="0.2"/>
    <row r="4272" x14ac:dyDescent="0.2"/>
    <row r="4273" x14ac:dyDescent="0.2"/>
    <row r="4274" x14ac:dyDescent="0.2"/>
    <row r="4275" x14ac:dyDescent="0.2"/>
    <row r="4276" x14ac:dyDescent="0.2"/>
    <row r="4277" x14ac:dyDescent="0.2"/>
    <row r="4278" x14ac:dyDescent="0.2"/>
    <row r="4279" x14ac:dyDescent="0.2"/>
    <row r="4280" x14ac:dyDescent="0.2"/>
    <row r="4281" x14ac:dyDescent="0.2"/>
    <row r="4282" x14ac:dyDescent="0.2"/>
    <row r="4283" x14ac:dyDescent="0.2"/>
    <row r="4284" x14ac:dyDescent="0.2"/>
    <row r="4285" x14ac:dyDescent="0.2"/>
    <row r="4286" x14ac:dyDescent="0.2"/>
    <row r="4287" x14ac:dyDescent="0.2"/>
    <row r="4288" x14ac:dyDescent="0.2"/>
    <row r="4289" x14ac:dyDescent="0.2"/>
    <row r="4290" x14ac:dyDescent="0.2"/>
    <row r="4291" x14ac:dyDescent="0.2"/>
    <row r="4292" x14ac:dyDescent="0.2"/>
    <row r="4293" x14ac:dyDescent="0.2"/>
    <row r="4294" x14ac:dyDescent="0.2"/>
    <row r="4295" x14ac:dyDescent="0.2"/>
    <row r="4296" x14ac:dyDescent="0.2"/>
    <row r="4297" x14ac:dyDescent="0.2"/>
    <row r="4298" x14ac:dyDescent="0.2"/>
    <row r="4299" x14ac:dyDescent="0.2"/>
    <row r="4300" x14ac:dyDescent="0.2"/>
    <row r="4301" x14ac:dyDescent="0.2"/>
    <row r="4302" x14ac:dyDescent="0.2"/>
    <row r="4303" x14ac:dyDescent="0.2"/>
    <row r="4304" x14ac:dyDescent="0.2"/>
    <row r="4305" x14ac:dyDescent="0.2"/>
    <row r="4306" x14ac:dyDescent="0.2"/>
    <row r="4307" x14ac:dyDescent="0.2"/>
    <row r="4308" x14ac:dyDescent="0.2"/>
    <row r="4309" x14ac:dyDescent="0.2"/>
    <row r="4310" x14ac:dyDescent="0.2"/>
    <row r="4311" x14ac:dyDescent="0.2"/>
    <row r="4312" x14ac:dyDescent="0.2"/>
    <row r="4313" x14ac:dyDescent="0.2"/>
    <row r="4314" x14ac:dyDescent="0.2"/>
    <row r="4315" x14ac:dyDescent="0.2"/>
    <row r="4316" x14ac:dyDescent="0.2"/>
    <row r="4317" x14ac:dyDescent="0.2"/>
    <row r="4318" x14ac:dyDescent="0.2"/>
    <row r="4319" x14ac:dyDescent="0.2"/>
    <row r="4320" x14ac:dyDescent="0.2"/>
    <row r="4321" x14ac:dyDescent="0.2"/>
    <row r="4322" x14ac:dyDescent="0.2"/>
    <row r="4323" x14ac:dyDescent="0.2"/>
    <row r="4324" x14ac:dyDescent="0.2"/>
  </sheetData>
  <sheetProtection algorithmName="SHA-512" hashValue="fPDP6dgXMUcx709SR6Dpo6xFXC8slUcvSMw5BgTEKbbhIRRVqAILH3LXzAl6LxGT7siRwTFzvWHI8V1mZfJhDA==" saltValue="BRqHO6cULKZGz+m+yjyLnA==" spinCount="100000" sheet="1" objects="1" scenarios="1"/>
  <mergeCells count="269">
    <mergeCell ref="C2977:Z2977"/>
    <mergeCell ref="D3083:G3083"/>
    <mergeCell ref="D3084:G3084"/>
    <mergeCell ref="H1065:Z1065"/>
    <mergeCell ref="D1514:G1514"/>
    <mergeCell ref="D1696:G1696"/>
    <mergeCell ref="D2093:G2093"/>
    <mergeCell ref="D2103:G2103"/>
    <mergeCell ref="D2104:G2104"/>
    <mergeCell ref="D2187:G2187"/>
    <mergeCell ref="D2189:G2189"/>
    <mergeCell ref="D2190:G2190"/>
    <mergeCell ref="H2995:Z2995"/>
    <mergeCell ref="H3013:Z3013"/>
    <mergeCell ref="H3045:Z3045"/>
    <mergeCell ref="H1240:Z1240"/>
    <mergeCell ref="H1298:Z1298"/>
    <mergeCell ref="H1429:Z1429"/>
    <mergeCell ref="H1586:Z1586"/>
    <mergeCell ref="H1699:Z1699"/>
    <mergeCell ref="D1760:G1760"/>
    <mergeCell ref="D1834:G1834"/>
    <mergeCell ref="H1101:Z1101"/>
    <mergeCell ref="H1161:Z1161"/>
    <mergeCell ref="C223:Z223"/>
    <mergeCell ref="C214:AJ214"/>
    <mergeCell ref="H297:Z297"/>
    <mergeCell ref="C298:Z298"/>
    <mergeCell ref="H375:Z375"/>
    <mergeCell ref="C376:Z376"/>
    <mergeCell ref="H421:Z421"/>
    <mergeCell ref="C422:AL422"/>
    <mergeCell ref="H435:Z435"/>
    <mergeCell ref="AD376:AL376"/>
    <mergeCell ref="C3140:AL3140"/>
    <mergeCell ref="H3155:Z3155"/>
    <mergeCell ref="H52:Z52"/>
    <mergeCell ref="H57:Z57"/>
    <mergeCell ref="H58:Z58"/>
    <mergeCell ref="H66:Z66"/>
    <mergeCell ref="H69:Z69"/>
    <mergeCell ref="H70:Z70"/>
    <mergeCell ref="H71:Z71"/>
    <mergeCell ref="H134:Z134"/>
    <mergeCell ref="H136:Z136"/>
    <mergeCell ref="H137:Z137"/>
    <mergeCell ref="H138:Z138"/>
    <mergeCell ref="H147:Z147"/>
    <mergeCell ref="H144:Z144"/>
    <mergeCell ref="H148:Z148"/>
    <mergeCell ref="H152:Z152"/>
    <mergeCell ref="H154:Z154"/>
    <mergeCell ref="H155:Z155"/>
    <mergeCell ref="H181:Z181"/>
    <mergeCell ref="H194:Z194"/>
    <mergeCell ref="H213:Z213"/>
    <mergeCell ref="H220:Z220"/>
    <mergeCell ref="H221:Z221"/>
    <mergeCell ref="AD436:AL436"/>
    <mergeCell ref="C436:Z436"/>
    <mergeCell ref="H514:Z514"/>
    <mergeCell ref="C515:AL515"/>
    <mergeCell ref="C516:AL516"/>
    <mergeCell ref="H573:Z573"/>
    <mergeCell ref="C3135:AL3135"/>
    <mergeCell ref="H3134:Z3134"/>
    <mergeCell ref="H2447:Z2447"/>
    <mergeCell ref="H2461:Z2461"/>
    <mergeCell ref="H2561:Z2561"/>
    <mergeCell ref="H2567:Z2567"/>
    <mergeCell ref="H2568:Z2568"/>
    <mergeCell ref="H2650:Z2650"/>
    <mergeCell ref="H2882:Z2882"/>
    <mergeCell ref="H2937:Z2937"/>
    <mergeCell ref="H2940:Z2940"/>
    <mergeCell ref="H2958:Z2958"/>
    <mergeCell ref="C2996:AL2996"/>
    <mergeCell ref="C3046:AL3046"/>
    <mergeCell ref="C3085:AL3085"/>
    <mergeCell ref="H2976:Z2976"/>
    <mergeCell ref="H593:Z593"/>
    <mergeCell ref="C574:AL574"/>
    <mergeCell ref="X1:Z2"/>
    <mergeCell ref="C4:AK4"/>
    <mergeCell ref="C127:AL127"/>
    <mergeCell ref="C149:AL149"/>
    <mergeCell ref="C156:AK156"/>
    <mergeCell ref="AA1:AC2"/>
    <mergeCell ref="L2:N2"/>
    <mergeCell ref="H119:Z119"/>
    <mergeCell ref="C72:AL72"/>
    <mergeCell ref="C120:AJ120"/>
    <mergeCell ref="C123:AJ123"/>
    <mergeCell ref="H126:Z126"/>
    <mergeCell ref="H122:Z122"/>
    <mergeCell ref="C53:AL53"/>
    <mergeCell ref="C59:AL59"/>
    <mergeCell ref="C5:AL5"/>
    <mergeCell ref="A2:A3"/>
    <mergeCell ref="AD1:AF2"/>
    <mergeCell ref="AJ1:AJ3"/>
    <mergeCell ref="C971:AL971"/>
    <mergeCell ref="AL1:AL3"/>
    <mergeCell ref="R1:T2"/>
    <mergeCell ref="U1:W2"/>
    <mergeCell ref="D1:G1"/>
    <mergeCell ref="D2:D3"/>
    <mergeCell ref="AK1:AK3"/>
    <mergeCell ref="G2:G3"/>
    <mergeCell ref="I2:K2"/>
    <mergeCell ref="B2:B3"/>
    <mergeCell ref="AH1:AI2"/>
    <mergeCell ref="AG1:AG3"/>
    <mergeCell ref="E2:F2"/>
    <mergeCell ref="H1:N1"/>
    <mergeCell ref="H2:H3"/>
    <mergeCell ref="C182:AL182"/>
    <mergeCell ref="C195:AL195"/>
    <mergeCell ref="C222:AL222"/>
    <mergeCell ref="O1:Q2"/>
    <mergeCell ref="C1:C3"/>
    <mergeCell ref="AD298:AL298"/>
    <mergeCell ref="A635:B635"/>
    <mergeCell ref="C635:Z635"/>
    <mergeCell ref="AD635:AL635"/>
    <mergeCell ref="C645:AL645"/>
    <mergeCell ref="C748:AL748"/>
    <mergeCell ref="C808:Z808"/>
    <mergeCell ref="AD808:AL808"/>
    <mergeCell ref="C749:Z749"/>
    <mergeCell ref="AD749:AL749"/>
    <mergeCell ref="H807:Z807"/>
    <mergeCell ref="C594:AL594"/>
    <mergeCell ref="H634:Z634"/>
    <mergeCell ref="H644:Z644"/>
    <mergeCell ref="H655:Z655"/>
    <mergeCell ref="C656:AL656"/>
    <mergeCell ref="H705:Z705"/>
    <mergeCell ref="C706:AL706"/>
    <mergeCell ref="H747:Z747"/>
    <mergeCell ref="H996:Z996"/>
    <mergeCell ref="H830:Z830"/>
    <mergeCell ref="C831:AL831"/>
    <mergeCell ref="H860:Z860"/>
    <mergeCell ref="H885:Z885"/>
    <mergeCell ref="C886:AL886"/>
    <mergeCell ref="H926:Z926"/>
    <mergeCell ref="H970:Z970"/>
    <mergeCell ref="H979:Z979"/>
    <mergeCell ref="H987:Z987"/>
    <mergeCell ref="C861:AL861"/>
    <mergeCell ref="C927:AL927"/>
    <mergeCell ref="H1006:Z1006"/>
    <mergeCell ref="H1013:Z1013"/>
    <mergeCell ref="H1017:Z1017"/>
    <mergeCell ref="A971:B971"/>
    <mergeCell ref="A972:B972"/>
    <mergeCell ref="C973:Z973"/>
    <mergeCell ref="AD973:AL973"/>
    <mergeCell ref="C972:AL972"/>
    <mergeCell ref="C980:Z980"/>
    <mergeCell ref="AD980:AL980"/>
    <mergeCell ref="C988:Z988"/>
    <mergeCell ref="AD988:AL988"/>
    <mergeCell ref="H1162:Z1162"/>
    <mergeCell ref="H1192:Z1192"/>
    <mergeCell ref="H1206:Z1206"/>
    <mergeCell ref="H1227:Z1227"/>
    <mergeCell ref="C997:Z997"/>
    <mergeCell ref="AD997:AL997"/>
    <mergeCell ref="C1014:Z1014"/>
    <mergeCell ref="AD1014:AL1014"/>
    <mergeCell ref="C1018:Z1018"/>
    <mergeCell ref="AD1018:AL1018"/>
    <mergeCell ref="C1007:AL1007"/>
    <mergeCell ref="H1021:Z1021"/>
    <mergeCell ref="H1025:Z1025"/>
    <mergeCell ref="H1033:Z1033"/>
    <mergeCell ref="H1036:Z1036"/>
    <mergeCell ref="C1037:AL1037"/>
    <mergeCell ref="H1039:Z1039"/>
    <mergeCell ref="H1047:Z1047"/>
    <mergeCell ref="H1054:Z1054"/>
    <mergeCell ref="H1064:Z1064"/>
    <mergeCell ref="D1022:AL1022"/>
    <mergeCell ref="C1026:AL1026"/>
    <mergeCell ref="C1034:AL1034"/>
    <mergeCell ref="C1040:AL1040"/>
    <mergeCell ref="C1041:AL1041"/>
    <mergeCell ref="C1049:AL1049"/>
    <mergeCell ref="C1050:AL1050"/>
    <mergeCell ref="C1055:AL1055"/>
    <mergeCell ref="C1088:AL1088"/>
    <mergeCell ref="H1048:Z1048"/>
    <mergeCell ref="H1084:Z1084"/>
    <mergeCell ref="H1085:Z1085"/>
    <mergeCell ref="H1087:Z1087"/>
    <mergeCell ref="A2420:B2420"/>
    <mergeCell ref="C2420:AL2420"/>
    <mergeCell ref="C1515:AL1515"/>
    <mergeCell ref="C1587:AL1587"/>
    <mergeCell ref="C1697:AL1697"/>
    <mergeCell ref="C1700:AL1700"/>
    <mergeCell ref="C1762:AL1762"/>
    <mergeCell ref="C1835:AL1835"/>
    <mergeCell ref="C1852:AL1852"/>
    <mergeCell ref="A1878:B1878"/>
    <mergeCell ref="C1878:AL1878"/>
    <mergeCell ref="C1761:AL1761"/>
    <mergeCell ref="H1973:Z1973"/>
    <mergeCell ref="H1999:Z1999"/>
    <mergeCell ref="H2002:Z2002"/>
    <mergeCell ref="H2003:Z2003"/>
    <mergeCell ref="H2258:Z2258"/>
    <mergeCell ref="H2263:Z2263"/>
    <mergeCell ref="D2373:G2373"/>
    <mergeCell ref="D2378:G2378"/>
    <mergeCell ref="D2379:G2379"/>
    <mergeCell ref="D2419:G2419"/>
    <mergeCell ref="H1851:Z1851"/>
    <mergeCell ref="D1877:G1877"/>
    <mergeCell ref="C3136:AL3136"/>
    <mergeCell ref="A2883:B2883"/>
    <mergeCell ref="C2883:AL2883"/>
    <mergeCell ref="C2938:AL2938"/>
    <mergeCell ref="C2941:AL2941"/>
    <mergeCell ref="C2950:AL2950"/>
    <mergeCell ref="C2448:AL2448"/>
    <mergeCell ref="C2449:AL2449"/>
    <mergeCell ref="C2462:AL2462"/>
    <mergeCell ref="C2542:AL2542"/>
    <mergeCell ref="C2569:AL2569"/>
    <mergeCell ref="C2576:AL2576"/>
    <mergeCell ref="C2616:AL2616"/>
    <mergeCell ref="A2632:B2632"/>
    <mergeCell ref="C2632:AL2632"/>
    <mergeCell ref="H2949:Z2949"/>
    <mergeCell ref="D2541:G2541"/>
    <mergeCell ref="D2575:G2575"/>
    <mergeCell ref="D2615:G2615"/>
    <mergeCell ref="D2858:G2858"/>
    <mergeCell ref="D2864:G2864"/>
    <mergeCell ref="D2865:G2865"/>
    <mergeCell ref="D2870:G2870"/>
    <mergeCell ref="C2959:AL2959"/>
    <mergeCell ref="D1380:G1380"/>
    <mergeCell ref="C1163:AL1163"/>
    <mergeCell ref="C1193:AL1193"/>
    <mergeCell ref="C1207:AL1207"/>
    <mergeCell ref="C3149:AL3149"/>
    <mergeCell ref="C2651:AL2651"/>
    <mergeCell ref="C2866:AL2866"/>
    <mergeCell ref="C2871:AL2871"/>
    <mergeCell ref="C3014:AL3014"/>
    <mergeCell ref="C2960:AL2960"/>
    <mergeCell ref="C1974:AL1974"/>
    <mergeCell ref="C2004:AL2004"/>
    <mergeCell ref="C2105:AL2105"/>
    <mergeCell ref="C2191:AL2191"/>
    <mergeCell ref="C2259:AL2259"/>
    <mergeCell ref="C2264:AL2264"/>
    <mergeCell ref="C2380:AL2380"/>
    <mergeCell ref="C1228:AL1228"/>
    <mergeCell ref="C1241:AL1241"/>
    <mergeCell ref="C1299:AL1299"/>
    <mergeCell ref="C1381:AL1381"/>
    <mergeCell ref="C1430:AL1430"/>
    <mergeCell ref="H3139:Z3139"/>
    <mergeCell ref="H3148:Z3148"/>
  </mergeCells>
  <phoneticPr fontId="53" type="noConversion"/>
  <printOptions headings="1" gridLines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92D050"/>
  </sheetPr>
  <dimension ref="A1:AB312"/>
  <sheetViews>
    <sheetView showGridLines="0" topLeftCell="A181" zoomScale="70" zoomScaleNormal="70" workbookViewId="0">
      <selection activeCell="G257" sqref="G257"/>
    </sheetView>
  </sheetViews>
  <sheetFormatPr baseColWidth="10" defaultColWidth="11.453125" defaultRowHeight="13.5" x14ac:dyDescent="0.25"/>
  <cols>
    <col min="1" max="1" width="23.54296875" style="406" customWidth="1"/>
    <col min="2" max="2" width="122.54296875" style="405" customWidth="1"/>
    <col min="3" max="3" width="24.54296875" style="406" customWidth="1"/>
    <col min="4" max="5" width="20.7265625" style="406" customWidth="1"/>
    <col min="6" max="6" width="18.453125" style="406" customWidth="1"/>
    <col min="7" max="7" width="19.7265625" style="406" customWidth="1"/>
    <col min="8" max="9" width="15.7265625" style="406" customWidth="1"/>
    <col min="10" max="10" width="16.7265625" style="406" customWidth="1"/>
    <col min="11" max="12" width="17" style="406" customWidth="1"/>
    <col min="13" max="13" width="18.26953125" style="406" customWidth="1"/>
    <col min="14" max="14" width="18.54296875" style="406" customWidth="1"/>
    <col min="15" max="15" width="14.1796875" style="406" customWidth="1"/>
    <col min="16" max="16" width="12.7265625" style="406" customWidth="1"/>
    <col min="17" max="17" width="14.7265625" style="406" customWidth="1"/>
    <col min="18" max="18" width="22" style="406" customWidth="1"/>
    <col min="19" max="22" width="22.7265625" style="406" customWidth="1"/>
    <col min="23" max="24" width="11.453125" style="406"/>
    <col min="25" max="25" width="11.453125" style="406" customWidth="1"/>
    <col min="26" max="26" width="5.26953125" style="406" customWidth="1"/>
    <col min="27" max="27" width="13.54296875" style="406" hidden="1" customWidth="1"/>
    <col min="28" max="28" width="11.453125" style="406" hidden="1" customWidth="1"/>
    <col min="29" max="35" width="11.453125" style="406" customWidth="1"/>
    <col min="36" max="16384" width="11.453125" style="406"/>
  </cols>
  <sheetData>
    <row r="1" spans="1:14" s="404" customFormat="1" ht="15" customHeight="1" x14ac:dyDescent="0.25">
      <c r="A1" s="402" t="s">
        <v>2633</v>
      </c>
      <c r="B1" s="403"/>
    </row>
    <row r="2" spans="1:14" s="404" customFormat="1" ht="15" customHeight="1" x14ac:dyDescent="0.25">
      <c r="A2" s="402" t="str">
        <f>CONCATENATE("COMUNA: ",NOMBRE!B2," - ","( ",NOMBRE!C2,NOMBRE!D2,NOMBRE!E2,NOMBRE!F2,NOMBRE!G2," )")</f>
        <v>COMUNA:  - (  )</v>
      </c>
      <c r="B2" s="403"/>
    </row>
    <row r="3" spans="1:14" ht="15" customHeight="1" x14ac:dyDescent="0.25">
      <c r="A3" s="402" t="str">
        <f>CONCATENATE("ESTABLECIMIENTO/ESTRATEGIA: ",NOMBRE!B3," - ","( ",NOMBRE!C3,NOMBRE!D3,NOMBRE!E3,NOMBRE!F3,NOMBRE!G3,NOMBRE!H3," )")</f>
        <v>ESTABLECIMIENTO/ESTRATEGIA:  - (  )</v>
      </c>
    </row>
    <row r="4" spans="1:14" ht="15" customHeight="1" x14ac:dyDescent="0.25">
      <c r="A4" s="402" t="str">
        <f>CONCATENATE("MES: ",NOMBRE!B6," - ","( ",NOMBRE!C6,NOMBRE!D6," )")</f>
        <v>MES:  - (  )</v>
      </c>
    </row>
    <row r="5" spans="1:14" s="404" customFormat="1" ht="15" customHeight="1" x14ac:dyDescent="0.25">
      <c r="A5" s="402" t="str">
        <f>CONCATENATE("AÑO: ",NOMBRE!B7)</f>
        <v>AÑO: 2022</v>
      </c>
      <c r="B5" s="407"/>
      <c r="C5" s="408"/>
      <c r="D5" s="408"/>
      <c r="E5" s="408"/>
      <c r="F5" s="408"/>
      <c r="G5" s="408"/>
      <c r="H5" s="408"/>
      <c r="I5" s="408"/>
      <c r="J5" s="408"/>
      <c r="K5" s="408"/>
      <c r="L5" s="408"/>
      <c r="M5" s="408"/>
      <c r="N5" s="408"/>
    </row>
    <row r="6" spans="1:14" s="404" customFormat="1" ht="14.25" customHeight="1" x14ac:dyDescent="0.25">
      <c r="A6" s="402"/>
      <c r="B6" s="407"/>
      <c r="C6" s="408"/>
      <c r="D6" s="408" t="s">
        <v>2642</v>
      </c>
      <c r="E6" s="408"/>
      <c r="F6" s="408"/>
      <c r="G6" s="408"/>
      <c r="H6" s="408"/>
      <c r="I6" s="408"/>
      <c r="J6" s="408"/>
      <c r="K6" s="408"/>
      <c r="L6" s="408"/>
      <c r="M6" s="408"/>
      <c r="N6" s="408"/>
    </row>
    <row r="7" spans="1:14" s="404" customFormat="1" ht="14.25" customHeight="1" x14ac:dyDescent="0.25">
      <c r="A7" s="402"/>
      <c r="B7" s="407"/>
      <c r="C7" s="408"/>
      <c r="D7" s="408"/>
      <c r="E7" s="408"/>
      <c r="F7" s="408"/>
      <c r="G7" s="408"/>
      <c r="H7" s="408"/>
      <c r="I7" s="408"/>
      <c r="J7" s="408"/>
      <c r="K7" s="408"/>
      <c r="L7" s="408"/>
      <c r="M7" s="408"/>
      <c r="N7" s="408"/>
    </row>
    <row r="8" spans="1:14" s="404" customFormat="1" ht="16" customHeight="1" x14ac:dyDescent="0.25">
      <c r="A8" s="1060" t="s">
        <v>1473</v>
      </c>
      <c r="B8" s="1060"/>
      <c r="C8" s="1060"/>
      <c r="D8" s="408"/>
      <c r="E8" s="408"/>
      <c r="F8" s="408"/>
      <c r="G8" s="408"/>
      <c r="H8" s="408"/>
      <c r="I8" s="408"/>
      <c r="J8" s="408"/>
      <c r="K8" s="408"/>
      <c r="L8" s="408"/>
      <c r="M8" s="408"/>
      <c r="N8" s="408"/>
    </row>
    <row r="9" spans="1:14" s="404" customFormat="1" ht="42" customHeight="1" x14ac:dyDescent="0.25">
      <c r="A9" s="409" t="s">
        <v>778</v>
      </c>
      <c r="B9" s="409" t="s">
        <v>779</v>
      </c>
      <c r="C9" s="774" t="s">
        <v>2552</v>
      </c>
      <c r="D9" s="774" t="s">
        <v>2620</v>
      </c>
      <c r="E9" s="774" t="s">
        <v>2619</v>
      </c>
      <c r="F9" s="408"/>
      <c r="G9" s="408"/>
      <c r="H9" s="408"/>
      <c r="I9" s="408"/>
      <c r="J9" s="408"/>
      <c r="K9" s="408"/>
      <c r="L9" s="408"/>
      <c r="M9" s="408"/>
      <c r="N9" s="408"/>
    </row>
    <row r="10" spans="1:14" s="404" customFormat="1" ht="20.149999999999999" customHeight="1" x14ac:dyDescent="0.25">
      <c r="A10" s="410"/>
      <c r="B10" s="411" t="s">
        <v>177</v>
      </c>
      <c r="C10" s="412">
        <f>SUM(C11:C18)</f>
        <v>16131</v>
      </c>
      <c r="D10" s="412">
        <f>SUM(D11:D18)</f>
        <v>15270</v>
      </c>
      <c r="E10" s="413">
        <f>SUM(E11:E18)</f>
        <v>131497560</v>
      </c>
      <c r="F10" s="408"/>
      <c r="G10" s="408"/>
      <c r="H10" s="408"/>
      <c r="I10" s="408"/>
      <c r="J10" s="408"/>
      <c r="K10" s="408"/>
      <c r="L10" s="408"/>
      <c r="M10" s="408"/>
      <c r="N10" s="408"/>
    </row>
    <row r="11" spans="1:14" s="404" customFormat="1" ht="14.15" customHeight="1" x14ac:dyDescent="0.25">
      <c r="A11" s="426"/>
      <c r="B11" s="427" t="s">
        <v>1850</v>
      </c>
      <c r="C11" s="414">
        <f>B!C54</f>
        <v>0</v>
      </c>
      <c r="D11" s="414">
        <f>B!E54</f>
        <v>0</v>
      </c>
      <c r="E11" s="415">
        <f>B!AL54</f>
        <v>0</v>
      </c>
      <c r="F11" s="408"/>
      <c r="G11" s="408"/>
      <c r="H11" s="408"/>
      <c r="I11" s="408"/>
      <c r="J11" s="408"/>
      <c r="K11" s="408"/>
      <c r="L11" s="408"/>
      <c r="M11" s="408"/>
      <c r="N11" s="408"/>
    </row>
    <row r="12" spans="1:14" s="404" customFormat="1" ht="14.15" customHeight="1" x14ac:dyDescent="0.25">
      <c r="A12" s="426"/>
      <c r="B12" s="427" t="s">
        <v>4514</v>
      </c>
      <c r="C12" s="414">
        <f>B!C52</f>
        <v>8713</v>
      </c>
      <c r="D12" s="414">
        <f>B!E52</f>
        <v>8441</v>
      </c>
      <c r="E12" s="415">
        <f>B!AL52</f>
        <v>73183470</v>
      </c>
      <c r="F12" s="408"/>
      <c r="G12" s="408"/>
      <c r="H12" s="408"/>
      <c r="I12" s="408"/>
      <c r="J12" s="408"/>
      <c r="K12" s="408"/>
      <c r="L12" s="408"/>
      <c r="M12" s="408"/>
      <c r="N12" s="408"/>
    </row>
    <row r="13" spans="1:14" s="404" customFormat="1" ht="14.15" customHeight="1" x14ac:dyDescent="0.25">
      <c r="A13" s="426"/>
      <c r="B13" s="427" t="s">
        <v>3559</v>
      </c>
      <c r="C13" s="414">
        <f>B!C56</f>
        <v>6798</v>
      </c>
      <c r="D13" s="414">
        <f>B!E56</f>
        <v>6226</v>
      </c>
      <c r="E13" s="415">
        <f>B!AL56</f>
        <v>53979420</v>
      </c>
      <c r="F13" s="408"/>
      <c r="G13" s="408"/>
      <c r="H13" s="408"/>
      <c r="I13" s="408"/>
      <c r="J13" s="408"/>
      <c r="K13" s="408"/>
      <c r="L13" s="408"/>
      <c r="M13" s="408"/>
      <c r="N13" s="408"/>
    </row>
    <row r="14" spans="1:14" s="404" customFormat="1" ht="14.15" customHeight="1" x14ac:dyDescent="0.25">
      <c r="A14" s="426"/>
      <c r="B14" s="427" t="s">
        <v>3492</v>
      </c>
      <c r="C14" s="414">
        <f>B!C55</f>
        <v>0</v>
      </c>
      <c r="D14" s="414">
        <f>B!E55</f>
        <v>0</v>
      </c>
      <c r="E14" s="415">
        <f>B!AL55</f>
        <v>0</v>
      </c>
      <c r="F14" s="408"/>
      <c r="G14" s="408"/>
      <c r="H14" s="408"/>
      <c r="I14" s="408"/>
      <c r="J14" s="408"/>
      <c r="K14" s="408"/>
      <c r="L14" s="408"/>
      <c r="M14" s="408"/>
      <c r="N14" s="408"/>
    </row>
    <row r="15" spans="1:14" s="404" customFormat="1" ht="14.15" customHeight="1" x14ac:dyDescent="0.25">
      <c r="A15" s="426"/>
      <c r="B15" s="427" t="s">
        <v>4511</v>
      </c>
      <c r="C15" s="414">
        <f>B!C119</f>
        <v>567</v>
      </c>
      <c r="D15" s="414">
        <f>B!E119</f>
        <v>550</v>
      </c>
      <c r="E15" s="415">
        <f>B!AL119</f>
        <v>3965500</v>
      </c>
      <c r="F15" s="408"/>
      <c r="G15" s="408"/>
      <c r="H15" s="408"/>
      <c r="I15" s="408"/>
      <c r="J15" s="408"/>
      <c r="K15" s="408"/>
      <c r="L15" s="408"/>
      <c r="M15" s="408"/>
      <c r="N15" s="408"/>
    </row>
    <row r="16" spans="1:14" s="404" customFormat="1" ht="14.15" customHeight="1" x14ac:dyDescent="0.25">
      <c r="A16" s="426"/>
      <c r="B16" s="427" t="s">
        <v>4512</v>
      </c>
      <c r="C16" s="414">
        <f>B!C122</f>
        <v>0</v>
      </c>
      <c r="D16" s="414">
        <f>B!E122</f>
        <v>0</v>
      </c>
      <c r="E16" s="415">
        <f>B!AL122</f>
        <v>0</v>
      </c>
      <c r="F16" s="408"/>
      <c r="G16" s="408"/>
      <c r="H16" s="408"/>
      <c r="I16" s="408"/>
      <c r="J16" s="408"/>
      <c r="K16" s="408"/>
      <c r="L16" s="408"/>
      <c r="M16" s="408"/>
      <c r="N16" s="408"/>
    </row>
    <row r="17" spans="1:14" s="404" customFormat="1" ht="14.15" customHeight="1" x14ac:dyDescent="0.25">
      <c r="A17" s="426"/>
      <c r="B17" s="427" t="s">
        <v>4513</v>
      </c>
      <c r="C17" s="414">
        <f>B!C126</f>
        <v>53</v>
      </c>
      <c r="D17" s="414">
        <f>B!E126</f>
        <v>53</v>
      </c>
      <c r="E17" s="415">
        <f>B!AL126</f>
        <v>369170</v>
      </c>
      <c r="F17" s="408"/>
      <c r="G17" s="408"/>
      <c r="H17" s="408"/>
      <c r="I17" s="408"/>
      <c r="J17" s="408"/>
      <c r="K17" s="408"/>
      <c r="L17" s="408"/>
      <c r="M17" s="408"/>
      <c r="N17" s="408"/>
    </row>
    <row r="18" spans="1:14" s="404" customFormat="1" ht="14.15" customHeight="1" x14ac:dyDescent="0.25">
      <c r="A18" s="416" t="s">
        <v>1041</v>
      </c>
      <c r="B18" s="417" t="s">
        <v>1042</v>
      </c>
      <c r="C18" s="414">
        <f>B!C1234</f>
        <v>0</v>
      </c>
      <c r="D18" s="418">
        <f>B!E1234</f>
        <v>0</v>
      </c>
      <c r="E18" s="419">
        <f>B!AL1234</f>
        <v>0</v>
      </c>
      <c r="F18" s="408"/>
      <c r="G18" s="408"/>
      <c r="H18" s="408"/>
      <c r="I18" s="408"/>
      <c r="J18" s="408"/>
      <c r="K18" s="408"/>
      <c r="L18" s="408"/>
      <c r="M18" s="408"/>
      <c r="N18" s="408"/>
    </row>
    <row r="19" spans="1:14" s="404" customFormat="1" ht="14.15" customHeight="1" x14ac:dyDescent="0.25">
      <c r="A19" s="420"/>
      <c r="B19" s="421" t="s">
        <v>1043</v>
      </c>
      <c r="C19" s="422">
        <f>SUM(C20:C29)</f>
        <v>1473</v>
      </c>
      <c r="D19" s="422">
        <f>SUM(D20:D29)</f>
        <v>1448</v>
      </c>
      <c r="E19" s="423">
        <f>SUM(E20:E29)</f>
        <v>3442980</v>
      </c>
      <c r="F19" s="408"/>
      <c r="G19" s="408"/>
      <c r="H19" s="408"/>
      <c r="I19" s="408"/>
      <c r="J19" s="408"/>
      <c r="K19" s="408"/>
      <c r="L19" s="408"/>
      <c r="M19" s="408"/>
      <c r="N19" s="408"/>
    </row>
    <row r="20" spans="1:14" s="404" customFormat="1" ht="14.15" customHeight="1" x14ac:dyDescent="0.25">
      <c r="A20" s="452" t="s">
        <v>4551</v>
      </c>
      <c r="B20" s="417" t="s">
        <v>3499</v>
      </c>
      <c r="C20" s="424">
        <f>B!$C$60</f>
        <v>378</v>
      </c>
      <c r="D20" s="424">
        <f>B!$E$60</f>
        <v>360</v>
      </c>
      <c r="E20" s="425">
        <f>B!$AL$60</f>
        <v>831600</v>
      </c>
      <c r="F20" s="408"/>
      <c r="G20" s="408"/>
      <c r="H20" s="408"/>
      <c r="I20" s="408"/>
      <c r="J20" s="408"/>
      <c r="K20" s="408"/>
      <c r="L20" s="408"/>
      <c r="M20" s="408"/>
      <c r="N20" s="408"/>
    </row>
    <row r="21" spans="1:14" s="404" customFormat="1" ht="14.15" customHeight="1" x14ac:dyDescent="0.25">
      <c r="A21" s="426" t="s">
        <v>308</v>
      </c>
      <c r="B21" s="427" t="s">
        <v>515</v>
      </c>
      <c r="C21" s="428">
        <f>B!$C$61</f>
        <v>0</v>
      </c>
      <c r="D21" s="428">
        <f>B!$E$61</f>
        <v>0</v>
      </c>
      <c r="E21" s="415">
        <f>B!$AL$61</f>
        <v>0</v>
      </c>
      <c r="F21" s="408"/>
      <c r="G21" s="408"/>
      <c r="H21" s="408"/>
      <c r="I21" s="408"/>
      <c r="J21" s="408"/>
      <c r="K21" s="408"/>
      <c r="L21" s="408"/>
      <c r="M21" s="408"/>
      <c r="N21" s="408"/>
    </row>
    <row r="22" spans="1:14" s="404" customFormat="1" ht="14.15" customHeight="1" x14ac:dyDescent="0.25">
      <c r="A22" s="426" t="s">
        <v>96</v>
      </c>
      <c r="B22" s="427" t="s">
        <v>97</v>
      </c>
      <c r="C22" s="428">
        <f>B!$C$62</f>
        <v>0</v>
      </c>
      <c r="D22" s="428">
        <f>B!$E$62</f>
        <v>0</v>
      </c>
      <c r="E22" s="415">
        <f>B!$AL$62</f>
        <v>0</v>
      </c>
      <c r="F22" s="408"/>
      <c r="G22" s="408"/>
      <c r="H22" s="408"/>
      <c r="I22" s="408"/>
      <c r="J22" s="408"/>
      <c r="K22" s="408"/>
      <c r="L22" s="408"/>
      <c r="M22" s="408"/>
      <c r="N22" s="408"/>
    </row>
    <row r="23" spans="1:14" s="404" customFormat="1" ht="14.15" customHeight="1" x14ac:dyDescent="0.25">
      <c r="A23" s="426" t="s">
        <v>98</v>
      </c>
      <c r="B23" s="427" t="s">
        <v>99</v>
      </c>
      <c r="C23" s="428">
        <f>B!$C$63</f>
        <v>497</v>
      </c>
      <c r="D23" s="428">
        <f>B!$E$63</f>
        <v>490</v>
      </c>
      <c r="E23" s="415">
        <f>B!$AL$63</f>
        <v>661500</v>
      </c>
      <c r="F23" s="408"/>
      <c r="G23" s="408"/>
      <c r="H23" s="408"/>
      <c r="I23" s="408"/>
      <c r="J23" s="408"/>
      <c r="K23" s="408"/>
      <c r="L23" s="408"/>
      <c r="M23" s="408"/>
      <c r="N23" s="408"/>
    </row>
    <row r="24" spans="1:14" s="404" customFormat="1" ht="14.15" customHeight="1" x14ac:dyDescent="0.25">
      <c r="A24" s="426" t="s">
        <v>4177</v>
      </c>
      <c r="B24" s="427" t="s">
        <v>3493</v>
      </c>
      <c r="C24" s="428">
        <f>B!$C$64</f>
        <v>0</v>
      </c>
      <c r="D24" s="428">
        <f>B!$E$64</f>
        <v>0</v>
      </c>
      <c r="E24" s="415">
        <f>B!$AL$64</f>
        <v>0</v>
      </c>
      <c r="F24" s="408"/>
      <c r="G24" s="408"/>
      <c r="H24" s="408"/>
      <c r="I24" s="408"/>
      <c r="J24" s="408"/>
      <c r="K24" s="408"/>
      <c r="L24" s="408"/>
      <c r="M24" s="408"/>
      <c r="N24" s="408"/>
    </row>
    <row r="25" spans="1:14" s="404" customFormat="1" ht="14.15" customHeight="1" x14ac:dyDescent="0.25">
      <c r="A25" s="426" t="s">
        <v>4178</v>
      </c>
      <c r="B25" s="427" t="s">
        <v>3494</v>
      </c>
      <c r="C25" s="428">
        <f>B!$C$65</f>
        <v>224</v>
      </c>
      <c r="D25" s="428">
        <f>B!$E$65</f>
        <v>224</v>
      </c>
      <c r="E25" s="415">
        <f>B!$AL$65</f>
        <v>302400</v>
      </c>
      <c r="F25" s="408"/>
      <c r="G25" s="408"/>
      <c r="H25" s="408"/>
      <c r="I25" s="408"/>
      <c r="J25" s="408"/>
      <c r="K25" s="408"/>
      <c r="L25" s="408"/>
      <c r="M25" s="408"/>
      <c r="N25" s="408"/>
    </row>
    <row r="26" spans="1:14" s="404" customFormat="1" ht="14.15" customHeight="1" x14ac:dyDescent="0.25">
      <c r="A26" s="426" t="s">
        <v>62</v>
      </c>
      <c r="B26" s="427" t="s">
        <v>63</v>
      </c>
      <c r="C26" s="428">
        <f>B!$C$1230</f>
        <v>35</v>
      </c>
      <c r="D26" s="428">
        <f>B!$E$1230</f>
        <v>35</v>
      </c>
      <c r="E26" s="415">
        <f>B!$AL$1230</f>
        <v>115500</v>
      </c>
      <c r="F26" s="408"/>
      <c r="G26" s="408"/>
      <c r="H26" s="408"/>
      <c r="I26" s="408"/>
      <c r="J26" s="408"/>
      <c r="K26" s="408"/>
      <c r="L26" s="408"/>
      <c r="M26" s="408"/>
      <c r="N26" s="408"/>
    </row>
    <row r="27" spans="1:14" s="404" customFormat="1" ht="14.15" customHeight="1" x14ac:dyDescent="0.25">
      <c r="A27" s="426" t="s">
        <v>64</v>
      </c>
      <c r="B27" s="427" t="s">
        <v>102</v>
      </c>
      <c r="C27" s="428">
        <f>B!$C$1231</f>
        <v>297</v>
      </c>
      <c r="D27" s="428">
        <f>B!$E$1231</f>
        <v>297</v>
      </c>
      <c r="E27" s="415">
        <f>B!$AL$1231</f>
        <v>980100</v>
      </c>
      <c r="F27" s="408"/>
      <c r="G27" s="408"/>
      <c r="H27" s="408"/>
      <c r="I27" s="408"/>
      <c r="J27" s="408"/>
      <c r="K27" s="408"/>
      <c r="L27" s="408"/>
      <c r="M27" s="408"/>
      <c r="N27" s="408"/>
    </row>
    <row r="28" spans="1:14" s="404" customFormat="1" ht="14.15" customHeight="1" x14ac:dyDescent="0.25">
      <c r="A28" s="426" t="s">
        <v>103</v>
      </c>
      <c r="B28" s="427" t="s">
        <v>104</v>
      </c>
      <c r="C28" s="428">
        <f>B!$C$1232</f>
        <v>42</v>
      </c>
      <c r="D28" s="428">
        <f>B!$E$1232</f>
        <v>42</v>
      </c>
      <c r="E28" s="415">
        <f>B!$AL$1232</f>
        <v>551880</v>
      </c>
      <c r="F28" s="408"/>
      <c r="G28" s="408"/>
      <c r="H28" s="408"/>
      <c r="I28" s="408"/>
      <c r="J28" s="408"/>
      <c r="K28" s="408"/>
      <c r="L28" s="408"/>
      <c r="M28" s="408"/>
      <c r="N28" s="408"/>
    </row>
    <row r="29" spans="1:14" s="404" customFormat="1" ht="14.15" customHeight="1" x14ac:dyDescent="0.25">
      <c r="A29" s="426" t="s">
        <v>1174</v>
      </c>
      <c r="B29" s="427" t="s">
        <v>1175</v>
      </c>
      <c r="C29" s="428">
        <f>B!$C$1233</f>
        <v>0</v>
      </c>
      <c r="D29" s="428">
        <f>B!$E$1233</f>
        <v>0</v>
      </c>
      <c r="E29" s="415">
        <f>B!$AL$1233</f>
        <v>0</v>
      </c>
      <c r="F29" s="408"/>
      <c r="G29" s="408"/>
      <c r="H29" s="408"/>
      <c r="I29" s="408"/>
      <c r="J29" s="408"/>
      <c r="K29" s="408"/>
      <c r="L29" s="408"/>
      <c r="M29" s="408"/>
      <c r="N29" s="408"/>
    </row>
    <row r="30" spans="1:14" s="404" customFormat="1" ht="14.15" customHeight="1" x14ac:dyDescent="0.25">
      <c r="A30" s="429"/>
      <c r="B30" s="430" t="s">
        <v>2634</v>
      </c>
      <c r="C30" s="431">
        <f>SUM(C31:C32)</f>
        <v>1711</v>
      </c>
      <c r="D30" s="432"/>
      <c r="E30" s="433"/>
      <c r="F30" s="408"/>
      <c r="G30" s="408"/>
      <c r="H30" s="408"/>
      <c r="I30" s="408"/>
      <c r="J30" s="408"/>
      <c r="K30" s="408"/>
      <c r="L30" s="408"/>
      <c r="M30" s="408"/>
      <c r="N30" s="408"/>
    </row>
    <row r="31" spans="1:14" s="404" customFormat="1" ht="14.15" customHeight="1" x14ac:dyDescent="0.25">
      <c r="A31" s="434"/>
      <c r="B31" s="427" t="s">
        <v>1851</v>
      </c>
      <c r="C31" s="428">
        <f>B!$C$67</f>
        <v>1555</v>
      </c>
      <c r="D31" s="432"/>
      <c r="E31" s="433"/>
      <c r="F31" s="408"/>
      <c r="G31" s="408"/>
      <c r="H31" s="408"/>
      <c r="I31" s="408"/>
      <c r="J31" s="408"/>
      <c r="K31" s="408"/>
      <c r="L31" s="408"/>
      <c r="M31" s="408"/>
      <c r="N31" s="408"/>
    </row>
    <row r="32" spans="1:14" s="404" customFormat="1" ht="14.15" customHeight="1" x14ac:dyDescent="0.25">
      <c r="A32" s="434"/>
      <c r="B32" s="427" t="s">
        <v>2958</v>
      </c>
      <c r="C32" s="428">
        <f>B!$C$68</f>
        <v>156</v>
      </c>
      <c r="D32" s="432"/>
      <c r="E32" s="433"/>
      <c r="F32" s="408"/>
      <c r="G32" s="408"/>
      <c r="H32" s="408"/>
      <c r="I32" s="408"/>
      <c r="J32" s="408"/>
      <c r="K32" s="408"/>
      <c r="L32" s="408"/>
      <c r="M32" s="408"/>
      <c r="N32" s="408"/>
    </row>
    <row r="33" spans="1:14" s="404" customFormat="1" ht="20.149999999999999" customHeight="1" x14ac:dyDescent="0.25">
      <c r="A33" s="420"/>
      <c r="B33" s="421" t="s">
        <v>1176</v>
      </c>
      <c r="C33" s="435">
        <f>SUM(C34:C35)</f>
        <v>0</v>
      </c>
      <c r="D33" s="422">
        <f>SUM(D34:D35)</f>
        <v>0</v>
      </c>
      <c r="E33" s="436">
        <f>SUM(E34:E35)</f>
        <v>0</v>
      </c>
      <c r="F33" s="408"/>
      <c r="G33" s="408"/>
      <c r="H33" s="408"/>
      <c r="I33" s="408"/>
      <c r="J33" s="408"/>
      <c r="K33" s="408"/>
      <c r="L33" s="408"/>
      <c r="M33" s="408"/>
      <c r="N33" s="408"/>
    </row>
    <row r="34" spans="1:14" s="404" customFormat="1" ht="15" customHeight="1" x14ac:dyDescent="0.25">
      <c r="A34" s="416" t="s">
        <v>1177</v>
      </c>
      <c r="B34" s="417" t="s">
        <v>1178</v>
      </c>
      <c r="C34" s="437">
        <f>B!$C$1235</f>
        <v>0</v>
      </c>
      <c r="D34" s="437">
        <f>B!$E$1235</f>
        <v>0</v>
      </c>
      <c r="E34" s="438">
        <f>B!$AL$1235</f>
        <v>0</v>
      </c>
      <c r="F34" s="408"/>
      <c r="G34" s="408"/>
      <c r="H34" s="408"/>
      <c r="I34" s="408"/>
      <c r="J34" s="408"/>
      <c r="K34" s="408"/>
      <c r="L34" s="408"/>
      <c r="M34" s="408"/>
      <c r="N34" s="408"/>
    </row>
    <row r="35" spans="1:14" s="404" customFormat="1" ht="15" customHeight="1" x14ac:dyDescent="0.25">
      <c r="A35" s="426" t="s">
        <v>1179</v>
      </c>
      <c r="B35" s="427" t="s">
        <v>1180</v>
      </c>
      <c r="C35" s="414">
        <f>B!$C$1236</f>
        <v>0</v>
      </c>
      <c r="D35" s="414">
        <f>B!$E$1236</f>
        <v>0</v>
      </c>
      <c r="E35" s="439">
        <f>B!$AL$1236</f>
        <v>0</v>
      </c>
      <c r="F35" s="408"/>
      <c r="G35" s="408"/>
      <c r="H35" s="408"/>
      <c r="I35" s="408"/>
      <c r="J35" s="408"/>
      <c r="K35" s="408"/>
      <c r="L35" s="408"/>
      <c r="M35" s="408"/>
      <c r="N35" s="408"/>
    </row>
    <row r="36" spans="1:14" s="404" customFormat="1" ht="15" customHeight="1" x14ac:dyDescent="0.25">
      <c r="A36" s="429"/>
      <c r="B36" s="440" t="s">
        <v>2636</v>
      </c>
      <c r="C36" s="441">
        <f>C37</f>
        <v>0</v>
      </c>
      <c r="D36" s="432"/>
      <c r="E36" s="442"/>
      <c r="F36" s="408"/>
      <c r="G36" s="408"/>
      <c r="H36" s="408"/>
      <c r="I36" s="408"/>
      <c r="J36" s="408"/>
      <c r="K36" s="408"/>
      <c r="L36" s="408"/>
      <c r="M36" s="408"/>
      <c r="N36" s="408"/>
    </row>
    <row r="37" spans="1:14" s="404" customFormat="1" ht="27" x14ac:dyDescent="0.25">
      <c r="A37" s="426" t="s">
        <v>1522</v>
      </c>
      <c r="B37" s="443" t="s">
        <v>2480</v>
      </c>
      <c r="C37" s="444">
        <f>B!$C$1210</f>
        <v>0</v>
      </c>
      <c r="D37" s="432"/>
      <c r="E37" s="442"/>
      <c r="F37" s="408"/>
      <c r="G37" s="408"/>
      <c r="H37" s="408"/>
      <c r="I37" s="408"/>
      <c r="J37" s="408"/>
      <c r="K37" s="408"/>
      <c r="L37" s="408"/>
      <c r="M37" s="408"/>
      <c r="N37" s="408"/>
    </row>
    <row r="38" spans="1:14" s="404" customFormat="1" ht="20.149999999999999" customHeight="1" x14ac:dyDescent="0.25">
      <c r="A38" s="445"/>
      <c r="B38" s="421" t="s">
        <v>1181</v>
      </c>
      <c r="C38" s="435">
        <f>SUM(C39:C44)</f>
        <v>201</v>
      </c>
      <c r="D38" s="435">
        <f>SUM(D39:D44)</f>
        <v>201</v>
      </c>
      <c r="E38" s="446">
        <f>SUM(E39:E44)</f>
        <v>490440</v>
      </c>
      <c r="F38" s="408"/>
      <c r="G38" s="408"/>
      <c r="H38" s="408"/>
      <c r="I38" s="408"/>
      <c r="J38" s="408"/>
      <c r="K38" s="408"/>
      <c r="L38" s="408"/>
      <c r="M38" s="408"/>
      <c r="N38" s="408"/>
    </row>
    <row r="39" spans="1:14" s="404" customFormat="1" ht="15" customHeight="1" x14ac:dyDescent="0.25">
      <c r="A39" s="416" t="s">
        <v>1182</v>
      </c>
      <c r="B39" s="417" t="s">
        <v>1183</v>
      </c>
      <c r="C39" s="437">
        <f>B!$C$128</f>
        <v>0</v>
      </c>
      <c r="D39" s="437">
        <f>B!$E$128</f>
        <v>0</v>
      </c>
      <c r="E39" s="438">
        <f>B!$AL$128</f>
        <v>0</v>
      </c>
      <c r="F39" s="408"/>
      <c r="G39" s="408"/>
      <c r="H39" s="408"/>
      <c r="I39" s="408"/>
      <c r="J39" s="408"/>
      <c r="K39" s="408"/>
      <c r="L39" s="408"/>
      <c r="M39" s="408"/>
      <c r="N39" s="408"/>
    </row>
    <row r="40" spans="1:14" s="404" customFormat="1" ht="15" customHeight="1" x14ac:dyDescent="0.25">
      <c r="A40" s="838" t="s">
        <v>4553</v>
      </c>
      <c r="B40" s="427" t="s">
        <v>3500</v>
      </c>
      <c r="C40" s="414">
        <f>B!$C$129</f>
        <v>201</v>
      </c>
      <c r="D40" s="414">
        <f>B!$E$129</f>
        <v>201</v>
      </c>
      <c r="E40" s="439">
        <f>B!$AL$129</f>
        <v>490440</v>
      </c>
      <c r="F40" s="408"/>
      <c r="G40" s="408"/>
      <c r="H40" s="408"/>
      <c r="I40" s="408"/>
      <c r="J40" s="408"/>
      <c r="K40" s="408"/>
      <c r="L40" s="408"/>
      <c r="M40" s="408"/>
      <c r="N40" s="408"/>
    </row>
    <row r="41" spans="1:14" s="404" customFormat="1" ht="15" customHeight="1" x14ac:dyDescent="0.25">
      <c r="A41" s="426" t="s">
        <v>1184</v>
      </c>
      <c r="B41" s="427" t="s">
        <v>1185</v>
      </c>
      <c r="C41" s="414">
        <f>B!$C$130</f>
        <v>0</v>
      </c>
      <c r="D41" s="414">
        <f>B!$E$130</f>
        <v>0</v>
      </c>
      <c r="E41" s="439">
        <f>B!$AL$130</f>
        <v>0</v>
      </c>
      <c r="F41" s="408"/>
      <c r="G41" s="408"/>
      <c r="H41" s="408"/>
      <c r="I41" s="408"/>
      <c r="J41" s="408"/>
      <c r="K41" s="408"/>
      <c r="L41" s="408"/>
      <c r="M41" s="408"/>
      <c r="N41" s="408"/>
    </row>
    <row r="42" spans="1:14" s="404" customFormat="1" ht="15" customHeight="1" x14ac:dyDescent="0.25">
      <c r="A42" s="426" t="s">
        <v>1186</v>
      </c>
      <c r="B42" s="427" t="s">
        <v>1187</v>
      </c>
      <c r="C42" s="414">
        <f>B!$C$131</f>
        <v>0</v>
      </c>
      <c r="D42" s="414">
        <f>B!$E$131</f>
        <v>0</v>
      </c>
      <c r="E42" s="439">
        <f>B!$AL$131</f>
        <v>0</v>
      </c>
      <c r="F42" s="408"/>
      <c r="G42" s="408"/>
      <c r="H42" s="408"/>
      <c r="I42" s="408"/>
      <c r="J42" s="408"/>
      <c r="K42" s="408"/>
      <c r="L42" s="408"/>
      <c r="M42" s="408"/>
      <c r="N42" s="408"/>
    </row>
    <row r="43" spans="1:14" s="404" customFormat="1" ht="15" customHeight="1" x14ac:dyDescent="0.25">
      <c r="A43" s="447" t="s">
        <v>4180</v>
      </c>
      <c r="B43" s="427" t="s">
        <v>3495</v>
      </c>
      <c r="C43" s="414">
        <f>B!$C$132</f>
        <v>0</v>
      </c>
      <c r="D43" s="414">
        <f>B!$E$132</f>
        <v>0</v>
      </c>
      <c r="E43" s="439">
        <f>B!$AL$132</f>
        <v>0</v>
      </c>
      <c r="F43" s="408"/>
      <c r="G43" s="408"/>
      <c r="H43" s="408"/>
      <c r="I43" s="408"/>
      <c r="J43" s="408"/>
      <c r="K43" s="408"/>
      <c r="L43" s="408"/>
      <c r="M43" s="408"/>
      <c r="N43" s="408"/>
    </row>
    <row r="44" spans="1:14" s="404" customFormat="1" ht="15" customHeight="1" x14ac:dyDescent="0.25">
      <c r="A44" s="447" t="s">
        <v>4181</v>
      </c>
      <c r="B44" s="427" t="s">
        <v>3496</v>
      </c>
      <c r="C44" s="414">
        <f>B!$C$133</f>
        <v>0</v>
      </c>
      <c r="D44" s="414">
        <f>B!$E$133</f>
        <v>0</v>
      </c>
      <c r="E44" s="439">
        <f>B!$AL$133</f>
        <v>0</v>
      </c>
      <c r="F44" s="408"/>
      <c r="G44" s="408"/>
      <c r="H44" s="408"/>
      <c r="I44" s="408"/>
      <c r="J44" s="408"/>
      <c r="K44" s="408"/>
      <c r="L44" s="408"/>
      <c r="M44" s="408"/>
      <c r="N44" s="408"/>
    </row>
    <row r="45" spans="1:14" s="404" customFormat="1" ht="15" customHeight="1" x14ac:dyDescent="0.25">
      <c r="A45" s="448"/>
      <c r="B45" s="440" t="s">
        <v>2635</v>
      </c>
      <c r="C45" s="449">
        <f>C46</f>
        <v>16</v>
      </c>
      <c r="D45" s="432"/>
      <c r="E45" s="433"/>
      <c r="F45" s="408"/>
      <c r="G45" s="408"/>
      <c r="H45" s="408"/>
      <c r="I45" s="408"/>
      <c r="J45" s="408"/>
      <c r="K45" s="408"/>
      <c r="L45" s="408"/>
      <c r="M45" s="408"/>
      <c r="N45" s="408"/>
    </row>
    <row r="46" spans="1:14" s="404" customFormat="1" ht="15" customHeight="1" x14ac:dyDescent="0.25">
      <c r="A46" s="450"/>
      <c r="B46" s="443" t="s">
        <v>1852</v>
      </c>
      <c r="C46" s="451">
        <f>B!$C$135</f>
        <v>16</v>
      </c>
      <c r="D46" s="432"/>
      <c r="E46" s="433"/>
      <c r="F46" s="408"/>
      <c r="G46" s="408"/>
      <c r="H46" s="408"/>
      <c r="I46" s="408"/>
      <c r="J46" s="408"/>
      <c r="K46" s="408"/>
      <c r="L46" s="408"/>
      <c r="M46" s="408"/>
      <c r="N46" s="408"/>
    </row>
    <row r="47" spans="1:14" s="404" customFormat="1" ht="20.149999999999999" customHeight="1" x14ac:dyDescent="0.25">
      <c r="A47" s="445"/>
      <c r="B47" s="421" t="s">
        <v>1188</v>
      </c>
      <c r="C47" s="435">
        <f>SUM(C48:C52)</f>
        <v>10</v>
      </c>
      <c r="D47" s="435">
        <f>SUM(D48:D52)</f>
        <v>10</v>
      </c>
      <c r="E47" s="446">
        <f>SUM(E48:E52)</f>
        <v>21200</v>
      </c>
      <c r="F47" s="408"/>
      <c r="G47" s="408"/>
      <c r="H47" s="408"/>
      <c r="I47" s="408"/>
      <c r="J47" s="408"/>
      <c r="K47" s="408"/>
      <c r="L47" s="408"/>
      <c r="M47" s="408"/>
      <c r="N47" s="408"/>
    </row>
    <row r="48" spans="1:14" s="404" customFormat="1" ht="15" customHeight="1" x14ac:dyDescent="0.25">
      <c r="A48" s="452" t="s">
        <v>4182</v>
      </c>
      <c r="B48" s="417" t="s">
        <v>3501</v>
      </c>
      <c r="C48" s="414">
        <f>B!$C$141</f>
        <v>8</v>
      </c>
      <c r="D48" s="414">
        <f>B!$E$141</f>
        <v>8</v>
      </c>
      <c r="E48" s="439">
        <f>B!$AL$141</f>
        <v>16960</v>
      </c>
      <c r="F48" s="408"/>
      <c r="G48" s="408"/>
      <c r="H48" s="408"/>
      <c r="I48" s="408"/>
      <c r="J48" s="408"/>
      <c r="K48" s="408"/>
      <c r="L48" s="408"/>
      <c r="M48" s="408"/>
      <c r="N48" s="408"/>
    </row>
    <row r="49" spans="1:14" s="404" customFormat="1" ht="15" customHeight="1" x14ac:dyDescent="0.25">
      <c r="A49" s="426" t="s">
        <v>1189</v>
      </c>
      <c r="B49" s="427" t="s">
        <v>1190</v>
      </c>
      <c r="C49" s="414">
        <f>B!$C$139</f>
        <v>2</v>
      </c>
      <c r="D49" s="414">
        <f>B!$E$139</f>
        <v>2</v>
      </c>
      <c r="E49" s="439">
        <f>B!$AL$139</f>
        <v>4240</v>
      </c>
      <c r="F49" s="408"/>
      <c r="G49" s="408"/>
      <c r="H49" s="408"/>
      <c r="I49" s="408"/>
      <c r="J49" s="408"/>
      <c r="K49" s="408"/>
      <c r="L49" s="408"/>
      <c r="M49" s="408"/>
      <c r="N49" s="408"/>
    </row>
    <row r="50" spans="1:14" s="404" customFormat="1" ht="15" customHeight="1" x14ac:dyDescent="0.25">
      <c r="A50" s="426" t="s">
        <v>1191</v>
      </c>
      <c r="B50" s="427" t="s">
        <v>1192</v>
      </c>
      <c r="C50" s="414">
        <f>B!$C$140</f>
        <v>0</v>
      </c>
      <c r="D50" s="414">
        <f>B!$E$140</f>
        <v>0</v>
      </c>
      <c r="E50" s="439">
        <f>B!$AL$140</f>
        <v>0</v>
      </c>
      <c r="F50" s="408"/>
      <c r="G50" s="408"/>
      <c r="H50" s="408"/>
      <c r="I50" s="408"/>
      <c r="J50" s="408"/>
      <c r="K50" s="408"/>
      <c r="L50" s="408"/>
      <c r="M50" s="408"/>
      <c r="N50" s="408"/>
    </row>
    <row r="51" spans="1:14" s="404" customFormat="1" ht="15" customHeight="1" x14ac:dyDescent="0.25">
      <c r="A51" s="453" t="s">
        <v>4183</v>
      </c>
      <c r="B51" s="427" t="s">
        <v>3497</v>
      </c>
      <c r="C51" s="414">
        <f>B!$C$142</f>
        <v>0</v>
      </c>
      <c r="D51" s="414">
        <f>B!$E$142</f>
        <v>0</v>
      </c>
      <c r="E51" s="439">
        <f>B!$AL$142</f>
        <v>0</v>
      </c>
      <c r="F51" s="408"/>
      <c r="G51" s="408"/>
      <c r="H51" s="408"/>
      <c r="I51" s="408"/>
      <c r="J51" s="408"/>
      <c r="K51" s="408"/>
      <c r="L51" s="408"/>
      <c r="M51" s="408"/>
      <c r="N51" s="408"/>
    </row>
    <row r="52" spans="1:14" s="404" customFormat="1" ht="15" customHeight="1" x14ac:dyDescent="0.25">
      <c r="A52" s="453" t="s">
        <v>4184</v>
      </c>
      <c r="B52" s="427" t="s">
        <v>3498</v>
      </c>
      <c r="C52" s="414">
        <f>B!$C$143</f>
        <v>0</v>
      </c>
      <c r="D52" s="414">
        <f>B!$E$143</f>
        <v>0</v>
      </c>
      <c r="E52" s="439">
        <f>B!$AL$143</f>
        <v>0</v>
      </c>
      <c r="F52" s="408"/>
      <c r="G52" s="408"/>
      <c r="H52" s="408"/>
      <c r="I52" s="408"/>
      <c r="J52" s="408"/>
      <c r="K52" s="408"/>
      <c r="L52" s="408"/>
      <c r="M52" s="408"/>
      <c r="N52" s="408"/>
    </row>
    <row r="53" spans="1:14" s="404" customFormat="1" ht="15" customHeight="1" x14ac:dyDescent="0.25">
      <c r="A53" s="429"/>
      <c r="B53" s="430" t="s">
        <v>2637</v>
      </c>
      <c r="C53" s="454">
        <f>SUM(C54:C55)</f>
        <v>11</v>
      </c>
      <c r="D53" s="432"/>
      <c r="E53" s="455"/>
      <c r="F53" s="408"/>
      <c r="G53" s="408"/>
      <c r="H53" s="408"/>
      <c r="I53" s="408"/>
      <c r="J53" s="408"/>
      <c r="K53" s="408"/>
      <c r="L53" s="408"/>
      <c r="M53" s="408"/>
      <c r="N53" s="408"/>
    </row>
    <row r="54" spans="1:14" s="404" customFormat="1" ht="15" customHeight="1" x14ac:dyDescent="0.25">
      <c r="A54" s="434"/>
      <c r="B54" s="427" t="s">
        <v>1853</v>
      </c>
      <c r="C54" s="414">
        <f xml:space="preserve"> B!$C$145</f>
        <v>0</v>
      </c>
      <c r="D54" s="432"/>
      <c r="E54" s="455"/>
      <c r="F54" s="408"/>
      <c r="G54" s="408"/>
      <c r="H54" s="408"/>
      <c r="I54" s="408"/>
      <c r="J54" s="408"/>
      <c r="K54" s="408"/>
      <c r="L54" s="408"/>
      <c r="M54" s="408"/>
      <c r="N54" s="408"/>
    </row>
    <row r="55" spans="1:14" s="404" customFormat="1" ht="15" customHeight="1" x14ac:dyDescent="0.25">
      <c r="A55" s="456"/>
      <c r="B55" s="443" t="s">
        <v>2481</v>
      </c>
      <c r="C55" s="451">
        <f>B!$C$146</f>
        <v>11</v>
      </c>
      <c r="D55" s="457"/>
      <c r="E55" s="458"/>
      <c r="F55" s="408"/>
      <c r="G55" s="408"/>
      <c r="H55" s="408"/>
      <c r="I55" s="408"/>
      <c r="J55" s="408"/>
      <c r="K55" s="408"/>
      <c r="L55" s="408"/>
      <c r="M55" s="408"/>
      <c r="N55" s="408"/>
    </row>
    <row r="56" spans="1:14" s="404" customFormat="1" ht="15" customHeight="1" x14ac:dyDescent="0.25">
      <c r="A56" s="459"/>
      <c r="B56" s="409" t="s">
        <v>818</v>
      </c>
      <c r="C56" s="435">
        <f>C10+C19+C33+C38+C47+C30+C36+C45+C53</f>
        <v>19553</v>
      </c>
      <c r="D56" s="435">
        <f>D10+D19+D33+D38+D47</f>
        <v>16929</v>
      </c>
      <c r="E56" s="460">
        <f>E10+E19+E33+E38+E47</f>
        <v>135452180</v>
      </c>
      <c r="F56" s="408"/>
      <c r="G56" s="408"/>
      <c r="H56" s="408"/>
      <c r="I56" s="408"/>
      <c r="J56" s="408"/>
      <c r="K56" s="408"/>
      <c r="L56" s="408"/>
      <c r="M56" s="408"/>
      <c r="N56" s="408"/>
    </row>
    <row r="57" spans="1:14" s="404" customFormat="1" ht="25" customHeight="1" x14ac:dyDescent="0.25">
      <c r="A57" s="1072" t="s">
        <v>4525</v>
      </c>
      <c r="B57" s="1069"/>
      <c r="C57" s="461"/>
      <c r="D57" s="461"/>
      <c r="E57" s="462"/>
      <c r="F57" s="408"/>
      <c r="G57" s="408"/>
      <c r="H57" s="408"/>
      <c r="I57" s="408"/>
      <c r="J57" s="408"/>
      <c r="K57" s="408"/>
      <c r="L57" s="408"/>
    </row>
    <row r="58" spans="1:14" s="404" customFormat="1" ht="40" customHeight="1" x14ac:dyDescent="0.25">
      <c r="A58" s="409" t="s">
        <v>778</v>
      </c>
      <c r="B58" s="409" t="s">
        <v>779</v>
      </c>
      <c r="C58" s="775" t="s">
        <v>2552</v>
      </c>
      <c r="D58" s="775" t="s">
        <v>2620</v>
      </c>
      <c r="E58" s="775" t="s">
        <v>2619</v>
      </c>
      <c r="F58" s="408"/>
      <c r="G58" s="408"/>
      <c r="H58" s="408"/>
      <c r="I58" s="408"/>
      <c r="J58" s="408"/>
      <c r="K58" s="408"/>
      <c r="L58" s="408"/>
    </row>
    <row r="59" spans="1:14" s="404" customFormat="1" ht="20.149999999999999" customHeight="1" x14ac:dyDescent="0.25">
      <c r="A59" s="409"/>
      <c r="B59" s="463" t="s">
        <v>1859</v>
      </c>
      <c r="C59" s="435"/>
      <c r="D59" s="435"/>
      <c r="E59" s="464"/>
      <c r="F59" s="408"/>
      <c r="G59" s="408"/>
      <c r="H59" s="408"/>
      <c r="I59" s="408"/>
      <c r="J59" s="408"/>
      <c r="K59" s="408"/>
      <c r="L59" s="408"/>
    </row>
    <row r="60" spans="1:14" s="404" customFormat="1" ht="15" customHeight="1" x14ac:dyDescent="0.25">
      <c r="A60" s="465" t="s">
        <v>4187</v>
      </c>
      <c r="B60" s="466" t="s">
        <v>4204</v>
      </c>
      <c r="C60" s="467">
        <f>B!C196</f>
        <v>356</v>
      </c>
      <c r="D60" s="467">
        <f>B!E196</f>
        <v>356</v>
      </c>
      <c r="E60" s="439">
        <f>B!$AL$196</f>
        <v>13766520</v>
      </c>
      <c r="F60" s="408"/>
      <c r="G60" s="408"/>
      <c r="H60" s="408"/>
      <c r="I60" s="408"/>
      <c r="J60" s="408"/>
      <c r="K60" s="408"/>
      <c r="L60" s="408"/>
    </row>
    <row r="61" spans="1:14" s="404" customFormat="1" ht="15" customHeight="1" x14ac:dyDescent="0.25">
      <c r="A61" s="465" t="s">
        <v>4188</v>
      </c>
      <c r="B61" s="466" t="s">
        <v>4205</v>
      </c>
      <c r="C61" s="467">
        <f>B!C197</f>
        <v>1772</v>
      </c>
      <c r="D61" s="467">
        <f>B!E197</f>
        <v>1772</v>
      </c>
      <c r="E61" s="439">
        <f>B!$AL$197</f>
        <v>77135160</v>
      </c>
      <c r="F61" s="408"/>
      <c r="G61" s="408"/>
      <c r="H61" s="408"/>
      <c r="I61" s="408"/>
      <c r="J61" s="408"/>
      <c r="K61" s="408"/>
      <c r="L61" s="408"/>
    </row>
    <row r="62" spans="1:14" s="404" customFormat="1" ht="15" customHeight="1" x14ac:dyDescent="0.25">
      <c r="A62" s="465" t="s">
        <v>4189</v>
      </c>
      <c r="B62" s="466" t="s">
        <v>4206</v>
      </c>
      <c r="C62" s="467">
        <f>B!C198</f>
        <v>0</v>
      </c>
      <c r="D62" s="467">
        <f>B!E198</f>
        <v>0</v>
      </c>
      <c r="E62" s="439">
        <f>B!$AL$198</f>
        <v>0</v>
      </c>
      <c r="F62" s="408"/>
      <c r="G62" s="408"/>
      <c r="H62" s="408"/>
      <c r="I62" s="408"/>
      <c r="J62" s="408"/>
      <c r="K62" s="408"/>
      <c r="L62" s="408"/>
    </row>
    <row r="63" spans="1:14" s="404" customFormat="1" ht="15" customHeight="1" x14ac:dyDescent="0.25">
      <c r="A63" s="465" t="s">
        <v>4190</v>
      </c>
      <c r="B63" s="466" t="s">
        <v>4207</v>
      </c>
      <c r="C63" s="467">
        <f>B!C199</f>
        <v>499</v>
      </c>
      <c r="D63" s="467">
        <f>B!E199</f>
        <v>499</v>
      </c>
      <c r="E63" s="439">
        <f>B!$AL$199</f>
        <v>40399040</v>
      </c>
      <c r="F63" s="408"/>
      <c r="G63" s="408"/>
      <c r="H63" s="408"/>
      <c r="I63" s="408"/>
      <c r="J63" s="408"/>
      <c r="K63" s="408"/>
      <c r="L63" s="408"/>
    </row>
    <row r="64" spans="1:14" s="404" customFormat="1" ht="15" customHeight="1" x14ac:dyDescent="0.25">
      <c r="A64" s="465" t="s">
        <v>4191</v>
      </c>
      <c r="B64" s="466" t="s">
        <v>4208</v>
      </c>
      <c r="C64" s="467">
        <f>B!C200</f>
        <v>0</v>
      </c>
      <c r="D64" s="467">
        <f>B!E200</f>
        <v>0</v>
      </c>
      <c r="E64" s="439">
        <f>B!$AL$200</f>
        <v>0</v>
      </c>
      <c r="F64" s="408"/>
      <c r="G64" s="408"/>
      <c r="H64" s="408"/>
      <c r="I64" s="408"/>
      <c r="J64" s="408"/>
      <c r="K64" s="408"/>
      <c r="L64" s="408"/>
    </row>
    <row r="65" spans="1:12" s="404" customFormat="1" ht="15" customHeight="1" x14ac:dyDescent="0.25">
      <c r="A65" s="465" t="s">
        <v>4192</v>
      </c>
      <c r="B65" s="466" t="s">
        <v>4209</v>
      </c>
      <c r="C65" s="467">
        <f>B!C201</f>
        <v>0</v>
      </c>
      <c r="D65" s="467">
        <f>B!E201</f>
        <v>0</v>
      </c>
      <c r="E65" s="439">
        <f>B!$AL$201</f>
        <v>0</v>
      </c>
      <c r="F65" s="408"/>
      <c r="G65" s="408"/>
      <c r="H65" s="408"/>
      <c r="I65" s="408"/>
      <c r="J65" s="408"/>
      <c r="K65" s="408"/>
      <c r="L65" s="408"/>
    </row>
    <row r="66" spans="1:12" s="404" customFormat="1" ht="15" customHeight="1" x14ac:dyDescent="0.25">
      <c r="A66" s="465" t="s">
        <v>4193</v>
      </c>
      <c r="B66" s="466" t="s">
        <v>4210</v>
      </c>
      <c r="C66" s="467">
        <f>B!C202</f>
        <v>315</v>
      </c>
      <c r="D66" s="467">
        <f>B!E202</f>
        <v>315</v>
      </c>
      <c r="E66" s="439">
        <f>B!$AL$202</f>
        <v>52794000</v>
      </c>
      <c r="F66" s="408"/>
      <c r="G66" s="408"/>
      <c r="H66" s="408"/>
      <c r="I66" s="408"/>
      <c r="J66" s="408"/>
      <c r="K66" s="408"/>
      <c r="L66" s="408"/>
    </row>
    <row r="67" spans="1:12" s="404" customFormat="1" ht="15" customHeight="1" x14ac:dyDescent="0.25">
      <c r="A67" s="465" t="s">
        <v>4194</v>
      </c>
      <c r="B67" s="466" t="s">
        <v>4211</v>
      </c>
      <c r="C67" s="467">
        <f>B!C203</f>
        <v>0</v>
      </c>
      <c r="D67" s="467">
        <f>B!E203</f>
        <v>0</v>
      </c>
      <c r="E67" s="439">
        <f>B!$AL$203</f>
        <v>0</v>
      </c>
      <c r="F67" s="408"/>
      <c r="G67" s="408"/>
      <c r="H67" s="408"/>
      <c r="I67" s="408"/>
      <c r="J67" s="408"/>
      <c r="K67" s="408"/>
      <c r="L67" s="408"/>
    </row>
    <row r="68" spans="1:12" s="404" customFormat="1" ht="15" customHeight="1" x14ac:dyDescent="0.25">
      <c r="A68" s="465" t="s">
        <v>4195</v>
      </c>
      <c r="B68" s="466" t="s">
        <v>4212</v>
      </c>
      <c r="C68" s="467">
        <f>B!C204</f>
        <v>0</v>
      </c>
      <c r="D68" s="467">
        <f>B!E204</f>
        <v>0</v>
      </c>
      <c r="E68" s="439">
        <f>B!$AL$204</f>
        <v>0</v>
      </c>
      <c r="F68" s="408"/>
      <c r="G68" s="408"/>
      <c r="H68" s="408"/>
      <c r="I68" s="408"/>
      <c r="J68" s="408"/>
      <c r="K68" s="408"/>
      <c r="L68" s="408"/>
    </row>
    <row r="69" spans="1:12" s="404" customFormat="1" ht="15" customHeight="1" x14ac:dyDescent="0.25">
      <c r="A69" s="465" t="s">
        <v>4196</v>
      </c>
      <c r="B69" s="466" t="s">
        <v>4213</v>
      </c>
      <c r="C69" s="467">
        <f>B!C205</f>
        <v>0</v>
      </c>
      <c r="D69" s="467">
        <f>B!E205</f>
        <v>0</v>
      </c>
      <c r="E69" s="439">
        <f>B!$AL$205</f>
        <v>0</v>
      </c>
      <c r="F69" s="408"/>
      <c r="G69" s="408"/>
      <c r="H69" s="408"/>
      <c r="I69" s="408"/>
      <c r="J69" s="408"/>
      <c r="K69" s="408"/>
      <c r="L69" s="408"/>
    </row>
    <row r="70" spans="1:12" s="404" customFormat="1" ht="15" customHeight="1" x14ac:dyDescent="0.25">
      <c r="A70" s="465" t="s">
        <v>4197</v>
      </c>
      <c r="B70" s="466" t="s">
        <v>4214</v>
      </c>
      <c r="C70" s="467">
        <f>B!C206</f>
        <v>0</v>
      </c>
      <c r="D70" s="467">
        <f>B!E206</f>
        <v>0</v>
      </c>
      <c r="E70" s="439">
        <f>B!$AL$206</f>
        <v>0</v>
      </c>
      <c r="F70" s="408"/>
      <c r="G70" s="408"/>
      <c r="H70" s="408"/>
      <c r="I70" s="408"/>
      <c r="J70" s="408"/>
      <c r="K70" s="408"/>
      <c r="L70" s="408"/>
    </row>
    <row r="71" spans="1:12" s="404" customFormat="1" ht="15" customHeight="1" x14ac:dyDescent="0.25">
      <c r="A71" s="868" t="s">
        <v>4198</v>
      </c>
      <c r="B71" s="869" t="s">
        <v>4215</v>
      </c>
      <c r="C71" s="457"/>
      <c r="D71" s="457"/>
      <c r="E71" s="457"/>
      <c r="F71" s="408"/>
      <c r="G71" s="408"/>
      <c r="H71" s="408"/>
      <c r="I71" s="408"/>
      <c r="J71" s="408"/>
      <c r="K71" s="408"/>
      <c r="L71" s="408"/>
    </row>
    <row r="72" spans="1:12" s="404" customFormat="1" ht="15" customHeight="1" x14ac:dyDescent="0.25">
      <c r="A72" s="465" t="s">
        <v>4199</v>
      </c>
      <c r="B72" s="466" t="s">
        <v>4216</v>
      </c>
      <c r="C72" s="467">
        <f>B!C208</f>
        <v>338</v>
      </c>
      <c r="D72" s="467">
        <f>B!E208</f>
        <v>338</v>
      </c>
      <c r="E72" s="439">
        <f>B!$AL$208</f>
        <v>9710740</v>
      </c>
      <c r="F72" s="408"/>
      <c r="G72" s="408"/>
      <c r="H72" s="408"/>
      <c r="I72" s="408"/>
      <c r="J72" s="408"/>
      <c r="K72" s="408"/>
      <c r="L72" s="408"/>
    </row>
    <row r="73" spans="1:12" s="404" customFormat="1" ht="15" customHeight="1" x14ac:dyDescent="0.25">
      <c r="A73" s="465" t="s">
        <v>4200</v>
      </c>
      <c r="B73" s="466" t="s">
        <v>4217</v>
      </c>
      <c r="C73" s="467">
        <f>B!C209</f>
        <v>0</v>
      </c>
      <c r="D73" s="467">
        <f>B!E209</f>
        <v>0</v>
      </c>
      <c r="E73" s="439">
        <f>B!$AL$209</f>
        <v>0</v>
      </c>
      <c r="F73" s="408"/>
      <c r="G73" s="408"/>
      <c r="H73" s="408"/>
      <c r="I73" s="408"/>
      <c r="J73" s="408"/>
      <c r="K73" s="408"/>
      <c r="L73" s="408"/>
    </row>
    <row r="74" spans="1:12" s="404" customFormat="1" ht="15" customHeight="1" x14ac:dyDescent="0.25">
      <c r="A74" s="465" t="s">
        <v>4201</v>
      </c>
      <c r="B74" s="466" t="s">
        <v>4218</v>
      </c>
      <c r="C74" s="467">
        <f>B!C210</f>
        <v>0</v>
      </c>
      <c r="D74" s="467">
        <f>B!E210</f>
        <v>0</v>
      </c>
      <c r="E74" s="439">
        <f>B!$AL$210</f>
        <v>0</v>
      </c>
      <c r="F74" s="408"/>
      <c r="G74" s="408"/>
      <c r="H74" s="408"/>
      <c r="I74" s="408"/>
      <c r="J74" s="408"/>
      <c r="K74" s="408"/>
      <c r="L74" s="408"/>
    </row>
    <row r="75" spans="1:12" s="404" customFormat="1" ht="15" customHeight="1" x14ac:dyDescent="0.25">
      <c r="A75" s="465" t="s">
        <v>4202</v>
      </c>
      <c r="B75" s="466" t="s">
        <v>4219</v>
      </c>
      <c r="C75" s="467">
        <f>B!C211</f>
        <v>0</v>
      </c>
      <c r="D75" s="467">
        <f>B!E211</f>
        <v>0</v>
      </c>
      <c r="E75" s="439">
        <f>B!$AL$211</f>
        <v>0</v>
      </c>
      <c r="F75" s="408"/>
      <c r="G75" s="408"/>
      <c r="H75" s="408"/>
      <c r="I75" s="408"/>
      <c r="J75" s="408"/>
      <c r="K75" s="408"/>
      <c r="L75" s="408"/>
    </row>
    <row r="76" spans="1:12" s="404" customFormat="1" ht="15" customHeight="1" x14ac:dyDescent="0.25">
      <c r="A76" s="468" t="s">
        <v>4203</v>
      </c>
      <c r="B76" s="469" t="s">
        <v>4220</v>
      </c>
      <c r="C76" s="467">
        <f>B!C212</f>
        <v>0</v>
      </c>
      <c r="D76" s="467">
        <f>B!E212</f>
        <v>0</v>
      </c>
      <c r="E76" s="439">
        <f>B!$AL$212</f>
        <v>0</v>
      </c>
      <c r="F76" s="408"/>
      <c r="G76" s="408"/>
      <c r="H76" s="408"/>
      <c r="I76" s="408"/>
      <c r="J76" s="408"/>
      <c r="K76" s="408"/>
      <c r="L76" s="408"/>
    </row>
    <row r="77" spans="1:12" s="404" customFormat="1" ht="20.149999999999999" customHeight="1" x14ac:dyDescent="0.25">
      <c r="A77" s="470"/>
      <c r="B77" s="848" t="s">
        <v>818</v>
      </c>
      <c r="C77" s="471">
        <f>SUM(C60:C76)</f>
        <v>3280</v>
      </c>
      <c r="D77" s="471">
        <f t="shared" ref="D77:E77" si="0">SUM(D60:D76)</f>
        <v>3280</v>
      </c>
      <c r="E77" s="460">
        <f t="shared" si="0"/>
        <v>193805460</v>
      </c>
      <c r="F77" s="408"/>
      <c r="G77" s="408"/>
      <c r="H77" s="408"/>
      <c r="I77" s="408"/>
      <c r="J77" s="408"/>
      <c r="K77" s="408"/>
      <c r="L77" s="408"/>
    </row>
    <row r="78" spans="1:12" s="404" customFormat="1" ht="25" customHeight="1" x14ac:dyDescent="0.25">
      <c r="A78" s="472" t="s">
        <v>4526</v>
      </c>
      <c r="B78" s="473"/>
      <c r="C78" s="474"/>
      <c r="D78" s="474"/>
      <c r="E78" s="475"/>
      <c r="F78" s="408"/>
      <c r="G78" s="408"/>
      <c r="H78" s="408"/>
      <c r="I78" s="408"/>
      <c r="J78" s="408"/>
      <c r="K78" s="408"/>
      <c r="L78" s="408"/>
    </row>
    <row r="79" spans="1:12" s="404" customFormat="1" ht="40" customHeight="1" x14ac:dyDescent="0.25">
      <c r="A79" s="409" t="s">
        <v>778</v>
      </c>
      <c r="B79" s="476" t="s">
        <v>191</v>
      </c>
      <c r="C79" s="775" t="s">
        <v>2552</v>
      </c>
      <c r="D79" s="776" t="s">
        <v>2620</v>
      </c>
      <c r="E79" s="775" t="s">
        <v>2619</v>
      </c>
      <c r="F79" s="408"/>
      <c r="G79" s="408"/>
      <c r="H79" s="408"/>
      <c r="I79" s="408"/>
      <c r="J79" s="408"/>
      <c r="K79" s="408"/>
      <c r="L79" s="408"/>
    </row>
    <row r="80" spans="1:12" s="404" customFormat="1" ht="15" customHeight="1" x14ac:dyDescent="0.25">
      <c r="A80" s="416">
        <v>3003001</v>
      </c>
      <c r="B80" s="477" t="s">
        <v>192</v>
      </c>
      <c r="C80" s="478">
        <f>B!C3150</f>
        <v>0</v>
      </c>
      <c r="D80" s="479">
        <f>B!$E$3150</f>
        <v>0</v>
      </c>
      <c r="E80" s="438">
        <f>B!$AL$3150</f>
        <v>0</v>
      </c>
      <c r="F80" s="408"/>
      <c r="G80" s="408"/>
      <c r="H80" s="408"/>
      <c r="I80" s="408"/>
      <c r="J80" s="408"/>
      <c r="K80" s="408"/>
      <c r="L80" s="408"/>
    </row>
    <row r="81" spans="1:22" s="404" customFormat="1" ht="15" customHeight="1" x14ac:dyDescent="0.25">
      <c r="A81" s="426" t="s">
        <v>193</v>
      </c>
      <c r="B81" s="480" t="s">
        <v>194</v>
      </c>
      <c r="C81" s="481">
        <f>B!C3151</f>
        <v>0</v>
      </c>
      <c r="D81" s="482">
        <f>B!$E$3151</f>
        <v>0</v>
      </c>
      <c r="E81" s="439">
        <f>B!$AL$3151</f>
        <v>0</v>
      </c>
      <c r="F81" s="408"/>
      <c r="G81" s="408"/>
      <c r="H81" s="408"/>
      <c r="I81" s="408"/>
      <c r="J81" s="408"/>
      <c r="K81" s="408"/>
      <c r="L81" s="408"/>
    </row>
    <row r="82" spans="1:22" s="404" customFormat="1" ht="15" customHeight="1" x14ac:dyDescent="0.25">
      <c r="A82" s="426" t="s">
        <v>195</v>
      </c>
      <c r="B82" s="480" t="s">
        <v>289</v>
      </c>
      <c r="C82" s="481">
        <f>B!C3152</f>
        <v>0</v>
      </c>
      <c r="D82" s="481">
        <f>B!$E$3152</f>
        <v>0</v>
      </c>
      <c r="E82" s="439">
        <f>B!$AL$3152</f>
        <v>0</v>
      </c>
      <c r="F82" s="408"/>
      <c r="G82" s="408"/>
      <c r="H82" s="408"/>
      <c r="I82" s="408"/>
      <c r="J82" s="408"/>
      <c r="K82" s="408"/>
      <c r="L82" s="408"/>
    </row>
    <row r="83" spans="1:22" s="404" customFormat="1" ht="15" customHeight="1" x14ac:dyDescent="0.25">
      <c r="A83" s="426" t="s">
        <v>290</v>
      </c>
      <c r="B83" s="480" t="s">
        <v>291</v>
      </c>
      <c r="C83" s="481">
        <f>B!C3153</f>
        <v>0</v>
      </c>
      <c r="D83" s="481">
        <f>B!$E$3153</f>
        <v>0</v>
      </c>
      <c r="E83" s="439">
        <f>B!$AL$3153</f>
        <v>0</v>
      </c>
      <c r="F83" s="408"/>
      <c r="G83" s="408"/>
      <c r="H83" s="408"/>
      <c r="I83" s="408"/>
      <c r="J83" s="408"/>
      <c r="K83" s="408"/>
      <c r="L83" s="408"/>
    </row>
    <row r="84" spans="1:22" s="404" customFormat="1" ht="15" customHeight="1" x14ac:dyDescent="0.25">
      <c r="A84" s="450" t="s">
        <v>292</v>
      </c>
      <c r="B84" s="483" t="s">
        <v>293</v>
      </c>
      <c r="C84" s="484">
        <f>B!C3154</f>
        <v>0</v>
      </c>
      <c r="D84" s="484">
        <f>B!$E$3154</f>
        <v>0</v>
      </c>
      <c r="E84" s="485">
        <f>B!$AL$3154</f>
        <v>0</v>
      </c>
      <c r="F84" s="408"/>
      <c r="G84" s="408"/>
      <c r="H84" s="408"/>
      <c r="I84" s="408"/>
      <c r="J84" s="408"/>
      <c r="K84" s="408"/>
      <c r="L84" s="408"/>
    </row>
    <row r="85" spans="1:22" s="404" customFormat="1" ht="15" customHeight="1" x14ac:dyDescent="0.25">
      <c r="A85" s="470"/>
      <c r="B85" s="849" t="s">
        <v>818</v>
      </c>
      <c r="C85" s="486">
        <f>SUM(C80:C84)</f>
        <v>0</v>
      </c>
      <c r="D85" s="486">
        <f>SUM(D80:D84)</f>
        <v>0</v>
      </c>
      <c r="E85" s="487">
        <f>SUM(E80:E84)</f>
        <v>0</v>
      </c>
      <c r="F85" s="408"/>
      <c r="G85" s="408"/>
      <c r="H85" s="408"/>
      <c r="I85" s="408"/>
      <c r="J85" s="408"/>
      <c r="K85" s="408"/>
      <c r="L85" s="408"/>
    </row>
    <row r="86" spans="1:22" s="490" customFormat="1" ht="25" customHeight="1" x14ac:dyDescent="0.25">
      <c r="A86" s="1061" t="s">
        <v>4527</v>
      </c>
      <c r="B86" s="1061"/>
      <c r="C86" s="488"/>
      <c r="D86" s="488"/>
      <c r="E86" s="489"/>
    </row>
    <row r="87" spans="1:22" s="404" customFormat="1" ht="40" customHeight="1" x14ac:dyDescent="0.25">
      <c r="A87" s="409" t="s">
        <v>778</v>
      </c>
      <c r="B87" s="476" t="s">
        <v>294</v>
      </c>
      <c r="C87" s="775" t="s">
        <v>2552</v>
      </c>
      <c r="D87" s="776" t="s">
        <v>2620</v>
      </c>
      <c r="E87" s="775" t="s">
        <v>2619</v>
      </c>
      <c r="F87" s="408"/>
      <c r="G87" s="408"/>
      <c r="H87" s="408"/>
      <c r="I87" s="408"/>
      <c r="J87" s="408"/>
      <c r="K87" s="408"/>
      <c r="L87" s="408"/>
    </row>
    <row r="88" spans="1:22" s="404" customFormat="1" ht="15" customHeight="1" x14ac:dyDescent="0.25">
      <c r="A88" s="416">
        <v>2401061</v>
      </c>
      <c r="B88" s="477" t="s">
        <v>745</v>
      </c>
      <c r="C88" s="478">
        <f>B!$C$2951</f>
        <v>0</v>
      </c>
      <c r="D88" s="478">
        <f>B!$E$2951</f>
        <v>0</v>
      </c>
      <c r="E88" s="438">
        <f>B!$AL$2951</f>
        <v>0</v>
      </c>
      <c r="F88" s="408"/>
      <c r="G88" s="408"/>
      <c r="H88" s="408"/>
      <c r="I88" s="408"/>
      <c r="J88" s="408"/>
      <c r="K88" s="408"/>
      <c r="L88" s="408"/>
    </row>
    <row r="89" spans="1:22" s="404" customFormat="1" ht="15" customHeight="1" x14ac:dyDescent="0.25">
      <c r="A89" s="426" t="s">
        <v>746</v>
      </c>
      <c r="B89" s="480" t="s">
        <v>747</v>
      </c>
      <c r="C89" s="481">
        <f>B!$C$2952</f>
        <v>0</v>
      </c>
      <c r="D89" s="481">
        <f>B!$E$2952</f>
        <v>0</v>
      </c>
      <c r="E89" s="439">
        <f>B!$AL$2952</f>
        <v>0</v>
      </c>
      <c r="F89" s="408"/>
      <c r="G89" s="408"/>
      <c r="H89" s="408"/>
      <c r="I89" s="408"/>
      <c r="J89" s="408"/>
      <c r="K89" s="408"/>
      <c r="L89" s="408"/>
    </row>
    <row r="90" spans="1:22" s="404" customFormat="1" ht="15" customHeight="1" x14ac:dyDescent="0.25">
      <c r="A90" s="426" t="s">
        <v>748</v>
      </c>
      <c r="B90" s="480" t="s">
        <v>950</v>
      </c>
      <c r="C90" s="481">
        <f>B!$C$2953</f>
        <v>0</v>
      </c>
      <c r="D90" s="481">
        <f>B!$E$2953</f>
        <v>0</v>
      </c>
      <c r="E90" s="439">
        <f>B!$AL$2953</f>
        <v>0</v>
      </c>
      <c r="F90" s="408"/>
      <c r="G90" s="408"/>
      <c r="H90" s="408"/>
      <c r="I90" s="408"/>
      <c r="J90" s="408"/>
      <c r="K90" s="408"/>
      <c r="L90" s="408"/>
    </row>
    <row r="91" spans="1:22" s="404" customFormat="1" ht="15" customHeight="1" x14ac:dyDescent="0.25">
      <c r="A91" s="426" t="s">
        <v>951</v>
      </c>
      <c r="B91" s="480" t="s">
        <v>952</v>
      </c>
      <c r="C91" s="481">
        <f>B!$C$2954</f>
        <v>88</v>
      </c>
      <c r="D91" s="481">
        <f>B!$E$2954</f>
        <v>88</v>
      </c>
      <c r="E91" s="439">
        <f>B!$AL$2954</f>
        <v>271920</v>
      </c>
      <c r="F91" s="408"/>
      <c r="G91" s="408"/>
      <c r="H91" s="408"/>
      <c r="I91" s="408"/>
      <c r="J91" s="408"/>
      <c r="K91" s="408"/>
      <c r="L91" s="408"/>
    </row>
    <row r="92" spans="1:22" s="404" customFormat="1" ht="15" customHeight="1" x14ac:dyDescent="0.25">
      <c r="A92" s="426" t="s">
        <v>953</v>
      </c>
      <c r="B92" s="480" t="s">
        <v>338</v>
      </c>
      <c r="C92" s="481">
        <f>B!$C$2955</f>
        <v>0</v>
      </c>
      <c r="D92" s="481">
        <f>B!$E$2955</f>
        <v>0</v>
      </c>
      <c r="E92" s="439">
        <f>B!$AL$2955</f>
        <v>0</v>
      </c>
      <c r="F92" s="408"/>
      <c r="G92" s="408"/>
      <c r="H92" s="408"/>
      <c r="I92" s="408"/>
      <c r="J92" s="408"/>
      <c r="K92" s="408"/>
      <c r="L92" s="408"/>
    </row>
    <row r="93" spans="1:22" s="404" customFormat="1" ht="15" customHeight="1" x14ac:dyDescent="0.25">
      <c r="A93" s="426" t="s">
        <v>339</v>
      </c>
      <c r="B93" s="480" t="s">
        <v>340</v>
      </c>
      <c r="C93" s="481">
        <f>B!$C$2956</f>
        <v>0</v>
      </c>
      <c r="D93" s="481">
        <f>B!$E$2956</f>
        <v>0</v>
      </c>
      <c r="E93" s="439">
        <f>B!$AL$2956</f>
        <v>0</v>
      </c>
      <c r="F93" s="408"/>
      <c r="G93" s="408"/>
      <c r="H93" s="408"/>
      <c r="I93" s="408"/>
      <c r="J93" s="408"/>
      <c r="K93" s="408"/>
      <c r="L93" s="408"/>
      <c r="V93" s="491"/>
    </row>
    <row r="94" spans="1:22" s="404" customFormat="1" ht="15" customHeight="1" x14ac:dyDescent="0.25">
      <c r="A94" s="450" t="s">
        <v>341</v>
      </c>
      <c r="B94" s="483" t="s">
        <v>342</v>
      </c>
      <c r="C94" s="484">
        <f>B!$C$2957</f>
        <v>0</v>
      </c>
      <c r="D94" s="484">
        <f>B!$E$2957</f>
        <v>0</v>
      </c>
      <c r="E94" s="485">
        <f>B!$AL$2957</f>
        <v>0</v>
      </c>
      <c r="F94" s="408"/>
      <c r="G94" s="408"/>
      <c r="H94" s="408"/>
      <c r="I94" s="408"/>
      <c r="J94" s="408"/>
      <c r="K94" s="408"/>
      <c r="L94" s="408"/>
      <c r="V94" s="491"/>
    </row>
    <row r="95" spans="1:22" s="404" customFormat="1" ht="15" customHeight="1" x14ac:dyDescent="0.25">
      <c r="A95" s="470"/>
      <c r="B95" s="849" t="s">
        <v>818</v>
      </c>
      <c r="C95" s="492">
        <f>SUM(C88:C94)</f>
        <v>88</v>
      </c>
      <c r="D95" s="492">
        <f>SUM(D88:D94)</f>
        <v>88</v>
      </c>
      <c r="E95" s="487">
        <f>SUM(E88:E94)</f>
        <v>271920</v>
      </c>
      <c r="F95" s="408"/>
      <c r="G95" s="408"/>
      <c r="H95" s="408"/>
      <c r="I95" s="408"/>
      <c r="J95" s="408"/>
      <c r="K95" s="408"/>
      <c r="L95" s="408"/>
      <c r="V95" s="491"/>
    </row>
    <row r="96" spans="1:22" s="496" customFormat="1" ht="25" customHeight="1" x14ac:dyDescent="0.25">
      <c r="A96" s="1069" t="s">
        <v>4528</v>
      </c>
      <c r="B96" s="1069"/>
      <c r="C96" s="493"/>
      <c r="D96" s="493"/>
      <c r="E96" s="462"/>
      <c r="F96" s="494"/>
      <c r="G96" s="494"/>
      <c r="H96" s="494"/>
      <c r="I96" s="494"/>
      <c r="J96" s="494"/>
      <c r="K96" s="494"/>
      <c r="L96" s="494"/>
      <c r="M96" s="494"/>
      <c r="N96" s="494"/>
      <c r="O96" s="495"/>
      <c r="V96" s="497"/>
    </row>
    <row r="97" spans="1:22" ht="40" customHeight="1" x14ac:dyDescent="0.25">
      <c r="A97" s="409" t="s">
        <v>778</v>
      </c>
      <c r="B97" s="409" t="s">
        <v>779</v>
      </c>
      <c r="C97" s="775" t="s">
        <v>2552</v>
      </c>
      <c r="D97" s="776" t="s">
        <v>2620</v>
      </c>
      <c r="E97" s="775" t="s">
        <v>2619</v>
      </c>
      <c r="F97" s="498"/>
      <c r="G97" s="498"/>
      <c r="H97" s="498"/>
      <c r="I97" s="498"/>
      <c r="J97" s="498"/>
      <c r="K97" s="498"/>
      <c r="L97" s="498"/>
      <c r="M97" s="498"/>
      <c r="N97" s="498"/>
      <c r="O97" s="499"/>
      <c r="V97" s="500"/>
    </row>
    <row r="98" spans="1:22" ht="15" customHeight="1" x14ac:dyDescent="0.25">
      <c r="A98" s="416">
        <v>2004103</v>
      </c>
      <c r="B98" s="477" t="s">
        <v>618</v>
      </c>
      <c r="C98" s="478">
        <f>B!$C$2628</f>
        <v>0</v>
      </c>
      <c r="D98" s="478">
        <f>B!$E$2628</f>
        <v>0</v>
      </c>
      <c r="E98" s="438">
        <f>B!$AL$2628</f>
        <v>0</v>
      </c>
      <c r="F98" s="498"/>
      <c r="G98" s="498"/>
      <c r="H98" s="498"/>
      <c r="I98" s="498"/>
      <c r="J98" s="498"/>
      <c r="K98" s="498"/>
      <c r="L98" s="498"/>
      <c r="M98" s="498"/>
      <c r="N98" s="498"/>
      <c r="O98" s="499"/>
      <c r="V98" s="500"/>
    </row>
    <row r="99" spans="1:22" ht="15" customHeight="1" x14ac:dyDescent="0.25">
      <c r="A99" s="450" t="s">
        <v>619</v>
      </c>
      <c r="B99" s="483" t="s">
        <v>620</v>
      </c>
      <c r="C99" s="481">
        <f>B!$C$2629</f>
        <v>0</v>
      </c>
      <c r="D99" s="481">
        <f>B!$E$2629</f>
        <v>0</v>
      </c>
      <c r="E99" s="439">
        <f>B!$AL$2629</f>
        <v>0</v>
      </c>
      <c r="F99" s="498"/>
      <c r="G99" s="498"/>
      <c r="H99" s="498"/>
      <c r="I99" s="498"/>
      <c r="J99" s="498"/>
      <c r="K99" s="498"/>
      <c r="L99" s="498"/>
      <c r="M99" s="498"/>
      <c r="N99" s="498"/>
      <c r="O99" s="499"/>
      <c r="V99" s="500"/>
    </row>
    <row r="100" spans="1:22" ht="27" x14ac:dyDescent="0.25">
      <c r="A100" s="501">
        <v>2004003</v>
      </c>
      <c r="B100" s="483" t="s">
        <v>3385</v>
      </c>
      <c r="C100" s="484">
        <f>B!C2630</f>
        <v>0</v>
      </c>
      <c r="D100" s="484">
        <f>B!E2630</f>
        <v>0</v>
      </c>
      <c r="E100" s="485">
        <f>B!$AL$2630</f>
        <v>0</v>
      </c>
      <c r="F100" s="498"/>
      <c r="G100" s="498"/>
      <c r="H100" s="498"/>
      <c r="I100" s="498"/>
      <c r="J100" s="498"/>
      <c r="K100" s="498"/>
      <c r="L100" s="498"/>
      <c r="M100" s="498"/>
      <c r="N100" s="498"/>
      <c r="O100" s="499"/>
      <c r="V100" s="500"/>
    </row>
    <row r="101" spans="1:22" ht="15" customHeight="1" x14ac:dyDescent="0.25">
      <c r="A101" s="470"/>
      <c r="B101" s="849" t="s">
        <v>818</v>
      </c>
      <c r="C101" s="486">
        <f>SUM(C98:C100)</f>
        <v>0</v>
      </c>
      <c r="D101" s="486">
        <f>SUM(D98:D100)</f>
        <v>0</v>
      </c>
      <c r="E101" s="487">
        <f>SUM(E98:E100)</f>
        <v>0</v>
      </c>
      <c r="F101" s="498"/>
      <c r="G101" s="498"/>
      <c r="H101" s="498"/>
      <c r="I101" s="498"/>
      <c r="J101" s="498"/>
      <c r="K101" s="498"/>
      <c r="L101" s="498"/>
      <c r="M101" s="498"/>
      <c r="N101" s="498"/>
      <c r="O101" s="499"/>
      <c r="V101" s="500"/>
    </row>
    <row r="102" spans="1:22" s="496" customFormat="1" ht="25" customHeight="1" x14ac:dyDescent="0.25">
      <c r="A102" s="1069" t="s">
        <v>4529</v>
      </c>
      <c r="B102" s="1069"/>
      <c r="C102" s="461"/>
      <c r="D102" s="461"/>
      <c r="E102" s="462"/>
      <c r="F102" s="494"/>
      <c r="G102" s="494"/>
      <c r="H102" s="494"/>
      <c r="I102" s="494"/>
      <c r="J102" s="494"/>
      <c r="K102" s="494"/>
      <c r="L102" s="494"/>
      <c r="M102" s="494"/>
      <c r="N102" s="494"/>
      <c r="O102" s="494"/>
      <c r="P102" s="494"/>
      <c r="Q102" s="495"/>
      <c r="V102" s="502"/>
    </row>
    <row r="103" spans="1:22" ht="40" customHeight="1" x14ac:dyDescent="0.25">
      <c r="A103" s="409"/>
      <c r="B103" s="409" t="s">
        <v>2490</v>
      </c>
      <c r="C103" s="775" t="s">
        <v>2552</v>
      </c>
      <c r="D103" s="776" t="s">
        <v>2620</v>
      </c>
      <c r="E103" s="775" t="s">
        <v>2619</v>
      </c>
      <c r="F103" s="498"/>
      <c r="G103" s="498"/>
      <c r="H103" s="498"/>
      <c r="I103" s="498"/>
      <c r="J103" s="498"/>
      <c r="K103" s="498"/>
      <c r="L103" s="498"/>
      <c r="M103" s="498"/>
      <c r="N103" s="498"/>
      <c r="O103" s="498"/>
      <c r="P103" s="498"/>
      <c r="Q103" s="499"/>
    </row>
    <row r="104" spans="1:22" s="508" customFormat="1" ht="15" customHeight="1" x14ac:dyDescent="0.25">
      <c r="A104" s="503" t="s">
        <v>2510</v>
      </c>
      <c r="B104" s="504" t="s">
        <v>3402</v>
      </c>
      <c r="C104" s="505">
        <f>B!C2976</f>
        <v>1603</v>
      </c>
      <c r="D104" s="505">
        <f>B!E2976</f>
        <v>1532</v>
      </c>
      <c r="E104" s="438">
        <f>B!$AL$2976</f>
        <v>7044940</v>
      </c>
      <c r="F104" s="506"/>
      <c r="G104" s="506"/>
      <c r="H104" s="506"/>
      <c r="I104" s="506"/>
      <c r="J104" s="506"/>
      <c r="K104" s="506"/>
      <c r="L104" s="506"/>
      <c r="M104" s="506"/>
      <c r="N104" s="506"/>
      <c r="O104" s="506"/>
      <c r="P104" s="506"/>
      <c r="Q104" s="507"/>
    </row>
    <row r="105" spans="1:22" s="508" customFormat="1" ht="15" customHeight="1" x14ac:dyDescent="0.25">
      <c r="A105" s="509" t="s">
        <v>2511</v>
      </c>
      <c r="B105" s="510" t="s">
        <v>4348</v>
      </c>
      <c r="C105" s="505">
        <f>B!C2995</f>
        <v>65</v>
      </c>
      <c r="D105" s="505">
        <f>B!E2995</f>
        <v>54</v>
      </c>
      <c r="E105" s="439">
        <f>B!$AL$2995</f>
        <v>181980</v>
      </c>
      <c r="F105" s="506"/>
      <c r="G105" s="506"/>
      <c r="H105" s="506"/>
      <c r="I105" s="506"/>
      <c r="J105" s="506"/>
      <c r="K105" s="506"/>
      <c r="L105" s="506"/>
      <c r="M105" s="506"/>
      <c r="N105" s="506"/>
      <c r="O105" s="506"/>
      <c r="P105" s="506"/>
      <c r="Q105" s="507"/>
    </row>
    <row r="106" spans="1:22" s="508" customFormat="1" ht="15" customHeight="1" x14ac:dyDescent="0.25">
      <c r="A106" s="509" t="s">
        <v>2512</v>
      </c>
      <c r="B106" s="511" t="s">
        <v>4350</v>
      </c>
      <c r="C106" s="505">
        <f>B!C3013</f>
        <v>609</v>
      </c>
      <c r="D106" s="505">
        <f>B!E3013</f>
        <v>557</v>
      </c>
      <c r="E106" s="439">
        <f>B!$AL$3013</f>
        <v>2574430</v>
      </c>
      <c r="F106" s="506"/>
      <c r="G106" s="506"/>
      <c r="H106" s="506"/>
      <c r="I106" s="506"/>
      <c r="J106" s="506"/>
      <c r="K106" s="506"/>
      <c r="L106" s="506"/>
      <c r="M106" s="506"/>
      <c r="N106" s="506"/>
      <c r="O106" s="506"/>
      <c r="P106" s="506"/>
      <c r="Q106" s="507"/>
    </row>
    <row r="107" spans="1:22" s="508" customFormat="1" ht="15" customHeight="1" x14ac:dyDescent="0.25">
      <c r="A107" s="509" t="s">
        <v>4352</v>
      </c>
      <c r="B107" s="510" t="s">
        <v>4349</v>
      </c>
      <c r="C107" s="505">
        <f>B!C3045</f>
        <v>1</v>
      </c>
      <c r="D107" s="505">
        <f>B!E3045</f>
        <v>1</v>
      </c>
      <c r="E107" s="439">
        <f>B!$AL$3045</f>
        <v>12300</v>
      </c>
      <c r="F107" s="506"/>
      <c r="G107" s="506"/>
      <c r="H107" s="506"/>
      <c r="I107" s="506"/>
      <c r="J107" s="506"/>
      <c r="K107" s="506"/>
      <c r="L107" s="506"/>
      <c r="M107" s="506"/>
      <c r="N107" s="506"/>
      <c r="O107" s="506"/>
      <c r="P107" s="506"/>
      <c r="Q107" s="507"/>
    </row>
    <row r="108" spans="1:22" s="508" customFormat="1" ht="15" customHeight="1" x14ac:dyDescent="0.25">
      <c r="A108" s="509" t="s">
        <v>4353</v>
      </c>
      <c r="B108" s="510" t="s">
        <v>4351</v>
      </c>
      <c r="C108" s="505">
        <f>B!C3073</f>
        <v>31</v>
      </c>
      <c r="D108" s="505">
        <f>B!I3073</f>
        <v>29</v>
      </c>
      <c r="E108" s="439">
        <f>B!AL3073</f>
        <v>1212460</v>
      </c>
      <c r="F108" s="506"/>
      <c r="G108" s="506"/>
      <c r="H108" s="506"/>
      <c r="I108" s="506"/>
      <c r="J108" s="506"/>
      <c r="K108" s="506"/>
      <c r="L108" s="506"/>
      <c r="M108" s="506"/>
      <c r="N108" s="506"/>
      <c r="O108" s="506"/>
      <c r="P108" s="506"/>
      <c r="Q108" s="507"/>
    </row>
    <row r="109" spans="1:22" ht="15" customHeight="1" x14ac:dyDescent="0.25">
      <c r="A109" s="450"/>
      <c r="B109" s="483" t="s">
        <v>2489</v>
      </c>
      <c r="C109" s="512">
        <f>B!$C$3134</f>
        <v>10</v>
      </c>
      <c r="D109" s="513"/>
      <c r="E109" s="458"/>
      <c r="F109" s="498"/>
      <c r="G109" s="498"/>
      <c r="H109" s="498"/>
      <c r="I109" s="498"/>
      <c r="J109" s="498"/>
      <c r="K109" s="498"/>
      <c r="L109" s="498"/>
      <c r="M109" s="498"/>
      <c r="N109" s="498"/>
      <c r="O109" s="498"/>
      <c r="P109" s="498"/>
      <c r="Q109" s="499"/>
    </row>
    <row r="110" spans="1:22" ht="15" customHeight="1" x14ac:dyDescent="0.25">
      <c r="A110" s="470"/>
      <c r="B110" s="849" t="s">
        <v>467</v>
      </c>
      <c r="C110" s="514">
        <f>SUM(C104:C109)</f>
        <v>2319</v>
      </c>
      <c r="D110" s="514">
        <f>SUM(D104:D108)</f>
        <v>2173</v>
      </c>
      <c r="E110" s="487">
        <f>SUM(E104:E108)</f>
        <v>11026110</v>
      </c>
      <c r="F110" s="498"/>
      <c r="G110" s="498"/>
      <c r="H110" s="498"/>
      <c r="I110" s="498"/>
      <c r="J110" s="498"/>
      <c r="K110" s="498"/>
      <c r="L110" s="498"/>
      <c r="M110" s="498"/>
      <c r="N110" s="498"/>
      <c r="O110" s="498"/>
      <c r="P110" s="498"/>
      <c r="Q110" s="499"/>
    </row>
    <row r="111" spans="1:22" s="519" customFormat="1" ht="25" customHeight="1" x14ac:dyDescent="0.25">
      <c r="A111" s="515" t="s">
        <v>4530</v>
      </c>
      <c r="B111" s="516"/>
      <c r="C111" s="517"/>
      <c r="D111" s="517"/>
      <c r="E111" s="518"/>
    </row>
    <row r="112" spans="1:22" s="519" customFormat="1" ht="40" customHeight="1" x14ac:dyDescent="0.25">
      <c r="A112" s="409" t="s">
        <v>778</v>
      </c>
      <c r="B112" s="409" t="s">
        <v>779</v>
      </c>
      <c r="C112" s="776" t="s">
        <v>3134</v>
      </c>
      <c r="D112" s="776" t="s">
        <v>2620</v>
      </c>
      <c r="E112" s="775" t="s">
        <v>2619</v>
      </c>
    </row>
    <row r="113" spans="1:19" s="519" customFormat="1" ht="15" customHeight="1" x14ac:dyDescent="0.25">
      <c r="A113" s="416">
        <v>3001001</v>
      </c>
      <c r="B113" s="477" t="s">
        <v>71</v>
      </c>
      <c r="C113" s="520">
        <f>B!$C$3137</f>
        <v>0</v>
      </c>
      <c r="D113" s="520">
        <f>B!$E$3137</f>
        <v>0</v>
      </c>
      <c r="E113" s="438">
        <f>B!$AL$3137</f>
        <v>0</v>
      </c>
    </row>
    <row r="114" spans="1:19" s="519" customFormat="1" ht="15" customHeight="1" x14ac:dyDescent="0.25">
      <c r="A114" s="450" t="s">
        <v>72</v>
      </c>
      <c r="B114" s="483" t="s">
        <v>73</v>
      </c>
      <c r="C114" s="521">
        <f>B!$C$3138</f>
        <v>0</v>
      </c>
      <c r="D114" s="521">
        <f>B!$E$3138</f>
        <v>0</v>
      </c>
      <c r="E114" s="485">
        <f>B!$AL$3138</f>
        <v>0</v>
      </c>
    </row>
    <row r="115" spans="1:19" s="519" customFormat="1" ht="15" customHeight="1" x14ac:dyDescent="0.25">
      <c r="A115" s="470"/>
      <c r="B115" s="849" t="s">
        <v>467</v>
      </c>
      <c r="C115" s="522">
        <f>SUM(C113:C114)</f>
        <v>0</v>
      </c>
      <c r="D115" s="522">
        <f>SUM(D113:D114)</f>
        <v>0</v>
      </c>
      <c r="E115" s="523">
        <f>SUM(E113:E114)</f>
        <v>0</v>
      </c>
    </row>
    <row r="116" spans="1:19" s="519" customFormat="1" ht="25" customHeight="1" x14ac:dyDescent="0.25">
      <c r="A116" s="472" t="s">
        <v>4531</v>
      </c>
      <c r="B116" s="524"/>
      <c r="C116" s="461"/>
      <c r="D116" s="461"/>
      <c r="E116" s="462"/>
    </row>
    <row r="117" spans="1:19" s="519" customFormat="1" ht="40" customHeight="1" x14ac:dyDescent="0.25">
      <c r="A117" s="409" t="s">
        <v>778</v>
      </c>
      <c r="B117" s="476" t="s">
        <v>779</v>
      </c>
      <c r="C117" s="776" t="s">
        <v>3134</v>
      </c>
      <c r="D117" s="776" t="s">
        <v>2620</v>
      </c>
      <c r="E117" s="775" t="s">
        <v>2619</v>
      </c>
    </row>
    <row r="118" spans="1:19" s="519" customFormat="1" ht="15" customHeight="1" x14ac:dyDescent="0.25">
      <c r="A118" s="470" t="s">
        <v>74</v>
      </c>
      <c r="B118" s="483" t="s">
        <v>75</v>
      </c>
      <c r="C118" s="525">
        <f>B!$C$1192</f>
        <v>578</v>
      </c>
      <c r="D118" s="525">
        <f>B!$E$1192</f>
        <v>578</v>
      </c>
      <c r="E118" s="523">
        <f>B!$AL$1192</f>
        <v>8672780</v>
      </c>
    </row>
    <row r="119" spans="1:19" ht="25" customHeight="1" x14ac:dyDescent="0.25">
      <c r="A119" s="404" t="s">
        <v>4532</v>
      </c>
    </row>
    <row r="120" spans="1:19" ht="25" customHeight="1" x14ac:dyDescent="0.25">
      <c r="A120" s="1062" t="s">
        <v>741</v>
      </c>
      <c r="B120" s="1063"/>
      <c r="C120" s="1004" t="s">
        <v>467</v>
      </c>
      <c r="D120" s="978" t="s">
        <v>2482</v>
      </c>
      <c r="E120" s="1068"/>
      <c r="F120" s="1068"/>
      <c r="G120" s="1068"/>
      <c r="H120" s="1078" t="s">
        <v>742</v>
      </c>
      <c r="I120" s="1079"/>
      <c r="J120" s="1080"/>
      <c r="K120" s="1084" t="s">
        <v>910</v>
      </c>
      <c r="L120" s="1085"/>
      <c r="M120" s="1086"/>
      <c r="N120" s="1041" t="s">
        <v>759</v>
      </c>
      <c r="O120" s="1082" t="s">
        <v>1663</v>
      </c>
      <c r="P120" s="1083"/>
      <c r="Q120" s="1075" t="s">
        <v>466</v>
      </c>
      <c r="R120" s="1075" t="s">
        <v>3386</v>
      </c>
      <c r="S120" s="991" t="s">
        <v>2619</v>
      </c>
    </row>
    <row r="121" spans="1:19" ht="20.149999999999999" customHeight="1" x14ac:dyDescent="0.25">
      <c r="A121" s="1064"/>
      <c r="B121" s="1065"/>
      <c r="C121" s="1005"/>
      <c r="D121" s="976" t="s">
        <v>2645</v>
      </c>
      <c r="E121" s="1070" t="s">
        <v>175</v>
      </c>
      <c r="F121" s="1071"/>
      <c r="G121" s="1073" t="s">
        <v>2646</v>
      </c>
      <c r="H121" s="980" t="s">
        <v>760</v>
      </c>
      <c r="I121" s="982" t="s">
        <v>761</v>
      </c>
      <c r="J121" s="984" t="s">
        <v>924</v>
      </c>
      <c r="K121" s="986" t="s">
        <v>2506</v>
      </c>
      <c r="L121" s="987" t="s">
        <v>1848</v>
      </c>
      <c r="M121" s="988" t="s">
        <v>2507</v>
      </c>
      <c r="N121" s="1081"/>
      <c r="O121" s="989" t="s">
        <v>1849</v>
      </c>
      <c r="P121" s="990" t="s">
        <v>1664</v>
      </c>
      <c r="Q121" s="1076"/>
      <c r="R121" s="1076"/>
      <c r="S121" s="992"/>
    </row>
    <row r="122" spans="1:19" ht="20.149999999999999" customHeight="1" x14ac:dyDescent="0.25">
      <c r="A122" s="1066"/>
      <c r="B122" s="1067"/>
      <c r="C122" s="1047"/>
      <c r="D122" s="977"/>
      <c r="E122" s="777" t="s">
        <v>1660</v>
      </c>
      <c r="F122" s="778" t="s">
        <v>1661</v>
      </c>
      <c r="G122" s="1074"/>
      <c r="H122" s="981"/>
      <c r="I122" s="983"/>
      <c r="J122" s="985"/>
      <c r="K122" s="986"/>
      <c r="L122" s="987"/>
      <c r="M122" s="988"/>
      <c r="N122" s="1042"/>
      <c r="O122" s="989"/>
      <c r="P122" s="990"/>
      <c r="Q122" s="1077"/>
      <c r="R122" s="1077"/>
      <c r="S122" s="993"/>
    </row>
    <row r="123" spans="1:19" s="527" customFormat="1" ht="15" customHeight="1" x14ac:dyDescent="0.25">
      <c r="A123" s="1132" t="s">
        <v>925</v>
      </c>
      <c r="B123" s="1133"/>
      <c r="C123" s="526">
        <f>+C124+C125+C126+C127+C128+C129+C133+C134+C135</f>
        <v>46270</v>
      </c>
      <c r="D123" s="526">
        <f t="shared" ref="D123:P123" si="1">+D124+D125+D126+D127+D128+D129+D133+D134+D135</f>
        <v>46270</v>
      </c>
      <c r="E123" s="526">
        <f t="shared" si="1"/>
        <v>46270</v>
      </c>
      <c r="F123" s="526">
        <f t="shared" si="1"/>
        <v>0</v>
      </c>
      <c r="G123" s="526">
        <f t="shared" si="1"/>
        <v>0</v>
      </c>
      <c r="H123" s="526">
        <f t="shared" si="1"/>
        <v>16662</v>
      </c>
      <c r="I123" s="526">
        <f t="shared" si="1"/>
        <v>12641</v>
      </c>
      <c r="J123" s="526">
        <f t="shared" si="1"/>
        <v>16967</v>
      </c>
      <c r="K123" s="526">
        <f t="shared" si="1"/>
        <v>0</v>
      </c>
      <c r="L123" s="526">
        <f t="shared" si="1"/>
        <v>0</v>
      </c>
      <c r="M123" s="526">
        <f t="shared" si="1"/>
        <v>0</v>
      </c>
      <c r="N123" s="526">
        <f t="shared" si="1"/>
        <v>0</v>
      </c>
      <c r="O123" s="526">
        <f t="shared" si="1"/>
        <v>2301</v>
      </c>
      <c r="P123" s="526">
        <f t="shared" si="1"/>
        <v>88</v>
      </c>
      <c r="Q123" s="526">
        <f>+Q124+Q125+Q126+Q127+Q128+Q129+Q133+Q134+Q135</f>
        <v>0</v>
      </c>
      <c r="R123" s="526">
        <v>0</v>
      </c>
      <c r="S123" s="798">
        <f>SUM(S124:S128,S129,S133:S135)</f>
        <v>203192530</v>
      </c>
    </row>
    <row r="124" spans="1:19" ht="15" customHeight="1" x14ac:dyDescent="0.25">
      <c r="A124" s="528" t="s">
        <v>926</v>
      </c>
      <c r="B124" s="529" t="s">
        <v>927</v>
      </c>
      <c r="C124" s="530">
        <f>B!C297</f>
        <v>15017</v>
      </c>
      <c r="D124" s="530">
        <f>B!D297</f>
        <v>15017</v>
      </c>
      <c r="E124" s="530">
        <f>B!E297</f>
        <v>15017</v>
      </c>
      <c r="F124" s="530">
        <f>B!F297</f>
        <v>0</v>
      </c>
      <c r="G124" s="530">
        <f>B!G297</f>
        <v>0</v>
      </c>
      <c r="H124" s="530">
        <f>B!AA297</f>
        <v>5072</v>
      </c>
      <c r="I124" s="530">
        <f>B!AB297</f>
        <v>4347</v>
      </c>
      <c r="J124" s="530">
        <f>B!AC297</f>
        <v>5598</v>
      </c>
      <c r="K124" s="530">
        <f>B!AD297</f>
        <v>0</v>
      </c>
      <c r="L124" s="530">
        <f>B!AE297</f>
        <v>0</v>
      </c>
      <c r="M124" s="530">
        <f>B!AF297</f>
        <v>0</v>
      </c>
      <c r="N124" s="530">
        <f>B!AG297</f>
        <v>0</v>
      </c>
      <c r="O124" s="530">
        <f>B!AH297</f>
        <v>145</v>
      </c>
      <c r="P124" s="530">
        <f>B!AI297</f>
        <v>29</v>
      </c>
      <c r="Q124" s="530">
        <f>B!AJ297</f>
        <v>0</v>
      </c>
      <c r="R124" s="531"/>
      <c r="S124" s="799">
        <f>B!$AL$297</f>
        <v>26751450</v>
      </c>
    </row>
    <row r="125" spans="1:19" ht="15" customHeight="1" x14ac:dyDescent="0.25">
      <c r="A125" s="532" t="s">
        <v>928</v>
      </c>
      <c r="B125" s="533" t="s">
        <v>929</v>
      </c>
      <c r="C125" s="534">
        <f>B!C375</f>
        <v>17099</v>
      </c>
      <c r="D125" s="534">
        <f>B!D375</f>
        <v>17099</v>
      </c>
      <c r="E125" s="534">
        <f>B!E375</f>
        <v>17099</v>
      </c>
      <c r="F125" s="534">
        <f>B!F375</f>
        <v>0</v>
      </c>
      <c r="G125" s="534">
        <f>B!G375</f>
        <v>0</v>
      </c>
      <c r="H125" s="534">
        <f>B!AA375</f>
        <v>7531</v>
      </c>
      <c r="I125" s="534">
        <f>B!AB375</f>
        <v>3833</v>
      </c>
      <c r="J125" s="534">
        <f>B!AC375</f>
        <v>5735</v>
      </c>
      <c r="K125" s="534">
        <f>B!AD375</f>
        <v>0</v>
      </c>
      <c r="L125" s="534">
        <f>B!AE375</f>
        <v>0</v>
      </c>
      <c r="M125" s="534">
        <f>B!AF375</f>
        <v>0</v>
      </c>
      <c r="N125" s="534">
        <f>B!AG375</f>
        <v>0</v>
      </c>
      <c r="O125" s="534">
        <f>B!AH375</f>
        <v>498</v>
      </c>
      <c r="P125" s="534">
        <f>B!AI375</f>
        <v>22</v>
      </c>
      <c r="Q125" s="534">
        <f>B!AJ375</f>
        <v>0</v>
      </c>
      <c r="R125" s="535"/>
      <c r="S125" s="636">
        <f>B!$AL$375</f>
        <v>37326820</v>
      </c>
    </row>
    <row r="126" spans="1:19" ht="15" customHeight="1" x14ac:dyDescent="0.25">
      <c r="A126" s="532" t="s">
        <v>930</v>
      </c>
      <c r="B126" s="533" t="s">
        <v>931</v>
      </c>
      <c r="C126" s="534">
        <f>B!C421</f>
        <v>1105</v>
      </c>
      <c r="D126" s="534">
        <f>B!D421</f>
        <v>1105</v>
      </c>
      <c r="E126" s="534">
        <f>B!E421</f>
        <v>1105</v>
      </c>
      <c r="F126" s="534">
        <f>B!F421</f>
        <v>0</v>
      </c>
      <c r="G126" s="534">
        <f>B!G421</f>
        <v>0</v>
      </c>
      <c r="H126" s="534">
        <f>B!AA421</f>
        <v>115</v>
      </c>
      <c r="I126" s="534">
        <f>B!AB421</f>
        <v>978</v>
      </c>
      <c r="J126" s="534">
        <f>B!AC421</f>
        <v>12</v>
      </c>
      <c r="K126" s="534">
        <f>B!AD421</f>
        <v>0</v>
      </c>
      <c r="L126" s="534">
        <f>B!AE421</f>
        <v>0</v>
      </c>
      <c r="M126" s="534">
        <f>B!AF421</f>
        <v>0</v>
      </c>
      <c r="N126" s="534">
        <f>B!AG421</f>
        <v>0</v>
      </c>
      <c r="O126" s="534">
        <f>B!AH421</f>
        <v>1101</v>
      </c>
      <c r="P126" s="534">
        <f>B!AI421</f>
        <v>4</v>
      </c>
      <c r="Q126" s="534">
        <f>B!AJ421</f>
        <v>0</v>
      </c>
      <c r="R126" s="535"/>
      <c r="S126" s="636">
        <f>B!$AL$421</f>
        <v>5552040</v>
      </c>
    </row>
    <row r="127" spans="1:19" ht="15" customHeight="1" x14ac:dyDescent="0.25">
      <c r="A127" s="532" t="s">
        <v>932</v>
      </c>
      <c r="B127" s="533" t="s">
        <v>933</v>
      </c>
      <c r="C127" s="534">
        <f>B!C435</f>
        <v>48</v>
      </c>
      <c r="D127" s="534">
        <f>B!D435</f>
        <v>48</v>
      </c>
      <c r="E127" s="534">
        <f>B!E435</f>
        <v>48</v>
      </c>
      <c r="F127" s="534">
        <f>B!F435</f>
        <v>0</v>
      </c>
      <c r="G127" s="534">
        <f>B!G435</f>
        <v>0</v>
      </c>
      <c r="H127" s="534">
        <f>B!AA435</f>
        <v>10</v>
      </c>
      <c r="I127" s="534">
        <f>B!AB435</f>
        <v>38</v>
      </c>
      <c r="J127" s="534">
        <f>B!AC435</f>
        <v>0</v>
      </c>
      <c r="K127" s="534">
        <f>B!AD435</f>
        <v>0</v>
      </c>
      <c r="L127" s="534">
        <f>B!AE435</f>
        <v>0</v>
      </c>
      <c r="M127" s="534">
        <f>B!AF435</f>
        <v>0</v>
      </c>
      <c r="N127" s="534">
        <f>B!AG435</f>
        <v>0</v>
      </c>
      <c r="O127" s="534">
        <f>B!AH435</f>
        <v>48</v>
      </c>
      <c r="P127" s="534">
        <f>B!AI435</f>
        <v>0</v>
      </c>
      <c r="Q127" s="534">
        <f>B!AJ435</f>
        <v>0</v>
      </c>
      <c r="R127" s="535"/>
      <c r="S127" s="636">
        <f>B!$AL$435</f>
        <v>3087120</v>
      </c>
    </row>
    <row r="128" spans="1:19" ht="15" customHeight="1" x14ac:dyDescent="0.25">
      <c r="A128" s="536" t="s">
        <v>934</v>
      </c>
      <c r="B128" s="537" t="s">
        <v>935</v>
      </c>
      <c r="C128" s="538">
        <f>B!C514</f>
        <v>2498</v>
      </c>
      <c r="D128" s="538">
        <f>B!D514</f>
        <v>2498</v>
      </c>
      <c r="E128" s="538">
        <f>B!E514</f>
        <v>2498</v>
      </c>
      <c r="F128" s="538">
        <f>B!F514</f>
        <v>0</v>
      </c>
      <c r="G128" s="538">
        <f>B!G514</f>
        <v>0</v>
      </c>
      <c r="H128" s="538">
        <f>B!AA514</f>
        <v>662</v>
      </c>
      <c r="I128" s="538">
        <f>B!AB514</f>
        <v>934</v>
      </c>
      <c r="J128" s="538">
        <f>B!AC514</f>
        <v>902</v>
      </c>
      <c r="K128" s="538">
        <f>B!AD514</f>
        <v>0</v>
      </c>
      <c r="L128" s="538">
        <f>B!AE514</f>
        <v>0</v>
      </c>
      <c r="M128" s="538">
        <f>B!AF514</f>
        <v>0</v>
      </c>
      <c r="N128" s="538">
        <f>B!AG514</f>
        <v>0</v>
      </c>
      <c r="O128" s="538">
        <f>B!AH514</f>
        <v>299</v>
      </c>
      <c r="P128" s="538">
        <f>B!AI514</f>
        <v>18</v>
      </c>
      <c r="Q128" s="538">
        <f>B!AJ514</f>
        <v>0</v>
      </c>
      <c r="R128" s="539"/>
      <c r="S128" s="642">
        <f>B!$AL$514</f>
        <v>26334680</v>
      </c>
    </row>
    <row r="129" spans="1:19" ht="15" customHeight="1" x14ac:dyDescent="0.25">
      <c r="A129" s="1136" t="s">
        <v>936</v>
      </c>
      <c r="B129" s="405" t="s">
        <v>937</v>
      </c>
      <c r="C129" s="540">
        <f>SUM(C130:C132)</f>
        <v>9013</v>
      </c>
      <c r="D129" s="541">
        <f>SUM(D130:D132)</f>
        <v>9013</v>
      </c>
      <c r="E129" s="542">
        <f t="shared" ref="E129:P129" si="2">SUM(E130:E132)</f>
        <v>9013</v>
      </c>
      <c r="F129" s="543">
        <f t="shared" si="2"/>
        <v>0</v>
      </c>
      <c r="G129" s="544">
        <f t="shared" si="2"/>
        <v>0</v>
      </c>
      <c r="H129" s="544">
        <f t="shared" si="2"/>
        <v>2937</v>
      </c>
      <c r="I129" s="544">
        <f t="shared" si="2"/>
        <v>1928</v>
      </c>
      <c r="J129" s="544">
        <f t="shared" si="2"/>
        <v>4148</v>
      </c>
      <c r="K129" s="544">
        <f t="shared" si="2"/>
        <v>0</v>
      </c>
      <c r="L129" s="544">
        <f t="shared" si="2"/>
        <v>0</v>
      </c>
      <c r="M129" s="544">
        <f t="shared" si="2"/>
        <v>0</v>
      </c>
      <c r="N129" s="544">
        <f t="shared" si="2"/>
        <v>0</v>
      </c>
      <c r="O129" s="544">
        <f t="shared" si="2"/>
        <v>195</v>
      </c>
      <c r="P129" s="544">
        <f t="shared" si="2"/>
        <v>15</v>
      </c>
      <c r="Q129" s="545">
        <f>SUM(Q130:Q132)</f>
        <v>0</v>
      </c>
      <c r="R129" s="546">
        <v>0</v>
      </c>
      <c r="S129" s="649">
        <f>SUM(S130:S132)</f>
        <v>100375220</v>
      </c>
    </row>
    <row r="130" spans="1:19" ht="15" customHeight="1" x14ac:dyDescent="0.25">
      <c r="A130" s="1136"/>
      <c r="B130" s="547" t="s">
        <v>938</v>
      </c>
      <c r="C130" s="530">
        <f>B!C573</f>
        <v>4617</v>
      </c>
      <c r="D130" s="530">
        <f>B!D573</f>
        <v>4617</v>
      </c>
      <c r="E130" s="530">
        <f>B!E573</f>
        <v>4617</v>
      </c>
      <c r="F130" s="530">
        <f>B!F573</f>
        <v>0</v>
      </c>
      <c r="G130" s="530">
        <f>B!G573</f>
        <v>0</v>
      </c>
      <c r="H130" s="530">
        <f>B!AA573</f>
        <v>1604</v>
      </c>
      <c r="I130" s="530">
        <f>B!AB573</f>
        <v>451</v>
      </c>
      <c r="J130" s="530">
        <f>B!AC573</f>
        <v>2562</v>
      </c>
      <c r="K130" s="530">
        <f>B!AD573</f>
        <v>0</v>
      </c>
      <c r="L130" s="530">
        <f>B!AE573</f>
        <v>0</v>
      </c>
      <c r="M130" s="530">
        <f>B!AF573</f>
        <v>0</v>
      </c>
      <c r="N130" s="530">
        <f>B!AG573</f>
        <v>0</v>
      </c>
      <c r="O130" s="530">
        <f>B!AH573</f>
        <v>39</v>
      </c>
      <c r="P130" s="530">
        <f>B!AI573</f>
        <v>3</v>
      </c>
      <c r="Q130" s="530">
        <f>B!AJ573</f>
        <v>0</v>
      </c>
      <c r="R130" s="531"/>
      <c r="S130" s="800">
        <f>B!$AL$573</f>
        <v>27784590</v>
      </c>
    </row>
    <row r="131" spans="1:19" ht="15" customHeight="1" x14ac:dyDescent="0.25">
      <c r="A131" s="1136"/>
      <c r="B131" s="548" t="s">
        <v>939</v>
      </c>
      <c r="C131" s="534">
        <f>B!C593</f>
        <v>21</v>
      </c>
      <c r="D131" s="534">
        <f>B!D593</f>
        <v>21</v>
      </c>
      <c r="E131" s="534">
        <f>B!E593</f>
        <v>21</v>
      </c>
      <c r="F131" s="534">
        <f>B!F593</f>
        <v>0</v>
      </c>
      <c r="G131" s="534">
        <f>B!G593</f>
        <v>0</v>
      </c>
      <c r="H131" s="534">
        <f>B!AA593</f>
        <v>0</v>
      </c>
      <c r="I131" s="534">
        <f>B!AB593</f>
        <v>7</v>
      </c>
      <c r="J131" s="534">
        <f>B!AC593</f>
        <v>14</v>
      </c>
      <c r="K131" s="534">
        <f>B!AD593</f>
        <v>0</v>
      </c>
      <c r="L131" s="534">
        <f>B!AE593</f>
        <v>0</v>
      </c>
      <c r="M131" s="534">
        <f>B!AF593</f>
        <v>0</v>
      </c>
      <c r="N131" s="534">
        <f>B!AG593</f>
        <v>0</v>
      </c>
      <c r="O131" s="534">
        <f>B!AH593</f>
        <v>18</v>
      </c>
      <c r="P131" s="534">
        <f>B!AI593</f>
        <v>0</v>
      </c>
      <c r="Q131" s="534">
        <f>B!AJ593</f>
        <v>0</v>
      </c>
      <c r="R131" s="535"/>
      <c r="S131" s="636">
        <f>B!$AL$593</f>
        <v>96000</v>
      </c>
    </row>
    <row r="132" spans="1:19" ht="15" customHeight="1" x14ac:dyDescent="0.25">
      <c r="A132" s="1137"/>
      <c r="B132" s="549" t="s">
        <v>940</v>
      </c>
      <c r="C132" s="550">
        <f>B!C634</f>
        <v>4375</v>
      </c>
      <c r="D132" s="550">
        <f>B!D634</f>
        <v>4375</v>
      </c>
      <c r="E132" s="550">
        <f>B!E634</f>
        <v>4375</v>
      </c>
      <c r="F132" s="550">
        <f>B!F634</f>
        <v>0</v>
      </c>
      <c r="G132" s="550">
        <f>B!G634</f>
        <v>0</v>
      </c>
      <c r="H132" s="550">
        <f>B!AA634</f>
        <v>1333</v>
      </c>
      <c r="I132" s="550">
        <f>B!AB634</f>
        <v>1470</v>
      </c>
      <c r="J132" s="550">
        <f>B!AC634</f>
        <v>1572</v>
      </c>
      <c r="K132" s="550">
        <f>B!AD634</f>
        <v>0</v>
      </c>
      <c r="L132" s="550">
        <f>B!AE634</f>
        <v>0</v>
      </c>
      <c r="M132" s="550">
        <f>B!AF634</f>
        <v>0</v>
      </c>
      <c r="N132" s="550">
        <f>B!AG634</f>
        <v>0</v>
      </c>
      <c r="O132" s="550">
        <f>B!AH634</f>
        <v>138</v>
      </c>
      <c r="P132" s="550">
        <f>B!AI634</f>
        <v>12</v>
      </c>
      <c r="Q132" s="550">
        <f>B!AJ634</f>
        <v>0</v>
      </c>
      <c r="R132" s="551"/>
      <c r="S132" s="636">
        <f>B!$AL$634</f>
        <v>72494630</v>
      </c>
    </row>
    <row r="133" spans="1:19" ht="15" customHeight="1" x14ac:dyDescent="0.25">
      <c r="A133" s="528" t="s">
        <v>941</v>
      </c>
      <c r="B133" s="529" t="s">
        <v>942</v>
      </c>
      <c r="C133" s="530">
        <f>B!C644</f>
        <v>51</v>
      </c>
      <c r="D133" s="530">
        <f>B!D644</f>
        <v>51</v>
      </c>
      <c r="E133" s="530">
        <f>B!E644</f>
        <v>51</v>
      </c>
      <c r="F133" s="530">
        <f>B!F644</f>
        <v>0</v>
      </c>
      <c r="G133" s="530">
        <f>B!G644</f>
        <v>0</v>
      </c>
      <c r="H133" s="530">
        <f>B!AA644</f>
        <v>0</v>
      </c>
      <c r="I133" s="530">
        <f>B!AB644</f>
        <v>51</v>
      </c>
      <c r="J133" s="530">
        <f>B!AC644</f>
        <v>0</v>
      </c>
      <c r="K133" s="530">
        <f>B!AD644</f>
        <v>0</v>
      </c>
      <c r="L133" s="530">
        <f>B!AE644</f>
        <v>0</v>
      </c>
      <c r="M133" s="530">
        <f>B!AF644</f>
        <v>0</v>
      </c>
      <c r="N133" s="530">
        <f>B!AG644</f>
        <v>0</v>
      </c>
      <c r="O133" s="530">
        <f>B!AH644</f>
        <v>0</v>
      </c>
      <c r="P133" s="530">
        <f>B!AI644</f>
        <v>0</v>
      </c>
      <c r="Q133" s="530">
        <f>B!AJ644</f>
        <v>0</v>
      </c>
      <c r="R133" s="531"/>
      <c r="S133" s="636">
        <f>B!$AL$644</f>
        <v>429920</v>
      </c>
    </row>
    <row r="134" spans="1:19" s="553" customFormat="1" ht="15" customHeight="1" x14ac:dyDescent="0.25">
      <c r="A134" s="532" t="s">
        <v>943</v>
      </c>
      <c r="B134" s="552" t="s">
        <v>944</v>
      </c>
      <c r="C134" s="534">
        <f>B!C705</f>
        <v>256</v>
      </c>
      <c r="D134" s="534">
        <f>B!D705</f>
        <v>256</v>
      </c>
      <c r="E134" s="534">
        <f>B!E705</f>
        <v>256</v>
      </c>
      <c r="F134" s="534">
        <f>B!F705</f>
        <v>0</v>
      </c>
      <c r="G134" s="534">
        <f>B!G705</f>
        <v>0</v>
      </c>
      <c r="H134" s="534">
        <f>B!AA705</f>
        <v>160</v>
      </c>
      <c r="I134" s="534">
        <f>B!AB705</f>
        <v>60</v>
      </c>
      <c r="J134" s="534">
        <f>B!AC705</f>
        <v>36</v>
      </c>
      <c r="K134" s="534">
        <f>B!AD705</f>
        <v>0</v>
      </c>
      <c r="L134" s="534">
        <f>B!AE705</f>
        <v>0</v>
      </c>
      <c r="M134" s="534">
        <f>B!AF705</f>
        <v>0</v>
      </c>
      <c r="N134" s="534">
        <f>B!AG705</f>
        <v>0</v>
      </c>
      <c r="O134" s="534">
        <f>B!AH705</f>
        <v>15</v>
      </c>
      <c r="P134" s="534">
        <f>B!AI705</f>
        <v>0</v>
      </c>
      <c r="Q134" s="534">
        <f>B!AJ705</f>
        <v>0</v>
      </c>
      <c r="R134" s="535"/>
      <c r="S134" s="801">
        <f>B!$AL$705</f>
        <v>1202260</v>
      </c>
    </row>
    <row r="135" spans="1:19" ht="15" customHeight="1" x14ac:dyDescent="0.25">
      <c r="A135" s="532" t="s">
        <v>945</v>
      </c>
      <c r="B135" s="552" t="s">
        <v>946</v>
      </c>
      <c r="C135" s="538">
        <f>B!C747</f>
        <v>1183</v>
      </c>
      <c r="D135" s="538">
        <f>B!D747</f>
        <v>1183</v>
      </c>
      <c r="E135" s="538">
        <f>B!E747</f>
        <v>1183</v>
      </c>
      <c r="F135" s="538">
        <f>B!F747</f>
        <v>0</v>
      </c>
      <c r="G135" s="538">
        <f>B!G747</f>
        <v>0</v>
      </c>
      <c r="H135" s="538">
        <f>B!AA747</f>
        <v>175</v>
      </c>
      <c r="I135" s="538">
        <f>B!AB747</f>
        <v>472</v>
      </c>
      <c r="J135" s="538">
        <f>B!AC747</f>
        <v>536</v>
      </c>
      <c r="K135" s="538">
        <f>B!AD747</f>
        <v>0</v>
      </c>
      <c r="L135" s="538">
        <f>B!AE747</f>
        <v>0</v>
      </c>
      <c r="M135" s="538">
        <f>B!AF747</f>
        <v>0</v>
      </c>
      <c r="N135" s="538">
        <f>B!AG747</f>
        <v>0</v>
      </c>
      <c r="O135" s="538">
        <f>B!AH747</f>
        <v>0</v>
      </c>
      <c r="P135" s="538">
        <f>B!AI747</f>
        <v>0</v>
      </c>
      <c r="Q135" s="538">
        <f>B!AJ747</f>
        <v>0</v>
      </c>
      <c r="R135" s="539"/>
      <c r="S135" s="636">
        <f>B!$AL$747</f>
        <v>2133020</v>
      </c>
    </row>
    <row r="136" spans="1:19" s="404" customFormat="1" ht="15" customHeight="1" x14ac:dyDescent="0.25">
      <c r="A136" s="1132" t="s">
        <v>947</v>
      </c>
      <c r="B136" s="1133"/>
      <c r="C136" s="554">
        <f t="shared" ref="C136:P136" si="3">+C137+C138+C139+C140+C144+C145</f>
        <v>6552</v>
      </c>
      <c r="D136" s="555">
        <f t="shared" si="3"/>
        <v>6378</v>
      </c>
      <c r="E136" s="542">
        <f t="shared" si="3"/>
        <v>6378</v>
      </c>
      <c r="F136" s="543">
        <f t="shared" si="3"/>
        <v>0</v>
      </c>
      <c r="G136" s="544">
        <f t="shared" si="3"/>
        <v>174</v>
      </c>
      <c r="H136" s="542">
        <f t="shared" si="3"/>
        <v>847</v>
      </c>
      <c r="I136" s="556">
        <f t="shared" si="3"/>
        <v>2486</v>
      </c>
      <c r="J136" s="543">
        <f t="shared" si="3"/>
        <v>3219</v>
      </c>
      <c r="K136" s="542">
        <f t="shared" si="3"/>
        <v>0</v>
      </c>
      <c r="L136" s="556">
        <f t="shared" si="3"/>
        <v>0</v>
      </c>
      <c r="M136" s="543">
        <f t="shared" si="3"/>
        <v>0</v>
      </c>
      <c r="N136" s="543">
        <f t="shared" si="3"/>
        <v>0</v>
      </c>
      <c r="O136" s="557">
        <f t="shared" si="3"/>
        <v>276</v>
      </c>
      <c r="P136" s="558">
        <f t="shared" si="3"/>
        <v>73</v>
      </c>
      <c r="Q136" s="559">
        <f>+Q137+Q138+Q139+Q140+Q144+Q145</f>
        <v>0</v>
      </c>
      <c r="R136" s="560">
        <f>+R137+R138+R139</f>
        <v>0</v>
      </c>
      <c r="S136" s="649">
        <f>+S137+S138+S139+S140+S144</f>
        <v>101548790</v>
      </c>
    </row>
    <row r="137" spans="1:19" ht="15" customHeight="1" x14ac:dyDescent="0.25">
      <c r="A137" s="528" t="s">
        <v>1026</v>
      </c>
      <c r="B137" s="561" t="s">
        <v>948</v>
      </c>
      <c r="C137" s="530">
        <f>B!C807</f>
        <v>5457</v>
      </c>
      <c r="D137" s="530">
        <f>B!D807</f>
        <v>5302</v>
      </c>
      <c r="E137" s="530">
        <f>B!E807</f>
        <v>5302</v>
      </c>
      <c r="F137" s="530">
        <f>B!F807</f>
        <v>0</v>
      </c>
      <c r="G137" s="530">
        <f>B!G807</f>
        <v>155</v>
      </c>
      <c r="H137" s="562">
        <f>B!AA807</f>
        <v>617</v>
      </c>
      <c r="I137" s="562">
        <f>B!AB807</f>
        <v>1851</v>
      </c>
      <c r="J137" s="562">
        <f>B!AC807</f>
        <v>2989</v>
      </c>
      <c r="K137" s="562">
        <f>B!AD807</f>
        <v>0</v>
      </c>
      <c r="L137" s="562">
        <f>B!AE807</f>
        <v>0</v>
      </c>
      <c r="M137" s="562">
        <f>B!AF807</f>
        <v>0</v>
      </c>
      <c r="N137" s="562">
        <f>B!AG807</f>
        <v>0</v>
      </c>
      <c r="O137" s="562">
        <f>B!AH807</f>
        <v>0</v>
      </c>
      <c r="P137" s="562">
        <f>B!AI807</f>
        <v>0</v>
      </c>
      <c r="Q137" s="562">
        <f>B!AJ807</f>
        <v>0</v>
      </c>
      <c r="R137" s="563"/>
      <c r="S137" s="800">
        <f>B!$AL$807</f>
        <v>52379100</v>
      </c>
    </row>
    <row r="138" spans="1:19" ht="15" customHeight="1" x14ac:dyDescent="0.25">
      <c r="A138" s="536" t="s">
        <v>1027</v>
      </c>
      <c r="B138" s="564" t="s">
        <v>958</v>
      </c>
      <c r="C138" s="534">
        <f>B!C830</f>
        <v>0</v>
      </c>
      <c r="D138" s="534">
        <f>B!D830</f>
        <v>0</v>
      </c>
      <c r="E138" s="534">
        <f>B!E830</f>
        <v>0</v>
      </c>
      <c r="F138" s="534">
        <f>B!F830</f>
        <v>0</v>
      </c>
      <c r="G138" s="534">
        <f>B!G830</f>
        <v>0</v>
      </c>
      <c r="H138" s="565">
        <f>B!AA830</f>
        <v>0</v>
      </c>
      <c r="I138" s="565">
        <f>B!AB830</f>
        <v>0</v>
      </c>
      <c r="J138" s="565">
        <f>B!AC830</f>
        <v>0</v>
      </c>
      <c r="K138" s="565">
        <f>B!AD830</f>
        <v>0</v>
      </c>
      <c r="L138" s="565">
        <f>B!AE830</f>
        <v>0</v>
      </c>
      <c r="M138" s="565">
        <f>B!AF830</f>
        <v>0</v>
      </c>
      <c r="N138" s="565">
        <f>B!AG830</f>
        <v>0</v>
      </c>
      <c r="O138" s="565">
        <f>B!AH830</f>
        <v>0</v>
      </c>
      <c r="P138" s="565">
        <f>B!AI830</f>
        <v>0</v>
      </c>
      <c r="Q138" s="565">
        <f>B!AJ830</f>
        <v>0</v>
      </c>
      <c r="R138" s="566"/>
      <c r="S138" s="636">
        <f>B!$AL$830</f>
        <v>0</v>
      </c>
    </row>
    <row r="139" spans="1:19" ht="15" customHeight="1" x14ac:dyDescent="0.25">
      <c r="A139" s="567" t="s">
        <v>1028</v>
      </c>
      <c r="B139" s="568" t="s">
        <v>959</v>
      </c>
      <c r="C139" s="538">
        <f>B!C860</f>
        <v>227</v>
      </c>
      <c r="D139" s="538">
        <f>B!D860</f>
        <v>218</v>
      </c>
      <c r="E139" s="538">
        <f>B!E860</f>
        <v>218</v>
      </c>
      <c r="F139" s="538">
        <f>B!F860</f>
        <v>0</v>
      </c>
      <c r="G139" s="538">
        <f>B!G860</f>
        <v>9</v>
      </c>
      <c r="H139" s="569">
        <f>B!AA860</f>
        <v>52</v>
      </c>
      <c r="I139" s="569">
        <f>B!AB860</f>
        <v>50</v>
      </c>
      <c r="J139" s="569">
        <f>B!AC860</f>
        <v>125</v>
      </c>
      <c r="K139" s="569">
        <f>B!AD860</f>
        <v>0</v>
      </c>
      <c r="L139" s="569">
        <f>B!AE860</f>
        <v>0</v>
      </c>
      <c r="M139" s="569">
        <f>B!AF860</f>
        <v>0</v>
      </c>
      <c r="N139" s="569">
        <f>B!AG860</f>
        <v>0</v>
      </c>
      <c r="O139" s="569">
        <f>B!AH860</f>
        <v>227</v>
      </c>
      <c r="P139" s="569">
        <f>B!AI860</f>
        <v>0</v>
      </c>
      <c r="Q139" s="569">
        <f>B!AJ860</f>
        <v>0</v>
      </c>
      <c r="R139" s="570"/>
      <c r="S139" s="636">
        <f>B!$AL$860</f>
        <v>13339630</v>
      </c>
    </row>
    <row r="140" spans="1:19" ht="15" customHeight="1" x14ac:dyDescent="0.25">
      <c r="A140" s="1032" t="s">
        <v>930</v>
      </c>
      <c r="B140" s="561" t="s">
        <v>960</v>
      </c>
      <c r="C140" s="571">
        <f>SUM(C141:C143)</f>
        <v>746</v>
      </c>
      <c r="D140" s="437">
        <f>SUM(D141:D143)</f>
        <v>736</v>
      </c>
      <c r="E140" s="572">
        <f t="shared" ref="E140:P140" si="4">SUM(E141:E143)</f>
        <v>736</v>
      </c>
      <c r="F140" s="573">
        <f t="shared" si="4"/>
        <v>0</v>
      </c>
      <c r="G140" s="574">
        <f t="shared" si="4"/>
        <v>10</v>
      </c>
      <c r="H140" s="575">
        <f t="shared" si="4"/>
        <v>138</v>
      </c>
      <c r="I140" s="576">
        <f t="shared" si="4"/>
        <v>503</v>
      </c>
      <c r="J140" s="577">
        <f t="shared" si="4"/>
        <v>105</v>
      </c>
      <c r="K140" s="575">
        <f t="shared" si="4"/>
        <v>0</v>
      </c>
      <c r="L140" s="576">
        <f t="shared" si="4"/>
        <v>0</v>
      </c>
      <c r="M140" s="577">
        <f t="shared" si="4"/>
        <v>0</v>
      </c>
      <c r="N140" s="577">
        <f>SUM(N141:N143)</f>
        <v>0</v>
      </c>
      <c r="O140" s="578">
        <f t="shared" si="4"/>
        <v>0</v>
      </c>
      <c r="P140" s="579">
        <f t="shared" si="4"/>
        <v>0</v>
      </c>
      <c r="Q140" s="580">
        <f>SUM(Q141:Q143)</f>
        <v>0</v>
      </c>
      <c r="R140" s="581">
        <f>SUM(R141:R144)</f>
        <v>0</v>
      </c>
      <c r="S140" s="636">
        <f>SUM(S141:S143)</f>
        <v>14444100</v>
      </c>
    </row>
    <row r="141" spans="1:19" ht="15" customHeight="1" x14ac:dyDescent="0.25">
      <c r="A141" s="1032"/>
      <c r="B141" s="548" t="s">
        <v>2546</v>
      </c>
      <c r="C141" s="530">
        <f>B!C885-B!C862-B!C863</f>
        <v>593</v>
      </c>
      <c r="D141" s="530">
        <f>B!D885-B!D862-B!D863</f>
        <v>584</v>
      </c>
      <c r="E141" s="530">
        <f>B!E885-B!E862-B!E863</f>
        <v>584</v>
      </c>
      <c r="F141" s="530">
        <f>B!F885-B!F862-B!F863</f>
        <v>0</v>
      </c>
      <c r="G141" s="530">
        <f>B!G885-B!G862-B!G863</f>
        <v>9</v>
      </c>
      <c r="H141" s="562">
        <f>B!AA885-B!AA862-B!AA863</f>
        <v>93</v>
      </c>
      <c r="I141" s="562">
        <f>B!AB885-B!AB862-B!AB863</f>
        <v>446</v>
      </c>
      <c r="J141" s="562">
        <f>B!AC885-B!AC862-B!AC863</f>
        <v>54</v>
      </c>
      <c r="K141" s="562">
        <f>B!AD885-B!AD862-B!AD863</f>
        <v>0</v>
      </c>
      <c r="L141" s="562">
        <f>B!AE885-B!AE862-B!AE863</f>
        <v>0</v>
      </c>
      <c r="M141" s="562">
        <f>B!AF885-B!AF862-B!AF863</f>
        <v>0</v>
      </c>
      <c r="N141" s="562">
        <f>B!AG885-B!AG862-B!AG863</f>
        <v>0</v>
      </c>
      <c r="O141" s="562">
        <f>B!AH885-B!AH862-B!AH863</f>
        <v>0</v>
      </c>
      <c r="P141" s="562">
        <f>B!AI885-B!AI862-B!AI863</f>
        <v>0</v>
      </c>
      <c r="Q141" s="562">
        <f>B!AJ885-B!AJ862-B!AJ863</f>
        <v>0</v>
      </c>
      <c r="R141" s="563"/>
      <c r="S141" s="636">
        <f>B!$AL$885-B!$AL$862-B!$AL$863</f>
        <v>10987620</v>
      </c>
    </row>
    <row r="142" spans="1:19" ht="15" customHeight="1" x14ac:dyDescent="0.25">
      <c r="A142" s="1032"/>
      <c r="B142" s="548" t="s">
        <v>2547</v>
      </c>
      <c r="C142" s="534">
        <f>B!C862</f>
        <v>0</v>
      </c>
      <c r="D142" s="534">
        <f>B!D862</f>
        <v>0</v>
      </c>
      <c r="E142" s="534">
        <f>B!E862</f>
        <v>0</v>
      </c>
      <c r="F142" s="534">
        <f>B!F862</f>
        <v>0</v>
      </c>
      <c r="G142" s="534">
        <f>B!G862</f>
        <v>0</v>
      </c>
      <c r="H142" s="565">
        <f>B!AA862</f>
        <v>0</v>
      </c>
      <c r="I142" s="565">
        <f>B!AB862</f>
        <v>0</v>
      </c>
      <c r="J142" s="565">
        <f>B!AC862</f>
        <v>0</v>
      </c>
      <c r="K142" s="565">
        <f>B!AD862</f>
        <v>0</v>
      </c>
      <c r="L142" s="565">
        <f>B!AE862</f>
        <v>0</v>
      </c>
      <c r="M142" s="565">
        <f>B!AF862</f>
        <v>0</v>
      </c>
      <c r="N142" s="565">
        <f>B!AG862</f>
        <v>0</v>
      </c>
      <c r="O142" s="565">
        <f>B!AH862</f>
        <v>0</v>
      </c>
      <c r="P142" s="565">
        <f>B!AI862</f>
        <v>0</v>
      </c>
      <c r="Q142" s="565">
        <f>B!AJ862</f>
        <v>0</v>
      </c>
      <c r="R142" s="566"/>
      <c r="S142" s="636">
        <f>B!$AL$862</f>
        <v>0</v>
      </c>
    </row>
    <row r="143" spans="1:19" ht="15" customHeight="1" x14ac:dyDescent="0.25">
      <c r="A143" s="1032"/>
      <c r="B143" s="549" t="s">
        <v>2548</v>
      </c>
      <c r="C143" s="538">
        <f>B!C863</f>
        <v>153</v>
      </c>
      <c r="D143" s="538">
        <f>B!D863</f>
        <v>152</v>
      </c>
      <c r="E143" s="538">
        <f>B!E863</f>
        <v>152</v>
      </c>
      <c r="F143" s="538">
        <f>B!F863</f>
        <v>0</v>
      </c>
      <c r="G143" s="538">
        <f>B!G863</f>
        <v>1</v>
      </c>
      <c r="H143" s="569">
        <f>B!AA863</f>
        <v>45</v>
      </c>
      <c r="I143" s="569">
        <f>B!AB863</f>
        <v>57</v>
      </c>
      <c r="J143" s="569">
        <f>B!AC863</f>
        <v>51</v>
      </c>
      <c r="K143" s="569">
        <f>B!AD863</f>
        <v>0</v>
      </c>
      <c r="L143" s="569">
        <f>B!AE863</f>
        <v>0</v>
      </c>
      <c r="M143" s="569">
        <f>B!AF863</f>
        <v>0</v>
      </c>
      <c r="N143" s="569">
        <f>B!AG863</f>
        <v>0</v>
      </c>
      <c r="O143" s="569">
        <f>B!AH863</f>
        <v>0</v>
      </c>
      <c r="P143" s="569">
        <f>B!AI863</f>
        <v>0</v>
      </c>
      <c r="Q143" s="569">
        <f>B!AJ863</f>
        <v>0</v>
      </c>
      <c r="R143" s="570"/>
      <c r="S143" s="636">
        <f>B!$AL$863</f>
        <v>3456480</v>
      </c>
    </row>
    <row r="144" spans="1:19" ht="15" customHeight="1" x14ac:dyDescent="0.25">
      <c r="A144" s="528" t="s">
        <v>932</v>
      </c>
      <c r="B144" s="582" t="s">
        <v>1029</v>
      </c>
      <c r="C144" s="583">
        <f>B!C926</f>
        <v>122</v>
      </c>
      <c r="D144" s="583">
        <f>B!D926</f>
        <v>122</v>
      </c>
      <c r="E144" s="583">
        <f>B!E926</f>
        <v>122</v>
      </c>
      <c r="F144" s="583">
        <f>B!F926</f>
        <v>0</v>
      </c>
      <c r="G144" s="583">
        <f>B!G926</f>
        <v>0</v>
      </c>
      <c r="H144" s="584">
        <f>B!AA926</f>
        <v>40</v>
      </c>
      <c r="I144" s="584">
        <f>B!AB926</f>
        <v>82</v>
      </c>
      <c r="J144" s="584">
        <f>B!AC926</f>
        <v>0</v>
      </c>
      <c r="K144" s="584">
        <f>B!AD926</f>
        <v>0</v>
      </c>
      <c r="L144" s="584">
        <f>B!AE926</f>
        <v>0</v>
      </c>
      <c r="M144" s="584">
        <f>B!AF926</f>
        <v>0</v>
      </c>
      <c r="N144" s="584">
        <f>B!AG926</f>
        <v>0</v>
      </c>
      <c r="O144" s="584">
        <f>B!AH926</f>
        <v>49</v>
      </c>
      <c r="P144" s="584">
        <f>B!AI926</f>
        <v>73</v>
      </c>
      <c r="Q144" s="584">
        <f>B!AJ926</f>
        <v>0</v>
      </c>
      <c r="R144" s="585"/>
      <c r="S144" s="636">
        <f>B!$AL$926</f>
        <v>21385960</v>
      </c>
    </row>
    <row r="145" spans="1:24" s="587" customFormat="1" ht="15" customHeight="1" x14ac:dyDescent="0.25">
      <c r="A145" s="536"/>
      <c r="B145" s="586" t="s">
        <v>2458</v>
      </c>
      <c r="C145" s="538">
        <f>B!C970</f>
        <v>0</v>
      </c>
      <c r="D145" s="538">
        <f>B!D970</f>
        <v>0</v>
      </c>
      <c r="E145" s="538">
        <f>B!E970</f>
        <v>0</v>
      </c>
      <c r="F145" s="538">
        <f>B!F970</f>
        <v>0</v>
      </c>
      <c r="G145" s="538">
        <f>B!G970</f>
        <v>0</v>
      </c>
      <c r="H145" s="569">
        <f>B!AA970</f>
        <v>0</v>
      </c>
      <c r="I145" s="569">
        <f>B!AB970</f>
        <v>0</v>
      </c>
      <c r="J145" s="569">
        <f>B!AC970</f>
        <v>0</v>
      </c>
      <c r="K145" s="569">
        <f>B!AD970</f>
        <v>0</v>
      </c>
      <c r="L145" s="569">
        <f>B!AE970</f>
        <v>0</v>
      </c>
      <c r="M145" s="569">
        <f>B!AF970</f>
        <v>0</v>
      </c>
      <c r="N145" s="569">
        <f>B!AG970</f>
        <v>0</v>
      </c>
      <c r="O145" s="569">
        <f>B!AH970</f>
        <v>0</v>
      </c>
      <c r="P145" s="569">
        <f>B!AI970</f>
        <v>0</v>
      </c>
      <c r="Q145" s="569">
        <f>B!AJ970</f>
        <v>0</v>
      </c>
      <c r="R145" s="539"/>
      <c r="S145" s="802"/>
    </row>
    <row r="146" spans="1:24" s="587" customFormat="1" ht="15" customHeight="1" x14ac:dyDescent="0.25">
      <c r="A146" s="1138" t="s">
        <v>2491</v>
      </c>
      <c r="B146" s="1139"/>
      <c r="C146" s="530">
        <f>B!C655</f>
        <v>43</v>
      </c>
      <c r="D146" s="530">
        <f>B!D655</f>
        <v>43</v>
      </c>
      <c r="E146" s="530">
        <f>B!E655</f>
        <v>43</v>
      </c>
      <c r="F146" s="530">
        <f>B!F655</f>
        <v>0</v>
      </c>
      <c r="G146" s="530">
        <f>B!G655</f>
        <v>0</v>
      </c>
      <c r="H146" s="562">
        <f>B!AA655</f>
        <v>0</v>
      </c>
      <c r="I146" s="562">
        <f>B!AB655</f>
        <v>43</v>
      </c>
      <c r="J146" s="562">
        <f>B!AC655</f>
        <v>0</v>
      </c>
      <c r="K146" s="562">
        <f>B!AD655</f>
        <v>0</v>
      </c>
      <c r="L146" s="562">
        <f>B!AE655</f>
        <v>0</v>
      </c>
      <c r="M146" s="562">
        <f>B!AF655</f>
        <v>0</v>
      </c>
      <c r="N146" s="562">
        <f>B!AG655</f>
        <v>0</v>
      </c>
      <c r="O146" s="562">
        <f>B!AH655</f>
        <v>0</v>
      </c>
      <c r="P146" s="562">
        <f>B!AI655</f>
        <v>0</v>
      </c>
      <c r="Q146" s="562">
        <f>B!AJ655</f>
        <v>0</v>
      </c>
      <c r="R146" s="531"/>
      <c r="S146" s="802"/>
    </row>
    <row r="147" spans="1:24" s="404" customFormat="1" ht="15" customHeight="1" x14ac:dyDescent="0.25">
      <c r="A147" s="1134" t="s">
        <v>2975</v>
      </c>
      <c r="B147" s="1135"/>
      <c r="C147" s="588">
        <f>B!C1206</f>
        <v>211</v>
      </c>
      <c r="D147" s="588">
        <f>B!D1206</f>
        <v>211</v>
      </c>
      <c r="E147" s="588">
        <f>B!E1206</f>
        <v>211</v>
      </c>
      <c r="F147" s="588">
        <f>B!F1206</f>
        <v>0</v>
      </c>
      <c r="G147" s="588">
        <f>B!G1206</f>
        <v>0</v>
      </c>
      <c r="H147" s="589">
        <f>B!AA1206</f>
        <v>211</v>
      </c>
      <c r="I147" s="589">
        <f>B!AB1206</f>
        <v>0</v>
      </c>
      <c r="J147" s="589">
        <f>B!AC1206</f>
        <v>0</v>
      </c>
      <c r="K147" s="589">
        <f>B!AD1206</f>
        <v>0</v>
      </c>
      <c r="L147" s="589">
        <f>B!AE1206</f>
        <v>0</v>
      </c>
      <c r="M147" s="589">
        <f>B!AF1206</f>
        <v>0</v>
      </c>
      <c r="N147" s="589">
        <f>B!AG1206</f>
        <v>0</v>
      </c>
      <c r="O147" s="589">
        <f>B!AH1206</f>
        <v>0</v>
      </c>
      <c r="P147" s="589">
        <f>B!AI1206</f>
        <v>0</v>
      </c>
      <c r="Q147" s="589">
        <f>B!AJ1206</f>
        <v>0</v>
      </c>
      <c r="R147" s="590"/>
      <c r="S147" s="803">
        <f>B!$AL$1206</f>
        <v>2872960</v>
      </c>
      <c r="T147" s="500"/>
    </row>
    <row r="148" spans="1:24" ht="20.5" customHeight="1" x14ac:dyDescent="0.25">
      <c r="A148" s="404" t="s">
        <v>4540</v>
      </c>
      <c r="C148" s="405"/>
      <c r="R148" s="591"/>
      <c r="U148" s="592"/>
    </row>
    <row r="149" spans="1:24" ht="25" customHeight="1" x14ac:dyDescent="0.25">
      <c r="A149" s="1053" t="s">
        <v>961</v>
      </c>
      <c r="B149" s="1141"/>
      <c r="C149" s="1004" t="s">
        <v>467</v>
      </c>
      <c r="D149" s="978" t="s">
        <v>962</v>
      </c>
      <c r="E149" s="1068"/>
      <c r="F149" s="1068"/>
      <c r="G149" s="979"/>
      <c r="H149" s="1107" t="s">
        <v>742</v>
      </c>
      <c r="I149" s="1107"/>
      <c r="J149" s="1108"/>
      <c r="K149" s="1103" t="s">
        <v>910</v>
      </c>
      <c r="L149" s="1103"/>
      <c r="M149" s="1103"/>
      <c r="N149" s="1041" t="s">
        <v>759</v>
      </c>
      <c r="O149" s="1082" t="s">
        <v>1663</v>
      </c>
      <c r="P149" s="1083"/>
      <c r="Q149" s="1075" t="s">
        <v>466</v>
      </c>
      <c r="R149" s="975" t="s">
        <v>2619</v>
      </c>
      <c r="U149" s="592"/>
    </row>
    <row r="150" spans="1:24" ht="20.149999999999999" customHeight="1" x14ac:dyDescent="0.25">
      <c r="A150" s="1053"/>
      <c r="B150" s="1141"/>
      <c r="C150" s="1005"/>
      <c r="D150" s="976" t="s">
        <v>2645</v>
      </c>
      <c r="E150" s="978" t="s">
        <v>175</v>
      </c>
      <c r="F150" s="979"/>
      <c r="G150" s="976" t="s">
        <v>2646</v>
      </c>
      <c r="H150" s="980" t="s">
        <v>760</v>
      </c>
      <c r="I150" s="982" t="s">
        <v>761</v>
      </c>
      <c r="J150" s="984" t="s">
        <v>924</v>
      </c>
      <c r="K150" s="986" t="s">
        <v>2506</v>
      </c>
      <c r="L150" s="987" t="s">
        <v>1848</v>
      </c>
      <c r="M150" s="988" t="s">
        <v>2507</v>
      </c>
      <c r="N150" s="1081"/>
      <c r="O150" s="989" t="s">
        <v>1849</v>
      </c>
      <c r="P150" s="990" t="s">
        <v>1664</v>
      </c>
      <c r="Q150" s="1076"/>
      <c r="R150" s="975"/>
      <c r="U150" s="592"/>
    </row>
    <row r="151" spans="1:24" ht="20.149999999999999" customHeight="1" x14ac:dyDescent="0.25">
      <c r="A151" s="1053"/>
      <c r="B151" s="1141"/>
      <c r="C151" s="1047"/>
      <c r="D151" s="977"/>
      <c r="E151" s="779" t="s">
        <v>1660</v>
      </c>
      <c r="F151" s="778" t="s">
        <v>1661</v>
      </c>
      <c r="G151" s="977"/>
      <c r="H151" s="981"/>
      <c r="I151" s="983"/>
      <c r="J151" s="985"/>
      <c r="K151" s="986"/>
      <c r="L151" s="987"/>
      <c r="M151" s="988"/>
      <c r="N151" s="1042"/>
      <c r="O151" s="989"/>
      <c r="P151" s="990"/>
      <c r="Q151" s="1077"/>
      <c r="R151" s="975"/>
      <c r="U151" s="592"/>
    </row>
    <row r="152" spans="1:24" s="508" customFormat="1" ht="15" customHeight="1" x14ac:dyDescent="0.25">
      <c r="A152" s="1123" t="s">
        <v>4518</v>
      </c>
      <c r="B152" s="1124"/>
      <c r="C152" s="593">
        <f>B!C1048</f>
        <v>0</v>
      </c>
      <c r="D152" s="804">
        <f>B!D1048</f>
        <v>0</v>
      </c>
      <c r="E152" s="804">
        <f>B!E1048</f>
        <v>0</v>
      </c>
      <c r="F152" s="804">
        <f>B!F1048</f>
        <v>0</v>
      </c>
      <c r="G152" s="804">
        <f>B!G1048</f>
        <v>0</v>
      </c>
      <c r="H152" s="804">
        <f>B!AA1048</f>
        <v>0</v>
      </c>
      <c r="I152" s="804">
        <f>B!AB1048</f>
        <v>0</v>
      </c>
      <c r="J152" s="804">
        <f>B!AC1048</f>
        <v>0</v>
      </c>
      <c r="K152" s="804">
        <f>B!AD1048</f>
        <v>0</v>
      </c>
      <c r="L152" s="804">
        <f>B!AE1048</f>
        <v>0</v>
      </c>
      <c r="M152" s="804">
        <f>B!AF1048</f>
        <v>0</v>
      </c>
      <c r="N152" s="804">
        <f>B!AG1048</f>
        <v>0</v>
      </c>
      <c r="O152" s="804">
        <f>B!AH1048</f>
        <v>0</v>
      </c>
      <c r="P152" s="804">
        <f>B!AI1048</f>
        <v>0</v>
      </c>
      <c r="Q152" s="804">
        <f>B!AJ1048</f>
        <v>0</v>
      </c>
      <c r="R152" s="805">
        <f>B!AL1048</f>
        <v>0</v>
      </c>
      <c r="U152" s="594"/>
    </row>
    <row r="153" spans="1:24" ht="15" customHeight="1" x14ac:dyDescent="0.25">
      <c r="A153" s="595" t="s">
        <v>4519</v>
      </c>
      <c r="B153" s="596"/>
      <c r="C153" s="597"/>
      <c r="D153" s="598"/>
      <c r="E153" s="599"/>
      <c r="F153" s="600"/>
      <c r="G153" s="601"/>
      <c r="H153" s="599"/>
      <c r="I153" s="602"/>
      <c r="J153" s="600"/>
      <c r="K153" s="599"/>
      <c r="L153" s="602"/>
      <c r="M153" s="600"/>
      <c r="N153" s="603"/>
      <c r="O153" s="599"/>
      <c r="P153" s="600"/>
      <c r="Q153" s="604"/>
      <c r="R153" s="604"/>
      <c r="U153" s="592"/>
    </row>
    <row r="154" spans="1:24" ht="15" customHeight="1" x14ac:dyDescent="0.25">
      <c r="A154" s="1125" t="s">
        <v>1004</v>
      </c>
      <c r="B154" s="1126"/>
      <c r="C154" s="605">
        <f>B!C1054</f>
        <v>0</v>
      </c>
      <c r="D154" s="606">
        <f>B!D1054</f>
        <v>0</v>
      </c>
      <c r="E154" s="606">
        <f>B!E1054</f>
        <v>0</v>
      </c>
      <c r="F154" s="606">
        <f>B!F1054</f>
        <v>0</v>
      </c>
      <c r="G154" s="606">
        <f>B!G1054</f>
        <v>0</v>
      </c>
      <c r="H154" s="606">
        <f>B!AA1054</f>
        <v>0</v>
      </c>
      <c r="I154" s="606">
        <f>B!AB1054</f>
        <v>0</v>
      </c>
      <c r="J154" s="606">
        <f>B!AC1054</f>
        <v>0</v>
      </c>
      <c r="K154" s="606">
        <f>B!AD1054</f>
        <v>0</v>
      </c>
      <c r="L154" s="606">
        <f>B!AE1054</f>
        <v>0</v>
      </c>
      <c r="M154" s="606">
        <f>B!AF1054</f>
        <v>0</v>
      </c>
      <c r="N154" s="606">
        <f>B!AG1054</f>
        <v>0</v>
      </c>
      <c r="O154" s="606">
        <f>B!AH1054</f>
        <v>0</v>
      </c>
      <c r="P154" s="606">
        <f>B!AI1054</f>
        <v>0</v>
      </c>
      <c r="Q154" s="606">
        <f>B!AJ1054</f>
        <v>0</v>
      </c>
      <c r="R154" s="636">
        <f>B!AL1054</f>
        <v>0</v>
      </c>
      <c r="U154" s="592"/>
    </row>
    <row r="155" spans="1:24" ht="15" customHeight="1" x14ac:dyDescent="0.25">
      <c r="A155" s="1127" t="s">
        <v>3083</v>
      </c>
      <c r="B155" s="1128"/>
      <c r="C155" s="607">
        <f>B!C1064</f>
        <v>0</v>
      </c>
      <c r="D155" s="608">
        <f>B!D1064</f>
        <v>0</v>
      </c>
      <c r="E155" s="608">
        <f>B!E1064</f>
        <v>0</v>
      </c>
      <c r="F155" s="608">
        <f>B!F1064</f>
        <v>0</v>
      </c>
      <c r="G155" s="608">
        <f>B!G1064</f>
        <v>0</v>
      </c>
      <c r="H155" s="608">
        <f>B!AA1064</f>
        <v>0</v>
      </c>
      <c r="I155" s="608">
        <f>B!AB1064</f>
        <v>0</v>
      </c>
      <c r="J155" s="608">
        <f>B!AC1064</f>
        <v>0</v>
      </c>
      <c r="K155" s="608">
        <f>B!AD1064</f>
        <v>0</v>
      </c>
      <c r="L155" s="608">
        <f>B!AE1064</f>
        <v>0</v>
      </c>
      <c r="M155" s="608">
        <f>B!AF1064</f>
        <v>0</v>
      </c>
      <c r="N155" s="608">
        <f>B!AG1064</f>
        <v>0</v>
      </c>
      <c r="O155" s="608">
        <f>B!AH1064</f>
        <v>0</v>
      </c>
      <c r="P155" s="608">
        <f>B!AI1064</f>
        <v>0</v>
      </c>
      <c r="Q155" s="608">
        <f>B!AJ1064</f>
        <v>0</v>
      </c>
      <c r="R155" s="636">
        <f>B!AL1064</f>
        <v>0</v>
      </c>
      <c r="U155" s="592"/>
    </row>
    <row r="156" spans="1:24" ht="15" customHeight="1" x14ac:dyDescent="0.25">
      <c r="A156" s="1127" t="s">
        <v>3082</v>
      </c>
      <c r="B156" s="1128"/>
      <c r="C156" s="609">
        <f>B!C1087</f>
        <v>0</v>
      </c>
      <c r="D156" s="610">
        <f>B!D1087</f>
        <v>0</v>
      </c>
      <c r="E156" s="610">
        <f>B!E1087</f>
        <v>0</v>
      </c>
      <c r="F156" s="610">
        <f>B!F1087</f>
        <v>0</v>
      </c>
      <c r="G156" s="610">
        <f>B!G1087</f>
        <v>0</v>
      </c>
      <c r="H156" s="610">
        <f>B!AA1087</f>
        <v>0</v>
      </c>
      <c r="I156" s="610">
        <f>B!AB1087</f>
        <v>0</v>
      </c>
      <c r="J156" s="610">
        <f>B!AC1087</f>
        <v>0</v>
      </c>
      <c r="K156" s="610">
        <f>B!AD1087</f>
        <v>0</v>
      </c>
      <c r="L156" s="610">
        <f>B!AE1087</f>
        <v>0</v>
      </c>
      <c r="M156" s="610">
        <f>B!AF1087</f>
        <v>0</v>
      </c>
      <c r="N156" s="610">
        <f>B!AG1087</f>
        <v>0</v>
      </c>
      <c r="O156" s="610">
        <f>B!AH1087</f>
        <v>0</v>
      </c>
      <c r="P156" s="610">
        <f>B!AI1087</f>
        <v>0</v>
      </c>
      <c r="Q156" s="610">
        <f>B!AJ1087</f>
        <v>0</v>
      </c>
      <c r="R156" s="636">
        <f>B!AL1086</f>
        <v>0</v>
      </c>
      <c r="U156" s="592"/>
    </row>
    <row r="157" spans="1:24" ht="15" customHeight="1" x14ac:dyDescent="0.25">
      <c r="A157" s="1132" t="s">
        <v>818</v>
      </c>
      <c r="B157" s="1140"/>
      <c r="C157" s="611">
        <f t="shared" ref="C157:R157" si="5">SUM(C152+C154+C155+C156)</f>
        <v>0</v>
      </c>
      <c r="D157" s="611">
        <f t="shared" si="5"/>
        <v>0</v>
      </c>
      <c r="E157" s="611">
        <f t="shared" si="5"/>
        <v>0</v>
      </c>
      <c r="F157" s="611">
        <f t="shared" si="5"/>
        <v>0</v>
      </c>
      <c r="G157" s="611">
        <f t="shared" si="5"/>
        <v>0</v>
      </c>
      <c r="H157" s="611">
        <f t="shared" si="5"/>
        <v>0</v>
      </c>
      <c r="I157" s="611">
        <f t="shared" si="5"/>
        <v>0</v>
      </c>
      <c r="J157" s="611">
        <f t="shared" si="5"/>
        <v>0</v>
      </c>
      <c r="K157" s="611">
        <f t="shared" si="5"/>
        <v>0</v>
      </c>
      <c r="L157" s="611">
        <f t="shared" si="5"/>
        <v>0</v>
      </c>
      <c r="M157" s="611">
        <f t="shared" si="5"/>
        <v>0</v>
      </c>
      <c r="N157" s="611">
        <f t="shared" si="5"/>
        <v>0</v>
      </c>
      <c r="O157" s="611">
        <f t="shared" si="5"/>
        <v>0</v>
      </c>
      <c r="P157" s="611">
        <f t="shared" si="5"/>
        <v>0</v>
      </c>
      <c r="Q157" s="611">
        <f t="shared" si="5"/>
        <v>0</v>
      </c>
      <c r="R157" s="805">
        <f t="shared" si="5"/>
        <v>0</v>
      </c>
      <c r="U157" s="592"/>
    </row>
    <row r="158" spans="1:24" s="496" customFormat="1" ht="25" customHeight="1" x14ac:dyDescent="0.25">
      <c r="A158" s="490" t="s">
        <v>4541</v>
      </c>
      <c r="B158" s="612"/>
      <c r="C158" s="612"/>
      <c r="D158" s="494"/>
      <c r="E158" s="494"/>
      <c r="F158" s="494"/>
      <c r="G158" s="494"/>
      <c r="H158" s="494"/>
      <c r="I158" s="494"/>
      <c r="J158" s="494"/>
      <c r="K158" s="494"/>
      <c r="L158" s="494"/>
      <c r="M158" s="494"/>
      <c r="N158" s="494"/>
      <c r="O158" s="613"/>
      <c r="P158" s="613"/>
      <c r="Q158" s="613"/>
      <c r="R158" s="613"/>
      <c r="S158" s="406"/>
      <c r="T158" s="406"/>
      <c r="X158" s="406"/>
    </row>
    <row r="159" spans="1:24" ht="24" customHeight="1" x14ac:dyDescent="0.25">
      <c r="A159" s="1053" t="s">
        <v>1006</v>
      </c>
      <c r="B159" s="1141"/>
      <c r="C159" s="1004" t="s">
        <v>467</v>
      </c>
      <c r="D159" s="1096" t="s">
        <v>962</v>
      </c>
      <c r="E159" s="1096"/>
      <c r="F159" s="1096"/>
      <c r="G159" s="1096"/>
      <c r="H159" s="1107" t="s">
        <v>742</v>
      </c>
      <c r="I159" s="1107"/>
      <c r="J159" s="1108"/>
      <c r="K159" s="1103" t="s">
        <v>910</v>
      </c>
      <c r="L159" s="1103"/>
      <c r="M159" s="1103"/>
      <c r="N159" s="1041" t="s">
        <v>759</v>
      </c>
      <c r="O159" s="1082" t="s">
        <v>1663</v>
      </c>
      <c r="P159" s="1083"/>
      <c r="Q159" s="1075" t="s">
        <v>466</v>
      </c>
      <c r="R159" s="975" t="s">
        <v>2619</v>
      </c>
    </row>
    <row r="160" spans="1:24" ht="20.149999999999999" customHeight="1" x14ac:dyDescent="0.25">
      <c r="A160" s="1053"/>
      <c r="B160" s="1141"/>
      <c r="C160" s="1005"/>
      <c r="D160" s="1115" t="s">
        <v>2509</v>
      </c>
      <c r="E160" s="1093" t="s">
        <v>175</v>
      </c>
      <c r="F160" s="1071"/>
      <c r="G160" s="1094" t="s">
        <v>2505</v>
      </c>
      <c r="H160" s="980" t="s">
        <v>760</v>
      </c>
      <c r="I160" s="982" t="s">
        <v>761</v>
      </c>
      <c r="J160" s="984" t="s">
        <v>924</v>
      </c>
      <c r="K160" s="986" t="s">
        <v>2506</v>
      </c>
      <c r="L160" s="987" t="s">
        <v>1848</v>
      </c>
      <c r="M160" s="988" t="s">
        <v>2507</v>
      </c>
      <c r="N160" s="1081"/>
      <c r="O160" s="989" t="s">
        <v>1849</v>
      </c>
      <c r="P160" s="990" t="s">
        <v>1664</v>
      </c>
      <c r="Q160" s="1076"/>
      <c r="R160" s="975"/>
      <c r="S160" s="614"/>
      <c r="T160" s="496"/>
    </row>
    <row r="161" spans="1:22" ht="20.149999999999999" customHeight="1" x14ac:dyDescent="0.25">
      <c r="A161" s="1053"/>
      <c r="B161" s="1141"/>
      <c r="C161" s="1047"/>
      <c r="D161" s="1116"/>
      <c r="E161" s="779" t="s">
        <v>1660</v>
      </c>
      <c r="F161" s="778" t="s">
        <v>1661</v>
      </c>
      <c r="G161" s="1095"/>
      <c r="H161" s="981"/>
      <c r="I161" s="983"/>
      <c r="J161" s="985"/>
      <c r="K161" s="986"/>
      <c r="L161" s="987"/>
      <c r="M161" s="988"/>
      <c r="N161" s="1042"/>
      <c r="O161" s="989"/>
      <c r="P161" s="990"/>
      <c r="Q161" s="1077"/>
      <c r="R161" s="975"/>
      <c r="S161" s="591"/>
    </row>
    <row r="162" spans="1:22" ht="15" customHeight="1" x14ac:dyDescent="0.25">
      <c r="A162" s="615">
        <v>1901023</v>
      </c>
      <c r="B162" s="616" t="s">
        <v>199</v>
      </c>
      <c r="C162" s="617">
        <f>B!C2450</f>
        <v>0</v>
      </c>
      <c r="D162" s="617">
        <f>B!D2450</f>
        <v>0</v>
      </c>
      <c r="E162" s="618">
        <f>B!E2450</f>
        <v>0</v>
      </c>
      <c r="F162" s="618">
        <f>B!F2450</f>
        <v>0</v>
      </c>
      <c r="G162" s="618">
        <f>B!G2450</f>
        <v>0</v>
      </c>
      <c r="H162" s="619">
        <f>B!AA2450</f>
        <v>0</v>
      </c>
      <c r="I162" s="619">
        <f>B!AB2450</f>
        <v>0</v>
      </c>
      <c r="J162" s="619">
        <f>B!AC2450</f>
        <v>0</v>
      </c>
      <c r="K162" s="619">
        <f>B!AD2450</f>
        <v>0</v>
      </c>
      <c r="L162" s="619">
        <f>B!AE2450</f>
        <v>0</v>
      </c>
      <c r="M162" s="619">
        <f>B!AF2450</f>
        <v>0</v>
      </c>
      <c r="N162" s="619">
        <f>B!AG2450</f>
        <v>0</v>
      </c>
      <c r="O162" s="619">
        <f>B!AH2450</f>
        <v>0</v>
      </c>
      <c r="P162" s="619">
        <f>B!AI2450</f>
        <v>0</v>
      </c>
      <c r="Q162" s="619">
        <f>B!AJ2450</f>
        <v>0</v>
      </c>
      <c r="R162" s="620">
        <f>B!$AL$2450</f>
        <v>0</v>
      </c>
    </row>
    <row r="163" spans="1:22" ht="15" customHeight="1" x14ac:dyDescent="0.25">
      <c r="A163" s="621">
        <v>1901024</v>
      </c>
      <c r="B163" s="622" t="s">
        <v>200</v>
      </c>
      <c r="C163" s="617">
        <f>B!C2451</f>
        <v>0</v>
      </c>
      <c r="D163" s="617">
        <f>B!D2451</f>
        <v>0</v>
      </c>
      <c r="E163" s="618">
        <f>B!E2451</f>
        <v>0</v>
      </c>
      <c r="F163" s="618">
        <f>B!F2451</f>
        <v>0</v>
      </c>
      <c r="G163" s="618">
        <f>B!G2451</f>
        <v>0</v>
      </c>
      <c r="H163" s="619">
        <f>B!AA2451</f>
        <v>0</v>
      </c>
      <c r="I163" s="619">
        <f>B!AB2451</f>
        <v>0</v>
      </c>
      <c r="J163" s="619">
        <f>B!AC2451</f>
        <v>0</v>
      </c>
      <c r="K163" s="619">
        <f>B!AD2451</f>
        <v>0</v>
      </c>
      <c r="L163" s="619">
        <f>B!AE2451</f>
        <v>0</v>
      </c>
      <c r="M163" s="619">
        <f>B!AF2451</f>
        <v>0</v>
      </c>
      <c r="N163" s="619">
        <f>B!AG2451</f>
        <v>0</v>
      </c>
      <c r="O163" s="619">
        <f>B!AH2451</f>
        <v>0</v>
      </c>
      <c r="P163" s="619">
        <f>B!AI2451</f>
        <v>0</v>
      </c>
      <c r="Q163" s="619">
        <f>B!AJ2451</f>
        <v>0</v>
      </c>
      <c r="R163" s="623">
        <f>B!$AL$2451</f>
        <v>0</v>
      </c>
    </row>
    <row r="164" spans="1:22" ht="15" customHeight="1" x14ac:dyDescent="0.25">
      <c r="A164" s="621">
        <v>1901025</v>
      </c>
      <c r="B164" s="622" t="s">
        <v>15</v>
      </c>
      <c r="C164" s="617">
        <f>B!C2452</f>
        <v>0</v>
      </c>
      <c r="D164" s="617">
        <f>B!D2452</f>
        <v>0</v>
      </c>
      <c r="E164" s="618">
        <f>B!E2452</f>
        <v>0</v>
      </c>
      <c r="F164" s="618">
        <f>B!F2452</f>
        <v>0</v>
      </c>
      <c r="G164" s="618">
        <f>B!G2452</f>
        <v>0</v>
      </c>
      <c r="H164" s="619">
        <f>B!AA2452</f>
        <v>0</v>
      </c>
      <c r="I164" s="619">
        <f>B!AB2452</f>
        <v>0</v>
      </c>
      <c r="J164" s="619">
        <f>B!AC2452</f>
        <v>0</v>
      </c>
      <c r="K164" s="619">
        <f>B!AD2452</f>
        <v>0</v>
      </c>
      <c r="L164" s="619">
        <f>B!AE2452</f>
        <v>0</v>
      </c>
      <c r="M164" s="619">
        <f>B!AF2452</f>
        <v>0</v>
      </c>
      <c r="N164" s="619">
        <f>B!AG2452</f>
        <v>0</v>
      </c>
      <c r="O164" s="619">
        <f>B!AH2452</f>
        <v>0</v>
      </c>
      <c r="P164" s="619">
        <f>B!AI2452</f>
        <v>0</v>
      </c>
      <c r="Q164" s="619">
        <f>B!AJ2452</f>
        <v>0</v>
      </c>
      <c r="R164" s="623">
        <f>B!$AL$2452</f>
        <v>0</v>
      </c>
    </row>
    <row r="165" spans="1:22" ht="15" customHeight="1" x14ac:dyDescent="0.25">
      <c r="A165" s="621">
        <v>1901026</v>
      </c>
      <c r="B165" s="622" t="s">
        <v>201</v>
      </c>
      <c r="C165" s="617">
        <f>B!C2453</f>
        <v>10</v>
      </c>
      <c r="D165" s="617">
        <f>B!D2453</f>
        <v>10</v>
      </c>
      <c r="E165" s="618">
        <f>B!E2453</f>
        <v>10</v>
      </c>
      <c r="F165" s="618">
        <f>B!F2453</f>
        <v>0</v>
      </c>
      <c r="G165" s="618">
        <f>B!G2453</f>
        <v>0</v>
      </c>
      <c r="H165" s="619">
        <f>B!AA2453</f>
        <v>0</v>
      </c>
      <c r="I165" s="619">
        <f>B!AB2453</f>
        <v>10</v>
      </c>
      <c r="J165" s="619">
        <f>B!AC2453</f>
        <v>0</v>
      </c>
      <c r="K165" s="619">
        <f>B!AD2453</f>
        <v>0</v>
      </c>
      <c r="L165" s="619">
        <f>B!AE2453</f>
        <v>0</v>
      </c>
      <c r="M165" s="619">
        <f>B!AF2453</f>
        <v>0</v>
      </c>
      <c r="N165" s="619">
        <f>B!AG2453</f>
        <v>0</v>
      </c>
      <c r="O165" s="619">
        <f>B!AH2453</f>
        <v>0</v>
      </c>
      <c r="P165" s="619">
        <f>B!AI2453</f>
        <v>0</v>
      </c>
      <c r="Q165" s="619">
        <f>B!AJ2453</f>
        <v>0</v>
      </c>
      <c r="R165" s="623">
        <f>B!$AL$2453</f>
        <v>9865200</v>
      </c>
    </row>
    <row r="166" spans="1:22" ht="15" customHeight="1" x14ac:dyDescent="0.25">
      <c r="A166" s="621">
        <v>1901126</v>
      </c>
      <c r="B166" s="622" t="s">
        <v>14</v>
      </c>
      <c r="C166" s="617">
        <f>B!C2454</f>
        <v>0</v>
      </c>
      <c r="D166" s="617">
        <f>B!D2454</f>
        <v>0</v>
      </c>
      <c r="E166" s="618">
        <f>B!E2454</f>
        <v>0</v>
      </c>
      <c r="F166" s="618">
        <f>B!F2454</f>
        <v>0</v>
      </c>
      <c r="G166" s="618">
        <f>B!G2454</f>
        <v>0</v>
      </c>
      <c r="H166" s="619">
        <f>B!AA2454</f>
        <v>0</v>
      </c>
      <c r="I166" s="619">
        <f>B!AB2454</f>
        <v>0</v>
      </c>
      <c r="J166" s="619">
        <f>B!AC2454</f>
        <v>0</v>
      </c>
      <c r="K166" s="619">
        <f>B!AD2454</f>
        <v>0</v>
      </c>
      <c r="L166" s="619">
        <f>B!AE2454</f>
        <v>0</v>
      </c>
      <c r="M166" s="619">
        <f>B!AF2454</f>
        <v>0</v>
      </c>
      <c r="N166" s="619">
        <f>B!AG2454</f>
        <v>0</v>
      </c>
      <c r="O166" s="619">
        <f>B!AH2454</f>
        <v>0</v>
      </c>
      <c r="P166" s="619">
        <f>B!AI2454</f>
        <v>0</v>
      </c>
      <c r="Q166" s="619">
        <f>B!AJ2454</f>
        <v>0</v>
      </c>
      <c r="R166" s="623">
        <f>B!$AL$2454</f>
        <v>0</v>
      </c>
    </row>
    <row r="167" spans="1:22" ht="15" customHeight="1" x14ac:dyDescent="0.25">
      <c r="A167" s="621">
        <v>1901027</v>
      </c>
      <c r="B167" s="622" t="s">
        <v>562</v>
      </c>
      <c r="C167" s="617">
        <f>B!C2455</f>
        <v>0</v>
      </c>
      <c r="D167" s="617">
        <f>B!D2455</f>
        <v>0</v>
      </c>
      <c r="E167" s="618">
        <f>B!E2455</f>
        <v>0</v>
      </c>
      <c r="F167" s="618">
        <f>B!F2455</f>
        <v>0</v>
      </c>
      <c r="G167" s="618">
        <f>B!G2455</f>
        <v>0</v>
      </c>
      <c r="H167" s="619">
        <f>B!AA2455</f>
        <v>0</v>
      </c>
      <c r="I167" s="619">
        <f>B!AB2455</f>
        <v>0</v>
      </c>
      <c r="J167" s="619">
        <f>B!AC2455</f>
        <v>0</v>
      </c>
      <c r="K167" s="619">
        <f>B!AD2455</f>
        <v>0</v>
      </c>
      <c r="L167" s="619">
        <f>B!AE2455</f>
        <v>0</v>
      </c>
      <c r="M167" s="619">
        <f>B!AF2455</f>
        <v>0</v>
      </c>
      <c r="N167" s="619">
        <f>B!AG2455</f>
        <v>0</v>
      </c>
      <c r="O167" s="619">
        <f>B!AH2455</f>
        <v>0</v>
      </c>
      <c r="P167" s="619">
        <f>B!AI2455</f>
        <v>0</v>
      </c>
      <c r="Q167" s="619">
        <f>B!AJ2455</f>
        <v>0</v>
      </c>
      <c r="R167" s="623">
        <f>B!$AL$2455</f>
        <v>0</v>
      </c>
    </row>
    <row r="168" spans="1:22" ht="15" customHeight="1" x14ac:dyDescent="0.25">
      <c r="A168" s="621">
        <v>1901028</v>
      </c>
      <c r="B168" s="622" t="s">
        <v>202</v>
      </c>
      <c r="C168" s="617">
        <f>B!C2456</f>
        <v>0</v>
      </c>
      <c r="D168" s="617">
        <f>B!D2456</f>
        <v>0</v>
      </c>
      <c r="E168" s="618">
        <f>B!E2456</f>
        <v>0</v>
      </c>
      <c r="F168" s="618">
        <f>B!F2456</f>
        <v>0</v>
      </c>
      <c r="G168" s="618">
        <f>B!G2456</f>
        <v>0</v>
      </c>
      <c r="H168" s="619">
        <f>B!AA2456</f>
        <v>0</v>
      </c>
      <c r="I168" s="619">
        <f>B!AB2456</f>
        <v>0</v>
      </c>
      <c r="J168" s="619">
        <f>B!AC2456</f>
        <v>0</v>
      </c>
      <c r="K168" s="619">
        <f>B!AD2456</f>
        <v>0</v>
      </c>
      <c r="L168" s="619">
        <f>B!AE2456</f>
        <v>0</v>
      </c>
      <c r="M168" s="619">
        <f>B!AF2456</f>
        <v>0</v>
      </c>
      <c r="N168" s="619">
        <f>B!AG2456</f>
        <v>0</v>
      </c>
      <c r="O168" s="619">
        <f>B!AH2456</f>
        <v>0</v>
      </c>
      <c r="P168" s="619">
        <f>B!AI2456</f>
        <v>0</v>
      </c>
      <c r="Q168" s="619">
        <f>B!AJ2456</f>
        <v>0</v>
      </c>
      <c r="R168" s="623">
        <f>B!$AL$2456</f>
        <v>0</v>
      </c>
    </row>
    <row r="169" spans="1:22" ht="15" customHeight="1" x14ac:dyDescent="0.25">
      <c r="A169" s="624">
        <v>1901029</v>
      </c>
      <c r="B169" s="625" t="s">
        <v>1111</v>
      </c>
      <c r="C169" s="617">
        <f>B!C2457</f>
        <v>0</v>
      </c>
      <c r="D169" s="617">
        <f>B!D2457</f>
        <v>0</v>
      </c>
      <c r="E169" s="618">
        <f>B!E2457</f>
        <v>0</v>
      </c>
      <c r="F169" s="618">
        <f>B!F2457</f>
        <v>0</v>
      </c>
      <c r="G169" s="618">
        <f>B!G2457</f>
        <v>0</v>
      </c>
      <c r="H169" s="619">
        <f>B!AA2457</f>
        <v>0</v>
      </c>
      <c r="I169" s="619">
        <f>B!AB2457</f>
        <v>0</v>
      </c>
      <c r="J169" s="619">
        <f>B!AC2457</f>
        <v>0</v>
      </c>
      <c r="K169" s="619">
        <f>B!AD2457</f>
        <v>0</v>
      </c>
      <c r="L169" s="619">
        <f>B!AE2457</f>
        <v>0</v>
      </c>
      <c r="M169" s="619">
        <f>B!AF2457</f>
        <v>0</v>
      </c>
      <c r="N169" s="619">
        <f>B!AG2457</f>
        <v>0</v>
      </c>
      <c r="O169" s="619">
        <f>B!AH2457</f>
        <v>0</v>
      </c>
      <c r="P169" s="619">
        <f>B!AI2457</f>
        <v>0</v>
      </c>
      <c r="Q169" s="619">
        <f>B!AJ2457</f>
        <v>0</v>
      </c>
      <c r="R169" s="626">
        <f>B!$AL$2457</f>
        <v>0</v>
      </c>
    </row>
    <row r="170" spans="1:22" s="544" customFormat="1" ht="15" customHeight="1" x14ac:dyDescent="0.25">
      <c r="A170" s="1130" t="s">
        <v>467</v>
      </c>
      <c r="B170" s="1131"/>
      <c r="C170" s="627">
        <f>SUM(C162:C169)</f>
        <v>10</v>
      </c>
      <c r="D170" s="628">
        <f>SUM(D162:D169)</f>
        <v>10</v>
      </c>
      <c r="E170" s="629">
        <f t="shared" ref="E170:Q170" si="6">SUM(E162:E169)</f>
        <v>10</v>
      </c>
      <c r="F170" s="629">
        <f t="shared" si="6"/>
        <v>0</v>
      </c>
      <c r="G170" s="629">
        <f t="shared" si="6"/>
        <v>0</v>
      </c>
      <c r="H170" s="629">
        <f t="shared" si="6"/>
        <v>0</v>
      </c>
      <c r="I170" s="629">
        <f t="shared" si="6"/>
        <v>10</v>
      </c>
      <c r="J170" s="629">
        <f t="shared" si="6"/>
        <v>0</v>
      </c>
      <c r="K170" s="629">
        <f t="shared" si="6"/>
        <v>0</v>
      </c>
      <c r="L170" s="629">
        <f t="shared" si="6"/>
        <v>0</v>
      </c>
      <c r="M170" s="629">
        <f t="shared" si="6"/>
        <v>0</v>
      </c>
      <c r="N170" s="629">
        <f t="shared" si="6"/>
        <v>0</v>
      </c>
      <c r="O170" s="629">
        <f t="shared" si="6"/>
        <v>0</v>
      </c>
      <c r="P170" s="611">
        <f t="shared" si="6"/>
        <v>0</v>
      </c>
      <c r="Q170" s="611">
        <f t="shared" si="6"/>
        <v>0</v>
      </c>
      <c r="R170" s="523">
        <f>SUM(R162:R169)</f>
        <v>9865200</v>
      </c>
      <c r="S170" s="406"/>
      <c r="T170" s="406"/>
    </row>
    <row r="171" spans="1:22" ht="25" customHeight="1" x14ac:dyDescent="0.25">
      <c r="A171" s="1109" t="s">
        <v>4542</v>
      </c>
      <c r="B171" s="1109"/>
      <c r="C171" s="630"/>
      <c r="D171" s="631"/>
      <c r="E171" s="631"/>
      <c r="F171" s="631"/>
      <c r="G171" s="631"/>
      <c r="H171" s="631"/>
      <c r="I171" s="631"/>
      <c r="J171" s="631"/>
      <c r="K171" s="631"/>
      <c r="L171" s="631"/>
      <c r="M171" s="631"/>
      <c r="N171" s="632"/>
      <c r="O171" s="498"/>
      <c r="P171" s="498"/>
      <c r="R171" s="633"/>
    </row>
    <row r="172" spans="1:22" ht="25" customHeight="1" x14ac:dyDescent="0.25">
      <c r="A172" s="1062" t="s">
        <v>1007</v>
      </c>
      <c r="B172" s="1104"/>
      <c r="C172" s="1112" t="s">
        <v>2552</v>
      </c>
      <c r="D172" s="976" t="s">
        <v>2645</v>
      </c>
      <c r="E172" s="1110" t="s">
        <v>1841</v>
      </c>
      <c r="F172" s="1110"/>
      <c r="G172" s="1110"/>
      <c r="H172" s="1110"/>
      <c r="I172" s="1110"/>
      <c r="J172" s="1111"/>
      <c r="K172" s="1119" t="s">
        <v>767</v>
      </c>
      <c r="L172" s="1097" t="s">
        <v>910</v>
      </c>
      <c r="M172" s="1098"/>
      <c r="N172" s="1099"/>
      <c r="O172" s="1041" t="s">
        <v>759</v>
      </c>
      <c r="P172" s="1088" t="s">
        <v>1663</v>
      </c>
      <c r="Q172" s="1089"/>
      <c r="R172" s="1075" t="s">
        <v>466</v>
      </c>
      <c r="S172" s="991" t="s">
        <v>4554</v>
      </c>
      <c r="T172" s="991" t="s">
        <v>2960</v>
      </c>
      <c r="U172" s="991" t="s">
        <v>4555</v>
      </c>
      <c r="V172" s="991" t="s">
        <v>2619</v>
      </c>
    </row>
    <row r="173" spans="1:22" ht="20.149999999999999" customHeight="1" x14ac:dyDescent="0.25">
      <c r="A173" s="1064"/>
      <c r="B173" s="1106"/>
      <c r="C173" s="1113"/>
      <c r="D173" s="1092"/>
      <c r="E173" s="1117" t="s">
        <v>1845</v>
      </c>
      <c r="F173" s="1118"/>
      <c r="G173" s="1118"/>
      <c r="H173" s="1118" t="s">
        <v>1846</v>
      </c>
      <c r="I173" s="1118"/>
      <c r="J173" s="1118"/>
      <c r="K173" s="1120"/>
      <c r="L173" s="1100"/>
      <c r="M173" s="1101"/>
      <c r="N173" s="1102"/>
      <c r="O173" s="1081"/>
      <c r="P173" s="1090"/>
      <c r="Q173" s="1091"/>
      <c r="R173" s="1076"/>
      <c r="S173" s="992"/>
      <c r="T173" s="992"/>
      <c r="U173" s="992"/>
      <c r="V173" s="992"/>
    </row>
    <row r="174" spans="1:22" ht="41.25" customHeight="1" x14ac:dyDescent="0.25">
      <c r="A174" s="1066"/>
      <c r="B174" s="1105"/>
      <c r="C174" s="1114"/>
      <c r="D174" s="977"/>
      <c r="E174" s="780" t="s">
        <v>1660</v>
      </c>
      <c r="F174" s="781" t="s">
        <v>1661</v>
      </c>
      <c r="G174" s="782" t="s">
        <v>2505</v>
      </c>
      <c r="H174" s="780" t="s">
        <v>1660</v>
      </c>
      <c r="I174" s="781" t="s">
        <v>1661</v>
      </c>
      <c r="J174" s="782" t="s">
        <v>2505</v>
      </c>
      <c r="K174" s="1121"/>
      <c r="L174" s="783" t="s">
        <v>2506</v>
      </c>
      <c r="M174" s="784" t="s">
        <v>1848</v>
      </c>
      <c r="N174" s="785" t="s">
        <v>2507</v>
      </c>
      <c r="O174" s="1042"/>
      <c r="P174" s="786" t="s">
        <v>1849</v>
      </c>
      <c r="Q174" s="787" t="s">
        <v>1664</v>
      </c>
      <c r="R174" s="1077"/>
      <c r="S174" s="994"/>
      <c r="T174" s="994"/>
      <c r="U174" s="994"/>
      <c r="V174" s="994"/>
    </row>
    <row r="175" spans="1:22" ht="15" customHeight="1" x14ac:dyDescent="0.25">
      <c r="A175" s="634" t="s">
        <v>1008</v>
      </c>
      <c r="B175" s="635" t="s">
        <v>1009</v>
      </c>
      <c r="C175" s="807">
        <f>B!$C$1380</f>
        <v>15</v>
      </c>
      <c r="D175" s="808">
        <f>B!H1380</f>
        <v>9</v>
      </c>
      <c r="E175" s="809">
        <f>B!I1380</f>
        <v>9</v>
      </c>
      <c r="F175" s="809">
        <f>B!J1380</f>
        <v>0</v>
      </c>
      <c r="G175" s="809">
        <f>B!K1380</f>
        <v>2</v>
      </c>
      <c r="H175" s="809">
        <f>B!L1380</f>
        <v>4</v>
      </c>
      <c r="I175" s="809">
        <f>B!M1380</f>
        <v>0</v>
      </c>
      <c r="J175" s="809">
        <f>B!N1380</f>
        <v>0</v>
      </c>
      <c r="K175" s="811"/>
      <c r="L175" s="809">
        <f>B!AD1380</f>
        <v>0</v>
      </c>
      <c r="M175" s="809">
        <f>B!AE1380</f>
        <v>0</v>
      </c>
      <c r="N175" s="809">
        <f>B!AF1380</f>
        <v>0</v>
      </c>
      <c r="O175" s="809">
        <f>B!AG1380</f>
        <v>0</v>
      </c>
      <c r="P175" s="809">
        <f>B!AH1380</f>
        <v>0</v>
      </c>
      <c r="Q175" s="809">
        <f>B!AI1380</f>
        <v>0</v>
      </c>
      <c r="R175" s="809">
        <f>B!AJ1380</f>
        <v>0</v>
      </c>
      <c r="S175" s="812">
        <f>B!$I$1380</f>
        <v>9</v>
      </c>
      <c r="T175" s="812">
        <f>B!$L$1380</f>
        <v>4</v>
      </c>
      <c r="U175" s="813"/>
      <c r="V175" s="636">
        <f>B!$AL$1380</f>
        <v>6373165</v>
      </c>
    </row>
    <row r="176" spans="1:22" ht="15" customHeight="1" x14ac:dyDescent="0.25">
      <c r="A176" s="637" t="s">
        <v>1010</v>
      </c>
      <c r="B176" s="638" t="s">
        <v>1011</v>
      </c>
      <c r="C176" s="808">
        <f>B!C1514</f>
        <v>11</v>
      </c>
      <c r="D176" s="808">
        <f>B!H1514</f>
        <v>9</v>
      </c>
      <c r="E176" s="814">
        <f>B!I1514</f>
        <v>9</v>
      </c>
      <c r="F176" s="814">
        <f>B!J1514</f>
        <v>0</v>
      </c>
      <c r="G176" s="814">
        <f>B!K1514</f>
        <v>0</v>
      </c>
      <c r="H176" s="814">
        <f>B!L1514</f>
        <v>2</v>
      </c>
      <c r="I176" s="814">
        <f>B!M1514</f>
        <v>0</v>
      </c>
      <c r="J176" s="814">
        <f>B!N1514</f>
        <v>0</v>
      </c>
      <c r="K176" s="814">
        <f>SUM(B!C1431:'B'!C1436,B!C1440:'B'!C1442,B!C1444:'B'!C1446,B!C1448:'B'!C1450,B!C1452,B!C1454:'B'!C1457,B!C1460:'B'!C1461,B!C1475:'B'!C1476,B!C1490,B!C1492:'B'!C1493,B!C1505:'B'!C1508)</f>
        <v>0</v>
      </c>
      <c r="L176" s="814">
        <f>B!AD1514</f>
        <v>0</v>
      </c>
      <c r="M176" s="814">
        <f>B!AE1514</f>
        <v>0</v>
      </c>
      <c r="N176" s="814">
        <f>B!AF1514</f>
        <v>0</v>
      </c>
      <c r="O176" s="814">
        <f>B!AG1514</f>
        <v>0</v>
      </c>
      <c r="P176" s="814">
        <f>B!AH1514</f>
        <v>0</v>
      </c>
      <c r="Q176" s="814">
        <f>B!AI1514</f>
        <v>0</v>
      </c>
      <c r="R176" s="814">
        <f>B!AJ1514</f>
        <v>0</v>
      </c>
      <c r="S176" s="812">
        <f>B!$I$1514</f>
        <v>9</v>
      </c>
      <c r="T176" s="812">
        <f>B!$L$1514</f>
        <v>2</v>
      </c>
      <c r="U176" s="813"/>
      <c r="V176" s="636">
        <f>B!$AL$1514</f>
        <v>1844400</v>
      </c>
    </row>
    <row r="177" spans="1:22" ht="15" customHeight="1" x14ac:dyDescent="0.25">
      <c r="A177" s="637" t="s">
        <v>930</v>
      </c>
      <c r="B177" s="638" t="s">
        <v>1012</v>
      </c>
      <c r="C177" s="808">
        <f>B!C1696</f>
        <v>56</v>
      </c>
      <c r="D177" s="808">
        <f>B!H1696</f>
        <v>51</v>
      </c>
      <c r="E177" s="814">
        <f>B!I1696</f>
        <v>51</v>
      </c>
      <c r="F177" s="814">
        <f>B!J1696</f>
        <v>0</v>
      </c>
      <c r="G177" s="814">
        <f>B!K1696</f>
        <v>0</v>
      </c>
      <c r="H177" s="814">
        <f>B!L1696</f>
        <v>5</v>
      </c>
      <c r="I177" s="814">
        <f>B!M1696</f>
        <v>0</v>
      </c>
      <c r="J177" s="814">
        <f>B!N1696</f>
        <v>0</v>
      </c>
      <c r="K177" s="814">
        <f>SUM(B!C1588:'B'!C1592,B!C1596,B!C1622:'B'!C1627,B!C1630:'B'!C1631,B!C1638:'B'!C1639,B!C1641:'B'!C1642,B!C1647,B!C1649:'B'!C1650,B!C1657,B!C1670,B!C1676:'B'!C1677,B!C1686,B!C1689+B!C1692)</f>
        <v>26</v>
      </c>
      <c r="L177" s="814">
        <f>B!AD1696</f>
        <v>0</v>
      </c>
      <c r="M177" s="814">
        <f>B!AE1696</f>
        <v>0</v>
      </c>
      <c r="N177" s="814">
        <f>B!AF1696</f>
        <v>0</v>
      </c>
      <c r="O177" s="814">
        <f>B!AG1696</f>
        <v>0</v>
      </c>
      <c r="P177" s="814">
        <f>B!AH1696</f>
        <v>0</v>
      </c>
      <c r="Q177" s="814">
        <f>B!AI1696</f>
        <v>0</v>
      </c>
      <c r="R177" s="814">
        <f>B!AJ1696</f>
        <v>0</v>
      </c>
      <c r="S177" s="812">
        <f>B!$I$1696</f>
        <v>51</v>
      </c>
      <c r="T177" s="812">
        <f>B!$L$1696</f>
        <v>5</v>
      </c>
      <c r="U177" s="813"/>
      <c r="V177" s="636">
        <f>B!$AL$1696</f>
        <v>6270890</v>
      </c>
    </row>
    <row r="178" spans="1:22" ht="15" customHeight="1" x14ac:dyDescent="0.25">
      <c r="A178" s="637" t="s">
        <v>932</v>
      </c>
      <c r="B178" s="638" t="s">
        <v>1013</v>
      </c>
      <c r="C178" s="808">
        <f>B!C1760</f>
        <v>7</v>
      </c>
      <c r="D178" s="808">
        <f>B!H1760</f>
        <v>5</v>
      </c>
      <c r="E178" s="814">
        <f>B!I1760</f>
        <v>5</v>
      </c>
      <c r="F178" s="814">
        <f>B!J1760</f>
        <v>0</v>
      </c>
      <c r="G178" s="814">
        <f>B!K1760</f>
        <v>0</v>
      </c>
      <c r="H178" s="814">
        <f>B!L1760</f>
        <v>2</v>
      </c>
      <c r="I178" s="814">
        <f>B!M1760</f>
        <v>0</v>
      </c>
      <c r="J178" s="814">
        <f>B!N1760</f>
        <v>0</v>
      </c>
      <c r="K178" s="814">
        <f>SUM(B!C1719,B!C1721:'B'!C1722,B!C1726:'B'!C1727,B!C1729,B!C1753,B!C1755,B!C1758:'B'!C1759)</f>
        <v>0</v>
      </c>
      <c r="L178" s="814">
        <f>B!AD1760</f>
        <v>0</v>
      </c>
      <c r="M178" s="814">
        <f>B!AE1760</f>
        <v>0</v>
      </c>
      <c r="N178" s="814">
        <f>B!AF1760</f>
        <v>0</v>
      </c>
      <c r="O178" s="814">
        <f>B!AG1760</f>
        <v>0</v>
      </c>
      <c r="P178" s="814">
        <f>B!AH1760</f>
        <v>0</v>
      </c>
      <c r="Q178" s="814">
        <f>B!AI1760</f>
        <v>0</v>
      </c>
      <c r="R178" s="814">
        <f>B!AJ1760</f>
        <v>0</v>
      </c>
      <c r="S178" s="812">
        <f>B!$I$1760</f>
        <v>5</v>
      </c>
      <c r="T178" s="812">
        <f>B!$L$1760</f>
        <v>2</v>
      </c>
      <c r="U178" s="813"/>
      <c r="V178" s="636">
        <f>B!$AL$1760</f>
        <v>1255315</v>
      </c>
    </row>
    <row r="179" spans="1:22" ht="15" customHeight="1" x14ac:dyDescent="0.25">
      <c r="A179" s="637" t="s">
        <v>934</v>
      </c>
      <c r="B179" s="638" t="s">
        <v>1014</v>
      </c>
      <c r="C179" s="808">
        <f>B!C1834</f>
        <v>75</v>
      </c>
      <c r="D179" s="808">
        <f>B!H1834</f>
        <v>50</v>
      </c>
      <c r="E179" s="814">
        <f>B!I1834</f>
        <v>47</v>
      </c>
      <c r="F179" s="814">
        <f>B!J1834</f>
        <v>3</v>
      </c>
      <c r="G179" s="814">
        <f>B!K1834</f>
        <v>1</v>
      </c>
      <c r="H179" s="814">
        <f>B!L1834</f>
        <v>24</v>
      </c>
      <c r="I179" s="814">
        <f>B!M1834</f>
        <v>0</v>
      </c>
      <c r="J179" s="814">
        <f>B!N1834</f>
        <v>0</v>
      </c>
      <c r="K179" s="814">
        <f>SUM(B!C1763:'B'!C1769,B!C1774,B!C1776,B!C1781,B!C1792:'B'!C1793,B!C1824,B!C1828:'B'!C1831)</f>
        <v>26</v>
      </c>
      <c r="L179" s="814">
        <f>B!AD1834</f>
        <v>0</v>
      </c>
      <c r="M179" s="814">
        <f>B!AE1834</f>
        <v>0</v>
      </c>
      <c r="N179" s="814">
        <f>B!AF1834</f>
        <v>0</v>
      </c>
      <c r="O179" s="814">
        <f>B!AG1834</f>
        <v>0</v>
      </c>
      <c r="P179" s="814">
        <f>B!AH1834</f>
        <v>0</v>
      </c>
      <c r="Q179" s="814">
        <f>B!AI1834</f>
        <v>0</v>
      </c>
      <c r="R179" s="814">
        <f>B!AJ1834</f>
        <v>0</v>
      </c>
      <c r="S179" s="812">
        <f>B!$I$1834</f>
        <v>47</v>
      </c>
      <c r="T179" s="812">
        <f>B!$L$1834</f>
        <v>24</v>
      </c>
      <c r="U179" s="813"/>
      <c r="V179" s="636">
        <f>B!$AL$1834</f>
        <v>7086295</v>
      </c>
    </row>
    <row r="180" spans="1:22" ht="15" customHeight="1" x14ac:dyDescent="0.25">
      <c r="A180" s="637" t="s">
        <v>1015</v>
      </c>
      <c r="B180" s="638" t="s">
        <v>1016</v>
      </c>
      <c r="C180" s="808">
        <f>B!C1877</f>
        <v>96</v>
      </c>
      <c r="D180" s="808">
        <f>B!H1877</f>
        <v>91</v>
      </c>
      <c r="E180" s="814">
        <f>B!I1877</f>
        <v>91</v>
      </c>
      <c r="F180" s="814">
        <f>B!J1877</f>
        <v>0</v>
      </c>
      <c r="G180" s="814">
        <f>B!K1877</f>
        <v>4</v>
      </c>
      <c r="H180" s="814">
        <f>B!L1877</f>
        <v>1</v>
      </c>
      <c r="I180" s="814">
        <f>B!M1877</f>
        <v>0</v>
      </c>
      <c r="J180" s="814">
        <f>B!N1877</f>
        <v>0</v>
      </c>
      <c r="K180" s="814">
        <f>SUM(B!C1853:'B'!C1875)</f>
        <v>96</v>
      </c>
      <c r="L180" s="814">
        <f>B!AD1877</f>
        <v>0</v>
      </c>
      <c r="M180" s="814">
        <f>B!AE1877</f>
        <v>0</v>
      </c>
      <c r="N180" s="814">
        <f>B!AF1877</f>
        <v>0</v>
      </c>
      <c r="O180" s="814">
        <f>B!AG1877</f>
        <v>0</v>
      </c>
      <c r="P180" s="814">
        <f>B!AH1877</f>
        <v>0</v>
      </c>
      <c r="Q180" s="814">
        <f>B!AI1877</f>
        <v>0</v>
      </c>
      <c r="R180" s="814">
        <f>B!AJ1877</f>
        <v>0</v>
      </c>
      <c r="S180" s="812">
        <f>B!$I$1877</f>
        <v>91</v>
      </c>
      <c r="T180" s="812">
        <f>B!$L$1877</f>
        <v>1</v>
      </c>
      <c r="U180" s="813"/>
      <c r="V180" s="636">
        <f>B!$AL$1877</f>
        <v>2123710</v>
      </c>
    </row>
    <row r="181" spans="1:22" ht="15" customHeight="1" x14ac:dyDescent="0.25">
      <c r="A181" s="637" t="s">
        <v>941</v>
      </c>
      <c r="B181" s="638" t="s">
        <v>1017</v>
      </c>
      <c r="C181" s="815">
        <f>B!C2104</f>
        <v>52</v>
      </c>
      <c r="D181" s="815">
        <f>B!H2104</f>
        <v>43</v>
      </c>
      <c r="E181" s="814">
        <f>B!I2104</f>
        <v>43</v>
      </c>
      <c r="F181" s="814">
        <f>B!J2104</f>
        <v>0</v>
      </c>
      <c r="G181" s="814">
        <f>B!K2104</f>
        <v>3</v>
      </c>
      <c r="H181" s="814">
        <f>B!L2104</f>
        <v>6</v>
      </c>
      <c r="I181" s="814">
        <f>B!M2104</f>
        <v>0</v>
      </c>
      <c r="J181" s="814">
        <f>B!N2104</f>
        <v>0</v>
      </c>
      <c r="K181" s="814">
        <f>SUM(B!C2027,B!C2038,B!C2039,B!C2073)</f>
        <v>5</v>
      </c>
      <c r="L181" s="814">
        <f>B!AD2104</f>
        <v>0</v>
      </c>
      <c r="M181" s="814">
        <f>B!AE2104</f>
        <v>0</v>
      </c>
      <c r="N181" s="814">
        <f>B!AF2104</f>
        <v>0</v>
      </c>
      <c r="O181" s="814">
        <f>B!AG2104</f>
        <v>0</v>
      </c>
      <c r="P181" s="814">
        <f>B!AH2104</f>
        <v>0</v>
      </c>
      <c r="Q181" s="814">
        <f>B!AI2104</f>
        <v>0</v>
      </c>
      <c r="R181" s="814">
        <f>B!AJ2104</f>
        <v>0</v>
      </c>
      <c r="S181" s="812">
        <f>B!$I$2104</f>
        <v>43</v>
      </c>
      <c r="T181" s="812">
        <f>B!$L$2104</f>
        <v>6</v>
      </c>
      <c r="U181" s="813"/>
      <c r="V181" s="636">
        <f>B!$AL$2104</f>
        <v>71586380</v>
      </c>
    </row>
    <row r="182" spans="1:22" ht="15" customHeight="1" x14ac:dyDescent="0.25">
      <c r="A182" s="637" t="s">
        <v>1018</v>
      </c>
      <c r="B182" s="638" t="s">
        <v>2677</v>
      </c>
      <c r="C182" s="815">
        <f>B!C2190</f>
        <v>6</v>
      </c>
      <c r="D182" s="815">
        <f>B!H2190</f>
        <v>5</v>
      </c>
      <c r="E182" s="814">
        <f>B!I2190</f>
        <v>5</v>
      </c>
      <c r="F182" s="814">
        <f>B!J2190</f>
        <v>0</v>
      </c>
      <c r="G182" s="814">
        <f>B!K2190</f>
        <v>0</v>
      </c>
      <c r="H182" s="814">
        <f>B!L2190</f>
        <v>1</v>
      </c>
      <c r="I182" s="814">
        <f>B!M2190</f>
        <v>0</v>
      </c>
      <c r="J182" s="814">
        <f>B!N2190</f>
        <v>0</v>
      </c>
      <c r="K182" s="814">
        <f>B!C2140</f>
        <v>1</v>
      </c>
      <c r="L182" s="814">
        <f>B!AD2190</f>
        <v>0</v>
      </c>
      <c r="M182" s="814">
        <f>B!AE2190</f>
        <v>0</v>
      </c>
      <c r="N182" s="814">
        <f>B!AF2190</f>
        <v>0</v>
      </c>
      <c r="O182" s="814">
        <f>B!AG2190</f>
        <v>0</v>
      </c>
      <c r="P182" s="814">
        <f>B!AH2190</f>
        <v>0</v>
      </c>
      <c r="Q182" s="814">
        <f>B!AI2190</f>
        <v>0</v>
      </c>
      <c r="R182" s="814">
        <f>B!AJ2190</f>
        <v>0</v>
      </c>
      <c r="S182" s="812">
        <f>B!$I$2190</f>
        <v>5</v>
      </c>
      <c r="T182" s="812">
        <f>B!$L$2190</f>
        <v>1</v>
      </c>
      <c r="U182" s="813"/>
      <c r="V182" s="636">
        <f>B!$AL$2190</f>
        <v>1314620</v>
      </c>
    </row>
    <row r="183" spans="1:22" ht="15" customHeight="1" x14ac:dyDescent="0.25">
      <c r="A183" s="637" t="s">
        <v>1019</v>
      </c>
      <c r="B183" s="638" t="s">
        <v>1020</v>
      </c>
      <c r="C183" s="815">
        <f>B!C2379</f>
        <v>50</v>
      </c>
      <c r="D183" s="815">
        <f>B!H2379</f>
        <v>43</v>
      </c>
      <c r="E183" s="814">
        <f>B!I2379</f>
        <v>43</v>
      </c>
      <c r="F183" s="814">
        <f>B!J2379</f>
        <v>0</v>
      </c>
      <c r="G183" s="814">
        <f>B!K2379</f>
        <v>2</v>
      </c>
      <c r="H183" s="814">
        <f>B!L2379</f>
        <v>5</v>
      </c>
      <c r="I183" s="814">
        <f>B!M2379</f>
        <v>0</v>
      </c>
      <c r="J183" s="814">
        <f>B!N2379</f>
        <v>0</v>
      </c>
      <c r="K183" s="816"/>
      <c r="L183" s="814">
        <f>B!AD2379</f>
        <v>0</v>
      </c>
      <c r="M183" s="814">
        <f>B!AE2379</f>
        <v>0</v>
      </c>
      <c r="N183" s="814">
        <f>B!AF2379</f>
        <v>0</v>
      </c>
      <c r="O183" s="814">
        <f>B!AG2379</f>
        <v>0</v>
      </c>
      <c r="P183" s="814">
        <f>B!AH2379</f>
        <v>0</v>
      </c>
      <c r="Q183" s="814">
        <f>B!AI2379</f>
        <v>0</v>
      </c>
      <c r="R183" s="814">
        <f>B!AJ2379</f>
        <v>0</v>
      </c>
      <c r="S183" s="812">
        <f>B!$I$2379</f>
        <v>43</v>
      </c>
      <c r="T183" s="812">
        <f>B!$L$2379</f>
        <v>5</v>
      </c>
      <c r="U183" s="813"/>
      <c r="V183" s="636">
        <f>B!$AL$2379</f>
        <v>9335790</v>
      </c>
    </row>
    <row r="184" spans="1:22" ht="15" customHeight="1" x14ac:dyDescent="0.25">
      <c r="A184" s="637" t="s">
        <v>1021</v>
      </c>
      <c r="B184" s="638" t="s">
        <v>1022</v>
      </c>
      <c r="C184" s="808">
        <f>B!C2419</f>
        <v>2</v>
      </c>
      <c r="D184" s="808">
        <f>B!H2419</f>
        <v>2</v>
      </c>
      <c r="E184" s="814">
        <f>B!I2419</f>
        <v>2</v>
      </c>
      <c r="F184" s="814">
        <f>B!J2419</f>
        <v>0</v>
      </c>
      <c r="G184" s="814">
        <f>B!K2419</f>
        <v>0</v>
      </c>
      <c r="H184" s="814">
        <f>B!L2419</f>
        <v>0</v>
      </c>
      <c r="I184" s="814">
        <f>B!M2419</f>
        <v>0</v>
      </c>
      <c r="J184" s="814">
        <f>B!N2419</f>
        <v>0</v>
      </c>
      <c r="K184" s="814">
        <f>SUM(B!C2382:'B'!C2383,B!C2386,B!C2398)</f>
        <v>1</v>
      </c>
      <c r="L184" s="814">
        <f>B!AD2419</f>
        <v>0</v>
      </c>
      <c r="M184" s="814">
        <f>B!AE2419</f>
        <v>0</v>
      </c>
      <c r="N184" s="814">
        <f>B!AF2419</f>
        <v>0</v>
      </c>
      <c r="O184" s="814">
        <f>B!AG2419</f>
        <v>0</v>
      </c>
      <c r="P184" s="814">
        <f>B!AH2419</f>
        <v>0</v>
      </c>
      <c r="Q184" s="814">
        <f>B!AI2419</f>
        <v>0</v>
      </c>
      <c r="R184" s="814">
        <f>B!AJ2419</f>
        <v>0</v>
      </c>
      <c r="S184" s="812">
        <f>B!$I$2419</f>
        <v>2</v>
      </c>
      <c r="T184" s="812">
        <f>B!$L$2419</f>
        <v>0</v>
      </c>
      <c r="U184" s="813"/>
      <c r="V184" s="636">
        <f>B!AL2419</f>
        <v>207460</v>
      </c>
    </row>
    <row r="185" spans="1:22" ht="15" customHeight="1" x14ac:dyDescent="0.25">
      <c r="A185" s="637" t="s">
        <v>1023</v>
      </c>
      <c r="B185" s="638" t="s">
        <v>1307</v>
      </c>
      <c r="C185" s="808">
        <f>B!C2541</f>
        <v>66</v>
      </c>
      <c r="D185" s="808">
        <f>B!H2541</f>
        <v>47</v>
      </c>
      <c r="E185" s="814">
        <f>B!I2541</f>
        <v>47</v>
      </c>
      <c r="F185" s="814">
        <f>B!J2541</f>
        <v>0</v>
      </c>
      <c r="G185" s="814">
        <f>B!K2541</f>
        <v>0</v>
      </c>
      <c r="H185" s="814">
        <f>B!L2541</f>
        <v>19</v>
      </c>
      <c r="I185" s="814">
        <f>B!M2541</f>
        <v>0</v>
      </c>
      <c r="J185" s="814">
        <f>B!N2541</f>
        <v>0</v>
      </c>
      <c r="K185" s="809">
        <f>SUM(B!C2535,B!C2539)</f>
        <v>1</v>
      </c>
      <c r="L185" s="814">
        <f>B!AD2541</f>
        <v>0</v>
      </c>
      <c r="M185" s="814">
        <f>B!AE2541</f>
        <v>0</v>
      </c>
      <c r="N185" s="814">
        <f>B!AF2541</f>
        <v>0</v>
      </c>
      <c r="O185" s="814">
        <f>B!AG2541</f>
        <v>0</v>
      </c>
      <c r="P185" s="814">
        <f>B!AH2541</f>
        <v>0</v>
      </c>
      <c r="Q185" s="814">
        <f>B!AI2541</f>
        <v>0</v>
      </c>
      <c r="R185" s="814">
        <f>B!AJ2541</f>
        <v>0</v>
      </c>
      <c r="S185" s="812">
        <f>B!$I$2541</f>
        <v>47</v>
      </c>
      <c r="T185" s="812">
        <f>B!$L$2541</f>
        <v>19</v>
      </c>
      <c r="U185" s="813"/>
      <c r="V185" s="636">
        <f>B!AL2541</f>
        <v>11461875</v>
      </c>
    </row>
    <row r="186" spans="1:22" ht="15" customHeight="1" x14ac:dyDescent="0.25">
      <c r="A186" s="637" t="s">
        <v>1308</v>
      </c>
      <c r="B186" s="638" t="s">
        <v>1309</v>
      </c>
      <c r="C186" s="808">
        <f>B!C2575</f>
        <v>0</v>
      </c>
      <c r="D186" s="808">
        <f>B!H2575</f>
        <v>0</v>
      </c>
      <c r="E186" s="814">
        <f>B!I2575</f>
        <v>0</v>
      </c>
      <c r="F186" s="814">
        <f>B!J2575</f>
        <v>0</v>
      </c>
      <c r="G186" s="814">
        <f>B!K2575</f>
        <v>0</v>
      </c>
      <c r="H186" s="814">
        <f>B!L2575</f>
        <v>0</v>
      </c>
      <c r="I186" s="814">
        <f>B!M2575</f>
        <v>0</v>
      </c>
      <c r="J186" s="814">
        <f>B!N2575</f>
        <v>0</v>
      </c>
      <c r="K186" s="809">
        <f>B!C2570</f>
        <v>0</v>
      </c>
      <c r="L186" s="814">
        <f>B!AD2575</f>
        <v>0</v>
      </c>
      <c r="M186" s="814">
        <f>B!AE2575</f>
        <v>0</v>
      </c>
      <c r="N186" s="814">
        <f>B!AF2575</f>
        <v>0</v>
      </c>
      <c r="O186" s="814">
        <f>B!AG2575</f>
        <v>0</v>
      </c>
      <c r="P186" s="814">
        <f>B!AH2575</f>
        <v>0</v>
      </c>
      <c r="Q186" s="814">
        <f>B!AI2575</f>
        <v>0</v>
      </c>
      <c r="R186" s="814">
        <f>B!AJ2575</f>
        <v>0</v>
      </c>
      <c r="S186" s="812">
        <f>B!$I$2575</f>
        <v>0</v>
      </c>
      <c r="T186" s="812">
        <f>B!$L$2575</f>
        <v>0</v>
      </c>
      <c r="U186" s="813"/>
      <c r="V186" s="636">
        <f>B!AL2575</f>
        <v>0</v>
      </c>
    </row>
    <row r="187" spans="1:22" ht="15" customHeight="1" x14ac:dyDescent="0.25">
      <c r="A187" s="637" t="s">
        <v>1310</v>
      </c>
      <c r="B187" s="638" t="s">
        <v>1311</v>
      </c>
      <c r="C187" s="808">
        <f>B!C2615</f>
        <v>4</v>
      </c>
      <c r="D187" s="808">
        <f>B!H2615</f>
        <v>2</v>
      </c>
      <c r="E187" s="814">
        <f>B!I2615</f>
        <v>2</v>
      </c>
      <c r="F187" s="814">
        <f>B!J2615</f>
        <v>0</v>
      </c>
      <c r="G187" s="814">
        <f>B!K2615</f>
        <v>0</v>
      </c>
      <c r="H187" s="814">
        <f>B!L2615</f>
        <v>2</v>
      </c>
      <c r="I187" s="814">
        <f>B!M2615</f>
        <v>0</v>
      </c>
      <c r="J187" s="814">
        <f>B!N2615</f>
        <v>0</v>
      </c>
      <c r="K187" s="809">
        <f>SUM(B!C2597,B!C2606)</f>
        <v>0</v>
      </c>
      <c r="L187" s="814">
        <f>B!AD2615</f>
        <v>0</v>
      </c>
      <c r="M187" s="814">
        <f>B!AE2615</f>
        <v>0</v>
      </c>
      <c r="N187" s="814">
        <f>B!AF2615</f>
        <v>0</v>
      </c>
      <c r="O187" s="814">
        <f>B!AG2615</f>
        <v>0</v>
      </c>
      <c r="P187" s="814">
        <f>B!AH2615</f>
        <v>0</v>
      </c>
      <c r="Q187" s="814">
        <f>B!AI2615</f>
        <v>0</v>
      </c>
      <c r="R187" s="814">
        <f>B!AJ2615</f>
        <v>0</v>
      </c>
      <c r="S187" s="812">
        <f>B!$I$2615</f>
        <v>2</v>
      </c>
      <c r="T187" s="812">
        <f>B!$L$2615</f>
        <v>2</v>
      </c>
      <c r="U187" s="813"/>
      <c r="V187" s="636">
        <f>B!AL2615</f>
        <v>536540</v>
      </c>
    </row>
    <row r="188" spans="1:22" ht="15" customHeight="1" x14ac:dyDescent="0.25">
      <c r="A188" s="639" t="s">
        <v>1312</v>
      </c>
      <c r="B188" s="638" t="s">
        <v>2953</v>
      </c>
      <c r="C188" s="817">
        <f>SUM(C189:C191)</f>
        <v>1</v>
      </c>
      <c r="D188" s="817">
        <f t="shared" ref="D188:J188" si="7">SUM(D189:D191)</f>
        <v>1</v>
      </c>
      <c r="E188" s="817">
        <f t="shared" si="7"/>
        <v>1</v>
      </c>
      <c r="F188" s="817">
        <f t="shared" si="7"/>
        <v>0</v>
      </c>
      <c r="G188" s="817">
        <f t="shared" si="7"/>
        <v>0</v>
      </c>
      <c r="H188" s="817">
        <f t="shared" si="7"/>
        <v>0</v>
      </c>
      <c r="I188" s="817">
        <f t="shared" si="7"/>
        <v>0</v>
      </c>
      <c r="J188" s="817">
        <f t="shared" si="7"/>
        <v>0</v>
      </c>
      <c r="K188" s="816"/>
      <c r="L188" s="817">
        <f>SUM(L189:L191)</f>
        <v>0</v>
      </c>
      <c r="M188" s="817">
        <f t="shared" ref="M188:R188" si="8">SUM(M189:M191)</f>
        <v>0</v>
      </c>
      <c r="N188" s="817">
        <f t="shared" si="8"/>
        <v>0</v>
      </c>
      <c r="O188" s="817">
        <f t="shared" si="8"/>
        <v>0</v>
      </c>
      <c r="P188" s="817">
        <f t="shared" si="8"/>
        <v>0</v>
      </c>
      <c r="Q188" s="817">
        <f t="shared" si="8"/>
        <v>0</v>
      </c>
      <c r="R188" s="817">
        <f t="shared" si="8"/>
        <v>0</v>
      </c>
      <c r="S188" s="819">
        <f>SUM(S189:S191)</f>
        <v>1</v>
      </c>
      <c r="T188" s="819">
        <f>SUM(T189:T191)</f>
        <v>0</v>
      </c>
      <c r="U188" s="813"/>
      <c r="V188" s="826">
        <f>SUM(V189:V191)</f>
        <v>368450</v>
      </c>
    </row>
    <row r="189" spans="1:22" ht="15" customHeight="1" x14ac:dyDescent="0.25">
      <c r="A189" s="640"/>
      <c r="B189" s="641" t="s">
        <v>2951</v>
      </c>
      <c r="C189" s="818">
        <f>B!C2621</f>
        <v>0</v>
      </c>
      <c r="D189" s="818">
        <f>B!H2621</f>
        <v>0</v>
      </c>
      <c r="E189" s="814">
        <f>B!I2621</f>
        <v>0</v>
      </c>
      <c r="F189" s="814">
        <f>B!J2621</f>
        <v>0</v>
      </c>
      <c r="G189" s="814">
        <f>B!K2621</f>
        <v>0</v>
      </c>
      <c r="H189" s="814">
        <f>B!L2621</f>
        <v>0</v>
      </c>
      <c r="I189" s="814">
        <f>B!M2621</f>
        <v>0</v>
      </c>
      <c r="J189" s="814">
        <f>B!N2621</f>
        <v>0</v>
      </c>
      <c r="K189" s="816"/>
      <c r="L189" s="814">
        <f>B!AD2621</f>
        <v>0</v>
      </c>
      <c r="M189" s="814">
        <f>B!AE2621</f>
        <v>0</v>
      </c>
      <c r="N189" s="814">
        <f>B!AF2621</f>
        <v>0</v>
      </c>
      <c r="O189" s="814">
        <f>B!AG2621</f>
        <v>0</v>
      </c>
      <c r="P189" s="814">
        <f>B!AH2621</f>
        <v>0</v>
      </c>
      <c r="Q189" s="814">
        <f>B!AI2621</f>
        <v>0</v>
      </c>
      <c r="R189" s="814">
        <f>B!AJ2621</f>
        <v>0</v>
      </c>
      <c r="S189" s="812">
        <f>B!$I$2621</f>
        <v>0</v>
      </c>
      <c r="T189" s="812">
        <f>B!$L$2621</f>
        <v>0</v>
      </c>
      <c r="U189" s="813"/>
      <c r="V189" s="636">
        <f>B!$AL$2621</f>
        <v>0</v>
      </c>
    </row>
    <row r="190" spans="1:22" ht="15" customHeight="1" x14ac:dyDescent="0.25">
      <c r="A190" s="640"/>
      <c r="B190" s="641" t="s">
        <v>2952</v>
      </c>
      <c r="C190" s="818">
        <f>B!C2622</f>
        <v>0</v>
      </c>
      <c r="D190" s="818">
        <f>B!H2622</f>
        <v>0</v>
      </c>
      <c r="E190" s="814">
        <f>B!I2622</f>
        <v>0</v>
      </c>
      <c r="F190" s="814">
        <f>B!J2622</f>
        <v>0</v>
      </c>
      <c r="G190" s="814">
        <f>B!K2622</f>
        <v>0</v>
      </c>
      <c r="H190" s="814">
        <f>B!L2622</f>
        <v>0</v>
      </c>
      <c r="I190" s="814">
        <f>B!M2622</f>
        <v>0</v>
      </c>
      <c r="J190" s="814">
        <f>B!N2622</f>
        <v>0</v>
      </c>
      <c r="K190" s="816"/>
      <c r="L190" s="814">
        <f>B!AD2622</f>
        <v>0</v>
      </c>
      <c r="M190" s="814">
        <f>B!AE2622</f>
        <v>0</v>
      </c>
      <c r="N190" s="814">
        <f>B!AF2622</f>
        <v>0</v>
      </c>
      <c r="O190" s="814">
        <f>B!AG2622</f>
        <v>0</v>
      </c>
      <c r="P190" s="814">
        <f>B!AH2622</f>
        <v>0</v>
      </c>
      <c r="Q190" s="814">
        <f>B!AI2622</f>
        <v>0</v>
      </c>
      <c r="R190" s="814">
        <f>B!AJ2622</f>
        <v>0</v>
      </c>
      <c r="S190" s="812">
        <f>B!$I$2622</f>
        <v>0</v>
      </c>
      <c r="T190" s="812">
        <f>B!$L$2622</f>
        <v>0</v>
      </c>
      <c r="U190" s="813"/>
      <c r="V190" s="636">
        <f>B!$AL$2622</f>
        <v>0</v>
      </c>
    </row>
    <row r="191" spans="1:22" ht="15" customHeight="1" x14ac:dyDescent="0.25">
      <c r="A191" s="640"/>
      <c r="B191" s="641" t="s">
        <v>3382</v>
      </c>
      <c r="C191" s="812">
        <f>SUM(B!C2623:C2627)</f>
        <v>1</v>
      </c>
      <c r="D191" s="812">
        <f>SUM(B!H2623:H2627)</f>
        <v>1</v>
      </c>
      <c r="E191" s="820">
        <f>SUM(B!I2623:I2627)</f>
        <v>1</v>
      </c>
      <c r="F191" s="820">
        <f>SUM(B!J2623:J2627)</f>
        <v>0</v>
      </c>
      <c r="G191" s="820">
        <f>SUM(B!K2623:K2627)</f>
        <v>0</v>
      </c>
      <c r="H191" s="820">
        <f>SUM(B!L2623:L2627)</f>
        <v>0</v>
      </c>
      <c r="I191" s="820">
        <f>SUM(B!M2623:M2627)</f>
        <v>0</v>
      </c>
      <c r="J191" s="820">
        <f>SUM(B!N2623:N2627)</f>
        <v>0</v>
      </c>
      <c r="K191" s="816"/>
      <c r="L191" s="820">
        <f>SUM(B!AD2623:AD2627)</f>
        <v>0</v>
      </c>
      <c r="M191" s="820">
        <f>SUM(B!AE2623:AE2627)</f>
        <v>0</v>
      </c>
      <c r="N191" s="820">
        <f>SUM(B!AF2623:AF2627)</f>
        <v>0</v>
      </c>
      <c r="O191" s="820">
        <f>SUM(B!AG2623:AG2627)</f>
        <v>0</v>
      </c>
      <c r="P191" s="820">
        <f>SUM(B!AH2623:AH2627)</f>
        <v>0</v>
      </c>
      <c r="Q191" s="820">
        <f>SUM(B!AI2623:AI2627)</f>
        <v>0</v>
      </c>
      <c r="R191" s="820">
        <f>SUM(B!AJ2623:AJ2627)</f>
        <v>0</v>
      </c>
      <c r="S191" s="820">
        <f>SUM(B!I2623:I2627)</f>
        <v>1</v>
      </c>
      <c r="T191" s="820">
        <f>SUM(B!L2623:L2627)</f>
        <v>0</v>
      </c>
      <c r="U191" s="821"/>
      <c r="V191" s="820">
        <f>SUM(B!AL2623:AL2627)</f>
        <v>368450</v>
      </c>
    </row>
    <row r="192" spans="1:22" ht="15" customHeight="1" x14ac:dyDescent="0.25">
      <c r="A192" s="637" t="s">
        <v>1332</v>
      </c>
      <c r="B192" s="638" t="s">
        <v>1333</v>
      </c>
      <c r="C192" s="808">
        <f>B!C2858</f>
        <v>58</v>
      </c>
      <c r="D192" s="808">
        <f>B!H2858</f>
        <v>47</v>
      </c>
      <c r="E192" s="814">
        <f>B!I2858</f>
        <v>47</v>
      </c>
      <c r="F192" s="814">
        <f>B!J2858</f>
        <v>0</v>
      </c>
      <c r="G192" s="814">
        <f>B!K2858</f>
        <v>2</v>
      </c>
      <c r="H192" s="814">
        <f>B!L2858</f>
        <v>9</v>
      </c>
      <c r="I192" s="814">
        <f>B!M2858</f>
        <v>0</v>
      </c>
      <c r="J192" s="814">
        <f>B!N2858</f>
        <v>0</v>
      </c>
      <c r="K192" s="809">
        <f>SUM(B!C2652:'B'!C2658,B!C2660,B!C2670:'B'!C2671,B!C2683,B!C2685:'B'!C2687,B!C2690,B!C2738,B!C2740,B!C2743:'B'!C2745,B!C2749:'B'!C2750,B!C2759,B!C2815)</f>
        <v>3</v>
      </c>
      <c r="L192" s="814">
        <f>B!AD2858</f>
        <v>0</v>
      </c>
      <c r="M192" s="814">
        <f>B!AE2858</f>
        <v>0</v>
      </c>
      <c r="N192" s="814">
        <f>B!AF2858</f>
        <v>0</v>
      </c>
      <c r="O192" s="814">
        <f>B!AG2858</f>
        <v>0</v>
      </c>
      <c r="P192" s="814">
        <f>B!AH2858</f>
        <v>0</v>
      </c>
      <c r="Q192" s="814">
        <f>B!AI2858</f>
        <v>0</v>
      </c>
      <c r="R192" s="814">
        <f>B!AJ2858</f>
        <v>0</v>
      </c>
      <c r="S192" s="812">
        <f>B!$I$2858</f>
        <v>47</v>
      </c>
      <c r="T192" s="812">
        <f>B!$L$2858</f>
        <v>9</v>
      </c>
      <c r="U192" s="821"/>
      <c r="V192" s="642">
        <f>B!$AL$2858</f>
        <v>17461820</v>
      </c>
    </row>
    <row r="193" spans="1:28" s="508" customFormat="1" ht="15" customHeight="1" x14ac:dyDescent="0.25">
      <c r="A193" s="643" t="s">
        <v>1313</v>
      </c>
      <c r="B193" s="644" t="s">
        <v>4408</v>
      </c>
      <c r="C193" s="815">
        <f>SUM(B!C3084)</f>
        <v>31</v>
      </c>
      <c r="D193" s="815">
        <f>SUM(B!H3084)</f>
        <v>29</v>
      </c>
      <c r="E193" s="814">
        <f>SUM(B!I3084)</f>
        <v>29</v>
      </c>
      <c r="F193" s="814">
        <f>SUM(B!J3084)</f>
        <v>0</v>
      </c>
      <c r="G193" s="814">
        <f>SUM(B!K3084)</f>
        <v>2</v>
      </c>
      <c r="H193" s="814">
        <f>SUM(B!L3084)</f>
        <v>0</v>
      </c>
      <c r="I193" s="814">
        <f>SUM(B!M3084)</f>
        <v>0</v>
      </c>
      <c r="J193" s="814">
        <f>SUM(B!N3084)</f>
        <v>0</v>
      </c>
      <c r="K193" s="814">
        <f>SUM(B!C3047,B!C3048,B!C3053,B!C3055,B!C3056,B!C3059,B!C3060,B!C3062,B!C3063,B!C3064,B!C3065,B!C3066,B!C3083,)</f>
        <v>31</v>
      </c>
      <c r="L193" s="814">
        <f>SUM(B!AD3084)</f>
        <v>0</v>
      </c>
      <c r="M193" s="814">
        <f>SUM(B!AE3084)</f>
        <v>0</v>
      </c>
      <c r="N193" s="814">
        <f>SUM(B!AF3084)</f>
        <v>0</v>
      </c>
      <c r="O193" s="814">
        <f>SUM(B!AG3084)</f>
        <v>0</v>
      </c>
      <c r="P193" s="814">
        <f>SUM(B!AH3084)</f>
        <v>0</v>
      </c>
      <c r="Q193" s="814">
        <f>SUM(B!AI3084)</f>
        <v>0</v>
      </c>
      <c r="R193" s="814">
        <f>SUM(B!AJ3084)</f>
        <v>0</v>
      </c>
      <c r="S193" s="812">
        <f>B!$I$3084</f>
        <v>29</v>
      </c>
      <c r="T193" s="812">
        <f>B!$L$3084</f>
        <v>0</v>
      </c>
      <c r="U193" s="821"/>
      <c r="V193" s="645">
        <f>B!AL3084</f>
        <v>1212460</v>
      </c>
    </row>
    <row r="194" spans="1:28" ht="15" customHeight="1" x14ac:dyDescent="0.25">
      <c r="A194" s="646" t="s">
        <v>1313</v>
      </c>
      <c r="B194" s="647" t="s">
        <v>2676</v>
      </c>
      <c r="C194" s="822">
        <f>B!C2870</f>
        <v>5</v>
      </c>
      <c r="D194" s="808">
        <f>B!H2870</f>
        <v>2</v>
      </c>
      <c r="E194" s="823">
        <f>B!I2870</f>
        <v>2</v>
      </c>
      <c r="F194" s="823">
        <f>B!J2870</f>
        <v>0</v>
      </c>
      <c r="G194" s="823">
        <f>B!K2870</f>
        <v>0</v>
      </c>
      <c r="H194" s="823">
        <f>B!L2870</f>
        <v>3</v>
      </c>
      <c r="I194" s="823">
        <f>B!M2870</f>
        <v>0</v>
      </c>
      <c r="J194" s="823">
        <f>B!N2870</f>
        <v>0</v>
      </c>
      <c r="K194" s="824"/>
      <c r="L194" s="823">
        <f>B!AD2870</f>
        <v>0</v>
      </c>
      <c r="M194" s="823">
        <f>B!AE2870</f>
        <v>0</v>
      </c>
      <c r="N194" s="823">
        <f>B!AF2870</f>
        <v>0</v>
      </c>
      <c r="O194" s="823">
        <f>B!AG2870</f>
        <v>0</v>
      </c>
      <c r="P194" s="823">
        <f>B!AH2870</f>
        <v>0</v>
      </c>
      <c r="Q194" s="823">
        <f>B!AI2870</f>
        <v>0</v>
      </c>
      <c r="R194" s="823">
        <f>B!AJ2870</f>
        <v>0</v>
      </c>
      <c r="S194" s="813"/>
      <c r="T194" s="813"/>
      <c r="U194" s="648">
        <f>B!C2870</f>
        <v>5</v>
      </c>
      <c r="V194" s="648">
        <f>+(B!$AL2870)*0.75</f>
        <v>98760</v>
      </c>
    </row>
    <row r="195" spans="1:28" s="404" customFormat="1" ht="15" customHeight="1" x14ac:dyDescent="0.25">
      <c r="A195" s="1053" t="s">
        <v>4558</v>
      </c>
      <c r="B195" s="1053"/>
      <c r="C195" s="810">
        <f>SUM(C175:C188)+C192+C193+C194</f>
        <v>535</v>
      </c>
      <c r="D195" s="810">
        <f t="shared" ref="D195:J195" si="9">SUM(D175:D188)+D192+D193+D194</f>
        <v>436</v>
      </c>
      <c r="E195" s="810">
        <f t="shared" si="9"/>
        <v>433</v>
      </c>
      <c r="F195" s="810">
        <f t="shared" si="9"/>
        <v>3</v>
      </c>
      <c r="G195" s="810">
        <f t="shared" si="9"/>
        <v>16</v>
      </c>
      <c r="H195" s="810">
        <f t="shared" si="9"/>
        <v>83</v>
      </c>
      <c r="I195" s="810">
        <f t="shared" si="9"/>
        <v>0</v>
      </c>
      <c r="J195" s="810">
        <f t="shared" si="9"/>
        <v>0</v>
      </c>
      <c r="K195" s="810">
        <f>SUM(K176:K182)+K192+K193+K184+K185+K186+K187</f>
        <v>190</v>
      </c>
      <c r="L195" s="810">
        <f t="shared" ref="L195:R195" si="10">SUM(L175:L188)+L192+L193+L194</f>
        <v>0</v>
      </c>
      <c r="M195" s="810">
        <f t="shared" si="10"/>
        <v>0</v>
      </c>
      <c r="N195" s="810">
        <f t="shared" si="10"/>
        <v>0</v>
      </c>
      <c r="O195" s="810">
        <f t="shared" si="10"/>
        <v>0</v>
      </c>
      <c r="P195" s="810">
        <f t="shared" si="10"/>
        <v>0</v>
      </c>
      <c r="Q195" s="810">
        <f t="shared" si="10"/>
        <v>0</v>
      </c>
      <c r="R195" s="810">
        <f t="shared" si="10"/>
        <v>0</v>
      </c>
      <c r="S195" s="825">
        <f>SUM(S175:S188)+S192+S193</f>
        <v>431</v>
      </c>
      <c r="T195" s="825">
        <f>SUM(T175:T188)+T192+T193</f>
        <v>80</v>
      </c>
      <c r="U195" s="648">
        <f>SUM(U194)</f>
        <v>5</v>
      </c>
      <c r="V195" s="649">
        <f>SUM(V175:V188)+V192+V193+V194</f>
        <v>138537930</v>
      </c>
    </row>
    <row r="196" spans="1:28" ht="25" customHeight="1" x14ac:dyDescent="0.25">
      <c r="A196" s="1087" t="s">
        <v>4543</v>
      </c>
      <c r="B196" s="1087"/>
      <c r="C196" s="1087"/>
      <c r="D196" s="1087"/>
      <c r="E196" s="1087"/>
      <c r="F196" s="1087"/>
    </row>
    <row r="197" spans="1:28" ht="51" customHeight="1" x14ac:dyDescent="0.25">
      <c r="A197" s="1062" t="s">
        <v>1121</v>
      </c>
      <c r="B197" s="1104"/>
      <c r="C197" s="1004" t="s">
        <v>467</v>
      </c>
      <c r="D197" s="1004" t="s">
        <v>2640</v>
      </c>
      <c r="E197" s="1041" t="s">
        <v>588</v>
      </c>
      <c r="F197" s="1041" t="s">
        <v>1662</v>
      </c>
      <c r="G197" s="786" t="s">
        <v>2618</v>
      </c>
      <c r="H197" s="786" t="s">
        <v>2623</v>
      </c>
      <c r="I197" s="786" t="s">
        <v>1474</v>
      </c>
      <c r="J197" s="788" t="s">
        <v>1474</v>
      </c>
    </row>
    <row r="198" spans="1:28" ht="32.25" customHeight="1" x14ac:dyDescent="0.25">
      <c r="A198" s="1066"/>
      <c r="B198" s="1105"/>
      <c r="C198" s="1047"/>
      <c r="D198" s="1047"/>
      <c r="E198" s="1042"/>
      <c r="F198" s="1042"/>
      <c r="G198" s="789" t="s">
        <v>588</v>
      </c>
      <c r="H198" s="789" t="s">
        <v>1662</v>
      </c>
      <c r="I198" s="789" t="s">
        <v>588</v>
      </c>
      <c r="J198" s="790" t="s">
        <v>1662</v>
      </c>
      <c r="S198" s="404"/>
      <c r="T198" s="404"/>
      <c r="U198" s="404"/>
      <c r="V198" s="404"/>
    </row>
    <row r="199" spans="1:28" ht="15" customHeight="1" x14ac:dyDescent="0.25">
      <c r="A199" s="1125" t="s">
        <v>280</v>
      </c>
      <c r="B199" s="1129"/>
      <c r="C199" s="650">
        <f>SUM(E199:F199)</f>
        <v>171</v>
      </c>
      <c r="D199" s="651">
        <v>168</v>
      </c>
      <c r="E199" s="652">
        <f>SUM(B!P1380,B!P1514,B!P1696,B!P1760,B!P1834,B!P1877,B!P2093,B!P2103,B!P2190,B!P2379,B!P2419,B!P2541,B!P2575,B!P2615,B!P2631,B!P2858,B!P2870,B!P3073)</f>
        <v>155</v>
      </c>
      <c r="F199" s="652">
        <f>SUM(B!Q1380,B!Q1514,B!Q1696,B!Q1760,B!Q1834,B!Q1877,B!Q2093,B!Q2103,B!Q2190,B!Q2379,B!Q2419,B!Q2541,B!Q2575,B!Q2615,B!Q2631,B!Q2858,B!Q2870,B!Q3073)</f>
        <v>16</v>
      </c>
      <c r="G199" s="651"/>
      <c r="H199" s="653"/>
      <c r="I199" s="653"/>
      <c r="J199" s="654"/>
      <c r="K199" s="655" t="str">
        <f>AA199</f>
        <v/>
      </c>
      <c r="AA199" s="656" t="str">
        <f>IF(C199&lt;D199,"Beneficiarios MAI no puede ser mayor al TOTAL","")</f>
        <v/>
      </c>
      <c r="AB199" s="656">
        <f>IF(C199&lt;D199,1,0)</f>
        <v>0</v>
      </c>
    </row>
    <row r="200" spans="1:28" ht="15" customHeight="1" x14ac:dyDescent="0.25">
      <c r="A200" s="1045" t="s">
        <v>281</v>
      </c>
      <c r="B200" s="1046"/>
      <c r="C200" s="650">
        <f>SUM(E200:F200)</f>
        <v>98</v>
      </c>
      <c r="D200" s="657">
        <v>98</v>
      </c>
      <c r="E200" s="658">
        <f>SUM(B!S1380,B!S1514,B!S1696,B!S1760,B!S1834,B!S1877,B!S2093,B!S2103,B!S2190,B!S2379,B!S2419,B!S2541,B!S2575,B!S2615,B!S2631,B!S2858,B!S2870,B!S3073)</f>
        <v>91</v>
      </c>
      <c r="F200" s="658">
        <f>SUM(B!T1380,B!T1514,B!T1696,B!T1760,B!T1834,B!T1877,B!T2093,B!T2103,B!T2190,B!T2379,B!T2419,B!T2541,B!T2575,B!T2615,B!T2631,B!T2858,B!T2870,B!T3073)</f>
        <v>7</v>
      </c>
      <c r="G200" s="657"/>
      <c r="H200" s="659"/>
      <c r="I200" s="659"/>
      <c r="J200" s="659"/>
      <c r="K200" s="655" t="str">
        <f>AA200</f>
        <v/>
      </c>
      <c r="S200" s="404"/>
      <c r="T200" s="404"/>
      <c r="V200" s="404"/>
      <c r="AA200" s="656" t="str">
        <f>IF(C200&lt;D200,"Beneficiarios MAI no puede ser mayor al TOTAL","")</f>
        <v/>
      </c>
      <c r="AB200" s="656">
        <f>IF(C200&lt;D200,1,0)</f>
        <v>0</v>
      </c>
    </row>
    <row r="201" spans="1:28" ht="15" customHeight="1" x14ac:dyDescent="0.25">
      <c r="A201" s="1043" t="s">
        <v>590</v>
      </c>
      <c r="B201" s="660" t="s">
        <v>282</v>
      </c>
      <c r="C201" s="650">
        <f>SUM(E201:F201)</f>
        <v>76</v>
      </c>
      <c r="D201" s="651">
        <v>76</v>
      </c>
      <c r="E201" s="652">
        <f>SUM(B!Y1380,B!Y1514,B!Y1696,B!Y1760,B!Y1834,B!Y1877,B!Y2093,B!Y2103,B!Y2190,B!Y2379,B!Y2419,B!Y2541,B!Y2575,B!Y2615,B!Y2631,B!Y2858,B!Y2870,B!Y3073)</f>
        <v>75</v>
      </c>
      <c r="F201" s="652">
        <f>SUM(B!Z1380,B!Z1514,B!Z1696,B!Z1760,B!Z1834,B!Z1877,B!Z2093,B!Z2103,B!Z2190,B!Z2379,B!Z2419,B!Z2541,B!Z2575,B!Z2615,B!Z2631,B!Z2858,B!Z2870,B!Z3073)</f>
        <v>1</v>
      </c>
      <c r="G201" s="651"/>
      <c r="H201" s="653"/>
      <c r="I201" s="653"/>
      <c r="J201" s="653"/>
      <c r="K201" s="655" t="str">
        <f>AA201</f>
        <v/>
      </c>
      <c r="AA201" s="656" t="str">
        <f>IF(C201&lt;D201,"Beneficiarios MAI no puede ser mayor al TOTAL","")</f>
        <v/>
      </c>
      <c r="AB201" s="656">
        <f>IF(C201&lt;D201,1,0)</f>
        <v>0</v>
      </c>
    </row>
    <row r="202" spans="1:28" ht="15" customHeight="1" x14ac:dyDescent="0.25">
      <c r="A202" s="1044"/>
      <c r="B202" s="661" t="s">
        <v>589</v>
      </c>
      <c r="C202" s="833">
        <f>SUM(E202:F202)</f>
        <v>0</v>
      </c>
      <c r="D202" s="662">
        <v>0</v>
      </c>
      <c r="E202" s="663">
        <f>SUM(B!V1380,B!V1514,B!V1696,B!V1760,B!V1834,B!V1877,B!V2093,B!V2103,B!V2190,B!V2379,B!V2419,B!V2541,B!V2575,B!V2615,B!V2631,B!V2858,B!V2870,B!V3073)</f>
        <v>0</v>
      </c>
      <c r="F202" s="663">
        <f>SUM(B!W1380,B!W1514,B!W1696,B!W1760,B!W1834,B!W1877,B!W2093,B!W2103,B!W2190,B!W2379,B!W2419,B!W2541,B!W2575,B!W2615,B!W2631,B!W2858,B!W2870,B!W3073)</f>
        <v>0</v>
      </c>
      <c r="G202" s="662"/>
      <c r="H202" s="664"/>
      <c r="I202" s="664"/>
      <c r="J202" s="664"/>
      <c r="K202" s="655" t="str">
        <f>AA202</f>
        <v/>
      </c>
      <c r="AA202" s="656" t="str">
        <f>IF(C202&lt;D202,"Beneficiarios MAI no puede ser mayor al TOTAL","")</f>
        <v/>
      </c>
      <c r="AB202" s="656">
        <f>IF(C202&lt;D202,1,0)</f>
        <v>0</v>
      </c>
    </row>
    <row r="203" spans="1:28" ht="25" customHeight="1" x14ac:dyDescent="0.25">
      <c r="A203" s="1087" t="s">
        <v>4544</v>
      </c>
      <c r="B203" s="1087"/>
      <c r="C203" s="665"/>
      <c r="D203" s="665"/>
      <c r="E203" s="403"/>
      <c r="F203" s="403"/>
      <c r="G203" s="498"/>
      <c r="H203" s="498"/>
      <c r="I203" s="498"/>
      <c r="J203" s="498"/>
      <c r="K203" s="498"/>
      <c r="L203" s="498"/>
      <c r="M203" s="498"/>
      <c r="N203" s="498"/>
      <c r="O203" s="498"/>
      <c r="P203" s="498"/>
      <c r="Q203" s="498"/>
      <c r="R203" s="498"/>
    </row>
    <row r="204" spans="1:28" ht="29.25" customHeight="1" x14ac:dyDescent="0.25">
      <c r="A204" s="1020" t="s">
        <v>283</v>
      </c>
      <c r="B204" s="1021"/>
      <c r="C204" s="1004" t="s">
        <v>2552</v>
      </c>
      <c r="D204" s="976" t="s">
        <v>2620</v>
      </c>
      <c r="E204" s="498"/>
      <c r="F204" s="498"/>
      <c r="G204" s="498"/>
      <c r="H204" s="498"/>
      <c r="I204" s="498"/>
      <c r="J204" s="498"/>
      <c r="K204" s="498"/>
      <c r="L204" s="498"/>
      <c r="M204" s="498"/>
      <c r="N204" s="498"/>
      <c r="O204" s="498"/>
      <c r="P204" s="499"/>
    </row>
    <row r="205" spans="1:28" ht="20.25" customHeight="1" x14ac:dyDescent="0.25">
      <c r="A205" s="1022"/>
      <c r="B205" s="1023"/>
      <c r="C205" s="1047"/>
      <c r="D205" s="977"/>
      <c r="E205" s="498"/>
      <c r="F205" s="498"/>
      <c r="G205" s="498"/>
      <c r="H205" s="498"/>
      <c r="I205" s="498"/>
      <c r="J205" s="498"/>
      <c r="K205" s="498"/>
      <c r="L205" s="498"/>
      <c r="M205" s="498"/>
      <c r="N205" s="498"/>
      <c r="O205" s="498"/>
      <c r="P205" s="499"/>
    </row>
    <row r="206" spans="1:28" ht="15" customHeight="1" x14ac:dyDescent="0.25">
      <c r="A206" s="1016" t="s">
        <v>1665</v>
      </c>
      <c r="B206" s="1017"/>
      <c r="C206" s="666">
        <f>B!C2862</f>
        <v>0</v>
      </c>
      <c r="D206" s="667">
        <f>B!I2862</f>
        <v>0</v>
      </c>
      <c r="E206" s="498"/>
      <c r="F206" s="498"/>
      <c r="G206" s="498"/>
      <c r="H206" s="498"/>
      <c r="I206" s="498"/>
      <c r="J206" s="498"/>
      <c r="K206" s="498"/>
      <c r="L206" s="498"/>
      <c r="M206" s="498"/>
      <c r="N206" s="498"/>
      <c r="O206" s="498"/>
      <c r="P206" s="499"/>
      <c r="U206" s="499"/>
    </row>
    <row r="207" spans="1:28" ht="15" customHeight="1" x14ac:dyDescent="0.25">
      <c r="A207" s="1055" t="s">
        <v>1666</v>
      </c>
      <c r="B207" s="1055"/>
      <c r="C207" s="668">
        <f>SUM(B!C2861+B!C2863)</f>
        <v>0</v>
      </c>
      <c r="D207" s="669">
        <f>B!I2861+B!I2863</f>
        <v>0</v>
      </c>
      <c r="E207" s="498"/>
      <c r="F207" s="498"/>
      <c r="G207" s="498"/>
      <c r="H207" s="498"/>
      <c r="I207" s="498"/>
      <c r="J207" s="498"/>
      <c r="K207" s="498"/>
      <c r="L207" s="498"/>
      <c r="M207" s="498"/>
      <c r="N207" s="498"/>
      <c r="O207" s="498"/>
      <c r="P207" s="499"/>
    </row>
    <row r="208" spans="1:28" ht="25" customHeight="1" x14ac:dyDescent="0.25">
      <c r="A208" s="1040" t="s">
        <v>4545</v>
      </c>
      <c r="B208" s="1040"/>
      <c r="C208" s="670"/>
      <c r="D208" s="671"/>
      <c r="E208" s="671"/>
      <c r="F208" s="498"/>
      <c r="G208" s="498"/>
      <c r="H208" s="498"/>
      <c r="I208" s="498"/>
      <c r="J208" s="498"/>
      <c r="K208" s="498"/>
      <c r="L208" s="498"/>
      <c r="M208" s="498"/>
      <c r="N208" s="498"/>
      <c r="O208" s="498"/>
      <c r="P208" s="498"/>
      <c r="Q208" s="498"/>
      <c r="R208" s="499"/>
      <c r="S208" s="498"/>
      <c r="T208" s="498"/>
    </row>
    <row r="209" spans="1:22" ht="25" customHeight="1" x14ac:dyDescent="0.25">
      <c r="A209" s="1058" t="s">
        <v>961</v>
      </c>
      <c r="B209" s="1058"/>
      <c r="C209" s="1004" t="s">
        <v>467</v>
      </c>
      <c r="D209" s="978" t="s">
        <v>962</v>
      </c>
      <c r="E209" s="1068"/>
      <c r="F209" s="1068"/>
      <c r="G209" s="1068"/>
      <c r="H209" s="1078" t="s">
        <v>742</v>
      </c>
      <c r="I209" s="1079"/>
      <c r="J209" s="1080"/>
      <c r="K209" s="1122" t="s">
        <v>910</v>
      </c>
      <c r="L209" s="1103"/>
      <c r="M209" s="1103"/>
      <c r="N209" s="1041" t="s">
        <v>759</v>
      </c>
      <c r="O209" s="1082" t="s">
        <v>1663</v>
      </c>
      <c r="P209" s="1083"/>
      <c r="Q209" s="1075" t="s">
        <v>466</v>
      </c>
    </row>
    <row r="210" spans="1:22" s="519" customFormat="1" ht="20.149999999999999" customHeight="1" x14ac:dyDescent="0.25">
      <c r="A210" s="1058"/>
      <c r="B210" s="1058"/>
      <c r="C210" s="1005"/>
      <c r="D210" s="1115" t="s">
        <v>2645</v>
      </c>
      <c r="E210" s="1096" t="s">
        <v>175</v>
      </c>
      <c r="F210" s="1096"/>
      <c r="G210" s="1073" t="s">
        <v>2505</v>
      </c>
      <c r="H210" s="980" t="s">
        <v>760</v>
      </c>
      <c r="I210" s="982" t="s">
        <v>761</v>
      </c>
      <c r="J210" s="984" t="s">
        <v>924</v>
      </c>
      <c r="K210" s="986" t="s">
        <v>1334</v>
      </c>
      <c r="L210" s="987" t="s">
        <v>1848</v>
      </c>
      <c r="M210" s="988" t="s">
        <v>2507</v>
      </c>
      <c r="N210" s="1081"/>
      <c r="O210" s="989" t="s">
        <v>1849</v>
      </c>
      <c r="P210" s="990" t="s">
        <v>1664</v>
      </c>
      <c r="Q210" s="1076"/>
      <c r="S210" s="406"/>
      <c r="T210" s="406"/>
      <c r="U210" s="406"/>
      <c r="V210" s="406"/>
    </row>
    <row r="211" spans="1:22" s="519" customFormat="1" ht="20.149999999999999" customHeight="1" x14ac:dyDescent="0.25">
      <c r="A211" s="1058"/>
      <c r="B211" s="1058"/>
      <c r="C211" s="1047"/>
      <c r="D211" s="1116"/>
      <c r="E211" s="779" t="s">
        <v>1660</v>
      </c>
      <c r="F211" s="778" t="s">
        <v>1661</v>
      </c>
      <c r="G211" s="1074"/>
      <c r="H211" s="981"/>
      <c r="I211" s="983"/>
      <c r="J211" s="985"/>
      <c r="K211" s="986"/>
      <c r="L211" s="987"/>
      <c r="M211" s="988"/>
      <c r="N211" s="1042"/>
      <c r="O211" s="989"/>
      <c r="P211" s="990"/>
      <c r="Q211" s="1077"/>
      <c r="S211" s="406"/>
      <c r="T211" s="406"/>
      <c r="U211" s="406"/>
      <c r="V211" s="406"/>
    </row>
    <row r="212" spans="1:22" ht="15" customHeight="1" x14ac:dyDescent="0.25">
      <c r="A212" s="1014" t="s">
        <v>591</v>
      </c>
      <c r="B212" s="672" t="s">
        <v>2549</v>
      </c>
      <c r="C212" s="673">
        <f>SUM(B!C1242:C1282)</f>
        <v>174</v>
      </c>
      <c r="D212" s="673">
        <f>SUM(B!D1242:D1285)</f>
        <v>175</v>
      </c>
      <c r="E212" s="673">
        <f>SUM(B!E1242:E1285)</f>
        <v>175</v>
      </c>
      <c r="F212" s="673">
        <f>SUM(B!F1242:F1285)</f>
        <v>0</v>
      </c>
      <c r="G212" s="673">
        <f>SUM(B!G1242:G1285)</f>
        <v>0</v>
      </c>
      <c r="H212" s="673">
        <f>SUM(B!AA1242:AA1285)</f>
        <v>83</v>
      </c>
      <c r="I212" s="673">
        <f>SUM(B!AB1242:AB1285)</f>
        <v>92</v>
      </c>
      <c r="J212" s="673">
        <f>SUM(B!AC1242:AC1285)</f>
        <v>0</v>
      </c>
      <c r="K212" s="673">
        <f>SUM(B!AD1242:AD1285)</f>
        <v>0</v>
      </c>
      <c r="L212" s="673">
        <f>SUM(B!AE1242:AE1285)</f>
        <v>0</v>
      </c>
      <c r="M212" s="673">
        <f>SUM(B!AF1242:AF1285)</f>
        <v>0</v>
      </c>
      <c r="N212" s="673">
        <f>SUM(B!AG1242:AG1285)</f>
        <v>0</v>
      </c>
      <c r="O212" s="673">
        <f>SUM(B!AH1242:AH1285)</f>
        <v>0</v>
      </c>
      <c r="P212" s="673">
        <f>SUM(B!AI1242:AI1285)</f>
        <v>0</v>
      </c>
      <c r="Q212" s="673">
        <f>SUM(B!AJ1242:AJ1285)</f>
        <v>0</v>
      </c>
    </row>
    <row r="213" spans="1:22" ht="15" customHeight="1" x14ac:dyDescent="0.25">
      <c r="A213" s="1032"/>
      <c r="B213" s="674" t="s">
        <v>4523</v>
      </c>
      <c r="C213" s="675">
        <f>SUM(B!C1283:C1297)</f>
        <v>1</v>
      </c>
      <c r="D213" s="675">
        <f>SUM(B!D1286:D1297)</f>
        <v>0</v>
      </c>
      <c r="E213" s="675">
        <f>SUM(B!E1286:E1297)</f>
        <v>0</v>
      </c>
      <c r="F213" s="675">
        <f>SUM(B!F1286:F1297)</f>
        <v>0</v>
      </c>
      <c r="G213" s="675">
        <f>SUM(B!G1286:G1297)</f>
        <v>0</v>
      </c>
      <c r="H213" s="675">
        <f>SUM(B!AA1286:AA1297)</f>
        <v>0</v>
      </c>
      <c r="I213" s="675">
        <f>SUM(B!AB1286:AB1297)</f>
        <v>0</v>
      </c>
      <c r="J213" s="675">
        <f>SUM(B!AC1286:AC1297)</f>
        <v>0</v>
      </c>
      <c r="K213" s="675">
        <f>SUM(B!AD1286:AD1297)</f>
        <v>0</v>
      </c>
      <c r="L213" s="675">
        <f>SUM(B!AE1286:AE1297)</f>
        <v>0</v>
      </c>
      <c r="M213" s="675">
        <f>SUM(B!AF1286:AF1297)</f>
        <v>0</v>
      </c>
      <c r="N213" s="675">
        <f>SUM(B!AG1286:AG1297)</f>
        <v>0</v>
      </c>
      <c r="O213" s="675">
        <f>SUM(B!AH1286:AH1297)</f>
        <v>0</v>
      </c>
      <c r="P213" s="675">
        <f>SUM(B!AI1286:AI1297)</f>
        <v>0</v>
      </c>
      <c r="Q213" s="675">
        <f>SUM(B!AJ1286:AJ1297)</f>
        <v>0</v>
      </c>
      <c r="U213" s="519"/>
      <c r="V213" s="519"/>
    </row>
    <row r="214" spans="1:22" ht="15" customHeight="1" x14ac:dyDescent="0.25">
      <c r="A214" s="1015"/>
      <c r="B214" s="676" t="s">
        <v>467</v>
      </c>
      <c r="C214" s="677">
        <f>SUM(C212:C213)</f>
        <v>175</v>
      </c>
      <c r="D214" s="678">
        <f>SUM(D212:D213)</f>
        <v>175</v>
      </c>
      <c r="E214" s="679">
        <f t="shared" ref="E214:Q214" si="11">SUM(E212:E213)</f>
        <v>175</v>
      </c>
      <c r="F214" s="680">
        <f t="shared" si="11"/>
        <v>0</v>
      </c>
      <c r="G214" s="681">
        <f t="shared" si="11"/>
        <v>0</v>
      </c>
      <c r="H214" s="679">
        <f t="shared" si="11"/>
        <v>83</v>
      </c>
      <c r="I214" s="682">
        <f t="shared" si="11"/>
        <v>92</v>
      </c>
      <c r="J214" s="680">
        <f t="shared" si="11"/>
        <v>0</v>
      </c>
      <c r="K214" s="679">
        <f t="shared" si="11"/>
        <v>0</v>
      </c>
      <c r="L214" s="682">
        <f t="shared" si="11"/>
        <v>0</v>
      </c>
      <c r="M214" s="680">
        <f t="shared" si="11"/>
        <v>0</v>
      </c>
      <c r="N214" s="680">
        <f t="shared" si="11"/>
        <v>0</v>
      </c>
      <c r="O214" s="679">
        <f t="shared" si="11"/>
        <v>0</v>
      </c>
      <c r="P214" s="680">
        <f t="shared" si="11"/>
        <v>0</v>
      </c>
      <c r="Q214" s="678">
        <f t="shared" si="11"/>
        <v>0</v>
      </c>
      <c r="U214" s="519"/>
      <c r="V214" s="519"/>
    </row>
    <row r="215" spans="1:22" ht="15" customHeight="1" x14ac:dyDescent="0.25">
      <c r="A215" s="1014" t="s">
        <v>592</v>
      </c>
      <c r="B215" s="672" t="s">
        <v>2549</v>
      </c>
      <c r="C215" s="683">
        <f>SUM(B!C1382:C1420)</f>
        <v>183</v>
      </c>
      <c r="D215" s="683">
        <f>SUM(B!D1382:D1420)</f>
        <v>183</v>
      </c>
      <c r="E215" s="683">
        <f>SUM(B!E1382:E1420)</f>
        <v>183</v>
      </c>
      <c r="F215" s="683">
        <f>SUM(B!F1382:F1420)</f>
        <v>0</v>
      </c>
      <c r="G215" s="683">
        <f>SUM(B!G1382:G1420)</f>
        <v>0</v>
      </c>
      <c r="H215" s="683">
        <f>SUM(B!AA1382:AA1420)</f>
        <v>1</v>
      </c>
      <c r="I215" s="683">
        <f>SUM(B!AB1382:AB1420)</f>
        <v>181</v>
      </c>
      <c r="J215" s="683">
        <f>SUM(B!AC1382:AC1420)</f>
        <v>1</v>
      </c>
      <c r="K215" s="683">
        <f>SUM(B!AD1382:AD1420)</f>
        <v>0</v>
      </c>
      <c r="L215" s="683">
        <f>SUM(B!AE1382:AE1420)</f>
        <v>0</v>
      </c>
      <c r="M215" s="683">
        <f>SUM(B!AF1382:AF1420)</f>
        <v>0</v>
      </c>
      <c r="N215" s="683">
        <f>SUM(B!AG1382:AG1420)</f>
        <v>0</v>
      </c>
      <c r="O215" s="683">
        <f>SUM(B!AH1382:AH1420)</f>
        <v>0</v>
      </c>
      <c r="P215" s="683">
        <f>SUM(B!AI1382:AI1420)</f>
        <v>0</v>
      </c>
      <c r="Q215" s="830">
        <f>SUM(B!AJ1382:AJ1420)</f>
        <v>0</v>
      </c>
      <c r="S215" s="519"/>
      <c r="T215" s="519"/>
    </row>
    <row r="216" spans="1:22" ht="15" customHeight="1" x14ac:dyDescent="0.25">
      <c r="A216" s="1032"/>
      <c r="B216" s="674" t="s">
        <v>3502</v>
      </c>
      <c r="C216" s="684">
        <f>SUM(B!C1421:C1428)</f>
        <v>0</v>
      </c>
      <c r="D216" s="684">
        <f>SUM(B!D1421:D1428)</f>
        <v>0</v>
      </c>
      <c r="E216" s="684">
        <f>SUM(B!E1421:E1428)</f>
        <v>0</v>
      </c>
      <c r="F216" s="684">
        <f>SUM(B!F1421:F1428)</f>
        <v>0</v>
      </c>
      <c r="G216" s="684">
        <f>SUM(B!G1421:G1428)</f>
        <v>0</v>
      </c>
      <c r="H216" s="684">
        <f>SUM(B!AA1421:AA1428)</f>
        <v>0</v>
      </c>
      <c r="I216" s="684">
        <f>SUM(B!AB1421:AB1428)</f>
        <v>0</v>
      </c>
      <c r="J216" s="684">
        <f>SUM(B!AC1421:AC1428)</f>
        <v>0</v>
      </c>
      <c r="K216" s="684">
        <f>SUM(B!AD1421:AD1428)</f>
        <v>0</v>
      </c>
      <c r="L216" s="684">
        <f>SUM(B!AE1421:AE1428)</f>
        <v>0</v>
      </c>
      <c r="M216" s="684">
        <f>SUM(B!AF1421:AF1428)</f>
        <v>0</v>
      </c>
      <c r="N216" s="684">
        <f>SUM(B!AG1421:AG1428)</f>
        <v>0</v>
      </c>
      <c r="O216" s="684">
        <f>SUM(B!AH1421:AH1428)</f>
        <v>0</v>
      </c>
      <c r="P216" s="684">
        <f>SUM(B!AI1421:AI1428)</f>
        <v>0</v>
      </c>
      <c r="Q216" s="685">
        <f>SUM(B!AJ1421:AJ1428)</f>
        <v>0</v>
      </c>
      <c r="S216" s="519"/>
      <c r="T216" s="519"/>
    </row>
    <row r="217" spans="1:22" ht="15" customHeight="1" x14ac:dyDescent="0.25">
      <c r="A217" s="1015"/>
      <c r="B217" s="676" t="s">
        <v>467</v>
      </c>
      <c r="C217" s="681">
        <f>SUM(C215:C216)</f>
        <v>183</v>
      </c>
      <c r="D217" s="681">
        <f>SUM(D215:D216)</f>
        <v>183</v>
      </c>
      <c r="E217" s="681">
        <f t="shared" ref="E217:Q217" si="12">SUM(E215:E216)</f>
        <v>183</v>
      </c>
      <c r="F217" s="681">
        <f t="shared" si="12"/>
        <v>0</v>
      </c>
      <c r="G217" s="681">
        <f t="shared" si="12"/>
        <v>0</v>
      </c>
      <c r="H217" s="681">
        <f t="shared" si="12"/>
        <v>1</v>
      </c>
      <c r="I217" s="681">
        <f t="shared" si="12"/>
        <v>181</v>
      </c>
      <c r="J217" s="681">
        <f t="shared" si="12"/>
        <v>1</v>
      </c>
      <c r="K217" s="681">
        <f t="shared" si="12"/>
        <v>0</v>
      </c>
      <c r="L217" s="681">
        <f t="shared" si="12"/>
        <v>0</v>
      </c>
      <c r="M217" s="681">
        <f t="shared" si="12"/>
        <v>0</v>
      </c>
      <c r="N217" s="681">
        <f t="shared" si="12"/>
        <v>0</v>
      </c>
      <c r="O217" s="681">
        <f t="shared" si="12"/>
        <v>0</v>
      </c>
      <c r="P217" s="681">
        <f t="shared" si="12"/>
        <v>0</v>
      </c>
      <c r="Q217" s="678">
        <f t="shared" si="12"/>
        <v>0</v>
      </c>
    </row>
    <row r="218" spans="1:22" ht="15" customHeight="1" x14ac:dyDescent="0.25">
      <c r="A218" s="1014" t="s">
        <v>593</v>
      </c>
      <c r="B218" s="672" t="s">
        <v>2549</v>
      </c>
      <c r="C218" s="684">
        <f>SUM(B!C1516:C1569)</f>
        <v>1014</v>
      </c>
      <c r="D218" s="684">
        <f>SUM(B!D1516:D1569)</f>
        <v>1007</v>
      </c>
      <c r="E218" s="684">
        <f>SUM(B!E1516:E1569)</f>
        <v>1007</v>
      </c>
      <c r="F218" s="684">
        <f>SUM(B!F1516:F1564)</f>
        <v>0</v>
      </c>
      <c r="G218" s="684">
        <f>SUM(B!G1516:G1564)</f>
        <v>7</v>
      </c>
      <c r="H218" s="684">
        <f>SUM(B!AA1516:AA1564)</f>
        <v>4</v>
      </c>
      <c r="I218" s="684">
        <f>SUM(B!AB1516:AB1564)</f>
        <v>1004</v>
      </c>
      <c r="J218" s="684">
        <f>SUM(B!AC1516:AC1564)</f>
        <v>6</v>
      </c>
      <c r="K218" s="684">
        <f>SUM(B!AD1516:AD1564)</f>
        <v>0</v>
      </c>
      <c r="L218" s="684">
        <f>SUM(B!AE1516:AE1564)</f>
        <v>0</v>
      </c>
      <c r="M218" s="684">
        <f>SUM(B!AF1516:AF1564)</f>
        <v>0</v>
      </c>
      <c r="N218" s="684">
        <f>SUM(B!AG1516:AG1564)</f>
        <v>0</v>
      </c>
      <c r="O218" s="684">
        <f>SUM(B!AH1516:AH1564)</f>
        <v>0</v>
      </c>
      <c r="P218" s="684">
        <f>SUM(B!AI1516:AI1564)</f>
        <v>0</v>
      </c>
      <c r="Q218" s="685">
        <f>SUM(B!AJ1516:AJ1564)</f>
        <v>0</v>
      </c>
    </row>
    <row r="219" spans="1:22" ht="15" customHeight="1" x14ac:dyDescent="0.25">
      <c r="A219" s="1032"/>
      <c r="B219" s="686" t="s">
        <v>3502</v>
      </c>
      <c r="C219" s="684">
        <f>SUM(B!C1570:C1585)</f>
        <v>0</v>
      </c>
      <c r="D219" s="684">
        <f>SUM(B!D1570:D1585)</f>
        <v>0</v>
      </c>
      <c r="E219" s="684">
        <f>SUM(B!E1570:E1585)</f>
        <v>0</v>
      </c>
      <c r="F219" s="684">
        <f>SUM(B!F1570:F1585)</f>
        <v>0</v>
      </c>
      <c r="G219" s="684">
        <f>SUM(B!G1570:G1585)</f>
        <v>0</v>
      </c>
      <c r="H219" s="684">
        <f>SUM(B!AA1570:AA1585)</f>
        <v>0</v>
      </c>
      <c r="I219" s="684">
        <f>SUM(B!AB1570:AB1585)</f>
        <v>0</v>
      </c>
      <c r="J219" s="684">
        <f>SUM(B!AC1570:AC1585)</f>
        <v>0</v>
      </c>
      <c r="K219" s="684">
        <f>SUM(B!AD1570:AD1585)</f>
        <v>0</v>
      </c>
      <c r="L219" s="684">
        <f>SUM(B!AE1570:AE1585)</f>
        <v>0</v>
      </c>
      <c r="M219" s="684">
        <f>SUM(B!AF1570:AF1585)</f>
        <v>0</v>
      </c>
      <c r="N219" s="684">
        <f>SUM(B!AG1570:AG1585)</f>
        <v>0</v>
      </c>
      <c r="O219" s="684">
        <f>SUM(B!AH1570:AH1585)</f>
        <v>0</v>
      </c>
      <c r="P219" s="684">
        <f>SUM(B!AI1570:AI1585)</f>
        <v>0</v>
      </c>
      <c r="Q219" s="685">
        <f>SUM(B!AJ1570:AJ1585)</f>
        <v>0</v>
      </c>
    </row>
    <row r="220" spans="1:22" ht="15" customHeight="1" x14ac:dyDescent="0.25">
      <c r="A220" s="1015"/>
      <c r="B220" s="676" t="s">
        <v>467</v>
      </c>
      <c r="C220" s="681">
        <f>SUM(C218:C219)</f>
        <v>1014</v>
      </c>
      <c r="D220" s="681">
        <f t="shared" ref="D220:Q220" si="13">SUM(D218:D219)</f>
        <v>1007</v>
      </c>
      <c r="E220" s="681">
        <f t="shared" si="13"/>
        <v>1007</v>
      </c>
      <c r="F220" s="681">
        <f t="shared" si="13"/>
        <v>0</v>
      </c>
      <c r="G220" s="681">
        <f t="shared" si="13"/>
        <v>7</v>
      </c>
      <c r="H220" s="681">
        <f t="shared" si="13"/>
        <v>4</v>
      </c>
      <c r="I220" s="681">
        <f t="shared" si="13"/>
        <v>1004</v>
      </c>
      <c r="J220" s="681">
        <f t="shared" si="13"/>
        <v>6</v>
      </c>
      <c r="K220" s="681">
        <f t="shared" si="13"/>
        <v>0</v>
      </c>
      <c r="L220" s="681">
        <f t="shared" si="13"/>
        <v>0</v>
      </c>
      <c r="M220" s="681">
        <f t="shared" si="13"/>
        <v>0</v>
      </c>
      <c r="N220" s="681">
        <f t="shared" si="13"/>
        <v>0</v>
      </c>
      <c r="O220" s="681">
        <f t="shared" si="13"/>
        <v>0</v>
      </c>
      <c r="P220" s="681">
        <f t="shared" si="13"/>
        <v>0</v>
      </c>
      <c r="Q220" s="678">
        <f t="shared" si="13"/>
        <v>0</v>
      </c>
    </row>
    <row r="221" spans="1:22" ht="29.25" customHeight="1" x14ac:dyDescent="0.25">
      <c r="A221" s="567" t="s">
        <v>2461</v>
      </c>
      <c r="B221" s="687" t="s">
        <v>2549</v>
      </c>
      <c r="C221" s="681">
        <f>B!C1698</f>
        <v>0</v>
      </c>
      <c r="D221" s="681">
        <f>B!D1698</f>
        <v>0</v>
      </c>
      <c r="E221" s="684">
        <f>B!E1698</f>
        <v>0</v>
      </c>
      <c r="F221" s="684">
        <f>B!F1698</f>
        <v>0</v>
      </c>
      <c r="G221" s="684">
        <f>B!G1698</f>
        <v>0</v>
      </c>
      <c r="H221" s="684">
        <f>B!AA1698</f>
        <v>0</v>
      </c>
      <c r="I221" s="684">
        <f>B!AB1698</f>
        <v>0</v>
      </c>
      <c r="J221" s="684">
        <f>B!AC1698</f>
        <v>0</v>
      </c>
      <c r="K221" s="684">
        <f>B!AD1698</f>
        <v>0</v>
      </c>
      <c r="L221" s="684">
        <f>B!AE1698</f>
        <v>0</v>
      </c>
      <c r="M221" s="684">
        <f>B!AF1698</f>
        <v>0</v>
      </c>
      <c r="N221" s="684">
        <f>B!AG1698</f>
        <v>0</v>
      </c>
      <c r="O221" s="684">
        <f>B!AH1698</f>
        <v>0</v>
      </c>
      <c r="P221" s="684">
        <f>B!AI1698</f>
        <v>0</v>
      </c>
      <c r="Q221" s="685">
        <f>B!AJ1698</f>
        <v>0</v>
      </c>
    </row>
    <row r="222" spans="1:22" ht="15" customHeight="1" x14ac:dyDescent="0.25">
      <c r="A222" s="688" t="s">
        <v>594</v>
      </c>
      <c r="B222" s="674" t="s">
        <v>2549</v>
      </c>
      <c r="C222" s="681">
        <f>B!C1851</f>
        <v>65</v>
      </c>
      <c r="D222" s="681">
        <f>B!D1851</f>
        <v>65</v>
      </c>
      <c r="E222" s="684">
        <f>B!E1851</f>
        <v>65</v>
      </c>
      <c r="F222" s="684">
        <f>B!F1851</f>
        <v>0</v>
      </c>
      <c r="G222" s="684">
        <f>B!G1851</f>
        <v>0</v>
      </c>
      <c r="H222" s="684">
        <f>B!AA1851</f>
        <v>2</v>
      </c>
      <c r="I222" s="684">
        <f>B!AB1851</f>
        <v>63</v>
      </c>
      <c r="J222" s="684">
        <f>B!AC1851</f>
        <v>0</v>
      </c>
      <c r="K222" s="684">
        <f>B!AD1851</f>
        <v>0</v>
      </c>
      <c r="L222" s="684">
        <f>B!AE1851</f>
        <v>0</v>
      </c>
      <c r="M222" s="684">
        <f>B!AF1851</f>
        <v>0</v>
      </c>
      <c r="N222" s="684">
        <f>B!AG1851</f>
        <v>0</v>
      </c>
      <c r="O222" s="684">
        <f>B!AH1851</f>
        <v>0</v>
      </c>
      <c r="P222" s="684">
        <f>B!AI1851</f>
        <v>0</v>
      </c>
      <c r="Q222" s="685">
        <f>B!AJ1851</f>
        <v>0</v>
      </c>
    </row>
    <row r="223" spans="1:22" ht="15" customHeight="1" x14ac:dyDescent="0.25">
      <c r="A223" s="1014" t="s">
        <v>897</v>
      </c>
      <c r="B223" s="689" t="s">
        <v>2549</v>
      </c>
      <c r="C223" s="690">
        <f>SUM(B!C1879:C1887,B!C1891:C1894,B!C1898,B!C1901:C1938,B!C1949:C1955)+B!C1999</f>
        <v>784</v>
      </c>
      <c r="D223" s="690">
        <f>SUM(B!D1879:D1887,B!D1891:D1894,B!D1898,B!D1901:D1938,B!D1949:D1955)+B!D1999</f>
        <v>783</v>
      </c>
      <c r="E223" s="690">
        <f>SUM(B!E1879:E1887,B!E1891:E1894,B!E1898,B!E1901:E1938,B!E1949:E1955)+B!E1999</f>
        <v>783</v>
      </c>
      <c r="F223" s="690">
        <f>SUM(B!F1879:F1887,B!F1891:F1894,B!F1898,B!F1901:F1938,B!F1949:F1954)+B!F1999</f>
        <v>0</v>
      </c>
      <c r="G223" s="690">
        <f>SUM(B!G1879:G1887,B!G1891:G1894,B!G1898,B!G1901:G1938,B!G1949:G1954)+B!G1999</f>
        <v>1</v>
      </c>
      <c r="H223" s="690">
        <f>SUM(B!AA1879:AA1887,B!AA1891:AA1894,B!AA1898,B!AA1901:AA1938,B!AA1949:AA1954)+B!AA1999</f>
        <v>144</v>
      </c>
      <c r="I223" s="690">
        <f>SUM(B!AB1879:AB1887,B!AB1891:AB1894,B!AB1898,B!AB1901:AB1938,B!AB1949:AB1954)+B!AB1999</f>
        <v>588</v>
      </c>
      <c r="J223" s="690">
        <f>SUM(B!AC1879:AC1887,B!AC1891:AC1894,B!AC1898,B!AC1901:AC1938,B!AC1949:AC1954)+B!AC1999</f>
        <v>52</v>
      </c>
      <c r="K223" s="690">
        <f>SUM(B!AD1879:AD1887,B!AD1891:AD1894,B!AD1898,B!AD1901:AD1938,B!AD1949:AD1954)+B!AD1999</f>
        <v>0</v>
      </c>
      <c r="L223" s="690">
        <f>SUM(B!AE1879:AE1887,B!AE1891:AE1894,B!AE1898,B!AE1901:AE1938,B!AE1949:AE1954)+B!AE1999</f>
        <v>0</v>
      </c>
      <c r="M223" s="690">
        <f>SUM(B!AF1879:AF1887,B!AF1891:AF1894,B!AF1898,B!AF1901:AF1938,B!AF1949:AF1954)+B!AF1999</f>
        <v>0</v>
      </c>
      <c r="N223" s="690">
        <f>SUM(B!AG1879:AG1887,B!AG1891:AG1894,B!AG1898,B!AG1901:AG1938,B!AG1949:AG1954)+B!AG1999</f>
        <v>0</v>
      </c>
      <c r="O223" s="690">
        <f>SUM(B!AH1879:AH1887,B!AH1891:AH1894,B!AH1898,B!AH1901:AH1938,B!AH1949:AH1954)+B!AH1999</f>
        <v>0</v>
      </c>
      <c r="P223" s="690">
        <f>SUM(B!AI1879:AI1887,B!AI1891:AI1894,B!AI1898,B!AI1901:AI1938,B!AI1949:AI1954)+B!AI1999</f>
        <v>0</v>
      </c>
      <c r="Q223" s="691">
        <f>SUM(B!AJ1879:AJ1887,B!AJ1891:AJ1894,B!AJ1898,B!AJ1901:AJ1938,B!AJ1949:AJ1954)+B!AJ1999</f>
        <v>0</v>
      </c>
    </row>
    <row r="224" spans="1:22" ht="15" customHeight="1" x14ac:dyDescent="0.25">
      <c r="A224" s="1032"/>
      <c r="B224" s="686" t="s">
        <v>2550</v>
      </c>
      <c r="C224" s="693">
        <f>SUM(B!C1888:C1890,B!C1892:C1893,B!C1898:C1900,B!C1939:C1948,B!C1956:C1972,B!C2002)</f>
        <v>5</v>
      </c>
      <c r="D224" s="693">
        <f>SUM(B!D1888:D1890,B!D1892:D1893,B!D1898:D1900,B!D1939:D1948,B!D1956:D1972,B!D2002)</f>
        <v>5</v>
      </c>
      <c r="E224" s="693">
        <f>SUM(B!E1888:E1890,B!E1892:E1893,B!E1898:E1900,B!E1939:E1948,B!E1956:E1972,B!E2002)</f>
        <v>5</v>
      </c>
      <c r="F224" s="693">
        <f>SUM(B!F1888:F1890,B!F1892:F1893,B!F1898:F1900,B!F1939:F1948,B!F1956:F1972,B!F2002)</f>
        <v>0</v>
      </c>
      <c r="G224" s="693">
        <f>SUM(B!G1888:G1890,B!G1892:G1893,B!G1898:G1900,B!G1939:G1948,B!G1956:G1972,B!G2002)</f>
        <v>0</v>
      </c>
      <c r="H224" s="693">
        <f>SUM(B!AA1888:AA1890,B!AA1892:AA1893,B!AA1898:AA1900,B!AA1939:AA1948,B!AA1956:AA1972,B!AA2002)</f>
        <v>1</v>
      </c>
      <c r="I224" s="693">
        <f>SUM(B!AB1888:AB1890,B!AB1892:AB1893,B!AB1898:AB1900,B!AB1939:AB1948,B!AB1956:AB1972,B!AB2002)</f>
        <v>4</v>
      </c>
      <c r="J224" s="693">
        <f>SUM(B!AC1888:AC1890,B!AC1892:AC1893,B!AC1898:AC1900,B!AC1939:AC1948,B!AC1956:AC1972,B!AC2002)</f>
        <v>0</v>
      </c>
      <c r="K224" s="693">
        <f>SUM(B!AD1888:AD1890,B!AD1892:AD1893,B!AD1898:AD1900,B!AD1939:AD1948,B!AD1956:AD1972,B!AD2002)</f>
        <v>0</v>
      </c>
      <c r="L224" s="693">
        <f>SUM(B!AE1888:AE1890,B!AE1892:AE1893,B!AE1898:AE1900,B!AE1939:AE1948,B!AE1956:AE1972,B!AE2002)</f>
        <v>0</v>
      </c>
      <c r="M224" s="693">
        <f>SUM(B!AF1888:AF1890,B!AF1892:AF1893,B!AF1898:AF1900,B!AF1939:AF1948,B!AF1956:AF1972,B!AF2002)</f>
        <v>0</v>
      </c>
      <c r="N224" s="693">
        <f>SUM(B!AG1888:AG1890,B!AG1892:AG1893,B!AG1898:AG1900,B!AG1939:AG1948,B!AG1956:AG1972,B!AG2002)</f>
        <v>0</v>
      </c>
      <c r="O224" s="693">
        <f>SUM(B!AH1888:AH1890,B!AH1892:AH1893,B!AH1898:AH1900,B!AH1939:AH1948,B!AH1956:AH1972,B!AH2002)</f>
        <v>0</v>
      </c>
      <c r="P224" s="693">
        <f>SUM(B!AI1888:AI1890,B!AI1892:AI1893,B!AI1898:AI1900,B!AI1939:AI1948,B!AI1956:AI1972,B!AI2002)</f>
        <v>0</v>
      </c>
      <c r="Q224" s="675">
        <f>SUM(B!AJ1888:AJ1890,B!AJ1892:AJ1893,B!AJ1898:AJ1900,B!AJ1939:AJ1948,B!AJ1956:AJ1972,B!AJ2002)</f>
        <v>0</v>
      </c>
    </row>
    <row r="225" spans="1:17" ht="15" customHeight="1" x14ac:dyDescent="0.25">
      <c r="A225" s="1015"/>
      <c r="B225" s="676" t="s">
        <v>467</v>
      </c>
      <c r="C225" s="677">
        <f t="shared" ref="C225:Q225" si="14">SUM(C223:C224)</f>
        <v>789</v>
      </c>
      <c r="D225" s="678">
        <f t="shared" si="14"/>
        <v>788</v>
      </c>
      <c r="E225" s="679">
        <f t="shared" si="14"/>
        <v>788</v>
      </c>
      <c r="F225" s="680">
        <f t="shared" si="14"/>
        <v>0</v>
      </c>
      <c r="G225" s="681">
        <f t="shared" si="14"/>
        <v>1</v>
      </c>
      <c r="H225" s="679">
        <f t="shared" si="14"/>
        <v>145</v>
      </c>
      <c r="I225" s="682">
        <f t="shared" si="14"/>
        <v>592</v>
      </c>
      <c r="J225" s="680">
        <f t="shared" si="14"/>
        <v>52</v>
      </c>
      <c r="K225" s="679">
        <f t="shared" si="14"/>
        <v>0</v>
      </c>
      <c r="L225" s="682">
        <f t="shared" si="14"/>
        <v>0</v>
      </c>
      <c r="M225" s="680">
        <f t="shared" si="14"/>
        <v>0</v>
      </c>
      <c r="N225" s="680">
        <f>SUM(N223:N224)</f>
        <v>0</v>
      </c>
      <c r="O225" s="679">
        <f t="shared" si="14"/>
        <v>0</v>
      </c>
      <c r="P225" s="680">
        <f t="shared" si="14"/>
        <v>0</v>
      </c>
      <c r="Q225" s="678">
        <f t="shared" si="14"/>
        <v>0</v>
      </c>
    </row>
    <row r="226" spans="1:17" ht="15" customHeight="1" x14ac:dyDescent="0.25">
      <c r="A226" s="1032" t="s">
        <v>898</v>
      </c>
      <c r="B226" s="689" t="s">
        <v>2549</v>
      </c>
      <c r="C226" s="695">
        <f>SUM(B!C2192:C2205,B!C2207:C2242,B!C2260:C2262)</f>
        <v>14</v>
      </c>
      <c r="D226" s="695">
        <f>SUM(B!D2192:D2205,B!D2207:D2242,B!D2260:D2262)</f>
        <v>14</v>
      </c>
      <c r="E226" s="695">
        <f>SUM(B!E2192:E2205,B!E2207:E2242,B!E2260:E2262)</f>
        <v>14</v>
      </c>
      <c r="F226" s="695">
        <f>SUM(B!F2192:F2205,B!F2207:F2242,B!F2260:F2262)</f>
        <v>0</v>
      </c>
      <c r="G226" s="695">
        <f>SUM(B!G2192:G2205,B!G2207:G2242,B!G2260:G2262)</f>
        <v>0</v>
      </c>
      <c r="H226" s="695">
        <f>SUM(B!AA2192:AA2205,B!AA2207:AA2242,B!AA2260:AA2262)</f>
        <v>14</v>
      </c>
      <c r="I226" s="695">
        <f>SUM(B!AB2192:AB2205,B!AB2207:AB2242,B!AB2260:AB2262)</f>
        <v>0</v>
      </c>
      <c r="J226" s="695">
        <f>SUM(B!AC2192:AC2205,B!AC2207:AC2242,B!AC2260:AC2262)</f>
        <v>0</v>
      </c>
      <c r="K226" s="695">
        <f>SUM(B!AD2192:AD2205,B!AD2207:AD2242,B!AD2260:AD2262)</f>
        <v>0</v>
      </c>
      <c r="L226" s="695">
        <f>SUM(B!AE2192:AE2205,B!AE2207:AE2242,B!AE2260:AE2262)</f>
        <v>0</v>
      </c>
      <c r="M226" s="695">
        <f>SUM(B!AF2192:AF2205,B!AF2207:AF2242,B!AF2260:AF2262)</f>
        <v>0</v>
      </c>
      <c r="N226" s="695">
        <f>SUM(B!AG2192:AG2205,B!AG2207:AG2242,B!AG2260:AG2262)</f>
        <v>0</v>
      </c>
      <c r="O226" s="695">
        <f>SUM(B!AH2192:AH2205,B!AH2207:AH2242,B!AH2260:AH2262)</f>
        <v>0</v>
      </c>
      <c r="P226" s="695">
        <f>SUM(B!AI2192:AI2205,B!AI2207:AI2242,B!AI2260:AI2262)</f>
        <v>0</v>
      </c>
      <c r="Q226" s="696">
        <f>SUM(B!AJ2192:AJ2205,B!AJ2207:AJ2242,B!AJ2260:AJ2262)</f>
        <v>0</v>
      </c>
    </row>
    <row r="227" spans="1:17" ht="15" customHeight="1" x14ac:dyDescent="0.25">
      <c r="A227" s="1032"/>
      <c r="B227" s="686" t="s">
        <v>2550</v>
      </c>
      <c r="C227" s="693">
        <f>SUM(B!C2206,B!C2243:C2257)</f>
        <v>0</v>
      </c>
      <c r="D227" s="693">
        <f>SUM(B!D2206,B!D2243:D2257)</f>
        <v>0</v>
      </c>
      <c r="E227" s="693">
        <f>SUM(B!E2206,B!E2243:E2257)</f>
        <v>0</v>
      </c>
      <c r="F227" s="693">
        <f>SUM(B!F2206,B!F2243:F2257)</f>
        <v>0</v>
      </c>
      <c r="G227" s="693">
        <f>SUM(B!G2206,B!G2243:G2257)</f>
        <v>0</v>
      </c>
      <c r="H227" s="693">
        <f>SUM(B!AA2206,B!AA2243:AA2257)</f>
        <v>0</v>
      </c>
      <c r="I227" s="693">
        <f>SUM(B!AB2206,B!AB2243:AB2257)</f>
        <v>0</v>
      </c>
      <c r="J227" s="693">
        <f>SUM(B!AC2206,B!AC2243:AC2257)</f>
        <v>0</v>
      </c>
      <c r="K227" s="693">
        <f>SUM(B!AD2206,B!AD2243:AD2257)</f>
        <v>0</v>
      </c>
      <c r="L227" s="693">
        <f>SUM(B!AE2206,B!AE2243:AE2257)</f>
        <v>0</v>
      </c>
      <c r="M227" s="693">
        <f>SUM(B!AF2206,B!AF2243:AF2257)</f>
        <v>0</v>
      </c>
      <c r="N227" s="693">
        <f>SUM(B!AG2206,B!AG2243:AG2257)</f>
        <v>0</v>
      </c>
      <c r="O227" s="693">
        <f>SUM(B!AH2206,B!AH2243:AH2257)</f>
        <v>0</v>
      </c>
      <c r="P227" s="693">
        <f>SUM(B!AI2206,B!AI2243:AI2257)</f>
        <v>0</v>
      </c>
      <c r="Q227" s="675">
        <f>SUM(B!AJ2206,B!AJ2243:AJ2257)</f>
        <v>0</v>
      </c>
    </row>
    <row r="228" spans="1:17" ht="15" customHeight="1" x14ac:dyDescent="0.25">
      <c r="A228" s="1032"/>
      <c r="B228" s="676" t="s">
        <v>467</v>
      </c>
      <c r="C228" s="677">
        <f>SUM(C226:C227)</f>
        <v>14</v>
      </c>
      <c r="D228" s="678">
        <f t="shared" ref="D228:Q228" si="15">SUM(D226:D227)</f>
        <v>14</v>
      </c>
      <c r="E228" s="679">
        <f t="shared" si="15"/>
        <v>14</v>
      </c>
      <c r="F228" s="680">
        <f t="shared" si="15"/>
        <v>0</v>
      </c>
      <c r="G228" s="681">
        <f t="shared" si="15"/>
        <v>0</v>
      </c>
      <c r="H228" s="679">
        <f t="shared" si="15"/>
        <v>14</v>
      </c>
      <c r="I228" s="682">
        <f t="shared" si="15"/>
        <v>0</v>
      </c>
      <c r="J228" s="680">
        <f t="shared" si="15"/>
        <v>0</v>
      </c>
      <c r="K228" s="679">
        <f t="shared" si="15"/>
        <v>0</v>
      </c>
      <c r="L228" s="682">
        <f t="shared" si="15"/>
        <v>0</v>
      </c>
      <c r="M228" s="680">
        <f t="shared" si="15"/>
        <v>0</v>
      </c>
      <c r="N228" s="680">
        <f t="shared" si="15"/>
        <v>0</v>
      </c>
      <c r="O228" s="679">
        <f t="shared" si="15"/>
        <v>0</v>
      </c>
      <c r="P228" s="680">
        <f t="shared" si="15"/>
        <v>0</v>
      </c>
      <c r="Q228" s="678">
        <f t="shared" si="15"/>
        <v>0</v>
      </c>
    </row>
    <row r="229" spans="1:17" ht="15" customHeight="1" x14ac:dyDescent="0.25">
      <c r="A229" s="1014" t="s">
        <v>899</v>
      </c>
      <c r="B229" s="672" t="s">
        <v>2549</v>
      </c>
      <c r="C229" s="697">
        <f>SUM(B!C2421:C2442,B!C2458:C2460)</f>
        <v>8</v>
      </c>
      <c r="D229" s="697">
        <f>SUM(B!D2421:D2442,B!D2458:D2460)</f>
        <v>8</v>
      </c>
      <c r="E229" s="697">
        <f>SUM(B!E2421:E2442,B!E2458:E2460)</f>
        <v>8</v>
      </c>
      <c r="F229" s="697">
        <f>SUM(B!F2421:F2442,B!F2458:F2460)</f>
        <v>0</v>
      </c>
      <c r="G229" s="697">
        <f>SUM(B!G2421:G2442,B!G2458:G2460)</f>
        <v>0</v>
      </c>
      <c r="H229" s="697">
        <f>SUM(B!AA2421:AA2442,B!AA2458:AA2460)</f>
        <v>8</v>
      </c>
      <c r="I229" s="697">
        <f>SUM(B!AB2421:AB2442,B!AB2458:AB2460)</f>
        <v>0</v>
      </c>
      <c r="J229" s="697">
        <f>SUM(B!AC2421:AC2442,B!AC2458:AC2460)</f>
        <v>0</v>
      </c>
      <c r="K229" s="697">
        <f>SUM(B!AD2421:AD2442,B!AD2458:AD2460)</f>
        <v>0</v>
      </c>
      <c r="L229" s="697">
        <f>SUM(B!AE2421:AE2442,B!AE2458:AE2460)</f>
        <v>0</v>
      </c>
      <c r="M229" s="697">
        <f>SUM(B!AF2421:AF2442,B!AF2458:AF2460)</f>
        <v>0</v>
      </c>
      <c r="N229" s="697">
        <f>SUM(B!AG2421:AG2442,B!AG2458:AG2460)</f>
        <v>0</v>
      </c>
      <c r="O229" s="697">
        <f>SUM(B!AH2421:AH2442,B!AH2458:AH2460)</f>
        <v>0</v>
      </c>
      <c r="P229" s="697">
        <f>SUM(B!AI2421:AI2442,B!AI2458:AI2460)</f>
        <v>0</v>
      </c>
      <c r="Q229" s="698">
        <f>SUM(B!AJ2421:AJ2442,B!AJ2458:AJ2460)</f>
        <v>0</v>
      </c>
    </row>
    <row r="230" spans="1:17" ht="15" customHeight="1" x14ac:dyDescent="0.25">
      <c r="A230" s="1032"/>
      <c r="B230" s="686" t="s">
        <v>2550</v>
      </c>
      <c r="C230" s="693">
        <f>SUM(B!C2443:C2446)</f>
        <v>0</v>
      </c>
      <c r="D230" s="693">
        <f>SUM(B!D2443:D2446)</f>
        <v>0</v>
      </c>
      <c r="E230" s="693">
        <f>SUM(B!E2443:E2446)</f>
        <v>0</v>
      </c>
      <c r="F230" s="693">
        <f>SUM(B!F2443:F2446)</f>
        <v>0</v>
      </c>
      <c r="G230" s="693">
        <f>SUM(B!G2443:G2446)</f>
        <v>0</v>
      </c>
      <c r="H230" s="693">
        <f>SUM(B!AA2443:AA2446)</f>
        <v>0</v>
      </c>
      <c r="I230" s="693">
        <f>SUM(B!AB2443:AB2446)</f>
        <v>0</v>
      </c>
      <c r="J230" s="693">
        <f>SUM(B!AC2443:AC2446)</f>
        <v>0</v>
      </c>
      <c r="K230" s="693">
        <f>SUM(B!AD2443:AD2446)</f>
        <v>0</v>
      </c>
      <c r="L230" s="693">
        <f>SUM(B!AE2443:AE2446)</f>
        <v>0</v>
      </c>
      <c r="M230" s="693">
        <f>SUM(B!AF2443:AF2446)</f>
        <v>0</v>
      </c>
      <c r="N230" s="693">
        <f>SUM(B!AG2443:AG2446)</f>
        <v>0</v>
      </c>
      <c r="O230" s="693">
        <f>SUM(B!AH2443:AH2446)</f>
        <v>0</v>
      </c>
      <c r="P230" s="693">
        <f>SUM(B!AI2443:AI2446)</f>
        <v>0</v>
      </c>
      <c r="Q230" s="675">
        <f>SUM(B!AJ2443:AJ2446)</f>
        <v>0</v>
      </c>
    </row>
    <row r="231" spans="1:17" ht="15" customHeight="1" x14ac:dyDescent="0.25">
      <c r="A231" s="1015"/>
      <c r="B231" s="676" t="s">
        <v>467</v>
      </c>
      <c r="C231" s="681">
        <f>SUM(C229:C230)</f>
        <v>8</v>
      </c>
      <c r="D231" s="681">
        <f t="shared" ref="D231:Q231" si="16">SUM(D229:D230)</f>
        <v>8</v>
      </c>
      <c r="E231" s="681">
        <f t="shared" si="16"/>
        <v>8</v>
      </c>
      <c r="F231" s="681">
        <f t="shared" si="16"/>
        <v>0</v>
      </c>
      <c r="G231" s="681">
        <f t="shared" si="16"/>
        <v>0</v>
      </c>
      <c r="H231" s="681">
        <f>SUM(H229:H230)</f>
        <v>8</v>
      </c>
      <c r="I231" s="681">
        <f t="shared" si="16"/>
        <v>0</v>
      </c>
      <c r="J231" s="681">
        <f t="shared" si="16"/>
        <v>0</v>
      </c>
      <c r="K231" s="681">
        <f t="shared" si="16"/>
        <v>0</v>
      </c>
      <c r="L231" s="681">
        <f t="shared" si="16"/>
        <v>0</v>
      </c>
      <c r="M231" s="681">
        <f t="shared" si="16"/>
        <v>0</v>
      </c>
      <c r="N231" s="681">
        <f t="shared" si="16"/>
        <v>0</v>
      </c>
      <c r="O231" s="681">
        <f t="shared" si="16"/>
        <v>0</v>
      </c>
      <c r="P231" s="681">
        <f t="shared" si="16"/>
        <v>0</v>
      </c>
      <c r="Q231" s="678">
        <f t="shared" si="16"/>
        <v>0</v>
      </c>
    </row>
    <row r="232" spans="1:17" ht="15" customHeight="1" x14ac:dyDescent="0.25">
      <c r="A232" s="1020" t="s">
        <v>2462</v>
      </c>
      <c r="B232" s="687" t="s">
        <v>2679</v>
      </c>
      <c r="C232" s="690">
        <f>SUM(B!C2617:C2619)+B!C2561</f>
        <v>1</v>
      </c>
      <c r="D232" s="690">
        <f>SUM(B!D2617:D2619)+B!D2561</f>
        <v>1</v>
      </c>
      <c r="E232" s="690">
        <f>SUM(B!E2617:E2619)+B!E2561</f>
        <v>1</v>
      </c>
      <c r="F232" s="690">
        <f>SUM(B!F2617:F2619)+B!F2561</f>
        <v>0</v>
      </c>
      <c r="G232" s="690">
        <f>SUM(B!G2617:G2619)+B!G2561</f>
        <v>0</v>
      </c>
      <c r="H232" s="690">
        <f>SUM(B!AA2617:AA2619)+B!AA2561</f>
        <v>0</v>
      </c>
      <c r="I232" s="691">
        <f>SUM(B!AB2617:AB2619)+B!AB2561</f>
        <v>1</v>
      </c>
      <c r="J232" s="691">
        <f>SUM(B!AC2617:AC2619)+B!AC2561</f>
        <v>0</v>
      </c>
      <c r="K232" s="691">
        <f>SUM(B!AD2617:AD2619)+B!AD2561</f>
        <v>0</v>
      </c>
      <c r="L232" s="691">
        <f>SUM(B!AE2617:AE2619)+B!AE2561</f>
        <v>0</v>
      </c>
      <c r="M232" s="691">
        <f>SUM(B!AF2617:AF2619)+B!AF2561</f>
        <v>0</v>
      </c>
      <c r="N232" s="691">
        <f>SUM(B!AG2617:AG2619)+B!AG2561</f>
        <v>0</v>
      </c>
      <c r="O232" s="691">
        <f>SUM(B!AH2617:AH2619)+B!AH2561</f>
        <v>0</v>
      </c>
      <c r="P232" s="691">
        <f>SUM(B!AI2617:AI2619)+B!AI2561</f>
        <v>0</v>
      </c>
      <c r="Q232" s="691">
        <f>SUM(B!AJ2617:AJ2619)+B!AJ2561</f>
        <v>0</v>
      </c>
    </row>
    <row r="233" spans="1:17" ht="15" customHeight="1" x14ac:dyDescent="0.25">
      <c r="A233" s="1059"/>
      <c r="B233" s="699" t="s">
        <v>2550</v>
      </c>
      <c r="C233" s="700">
        <f>B!C2567</f>
        <v>0</v>
      </c>
      <c r="D233" s="700">
        <f>B!D2567</f>
        <v>0</v>
      </c>
      <c r="E233" s="700">
        <f>B!E2567</f>
        <v>0</v>
      </c>
      <c r="F233" s="700">
        <f>B!F2567</f>
        <v>0</v>
      </c>
      <c r="G233" s="700">
        <f>B!G2567</f>
        <v>0</v>
      </c>
      <c r="H233" s="700">
        <f>B!AA2567</f>
        <v>0</v>
      </c>
      <c r="I233" s="675">
        <f>B!AB2567</f>
        <v>0</v>
      </c>
      <c r="J233" s="675">
        <f>B!AC2567</f>
        <v>0</v>
      </c>
      <c r="K233" s="675">
        <f>B!AD2567</f>
        <v>0</v>
      </c>
      <c r="L233" s="675">
        <f>B!AE2567</f>
        <v>0</v>
      </c>
      <c r="M233" s="675">
        <f>B!AF2567</f>
        <v>0</v>
      </c>
      <c r="N233" s="675">
        <f>B!AG2567</f>
        <v>0</v>
      </c>
      <c r="O233" s="675">
        <f>B!AH2567</f>
        <v>0</v>
      </c>
      <c r="P233" s="675">
        <f>B!AI2567</f>
        <v>0</v>
      </c>
      <c r="Q233" s="675">
        <f>B!AJ2567</f>
        <v>0</v>
      </c>
    </row>
    <row r="234" spans="1:17" ht="15" customHeight="1" x14ac:dyDescent="0.25">
      <c r="A234" s="1022"/>
      <c r="B234" s="676" t="s">
        <v>467</v>
      </c>
      <c r="C234" s="681">
        <f>SUM(C232:C233)</f>
        <v>1</v>
      </c>
      <c r="D234" s="681">
        <f t="shared" ref="D234:Q234" si="17">SUM(D232:D233)</f>
        <v>1</v>
      </c>
      <c r="E234" s="681">
        <f t="shared" si="17"/>
        <v>1</v>
      </c>
      <c r="F234" s="681">
        <f t="shared" si="17"/>
        <v>0</v>
      </c>
      <c r="G234" s="681">
        <f t="shared" si="17"/>
        <v>0</v>
      </c>
      <c r="H234" s="681">
        <f t="shared" si="17"/>
        <v>0</v>
      </c>
      <c r="I234" s="681">
        <f t="shared" si="17"/>
        <v>1</v>
      </c>
      <c r="J234" s="681">
        <f t="shared" si="17"/>
        <v>0</v>
      </c>
      <c r="K234" s="681">
        <f t="shared" si="17"/>
        <v>0</v>
      </c>
      <c r="L234" s="681">
        <f t="shared" si="17"/>
        <v>0</v>
      </c>
      <c r="M234" s="681">
        <f t="shared" si="17"/>
        <v>0</v>
      </c>
      <c r="N234" s="681">
        <f t="shared" si="17"/>
        <v>0</v>
      </c>
      <c r="O234" s="681">
        <f t="shared" si="17"/>
        <v>0</v>
      </c>
      <c r="P234" s="681">
        <f t="shared" si="17"/>
        <v>0</v>
      </c>
      <c r="Q234" s="678">
        <f t="shared" si="17"/>
        <v>0</v>
      </c>
    </row>
    <row r="235" spans="1:17" ht="15" customHeight="1" x14ac:dyDescent="0.25">
      <c r="A235" s="1014" t="s">
        <v>22</v>
      </c>
      <c r="B235" s="689" t="s">
        <v>2549</v>
      </c>
      <c r="C235" s="690">
        <f>SUM(B!C2636:C2648,B!C2882)</f>
        <v>303</v>
      </c>
      <c r="D235" s="690">
        <f>SUM(B!D2636:D2648,B!D2882)</f>
        <v>291</v>
      </c>
      <c r="E235" s="690">
        <f>SUM(B!E2636:E2648,B!E2882)</f>
        <v>291</v>
      </c>
      <c r="F235" s="690">
        <f>SUM(B!F2636:F2648,B!F2882)</f>
        <v>0</v>
      </c>
      <c r="G235" s="690">
        <f>SUM(B!G2636:G2648,B!G2882)</f>
        <v>12</v>
      </c>
      <c r="H235" s="690">
        <f>SUM(B!AA2636:AA2648,B!AA2882)</f>
        <v>20</v>
      </c>
      <c r="I235" s="690">
        <f>SUM(B!AB2636:AB2648,B!AB2882)</f>
        <v>223</v>
      </c>
      <c r="J235" s="690">
        <f>SUM(B!AC2636:AC2648,B!AC2882)</f>
        <v>60</v>
      </c>
      <c r="K235" s="690">
        <f>SUM(B!AD2636:AD2648,B!AD2882)</f>
        <v>0</v>
      </c>
      <c r="L235" s="690">
        <f>SUM(B!AE2636:AE2648,B!AE2882)</f>
        <v>0</v>
      </c>
      <c r="M235" s="690">
        <f>SUM(B!AF2636:AF2648,B!AF2882)</f>
        <v>0</v>
      </c>
      <c r="N235" s="690">
        <f>SUM(B!AG2636:AG2648,B!AG2882)</f>
        <v>0</v>
      </c>
      <c r="O235" s="690">
        <f>SUM(B!AH2636:AH2648,B!AH2882)</f>
        <v>0</v>
      </c>
      <c r="P235" s="690">
        <f>SUM(B!AI2636:AI2648,B!AI2882)</f>
        <v>0</v>
      </c>
      <c r="Q235" s="691">
        <f>SUM(B!AJ2636:AJ2648,B!AJ2882)</f>
        <v>0</v>
      </c>
    </row>
    <row r="236" spans="1:17" ht="15" customHeight="1" x14ac:dyDescent="0.25">
      <c r="A236" s="1032"/>
      <c r="B236" s="686" t="s">
        <v>2550</v>
      </c>
      <c r="C236" s="693">
        <f>SUM(B!C2633:C2635,B!C2649:C2649)</f>
        <v>0</v>
      </c>
      <c r="D236" s="693">
        <f>SUM(B!D2633:D2635,B!D2649:D2649)</f>
        <v>0</v>
      </c>
      <c r="E236" s="693">
        <f>SUM(B!E2633:E2635,B!E2649:E2649)</f>
        <v>0</v>
      </c>
      <c r="F236" s="693">
        <f>SUM(B!F2633:F2635,B!F2649:F2649)</f>
        <v>0</v>
      </c>
      <c r="G236" s="693">
        <f>SUM(B!G2633:G2635,B!G2649:G2649)</f>
        <v>0</v>
      </c>
      <c r="H236" s="693">
        <f>SUM(B!AA2633:AA2635,B!AA2649:AA2649)</f>
        <v>0</v>
      </c>
      <c r="I236" s="693">
        <f>SUM(B!AB2633:AB2635,B!AB2649:AB2649)</f>
        <v>0</v>
      </c>
      <c r="J236" s="693">
        <f>SUM(B!AC2633:AC2635,B!AC2649:AC2649)</f>
        <v>0</v>
      </c>
      <c r="K236" s="693">
        <f>SUM(B!AD2633:AD2635,B!AD2649:AD2649)</f>
        <v>0</v>
      </c>
      <c r="L236" s="693">
        <f>SUM(B!AE2633:AE2635,B!AE2649:AE2649)</f>
        <v>0</v>
      </c>
      <c r="M236" s="693">
        <f>SUM(B!AF2633:AF2635,B!AF2649:AF2649)</f>
        <v>0</v>
      </c>
      <c r="N236" s="693">
        <f>SUM(B!AG2633:AG2635,B!AG2649:AG2649)</f>
        <v>0</v>
      </c>
      <c r="O236" s="693">
        <f>SUM(B!AH2633:AH2635,B!AH2649:AH2649)</f>
        <v>0</v>
      </c>
      <c r="P236" s="693">
        <f>SUM(B!AI2633:AI2635,B!AI2649:AI2649)</f>
        <v>0</v>
      </c>
      <c r="Q236" s="675">
        <f>SUM(B!AJ2633:AJ2635,B!AJ2649:AJ2649)</f>
        <v>0</v>
      </c>
    </row>
    <row r="237" spans="1:17" ht="15" customHeight="1" x14ac:dyDescent="0.25">
      <c r="A237" s="1015"/>
      <c r="B237" s="676" t="s">
        <v>467</v>
      </c>
      <c r="C237" s="677">
        <f t="shared" ref="C237:Q237" si="18">SUM(C235:C236)</f>
        <v>303</v>
      </c>
      <c r="D237" s="678">
        <f t="shared" si="18"/>
        <v>291</v>
      </c>
      <c r="E237" s="679">
        <f t="shared" si="18"/>
        <v>291</v>
      </c>
      <c r="F237" s="680">
        <f t="shared" si="18"/>
        <v>0</v>
      </c>
      <c r="G237" s="681">
        <f t="shared" si="18"/>
        <v>12</v>
      </c>
      <c r="H237" s="679">
        <f t="shared" si="18"/>
        <v>20</v>
      </c>
      <c r="I237" s="682">
        <f t="shared" si="18"/>
        <v>223</v>
      </c>
      <c r="J237" s="680">
        <f t="shared" si="18"/>
        <v>60</v>
      </c>
      <c r="K237" s="679">
        <f t="shared" si="18"/>
        <v>0</v>
      </c>
      <c r="L237" s="682">
        <f t="shared" si="18"/>
        <v>0</v>
      </c>
      <c r="M237" s="680">
        <f t="shared" si="18"/>
        <v>0</v>
      </c>
      <c r="N237" s="680">
        <f t="shared" si="18"/>
        <v>0</v>
      </c>
      <c r="O237" s="679">
        <f t="shared" si="18"/>
        <v>0</v>
      </c>
      <c r="P237" s="680">
        <f t="shared" si="18"/>
        <v>0</v>
      </c>
      <c r="Q237" s="678">
        <f t="shared" si="18"/>
        <v>0</v>
      </c>
    </row>
    <row r="238" spans="1:17" ht="15" customHeight="1" x14ac:dyDescent="0.25">
      <c r="A238" s="1014" t="s">
        <v>1863</v>
      </c>
      <c r="B238" s="686" t="s">
        <v>2549</v>
      </c>
      <c r="C238" s="683">
        <f>B!C1101</f>
        <v>1266</v>
      </c>
      <c r="D238" s="684">
        <f>B!D1101</f>
        <v>1252</v>
      </c>
      <c r="E238" s="684">
        <f>B!E1101</f>
        <v>1252</v>
      </c>
      <c r="F238" s="684">
        <f>B!F1101</f>
        <v>0</v>
      </c>
      <c r="G238" s="684">
        <f>B!G1101</f>
        <v>14</v>
      </c>
      <c r="H238" s="684">
        <f>B!AA1101</f>
        <v>0</v>
      </c>
      <c r="I238" s="684">
        <f>B!AB1101</f>
        <v>1266</v>
      </c>
      <c r="J238" s="684">
        <f>B!AC1101</f>
        <v>0</v>
      </c>
      <c r="K238" s="684">
        <f>B!AD1101</f>
        <v>0</v>
      </c>
      <c r="L238" s="684">
        <f>B!AE1101</f>
        <v>0</v>
      </c>
      <c r="M238" s="684">
        <f>B!AF1101</f>
        <v>0</v>
      </c>
      <c r="N238" s="684">
        <f>B!AG1101</f>
        <v>0</v>
      </c>
      <c r="O238" s="684">
        <f>B!AH1101</f>
        <v>0</v>
      </c>
      <c r="P238" s="684">
        <f>B!AI1101</f>
        <v>0</v>
      </c>
      <c r="Q238" s="685">
        <f>B!AJ1101</f>
        <v>0</v>
      </c>
    </row>
    <row r="239" spans="1:17" ht="15" customHeight="1" x14ac:dyDescent="0.25">
      <c r="A239" s="1032"/>
      <c r="B239" s="686" t="s">
        <v>2550</v>
      </c>
      <c r="C239" s="684">
        <f>B!C1161</f>
        <v>137</v>
      </c>
      <c r="D239" s="684">
        <f>B!D1161</f>
        <v>137</v>
      </c>
      <c r="E239" s="684">
        <f>B!E1161</f>
        <v>137</v>
      </c>
      <c r="F239" s="684">
        <f>B!F1161</f>
        <v>0</v>
      </c>
      <c r="G239" s="684">
        <f>B!G1161</f>
        <v>0</v>
      </c>
      <c r="H239" s="684">
        <f>B!AA1161</f>
        <v>0</v>
      </c>
      <c r="I239" s="684">
        <f>B!AB1161</f>
        <v>137</v>
      </c>
      <c r="J239" s="684">
        <f>B!AC1161</f>
        <v>0</v>
      </c>
      <c r="K239" s="684">
        <f>B!AD1161</f>
        <v>0</v>
      </c>
      <c r="L239" s="684">
        <f>B!AE1161</f>
        <v>0</v>
      </c>
      <c r="M239" s="684">
        <f>B!AF1161</f>
        <v>0</v>
      </c>
      <c r="N239" s="684">
        <f>B!AG1161</f>
        <v>0</v>
      </c>
      <c r="O239" s="684">
        <f>B!AH1161</f>
        <v>0</v>
      </c>
      <c r="P239" s="684">
        <f>B!AI1161</f>
        <v>0</v>
      </c>
      <c r="Q239" s="685">
        <f>B!AJ1161</f>
        <v>0</v>
      </c>
    </row>
    <row r="240" spans="1:17" ht="15" customHeight="1" x14ac:dyDescent="0.25">
      <c r="A240" s="1015"/>
      <c r="B240" s="773" t="s">
        <v>467</v>
      </c>
      <c r="C240" s="678">
        <f>SUM(C238:C239)</f>
        <v>1403</v>
      </c>
      <c r="D240" s="832">
        <f t="shared" ref="D240:Q240" si="19">SUM(D238:D239)</f>
        <v>1389</v>
      </c>
      <c r="E240" s="832">
        <f t="shared" si="19"/>
        <v>1389</v>
      </c>
      <c r="F240" s="832">
        <f t="shared" si="19"/>
        <v>0</v>
      </c>
      <c r="G240" s="832">
        <f t="shared" si="19"/>
        <v>14</v>
      </c>
      <c r="H240" s="832">
        <f t="shared" si="19"/>
        <v>0</v>
      </c>
      <c r="I240" s="832">
        <f t="shared" si="19"/>
        <v>1403</v>
      </c>
      <c r="J240" s="832">
        <f t="shared" si="19"/>
        <v>0</v>
      </c>
      <c r="K240" s="832">
        <f t="shared" si="19"/>
        <v>0</v>
      </c>
      <c r="L240" s="832">
        <f t="shared" si="19"/>
        <v>0</v>
      </c>
      <c r="M240" s="832">
        <f t="shared" si="19"/>
        <v>0</v>
      </c>
      <c r="N240" s="832">
        <f t="shared" si="19"/>
        <v>0</v>
      </c>
      <c r="O240" s="832">
        <f t="shared" si="19"/>
        <v>0</v>
      </c>
      <c r="P240" s="832">
        <f t="shared" si="19"/>
        <v>0</v>
      </c>
      <c r="Q240" s="678">
        <f t="shared" si="19"/>
        <v>0</v>
      </c>
    </row>
    <row r="241" spans="1:23" ht="15" customHeight="1" x14ac:dyDescent="0.25">
      <c r="A241" s="1053" t="s">
        <v>23</v>
      </c>
      <c r="B241" s="701" t="s">
        <v>2549</v>
      </c>
      <c r="C241" s="839">
        <f>D241+G241</f>
        <v>3813</v>
      </c>
      <c r="D241" s="694">
        <f>+D212+D215+D218+D221+D222+D223+D226+D229+D232+D235+D238</f>
        <v>3779</v>
      </c>
      <c r="E241" s="694">
        <f t="shared" ref="E241:G241" si="20">+E212+E215+E218+E221+E222+E223+E226+E229+E232+E235+E238</f>
        <v>3779</v>
      </c>
      <c r="F241" s="694">
        <f t="shared" si="20"/>
        <v>0</v>
      </c>
      <c r="G241" s="694">
        <f t="shared" si="20"/>
        <v>34</v>
      </c>
      <c r="H241" s="694">
        <f>+H212+H215+H218+H221+H222+H223+H226+H229+H232+H235+H238</f>
        <v>276</v>
      </c>
      <c r="I241" s="694">
        <f t="shared" ref="I241:J241" si="21">+I212+I215+I218+I221+I222+I223+I226+I229+I232+I235+I238</f>
        <v>3418</v>
      </c>
      <c r="J241" s="694">
        <f t="shared" si="21"/>
        <v>119</v>
      </c>
      <c r="K241" s="694">
        <f>+K212+K215+K218+K221+K222+K223+K226+K229+K232+K235+K238</f>
        <v>0</v>
      </c>
      <c r="L241" s="694">
        <f t="shared" ref="L241:M241" si="22">+L212+L215+L218+L221+L222+L223+L226+L229+L232+L235+L238</f>
        <v>0</v>
      </c>
      <c r="M241" s="694">
        <f t="shared" si="22"/>
        <v>0</v>
      </c>
      <c r="N241" s="694">
        <f>+N212+N215+N218+N221+N222+N223+N226+N229+N232+N235+N238</f>
        <v>0</v>
      </c>
      <c r="O241" s="694">
        <f t="shared" ref="O241:Q241" si="23">+O212+O215+O218+O221+O222+O223+O226+O229+O232+O235+O238</f>
        <v>0</v>
      </c>
      <c r="P241" s="694">
        <f t="shared" si="23"/>
        <v>0</v>
      </c>
      <c r="Q241" s="678">
        <f t="shared" si="23"/>
        <v>0</v>
      </c>
    </row>
    <row r="242" spans="1:23" ht="15" customHeight="1" x14ac:dyDescent="0.25">
      <c r="A242" s="1053"/>
      <c r="B242" s="702" t="s">
        <v>2550</v>
      </c>
      <c r="C242" s="703">
        <f>D242+G242</f>
        <v>142</v>
      </c>
      <c r="D242" s="692">
        <f>+D213+D216+D219+D224+D227+D230+D236+D239</f>
        <v>142</v>
      </c>
      <c r="E242" s="692">
        <f t="shared" ref="E242:G242" si="24">+E213+E216+E219+E224+E227+E230+E236+E239</f>
        <v>142</v>
      </c>
      <c r="F242" s="692">
        <f t="shared" si="24"/>
        <v>0</v>
      </c>
      <c r="G242" s="692">
        <f t="shared" si="24"/>
        <v>0</v>
      </c>
      <c r="H242" s="692">
        <f>+H213+H216+H219+H224+H227+H230+H236+H239</f>
        <v>1</v>
      </c>
      <c r="I242" s="692">
        <f t="shared" ref="I242:J242" si="25">+I213+I216+I219+I224+I227+I230+I236+I239</f>
        <v>141</v>
      </c>
      <c r="J242" s="692">
        <f t="shared" si="25"/>
        <v>0</v>
      </c>
      <c r="K242" s="692">
        <f>+K213+K216+K219+K224+K227+K230+K236+K239</f>
        <v>0</v>
      </c>
      <c r="L242" s="692">
        <f t="shared" ref="L242:M242" si="26">+L213+L216+L219+L224+L227+L230+L236+L239</f>
        <v>0</v>
      </c>
      <c r="M242" s="692">
        <f t="shared" si="26"/>
        <v>0</v>
      </c>
      <c r="N242" s="692">
        <f>+N213+N216+N219+N224+N227+N230+N236+N239</f>
        <v>0</v>
      </c>
      <c r="O242" s="692">
        <f t="shared" ref="O242:Q242" si="27">+O213+O216+O219+O224+O227+O230+O236+O239</f>
        <v>0</v>
      </c>
      <c r="P242" s="692">
        <f t="shared" si="27"/>
        <v>0</v>
      </c>
      <c r="Q242" s="678">
        <f t="shared" si="27"/>
        <v>0</v>
      </c>
    </row>
    <row r="243" spans="1:23" ht="15" customHeight="1" x14ac:dyDescent="0.25">
      <c r="A243" s="1053"/>
      <c r="B243" s="704" t="s">
        <v>818</v>
      </c>
      <c r="C243" s="677">
        <f>SUM(C241:C242)</f>
        <v>3955</v>
      </c>
      <c r="D243" s="678">
        <f>SUM(D241:D242)</f>
        <v>3921</v>
      </c>
      <c r="E243" s="679">
        <f>SUM(E241:E242)</f>
        <v>3921</v>
      </c>
      <c r="F243" s="680">
        <f>SUM(F241:F242)</f>
        <v>0</v>
      </c>
      <c r="G243" s="681">
        <f>SUM(G241:G242)</f>
        <v>34</v>
      </c>
      <c r="H243" s="681">
        <f t="shared" ref="H243:Q243" si="28">SUM(H241:H242)</f>
        <v>277</v>
      </c>
      <c r="I243" s="681">
        <f t="shared" si="28"/>
        <v>3559</v>
      </c>
      <c r="J243" s="681">
        <f t="shared" si="28"/>
        <v>119</v>
      </c>
      <c r="K243" s="681">
        <f t="shared" si="28"/>
        <v>0</v>
      </c>
      <c r="L243" s="681">
        <f t="shared" si="28"/>
        <v>0</v>
      </c>
      <c r="M243" s="681">
        <f t="shared" si="28"/>
        <v>0</v>
      </c>
      <c r="N243" s="681">
        <f>SUM(N241:N242)</f>
        <v>0</v>
      </c>
      <c r="O243" s="681">
        <f t="shared" si="28"/>
        <v>0</v>
      </c>
      <c r="P243" s="681">
        <f t="shared" si="28"/>
        <v>0</v>
      </c>
      <c r="Q243" s="678">
        <f t="shared" si="28"/>
        <v>0</v>
      </c>
    </row>
    <row r="244" spans="1:23" ht="27.75" customHeight="1" x14ac:dyDescent="0.25">
      <c r="A244" s="705" t="s">
        <v>4546</v>
      </c>
      <c r="B244" s="706"/>
      <c r="E244" s="632"/>
      <c r="F244" s="707"/>
      <c r="G244" s="707"/>
      <c r="H244" s="707"/>
      <c r="I244" s="707"/>
      <c r="J244" s="707"/>
      <c r="K244" s="707"/>
      <c r="L244" s="707"/>
      <c r="M244" s="707"/>
      <c r="N244" s="707"/>
      <c r="O244" s="707"/>
      <c r="P244" s="708"/>
      <c r="Q244" s="708"/>
      <c r="R244" s="708"/>
    </row>
    <row r="245" spans="1:23" ht="40" customHeight="1" x14ac:dyDescent="0.25">
      <c r="A245" s="1033" t="s">
        <v>24</v>
      </c>
      <c r="B245" s="1034"/>
      <c r="C245" s="791" t="s">
        <v>467</v>
      </c>
      <c r="D245" s="792" t="s">
        <v>2620</v>
      </c>
      <c r="E245" s="775" t="s">
        <v>2619</v>
      </c>
      <c r="F245" s="707"/>
      <c r="G245" s="707"/>
      <c r="H245" s="707"/>
      <c r="I245" s="707"/>
      <c r="J245" s="707"/>
      <c r="K245" s="707"/>
      <c r="L245" s="707"/>
      <c r="M245" s="708"/>
      <c r="N245" s="708"/>
      <c r="O245" s="708"/>
    </row>
    <row r="246" spans="1:23" ht="15" customHeight="1" x14ac:dyDescent="0.25">
      <c r="A246" s="1056" t="s">
        <v>2484</v>
      </c>
      <c r="B246" s="1057"/>
      <c r="C246" s="709">
        <f>B!C1227</f>
        <v>350</v>
      </c>
      <c r="D246" s="710">
        <f>B!E1227</f>
        <v>348</v>
      </c>
      <c r="E246" s="711"/>
      <c r="F246" s="707"/>
      <c r="G246" s="707"/>
      <c r="H246" s="707"/>
      <c r="I246" s="707"/>
      <c r="J246" s="707"/>
      <c r="K246" s="707"/>
      <c r="L246" s="707"/>
      <c r="M246" s="708"/>
      <c r="N246" s="708"/>
      <c r="O246" s="708"/>
    </row>
    <row r="247" spans="1:23" ht="15" customHeight="1" x14ac:dyDescent="0.25">
      <c r="A247" s="1026" t="s">
        <v>816</v>
      </c>
      <c r="B247" s="1027"/>
      <c r="C247" s="709">
        <f>B!C2939</f>
        <v>3</v>
      </c>
      <c r="D247" s="710">
        <f>B!E2939</f>
        <v>3</v>
      </c>
      <c r="E247" s="623">
        <f>B!AL2939</f>
        <v>102450</v>
      </c>
      <c r="F247" s="707"/>
      <c r="G247" s="707"/>
      <c r="H247" s="707"/>
      <c r="I247" s="707"/>
      <c r="J247" s="707"/>
      <c r="K247" s="707"/>
      <c r="L247" s="707"/>
      <c r="M247" s="708"/>
      <c r="N247" s="708"/>
      <c r="O247" s="708"/>
    </row>
    <row r="248" spans="1:23" ht="15" customHeight="1" x14ac:dyDescent="0.25">
      <c r="A248" s="1026" t="s">
        <v>2487</v>
      </c>
      <c r="B248" s="1027"/>
      <c r="C248" s="709">
        <f>B!C2949</f>
        <v>112</v>
      </c>
      <c r="D248" s="712">
        <f>B!E2949</f>
        <v>112</v>
      </c>
      <c r="E248" s="713"/>
      <c r="F248" s="707"/>
      <c r="G248" s="707"/>
      <c r="H248" s="707"/>
      <c r="I248" s="707"/>
      <c r="J248" s="707"/>
      <c r="K248" s="707"/>
      <c r="L248" s="707"/>
      <c r="M248" s="708"/>
      <c r="N248" s="708"/>
      <c r="O248" s="708"/>
    </row>
    <row r="249" spans="1:23" ht="15" customHeight="1" x14ac:dyDescent="0.25">
      <c r="A249" s="1026" t="s">
        <v>817</v>
      </c>
      <c r="B249" s="1027"/>
      <c r="C249" s="709">
        <f>B!C150</f>
        <v>316</v>
      </c>
      <c r="D249" s="710">
        <f>B!E150</f>
        <v>311</v>
      </c>
      <c r="E249" s="623">
        <f>B!AL150</f>
        <v>251910</v>
      </c>
      <c r="F249" s="707"/>
      <c r="G249" s="707"/>
      <c r="H249" s="707"/>
      <c r="I249" s="707"/>
      <c r="J249" s="707"/>
      <c r="K249" s="707"/>
      <c r="L249" s="707"/>
      <c r="M249" s="708"/>
      <c r="N249" s="708"/>
      <c r="O249" s="708"/>
      <c r="S249" s="707"/>
    </row>
    <row r="250" spans="1:23" ht="15" customHeight="1" x14ac:dyDescent="0.25">
      <c r="A250" s="1026" t="s">
        <v>912</v>
      </c>
      <c r="B250" s="1027"/>
      <c r="C250" s="709">
        <f>B!C153</f>
        <v>0</v>
      </c>
      <c r="D250" s="710">
        <f>B!E153</f>
        <v>0</v>
      </c>
      <c r="E250" s="713"/>
      <c r="F250" s="707"/>
      <c r="G250" s="707"/>
      <c r="H250" s="707"/>
      <c r="I250" s="707"/>
      <c r="J250" s="707"/>
      <c r="K250" s="707"/>
      <c r="L250" s="707"/>
      <c r="M250" s="708"/>
      <c r="N250" s="708"/>
      <c r="O250" s="708"/>
    </row>
    <row r="251" spans="1:23" ht="15" customHeight="1" x14ac:dyDescent="0.25">
      <c r="A251" s="1026" t="s">
        <v>2485</v>
      </c>
      <c r="B251" s="1027"/>
      <c r="C251" s="709">
        <f>B!C2937</f>
        <v>1</v>
      </c>
      <c r="D251" s="710">
        <f>B!E2937</f>
        <v>1</v>
      </c>
      <c r="E251" s="713"/>
      <c r="F251" s="714"/>
      <c r="G251" s="714"/>
      <c r="H251" s="714"/>
      <c r="I251" s="714"/>
      <c r="J251" s="714"/>
      <c r="K251" s="714"/>
      <c r="L251" s="714"/>
      <c r="M251" s="714"/>
      <c r="N251" s="714"/>
      <c r="O251" s="714"/>
    </row>
    <row r="252" spans="1:23" ht="15" customHeight="1" x14ac:dyDescent="0.25">
      <c r="A252" s="1028" t="s">
        <v>818</v>
      </c>
      <c r="B252" s="1029"/>
      <c r="C252" s="715">
        <f>SUM(C246:C251)</f>
        <v>782</v>
      </c>
      <c r="D252" s="716">
        <f>SUM(D246:D251)</f>
        <v>775</v>
      </c>
      <c r="E252" s="831">
        <f>SUM(E246:E251)</f>
        <v>354360</v>
      </c>
      <c r="F252" s="714"/>
      <c r="G252" s="714"/>
      <c r="H252" s="714"/>
      <c r="I252" s="714"/>
      <c r="J252" s="714"/>
      <c r="K252" s="714"/>
      <c r="L252" s="714"/>
      <c r="M252" s="714"/>
      <c r="N252" s="714"/>
      <c r="O252" s="714"/>
    </row>
    <row r="253" spans="1:23" ht="25" customHeight="1" x14ac:dyDescent="0.25">
      <c r="A253" s="717" t="s">
        <v>4547</v>
      </c>
      <c r="B253" s="718"/>
      <c r="C253" s="719"/>
      <c r="D253" s="671"/>
      <c r="E253" s="671"/>
      <c r="F253" s="671"/>
      <c r="G253" s="707"/>
      <c r="H253" s="707"/>
      <c r="I253" s="707"/>
      <c r="J253" s="707"/>
      <c r="K253" s="707"/>
      <c r="L253" s="707"/>
      <c r="M253" s="707"/>
      <c r="N253" s="714"/>
      <c r="O253" s="714"/>
      <c r="P253" s="720"/>
      <c r="Q253" s="720"/>
      <c r="R253" s="720"/>
      <c r="U253" s="721"/>
      <c r="V253" s="721"/>
      <c r="W253" s="720"/>
    </row>
    <row r="254" spans="1:23" ht="21.75" customHeight="1" x14ac:dyDescent="0.25">
      <c r="A254" s="722"/>
      <c r="B254" s="723"/>
      <c r="C254" s="793" t="s">
        <v>467</v>
      </c>
      <c r="D254" s="671"/>
      <c r="E254" s="671"/>
      <c r="F254" s="671"/>
      <c r="G254" s="707"/>
      <c r="H254" s="707"/>
      <c r="I254" s="707"/>
      <c r="J254" s="707"/>
      <c r="K254" s="707"/>
      <c r="L254" s="707"/>
      <c r="M254" s="707"/>
      <c r="N254" s="707"/>
      <c r="O254" s="707"/>
      <c r="U254" s="720"/>
      <c r="V254" s="720"/>
    </row>
    <row r="255" spans="1:23" ht="15" customHeight="1" x14ac:dyDescent="0.25">
      <c r="A255" s="1054" t="s">
        <v>749</v>
      </c>
      <c r="B255" s="689" t="s">
        <v>750</v>
      </c>
      <c r="C255" s="724"/>
      <c r="D255" s="725"/>
      <c r="E255" s="671"/>
      <c r="F255" s="671"/>
      <c r="G255" s="707"/>
      <c r="H255" s="707"/>
      <c r="I255" s="707"/>
      <c r="J255" s="707"/>
      <c r="K255" s="707"/>
      <c r="L255" s="707"/>
      <c r="M255" s="707"/>
      <c r="N255" s="707"/>
      <c r="O255" s="707"/>
      <c r="S255" s="721"/>
      <c r="T255" s="720"/>
      <c r="U255" s="720"/>
      <c r="V255" s="720"/>
    </row>
    <row r="256" spans="1:23" x14ac:dyDescent="0.25">
      <c r="A256" s="1054"/>
      <c r="B256" s="699" t="s">
        <v>751</v>
      </c>
      <c r="C256" s="726">
        <v>7991</v>
      </c>
      <c r="D256" s="725"/>
      <c r="E256" s="671"/>
      <c r="F256" s="671"/>
      <c r="G256" s="707"/>
      <c r="H256" s="707"/>
      <c r="I256" s="707"/>
      <c r="J256" s="707"/>
      <c r="K256" s="707"/>
      <c r="L256" s="707"/>
      <c r="M256" s="707"/>
      <c r="N256" s="707"/>
      <c r="O256" s="707"/>
      <c r="S256" s="720"/>
      <c r="T256" s="720"/>
      <c r="U256" s="720"/>
      <c r="V256" s="720"/>
    </row>
    <row r="257" spans="1:28" ht="15" customHeight="1" x14ac:dyDescent="0.25">
      <c r="A257" s="1030" t="s">
        <v>752</v>
      </c>
      <c r="B257" s="1031"/>
      <c r="C257" s="727">
        <v>7385</v>
      </c>
      <c r="D257" s="725"/>
      <c r="E257" s="671"/>
      <c r="F257" s="671"/>
      <c r="G257" s="707"/>
      <c r="H257" s="707"/>
      <c r="I257" s="707"/>
      <c r="J257" s="707"/>
      <c r="K257" s="707"/>
      <c r="L257" s="707"/>
      <c r="M257" s="707"/>
      <c r="N257" s="707"/>
      <c r="O257" s="707"/>
      <c r="S257" s="720"/>
      <c r="T257" s="720"/>
    </row>
    <row r="258" spans="1:28" ht="25" customHeight="1" x14ac:dyDescent="0.25">
      <c r="A258" s="490" t="s">
        <v>4548</v>
      </c>
      <c r="S258" s="720"/>
      <c r="T258" s="720"/>
    </row>
    <row r="259" spans="1:28" ht="12.75" customHeight="1" x14ac:dyDescent="0.25">
      <c r="A259" s="1020" t="s">
        <v>913</v>
      </c>
      <c r="B259" s="1021"/>
      <c r="C259" s="1004" t="s">
        <v>818</v>
      </c>
      <c r="D259" s="1050" t="s">
        <v>914</v>
      </c>
      <c r="E259" s="1051"/>
      <c r="F259" s="1051"/>
      <c r="G259" s="1051"/>
      <c r="H259" s="1051"/>
      <c r="I259" s="1052"/>
      <c r="J259" s="1014" t="s">
        <v>175</v>
      </c>
    </row>
    <row r="260" spans="1:28" ht="27" customHeight="1" x14ac:dyDescent="0.25">
      <c r="A260" s="1022"/>
      <c r="B260" s="1023"/>
      <c r="C260" s="1047"/>
      <c r="D260" s="728" t="s">
        <v>753</v>
      </c>
      <c r="E260" s="729" t="s">
        <v>754</v>
      </c>
      <c r="F260" s="730" t="s">
        <v>755</v>
      </c>
      <c r="G260" s="730" t="s">
        <v>756</v>
      </c>
      <c r="H260" s="730" t="s">
        <v>757</v>
      </c>
      <c r="I260" s="731" t="s">
        <v>758</v>
      </c>
      <c r="J260" s="1015"/>
    </row>
    <row r="261" spans="1:28" ht="15" customHeight="1" x14ac:dyDescent="0.25">
      <c r="A261" s="1018" t="s">
        <v>998</v>
      </c>
      <c r="B261" s="1019"/>
      <c r="C261" s="732">
        <f>SUM(D261:I261)</f>
        <v>0</v>
      </c>
      <c r="D261" s="733"/>
      <c r="E261" s="734"/>
      <c r="F261" s="734"/>
      <c r="G261" s="734"/>
      <c r="H261" s="734"/>
      <c r="I261" s="735"/>
      <c r="J261" s="736"/>
      <c r="K261" s="737" t="str">
        <f>AA261</f>
        <v/>
      </c>
      <c r="L261" s="707"/>
      <c r="M261" s="707"/>
      <c r="N261" s="707"/>
      <c r="O261" s="707"/>
      <c r="P261" s="708"/>
      <c r="Q261" s="708"/>
      <c r="R261" s="708"/>
      <c r="AA261" s="656" t="str">
        <f>IF(J261&gt;C261,"Error: Las actividades totales son menores que las realizadas en beneficiarios","")</f>
        <v/>
      </c>
      <c r="AB261" s="656">
        <f>IF(J261&gt;C261,1,0)</f>
        <v>0</v>
      </c>
    </row>
    <row r="262" spans="1:28" ht="15" customHeight="1" x14ac:dyDescent="0.25">
      <c r="A262" s="1024" t="s">
        <v>999</v>
      </c>
      <c r="B262" s="1025"/>
      <c r="C262" s="738">
        <f>SUM(D262:I262)</f>
        <v>0</v>
      </c>
      <c r="D262" s="739"/>
      <c r="E262" s="740"/>
      <c r="F262" s="740"/>
      <c r="G262" s="740"/>
      <c r="H262" s="740"/>
      <c r="I262" s="741"/>
      <c r="J262" s="742"/>
      <c r="K262" s="737" t="str">
        <f>AA262</f>
        <v/>
      </c>
      <c r="AA262" s="656" t="str">
        <f>IF(J262&gt;C262,"Error: Las actividades totales son menores que las realizadas en beneficiarios","")</f>
        <v/>
      </c>
      <c r="AB262" s="656">
        <f>IF(J262&gt;C262,1,0)</f>
        <v>0</v>
      </c>
    </row>
    <row r="263" spans="1:28" ht="15" customHeight="1" x14ac:dyDescent="0.25">
      <c r="A263" s="1048" t="s">
        <v>1390</v>
      </c>
      <c r="B263" s="1049"/>
      <c r="C263" s="743">
        <f>SUM(D263:E263)</f>
        <v>0</v>
      </c>
      <c r="D263" s="744"/>
      <c r="E263" s="745"/>
      <c r="F263" s="746"/>
      <c r="G263" s="746"/>
      <c r="H263" s="746"/>
      <c r="I263" s="747"/>
      <c r="J263" s="748"/>
      <c r="K263" s="737" t="str">
        <f>AA263</f>
        <v/>
      </c>
      <c r="AA263" s="656" t="str">
        <f>IF(J263&gt;C263,"Error: Las actividades totales son menores que las realizadas en beneficiarios","")</f>
        <v/>
      </c>
      <c r="AB263" s="656">
        <f>IF(J263&gt;C263,1,0)</f>
        <v>0</v>
      </c>
    </row>
    <row r="264" spans="1:28" ht="25" customHeight="1" x14ac:dyDescent="0.25">
      <c r="A264" s="490" t="s">
        <v>4549</v>
      </c>
      <c r="B264" s="749"/>
      <c r="C264" s="750"/>
      <c r="D264" s="750"/>
      <c r="E264" s="750"/>
      <c r="F264" s="750"/>
      <c r="G264" s="750"/>
      <c r="H264" s="750"/>
      <c r="I264" s="750"/>
      <c r="J264" s="750"/>
      <c r="K264" s="750"/>
    </row>
    <row r="265" spans="1:28" ht="40" customHeight="1" x14ac:dyDescent="0.25">
      <c r="A265" s="1035" t="s">
        <v>766</v>
      </c>
      <c r="B265" s="1036"/>
      <c r="C265" s="794" t="s">
        <v>467</v>
      </c>
      <c r="D265" s="567" t="s">
        <v>1122</v>
      </c>
      <c r="E265" s="751" t="s">
        <v>65</v>
      </c>
      <c r="L265" s="406" t="s">
        <v>654</v>
      </c>
    </row>
    <row r="266" spans="1:28" ht="15" customHeight="1" x14ac:dyDescent="0.25">
      <c r="A266" s="1037" t="s">
        <v>769</v>
      </c>
      <c r="B266" s="752" t="s">
        <v>284</v>
      </c>
      <c r="C266" s="753"/>
      <c r="D266" s="754"/>
      <c r="E266" s="754"/>
      <c r="F266" s="591" t="str">
        <f>AA266</f>
        <v/>
      </c>
      <c r="AA266" s="656" t="str">
        <f>IF(D266&gt;C266,"Error: Las actividades totales son menores que las realizadas en beneficiarios","")</f>
        <v/>
      </c>
      <c r="AB266" s="656">
        <f>IF(D266&gt;C266,1,0)</f>
        <v>0</v>
      </c>
    </row>
    <row r="267" spans="1:28" ht="15" customHeight="1" x14ac:dyDescent="0.25">
      <c r="A267" s="1038"/>
      <c r="B267" s="755" t="s">
        <v>1198</v>
      </c>
      <c r="C267" s="756"/>
      <c r="D267" s="757"/>
      <c r="E267" s="757"/>
      <c r="F267" s="591" t="str">
        <f>AA267</f>
        <v/>
      </c>
      <c r="AA267" s="656" t="str">
        <f>IF(D267&gt;C267,"Error: Las actividades totales son menores que las realizadas en beneficiarios","")</f>
        <v/>
      </c>
      <c r="AB267" s="656">
        <f>IF(D267&gt;C267,1,0)</f>
        <v>0</v>
      </c>
    </row>
    <row r="268" spans="1:28" ht="15" customHeight="1" x14ac:dyDescent="0.25">
      <c r="A268" s="1039"/>
      <c r="B268" s="758" t="s">
        <v>1199</v>
      </c>
      <c r="C268" s="759"/>
      <c r="D268" s="760"/>
      <c r="E268" s="760"/>
      <c r="F268" s="591" t="str">
        <f>AA268</f>
        <v/>
      </c>
      <c r="AA268" s="656" t="str">
        <f>IF(D268&gt;C268,"Error: Las actividades totales son menores que las realizadas en beneficiarios","")</f>
        <v/>
      </c>
      <c r="AB268" s="656">
        <f>IF(D268&gt;C268,1,0)</f>
        <v>0</v>
      </c>
    </row>
    <row r="269" spans="1:28" ht="26.25" customHeight="1" x14ac:dyDescent="0.25">
      <c r="A269" s="761" t="s">
        <v>4550</v>
      </c>
      <c r="B269" s="762"/>
    </row>
    <row r="270" spans="1:28" ht="50.25" customHeight="1" x14ac:dyDescent="0.25">
      <c r="A270" s="1000" t="s">
        <v>1121</v>
      </c>
      <c r="B270" s="1001"/>
      <c r="C270" s="1004" t="s">
        <v>467</v>
      </c>
      <c r="D270" s="1004" t="s">
        <v>2640</v>
      </c>
      <c r="E270" s="995" t="s">
        <v>2961</v>
      </c>
      <c r="F270" s="997"/>
      <c r="G270" s="995" t="s">
        <v>2926</v>
      </c>
      <c r="H270" s="996"/>
      <c r="I270" s="997"/>
      <c r="J270" s="786" t="s">
        <v>2618</v>
      </c>
      <c r="K270" s="786" t="s">
        <v>2623</v>
      </c>
      <c r="L270" s="786" t="s">
        <v>1474</v>
      </c>
      <c r="M270" s="788" t="s">
        <v>1474</v>
      </c>
    </row>
    <row r="271" spans="1:28" ht="61.5" customHeight="1" x14ac:dyDescent="0.25">
      <c r="A271" s="1002"/>
      <c r="B271" s="1003"/>
      <c r="C271" s="1005"/>
      <c r="D271" s="1005"/>
      <c r="E271" s="795" t="s">
        <v>2936</v>
      </c>
      <c r="F271" s="795" t="s">
        <v>2937</v>
      </c>
      <c r="G271" s="796" t="s">
        <v>2928</v>
      </c>
      <c r="H271" s="796" t="s">
        <v>2927</v>
      </c>
      <c r="I271" s="797" t="s">
        <v>2929</v>
      </c>
      <c r="J271" s="795" t="s">
        <v>2936</v>
      </c>
      <c r="K271" s="795" t="s">
        <v>2937</v>
      </c>
      <c r="L271" s="795" t="s">
        <v>2936</v>
      </c>
      <c r="M271" s="795" t="s">
        <v>2937</v>
      </c>
    </row>
    <row r="272" spans="1:28" ht="15" customHeight="1" x14ac:dyDescent="0.25">
      <c r="A272" s="1008" t="s">
        <v>1391</v>
      </c>
      <c r="B272" s="1009" t="s">
        <v>1391</v>
      </c>
      <c r="C272" s="763">
        <f>SUM(E272:F272)</f>
        <v>0</v>
      </c>
      <c r="D272" s="764"/>
      <c r="E272" s="764"/>
      <c r="F272" s="764"/>
      <c r="G272" s="764"/>
      <c r="H272" s="764"/>
      <c r="I272" s="764"/>
      <c r="J272" s="764"/>
      <c r="K272" s="764"/>
      <c r="L272" s="764"/>
      <c r="M272" s="764"/>
    </row>
    <row r="273" spans="1:13" ht="15" customHeight="1" x14ac:dyDescent="0.25">
      <c r="A273" s="1008" t="s">
        <v>1392</v>
      </c>
      <c r="B273" s="1009" t="s">
        <v>1392</v>
      </c>
      <c r="C273" s="763">
        <f>SUM(E273:F273)</f>
        <v>0</v>
      </c>
      <c r="D273" s="764"/>
      <c r="E273" s="764"/>
      <c r="F273" s="764"/>
      <c r="G273" s="764"/>
      <c r="H273" s="764"/>
      <c r="I273" s="764"/>
      <c r="J273" s="764"/>
      <c r="K273" s="764"/>
      <c r="L273" s="764"/>
      <c r="M273" s="764"/>
    </row>
    <row r="274" spans="1:13" ht="15" customHeight="1" x14ac:dyDescent="0.25">
      <c r="A274" s="1008" t="s">
        <v>110</v>
      </c>
      <c r="B274" s="1009"/>
      <c r="C274" s="763">
        <f>SUM(E274:F274)</f>
        <v>0</v>
      </c>
      <c r="D274" s="764"/>
      <c r="E274" s="764"/>
      <c r="F274" s="764"/>
      <c r="G274" s="764"/>
      <c r="H274" s="764"/>
      <c r="I274" s="764"/>
      <c r="J274" s="764"/>
      <c r="K274" s="764"/>
      <c r="L274" s="764"/>
      <c r="M274" s="764"/>
    </row>
    <row r="275" spans="1:13" ht="15" customHeight="1" x14ac:dyDescent="0.25">
      <c r="A275" s="1008" t="s">
        <v>111</v>
      </c>
      <c r="B275" s="1009"/>
      <c r="C275" s="763">
        <f>SUM(E275:F275)</f>
        <v>0</v>
      </c>
      <c r="D275" s="764"/>
      <c r="E275" s="764"/>
      <c r="F275" s="764"/>
      <c r="G275" s="764"/>
      <c r="H275" s="764"/>
      <c r="I275" s="764"/>
      <c r="J275" s="764"/>
      <c r="K275" s="764"/>
      <c r="L275" s="764"/>
      <c r="M275" s="764"/>
    </row>
    <row r="276" spans="1:13" ht="15" customHeight="1" x14ac:dyDescent="0.25">
      <c r="A276" s="1008" t="s">
        <v>548</v>
      </c>
      <c r="B276" s="1009"/>
      <c r="C276" s="763">
        <f>SUM(E276:F276)</f>
        <v>0</v>
      </c>
      <c r="D276" s="764"/>
      <c r="E276" s="764"/>
      <c r="F276" s="764"/>
      <c r="G276" s="764"/>
      <c r="H276" s="764"/>
      <c r="I276" s="764"/>
      <c r="J276" s="764"/>
      <c r="K276" s="764"/>
      <c r="L276" s="764"/>
      <c r="M276" s="764"/>
    </row>
    <row r="277" spans="1:13" ht="15" customHeight="1" x14ac:dyDescent="0.25">
      <c r="A277" s="765"/>
      <c r="B277" s="766" t="s">
        <v>2944</v>
      </c>
      <c r="C277" s="763">
        <f t="shared" ref="C277:I277" si="29">SUM(C272:C276)</f>
        <v>0</v>
      </c>
      <c r="D277" s="763">
        <f t="shared" si="29"/>
        <v>0</v>
      </c>
      <c r="E277" s="763">
        <f t="shared" si="29"/>
        <v>0</v>
      </c>
      <c r="F277" s="763">
        <f t="shared" si="29"/>
        <v>0</v>
      </c>
      <c r="G277" s="763">
        <f t="shared" si="29"/>
        <v>0</v>
      </c>
      <c r="H277" s="763">
        <f t="shared" si="29"/>
        <v>0</v>
      </c>
      <c r="I277" s="763">
        <f t="shared" si="29"/>
        <v>0</v>
      </c>
      <c r="J277" s="763">
        <f>SUM(J272:J276)</f>
        <v>0</v>
      </c>
      <c r="K277" s="763">
        <f>SUM(K272:K276)</f>
        <v>0</v>
      </c>
      <c r="L277" s="763">
        <f>SUM(L272:L276)</f>
        <v>0</v>
      </c>
      <c r="M277" s="763">
        <f>SUM(M272:M276)</f>
        <v>0</v>
      </c>
    </row>
    <row r="278" spans="1:13" ht="28.5" customHeight="1" x14ac:dyDescent="0.25">
      <c r="A278" s="1006" t="s">
        <v>3142</v>
      </c>
      <c r="B278" s="1007"/>
      <c r="C278" s="763">
        <f>SUM(E278:F278)</f>
        <v>0</v>
      </c>
      <c r="D278" s="764"/>
      <c r="E278" s="764"/>
      <c r="F278" s="764"/>
      <c r="G278" s="764"/>
      <c r="H278" s="764"/>
      <c r="I278" s="764"/>
      <c r="J278" s="764"/>
      <c r="K278" s="764"/>
      <c r="L278" s="764"/>
      <c r="M278" s="764"/>
    </row>
    <row r="279" spans="1:13" ht="15" customHeight="1" x14ac:dyDescent="0.25">
      <c r="A279" s="1006" t="s">
        <v>2901</v>
      </c>
      <c r="B279" s="1007"/>
      <c r="C279" s="763">
        <f>SUM(E279:F279)</f>
        <v>0</v>
      </c>
      <c r="D279" s="764"/>
      <c r="E279" s="764"/>
      <c r="F279" s="764"/>
      <c r="G279" s="764"/>
      <c r="H279" s="764"/>
      <c r="I279" s="764"/>
      <c r="J279" s="764"/>
      <c r="K279" s="764"/>
      <c r="L279" s="764"/>
      <c r="M279" s="764"/>
    </row>
    <row r="280" spans="1:13" ht="15" customHeight="1" x14ac:dyDescent="0.25">
      <c r="A280" s="1006" t="s">
        <v>2933</v>
      </c>
      <c r="B280" s="1007"/>
      <c r="C280" s="763">
        <f>SUM(E280:F280)</f>
        <v>0</v>
      </c>
      <c r="D280" s="764"/>
      <c r="E280" s="764"/>
      <c r="F280" s="764"/>
      <c r="G280" s="764"/>
      <c r="H280" s="764"/>
      <c r="I280" s="764"/>
      <c r="J280" s="764"/>
      <c r="K280" s="764"/>
      <c r="L280" s="764"/>
      <c r="M280" s="764"/>
    </row>
    <row r="281" spans="1:13" ht="15" customHeight="1" x14ac:dyDescent="0.25">
      <c r="A281" s="1010" t="s">
        <v>2945</v>
      </c>
      <c r="B281" s="1011"/>
      <c r="C281" s="763">
        <f t="shared" ref="C281:M281" si="30">SUM(C278:C280)</f>
        <v>0</v>
      </c>
      <c r="D281" s="763">
        <f t="shared" si="30"/>
        <v>0</v>
      </c>
      <c r="E281" s="763">
        <f t="shared" si="30"/>
        <v>0</v>
      </c>
      <c r="F281" s="763">
        <f t="shared" si="30"/>
        <v>0</v>
      </c>
      <c r="G281" s="763">
        <f t="shared" si="30"/>
        <v>0</v>
      </c>
      <c r="H281" s="763">
        <f t="shared" si="30"/>
        <v>0</v>
      </c>
      <c r="I281" s="763">
        <f t="shared" si="30"/>
        <v>0</v>
      </c>
      <c r="J281" s="763">
        <f t="shared" si="30"/>
        <v>0</v>
      </c>
      <c r="K281" s="763">
        <f t="shared" si="30"/>
        <v>0</v>
      </c>
      <c r="L281" s="763">
        <f t="shared" si="30"/>
        <v>0</v>
      </c>
      <c r="M281" s="763">
        <f t="shared" si="30"/>
        <v>0</v>
      </c>
    </row>
    <row r="282" spans="1:13" ht="15" customHeight="1" x14ac:dyDescent="0.25">
      <c r="A282" s="1006" t="s">
        <v>1398</v>
      </c>
      <c r="B282" s="1007"/>
      <c r="C282" s="763">
        <f>SUM(E282:F282)</f>
        <v>0</v>
      </c>
      <c r="D282" s="764"/>
      <c r="E282" s="764"/>
      <c r="F282" s="764"/>
      <c r="G282" s="764"/>
      <c r="H282" s="764"/>
      <c r="I282" s="764"/>
      <c r="J282" s="764"/>
      <c r="K282" s="764"/>
      <c r="L282" s="764"/>
      <c r="M282" s="764"/>
    </row>
    <row r="283" spans="1:13" ht="15" customHeight="1" x14ac:dyDescent="0.25">
      <c r="A283" s="1006" t="s">
        <v>1426</v>
      </c>
      <c r="B283" s="1007"/>
      <c r="C283" s="763">
        <f>SUM(E283:F283)</f>
        <v>0</v>
      </c>
      <c r="D283" s="764"/>
      <c r="E283" s="764"/>
      <c r="F283" s="764"/>
      <c r="G283" s="764"/>
      <c r="H283" s="764"/>
      <c r="I283" s="764"/>
      <c r="J283" s="764"/>
      <c r="K283" s="764"/>
      <c r="L283" s="764"/>
      <c r="M283" s="764"/>
    </row>
    <row r="284" spans="1:13" ht="15" customHeight="1" x14ac:dyDescent="0.25">
      <c r="A284" s="1006" t="s">
        <v>1430</v>
      </c>
      <c r="B284" s="1007"/>
      <c r="C284" s="763">
        <f>SUM(E284:F284)</f>
        <v>0</v>
      </c>
      <c r="D284" s="764"/>
      <c r="E284" s="764"/>
      <c r="F284" s="764"/>
      <c r="G284" s="764"/>
      <c r="H284" s="764"/>
      <c r="I284" s="764"/>
      <c r="J284" s="764"/>
      <c r="K284" s="764"/>
      <c r="L284" s="764"/>
      <c r="M284" s="764"/>
    </row>
    <row r="285" spans="1:13" ht="15" customHeight="1" x14ac:dyDescent="0.25">
      <c r="A285" s="765"/>
      <c r="B285" s="767" t="s">
        <v>2946</v>
      </c>
      <c r="C285" s="763">
        <f t="shared" ref="C285:I285" si="31">SUM(C282:C284)</f>
        <v>0</v>
      </c>
      <c r="D285" s="763">
        <f t="shared" si="31"/>
        <v>0</v>
      </c>
      <c r="E285" s="763">
        <f t="shared" si="31"/>
        <v>0</v>
      </c>
      <c r="F285" s="763">
        <f t="shared" si="31"/>
        <v>0</v>
      </c>
      <c r="G285" s="763">
        <f t="shared" si="31"/>
        <v>0</v>
      </c>
      <c r="H285" s="763">
        <f t="shared" si="31"/>
        <v>0</v>
      </c>
      <c r="I285" s="763">
        <f t="shared" si="31"/>
        <v>0</v>
      </c>
      <c r="J285" s="763">
        <f>SUM(J282:J284)</f>
        <v>0</v>
      </c>
      <c r="K285" s="763">
        <f>SUM(K282:K284)</f>
        <v>0</v>
      </c>
      <c r="L285" s="763">
        <f>SUM(L282:L284)</f>
        <v>0</v>
      </c>
      <c r="M285" s="763">
        <f>SUM(M282:M284)</f>
        <v>0</v>
      </c>
    </row>
    <row r="286" spans="1:13" ht="15" customHeight="1" x14ac:dyDescent="0.25">
      <c r="A286" s="1006" t="s">
        <v>2617</v>
      </c>
      <c r="B286" s="1007"/>
      <c r="C286" s="763">
        <f>SUM(E286:F286)</f>
        <v>0</v>
      </c>
      <c r="D286" s="764"/>
      <c r="E286" s="764"/>
      <c r="F286" s="764"/>
      <c r="G286" s="764"/>
      <c r="H286" s="764"/>
      <c r="I286" s="764"/>
      <c r="J286" s="764"/>
      <c r="K286" s="764"/>
      <c r="L286" s="764"/>
      <c r="M286" s="764"/>
    </row>
    <row r="287" spans="1:13" ht="15" customHeight="1" x14ac:dyDescent="0.25">
      <c r="A287" s="1142" t="s">
        <v>1048</v>
      </c>
      <c r="B287" s="1143"/>
      <c r="C287" s="763">
        <f>SUM(E287:F287)</f>
        <v>0</v>
      </c>
      <c r="D287" s="764"/>
      <c r="E287" s="764"/>
      <c r="F287" s="764"/>
      <c r="G287" s="764"/>
      <c r="H287" s="764"/>
      <c r="I287" s="764"/>
      <c r="J287" s="764"/>
      <c r="K287" s="764"/>
      <c r="L287" s="764"/>
      <c r="M287" s="764"/>
    </row>
    <row r="288" spans="1:13" ht="15" customHeight="1" x14ac:dyDescent="0.25">
      <c r="A288" s="1006" t="s">
        <v>2839</v>
      </c>
      <c r="B288" s="1007"/>
      <c r="C288" s="763">
        <f>SUM(E288:F288)</f>
        <v>0</v>
      </c>
      <c r="D288" s="764"/>
      <c r="E288" s="764"/>
      <c r="F288" s="764"/>
      <c r="G288" s="764"/>
      <c r="H288" s="764"/>
      <c r="I288" s="764"/>
      <c r="J288" s="764"/>
      <c r="K288" s="764"/>
      <c r="L288" s="764"/>
      <c r="M288" s="764"/>
    </row>
    <row r="289" spans="1:13" ht="15" customHeight="1" x14ac:dyDescent="0.25">
      <c r="A289" s="765"/>
      <c r="B289" s="767" t="s">
        <v>2947</v>
      </c>
      <c r="C289" s="763">
        <f t="shared" ref="C289:M289" si="32">SUM(C286:C288)</f>
        <v>0</v>
      </c>
      <c r="D289" s="763">
        <f t="shared" si="32"/>
        <v>0</v>
      </c>
      <c r="E289" s="763">
        <f t="shared" si="32"/>
        <v>0</v>
      </c>
      <c r="F289" s="763">
        <f t="shared" si="32"/>
        <v>0</v>
      </c>
      <c r="G289" s="763">
        <f t="shared" si="32"/>
        <v>0</v>
      </c>
      <c r="H289" s="763">
        <f t="shared" si="32"/>
        <v>0</v>
      </c>
      <c r="I289" s="763">
        <f t="shared" si="32"/>
        <v>0</v>
      </c>
      <c r="J289" s="763">
        <f t="shared" si="32"/>
        <v>0</v>
      </c>
      <c r="K289" s="763">
        <f t="shared" si="32"/>
        <v>0</v>
      </c>
      <c r="L289" s="763">
        <f t="shared" si="32"/>
        <v>0</v>
      </c>
      <c r="M289" s="763">
        <f t="shared" si="32"/>
        <v>0</v>
      </c>
    </row>
    <row r="290" spans="1:13" ht="15" customHeight="1" x14ac:dyDescent="0.25">
      <c r="A290" s="1012" t="s">
        <v>2938</v>
      </c>
      <c r="B290" s="1013" t="s">
        <v>2930</v>
      </c>
      <c r="C290" s="763">
        <f t="shared" ref="C290:C297" si="33">SUM(E290:F290)</f>
        <v>0</v>
      </c>
      <c r="D290" s="764"/>
      <c r="E290" s="764"/>
      <c r="F290" s="764"/>
      <c r="G290" s="764"/>
      <c r="H290" s="764"/>
      <c r="I290" s="764"/>
      <c r="J290" s="764"/>
      <c r="K290" s="764"/>
      <c r="L290" s="764"/>
      <c r="M290" s="764"/>
    </row>
    <row r="291" spans="1:13" ht="15" customHeight="1" x14ac:dyDescent="0.25">
      <c r="A291" s="1012" t="s">
        <v>1525</v>
      </c>
      <c r="B291" s="1013" t="s">
        <v>1525</v>
      </c>
      <c r="C291" s="763">
        <f t="shared" si="33"/>
        <v>0</v>
      </c>
      <c r="D291" s="764"/>
      <c r="E291" s="764"/>
      <c r="F291" s="764"/>
      <c r="G291" s="764"/>
      <c r="H291" s="764"/>
      <c r="I291" s="764"/>
      <c r="J291" s="764"/>
      <c r="K291" s="764"/>
      <c r="L291" s="764"/>
      <c r="M291" s="764"/>
    </row>
    <row r="292" spans="1:13" ht="15" customHeight="1" x14ac:dyDescent="0.25">
      <c r="A292" s="1012" t="s">
        <v>1529</v>
      </c>
      <c r="B292" s="1013" t="s">
        <v>1529</v>
      </c>
      <c r="C292" s="763">
        <f t="shared" si="33"/>
        <v>0</v>
      </c>
      <c r="D292" s="764"/>
      <c r="E292" s="764"/>
      <c r="F292" s="764"/>
      <c r="G292" s="764"/>
      <c r="H292" s="764"/>
      <c r="I292" s="764"/>
      <c r="J292" s="764"/>
      <c r="K292" s="764"/>
      <c r="L292" s="764"/>
      <c r="M292" s="764"/>
    </row>
    <row r="293" spans="1:13" ht="15" customHeight="1" x14ac:dyDescent="0.25">
      <c r="A293" s="998" t="s">
        <v>307</v>
      </c>
      <c r="B293" s="999"/>
      <c r="C293" s="763">
        <f t="shared" si="33"/>
        <v>0</v>
      </c>
      <c r="D293" s="764"/>
      <c r="E293" s="764"/>
      <c r="F293" s="764"/>
      <c r="G293" s="764"/>
      <c r="H293" s="764"/>
      <c r="I293" s="764"/>
      <c r="J293" s="764"/>
      <c r="K293" s="764"/>
      <c r="L293" s="764"/>
      <c r="M293" s="764"/>
    </row>
    <row r="294" spans="1:13" ht="15" customHeight="1" x14ac:dyDescent="0.25">
      <c r="A294" s="998" t="s">
        <v>1185</v>
      </c>
      <c r="B294" s="999" t="s">
        <v>1185</v>
      </c>
      <c r="C294" s="763">
        <f t="shared" si="33"/>
        <v>0</v>
      </c>
      <c r="D294" s="764"/>
      <c r="E294" s="764"/>
      <c r="F294" s="764"/>
      <c r="G294" s="764"/>
      <c r="H294" s="764"/>
      <c r="I294" s="764"/>
      <c r="J294" s="764"/>
      <c r="K294" s="764"/>
      <c r="L294" s="764"/>
      <c r="M294" s="764"/>
    </row>
    <row r="295" spans="1:13" ht="15" customHeight="1" x14ac:dyDescent="0.25">
      <c r="A295" s="1006" t="s">
        <v>2958</v>
      </c>
      <c r="B295" s="1007"/>
      <c r="C295" s="763">
        <f t="shared" si="33"/>
        <v>0</v>
      </c>
      <c r="D295" s="764"/>
      <c r="E295" s="764"/>
      <c r="F295" s="764"/>
      <c r="G295" s="764"/>
      <c r="H295" s="764"/>
      <c r="I295" s="764"/>
      <c r="J295" s="764"/>
      <c r="K295" s="764"/>
      <c r="L295" s="764"/>
      <c r="M295" s="764"/>
    </row>
    <row r="296" spans="1:13" ht="30" customHeight="1" x14ac:dyDescent="0.25">
      <c r="A296" s="998" t="s">
        <v>1524</v>
      </c>
      <c r="B296" s="999" t="s">
        <v>1524</v>
      </c>
      <c r="C296" s="763">
        <f t="shared" si="33"/>
        <v>0</v>
      </c>
      <c r="D296" s="764"/>
      <c r="E296" s="764"/>
      <c r="F296" s="764"/>
      <c r="G296" s="764"/>
      <c r="H296" s="764"/>
      <c r="I296" s="764"/>
      <c r="J296" s="764"/>
      <c r="K296" s="764"/>
      <c r="L296" s="764"/>
      <c r="M296" s="764"/>
    </row>
    <row r="297" spans="1:13" ht="15" customHeight="1" x14ac:dyDescent="0.25">
      <c r="A297" s="998" t="s">
        <v>1175</v>
      </c>
      <c r="B297" s="999" t="s">
        <v>1175</v>
      </c>
      <c r="C297" s="763">
        <f t="shared" si="33"/>
        <v>0</v>
      </c>
      <c r="D297" s="764"/>
      <c r="E297" s="764"/>
      <c r="F297" s="764"/>
      <c r="G297" s="764"/>
      <c r="H297" s="764"/>
      <c r="I297" s="764"/>
      <c r="J297" s="764"/>
      <c r="K297" s="764"/>
      <c r="L297" s="764"/>
      <c r="M297" s="764"/>
    </row>
    <row r="298" spans="1:13" ht="15" customHeight="1" x14ac:dyDescent="0.25">
      <c r="A298" s="552"/>
      <c r="B298" s="767" t="s">
        <v>2948</v>
      </c>
      <c r="C298" s="763">
        <f t="shared" ref="C298:M298" si="34">SUM(C290:C297)</f>
        <v>0</v>
      </c>
      <c r="D298" s="763">
        <f t="shared" si="34"/>
        <v>0</v>
      </c>
      <c r="E298" s="763">
        <f t="shared" si="34"/>
        <v>0</v>
      </c>
      <c r="F298" s="763">
        <f t="shared" si="34"/>
        <v>0</v>
      </c>
      <c r="G298" s="763">
        <f t="shared" si="34"/>
        <v>0</v>
      </c>
      <c r="H298" s="763">
        <f t="shared" si="34"/>
        <v>0</v>
      </c>
      <c r="I298" s="763">
        <f t="shared" si="34"/>
        <v>0</v>
      </c>
      <c r="J298" s="763">
        <f t="shared" si="34"/>
        <v>0</v>
      </c>
      <c r="K298" s="763">
        <f t="shared" si="34"/>
        <v>0</v>
      </c>
      <c r="L298" s="763">
        <f t="shared" si="34"/>
        <v>0</v>
      </c>
      <c r="M298" s="763">
        <f t="shared" si="34"/>
        <v>0</v>
      </c>
    </row>
    <row r="299" spans="1:13" ht="15" customHeight="1" x14ac:dyDescent="0.25">
      <c r="A299" s="1142" t="s">
        <v>1131</v>
      </c>
      <c r="B299" s="1143"/>
      <c r="C299" s="763">
        <f t="shared" ref="C299:C304" si="35">SUM(E299:F299)</f>
        <v>0</v>
      </c>
      <c r="D299" s="764"/>
      <c r="E299" s="764"/>
      <c r="F299" s="764"/>
      <c r="G299" s="764"/>
      <c r="H299" s="764"/>
      <c r="I299" s="764"/>
      <c r="J299" s="764"/>
      <c r="K299" s="764"/>
      <c r="L299" s="764"/>
      <c r="M299" s="764"/>
    </row>
    <row r="300" spans="1:13" ht="15" customHeight="1" x14ac:dyDescent="0.25">
      <c r="A300" s="1142" t="s">
        <v>2932</v>
      </c>
      <c r="B300" s="1143"/>
      <c r="C300" s="763">
        <f t="shared" si="35"/>
        <v>0</v>
      </c>
      <c r="D300" s="764"/>
      <c r="E300" s="764"/>
      <c r="F300" s="764"/>
      <c r="G300" s="764"/>
      <c r="H300" s="764"/>
      <c r="I300" s="764"/>
      <c r="J300" s="764"/>
      <c r="K300" s="764"/>
      <c r="L300" s="764"/>
      <c r="M300" s="764"/>
    </row>
    <row r="301" spans="1:13" ht="15" customHeight="1" x14ac:dyDescent="0.25">
      <c r="A301" s="1142" t="s">
        <v>1061</v>
      </c>
      <c r="B301" s="1143"/>
      <c r="C301" s="763">
        <f t="shared" si="35"/>
        <v>0</v>
      </c>
      <c r="D301" s="764"/>
      <c r="E301" s="764"/>
      <c r="F301" s="764"/>
      <c r="G301" s="764"/>
      <c r="H301" s="764"/>
      <c r="I301" s="764"/>
      <c r="J301" s="764"/>
      <c r="K301" s="764"/>
      <c r="L301" s="764"/>
      <c r="M301" s="764"/>
    </row>
    <row r="302" spans="1:13" ht="15" customHeight="1" x14ac:dyDescent="0.25">
      <c r="A302" s="1006" t="s">
        <v>2931</v>
      </c>
      <c r="B302" s="1007"/>
      <c r="C302" s="763">
        <f t="shared" si="35"/>
        <v>0</v>
      </c>
      <c r="D302" s="764"/>
      <c r="E302" s="764"/>
      <c r="F302" s="764"/>
      <c r="G302" s="764"/>
      <c r="H302" s="764"/>
      <c r="I302" s="764"/>
      <c r="J302" s="764"/>
      <c r="K302" s="764"/>
      <c r="L302" s="764"/>
      <c r="M302" s="764"/>
    </row>
    <row r="303" spans="1:13" ht="15" customHeight="1" x14ac:dyDescent="0.25">
      <c r="A303" s="1006" t="s">
        <v>2384</v>
      </c>
      <c r="B303" s="1007"/>
      <c r="C303" s="763">
        <f t="shared" si="35"/>
        <v>0</v>
      </c>
      <c r="D303" s="764"/>
      <c r="E303" s="764"/>
      <c r="F303" s="764"/>
      <c r="G303" s="764"/>
      <c r="H303" s="764"/>
      <c r="I303" s="764"/>
      <c r="J303" s="764"/>
      <c r="K303" s="764"/>
      <c r="L303" s="764"/>
      <c r="M303" s="764"/>
    </row>
    <row r="304" spans="1:13" ht="15" customHeight="1" x14ac:dyDescent="0.25">
      <c r="A304" s="1006" t="s">
        <v>2943</v>
      </c>
      <c r="B304" s="1007"/>
      <c r="C304" s="763">
        <f t="shared" si="35"/>
        <v>0</v>
      </c>
      <c r="D304" s="764"/>
      <c r="E304" s="764"/>
      <c r="F304" s="764"/>
      <c r="G304" s="764"/>
      <c r="H304" s="764"/>
      <c r="I304" s="764"/>
      <c r="J304" s="764"/>
      <c r="K304" s="764"/>
      <c r="L304" s="764"/>
      <c r="M304" s="764"/>
    </row>
    <row r="305" spans="1:13" ht="15" customHeight="1" x14ac:dyDescent="0.25">
      <c r="A305" s="552"/>
      <c r="B305" s="767" t="s">
        <v>1005</v>
      </c>
      <c r="C305" s="763">
        <f t="shared" ref="C305:M305" si="36">SUM(C299:C304)</f>
        <v>0</v>
      </c>
      <c r="D305" s="763">
        <f t="shared" si="36"/>
        <v>0</v>
      </c>
      <c r="E305" s="763">
        <f t="shared" si="36"/>
        <v>0</v>
      </c>
      <c r="F305" s="763">
        <f t="shared" si="36"/>
        <v>0</v>
      </c>
      <c r="G305" s="763">
        <f t="shared" si="36"/>
        <v>0</v>
      </c>
      <c r="H305" s="763">
        <f t="shared" si="36"/>
        <v>0</v>
      </c>
      <c r="I305" s="763">
        <f t="shared" si="36"/>
        <v>0</v>
      </c>
      <c r="J305" s="763">
        <f t="shared" si="36"/>
        <v>0</v>
      </c>
      <c r="K305" s="763">
        <f t="shared" si="36"/>
        <v>0</v>
      </c>
      <c r="L305" s="763">
        <f t="shared" si="36"/>
        <v>0</v>
      </c>
      <c r="M305" s="763">
        <f t="shared" si="36"/>
        <v>0</v>
      </c>
    </row>
    <row r="306" spans="1:13" ht="15" customHeight="1" x14ac:dyDescent="0.25">
      <c r="A306" s="1006" t="s">
        <v>618</v>
      </c>
      <c r="B306" s="1007" t="s">
        <v>618</v>
      </c>
      <c r="C306" s="763">
        <f>SUM(E306:F306)</f>
        <v>0</v>
      </c>
      <c r="D306" s="768"/>
      <c r="E306" s="764"/>
      <c r="F306" s="764"/>
      <c r="G306" s="764"/>
      <c r="H306" s="764"/>
      <c r="I306" s="764"/>
      <c r="J306" s="764"/>
      <c r="K306" s="764"/>
      <c r="L306" s="764"/>
      <c r="M306" s="764"/>
    </row>
    <row r="307" spans="1:13" ht="15" customHeight="1" x14ac:dyDescent="0.25">
      <c r="A307" s="1006" t="s">
        <v>620</v>
      </c>
      <c r="B307" s="1007" t="s">
        <v>620</v>
      </c>
      <c r="C307" s="763">
        <f>SUM(E307:F307)</f>
        <v>0</v>
      </c>
      <c r="D307" s="768"/>
      <c r="E307" s="764"/>
      <c r="F307" s="764"/>
      <c r="G307" s="764"/>
      <c r="H307" s="764"/>
      <c r="I307" s="764"/>
      <c r="J307" s="764"/>
      <c r="K307" s="764"/>
      <c r="L307" s="764"/>
      <c r="M307" s="764"/>
    </row>
    <row r="308" spans="1:13" ht="32.25" customHeight="1" x14ac:dyDescent="0.25">
      <c r="A308" s="1006" t="s">
        <v>2803</v>
      </c>
      <c r="B308" s="1007"/>
      <c r="C308" s="763">
        <f>SUM(E308:F308)</f>
        <v>0</v>
      </c>
      <c r="D308" s="768"/>
      <c r="E308" s="768"/>
      <c r="F308" s="768"/>
      <c r="G308" s="768"/>
      <c r="H308" s="768"/>
      <c r="I308" s="768"/>
      <c r="J308" s="768"/>
      <c r="K308" s="768"/>
      <c r="L308" s="768"/>
      <c r="M308" s="768"/>
    </row>
    <row r="309" spans="1:13" ht="15" customHeight="1" x14ac:dyDescent="0.25">
      <c r="A309" s="1006" t="s">
        <v>2951</v>
      </c>
      <c r="B309" s="1007"/>
      <c r="C309" s="763">
        <f>SUM(E309:F309)</f>
        <v>0</v>
      </c>
      <c r="D309" s="768"/>
      <c r="E309" s="768"/>
      <c r="F309" s="768"/>
      <c r="G309" s="768"/>
      <c r="H309" s="768"/>
      <c r="I309" s="768"/>
      <c r="J309" s="768"/>
      <c r="K309" s="768"/>
      <c r="L309" s="768"/>
      <c r="M309" s="768"/>
    </row>
    <row r="310" spans="1:13" ht="15" customHeight="1" x14ac:dyDescent="0.25">
      <c r="A310" s="1006" t="s">
        <v>2952</v>
      </c>
      <c r="B310" s="1007"/>
      <c r="C310" s="763">
        <f>SUM(E310:F310)</f>
        <v>0</v>
      </c>
      <c r="D310" s="768"/>
      <c r="E310" s="768"/>
      <c r="F310" s="768"/>
      <c r="G310" s="768"/>
      <c r="H310" s="768"/>
      <c r="I310" s="768"/>
      <c r="J310" s="768"/>
      <c r="K310" s="768"/>
      <c r="L310" s="768"/>
      <c r="M310" s="768"/>
    </row>
    <row r="311" spans="1:13" ht="15" customHeight="1" x14ac:dyDescent="0.25">
      <c r="A311" s="769"/>
      <c r="B311" s="770" t="s">
        <v>2949</v>
      </c>
      <c r="C311" s="763">
        <f>SUM(C306:C310)</f>
        <v>0</v>
      </c>
      <c r="D311" s="763">
        <f>SUM(D306:D310)</f>
        <v>0</v>
      </c>
      <c r="E311" s="763">
        <f t="shared" ref="E311:M311" si="37">SUM(E306:E310)</f>
        <v>0</v>
      </c>
      <c r="F311" s="763">
        <f t="shared" si="37"/>
        <v>0</v>
      </c>
      <c r="G311" s="763">
        <f t="shared" si="37"/>
        <v>0</v>
      </c>
      <c r="H311" s="763">
        <f t="shared" si="37"/>
        <v>0</v>
      </c>
      <c r="I311" s="763">
        <f t="shared" si="37"/>
        <v>0</v>
      </c>
      <c r="J311" s="763">
        <f t="shared" si="37"/>
        <v>0</v>
      </c>
      <c r="K311" s="763">
        <f t="shared" si="37"/>
        <v>0</v>
      </c>
      <c r="L311" s="763">
        <f t="shared" si="37"/>
        <v>0</v>
      </c>
      <c r="M311" s="763">
        <f t="shared" si="37"/>
        <v>0</v>
      </c>
    </row>
    <row r="312" spans="1:13" ht="15" customHeight="1" x14ac:dyDescent="0.25">
      <c r="A312" s="771"/>
      <c r="B312" s="850" t="s">
        <v>467</v>
      </c>
      <c r="C312" s="772">
        <f t="shared" ref="C312:M312" si="38">SUM(C277+C281+C285+C289+C298+C305+C311)</f>
        <v>0</v>
      </c>
      <c r="D312" s="772">
        <f t="shared" si="38"/>
        <v>0</v>
      </c>
      <c r="E312" s="772">
        <f t="shared" si="38"/>
        <v>0</v>
      </c>
      <c r="F312" s="772">
        <f t="shared" si="38"/>
        <v>0</v>
      </c>
      <c r="G312" s="772">
        <f t="shared" si="38"/>
        <v>0</v>
      </c>
      <c r="H312" s="772">
        <f t="shared" si="38"/>
        <v>0</v>
      </c>
      <c r="I312" s="772">
        <f t="shared" si="38"/>
        <v>0</v>
      </c>
      <c r="J312" s="772">
        <f t="shared" si="38"/>
        <v>0</v>
      </c>
      <c r="K312" s="772">
        <f t="shared" si="38"/>
        <v>0</v>
      </c>
      <c r="L312" s="772">
        <f t="shared" si="38"/>
        <v>0</v>
      </c>
      <c r="M312" s="772">
        <f t="shared" si="38"/>
        <v>0</v>
      </c>
    </row>
  </sheetData>
  <sheetProtection algorithmName="SHA-512" hashValue="67sozHxyDbegLmxdFnPNYhrSJYuNEMqNB+GHkeg6vp5gWuwm6nm//KNaWeg5BQ4hPD7GDtaPmPbkJkrBrqvBrA==" saltValue="2c/bJ5Qtd4QSV0favYBcVg==" spinCount="100000" sheet="1" objects="1" scenarios="1"/>
  <mergeCells count="198">
    <mergeCell ref="R120:R122"/>
    <mergeCell ref="A309:B309"/>
    <mergeCell ref="A310:B310"/>
    <mergeCell ref="A297:B297"/>
    <mergeCell ref="A306:B306"/>
    <mergeCell ref="A307:B307"/>
    <mergeCell ref="A308:B308"/>
    <mergeCell ref="A278:B278"/>
    <mergeCell ref="A279:B279"/>
    <mergeCell ref="A280:B280"/>
    <mergeCell ref="A283:B283"/>
    <mergeCell ref="A284:B284"/>
    <mergeCell ref="A287:B287"/>
    <mergeCell ref="A288:B288"/>
    <mergeCell ref="A299:B299"/>
    <mergeCell ref="A300:B300"/>
    <mergeCell ref="A301:B301"/>
    <mergeCell ref="A302:B302"/>
    <mergeCell ref="A303:B303"/>
    <mergeCell ref="A294:B294"/>
    <mergeCell ref="A304:B304"/>
    <mergeCell ref="A203:B203"/>
    <mergeCell ref="A248:B248"/>
    <mergeCell ref="A249:B249"/>
    <mergeCell ref="A123:B123"/>
    <mergeCell ref="A136:B136"/>
    <mergeCell ref="A147:B147"/>
    <mergeCell ref="A129:A132"/>
    <mergeCell ref="A140:A143"/>
    <mergeCell ref="A146:B146"/>
    <mergeCell ref="A156:B156"/>
    <mergeCell ref="A157:B157"/>
    <mergeCell ref="A159:B161"/>
    <mergeCell ref="A149:B151"/>
    <mergeCell ref="C149:C151"/>
    <mergeCell ref="D149:G149"/>
    <mergeCell ref="H149:J149"/>
    <mergeCell ref="K149:M149"/>
    <mergeCell ref="A152:B152"/>
    <mergeCell ref="A154:B154"/>
    <mergeCell ref="A155:B155"/>
    <mergeCell ref="A199:B199"/>
    <mergeCell ref="A195:B195"/>
    <mergeCell ref="A170:B170"/>
    <mergeCell ref="Q209:Q211"/>
    <mergeCell ref="D210:D211"/>
    <mergeCell ref="E210:F210"/>
    <mergeCell ref="G210:G211"/>
    <mergeCell ref="E173:G173"/>
    <mergeCell ref="H173:J173"/>
    <mergeCell ref="K172:K174"/>
    <mergeCell ref="Q159:Q161"/>
    <mergeCell ref="L210:L211"/>
    <mergeCell ref="M210:M211"/>
    <mergeCell ref="O210:O211"/>
    <mergeCell ref="H209:J209"/>
    <mergeCell ref="K209:M209"/>
    <mergeCell ref="D209:G209"/>
    <mergeCell ref="P210:P211"/>
    <mergeCell ref="J210:J211"/>
    <mergeCell ref="K210:K211"/>
    <mergeCell ref="I210:I211"/>
    <mergeCell ref="D197:D198"/>
    <mergeCell ref="F197:F198"/>
    <mergeCell ref="K160:K161"/>
    <mergeCell ref="N209:N211"/>
    <mergeCell ref="O209:P209"/>
    <mergeCell ref="D160:D161"/>
    <mergeCell ref="R172:R174"/>
    <mergeCell ref="O160:O161"/>
    <mergeCell ref="A196:F196"/>
    <mergeCell ref="O172:O174"/>
    <mergeCell ref="P172:Q173"/>
    <mergeCell ref="C197:C198"/>
    <mergeCell ref="M160:M161"/>
    <mergeCell ref="D172:D174"/>
    <mergeCell ref="E160:F160"/>
    <mergeCell ref="C159:C161"/>
    <mergeCell ref="G160:G161"/>
    <mergeCell ref="D159:G159"/>
    <mergeCell ref="L172:N173"/>
    <mergeCell ref="K159:M159"/>
    <mergeCell ref="L160:L161"/>
    <mergeCell ref="A197:B198"/>
    <mergeCell ref="A172:B174"/>
    <mergeCell ref="H159:J159"/>
    <mergeCell ref="A171:B171"/>
    <mergeCell ref="E172:J172"/>
    <mergeCell ref="R159:R161"/>
    <mergeCell ref="C172:C174"/>
    <mergeCell ref="Q120:Q122"/>
    <mergeCell ref="H121:H122"/>
    <mergeCell ref="I121:I122"/>
    <mergeCell ref="J121:J122"/>
    <mergeCell ref="H120:J120"/>
    <mergeCell ref="K121:K122"/>
    <mergeCell ref="L121:L122"/>
    <mergeCell ref="P160:P161"/>
    <mergeCell ref="O121:O122"/>
    <mergeCell ref="P121:P122"/>
    <mergeCell ref="N120:N122"/>
    <mergeCell ref="O120:P120"/>
    <mergeCell ref="N159:N161"/>
    <mergeCell ref="O159:P159"/>
    <mergeCell ref="K120:M120"/>
    <mergeCell ref="M121:M122"/>
    <mergeCell ref="H160:H161"/>
    <mergeCell ref="I160:I161"/>
    <mergeCell ref="N149:N151"/>
    <mergeCell ref="O149:P149"/>
    <mergeCell ref="Q149:Q151"/>
    <mergeCell ref="A8:C8"/>
    <mergeCell ref="A86:B86"/>
    <mergeCell ref="A120:B122"/>
    <mergeCell ref="D120:G120"/>
    <mergeCell ref="A96:B96"/>
    <mergeCell ref="C120:C122"/>
    <mergeCell ref="E121:F121"/>
    <mergeCell ref="D121:D122"/>
    <mergeCell ref="A57:B57"/>
    <mergeCell ref="G121:G122"/>
    <mergeCell ref="A102:B102"/>
    <mergeCell ref="A265:B265"/>
    <mergeCell ref="A266:A268"/>
    <mergeCell ref="A208:B208"/>
    <mergeCell ref="E197:E198"/>
    <mergeCell ref="A201:A202"/>
    <mergeCell ref="A200:B200"/>
    <mergeCell ref="A250:B250"/>
    <mergeCell ref="C209:C211"/>
    <mergeCell ref="A263:B263"/>
    <mergeCell ref="C259:C260"/>
    <mergeCell ref="D259:I259"/>
    <mergeCell ref="A204:B205"/>
    <mergeCell ref="C204:C205"/>
    <mergeCell ref="A212:A214"/>
    <mergeCell ref="A241:A243"/>
    <mergeCell ref="A255:A256"/>
    <mergeCell ref="A207:B207"/>
    <mergeCell ref="A223:A225"/>
    <mergeCell ref="A226:A228"/>
    <mergeCell ref="A235:A237"/>
    <mergeCell ref="A246:B246"/>
    <mergeCell ref="A247:B247"/>
    <mergeCell ref="A209:B211"/>
    <mergeCell ref="A232:A234"/>
    <mergeCell ref="J259:J260"/>
    <mergeCell ref="A206:B206"/>
    <mergeCell ref="J160:J161"/>
    <mergeCell ref="A261:B261"/>
    <mergeCell ref="A259:B260"/>
    <mergeCell ref="A262:B262"/>
    <mergeCell ref="A251:B251"/>
    <mergeCell ref="A252:B252"/>
    <mergeCell ref="A257:B257"/>
    <mergeCell ref="D204:D205"/>
    <mergeCell ref="H210:H211"/>
    <mergeCell ref="A215:A217"/>
    <mergeCell ref="A245:B245"/>
    <mergeCell ref="A218:A220"/>
    <mergeCell ref="A229:A231"/>
    <mergeCell ref="A238:A240"/>
    <mergeCell ref="S120:S122"/>
    <mergeCell ref="S172:S174"/>
    <mergeCell ref="T172:T174"/>
    <mergeCell ref="U172:U174"/>
    <mergeCell ref="V172:V174"/>
    <mergeCell ref="G270:I270"/>
    <mergeCell ref="A296:B296"/>
    <mergeCell ref="E270:F270"/>
    <mergeCell ref="A270:B271"/>
    <mergeCell ref="C270:C271"/>
    <mergeCell ref="D270:D271"/>
    <mergeCell ref="A295:B295"/>
    <mergeCell ref="A275:B275"/>
    <mergeCell ref="A276:B276"/>
    <mergeCell ref="A281:B281"/>
    <mergeCell ref="A282:B282"/>
    <mergeCell ref="A272:B272"/>
    <mergeCell ref="A273:B273"/>
    <mergeCell ref="A274:B274"/>
    <mergeCell ref="A293:B293"/>
    <mergeCell ref="A286:B286"/>
    <mergeCell ref="A290:B290"/>
    <mergeCell ref="A291:B291"/>
    <mergeCell ref="A292:B292"/>
    <mergeCell ref="R149:R151"/>
    <mergeCell ref="D150:D151"/>
    <mergeCell ref="E150:F150"/>
    <mergeCell ref="G150:G151"/>
    <mergeCell ref="H150:H151"/>
    <mergeCell ref="I150:I151"/>
    <mergeCell ref="J150:J151"/>
    <mergeCell ref="K150:K151"/>
    <mergeCell ref="L150:L151"/>
    <mergeCell ref="M150:M151"/>
    <mergeCell ref="O150:O151"/>
    <mergeCell ref="P150:P151"/>
  </mergeCells>
  <dataValidations count="1">
    <dataValidation allowBlank="1" showInputMessage="1" showErrorMessage="1" errorTitle="ERROR" error="Por favor ingrese solo Números." sqref="R152:R159 A1:A238 R1:R149 S1:V172 W1:XFD1048576 S175:V1048576 A241:A1048576 R162:R1048576 B1:Q1048576" xr:uid="{00000000-0002-0000-0200-000000000000}"/>
  </dataValidations>
  <printOptions horizontalCentered="1"/>
  <pageMargins left="0.59055118110236227" right="0.19685039370078741" top="0.39370078740157483" bottom="0.39370078740157483" header="0.11811023622047245" footer="0.31496062992125984"/>
  <pageSetup paperSize="518" scale="70" fitToWidth="0" orientation="landscape" r:id="rId1"/>
  <rowBreaks count="3" manualBreakCount="3">
    <brk id="56" max="17" man="1"/>
    <brk id="85" max="17" man="1"/>
    <brk id="170" max="17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7"/>
  <dimension ref="B1:D82"/>
  <sheetViews>
    <sheetView showGridLines="0" showZeros="0" zoomScaleNormal="100" workbookViewId="0"/>
  </sheetViews>
  <sheetFormatPr baseColWidth="10" defaultRowHeight="15.5" x14ac:dyDescent="0.35"/>
  <cols>
    <col min="2" max="2" width="15" customWidth="1"/>
    <col min="3" max="3" width="86.1796875" customWidth="1"/>
    <col min="4" max="4" width="16" style="14" customWidth="1"/>
    <col min="7" max="7" width="12.7265625" bestFit="1" customWidth="1"/>
    <col min="8" max="8" width="14.81640625" customWidth="1"/>
  </cols>
  <sheetData>
    <row r="1" spans="2:4" ht="20.25" customHeight="1" thickBot="1" x14ac:dyDescent="0.4"/>
    <row r="2" spans="2:4" s="18" customFormat="1" ht="29.25" customHeight="1" x14ac:dyDescent="0.3">
      <c r="B2" s="15" t="s">
        <v>626</v>
      </c>
      <c r="C2" s="16" t="s">
        <v>627</v>
      </c>
      <c r="D2" s="17" t="s">
        <v>628</v>
      </c>
    </row>
    <row r="3" spans="2:4" ht="19.5" customHeight="1" x14ac:dyDescent="0.25">
      <c r="B3" s="30" t="s">
        <v>629</v>
      </c>
      <c r="C3" s="28" t="s">
        <v>630</v>
      </c>
      <c r="D3" s="19">
        <f>+NOMBRE!AF2</f>
        <v>1</v>
      </c>
    </row>
    <row r="4" spans="2:4" ht="19.5" customHeight="1" x14ac:dyDescent="0.25">
      <c r="B4" s="30" t="s">
        <v>629</v>
      </c>
      <c r="C4" s="28" t="s">
        <v>1380</v>
      </c>
      <c r="D4" s="19">
        <f>+NOMBRE!AF3</f>
        <v>1</v>
      </c>
    </row>
    <row r="5" spans="2:4" ht="19.5" customHeight="1" x14ac:dyDescent="0.25">
      <c r="B5" s="30" t="s">
        <v>629</v>
      </c>
      <c r="C5" s="28" t="s">
        <v>1379</v>
      </c>
      <c r="D5" s="19">
        <f>+NOMBRE!AF4</f>
        <v>1</v>
      </c>
    </row>
    <row r="6" spans="2:4" ht="19.5" customHeight="1" x14ac:dyDescent="0.25">
      <c r="B6" s="30" t="s">
        <v>629</v>
      </c>
      <c r="C6" s="28" t="s">
        <v>421</v>
      </c>
      <c r="D6" s="19">
        <f>+NOMBRE!AF5</f>
        <v>1</v>
      </c>
    </row>
    <row r="7" spans="2:4" ht="19.5" customHeight="1" x14ac:dyDescent="0.25">
      <c r="B7" s="30" t="s">
        <v>629</v>
      </c>
      <c r="C7" s="28" t="s">
        <v>422</v>
      </c>
      <c r="D7" s="19">
        <f>+NOMBRE!AF6</f>
        <v>1</v>
      </c>
    </row>
    <row r="8" spans="2:4" ht="19.5" customHeight="1" x14ac:dyDescent="0.25">
      <c r="B8" s="38" t="s">
        <v>2641</v>
      </c>
      <c r="C8" s="29" t="s">
        <v>2553</v>
      </c>
      <c r="D8" s="19">
        <f>SUM('B17'!AB199:AB202)</f>
        <v>0</v>
      </c>
    </row>
    <row r="9" spans="2:4" ht="19.5" customHeight="1" x14ac:dyDescent="0.25">
      <c r="B9" s="38" t="s">
        <v>2641</v>
      </c>
      <c r="C9" s="29" t="s">
        <v>2643</v>
      </c>
      <c r="D9" s="19">
        <f>SUM('B17'!AB261:AB263)</f>
        <v>0</v>
      </c>
    </row>
    <row r="10" spans="2:4" ht="19.5" customHeight="1" thickBot="1" x14ac:dyDescent="0.3">
      <c r="B10" s="38" t="s">
        <v>2641</v>
      </c>
      <c r="C10" s="29" t="s">
        <v>2644</v>
      </c>
      <c r="D10" s="19">
        <f>SUM('B17'!AB266:AB268)</f>
        <v>0</v>
      </c>
    </row>
    <row r="11" spans="2:4" ht="18.75" customHeight="1" thickBot="1" x14ac:dyDescent="0.3">
      <c r="B11" s="20"/>
      <c r="C11" s="21" t="s">
        <v>1051</v>
      </c>
      <c r="D11" s="22">
        <f>SUM(D3:D10)</f>
        <v>5</v>
      </c>
    </row>
    <row r="12" spans="2:4" ht="14.25" customHeight="1" x14ac:dyDescent="0.35"/>
    <row r="13" spans="2:4" ht="14.25" customHeight="1" x14ac:dyDescent="0.35"/>
    <row r="14" spans="2:4" ht="14.25" customHeight="1" x14ac:dyDescent="0.35"/>
    <row r="15" spans="2:4" ht="14.25" customHeight="1" x14ac:dyDescent="0.35">
      <c r="B15" s="23" t="s">
        <v>1052</v>
      </c>
      <c r="C15" s="23"/>
    </row>
    <row r="16" spans="2:4" ht="14.25" customHeight="1" x14ac:dyDescent="0.35">
      <c r="B16" s="23" t="b">
        <f>ISBLANK(NOMBRE!B2)</f>
        <v>1</v>
      </c>
      <c r="C16" s="23"/>
    </row>
    <row r="17" ht="14.25" customHeight="1" x14ac:dyDescent="0.35"/>
    <row r="82" spans="4:4" hidden="1" x14ac:dyDescent="0.35">
      <c r="D82" s="42">
        <f>SUM(D3:D7)</f>
        <v>5</v>
      </c>
    </row>
  </sheetData>
  <sheetProtection algorithmName="SHA-512" hashValue="/JKQ/OrtwdAQPLrENycklLHAq92tzqx6gH1qO2DQpRA8d9rYdj4Xe9WoovlOXj0MtXKa8h/eolIoyA4RVFhMDg==" saltValue="W/7RK+P5KqYah6egHFVrgA==" spinCount="100000" sheet="1" objects="1" scenarios="1"/>
  <customSheetViews>
    <customSheetView guid="{BEFC15B6-B1B6-4991-889C-1D838D99FFD7}" scale="80" showGridLines="0" zeroValues="0" hiddenRows="1">
      <pageMargins left="0.75" right="0.75" top="1" bottom="1" header="0" footer="0"/>
      <pageSetup paperSize="9" orientation="portrait" r:id="rId1"/>
      <headerFooter alignWithMargins="0"/>
    </customSheetView>
  </customSheetViews>
  <phoneticPr fontId="14" type="noConversion"/>
  <conditionalFormatting sqref="D3:D11">
    <cfRule type="cellIs" dxfId="0" priority="1" stopIfTrue="1" operator="equal">
      <formula>"alta"</formula>
    </cfRule>
  </conditionalFormatting>
  <dataValidations count="1">
    <dataValidation type="whole" allowBlank="1" showInputMessage="1" showErrorMessage="1" errorTitle="ERROR" error="Por favor ingrese solo Números." sqref="A1:A1048576 E1:XFD1048576 B1:D1 B12:D1048576" xr:uid="{00000000-0002-0000-0300-000000000000}">
      <formula1>0</formula1>
      <formula2>10000000000</formula2>
    </dataValidation>
  </dataValidations>
  <pageMargins left="0.75" right="0.75" top="1" bottom="1" header="0" footer="0"/>
  <pageSetup paperSize="9"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/>
  <dimension ref="A1:N12"/>
  <sheetViews>
    <sheetView showGridLines="0" zoomScaleNormal="100" workbookViewId="0">
      <selection sqref="A1:N1"/>
    </sheetView>
  </sheetViews>
  <sheetFormatPr baseColWidth="10" defaultColWidth="3.1796875" defaultRowHeight="12.5" x14ac:dyDescent="0.25"/>
  <cols>
    <col min="1" max="1" width="7.26953125" customWidth="1"/>
    <col min="2" max="2" width="43.54296875" customWidth="1"/>
    <col min="3" max="4" width="3.1796875" customWidth="1"/>
    <col min="5" max="5" width="12.1796875" customWidth="1"/>
    <col min="6" max="6" width="5.1796875" customWidth="1"/>
    <col min="7" max="11" width="3.1796875" customWidth="1"/>
    <col min="12" max="12" width="3.7265625" customWidth="1"/>
    <col min="13" max="20" width="3.1796875" customWidth="1"/>
    <col min="21" max="21" width="7.26953125" customWidth="1"/>
  </cols>
  <sheetData>
    <row r="1" spans="1:14" ht="54" customHeight="1" thickBot="1" x14ac:dyDescent="0.3">
      <c r="A1" s="1144" t="s">
        <v>1053</v>
      </c>
      <c r="B1" s="1145"/>
      <c r="C1" s="1145"/>
      <c r="D1" s="1145"/>
      <c r="E1" s="1145"/>
      <c r="F1" s="1145"/>
      <c r="G1" s="1145"/>
      <c r="H1" s="1145"/>
      <c r="I1" s="1145"/>
      <c r="J1" s="1145"/>
      <c r="K1" s="1145"/>
      <c r="L1" s="1145"/>
      <c r="M1" s="1145"/>
      <c r="N1" s="1146"/>
    </row>
    <row r="2" spans="1:14" ht="39.75" customHeight="1" x14ac:dyDescent="0.25">
      <c r="A2" s="46" t="str">
        <f>CONCATENATE("ESTABLECIMIENTO/ESTRATEGIA: ",NOMBRE!B3," - ","( ",NOMBRE!C3,NOMBRE!D3,NOMBRE!E3,NOMBRE!F3,NOMBRE!G3,NOMBRE!H3,NOMBRE!I3," )")</f>
        <v>ESTABLECIMIENTO/ESTRATEGIA:  - ( Falta Cód. Est. )</v>
      </c>
    </row>
    <row r="3" spans="1:14" ht="10.5" customHeight="1" x14ac:dyDescent="0.25"/>
    <row r="4" spans="1:14" ht="12.75" customHeight="1" thickBot="1" x14ac:dyDescent="0.3"/>
    <row r="5" spans="1:14" ht="52.5" customHeight="1" thickBot="1" x14ac:dyDescent="0.3">
      <c r="B5" s="24" t="s">
        <v>1054</v>
      </c>
      <c r="E5" s="25"/>
      <c r="F5" s="26"/>
      <c r="G5" s="26"/>
      <c r="H5" s="27"/>
    </row>
    <row r="6" spans="1:14" ht="26.25" customHeight="1" thickBot="1" x14ac:dyDescent="0.35">
      <c r="B6" s="39" t="s">
        <v>1050</v>
      </c>
    </row>
    <row r="7" spans="1:14" ht="18.75" customHeight="1" x14ac:dyDescent="0.25">
      <c r="B7" s="1147" t="str">
        <f>IF(Control!D11&gt;0,"REVISE LA HOJA CONTROL, EXISTEN ERRORES","")</f>
        <v>REVISE LA HOJA CONTROL, EXISTEN ERRORES</v>
      </c>
      <c r="C7" s="1148"/>
      <c r="D7" s="1148"/>
      <c r="E7" s="1148"/>
      <c r="F7" s="1148"/>
      <c r="G7" s="1148"/>
      <c r="H7" s="1149"/>
    </row>
    <row r="8" spans="1:14" ht="18.75" customHeight="1" thickBot="1" x14ac:dyDescent="0.3">
      <c r="B8" s="1150"/>
      <c r="C8" s="1151"/>
      <c r="D8" s="1151"/>
      <c r="E8" s="1151"/>
      <c r="F8" s="1151"/>
      <c r="G8" s="1151"/>
      <c r="H8" s="1152"/>
    </row>
    <row r="9" spans="1:14" ht="16.5" customHeight="1" x14ac:dyDescent="0.25"/>
    <row r="10" spans="1:14" ht="16.5" customHeight="1" x14ac:dyDescent="0.25"/>
    <row r="11" spans="1:14" ht="16.5" customHeight="1" x14ac:dyDescent="0.25"/>
    <row r="12" spans="1:14" ht="16.5" customHeight="1" x14ac:dyDescent="0.25"/>
  </sheetData>
  <sheetProtection algorithmName="SHA-512" hashValue="Vupvao73qfNshMFo64WQNz+Ux9HPHFKPFWpX6LDR+lJmeJd1ZmCID56fxnkbgBI05mtSPFsiecPGLJEqmIdTxA==" saltValue="X+OiO/bDIQlKdNHRPtYg4A==" spinCount="100000" sheet="1" objects="1" scenarios="1"/>
  <customSheetViews>
    <customSheetView guid="{BEFC15B6-B1B6-4991-889C-1D838D99FFD7}" scale="80" showGridLines="0">
      <selection sqref="A1:N1"/>
      <pageMargins left="0.75" right="0.75" top="1" bottom="1" header="0" footer="0"/>
      <pageSetup orientation="portrait" r:id="rId1"/>
      <headerFooter alignWithMargins="0"/>
    </customSheetView>
  </customSheetViews>
  <mergeCells count="2">
    <mergeCell ref="A1:N1"/>
    <mergeCell ref="B7:H8"/>
  </mergeCells>
  <phoneticPr fontId="14" type="noConversion"/>
  <dataValidations count="1">
    <dataValidation type="whole" allowBlank="1" showInputMessage="1" showErrorMessage="1" errorTitle="ERROR" error="Por favor ingrese solo Números." sqref="A1:XFD1048576" xr:uid="{00000000-0002-0000-0400-000000000000}">
      <formula1>0</formula1>
      <formula2>1000000000000</formula2>
    </dataValidation>
  </dataValidations>
  <pageMargins left="0.75" right="0.75" top="1" bottom="1" header="0" footer="0"/>
  <pageSetup orientation="portrait" r:id="rId2"/>
  <headerFooter alignWithMargins="0"/>
  <drawing r:id="rId3"/>
  <legacyDrawing r:id="rId4"/>
  <controls>
    <mc:AlternateContent xmlns:mc="http://schemas.openxmlformats.org/markup-compatibility/2006">
      <mc:Choice Requires="x14">
        <control shapeId="1027" r:id="rId5" name="CommandButton3">
          <controlPr defaultSize="0" autoLine="0" r:id="rId6">
            <anchor moveWithCells="1">
              <from>
                <xdr:col>4</xdr:col>
                <xdr:colOff>107950</xdr:colOff>
                <xdr:row>4</xdr:row>
                <xdr:rowOff>127000</xdr:rowOff>
              </from>
              <to>
                <xdr:col>7</xdr:col>
                <xdr:colOff>19050</xdr:colOff>
                <xdr:row>4</xdr:row>
                <xdr:rowOff>546100</xdr:rowOff>
              </to>
            </anchor>
          </controlPr>
        </control>
      </mc:Choice>
      <mc:Fallback>
        <control shapeId="1027" r:id="rId5" name="CommandButton3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3</vt:i4>
      </vt:variant>
    </vt:vector>
  </HeadingPairs>
  <TitlesOfParts>
    <vt:vector size="8" baseType="lpstr">
      <vt:lpstr>NOMBRE</vt:lpstr>
      <vt:lpstr>B</vt:lpstr>
      <vt:lpstr>B17</vt:lpstr>
      <vt:lpstr>Control</vt:lpstr>
      <vt:lpstr>MACROS</vt:lpstr>
      <vt:lpstr>B!Área_de_impresión</vt:lpstr>
      <vt:lpstr>tabla2</vt:lpstr>
      <vt:lpstr>tabla4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Pacheco</dc:creator>
  <cp:lastModifiedBy>Alejandro Villegas Mardones</cp:lastModifiedBy>
  <cp:lastPrinted>2021-06-23T17:01:34Z</cp:lastPrinted>
  <dcterms:created xsi:type="dcterms:W3CDTF">2007-01-29T23:37:08Z</dcterms:created>
  <dcterms:modified xsi:type="dcterms:W3CDTF">2022-06-29T17:50:09Z</dcterms:modified>
</cp:coreProperties>
</file>